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0"/>
  <workbookPr showInkAnnotation="0" codeName="ThisWorkbook" autoCompressPictures="0"/>
  <mc:AlternateContent xmlns:mc="http://schemas.openxmlformats.org/markup-compatibility/2006">
    <mc:Choice Requires="x15">
      <x15ac:absPath xmlns:x15ac="http://schemas.microsoft.com/office/spreadsheetml/2010/11/ac" url="/Users/abakh005/Documents/seleven/Ali/re_investment_app/data/"/>
    </mc:Choice>
  </mc:AlternateContent>
  <xr:revisionPtr revIDLastSave="0" documentId="13_ncr:1_{596C2E29-1659-524F-804D-F5A96F2094C7}" xr6:coauthVersionLast="47" xr6:coauthVersionMax="47" xr10:uidLastSave="{00000000-0000-0000-0000-000000000000}"/>
  <bookViews>
    <workbookView xWindow="1120" yWindow="500" windowWidth="34880" windowHeight="21140" tabRatio="655" xr2:uid="{00000000-000D-0000-FFFF-FFFF00000000}"/>
  </bookViews>
  <sheets>
    <sheet name="Main Assumptions" sheetId="6" r:id="rId1"/>
    <sheet name="Investor Assumptions" sheetId="15" r:id="rId2"/>
    <sheet name="Monthly P&amp;L" sheetId="17" r:id="rId3"/>
    <sheet name="Amortization Calc" sheetId="18" r:id="rId4"/>
    <sheet name="practice" sheetId="24" r:id="rId5"/>
    <sheet name="Deal Summary" sheetId="19" r:id="rId6"/>
    <sheet name="Annual P&amp;L" sheetId="9" r:id="rId7"/>
    <sheet name="Investor_Annual" sheetId="4" r:id="rId8"/>
    <sheet name="Investor_Monthly" sheetId="16" r:id="rId9"/>
  </sheets>
  <externalReferences>
    <externalReference r:id="rId10"/>
  </externalReferences>
  <definedNames>
    <definedName name="compound_period">INDEX(#REF!,MATCH(#REF!,compound_periods,0))</definedName>
    <definedName name="compound_periods">#REF!</definedName>
    <definedName name="fpdate" localSheetId="3">'Amortization Calc'!$D$8</definedName>
    <definedName name="fpdate">#REF!</definedName>
    <definedName name="Insurance">'Main Assumptions'!$C$41</definedName>
    <definedName name="Investor1_Share">'Investor Assumptions'!$C$12</definedName>
    <definedName name="Investor2_Share">'Investor Assumptions'!$C$13</definedName>
    <definedName name="Investor3_Share">'Investor Assumptions'!$C$14</definedName>
    <definedName name="Investor4_Share">'Investor Assumptions'!$C$15</definedName>
    <definedName name="Investor5_Share">'Investor Assumptions'!$C$16</definedName>
    <definedName name="IRR_Hurdle">'Investor Assumptions'!$C$32</definedName>
    <definedName name="loan_amount" localSheetId="3">'Amortization Calc'!$D$5</definedName>
    <definedName name="loan_amount">#REF!</definedName>
    <definedName name="MonthlyRent">'Main Assumptions'!$C$10</definedName>
    <definedName name="months_per_period">INDEX(#REF!,MATCH(#REF!,payment_periods,0))</definedName>
    <definedName name="nper">#REF!</definedName>
    <definedName name="payment" localSheetId="3">'Amortization Calc'!$D$10</definedName>
    <definedName name="payment">#REF!</definedName>
    <definedName name="payment_periods">#REF!</definedName>
    <definedName name="payment_types">#REF!</definedName>
    <definedName name="periods_per_year">INDEX(#REF!,MATCH(#REF!,payment_periods,0))</definedName>
    <definedName name="pmtType">INDEX(#REF!,MATCH(#REF!,#REF!,0))</definedName>
    <definedName name="_xlnm.Print_Area" localSheetId="6">'Annual P&amp;L'!$B$2:$J$33</definedName>
    <definedName name="_xlnm.Print_Area" localSheetId="5">'Deal Summary'!$B$2:$J$12</definedName>
    <definedName name="_xlnm.Print_Area" localSheetId="1">'Investor Assumptions'!$A$1:$H$40</definedName>
    <definedName name="_xlnm.Print_Area" localSheetId="7">Investor_Annual!$A$1:$L$60</definedName>
    <definedName name="_xlnm.Print_Area" localSheetId="0">'Main Assumptions'!$A$1:$F$62</definedName>
    <definedName name="PropertyManagerFee">'Main Assumptions'!$C$42</definedName>
    <definedName name="PropertyTax">'Main Assumptions'!$C$40</definedName>
    <definedName name="rate" localSheetId="3">'Amortization Calc'!$H$5</definedName>
    <definedName name="rate">#REF!</definedName>
    <definedName name="Reserve">[1]Summary!$B$57</definedName>
    <definedName name="roundOpt">#REF!</definedName>
    <definedName name="SalePrice">'Main Assumptions'!$C$33</definedName>
    <definedName name="term">#REF!</definedName>
    <definedName name="Total_Equity_Investment">'Investor Assumptions'!$C$9</definedName>
    <definedName name="Total_Investment">'Investor Assumptions'!$C$9</definedName>
    <definedName name="TotalPurchaseCost">'Main Assumptions'!$C$22</definedName>
    <definedName name="Useful_Life_of_Depreciable_PP_E">"PPElife"</definedName>
    <definedName name="valuevx">42.314159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53" i="17" l="1"/>
  <c r="E28" i="24"/>
  <c r="E21" i="24"/>
  <c r="C21" i="18"/>
  <c r="CI16" i="17"/>
  <c r="C6" i="24"/>
  <c r="C7" i="24"/>
  <c r="D5" i="17"/>
  <c r="D20" i="17"/>
  <c r="E16" i="9" l="1"/>
  <c r="F16" i="9"/>
  <c r="G16" i="9"/>
  <c r="H16" i="9"/>
  <c r="I16" i="9"/>
  <c r="C22" i="6"/>
  <c r="C26" i="6" s="1"/>
  <c r="D6" i="18"/>
  <c r="H5" i="18" s="1"/>
  <c r="D7" i="18"/>
  <c r="D14" i="18" s="1"/>
  <c r="D58" i="6"/>
  <c r="D57" i="6"/>
  <c r="D14" i="17"/>
  <c r="A1" i="16"/>
  <c r="C51" i="16" s="1"/>
  <c r="C56" i="16" s="1"/>
  <c r="B7" i="16"/>
  <c r="C33" i="6"/>
  <c r="J16" i="9" s="1"/>
  <c r="C30" i="15"/>
  <c r="C80" i="16"/>
  <c r="C39" i="15"/>
  <c r="C70" i="16" s="1"/>
  <c r="G3" i="17"/>
  <c r="G10" i="17" s="1"/>
  <c r="D8" i="18"/>
  <c r="C15" i="18" s="1"/>
  <c r="D2" i="17"/>
  <c r="E1" i="16" s="1"/>
  <c r="D6" i="17"/>
  <c r="E6" i="17"/>
  <c r="F6" i="17"/>
  <c r="E5" i="17"/>
  <c r="E10" i="17"/>
  <c r="F5" i="17"/>
  <c r="F10" i="17"/>
  <c r="B23" i="17"/>
  <c r="B24" i="17"/>
  <c r="B25" i="17"/>
  <c r="B28" i="17"/>
  <c r="B27" i="17"/>
  <c r="D27" i="17" s="1"/>
  <c r="B49" i="17"/>
  <c r="B26" i="17"/>
  <c r="F16" i="17"/>
  <c r="F17" i="17" s="1"/>
  <c r="E16" i="17"/>
  <c r="E17" i="17" s="1"/>
  <c r="D56" i="6"/>
  <c r="D59" i="6"/>
  <c r="D16" i="17"/>
  <c r="D15" i="17"/>
  <c r="D31" i="6"/>
  <c r="B40" i="15"/>
  <c r="B25" i="15"/>
  <c r="B62" i="16"/>
  <c r="B76" i="16" s="1"/>
  <c r="B63" i="16"/>
  <c r="B64" i="16"/>
  <c r="B88" i="16" s="1"/>
  <c r="B97" i="16" s="1"/>
  <c r="B78" i="16"/>
  <c r="B65" i="16"/>
  <c r="B79" i="16"/>
  <c r="C12" i="15"/>
  <c r="B6" i="16" s="1"/>
  <c r="B61" i="16"/>
  <c r="B75" i="16" s="1"/>
  <c r="C36" i="15"/>
  <c r="C74" i="16" s="1"/>
  <c r="C84" i="16"/>
  <c r="B87" i="16"/>
  <c r="B96" i="16" s="1"/>
  <c r="C90" i="16"/>
  <c r="E90" i="16" s="1"/>
  <c r="B89" i="16"/>
  <c r="B98" i="16" s="1"/>
  <c r="E84" i="16"/>
  <c r="E89" i="16" s="1"/>
  <c r="A62" i="16"/>
  <c r="A76" i="16"/>
  <c r="A63" i="16"/>
  <c r="A77" i="16" s="1"/>
  <c r="A64" i="16"/>
  <c r="A78" i="16" s="1"/>
  <c r="A65" i="16"/>
  <c r="A79" i="16" s="1"/>
  <c r="A61" i="16"/>
  <c r="A85" i="16" s="1"/>
  <c r="A94" i="16" s="1"/>
  <c r="A102" i="16" s="1"/>
  <c r="B2" i="4" s="1"/>
  <c r="B12" i="19"/>
  <c r="B7" i="6" s="1"/>
  <c r="B7" i="15" s="1"/>
  <c r="B9" i="19"/>
  <c r="B4" i="6" s="1"/>
  <c r="B4" i="15" s="1"/>
  <c r="D10" i="6"/>
  <c r="B6" i="6"/>
  <c r="B6" i="15" s="1"/>
  <c r="B5" i="6"/>
  <c r="B5" i="15" s="1"/>
  <c r="B3" i="6"/>
  <c r="B3" i="15" s="1"/>
  <c r="B2" i="6"/>
  <c r="B2" i="15" s="1"/>
  <c r="A87" i="16"/>
  <c r="A96" i="16" s="1"/>
  <c r="A104" i="16" s="1"/>
  <c r="B26" i="4" s="1"/>
  <c r="A86" i="16"/>
  <c r="A95" i="16" s="1"/>
  <c r="A103" i="16" s="1"/>
  <c r="B14" i="4" s="1"/>
  <c r="D33" i="6"/>
  <c r="B30" i="16"/>
  <c r="B22" i="16"/>
  <c r="B14" i="16"/>
  <c r="E38" i="4"/>
  <c r="E26" i="4"/>
  <c r="E14" i="4"/>
  <c r="E2" i="4"/>
  <c r="A26" i="16"/>
  <c r="A41" i="16"/>
  <c r="A40" i="16"/>
  <c r="A39" i="16"/>
  <c r="A33" i="16"/>
  <c r="A32" i="16"/>
  <c r="A31" i="16"/>
  <c r="A25" i="16"/>
  <c r="A24" i="16"/>
  <c r="A23" i="16"/>
  <c r="A17" i="16"/>
  <c r="A16" i="16"/>
  <c r="G2" i="16"/>
  <c r="F2" i="16"/>
  <c r="E2" i="16"/>
  <c r="A9" i="16"/>
  <c r="A8" i="16"/>
  <c r="B39" i="16"/>
  <c r="B31" i="16"/>
  <c r="B23" i="16"/>
  <c r="B15" i="16"/>
  <c r="A42" i="16"/>
  <c r="A38" i="16"/>
  <c r="A34" i="16"/>
  <c r="A30" i="16"/>
  <c r="A22" i="16"/>
  <c r="A18" i="16"/>
  <c r="A15" i="16"/>
  <c r="A14" i="16"/>
  <c r="A10" i="16"/>
  <c r="A7" i="16"/>
  <c r="A6" i="16"/>
  <c r="D37" i="6"/>
  <c r="C10" i="18"/>
  <c r="B32" i="17"/>
  <c r="D10" i="17"/>
  <c r="CI11" i="17"/>
  <c r="CH11" i="17"/>
  <c r="CG11" i="17"/>
  <c r="CF11" i="17"/>
  <c r="CE11" i="17"/>
  <c r="CD11" i="17"/>
  <c r="CC11" i="17"/>
  <c r="CB11" i="17"/>
  <c r="CA11" i="17"/>
  <c r="BZ11" i="17"/>
  <c r="BY11" i="17"/>
  <c r="BX11" i="17"/>
  <c r="BW11" i="17"/>
  <c r="BV11" i="17"/>
  <c r="BU11" i="17"/>
  <c r="BT11" i="17"/>
  <c r="BS11" i="17"/>
  <c r="BR11" i="17"/>
  <c r="BQ11" i="17"/>
  <c r="BP11" i="17"/>
  <c r="BO11" i="17"/>
  <c r="BN11" i="17"/>
  <c r="BM11" i="17"/>
  <c r="BL11" i="17"/>
  <c r="BK11" i="17"/>
  <c r="BJ11" i="17"/>
  <c r="BI11" i="17"/>
  <c r="BH11" i="17"/>
  <c r="BG11" i="17"/>
  <c r="BF11" i="17"/>
  <c r="BE11" i="17"/>
  <c r="BD11" i="17"/>
  <c r="BC11" i="17"/>
  <c r="BB11" i="17"/>
  <c r="BA11" i="17"/>
  <c r="AZ11" i="17"/>
  <c r="AY11" i="17"/>
  <c r="AX11" i="17"/>
  <c r="AW11" i="17"/>
  <c r="AV11" i="17"/>
  <c r="AU11" i="17"/>
  <c r="AT11" i="17"/>
  <c r="AS11" i="17"/>
  <c r="AR11" i="17"/>
  <c r="AQ11" i="17"/>
  <c r="AP11" i="17"/>
  <c r="AO11" i="17"/>
  <c r="AN11" i="17"/>
  <c r="AM11" i="17"/>
  <c r="AL11" i="17"/>
  <c r="AK11" i="17"/>
  <c r="AJ11" i="17"/>
  <c r="AI11" i="17"/>
  <c r="AH11" i="17"/>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H2" i="16"/>
  <c r="B38" i="16"/>
  <c r="E50" i="4"/>
  <c r="D42" i="6"/>
  <c r="D39" i="6"/>
  <c r="F7" i="17" l="1"/>
  <c r="A88" i="16"/>
  <c r="A97" i="16" s="1"/>
  <c r="A105" i="16" s="1"/>
  <c r="B38" i="4" s="1"/>
  <c r="A89" i="16"/>
  <c r="A98" i="16" s="1"/>
  <c r="A106" i="16" s="1"/>
  <c r="B50" i="4" s="1"/>
  <c r="E87" i="16"/>
  <c r="A75" i="16"/>
  <c r="C52" i="16"/>
  <c r="C57" i="16" s="1"/>
  <c r="D31" i="17"/>
  <c r="C23" i="9"/>
  <c r="D5" i="18"/>
  <c r="D10" i="18" s="1"/>
  <c r="C17" i="18" s="1"/>
  <c r="D50" i="6"/>
  <c r="D25" i="6"/>
  <c r="E14" i="18"/>
  <c r="F14" i="18" s="1"/>
  <c r="G6" i="17"/>
  <c r="H7" i="17" s="1"/>
  <c r="G16" i="17"/>
  <c r="G17" i="17" s="1"/>
  <c r="C13" i="18"/>
  <c r="D17" i="17"/>
  <c r="G5" i="17"/>
  <c r="D26" i="17"/>
  <c r="E2" i="17"/>
  <c r="E88" i="16"/>
  <c r="D22" i="17"/>
  <c r="D25" i="17" s="1"/>
  <c r="D28" i="17"/>
  <c r="B85" i="16"/>
  <c r="B86" i="16"/>
  <c r="B95" i="16" s="1"/>
  <c r="C16" i="18"/>
  <c r="D15" i="18"/>
  <c r="F27" i="17"/>
  <c r="G7" i="17"/>
  <c r="B77" i="16"/>
  <c r="D61" i="6"/>
  <c r="D49" i="6" s="1"/>
  <c r="E7" i="17"/>
  <c r="F28" i="17"/>
  <c r="H3" i="17"/>
  <c r="G14" i="18"/>
  <c r="C19" i="18"/>
  <c r="E17" i="18" l="1"/>
  <c r="F17" i="18"/>
  <c r="C20" i="18"/>
  <c r="D19" i="18" s="1"/>
  <c r="D17" i="18"/>
  <c r="F2" i="17"/>
  <c r="F1" i="16"/>
  <c r="D32" i="17"/>
  <c r="D13" i="18"/>
  <c r="D23" i="17"/>
  <c r="F48" i="17"/>
  <c r="I3" i="17"/>
  <c r="H5" i="17"/>
  <c r="H10" i="17"/>
  <c r="H27" i="17"/>
  <c r="H6" i="17"/>
  <c r="I2" i="16"/>
  <c r="H16" i="17"/>
  <c r="H17" i="17" s="1"/>
  <c r="C9" i="15"/>
  <c r="C25" i="9"/>
  <c r="C5" i="19" s="1"/>
  <c r="C49" i="6"/>
  <c r="C50" i="6" s="1"/>
  <c r="D52" i="6"/>
  <c r="G48" i="17"/>
  <c r="G27" i="17"/>
  <c r="G28" i="17"/>
  <c r="E86" i="16"/>
  <c r="E22" i="17"/>
  <c r="D48" i="17"/>
  <c r="E48" i="17"/>
  <c r="E26" i="17"/>
  <c r="E28" i="17"/>
  <c r="E27" i="17"/>
  <c r="D24" i="17"/>
  <c r="H14" i="18"/>
  <c r="G17" i="18"/>
  <c r="B94" i="16"/>
  <c r="E85" i="16"/>
  <c r="E15" i="18"/>
  <c r="D16" i="18"/>
  <c r="D35" i="17" l="1"/>
  <c r="D37" i="17" s="1"/>
  <c r="E32" i="17"/>
  <c r="G2" i="17"/>
  <c r="G1" i="16"/>
  <c r="F26" i="17"/>
  <c r="D20" i="18"/>
  <c r="D21" i="18" s="1"/>
  <c r="E19" i="18" s="1"/>
  <c r="I7" i="17"/>
  <c r="C17" i="9"/>
  <c r="C4" i="19" s="1"/>
  <c r="F49" i="17"/>
  <c r="E23" i="17"/>
  <c r="E25" i="17"/>
  <c r="E24" i="17"/>
  <c r="F22" i="17"/>
  <c r="G49" i="17"/>
  <c r="D19" i="17"/>
  <c r="D16" i="15"/>
  <c r="D13" i="15"/>
  <c r="E49" i="16"/>
  <c r="D14" i="15"/>
  <c r="D15" i="15"/>
  <c r="E54" i="16"/>
  <c r="C23" i="15"/>
  <c r="D12" i="15"/>
  <c r="H17" i="18"/>
  <c r="I14" i="18"/>
  <c r="E49" i="17"/>
  <c r="H28" i="17"/>
  <c r="D29" i="17"/>
  <c r="J3" i="17"/>
  <c r="I6" i="17"/>
  <c r="I16" i="17"/>
  <c r="I17" i="17" s="1"/>
  <c r="I5" i="17"/>
  <c r="I10" i="17"/>
  <c r="J2" i="16"/>
  <c r="E35" i="17"/>
  <c r="E13" i="18"/>
  <c r="F15" i="18"/>
  <c r="E16" i="18"/>
  <c r="D49" i="17"/>
  <c r="D53" i="17" l="1"/>
  <c r="D45" i="17"/>
  <c r="D43" i="17"/>
  <c r="H1" i="16"/>
  <c r="H2" i="17"/>
  <c r="G26" i="17"/>
  <c r="E20" i="18"/>
  <c r="E21" i="18" s="1"/>
  <c r="F19" i="18" s="1"/>
  <c r="H48" i="17"/>
  <c r="D33" i="17"/>
  <c r="C22" i="16"/>
  <c r="E22" i="16" s="1"/>
  <c r="C28" i="4"/>
  <c r="F13" i="18"/>
  <c r="F16" i="18"/>
  <c r="G15" i="18"/>
  <c r="C14" i="16"/>
  <c r="E14" i="16" s="1"/>
  <c r="C16" i="4"/>
  <c r="I28" i="17"/>
  <c r="C30" i="16"/>
  <c r="E30" i="16" s="1"/>
  <c r="C40" i="4"/>
  <c r="I27" i="17"/>
  <c r="I17" i="18"/>
  <c r="J14" i="18"/>
  <c r="E29" i="17"/>
  <c r="E53" i="17" s="1"/>
  <c r="K3" i="17"/>
  <c r="J10" i="17"/>
  <c r="J6" i="17"/>
  <c r="K7" i="17" s="1"/>
  <c r="J16" i="17"/>
  <c r="J17" i="17" s="1"/>
  <c r="J5" i="17"/>
  <c r="K2" i="16"/>
  <c r="C38" i="16"/>
  <c r="E38" i="16" s="1"/>
  <c r="C52" i="4"/>
  <c r="C6" i="16"/>
  <c r="E6" i="16" s="1"/>
  <c r="C25" i="15"/>
  <c r="C24" i="15" s="1"/>
  <c r="D24" i="15" s="1"/>
  <c r="D25" i="15" s="1"/>
  <c r="C4" i="4"/>
  <c r="F23" i="17"/>
  <c r="F25" i="17"/>
  <c r="F24" i="17"/>
  <c r="G22" i="17"/>
  <c r="J7" i="17"/>
  <c r="E45" i="17" l="1"/>
  <c r="F35" i="17"/>
  <c r="I1" i="16"/>
  <c r="I2" i="17"/>
  <c r="H26" i="17"/>
  <c r="D50" i="17"/>
  <c r="D38" i="17" s="1"/>
  <c r="D40" i="17"/>
  <c r="F29" i="17"/>
  <c r="F20" i="18"/>
  <c r="F21" i="18" s="1"/>
  <c r="G19" i="18" s="1"/>
  <c r="G20" i="18" s="1"/>
  <c r="G21" i="18" s="1"/>
  <c r="D34" i="17"/>
  <c r="D44" i="17" s="1"/>
  <c r="C21" i="4"/>
  <c r="K16" i="4"/>
  <c r="E15" i="16"/>
  <c r="E16" i="16" s="1"/>
  <c r="C33" i="4"/>
  <c r="K28" i="4"/>
  <c r="J48" i="17"/>
  <c r="C9" i="4"/>
  <c r="K4" i="4"/>
  <c r="E31" i="16"/>
  <c r="E32" i="16" s="1"/>
  <c r="K52" i="4"/>
  <c r="C57" i="4"/>
  <c r="J27" i="17"/>
  <c r="J17" i="18"/>
  <c r="K14" i="18"/>
  <c r="H49" i="17"/>
  <c r="G24" i="17"/>
  <c r="G25" i="17"/>
  <c r="G23" i="17"/>
  <c r="H22" i="17"/>
  <c r="E7" i="16"/>
  <c r="E8" i="16" s="1"/>
  <c r="I48" i="17"/>
  <c r="L3" i="17"/>
  <c r="K6" i="17"/>
  <c r="K5" i="17"/>
  <c r="K10" i="17"/>
  <c r="K27" i="17"/>
  <c r="K16" i="17"/>
  <c r="K17" i="17" s="1"/>
  <c r="L2" i="16"/>
  <c r="E23" i="16"/>
  <c r="E24" i="16" s="1"/>
  <c r="C45" i="4"/>
  <c r="K40" i="4"/>
  <c r="J28" i="17"/>
  <c r="E33" i="17"/>
  <c r="H15" i="18"/>
  <c r="G16" i="18"/>
  <c r="G13" i="18"/>
  <c r="E39" i="16"/>
  <c r="E40" i="16" s="1"/>
  <c r="E31" i="17" l="1"/>
  <c r="D46" i="17"/>
  <c r="E43" i="17" s="1"/>
  <c r="D56" i="17"/>
  <c r="E105" i="16" s="1"/>
  <c r="F45" i="17"/>
  <c r="D51" i="17"/>
  <c r="J2" i="17"/>
  <c r="J1" i="16"/>
  <c r="I26" i="17"/>
  <c r="F53" i="17"/>
  <c r="E34" i="17"/>
  <c r="E36" i="17"/>
  <c r="E37" i="17" s="1"/>
  <c r="E106" i="16"/>
  <c r="E104" i="16"/>
  <c r="E103" i="16"/>
  <c r="H19" i="18"/>
  <c r="H20" i="18" s="1"/>
  <c r="H21" i="18" s="1"/>
  <c r="M3" i="17"/>
  <c r="L6" i="17"/>
  <c r="M7" i="17" s="1"/>
  <c r="L16" i="17"/>
  <c r="L17" i="17" s="1"/>
  <c r="L5" i="17"/>
  <c r="L10" i="17"/>
  <c r="M2" i="16"/>
  <c r="E33" i="16"/>
  <c r="E41" i="16"/>
  <c r="E9" i="16"/>
  <c r="E17" i="16"/>
  <c r="E25" i="16"/>
  <c r="I49" i="17"/>
  <c r="H13" i="18"/>
  <c r="I15" i="18"/>
  <c r="H16" i="18"/>
  <c r="L7" i="17"/>
  <c r="J49" i="17"/>
  <c r="K28" i="17"/>
  <c r="L14" i="18"/>
  <c r="K17" i="18"/>
  <c r="G29" i="17"/>
  <c r="H35" i="17"/>
  <c r="H24" i="17"/>
  <c r="H25" i="17"/>
  <c r="H23" i="17"/>
  <c r="I22" i="17"/>
  <c r="E102" i="16" l="1"/>
  <c r="E44" i="17"/>
  <c r="G45" i="17"/>
  <c r="E40" i="17"/>
  <c r="K1" i="16"/>
  <c r="K2" i="17"/>
  <c r="J26" i="17"/>
  <c r="H29" i="17"/>
  <c r="E50" i="17"/>
  <c r="E51" i="17" s="1"/>
  <c r="G53" i="17"/>
  <c r="I19" i="18"/>
  <c r="I20" i="18" s="1"/>
  <c r="I21" i="18" s="1"/>
  <c r="J15" i="18"/>
  <c r="I16" i="18"/>
  <c r="I24" i="17"/>
  <c r="I25" i="17"/>
  <c r="I23" i="17"/>
  <c r="J22" i="17"/>
  <c r="L17" i="18"/>
  <c r="M14" i="18"/>
  <c r="I35" i="17"/>
  <c r="M5" i="17"/>
  <c r="M16" i="17"/>
  <c r="M17" i="17" s="1"/>
  <c r="M10" i="17"/>
  <c r="N3" i="17"/>
  <c r="M27" i="17"/>
  <c r="M6" i="17"/>
  <c r="N2" i="16"/>
  <c r="E42" i="16"/>
  <c r="F38" i="16" s="1"/>
  <c r="E18" i="16"/>
  <c r="F14" i="16" s="1"/>
  <c r="E26" i="16"/>
  <c r="F22" i="16" s="1"/>
  <c r="E34" i="16"/>
  <c r="F30" i="16" s="1"/>
  <c r="E10" i="16"/>
  <c r="F6" i="16" s="1"/>
  <c r="L28" i="17"/>
  <c r="L48" i="17"/>
  <c r="K48" i="17"/>
  <c r="L27" i="17"/>
  <c r="E46" i="17" l="1"/>
  <c r="F43" i="17" s="1"/>
  <c r="E56" i="17"/>
  <c r="F4" i="16" s="1"/>
  <c r="H45" i="17"/>
  <c r="H53" i="17"/>
  <c r="L2" i="17"/>
  <c r="L1" i="16"/>
  <c r="K26" i="17"/>
  <c r="E38" i="17"/>
  <c r="F31" i="17" s="1"/>
  <c r="E11" i="16"/>
  <c r="E12" i="16" s="1"/>
  <c r="I29" i="17"/>
  <c r="E27" i="16"/>
  <c r="E28" i="16" s="1"/>
  <c r="J19" i="18"/>
  <c r="J20" i="18" s="1"/>
  <c r="J21" i="18" s="1"/>
  <c r="F15" i="16"/>
  <c r="F16" i="16" s="1"/>
  <c r="F7" i="16"/>
  <c r="F8" i="16" s="1"/>
  <c r="F39" i="16"/>
  <c r="F40" i="16" s="1"/>
  <c r="O3" i="17"/>
  <c r="N5" i="17"/>
  <c r="N6" i="17"/>
  <c r="O7" i="17" s="1"/>
  <c r="N16" i="17"/>
  <c r="N17" i="17" s="1"/>
  <c r="O2" i="16"/>
  <c r="N10" i="17"/>
  <c r="J13" i="18"/>
  <c r="K15" i="18"/>
  <c r="J16" i="18"/>
  <c r="M17" i="18"/>
  <c r="N14" i="18"/>
  <c r="E19" i="16"/>
  <c r="E50" i="16"/>
  <c r="M28" i="17"/>
  <c r="E46" i="16"/>
  <c r="J23" i="17"/>
  <c r="J25" i="17"/>
  <c r="J24" i="17"/>
  <c r="K22" i="17"/>
  <c r="E43" i="16"/>
  <c r="N7" i="17"/>
  <c r="K49" i="17"/>
  <c r="E55" i="16"/>
  <c r="L49" i="17"/>
  <c r="F31" i="16"/>
  <c r="F32" i="16" s="1"/>
  <c r="E35" i="16"/>
  <c r="F23" i="16"/>
  <c r="F24" i="16" s="1"/>
  <c r="I45" i="17" l="1"/>
  <c r="M1" i="16"/>
  <c r="M2" i="17"/>
  <c r="L26" i="17"/>
  <c r="I53" i="17"/>
  <c r="J29" i="17"/>
  <c r="K19" i="18"/>
  <c r="K20" i="18" s="1"/>
  <c r="K21" i="18" s="1"/>
  <c r="E44" i="16"/>
  <c r="E51" i="16"/>
  <c r="E56" i="16"/>
  <c r="E57" i="16" s="1"/>
  <c r="O14" i="18"/>
  <c r="N17" i="18"/>
  <c r="N28" i="17"/>
  <c r="E36" i="16"/>
  <c r="K24" i="17"/>
  <c r="K25" i="17"/>
  <c r="K23" i="17"/>
  <c r="L22" i="17"/>
  <c r="F70" i="16"/>
  <c r="P3" i="17"/>
  <c r="O27" i="17"/>
  <c r="D12" i="9" s="1"/>
  <c r="O5" i="17"/>
  <c r="O6" i="17"/>
  <c r="O10" i="17"/>
  <c r="O16" i="17"/>
  <c r="O17" i="17" s="1"/>
  <c r="P2" i="16"/>
  <c r="N48" i="17"/>
  <c r="M48" i="17"/>
  <c r="E20" i="16"/>
  <c r="K16" i="18"/>
  <c r="K13" i="18"/>
  <c r="L15" i="18"/>
  <c r="N27" i="17"/>
  <c r="F9" i="16"/>
  <c r="F17" i="16"/>
  <c r="F25" i="16"/>
  <c r="F33" i="16"/>
  <c r="F41" i="16"/>
  <c r="J45" i="17" l="1"/>
  <c r="J53" i="17"/>
  <c r="K29" i="17"/>
  <c r="N1" i="16"/>
  <c r="N2" i="17"/>
  <c r="M26" i="17"/>
  <c r="F54" i="16"/>
  <c r="L19" i="18"/>
  <c r="L20" i="18" s="1"/>
  <c r="L21" i="18" s="1"/>
  <c r="P7" i="17"/>
  <c r="P27" i="17" s="1"/>
  <c r="F10" i="16"/>
  <c r="F34" i="16"/>
  <c r="F18" i="16"/>
  <c r="F26" i="16"/>
  <c r="F42" i="16"/>
  <c r="Q3" i="17"/>
  <c r="P5" i="17"/>
  <c r="P10" i="17"/>
  <c r="P16" i="17"/>
  <c r="P17" i="17" s="1"/>
  <c r="P6" i="17"/>
  <c r="Q7" i="17" s="1"/>
  <c r="Q2" i="16"/>
  <c r="N49" i="17"/>
  <c r="M49" i="17"/>
  <c r="L25" i="17"/>
  <c r="L23" i="17"/>
  <c r="L24" i="17"/>
  <c r="M22" i="17"/>
  <c r="E60" i="16"/>
  <c r="E52" i="16"/>
  <c r="E66" i="16" s="1"/>
  <c r="E99" i="16" s="1"/>
  <c r="P14" i="18"/>
  <c r="O17" i="18"/>
  <c r="F49" i="16"/>
  <c r="K53" i="17"/>
  <c r="O28" i="17"/>
  <c r="D13" i="9" s="1"/>
  <c r="L13" i="18"/>
  <c r="M15" i="18"/>
  <c r="L16" i="18"/>
  <c r="K45" i="17" l="1"/>
  <c r="O1" i="16"/>
  <c r="O2" i="17"/>
  <c r="N26" i="17"/>
  <c r="L29" i="17"/>
  <c r="F50" i="16"/>
  <c r="M19" i="18"/>
  <c r="M20" i="18" s="1"/>
  <c r="M21" i="18" s="1"/>
  <c r="R3" i="17"/>
  <c r="Q6" i="17"/>
  <c r="R7" i="17" s="1"/>
  <c r="Q27" i="17"/>
  <c r="Q5" i="17"/>
  <c r="Q10" i="17"/>
  <c r="Q16" i="17"/>
  <c r="Q17" i="17" s="1"/>
  <c r="R2" i="16"/>
  <c r="F55" i="16"/>
  <c r="E64" i="16"/>
  <c r="E97" i="16" s="1"/>
  <c r="E62" i="16"/>
  <c r="E95" i="16" s="1"/>
  <c r="E61" i="16"/>
  <c r="E94" i="16" s="1"/>
  <c r="E65" i="16"/>
  <c r="E98" i="16" s="1"/>
  <c r="E63" i="16"/>
  <c r="E96" i="16" s="1"/>
  <c r="E68" i="16"/>
  <c r="M25" i="17"/>
  <c r="M24" i="17"/>
  <c r="M23" i="17"/>
  <c r="N22" i="17"/>
  <c r="M13" i="18"/>
  <c r="N15" i="18"/>
  <c r="M16" i="18"/>
  <c r="F11" i="16"/>
  <c r="G6" i="16"/>
  <c r="F46" i="16"/>
  <c r="P17" i="18"/>
  <c r="Q14" i="18"/>
  <c r="G38" i="16"/>
  <c r="F43" i="16"/>
  <c r="G22" i="16"/>
  <c r="F27" i="16"/>
  <c r="P48" i="17"/>
  <c r="O48" i="17"/>
  <c r="G14" i="16"/>
  <c r="F19" i="16"/>
  <c r="P28" i="17"/>
  <c r="G30" i="16"/>
  <c r="F35" i="16"/>
  <c r="L45" i="17" l="1"/>
  <c r="L53" i="17"/>
  <c r="P1" i="16"/>
  <c r="P2" i="17"/>
  <c r="O26" i="17"/>
  <c r="D11" i="9" s="1"/>
  <c r="M29" i="17"/>
  <c r="N19" i="18"/>
  <c r="N20" i="18" s="1"/>
  <c r="N21" i="18" s="1"/>
  <c r="F12" i="16"/>
  <c r="G15" i="16"/>
  <c r="G16" i="16" s="1"/>
  <c r="G23" i="16"/>
  <c r="G24" i="16" s="1"/>
  <c r="N13" i="18"/>
  <c r="O15" i="18"/>
  <c r="N16" i="18"/>
  <c r="G31" i="16"/>
  <c r="G32" i="16" s="1"/>
  <c r="P49" i="17"/>
  <c r="E93" i="16"/>
  <c r="F20" i="16"/>
  <c r="F28" i="16"/>
  <c r="S3" i="17"/>
  <c r="R10" i="17"/>
  <c r="R6" i="17"/>
  <c r="S7" i="17" s="1"/>
  <c r="R16" i="17"/>
  <c r="R17" i="17" s="1"/>
  <c r="R27" i="17"/>
  <c r="R5" i="17"/>
  <c r="S2" i="16"/>
  <c r="O49" i="17"/>
  <c r="G39" i="16"/>
  <c r="G40" i="16" s="1"/>
  <c r="R14" i="18"/>
  <c r="Q17" i="18"/>
  <c r="G7" i="16"/>
  <c r="G8" i="16" s="1"/>
  <c r="Q28" i="17"/>
  <c r="F51" i="16"/>
  <c r="F56" i="16"/>
  <c r="F57" i="16" s="1"/>
  <c r="N24" i="17"/>
  <c r="N25" i="17"/>
  <c r="N23" i="17"/>
  <c r="O22" i="17"/>
  <c r="F36" i="16"/>
  <c r="F44" i="16"/>
  <c r="Q48" i="17"/>
  <c r="M45" i="17" l="1"/>
  <c r="N29" i="17"/>
  <c r="N53" i="17" s="1"/>
  <c r="Q2" i="17"/>
  <c r="Q1" i="16"/>
  <c r="P26" i="17"/>
  <c r="M53" i="17"/>
  <c r="R48" i="17"/>
  <c r="R49" i="17" s="1"/>
  <c r="G54" i="16"/>
  <c r="O24" i="17"/>
  <c r="D7" i="9" s="1"/>
  <c r="O23" i="17"/>
  <c r="D6" i="9" s="1"/>
  <c r="O25" i="17"/>
  <c r="D10" i="9" s="1"/>
  <c r="D5" i="9"/>
  <c r="P22" i="17"/>
  <c r="O19" i="18"/>
  <c r="O20" i="18" s="1"/>
  <c r="O21" i="18" s="1"/>
  <c r="Q49" i="17"/>
  <c r="T3" i="17"/>
  <c r="S6" i="17"/>
  <c r="T7" i="17" s="1"/>
  <c r="S48" i="17" s="1"/>
  <c r="S5" i="17"/>
  <c r="S10" i="17"/>
  <c r="S16" i="17"/>
  <c r="S17" i="17" s="1"/>
  <c r="S27" i="17"/>
  <c r="T2" i="16"/>
  <c r="F60" i="16"/>
  <c r="F52" i="16"/>
  <c r="F66" i="16" s="1"/>
  <c r="G49" i="16"/>
  <c r="R17" i="18"/>
  <c r="S14" i="18"/>
  <c r="P15" i="18"/>
  <c r="O16" i="18"/>
  <c r="O13" i="18"/>
  <c r="R28" i="17"/>
  <c r="N45" i="17" l="1"/>
  <c r="R2" i="17"/>
  <c r="Q26" i="17"/>
  <c r="R1" i="16"/>
  <c r="D8" i="9"/>
  <c r="D15" i="9" s="1"/>
  <c r="P19" i="18"/>
  <c r="P20" i="18" s="1"/>
  <c r="P21" i="18" s="1"/>
  <c r="T14" i="18"/>
  <c r="S17" i="18"/>
  <c r="S49" i="17"/>
  <c r="S28" i="17"/>
  <c r="T27" i="17"/>
  <c r="T6" i="17"/>
  <c r="U7" i="17" s="1"/>
  <c r="T48" i="17" s="1"/>
  <c r="T16" i="17"/>
  <c r="T17" i="17" s="1"/>
  <c r="T10" i="17"/>
  <c r="U3" i="17"/>
  <c r="T5" i="17"/>
  <c r="U2" i="16"/>
  <c r="P13" i="18"/>
  <c r="Q15" i="18"/>
  <c r="P16" i="18"/>
  <c r="F71" i="16"/>
  <c r="F72" i="16" s="1"/>
  <c r="F63" i="16"/>
  <c r="F64" i="16"/>
  <c r="F65" i="16"/>
  <c r="F61" i="16"/>
  <c r="F62" i="16"/>
  <c r="F68" i="16"/>
  <c r="O29" i="17"/>
  <c r="P23" i="17"/>
  <c r="P25" i="17"/>
  <c r="P24" i="17"/>
  <c r="Q22" i="17"/>
  <c r="O45" i="17" l="1"/>
  <c r="S1" i="16"/>
  <c r="R26" i="17"/>
  <c r="S2" i="17"/>
  <c r="P29" i="17"/>
  <c r="T49" i="17"/>
  <c r="Q19" i="18"/>
  <c r="Q20" i="18" s="1"/>
  <c r="Q21" i="18" s="1"/>
  <c r="F80" i="16"/>
  <c r="F74" i="16" s="1"/>
  <c r="F82" i="16" s="1"/>
  <c r="T17" i="18"/>
  <c r="U14" i="18"/>
  <c r="U5" i="17"/>
  <c r="U16" i="17"/>
  <c r="U17" i="17" s="1"/>
  <c r="U10" i="17"/>
  <c r="U27" i="17"/>
  <c r="U6" i="17"/>
  <c r="V7" i="17" s="1"/>
  <c r="V3" i="17"/>
  <c r="V2" i="16"/>
  <c r="D17" i="9"/>
  <c r="D4" i="19" s="1"/>
  <c r="T28" i="17"/>
  <c r="Q25" i="17"/>
  <c r="Q23" i="17"/>
  <c r="Q24" i="17"/>
  <c r="R22" i="17"/>
  <c r="O53" i="17"/>
  <c r="Q13" i="18"/>
  <c r="R15" i="18"/>
  <c r="Q16" i="18"/>
  <c r="P45" i="17" l="1"/>
  <c r="Q29" i="17"/>
  <c r="Q53" i="17" s="1"/>
  <c r="T2" i="17"/>
  <c r="T1" i="16"/>
  <c r="S26" i="17"/>
  <c r="P53" i="17"/>
  <c r="R19" i="18"/>
  <c r="R20" i="18" s="1"/>
  <c r="R21" i="18" s="1"/>
  <c r="F79" i="16"/>
  <c r="F75" i="16"/>
  <c r="F76" i="16"/>
  <c r="F78" i="16"/>
  <c r="F77" i="16"/>
  <c r="R23" i="17"/>
  <c r="R24" i="17"/>
  <c r="R25" i="17"/>
  <c r="S22" i="17"/>
  <c r="F90" i="16"/>
  <c r="F99" i="16" s="1"/>
  <c r="F84" i="16"/>
  <c r="R13" i="18"/>
  <c r="S15" i="18"/>
  <c r="R16" i="18"/>
  <c r="V27" i="17"/>
  <c r="V5" i="17"/>
  <c r="V10" i="17"/>
  <c r="V6" i="17"/>
  <c r="W7" i="17" s="1"/>
  <c r="V16" i="17"/>
  <c r="V17" i="17" s="1"/>
  <c r="W2" i="16"/>
  <c r="W3" i="17"/>
  <c r="V14" i="18"/>
  <c r="U17" i="18"/>
  <c r="U48" i="17"/>
  <c r="U28" i="17"/>
  <c r="Q45" i="17" l="1"/>
  <c r="U1" i="16"/>
  <c r="U2" i="17"/>
  <c r="T26" i="17"/>
  <c r="R29" i="17"/>
  <c r="V48" i="17"/>
  <c r="V49" i="17" s="1"/>
  <c r="S19" i="18"/>
  <c r="S20" i="18" s="1"/>
  <c r="S21" i="18" s="1"/>
  <c r="S24" i="17"/>
  <c r="S23" i="17"/>
  <c r="S25" i="17"/>
  <c r="T22" i="17"/>
  <c r="U49" i="17"/>
  <c r="X3" i="17"/>
  <c r="W27" i="17"/>
  <c r="W16" i="17"/>
  <c r="W17" i="17" s="1"/>
  <c r="W5" i="17"/>
  <c r="W6" i="17"/>
  <c r="X7" i="17" s="1"/>
  <c r="W10" i="17"/>
  <c r="X2" i="16"/>
  <c r="W14" i="18"/>
  <c r="V17" i="18"/>
  <c r="S16" i="18"/>
  <c r="S13" i="18"/>
  <c r="T15" i="18"/>
  <c r="V28" i="17"/>
  <c r="F88" i="16"/>
  <c r="F97" i="16" s="1"/>
  <c r="F105" i="16" s="1"/>
  <c r="F87" i="16"/>
  <c r="F96" i="16" s="1"/>
  <c r="F104" i="16" s="1"/>
  <c r="F85" i="16"/>
  <c r="F94" i="16" s="1"/>
  <c r="F89" i="16"/>
  <c r="F98" i="16" s="1"/>
  <c r="F106" i="16" s="1"/>
  <c r="F86" i="16"/>
  <c r="F95" i="16" s="1"/>
  <c r="F103" i="16" s="1"/>
  <c r="R45" i="17" l="1"/>
  <c r="R53" i="17"/>
  <c r="V2" i="17"/>
  <c r="V1" i="16"/>
  <c r="U26" i="17"/>
  <c r="F102" i="16"/>
  <c r="F93" i="16"/>
  <c r="T19" i="18"/>
  <c r="T20" i="18" s="1"/>
  <c r="S29" i="17"/>
  <c r="W28" i="17"/>
  <c r="W48" i="17"/>
  <c r="T24" i="17"/>
  <c r="T23" i="17"/>
  <c r="T25" i="17"/>
  <c r="U22" i="17"/>
  <c r="X14" i="18"/>
  <c r="W17" i="18"/>
  <c r="Y3" i="17"/>
  <c r="X5" i="17"/>
  <c r="X10" i="17"/>
  <c r="X16" i="17"/>
  <c r="X17" i="17" s="1"/>
  <c r="X27" i="17"/>
  <c r="X6" i="17"/>
  <c r="Y7" i="17" s="1"/>
  <c r="Y2" i="16"/>
  <c r="T16" i="18"/>
  <c r="T13" i="18"/>
  <c r="U15" i="18"/>
  <c r="S45" i="17" l="1"/>
  <c r="W2" i="17"/>
  <c r="W1" i="16"/>
  <c r="V26" i="17"/>
  <c r="T21" i="18"/>
  <c r="T29" i="17"/>
  <c r="X17" i="18"/>
  <c r="Y14" i="18"/>
  <c r="U13" i="18"/>
  <c r="V15" i="18"/>
  <c r="U16" i="18"/>
  <c r="X28" i="17"/>
  <c r="X48" i="17"/>
  <c r="W49" i="17"/>
  <c r="S53" i="17"/>
  <c r="Z3" i="17"/>
  <c r="Y6" i="17"/>
  <c r="Z7" i="17" s="1"/>
  <c r="Y27" i="17"/>
  <c r="Y5" i="17"/>
  <c r="Y10" i="17"/>
  <c r="Y16" i="17"/>
  <c r="Y17" i="17" s="1"/>
  <c r="Z2" i="16"/>
  <c r="U23" i="17"/>
  <c r="U24" i="17"/>
  <c r="U25" i="17"/>
  <c r="V22" i="17"/>
  <c r="T45" i="17" l="1"/>
  <c r="X1" i="16"/>
  <c r="X2" i="17"/>
  <c r="W26" i="17"/>
  <c r="U29" i="17"/>
  <c r="X49" i="17"/>
  <c r="V25" i="17"/>
  <c r="V23" i="17"/>
  <c r="V24" i="17"/>
  <c r="W22" i="17"/>
  <c r="T53" i="17"/>
  <c r="U19" i="18"/>
  <c r="U20" i="18" s="1"/>
  <c r="U21" i="18" s="1"/>
  <c r="Y28" i="17"/>
  <c r="AA3" i="17"/>
  <c r="Z10" i="17"/>
  <c r="Z6" i="17"/>
  <c r="AA7" i="17" s="1"/>
  <c r="Z16" i="17"/>
  <c r="Z17" i="17" s="1"/>
  <c r="Z27" i="17"/>
  <c r="Z5" i="17"/>
  <c r="AA2" i="16"/>
  <c r="Y48" i="17"/>
  <c r="V13" i="18"/>
  <c r="V16" i="18"/>
  <c r="W15" i="18"/>
  <c r="Y17" i="18"/>
  <c r="Z14" i="18"/>
  <c r="U45" i="17" l="1"/>
  <c r="Y1" i="16"/>
  <c r="Y2" i="17"/>
  <c r="X26" i="17"/>
  <c r="U53" i="17"/>
  <c r="V29" i="17"/>
  <c r="V19" i="18"/>
  <c r="V20" i="18" s="1"/>
  <c r="Z28" i="17"/>
  <c r="Z17" i="18"/>
  <c r="AA14" i="18"/>
  <c r="W24" i="17"/>
  <c r="W23" i="17"/>
  <c r="W25" i="17"/>
  <c r="X22" i="17"/>
  <c r="AB3" i="17"/>
  <c r="AA6" i="17"/>
  <c r="AB7" i="17" s="1"/>
  <c r="AA48" i="17" s="1"/>
  <c r="AA5" i="17"/>
  <c r="AA10" i="17"/>
  <c r="AA27" i="17"/>
  <c r="E12" i="9" s="1"/>
  <c r="AA16" i="17"/>
  <c r="AA17" i="17" s="1"/>
  <c r="AB2" i="16"/>
  <c r="X15" i="18"/>
  <c r="W13" i="18"/>
  <c r="W16" i="18"/>
  <c r="Y49" i="17"/>
  <c r="Z48" i="17"/>
  <c r="V45" i="17" l="1"/>
  <c r="Z2" i="17"/>
  <c r="Z1" i="16"/>
  <c r="Y26" i="17"/>
  <c r="V53" i="17"/>
  <c r="V21" i="18"/>
  <c r="W19" i="18" s="1"/>
  <c r="W20" i="18" s="1"/>
  <c r="W21" i="18" s="1"/>
  <c r="W29" i="17"/>
  <c r="X13" i="18"/>
  <c r="Y15" i="18"/>
  <c r="X16" i="18"/>
  <c r="Z49" i="17"/>
  <c r="AA28" i="17"/>
  <c r="E13" i="9" s="1"/>
  <c r="AA49" i="17"/>
  <c r="AA17" i="18"/>
  <c r="AB14" i="18"/>
  <c r="X23" i="17"/>
  <c r="X25" i="17"/>
  <c r="X24" i="17"/>
  <c r="Y22" i="17"/>
  <c r="AB27" i="17"/>
  <c r="AB6" i="17"/>
  <c r="AC7" i="17" s="1"/>
  <c r="AB48" i="17" s="1"/>
  <c r="AB16" i="17"/>
  <c r="AB17" i="17" s="1"/>
  <c r="AB5" i="17"/>
  <c r="AB10" i="17"/>
  <c r="AC3" i="17"/>
  <c r="AC2" i="16"/>
  <c r="W45" i="17" l="1"/>
  <c r="X29" i="17"/>
  <c r="W53" i="17"/>
  <c r="AA2" i="17"/>
  <c r="AA1" i="16"/>
  <c r="Z26" i="17"/>
  <c r="X19" i="18"/>
  <c r="AB17" i="18"/>
  <c r="AC14" i="18"/>
  <c r="X53" i="17"/>
  <c r="AD3" i="17"/>
  <c r="AC5" i="17"/>
  <c r="AC16" i="17"/>
  <c r="AC17" i="17" s="1"/>
  <c r="AC10" i="17"/>
  <c r="AC27" i="17"/>
  <c r="AC6" i="17"/>
  <c r="AD7" i="17" s="1"/>
  <c r="AC48" i="17" s="1"/>
  <c r="AD2" i="16"/>
  <c r="Y23" i="17"/>
  <c r="Y25" i="17"/>
  <c r="Y24" i="17"/>
  <c r="Z22" i="17"/>
  <c r="Y16" i="18"/>
  <c r="Y13" i="18"/>
  <c r="Z15" i="18"/>
  <c r="AB28" i="17"/>
  <c r="AB49" i="17"/>
  <c r="X45" i="17" l="1"/>
  <c r="AB2" i="17"/>
  <c r="AB1" i="16"/>
  <c r="AA26" i="17"/>
  <c r="E11" i="9" s="1"/>
  <c r="Y29" i="17"/>
  <c r="AC49" i="17"/>
  <c r="AC28" i="17"/>
  <c r="AD27" i="17"/>
  <c r="AE3" i="17"/>
  <c r="AD5" i="17"/>
  <c r="AD6" i="17"/>
  <c r="AE7" i="17" s="1"/>
  <c r="AD16" i="17"/>
  <c r="AD17" i="17" s="1"/>
  <c r="AD10" i="17"/>
  <c r="AE2" i="16"/>
  <c r="X20" i="18"/>
  <c r="Z13" i="18"/>
  <c r="AA15" i="18"/>
  <c r="Z16" i="18"/>
  <c r="Z23" i="17"/>
  <c r="Z25" i="17"/>
  <c r="Z24" i="17"/>
  <c r="AA22" i="17"/>
  <c r="AC17" i="18"/>
  <c r="AD14" i="18"/>
  <c r="Y45" i="17" l="1"/>
  <c r="Y53" i="17"/>
  <c r="AC2" i="17"/>
  <c r="AC1" i="16"/>
  <c r="AB26" i="17"/>
  <c r="Z29" i="17"/>
  <c r="AA23" i="17"/>
  <c r="E6" i="9" s="1"/>
  <c r="AA25" i="17"/>
  <c r="E10" i="9" s="1"/>
  <c r="AA24" i="17"/>
  <c r="E7" i="9" s="1"/>
  <c r="E5" i="9"/>
  <c r="AB22" i="17"/>
  <c r="AF3" i="17"/>
  <c r="AE27" i="17"/>
  <c r="AE5" i="17"/>
  <c r="AE6" i="17"/>
  <c r="AF7" i="17" s="1"/>
  <c r="AE10" i="17"/>
  <c r="AE16" i="17"/>
  <c r="AE17" i="17" s="1"/>
  <c r="AF2" i="16"/>
  <c r="AA16" i="18"/>
  <c r="AA13" i="18"/>
  <c r="AB15" i="18"/>
  <c r="AD28" i="17"/>
  <c r="X21" i="18"/>
  <c r="AE14" i="18"/>
  <c r="AD17" i="18"/>
  <c r="AD48" i="17"/>
  <c r="Z45" i="17" l="1"/>
  <c r="Z53" i="17"/>
  <c r="E8" i="9"/>
  <c r="AD2" i="17"/>
  <c r="AD1" i="16"/>
  <c r="AC26" i="17"/>
  <c r="AB23" i="17"/>
  <c r="AB25" i="17"/>
  <c r="AB24" i="17"/>
  <c r="AC22" i="17"/>
  <c r="AB13" i="18"/>
  <c r="AC15" i="18"/>
  <c r="AB16" i="18"/>
  <c r="AF14" i="18"/>
  <c r="AE17" i="18"/>
  <c r="Y19" i="18"/>
  <c r="AE28" i="17"/>
  <c r="AD49" i="17"/>
  <c r="AA29" i="17"/>
  <c r="E15" i="9"/>
  <c r="AG3" i="17"/>
  <c r="AF5" i="17"/>
  <c r="AF10" i="17"/>
  <c r="AF6" i="17"/>
  <c r="AG7" i="17" s="1"/>
  <c r="AF27" i="17"/>
  <c r="AF16" i="17"/>
  <c r="AF17" i="17" s="1"/>
  <c r="AG2" i="16"/>
  <c r="AE48" i="17"/>
  <c r="AA45" i="17" l="1"/>
  <c r="AF48" i="17"/>
  <c r="AE2" i="17"/>
  <c r="AD26" i="17"/>
  <c r="AE1" i="16"/>
  <c r="AF49" i="17"/>
  <c r="AH3" i="17"/>
  <c r="AG6" i="17"/>
  <c r="AH7" i="17" s="1"/>
  <c r="AG48" i="17" s="1"/>
  <c r="AG27" i="17"/>
  <c r="AG5" i="17"/>
  <c r="AG10" i="17"/>
  <c r="AG16" i="17"/>
  <c r="AG17" i="17" s="1"/>
  <c r="AH2" i="16"/>
  <c r="AA53" i="17"/>
  <c r="AF17" i="18"/>
  <c r="AG14" i="18"/>
  <c r="Y20" i="18"/>
  <c r="Y21" i="18" s="1"/>
  <c r="AF28" i="17"/>
  <c r="AB29" i="17"/>
  <c r="AC23" i="17"/>
  <c r="AC24" i="17"/>
  <c r="AC25" i="17"/>
  <c r="AD22" i="17"/>
  <c r="AE49" i="17"/>
  <c r="E17" i="9"/>
  <c r="E4" i="19" s="1"/>
  <c r="AC13" i="18"/>
  <c r="AD15" i="18"/>
  <c r="AC16" i="18"/>
  <c r="AB45" i="17" l="1"/>
  <c r="AF1" i="16"/>
  <c r="AF2" i="17"/>
  <c r="AE26" i="17"/>
  <c r="AH14" i="18"/>
  <c r="AG17" i="18"/>
  <c r="Z19" i="18"/>
  <c r="AG28" i="17"/>
  <c r="AG49" i="17"/>
  <c r="AD25" i="17"/>
  <c r="AD24" i="17"/>
  <c r="AD23" i="17"/>
  <c r="AE22" i="17"/>
  <c r="AB53" i="17"/>
  <c r="AC29" i="17"/>
  <c r="AD13" i="18"/>
  <c r="AE15" i="18"/>
  <c r="AD16" i="18"/>
  <c r="AI3" i="17"/>
  <c r="AH10" i="17"/>
  <c r="AH6" i="17"/>
  <c r="AI7" i="17" s="1"/>
  <c r="AH48" i="17" s="1"/>
  <c r="AH16" i="17"/>
  <c r="AH17" i="17" s="1"/>
  <c r="AH27" i="17"/>
  <c r="AH5" i="17"/>
  <c r="AI2" i="16"/>
  <c r="AC45" i="17" l="1"/>
  <c r="AG2" i="17"/>
  <c r="AG1" i="16"/>
  <c r="AF26" i="17"/>
  <c r="AD29" i="17"/>
  <c r="AH49" i="17"/>
  <c r="AF15" i="18"/>
  <c r="AE16" i="18"/>
  <c r="AE13" i="18"/>
  <c r="Z20" i="18"/>
  <c r="Z21" i="18" s="1"/>
  <c r="AE25" i="17"/>
  <c r="AE23" i="17"/>
  <c r="AE24" i="17"/>
  <c r="AF22" i="17"/>
  <c r="AJ3" i="17"/>
  <c r="AI6" i="17"/>
  <c r="AJ7" i="17" s="1"/>
  <c r="AI48" i="17" s="1"/>
  <c r="AI5" i="17"/>
  <c r="AI10" i="17"/>
  <c r="AI16" i="17"/>
  <c r="AI17" i="17" s="1"/>
  <c r="AJ2" i="16"/>
  <c r="AI27" i="17"/>
  <c r="AC53" i="17"/>
  <c r="AH17" i="18"/>
  <c r="AI14" i="18"/>
  <c r="AH28" i="17"/>
  <c r="AD45" i="17" l="1"/>
  <c r="AD53" i="17"/>
  <c r="AH2" i="17"/>
  <c r="AH1" i="16"/>
  <c r="AG26" i="17"/>
  <c r="AE29" i="17"/>
  <c r="AF13" i="18"/>
  <c r="AG15" i="18"/>
  <c r="AF16" i="18"/>
  <c r="AI49" i="17"/>
  <c r="AA19" i="18"/>
  <c r="AF24" i="17"/>
  <c r="AF23" i="17"/>
  <c r="AF25" i="17"/>
  <c r="AG22" i="17"/>
  <c r="AI28" i="17"/>
  <c r="AI17" i="18"/>
  <c r="AJ14" i="18"/>
  <c r="AK3" i="17"/>
  <c r="AJ27" i="17"/>
  <c r="AJ6" i="17"/>
  <c r="AK7" i="17" s="1"/>
  <c r="AJ16" i="17"/>
  <c r="AJ17" i="17" s="1"/>
  <c r="AJ10" i="17"/>
  <c r="AK2" i="16"/>
  <c r="AJ5" i="17"/>
  <c r="AE45" i="17" l="1"/>
  <c r="AE53" i="17"/>
  <c r="AI2" i="17"/>
  <c r="AI1" i="16"/>
  <c r="AH26" i="17"/>
  <c r="AF29" i="17"/>
  <c r="AJ17" i="18"/>
  <c r="AK14" i="18"/>
  <c r="AG24" i="17"/>
  <c r="AG25" i="17"/>
  <c r="AG23" i="17"/>
  <c r="AH22" i="17"/>
  <c r="AJ28" i="17"/>
  <c r="AA20" i="18"/>
  <c r="AK5" i="17"/>
  <c r="AK16" i="17"/>
  <c r="AK17" i="17" s="1"/>
  <c r="AK10" i="17"/>
  <c r="AL3" i="17"/>
  <c r="AK27" i="17"/>
  <c r="AK6" i="17"/>
  <c r="AL7" i="17" s="1"/>
  <c r="AL2" i="16"/>
  <c r="AJ48" i="17"/>
  <c r="AH15" i="18"/>
  <c r="AG16" i="18"/>
  <c r="AG13" i="18"/>
  <c r="AF45" i="17" l="1"/>
  <c r="AF53" i="17"/>
  <c r="AJ1" i="16"/>
  <c r="AJ2" i="17"/>
  <c r="AI26" i="17"/>
  <c r="AG29" i="17"/>
  <c r="AK48" i="17"/>
  <c r="AK49" i="17" s="1"/>
  <c r="AG53" i="17"/>
  <c r="AL27" i="17"/>
  <c r="AL5" i="17"/>
  <c r="AM3" i="17"/>
  <c r="AL10" i="17"/>
  <c r="AL6" i="17"/>
  <c r="AM7" i="17" s="1"/>
  <c r="AM2" i="16"/>
  <c r="AL16" i="17"/>
  <c r="AL17" i="17" s="1"/>
  <c r="AA21" i="18"/>
  <c r="AH25" i="17"/>
  <c r="AH24" i="17"/>
  <c r="AH23" i="17"/>
  <c r="AI22" i="17"/>
  <c r="AJ49" i="17"/>
  <c r="AH13" i="18"/>
  <c r="AI15" i="18"/>
  <c r="AH16" i="18"/>
  <c r="AK28" i="17"/>
  <c r="AK17" i="18"/>
  <c r="AL14" i="18"/>
  <c r="AG45" i="17" l="1"/>
  <c r="AH29" i="17"/>
  <c r="AH53" i="17" s="1"/>
  <c r="AK1" i="16"/>
  <c r="AK2" i="17"/>
  <c r="AJ26" i="17"/>
  <c r="AM14" i="18"/>
  <c r="AL17" i="18"/>
  <c r="AI16" i="18"/>
  <c r="AI13" i="18"/>
  <c r="AJ15" i="18"/>
  <c r="AL28" i="17"/>
  <c r="AI25" i="17"/>
  <c r="AI23" i="17"/>
  <c r="AI24" i="17"/>
  <c r="AJ22" i="17"/>
  <c r="AN3" i="17"/>
  <c r="AM27" i="17"/>
  <c r="F12" i="9" s="1"/>
  <c r="AM5" i="17"/>
  <c r="AM16" i="17"/>
  <c r="AM17" i="17" s="1"/>
  <c r="AM6" i="17"/>
  <c r="AN7" i="17" s="1"/>
  <c r="AM10" i="17"/>
  <c r="AN2" i="16"/>
  <c r="AL48" i="17"/>
  <c r="AB19" i="18"/>
  <c r="AB20" i="18" s="1"/>
  <c r="AB21" i="18" s="1"/>
  <c r="AH45" i="17" l="1"/>
  <c r="AL2" i="17"/>
  <c r="AL1" i="16"/>
  <c r="AK26" i="17"/>
  <c r="AI29" i="17"/>
  <c r="AC19" i="18"/>
  <c r="AC20" i="18" s="1"/>
  <c r="AC21" i="18" s="1"/>
  <c r="AJ16" i="18"/>
  <c r="AJ13" i="18"/>
  <c r="AK15" i="18"/>
  <c r="AJ23" i="17"/>
  <c r="AJ25" i="17"/>
  <c r="AJ24" i="17"/>
  <c r="AK22" i="17"/>
  <c r="AL49" i="17"/>
  <c r="AO3" i="17"/>
  <c r="AN5" i="17"/>
  <c r="AN10" i="17"/>
  <c r="AN16" i="17"/>
  <c r="AN17" i="17" s="1"/>
  <c r="AN6" i="17"/>
  <c r="AO7" i="17" s="1"/>
  <c r="AO2" i="16"/>
  <c r="AN27" i="17"/>
  <c r="AM48" i="17"/>
  <c r="AM28" i="17"/>
  <c r="F13" i="9" s="1"/>
  <c r="AN14" i="18"/>
  <c r="AM17" i="18"/>
  <c r="AI45" i="17" l="1"/>
  <c r="AI53" i="17"/>
  <c r="AM2" i="17"/>
  <c r="AM1" i="16"/>
  <c r="AL26" i="17"/>
  <c r="AJ29" i="17"/>
  <c r="AD19" i="18"/>
  <c r="AD20" i="18" s="1"/>
  <c r="AD21" i="18" s="1"/>
  <c r="AN48" i="17"/>
  <c r="AN17" i="18"/>
  <c r="AO14" i="18"/>
  <c r="AN28" i="17"/>
  <c r="AK25" i="17"/>
  <c r="AK23" i="17"/>
  <c r="AK24" i="17"/>
  <c r="AL22" i="17"/>
  <c r="AP3" i="17"/>
  <c r="AO6" i="17"/>
  <c r="AP7" i="17" s="1"/>
  <c r="AO27" i="17"/>
  <c r="AO16" i="17"/>
  <c r="AO17" i="17" s="1"/>
  <c r="AO5" i="17"/>
  <c r="AP2" i="16"/>
  <c r="AO10" i="17"/>
  <c r="AK13" i="18"/>
  <c r="AL15" i="18"/>
  <c r="AK16" i="18"/>
  <c r="AM49" i="17"/>
  <c r="AJ45" i="17" l="1"/>
  <c r="AJ53" i="17"/>
  <c r="AN1" i="16"/>
  <c r="AN2" i="17"/>
  <c r="AM26" i="17"/>
  <c r="F11" i="9" s="1"/>
  <c r="AK29" i="17"/>
  <c r="AQ3" i="17"/>
  <c r="AP10" i="17"/>
  <c r="AP6" i="17"/>
  <c r="AQ7" i="17" s="1"/>
  <c r="AP16" i="17"/>
  <c r="AP17" i="17" s="1"/>
  <c r="AP27" i="17"/>
  <c r="AP5" i="17"/>
  <c r="AQ2" i="16"/>
  <c r="AL25" i="17"/>
  <c r="AL23" i="17"/>
  <c r="AL24" i="17"/>
  <c r="AM22" i="17"/>
  <c r="AM15" i="18"/>
  <c r="AL13" i="18"/>
  <c r="AL16" i="18"/>
  <c r="AO17" i="18"/>
  <c r="AP14" i="18"/>
  <c r="AE19" i="18"/>
  <c r="AN49" i="17"/>
  <c r="AO28" i="17"/>
  <c r="AO48" i="17"/>
  <c r="AK45" i="17" l="1"/>
  <c r="AK53" i="17"/>
  <c r="AN26" i="17"/>
  <c r="AO1" i="16"/>
  <c r="AO2" i="17"/>
  <c r="AL29" i="17"/>
  <c r="AP17" i="18"/>
  <c r="AQ14" i="18"/>
  <c r="AP28" i="17"/>
  <c r="AO49" i="17"/>
  <c r="AR3" i="17"/>
  <c r="AQ6" i="17"/>
  <c r="AR7" i="17" s="1"/>
  <c r="AQ5" i="17"/>
  <c r="AQ10" i="17"/>
  <c r="AQ27" i="17"/>
  <c r="AQ16" i="17"/>
  <c r="AQ17" i="17" s="1"/>
  <c r="AR2" i="16"/>
  <c r="AE20" i="18"/>
  <c r="AN15" i="18"/>
  <c r="AM13" i="18"/>
  <c r="AM16" i="18"/>
  <c r="AM23" i="17"/>
  <c r="F6" i="9" s="1"/>
  <c r="AM24" i="17"/>
  <c r="F7" i="9" s="1"/>
  <c r="AM25" i="17"/>
  <c r="F10" i="9" s="1"/>
  <c r="F5" i="9"/>
  <c r="AN22" i="17"/>
  <c r="AP48" i="17"/>
  <c r="AL45" i="17" l="1"/>
  <c r="AL53" i="17"/>
  <c r="AP2" i="17"/>
  <c r="AP1" i="16"/>
  <c r="AO26" i="17"/>
  <c r="F8" i="9"/>
  <c r="F15" i="9" s="1"/>
  <c r="AP49" i="17"/>
  <c r="AE21" i="18"/>
  <c r="AR27" i="17"/>
  <c r="AR6" i="17"/>
  <c r="AS7" i="17" s="1"/>
  <c r="AR48" i="17" s="1"/>
  <c r="AR16" i="17"/>
  <c r="AR17" i="17" s="1"/>
  <c r="AS3" i="17"/>
  <c r="AR5" i="17"/>
  <c r="AR10" i="17"/>
  <c r="AS2" i="16"/>
  <c r="AN13" i="18"/>
  <c r="AO15" i="18"/>
  <c r="AN16" i="18"/>
  <c r="AM29" i="17"/>
  <c r="AQ28" i="17"/>
  <c r="AN25" i="17"/>
  <c r="AN24" i="17"/>
  <c r="AN23" i="17"/>
  <c r="AO22" i="17"/>
  <c r="AR14" i="18"/>
  <c r="AQ17" i="18"/>
  <c r="AQ48" i="17"/>
  <c r="AM45" i="17" l="1"/>
  <c r="AQ1" i="16"/>
  <c r="AQ2" i="17"/>
  <c r="AP26" i="17"/>
  <c r="AR49" i="17"/>
  <c r="AN29" i="17"/>
  <c r="AP15" i="18"/>
  <c r="AO16" i="18"/>
  <c r="AO13" i="18"/>
  <c r="F17" i="9"/>
  <c r="F4" i="19" s="1"/>
  <c r="AO25" i="17"/>
  <c r="AO24" i="17"/>
  <c r="AO23" i="17"/>
  <c r="AP22" i="17"/>
  <c r="AR28" i="17"/>
  <c r="AF19" i="18"/>
  <c r="AF20" i="18" s="1"/>
  <c r="AF21" i="18" s="1"/>
  <c r="AQ49" i="17"/>
  <c r="AR17" i="18"/>
  <c r="AS14" i="18"/>
  <c r="AM53" i="17"/>
  <c r="AS5" i="17"/>
  <c r="AS16" i="17"/>
  <c r="AS17" i="17" s="1"/>
  <c r="AS10" i="17"/>
  <c r="AT3" i="17"/>
  <c r="AS27" i="17"/>
  <c r="AT2" i="16"/>
  <c r="AS6" i="17"/>
  <c r="AT7" i="17" s="1"/>
  <c r="AS48" i="17" s="1"/>
  <c r="AN45" i="17" l="1"/>
  <c r="AR2" i="17"/>
  <c r="AR1" i="16"/>
  <c r="AQ26" i="17"/>
  <c r="AS49" i="17"/>
  <c r="AS28" i="17"/>
  <c r="AO29" i="17"/>
  <c r="AP25" i="17"/>
  <c r="AP24" i="17"/>
  <c r="AP23" i="17"/>
  <c r="AQ22" i="17"/>
  <c r="AT27" i="17"/>
  <c r="AT5" i="17"/>
  <c r="AT6" i="17"/>
  <c r="AU7" i="17" s="1"/>
  <c r="AT48" i="17" s="1"/>
  <c r="AU3" i="17"/>
  <c r="AT10" i="17"/>
  <c r="AT16" i="17"/>
  <c r="AT17" i="17" s="1"/>
  <c r="AU2" i="16"/>
  <c r="AG19" i="18"/>
  <c r="AG20" i="18" s="1"/>
  <c r="AS17" i="18"/>
  <c r="AT14" i="18"/>
  <c r="AP13" i="18"/>
  <c r="AQ15" i="18"/>
  <c r="AP16" i="18"/>
  <c r="AN53" i="17"/>
  <c r="AP29" i="17" l="1"/>
  <c r="AO45" i="17"/>
  <c r="AS1" i="16"/>
  <c r="AS2" i="17"/>
  <c r="AR26" i="17"/>
  <c r="AP53" i="17"/>
  <c r="AU14" i="18"/>
  <c r="AT17" i="18"/>
  <c r="AQ16" i="18"/>
  <c r="AQ13" i="18"/>
  <c r="AR15" i="18"/>
  <c r="AQ25" i="17"/>
  <c r="AQ23" i="17"/>
  <c r="AQ24" i="17"/>
  <c r="AR22" i="17"/>
  <c r="AT49" i="17"/>
  <c r="AO53" i="17"/>
  <c r="AV3" i="17"/>
  <c r="AU27" i="17"/>
  <c r="AU5" i="17"/>
  <c r="AU6" i="17"/>
  <c r="AV7" i="17" s="1"/>
  <c r="AU10" i="17"/>
  <c r="AU16" i="17"/>
  <c r="AU17" i="17" s="1"/>
  <c r="AV2" i="16"/>
  <c r="AT28" i="17"/>
  <c r="AG21" i="18"/>
  <c r="AP45" i="17" l="1"/>
  <c r="AT2" i="17"/>
  <c r="AT1" i="16"/>
  <c r="AS26" i="17"/>
  <c r="AU48" i="17"/>
  <c r="AU49" i="17" s="1"/>
  <c r="AQ29" i="17"/>
  <c r="AW3" i="17"/>
  <c r="AV5" i="17"/>
  <c r="AV10" i="17"/>
  <c r="AV6" i="17"/>
  <c r="AW7" i="17" s="1"/>
  <c r="AV27" i="17"/>
  <c r="AV16" i="17"/>
  <c r="AV17" i="17" s="1"/>
  <c r="AW2" i="16"/>
  <c r="AR23" i="17"/>
  <c r="AR25" i="17"/>
  <c r="AR24" i="17"/>
  <c r="AS22" i="17"/>
  <c r="AH19" i="18"/>
  <c r="AH20" i="18" s="1"/>
  <c r="AH21" i="18" s="1"/>
  <c r="AU28" i="17"/>
  <c r="AR16" i="18"/>
  <c r="AR13" i="18"/>
  <c r="AS15" i="18"/>
  <c r="AV14" i="18"/>
  <c r="AU17" i="18"/>
  <c r="AQ45" i="17" l="1"/>
  <c r="AQ53" i="17"/>
  <c r="AU1" i="16"/>
  <c r="AU2" i="17"/>
  <c r="AT26" i="17"/>
  <c r="AR29" i="17"/>
  <c r="AI19" i="18"/>
  <c r="AI20" i="18" s="1"/>
  <c r="AI21" i="18" s="1"/>
  <c r="AS25" i="17"/>
  <c r="AS23" i="17"/>
  <c r="AS24" i="17"/>
  <c r="AT22" i="17"/>
  <c r="AV48" i="17"/>
  <c r="AV17" i="18"/>
  <c r="AW14" i="18"/>
  <c r="AV28" i="17"/>
  <c r="AS13" i="18"/>
  <c r="AT15" i="18"/>
  <c r="AS16" i="18"/>
  <c r="AX3" i="17"/>
  <c r="AW6" i="17"/>
  <c r="AX7" i="17" s="1"/>
  <c r="AW27" i="17"/>
  <c r="AW16" i="17"/>
  <c r="AW17" i="17" s="1"/>
  <c r="AW5" i="17"/>
  <c r="AW10" i="17"/>
  <c r="AX2" i="16"/>
  <c r="AR45" i="17" l="1"/>
  <c r="AR53" i="17"/>
  <c r="AV2" i="17"/>
  <c r="AV1" i="16"/>
  <c r="AU26" i="17"/>
  <c r="AS29" i="17"/>
  <c r="AJ19" i="18"/>
  <c r="AW28" i="17"/>
  <c r="AT16" i="18"/>
  <c r="AT13" i="18"/>
  <c r="AU15" i="18"/>
  <c r="AY3" i="17"/>
  <c r="AX10" i="17"/>
  <c r="AX6" i="17"/>
  <c r="AY7" i="17" s="1"/>
  <c r="AX16" i="17"/>
  <c r="AX17" i="17" s="1"/>
  <c r="AX27" i="17"/>
  <c r="AX5" i="17"/>
  <c r="AY2" i="16"/>
  <c r="AW48" i="17"/>
  <c r="AV49" i="17"/>
  <c r="AT25" i="17"/>
  <c r="AT24" i="17"/>
  <c r="AT23" i="17"/>
  <c r="AU22" i="17"/>
  <c r="AW17" i="18"/>
  <c r="AX14" i="18"/>
  <c r="AS45" i="17" l="1"/>
  <c r="AS53" i="17"/>
  <c r="AX48" i="17"/>
  <c r="AT29" i="17"/>
  <c r="AW1" i="16"/>
  <c r="AW2" i="17"/>
  <c r="AV26" i="17"/>
  <c r="AT53" i="17"/>
  <c r="AJ20" i="18"/>
  <c r="AX17" i="18"/>
  <c r="AY14" i="18"/>
  <c r="AV15" i="18"/>
  <c r="AU13" i="18"/>
  <c r="AU16" i="18"/>
  <c r="AU25" i="17"/>
  <c r="AU23" i="17"/>
  <c r="AU24" i="17"/>
  <c r="AV22" i="17"/>
  <c r="AW49" i="17"/>
  <c r="AX28" i="17"/>
  <c r="AX49" i="17"/>
  <c r="AZ3" i="17"/>
  <c r="AY6" i="17"/>
  <c r="AZ7" i="17" s="1"/>
  <c r="AY5" i="17"/>
  <c r="AY10" i="17"/>
  <c r="AY16" i="17"/>
  <c r="AY17" i="17" s="1"/>
  <c r="AY27" i="17"/>
  <c r="G12" i="9" s="1"/>
  <c r="AZ2" i="16"/>
  <c r="AT45" i="17" l="1"/>
  <c r="AX2" i="17"/>
  <c r="AX1" i="16"/>
  <c r="AW26" i="17"/>
  <c r="AU29" i="17"/>
  <c r="AJ21" i="18"/>
  <c r="AV23" i="17"/>
  <c r="AV24" i="17"/>
  <c r="AV25" i="17"/>
  <c r="AW22" i="17"/>
  <c r="AY17" i="18"/>
  <c r="AZ14" i="18"/>
  <c r="AV13" i="18"/>
  <c r="AW15" i="18"/>
  <c r="AV16" i="18"/>
  <c r="AY28" i="17"/>
  <c r="G13" i="9" s="1"/>
  <c r="AY48" i="17"/>
  <c r="BA3" i="17"/>
  <c r="AZ27" i="17"/>
  <c r="AZ6" i="17"/>
  <c r="BA7" i="17" s="1"/>
  <c r="AZ48" i="17" s="1"/>
  <c r="AZ16" i="17"/>
  <c r="AZ17" i="17" s="1"/>
  <c r="AZ10" i="17"/>
  <c r="AZ5" i="17"/>
  <c r="BA2" i="16"/>
  <c r="AU45" i="17" l="1"/>
  <c r="AU53" i="17"/>
  <c r="AY2" i="17"/>
  <c r="AY1" i="16"/>
  <c r="AX26" i="17"/>
  <c r="AV29" i="17"/>
  <c r="AZ49" i="17"/>
  <c r="BA5" i="17"/>
  <c r="BA16" i="17"/>
  <c r="BA17" i="17" s="1"/>
  <c r="BB3" i="17"/>
  <c r="BA10" i="17"/>
  <c r="BA27" i="17"/>
  <c r="BA6" i="17"/>
  <c r="BB7" i="17" s="1"/>
  <c r="BA48" i="17" s="1"/>
  <c r="BB2" i="16"/>
  <c r="AW24" i="17"/>
  <c r="AW23" i="17"/>
  <c r="AW25" i="17"/>
  <c r="AX22" i="17"/>
  <c r="AK19" i="18"/>
  <c r="AK20" i="18" s="1"/>
  <c r="AW16" i="18"/>
  <c r="AW13" i="18"/>
  <c r="AX15" i="18"/>
  <c r="AZ28" i="17"/>
  <c r="AZ17" i="18"/>
  <c r="BA14" i="18"/>
  <c r="AY49" i="17"/>
  <c r="AV45" i="17" l="1"/>
  <c r="AV53" i="17"/>
  <c r="AZ2" i="17"/>
  <c r="AZ1" i="16"/>
  <c r="AY26" i="17"/>
  <c r="G11" i="9" s="1"/>
  <c r="AW29" i="17"/>
  <c r="AX24" i="17"/>
  <c r="AX23" i="17"/>
  <c r="AX25" i="17"/>
  <c r="AY22" i="17"/>
  <c r="AK21" i="18"/>
  <c r="BA49" i="17"/>
  <c r="BB27" i="17"/>
  <c r="BC3" i="17"/>
  <c r="BB5" i="17"/>
  <c r="BB16" i="17"/>
  <c r="BB17" i="17" s="1"/>
  <c r="BB10" i="17"/>
  <c r="BB6" i="17"/>
  <c r="BC7" i="17" s="1"/>
  <c r="BC2" i="16"/>
  <c r="BA28" i="17"/>
  <c r="BB14" i="18"/>
  <c r="BA17" i="18"/>
  <c r="AX13" i="18"/>
  <c r="AY15" i="18"/>
  <c r="AX16" i="18"/>
  <c r="AW45" i="17" l="1"/>
  <c r="AW53" i="17"/>
  <c r="BA2" i="17"/>
  <c r="BA1" i="16"/>
  <c r="AZ26" i="17"/>
  <c r="BB48" i="17"/>
  <c r="BB49" i="17" s="1"/>
  <c r="AX29" i="17"/>
  <c r="AY23" i="17"/>
  <c r="G6" i="9" s="1"/>
  <c r="AY24" i="17"/>
  <c r="G7" i="9" s="1"/>
  <c r="AY25" i="17"/>
  <c r="G10" i="9" s="1"/>
  <c r="G5" i="9"/>
  <c r="AZ22" i="17"/>
  <c r="BB28" i="17"/>
  <c r="AL19" i="18"/>
  <c r="BC14" i="18"/>
  <c r="BB17" i="18"/>
  <c r="BD3" i="17"/>
  <c r="BC27" i="17"/>
  <c r="BC5" i="17"/>
  <c r="BC6" i="17"/>
  <c r="BD7" i="17" s="1"/>
  <c r="BC10" i="17"/>
  <c r="BD2" i="16"/>
  <c r="BC16" i="17"/>
  <c r="BC17" i="17" s="1"/>
  <c r="AY16" i="18"/>
  <c r="AZ15" i="18"/>
  <c r="AY13" i="18"/>
  <c r="AX45" i="17" l="1"/>
  <c r="AX53" i="17"/>
  <c r="BB1" i="16"/>
  <c r="BB2" i="17"/>
  <c r="BA26" i="17"/>
  <c r="AZ16" i="18"/>
  <c r="AZ13" i="18"/>
  <c r="BA15" i="18"/>
  <c r="BC28" i="17"/>
  <c r="BD14" i="18"/>
  <c r="BC17" i="18"/>
  <c r="AY29" i="17"/>
  <c r="BE3" i="17"/>
  <c r="BD5" i="17"/>
  <c r="BD10" i="17"/>
  <c r="BD16" i="17"/>
  <c r="BD17" i="17" s="1"/>
  <c r="BD6" i="17"/>
  <c r="BE7" i="17" s="1"/>
  <c r="BE2" i="16"/>
  <c r="BD27" i="17"/>
  <c r="BC48" i="17"/>
  <c r="AL20" i="18"/>
  <c r="AL21" i="18" s="1"/>
  <c r="AZ23" i="17"/>
  <c r="AZ25" i="17"/>
  <c r="AZ24" i="17"/>
  <c r="BA22" i="17"/>
  <c r="G8" i="9"/>
  <c r="AY45" i="17" l="1"/>
  <c r="BC2" i="17"/>
  <c r="BB26" i="17"/>
  <c r="BC1" i="16"/>
  <c r="AY53" i="17"/>
  <c r="AM19" i="18"/>
  <c r="AZ29" i="17"/>
  <c r="BD28" i="17"/>
  <c r="BA13" i="18"/>
  <c r="BB15" i="18"/>
  <c r="BA16" i="18"/>
  <c r="G15" i="9"/>
  <c r="BC49" i="17"/>
  <c r="BD17" i="18"/>
  <c r="BE14" i="18"/>
  <c r="BF3" i="17"/>
  <c r="BE6" i="17"/>
  <c r="BF7" i="17" s="1"/>
  <c r="BE27" i="17"/>
  <c r="BE16" i="17"/>
  <c r="BE17" i="17" s="1"/>
  <c r="BE5" i="17"/>
  <c r="BF2" i="16"/>
  <c r="BE10" i="17"/>
  <c r="BD48" i="17"/>
  <c r="BA23" i="17"/>
  <c r="BA25" i="17"/>
  <c r="BA24" i="17"/>
  <c r="BB22" i="17"/>
  <c r="AZ45" i="17" l="1"/>
  <c r="BD1" i="16"/>
  <c r="BD2" i="17"/>
  <c r="BC26" i="17"/>
  <c r="BA29" i="17"/>
  <c r="BB24" i="17"/>
  <c r="BB23" i="17"/>
  <c r="BB25" i="17"/>
  <c r="BC22" i="17"/>
  <c r="BG3" i="17"/>
  <c r="BF10" i="17"/>
  <c r="BF6" i="17"/>
  <c r="BG7" i="17" s="1"/>
  <c r="BF16" i="17"/>
  <c r="BF17" i="17" s="1"/>
  <c r="BF27" i="17"/>
  <c r="BF5" i="17"/>
  <c r="BG2" i="16"/>
  <c r="BB16" i="18"/>
  <c r="BB13" i="18"/>
  <c r="BC15" i="18"/>
  <c r="AZ53" i="17"/>
  <c r="BE28" i="17"/>
  <c r="AM20" i="18"/>
  <c r="BE48" i="17"/>
  <c r="G17" i="9"/>
  <c r="G4" i="19" s="1"/>
  <c r="BD49" i="17"/>
  <c r="BE17" i="18"/>
  <c r="BF14" i="18"/>
  <c r="BA45" i="17" l="1"/>
  <c r="BA53" i="17"/>
  <c r="BE2" i="17"/>
  <c r="BE1" i="16"/>
  <c r="BD26" i="17"/>
  <c r="BB29" i="17"/>
  <c r="BC24" i="17"/>
  <c r="BC25" i="17"/>
  <c r="BC23" i="17"/>
  <c r="BD22" i="17"/>
  <c r="BH3" i="17"/>
  <c r="BG6" i="17"/>
  <c r="BH7" i="17" s="1"/>
  <c r="BG48" i="17" s="1"/>
  <c r="BG5" i="17"/>
  <c r="BG10" i="17"/>
  <c r="BG27" i="17"/>
  <c r="BH2" i="16"/>
  <c r="BG16" i="17"/>
  <c r="BG17" i="17" s="1"/>
  <c r="BD15" i="18"/>
  <c r="BC13" i="18"/>
  <c r="BC16" i="18"/>
  <c r="BE49" i="17"/>
  <c r="AM21" i="18"/>
  <c r="BF48" i="17"/>
  <c r="BF28" i="17"/>
  <c r="BF17" i="18"/>
  <c r="BG14" i="18"/>
  <c r="BB45" i="17" l="1"/>
  <c r="BB53" i="17"/>
  <c r="BF1" i="16"/>
  <c r="BF2" i="17"/>
  <c r="BE26" i="17"/>
  <c r="BF49" i="17"/>
  <c r="AN19" i="18"/>
  <c r="AN20" i="18" s="1"/>
  <c r="BD13" i="18"/>
  <c r="BE15" i="18"/>
  <c r="BD16" i="18"/>
  <c r="BG28" i="17"/>
  <c r="BG49" i="17"/>
  <c r="BD25" i="17"/>
  <c r="BD24" i="17"/>
  <c r="BD23" i="17"/>
  <c r="BE22" i="17"/>
  <c r="BG17" i="18"/>
  <c r="BH14" i="18"/>
  <c r="BH27" i="17"/>
  <c r="BI3" i="17"/>
  <c r="BH6" i="17"/>
  <c r="BI7" i="17" s="1"/>
  <c r="BH16" i="17"/>
  <c r="BH17" i="17" s="1"/>
  <c r="BH5" i="17"/>
  <c r="BH10" i="17"/>
  <c r="BI2" i="16"/>
  <c r="BC29" i="17"/>
  <c r="BC45" i="17" l="1"/>
  <c r="BD29" i="17"/>
  <c r="BD53" i="17" s="1"/>
  <c r="BG2" i="17"/>
  <c r="BG1" i="16"/>
  <c r="BF26" i="17"/>
  <c r="BH17" i="18"/>
  <c r="BI14" i="18"/>
  <c r="BE13" i="18"/>
  <c r="BF15" i="18"/>
  <c r="BE16" i="18"/>
  <c r="BE24" i="17"/>
  <c r="BE23" i="17"/>
  <c r="BE25" i="17"/>
  <c r="BF22" i="17"/>
  <c r="BH28" i="17"/>
  <c r="BI5" i="17"/>
  <c r="BI16" i="17"/>
  <c r="BI17" i="17" s="1"/>
  <c r="BI10" i="17"/>
  <c r="BJ3" i="17"/>
  <c r="BI27" i="17"/>
  <c r="BI6" i="17"/>
  <c r="BJ7" i="17" s="1"/>
  <c r="BJ2" i="16"/>
  <c r="BC53" i="17"/>
  <c r="BH48" i="17"/>
  <c r="AN21" i="18"/>
  <c r="BD45" i="17" l="1"/>
  <c r="BH2" i="17"/>
  <c r="BH1" i="16"/>
  <c r="BG26" i="17"/>
  <c r="BE29" i="17"/>
  <c r="BF13" i="18"/>
  <c r="BG15" i="18"/>
  <c r="BF16" i="18"/>
  <c r="BJ27" i="17"/>
  <c r="BJ5" i="17"/>
  <c r="BJ6" i="17"/>
  <c r="BK7" i="17" s="1"/>
  <c r="BJ48" i="17" s="1"/>
  <c r="BJ16" i="17"/>
  <c r="BJ17" i="17" s="1"/>
  <c r="BK3" i="17"/>
  <c r="BJ10" i="17"/>
  <c r="BK2" i="16"/>
  <c r="BF25" i="17"/>
  <c r="BF24" i="17"/>
  <c r="BF23" i="17"/>
  <c r="BG22" i="17"/>
  <c r="AO19" i="18"/>
  <c r="BI17" i="18"/>
  <c r="BJ14" i="18"/>
  <c r="BI28" i="17"/>
  <c r="BH49" i="17"/>
  <c r="BI48" i="17"/>
  <c r="BF29" i="17" l="1"/>
  <c r="BF45" i="17" s="1"/>
  <c r="BE45" i="17"/>
  <c r="BE53" i="17"/>
  <c r="BI1" i="16"/>
  <c r="BI2" i="17"/>
  <c r="BH26" i="17"/>
  <c r="BF53" i="17"/>
  <c r="BI49" i="17"/>
  <c r="BJ49" i="17"/>
  <c r="BL3" i="17"/>
  <c r="BK27" i="17"/>
  <c r="H12" i="9" s="1"/>
  <c r="BK5" i="17"/>
  <c r="BK6" i="17"/>
  <c r="BL7" i="17" s="1"/>
  <c r="BK10" i="17"/>
  <c r="BL2" i="16"/>
  <c r="BK16" i="17"/>
  <c r="BK17" i="17" s="1"/>
  <c r="BK14" i="18"/>
  <c r="BJ17" i="18"/>
  <c r="BG16" i="18"/>
  <c r="BG13" i="18"/>
  <c r="BH15" i="18"/>
  <c r="AO20" i="18"/>
  <c r="BG23" i="17"/>
  <c r="BG24" i="17"/>
  <c r="BG25" i="17"/>
  <c r="BH22" i="17"/>
  <c r="BJ28" i="17"/>
  <c r="BJ2" i="17" l="1"/>
  <c r="BJ1" i="16"/>
  <c r="BI26" i="17"/>
  <c r="BG29" i="17"/>
  <c r="BK48" i="17"/>
  <c r="BM3" i="17"/>
  <c r="BL5" i="17"/>
  <c r="BL10" i="17"/>
  <c r="BL6" i="17"/>
  <c r="BM7" i="17" s="1"/>
  <c r="BL27" i="17"/>
  <c r="BM2" i="16"/>
  <c r="BL16" i="17"/>
  <c r="BL17" i="17" s="1"/>
  <c r="AO21" i="18"/>
  <c r="BL14" i="18"/>
  <c r="BK17" i="18"/>
  <c r="BK28" i="17"/>
  <c r="H13" i="9" s="1"/>
  <c r="BH24" i="17"/>
  <c r="BH25" i="17"/>
  <c r="BH23" i="17"/>
  <c r="BI22" i="17"/>
  <c r="BH13" i="18"/>
  <c r="BI15" i="18"/>
  <c r="BH16" i="18"/>
  <c r="BG45" i="17" l="1"/>
  <c r="BG53" i="17"/>
  <c r="BK1" i="16"/>
  <c r="BK2" i="17"/>
  <c r="BJ26" i="17"/>
  <c r="BL48" i="17"/>
  <c r="BL49" i="17" s="1"/>
  <c r="BH29" i="17"/>
  <c r="AP19" i="18"/>
  <c r="BL28" i="17"/>
  <c r="BK49" i="17"/>
  <c r="BL17" i="18"/>
  <c r="BM14" i="18"/>
  <c r="BI13" i="18"/>
  <c r="BJ15" i="18"/>
  <c r="BI16" i="18"/>
  <c r="BN3" i="17"/>
  <c r="BM6" i="17"/>
  <c r="BN7" i="17" s="1"/>
  <c r="BM48" i="17" s="1"/>
  <c r="BM27" i="17"/>
  <c r="BM5" i="17"/>
  <c r="BM10" i="17"/>
  <c r="BM16" i="17"/>
  <c r="BM17" i="17" s="1"/>
  <c r="BN2" i="16"/>
  <c r="BI24" i="17"/>
  <c r="BI25" i="17"/>
  <c r="BI23" i="17"/>
  <c r="BJ22" i="17"/>
  <c r="BH45" i="17" l="1"/>
  <c r="BH53" i="17"/>
  <c r="BL1" i="16"/>
  <c r="BL2" i="17"/>
  <c r="BK26" i="17"/>
  <c r="H11" i="9" s="1"/>
  <c r="BI29" i="17"/>
  <c r="BI53" i="17" s="1"/>
  <c r="AP20" i="18"/>
  <c r="BM49" i="17"/>
  <c r="BM28" i="17"/>
  <c r="BJ16" i="18"/>
  <c r="BJ13" i="18"/>
  <c r="BK15" i="18"/>
  <c r="BO3" i="17"/>
  <c r="BN10" i="17"/>
  <c r="BN6" i="17"/>
  <c r="BO7" i="17" s="1"/>
  <c r="BN16" i="17"/>
  <c r="BN17" i="17" s="1"/>
  <c r="BN27" i="17"/>
  <c r="BN5" i="17"/>
  <c r="BO2" i="16"/>
  <c r="BJ25" i="17"/>
  <c r="BJ24" i="17"/>
  <c r="BJ23" i="17"/>
  <c r="BK22" i="17"/>
  <c r="BN14" i="18"/>
  <c r="BM17" i="18"/>
  <c r="BI45" i="17" l="1"/>
  <c r="BJ29" i="17"/>
  <c r="BM1" i="16"/>
  <c r="BM2" i="17"/>
  <c r="BL26" i="17"/>
  <c r="BJ53" i="17"/>
  <c r="BN28" i="17"/>
  <c r="BN17" i="18"/>
  <c r="BO14" i="18"/>
  <c r="BP3" i="17"/>
  <c r="BO6" i="17"/>
  <c r="BP7" i="17" s="1"/>
  <c r="BO5" i="17"/>
  <c r="BO10" i="17"/>
  <c r="BO16" i="17"/>
  <c r="BO17" i="17" s="1"/>
  <c r="BO27" i="17"/>
  <c r="BP2" i="16"/>
  <c r="BK23" i="17"/>
  <c r="H6" i="9" s="1"/>
  <c r="BK24" i="17"/>
  <c r="H7" i="9" s="1"/>
  <c r="BK25" i="17"/>
  <c r="H10" i="9" s="1"/>
  <c r="H5" i="9"/>
  <c r="BL22" i="17"/>
  <c r="BL15" i="18"/>
  <c r="BK16" i="18"/>
  <c r="BK13" i="18"/>
  <c r="BN48" i="17"/>
  <c r="AP21" i="18"/>
  <c r="BJ45" i="17" l="1"/>
  <c r="BN2" i="17"/>
  <c r="BN1" i="16"/>
  <c r="BM26" i="17"/>
  <c r="H8" i="9"/>
  <c r="H15" i="9" s="1"/>
  <c r="BL13" i="18"/>
  <c r="BM15" i="18"/>
  <c r="BL16" i="18"/>
  <c r="BL25" i="17"/>
  <c r="BL23" i="17"/>
  <c r="BL24" i="17"/>
  <c r="BM22" i="17"/>
  <c r="BP27" i="17"/>
  <c r="BP6" i="17"/>
  <c r="BQ7" i="17" s="1"/>
  <c r="BP16" i="17"/>
  <c r="BP17" i="17" s="1"/>
  <c r="BP10" i="17"/>
  <c r="BP5" i="17"/>
  <c r="BQ3" i="17"/>
  <c r="BQ2" i="16"/>
  <c r="BO48" i="17"/>
  <c r="BK29" i="17"/>
  <c r="AQ19" i="18"/>
  <c r="BO28" i="17"/>
  <c r="BO17" i="18"/>
  <c r="BP14" i="18"/>
  <c r="BN49" i="17"/>
  <c r="BK45" i="17" l="1"/>
  <c r="BO1" i="16"/>
  <c r="BO2" i="17"/>
  <c r="BN26" i="17"/>
  <c r="BP17" i="18"/>
  <c r="BQ14" i="18"/>
  <c r="BM23" i="17"/>
  <c r="BM24" i="17"/>
  <c r="BM25" i="17"/>
  <c r="BN22" i="17"/>
  <c r="AQ20" i="18"/>
  <c r="AQ21" i="18" s="1"/>
  <c r="BK53" i="17"/>
  <c r="BQ5" i="17"/>
  <c r="BQ16" i="17"/>
  <c r="BQ17" i="17" s="1"/>
  <c r="BQ10" i="17"/>
  <c r="BQ27" i="17"/>
  <c r="BQ6" i="17"/>
  <c r="BR7" i="17" s="1"/>
  <c r="BQ48" i="17" s="1"/>
  <c r="BR2" i="16"/>
  <c r="BR3" i="17"/>
  <c r="H17" i="9"/>
  <c r="H4" i="19" s="1"/>
  <c r="BO49" i="17"/>
  <c r="BL29" i="17"/>
  <c r="BM13" i="18"/>
  <c r="BN15" i="18"/>
  <c r="BM16" i="18"/>
  <c r="BP28" i="17"/>
  <c r="BP48" i="17"/>
  <c r="BL45" i="17" l="1"/>
  <c r="BP2" i="17"/>
  <c r="BP1" i="16"/>
  <c r="BO26" i="17"/>
  <c r="BM29" i="17"/>
  <c r="BQ49" i="17"/>
  <c r="BP49" i="17"/>
  <c r="BN13" i="18"/>
  <c r="BO15" i="18"/>
  <c r="BN16" i="18"/>
  <c r="BL53" i="17"/>
  <c r="BR14" i="18"/>
  <c r="BQ17" i="18"/>
  <c r="AR19" i="18"/>
  <c r="BN24" i="17"/>
  <c r="BN25" i="17"/>
  <c r="BN23" i="17"/>
  <c r="BO22" i="17"/>
  <c r="BQ28" i="17"/>
  <c r="BS3" i="17"/>
  <c r="BR27" i="17"/>
  <c r="BR5" i="17"/>
  <c r="BR10" i="17"/>
  <c r="BR16" i="17"/>
  <c r="BR17" i="17" s="1"/>
  <c r="BR6" i="17"/>
  <c r="BS7" i="17" s="1"/>
  <c r="BS2" i="16"/>
  <c r="BM45" i="17" l="1"/>
  <c r="BP26" i="17"/>
  <c r="BQ2" i="17"/>
  <c r="BQ1" i="16"/>
  <c r="BM53" i="17"/>
  <c r="BR48" i="17"/>
  <c r="BR49" i="17" s="1"/>
  <c r="BS14" i="18"/>
  <c r="BR17" i="18"/>
  <c r="BN29" i="17"/>
  <c r="BO16" i="18"/>
  <c r="BP15" i="18"/>
  <c r="BO13" i="18"/>
  <c r="BR28" i="17"/>
  <c r="BT3" i="17"/>
  <c r="BS27" i="17"/>
  <c r="BS16" i="17"/>
  <c r="BS17" i="17" s="1"/>
  <c r="BS5" i="17"/>
  <c r="BS6" i="17"/>
  <c r="BT7" i="17" s="1"/>
  <c r="BS10" i="17"/>
  <c r="BT2" i="16"/>
  <c r="BO23" i="17"/>
  <c r="BO24" i="17"/>
  <c r="BO25" i="17"/>
  <c r="BP22" i="17"/>
  <c r="AR20" i="18"/>
  <c r="AR21" i="18" s="1"/>
  <c r="BN45" i="17" l="1"/>
  <c r="BR2" i="17"/>
  <c r="BR1" i="16"/>
  <c r="BQ26" i="17"/>
  <c r="AS19" i="18"/>
  <c r="BS28" i="17"/>
  <c r="BP13" i="18"/>
  <c r="BQ15" i="18"/>
  <c r="BP16" i="18"/>
  <c r="BS48" i="17"/>
  <c r="BN53" i="17"/>
  <c r="BU3" i="17"/>
  <c r="BT5" i="17"/>
  <c r="BT10" i="17"/>
  <c r="BT16" i="17"/>
  <c r="BT17" i="17" s="1"/>
  <c r="BT6" i="17"/>
  <c r="BU7" i="17" s="1"/>
  <c r="BT48" i="17" s="1"/>
  <c r="BT27" i="17"/>
  <c r="BU2" i="16"/>
  <c r="BP25" i="17"/>
  <c r="BP23" i="17"/>
  <c r="BP24" i="17"/>
  <c r="BQ22" i="17"/>
  <c r="BT14" i="18"/>
  <c r="BS17" i="18"/>
  <c r="BO29" i="17"/>
  <c r="BO45" i="17" l="1"/>
  <c r="BS2" i="17"/>
  <c r="BS1" i="16"/>
  <c r="BR26" i="17"/>
  <c r="BP29" i="17"/>
  <c r="BT17" i="18"/>
  <c r="BU14" i="18"/>
  <c r="BQ13" i="18"/>
  <c r="BR15" i="18"/>
  <c r="BQ16" i="18"/>
  <c r="BT28" i="17"/>
  <c r="BV3" i="17"/>
  <c r="BU6" i="17"/>
  <c r="BV7" i="17" s="1"/>
  <c r="BU27" i="17"/>
  <c r="BU16" i="17"/>
  <c r="BU17" i="17" s="1"/>
  <c r="BU5" i="17"/>
  <c r="BU10" i="17"/>
  <c r="BV2" i="16"/>
  <c r="BT49" i="17"/>
  <c r="BS49" i="17"/>
  <c r="AS20" i="18"/>
  <c r="BQ25" i="17"/>
  <c r="BQ23" i="17"/>
  <c r="BQ24" i="17"/>
  <c r="BR22" i="17"/>
  <c r="BO53" i="17"/>
  <c r="BP45" i="17" l="1"/>
  <c r="BP53" i="17"/>
  <c r="BT2" i="17"/>
  <c r="BT1" i="16"/>
  <c r="BS26" i="17"/>
  <c r="BQ29" i="17"/>
  <c r="BR23" i="17"/>
  <c r="BR24" i="17"/>
  <c r="BR25" i="17"/>
  <c r="BS22" i="17"/>
  <c r="BR16" i="18"/>
  <c r="BR13" i="18"/>
  <c r="BS15" i="18"/>
  <c r="BW3" i="17"/>
  <c r="BV10" i="17"/>
  <c r="BV6" i="17"/>
  <c r="BW7" i="17" s="1"/>
  <c r="BV16" i="17"/>
  <c r="BV17" i="17" s="1"/>
  <c r="BV27" i="17"/>
  <c r="BV5" i="17"/>
  <c r="BW2" i="16"/>
  <c r="AS21" i="18"/>
  <c r="BU28" i="17"/>
  <c r="BV14" i="18"/>
  <c r="BU17" i="18"/>
  <c r="BU48" i="17"/>
  <c r="BQ45" i="17" l="1"/>
  <c r="BQ53" i="17"/>
  <c r="BU2" i="17"/>
  <c r="BU1" i="16"/>
  <c r="BT26" i="17"/>
  <c r="BR29" i="17"/>
  <c r="BT15" i="18"/>
  <c r="BS16" i="18"/>
  <c r="BS13" i="18"/>
  <c r="BU49" i="17"/>
  <c r="AT19" i="18"/>
  <c r="BX3" i="17"/>
  <c r="BW6" i="17"/>
  <c r="BX7" i="17" s="1"/>
  <c r="BW48" i="17" s="1"/>
  <c r="BW5" i="17"/>
  <c r="BW10" i="17"/>
  <c r="BW16" i="17"/>
  <c r="BW17" i="17" s="1"/>
  <c r="BW27" i="17"/>
  <c r="I12" i="9" s="1"/>
  <c r="BX2" i="16"/>
  <c r="BV48" i="17"/>
  <c r="BS23" i="17"/>
  <c r="BS24" i="17"/>
  <c r="BS25" i="17"/>
  <c r="BT22" i="17"/>
  <c r="BV17" i="18"/>
  <c r="BW14" i="18"/>
  <c r="BV28" i="17"/>
  <c r="BR45" i="17" l="1"/>
  <c r="BR53" i="17"/>
  <c r="BV2" i="17"/>
  <c r="BV1" i="16"/>
  <c r="BU26" i="17"/>
  <c r="BS29" i="17"/>
  <c r="BW49" i="17"/>
  <c r="AT20" i="18"/>
  <c r="AT21" i="18" s="1"/>
  <c r="BT13" i="18"/>
  <c r="BT16" i="18"/>
  <c r="BU15" i="18"/>
  <c r="BT24" i="17"/>
  <c r="BT25" i="17"/>
  <c r="BT23" i="17"/>
  <c r="BU22" i="17"/>
  <c r="BW28" i="17"/>
  <c r="I13" i="9" s="1"/>
  <c r="BY3" i="17"/>
  <c r="BX27" i="17"/>
  <c r="BX6" i="17"/>
  <c r="BY7" i="17" s="1"/>
  <c r="BX48" i="17" s="1"/>
  <c r="BX16" i="17"/>
  <c r="BX17" i="17" s="1"/>
  <c r="BX5" i="17"/>
  <c r="BX10" i="17"/>
  <c r="BY2" i="16"/>
  <c r="BX14" i="18"/>
  <c r="BW17" i="18"/>
  <c r="BV49" i="17"/>
  <c r="BS45" i="17" l="1"/>
  <c r="BS53" i="17"/>
  <c r="BW2" i="17"/>
  <c r="BV26" i="17"/>
  <c r="BW1" i="16"/>
  <c r="BT29" i="17"/>
  <c r="BX49" i="17"/>
  <c r="BX28" i="17"/>
  <c r="AU19" i="18"/>
  <c r="BU13" i="18"/>
  <c r="BV15" i="18"/>
  <c r="BU16" i="18"/>
  <c r="BY5" i="17"/>
  <c r="BY16" i="17"/>
  <c r="BY17" i="17" s="1"/>
  <c r="BY10" i="17"/>
  <c r="BZ3" i="17"/>
  <c r="BY27" i="17"/>
  <c r="BY6" i="17"/>
  <c r="BZ7" i="17" s="1"/>
  <c r="BZ2" i="16"/>
  <c r="BX17" i="18"/>
  <c r="BY14" i="18"/>
  <c r="BU25" i="17"/>
  <c r="BU24" i="17"/>
  <c r="BU23" i="17"/>
  <c r="BV22" i="17"/>
  <c r="BT45" i="17" l="1"/>
  <c r="BT53" i="17"/>
  <c r="BX2" i="17"/>
  <c r="BX1" i="16"/>
  <c r="BW26" i="17"/>
  <c r="I11" i="9" s="1"/>
  <c r="BU29" i="17"/>
  <c r="BZ27" i="17"/>
  <c r="CA3" i="17"/>
  <c r="BZ5" i="17"/>
  <c r="BZ6" i="17"/>
  <c r="CA7" i="17" s="1"/>
  <c r="BZ48" i="17" s="1"/>
  <c r="BZ16" i="17"/>
  <c r="BZ17" i="17" s="1"/>
  <c r="CA2" i="16"/>
  <c r="BZ10" i="17"/>
  <c r="BY28" i="17"/>
  <c r="BY17" i="18"/>
  <c r="BZ14" i="18"/>
  <c r="BV23" i="17"/>
  <c r="BV24" i="17"/>
  <c r="BV25" i="17"/>
  <c r="BW22" i="17"/>
  <c r="BV13" i="18"/>
  <c r="BW15" i="18"/>
  <c r="BV16" i="18"/>
  <c r="AU20" i="18"/>
  <c r="BY48" i="17"/>
  <c r="BU45" i="17" l="1"/>
  <c r="BY1" i="16"/>
  <c r="BY2" i="17"/>
  <c r="BX26" i="17"/>
  <c r="BU53" i="17"/>
  <c r="BV29" i="17"/>
  <c r="BZ49" i="17"/>
  <c r="AU21" i="18"/>
  <c r="BY49" i="17"/>
  <c r="BW13" i="18"/>
  <c r="BX15" i="18"/>
  <c r="BW16" i="18"/>
  <c r="CA14" i="18"/>
  <c r="BZ17" i="18"/>
  <c r="BZ28" i="17"/>
  <c r="BW24" i="17"/>
  <c r="I7" i="9" s="1"/>
  <c r="BW23" i="17"/>
  <c r="I6" i="9" s="1"/>
  <c r="BW25" i="17"/>
  <c r="I10" i="9" s="1"/>
  <c r="I5" i="9"/>
  <c r="BX22" i="17"/>
  <c r="CB3" i="17"/>
  <c r="CA27" i="17"/>
  <c r="CA5" i="17"/>
  <c r="CA6" i="17"/>
  <c r="CB7" i="17" s="1"/>
  <c r="CA10" i="17"/>
  <c r="CA16" i="17"/>
  <c r="CA17" i="17" s="1"/>
  <c r="CB2" i="16"/>
  <c r="BV45" i="17" l="1"/>
  <c r="BV53" i="17"/>
  <c r="BZ1" i="16"/>
  <c r="BZ2" i="17"/>
  <c r="BY26" i="17"/>
  <c r="CA48" i="17"/>
  <c r="CA49" i="17" s="1"/>
  <c r="CC3" i="17"/>
  <c r="CB5" i="17"/>
  <c r="CB10" i="17"/>
  <c r="CB16" i="17"/>
  <c r="CB17" i="17" s="1"/>
  <c r="CB6" i="17"/>
  <c r="CC7" i="17" s="1"/>
  <c r="CB27" i="17"/>
  <c r="CC2" i="16"/>
  <c r="BY15" i="18"/>
  <c r="BX16" i="18"/>
  <c r="BX13" i="18"/>
  <c r="BW29" i="17"/>
  <c r="BX23" i="17"/>
  <c r="BX24" i="17"/>
  <c r="BX25" i="17"/>
  <c r="BY22" i="17"/>
  <c r="I8" i="9"/>
  <c r="CA28" i="17"/>
  <c r="CB14" i="18"/>
  <c r="CA17" i="18"/>
  <c r="AV19" i="18"/>
  <c r="BW45" i="17" l="1"/>
  <c r="CA2" i="17"/>
  <c r="CA1" i="16"/>
  <c r="BZ26" i="17"/>
  <c r="CB17" i="18"/>
  <c r="CC14" i="18"/>
  <c r="CB28" i="17"/>
  <c r="I15" i="9"/>
  <c r="BX29" i="17"/>
  <c r="CD3" i="17"/>
  <c r="CC6" i="17"/>
  <c r="CD7" i="17" s="1"/>
  <c r="CC27" i="17"/>
  <c r="CC5" i="17"/>
  <c r="CC10" i="17"/>
  <c r="CC16" i="17"/>
  <c r="CC17" i="17" s="1"/>
  <c r="CD2" i="16"/>
  <c r="BY13" i="18"/>
  <c r="BZ15" i="18"/>
  <c r="BY16" i="18"/>
  <c r="AV20" i="18"/>
  <c r="BY23" i="17"/>
  <c r="BY25" i="17"/>
  <c r="BY24" i="17"/>
  <c r="BZ22" i="17"/>
  <c r="BW53" i="17"/>
  <c r="CB48" i="17"/>
  <c r="BX45" i="17" l="1"/>
  <c r="CB2" i="17"/>
  <c r="CB1" i="16"/>
  <c r="CA26" i="17"/>
  <c r="BY29" i="17"/>
  <c r="BX53" i="17"/>
  <c r="CC28" i="17"/>
  <c r="CB49" i="17"/>
  <c r="BZ16" i="18"/>
  <c r="BZ13" i="18"/>
  <c r="CA15" i="18"/>
  <c r="CC48" i="17"/>
  <c r="CC17" i="18"/>
  <c r="CD14" i="18"/>
  <c r="I17" i="9"/>
  <c r="I4" i="19" s="1"/>
  <c r="CE3" i="17"/>
  <c r="CD10" i="17"/>
  <c r="CD6" i="17"/>
  <c r="CE7" i="17" s="1"/>
  <c r="CD48" i="17" s="1"/>
  <c r="CD16" i="17"/>
  <c r="CD17" i="17" s="1"/>
  <c r="CD27" i="17"/>
  <c r="CD5" i="17"/>
  <c r="CE2" i="16"/>
  <c r="AV21" i="18"/>
  <c r="BZ24" i="17"/>
  <c r="BZ23" i="17"/>
  <c r="BZ25" i="17"/>
  <c r="CA22" i="17"/>
  <c r="BY45" i="17" l="1"/>
  <c r="BY53" i="17"/>
  <c r="CC2" i="17"/>
  <c r="CC1" i="16"/>
  <c r="CB26" i="17"/>
  <c r="BZ29" i="17"/>
  <c r="CD49" i="17"/>
  <c r="CD28" i="17"/>
  <c r="CD17" i="18"/>
  <c r="CE14" i="18"/>
  <c r="CB15" i="18"/>
  <c r="CA16" i="18"/>
  <c r="CA13" i="18"/>
  <c r="CA24" i="17"/>
  <c r="CA25" i="17"/>
  <c r="CA23" i="17"/>
  <c r="CB22" i="17"/>
  <c r="AW19" i="18"/>
  <c r="CC49" i="17"/>
  <c r="CF3" i="17"/>
  <c r="CE6" i="17"/>
  <c r="CF7" i="17" s="1"/>
  <c r="CE5" i="17"/>
  <c r="CE10" i="17"/>
  <c r="CE16" i="17"/>
  <c r="CE17" i="17" s="1"/>
  <c r="CE27" i="17"/>
  <c r="CF2" i="16"/>
  <c r="BZ45" i="17" l="1"/>
  <c r="BZ53" i="17"/>
  <c r="CD1" i="16"/>
  <c r="CD2" i="17"/>
  <c r="CC26" i="17"/>
  <c r="CA29" i="17"/>
  <c r="CB25" i="17"/>
  <c r="CB23" i="17"/>
  <c r="CB24" i="17"/>
  <c r="CC22" i="17"/>
  <c r="CF14" i="18"/>
  <c r="CE17" i="18"/>
  <c r="CE28" i="17"/>
  <c r="CE48" i="17"/>
  <c r="CF27" i="17"/>
  <c r="CF6" i="17"/>
  <c r="CG7" i="17" s="1"/>
  <c r="CF48" i="17" s="1"/>
  <c r="CF16" i="17"/>
  <c r="CF17" i="17" s="1"/>
  <c r="CG3" i="17"/>
  <c r="CF10" i="17"/>
  <c r="CF5" i="17"/>
  <c r="CG2" i="16"/>
  <c r="AW20" i="18"/>
  <c r="CB13" i="18"/>
  <c r="CB16" i="18"/>
  <c r="CC15" i="18"/>
  <c r="CA45" i="17" l="1"/>
  <c r="CA53" i="17"/>
  <c r="CE2" i="17"/>
  <c r="CE1" i="16"/>
  <c r="CD26" i="17"/>
  <c r="CB29" i="17"/>
  <c r="CE49" i="17"/>
  <c r="CC13" i="18"/>
  <c r="CD15" i="18"/>
  <c r="CC16" i="18"/>
  <c r="CF17" i="18"/>
  <c r="CG14" i="18"/>
  <c r="CC25" i="17"/>
  <c r="CC23" i="17"/>
  <c r="CC24" i="17"/>
  <c r="CD22" i="17"/>
  <c r="AW21" i="18"/>
  <c r="CG5" i="17"/>
  <c r="CG16" i="17"/>
  <c r="CG17" i="17" s="1"/>
  <c r="CG10" i="17"/>
  <c r="CH3" i="17"/>
  <c r="CG27" i="17"/>
  <c r="CG6" i="17"/>
  <c r="CH7" i="17" s="1"/>
  <c r="CH2" i="16"/>
  <c r="CF49" i="17"/>
  <c r="CF28" i="17"/>
  <c r="CB45" i="17" l="1"/>
  <c r="CB53" i="17"/>
  <c r="CF2" i="17"/>
  <c r="CE26" i="17"/>
  <c r="CF1" i="16"/>
  <c r="CC29" i="17"/>
  <c r="CH14" i="18"/>
  <c r="CG17" i="18"/>
  <c r="CH27" i="17"/>
  <c r="CH5" i="17"/>
  <c r="CI3" i="17"/>
  <c r="CH10" i="17"/>
  <c r="CH6" i="17"/>
  <c r="CI7" i="17" s="1"/>
  <c r="CI48" i="17" s="1"/>
  <c r="CH16" i="17"/>
  <c r="CH17" i="17" s="1"/>
  <c r="CI2" i="16"/>
  <c r="CD13" i="18"/>
  <c r="CE15" i="18"/>
  <c r="CD16" i="18"/>
  <c r="CG48" i="17"/>
  <c r="CD23" i="17"/>
  <c r="CD25" i="17"/>
  <c r="CD24" i="17"/>
  <c r="CE22" i="17"/>
  <c r="AX19" i="18"/>
  <c r="CG28" i="17"/>
  <c r="CC45" i="17" l="1"/>
  <c r="CC53" i="17"/>
  <c r="I13" i="18"/>
  <c r="CG2" i="17"/>
  <c r="CG1" i="16"/>
  <c r="CF26" i="17"/>
  <c r="CD29" i="17"/>
  <c r="CH28" i="17"/>
  <c r="CH17" i="18"/>
  <c r="CI14" i="18"/>
  <c r="AX20" i="18"/>
  <c r="CI49" i="17"/>
  <c r="CH48" i="17"/>
  <c r="CE13" i="18"/>
  <c r="CE16" i="18"/>
  <c r="CF15" i="18"/>
  <c r="CG49" i="17"/>
  <c r="CE23" i="17"/>
  <c r="CE24" i="17"/>
  <c r="CE25" i="17"/>
  <c r="CF22" i="17"/>
  <c r="CI6" i="17"/>
  <c r="CI17" i="17"/>
  <c r="CI27" i="17"/>
  <c r="J12" i="9" s="1"/>
  <c r="CI5" i="17"/>
  <c r="CI10" i="17"/>
  <c r="CJ2" i="16"/>
  <c r="CD45" i="17" l="1"/>
  <c r="CH2" i="17"/>
  <c r="CH1" i="16"/>
  <c r="CG26" i="17"/>
  <c r="CD53" i="17"/>
  <c r="K32" i="17"/>
  <c r="L32" i="17"/>
  <c r="L33" i="17" s="1"/>
  <c r="M32" i="17"/>
  <c r="J35" i="17"/>
  <c r="N32" i="17"/>
  <c r="K35" i="17"/>
  <c r="O32" i="17"/>
  <c r="P32" i="17"/>
  <c r="P33" i="17" s="1"/>
  <c r="L35" i="17"/>
  <c r="M35" i="17"/>
  <c r="Q32" i="17"/>
  <c r="R32" i="17"/>
  <c r="N35" i="17"/>
  <c r="O35" i="17"/>
  <c r="S32" i="17"/>
  <c r="T32" i="17"/>
  <c r="P35" i="17"/>
  <c r="U32" i="17"/>
  <c r="V32" i="17"/>
  <c r="R35" i="17"/>
  <c r="S35" i="17"/>
  <c r="W32" i="17"/>
  <c r="X32" i="17"/>
  <c r="X33" i="17" s="1"/>
  <c r="T35" i="17"/>
  <c r="Y32" i="17"/>
  <c r="U35" i="17"/>
  <c r="Z32" i="17"/>
  <c r="AA32" i="17"/>
  <c r="V35" i="17"/>
  <c r="X35" i="17"/>
  <c r="W35" i="17"/>
  <c r="AB32" i="17"/>
  <c r="AC32" i="17"/>
  <c r="AD32" i="17"/>
  <c r="AE32" i="17"/>
  <c r="Y35" i="17"/>
  <c r="AF32" i="17"/>
  <c r="AG32" i="17"/>
  <c r="AH32" i="17"/>
  <c r="AI32" i="17"/>
  <c r="AJ32" i="17"/>
  <c r="AK32" i="17"/>
  <c r="AL32" i="17"/>
  <c r="AB35" i="17"/>
  <c r="AM32" i="17"/>
  <c r="AN32" i="17"/>
  <c r="AN33" i="17" s="1"/>
  <c r="AO32" i="17"/>
  <c r="AP32" i="17"/>
  <c r="AQ32" i="17"/>
  <c r="AF35" i="17"/>
  <c r="AR32" i="17"/>
  <c r="AS32" i="17"/>
  <c r="AT32" i="17"/>
  <c r="AH35" i="17"/>
  <c r="AU32" i="17"/>
  <c r="AV32" i="17"/>
  <c r="AW32" i="17"/>
  <c r="AX32" i="17"/>
  <c r="AY32" i="17"/>
  <c r="AY34" i="17" s="1"/>
  <c r="AK35" i="17"/>
  <c r="AL35" i="17"/>
  <c r="AN35" i="17"/>
  <c r="AO35" i="17"/>
  <c r="AP35" i="17"/>
  <c r="AQ35" i="17"/>
  <c r="AT35" i="17"/>
  <c r="AV35" i="17"/>
  <c r="AW35" i="17"/>
  <c r="AX35" i="17"/>
  <c r="CE29" i="17"/>
  <c r="CI28" i="17"/>
  <c r="J13" i="9" s="1"/>
  <c r="AY35" i="17"/>
  <c r="AX21" i="18"/>
  <c r="CF23" i="17"/>
  <c r="CF24" i="17"/>
  <c r="CF25" i="17"/>
  <c r="CG22" i="17"/>
  <c r="CF13" i="18"/>
  <c r="CG15" i="18"/>
  <c r="CF16" i="18"/>
  <c r="CJ14" i="18"/>
  <c r="CI17" i="18"/>
  <c r="CH49" i="17"/>
  <c r="CE45" i="17" l="1"/>
  <c r="AY33" i="17"/>
  <c r="CE53" i="17"/>
  <c r="AS34" i="17"/>
  <c r="AS33" i="17"/>
  <c r="AA33" i="17"/>
  <c r="AA34" i="17"/>
  <c r="R33" i="17"/>
  <c r="R34" i="17"/>
  <c r="AR33" i="17"/>
  <c r="AR34" i="17"/>
  <c r="Z34" i="17"/>
  <c r="Z33" i="17"/>
  <c r="V33" i="17"/>
  <c r="V34" i="17"/>
  <c r="Q34" i="17"/>
  <c r="Q33" i="17"/>
  <c r="M33" i="17"/>
  <c r="M34" i="17"/>
  <c r="AX34" i="17"/>
  <c r="AX33" i="17"/>
  <c r="AK33" i="17"/>
  <c r="AK34" i="17"/>
  <c r="U33" i="17"/>
  <c r="U34" i="17"/>
  <c r="L34" i="17"/>
  <c r="AW33" i="17"/>
  <c r="AW34" i="17"/>
  <c r="AQ33" i="17"/>
  <c r="AQ34" i="17"/>
  <c r="Y33" i="17"/>
  <c r="Y34" i="17"/>
  <c r="K34" i="17"/>
  <c r="K33" i="17"/>
  <c r="AV33" i="17"/>
  <c r="AV34" i="17"/>
  <c r="AP33" i="17"/>
  <c r="AP34" i="17"/>
  <c r="AB33" i="17"/>
  <c r="T33" i="17"/>
  <c r="T34" i="17"/>
  <c r="P34" i="17"/>
  <c r="AU33" i="17"/>
  <c r="AU34" i="17"/>
  <c r="X34" i="17"/>
  <c r="O34" i="17"/>
  <c r="O33" i="17"/>
  <c r="AN34" i="17"/>
  <c r="W34" i="17"/>
  <c r="W33" i="17"/>
  <c r="CF29" i="17"/>
  <c r="CF53" i="17" s="1"/>
  <c r="AT34" i="17"/>
  <c r="AT33" i="17"/>
  <c r="AM34" i="17"/>
  <c r="AM33" i="17"/>
  <c r="AF33" i="17"/>
  <c r="AF34" i="17"/>
  <c r="N34" i="17"/>
  <c r="N33" i="17"/>
  <c r="CI1" i="16"/>
  <c r="CI2" i="17"/>
  <c r="CH26" i="17"/>
  <c r="AY19" i="18"/>
  <c r="AZ32" i="17" s="1"/>
  <c r="CG13" i="18"/>
  <c r="CH15" i="18"/>
  <c r="CG16" i="18"/>
  <c r="CG23" i="17"/>
  <c r="CG25" i="17"/>
  <c r="CG24" i="17"/>
  <c r="CH22" i="17"/>
  <c r="CK14" i="18"/>
  <c r="CJ17" i="18"/>
  <c r="CH13" i="18" l="1"/>
  <c r="CF45" i="17"/>
  <c r="CJ1" i="16"/>
  <c r="CI26" i="17"/>
  <c r="J11" i="9" s="1"/>
  <c r="AB34" i="17"/>
  <c r="CG29" i="17"/>
  <c r="CH16" i="18"/>
  <c r="CI15" i="18"/>
  <c r="CL14" i="18"/>
  <c r="CK17" i="18"/>
  <c r="CH25" i="17"/>
  <c r="CH24" i="17"/>
  <c r="CH23" i="17"/>
  <c r="CI22" i="17"/>
  <c r="AY20" i="18"/>
  <c r="CG45" i="17" l="1"/>
  <c r="CG53" i="17"/>
  <c r="CH29" i="17"/>
  <c r="AZ33" i="17"/>
  <c r="CI25" i="17"/>
  <c r="J10" i="9" s="1"/>
  <c r="CI23" i="17"/>
  <c r="J6" i="9" s="1"/>
  <c r="CI24" i="17"/>
  <c r="J7" i="9" s="1"/>
  <c r="J5" i="9"/>
  <c r="CM14" i="18"/>
  <c r="CL17" i="18"/>
  <c r="CI16" i="18"/>
  <c r="CI13" i="18"/>
  <c r="CJ15" i="18"/>
  <c r="AZ35" i="17"/>
  <c r="AY21" i="18"/>
  <c r="CH45" i="17" l="1"/>
  <c r="AZ34" i="17"/>
  <c r="CH53" i="17"/>
  <c r="J8" i="9"/>
  <c r="J15" i="9" s="1"/>
  <c r="CJ13" i="18"/>
  <c r="CK15" i="18"/>
  <c r="CJ16" i="18"/>
  <c r="AZ19" i="18"/>
  <c r="BA32" i="17" s="1"/>
  <c r="CI29" i="17"/>
  <c r="CN14" i="18"/>
  <c r="CM17" i="18"/>
  <c r="CI45" i="17" l="1"/>
  <c r="CI53" i="17"/>
  <c r="AZ20" i="18"/>
  <c r="CO14" i="18"/>
  <c r="CN17" i="18"/>
  <c r="J17" i="9"/>
  <c r="J4" i="19" s="1"/>
  <c r="CK13" i="18"/>
  <c r="CK16" i="18"/>
  <c r="CL15" i="18"/>
  <c r="CP14" i="18" l="1"/>
  <c r="CO17" i="18"/>
  <c r="CL13" i="18"/>
  <c r="CM15" i="18"/>
  <c r="CL16" i="18"/>
  <c r="BA33" i="17"/>
  <c r="BA34" i="17"/>
  <c r="BA35" i="17"/>
  <c r="AZ21" i="18"/>
  <c r="B54" i="17"/>
  <c r="C11" i="19" s="1"/>
  <c r="C6" i="6" s="1"/>
  <c r="C6" i="15" s="1"/>
  <c r="B55" i="17"/>
  <c r="C12" i="19" s="1"/>
  <c r="C7" i="6" s="1"/>
  <c r="C7" i="15" s="1"/>
  <c r="C10" i="19"/>
  <c r="C5" i="6" s="1"/>
  <c r="C5" i="15" s="1"/>
  <c r="CM13" i="18" l="1"/>
  <c r="CN15" i="18"/>
  <c r="CM16" i="18"/>
  <c r="BA19" i="18"/>
  <c r="CQ14" i="18"/>
  <c r="CP17" i="18"/>
  <c r="BA20" i="18" l="1"/>
  <c r="BA21" i="18" s="1"/>
  <c r="BB32" i="17"/>
  <c r="BB19" i="18"/>
  <c r="CR14" i="18"/>
  <c r="CQ17" i="18"/>
  <c r="CN13" i="18"/>
  <c r="CO15" i="18"/>
  <c r="CN16" i="18"/>
  <c r="BB20" i="18" l="1"/>
  <c r="BB21" i="18" s="1"/>
  <c r="BC32" i="17"/>
  <c r="BC19" i="18"/>
  <c r="CO13" i="18"/>
  <c r="CP15" i="18"/>
  <c r="CO16" i="18"/>
  <c r="CS14" i="18"/>
  <c r="CR17" i="18"/>
  <c r="BC20" i="18" l="1"/>
  <c r="BD35" i="17" s="1"/>
  <c r="BD32" i="17"/>
  <c r="CT14" i="18"/>
  <c r="CS17" i="18"/>
  <c r="CP16" i="18"/>
  <c r="CP13" i="18"/>
  <c r="CQ15" i="18"/>
  <c r="BC21" i="18"/>
  <c r="CQ16" i="18" l="1"/>
  <c r="CR15" i="18"/>
  <c r="CQ13" i="18"/>
  <c r="CU14" i="18"/>
  <c r="CT17" i="18"/>
  <c r="BD19" i="18"/>
  <c r="BE32" i="17" s="1"/>
  <c r="BD20" i="18" l="1"/>
  <c r="BD21" i="18" s="1"/>
  <c r="CV14" i="18"/>
  <c r="CU17" i="18"/>
  <c r="CR13" i="18"/>
  <c r="CS15" i="18"/>
  <c r="CR16" i="18"/>
  <c r="CS13" i="18" l="1"/>
  <c r="CS16" i="18"/>
  <c r="CT15" i="18"/>
  <c r="CW14" i="18"/>
  <c r="CV17" i="18"/>
  <c r="BE33" i="17"/>
  <c r="BE34" i="17"/>
  <c r="BE19" i="18"/>
  <c r="BF32" i="17" s="1"/>
  <c r="CX14" i="18" l="1"/>
  <c r="CW17" i="18"/>
  <c r="CT13" i="18"/>
  <c r="CU15" i="18"/>
  <c r="CT16" i="18"/>
  <c r="BE20" i="18"/>
  <c r="CU13" i="18" l="1"/>
  <c r="CV15" i="18"/>
  <c r="CU16" i="18"/>
  <c r="CY14" i="18"/>
  <c r="CX17" i="18"/>
  <c r="BF33" i="17"/>
  <c r="BF34" i="17"/>
  <c r="BF35" i="17"/>
  <c r="BE21" i="18"/>
  <c r="CZ14" i="18" l="1"/>
  <c r="CY17" i="18"/>
  <c r="BF19" i="18"/>
  <c r="BG32" i="17" s="1"/>
  <c r="CV13" i="18"/>
  <c r="CW15" i="18"/>
  <c r="CV16" i="18"/>
  <c r="BF20" i="18" l="1"/>
  <c r="BF21" i="18" s="1"/>
  <c r="DA14" i="18"/>
  <c r="CZ17" i="18"/>
  <c r="CW13" i="18"/>
  <c r="CX15" i="18"/>
  <c r="CW16" i="18"/>
  <c r="CX16" i="18" l="1"/>
  <c r="CX13" i="18"/>
  <c r="CY15" i="18"/>
  <c r="DB14" i="18"/>
  <c r="DA17" i="18"/>
  <c r="BG33" i="17"/>
  <c r="BG34" i="17"/>
  <c r="BG19" i="18"/>
  <c r="BG20" i="18" l="1"/>
  <c r="BH35" i="17" s="1"/>
  <c r="BH32" i="17"/>
  <c r="DC14" i="18"/>
  <c r="DB17" i="18"/>
  <c r="CZ15" i="18"/>
  <c r="CY16" i="18"/>
  <c r="CY13" i="18"/>
  <c r="BG21" i="18"/>
  <c r="CZ13" i="18" l="1"/>
  <c r="DA15" i="18"/>
  <c r="CZ16" i="18"/>
  <c r="BH19" i="18"/>
  <c r="DD14" i="18"/>
  <c r="DC17" i="18"/>
  <c r="BH20" i="18" l="1"/>
  <c r="BH21" i="18" s="1"/>
  <c r="BI32" i="17"/>
  <c r="BI19" i="18"/>
  <c r="BJ32" i="17" s="1"/>
  <c r="DE14" i="18"/>
  <c r="DD17" i="18"/>
  <c r="DA13" i="18"/>
  <c r="DB15" i="18"/>
  <c r="DA16" i="18"/>
  <c r="DB13" i="18" l="1"/>
  <c r="DC15" i="18"/>
  <c r="DB16" i="18"/>
  <c r="DF14" i="18"/>
  <c r="DE17" i="18"/>
  <c r="BI20" i="18"/>
  <c r="BI21" i="18" s="1"/>
  <c r="BJ19" i="18" l="1"/>
  <c r="BJ33" i="17"/>
  <c r="BJ34" i="17"/>
  <c r="DG14" i="18"/>
  <c r="DF17" i="18"/>
  <c r="DC16" i="18"/>
  <c r="DC13" i="18"/>
  <c r="DD15" i="18"/>
  <c r="BJ20" i="18" l="1"/>
  <c r="BK35" i="17" s="1"/>
  <c r="BK32" i="17"/>
  <c r="DD13" i="18"/>
  <c r="DE15" i="18"/>
  <c r="DD16" i="18"/>
  <c r="DH14" i="18"/>
  <c r="DG17" i="18"/>
  <c r="BJ21" i="18"/>
  <c r="DI14" i="18" l="1"/>
  <c r="DH17" i="18"/>
  <c r="BK19" i="18"/>
  <c r="BL32" i="17" s="1"/>
  <c r="DE13" i="18"/>
  <c r="DF15" i="18"/>
  <c r="DE16" i="18"/>
  <c r="DG15" i="18" l="1"/>
  <c r="DF16" i="18"/>
  <c r="DF13" i="18"/>
  <c r="BK20" i="18"/>
  <c r="DI17" i="18"/>
  <c r="DJ14" i="18"/>
  <c r="BL33" i="17" l="1"/>
  <c r="BL34" i="17" s="1"/>
  <c r="BL35" i="17"/>
  <c r="BK21" i="18"/>
  <c r="DG13" i="18"/>
  <c r="DG16" i="18"/>
  <c r="DH15" i="18"/>
  <c r="DK14" i="18"/>
  <c r="DJ17" i="18"/>
  <c r="BL19" i="18" l="1"/>
  <c r="BM32" i="17" s="1"/>
  <c r="DL14" i="18"/>
  <c r="DK17" i="18"/>
  <c r="DH13" i="18"/>
  <c r="DI15" i="18"/>
  <c r="DH16" i="18"/>
  <c r="DM14" i="18" l="1"/>
  <c r="DL17" i="18"/>
  <c r="DI13" i="18"/>
  <c r="DJ15" i="18"/>
  <c r="DI16" i="18"/>
  <c r="BL20" i="18"/>
  <c r="BM35" i="17" l="1"/>
  <c r="BL21" i="18"/>
  <c r="DJ13" i="18"/>
  <c r="DJ16" i="18"/>
  <c r="DK15" i="18"/>
  <c r="DN14" i="18"/>
  <c r="DM17" i="18"/>
  <c r="BM33" i="17"/>
  <c r="BM34" i="17"/>
  <c r="DO14" i="18" l="1"/>
  <c r="DN17" i="18"/>
  <c r="DK16" i="18"/>
  <c r="DK13" i="18"/>
  <c r="DL15" i="18"/>
  <c r="BM19" i="18"/>
  <c r="BN32" i="17" s="1"/>
  <c r="DL13" i="18" l="1"/>
  <c r="DM15" i="18"/>
  <c r="DL16" i="18"/>
  <c r="BM20" i="18"/>
  <c r="DP14" i="18"/>
  <c r="DO17" i="18"/>
  <c r="DQ14" i="18" l="1"/>
  <c r="DP17" i="18"/>
  <c r="BN33" i="17"/>
  <c r="BN34" i="17"/>
  <c r="BN35" i="17"/>
  <c r="BM21" i="18"/>
  <c r="DM13" i="18"/>
  <c r="DN15" i="18"/>
  <c r="DM16" i="18"/>
  <c r="DN16" i="18" l="1"/>
  <c r="DN13" i="18"/>
  <c r="DO15" i="18"/>
  <c r="BN19" i="18"/>
  <c r="BO32" i="17" s="1"/>
  <c r="DR14" i="18"/>
  <c r="DQ17" i="18"/>
  <c r="BN20" i="18" l="1"/>
  <c r="DO16" i="18"/>
  <c r="DO13" i="18"/>
  <c r="DP15" i="18"/>
  <c r="DS14" i="18"/>
  <c r="DR17" i="18"/>
  <c r="DT14" i="18" l="1"/>
  <c r="DS17" i="18"/>
  <c r="DP13" i="18"/>
  <c r="DQ15" i="18"/>
  <c r="DP16" i="18"/>
  <c r="BO33" i="17"/>
  <c r="BO34" i="17"/>
  <c r="BO35" i="17"/>
  <c r="BN21" i="18"/>
  <c r="DQ13" i="18" l="1"/>
  <c r="DQ16" i="18"/>
  <c r="DR15" i="18"/>
  <c r="BO19" i="18"/>
  <c r="BP32" i="17" s="1"/>
  <c r="DU14" i="18"/>
  <c r="DT17" i="18"/>
  <c r="BO20" i="18" l="1"/>
  <c r="DR13" i="18"/>
  <c r="DS15" i="18"/>
  <c r="DR16" i="18"/>
  <c r="DV14" i="18"/>
  <c r="DU17" i="18"/>
  <c r="DW14" i="18" l="1"/>
  <c r="DV17" i="18"/>
  <c r="DS13" i="18"/>
  <c r="DT15" i="18"/>
  <c r="DS16" i="18"/>
  <c r="BP33" i="17"/>
  <c r="BP34" i="17"/>
  <c r="BP35" i="17"/>
  <c r="BO21" i="18"/>
  <c r="DT13" i="18" l="1"/>
  <c r="DU15" i="18"/>
  <c r="DT16" i="18"/>
  <c r="BP19" i="18"/>
  <c r="BQ32" i="17" s="1"/>
  <c r="DX14" i="18"/>
  <c r="DW17" i="18"/>
  <c r="BP20" i="18" l="1"/>
  <c r="DU13" i="18"/>
  <c r="DV15" i="18"/>
  <c r="DU16" i="18"/>
  <c r="DY14" i="18"/>
  <c r="DX17" i="18"/>
  <c r="DV16" i="18" l="1"/>
  <c r="DV13" i="18"/>
  <c r="DW15" i="18"/>
  <c r="DZ14" i="18"/>
  <c r="DY17" i="18"/>
  <c r="BQ33" i="17"/>
  <c r="BQ34" i="17"/>
  <c r="BQ35" i="17"/>
  <c r="BP21" i="18"/>
  <c r="EA14" i="18" l="1"/>
  <c r="DZ17" i="18"/>
  <c r="DW16" i="18"/>
  <c r="DW13" i="18"/>
  <c r="DX15" i="18"/>
  <c r="BQ19" i="18"/>
  <c r="BR32" i="17" s="1"/>
  <c r="EB14" i="18" l="1"/>
  <c r="EA17" i="18"/>
  <c r="BQ20" i="18"/>
  <c r="BQ21" i="18" s="1"/>
  <c r="DX13" i="18"/>
  <c r="DY15" i="18"/>
  <c r="DX16" i="18"/>
  <c r="DY13" i="18" l="1"/>
  <c r="DY16" i="18"/>
  <c r="DZ15" i="18"/>
  <c r="BR34" i="17"/>
  <c r="BR33" i="17"/>
  <c r="BR19" i="18"/>
  <c r="BS32" i="17" s="1"/>
  <c r="EC14" i="18"/>
  <c r="EB17" i="18"/>
  <c r="BR20" i="18" l="1"/>
  <c r="BR21" i="18" s="1"/>
  <c r="DZ13" i="18"/>
  <c r="EA15" i="18"/>
  <c r="DZ16" i="18"/>
  <c r="ED14" i="18"/>
  <c r="EC17" i="18"/>
  <c r="EA13" i="18" l="1"/>
  <c r="EB15" i="18"/>
  <c r="EA16" i="18"/>
  <c r="EE14" i="18"/>
  <c r="ED17" i="18"/>
  <c r="BS34" i="17"/>
  <c r="BS33" i="17"/>
  <c r="BS19" i="18"/>
  <c r="BS20" i="18" l="1"/>
  <c r="BT35" i="17" s="1"/>
  <c r="BT32" i="17"/>
  <c r="EF14" i="18"/>
  <c r="EE17" i="18"/>
  <c r="EB13" i="18"/>
  <c r="EC15" i="18"/>
  <c r="EB16" i="18"/>
  <c r="BS21" i="18"/>
  <c r="EC13" i="18" l="1"/>
  <c r="EC16" i="18"/>
  <c r="ED15" i="18"/>
  <c r="BT19" i="18"/>
  <c r="BU32" i="17" s="1"/>
  <c r="EG14" i="18"/>
  <c r="EF17" i="18"/>
  <c r="BT20" i="18" l="1"/>
  <c r="EH14" i="18"/>
  <c r="EG17" i="18"/>
  <c r="ED16" i="18"/>
  <c r="EE15" i="18"/>
  <c r="ED13" i="18"/>
  <c r="EF15" i="18" l="1"/>
  <c r="EE16" i="18"/>
  <c r="EE13" i="18"/>
  <c r="EI14" i="18"/>
  <c r="EH17" i="18"/>
  <c r="BU33" i="17"/>
  <c r="BU34" i="17"/>
  <c r="BU35" i="17"/>
  <c r="BT21" i="18"/>
  <c r="EJ14" i="18" l="1"/>
  <c r="EI17" i="18"/>
  <c r="BU19" i="18"/>
  <c r="BV32" i="17" s="1"/>
  <c r="EF13" i="18"/>
  <c r="EG15" i="18"/>
  <c r="EF16" i="18"/>
  <c r="BU20" i="18" l="1"/>
  <c r="EK14" i="18"/>
  <c r="EJ17" i="18"/>
  <c r="EG13" i="18"/>
  <c r="EH15" i="18"/>
  <c r="EG16" i="18"/>
  <c r="EH13" i="18" l="1"/>
  <c r="EI15" i="18"/>
  <c r="EH16" i="18"/>
  <c r="EL14" i="18"/>
  <c r="EK17" i="18"/>
  <c r="BV34" i="17"/>
  <c r="BV33" i="17"/>
  <c r="BV35" i="17"/>
  <c r="BU21" i="18"/>
  <c r="EI13" i="18" l="1"/>
  <c r="EJ15" i="18"/>
  <c r="EI16" i="18"/>
  <c r="EM14" i="18"/>
  <c r="EL17" i="18"/>
  <c r="BV19" i="18"/>
  <c r="BW32" i="17" s="1"/>
  <c r="EN14" i="18" l="1"/>
  <c r="EM17" i="18"/>
  <c r="BV20" i="18"/>
  <c r="EJ13" i="18"/>
  <c r="EK15" i="18"/>
  <c r="EJ16" i="18"/>
  <c r="EK13" i="18" l="1"/>
  <c r="EK16" i="18"/>
  <c r="EL15" i="18"/>
  <c r="BW33" i="17"/>
  <c r="BW34" i="17"/>
  <c r="BW35" i="17"/>
  <c r="BV21" i="18"/>
  <c r="EO14" i="18"/>
  <c r="EN17" i="18"/>
  <c r="EP14" i="18" l="1"/>
  <c r="EO17" i="18"/>
  <c r="EM15" i="18"/>
  <c r="EL16" i="18"/>
  <c r="EL13" i="18"/>
  <c r="BW19" i="18"/>
  <c r="BX32" i="17" s="1"/>
  <c r="BW20" i="18" l="1"/>
  <c r="EQ14" i="18"/>
  <c r="EP17" i="18"/>
  <c r="EM13" i="18"/>
  <c r="EM16" i="18"/>
  <c r="EN15" i="18"/>
  <c r="EN13" i="18" l="1"/>
  <c r="EO15" i="18"/>
  <c r="EN16" i="18"/>
  <c r="ER14" i="18"/>
  <c r="EQ17" i="18"/>
  <c r="BX33" i="17"/>
  <c r="BX35" i="17"/>
  <c r="BW21" i="18"/>
  <c r="BX34" i="17" l="1"/>
  <c r="ES14" i="18"/>
  <c r="ER17" i="18"/>
  <c r="EO13" i="18"/>
  <c r="EP15" i="18"/>
  <c r="EO16" i="18"/>
  <c r="BX19" i="18"/>
  <c r="BY32" i="17" s="1"/>
  <c r="EP16" i="18" l="1"/>
  <c r="EP13" i="18"/>
  <c r="EQ15" i="18"/>
  <c r="BX20" i="18"/>
  <c r="ET14" i="18"/>
  <c r="ES17" i="18"/>
  <c r="ET17" i="18" l="1"/>
  <c r="EU14" i="18"/>
  <c r="BY35" i="17"/>
  <c r="BX21" i="18"/>
  <c r="EQ13" i="18"/>
  <c r="ER15" i="18"/>
  <c r="EQ16" i="18"/>
  <c r="BY33" i="17"/>
  <c r="BY34" i="17"/>
  <c r="ER13" i="18" l="1"/>
  <c r="ES15" i="18"/>
  <c r="ER16" i="18"/>
  <c r="BY19" i="18"/>
  <c r="BZ32" i="17" s="1"/>
  <c r="EV14" i="18"/>
  <c r="EU17" i="18"/>
  <c r="ES13" i="18" l="1"/>
  <c r="ET15" i="18"/>
  <c r="ES16" i="18"/>
  <c r="EW14" i="18"/>
  <c r="EV17" i="18"/>
  <c r="BY20" i="18"/>
  <c r="BY21" i="18" s="1"/>
  <c r="BZ19" i="18" l="1"/>
  <c r="CA32" i="17" s="1"/>
  <c r="EX14" i="18"/>
  <c r="EW17" i="18"/>
  <c r="ET16" i="18"/>
  <c r="ET13" i="18"/>
  <c r="EU15" i="18"/>
  <c r="BZ33" i="17"/>
  <c r="BZ34" i="17"/>
  <c r="EY14" i="18" l="1"/>
  <c r="EX17" i="18"/>
  <c r="BZ20" i="18"/>
  <c r="EU16" i="18"/>
  <c r="EU13" i="18"/>
  <c r="EV15" i="18"/>
  <c r="CA35" i="17" l="1"/>
  <c r="BZ21" i="18"/>
  <c r="CA34" i="17"/>
  <c r="CA33" i="17"/>
  <c r="EV13" i="18"/>
  <c r="EW15" i="18"/>
  <c r="EV16" i="18"/>
  <c r="EZ14" i="18"/>
  <c r="EY17" i="18"/>
  <c r="EW13" i="18" l="1"/>
  <c r="EW16" i="18"/>
  <c r="EX15" i="18"/>
  <c r="CA19" i="18"/>
  <c r="CB32" i="17" s="1"/>
  <c r="FA14" i="18"/>
  <c r="EZ17" i="18"/>
  <c r="FB14" i="18" l="1"/>
  <c r="FA17" i="18"/>
  <c r="CA20" i="18"/>
  <c r="EX13" i="18"/>
  <c r="EY15" i="18"/>
  <c r="EX16" i="18"/>
  <c r="EY13" i="18" l="1"/>
  <c r="EZ15" i="18"/>
  <c r="EY16" i="18"/>
  <c r="CB34" i="17"/>
  <c r="CB33" i="17"/>
  <c r="CB35" i="17"/>
  <c r="CA21" i="18"/>
  <c r="FC14" i="18"/>
  <c r="FB17" i="18"/>
  <c r="CB19" i="18" l="1"/>
  <c r="CC32" i="17" s="1"/>
  <c r="EZ13" i="18"/>
  <c r="FA15" i="18"/>
  <c r="EZ16" i="18"/>
  <c r="FD14" i="18"/>
  <c r="FC17" i="18"/>
  <c r="FA13" i="18" l="1"/>
  <c r="FB15" i="18"/>
  <c r="FA16" i="18"/>
  <c r="CB20" i="18"/>
  <c r="FE14" i="18"/>
  <c r="FD17" i="18"/>
  <c r="FF14" i="18" l="1"/>
  <c r="FE17" i="18"/>
  <c r="CC34" i="17"/>
  <c r="CC33" i="17"/>
  <c r="CC35" i="17"/>
  <c r="CB21" i="18"/>
  <c r="FB16" i="18"/>
  <c r="FB13" i="18"/>
  <c r="FC15" i="18"/>
  <c r="CC19" i="18" l="1"/>
  <c r="CD32" i="17" s="1"/>
  <c r="FC16" i="18"/>
  <c r="FD15" i="18"/>
  <c r="FC13" i="18"/>
  <c r="FF17" i="18"/>
  <c r="FG14" i="18"/>
  <c r="FD13" i="18" l="1"/>
  <c r="FE15" i="18"/>
  <c r="FD16" i="18"/>
  <c r="FH14" i="18"/>
  <c r="FG17" i="18"/>
  <c r="CC20" i="18"/>
  <c r="CD35" i="17" l="1"/>
  <c r="CC21" i="18"/>
  <c r="FI14" i="18"/>
  <c r="FH17" i="18"/>
  <c r="FE13" i="18"/>
  <c r="FE16" i="18"/>
  <c r="FF15" i="18"/>
  <c r="CD33" i="17"/>
  <c r="CD34" i="17"/>
  <c r="FJ14" i="18" l="1"/>
  <c r="FI17" i="18"/>
  <c r="CD19" i="18"/>
  <c r="CE32" i="17" s="1"/>
  <c r="FF13" i="18"/>
  <c r="FG15" i="18"/>
  <c r="FF16" i="18"/>
  <c r="CD20" i="18" l="1"/>
  <c r="CD21" i="18" s="1"/>
  <c r="FG13" i="18"/>
  <c r="FH15" i="18"/>
  <c r="FG16" i="18"/>
  <c r="FK14" i="18"/>
  <c r="FJ17" i="18"/>
  <c r="FL14" i="18" l="1"/>
  <c r="FK17" i="18"/>
  <c r="FH13" i="18"/>
  <c r="FI15" i="18"/>
  <c r="FH16" i="18"/>
  <c r="CE33" i="17"/>
  <c r="CE34" i="17"/>
  <c r="CE19" i="18"/>
  <c r="CF32" i="17" s="1"/>
  <c r="FI13" i="18" l="1"/>
  <c r="FJ15" i="18"/>
  <c r="FI16" i="18"/>
  <c r="CE20" i="18"/>
  <c r="FM14" i="18"/>
  <c r="FL17" i="18"/>
  <c r="CF33" i="17" l="1"/>
  <c r="CF34" i="17"/>
  <c r="CF35" i="17"/>
  <c r="CE21" i="18"/>
  <c r="FN14" i="18"/>
  <c r="FM17" i="18"/>
  <c r="FJ16" i="18"/>
  <c r="FJ13" i="18"/>
  <c r="FK15" i="18"/>
  <c r="CF19" i="18" l="1"/>
  <c r="CG32" i="17" s="1"/>
  <c r="FO14" i="18"/>
  <c r="FN17" i="18"/>
  <c r="FL15" i="18"/>
  <c r="FK16" i="18"/>
  <c r="FK13" i="18"/>
  <c r="FL13" i="18" l="1"/>
  <c r="FM15" i="18"/>
  <c r="FL16" i="18"/>
  <c r="FP14" i="18"/>
  <c r="FO17" i="18"/>
  <c r="CF20" i="18"/>
  <c r="CG33" i="17" l="1"/>
  <c r="CG34" i="17"/>
  <c r="FM13" i="18"/>
  <c r="FN15" i="18"/>
  <c r="FM16" i="18"/>
  <c r="CG35" i="17"/>
  <c r="CF21" i="18"/>
  <c r="FQ14" i="18"/>
  <c r="FP17" i="18"/>
  <c r="CG19" i="18" l="1"/>
  <c r="FN13" i="18"/>
  <c r="FO15" i="18"/>
  <c r="FN16" i="18"/>
  <c r="FR14" i="18"/>
  <c r="FQ17" i="18"/>
  <c r="CG20" i="18" l="1"/>
  <c r="CH35" i="17" s="1"/>
  <c r="CH32" i="17"/>
  <c r="FS14" i="18"/>
  <c r="FR17" i="18"/>
  <c r="FO13" i="18"/>
  <c r="FP15" i="18"/>
  <c r="FO16" i="18"/>
  <c r="CG21" i="18"/>
  <c r="FP13" i="18" l="1"/>
  <c r="FQ15" i="18"/>
  <c r="FP16" i="18"/>
  <c r="FT14" i="18"/>
  <c r="FS17" i="18"/>
  <c r="CH19" i="18"/>
  <c r="CI32" i="17" s="1"/>
  <c r="CH20" i="18" l="1"/>
  <c r="FU14" i="18"/>
  <c r="FT17" i="18"/>
  <c r="FQ13" i="18"/>
  <c r="FR15" i="18"/>
  <c r="FQ16" i="18"/>
  <c r="FS15" i="18" l="1"/>
  <c r="FR16" i="18"/>
  <c r="FR13" i="18"/>
  <c r="FV14" i="18"/>
  <c r="FU17" i="18"/>
  <c r="CI33" i="17"/>
  <c r="CI34" i="17"/>
  <c r="CI35" i="17"/>
  <c r="CH21" i="18"/>
  <c r="FW14" i="18" l="1"/>
  <c r="FV17" i="18"/>
  <c r="CI19" i="18"/>
  <c r="CI20" i="18" s="1"/>
  <c r="CI21" i="18" s="1"/>
  <c r="FS13" i="18"/>
  <c r="FS16" i="18"/>
  <c r="FT15" i="18"/>
  <c r="CJ19" i="18" l="1"/>
  <c r="CJ20" i="18" s="1"/>
  <c r="CJ21" i="18" s="1"/>
  <c r="FT13" i="18"/>
  <c r="FU15" i="18"/>
  <c r="FT16" i="18"/>
  <c r="FX14" i="18"/>
  <c r="FW17" i="18"/>
  <c r="FY14" i="18" l="1"/>
  <c r="FX17" i="18"/>
  <c r="FU13" i="18"/>
  <c r="FV15" i="18"/>
  <c r="FU16" i="18"/>
  <c r="CK19" i="18"/>
  <c r="CK20" i="18" s="1"/>
  <c r="CK21" i="18" s="1"/>
  <c r="CL19" i="18" l="1"/>
  <c r="CL20" i="18" s="1"/>
  <c r="CL21" i="18" s="1"/>
  <c r="FV13" i="18"/>
  <c r="FV16" i="18"/>
  <c r="FW15" i="18"/>
  <c r="FZ14" i="18"/>
  <c r="FY17" i="18"/>
  <c r="FW16" i="18" l="1"/>
  <c r="FW13" i="18"/>
  <c r="FX15" i="18"/>
  <c r="GA14" i="18"/>
  <c r="FZ17" i="18"/>
  <c r="CM19" i="18"/>
  <c r="CM20" i="18" s="1"/>
  <c r="CM21" i="18" s="1"/>
  <c r="CN19" i="18" l="1"/>
  <c r="CN20" i="18" s="1"/>
  <c r="CN21" i="18" s="1"/>
  <c r="FX13" i="18"/>
  <c r="FY15" i="18"/>
  <c r="FX16" i="18"/>
  <c r="GB14" i="18"/>
  <c r="GA17" i="18"/>
  <c r="GC14" i="18" l="1"/>
  <c r="GB17" i="18"/>
  <c r="FY13" i="18"/>
  <c r="FZ15" i="18"/>
  <c r="FY16" i="18"/>
  <c r="CO19" i="18"/>
  <c r="CO20" i="18" s="1"/>
  <c r="CO21" i="18" s="1"/>
  <c r="CP19" i="18" l="1"/>
  <c r="CP20" i="18" s="1"/>
  <c r="CP21" i="18" s="1"/>
  <c r="FZ16" i="18"/>
  <c r="FZ13" i="18"/>
  <c r="GA15" i="18"/>
  <c r="GD14" i="18"/>
  <c r="GC17" i="18"/>
  <c r="CQ19" i="18" l="1"/>
  <c r="CQ20" i="18" s="1"/>
  <c r="CQ21" i="18" s="1"/>
  <c r="GE14" i="18"/>
  <c r="GD17" i="18"/>
  <c r="GA16" i="18"/>
  <c r="GA13" i="18"/>
  <c r="GB15" i="18"/>
  <c r="GB13" i="18" l="1"/>
  <c r="GC15" i="18"/>
  <c r="GB16" i="18"/>
  <c r="GF14" i="18"/>
  <c r="GE17" i="18"/>
  <c r="CR19" i="18"/>
  <c r="CR20" i="18" s="1"/>
  <c r="CR21" i="18" s="1"/>
  <c r="GC13" i="18" l="1"/>
  <c r="GC16" i="18"/>
  <c r="GD15" i="18"/>
  <c r="CS19" i="18"/>
  <c r="CS20" i="18" s="1"/>
  <c r="CS21" i="18" s="1"/>
  <c r="GG14" i="18"/>
  <c r="GF17" i="18"/>
  <c r="CT19" i="18" l="1"/>
  <c r="CT20" i="18" s="1"/>
  <c r="CT21" i="18" s="1"/>
  <c r="GH14" i="18"/>
  <c r="GG17" i="18"/>
  <c r="GD13" i="18"/>
  <c r="GE15" i="18"/>
  <c r="GD16" i="18"/>
  <c r="CU19" i="18" l="1"/>
  <c r="CU20" i="18" s="1"/>
  <c r="CU21" i="18" s="1"/>
  <c r="GE13" i="18"/>
  <c r="GF15" i="18"/>
  <c r="GE16" i="18"/>
  <c r="GH17" i="18"/>
  <c r="GI14" i="18"/>
  <c r="GJ14" i="18" l="1"/>
  <c r="GI17" i="18"/>
  <c r="GF13" i="18"/>
  <c r="GG15" i="18"/>
  <c r="GF16" i="18"/>
  <c r="CV19" i="18"/>
  <c r="CV20" i="18" s="1"/>
  <c r="CV21" i="18" s="1"/>
  <c r="CW19" i="18" l="1"/>
  <c r="CW20" i="18" s="1"/>
  <c r="CW21" i="18" s="1"/>
  <c r="GG13" i="18"/>
  <c r="GH15" i="18"/>
  <c r="GG16" i="18"/>
  <c r="GK14" i="18"/>
  <c r="GJ17" i="18"/>
  <c r="CX19" i="18" l="1"/>
  <c r="CX20" i="18" s="1"/>
  <c r="CX21" i="18" s="1"/>
  <c r="GL14" i="18"/>
  <c r="GK17" i="18"/>
  <c r="GH16" i="18"/>
  <c r="GH13" i="18"/>
  <c r="GI15" i="18"/>
  <c r="CY19" i="18" l="1"/>
  <c r="CY20" i="18" s="1"/>
  <c r="CY21" i="18" s="1"/>
  <c r="GI16" i="18"/>
  <c r="GI13" i="18"/>
  <c r="GJ15" i="18"/>
  <c r="GM14" i="18"/>
  <c r="GL17" i="18"/>
  <c r="GN14" i="18" l="1"/>
  <c r="GM17" i="18"/>
  <c r="GJ13" i="18"/>
  <c r="GK15" i="18"/>
  <c r="GJ16" i="18"/>
  <c r="CZ19" i="18"/>
  <c r="CZ20" i="18" s="1"/>
  <c r="CZ21" i="18" s="1"/>
  <c r="DA19" i="18" l="1"/>
  <c r="DA20" i="18" s="1"/>
  <c r="DA21" i="18" s="1"/>
  <c r="GK13" i="18"/>
  <c r="GK16" i="18"/>
  <c r="GL15" i="18"/>
  <c r="GO14" i="18"/>
  <c r="GN17" i="18"/>
  <c r="DB19" i="18" l="1"/>
  <c r="DB20" i="18" s="1"/>
  <c r="DB21" i="18" s="1"/>
  <c r="GP14" i="18"/>
  <c r="GO17" i="18"/>
  <c r="GL13" i="18"/>
  <c r="GM15" i="18"/>
  <c r="GL16" i="18"/>
  <c r="GM13" i="18" l="1"/>
  <c r="GN15" i="18"/>
  <c r="GM16" i="18"/>
  <c r="GQ14" i="18"/>
  <c r="GP17" i="18"/>
  <c r="DC19" i="18"/>
  <c r="DC20" i="18" s="1"/>
  <c r="DC21" i="18" s="1"/>
  <c r="DD19" i="18" l="1"/>
  <c r="DD20" i="18" s="1"/>
  <c r="DD21" i="18" s="1"/>
  <c r="GN13" i="18"/>
  <c r="GO15" i="18"/>
  <c r="GN16" i="18"/>
  <c r="GR14" i="18"/>
  <c r="GQ17" i="18"/>
  <c r="DE19" i="18" l="1"/>
  <c r="DE20" i="18" s="1"/>
  <c r="DE21" i="18" s="1"/>
  <c r="GS14" i="18"/>
  <c r="GR17" i="18"/>
  <c r="GO13" i="18"/>
  <c r="GO16" i="18"/>
  <c r="GP15" i="18"/>
  <c r="DF19" i="18" l="1"/>
  <c r="DF20" i="18" s="1"/>
  <c r="DF21" i="18" s="1"/>
  <c r="GT14" i="18"/>
  <c r="GS17" i="18"/>
  <c r="GP16" i="18"/>
  <c r="GQ15" i="18"/>
  <c r="GP13" i="18"/>
  <c r="GR15" i="18" l="1"/>
  <c r="GQ16" i="18"/>
  <c r="GQ13" i="18"/>
  <c r="GU14" i="18"/>
  <c r="GT17" i="18"/>
  <c r="DG19" i="18"/>
  <c r="DG20" i="18" s="1"/>
  <c r="DG21" i="18" s="1"/>
  <c r="DH19" i="18" l="1"/>
  <c r="DH20" i="18" s="1"/>
  <c r="DH21" i="18" s="1"/>
  <c r="GV14" i="18"/>
  <c r="GU17" i="18"/>
  <c r="GR13" i="18"/>
  <c r="GS15" i="18"/>
  <c r="GR16" i="18"/>
  <c r="DI19" i="18" l="1"/>
  <c r="DI20" i="18" s="1"/>
  <c r="DI21" i="18" s="1"/>
  <c r="GS13" i="18"/>
  <c r="GT15" i="18"/>
  <c r="GS16" i="18"/>
  <c r="GW14" i="18"/>
  <c r="GV17" i="18"/>
  <c r="GT13" i="18" l="1"/>
  <c r="GU15" i="18"/>
  <c r="GT16" i="18"/>
  <c r="GX14" i="18"/>
  <c r="GW17" i="18"/>
  <c r="DJ19" i="18"/>
  <c r="DJ20" i="18" s="1"/>
  <c r="DJ21" i="18" s="1"/>
  <c r="DK19" i="18" l="1"/>
  <c r="DK20" i="18" s="1"/>
  <c r="DK21" i="18" s="1"/>
  <c r="GY14" i="18"/>
  <c r="GX17" i="18"/>
  <c r="GU13" i="18"/>
  <c r="GV15" i="18"/>
  <c r="GU16" i="18"/>
  <c r="DL19" i="18" l="1"/>
  <c r="DL20" i="18" s="1"/>
  <c r="DL21" i="18" s="1"/>
  <c r="GV13" i="18"/>
  <c r="GW15" i="18"/>
  <c r="GV16" i="18"/>
  <c r="GZ14" i="18"/>
  <c r="GY17" i="18"/>
  <c r="GW13" i="18" l="1"/>
  <c r="GW16" i="18"/>
  <c r="GX15" i="18"/>
  <c r="HA14" i="18"/>
  <c r="GZ17" i="18"/>
  <c r="DM19" i="18"/>
  <c r="DM20" i="18" s="1"/>
  <c r="DM21" i="18" s="1"/>
  <c r="DN19" i="18" l="1"/>
  <c r="DN20" i="18" s="1"/>
  <c r="DN21" i="18" s="1"/>
  <c r="HB14" i="18"/>
  <c r="HA17" i="18"/>
  <c r="GY15" i="18"/>
  <c r="GX16" i="18"/>
  <c r="GX13" i="18"/>
  <c r="GY13" i="18" l="1"/>
  <c r="GY16" i="18"/>
  <c r="GZ15" i="18"/>
  <c r="HC14" i="18"/>
  <c r="HB17" i="18"/>
  <c r="DO19" i="18"/>
  <c r="DO20" i="18" s="1"/>
  <c r="DO21" i="18" s="1"/>
  <c r="DP19" i="18" l="1"/>
  <c r="DP20" i="18" s="1"/>
  <c r="DP21" i="18" s="1"/>
  <c r="HD14" i="18"/>
  <c r="HC17" i="18"/>
  <c r="GZ13" i="18"/>
  <c r="HA15" i="18"/>
  <c r="GZ16" i="18"/>
  <c r="DQ19" i="18" l="1"/>
  <c r="DQ20" i="18" s="1"/>
  <c r="DQ21" i="18" s="1"/>
  <c r="HA13" i="18"/>
  <c r="HB15" i="18"/>
  <c r="HA16" i="18"/>
  <c r="HE14" i="18"/>
  <c r="HD17" i="18"/>
  <c r="HF14" i="18" l="1"/>
  <c r="HE17" i="18"/>
  <c r="HB16" i="18"/>
  <c r="HB13" i="18"/>
  <c r="HC15" i="18"/>
  <c r="DR19" i="18"/>
  <c r="DR20" i="18" s="1"/>
  <c r="DR21" i="18" s="1"/>
  <c r="DS19" i="18" l="1"/>
  <c r="DS20" i="18" s="1"/>
  <c r="DS21" i="18" s="1"/>
  <c r="HC13" i="18"/>
  <c r="HD15" i="18"/>
  <c r="HC16" i="18"/>
  <c r="HF17" i="18"/>
  <c r="HG14" i="18"/>
  <c r="HH14" i="18" l="1"/>
  <c r="HG17" i="18"/>
  <c r="HD13" i="18"/>
  <c r="HE15" i="18"/>
  <c r="HD16" i="18"/>
  <c r="DT19" i="18"/>
  <c r="DT20" i="18" s="1"/>
  <c r="DT21" i="18" s="1"/>
  <c r="DU19" i="18" l="1"/>
  <c r="DU20" i="18" s="1"/>
  <c r="DU21" i="18" s="1"/>
  <c r="HE13" i="18"/>
  <c r="HF15" i="18"/>
  <c r="HE16" i="18"/>
  <c r="HI14" i="18"/>
  <c r="HH17" i="18"/>
  <c r="HJ14" i="18" l="1"/>
  <c r="HI17" i="18"/>
  <c r="DV19" i="18"/>
  <c r="DV20" i="18" s="1"/>
  <c r="DV21" i="18" s="1"/>
  <c r="HF16" i="18"/>
  <c r="HF13" i="18"/>
  <c r="HG15" i="18"/>
  <c r="HK14" i="18" l="1"/>
  <c r="HJ17" i="18"/>
  <c r="DW19" i="18"/>
  <c r="DW20" i="18" s="1"/>
  <c r="DW21" i="18" s="1"/>
  <c r="HG16" i="18"/>
  <c r="HG13" i="18"/>
  <c r="HH15" i="18"/>
  <c r="DX19" i="18" l="1"/>
  <c r="DX20" i="18" s="1"/>
  <c r="DX21" i="18" s="1"/>
  <c r="HL14" i="18"/>
  <c r="HK17" i="18"/>
  <c r="HH13" i="18"/>
  <c r="HI15" i="18"/>
  <c r="HH16" i="18"/>
  <c r="HI13" i="18" l="1"/>
  <c r="HI16" i="18"/>
  <c r="HJ15" i="18"/>
  <c r="HM14" i="18"/>
  <c r="HL17" i="18"/>
  <c r="DY19" i="18"/>
  <c r="DY20" i="18" s="1"/>
  <c r="DY21" i="18" s="1"/>
  <c r="DZ19" i="18" l="1"/>
  <c r="DZ20" i="18" s="1"/>
  <c r="DZ21" i="18" s="1"/>
  <c r="HN14" i="18"/>
  <c r="HM17" i="18"/>
  <c r="HJ13" i="18"/>
  <c r="HK15" i="18"/>
  <c r="HJ16" i="18"/>
  <c r="HK13" i="18" l="1"/>
  <c r="HL15" i="18"/>
  <c r="HK16" i="18"/>
  <c r="HO14" i="18"/>
  <c r="HN17" i="18"/>
  <c r="EA19" i="18"/>
  <c r="EA20" i="18" s="1"/>
  <c r="EA21" i="18" s="1"/>
  <c r="EB19" i="18" l="1"/>
  <c r="EB20" i="18" s="1"/>
  <c r="EB21" i="18" s="1"/>
  <c r="HP14" i="18"/>
  <c r="HO17" i="18"/>
  <c r="HL13" i="18"/>
  <c r="HM15" i="18"/>
  <c r="HL16" i="18"/>
  <c r="HM13" i="18" l="1"/>
  <c r="HN15" i="18"/>
  <c r="HM16" i="18"/>
  <c r="HQ14" i="18"/>
  <c r="HP17" i="18"/>
  <c r="EC19" i="18"/>
  <c r="EC20" i="18" s="1"/>
  <c r="EC21" i="18" s="1"/>
  <c r="ED19" i="18" l="1"/>
  <c r="ED20" i="18" s="1"/>
  <c r="ED21" i="18" s="1"/>
  <c r="HR14" i="18"/>
  <c r="HQ17" i="18"/>
  <c r="HN16" i="18"/>
  <c r="HN13" i="18"/>
  <c r="HO15" i="18"/>
  <c r="EE19" i="18" l="1"/>
  <c r="EE20" i="18" s="1"/>
  <c r="EE21" i="18" s="1"/>
  <c r="HO16" i="18"/>
  <c r="HP15" i="18"/>
  <c r="HO13" i="18"/>
  <c r="HS14" i="18"/>
  <c r="HR17" i="18"/>
  <c r="HT14" i="18" l="1"/>
  <c r="HS17" i="18"/>
  <c r="HP13" i="18"/>
  <c r="HQ15" i="18"/>
  <c r="HP16" i="18"/>
  <c r="EF19" i="18"/>
  <c r="EF20" i="18" s="1"/>
  <c r="EF21" i="18" s="1"/>
  <c r="HQ13" i="18" l="1"/>
  <c r="HQ16" i="18"/>
  <c r="HR15" i="18"/>
  <c r="EG19" i="18"/>
  <c r="EG20" i="18" s="1"/>
  <c r="EG21" i="18" s="1"/>
  <c r="HU14" i="18"/>
  <c r="HT17" i="18"/>
  <c r="EH19" i="18" l="1"/>
  <c r="EH20" i="18" s="1"/>
  <c r="EH21" i="18" s="1"/>
  <c r="HV14" i="18"/>
  <c r="HU17" i="18"/>
  <c r="HR13" i="18"/>
  <c r="HS15" i="18"/>
  <c r="HR16" i="18"/>
  <c r="HS13" i="18" l="1"/>
  <c r="HT15" i="18"/>
  <c r="HS16" i="18"/>
  <c r="HW14" i="18"/>
  <c r="HV17" i="18"/>
  <c r="EI19" i="18"/>
  <c r="EI20" i="18" s="1"/>
  <c r="EI21" i="18" s="1"/>
  <c r="EJ19" i="18" l="1"/>
  <c r="EJ20" i="18" s="1"/>
  <c r="EJ21" i="18" s="1"/>
  <c r="HX14" i="18"/>
  <c r="HW17" i="18"/>
  <c r="HT13" i="18"/>
  <c r="HU15" i="18"/>
  <c r="HT16" i="18"/>
  <c r="HU13" i="18" l="1"/>
  <c r="HV15" i="18"/>
  <c r="HU16" i="18"/>
  <c r="HY14" i="18"/>
  <c r="HX17" i="18"/>
  <c r="EK19" i="18"/>
  <c r="EK20" i="18" s="1"/>
  <c r="EK21" i="18" s="1"/>
  <c r="EL19" i="18" l="1"/>
  <c r="EL20" i="18" s="1"/>
  <c r="EL21" i="18" s="1"/>
  <c r="HZ14" i="18"/>
  <c r="HY17" i="18"/>
  <c r="HV16" i="18"/>
  <c r="HV13" i="18"/>
  <c r="HW15" i="18"/>
  <c r="EM19" i="18" l="1"/>
  <c r="EM20" i="18" s="1"/>
  <c r="EM21" i="18" s="1"/>
  <c r="HX15" i="18"/>
  <c r="HW16" i="18"/>
  <c r="HW13" i="18"/>
  <c r="IA14" i="18"/>
  <c r="HZ17" i="18"/>
  <c r="IB14" i="18" l="1"/>
  <c r="IA17" i="18"/>
  <c r="HX13" i="18"/>
  <c r="HY15" i="18"/>
  <c r="HX16" i="18"/>
  <c r="EN19" i="18"/>
  <c r="EN20" i="18" s="1"/>
  <c r="EN21" i="18" s="1"/>
  <c r="EO19" i="18" l="1"/>
  <c r="EO20" i="18" s="1"/>
  <c r="EO21" i="18" s="1"/>
  <c r="HY13" i="18"/>
  <c r="HZ15" i="18"/>
  <c r="HY16" i="18"/>
  <c r="IC14" i="18"/>
  <c r="IB17" i="18"/>
  <c r="EP19" i="18" l="1"/>
  <c r="EP20" i="18" s="1"/>
  <c r="EP21" i="18"/>
  <c r="ID14" i="18"/>
  <c r="IC17" i="18"/>
  <c r="HZ13" i="18"/>
  <c r="IA15" i="18"/>
  <c r="HZ16" i="18"/>
  <c r="IA13" i="18" l="1"/>
  <c r="IB15" i="18"/>
  <c r="IA16" i="18"/>
  <c r="IE14" i="18"/>
  <c r="ID17" i="18"/>
  <c r="EQ19" i="18"/>
  <c r="EQ20" i="18" s="1"/>
  <c r="EQ21" i="18" s="1"/>
  <c r="ER19" i="18" l="1"/>
  <c r="ER20" i="18" s="1"/>
  <c r="ER21" i="18" s="1"/>
  <c r="IF14" i="18"/>
  <c r="IE17" i="18"/>
  <c r="IC15" i="18"/>
  <c r="IB13" i="18"/>
  <c r="IB16" i="18"/>
  <c r="IC13" i="18" l="1"/>
  <c r="ID15" i="18"/>
  <c r="IC16" i="18"/>
  <c r="IG14" i="18"/>
  <c r="IF17" i="18"/>
  <c r="ES19" i="18"/>
  <c r="ES20" i="18" s="1"/>
  <c r="ES21" i="18" s="1"/>
  <c r="ET19" i="18" l="1"/>
  <c r="ET20" i="18" s="1"/>
  <c r="ET21" i="18" s="1"/>
  <c r="IH14" i="18"/>
  <c r="IG17" i="18"/>
  <c r="ID13" i="18"/>
  <c r="ID16" i="18"/>
  <c r="IE15" i="18"/>
  <c r="EU19" i="18" l="1"/>
  <c r="EU20" i="18" s="1"/>
  <c r="EU21" i="18" s="1"/>
  <c r="II14" i="18"/>
  <c r="IH17" i="18"/>
  <c r="IE16" i="18"/>
  <c r="IE13" i="18"/>
  <c r="IF15" i="18"/>
  <c r="IG15" i="18" l="1"/>
  <c r="IF16" i="18"/>
  <c r="IF13" i="18"/>
  <c r="IJ14" i="18"/>
  <c r="II17" i="18"/>
  <c r="EV19" i="18"/>
  <c r="EV20" i="18" s="1"/>
  <c r="EV21" i="18" s="1"/>
  <c r="EW19" i="18" l="1"/>
  <c r="EW20" i="18" s="1"/>
  <c r="EW21" i="18" s="1"/>
  <c r="IK14" i="18"/>
  <c r="IJ17" i="18"/>
  <c r="IG13" i="18"/>
  <c r="IG16" i="18"/>
  <c r="IH15" i="18"/>
  <c r="EX19" i="18" l="1"/>
  <c r="EX20" i="18" s="1"/>
  <c r="EX21" i="18" s="1"/>
  <c r="IL14" i="18"/>
  <c r="IK17" i="18"/>
  <c r="IH16" i="18"/>
  <c r="IH13" i="18"/>
  <c r="II15" i="18"/>
  <c r="II13" i="18" l="1"/>
  <c r="IJ15" i="18"/>
  <c r="II16" i="18"/>
  <c r="IM14" i="18"/>
  <c r="IL17" i="18"/>
  <c r="EY19" i="18"/>
  <c r="EY20" i="18" s="1"/>
  <c r="EY21" i="18" s="1"/>
  <c r="EZ19" i="18" l="1"/>
  <c r="EZ20" i="18" s="1"/>
  <c r="EZ21" i="18" s="1"/>
  <c r="IN14" i="18"/>
  <c r="IM17" i="18"/>
  <c r="IK15" i="18"/>
  <c r="IJ13" i="18"/>
  <c r="IJ16" i="18"/>
  <c r="IK13" i="18" l="1"/>
  <c r="IL15" i="18"/>
  <c r="IK16" i="18"/>
  <c r="IO14" i="18"/>
  <c r="IN17" i="18"/>
  <c r="FA19" i="18"/>
  <c r="FA20" i="18" s="1"/>
  <c r="FA21" i="18" s="1"/>
  <c r="FB19" i="18" l="1"/>
  <c r="FB20" i="18" s="1"/>
  <c r="FB21" i="18" s="1"/>
  <c r="IP14" i="18"/>
  <c r="IO17" i="18"/>
  <c r="IL16" i="18"/>
  <c r="IL13" i="18"/>
  <c r="IM15" i="18"/>
  <c r="FC19" i="18" l="1"/>
  <c r="FC20" i="18" s="1"/>
  <c r="FC21" i="18" s="1"/>
  <c r="IQ14" i="18"/>
  <c r="IP17" i="18"/>
  <c r="IM16" i="18"/>
  <c r="IM13" i="18"/>
  <c r="IN15" i="18"/>
  <c r="IR14" i="18" l="1"/>
  <c r="IQ17" i="18"/>
  <c r="FD19" i="18"/>
  <c r="FD20" i="18" s="1"/>
  <c r="FD21" i="18" s="1"/>
  <c r="IO15" i="18"/>
  <c r="IN13" i="18"/>
  <c r="IN16" i="18"/>
  <c r="IO13" i="18" l="1"/>
  <c r="IP15" i="18"/>
  <c r="IO16" i="18"/>
  <c r="FE19" i="18"/>
  <c r="FE20" i="18" s="1"/>
  <c r="FE21" i="18" s="1"/>
  <c r="IS14" i="18"/>
  <c r="IR17" i="18"/>
  <c r="FF19" i="18" l="1"/>
  <c r="FF20" i="18" s="1"/>
  <c r="FF21" i="18" s="1"/>
  <c r="IT14" i="18"/>
  <c r="IS17" i="18"/>
  <c r="IP13" i="18"/>
  <c r="IQ15" i="18"/>
  <c r="IP16" i="18"/>
  <c r="IQ13" i="18" l="1"/>
  <c r="IR15" i="18"/>
  <c r="IQ16" i="18"/>
  <c r="IT17" i="18"/>
  <c r="IU14" i="18"/>
  <c r="FG19" i="18"/>
  <c r="FG20" i="18" s="1"/>
  <c r="FG21" i="18" s="1"/>
  <c r="FH19" i="18" l="1"/>
  <c r="FH20" i="18" s="1"/>
  <c r="FH21" i="18" s="1"/>
  <c r="IS15" i="18"/>
  <c r="IR16" i="18"/>
  <c r="IR13" i="18"/>
  <c r="IV14" i="18"/>
  <c r="IW14" i="18" s="1"/>
  <c r="IU17" i="18"/>
  <c r="IX14" i="18" l="1"/>
  <c r="IW17" i="18"/>
  <c r="IV17" i="18"/>
  <c r="IT15" i="18"/>
  <c r="IS16" i="18"/>
  <c r="IS13" i="18"/>
  <c r="FI19" i="18"/>
  <c r="FI20" i="18" s="1"/>
  <c r="FI21" i="18" s="1"/>
  <c r="IY14" i="18" l="1"/>
  <c r="IX17" i="18"/>
  <c r="FJ19" i="18"/>
  <c r="FJ20" i="18" s="1"/>
  <c r="FJ21" i="18" s="1"/>
  <c r="IT16" i="18"/>
  <c r="IT13" i="18"/>
  <c r="IU15" i="18"/>
  <c r="IY17" i="18" l="1"/>
  <c r="IZ14" i="18"/>
  <c r="FK19" i="18"/>
  <c r="FK20" i="18" s="1"/>
  <c r="FK21" i="18" s="1"/>
  <c r="IU16" i="18"/>
  <c r="IU13" i="18"/>
  <c r="IV15" i="18"/>
  <c r="IW15" i="18" s="1"/>
  <c r="IW13" i="18" l="1"/>
  <c r="IW16" i="18"/>
  <c r="IX15" i="18"/>
  <c r="IZ17" i="18"/>
  <c r="JA14" i="18"/>
  <c r="IV16" i="18"/>
  <c r="IV13" i="18"/>
  <c r="FL19" i="18"/>
  <c r="FL20" i="18" s="1"/>
  <c r="FL21" i="18" s="1"/>
  <c r="IX16" i="18" l="1"/>
  <c r="IY15" i="18"/>
  <c r="IX13" i="18"/>
  <c r="JB14" i="18"/>
  <c r="JA17" i="18"/>
  <c r="FM19" i="18"/>
  <c r="FM20" i="18" s="1"/>
  <c r="FM21" i="18" s="1"/>
  <c r="IY16" i="18" l="1"/>
  <c r="IZ15" i="18"/>
  <c r="IY13" i="18"/>
  <c r="JC14" i="18"/>
  <c r="JB17" i="18"/>
  <c r="FN19" i="18"/>
  <c r="FN20" i="18" s="1"/>
  <c r="FN21" i="18" s="1"/>
  <c r="JA15" i="18" l="1"/>
  <c r="IZ13" i="18"/>
  <c r="IZ16" i="18"/>
  <c r="JC17" i="18"/>
  <c r="JD14" i="18"/>
  <c r="FO19" i="18"/>
  <c r="FO20" i="18" s="1"/>
  <c r="FO21" i="18" s="1"/>
  <c r="JA13" i="18" l="1"/>
  <c r="JB15" i="18"/>
  <c r="JA16" i="18"/>
  <c r="JD17" i="18"/>
  <c r="JE14" i="18"/>
  <c r="FP19" i="18"/>
  <c r="FP20" i="18" s="1"/>
  <c r="FP21" i="18" s="1"/>
  <c r="JB13" i="18" l="1"/>
  <c r="JB16" i="18"/>
  <c r="JC15" i="18"/>
  <c r="JE17" i="18"/>
  <c r="JF14" i="18"/>
  <c r="FQ19" i="18"/>
  <c r="FQ20" i="18" s="1"/>
  <c r="FQ21" i="18" s="1"/>
  <c r="JC16" i="18" l="1"/>
  <c r="JD15" i="18"/>
  <c r="JC13" i="18"/>
  <c r="JF17" i="18"/>
  <c r="JG14" i="18"/>
  <c r="FR19" i="18"/>
  <c r="FR20" i="18" s="1"/>
  <c r="FR21" i="18" s="1"/>
  <c r="JD13" i="18" l="1"/>
  <c r="JD16" i="18"/>
  <c r="JE15" i="18"/>
  <c r="JG17" i="18"/>
  <c r="JH14" i="18"/>
  <c r="FS19" i="18"/>
  <c r="FS20" i="18" s="1"/>
  <c r="FS21" i="18" s="1"/>
  <c r="JE13" i="18" l="1"/>
  <c r="JE16" i="18"/>
  <c r="JF15" i="18"/>
  <c r="JH17" i="18"/>
  <c r="JI14" i="18"/>
  <c r="FT19" i="18"/>
  <c r="FT20" i="18" s="1"/>
  <c r="FT21" i="18" s="1"/>
  <c r="JF13" i="18" l="1"/>
  <c r="JF16" i="18"/>
  <c r="JG15" i="18"/>
  <c r="JI17" i="18"/>
  <c r="JJ14" i="18"/>
  <c r="FU19" i="18"/>
  <c r="FU20" i="18" s="1"/>
  <c r="FU21" i="18" s="1"/>
  <c r="JG16" i="18" l="1"/>
  <c r="JG13" i="18"/>
  <c r="JH15" i="18"/>
  <c r="JJ17" i="18"/>
  <c r="JK14" i="18"/>
  <c r="FV19" i="18"/>
  <c r="FV20" i="18" s="1"/>
  <c r="FV21" i="18" s="1"/>
  <c r="JH16" i="18" l="1"/>
  <c r="JI15" i="18"/>
  <c r="JH13" i="18"/>
  <c r="JK17" i="18"/>
  <c r="JL14" i="18"/>
  <c r="FW19" i="18"/>
  <c r="FW20" i="18" s="1"/>
  <c r="FW21" i="18" s="1"/>
  <c r="JI16" i="18" l="1"/>
  <c r="JJ15" i="18"/>
  <c r="JI13" i="18"/>
  <c r="JL17" i="18"/>
  <c r="JM14" i="18"/>
  <c r="FX19" i="18"/>
  <c r="FX20" i="18" s="1"/>
  <c r="FX21" i="18" s="1"/>
  <c r="JJ16" i="18" l="1"/>
  <c r="JK15" i="18"/>
  <c r="JJ13" i="18"/>
  <c r="JN14" i="18"/>
  <c r="JM17" i="18"/>
  <c r="FY19" i="18"/>
  <c r="FY20" i="18" s="1"/>
  <c r="FY21" i="18" s="1"/>
  <c r="JK16" i="18" l="1"/>
  <c r="JK13" i="18"/>
  <c r="JL15" i="18"/>
  <c r="JN17" i="18"/>
  <c r="JO14" i="18"/>
  <c r="FZ19" i="18"/>
  <c r="FZ20" i="18" s="1"/>
  <c r="FZ21" i="18" s="1"/>
  <c r="JM15" i="18" l="1"/>
  <c r="JL16" i="18"/>
  <c r="JL13" i="18"/>
  <c r="JO17" i="18"/>
  <c r="JP14" i="18"/>
  <c r="GA19" i="18"/>
  <c r="GA20" i="18" s="1"/>
  <c r="GA21" i="18" s="1"/>
  <c r="JM13" i="18" l="1"/>
  <c r="JM16" i="18"/>
  <c r="JN15" i="18"/>
  <c r="JQ14" i="18"/>
  <c r="JP17" i="18"/>
  <c r="GB19" i="18"/>
  <c r="GB20" i="18" s="1"/>
  <c r="GB21" i="18" s="1"/>
  <c r="JO15" i="18" l="1"/>
  <c r="JN13" i="18"/>
  <c r="JN16" i="18"/>
  <c r="JQ17" i="18"/>
  <c r="JR14" i="18"/>
  <c r="GC19" i="18"/>
  <c r="GC20" i="18" s="1"/>
  <c r="GC21" i="18" s="1"/>
  <c r="JO16" i="18" l="1"/>
  <c r="JP15" i="18"/>
  <c r="JO13" i="18"/>
  <c r="JR17" i="18"/>
  <c r="JS14" i="18"/>
  <c r="GD19" i="18"/>
  <c r="GD20" i="18" s="1"/>
  <c r="GD21" i="18" s="1"/>
  <c r="JP16" i="18" l="1"/>
  <c r="JQ15" i="18"/>
  <c r="JP13" i="18"/>
  <c r="JT14" i="18"/>
  <c r="JS17" i="18"/>
  <c r="GE19" i="18"/>
  <c r="GE20" i="18" s="1"/>
  <c r="GE21" i="18" s="1"/>
  <c r="JQ16" i="18" l="1"/>
  <c r="JR15" i="18"/>
  <c r="JQ13" i="18"/>
  <c r="JT17" i="18"/>
  <c r="JU14" i="18"/>
  <c r="GF19" i="18"/>
  <c r="GF20" i="18" s="1"/>
  <c r="GF21" i="18" s="1"/>
  <c r="JR16" i="18" l="1"/>
  <c r="JS15" i="18"/>
  <c r="JR13" i="18"/>
  <c r="JV14" i="18"/>
  <c r="JU17" i="18"/>
  <c r="GG19" i="18"/>
  <c r="GG20" i="18" s="1"/>
  <c r="GG21" i="18" s="1"/>
  <c r="JT15" i="18" l="1"/>
  <c r="JS16" i="18"/>
  <c r="JS13" i="18"/>
  <c r="JW14" i="18"/>
  <c r="JV17" i="18"/>
  <c r="GH19" i="18"/>
  <c r="GH20" i="18" s="1"/>
  <c r="GH21" i="18" s="1"/>
  <c r="JT13" i="18" l="1"/>
  <c r="JU15" i="18"/>
  <c r="JT16" i="18"/>
  <c r="JW17" i="18"/>
  <c r="JX14" i="18"/>
  <c r="GI19" i="18"/>
  <c r="GI20" i="18" s="1"/>
  <c r="GI21" i="18" s="1"/>
  <c r="JV15" i="18" l="1"/>
  <c r="JU16" i="18"/>
  <c r="JU13" i="18"/>
  <c r="JX17" i="18"/>
  <c r="JY14" i="18"/>
  <c r="GJ19" i="18"/>
  <c r="GJ20" i="18" s="1"/>
  <c r="GJ21" i="18" s="1"/>
  <c r="JV16" i="18" l="1"/>
  <c r="JW15" i="18"/>
  <c r="JV13" i="18"/>
  <c r="JZ14" i="18"/>
  <c r="JY17" i="18"/>
  <c r="GK19" i="18"/>
  <c r="GK20" i="18" s="1"/>
  <c r="GK21" i="18" s="1"/>
  <c r="JW13" i="18" l="1"/>
  <c r="JX15" i="18"/>
  <c r="JW16" i="18"/>
  <c r="JZ17" i="18"/>
  <c r="KA14" i="18"/>
  <c r="GL19" i="18"/>
  <c r="GL20" i="18" s="1"/>
  <c r="GL21" i="18" s="1"/>
  <c r="JX13" i="18" l="1"/>
  <c r="JX16" i="18"/>
  <c r="JY15" i="18"/>
  <c r="KA17" i="18"/>
  <c r="KB14" i="18"/>
  <c r="GM19" i="18"/>
  <c r="GM20" i="18" s="1"/>
  <c r="GM21" i="18" s="1"/>
  <c r="JY16" i="18" l="1"/>
  <c r="JZ15" i="18"/>
  <c r="JY13" i="18"/>
  <c r="KC14" i="18"/>
  <c r="KB17" i="18"/>
  <c r="GN19" i="18"/>
  <c r="GN20" i="18" s="1"/>
  <c r="GN21" i="18" s="1"/>
  <c r="JZ16" i="18" l="1"/>
  <c r="KA15" i="18"/>
  <c r="JZ13" i="18"/>
  <c r="KC17" i="18"/>
  <c r="KD14" i="18"/>
  <c r="GO19" i="18"/>
  <c r="GO20" i="18" s="1"/>
  <c r="GO21" i="18" s="1"/>
  <c r="KA13" i="18" l="1"/>
  <c r="KA16" i="18"/>
  <c r="KB15" i="18"/>
  <c r="KE14" i="18"/>
  <c r="KD17" i="18"/>
  <c r="GP19" i="18"/>
  <c r="GP20" i="18" s="1"/>
  <c r="GP21" i="18" s="1"/>
  <c r="KB16" i="18" l="1"/>
  <c r="KB13" i="18"/>
  <c r="KC15" i="18"/>
  <c r="KF14" i="18"/>
  <c r="KE17" i="18"/>
  <c r="GQ19" i="18"/>
  <c r="GQ20" i="18" s="1"/>
  <c r="GQ21" i="18" s="1"/>
  <c r="KD15" i="18" l="1"/>
  <c r="KC13" i="18"/>
  <c r="KC16" i="18"/>
  <c r="KG14" i="18"/>
  <c r="KF17" i="18"/>
  <c r="GR19" i="18"/>
  <c r="GR20" i="18" s="1"/>
  <c r="GR21" i="18" s="1"/>
  <c r="KE15" i="18" l="1"/>
  <c r="KD16" i="18"/>
  <c r="KD13" i="18"/>
  <c r="KH14" i="18"/>
  <c r="KG17" i="18"/>
  <c r="GS19" i="18"/>
  <c r="GS20" i="18" s="1"/>
  <c r="GS21" i="18" s="1"/>
  <c r="KE13" i="18" l="1"/>
  <c r="KF15" i="18"/>
  <c r="KE16" i="18"/>
  <c r="KI14" i="18"/>
  <c r="KH17" i="18"/>
  <c r="GT19" i="18"/>
  <c r="GT20" i="18" s="1"/>
  <c r="GT21" i="18" s="1"/>
  <c r="KG15" i="18" l="1"/>
  <c r="KF13" i="18"/>
  <c r="KF16" i="18"/>
  <c r="KI17" i="18"/>
  <c r="KJ14" i="18"/>
  <c r="GU19" i="18"/>
  <c r="GU20" i="18" s="1"/>
  <c r="GU21" i="18" s="1"/>
  <c r="KG16" i="18" l="1"/>
  <c r="KH15" i="18"/>
  <c r="KG13" i="18"/>
  <c r="KK14" i="18"/>
  <c r="KJ17" i="18"/>
  <c r="GV19" i="18"/>
  <c r="GV20" i="18" s="1"/>
  <c r="GV21" i="18" s="1"/>
  <c r="KH13" i="18" l="1"/>
  <c r="KI15" i="18"/>
  <c r="KH16" i="18"/>
  <c r="KL14" i="18"/>
  <c r="KK17" i="18"/>
  <c r="GW19" i="18"/>
  <c r="GW20" i="18" s="1"/>
  <c r="GW21" i="18" s="1"/>
  <c r="KI13" i="18" l="1"/>
  <c r="KJ15" i="18"/>
  <c r="KI16" i="18"/>
  <c r="KL17" i="18"/>
  <c r="KM14" i="18"/>
  <c r="GX19" i="18"/>
  <c r="GX20" i="18" s="1"/>
  <c r="GX21" i="18" s="1"/>
  <c r="KJ13" i="18" l="1"/>
  <c r="KK15" i="18"/>
  <c r="KJ16" i="18"/>
  <c r="KN14" i="18"/>
  <c r="KM17" i="18"/>
  <c r="GY19" i="18"/>
  <c r="GY20" i="18" s="1"/>
  <c r="GY21" i="18" s="1"/>
  <c r="KL15" i="18" l="1"/>
  <c r="KK13" i="18"/>
  <c r="KK16" i="18"/>
  <c r="KO14" i="18"/>
  <c r="KN17" i="18"/>
  <c r="GZ19" i="18"/>
  <c r="GZ20" i="18" s="1"/>
  <c r="GZ21" i="18" s="1"/>
  <c r="KM15" i="18" l="1"/>
  <c r="KL13" i="18"/>
  <c r="KL16" i="18"/>
  <c r="KP14" i="18"/>
  <c r="KO17" i="18"/>
  <c r="HA19" i="18"/>
  <c r="HA20" i="18" s="1"/>
  <c r="HA21" i="18" s="1"/>
  <c r="KN15" i="18" l="1"/>
  <c r="KM16" i="18"/>
  <c r="KM13" i="18"/>
  <c r="KP17" i="18"/>
  <c r="KQ14" i="18"/>
  <c r="HB19" i="18"/>
  <c r="HB20" i="18" s="1"/>
  <c r="HB21" i="18" s="1"/>
  <c r="KO15" i="18" l="1"/>
  <c r="KN13" i="18"/>
  <c r="KN16" i="18"/>
  <c r="KQ17" i="18"/>
  <c r="KR14" i="18"/>
  <c r="HC19" i="18"/>
  <c r="HC20" i="18" s="1"/>
  <c r="HC21" i="18" s="1"/>
  <c r="KP15" i="18" l="1"/>
  <c r="KO13" i="18"/>
  <c r="KO16" i="18"/>
  <c r="KR17" i="18"/>
  <c r="KS14" i="18"/>
  <c r="HD19" i="18"/>
  <c r="HD20" i="18" s="1"/>
  <c r="HD21" i="18" s="1"/>
  <c r="KP13" i="18" l="1"/>
  <c r="KQ15" i="18"/>
  <c r="KP16" i="18"/>
  <c r="KT14" i="18"/>
  <c r="KU14" i="18" s="1"/>
  <c r="KS17" i="18"/>
  <c r="HE19" i="18"/>
  <c r="HE20" i="18" s="1"/>
  <c r="HE21" i="18" s="1"/>
  <c r="KU17" i="18" l="1"/>
  <c r="KV14" i="18"/>
  <c r="KR15" i="18"/>
  <c r="KQ13" i="18"/>
  <c r="KQ16" i="18"/>
  <c r="KT17" i="18"/>
  <c r="HF19" i="18"/>
  <c r="HF20" i="18" s="1"/>
  <c r="HF21" i="18" s="1"/>
  <c r="KW14" i="18" l="1"/>
  <c r="KV17" i="18"/>
  <c r="KR13" i="18"/>
  <c r="KR16" i="18"/>
  <c r="KS15" i="18"/>
  <c r="HG19" i="18"/>
  <c r="HG20" i="18" s="1"/>
  <c r="HG21" i="18" s="1"/>
  <c r="KW17" i="18" l="1"/>
  <c r="KX14" i="18"/>
  <c r="KT15" i="18"/>
  <c r="KS13" i="18"/>
  <c r="KS16" i="18"/>
  <c r="HH19" i="18"/>
  <c r="HH20" i="18" s="1"/>
  <c r="HH21" i="18" s="1"/>
  <c r="KY14" i="18" l="1"/>
  <c r="KX17" i="18"/>
  <c r="KU15" i="18"/>
  <c r="KT13" i="18"/>
  <c r="KT16" i="18"/>
  <c r="HI19" i="18"/>
  <c r="HI20" i="18" s="1"/>
  <c r="HI21" i="18" s="1"/>
  <c r="KY17" i="18" l="1"/>
  <c r="KZ14" i="18"/>
  <c r="KU13" i="18"/>
  <c r="KU16" i="18"/>
  <c r="KV15" i="18"/>
  <c r="HJ19" i="18"/>
  <c r="HJ20" i="18" s="1"/>
  <c r="HJ21" i="18" s="1"/>
  <c r="KZ17" i="18" l="1"/>
  <c r="LA14" i="18"/>
  <c r="KV16" i="18"/>
  <c r="KV13" i="18"/>
  <c r="KW15" i="18"/>
  <c r="HK19" i="18"/>
  <c r="HK20" i="18" s="1"/>
  <c r="HK21" i="18" s="1"/>
  <c r="LB14" i="18" l="1"/>
  <c r="LA17" i="18"/>
  <c r="KW13" i="18"/>
  <c r="KX15" i="18"/>
  <c r="KW16" i="18"/>
  <c r="HL19" i="18"/>
  <c r="HL20" i="18" s="1"/>
  <c r="HL21" i="18" s="1"/>
  <c r="LC14" i="18" l="1"/>
  <c r="LB17" i="18"/>
  <c r="KX13" i="18"/>
  <c r="KX16" i="18"/>
  <c r="KY15" i="18"/>
  <c r="HM19" i="18"/>
  <c r="HM20" i="18" s="1"/>
  <c r="HM21" i="18" s="1"/>
  <c r="LC17" i="18" l="1"/>
  <c r="LD14" i="18"/>
  <c r="KY13" i="18"/>
  <c r="KZ15" i="18"/>
  <c r="KY16" i="18"/>
  <c r="HN19" i="18"/>
  <c r="HN20" i="18" s="1"/>
  <c r="HN21" i="18" s="1"/>
  <c r="LE14" i="18" l="1"/>
  <c r="LD17" i="18"/>
  <c r="KZ13" i="18"/>
  <c r="LA15" i="18"/>
  <c r="KZ16" i="18"/>
  <c r="HO19" i="18"/>
  <c r="HO20" i="18" s="1"/>
  <c r="HO21" i="18" s="1"/>
  <c r="LF14" i="18" l="1"/>
  <c r="LE17" i="18"/>
  <c r="LA13" i="18"/>
  <c r="LA16" i="18"/>
  <c r="LB15" i="18"/>
  <c r="HP19" i="18"/>
  <c r="HP20" i="18" s="1"/>
  <c r="HP21" i="18" s="1"/>
  <c r="LG14" i="18" l="1"/>
  <c r="LF17" i="18"/>
  <c r="LC15" i="18"/>
  <c r="LB13" i="18"/>
  <c r="LB16" i="18"/>
  <c r="HQ19" i="18"/>
  <c r="HQ20" i="18" s="1"/>
  <c r="HQ21" i="18" s="1"/>
  <c r="LG17" i="18" l="1"/>
  <c r="LH14" i="18"/>
  <c r="LC13" i="18"/>
  <c r="LC16" i="18"/>
  <c r="LD15" i="18"/>
  <c r="HR19" i="18"/>
  <c r="HR20" i="18" s="1"/>
  <c r="HR21" i="18" s="1"/>
  <c r="LI14" i="18" l="1"/>
  <c r="LH17" i="18"/>
  <c r="LD16" i="18"/>
  <c r="LD13" i="18"/>
  <c r="LE15" i="18"/>
  <c r="HS19" i="18"/>
  <c r="HS20" i="18" s="1"/>
  <c r="HS21" i="18" s="1"/>
  <c r="LI17" i="18" l="1"/>
  <c r="LJ14" i="18"/>
  <c r="LE13" i="18"/>
  <c r="LE16" i="18"/>
  <c r="LF15" i="18"/>
  <c r="HT19" i="18"/>
  <c r="HT20" i="18" s="1"/>
  <c r="HT21" i="18" s="1"/>
  <c r="LK14" i="18" l="1"/>
  <c r="LJ17" i="18"/>
  <c r="LG15" i="18"/>
  <c r="LF13" i="18"/>
  <c r="LF16" i="18"/>
  <c r="HU19" i="18"/>
  <c r="HU20" i="18" s="1"/>
  <c r="HU21" i="18" s="1"/>
  <c r="LK17" i="18" l="1"/>
  <c r="LL14" i="18"/>
  <c r="LG16" i="18"/>
  <c r="LH15" i="18"/>
  <c r="LG13" i="18"/>
  <c r="HV19" i="18"/>
  <c r="HV20" i="18" s="1"/>
  <c r="HV21" i="18" s="1"/>
  <c r="LL17" i="18" l="1"/>
  <c r="LM14" i="18"/>
  <c r="LH16" i="18"/>
  <c r="LH13" i="18"/>
  <c r="LI15" i="18"/>
  <c r="HW19" i="18"/>
  <c r="HW20" i="18" s="1"/>
  <c r="HW21" i="18" s="1"/>
  <c r="LM17" i="18" l="1"/>
  <c r="LN14" i="18"/>
  <c r="LI13" i="18"/>
  <c r="LJ15" i="18"/>
  <c r="LI16" i="18"/>
  <c r="HX19" i="18"/>
  <c r="HX20" i="18" s="1"/>
  <c r="HX21" i="18" s="1"/>
  <c r="LO14" i="18" l="1"/>
  <c r="LN17" i="18"/>
  <c r="LJ16" i="18"/>
  <c r="LJ13" i="18"/>
  <c r="LK15" i="18"/>
  <c r="HY19" i="18"/>
  <c r="HY20" i="18" s="1"/>
  <c r="HY21" i="18" s="1"/>
  <c r="LO17" i="18" l="1"/>
  <c r="LP14" i="18"/>
  <c r="LK13" i="18"/>
  <c r="LK16" i="18"/>
  <c r="LL15" i="18"/>
  <c r="HZ19" i="18"/>
  <c r="HZ20" i="18" s="1"/>
  <c r="HZ21" i="18" s="1"/>
  <c r="LP17" i="18" l="1"/>
  <c r="LQ14" i="18"/>
  <c r="LL16" i="18"/>
  <c r="LL13" i="18"/>
  <c r="LM15" i="18"/>
  <c r="IA19" i="18"/>
  <c r="IA20" i="18" s="1"/>
  <c r="IA21" i="18" s="1"/>
  <c r="LR14" i="18" l="1"/>
  <c r="LQ17" i="18"/>
  <c r="LM16" i="18"/>
  <c r="LN15" i="18"/>
  <c r="LM13" i="18"/>
  <c r="IB19" i="18"/>
  <c r="IB20" i="18" s="1"/>
  <c r="IB21" i="18" s="1"/>
  <c r="LS14" i="18" l="1"/>
  <c r="LR17" i="18"/>
  <c r="LO15" i="18"/>
  <c r="LN13" i="18"/>
  <c r="LN16" i="18"/>
  <c r="IC19" i="18"/>
  <c r="IC20" i="18" s="1"/>
  <c r="IC21" i="18" s="1"/>
  <c r="LS17" i="18" l="1"/>
  <c r="LT14" i="18"/>
  <c r="LP15" i="18"/>
  <c r="LO16" i="18"/>
  <c r="LO13" i="18"/>
  <c r="ID19" i="18"/>
  <c r="ID20" i="18" s="1"/>
  <c r="ID21" i="18" s="1"/>
  <c r="LT17" i="18" l="1"/>
  <c r="LU14" i="18"/>
  <c r="LP16" i="18"/>
  <c r="LP13" i="18"/>
  <c r="LQ15" i="18"/>
  <c r="IE19" i="18"/>
  <c r="IE20" i="18" s="1"/>
  <c r="IE21" i="18" s="1"/>
  <c r="LU17" i="18" l="1"/>
  <c r="LV14" i="18"/>
  <c r="LQ16" i="18"/>
  <c r="LQ13" i="18"/>
  <c r="LR15" i="18"/>
  <c r="IF19" i="18"/>
  <c r="IF20" i="18" s="1"/>
  <c r="IF21" i="18" s="1"/>
  <c r="LW14" i="18" l="1"/>
  <c r="LV17" i="18"/>
  <c r="LS15" i="18"/>
  <c r="LR13" i="18"/>
  <c r="LR16" i="18"/>
  <c r="IG19" i="18"/>
  <c r="IG20" i="18" s="1"/>
  <c r="IG21" i="18" s="1"/>
  <c r="LX14" i="18" l="1"/>
  <c r="LW17" i="18"/>
  <c r="LS16" i="18"/>
  <c r="LS13" i="18"/>
  <c r="LT15" i="18"/>
  <c r="IH19" i="18"/>
  <c r="IH20" i="18" s="1"/>
  <c r="IH21" i="18" s="1"/>
  <c r="LX17" i="18" l="1"/>
  <c r="LY14" i="18"/>
  <c r="LT16" i="18"/>
  <c r="LT13" i="18"/>
  <c r="LU15" i="18"/>
  <c r="II19" i="18"/>
  <c r="II20" i="18" s="1"/>
  <c r="II21" i="18" s="1"/>
  <c r="LZ14" i="18" l="1"/>
  <c r="LY17" i="18"/>
  <c r="LV15" i="18"/>
  <c r="LU16" i="18"/>
  <c r="LU13" i="18"/>
  <c r="IJ19" i="18"/>
  <c r="IJ20" i="18" s="1"/>
  <c r="IJ21" i="18" s="1"/>
  <c r="MA14" i="18" l="1"/>
  <c r="LZ17" i="18"/>
  <c r="LW15" i="18"/>
  <c r="LV16" i="18"/>
  <c r="LV13" i="18"/>
  <c r="IK19" i="18"/>
  <c r="IK20" i="18" s="1"/>
  <c r="IK21" i="18" s="1"/>
  <c r="MB14" i="18" l="1"/>
  <c r="MA17" i="18"/>
  <c r="LW13" i="18"/>
  <c r="LW16" i="18"/>
  <c r="LX15" i="18"/>
  <c r="IL19" i="18"/>
  <c r="IL20" i="18" s="1"/>
  <c r="IL21" i="18" s="1"/>
  <c r="MC14" i="18" l="1"/>
  <c r="MB17" i="18"/>
  <c r="LX16" i="18"/>
  <c r="LY15" i="18"/>
  <c r="LX13" i="18"/>
  <c r="IM19" i="18"/>
  <c r="IM20" i="18" s="1"/>
  <c r="IM21" i="18" s="1"/>
  <c r="MC17" i="18" l="1"/>
  <c r="MD14" i="18"/>
  <c r="LY13" i="18"/>
  <c r="LY16" i="18"/>
  <c r="LZ15" i="18"/>
  <c r="IN19" i="18"/>
  <c r="IN20" i="18" s="1"/>
  <c r="IN21" i="18" s="1"/>
  <c r="MD17" i="18" l="1"/>
  <c r="ME14" i="18"/>
  <c r="LZ16" i="18"/>
  <c r="LZ13" i="18"/>
  <c r="MA15" i="18"/>
  <c r="IO19" i="18"/>
  <c r="IO20" i="18" s="1"/>
  <c r="IO21" i="18" s="1"/>
  <c r="ME17" i="18" l="1"/>
  <c r="MF14" i="18"/>
  <c r="MA13" i="18"/>
  <c r="MA16" i="18"/>
  <c r="MB15" i="18"/>
  <c r="IP19" i="18"/>
  <c r="IP20" i="18" s="1"/>
  <c r="IP21" i="18" s="1"/>
  <c r="MF17" i="18" l="1"/>
  <c r="MG14" i="18"/>
  <c r="MC15" i="18"/>
  <c r="MB16" i="18"/>
  <c r="MB13" i="18"/>
  <c r="IQ19" i="18"/>
  <c r="IQ20" i="18" s="1"/>
  <c r="IQ21" i="18" s="1"/>
  <c r="MG17" i="18" l="1"/>
  <c r="MH14" i="18"/>
  <c r="MC13" i="18"/>
  <c r="MD15" i="18"/>
  <c r="MC16" i="18"/>
  <c r="IR19" i="18"/>
  <c r="IR20" i="18" s="1"/>
  <c r="IR21" i="18" s="1"/>
  <c r="MH17" i="18" l="1"/>
  <c r="MI14" i="18"/>
  <c r="ME15" i="18"/>
  <c r="MD13" i="18"/>
  <c r="MD16" i="18"/>
  <c r="IS19" i="18"/>
  <c r="IS20" i="18" s="1"/>
  <c r="IS21" i="18" s="1"/>
  <c r="MJ14" i="18" l="1"/>
  <c r="MI17" i="18"/>
  <c r="ME13" i="18"/>
  <c r="ME16" i="18"/>
  <c r="MF15" i="18"/>
  <c r="IT19" i="18"/>
  <c r="IT20" i="18" s="1"/>
  <c r="IT21" i="18" s="1"/>
  <c r="MJ17" i="18" l="1"/>
  <c r="MK14" i="18"/>
  <c r="MF16" i="18"/>
  <c r="MG15" i="18"/>
  <c r="MF13" i="18"/>
  <c r="IU19" i="18"/>
  <c r="IU20" i="18" s="1"/>
  <c r="IU21" i="18" s="1"/>
  <c r="ML14" i="18" l="1"/>
  <c r="MK17" i="18"/>
  <c r="MH15" i="18"/>
  <c r="MG13" i="18"/>
  <c r="MG16" i="18"/>
  <c r="IV19" i="18"/>
  <c r="MM14" i="18" l="1"/>
  <c r="ML17" i="18"/>
  <c r="MH13" i="18"/>
  <c r="MH16" i="18"/>
  <c r="MI15" i="18"/>
  <c r="IV20" i="18"/>
  <c r="IV21" i="18" s="1"/>
  <c r="IW19" i="18" s="1"/>
  <c r="IW20" i="18" s="1"/>
  <c r="IW21" i="18" s="1"/>
  <c r="IX19" i="18" s="1"/>
  <c r="IX20" i="18" s="1"/>
  <c r="IX21" i="18" s="1"/>
  <c r="IY19" i="18" s="1"/>
  <c r="IY20" i="18" s="1"/>
  <c r="IY21" i="18" s="1"/>
  <c r="IZ19" i="18" s="1"/>
  <c r="IZ20" i="18" s="1"/>
  <c r="IZ21" i="18" s="1"/>
  <c r="JA19" i="18" s="1"/>
  <c r="JA20" i="18" s="1"/>
  <c r="JA21" i="18" s="1"/>
  <c r="JB19" i="18" s="1"/>
  <c r="JB20" i="18" s="1"/>
  <c r="JB21" i="18" s="1"/>
  <c r="JC19" i="18" s="1"/>
  <c r="JC20" i="18" s="1"/>
  <c r="JC21" i="18" s="1"/>
  <c r="JD19" i="18" s="1"/>
  <c r="JD20" i="18" s="1"/>
  <c r="JD21" i="18" s="1"/>
  <c r="JE19" i="18" s="1"/>
  <c r="JE20" i="18" s="1"/>
  <c r="JE21" i="18" s="1"/>
  <c r="JF19" i="18" s="1"/>
  <c r="JF20" i="18" s="1"/>
  <c r="JF21" i="18" s="1"/>
  <c r="JG19" i="18" s="1"/>
  <c r="JG20" i="18" s="1"/>
  <c r="JG21" i="18" s="1"/>
  <c r="JH19" i="18" s="1"/>
  <c r="JH20" i="18" s="1"/>
  <c r="JH21" i="18" s="1"/>
  <c r="JI19" i="18" s="1"/>
  <c r="JI20" i="18" s="1"/>
  <c r="JI21" i="18" s="1"/>
  <c r="JJ19" i="18" s="1"/>
  <c r="JJ20" i="18" s="1"/>
  <c r="JJ21" i="18" s="1"/>
  <c r="JK19" i="18" s="1"/>
  <c r="JK20" i="18" s="1"/>
  <c r="JK21" i="18" s="1"/>
  <c r="JL19" i="18" s="1"/>
  <c r="JL20" i="18" s="1"/>
  <c r="JL21" i="18" s="1"/>
  <c r="JM19" i="18" s="1"/>
  <c r="JM20" i="18" s="1"/>
  <c r="JM21" i="18" s="1"/>
  <c r="JN19" i="18" s="1"/>
  <c r="JN20" i="18" s="1"/>
  <c r="JN21" i="18" s="1"/>
  <c r="JO19" i="18" s="1"/>
  <c r="JO20" i="18" s="1"/>
  <c r="JO21" i="18" s="1"/>
  <c r="JP19" i="18" s="1"/>
  <c r="JP20" i="18" s="1"/>
  <c r="JP21" i="18" s="1"/>
  <c r="JQ19" i="18" s="1"/>
  <c r="JQ20" i="18" s="1"/>
  <c r="JQ21" i="18" s="1"/>
  <c r="JR19" i="18" s="1"/>
  <c r="JR20" i="18" s="1"/>
  <c r="JR21" i="18" s="1"/>
  <c r="JS19" i="18" s="1"/>
  <c r="JS20" i="18" s="1"/>
  <c r="JS21" i="18" s="1"/>
  <c r="JT19" i="18" s="1"/>
  <c r="JT20" i="18" s="1"/>
  <c r="JT21" i="18" s="1"/>
  <c r="JU19" i="18" s="1"/>
  <c r="JU20" i="18" s="1"/>
  <c r="JU21" i="18" s="1"/>
  <c r="JV19" i="18" s="1"/>
  <c r="JV20" i="18" s="1"/>
  <c r="JV21" i="18" s="1"/>
  <c r="JW19" i="18" s="1"/>
  <c r="JW20" i="18" s="1"/>
  <c r="JW21" i="18" s="1"/>
  <c r="JX19" i="18" s="1"/>
  <c r="JX20" i="18" s="1"/>
  <c r="JX21" i="18" s="1"/>
  <c r="JY19" i="18" s="1"/>
  <c r="JY20" i="18" s="1"/>
  <c r="JY21" i="18" s="1"/>
  <c r="JZ19" i="18" s="1"/>
  <c r="JZ20" i="18" s="1"/>
  <c r="JZ21" i="18" s="1"/>
  <c r="KA19" i="18" s="1"/>
  <c r="KA20" i="18" s="1"/>
  <c r="KA21" i="18" s="1"/>
  <c r="KB19" i="18" s="1"/>
  <c r="KB20" i="18" s="1"/>
  <c r="KB21" i="18" s="1"/>
  <c r="KC19" i="18" s="1"/>
  <c r="KC20" i="18" s="1"/>
  <c r="KC21" i="18" s="1"/>
  <c r="KD19" i="18" s="1"/>
  <c r="KD20" i="18" s="1"/>
  <c r="KD21" i="18" s="1"/>
  <c r="KE19" i="18" s="1"/>
  <c r="KE20" i="18" s="1"/>
  <c r="KE21" i="18" s="1"/>
  <c r="KF19" i="18" s="1"/>
  <c r="KF20" i="18" s="1"/>
  <c r="KF21" i="18" s="1"/>
  <c r="KG19" i="18" s="1"/>
  <c r="KG20" i="18" s="1"/>
  <c r="KG21" i="18" s="1"/>
  <c r="KH19" i="18" s="1"/>
  <c r="KH20" i="18" s="1"/>
  <c r="KH21" i="18" s="1"/>
  <c r="KI19" i="18" s="1"/>
  <c r="KI20" i="18" s="1"/>
  <c r="KI21" i="18" s="1"/>
  <c r="KJ19" i="18" s="1"/>
  <c r="KJ20" i="18" s="1"/>
  <c r="KJ21" i="18" s="1"/>
  <c r="KK19" i="18" s="1"/>
  <c r="KK20" i="18" s="1"/>
  <c r="KK21" i="18" s="1"/>
  <c r="KL19" i="18" s="1"/>
  <c r="KL20" i="18" s="1"/>
  <c r="KL21" i="18" s="1"/>
  <c r="KM19" i="18" s="1"/>
  <c r="KM20" i="18" s="1"/>
  <c r="KM21" i="18" s="1"/>
  <c r="KN19" i="18" s="1"/>
  <c r="KN20" i="18" s="1"/>
  <c r="KN21" i="18" s="1"/>
  <c r="KO19" i="18" s="1"/>
  <c r="KO20" i="18" s="1"/>
  <c r="KO21" i="18" s="1"/>
  <c r="KP19" i="18" s="1"/>
  <c r="KP20" i="18" s="1"/>
  <c r="KP21" i="18" s="1"/>
  <c r="KQ19" i="18" s="1"/>
  <c r="KQ20" i="18" s="1"/>
  <c r="KQ21" i="18" s="1"/>
  <c r="KR19" i="18" s="1"/>
  <c r="KR20" i="18" s="1"/>
  <c r="KR21" i="18" s="1"/>
  <c r="KS19" i="18" s="1"/>
  <c r="KS20" i="18" s="1"/>
  <c r="KS21" i="18" s="1"/>
  <c r="KT19" i="18" s="1"/>
  <c r="KT20" i="18" s="1"/>
  <c r="KT21" i="18" s="1"/>
  <c r="KU19" i="18" s="1"/>
  <c r="KU20" i="18" s="1"/>
  <c r="KU21" i="18" s="1"/>
  <c r="KV19" i="18" s="1"/>
  <c r="KV20" i="18" s="1"/>
  <c r="KV21" i="18" s="1"/>
  <c r="KW19" i="18" s="1"/>
  <c r="KW20" i="18" s="1"/>
  <c r="KW21" i="18" s="1"/>
  <c r="KX19" i="18" s="1"/>
  <c r="KX20" i="18" s="1"/>
  <c r="KX21" i="18" s="1"/>
  <c r="KY19" i="18" s="1"/>
  <c r="KY20" i="18" s="1"/>
  <c r="KY21" i="18" s="1"/>
  <c r="G35" i="17"/>
  <c r="Q35" i="17"/>
  <c r="AA35" i="17"/>
  <c r="Z35" i="17"/>
  <c r="AC35" i="17"/>
  <c r="AD35" i="17"/>
  <c r="AE35" i="17"/>
  <c r="AG35" i="17"/>
  <c r="AI35" i="17"/>
  <c r="AJ35" i="17"/>
  <c r="AM35" i="17"/>
  <c r="AR35" i="17"/>
  <c r="AS35" i="17"/>
  <c r="AU35" i="17"/>
  <c r="BB35" i="17"/>
  <c r="BC35" i="17"/>
  <c r="BE35" i="17"/>
  <c r="BG35" i="17"/>
  <c r="BI35" i="17"/>
  <c r="BJ35" i="17"/>
  <c r="BR35" i="17"/>
  <c r="BS35" i="17"/>
  <c r="BZ35" i="17"/>
  <c r="CE35" i="17"/>
  <c r="KZ19" i="18" l="1"/>
  <c r="KZ20" i="18" s="1"/>
  <c r="KZ21" i="18" s="1"/>
  <c r="LA19" i="18" s="1"/>
  <c r="LA20" i="18" s="1"/>
  <c r="LA21" i="18" s="1"/>
  <c r="MM17" i="18"/>
  <c r="MN14" i="18"/>
  <c r="MI13" i="18"/>
  <c r="MI16" i="18"/>
  <c r="MJ15" i="18"/>
  <c r="BH33" i="17"/>
  <c r="AD34" i="17"/>
  <c r="AD33" i="17"/>
  <c r="AG33" i="17"/>
  <c r="AG34" i="17"/>
  <c r="I21" i="9"/>
  <c r="BC34" i="17"/>
  <c r="BC33" i="17"/>
  <c r="AI33" i="17"/>
  <c r="AI34" i="17"/>
  <c r="AC34" i="17"/>
  <c r="AC33" i="17"/>
  <c r="F20" i="9"/>
  <c r="AL33" i="17"/>
  <c r="AL34" i="17"/>
  <c r="E20" i="9"/>
  <c r="S34" i="17"/>
  <c r="S33" i="17"/>
  <c r="J21" i="9"/>
  <c r="BT33" i="17"/>
  <c r="I20" i="9"/>
  <c r="G21" i="9"/>
  <c r="F21" i="9"/>
  <c r="BD33" i="17"/>
  <c r="BD34" i="17"/>
  <c r="AH33" i="17"/>
  <c r="AH34" i="17"/>
  <c r="BB34" i="17"/>
  <c r="BB33" i="17"/>
  <c r="H20" i="9"/>
  <c r="BI33" i="17"/>
  <c r="BI34" i="17"/>
  <c r="AJ33" i="17"/>
  <c r="AE34" i="17"/>
  <c r="AE33" i="17"/>
  <c r="E21" i="9"/>
  <c r="AO33" i="17"/>
  <c r="AO34" i="17"/>
  <c r="G20" i="9"/>
  <c r="BK34" i="17"/>
  <c r="BK33" i="17"/>
  <c r="CH33" i="17"/>
  <c r="CH34" i="17"/>
  <c r="J20" i="9"/>
  <c r="H21" i="9"/>
  <c r="D21" i="9"/>
  <c r="LB19" i="18" l="1"/>
  <c r="LB20" i="18" s="1"/>
  <c r="LB21" i="18" s="1"/>
  <c r="LC19" i="18" s="1"/>
  <c r="LC20" i="18" s="1"/>
  <c r="LC21" i="18" s="1"/>
  <c r="LD19" i="18" s="1"/>
  <c r="LD20" i="18" s="1"/>
  <c r="LD21" i="18" s="1"/>
  <c r="MO14" i="18"/>
  <c r="MN17" i="18"/>
  <c r="MJ16" i="18"/>
  <c r="MK15" i="18"/>
  <c r="MJ13" i="18"/>
  <c r="H22" i="9"/>
  <c r="H27" i="9" s="1"/>
  <c r="G22" i="9"/>
  <c r="E22" i="9"/>
  <c r="E27" i="9" s="1"/>
  <c r="I22" i="9"/>
  <c r="I27" i="9" s="1"/>
  <c r="BT34" i="17"/>
  <c r="BH34" i="17"/>
  <c r="D23" i="9"/>
  <c r="E23" i="9" s="1"/>
  <c r="F23" i="9" s="1"/>
  <c r="G23" i="9" s="1"/>
  <c r="H23" i="9" s="1"/>
  <c r="I23" i="9" s="1"/>
  <c r="J23" i="9" s="1"/>
  <c r="AJ34" i="17"/>
  <c r="F22" i="9"/>
  <c r="F27" i="9" s="1"/>
  <c r="J22" i="9"/>
  <c r="J27" i="9" s="1"/>
  <c r="G25" i="9" l="1"/>
  <c r="G27" i="9"/>
  <c r="LE19" i="18"/>
  <c r="LE20" i="18" s="1"/>
  <c r="LE21" i="18"/>
  <c r="LF19" i="18" s="1"/>
  <c r="LF20" i="18" s="1"/>
  <c r="LF21" i="18" s="1"/>
  <c r="LG19" i="18" s="1"/>
  <c r="LG20" i="18" s="1"/>
  <c r="LG21" i="18" s="1"/>
  <c r="MO17" i="18"/>
  <c r="MP14" i="18"/>
  <c r="H25" i="9"/>
  <c r="H29" i="9" s="1"/>
  <c r="MK13" i="18"/>
  <c r="MK16" i="18"/>
  <c r="ML15" i="18"/>
  <c r="E25" i="9"/>
  <c r="E5" i="19" s="1"/>
  <c r="G28" i="9"/>
  <c r="G5" i="19"/>
  <c r="G29" i="9"/>
  <c r="J25" i="9"/>
  <c r="I25" i="9"/>
  <c r="F25" i="9"/>
  <c r="E28" i="9" l="1"/>
  <c r="LH19" i="18"/>
  <c r="LH20" i="18" s="1"/>
  <c r="LH21" i="18" s="1"/>
  <c r="LI19" i="18" s="1"/>
  <c r="LI20" i="18" s="1"/>
  <c r="LI21" i="18" s="1"/>
  <c r="MQ14" i="18"/>
  <c r="MP17" i="18"/>
  <c r="H28" i="9"/>
  <c r="H5" i="19"/>
  <c r="E29" i="9"/>
  <c r="MM15" i="18"/>
  <c r="ML13" i="18"/>
  <c r="ML16" i="18"/>
  <c r="I28" i="9"/>
  <c r="I5" i="19"/>
  <c r="I29" i="9"/>
  <c r="F28" i="9"/>
  <c r="F5" i="19"/>
  <c r="F29" i="9"/>
  <c r="J28" i="9"/>
  <c r="J5" i="19"/>
  <c r="J29" i="9"/>
  <c r="LJ19" i="18" l="1"/>
  <c r="LJ20" i="18" s="1"/>
  <c r="LJ21" i="18" s="1"/>
  <c r="LK19" i="18" s="1"/>
  <c r="LK20" i="18" s="1"/>
  <c r="LK21" i="18" s="1"/>
  <c r="MR14" i="18"/>
  <c r="MQ17" i="18"/>
  <c r="MM13" i="18"/>
  <c r="MN15" i="18"/>
  <c r="MM16" i="18"/>
  <c r="LL19" i="18" l="1"/>
  <c r="LL20" i="18" s="1"/>
  <c r="LL21" i="18" s="1"/>
  <c r="MR17" i="18"/>
  <c r="MS14" i="18"/>
  <c r="MO15" i="18"/>
  <c r="MN13" i="18"/>
  <c r="MN16" i="18"/>
  <c r="LM19" i="18" l="1"/>
  <c r="LM20" i="18" s="1"/>
  <c r="LM21" i="18" s="1"/>
  <c r="MT14" i="18"/>
  <c r="MS17" i="18"/>
  <c r="MO16" i="18"/>
  <c r="MO13" i="18"/>
  <c r="MP15" i="18"/>
  <c r="LN19" i="18" l="1"/>
  <c r="LN20" i="18" s="1"/>
  <c r="LN21" i="18" s="1"/>
  <c r="LO19" i="18" s="1"/>
  <c r="LO20" i="18" s="1"/>
  <c r="LO21" i="18" s="1"/>
  <c r="MU14" i="18"/>
  <c r="MT17" i="18"/>
  <c r="MQ15" i="18"/>
  <c r="MP13" i="18"/>
  <c r="MP16" i="18"/>
  <c r="LP19" i="18" l="1"/>
  <c r="LP20" i="18" s="1"/>
  <c r="LP21" i="18"/>
  <c r="MV14" i="18"/>
  <c r="MU17" i="18"/>
  <c r="MQ16" i="18"/>
  <c r="MR15" i="18"/>
  <c r="MQ13" i="18"/>
  <c r="LQ19" i="18" l="1"/>
  <c r="LQ20" i="18" s="1"/>
  <c r="LQ21" i="18" s="1"/>
  <c r="LR19" i="18" s="1"/>
  <c r="LR20" i="18" s="1"/>
  <c r="LR21" i="18" s="1"/>
  <c r="MW14" i="18"/>
  <c r="MV17" i="18"/>
  <c r="MR13" i="18"/>
  <c r="MR16" i="18"/>
  <c r="MS15" i="18"/>
  <c r="LS19" i="18" l="1"/>
  <c r="LS20" i="18" s="1"/>
  <c r="LS21" i="18" s="1"/>
  <c r="LT19" i="18" s="1"/>
  <c r="LT20" i="18" s="1"/>
  <c r="LT21" i="18" s="1"/>
  <c r="MW17" i="18"/>
  <c r="MX14" i="18"/>
  <c r="MS16" i="18"/>
  <c r="MS13" i="18"/>
  <c r="MT15" i="18"/>
  <c r="H6" i="18" l="1"/>
  <c r="MX17" i="18"/>
  <c r="H7" i="18" s="1"/>
  <c r="LU19" i="18"/>
  <c r="LU20" i="18" s="1"/>
  <c r="LU21" i="18" s="1"/>
  <c r="LV19" i="18" s="1"/>
  <c r="LV20" i="18" s="1"/>
  <c r="LV21" i="18" s="1"/>
  <c r="MT16" i="18"/>
  <c r="MT13" i="18"/>
  <c r="MU15" i="18"/>
  <c r="LW19" i="18" l="1"/>
  <c r="LW20" i="18" s="1"/>
  <c r="LW21" i="18" s="1"/>
  <c r="MU16" i="18"/>
  <c r="MU13" i="18"/>
  <c r="MV15" i="18"/>
  <c r="LX19" i="18" l="1"/>
  <c r="LX20" i="18" s="1"/>
  <c r="LX21" i="18" s="1"/>
  <c r="LY19" i="18" s="1"/>
  <c r="LY20" i="18" s="1"/>
  <c r="LY21" i="18" s="1"/>
  <c r="LZ19" i="18" s="1"/>
  <c r="LZ20" i="18" s="1"/>
  <c r="LZ21" i="18" s="1"/>
  <c r="MA19" i="18" s="1"/>
  <c r="MA20" i="18" s="1"/>
  <c r="MA21" i="18" s="1"/>
  <c r="MB19" i="18" s="1"/>
  <c r="MB20" i="18" s="1"/>
  <c r="MB21" i="18" s="1"/>
  <c r="MC19" i="18" s="1"/>
  <c r="MC20" i="18" s="1"/>
  <c r="MC21" i="18" s="1"/>
  <c r="MD19" i="18" s="1"/>
  <c r="MD20" i="18" s="1"/>
  <c r="MD21" i="18" s="1"/>
  <c r="ME19" i="18" s="1"/>
  <c r="ME20" i="18" s="1"/>
  <c r="ME21" i="18" s="1"/>
  <c r="MF19" i="18" s="1"/>
  <c r="MF20" i="18" s="1"/>
  <c r="MF21" i="18" s="1"/>
  <c r="MG19" i="18" s="1"/>
  <c r="MG20" i="18" s="1"/>
  <c r="MG21" i="18" s="1"/>
  <c r="MH19" i="18" s="1"/>
  <c r="MH20" i="18" s="1"/>
  <c r="MH21" i="18" s="1"/>
  <c r="MI19" i="18" s="1"/>
  <c r="MI20" i="18" s="1"/>
  <c r="MI21" i="18" s="1"/>
  <c r="MJ19" i="18" s="1"/>
  <c r="MJ20" i="18" s="1"/>
  <c r="MJ21" i="18" s="1"/>
  <c r="MK19" i="18" s="1"/>
  <c r="MK20" i="18" s="1"/>
  <c r="MK21" i="18" s="1"/>
  <c r="ML19" i="18" s="1"/>
  <c r="ML20" i="18" s="1"/>
  <c r="ML21" i="18" s="1"/>
  <c r="MM19" i="18" s="1"/>
  <c r="MM20" i="18" s="1"/>
  <c r="MM21" i="18" s="1"/>
  <c r="MN19" i="18" s="1"/>
  <c r="MN20" i="18" s="1"/>
  <c r="MN21" i="18" s="1"/>
  <c r="MW15" i="18"/>
  <c r="MV13" i="18"/>
  <c r="MV16" i="18"/>
  <c r="MO19" i="18" l="1"/>
  <c r="MO20" i="18" s="1"/>
  <c r="MO21" i="18" s="1"/>
  <c r="MP19" i="18" s="1"/>
  <c r="MP20" i="18" s="1"/>
  <c r="MP21" i="18" s="1"/>
  <c r="MQ19" i="18" s="1"/>
  <c r="MQ20" i="18" s="1"/>
  <c r="MQ21" i="18" s="1"/>
  <c r="MR19" i="18" s="1"/>
  <c r="MR20" i="18" s="1"/>
  <c r="MR21" i="18" s="1"/>
  <c r="MS19" i="18" s="1"/>
  <c r="MS20" i="18" s="1"/>
  <c r="MS21" i="18" s="1"/>
  <c r="MT19" i="18" s="1"/>
  <c r="MT20" i="18" s="1"/>
  <c r="MT21" i="18" s="1"/>
  <c r="MW16" i="18"/>
  <c r="MW13" i="18"/>
  <c r="MX15" i="18"/>
  <c r="MU19" i="18" l="1"/>
  <c r="MU20" i="18" s="1"/>
  <c r="MU21" i="18" s="1"/>
  <c r="MX13" i="18"/>
  <c r="MX16" i="18"/>
  <c r="MV19" i="18" l="1"/>
  <c r="MV20" i="18" s="1"/>
  <c r="MV21" i="18" s="1"/>
  <c r="G32" i="17"/>
  <c r="G33" i="17" s="1"/>
  <c r="F32" i="17"/>
  <c r="H32" i="17"/>
  <c r="I32" i="17"/>
  <c r="J32" i="17"/>
  <c r="MW19" i="18" l="1"/>
  <c r="MW20" i="18" s="1"/>
  <c r="MW21" i="18"/>
  <c r="MX19" i="18" s="1"/>
  <c r="I34" i="17"/>
  <c r="I33" i="17"/>
  <c r="H34" i="17"/>
  <c r="H33" i="17"/>
  <c r="J33" i="17"/>
  <c r="J34" i="17"/>
  <c r="F33" i="17"/>
  <c r="D20" i="9"/>
  <c r="D22" i="9" s="1"/>
  <c r="D27" i="9" s="1"/>
  <c r="G34" i="17"/>
  <c r="MX20" i="18" l="1"/>
  <c r="MX21" i="18" s="1"/>
  <c r="H8" i="18"/>
  <c r="F36" i="17"/>
  <c r="F37" i="17" s="1"/>
  <c r="D25" i="9"/>
  <c r="F34" i="17"/>
  <c r="F44" i="17" l="1"/>
  <c r="F50" i="17"/>
  <c r="D28" i="9"/>
  <c r="D5" i="19"/>
  <c r="D29" i="9"/>
  <c r="F40" i="17"/>
  <c r="F46" i="17" s="1"/>
  <c r="G43" i="17" l="1"/>
  <c r="F51" i="17"/>
  <c r="F56" i="17" s="1"/>
  <c r="G4" i="16" s="1"/>
  <c r="F38" i="17"/>
  <c r="G31" i="17" s="1"/>
  <c r="G36" i="17" l="1"/>
  <c r="G70" i="16"/>
  <c r="G9" i="16"/>
  <c r="G33" i="16"/>
  <c r="G25" i="16"/>
  <c r="G17" i="16"/>
  <c r="G41" i="16"/>
  <c r="G10" i="16" l="1"/>
  <c r="G11" i="16" s="1"/>
  <c r="G18" i="16"/>
  <c r="H14" i="16" s="1"/>
  <c r="H6" i="16"/>
  <c r="G40" i="17"/>
  <c r="G37" i="17"/>
  <c r="G44" i="17" s="1"/>
  <c r="G50" i="17"/>
  <c r="G26" i="16"/>
  <c r="G42" i="16"/>
  <c r="G34" i="16"/>
  <c r="G46" i="17" l="1"/>
  <c r="H43" i="17" s="1"/>
  <c r="G19" i="16"/>
  <c r="G20" i="16" s="1"/>
  <c r="H22" i="16"/>
  <c r="G27" i="16"/>
  <c r="H15" i="16"/>
  <c r="H16" i="16" s="1"/>
  <c r="G35" i="16"/>
  <c r="H30" i="16"/>
  <c r="G46" i="16"/>
  <c r="G43" i="16"/>
  <c r="H38" i="16"/>
  <c r="H7" i="16"/>
  <c r="H8" i="16" s="1"/>
  <c r="G12" i="16"/>
  <c r="G38" i="17"/>
  <c r="H31" i="17" s="1"/>
  <c r="G51" i="17"/>
  <c r="G56" i="17" s="1"/>
  <c r="H4" i="16" s="1"/>
  <c r="G50" i="16"/>
  <c r="G55" i="16"/>
  <c r="G51" i="16" l="1"/>
  <c r="H39" i="16"/>
  <c r="H40" i="16" s="1"/>
  <c r="G28" i="16"/>
  <c r="H23" i="16"/>
  <c r="H24" i="16" s="1"/>
  <c r="H36" i="17"/>
  <c r="G56" i="16"/>
  <c r="G57" i="16" s="1"/>
  <c r="H49" i="16"/>
  <c r="G52" i="16"/>
  <c r="H31" i="16"/>
  <c r="H32" i="16" s="1"/>
  <c r="G44" i="16"/>
  <c r="H70" i="16"/>
  <c r="G36" i="16"/>
  <c r="H33" i="16" l="1"/>
  <c r="H54" i="16"/>
  <c r="G66" i="16"/>
  <c r="G71" i="16" s="1"/>
  <c r="G72" i="16" s="1"/>
  <c r="H25" i="16"/>
  <c r="G60" i="16"/>
  <c r="G62" i="16" s="1"/>
  <c r="H9" i="16"/>
  <c r="H50" i="17"/>
  <c r="H37" i="17"/>
  <c r="H44" i="17" s="1"/>
  <c r="H40" i="17"/>
  <c r="H17" i="16"/>
  <c r="H41" i="16"/>
  <c r="H46" i="17" l="1"/>
  <c r="I43" i="17" s="1"/>
  <c r="G68" i="16"/>
  <c r="G80" i="16" s="1"/>
  <c r="G74" i="16" s="1"/>
  <c r="G76" i="16" s="1"/>
  <c r="G65" i="16"/>
  <c r="G63" i="16"/>
  <c r="G61" i="16"/>
  <c r="G64" i="16"/>
  <c r="H38" i="17"/>
  <c r="I31" i="17" s="1"/>
  <c r="H51" i="17"/>
  <c r="H56" i="17" s="1"/>
  <c r="H42" i="16"/>
  <c r="H18" i="16"/>
  <c r="H34" i="16"/>
  <c r="H26" i="16"/>
  <c r="H10" i="16"/>
  <c r="I4" i="16" l="1"/>
  <c r="G78" i="16"/>
  <c r="G82" i="16"/>
  <c r="G90" i="16" s="1"/>
  <c r="G99" i="16" s="1"/>
  <c r="G79" i="16"/>
  <c r="G77" i="16"/>
  <c r="G75" i="16"/>
  <c r="G84" i="16"/>
  <c r="G85" i="16" s="1"/>
  <c r="H43" i="16"/>
  <c r="I38" i="16"/>
  <c r="H11" i="16"/>
  <c r="I6" i="16"/>
  <c r="H55" i="16"/>
  <c r="I22" i="16"/>
  <c r="H27" i="16"/>
  <c r="I70" i="16"/>
  <c r="H50" i="16"/>
  <c r="H46" i="16"/>
  <c r="I36" i="17"/>
  <c r="I50" i="17" s="1"/>
  <c r="H35" i="16"/>
  <c r="I30" i="16"/>
  <c r="H19" i="16"/>
  <c r="I14" i="16"/>
  <c r="G94" i="16" l="1"/>
  <c r="G86" i="16"/>
  <c r="G95" i="16" s="1"/>
  <c r="G103" i="16" s="1"/>
  <c r="G87" i="16"/>
  <c r="G96" i="16" s="1"/>
  <c r="G104" i="16" s="1"/>
  <c r="G89" i="16"/>
  <c r="G98" i="16" s="1"/>
  <c r="G106" i="16" s="1"/>
  <c r="G88" i="16"/>
  <c r="G97" i="16" s="1"/>
  <c r="G105" i="16" s="1"/>
  <c r="I31" i="16"/>
  <c r="I32" i="16" s="1"/>
  <c r="H36" i="16"/>
  <c r="H20" i="16"/>
  <c r="I7" i="16"/>
  <c r="I8" i="16" s="1"/>
  <c r="I23" i="16"/>
  <c r="I24" i="16" s="1"/>
  <c r="I39" i="16"/>
  <c r="I40" i="16" s="1"/>
  <c r="I38" i="17"/>
  <c r="I51" i="17"/>
  <c r="H44" i="16"/>
  <c r="H28" i="16"/>
  <c r="H12" i="16"/>
  <c r="H56" i="16"/>
  <c r="H57" i="16" s="1"/>
  <c r="H51" i="16"/>
  <c r="I37" i="17"/>
  <c r="I44" i="17" s="1"/>
  <c r="I40" i="17"/>
  <c r="I46" i="17" s="1"/>
  <c r="I15" i="16"/>
  <c r="I16" i="16" s="1"/>
  <c r="G102" i="16"/>
  <c r="J43" i="17" l="1"/>
  <c r="G93" i="16"/>
  <c r="J31" i="17"/>
  <c r="I56" i="17"/>
  <c r="J4" i="16" s="1"/>
  <c r="J70" i="16" s="1"/>
  <c r="J36" i="17"/>
  <c r="I49" i="16"/>
  <c r="H52" i="16"/>
  <c r="H66" i="16" s="1"/>
  <c r="H71" i="16" s="1"/>
  <c r="H72" i="16" s="1"/>
  <c r="H60" i="16"/>
  <c r="I17" i="16"/>
  <c r="I33" i="16"/>
  <c r="I41" i="16"/>
  <c r="I9" i="16"/>
  <c r="I25" i="16"/>
  <c r="I54" i="16"/>
  <c r="H61" i="16" l="1"/>
  <c r="H63" i="16"/>
  <c r="H64" i="16"/>
  <c r="H62" i="16"/>
  <c r="H65" i="16"/>
  <c r="H68" i="16"/>
  <c r="H80" i="16" s="1"/>
  <c r="H74" i="16" s="1"/>
  <c r="I34" i="16"/>
  <c r="I18" i="16"/>
  <c r="I10" i="16"/>
  <c r="I42" i="16"/>
  <c r="I26" i="16"/>
  <c r="J50" i="17"/>
  <c r="J37" i="17"/>
  <c r="J44" i="17" s="1"/>
  <c r="J40" i="17"/>
  <c r="J46" i="17" l="1"/>
  <c r="K43" i="17"/>
  <c r="I55" i="16"/>
  <c r="J30" i="16"/>
  <c r="I35" i="16"/>
  <c r="I46" i="16"/>
  <c r="I50" i="16"/>
  <c r="J38" i="16"/>
  <c r="I43" i="16"/>
  <c r="J51" i="17"/>
  <c r="J56" i="17" s="1"/>
  <c r="K4" i="16" s="1"/>
  <c r="J38" i="17"/>
  <c r="K31" i="17" s="1"/>
  <c r="J22" i="16"/>
  <c r="I27" i="16"/>
  <c r="J6" i="16"/>
  <c r="I11" i="16"/>
  <c r="H82" i="16"/>
  <c r="H75" i="16"/>
  <c r="H76" i="16"/>
  <c r="H78" i="16"/>
  <c r="H79" i="16"/>
  <c r="H77" i="16"/>
  <c r="I19" i="16"/>
  <c r="J14" i="16"/>
  <c r="I56" i="16" l="1"/>
  <c r="I57" i="16" s="1"/>
  <c r="K70" i="16"/>
  <c r="J31" i="16"/>
  <c r="J32" i="16" s="1"/>
  <c r="I36" i="16"/>
  <c r="J15" i="16"/>
  <c r="J16" i="16" s="1"/>
  <c r="J39" i="16"/>
  <c r="J40" i="16" s="1"/>
  <c r="I28" i="16"/>
  <c r="J23" i="16"/>
  <c r="J24" i="16" s="1"/>
  <c r="I20" i="16"/>
  <c r="I12" i="16"/>
  <c r="I51" i="16"/>
  <c r="J49" i="16" s="1"/>
  <c r="K36" i="17"/>
  <c r="K50" i="17" s="1"/>
  <c r="I44" i="16"/>
  <c r="H90" i="16"/>
  <c r="H99" i="16" s="1"/>
  <c r="H84" i="16"/>
  <c r="J7" i="16"/>
  <c r="J8" i="16" s="1"/>
  <c r="J54" i="16"/>
  <c r="K38" i="17" l="1"/>
  <c r="K51" i="17"/>
  <c r="K40" i="17"/>
  <c r="K37" i="17"/>
  <c r="K44" i="17" s="1"/>
  <c r="J41" i="16"/>
  <c r="J9" i="16"/>
  <c r="J25" i="16"/>
  <c r="J33" i="16"/>
  <c r="J17" i="16"/>
  <c r="I52" i="16"/>
  <c r="I66" i="16" s="1"/>
  <c r="I71" i="16" s="1"/>
  <c r="I72" i="16" s="1"/>
  <c r="I60" i="16"/>
  <c r="H86" i="16"/>
  <c r="H95" i="16" s="1"/>
  <c r="H103" i="16" s="1"/>
  <c r="H85" i="16"/>
  <c r="H94" i="16" s="1"/>
  <c r="H89" i="16"/>
  <c r="H98" i="16" s="1"/>
  <c r="H106" i="16" s="1"/>
  <c r="H88" i="16"/>
  <c r="H97" i="16" s="1"/>
  <c r="H105" i="16" s="1"/>
  <c r="H87" i="16"/>
  <c r="H96" i="16" s="1"/>
  <c r="H104" i="16" s="1"/>
  <c r="K46" i="17" l="1"/>
  <c r="L43" i="17" s="1"/>
  <c r="H102" i="16"/>
  <c r="H93" i="16"/>
  <c r="K56" i="17"/>
  <c r="L4" i="16" s="1"/>
  <c r="J34" i="16"/>
  <c r="J26" i="16"/>
  <c r="J10" i="16"/>
  <c r="J18" i="16"/>
  <c r="J42" i="16"/>
  <c r="I62" i="16"/>
  <c r="I65" i="16"/>
  <c r="I63" i="16"/>
  <c r="I64" i="16"/>
  <c r="I61" i="16"/>
  <c r="I68" i="16"/>
  <c r="L31" i="17"/>
  <c r="J50" i="16" l="1"/>
  <c r="J55" i="16"/>
  <c r="K14" i="16"/>
  <c r="J19" i="16"/>
  <c r="J43" i="16"/>
  <c r="K38" i="16"/>
  <c r="K6" i="16"/>
  <c r="J11" i="16"/>
  <c r="J35" i="16"/>
  <c r="K30" i="16"/>
  <c r="L70" i="16"/>
  <c r="L36" i="17"/>
  <c r="I80" i="16"/>
  <c r="I74" i="16" s="1"/>
  <c r="J27" i="16"/>
  <c r="K22" i="16"/>
  <c r="J46" i="16"/>
  <c r="J51" i="16" s="1"/>
  <c r="J52" i="16" l="1"/>
  <c r="K49" i="16"/>
  <c r="I78" i="16"/>
  <c r="I75" i="16"/>
  <c r="I76" i="16"/>
  <c r="I79" i="16"/>
  <c r="I77" i="16"/>
  <c r="K15" i="16"/>
  <c r="K16" i="16" s="1"/>
  <c r="K31" i="16"/>
  <c r="K32" i="16" s="1"/>
  <c r="J36" i="16"/>
  <c r="K7" i="16"/>
  <c r="K8" i="16" s="1"/>
  <c r="K39" i="16"/>
  <c r="K40" i="16" s="1"/>
  <c r="J28" i="16"/>
  <c r="J12" i="16"/>
  <c r="L50" i="17"/>
  <c r="L40" i="17"/>
  <c r="L46" i="17" s="1"/>
  <c r="L37" i="17"/>
  <c r="L44" i="17" s="1"/>
  <c r="J44" i="16"/>
  <c r="K23" i="16"/>
  <c r="K24" i="16" s="1"/>
  <c r="J56" i="16"/>
  <c r="I82" i="16"/>
  <c r="J20" i="16"/>
  <c r="M43" i="17" l="1"/>
  <c r="L51" i="17"/>
  <c r="L56" i="17" s="1"/>
  <c r="M4" i="16" s="1"/>
  <c r="L38" i="17"/>
  <c r="M31" i="17" s="1"/>
  <c r="J57" i="16"/>
  <c r="J66" i="16" s="1"/>
  <c r="J71" i="16" s="1"/>
  <c r="J72" i="16" s="1"/>
  <c r="K54" i="16"/>
  <c r="K9" i="16"/>
  <c r="K17" i="16"/>
  <c r="K33" i="16"/>
  <c r="K41" i="16"/>
  <c r="K25" i="16"/>
  <c r="J60" i="16"/>
  <c r="I90" i="16"/>
  <c r="I99" i="16" s="1"/>
  <c r="I84" i="16"/>
  <c r="M70" i="16" l="1"/>
  <c r="J65" i="16"/>
  <c r="J62" i="16"/>
  <c r="J63" i="16"/>
  <c r="J61" i="16"/>
  <c r="J64" i="16"/>
  <c r="J68" i="16"/>
  <c r="J80" i="16" s="1"/>
  <c r="J74" i="16" s="1"/>
  <c r="M36" i="17"/>
  <c r="K18" i="16"/>
  <c r="K10" i="16"/>
  <c r="K42" i="16"/>
  <c r="K26" i="16"/>
  <c r="K34" i="16"/>
  <c r="I86" i="16"/>
  <c r="I95" i="16" s="1"/>
  <c r="I103" i="16" s="1"/>
  <c r="I88" i="16"/>
  <c r="I97" i="16" s="1"/>
  <c r="I105" i="16" s="1"/>
  <c r="I87" i="16"/>
  <c r="I96" i="16" s="1"/>
  <c r="I104" i="16" s="1"/>
  <c r="I89" i="16"/>
  <c r="I98" i="16" s="1"/>
  <c r="I106" i="16" s="1"/>
  <c r="I85" i="16"/>
  <c r="I94" i="16" s="1"/>
  <c r="K46" i="16" l="1"/>
  <c r="K35" i="16"/>
  <c r="L30" i="16"/>
  <c r="L22" i="16"/>
  <c r="K27" i="16"/>
  <c r="M40" i="17"/>
  <c r="M37" i="17"/>
  <c r="M44" i="17" s="1"/>
  <c r="J82" i="16"/>
  <c r="J79" i="16"/>
  <c r="J76" i="16"/>
  <c r="J77" i="16"/>
  <c r="J78" i="16"/>
  <c r="J75" i="16"/>
  <c r="K55" i="16"/>
  <c r="M50" i="17"/>
  <c r="K43" i="16"/>
  <c r="L38" i="16"/>
  <c r="I102" i="16"/>
  <c r="I93" i="16"/>
  <c r="K19" i="16"/>
  <c r="L14" i="16"/>
  <c r="K11" i="16"/>
  <c r="L6" i="16"/>
  <c r="K50" i="16"/>
  <c r="M46" i="17" l="1"/>
  <c r="N43" i="17"/>
  <c r="K28" i="16"/>
  <c r="L15" i="16"/>
  <c r="L16" i="16" s="1"/>
  <c r="L23" i="16"/>
  <c r="L24" i="16" s="1"/>
  <c r="K51" i="16"/>
  <c r="L49" i="16" s="1"/>
  <c r="K44" i="16"/>
  <c r="J90" i="16"/>
  <c r="J99" i="16" s="1"/>
  <c r="J84" i="16"/>
  <c r="K20" i="16"/>
  <c r="L31" i="16"/>
  <c r="L32" i="16" s="1"/>
  <c r="M51" i="17"/>
  <c r="M56" i="17" s="1"/>
  <c r="N4" i="16" s="1"/>
  <c r="M38" i="17"/>
  <c r="N31" i="17" s="1"/>
  <c r="K36" i="16"/>
  <c r="L39" i="16"/>
  <c r="L40" i="16" s="1"/>
  <c r="L7" i="16"/>
  <c r="L8" i="16" s="1"/>
  <c r="K12" i="16"/>
  <c r="K56" i="16"/>
  <c r="K57" i="16" s="1"/>
  <c r="L54" i="16" l="1"/>
  <c r="J87" i="16"/>
  <c r="J96" i="16" s="1"/>
  <c r="J104" i="16" s="1"/>
  <c r="J85" i="16"/>
  <c r="J94" i="16" s="1"/>
  <c r="J88" i="16"/>
  <c r="J97" i="16" s="1"/>
  <c r="J105" i="16" s="1"/>
  <c r="J86" i="16"/>
  <c r="J95" i="16" s="1"/>
  <c r="J103" i="16" s="1"/>
  <c r="J89" i="16"/>
  <c r="J98" i="16" s="1"/>
  <c r="J106" i="16" s="1"/>
  <c r="N36" i="17"/>
  <c r="N50" i="17" s="1"/>
  <c r="N70" i="16"/>
  <c r="K52" i="16"/>
  <c r="K66" i="16" s="1"/>
  <c r="K71" i="16" s="1"/>
  <c r="K72" i="16" s="1"/>
  <c r="K60" i="16"/>
  <c r="L17" i="16"/>
  <c r="L25" i="16"/>
  <c r="L9" i="16"/>
  <c r="L41" i="16"/>
  <c r="L33" i="16"/>
  <c r="N38" i="17" l="1"/>
  <c r="N51" i="17"/>
  <c r="L34" i="16"/>
  <c r="L18" i="16"/>
  <c r="L42" i="16"/>
  <c r="L10" i="16"/>
  <c r="L26" i="16"/>
  <c r="N37" i="17"/>
  <c r="N44" i="17" s="1"/>
  <c r="N40" i="17"/>
  <c r="K65" i="16"/>
  <c r="K61" i="16"/>
  <c r="K62" i="16"/>
  <c r="K63" i="16"/>
  <c r="K64" i="16"/>
  <c r="K68" i="16"/>
  <c r="K80" i="16" s="1"/>
  <c r="K74" i="16" s="1"/>
  <c r="J93" i="16"/>
  <c r="J102" i="16"/>
  <c r="N46" i="17" l="1"/>
  <c r="O43" i="17" s="1"/>
  <c r="L55" i="16"/>
  <c r="L46" i="16"/>
  <c r="L50" i="16"/>
  <c r="N56" i="17"/>
  <c r="O4" i="16" s="1"/>
  <c r="O31" i="17"/>
  <c r="O36" i="17" s="1"/>
  <c r="K82" i="16"/>
  <c r="K78" i="16"/>
  <c r="K76" i="16"/>
  <c r="K79" i="16"/>
  <c r="K75" i="16"/>
  <c r="K77" i="16"/>
  <c r="M38" i="16"/>
  <c r="L43" i="16"/>
  <c r="M22" i="16"/>
  <c r="L27" i="16"/>
  <c r="L11" i="16"/>
  <c r="M6" i="16"/>
  <c r="L19" i="16"/>
  <c r="M14" i="16"/>
  <c r="M30" i="16"/>
  <c r="L35" i="16"/>
  <c r="L51" i="16" l="1"/>
  <c r="M49" i="16" s="1"/>
  <c r="L56" i="16"/>
  <c r="L57" i="16" s="1"/>
  <c r="M23" i="16"/>
  <c r="M24" i="16" s="1"/>
  <c r="K84" i="16"/>
  <c r="K90" i="16"/>
  <c r="K99" i="16" s="1"/>
  <c r="M15" i="16"/>
  <c r="M16" i="16" s="1"/>
  <c r="L20" i="16"/>
  <c r="M7" i="16"/>
  <c r="M8" i="16" s="1"/>
  <c r="O50" i="17"/>
  <c r="O37" i="17"/>
  <c r="O44" i="17" s="1"/>
  <c r="O40" i="17"/>
  <c r="O46" i="17" s="1"/>
  <c r="L12" i="16"/>
  <c r="L28" i="16"/>
  <c r="L36" i="16"/>
  <c r="L44" i="16"/>
  <c r="M31" i="16"/>
  <c r="M32" i="16" s="1"/>
  <c r="M39" i="16"/>
  <c r="M40" i="16" s="1"/>
  <c r="O70" i="16"/>
  <c r="L52" i="16"/>
  <c r="L60" i="16"/>
  <c r="L66" i="16" l="1"/>
  <c r="L71" i="16" s="1"/>
  <c r="L72" i="16" s="1"/>
  <c r="P43" i="17"/>
  <c r="M54" i="16"/>
  <c r="K86" i="16"/>
  <c r="K95" i="16" s="1"/>
  <c r="K103" i="16" s="1"/>
  <c r="K89" i="16"/>
  <c r="K98" i="16" s="1"/>
  <c r="K106" i="16" s="1"/>
  <c r="K85" i="16"/>
  <c r="K94" i="16" s="1"/>
  <c r="K88" i="16"/>
  <c r="K97" i="16" s="1"/>
  <c r="K105" i="16" s="1"/>
  <c r="K87" i="16"/>
  <c r="K96" i="16" s="1"/>
  <c r="K104" i="16" s="1"/>
  <c r="M33" i="16"/>
  <c r="M41" i="16"/>
  <c r="M9" i="16"/>
  <c r="M17" i="16"/>
  <c r="M25" i="16"/>
  <c r="O38" i="17"/>
  <c r="P31" i="17" s="1"/>
  <c r="O51" i="17"/>
  <c r="O56" i="17" s="1"/>
  <c r="P4" i="16" s="1"/>
  <c r="L63" i="16"/>
  <c r="L61" i="16"/>
  <c r="L62" i="16"/>
  <c r="L64" i="16"/>
  <c r="L65" i="16"/>
  <c r="L68" i="16"/>
  <c r="L80" i="16" s="1"/>
  <c r="L74" i="16" s="1"/>
  <c r="L82" i="16" l="1"/>
  <c r="L78" i="16"/>
  <c r="L79" i="16"/>
  <c r="L76" i="16"/>
  <c r="L75" i="16"/>
  <c r="L77" i="16"/>
  <c r="K102" i="16"/>
  <c r="K93" i="16"/>
  <c r="P70" i="16"/>
  <c r="M26" i="16"/>
  <c r="M42" i="16"/>
  <c r="M34" i="16"/>
  <c r="M18" i="16"/>
  <c r="M10" i="16"/>
  <c r="P36" i="17"/>
  <c r="P50" i="17" s="1"/>
  <c r="M50" i="16" l="1"/>
  <c r="P38" i="17"/>
  <c r="P51" i="17"/>
  <c r="M11" i="16"/>
  <c r="N6" i="16"/>
  <c r="L90" i="16"/>
  <c r="L99" i="16" s="1"/>
  <c r="L84" i="16"/>
  <c r="N14" i="16"/>
  <c r="M19" i="16"/>
  <c r="M46" i="16"/>
  <c r="M55" i="16"/>
  <c r="M43" i="16"/>
  <c r="N38" i="16"/>
  <c r="P40" i="17"/>
  <c r="P37" i="17"/>
  <c r="P44" i="17" s="1"/>
  <c r="N30" i="16"/>
  <c r="M35" i="16"/>
  <c r="M27" i="16"/>
  <c r="N22" i="16"/>
  <c r="P46" i="17" l="1"/>
  <c r="Q43" i="17" s="1"/>
  <c r="M12" i="16"/>
  <c r="N23" i="16"/>
  <c r="N24" i="16" s="1"/>
  <c r="M28" i="16"/>
  <c r="M44" i="16"/>
  <c r="M20" i="16"/>
  <c r="M51" i="16"/>
  <c r="P56" i="17"/>
  <c r="Q4" i="16" s="1"/>
  <c r="M56" i="16"/>
  <c r="M57" i="16" s="1"/>
  <c r="M36" i="16"/>
  <c r="N31" i="16"/>
  <c r="N32" i="16" s="1"/>
  <c r="N15" i="16"/>
  <c r="N16" i="16" s="1"/>
  <c r="L88" i="16"/>
  <c r="L97" i="16" s="1"/>
  <c r="L105" i="16" s="1"/>
  <c r="L85" i="16"/>
  <c r="L94" i="16" s="1"/>
  <c r="L86" i="16"/>
  <c r="L95" i="16" s="1"/>
  <c r="L103" i="16" s="1"/>
  <c r="L87" i="16"/>
  <c r="L96" i="16" s="1"/>
  <c r="L104" i="16" s="1"/>
  <c r="L89" i="16"/>
  <c r="L98" i="16" s="1"/>
  <c r="L106" i="16" s="1"/>
  <c r="N39" i="16"/>
  <c r="N40" i="16" s="1"/>
  <c r="N7" i="16"/>
  <c r="N8" i="16" s="1"/>
  <c r="Q31" i="17"/>
  <c r="N54" i="16" l="1"/>
  <c r="Q70" i="16"/>
  <c r="N9" i="16"/>
  <c r="N17" i="16"/>
  <c r="N25" i="16"/>
  <c r="N41" i="16"/>
  <c r="N33" i="16"/>
  <c r="M52" i="16"/>
  <c r="M66" i="16" s="1"/>
  <c r="M71" i="16" s="1"/>
  <c r="M72" i="16" s="1"/>
  <c r="M60" i="16"/>
  <c r="N49" i="16"/>
  <c r="L102" i="16"/>
  <c r="L93" i="16"/>
  <c r="Q36" i="17"/>
  <c r="Q50" i="17" s="1"/>
  <c r="Q38" i="17" l="1"/>
  <c r="Q51" i="17"/>
  <c r="M63" i="16"/>
  <c r="M64" i="16"/>
  <c r="M65" i="16"/>
  <c r="M62" i="16"/>
  <c r="M61" i="16"/>
  <c r="M68" i="16"/>
  <c r="M80" i="16" s="1"/>
  <c r="M74" i="16" s="1"/>
  <c r="N18" i="16"/>
  <c r="N10" i="16"/>
  <c r="N34" i="16"/>
  <c r="N26" i="16"/>
  <c r="N42" i="16"/>
  <c r="Q37" i="17"/>
  <c r="Q44" i="17" s="1"/>
  <c r="Q40" i="17"/>
  <c r="Q46" i="17" s="1"/>
  <c r="R43" i="17" l="1"/>
  <c r="N46" i="16"/>
  <c r="N27" i="16"/>
  <c r="O22" i="16"/>
  <c r="N55" i="16"/>
  <c r="M82" i="16"/>
  <c r="M79" i="16"/>
  <c r="M75" i="16"/>
  <c r="M77" i="16"/>
  <c r="M78" i="16"/>
  <c r="M76" i="16"/>
  <c r="N35" i="16"/>
  <c r="O30" i="16"/>
  <c r="Q56" i="17"/>
  <c r="R4" i="16" s="1"/>
  <c r="N50" i="16"/>
  <c r="N43" i="16"/>
  <c r="O38" i="16"/>
  <c r="O6" i="16"/>
  <c r="N11" i="16"/>
  <c r="N19" i="16"/>
  <c r="O14" i="16"/>
  <c r="R31" i="17"/>
  <c r="M90" i="16" l="1"/>
  <c r="M99" i="16" s="1"/>
  <c r="M84" i="16"/>
  <c r="R70" i="16"/>
  <c r="O15" i="16"/>
  <c r="O16" i="16" s="1"/>
  <c r="O31" i="16"/>
  <c r="O32" i="16" s="1"/>
  <c r="N28" i="16"/>
  <c r="O23" i="16"/>
  <c r="O24" i="16" s="1"/>
  <c r="R36" i="17"/>
  <c r="N56" i="16"/>
  <c r="N57" i="16" s="1"/>
  <c r="N20" i="16"/>
  <c r="N36" i="16"/>
  <c r="N12" i="16"/>
  <c r="O7" i="16"/>
  <c r="O8" i="16" s="1"/>
  <c r="O39" i="16"/>
  <c r="O40" i="16" s="1"/>
  <c r="N44" i="16"/>
  <c r="N51" i="16"/>
  <c r="O49" i="16" s="1"/>
  <c r="M86" i="16" l="1"/>
  <c r="M95" i="16" s="1"/>
  <c r="M103" i="16" s="1"/>
  <c r="M85" i="16"/>
  <c r="M94" i="16" s="1"/>
  <c r="M88" i="16"/>
  <c r="M97" i="16" s="1"/>
  <c r="M105" i="16" s="1"/>
  <c r="M87" i="16"/>
  <c r="M96" i="16" s="1"/>
  <c r="M104" i="16" s="1"/>
  <c r="M89" i="16"/>
  <c r="M98" i="16" s="1"/>
  <c r="M106" i="16" s="1"/>
  <c r="O41" i="16"/>
  <c r="O33" i="16"/>
  <c r="O9" i="16"/>
  <c r="O17" i="16"/>
  <c r="O25" i="16"/>
  <c r="O54" i="16"/>
  <c r="R37" i="17"/>
  <c r="R44" i="17" s="1"/>
  <c r="R40" i="17"/>
  <c r="N60" i="16"/>
  <c r="N52" i="16"/>
  <c r="N66" i="16" s="1"/>
  <c r="N71" i="16" s="1"/>
  <c r="N72" i="16" s="1"/>
  <c r="R50" i="17"/>
  <c r="R46" i="17" l="1"/>
  <c r="S43" i="17"/>
  <c r="M102" i="16"/>
  <c r="M93" i="16"/>
  <c r="R38" i="17"/>
  <c r="S31" i="17" s="1"/>
  <c r="R51" i="17"/>
  <c r="R56" i="17" s="1"/>
  <c r="S4" i="16" s="1"/>
  <c r="N63" i="16"/>
  <c r="N64" i="16"/>
  <c r="N62" i="16"/>
  <c r="N65" i="16"/>
  <c r="N61" i="16"/>
  <c r="N68" i="16"/>
  <c r="O10" i="16"/>
  <c r="O42" i="16"/>
  <c r="O34" i="16"/>
  <c r="O26" i="16"/>
  <c r="O18" i="16"/>
  <c r="O55" i="16" l="1"/>
  <c r="S36" i="17"/>
  <c r="S50" i="17" s="1"/>
  <c r="P30" i="16"/>
  <c r="O35" i="16"/>
  <c r="O27" i="16"/>
  <c r="P22" i="16"/>
  <c r="O11" i="16"/>
  <c r="P6" i="16"/>
  <c r="N80" i="16"/>
  <c r="N74" i="16" s="1"/>
  <c r="O46" i="16"/>
  <c r="P14" i="16"/>
  <c r="O19" i="16"/>
  <c r="P38" i="16"/>
  <c r="O43" i="16"/>
  <c r="O50" i="16"/>
  <c r="S70" i="16"/>
  <c r="S38" i="17" l="1"/>
  <c r="S51" i="17"/>
  <c r="N77" i="16"/>
  <c r="N76" i="16"/>
  <c r="N79" i="16"/>
  <c r="N78" i="16"/>
  <c r="N75" i="16"/>
  <c r="N82" i="16"/>
  <c r="O51" i="16"/>
  <c r="P49" i="16" s="1"/>
  <c r="P23" i="16"/>
  <c r="P24" i="16" s="1"/>
  <c r="P31" i="16"/>
  <c r="P32" i="16" s="1"/>
  <c r="O44" i="16"/>
  <c r="O12" i="16"/>
  <c r="P39" i="16"/>
  <c r="P40" i="16" s="1"/>
  <c r="O20" i="16"/>
  <c r="O28" i="16"/>
  <c r="S37" i="17"/>
  <c r="S44" i="17" s="1"/>
  <c r="S40" i="17"/>
  <c r="S46" i="17" s="1"/>
  <c r="P7" i="16"/>
  <c r="P8" i="16" s="1"/>
  <c r="P15" i="16"/>
  <c r="P16" i="16" s="1"/>
  <c r="O36" i="16"/>
  <c r="O56" i="16"/>
  <c r="T43" i="17" l="1"/>
  <c r="P9" i="16"/>
  <c r="P41" i="16"/>
  <c r="P17" i="16"/>
  <c r="P33" i="16"/>
  <c r="P25" i="16"/>
  <c r="N90" i="16"/>
  <c r="N99" i="16" s="1"/>
  <c r="N84" i="16"/>
  <c r="O52" i="16"/>
  <c r="O60" i="16"/>
  <c r="O57" i="16"/>
  <c r="P54" i="16"/>
  <c r="S56" i="17"/>
  <c r="T4" i="16" s="1"/>
  <c r="T31" i="17"/>
  <c r="O66" i="16" l="1"/>
  <c r="O71" i="16" s="1"/>
  <c r="O72" i="16" s="1"/>
  <c r="O62" i="16"/>
  <c r="O63" i="16"/>
  <c r="O65" i="16"/>
  <c r="O61" i="16"/>
  <c r="O64" i="16"/>
  <c r="O68" i="16"/>
  <c r="T36" i="17"/>
  <c r="P26" i="16"/>
  <c r="P42" i="16"/>
  <c r="P34" i="16"/>
  <c r="P10" i="16"/>
  <c r="P18" i="16"/>
  <c r="N86" i="16"/>
  <c r="N95" i="16" s="1"/>
  <c r="N103" i="16" s="1"/>
  <c r="N87" i="16"/>
  <c r="N96" i="16" s="1"/>
  <c r="N104" i="16" s="1"/>
  <c r="N88" i="16"/>
  <c r="N97" i="16" s="1"/>
  <c r="N105" i="16" s="1"/>
  <c r="N89" i="16"/>
  <c r="N98" i="16" s="1"/>
  <c r="N106" i="16" s="1"/>
  <c r="N85" i="16"/>
  <c r="N94" i="16" s="1"/>
  <c r="T70" i="16"/>
  <c r="O80" i="16" l="1"/>
  <c r="O74" i="16" s="1"/>
  <c r="P50" i="16"/>
  <c r="P55" i="16"/>
  <c r="P46" i="16"/>
  <c r="P56" i="16" s="1"/>
  <c r="T40" i="17"/>
  <c r="T37" i="17"/>
  <c r="T44" i="17" s="1"/>
  <c r="T50" i="17"/>
  <c r="P11" i="16"/>
  <c r="Q6" i="16"/>
  <c r="Q38" i="16"/>
  <c r="P43" i="16"/>
  <c r="O82" i="16"/>
  <c r="O76" i="16"/>
  <c r="O75" i="16"/>
  <c r="O77" i="16"/>
  <c r="O79" i="16"/>
  <c r="O78" i="16"/>
  <c r="P19" i="16"/>
  <c r="Q14" i="16"/>
  <c r="P35" i="16"/>
  <c r="Q30" i="16"/>
  <c r="N102" i="16"/>
  <c r="N93" i="16"/>
  <c r="P27" i="16"/>
  <c r="Q22" i="16"/>
  <c r="T46" i="17" l="1"/>
  <c r="U43" i="17" s="1"/>
  <c r="P57" i="16"/>
  <c r="Q54" i="16"/>
  <c r="P51" i="16"/>
  <c r="Q31" i="16"/>
  <c r="Q32" i="16" s="1"/>
  <c r="Q15" i="16"/>
  <c r="Q16" i="16" s="1"/>
  <c r="O90" i="16"/>
  <c r="O99" i="16" s="1"/>
  <c r="O84" i="16"/>
  <c r="P44" i="16"/>
  <c r="Q39" i="16"/>
  <c r="Q40" i="16" s="1"/>
  <c r="T38" i="17"/>
  <c r="U31" i="17" s="1"/>
  <c r="T51" i="17"/>
  <c r="T56" i="17" s="1"/>
  <c r="U4" i="16" s="1"/>
  <c r="P36" i="16"/>
  <c r="P20" i="16"/>
  <c r="Q23" i="16"/>
  <c r="Q24" i="16" s="1"/>
  <c r="Q7" i="16"/>
  <c r="Q8" i="16" s="1"/>
  <c r="P28" i="16"/>
  <c r="P12" i="16"/>
  <c r="Q49" i="16" l="1"/>
  <c r="P60" i="16"/>
  <c r="P52" i="16"/>
  <c r="P66" i="16" s="1"/>
  <c r="P71" i="16" s="1"/>
  <c r="P72" i="16" s="1"/>
  <c r="U70" i="16"/>
  <c r="O88" i="16"/>
  <c r="O97" i="16" s="1"/>
  <c r="O105" i="16" s="1"/>
  <c r="O89" i="16"/>
  <c r="O98" i="16" s="1"/>
  <c r="O106" i="16" s="1"/>
  <c r="O87" i="16"/>
  <c r="O96" i="16" s="1"/>
  <c r="O104" i="16" s="1"/>
  <c r="O85" i="16"/>
  <c r="O94" i="16" s="1"/>
  <c r="O86" i="16"/>
  <c r="O95" i="16" s="1"/>
  <c r="O103" i="16" s="1"/>
  <c r="Q17" i="16"/>
  <c r="Q33" i="16"/>
  <c r="Q25" i="16"/>
  <c r="Q41" i="16"/>
  <c r="Q9" i="16"/>
  <c r="U36" i="17"/>
  <c r="P63" i="16" l="1"/>
  <c r="P61" i="16"/>
  <c r="P65" i="16"/>
  <c r="P68" i="16"/>
  <c r="P64" i="16"/>
  <c r="P62" i="16"/>
  <c r="Q26" i="16"/>
  <c r="Q10" i="16"/>
  <c r="Q42" i="16"/>
  <c r="Q34" i="16"/>
  <c r="Q18" i="16"/>
  <c r="U37" i="17"/>
  <c r="U44" i="17" s="1"/>
  <c r="U40" i="17"/>
  <c r="U50" i="17"/>
  <c r="O102" i="16"/>
  <c r="O93" i="16"/>
  <c r="U46" i="17" l="1"/>
  <c r="V43" i="17"/>
  <c r="P80" i="16"/>
  <c r="P74" i="16" s="1"/>
  <c r="Q27" i="16"/>
  <c r="R22" i="16"/>
  <c r="U51" i="17"/>
  <c r="U56" i="17" s="1"/>
  <c r="V4" i="16" s="1"/>
  <c r="U38" i="17"/>
  <c r="V31" i="17" s="1"/>
  <c r="R14" i="16"/>
  <c r="Q19" i="16"/>
  <c r="Q11" i="16"/>
  <c r="R6" i="16"/>
  <c r="Q46" i="16"/>
  <c r="Q35" i="16"/>
  <c r="R30" i="16"/>
  <c r="Q50" i="16"/>
  <c r="Q55" i="16"/>
  <c r="R38" i="16"/>
  <c r="Q43" i="16"/>
  <c r="P78" i="16" l="1"/>
  <c r="P79" i="16"/>
  <c r="P75" i="16"/>
  <c r="P76" i="16"/>
  <c r="P77" i="16"/>
  <c r="P82" i="16"/>
  <c r="Q44" i="16"/>
  <c r="Q56" i="16"/>
  <c r="Q57" i="16" s="1"/>
  <c r="Q36" i="16"/>
  <c r="R23" i="16"/>
  <c r="R24" i="16" s="1"/>
  <c r="Q28" i="16"/>
  <c r="R39" i="16"/>
  <c r="R40" i="16" s="1"/>
  <c r="R7" i="16"/>
  <c r="R8" i="16" s="1"/>
  <c r="V36" i="17"/>
  <c r="V50" i="17" s="1"/>
  <c r="R31" i="16"/>
  <c r="R32" i="16" s="1"/>
  <c r="Q12" i="16"/>
  <c r="R15" i="16"/>
  <c r="R16" i="16" s="1"/>
  <c r="V70" i="16"/>
  <c r="Q51" i="16"/>
  <c r="R49" i="16" s="1"/>
  <c r="Q20" i="16"/>
  <c r="R54" i="16" l="1"/>
  <c r="P90" i="16"/>
  <c r="P99" i="16" s="1"/>
  <c r="P84" i="16"/>
  <c r="V51" i="17"/>
  <c r="V38" i="17"/>
  <c r="R25" i="16"/>
  <c r="R9" i="16"/>
  <c r="R33" i="16"/>
  <c r="R41" i="16"/>
  <c r="R17" i="16"/>
  <c r="Q52" i="16"/>
  <c r="Q66" i="16" s="1"/>
  <c r="Q71" i="16" s="1"/>
  <c r="Q72" i="16" s="1"/>
  <c r="Q60" i="16"/>
  <c r="V40" i="17"/>
  <c r="V37" i="17"/>
  <c r="V44" i="17" s="1"/>
  <c r="V56" i="17" l="1"/>
  <c r="W4" i="16" s="1"/>
  <c r="W70" i="16" s="1"/>
  <c r="V46" i="17"/>
  <c r="W43" i="17" s="1"/>
  <c r="P87" i="16"/>
  <c r="P96" i="16" s="1"/>
  <c r="P104" i="16" s="1"/>
  <c r="D30" i="4" s="1"/>
  <c r="D33" i="4" s="1"/>
  <c r="P89" i="16"/>
  <c r="P98" i="16" s="1"/>
  <c r="P106" i="16" s="1"/>
  <c r="D54" i="4" s="1"/>
  <c r="D57" i="4" s="1"/>
  <c r="P85" i="16"/>
  <c r="P94" i="16" s="1"/>
  <c r="P88" i="16"/>
  <c r="P97" i="16" s="1"/>
  <c r="P105" i="16" s="1"/>
  <c r="D42" i="4" s="1"/>
  <c r="D45" i="4" s="1"/>
  <c r="P86" i="16"/>
  <c r="P95" i="16" s="1"/>
  <c r="P103" i="16" s="1"/>
  <c r="D18" i="4" s="1"/>
  <c r="D21" i="4" s="1"/>
  <c r="Q62" i="16"/>
  <c r="Q63" i="16"/>
  <c r="Q64" i="16"/>
  <c r="Q61" i="16"/>
  <c r="Q65" i="16"/>
  <c r="Q68" i="16"/>
  <c r="W31" i="17"/>
  <c r="R26" i="16"/>
  <c r="R42" i="16"/>
  <c r="R10" i="16"/>
  <c r="R18" i="16"/>
  <c r="R34" i="16"/>
  <c r="R50" i="16" l="1"/>
  <c r="R46" i="16"/>
  <c r="P93" i="16"/>
  <c r="P102" i="16"/>
  <c r="D6" i="4" s="1"/>
  <c r="D9" i="4" s="1"/>
  <c r="R51" i="16"/>
  <c r="S49" i="16" s="1"/>
  <c r="R55" i="16"/>
  <c r="W36" i="17"/>
  <c r="W50" i="17" s="1"/>
  <c r="S6" i="16"/>
  <c r="R11" i="16"/>
  <c r="S22" i="16"/>
  <c r="R27" i="16"/>
  <c r="R35" i="16"/>
  <c r="S30" i="16"/>
  <c r="S14" i="16"/>
  <c r="R19" i="16"/>
  <c r="Q80" i="16"/>
  <c r="Q74" i="16" s="1"/>
  <c r="Q82" i="16" s="1"/>
  <c r="S38" i="16"/>
  <c r="R43" i="16"/>
  <c r="R52" i="16" l="1"/>
  <c r="R56" i="16"/>
  <c r="S54" i="16" s="1"/>
  <c r="S23" i="16"/>
  <c r="S24" i="16" s="1"/>
  <c r="S31" i="16"/>
  <c r="S32" i="16" s="1"/>
  <c r="R44" i="16"/>
  <c r="R28" i="16"/>
  <c r="S39" i="16"/>
  <c r="S40" i="16" s="1"/>
  <c r="R20" i="16"/>
  <c r="W51" i="17"/>
  <c r="W38" i="17"/>
  <c r="R36" i="16"/>
  <c r="Q90" i="16"/>
  <c r="Q99" i="16" s="1"/>
  <c r="Q84" i="16"/>
  <c r="R12" i="16"/>
  <c r="Q76" i="16"/>
  <c r="Q75" i="16"/>
  <c r="Q77" i="16"/>
  <c r="Q79" i="16"/>
  <c r="Q78" i="16"/>
  <c r="S7" i="16"/>
  <c r="S8" i="16" s="1"/>
  <c r="S15" i="16"/>
  <c r="S16" i="16" s="1"/>
  <c r="W37" i="17"/>
  <c r="W44" i="17" s="1"/>
  <c r="W40" i="17"/>
  <c r="W46" i="17" s="1"/>
  <c r="X43" i="17" l="1"/>
  <c r="X31" i="17"/>
  <c r="S41" i="16"/>
  <c r="S17" i="16"/>
  <c r="S25" i="16"/>
  <c r="S33" i="16"/>
  <c r="S9" i="16"/>
  <c r="R57" i="16"/>
  <c r="R66" i="16" s="1"/>
  <c r="R71" i="16" s="1"/>
  <c r="R72" i="16" s="1"/>
  <c r="R60" i="16"/>
  <c r="X36" i="17"/>
  <c r="X50" i="17" s="1"/>
  <c r="W56" i="17"/>
  <c r="X4" i="16" s="1"/>
  <c r="Q89" i="16"/>
  <c r="Q98" i="16" s="1"/>
  <c r="Q106" i="16" s="1"/>
  <c r="Q88" i="16"/>
  <c r="Q97" i="16" s="1"/>
  <c r="Q105" i="16" s="1"/>
  <c r="Q87" i="16"/>
  <c r="Q96" i="16" s="1"/>
  <c r="Q104" i="16" s="1"/>
  <c r="Q86" i="16"/>
  <c r="Q95" i="16" s="1"/>
  <c r="Q103" i="16" s="1"/>
  <c r="Q85" i="16"/>
  <c r="Q94" i="16" s="1"/>
  <c r="X38" i="17" l="1"/>
  <c r="X51" i="17"/>
  <c r="S34" i="16"/>
  <c r="S42" i="16"/>
  <c r="S26" i="16"/>
  <c r="S10" i="16"/>
  <c r="S18" i="16"/>
  <c r="X70" i="16"/>
  <c r="Q102" i="16"/>
  <c r="Q93" i="16"/>
  <c r="R63" i="16"/>
  <c r="R65" i="16"/>
  <c r="R62" i="16"/>
  <c r="R64" i="16"/>
  <c r="R61" i="16"/>
  <c r="R68" i="16"/>
  <c r="X37" i="17"/>
  <c r="X44" i="17" s="1"/>
  <c r="X40" i="17"/>
  <c r="X46" i="17" s="1"/>
  <c r="Y43" i="17" l="1"/>
  <c r="S11" i="16"/>
  <c r="T6" i="16"/>
  <c r="S43" i="16"/>
  <c r="T38" i="16"/>
  <c r="S50" i="16"/>
  <c r="S55" i="16"/>
  <c r="S27" i="16"/>
  <c r="T22" i="16"/>
  <c r="T30" i="16"/>
  <c r="S35" i="16"/>
  <c r="X56" i="17"/>
  <c r="Y4" i="16" s="1"/>
  <c r="R80" i="16"/>
  <c r="R74" i="16" s="1"/>
  <c r="S19" i="16"/>
  <c r="T14" i="16"/>
  <c r="S46" i="16"/>
  <c r="Y31" i="17"/>
  <c r="S51" i="16" l="1"/>
  <c r="S20" i="16"/>
  <c r="T49" i="16"/>
  <c r="S52" i="16"/>
  <c r="T7" i="16"/>
  <c r="T8" i="16" s="1"/>
  <c r="Y36" i="17"/>
  <c r="T31" i="16"/>
  <c r="T32" i="16" s="1"/>
  <c r="S12" i="16"/>
  <c r="S56" i="16"/>
  <c r="S57" i="16" s="1"/>
  <c r="R78" i="16"/>
  <c r="R79" i="16"/>
  <c r="R76" i="16"/>
  <c r="R75" i="16"/>
  <c r="R77" i="16"/>
  <c r="T39" i="16"/>
  <c r="T40" i="16" s="1"/>
  <c r="S44" i="16"/>
  <c r="S36" i="16"/>
  <c r="R82" i="16"/>
  <c r="Y70" i="16"/>
  <c r="T23" i="16"/>
  <c r="T24" i="16" s="1"/>
  <c r="T15" i="16"/>
  <c r="T16" i="16" s="1"/>
  <c r="S28" i="16"/>
  <c r="S60" i="16" l="1"/>
  <c r="S66" i="16"/>
  <c r="S71" i="16" s="1"/>
  <c r="S72" i="16" s="1"/>
  <c r="T54" i="16"/>
  <c r="S65" i="16"/>
  <c r="S64" i="16"/>
  <c r="S63" i="16"/>
  <c r="S62" i="16"/>
  <c r="S61" i="16"/>
  <c r="R90" i="16"/>
  <c r="R99" i="16" s="1"/>
  <c r="R84" i="16"/>
  <c r="Y40" i="17"/>
  <c r="Y37" i="17"/>
  <c r="Y44" i="17" s="1"/>
  <c r="S68" i="16"/>
  <c r="S80" i="16" s="1"/>
  <c r="S74" i="16" s="1"/>
  <c r="Y50" i="17"/>
  <c r="T9" i="16"/>
  <c r="T17" i="16"/>
  <c r="T41" i="16"/>
  <c r="T25" i="16"/>
  <c r="T33" i="16"/>
  <c r="Y46" i="17" l="1"/>
  <c r="Z43" i="17" s="1"/>
  <c r="S82" i="16"/>
  <c r="S79" i="16"/>
  <c r="S78" i="16"/>
  <c r="S76" i="16"/>
  <c r="S75" i="16"/>
  <c r="S77" i="16"/>
  <c r="T34" i="16"/>
  <c r="T26" i="16"/>
  <c r="T10" i="16"/>
  <c r="T42" i="16"/>
  <c r="T18" i="16"/>
  <c r="R86" i="16"/>
  <c r="R95" i="16" s="1"/>
  <c r="R103" i="16" s="1"/>
  <c r="R89" i="16"/>
  <c r="R98" i="16" s="1"/>
  <c r="R106" i="16" s="1"/>
  <c r="R87" i="16"/>
  <c r="R96" i="16" s="1"/>
  <c r="R104" i="16" s="1"/>
  <c r="R85" i="16"/>
  <c r="R94" i="16" s="1"/>
  <c r="R88" i="16"/>
  <c r="R97" i="16" s="1"/>
  <c r="R105" i="16" s="1"/>
  <c r="Y51" i="17"/>
  <c r="Y56" i="17" s="1"/>
  <c r="Z4" i="16" s="1"/>
  <c r="Z70" i="16" s="1"/>
  <c r="Y38" i="17"/>
  <c r="Z31" i="17" s="1"/>
  <c r="Z36" i="17" l="1"/>
  <c r="S90" i="16"/>
  <c r="S99" i="16" s="1"/>
  <c r="S84" i="16"/>
  <c r="T11" i="16"/>
  <c r="U6" i="16"/>
  <c r="T50" i="16"/>
  <c r="T35" i="16"/>
  <c r="U30" i="16"/>
  <c r="T46" i="16"/>
  <c r="T55" i="16"/>
  <c r="T43" i="16"/>
  <c r="U38" i="16"/>
  <c r="T27" i="16"/>
  <c r="U22" i="16"/>
  <c r="R93" i="16"/>
  <c r="R102" i="16"/>
  <c r="U14" i="16"/>
  <c r="T19" i="16"/>
  <c r="U39" i="16" l="1"/>
  <c r="U40" i="16" s="1"/>
  <c r="S85" i="16"/>
  <c r="S94" i="16" s="1"/>
  <c r="S87" i="16"/>
  <c r="S96" i="16" s="1"/>
  <c r="S104" i="16" s="1"/>
  <c r="S86" i="16"/>
  <c r="S95" i="16" s="1"/>
  <c r="S103" i="16" s="1"/>
  <c r="S89" i="16"/>
  <c r="S98" i="16" s="1"/>
  <c r="S106" i="16" s="1"/>
  <c r="S88" i="16"/>
  <c r="S97" i="16" s="1"/>
  <c r="S105" i="16" s="1"/>
  <c r="T56" i="16"/>
  <c r="T57" i="16" s="1"/>
  <c r="Z40" i="17"/>
  <c r="Z37" i="17"/>
  <c r="Z44" i="17" s="1"/>
  <c r="T51" i="16"/>
  <c r="T12" i="16"/>
  <c r="T20" i="16"/>
  <c r="T44" i="16"/>
  <c r="U15" i="16"/>
  <c r="U16" i="16" s="1"/>
  <c r="Z50" i="17"/>
  <c r="U31" i="16"/>
  <c r="U32" i="16" s="1"/>
  <c r="T36" i="16"/>
  <c r="U23" i="16"/>
  <c r="U24" i="16" s="1"/>
  <c r="T28" i="16"/>
  <c r="U7" i="16"/>
  <c r="U8" i="16" s="1"/>
  <c r="Z46" i="17" l="1"/>
  <c r="AA43" i="17"/>
  <c r="U54" i="16"/>
  <c r="U49" i="16"/>
  <c r="T60" i="16"/>
  <c r="T52" i="16"/>
  <c r="T66" i="16" s="1"/>
  <c r="T71" i="16" s="1"/>
  <c r="T72" i="16" s="1"/>
  <c r="S102" i="16"/>
  <c r="S93" i="16"/>
  <c r="U17" i="16"/>
  <c r="U25" i="16"/>
  <c r="U41" i="16"/>
  <c r="U33" i="16"/>
  <c r="U9" i="16"/>
  <c r="Z38" i="17"/>
  <c r="AA31" i="17" s="1"/>
  <c r="Z51" i="17"/>
  <c r="Z56" i="17" s="1"/>
  <c r="AA4" i="16" s="1"/>
  <c r="AA70" i="16" s="1"/>
  <c r="AA36" i="17" l="1"/>
  <c r="AA50" i="17" s="1"/>
  <c r="U18" i="16"/>
  <c r="U10" i="16"/>
  <c r="U42" i="16"/>
  <c r="U34" i="16"/>
  <c r="U26" i="16"/>
  <c r="T62" i="16"/>
  <c r="T65" i="16"/>
  <c r="T63" i="16"/>
  <c r="T64" i="16"/>
  <c r="T61" i="16"/>
  <c r="T68" i="16"/>
  <c r="T80" i="16" s="1"/>
  <c r="T74" i="16" s="1"/>
  <c r="U50" i="16" l="1"/>
  <c r="U46" i="16"/>
  <c r="AA38" i="17"/>
  <c r="AA51" i="17"/>
  <c r="V30" i="16"/>
  <c r="U35" i="16"/>
  <c r="U27" i="16"/>
  <c r="V22" i="16"/>
  <c r="AA37" i="17"/>
  <c r="AA44" i="17" s="1"/>
  <c r="AA40" i="17"/>
  <c r="U11" i="16"/>
  <c r="V6" i="16"/>
  <c r="U55" i="16"/>
  <c r="T82" i="16"/>
  <c r="T75" i="16"/>
  <c r="T78" i="16"/>
  <c r="T76" i="16"/>
  <c r="T79" i="16"/>
  <c r="T77" i="16"/>
  <c r="U43" i="16"/>
  <c r="V38" i="16"/>
  <c r="U19" i="16"/>
  <c r="V14" i="16"/>
  <c r="AA46" i="17" l="1"/>
  <c r="AB43" i="17"/>
  <c r="U51" i="16"/>
  <c r="U52" i="16"/>
  <c r="V49" i="16"/>
  <c r="V15" i="16"/>
  <c r="V16" i="16" s="1"/>
  <c r="U20" i="16"/>
  <c r="U28" i="16"/>
  <c r="V7" i="16"/>
  <c r="V8" i="16" s="1"/>
  <c r="AB31" i="17"/>
  <c r="U56" i="16"/>
  <c r="V54" i="16" s="1"/>
  <c r="U36" i="16"/>
  <c r="U12" i="16"/>
  <c r="AA56" i="17"/>
  <c r="AB4" i="16" s="1"/>
  <c r="AB70" i="16" s="1"/>
  <c r="V23" i="16"/>
  <c r="V24" i="16" s="1"/>
  <c r="T90" i="16"/>
  <c r="T99" i="16" s="1"/>
  <c r="T84" i="16"/>
  <c r="V39" i="16"/>
  <c r="V40" i="16" s="1"/>
  <c r="U44" i="16"/>
  <c r="V31" i="16"/>
  <c r="V32" i="16" s="1"/>
  <c r="T86" i="16" l="1"/>
  <c r="T95" i="16" s="1"/>
  <c r="T103" i="16" s="1"/>
  <c r="T85" i="16"/>
  <c r="T94" i="16" s="1"/>
  <c r="T87" i="16"/>
  <c r="T96" i="16" s="1"/>
  <c r="T104" i="16" s="1"/>
  <c r="T88" i="16"/>
  <c r="T97" i="16" s="1"/>
  <c r="T105" i="16" s="1"/>
  <c r="T89" i="16"/>
  <c r="T98" i="16" s="1"/>
  <c r="T106" i="16" s="1"/>
  <c r="U57" i="16"/>
  <c r="U66" i="16" s="1"/>
  <c r="U71" i="16" s="1"/>
  <c r="U72" i="16" s="1"/>
  <c r="U60" i="16"/>
  <c r="V17" i="16"/>
  <c r="V9" i="16"/>
  <c r="V33" i="16"/>
  <c r="V41" i="16"/>
  <c r="V25" i="16"/>
  <c r="AB36" i="17"/>
  <c r="AB50" i="17" s="1"/>
  <c r="AB38" i="17" l="1"/>
  <c r="AB51" i="17"/>
  <c r="V10" i="16"/>
  <c r="V18" i="16"/>
  <c r="V34" i="16"/>
  <c r="V26" i="16"/>
  <c r="V42" i="16"/>
  <c r="T93" i="16"/>
  <c r="T102" i="16"/>
  <c r="U62" i="16"/>
  <c r="U65" i="16"/>
  <c r="U61" i="16"/>
  <c r="U64" i="16"/>
  <c r="U63" i="16"/>
  <c r="U68" i="16"/>
  <c r="U80" i="16" s="1"/>
  <c r="U74" i="16" s="1"/>
  <c r="AB37" i="17"/>
  <c r="AB44" i="17" s="1"/>
  <c r="AB40" i="17"/>
  <c r="AB46" i="17" l="1"/>
  <c r="AC43" i="17" s="1"/>
  <c r="V50" i="16"/>
  <c r="V55" i="16"/>
  <c r="U82" i="16"/>
  <c r="U79" i="16"/>
  <c r="U75" i="16"/>
  <c r="U77" i="16"/>
  <c r="U76" i="16"/>
  <c r="U78" i="16"/>
  <c r="W30" i="16"/>
  <c r="V35" i="16"/>
  <c r="V27" i="16"/>
  <c r="W22" i="16"/>
  <c r="AB56" i="17"/>
  <c r="AC4" i="16" s="1"/>
  <c r="AC70" i="16" s="1"/>
  <c r="V43" i="16"/>
  <c r="W38" i="16"/>
  <c r="W14" i="16"/>
  <c r="V19" i="16"/>
  <c r="W6" i="16"/>
  <c r="V11" i="16"/>
  <c r="V46" i="16"/>
  <c r="V51" i="16" s="1"/>
  <c r="W49" i="16" s="1"/>
  <c r="AC31" i="17"/>
  <c r="V56" i="16" l="1"/>
  <c r="V60" i="16" s="1"/>
  <c r="W31" i="16"/>
  <c r="W32" i="16" s="1"/>
  <c r="V20" i="16"/>
  <c r="W15" i="16"/>
  <c r="W16" i="16" s="1"/>
  <c r="V44" i="16"/>
  <c r="V36" i="16"/>
  <c r="W39" i="16"/>
  <c r="W40" i="16" s="1"/>
  <c r="AC36" i="17"/>
  <c r="AC50" i="17" s="1"/>
  <c r="V52" i="16"/>
  <c r="V12" i="16"/>
  <c r="W23" i="16"/>
  <c r="W24" i="16" s="1"/>
  <c r="W7" i="16"/>
  <c r="W8" i="16" s="1"/>
  <c r="V28" i="16"/>
  <c r="U90" i="16"/>
  <c r="U99" i="16" s="1"/>
  <c r="U84" i="16"/>
  <c r="V57" i="16" l="1"/>
  <c r="V66" i="16" s="1"/>
  <c r="W54" i="16"/>
  <c r="V63" i="16"/>
  <c r="V64" i="16"/>
  <c r="V61" i="16"/>
  <c r="V65" i="16"/>
  <c r="V62" i="16"/>
  <c r="AC38" i="17"/>
  <c r="AC51" i="17"/>
  <c r="U87" i="16"/>
  <c r="U96" i="16" s="1"/>
  <c r="U104" i="16" s="1"/>
  <c r="U88" i="16"/>
  <c r="U97" i="16" s="1"/>
  <c r="U105" i="16" s="1"/>
  <c r="U85" i="16"/>
  <c r="U94" i="16" s="1"/>
  <c r="U89" i="16"/>
  <c r="U98" i="16" s="1"/>
  <c r="U106" i="16" s="1"/>
  <c r="U86" i="16"/>
  <c r="U95" i="16" s="1"/>
  <c r="U103" i="16" s="1"/>
  <c r="W41" i="16"/>
  <c r="W17" i="16"/>
  <c r="W25" i="16"/>
  <c r="W9" i="16"/>
  <c r="W33" i="16"/>
  <c r="AC37" i="17"/>
  <c r="AC44" i="17" s="1"/>
  <c r="AC40" i="17"/>
  <c r="AC46" i="17" s="1"/>
  <c r="AD43" i="17" l="1"/>
  <c r="V71" i="16"/>
  <c r="V72" i="16" s="1"/>
  <c r="V68" i="16"/>
  <c r="AC56" i="17"/>
  <c r="AD4" i="16" s="1"/>
  <c r="AD70" i="16" s="1"/>
  <c r="W26" i="16"/>
  <c r="W42" i="16"/>
  <c r="W18" i="16"/>
  <c r="W10" i="16"/>
  <c r="W34" i="16"/>
  <c r="AD31" i="17"/>
  <c r="U93" i="16"/>
  <c r="U102" i="16"/>
  <c r="V80" i="16" l="1"/>
  <c r="V74" i="16" s="1"/>
  <c r="V79" i="16" s="1"/>
  <c r="V76" i="16"/>
  <c r="V75" i="16"/>
  <c r="V82" i="16"/>
  <c r="V90" i="16" s="1"/>
  <c r="V99" i="16" s="1"/>
  <c r="V78" i="16"/>
  <c r="X30" i="16"/>
  <c r="W35" i="16"/>
  <c r="W55" i="16"/>
  <c r="AD36" i="17"/>
  <c r="AD50" i="17" s="1"/>
  <c r="W50" i="16"/>
  <c r="W11" i="16"/>
  <c r="X6" i="16"/>
  <c r="W43" i="16"/>
  <c r="X38" i="16"/>
  <c r="X14" i="16"/>
  <c r="W19" i="16"/>
  <c r="W27" i="16"/>
  <c r="X22" i="16"/>
  <c r="W46" i="16"/>
  <c r="V77" i="16" l="1"/>
  <c r="V84" i="16"/>
  <c r="AD38" i="17"/>
  <c r="AD51" i="17"/>
  <c r="X15" i="16"/>
  <c r="X16" i="16" s="1"/>
  <c r="V89" i="16"/>
  <c r="V98" i="16" s="1"/>
  <c r="V106" i="16" s="1"/>
  <c r="V85" i="16"/>
  <c r="V94" i="16" s="1"/>
  <c r="V88" i="16"/>
  <c r="V97" i="16" s="1"/>
  <c r="V105" i="16" s="1"/>
  <c r="V87" i="16"/>
  <c r="V96" i="16" s="1"/>
  <c r="V104" i="16" s="1"/>
  <c r="V86" i="16"/>
  <c r="V95" i="16" s="1"/>
  <c r="V103" i="16" s="1"/>
  <c r="W56" i="16"/>
  <c r="W57" i="16" s="1"/>
  <c r="AD40" i="17"/>
  <c r="AD37" i="17"/>
  <c r="AD44" i="17" s="1"/>
  <c r="W44" i="16"/>
  <c r="W12" i="16"/>
  <c r="X39" i="16"/>
  <c r="X40" i="16" s="1"/>
  <c r="W36" i="16"/>
  <c r="X31" i="16"/>
  <c r="X32" i="16" s="1"/>
  <c r="X23" i="16"/>
  <c r="X24" i="16" s="1"/>
  <c r="X7" i="16"/>
  <c r="X8" i="16" s="1"/>
  <c r="W28" i="16"/>
  <c r="W20" i="16"/>
  <c r="W51" i="16"/>
  <c r="AD46" i="17" l="1"/>
  <c r="AE43" i="17"/>
  <c r="X9" i="16"/>
  <c r="X17" i="16"/>
  <c r="X25" i="16"/>
  <c r="X41" i="16"/>
  <c r="X33" i="16"/>
  <c r="X54" i="16"/>
  <c r="AD56" i="17"/>
  <c r="AE4" i="16" s="1"/>
  <c r="AE70" i="16" s="1"/>
  <c r="W52" i="16"/>
  <c r="W66" i="16" s="1"/>
  <c r="W71" i="16" s="1"/>
  <c r="W72" i="16" s="1"/>
  <c r="W60" i="16"/>
  <c r="X49" i="16"/>
  <c r="V102" i="16"/>
  <c r="V93" i="16"/>
  <c r="AE31" i="17"/>
  <c r="AE36" i="17" l="1"/>
  <c r="AE50" i="17" s="1"/>
  <c r="X10" i="16"/>
  <c r="X42" i="16"/>
  <c r="X18" i="16"/>
  <c r="X34" i="16"/>
  <c r="X26" i="16"/>
  <c r="W65" i="16"/>
  <c r="W62" i="16"/>
  <c r="W61" i="16"/>
  <c r="W64" i="16"/>
  <c r="W63" i="16"/>
  <c r="W68" i="16"/>
  <c r="W80" i="16" s="1"/>
  <c r="W74" i="16" s="1"/>
  <c r="X46" i="16" l="1"/>
  <c r="X50" i="16"/>
  <c r="X51" i="16" s="1"/>
  <c r="AE51" i="17"/>
  <c r="AE38" i="17"/>
  <c r="W82" i="16"/>
  <c r="W79" i="16"/>
  <c r="W77" i="16"/>
  <c r="W76" i="16"/>
  <c r="W78" i="16"/>
  <c r="W75" i="16"/>
  <c r="Y22" i="16"/>
  <c r="X27" i="16"/>
  <c r="X35" i="16"/>
  <c r="Y30" i="16"/>
  <c r="AE40" i="17"/>
  <c r="AE37" i="17"/>
  <c r="AE44" i="17" s="1"/>
  <c r="Y14" i="16"/>
  <c r="X19" i="16"/>
  <c r="X43" i="16"/>
  <c r="Y38" i="16"/>
  <c r="X11" i="16"/>
  <c r="Y6" i="16"/>
  <c r="X55" i="16"/>
  <c r="AE46" i="17" l="1"/>
  <c r="AF43" i="17" s="1"/>
  <c r="X44" i="16"/>
  <c r="Y23" i="16"/>
  <c r="Y24" i="16" s="1"/>
  <c r="W90" i="16"/>
  <c r="W99" i="16" s="1"/>
  <c r="W84" i="16"/>
  <c r="X28" i="16"/>
  <c r="Y15" i="16"/>
  <c r="Y16" i="16" s="1"/>
  <c r="X52" i="16"/>
  <c r="X20" i="16"/>
  <c r="X56" i="16"/>
  <c r="X57" i="16" s="1"/>
  <c r="Y49" i="16"/>
  <c r="Y31" i="16"/>
  <c r="Y32" i="16" s="1"/>
  <c r="AF31" i="17"/>
  <c r="Y7" i="16"/>
  <c r="Y8" i="16" s="1"/>
  <c r="X12" i="16"/>
  <c r="Y39" i="16"/>
  <c r="Y40" i="16" s="1"/>
  <c r="X36" i="16"/>
  <c r="AE56" i="17"/>
  <c r="AF4" i="16" s="1"/>
  <c r="AF70" i="16" s="1"/>
  <c r="X66" i="16" l="1"/>
  <c r="X71" i="16" s="1"/>
  <c r="X72" i="16" s="1"/>
  <c r="X60" i="16"/>
  <c r="X68" i="16" s="1"/>
  <c r="X62" i="16"/>
  <c r="X63" i="16"/>
  <c r="X64" i="16"/>
  <c r="X65" i="16"/>
  <c r="Y9" i="16"/>
  <c r="Y17" i="16"/>
  <c r="Y25" i="16"/>
  <c r="Y33" i="16"/>
  <c r="Y41" i="16"/>
  <c r="AF36" i="17"/>
  <c r="Y54" i="16"/>
  <c r="W89" i="16"/>
  <c r="W98" i="16" s="1"/>
  <c r="W106" i="16" s="1"/>
  <c r="W87" i="16"/>
  <c r="W96" i="16" s="1"/>
  <c r="W104" i="16" s="1"/>
  <c r="W85" i="16"/>
  <c r="W94" i="16" s="1"/>
  <c r="W88" i="16"/>
  <c r="W97" i="16" s="1"/>
  <c r="W105" i="16" s="1"/>
  <c r="W86" i="16"/>
  <c r="W95" i="16" s="1"/>
  <c r="W103" i="16" s="1"/>
  <c r="X61" i="16" l="1"/>
  <c r="Y10" i="16"/>
  <c r="Y18" i="16"/>
  <c r="Y34" i="16"/>
  <c r="Y42" i="16"/>
  <c r="Y26" i="16"/>
  <c r="W93" i="16"/>
  <c r="W102" i="16"/>
  <c r="AF50" i="17"/>
  <c r="AF37" i="17"/>
  <c r="AF44" i="17" s="1"/>
  <c r="AF40" i="17"/>
  <c r="AF46" i="17" s="1"/>
  <c r="X80" i="16"/>
  <c r="X74" i="16" s="1"/>
  <c r="X82" i="16" s="1"/>
  <c r="AG43" i="17" l="1"/>
  <c r="Y55" i="16"/>
  <c r="Y46" i="16"/>
  <c r="Z6" i="16"/>
  <c r="Y11" i="16"/>
  <c r="X90" i="16"/>
  <c r="X99" i="16" s="1"/>
  <c r="X84" i="16"/>
  <c r="Z38" i="16"/>
  <c r="Y43" i="16"/>
  <c r="Y27" i="16"/>
  <c r="Z22" i="16"/>
  <c r="Z30" i="16"/>
  <c r="Y35" i="16"/>
  <c r="Y50" i="16"/>
  <c r="X77" i="16"/>
  <c r="X75" i="16"/>
  <c r="X76" i="16"/>
  <c r="X79" i="16"/>
  <c r="X78" i="16"/>
  <c r="AF51" i="17"/>
  <c r="AF56" i="17" s="1"/>
  <c r="AG4" i="16" s="1"/>
  <c r="AG70" i="16" s="1"/>
  <c r="AF38" i="17"/>
  <c r="AG31" i="17" s="1"/>
  <c r="AG36" i="17" s="1"/>
  <c r="Y19" i="16"/>
  <c r="Z14" i="16"/>
  <c r="Y36" i="16" l="1"/>
  <c r="Z31" i="16"/>
  <c r="Z32" i="16" s="1"/>
  <c r="Z7" i="16"/>
  <c r="Z8" i="16" s="1"/>
  <c r="Z23" i="16"/>
  <c r="Z24" i="16" s="1"/>
  <c r="Y28" i="16"/>
  <c r="Y44" i="16"/>
  <c r="Z15" i="16"/>
  <c r="Z16" i="16" s="1"/>
  <c r="Z39" i="16"/>
  <c r="Z40" i="16" s="1"/>
  <c r="Y20" i="16"/>
  <c r="X85" i="16"/>
  <c r="X94" i="16" s="1"/>
  <c r="X88" i="16"/>
  <c r="X97" i="16" s="1"/>
  <c r="X105" i="16" s="1"/>
  <c r="X89" i="16"/>
  <c r="X98" i="16" s="1"/>
  <c r="X106" i="16" s="1"/>
  <c r="X87" i="16"/>
  <c r="X96" i="16" s="1"/>
  <c r="X104" i="16" s="1"/>
  <c r="X86" i="16"/>
  <c r="X95" i="16" s="1"/>
  <c r="X103" i="16" s="1"/>
  <c r="Y12" i="16"/>
  <c r="AG50" i="17"/>
  <c r="AG37" i="17"/>
  <c r="AG44" i="17" s="1"/>
  <c r="AG40" i="17"/>
  <c r="AG46" i="17" s="1"/>
  <c r="Y51" i="16"/>
  <c r="Z49" i="16"/>
  <c r="Y56" i="16"/>
  <c r="AH43" i="17" l="1"/>
  <c r="AG38" i="17"/>
  <c r="AH31" i="17" s="1"/>
  <c r="AG51" i="17"/>
  <c r="AG56" i="17" s="1"/>
  <c r="AH4" i="16" s="1"/>
  <c r="AH70" i="16" s="1"/>
  <c r="Z25" i="16"/>
  <c r="Z33" i="16"/>
  <c r="Z9" i="16"/>
  <c r="Z41" i="16"/>
  <c r="Z17" i="16"/>
  <c r="Y52" i="16"/>
  <c r="Y60" i="16"/>
  <c r="X93" i="16"/>
  <c r="X102" i="16"/>
  <c r="Y57" i="16"/>
  <c r="Z54" i="16"/>
  <c r="Y66" i="16" l="1"/>
  <c r="Y71" i="16" s="1"/>
  <c r="Y72" i="16" s="1"/>
  <c r="AH36" i="17"/>
  <c r="AH50" i="17" s="1"/>
  <c r="Y65" i="16"/>
  <c r="Y63" i="16"/>
  <c r="Y64" i="16"/>
  <c r="Y61" i="16"/>
  <c r="Y62" i="16"/>
  <c r="Y68" i="16"/>
  <c r="Z10" i="16"/>
  <c r="Z26" i="16"/>
  <c r="Z18" i="16"/>
  <c r="Z42" i="16"/>
  <c r="Z34" i="16"/>
  <c r="Z50" i="16" l="1"/>
  <c r="Z55" i="16"/>
  <c r="Z46" i="16"/>
  <c r="Z51" i="16" s="1"/>
  <c r="AH38" i="17"/>
  <c r="AH51" i="17"/>
  <c r="AA38" i="16"/>
  <c r="Z43" i="16"/>
  <c r="Z19" i="16"/>
  <c r="AA14" i="16"/>
  <c r="AA22" i="16"/>
  <c r="Z27" i="16"/>
  <c r="AA30" i="16"/>
  <c r="Z35" i="16"/>
  <c r="Y80" i="16"/>
  <c r="Y74" i="16" s="1"/>
  <c r="Z11" i="16"/>
  <c r="AA6" i="16"/>
  <c r="AH37" i="17"/>
  <c r="AH44" i="17" s="1"/>
  <c r="AH40" i="17"/>
  <c r="AH46" i="17" s="1"/>
  <c r="AI43" i="17" l="1"/>
  <c r="Z56" i="16"/>
  <c r="Z60" i="16" s="1"/>
  <c r="AA23" i="16"/>
  <c r="AA24" i="16" s="1"/>
  <c r="Z20" i="16"/>
  <c r="AA15" i="16"/>
  <c r="AA16" i="16" s="1"/>
  <c r="Z12" i="16"/>
  <c r="Z44" i="16"/>
  <c r="AA31" i="16"/>
  <c r="AA32" i="16" s="1"/>
  <c r="AH56" i="17"/>
  <c r="AI4" i="16" s="1"/>
  <c r="AI70" i="16" s="1"/>
  <c r="Y77" i="16"/>
  <c r="Y78" i="16"/>
  <c r="Y79" i="16"/>
  <c r="Y75" i="16"/>
  <c r="Y76" i="16"/>
  <c r="Z52" i="16"/>
  <c r="Z28" i="16"/>
  <c r="AA7" i="16"/>
  <c r="AA8" i="16" s="1"/>
  <c r="AI31" i="17"/>
  <c r="Y82" i="16"/>
  <c r="AA39" i="16"/>
  <c r="AA40" i="16" s="1"/>
  <c r="Z36" i="16"/>
  <c r="AA49" i="16"/>
  <c r="Z57" i="16" l="1"/>
  <c r="Z66" i="16" s="1"/>
  <c r="AA54" i="16"/>
  <c r="Z64" i="16"/>
  <c r="Z65" i="16"/>
  <c r="Z63" i="16"/>
  <c r="Z61" i="16"/>
  <c r="Z62" i="16"/>
  <c r="AA17" i="16"/>
  <c r="AA25" i="16"/>
  <c r="AA33" i="16"/>
  <c r="AA41" i="16"/>
  <c r="AA9" i="16"/>
  <c r="Y84" i="16"/>
  <c r="Y90" i="16"/>
  <c r="Y99" i="16" s="1"/>
  <c r="AI36" i="17"/>
  <c r="AI50" i="17" s="1"/>
  <c r="Z71" i="16" l="1"/>
  <c r="Z72" i="16" s="1"/>
  <c r="Z68" i="16"/>
  <c r="AI51" i="17"/>
  <c r="AI38" i="17"/>
  <c r="AA34" i="16"/>
  <c r="AA26" i="16"/>
  <c r="AA10" i="16"/>
  <c r="AA42" i="16"/>
  <c r="AA18" i="16"/>
  <c r="Y87" i="16"/>
  <c r="Y96" i="16" s="1"/>
  <c r="Y104" i="16" s="1"/>
  <c r="Y85" i="16"/>
  <c r="Y94" i="16" s="1"/>
  <c r="Y89" i="16"/>
  <c r="Y98" i="16" s="1"/>
  <c r="Y106" i="16" s="1"/>
  <c r="Y86" i="16"/>
  <c r="Y95" i="16" s="1"/>
  <c r="Y103" i="16" s="1"/>
  <c r="Y88" i="16"/>
  <c r="Y97" i="16" s="1"/>
  <c r="Y105" i="16" s="1"/>
  <c r="AI40" i="17"/>
  <c r="AI37" i="17"/>
  <c r="AI44" i="17" s="1"/>
  <c r="AI46" i="17" l="1"/>
  <c r="AJ43" i="17" s="1"/>
  <c r="Z80" i="16"/>
  <c r="Z74" i="16" s="1"/>
  <c r="Z82" i="16" s="1"/>
  <c r="AA50" i="16"/>
  <c r="AA46" i="16"/>
  <c r="AA55" i="16"/>
  <c r="Z90" i="16"/>
  <c r="Z99" i="16" s="1"/>
  <c r="Z84" i="16"/>
  <c r="Y102" i="16"/>
  <c r="Y93" i="16"/>
  <c r="AA43" i="16"/>
  <c r="AB38" i="16"/>
  <c r="AB6" i="16"/>
  <c r="AA11" i="16"/>
  <c r="Z76" i="16"/>
  <c r="Z77" i="16"/>
  <c r="AB14" i="16"/>
  <c r="AA19" i="16"/>
  <c r="AB22" i="16"/>
  <c r="AA27" i="16"/>
  <c r="AJ31" i="17"/>
  <c r="AB30" i="16"/>
  <c r="AA35" i="16"/>
  <c r="AI56" i="17"/>
  <c r="AJ4" i="16" s="1"/>
  <c r="AJ70" i="16" s="1"/>
  <c r="Z79" i="16" l="1"/>
  <c r="Z75" i="16"/>
  <c r="Z78" i="16"/>
  <c r="AA56" i="16"/>
  <c r="AA57" i="16" s="1"/>
  <c r="AA51" i="16"/>
  <c r="AB49" i="16" s="1"/>
  <c r="AB15" i="16"/>
  <c r="AB16" i="16" s="1"/>
  <c r="AB39" i="16"/>
  <c r="AB40" i="16" s="1"/>
  <c r="AA36" i="16"/>
  <c r="AA44" i="16"/>
  <c r="AA28" i="16"/>
  <c r="Z87" i="16"/>
  <c r="Z96" i="16" s="1"/>
  <c r="Z104" i="16" s="1"/>
  <c r="Z89" i="16"/>
  <c r="Z98" i="16" s="1"/>
  <c r="Z106" i="16" s="1"/>
  <c r="Z88" i="16"/>
  <c r="Z97" i="16" s="1"/>
  <c r="Z105" i="16" s="1"/>
  <c r="Z86" i="16"/>
  <c r="Z95" i="16" s="1"/>
  <c r="Z103" i="16" s="1"/>
  <c r="Z85" i="16"/>
  <c r="Z94" i="16" s="1"/>
  <c r="AA12" i="16"/>
  <c r="AA20" i="16"/>
  <c r="AB7" i="16"/>
  <c r="AB8" i="16" s="1"/>
  <c r="AB31" i="16"/>
  <c r="AB32" i="16" s="1"/>
  <c r="AJ36" i="17"/>
  <c r="AJ50" i="17" s="1"/>
  <c r="AB23" i="16"/>
  <c r="AB24" i="16" s="1"/>
  <c r="AA52" i="16"/>
  <c r="AA66" i="16" s="1"/>
  <c r="AA71" i="16" s="1"/>
  <c r="AA72" i="16" s="1"/>
  <c r="AA60" i="16"/>
  <c r="AB54" i="16" l="1"/>
  <c r="AJ38" i="17"/>
  <c r="AJ51" i="17"/>
  <c r="AA61" i="16"/>
  <c r="AA63" i="16"/>
  <c r="AA62" i="16"/>
  <c r="AA64" i="16"/>
  <c r="AA65" i="16"/>
  <c r="AA68" i="16"/>
  <c r="AA80" i="16" s="1"/>
  <c r="AA74" i="16" s="1"/>
  <c r="Z102" i="16"/>
  <c r="Z93" i="16"/>
  <c r="AJ37" i="17"/>
  <c r="AJ44" i="17" s="1"/>
  <c r="AJ40" i="17"/>
  <c r="AB17" i="16"/>
  <c r="AB33" i="16"/>
  <c r="AB25" i="16"/>
  <c r="AB41" i="16"/>
  <c r="AB9" i="16"/>
  <c r="AJ46" i="17" l="1"/>
  <c r="AK43" i="17" s="1"/>
  <c r="AJ56" i="17"/>
  <c r="AK4" i="16" s="1"/>
  <c r="AK70" i="16" s="1"/>
  <c r="AB10" i="16"/>
  <c r="AB26" i="16"/>
  <c r="AB18" i="16"/>
  <c r="AB42" i="16"/>
  <c r="AB34" i="16"/>
  <c r="AA82" i="16"/>
  <c r="AA79" i="16"/>
  <c r="AA75" i="16"/>
  <c r="AA77" i="16"/>
  <c r="AA78" i="16"/>
  <c r="AA76" i="16"/>
  <c r="AK31" i="17"/>
  <c r="AB55" i="16" l="1"/>
  <c r="AK36" i="17"/>
  <c r="AB27" i="16"/>
  <c r="AC22" i="16"/>
  <c r="AB50" i="16"/>
  <c r="AC38" i="16"/>
  <c r="AB43" i="16"/>
  <c r="AB11" i="16"/>
  <c r="AC6" i="16"/>
  <c r="AA90" i="16"/>
  <c r="AA99" i="16" s="1"/>
  <c r="AA84" i="16"/>
  <c r="AB46" i="16"/>
  <c r="AB56" i="16" s="1"/>
  <c r="AC30" i="16"/>
  <c r="AB35" i="16"/>
  <c r="AB19" i="16"/>
  <c r="AC14" i="16"/>
  <c r="AB51" i="16" l="1"/>
  <c r="AB57" i="16"/>
  <c r="AC54" i="16"/>
  <c r="AC7" i="16"/>
  <c r="AC8" i="16" s="1"/>
  <c r="AC15" i="16"/>
  <c r="AC16" i="16" s="1"/>
  <c r="AB12" i="16"/>
  <c r="AB20" i="16"/>
  <c r="AB44" i="16"/>
  <c r="AB36" i="16"/>
  <c r="AC31" i="16"/>
  <c r="AC32" i="16" s="1"/>
  <c r="AK50" i="17"/>
  <c r="AK40" i="17"/>
  <c r="AK37" i="17"/>
  <c r="AK44" i="17" s="1"/>
  <c r="AC39" i="16"/>
  <c r="AC40" i="16" s="1"/>
  <c r="AC49" i="16"/>
  <c r="AB52" i="16"/>
  <c r="AB66" i="16" s="1"/>
  <c r="AB71" i="16" s="1"/>
  <c r="AB72" i="16" s="1"/>
  <c r="AB60" i="16"/>
  <c r="AC23" i="16"/>
  <c r="AC24" i="16" s="1"/>
  <c r="AA85" i="16"/>
  <c r="AA94" i="16" s="1"/>
  <c r="AA88" i="16"/>
  <c r="AA97" i="16" s="1"/>
  <c r="AA105" i="16" s="1"/>
  <c r="AA87" i="16"/>
  <c r="AA96" i="16" s="1"/>
  <c r="AA104" i="16" s="1"/>
  <c r="AA89" i="16"/>
  <c r="AA98" i="16" s="1"/>
  <c r="AA106" i="16" s="1"/>
  <c r="AA86" i="16"/>
  <c r="AA95" i="16" s="1"/>
  <c r="AA103" i="16" s="1"/>
  <c r="AB28" i="16"/>
  <c r="AK46" i="17" l="1"/>
  <c r="AL43" i="17" s="1"/>
  <c r="AC9" i="16"/>
  <c r="AC17" i="16"/>
  <c r="AC25" i="16"/>
  <c r="AC41" i="16"/>
  <c r="AC33" i="16"/>
  <c r="AA93" i="16"/>
  <c r="AA102" i="16"/>
  <c r="AK51" i="17"/>
  <c r="AK56" i="17" s="1"/>
  <c r="AL4" i="16" s="1"/>
  <c r="AL70" i="16" s="1"/>
  <c r="AK38" i="17"/>
  <c r="AL31" i="17" s="1"/>
  <c r="AB68" i="16"/>
  <c r="AB80" i="16" s="1"/>
  <c r="AB74" i="16" s="1"/>
  <c r="AB65" i="16"/>
  <c r="AB64" i="16"/>
  <c r="AB63" i="16"/>
  <c r="AB62" i="16"/>
  <c r="AB61" i="16"/>
  <c r="AL36" i="17" l="1"/>
  <c r="AC10" i="16"/>
  <c r="AC18" i="16"/>
  <c r="AC34" i="16"/>
  <c r="AC42" i="16"/>
  <c r="AC26" i="16"/>
  <c r="AB82" i="16"/>
  <c r="AB78" i="16"/>
  <c r="AB79" i="16"/>
  <c r="AB75" i="16"/>
  <c r="AB77" i="16"/>
  <c r="AB76" i="16"/>
  <c r="AC27" i="16" l="1"/>
  <c r="AD22" i="16"/>
  <c r="AC46" i="16"/>
  <c r="AC43" i="16"/>
  <c r="AD38" i="16"/>
  <c r="AC19" i="16"/>
  <c r="AD14" i="16"/>
  <c r="AL40" i="17"/>
  <c r="AL46" i="17" s="1"/>
  <c r="AL37" i="17"/>
  <c r="AL44" i="17" s="1"/>
  <c r="AC11" i="16"/>
  <c r="AD6" i="16"/>
  <c r="AC55" i="16"/>
  <c r="AL50" i="17"/>
  <c r="AD30" i="16"/>
  <c r="AC35" i="16"/>
  <c r="AB84" i="16"/>
  <c r="AB90" i="16"/>
  <c r="AB99" i="16" s="1"/>
  <c r="AC50" i="16"/>
  <c r="AM43" i="17" l="1"/>
  <c r="AD15" i="16"/>
  <c r="AD16" i="16" s="1"/>
  <c r="AD31" i="16"/>
  <c r="AD32" i="16" s="1"/>
  <c r="AC56" i="16"/>
  <c r="AC57" i="16" s="1"/>
  <c r="AC44" i="16"/>
  <c r="AD23" i="16"/>
  <c r="AD24" i="16" s="1"/>
  <c r="AC36" i="16"/>
  <c r="AL38" i="17"/>
  <c r="AM31" i="17" s="1"/>
  <c r="AL51" i="17"/>
  <c r="AL56" i="17" s="1"/>
  <c r="AM4" i="16" s="1"/>
  <c r="AM70" i="16" s="1"/>
  <c r="AC20" i="16"/>
  <c r="AD39" i="16"/>
  <c r="AD40" i="16" s="1"/>
  <c r="AD7" i="16"/>
  <c r="AD8" i="16" s="1"/>
  <c r="AC51" i="16"/>
  <c r="AD49" i="16" s="1"/>
  <c r="AC12" i="16"/>
  <c r="AB85" i="16"/>
  <c r="AB94" i="16" s="1"/>
  <c r="AB88" i="16"/>
  <c r="AB97" i="16" s="1"/>
  <c r="AB105" i="16" s="1"/>
  <c r="E42" i="4" s="1"/>
  <c r="E45" i="4" s="1"/>
  <c r="AB86" i="16"/>
  <c r="AB95" i="16" s="1"/>
  <c r="AB103" i="16" s="1"/>
  <c r="E18" i="4" s="1"/>
  <c r="E21" i="4" s="1"/>
  <c r="AB89" i="16"/>
  <c r="AB98" i="16" s="1"/>
  <c r="AB106" i="16" s="1"/>
  <c r="E54" i="4" s="1"/>
  <c r="E57" i="4" s="1"/>
  <c r="AB87" i="16"/>
  <c r="AB96" i="16" s="1"/>
  <c r="AB104" i="16" s="1"/>
  <c r="E30" i="4" s="1"/>
  <c r="E33" i="4" s="1"/>
  <c r="AC28" i="16"/>
  <c r="AD54" i="16" l="1"/>
  <c r="AD25" i="16"/>
  <c r="AD17" i="16"/>
  <c r="AD41" i="16"/>
  <c r="AD9" i="16"/>
  <c r="AD33" i="16"/>
  <c r="AB102" i="16"/>
  <c r="E6" i="4" s="1"/>
  <c r="E9" i="4" s="1"/>
  <c r="AB93" i="16"/>
  <c r="AM36" i="17"/>
  <c r="AM50" i="17" s="1"/>
  <c r="AC52" i="16"/>
  <c r="AC66" i="16" s="1"/>
  <c r="AC71" i="16" s="1"/>
  <c r="AC72" i="16" s="1"/>
  <c r="AC60" i="16"/>
  <c r="AM38" i="17" l="1"/>
  <c r="AM51" i="17"/>
  <c r="AD10" i="16"/>
  <c r="AD26" i="16"/>
  <c r="AD42" i="16"/>
  <c r="AD34" i="16"/>
  <c r="AD18" i="16"/>
  <c r="AM37" i="17"/>
  <c r="AM44" i="17" s="1"/>
  <c r="AM40" i="17"/>
  <c r="AC65" i="16"/>
  <c r="AC61" i="16"/>
  <c r="AC63" i="16"/>
  <c r="AC64" i="16"/>
  <c r="AC62" i="16"/>
  <c r="AC68" i="16"/>
  <c r="AC80" i="16" s="1"/>
  <c r="AC74" i="16" s="1"/>
  <c r="AM46" i="17" l="1"/>
  <c r="AN43" i="17" s="1"/>
  <c r="AD55" i="16"/>
  <c r="AD50" i="16"/>
  <c r="AC82" i="16"/>
  <c r="AC77" i="16"/>
  <c r="AC79" i="16"/>
  <c r="AC76" i="16"/>
  <c r="AC78" i="16"/>
  <c r="AC75" i="16"/>
  <c r="AM56" i="17"/>
  <c r="AN4" i="16" s="1"/>
  <c r="AN70" i="16" s="1"/>
  <c r="AE38" i="16"/>
  <c r="AD43" i="16"/>
  <c r="AD35" i="16"/>
  <c r="AE30" i="16"/>
  <c r="AN31" i="17"/>
  <c r="AD11" i="16"/>
  <c r="AE6" i="16"/>
  <c r="AE14" i="16"/>
  <c r="AD19" i="16"/>
  <c r="AD27" i="16"/>
  <c r="AE22" i="16"/>
  <c r="AD46" i="16"/>
  <c r="AD56" i="16" s="1"/>
  <c r="AD57" i="16" s="1"/>
  <c r="AD51" i="16" l="1"/>
  <c r="AE31" i="16"/>
  <c r="AE32" i="16" s="1"/>
  <c r="AD36" i="16"/>
  <c r="AE54" i="16"/>
  <c r="AE23" i="16"/>
  <c r="AE24" i="16" s="1"/>
  <c r="AD28" i="16"/>
  <c r="AD20" i="16"/>
  <c r="AE15" i="16"/>
  <c r="AE16" i="16" s="1"/>
  <c r="AD44" i="16"/>
  <c r="AE7" i="16"/>
  <c r="AE8" i="16" s="1"/>
  <c r="AD52" i="16"/>
  <c r="AD66" i="16" s="1"/>
  <c r="AD71" i="16" s="1"/>
  <c r="AD72" i="16" s="1"/>
  <c r="AD60" i="16"/>
  <c r="AN36" i="17"/>
  <c r="AN50" i="17" s="1"/>
  <c r="AC84" i="16"/>
  <c r="AC90" i="16"/>
  <c r="AC99" i="16" s="1"/>
  <c r="AE39" i="16"/>
  <c r="AE40" i="16" s="1"/>
  <c r="AD12" i="16"/>
  <c r="AE49" i="16"/>
  <c r="AN51" i="17" l="1"/>
  <c r="AN38" i="17"/>
  <c r="AC88" i="16"/>
  <c r="AC97" i="16" s="1"/>
  <c r="AC105" i="16" s="1"/>
  <c r="AC86" i="16"/>
  <c r="AC95" i="16" s="1"/>
  <c r="AC103" i="16" s="1"/>
  <c r="AC89" i="16"/>
  <c r="AC98" i="16" s="1"/>
  <c r="AC106" i="16" s="1"/>
  <c r="AC87" i="16"/>
  <c r="AC96" i="16" s="1"/>
  <c r="AC104" i="16" s="1"/>
  <c r="AC85" i="16"/>
  <c r="AC94" i="16" s="1"/>
  <c r="AN40" i="17"/>
  <c r="AN37" i="17"/>
  <c r="AN44" i="17" s="1"/>
  <c r="AD65" i="16"/>
  <c r="AD62" i="16"/>
  <c r="AD61" i="16"/>
  <c r="AD64" i="16"/>
  <c r="AD63" i="16"/>
  <c r="AE17" i="16"/>
  <c r="AE25" i="16"/>
  <c r="AE9" i="16"/>
  <c r="AE33" i="16"/>
  <c r="AE41" i="16"/>
  <c r="AD68" i="16"/>
  <c r="AN46" i="17" l="1"/>
  <c r="AO43" i="17"/>
  <c r="AD80" i="16"/>
  <c r="AD74" i="16" s="1"/>
  <c r="AD82" i="16" s="1"/>
  <c r="AC102" i="16"/>
  <c r="AC93" i="16"/>
  <c r="AE18" i="16"/>
  <c r="AE26" i="16"/>
  <c r="AE34" i="16"/>
  <c r="AE10" i="16"/>
  <c r="AE42" i="16"/>
  <c r="AO31" i="17"/>
  <c r="AN56" i="17"/>
  <c r="AO4" i="16" s="1"/>
  <c r="AO70" i="16" s="1"/>
  <c r="AO36" i="17" l="1"/>
  <c r="AO50" i="17" s="1"/>
  <c r="AF38" i="16"/>
  <c r="AE43" i="16"/>
  <c r="AF14" i="16"/>
  <c r="AE19" i="16"/>
  <c r="AE46" i="16"/>
  <c r="AE11" i="16"/>
  <c r="AF6" i="16"/>
  <c r="AE50" i="16"/>
  <c r="AE35" i="16"/>
  <c r="AF30" i="16"/>
  <c r="AD84" i="16"/>
  <c r="AD90" i="16"/>
  <c r="AD99" i="16" s="1"/>
  <c r="AE55" i="16"/>
  <c r="AF22" i="16"/>
  <c r="AE27" i="16"/>
  <c r="AD75" i="16"/>
  <c r="AD76" i="16"/>
  <c r="AD77" i="16"/>
  <c r="AD79" i="16"/>
  <c r="AD78" i="16"/>
  <c r="AO38" i="17" l="1"/>
  <c r="AO51" i="17"/>
  <c r="AE44" i="16"/>
  <c r="AF31" i="16"/>
  <c r="AF32" i="16" s="1"/>
  <c r="AE51" i="16"/>
  <c r="AF23" i="16"/>
  <c r="AF24" i="16" s="1"/>
  <c r="AE36" i="16"/>
  <c r="AF7" i="16"/>
  <c r="AF8" i="16" s="1"/>
  <c r="AE12" i="16"/>
  <c r="AO40" i="17"/>
  <c r="AO37" i="17"/>
  <c r="AO44" i="17" s="1"/>
  <c r="AE56" i="16"/>
  <c r="AE57" i="16" s="1"/>
  <c r="AF39" i="16"/>
  <c r="AF40" i="16" s="1"/>
  <c r="AE28" i="16"/>
  <c r="AE20" i="16"/>
  <c r="AD86" i="16"/>
  <c r="AD95" i="16" s="1"/>
  <c r="AD103" i="16" s="1"/>
  <c r="AD87" i="16"/>
  <c r="AD96" i="16" s="1"/>
  <c r="AD104" i="16" s="1"/>
  <c r="AD88" i="16"/>
  <c r="AD97" i="16" s="1"/>
  <c r="AD105" i="16" s="1"/>
  <c r="AD89" i="16"/>
  <c r="AD98" i="16" s="1"/>
  <c r="AD106" i="16" s="1"/>
  <c r="AD85" i="16"/>
  <c r="AD94" i="16" s="1"/>
  <c r="AF15" i="16"/>
  <c r="AF16" i="16" s="1"/>
  <c r="AO46" i="17" l="1"/>
  <c r="AP43" i="17"/>
  <c r="AF54" i="16"/>
  <c r="AD102" i="16"/>
  <c r="AD93" i="16"/>
  <c r="AE52" i="16"/>
  <c r="AE66" i="16" s="1"/>
  <c r="AE71" i="16" s="1"/>
  <c r="AE72" i="16" s="1"/>
  <c r="AE60" i="16"/>
  <c r="AO56" i="17"/>
  <c r="AP4" i="16" s="1"/>
  <c r="AP70" i="16" s="1"/>
  <c r="AF33" i="16"/>
  <c r="AF41" i="16"/>
  <c r="AF25" i="16"/>
  <c r="AF9" i="16"/>
  <c r="AF17" i="16"/>
  <c r="AF49" i="16"/>
  <c r="AP31" i="17"/>
  <c r="AP36" i="17" l="1"/>
  <c r="AP50" i="17" s="1"/>
  <c r="AE65" i="16"/>
  <c r="AE63" i="16"/>
  <c r="AE62" i="16"/>
  <c r="AE64" i="16"/>
  <c r="AE61" i="16"/>
  <c r="AE68" i="16"/>
  <c r="AE80" i="16" s="1"/>
  <c r="AE74" i="16" s="1"/>
  <c r="AF10" i="16"/>
  <c r="AF34" i="16"/>
  <c r="AF42" i="16"/>
  <c r="AF18" i="16"/>
  <c r="AF26" i="16"/>
  <c r="AF46" i="16" l="1"/>
  <c r="AF50" i="16"/>
  <c r="AF51" i="16" s="1"/>
  <c r="AG49" i="16" s="1"/>
  <c r="AF55" i="16"/>
  <c r="AF56" i="16" s="1"/>
  <c r="AF52" i="16"/>
  <c r="AP51" i="17"/>
  <c r="AP38" i="17"/>
  <c r="AE82" i="16"/>
  <c r="AE75" i="16"/>
  <c r="AE76" i="16"/>
  <c r="AE77" i="16"/>
  <c r="AE79" i="16"/>
  <c r="AE78" i="16"/>
  <c r="AG22" i="16"/>
  <c r="AF27" i="16"/>
  <c r="AF35" i="16"/>
  <c r="AG30" i="16"/>
  <c r="AG14" i="16"/>
  <c r="AF19" i="16"/>
  <c r="AF11" i="16"/>
  <c r="AG6" i="16"/>
  <c r="AG38" i="16"/>
  <c r="AF43" i="16"/>
  <c r="AP40" i="17"/>
  <c r="AP37" i="17"/>
  <c r="AP44" i="17" s="1"/>
  <c r="AP46" i="17" l="1"/>
  <c r="AQ43" i="17"/>
  <c r="AF57" i="16"/>
  <c r="AF66" i="16" s="1"/>
  <c r="AF71" i="16" s="1"/>
  <c r="AF72" i="16" s="1"/>
  <c r="AG54" i="16"/>
  <c r="AP56" i="17"/>
  <c r="AQ4" i="16" s="1"/>
  <c r="AQ70" i="16" s="1"/>
  <c r="AF12" i="16"/>
  <c r="AF20" i="16"/>
  <c r="AE84" i="16"/>
  <c r="AE90" i="16"/>
  <c r="AE99" i="16" s="1"/>
  <c r="AF60" i="16"/>
  <c r="AG7" i="16"/>
  <c r="AG8" i="16" s="1"/>
  <c r="AG23" i="16"/>
  <c r="AG24" i="16" s="1"/>
  <c r="AQ31" i="17"/>
  <c r="AG15" i="16"/>
  <c r="AG16" i="16" s="1"/>
  <c r="AF44" i="16"/>
  <c r="AG31" i="16"/>
  <c r="AG32" i="16" s="1"/>
  <c r="AF28" i="16"/>
  <c r="AG39" i="16"/>
  <c r="AG40" i="16" s="1"/>
  <c r="AF36" i="16"/>
  <c r="AQ36" i="17" l="1"/>
  <c r="AQ50" i="17" s="1"/>
  <c r="AF65" i="16"/>
  <c r="AF64" i="16"/>
  <c r="AF61" i="16"/>
  <c r="AF63" i="16"/>
  <c r="AF62" i="16"/>
  <c r="AF68" i="16"/>
  <c r="AF80" i="16" s="1"/>
  <c r="AF74" i="16" s="1"/>
  <c r="AG41" i="16"/>
  <c r="AG33" i="16"/>
  <c r="AG9" i="16"/>
  <c r="AG17" i="16"/>
  <c r="AG25" i="16"/>
  <c r="AE86" i="16"/>
  <c r="AE95" i="16" s="1"/>
  <c r="AE103" i="16" s="1"/>
  <c r="AE85" i="16"/>
  <c r="AE94" i="16" s="1"/>
  <c r="AE89" i="16"/>
  <c r="AE98" i="16" s="1"/>
  <c r="AE106" i="16" s="1"/>
  <c r="AE87" i="16"/>
  <c r="AE96" i="16" s="1"/>
  <c r="AE104" i="16" s="1"/>
  <c r="AE88" i="16"/>
  <c r="AE97" i="16" s="1"/>
  <c r="AE105" i="16" s="1"/>
  <c r="AQ51" i="17" l="1"/>
  <c r="AQ38" i="17"/>
  <c r="AG34" i="16"/>
  <c r="AG10" i="16"/>
  <c r="AG42" i="16"/>
  <c r="AG18" i="16"/>
  <c r="AG26" i="16"/>
  <c r="AQ40" i="17"/>
  <c r="AQ37" i="17"/>
  <c r="AQ44" i="17" s="1"/>
  <c r="AE102" i="16"/>
  <c r="AE93" i="16"/>
  <c r="AF82" i="16"/>
  <c r="AF78" i="16"/>
  <c r="AF79" i="16"/>
  <c r="AF77" i="16"/>
  <c r="AF75" i="16"/>
  <c r="AF76" i="16"/>
  <c r="AQ46" i="17" l="1"/>
  <c r="AR43" i="17"/>
  <c r="AH6" i="16"/>
  <c r="AG11" i="16"/>
  <c r="AG50" i="16"/>
  <c r="AG55" i="16"/>
  <c r="AG35" i="16"/>
  <c r="AH30" i="16"/>
  <c r="AG46" i="16"/>
  <c r="AH14" i="16"/>
  <c r="AG19" i="16"/>
  <c r="AR31" i="17"/>
  <c r="AG27" i="16"/>
  <c r="AH22" i="16"/>
  <c r="AF90" i="16"/>
  <c r="AF99" i="16" s="1"/>
  <c r="AF84" i="16"/>
  <c r="AH38" i="16"/>
  <c r="AG43" i="16"/>
  <c r="AQ56" i="17"/>
  <c r="AR4" i="16" s="1"/>
  <c r="AR70" i="16" s="1"/>
  <c r="AG51" i="16" l="1"/>
  <c r="AG28" i="16"/>
  <c r="AG56" i="16"/>
  <c r="AG57" i="16" s="1"/>
  <c r="AH23" i="16"/>
  <c r="AH24" i="16" s="1"/>
  <c r="AG12" i="16"/>
  <c r="AG20" i="16"/>
  <c r="AH7" i="16"/>
  <c r="AH8" i="16" s="1"/>
  <c r="AG44" i="16"/>
  <c r="AH15" i="16"/>
  <c r="AH16" i="16" s="1"/>
  <c r="AH31" i="16"/>
  <c r="AH32" i="16" s="1"/>
  <c r="AH49" i="16"/>
  <c r="AG52" i="16"/>
  <c r="AR36" i="17"/>
  <c r="AR50" i="17" s="1"/>
  <c r="AH39" i="16"/>
  <c r="AH40" i="16" s="1"/>
  <c r="AF88" i="16"/>
  <c r="AF97" i="16" s="1"/>
  <c r="AF105" i="16" s="1"/>
  <c r="AF86" i="16"/>
  <c r="AF95" i="16" s="1"/>
  <c r="AF103" i="16" s="1"/>
  <c r="AF89" i="16"/>
  <c r="AF98" i="16" s="1"/>
  <c r="AF106" i="16" s="1"/>
  <c r="AF87" i="16"/>
  <c r="AF96" i="16" s="1"/>
  <c r="AF104" i="16" s="1"/>
  <c r="AF85" i="16"/>
  <c r="AF94" i="16" s="1"/>
  <c r="AG36" i="16"/>
  <c r="AR38" i="17" l="1"/>
  <c r="AR51" i="17"/>
  <c r="AF102" i="16"/>
  <c r="AF93" i="16"/>
  <c r="AR37" i="17"/>
  <c r="AR44" i="17" s="1"/>
  <c r="AR40" i="17"/>
  <c r="AR46" i="17" s="1"/>
  <c r="AH54" i="16"/>
  <c r="AG60" i="16"/>
  <c r="AH9" i="16"/>
  <c r="AH17" i="16"/>
  <c r="AH33" i="16"/>
  <c r="AH41" i="16"/>
  <c r="AH25" i="16"/>
  <c r="AG66" i="16"/>
  <c r="AS43" i="17" l="1"/>
  <c r="AH34" i="16"/>
  <c r="AH18" i="16"/>
  <c r="AH26" i="16"/>
  <c r="AH42" i="16"/>
  <c r="AH10" i="16"/>
  <c r="AG64" i="16"/>
  <c r="AG62" i="16"/>
  <c r="AG61" i="16"/>
  <c r="AG63" i="16"/>
  <c r="AG65" i="16"/>
  <c r="AG68" i="16"/>
  <c r="AG71" i="16"/>
  <c r="AG72" i="16" s="1"/>
  <c r="AR56" i="17"/>
  <c r="AS4" i="16" s="1"/>
  <c r="AS70" i="16" s="1"/>
  <c r="AS31" i="17"/>
  <c r="AG80" i="16" l="1"/>
  <c r="AG74" i="16" s="1"/>
  <c r="AH46" i="16"/>
  <c r="AI38" i="16"/>
  <c r="AH43" i="16"/>
  <c r="AG76" i="16"/>
  <c r="AG75" i="16"/>
  <c r="AG77" i="16"/>
  <c r="AG78" i="16"/>
  <c r="AG79" i="16"/>
  <c r="AI14" i="16"/>
  <c r="AH19" i="16"/>
  <c r="AI6" i="16"/>
  <c r="AH11" i="16"/>
  <c r="AG82" i="16"/>
  <c r="AH35" i="16"/>
  <c r="AI30" i="16"/>
  <c r="AH50" i="16"/>
  <c r="AI22" i="16"/>
  <c r="AH27" i="16"/>
  <c r="AS36" i="17"/>
  <c r="AS50" i="17" s="1"/>
  <c r="AH55" i="16"/>
  <c r="AH51" i="16" l="1"/>
  <c r="AS38" i="17"/>
  <c r="AS51" i="17"/>
  <c r="AH28" i="16"/>
  <c r="AI23" i="16"/>
  <c r="AI24" i="16" s="1"/>
  <c r="AH44" i="16"/>
  <c r="AG90" i="16"/>
  <c r="AG99" i="16" s="1"/>
  <c r="AG84" i="16"/>
  <c r="AH36" i="16"/>
  <c r="AH20" i="16"/>
  <c r="AI39" i="16"/>
  <c r="AI40" i="16" s="1"/>
  <c r="AS37" i="17"/>
  <c r="AS44" i="17" s="1"/>
  <c r="AS40" i="17"/>
  <c r="AI49" i="16"/>
  <c r="AH52" i="16"/>
  <c r="AH60" i="16"/>
  <c r="AH12" i="16"/>
  <c r="AI31" i="16"/>
  <c r="AI32" i="16" s="1"/>
  <c r="AI7" i="16"/>
  <c r="AI8" i="16" s="1"/>
  <c r="AH56" i="16"/>
  <c r="AH57" i="16" s="1"/>
  <c r="AI15" i="16"/>
  <c r="AI16" i="16" s="1"/>
  <c r="AS46" i="17" l="1"/>
  <c r="AT43" i="17"/>
  <c r="AH66" i="16"/>
  <c r="AH71" i="16" s="1"/>
  <c r="AH72" i="16" s="1"/>
  <c r="AI54" i="16"/>
  <c r="AS56" i="17"/>
  <c r="AT4" i="16" s="1"/>
  <c r="AT70" i="16" s="1"/>
  <c r="AH63" i="16"/>
  <c r="AH64" i="16"/>
  <c r="AH62" i="16"/>
  <c r="AH61" i="16"/>
  <c r="AH65" i="16"/>
  <c r="AH68" i="16"/>
  <c r="AH80" i="16" s="1"/>
  <c r="AH74" i="16" s="1"/>
  <c r="AT31" i="17"/>
  <c r="AG88" i="16"/>
  <c r="AG97" i="16" s="1"/>
  <c r="AG105" i="16" s="1"/>
  <c r="AG86" i="16"/>
  <c r="AG95" i="16" s="1"/>
  <c r="AG103" i="16" s="1"/>
  <c r="AG89" i="16"/>
  <c r="AG98" i="16" s="1"/>
  <c r="AG106" i="16" s="1"/>
  <c r="AG85" i="16"/>
  <c r="AG94" i="16" s="1"/>
  <c r="AG87" i="16"/>
  <c r="AG96" i="16" s="1"/>
  <c r="AG104" i="16" s="1"/>
  <c r="AI17" i="16"/>
  <c r="AI25" i="16"/>
  <c r="AI33" i="16"/>
  <c r="AI41" i="16"/>
  <c r="AI9" i="16"/>
  <c r="AG102" i="16" l="1"/>
  <c r="AG93" i="16"/>
  <c r="AT36" i="17"/>
  <c r="AT50" i="17" s="1"/>
  <c r="AH82" i="16"/>
  <c r="AH78" i="16"/>
  <c r="AH76" i="16"/>
  <c r="AH79" i="16"/>
  <c r="AH75" i="16"/>
  <c r="AH77" i="16"/>
  <c r="AI26" i="16"/>
  <c r="AI34" i="16"/>
  <c r="AI42" i="16"/>
  <c r="AI18" i="16"/>
  <c r="AI10" i="16"/>
  <c r="AJ22" i="16" l="1"/>
  <c r="AI27" i="16"/>
  <c r="AT38" i="17"/>
  <c r="AT51" i="17"/>
  <c r="AI19" i="16"/>
  <c r="AJ14" i="16"/>
  <c r="AI46" i="16"/>
  <c r="AT37" i="17"/>
  <c r="AT44" i="17" s="1"/>
  <c r="AT40" i="17"/>
  <c r="AI43" i="16"/>
  <c r="AJ38" i="16"/>
  <c r="AH84" i="16"/>
  <c r="AH90" i="16"/>
  <c r="AH99" i="16" s="1"/>
  <c r="AI50" i="16"/>
  <c r="AI55" i="16"/>
  <c r="AI11" i="16"/>
  <c r="AJ6" i="16"/>
  <c r="AI35" i="16"/>
  <c r="AJ30" i="16"/>
  <c r="AT46" i="17" l="1"/>
  <c r="AU43" i="17" s="1"/>
  <c r="AT56" i="17"/>
  <c r="AU4" i="16" s="1"/>
  <c r="AU70" i="16" s="1"/>
  <c r="AU31" i="17"/>
  <c r="AU36" i="17"/>
  <c r="AU50" i="17" s="1"/>
  <c r="AI28" i="16"/>
  <c r="AI12" i="16"/>
  <c r="AJ31" i="16"/>
  <c r="AJ32" i="16" s="1"/>
  <c r="AI36" i="16"/>
  <c r="AJ7" i="16"/>
  <c r="AJ8" i="16" s="1"/>
  <c r="AJ39" i="16"/>
  <c r="AJ40" i="16" s="1"/>
  <c r="AJ23" i="16"/>
  <c r="AJ24" i="16" s="1"/>
  <c r="AH89" i="16"/>
  <c r="AH98" i="16" s="1"/>
  <c r="AH106" i="16" s="1"/>
  <c r="AH86" i="16"/>
  <c r="AH95" i="16" s="1"/>
  <c r="AH103" i="16" s="1"/>
  <c r="AH85" i="16"/>
  <c r="AH94" i="16" s="1"/>
  <c r="AH88" i="16"/>
  <c r="AH97" i="16" s="1"/>
  <c r="AH105" i="16" s="1"/>
  <c r="AH87" i="16"/>
  <c r="AH96" i="16" s="1"/>
  <c r="AH104" i="16" s="1"/>
  <c r="AI44" i="16"/>
  <c r="AI56" i="16"/>
  <c r="AI57" i="16" s="1"/>
  <c r="AI51" i="16"/>
  <c r="AJ49" i="16" s="1"/>
  <c r="AJ15" i="16"/>
  <c r="AJ16" i="16" s="1"/>
  <c r="AI20" i="16"/>
  <c r="AU38" i="17" l="1"/>
  <c r="AU51" i="17"/>
  <c r="AH102" i="16"/>
  <c r="AH93" i="16"/>
  <c r="AU37" i="17"/>
  <c r="AU44" i="17" s="1"/>
  <c r="AU40" i="17"/>
  <c r="AU46" i="17" s="1"/>
  <c r="AJ25" i="16"/>
  <c r="AJ33" i="16"/>
  <c r="AJ41" i="16"/>
  <c r="AJ9" i="16"/>
  <c r="AJ17" i="16"/>
  <c r="AI52" i="16"/>
  <c r="AI66" i="16" s="1"/>
  <c r="AI71" i="16" s="1"/>
  <c r="AI72" i="16" s="1"/>
  <c r="AI60" i="16"/>
  <c r="AJ54" i="16"/>
  <c r="AV43" i="17" l="1"/>
  <c r="AU56" i="17"/>
  <c r="AV4" i="16" s="1"/>
  <c r="AV70" i="16" s="1"/>
  <c r="AI64" i="16"/>
  <c r="AI61" i="16"/>
  <c r="AI63" i="16"/>
  <c r="AI65" i="16"/>
  <c r="AI62" i="16"/>
  <c r="AI68" i="16"/>
  <c r="AV31" i="17"/>
  <c r="AJ18" i="16"/>
  <c r="AJ26" i="16"/>
  <c r="AJ10" i="16"/>
  <c r="AJ42" i="16"/>
  <c r="AJ34" i="16"/>
  <c r="AJ50" i="16" l="1"/>
  <c r="AI80" i="16"/>
  <c r="AI74" i="16" s="1"/>
  <c r="AK30" i="16"/>
  <c r="AJ35" i="16"/>
  <c r="AV36" i="17"/>
  <c r="AV50" i="17" s="1"/>
  <c r="AK22" i="16"/>
  <c r="AJ27" i="16"/>
  <c r="AJ46" i="16"/>
  <c r="AJ51" i="16" s="1"/>
  <c r="AJ43" i="16"/>
  <c r="AK38" i="16"/>
  <c r="AK14" i="16"/>
  <c r="AJ19" i="16"/>
  <c r="AJ55" i="16"/>
  <c r="AK6" i="16"/>
  <c r="AJ11" i="16"/>
  <c r="AJ52" i="16" l="1"/>
  <c r="AK49" i="16"/>
  <c r="AV51" i="17"/>
  <c r="AV38" i="17"/>
  <c r="AK15" i="16"/>
  <c r="AK16" i="16" s="1"/>
  <c r="AK39" i="16"/>
  <c r="AK40" i="16" s="1"/>
  <c r="AJ44" i="16"/>
  <c r="AI76" i="16"/>
  <c r="AI77" i="16"/>
  <c r="AI79" i="16"/>
  <c r="AI75" i="16"/>
  <c r="AI78" i="16"/>
  <c r="AJ28" i="16"/>
  <c r="AK7" i="16"/>
  <c r="AK8" i="16" s="1"/>
  <c r="AK23" i="16"/>
  <c r="AK24" i="16" s="1"/>
  <c r="AK31" i="16"/>
  <c r="AK32" i="16" s="1"/>
  <c r="AJ12" i="16"/>
  <c r="AJ56" i="16"/>
  <c r="AJ57" i="16" s="1"/>
  <c r="AJ36" i="16"/>
  <c r="AI82" i="16"/>
  <c r="AJ20" i="16"/>
  <c r="AV37" i="17"/>
  <c r="AV44" i="17" s="1"/>
  <c r="AV40" i="17"/>
  <c r="AV46" i="17" l="1"/>
  <c r="AW43" i="17"/>
  <c r="AK54" i="16"/>
  <c r="AW31" i="17"/>
  <c r="AW36" i="17"/>
  <c r="AW50" i="17" s="1"/>
  <c r="AV56" i="17"/>
  <c r="AW4" i="16" s="1"/>
  <c r="AW70" i="16" s="1"/>
  <c r="AK41" i="16"/>
  <c r="AK9" i="16"/>
  <c r="AK25" i="16"/>
  <c r="AK33" i="16"/>
  <c r="AK17" i="16"/>
  <c r="AJ60" i="16"/>
  <c r="AI90" i="16"/>
  <c r="AI99" i="16" s="1"/>
  <c r="AI84" i="16"/>
  <c r="AJ66" i="16"/>
  <c r="AJ71" i="16" s="1"/>
  <c r="AJ72" i="16" s="1"/>
  <c r="AW51" i="17" l="1"/>
  <c r="AW38" i="17"/>
  <c r="AW40" i="17"/>
  <c r="AW37" i="17"/>
  <c r="AW44" i="17" s="1"/>
  <c r="AJ64" i="16"/>
  <c r="AJ62" i="16"/>
  <c r="AJ61" i="16"/>
  <c r="AJ63" i="16"/>
  <c r="AJ65" i="16"/>
  <c r="AJ68" i="16"/>
  <c r="AJ80" i="16" s="1"/>
  <c r="AJ74" i="16" s="1"/>
  <c r="AI85" i="16"/>
  <c r="AI94" i="16" s="1"/>
  <c r="AI88" i="16"/>
  <c r="AI97" i="16" s="1"/>
  <c r="AI105" i="16" s="1"/>
  <c r="AI89" i="16"/>
  <c r="AI98" i="16" s="1"/>
  <c r="AI106" i="16" s="1"/>
  <c r="AI87" i="16"/>
  <c r="AI96" i="16" s="1"/>
  <c r="AI104" i="16" s="1"/>
  <c r="AI86" i="16"/>
  <c r="AI95" i="16" s="1"/>
  <c r="AI103" i="16" s="1"/>
  <c r="AK18" i="16"/>
  <c r="AK34" i="16"/>
  <c r="AK42" i="16"/>
  <c r="AK10" i="16"/>
  <c r="AK26" i="16"/>
  <c r="AW46" i="17" l="1"/>
  <c r="AX43" i="17" s="1"/>
  <c r="AI93" i="16"/>
  <c r="AI102" i="16"/>
  <c r="AK11" i="16"/>
  <c r="AL6" i="16"/>
  <c r="AK19" i="16"/>
  <c r="AL14" i="16"/>
  <c r="AJ82" i="16"/>
  <c r="AJ78" i="16"/>
  <c r="AJ75" i="16"/>
  <c r="AJ76" i="16"/>
  <c r="AJ79" i="16"/>
  <c r="AJ77" i="16"/>
  <c r="AL30" i="16"/>
  <c r="AK35" i="16"/>
  <c r="AK50" i="16"/>
  <c r="AK55" i="16"/>
  <c r="AX31" i="17"/>
  <c r="AL38" i="16"/>
  <c r="AK43" i="16"/>
  <c r="AK46" i="16"/>
  <c r="AK27" i="16"/>
  <c r="AL22" i="16"/>
  <c r="AW56" i="17"/>
  <c r="AX4" i="16" s="1"/>
  <c r="AX70" i="16" s="1"/>
  <c r="AX36" i="17" l="1"/>
  <c r="AX50" i="17" s="1"/>
  <c r="AK44" i="16"/>
  <c r="AL39" i="16"/>
  <c r="AL40" i="16" s="1"/>
  <c r="AK36" i="16"/>
  <c r="AL7" i="16"/>
  <c r="AL8" i="16" s="1"/>
  <c r="AJ90" i="16"/>
  <c r="AJ99" i="16" s="1"/>
  <c r="AJ84" i="16"/>
  <c r="AL15" i="16"/>
  <c r="AL16" i="16" s="1"/>
  <c r="AK28" i="16"/>
  <c r="AL31" i="16"/>
  <c r="AL32" i="16" s="1"/>
  <c r="AK20" i="16"/>
  <c r="AK56" i="16"/>
  <c r="AK57" i="16" s="1"/>
  <c r="AK51" i="16"/>
  <c r="AL49" i="16" s="1"/>
  <c r="AK12" i="16"/>
  <c r="AL23" i="16"/>
  <c r="AL24" i="16" s="1"/>
  <c r="AX51" i="17" l="1"/>
  <c r="AX38" i="17"/>
  <c r="AL54" i="16"/>
  <c r="AX40" i="17"/>
  <c r="AX37" i="17"/>
  <c r="AX44" i="17" s="1"/>
  <c r="AK52" i="16"/>
  <c r="AK66" i="16" s="1"/>
  <c r="AK71" i="16" s="1"/>
  <c r="AK72" i="16" s="1"/>
  <c r="AK60" i="16"/>
  <c r="AJ88" i="16"/>
  <c r="AJ97" i="16" s="1"/>
  <c r="AJ105" i="16" s="1"/>
  <c r="AJ87" i="16"/>
  <c r="AJ96" i="16" s="1"/>
  <c r="AJ104" i="16" s="1"/>
  <c r="AJ89" i="16"/>
  <c r="AJ98" i="16" s="1"/>
  <c r="AJ106" i="16" s="1"/>
  <c r="AJ86" i="16"/>
  <c r="AJ95" i="16" s="1"/>
  <c r="AJ103" i="16" s="1"/>
  <c r="AJ85" i="16"/>
  <c r="AJ94" i="16" s="1"/>
  <c r="AL33" i="16"/>
  <c r="AL25" i="16"/>
  <c r="AL9" i="16"/>
  <c r="AL41" i="16"/>
  <c r="AL17" i="16"/>
  <c r="AX46" i="17" l="1"/>
  <c r="AY43" i="17" s="1"/>
  <c r="AK62" i="16"/>
  <c r="AK63" i="16"/>
  <c r="AK65" i="16"/>
  <c r="AK64" i="16"/>
  <c r="AK61" i="16"/>
  <c r="AK68" i="16"/>
  <c r="AK80" i="16" s="1"/>
  <c r="AK74" i="16" s="1"/>
  <c r="AJ93" i="16"/>
  <c r="AJ102" i="16"/>
  <c r="AY31" i="17"/>
  <c r="AX56" i="17"/>
  <c r="AY4" i="16" s="1"/>
  <c r="AY70" i="16" s="1"/>
  <c r="AL42" i="16"/>
  <c r="AL18" i="16"/>
  <c r="AL10" i="16"/>
  <c r="AL26" i="16"/>
  <c r="AL34" i="16"/>
  <c r="AL11" i="16" l="1"/>
  <c r="AM6" i="16"/>
  <c r="AL19" i="16"/>
  <c r="AM14" i="16"/>
  <c r="AM38" i="16"/>
  <c r="AL43" i="16"/>
  <c r="AY36" i="17"/>
  <c r="AY50" i="17" s="1"/>
  <c r="AL55" i="16"/>
  <c r="AK82" i="16"/>
  <c r="AK76" i="16"/>
  <c r="AK79" i="16"/>
  <c r="AK77" i="16"/>
  <c r="AK78" i="16"/>
  <c r="AK75" i="16"/>
  <c r="AL50" i="16"/>
  <c r="AL46" i="16"/>
  <c r="AL35" i="16"/>
  <c r="AM30" i="16"/>
  <c r="AM22" i="16"/>
  <c r="AL27" i="16"/>
  <c r="AY38" i="17" l="1"/>
  <c r="AY51" i="17"/>
  <c r="AL44" i="16"/>
  <c r="AM31" i="16"/>
  <c r="AM32" i="16" s="1"/>
  <c r="AL36" i="16"/>
  <c r="AM15" i="16"/>
  <c r="AM16" i="16" s="1"/>
  <c r="AL20" i="16"/>
  <c r="AM39" i="16"/>
  <c r="AM40" i="16" s="1"/>
  <c r="AL51" i="16"/>
  <c r="AL56" i="16"/>
  <c r="AL57" i="16" s="1"/>
  <c r="AM7" i="16"/>
  <c r="AM8" i="16" s="1"/>
  <c r="AM23" i="16"/>
  <c r="AM24" i="16" s="1"/>
  <c r="AL12" i="16"/>
  <c r="AK90" i="16"/>
  <c r="AK99" i="16" s="1"/>
  <c r="AK84" i="16"/>
  <c r="AL28" i="16"/>
  <c r="AY40" i="17"/>
  <c r="AY37" i="17"/>
  <c r="AY44" i="17" s="1"/>
  <c r="AY46" i="17" l="1"/>
  <c r="AZ43" i="17" s="1"/>
  <c r="AM54" i="16"/>
  <c r="AM25" i="16"/>
  <c r="AM33" i="16"/>
  <c r="AM41" i="16"/>
  <c r="AM9" i="16"/>
  <c r="AM17" i="16"/>
  <c r="AY56" i="17"/>
  <c r="AZ4" i="16" s="1"/>
  <c r="AZ70" i="16" s="1"/>
  <c r="AK87" i="16"/>
  <c r="AK96" i="16" s="1"/>
  <c r="AK104" i="16" s="1"/>
  <c r="AK86" i="16"/>
  <c r="AK95" i="16" s="1"/>
  <c r="AK103" i="16" s="1"/>
  <c r="AK89" i="16"/>
  <c r="AK98" i="16" s="1"/>
  <c r="AK106" i="16" s="1"/>
  <c r="AK88" i="16"/>
  <c r="AK97" i="16" s="1"/>
  <c r="AK105" i="16" s="1"/>
  <c r="AK85" i="16"/>
  <c r="AK94" i="16" s="1"/>
  <c r="AM49" i="16"/>
  <c r="AL60" i="16"/>
  <c r="AL52" i="16"/>
  <c r="AL66" i="16" s="1"/>
  <c r="AL71" i="16" s="1"/>
  <c r="AL72" i="16" s="1"/>
  <c r="AZ31" i="17"/>
  <c r="AL62" i="16" l="1"/>
  <c r="AL63" i="16"/>
  <c r="AL65" i="16"/>
  <c r="AL61" i="16"/>
  <c r="AL64" i="16"/>
  <c r="AL68" i="16"/>
  <c r="AL80" i="16" s="1"/>
  <c r="AL74" i="16" s="1"/>
  <c r="AM18" i="16"/>
  <c r="AM34" i="16"/>
  <c r="AM26" i="16"/>
  <c r="AM42" i="16"/>
  <c r="AM10" i="16"/>
  <c r="AK93" i="16"/>
  <c r="AK102" i="16"/>
  <c r="AZ36" i="17"/>
  <c r="AZ50" i="17" s="1"/>
  <c r="AM46" i="16" l="1"/>
  <c r="AZ51" i="17"/>
  <c r="AZ38" i="17"/>
  <c r="AN22" i="16"/>
  <c r="AM27" i="16"/>
  <c r="AN14" i="16"/>
  <c r="AM19" i="16"/>
  <c r="AZ37" i="17"/>
  <c r="AZ44" i="17" s="1"/>
  <c r="AZ40" i="17"/>
  <c r="AL82" i="16"/>
  <c r="AL75" i="16"/>
  <c r="AL77" i="16"/>
  <c r="AL78" i="16"/>
  <c r="AL76" i="16"/>
  <c r="AL79" i="16"/>
  <c r="AN30" i="16"/>
  <c r="AM35" i="16"/>
  <c r="AM50" i="16"/>
  <c r="AM55" i="16"/>
  <c r="AN6" i="16"/>
  <c r="AM11" i="16"/>
  <c r="AN38" i="16"/>
  <c r="AM43" i="16"/>
  <c r="AZ46" i="17" l="1"/>
  <c r="BA43" i="17" s="1"/>
  <c r="AM12" i="16"/>
  <c r="AN7" i="16"/>
  <c r="AN8" i="16" s="1"/>
  <c r="AM56" i="16"/>
  <c r="AM57" i="16" s="1"/>
  <c r="AN23" i="16"/>
  <c r="AN24" i="16" s="1"/>
  <c r="AL90" i="16"/>
  <c r="AL99" i="16" s="1"/>
  <c r="AL84" i="16"/>
  <c r="AM36" i="16"/>
  <c r="BA31" i="17"/>
  <c r="AM28" i="16"/>
  <c r="AM51" i="16"/>
  <c r="AN49" i="16" s="1"/>
  <c r="AN31" i="16"/>
  <c r="AN32" i="16" s="1"/>
  <c r="AM44" i="16"/>
  <c r="AM20" i="16"/>
  <c r="AN39" i="16"/>
  <c r="AN40" i="16" s="1"/>
  <c r="AN15" i="16"/>
  <c r="AN16" i="16" s="1"/>
  <c r="AZ56" i="17"/>
  <c r="BA4" i="16" s="1"/>
  <c r="BA70" i="16" s="1"/>
  <c r="AN54" i="16" l="1"/>
  <c r="AN33" i="16"/>
  <c r="AN9" i="16"/>
  <c r="AN25" i="16"/>
  <c r="AN17" i="16"/>
  <c r="AN41" i="16"/>
  <c r="BA36" i="17"/>
  <c r="BA50" i="17" s="1"/>
  <c r="AL89" i="16"/>
  <c r="AL98" i="16" s="1"/>
  <c r="AL106" i="16" s="1"/>
  <c r="AL86" i="16"/>
  <c r="AL95" i="16" s="1"/>
  <c r="AL103" i="16" s="1"/>
  <c r="AL88" i="16"/>
  <c r="AL97" i="16" s="1"/>
  <c r="AL105" i="16" s="1"/>
  <c r="AL85" i="16"/>
  <c r="AL94" i="16" s="1"/>
  <c r="AL87" i="16"/>
  <c r="AL96" i="16" s="1"/>
  <c r="AL104" i="16" s="1"/>
  <c r="AM60" i="16"/>
  <c r="AM52" i="16"/>
  <c r="AM66" i="16" s="1"/>
  <c r="AM71" i="16" s="1"/>
  <c r="AM72" i="16" s="1"/>
  <c r="BA38" i="17" l="1"/>
  <c r="BA51" i="17"/>
  <c r="AN42" i="16"/>
  <c r="AN34" i="16"/>
  <c r="AN18" i="16"/>
  <c r="AN26" i="16"/>
  <c r="AN10" i="16"/>
  <c r="AL93" i="16"/>
  <c r="AL102" i="16"/>
  <c r="AM63" i="16"/>
  <c r="AM65" i="16"/>
  <c r="AM61" i="16"/>
  <c r="AM62" i="16"/>
  <c r="AM64" i="16"/>
  <c r="AM68" i="16"/>
  <c r="AM80" i="16" s="1"/>
  <c r="AM74" i="16" s="1"/>
  <c r="BA37" i="17"/>
  <c r="BA44" i="17" s="1"/>
  <c r="BA40" i="17"/>
  <c r="BA46" i="17" l="1"/>
  <c r="BB43" i="17" s="1"/>
  <c r="AN50" i="16"/>
  <c r="AO14" i="16"/>
  <c r="AN19" i="16"/>
  <c r="AN55" i="16"/>
  <c r="AO6" i="16"/>
  <c r="AN11" i="16"/>
  <c r="AN35" i="16"/>
  <c r="AO30" i="16"/>
  <c r="AM82" i="16"/>
  <c r="AM76" i="16"/>
  <c r="AM75" i="16"/>
  <c r="AM79" i="16"/>
  <c r="AM77" i="16"/>
  <c r="AM78" i="16"/>
  <c r="BA56" i="17"/>
  <c r="BB4" i="16" s="1"/>
  <c r="BB70" i="16" s="1"/>
  <c r="AO22" i="16"/>
  <c r="AN27" i="16"/>
  <c r="AO38" i="16"/>
  <c r="AN43" i="16"/>
  <c r="AN46" i="16"/>
  <c r="BB31" i="17"/>
  <c r="AN56" i="16" l="1"/>
  <c r="AN57" i="16" s="1"/>
  <c r="AN20" i="16"/>
  <c r="AO7" i="16"/>
  <c r="AO8" i="16" s="1"/>
  <c r="AO39" i="16"/>
  <c r="AO40" i="16" s="1"/>
  <c r="AO23" i="16"/>
  <c r="AO24" i="16" s="1"/>
  <c r="AO15" i="16"/>
  <c r="AO16" i="16" s="1"/>
  <c r="AM90" i="16"/>
  <c r="AM99" i="16" s="1"/>
  <c r="AM84" i="16"/>
  <c r="AO31" i="16"/>
  <c r="AO32" i="16" s="1"/>
  <c r="AN12" i="16"/>
  <c r="AN44" i="16"/>
  <c r="AN28" i="16"/>
  <c r="BB36" i="17"/>
  <c r="BB50" i="17" s="1"/>
  <c r="AN36" i="16"/>
  <c r="AN51" i="16"/>
  <c r="AO54" i="16" l="1"/>
  <c r="AO41" i="16"/>
  <c r="AO9" i="16"/>
  <c r="AO17" i="16"/>
  <c r="AO25" i="16"/>
  <c r="AO33" i="16"/>
  <c r="AM85" i="16"/>
  <c r="AM94" i="16" s="1"/>
  <c r="AM87" i="16"/>
  <c r="AM96" i="16" s="1"/>
  <c r="AM104" i="16" s="1"/>
  <c r="AM89" i="16"/>
  <c r="AM98" i="16" s="1"/>
  <c r="AM106" i="16" s="1"/>
  <c r="AM86" i="16"/>
  <c r="AM95" i="16" s="1"/>
  <c r="AM103" i="16" s="1"/>
  <c r="AM88" i="16"/>
  <c r="AM97" i="16" s="1"/>
  <c r="AM105" i="16" s="1"/>
  <c r="BB38" i="17"/>
  <c r="BB51" i="17"/>
  <c r="BB56" i="17" s="1"/>
  <c r="BC4" i="16" s="1"/>
  <c r="BC70" i="16" s="1"/>
  <c r="AN60" i="16"/>
  <c r="AN52" i="16"/>
  <c r="AN66" i="16" s="1"/>
  <c r="AN71" i="16" s="1"/>
  <c r="AN72" i="16" s="1"/>
  <c r="AO49" i="16"/>
  <c r="BB37" i="17"/>
  <c r="BB44" i="17" s="1"/>
  <c r="BB40" i="17"/>
  <c r="BB46" i="17" l="1"/>
  <c r="BC43" i="17" s="1"/>
  <c r="BC31" i="17"/>
  <c r="AM102" i="16"/>
  <c r="AM93" i="16"/>
  <c r="AO34" i="16"/>
  <c r="AO42" i="16"/>
  <c r="AO10" i="16"/>
  <c r="AO26" i="16"/>
  <c r="AO18" i="16"/>
  <c r="BC36" i="17"/>
  <c r="AN65" i="16"/>
  <c r="AN63" i="16"/>
  <c r="AN62" i="16"/>
  <c r="AN61" i="16"/>
  <c r="AN64" i="16"/>
  <c r="AN68" i="16"/>
  <c r="AO46" i="16" l="1"/>
  <c r="BC37" i="17"/>
  <c r="BC44" i="17" s="1"/>
  <c r="BC40" i="17"/>
  <c r="AP30" i="16"/>
  <c r="AO35" i="16"/>
  <c r="AO50" i="16"/>
  <c r="BC50" i="17"/>
  <c r="AP6" i="16"/>
  <c r="AO11" i="16"/>
  <c r="AP38" i="16"/>
  <c r="AO43" i="16"/>
  <c r="AN80" i="16"/>
  <c r="AN74" i="16" s="1"/>
  <c r="AO55" i="16"/>
  <c r="AP14" i="16"/>
  <c r="AO19" i="16"/>
  <c r="AO27" i="16"/>
  <c r="AP22" i="16"/>
  <c r="BC46" i="17" l="1"/>
  <c r="BD43" i="17"/>
  <c r="AP31" i="16"/>
  <c r="AP32" i="16" s="1"/>
  <c r="AN79" i="16"/>
  <c r="AN75" i="16"/>
  <c r="AN76" i="16"/>
  <c r="AN78" i="16"/>
  <c r="AN77" i="16"/>
  <c r="AP39" i="16"/>
  <c r="AP40" i="16" s="1"/>
  <c r="AO20" i="16"/>
  <c r="AO12" i="16"/>
  <c r="AP7" i="16"/>
  <c r="AP8" i="16" s="1"/>
  <c r="AO56" i="16"/>
  <c r="AO57" i="16" s="1"/>
  <c r="AP23" i="16"/>
  <c r="AP24" i="16" s="1"/>
  <c r="AO44" i="16"/>
  <c r="AO28" i="16"/>
  <c r="AP15" i="16"/>
  <c r="AP16" i="16" s="1"/>
  <c r="BC38" i="17"/>
  <c r="BD31" i="17" s="1"/>
  <c r="BC51" i="17"/>
  <c r="BC56" i="17" s="1"/>
  <c r="BD4" i="16" s="1"/>
  <c r="BD70" i="16" s="1"/>
  <c r="AO51" i="16"/>
  <c r="AP49" i="16" s="1"/>
  <c r="AN82" i="16"/>
  <c r="AO36" i="16"/>
  <c r="AP54" i="16" l="1"/>
  <c r="AN84" i="16"/>
  <c r="AN90" i="16"/>
  <c r="AN99" i="16" s="1"/>
  <c r="AO60" i="16"/>
  <c r="AO52" i="16"/>
  <c r="AO66" i="16" s="1"/>
  <c r="AO71" i="16" s="1"/>
  <c r="AO72" i="16" s="1"/>
  <c r="AP9" i="16"/>
  <c r="AP17" i="16"/>
  <c r="AP25" i="16"/>
  <c r="AP33" i="16"/>
  <c r="AP41" i="16"/>
  <c r="BD36" i="17"/>
  <c r="BD37" i="17" l="1"/>
  <c r="BD44" i="17" s="1"/>
  <c r="BD40" i="17"/>
  <c r="BD46" i="17" s="1"/>
  <c r="AO65" i="16"/>
  <c r="AO64" i="16"/>
  <c r="AO63" i="16"/>
  <c r="AO61" i="16"/>
  <c r="AO62" i="16"/>
  <c r="AO68" i="16"/>
  <c r="AO80" i="16" s="1"/>
  <c r="AO74" i="16" s="1"/>
  <c r="AN86" i="16"/>
  <c r="AN95" i="16" s="1"/>
  <c r="AN103" i="16" s="1"/>
  <c r="F18" i="4" s="1"/>
  <c r="F21" i="4" s="1"/>
  <c r="AN89" i="16"/>
  <c r="AN98" i="16" s="1"/>
  <c r="AN106" i="16" s="1"/>
  <c r="F54" i="4" s="1"/>
  <c r="F57" i="4" s="1"/>
  <c r="AN85" i="16"/>
  <c r="AN94" i="16" s="1"/>
  <c r="AN87" i="16"/>
  <c r="AN96" i="16" s="1"/>
  <c r="AN104" i="16" s="1"/>
  <c r="F30" i="4" s="1"/>
  <c r="F33" i="4" s="1"/>
  <c r="AN88" i="16"/>
  <c r="AN97" i="16" s="1"/>
  <c r="AN105" i="16" s="1"/>
  <c r="F42" i="4" s="1"/>
  <c r="F45" i="4" s="1"/>
  <c r="AP34" i="16"/>
  <c r="AP26" i="16"/>
  <c r="AP18" i="16"/>
  <c r="AP10" i="16"/>
  <c r="AP42" i="16"/>
  <c r="BD50" i="17"/>
  <c r="BE43" i="17" l="1"/>
  <c r="AQ22" i="16"/>
  <c r="AP27" i="16"/>
  <c r="AQ6" i="16"/>
  <c r="AP11" i="16"/>
  <c r="AN93" i="16"/>
  <c r="AN102" i="16"/>
  <c r="F6" i="4" s="1"/>
  <c r="F9" i="4" s="1"/>
  <c r="AP19" i="16"/>
  <c r="AQ14" i="16"/>
  <c r="AQ30" i="16"/>
  <c r="AP35" i="16"/>
  <c r="AP55" i="16"/>
  <c r="AP46" i="16"/>
  <c r="AO82" i="16"/>
  <c r="AO75" i="16"/>
  <c r="AO78" i="16"/>
  <c r="AO77" i="16"/>
  <c r="AO79" i="16"/>
  <c r="AO76" i="16"/>
  <c r="BD38" i="17"/>
  <c r="BE31" i="17" s="1"/>
  <c r="BD51" i="17"/>
  <c r="BD56" i="17" s="1"/>
  <c r="BE4" i="16" s="1"/>
  <c r="BE70" i="16" s="1"/>
  <c r="AP50" i="16"/>
  <c r="AQ38" i="16"/>
  <c r="AP43" i="16"/>
  <c r="AP12" i="16" l="1"/>
  <c r="AP56" i="16"/>
  <c r="AP57" i="16" s="1"/>
  <c r="AP51" i="16"/>
  <c r="AO90" i="16"/>
  <c r="AO99" i="16" s="1"/>
  <c r="AO84" i="16"/>
  <c r="BE36" i="17"/>
  <c r="AQ7" i="16"/>
  <c r="AQ8" i="16" s="1"/>
  <c r="AP36" i="16"/>
  <c r="AP28" i="16"/>
  <c r="AQ31" i="16"/>
  <c r="AQ32" i="16" s="1"/>
  <c r="AQ23" i="16"/>
  <c r="AQ24" i="16" s="1"/>
  <c r="AQ15" i="16"/>
  <c r="AQ16" i="16" s="1"/>
  <c r="AP44" i="16"/>
  <c r="AP20" i="16"/>
  <c r="AQ39" i="16"/>
  <c r="AQ40" i="16" s="1"/>
  <c r="BE37" i="17" l="1"/>
  <c r="BE44" i="17" s="1"/>
  <c r="BE40" i="17"/>
  <c r="BE46" i="17" s="1"/>
  <c r="AO85" i="16"/>
  <c r="AO94" i="16" s="1"/>
  <c r="AO89" i="16"/>
  <c r="AO98" i="16" s="1"/>
  <c r="AO106" i="16" s="1"/>
  <c r="AO87" i="16"/>
  <c r="AO96" i="16" s="1"/>
  <c r="AO104" i="16" s="1"/>
  <c r="AO88" i="16"/>
  <c r="AO97" i="16" s="1"/>
  <c r="AO105" i="16" s="1"/>
  <c r="AO86" i="16"/>
  <c r="AO95" i="16" s="1"/>
  <c r="AO103" i="16" s="1"/>
  <c r="AQ49" i="16"/>
  <c r="AP60" i="16"/>
  <c r="AP52" i="16"/>
  <c r="AP66" i="16" s="1"/>
  <c r="AP71" i="16" s="1"/>
  <c r="AP72" i="16" s="1"/>
  <c r="AQ41" i="16"/>
  <c r="AQ25" i="16"/>
  <c r="AQ33" i="16"/>
  <c r="AQ17" i="16"/>
  <c r="AQ9" i="16"/>
  <c r="BE50" i="17"/>
  <c r="AQ54" i="16"/>
  <c r="BF43" i="17" l="1"/>
  <c r="AO102" i="16"/>
  <c r="AO93" i="16"/>
  <c r="BE51" i="17"/>
  <c r="BE56" i="17" s="1"/>
  <c r="BF4" i="16" s="1"/>
  <c r="BF70" i="16" s="1"/>
  <c r="BE38" i="17"/>
  <c r="BF31" i="17" s="1"/>
  <c r="AQ26" i="16"/>
  <c r="AQ10" i="16"/>
  <c r="AQ34" i="16"/>
  <c r="AQ42" i="16"/>
  <c r="AQ18" i="16"/>
  <c r="AP61" i="16"/>
  <c r="AP64" i="16"/>
  <c r="AP62" i="16"/>
  <c r="AP65" i="16"/>
  <c r="AP63" i="16"/>
  <c r="AP68" i="16"/>
  <c r="AP80" i="16" s="1"/>
  <c r="AP74" i="16" s="1"/>
  <c r="AR6" i="16" l="1"/>
  <c r="AQ11" i="16"/>
  <c r="AP82" i="16"/>
  <c r="AP78" i="16"/>
  <c r="AP79" i="16"/>
  <c r="AP76" i="16"/>
  <c r="AP75" i="16"/>
  <c r="AP77" i="16"/>
  <c r="AQ27" i="16"/>
  <c r="AR22" i="16"/>
  <c r="AQ55" i="16"/>
  <c r="AR30" i="16"/>
  <c r="AQ35" i="16"/>
  <c r="AQ50" i="16"/>
  <c r="AQ46" i="16"/>
  <c r="AQ43" i="16"/>
  <c r="AR38" i="16"/>
  <c r="AQ19" i="16"/>
  <c r="AR14" i="16"/>
  <c r="BF36" i="17"/>
  <c r="BF50" i="17" s="1"/>
  <c r="AR31" i="16" l="1"/>
  <c r="AR32" i="16" s="1"/>
  <c r="AR7" i="16"/>
  <c r="AR8" i="16" s="1"/>
  <c r="AR15" i="16"/>
  <c r="AR16" i="16" s="1"/>
  <c r="AQ20" i="16"/>
  <c r="AR39" i="16"/>
  <c r="AR40" i="16" s="1"/>
  <c r="AP90" i="16"/>
  <c r="AP99" i="16" s="1"/>
  <c r="AP84" i="16"/>
  <c r="AR23" i="16"/>
  <c r="AR24" i="16" s="1"/>
  <c r="AQ28" i="16"/>
  <c r="BF38" i="17"/>
  <c r="BF51" i="17"/>
  <c r="AQ51" i="16"/>
  <c r="AQ56" i="16"/>
  <c r="AQ57" i="16" s="1"/>
  <c r="AQ12" i="16"/>
  <c r="AQ44" i="16"/>
  <c r="BF37" i="17"/>
  <c r="BF44" i="17" s="1"/>
  <c r="BF40" i="17"/>
  <c r="AQ36" i="16"/>
  <c r="BF46" i="17" l="1"/>
  <c r="BG43" i="17" s="1"/>
  <c r="AR17" i="16"/>
  <c r="AR41" i="16"/>
  <c r="AR33" i="16"/>
  <c r="AR9" i="16"/>
  <c r="AR25" i="16"/>
  <c r="AR54" i="16"/>
  <c r="AR49" i="16"/>
  <c r="AQ52" i="16"/>
  <c r="AQ66" i="16" s="1"/>
  <c r="AQ71" i="16" s="1"/>
  <c r="AQ72" i="16" s="1"/>
  <c r="AQ60" i="16"/>
  <c r="AP87" i="16"/>
  <c r="AP96" i="16" s="1"/>
  <c r="AP104" i="16" s="1"/>
  <c r="AP89" i="16"/>
  <c r="AP98" i="16" s="1"/>
  <c r="AP106" i="16" s="1"/>
  <c r="AP85" i="16"/>
  <c r="AP94" i="16" s="1"/>
  <c r="AP88" i="16"/>
  <c r="AP97" i="16" s="1"/>
  <c r="AP105" i="16" s="1"/>
  <c r="AP86" i="16"/>
  <c r="AP95" i="16" s="1"/>
  <c r="AP103" i="16" s="1"/>
  <c r="BF56" i="17"/>
  <c r="BG4" i="16" s="1"/>
  <c r="BG70" i="16" s="1"/>
  <c r="BG31" i="17"/>
  <c r="AP93" i="16" l="1"/>
  <c r="AP102" i="16"/>
  <c r="AR10" i="16"/>
  <c r="AR34" i="16"/>
  <c r="AR26" i="16"/>
  <c r="AR42" i="16"/>
  <c r="AR18" i="16"/>
  <c r="AQ62" i="16"/>
  <c r="AQ61" i="16"/>
  <c r="AQ65" i="16"/>
  <c r="AQ64" i="16"/>
  <c r="AQ63" i="16"/>
  <c r="AQ68" i="16"/>
  <c r="AQ80" i="16" s="1"/>
  <c r="AQ74" i="16" s="1"/>
  <c r="BG36" i="17"/>
  <c r="AR55" i="16" l="1"/>
  <c r="AR50" i="16"/>
  <c r="BG40" i="17"/>
  <c r="BG37" i="17"/>
  <c r="BG44" i="17" s="1"/>
  <c r="AR19" i="16"/>
  <c r="AS14" i="16"/>
  <c r="AS6" i="16"/>
  <c r="AR11" i="16"/>
  <c r="BG50" i="17"/>
  <c r="AR43" i="16"/>
  <c r="AS38" i="16"/>
  <c r="AR35" i="16"/>
  <c r="AS30" i="16"/>
  <c r="AR46" i="16"/>
  <c r="AR56" i="16" s="1"/>
  <c r="AS54" i="16" s="1"/>
  <c r="AQ82" i="16"/>
  <c r="AQ78" i="16"/>
  <c r="AQ76" i="16"/>
  <c r="AQ79" i="16"/>
  <c r="AQ75" i="16"/>
  <c r="AQ77" i="16"/>
  <c r="AS22" i="16"/>
  <c r="AR27" i="16"/>
  <c r="BG46" i="17" l="1"/>
  <c r="BH43" i="17"/>
  <c r="AS39" i="16"/>
  <c r="AS40" i="16" s="1"/>
  <c r="AR44" i="16"/>
  <c r="AR20" i="16"/>
  <c r="AQ90" i="16"/>
  <c r="AQ99" i="16" s="1"/>
  <c r="AQ84" i="16"/>
  <c r="AS7" i="16"/>
  <c r="AS8" i="16" s="1"/>
  <c r="AR57" i="16"/>
  <c r="AS31" i="16"/>
  <c r="AS32" i="16" s="1"/>
  <c r="AR36" i="16"/>
  <c r="BG51" i="17"/>
  <c r="BG56" i="17" s="1"/>
  <c r="BH4" i="16" s="1"/>
  <c r="BH70" i="16" s="1"/>
  <c r="BG38" i="17"/>
  <c r="BH31" i="17" s="1"/>
  <c r="AR12" i="16"/>
  <c r="AR28" i="16"/>
  <c r="AS23" i="16"/>
  <c r="AS24" i="16" s="1"/>
  <c r="AR51" i="16"/>
  <c r="AR60" i="16" s="1"/>
  <c r="AS15" i="16"/>
  <c r="AS16" i="16" s="1"/>
  <c r="AR62" i="16" l="1"/>
  <c r="AR61" i="16"/>
  <c r="AR64" i="16"/>
  <c r="AR65" i="16"/>
  <c r="AR63" i="16"/>
  <c r="BH36" i="17"/>
  <c r="BH50" i="17" s="1"/>
  <c r="AQ85" i="16"/>
  <c r="AQ94" i="16" s="1"/>
  <c r="AQ87" i="16"/>
  <c r="AQ96" i="16" s="1"/>
  <c r="AQ104" i="16" s="1"/>
  <c r="AQ88" i="16"/>
  <c r="AQ97" i="16" s="1"/>
  <c r="AQ105" i="16" s="1"/>
  <c r="AQ89" i="16"/>
  <c r="AQ98" i="16" s="1"/>
  <c r="AQ106" i="16" s="1"/>
  <c r="AQ86" i="16"/>
  <c r="AQ95" i="16" s="1"/>
  <c r="AQ103" i="16" s="1"/>
  <c r="AS17" i="16"/>
  <c r="AS25" i="16"/>
  <c r="AS33" i="16"/>
  <c r="AS9" i="16"/>
  <c r="AS41" i="16"/>
  <c r="AR52" i="16"/>
  <c r="AR66" i="16" s="1"/>
  <c r="AS49" i="16"/>
  <c r="BH51" i="17" l="1"/>
  <c r="BH38" i="17"/>
  <c r="AR71" i="16"/>
  <c r="AR72" i="16" s="1"/>
  <c r="AR68" i="16"/>
  <c r="AQ93" i="16"/>
  <c r="AQ102" i="16"/>
  <c r="AS26" i="16"/>
  <c r="AS42" i="16"/>
  <c r="AS18" i="16"/>
  <c r="AS10" i="16"/>
  <c r="AS34" i="16"/>
  <c r="BH37" i="17"/>
  <c r="BH44" i="17" s="1"/>
  <c r="BH40" i="17"/>
  <c r="BH46" i="17" s="1"/>
  <c r="BI43" i="17" l="1"/>
  <c r="AR80" i="16"/>
  <c r="AR74" i="16" s="1"/>
  <c r="AR76" i="16" s="1"/>
  <c r="AS46" i="16"/>
  <c r="AT30" i="16"/>
  <c r="AS35" i="16"/>
  <c r="AT38" i="16"/>
  <c r="AS43" i="16"/>
  <c r="AS19" i="16"/>
  <c r="AT14" i="16"/>
  <c r="AS27" i="16"/>
  <c r="AT22" i="16"/>
  <c r="AS50" i="16"/>
  <c r="BI31" i="17"/>
  <c r="AS11" i="16"/>
  <c r="AT6" i="16"/>
  <c r="AR82" i="16"/>
  <c r="AS55" i="16"/>
  <c r="BH56" i="17"/>
  <c r="BI4" i="16" s="1"/>
  <c r="BI70" i="16" s="1"/>
  <c r="AR79" i="16" l="1"/>
  <c r="AR78" i="16"/>
  <c r="AR75" i="16"/>
  <c r="AR77" i="16"/>
  <c r="AS51" i="16"/>
  <c r="AT49" i="16" s="1"/>
  <c r="AT39" i="16"/>
  <c r="AT40" i="16" s="1"/>
  <c r="AS36" i="16"/>
  <c r="AS12" i="16"/>
  <c r="BI36" i="17"/>
  <c r="AT31" i="16"/>
  <c r="AT32" i="16" s="1"/>
  <c r="AS28" i="16"/>
  <c r="AS56" i="16"/>
  <c r="AS57" i="16" s="1"/>
  <c r="AT23" i="16"/>
  <c r="AT24" i="16" s="1"/>
  <c r="AT15" i="16"/>
  <c r="AT16" i="16" s="1"/>
  <c r="AR84" i="16"/>
  <c r="AR90" i="16"/>
  <c r="AR99" i="16" s="1"/>
  <c r="AS20" i="16"/>
  <c r="AT7" i="16"/>
  <c r="AT8" i="16" s="1"/>
  <c r="AS44" i="16"/>
  <c r="AS52" i="16" l="1"/>
  <c r="BI37" i="17"/>
  <c r="BI44" i="17" s="1"/>
  <c r="BI40" i="17"/>
  <c r="AS66" i="16"/>
  <c r="AS71" i="16" s="1"/>
  <c r="AS72" i="16" s="1"/>
  <c r="AT54" i="16"/>
  <c r="AT25" i="16"/>
  <c r="AT33" i="16"/>
  <c r="AT17" i="16"/>
  <c r="AT41" i="16"/>
  <c r="AT9" i="16"/>
  <c r="AR89" i="16"/>
  <c r="AR98" i="16" s="1"/>
  <c r="AR106" i="16" s="1"/>
  <c r="AR88" i="16"/>
  <c r="AR97" i="16" s="1"/>
  <c r="AR105" i="16" s="1"/>
  <c r="AR87" i="16"/>
  <c r="AR96" i="16" s="1"/>
  <c r="AR104" i="16" s="1"/>
  <c r="AR85" i="16"/>
  <c r="AR94" i="16" s="1"/>
  <c r="AR86" i="16"/>
  <c r="AR95" i="16" s="1"/>
  <c r="AR103" i="16" s="1"/>
  <c r="AS60" i="16"/>
  <c r="BI50" i="17"/>
  <c r="BI46" i="17" l="1"/>
  <c r="BJ43" i="17"/>
  <c r="AS65" i="16"/>
  <c r="AS61" i="16"/>
  <c r="AS64" i="16"/>
  <c r="AS63" i="16"/>
  <c r="AS62" i="16"/>
  <c r="AS68" i="16"/>
  <c r="AS80" i="16" s="1"/>
  <c r="AS74" i="16" s="1"/>
  <c r="AR102" i="16"/>
  <c r="AR93" i="16"/>
  <c r="BI38" i="17"/>
  <c r="BJ31" i="17" s="1"/>
  <c r="BJ36" i="17" s="1"/>
  <c r="BI51" i="17"/>
  <c r="BI56" i="17" s="1"/>
  <c r="BJ4" i="16" s="1"/>
  <c r="BJ70" i="16" s="1"/>
  <c r="AT26" i="16"/>
  <c r="AT34" i="16"/>
  <c r="AT18" i="16"/>
  <c r="AT10" i="16"/>
  <c r="AT42" i="16"/>
  <c r="AU38" i="16" l="1"/>
  <c r="AT43" i="16"/>
  <c r="AU6" i="16"/>
  <c r="AT11" i="16"/>
  <c r="AU30" i="16"/>
  <c r="AT35" i="16"/>
  <c r="AT19" i="16"/>
  <c r="AU14" i="16"/>
  <c r="BJ50" i="17"/>
  <c r="BJ37" i="17"/>
  <c r="BJ44" i="17" s="1"/>
  <c r="BJ40" i="17"/>
  <c r="BJ46" i="17" s="1"/>
  <c r="AU22" i="16"/>
  <c r="AT27" i="16"/>
  <c r="AT55" i="16"/>
  <c r="AT50" i="16"/>
  <c r="AT46" i="16"/>
  <c r="AS82" i="16"/>
  <c r="AS75" i="16"/>
  <c r="AS77" i="16"/>
  <c r="AS79" i="16"/>
  <c r="AS76" i="16"/>
  <c r="AS78" i="16"/>
  <c r="BK43" i="17" l="1"/>
  <c r="AT20" i="16"/>
  <c r="AT28" i="16"/>
  <c r="AT44" i="16"/>
  <c r="AT36" i="16"/>
  <c r="AU31" i="16"/>
  <c r="AU32" i="16" s="1"/>
  <c r="BJ38" i="17"/>
  <c r="BK31" i="17" s="1"/>
  <c r="BK36" i="17" s="1"/>
  <c r="BJ51" i="17"/>
  <c r="BJ56" i="17" s="1"/>
  <c r="BK4" i="16" s="1"/>
  <c r="BK70" i="16" s="1"/>
  <c r="AU39" i="16"/>
  <c r="AU40" i="16" s="1"/>
  <c r="AT56" i="16"/>
  <c r="AT57" i="16" s="1"/>
  <c r="AU23" i="16"/>
  <c r="AU24" i="16" s="1"/>
  <c r="AT12" i="16"/>
  <c r="AU7" i="16"/>
  <c r="AU8" i="16" s="1"/>
  <c r="AS90" i="16"/>
  <c r="AS99" i="16" s="1"/>
  <c r="AS84" i="16"/>
  <c r="AT51" i="16"/>
  <c r="AU15" i="16"/>
  <c r="AU16" i="16" s="1"/>
  <c r="AU54" i="16" l="1"/>
  <c r="AT52" i="16"/>
  <c r="AT66" i="16" s="1"/>
  <c r="AT71" i="16" s="1"/>
  <c r="AT72" i="16" s="1"/>
  <c r="AT60" i="16"/>
  <c r="AU25" i="16"/>
  <c r="AU41" i="16"/>
  <c r="AU33" i="16"/>
  <c r="AU9" i="16"/>
  <c r="AU17" i="16"/>
  <c r="AS88" i="16"/>
  <c r="AS97" i="16" s="1"/>
  <c r="AS105" i="16" s="1"/>
  <c r="AS86" i="16"/>
  <c r="AS95" i="16" s="1"/>
  <c r="AS103" i="16" s="1"/>
  <c r="AS89" i="16"/>
  <c r="AS98" i="16" s="1"/>
  <c r="AS106" i="16" s="1"/>
  <c r="AS85" i="16"/>
  <c r="AS94" i="16" s="1"/>
  <c r="AS87" i="16"/>
  <c r="AS96" i="16" s="1"/>
  <c r="AS104" i="16" s="1"/>
  <c r="BK50" i="17"/>
  <c r="BK40" i="17"/>
  <c r="BK37" i="17"/>
  <c r="BK44" i="17" s="1"/>
  <c r="AU49" i="16"/>
  <c r="BK46" i="17" l="1"/>
  <c r="BL43" i="17" s="1"/>
  <c r="AU34" i="16"/>
  <c r="AU10" i="16"/>
  <c r="AU18" i="16"/>
  <c r="AU42" i="16"/>
  <c r="AU26" i="16"/>
  <c r="BK51" i="17"/>
  <c r="BK56" i="17" s="1"/>
  <c r="BL4" i="16" s="1"/>
  <c r="BL70" i="16" s="1"/>
  <c r="BK38" i="17"/>
  <c r="BL31" i="17" s="1"/>
  <c r="AT65" i="16"/>
  <c r="AT61" i="16"/>
  <c r="AT64" i="16"/>
  <c r="AT62" i="16"/>
  <c r="AT63" i="16"/>
  <c r="AT68" i="16"/>
  <c r="AT80" i="16" s="1"/>
  <c r="AT74" i="16" s="1"/>
  <c r="AS102" i="16"/>
  <c r="AS93" i="16"/>
  <c r="AU46" i="16" l="1"/>
  <c r="BL36" i="17"/>
  <c r="BL50" i="17" s="1"/>
  <c r="AU19" i="16"/>
  <c r="AV14" i="16"/>
  <c r="AU55" i="16"/>
  <c r="AV30" i="16"/>
  <c r="AU35" i="16"/>
  <c r="AU50" i="16"/>
  <c r="AU43" i="16"/>
  <c r="AV38" i="16"/>
  <c r="AV6" i="16"/>
  <c r="AU11" i="16"/>
  <c r="AT82" i="16"/>
  <c r="AT79" i="16"/>
  <c r="AT76" i="16"/>
  <c r="AT75" i="16"/>
  <c r="AT78" i="16"/>
  <c r="AT77" i="16"/>
  <c r="AU27" i="16"/>
  <c r="AV22" i="16"/>
  <c r="BL38" i="17" l="1"/>
  <c r="BL51" i="17"/>
  <c r="AU56" i="16"/>
  <c r="AU57" i="16" s="1"/>
  <c r="AV23" i="16"/>
  <c r="AV24" i="16" s="1"/>
  <c r="AV39" i="16"/>
  <c r="AV40" i="16" s="1"/>
  <c r="AU36" i="16"/>
  <c r="AT90" i="16"/>
  <c r="AT99" i="16" s="1"/>
  <c r="AT84" i="16"/>
  <c r="AU12" i="16"/>
  <c r="AV7" i="16"/>
  <c r="AV8" i="16" s="1"/>
  <c r="AU44" i="16"/>
  <c r="AV31" i="16"/>
  <c r="AV32" i="16" s="1"/>
  <c r="AV15" i="16"/>
  <c r="AV16" i="16" s="1"/>
  <c r="AU28" i="16"/>
  <c r="AU20" i="16"/>
  <c r="AU51" i="16"/>
  <c r="BL40" i="17"/>
  <c r="BL37" i="17"/>
  <c r="BL44" i="17" s="1"/>
  <c r="BL46" i="17" l="1"/>
  <c r="BM43" i="17" s="1"/>
  <c r="BL56" i="17"/>
  <c r="BM4" i="16" s="1"/>
  <c r="BM70" i="16" s="1"/>
  <c r="AU52" i="16"/>
  <c r="AU66" i="16" s="1"/>
  <c r="AU71" i="16" s="1"/>
  <c r="AU72" i="16" s="1"/>
  <c r="AU60" i="16"/>
  <c r="AV33" i="16"/>
  <c r="AV41" i="16"/>
  <c r="AV9" i="16"/>
  <c r="AV17" i="16"/>
  <c r="AV25" i="16"/>
  <c r="AV54" i="16"/>
  <c r="AT87" i="16"/>
  <c r="AT96" i="16" s="1"/>
  <c r="AT104" i="16" s="1"/>
  <c r="AT86" i="16"/>
  <c r="AT95" i="16" s="1"/>
  <c r="AT103" i="16" s="1"/>
  <c r="AT85" i="16"/>
  <c r="AT94" i="16" s="1"/>
  <c r="AT89" i="16"/>
  <c r="AT98" i="16" s="1"/>
  <c r="AT106" i="16" s="1"/>
  <c r="AT88" i="16"/>
  <c r="AT97" i="16" s="1"/>
  <c r="AT105" i="16" s="1"/>
  <c r="AV49" i="16"/>
  <c r="BM31" i="17"/>
  <c r="BM36" i="17" l="1"/>
  <c r="BM50" i="17" s="1"/>
  <c r="AV42" i="16"/>
  <c r="AV26" i="16"/>
  <c r="AV10" i="16"/>
  <c r="AV18" i="16"/>
  <c r="AV34" i="16"/>
  <c r="AT93" i="16"/>
  <c r="AT102" i="16"/>
  <c r="AU64" i="16"/>
  <c r="AU61" i="16"/>
  <c r="AU65" i="16"/>
  <c r="AU62" i="16"/>
  <c r="AU63" i="16"/>
  <c r="AU68" i="16"/>
  <c r="AU80" i="16" s="1"/>
  <c r="AU74" i="16" s="1"/>
  <c r="AV50" i="16" l="1"/>
  <c r="BM51" i="17"/>
  <c r="BM38" i="17"/>
  <c r="AU82" i="16"/>
  <c r="AU76" i="16"/>
  <c r="AU77" i="16"/>
  <c r="AU75" i="16"/>
  <c r="AU79" i="16"/>
  <c r="AU78" i="16"/>
  <c r="AW30" i="16"/>
  <c r="AV35" i="16"/>
  <c r="AV55" i="16"/>
  <c r="AW6" i="16"/>
  <c r="AV11" i="16"/>
  <c r="AW14" i="16"/>
  <c r="AV19" i="16"/>
  <c r="AV27" i="16"/>
  <c r="AW22" i="16"/>
  <c r="AV46" i="16"/>
  <c r="AW38" i="16"/>
  <c r="AV43" i="16"/>
  <c r="BM37" i="17"/>
  <c r="BM44" i="17" s="1"/>
  <c r="BM40" i="17"/>
  <c r="BM46" i="17" s="1"/>
  <c r="BN43" i="17" l="1"/>
  <c r="AV12" i="16"/>
  <c r="AW39" i="16"/>
  <c r="AW40" i="16" s="1"/>
  <c r="AV20" i="16"/>
  <c r="AV44" i="16"/>
  <c r="AV56" i="16"/>
  <c r="AV57" i="16" s="1"/>
  <c r="AU90" i="16"/>
  <c r="AU99" i="16" s="1"/>
  <c r="AU84" i="16"/>
  <c r="BN31" i="17"/>
  <c r="AW15" i="16"/>
  <c r="AW16" i="16" s="1"/>
  <c r="AW7" i="16"/>
  <c r="AW8" i="16" s="1"/>
  <c r="AW23" i="16"/>
  <c r="AW24" i="16" s="1"/>
  <c r="BM56" i="17"/>
  <c r="BN4" i="16" s="1"/>
  <c r="BN70" i="16" s="1"/>
  <c r="AV36" i="16"/>
  <c r="AW31" i="16"/>
  <c r="AW32" i="16" s="1"/>
  <c r="AV28" i="16"/>
  <c r="AV51" i="16"/>
  <c r="AW54" i="16" l="1"/>
  <c r="AW9" i="16"/>
  <c r="AW17" i="16"/>
  <c r="AW25" i="16"/>
  <c r="AW33" i="16"/>
  <c r="AW41" i="16"/>
  <c r="AU88" i="16"/>
  <c r="AU97" i="16" s="1"/>
  <c r="AU105" i="16" s="1"/>
  <c r="AU89" i="16"/>
  <c r="AU98" i="16" s="1"/>
  <c r="AU106" i="16" s="1"/>
  <c r="AU87" i="16"/>
  <c r="AU96" i="16" s="1"/>
  <c r="AU104" i="16" s="1"/>
  <c r="AU85" i="16"/>
  <c r="AU94" i="16" s="1"/>
  <c r="AU86" i="16"/>
  <c r="AU95" i="16" s="1"/>
  <c r="AU103" i="16" s="1"/>
  <c r="BN36" i="17"/>
  <c r="AW49" i="16"/>
  <c r="AV60" i="16"/>
  <c r="AV52" i="16"/>
  <c r="AV66" i="16" s="1"/>
  <c r="AV71" i="16" s="1"/>
  <c r="AV72" i="16" s="1"/>
  <c r="AV62" i="16" l="1"/>
  <c r="AV65" i="16"/>
  <c r="AV64" i="16"/>
  <c r="AV63" i="16"/>
  <c r="AV61" i="16"/>
  <c r="AV68" i="16"/>
  <c r="AV80" i="16" s="1"/>
  <c r="AV74" i="16" s="1"/>
  <c r="BN50" i="17"/>
  <c r="BN37" i="17"/>
  <c r="BN44" i="17" s="1"/>
  <c r="BN40" i="17"/>
  <c r="AU102" i="16"/>
  <c r="AU93" i="16"/>
  <c r="AW34" i="16"/>
  <c r="AW42" i="16"/>
  <c r="AW26" i="16"/>
  <c r="AW10" i="16"/>
  <c r="AW18" i="16"/>
  <c r="BN46" i="17" l="1"/>
  <c r="BO43" i="17" s="1"/>
  <c r="AW11" i="16"/>
  <c r="AX6" i="16"/>
  <c r="AX22" i="16"/>
  <c r="AW27" i="16"/>
  <c r="AW50" i="16"/>
  <c r="AW35" i="16"/>
  <c r="AX30" i="16"/>
  <c r="BN38" i="17"/>
  <c r="BO31" i="17" s="1"/>
  <c r="BN51" i="17"/>
  <c r="BN56" i="17" s="1"/>
  <c r="BO4" i="16" s="1"/>
  <c r="BO70" i="16" s="1"/>
  <c r="AW55" i="16"/>
  <c r="AX14" i="16"/>
  <c r="AW19" i="16"/>
  <c r="AX38" i="16"/>
  <c r="AW43" i="16"/>
  <c r="AW46" i="16"/>
  <c r="AV82" i="16"/>
  <c r="AV75" i="16"/>
  <c r="AV78" i="16"/>
  <c r="AV77" i="16"/>
  <c r="AV79" i="16"/>
  <c r="AV76" i="16"/>
  <c r="AV84" i="16" l="1"/>
  <c r="AV90" i="16"/>
  <c r="AV99" i="16" s="1"/>
  <c r="AX23" i="16"/>
  <c r="AX24" i="16" s="1"/>
  <c r="AW20" i="16"/>
  <c r="AX15" i="16"/>
  <c r="AX16" i="16" s="1"/>
  <c r="AW44" i="16"/>
  <c r="AW36" i="16"/>
  <c r="AX7" i="16"/>
  <c r="AX8" i="16" s="1"/>
  <c r="AW51" i="16"/>
  <c r="AX49" i="16" s="1"/>
  <c r="AW56" i="16"/>
  <c r="AW57" i="16" s="1"/>
  <c r="BO36" i="17"/>
  <c r="BO50" i="17" s="1"/>
  <c r="AW28" i="16"/>
  <c r="AX31" i="16"/>
  <c r="AX32" i="16" s="1"/>
  <c r="AX39" i="16"/>
  <c r="AX40" i="16" s="1"/>
  <c r="AW12" i="16"/>
  <c r="AX54" i="16" l="1"/>
  <c r="AX41" i="16"/>
  <c r="AX25" i="16"/>
  <c r="AX33" i="16"/>
  <c r="AX9" i="16"/>
  <c r="AX17" i="16"/>
  <c r="BO38" i="17"/>
  <c r="BO51" i="17"/>
  <c r="AW60" i="16"/>
  <c r="AW52" i="16"/>
  <c r="AW66" i="16" s="1"/>
  <c r="AW71" i="16" s="1"/>
  <c r="AW72" i="16" s="1"/>
  <c r="BO37" i="17"/>
  <c r="BO44" i="17" s="1"/>
  <c r="BO40" i="17"/>
  <c r="BO46" i="17" s="1"/>
  <c r="AV89" i="16"/>
  <c r="AV98" i="16" s="1"/>
  <c r="AV106" i="16" s="1"/>
  <c r="AV86" i="16"/>
  <c r="AV95" i="16" s="1"/>
  <c r="AV103" i="16" s="1"/>
  <c r="AV88" i="16"/>
  <c r="AV97" i="16" s="1"/>
  <c r="AV105" i="16" s="1"/>
  <c r="AV87" i="16"/>
  <c r="AV96" i="16" s="1"/>
  <c r="AV104" i="16" s="1"/>
  <c r="AV85" i="16"/>
  <c r="AV94" i="16" s="1"/>
  <c r="BO56" i="17" l="1"/>
  <c r="BP4" i="16" s="1"/>
  <c r="BP70" i="16" s="1"/>
  <c r="BP31" i="17"/>
  <c r="BP43" i="17"/>
  <c r="AX34" i="16"/>
  <c r="AX18" i="16"/>
  <c r="AX26" i="16"/>
  <c r="AX42" i="16"/>
  <c r="AX10" i="16"/>
  <c r="AV93" i="16"/>
  <c r="AV102" i="16"/>
  <c r="BP36" i="17"/>
  <c r="AW64" i="16"/>
  <c r="AW61" i="16"/>
  <c r="AW65" i="16"/>
  <c r="AW62" i="16"/>
  <c r="AW63" i="16"/>
  <c r="AW68" i="16"/>
  <c r="AX11" i="16" l="1"/>
  <c r="AY6" i="16"/>
  <c r="AX19" i="16"/>
  <c r="AY14" i="16"/>
  <c r="AX46" i="16"/>
  <c r="AX43" i="16"/>
  <c r="AY38" i="16"/>
  <c r="AX35" i="16"/>
  <c r="AY30" i="16"/>
  <c r="AW80" i="16"/>
  <c r="AW74" i="16" s="1"/>
  <c r="AW82" i="16" s="1"/>
  <c r="AX50" i="16"/>
  <c r="AX27" i="16"/>
  <c r="AY22" i="16"/>
  <c r="BP50" i="17"/>
  <c r="BP37" i="17"/>
  <c r="BP44" i="17" s="1"/>
  <c r="BP40" i="17"/>
  <c r="AX55" i="16"/>
  <c r="BP46" i="17" l="1"/>
  <c r="BQ43" i="17"/>
  <c r="AX44" i="16"/>
  <c r="AY15" i="16"/>
  <c r="AY16" i="16" s="1"/>
  <c r="AX56" i="16"/>
  <c r="AX57" i="16" s="1"/>
  <c r="AY7" i="16"/>
  <c r="AY8" i="16" s="1"/>
  <c r="BP51" i="17"/>
  <c r="BP56" i="17" s="1"/>
  <c r="BQ4" i="16" s="1"/>
  <c r="BQ70" i="16" s="1"/>
  <c r="BP38" i="17"/>
  <c r="BQ31" i="17" s="1"/>
  <c r="AY23" i="16"/>
  <c r="AY24" i="16" s="1"/>
  <c r="AX28" i="16"/>
  <c r="AX20" i="16"/>
  <c r="AY31" i="16"/>
  <c r="AY32" i="16" s="1"/>
  <c r="AX12" i="16"/>
  <c r="AY39" i="16"/>
  <c r="AY40" i="16" s="1"/>
  <c r="AX51" i="16"/>
  <c r="AW90" i="16"/>
  <c r="AW99" i="16" s="1"/>
  <c r="AW84" i="16"/>
  <c r="AW79" i="16"/>
  <c r="AW78" i="16"/>
  <c r="AW75" i="16"/>
  <c r="AW77" i="16"/>
  <c r="AW76" i="16"/>
  <c r="AX36" i="16"/>
  <c r="AY25" i="16" l="1"/>
  <c r="AY41" i="16"/>
  <c r="AY33" i="16"/>
  <c r="AY9" i="16"/>
  <c r="AY17" i="16"/>
  <c r="AY49" i="16"/>
  <c r="AX52" i="16"/>
  <c r="AX66" i="16" s="1"/>
  <c r="AX71" i="16" s="1"/>
  <c r="AX72" i="16" s="1"/>
  <c r="AX60" i="16"/>
  <c r="AY54" i="16"/>
  <c r="AW89" i="16"/>
  <c r="AW98" i="16" s="1"/>
  <c r="AW106" i="16" s="1"/>
  <c r="AW87" i="16"/>
  <c r="AW96" i="16" s="1"/>
  <c r="AW104" i="16" s="1"/>
  <c r="AW88" i="16"/>
  <c r="AW97" i="16" s="1"/>
  <c r="AW105" i="16" s="1"/>
  <c r="AW86" i="16"/>
  <c r="AW95" i="16" s="1"/>
  <c r="AW103" i="16" s="1"/>
  <c r="AW85" i="16"/>
  <c r="AW94" i="16" s="1"/>
  <c r="BQ36" i="17"/>
  <c r="BQ50" i="17" s="1"/>
  <c r="BQ38" i="17" l="1"/>
  <c r="BQ51" i="17"/>
  <c r="AX62" i="16"/>
  <c r="AX63" i="16"/>
  <c r="AX65" i="16"/>
  <c r="AX64" i="16"/>
  <c r="AX61" i="16"/>
  <c r="AX68" i="16"/>
  <c r="AX80" i="16" s="1"/>
  <c r="AX74" i="16" s="1"/>
  <c r="AY34" i="16"/>
  <c r="AY42" i="16"/>
  <c r="AY10" i="16"/>
  <c r="AY26" i="16"/>
  <c r="AY18" i="16"/>
  <c r="AW102" i="16"/>
  <c r="AW93" i="16"/>
  <c r="BQ37" i="17"/>
  <c r="BQ44" i="17" s="1"/>
  <c r="BQ40" i="17"/>
  <c r="BQ46" i="17" l="1"/>
  <c r="BR43" i="17" s="1"/>
  <c r="AY50" i="16"/>
  <c r="AX82" i="16"/>
  <c r="AX78" i="16"/>
  <c r="AX79" i="16"/>
  <c r="AX76" i="16"/>
  <c r="AX75" i="16"/>
  <c r="AX77" i="16"/>
  <c r="AZ22" i="16"/>
  <c r="AY27" i="16"/>
  <c r="AY43" i="16"/>
  <c r="AZ38" i="16"/>
  <c r="AZ30" i="16"/>
  <c r="AY35" i="16"/>
  <c r="BQ56" i="17"/>
  <c r="BR4" i="16" s="1"/>
  <c r="BR70" i="16" s="1"/>
  <c r="AY19" i="16"/>
  <c r="AZ14" i="16"/>
  <c r="AY11" i="16"/>
  <c r="AZ6" i="16"/>
  <c r="AY55" i="16"/>
  <c r="AY46" i="16"/>
  <c r="BR31" i="17"/>
  <c r="AZ23" i="16" l="1"/>
  <c r="AZ24" i="16" s="1"/>
  <c r="AY20" i="16"/>
  <c r="BR36" i="17"/>
  <c r="AY36" i="16"/>
  <c r="AY56" i="16"/>
  <c r="AY57" i="16" s="1"/>
  <c r="AZ7" i="16"/>
  <c r="AZ8" i="16" s="1"/>
  <c r="AY44" i="16"/>
  <c r="AX90" i="16"/>
  <c r="AX99" i="16" s="1"/>
  <c r="AX84" i="16"/>
  <c r="AZ15" i="16"/>
  <c r="AZ16" i="16" s="1"/>
  <c r="AZ31" i="16"/>
  <c r="AZ32" i="16" s="1"/>
  <c r="AZ39" i="16"/>
  <c r="AZ40" i="16" s="1"/>
  <c r="AY12" i="16"/>
  <c r="AY28" i="16"/>
  <c r="AY51" i="16"/>
  <c r="AZ54" i="16" l="1"/>
  <c r="AX86" i="16"/>
  <c r="AX95" i="16" s="1"/>
  <c r="AX103" i="16" s="1"/>
  <c r="AX85" i="16"/>
  <c r="AX94" i="16" s="1"/>
  <c r="AX87" i="16"/>
  <c r="AX96" i="16" s="1"/>
  <c r="AX104" i="16" s="1"/>
  <c r="AX89" i="16"/>
  <c r="AX98" i="16" s="1"/>
  <c r="AX106" i="16" s="1"/>
  <c r="AX88" i="16"/>
  <c r="AX97" i="16" s="1"/>
  <c r="AX105" i="16" s="1"/>
  <c r="BR50" i="17"/>
  <c r="BR37" i="17"/>
  <c r="BR44" i="17" s="1"/>
  <c r="BR40" i="17"/>
  <c r="AZ41" i="16"/>
  <c r="AZ9" i="16"/>
  <c r="AZ17" i="16"/>
  <c r="AZ25" i="16"/>
  <c r="AZ33" i="16"/>
  <c r="AZ49" i="16"/>
  <c r="AY52" i="16"/>
  <c r="AY66" i="16" s="1"/>
  <c r="AY71" i="16" s="1"/>
  <c r="AY72" i="16" s="1"/>
  <c r="AY60" i="16"/>
  <c r="BR46" i="17" l="1"/>
  <c r="BS43" i="17" s="1"/>
  <c r="AX102" i="16"/>
  <c r="AX93" i="16"/>
  <c r="AZ34" i="16"/>
  <c r="AZ26" i="16"/>
  <c r="AZ10" i="16"/>
  <c r="AZ18" i="16"/>
  <c r="AZ42" i="16"/>
  <c r="AY63" i="16"/>
  <c r="AY61" i="16"/>
  <c r="AY62" i="16"/>
  <c r="AY64" i="16"/>
  <c r="AY65" i="16"/>
  <c r="AY68" i="16"/>
  <c r="AY80" i="16" s="1"/>
  <c r="AY74" i="16" s="1"/>
  <c r="BR38" i="17"/>
  <c r="BS31" i="17" s="1"/>
  <c r="BR51" i="17"/>
  <c r="BR56" i="17" s="1"/>
  <c r="BS4" i="16" s="1"/>
  <c r="BS70" i="16" s="1"/>
  <c r="BA6" i="16" l="1"/>
  <c r="AZ11" i="16"/>
  <c r="AY82" i="16"/>
  <c r="AY75" i="16"/>
  <c r="AY76" i="16"/>
  <c r="AY77" i="16"/>
  <c r="AY79" i="16"/>
  <c r="AY78" i="16"/>
  <c r="AZ55" i="16"/>
  <c r="BA22" i="16"/>
  <c r="AZ27" i="16"/>
  <c r="BS36" i="17"/>
  <c r="BS50" i="17" s="1"/>
  <c r="BA38" i="16"/>
  <c r="AZ43" i="16"/>
  <c r="BA30" i="16"/>
  <c r="AZ35" i="16"/>
  <c r="AZ46" i="16"/>
  <c r="AZ50" i="16"/>
  <c r="AZ19" i="16"/>
  <c r="BA14" i="16"/>
  <c r="BS51" i="17" l="1"/>
  <c r="BS38" i="17"/>
  <c r="BA15" i="16"/>
  <c r="BA16" i="16" s="1"/>
  <c r="AZ51" i="16"/>
  <c r="BA49" i="16" s="1"/>
  <c r="AY84" i="16"/>
  <c r="AY90" i="16"/>
  <c r="AY99" i="16" s="1"/>
  <c r="BS40" i="17"/>
  <c r="BS37" i="17"/>
  <c r="BS44" i="17" s="1"/>
  <c r="AZ56" i="16"/>
  <c r="AZ57" i="16" s="1"/>
  <c r="AZ12" i="16"/>
  <c r="AZ44" i="16"/>
  <c r="BA39" i="16"/>
  <c r="BA40" i="16" s="1"/>
  <c r="AZ20" i="16"/>
  <c r="AZ28" i="16"/>
  <c r="BA23" i="16"/>
  <c r="BA24" i="16" s="1"/>
  <c r="AZ36" i="16"/>
  <c r="BA31" i="16"/>
  <c r="BA32" i="16" s="1"/>
  <c r="BA7" i="16"/>
  <c r="BA8" i="16" s="1"/>
  <c r="BA54" i="16" l="1"/>
  <c r="BS46" i="17"/>
  <c r="BT43" i="17"/>
  <c r="AY88" i="16"/>
  <c r="AY97" i="16" s="1"/>
  <c r="AY105" i="16" s="1"/>
  <c r="AY86" i="16"/>
  <c r="AY95" i="16" s="1"/>
  <c r="AY103" i="16" s="1"/>
  <c r="AY89" i="16"/>
  <c r="AY98" i="16" s="1"/>
  <c r="AY106" i="16" s="1"/>
  <c r="AY85" i="16"/>
  <c r="AY94" i="16" s="1"/>
  <c r="AY87" i="16"/>
  <c r="AY96" i="16" s="1"/>
  <c r="AY104" i="16" s="1"/>
  <c r="AZ60" i="16"/>
  <c r="AZ52" i="16"/>
  <c r="AZ66" i="16" s="1"/>
  <c r="AZ71" i="16" s="1"/>
  <c r="AZ72" i="16" s="1"/>
  <c r="BA9" i="16"/>
  <c r="BA25" i="16"/>
  <c r="BA33" i="16"/>
  <c r="BA17" i="16"/>
  <c r="BA41" i="16"/>
  <c r="BT31" i="17"/>
  <c r="BS56" i="17"/>
  <c r="BT4" i="16" s="1"/>
  <c r="BT70" i="16" s="1"/>
  <c r="AZ64" i="16" l="1"/>
  <c r="AZ65" i="16"/>
  <c r="AZ63" i="16"/>
  <c r="AZ62" i="16"/>
  <c r="AZ61" i="16"/>
  <c r="AZ68" i="16"/>
  <c r="AZ80" i="16" s="1"/>
  <c r="AZ74" i="16" s="1"/>
  <c r="AY102" i="16"/>
  <c r="AY93" i="16"/>
  <c r="BT36" i="17"/>
  <c r="BT50" i="17" s="1"/>
  <c r="BA10" i="16"/>
  <c r="BA42" i="16"/>
  <c r="BA26" i="16"/>
  <c r="BA34" i="16"/>
  <c r="BA18" i="16"/>
  <c r="BA46" i="16" l="1"/>
  <c r="BT38" i="17"/>
  <c r="BT51" i="17"/>
  <c r="BT56" i="17" s="1"/>
  <c r="BU4" i="16" s="1"/>
  <c r="BU70" i="16" s="1"/>
  <c r="AZ82" i="16"/>
  <c r="AZ78" i="16"/>
  <c r="AZ76" i="16"/>
  <c r="AZ77" i="16"/>
  <c r="AZ75" i="16"/>
  <c r="AZ79" i="16"/>
  <c r="BB38" i="16"/>
  <c r="BA43" i="16"/>
  <c r="BA19" i="16"/>
  <c r="BB14" i="16"/>
  <c r="BB6" i="16"/>
  <c r="BA11" i="16"/>
  <c r="BT37" i="17"/>
  <c r="BT44" i="17" s="1"/>
  <c r="BT40" i="17"/>
  <c r="BA55" i="16"/>
  <c r="BA50" i="16"/>
  <c r="BA51" i="16" s="1"/>
  <c r="BB30" i="16"/>
  <c r="BA35" i="16"/>
  <c r="BB22" i="16"/>
  <c r="BA27" i="16"/>
  <c r="BT46" i="17" l="1"/>
  <c r="BU43" i="17" s="1"/>
  <c r="BA12" i="16"/>
  <c r="AZ90" i="16"/>
  <c r="AZ99" i="16" s="1"/>
  <c r="AZ84" i="16"/>
  <c r="BB15" i="16"/>
  <c r="BB16" i="16" s="1"/>
  <c r="BB49" i="16"/>
  <c r="BA52" i="16"/>
  <c r="BA44" i="16"/>
  <c r="BA28" i="16"/>
  <c r="BB7" i="16"/>
  <c r="BB8" i="16" s="1"/>
  <c r="BA36" i="16"/>
  <c r="BB31" i="16"/>
  <c r="BB32" i="16" s="1"/>
  <c r="BA20" i="16"/>
  <c r="BA56" i="16"/>
  <c r="BA57" i="16" s="1"/>
  <c r="BU31" i="17"/>
  <c r="BB23" i="16"/>
  <c r="BB24" i="16" s="1"/>
  <c r="BB39" i="16"/>
  <c r="BB40" i="16" s="1"/>
  <c r="BB54" i="16" l="1"/>
  <c r="BA60" i="16"/>
  <c r="BA65" i="16" s="1"/>
  <c r="AZ89" i="16"/>
  <c r="AZ98" i="16" s="1"/>
  <c r="AZ106" i="16" s="1"/>
  <c r="G54" i="4" s="1"/>
  <c r="G57" i="4" s="1"/>
  <c r="AZ87" i="16"/>
  <c r="AZ96" i="16" s="1"/>
  <c r="AZ104" i="16" s="1"/>
  <c r="G30" i="4" s="1"/>
  <c r="G33" i="4" s="1"/>
  <c r="AZ88" i="16"/>
  <c r="AZ97" i="16" s="1"/>
  <c r="AZ105" i="16" s="1"/>
  <c r="G42" i="4" s="1"/>
  <c r="G45" i="4" s="1"/>
  <c r="AZ85" i="16"/>
  <c r="AZ94" i="16" s="1"/>
  <c r="AZ86" i="16"/>
  <c r="AZ95" i="16" s="1"/>
  <c r="AZ103" i="16" s="1"/>
  <c r="G18" i="4" s="1"/>
  <c r="G21" i="4" s="1"/>
  <c r="BA63" i="16"/>
  <c r="BB41" i="16"/>
  <c r="BB9" i="16"/>
  <c r="BB33" i="16"/>
  <c r="BB17" i="16"/>
  <c r="BB25" i="16"/>
  <c r="BU36" i="17"/>
  <c r="BU50" i="17" s="1"/>
  <c r="BA66" i="16"/>
  <c r="BA71" i="16" s="1"/>
  <c r="BA72" i="16" s="1"/>
  <c r="BA62" i="16" l="1"/>
  <c r="BA64" i="16"/>
  <c r="BA61" i="16"/>
  <c r="BU51" i="17"/>
  <c r="BU38" i="17"/>
  <c r="AZ102" i="16"/>
  <c r="G6" i="4" s="1"/>
  <c r="G9" i="4" s="1"/>
  <c r="AZ93" i="16"/>
  <c r="BB10" i="16"/>
  <c r="BB26" i="16"/>
  <c r="BB18" i="16"/>
  <c r="BB34" i="16"/>
  <c r="BB42" i="16"/>
  <c r="BA68" i="16"/>
  <c r="BA80" i="16" s="1"/>
  <c r="BA74" i="16" s="1"/>
  <c r="BU37" i="17"/>
  <c r="BU44" i="17" s="1"/>
  <c r="BU40" i="17"/>
  <c r="BU46" i="17" l="1"/>
  <c r="BV43" i="17" s="1"/>
  <c r="BB55" i="16"/>
  <c r="BB50" i="16"/>
  <c r="BC22" i="16"/>
  <c r="BB27" i="16"/>
  <c r="BB11" i="16"/>
  <c r="BC6" i="16"/>
  <c r="BA82" i="16"/>
  <c r="BA75" i="16"/>
  <c r="BA77" i="16"/>
  <c r="BA79" i="16"/>
  <c r="BA78" i="16"/>
  <c r="BA76" i="16"/>
  <c r="BC30" i="16"/>
  <c r="BB35" i="16"/>
  <c r="BV31" i="17"/>
  <c r="BB46" i="16"/>
  <c r="BC38" i="16"/>
  <c r="BB43" i="16"/>
  <c r="BB19" i="16"/>
  <c r="BC14" i="16"/>
  <c r="BU56" i="17"/>
  <c r="BV4" i="16" s="1"/>
  <c r="BV70" i="16" s="1"/>
  <c r="BV36" i="17" l="1"/>
  <c r="BV50" i="17" s="1"/>
  <c r="BC31" i="16"/>
  <c r="BC32" i="16" s="1"/>
  <c r="BB51" i="16"/>
  <c r="BC7" i="16"/>
  <c r="BC8" i="16" s="1"/>
  <c r="BB12" i="16"/>
  <c r="BC15" i="16"/>
  <c r="BC16" i="16" s="1"/>
  <c r="BB28" i="16"/>
  <c r="BB20" i="16"/>
  <c r="BC23" i="16"/>
  <c r="BC24" i="16" s="1"/>
  <c r="BC39" i="16"/>
  <c r="BC40" i="16" s="1"/>
  <c r="BA90" i="16"/>
  <c r="BA99" i="16" s="1"/>
  <c r="BA84" i="16"/>
  <c r="BB36" i="16"/>
  <c r="BB44" i="16"/>
  <c r="BB56" i="16"/>
  <c r="BV38" i="17" l="1"/>
  <c r="BV51" i="17"/>
  <c r="BC25" i="16"/>
  <c r="BC17" i="16"/>
  <c r="BC33" i="16"/>
  <c r="BC41" i="16"/>
  <c r="BC9" i="16"/>
  <c r="BB60" i="16"/>
  <c r="BB52" i="16"/>
  <c r="BC49" i="16"/>
  <c r="BA87" i="16"/>
  <c r="BA96" i="16" s="1"/>
  <c r="BA104" i="16" s="1"/>
  <c r="BA86" i="16"/>
  <c r="BA95" i="16" s="1"/>
  <c r="BA103" i="16" s="1"/>
  <c r="BA88" i="16"/>
  <c r="BA97" i="16" s="1"/>
  <c r="BA105" i="16" s="1"/>
  <c r="BA85" i="16"/>
  <c r="BA94" i="16" s="1"/>
  <c r="BA89" i="16"/>
  <c r="BA98" i="16" s="1"/>
  <c r="BA106" i="16" s="1"/>
  <c r="BB57" i="16"/>
  <c r="BC54" i="16"/>
  <c r="BV37" i="17"/>
  <c r="BV44" i="17" s="1"/>
  <c r="BV40" i="17"/>
  <c r="BV46" i="17" s="1"/>
  <c r="BW43" i="17" l="1"/>
  <c r="BA102" i="16"/>
  <c r="BA93" i="16"/>
  <c r="BC26" i="16"/>
  <c r="BC18" i="16"/>
  <c r="BC34" i="16"/>
  <c r="BC42" i="16"/>
  <c r="BC10" i="16"/>
  <c r="BV56" i="17"/>
  <c r="BW4" i="16" s="1"/>
  <c r="BW70" i="16" s="1"/>
  <c r="BB62" i="16"/>
  <c r="BB64" i="16"/>
  <c r="BB63" i="16"/>
  <c r="BB65" i="16"/>
  <c r="BB61" i="16"/>
  <c r="BB66" i="16"/>
  <c r="BB71" i="16" s="1"/>
  <c r="BB72" i="16" s="1"/>
  <c r="BW31" i="17"/>
  <c r="BC55" i="16" l="1"/>
  <c r="BC50" i="16"/>
  <c r="BC27" i="16"/>
  <c r="BD22" i="16"/>
  <c r="BW36" i="17"/>
  <c r="BC35" i="16"/>
  <c r="BD30" i="16"/>
  <c r="BD6" i="16"/>
  <c r="BC11" i="16"/>
  <c r="BD14" i="16"/>
  <c r="BC19" i="16"/>
  <c r="BC46" i="16"/>
  <c r="BB68" i="16"/>
  <c r="BD38" i="16"/>
  <c r="BC43" i="16"/>
  <c r="BC51" i="16" l="1"/>
  <c r="BD49" i="16"/>
  <c r="BC52" i="16"/>
  <c r="BD39" i="16"/>
  <c r="BD40" i="16" s="1"/>
  <c r="BW50" i="17"/>
  <c r="BW37" i="17"/>
  <c r="BW44" i="17" s="1"/>
  <c r="BW40" i="17"/>
  <c r="BW46" i="17" s="1"/>
  <c r="BC28" i="16"/>
  <c r="BD7" i="16"/>
  <c r="BD8" i="16" s="1"/>
  <c r="BC36" i="16"/>
  <c r="BB80" i="16"/>
  <c r="BB74" i="16" s="1"/>
  <c r="BB82" i="16" s="1"/>
  <c r="BC20" i="16"/>
  <c r="BD23" i="16"/>
  <c r="BD24" i="16" s="1"/>
  <c r="BD15" i="16"/>
  <c r="BD16" i="16" s="1"/>
  <c r="BC12" i="16"/>
  <c r="BC44" i="16"/>
  <c r="BD31" i="16"/>
  <c r="BD32" i="16" s="1"/>
  <c r="BC56" i="16"/>
  <c r="BC60" i="16" s="1"/>
  <c r="BX43" i="17" l="1"/>
  <c r="BC62" i="16"/>
  <c r="BC64" i="16"/>
  <c r="BC63" i="16"/>
  <c r="BC61" i="16"/>
  <c r="BC65" i="16"/>
  <c r="BD41" i="16"/>
  <c r="BD17" i="16"/>
  <c r="BD33" i="16"/>
  <c r="BD9" i="16"/>
  <c r="BD25" i="16"/>
  <c r="BW38" i="17"/>
  <c r="BX31" i="17" s="1"/>
  <c r="BW51" i="17"/>
  <c r="BW56" i="17" s="1"/>
  <c r="BX4" i="16" s="1"/>
  <c r="BX70" i="16" s="1"/>
  <c r="BB84" i="16"/>
  <c r="BB90" i="16"/>
  <c r="BB99" i="16" s="1"/>
  <c r="BB78" i="16"/>
  <c r="BB75" i="16"/>
  <c r="BB79" i="16"/>
  <c r="BB76" i="16"/>
  <c r="BB77" i="16"/>
  <c r="BC57" i="16"/>
  <c r="BC66" i="16" s="1"/>
  <c r="BD54" i="16"/>
  <c r="BC71" i="16" l="1"/>
  <c r="BC72" i="16" s="1"/>
  <c r="BC68" i="16"/>
  <c r="BC80" i="16" s="1"/>
  <c r="BC74" i="16" s="1"/>
  <c r="BB87" i="16"/>
  <c r="BB96" i="16" s="1"/>
  <c r="BB104" i="16" s="1"/>
  <c r="BB89" i="16"/>
  <c r="BB98" i="16" s="1"/>
  <c r="BB106" i="16" s="1"/>
  <c r="BB85" i="16"/>
  <c r="BB94" i="16" s="1"/>
  <c r="BB88" i="16"/>
  <c r="BB97" i="16" s="1"/>
  <c r="BB105" i="16" s="1"/>
  <c r="BB86" i="16"/>
  <c r="BB95" i="16" s="1"/>
  <c r="BB103" i="16" s="1"/>
  <c r="BX36" i="17"/>
  <c r="BX50" i="17" s="1"/>
  <c r="BD26" i="16"/>
  <c r="BD10" i="16"/>
  <c r="BD42" i="16"/>
  <c r="BD18" i="16"/>
  <c r="BD34" i="16"/>
  <c r="BD55" i="16" l="1"/>
  <c r="BX38" i="17"/>
  <c r="BX51" i="17"/>
  <c r="BB102" i="16"/>
  <c r="BB93" i="16"/>
  <c r="BD27" i="16"/>
  <c r="BE22" i="16"/>
  <c r="BD46" i="16"/>
  <c r="BD56" i="16" s="1"/>
  <c r="BD50" i="16"/>
  <c r="BX37" i="17"/>
  <c r="BX44" i="17" s="1"/>
  <c r="BX40" i="17"/>
  <c r="BC82" i="16"/>
  <c r="BC75" i="16"/>
  <c r="BC77" i="16"/>
  <c r="BC78" i="16"/>
  <c r="BC76" i="16"/>
  <c r="BC79" i="16"/>
  <c r="BE6" i="16"/>
  <c r="BD11" i="16"/>
  <c r="BE30" i="16"/>
  <c r="BD35" i="16"/>
  <c r="BD19" i="16"/>
  <c r="BE14" i="16"/>
  <c r="BD43" i="16"/>
  <c r="BE38" i="16"/>
  <c r="BX46" i="17" l="1"/>
  <c r="BY43" i="17"/>
  <c r="BD57" i="16"/>
  <c r="BE54" i="16"/>
  <c r="BD28" i="16"/>
  <c r="BD36" i="16"/>
  <c r="BE31" i="16"/>
  <c r="BE32" i="16" s="1"/>
  <c r="BE23" i="16"/>
  <c r="BE24" i="16" s="1"/>
  <c r="BD12" i="16"/>
  <c r="BD51" i="16"/>
  <c r="BE49" i="16" s="1"/>
  <c r="BX56" i="17"/>
  <c r="BY4" i="16" s="1"/>
  <c r="BY70" i="16" s="1"/>
  <c r="BE15" i="16"/>
  <c r="BE16" i="16" s="1"/>
  <c r="BD20" i="16"/>
  <c r="BC84" i="16"/>
  <c r="BC90" i="16"/>
  <c r="BC99" i="16" s="1"/>
  <c r="BE7" i="16"/>
  <c r="BE8" i="16" s="1"/>
  <c r="BE39" i="16"/>
  <c r="BE40" i="16" s="1"/>
  <c r="BD44" i="16"/>
  <c r="BY31" i="17"/>
  <c r="BE33" i="16" l="1"/>
  <c r="BE41" i="16"/>
  <c r="BE25" i="16"/>
  <c r="BE9" i="16"/>
  <c r="BE17" i="16"/>
  <c r="BC85" i="16"/>
  <c r="BC94" i="16" s="1"/>
  <c r="BC87" i="16"/>
  <c r="BC96" i="16" s="1"/>
  <c r="BC104" i="16" s="1"/>
  <c r="BC89" i="16"/>
  <c r="BC98" i="16" s="1"/>
  <c r="BC106" i="16" s="1"/>
  <c r="BC88" i="16"/>
  <c r="BC97" i="16" s="1"/>
  <c r="BC105" i="16" s="1"/>
  <c r="BC86" i="16"/>
  <c r="BC95" i="16" s="1"/>
  <c r="BC103" i="16" s="1"/>
  <c r="BD52" i="16"/>
  <c r="BD66" i="16" s="1"/>
  <c r="BD71" i="16" s="1"/>
  <c r="BD72" i="16" s="1"/>
  <c r="BD60" i="16"/>
  <c r="BY36" i="17"/>
  <c r="BD64" i="16" l="1"/>
  <c r="BD62" i="16"/>
  <c r="BD65" i="16"/>
  <c r="BD61" i="16"/>
  <c r="BD63" i="16"/>
  <c r="BD68" i="16"/>
  <c r="BD80" i="16" s="1"/>
  <c r="BD74" i="16" s="1"/>
  <c r="BY40" i="17"/>
  <c r="BY37" i="17"/>
  <c r="BY44" i="17" s="1"/>
  <c r="BY50" i="17"/>
  <c r="BE34" i="16"/>
  <c r="BE26" i="16"/>
  <c r="BE10" i="16"/>
  <c r="BE42" i="16"/>
  <c r="BE18" i="16"/>
  <c r="BC102" i="16"/>
  <c r="BC93" i="16"/>
  <c r="BY46" i="17" l="1"/>
  <c r="BZ43" i="17"/>
  <c r="BF38" i="16"/>
  <c r="BE43" i="16"/>
  <c r="BF6" i="16"/>
  <c r="BE11" i="16"/>
  <c r="BF30" i="16"/>
  <c r="BE35" i="16"/>
  <c r="BE50" i="16"/>
  <c r="BF22" i="16"/>
  <c r="BE27" i="16"/>
  <c r="BE46" i="16"/>
  <c r="BE55" i="16"/>
  <c r="BD82" i="16"/>
  <c r="BD78" i="16"/>
  <c r="BD79" i="16"/>
  <c r="BD77" i="16"/>
  <c r="BD76" i="16"/>
  <c r="BD75" i="16"/>
  <c r="BF14" i="16"/>
  <c r="BE19" i="16"/>
  <c r="BY38" i="17"/>
  <c r="BZ31" i="17" s="1"/>
  <c r="BY51" i="17"/>
  <c r="BY56" i="17" s="1"/>
  <c r="BZ4" i="16" s="1"/>
  <c r="BZ70" i="16" s="1"/>
  <c r="BE51" i="16" l="1"/>
  <c r="BF49" i="16" s="1"/>
  <c r="BE36" i="16"/>
  <c r="BF31" i="16"/>
  <c r="BF32" i="16" s="1"/>
  <c r="BF23" i="16"/>
  <c r="BF24" i="16" s="1"/>
  <c r="BD84" i="16"/>
  <c r="BD90" i="16"/>
  <c r="BD99" i="16" s="1"/>
  <c r="BZ36" i="17"/>
  <c r="BZ50" i="17" s="1"/>
  <c r="BE12" i="16"/>
  <c r="BE20" i="16"/>
  <c r="BF7" i="16"/>
  <c r="BF8" i="16" s="1"/>
  <c r="BF15" i="16"/>
  <c r="BF16" i="16" s="1"/>
  <c r="BE44" i="16"/>
  <c r="BE56" i="16"/>
  <c r="BE57" i="16" s="1"/>
  <c r="BE28" i="16"/>
  <c r="BF39" i="16"/>
  <c r="BF40" i="16" s="1"/>
  <c r="BF54" i="16" l="1"/>
  <c r="BZ38" i="17"/>
  <c r="BZ51" i="17"/>
  <c r="BZ37" i="17"/>
  <c r="BZ44" i="17" s="1"/>
  <c r="BZ40" i="17"/>
  <c r="BF25" i="16"/>
  <c r="BF33" i="16"/>
  <c r="BF17" i="16"/>
  <c r="BF41" i="16"/>
  <c r="BF9" i="16"/>
  <c r="BD87" i="16"/>
  <c r="BD96" i="16" s="1"/>
  <c r="BD104" i="16" s="1"/>
  <c r="BD89" i="16"/>
  <c r="BD98" i="16" s="1"/>
  <c r="BD106" i="16" s="1"/>
  <c r="BD85" i="16"/>
  <c r="BD94" i="16" s="1"/>
  <c r="BD88" i="16"/>
  <c r="BD97" i="16" s="1"/>
  <c r="BD105" i="16" s="1"/>
  <c r="BD86" i="16"/>
  <c r="BD95" i="16" s="1"/>
  <c r="BD103" i="16" s="1"/>
  <c r="BE60" i="16"/>
  <c r="BE52" i="16"/>
  <c r="BE66" i="16" s="1"/>
  <c r="BE71" i="16" s="1"/>
  <c r="BE72" i="16" s="1"/>
  <c r="BZ46" i="17" l="1"/>
  <c r="CA43" i="17"/>
  <c r="BF10" i="16"/>
  <c r="BF26" i="16"/>
  <c r="BF34" i="16"/>
  <c r="BF18" i="16"/>
  <c r="BF42" i="16"/>
  <c r="BD102" i="16"/>
  <c r="BD93" i="16"/>
  <c r="BE62" i="16"/>
  <c r="BE61" i="16"/>
  <c r="BE63" i="16"/>
  <c r="BE64" i="16"/>
  <c r="BE65" i="16"/>
  <c r="BE68" i="16"/>
  <c r="BZ56" i="17"/>
  <c r="CA4" i="16" s="1"/>
  <c r="CA70" i="16" s="1"/>
  <c r="CA31" i="17"/>
  <c r="BG38" i="16" l="1"/>
  <c r="BF43" i="16"/>
  <c r="BG14" i="16"/>
  <c r="BF19" i="16"/>
  <c r="BF35" i="16"/>
  <c r="BG30" i="16"/>
  <c r="BE80" i="16"/>
  <c r="BE74" i="16" s="1"/>
  <c r="BE82" i="16" s="1"/>
  <c r="BG22" i="16"/>
  <c r="BF27" i="16"/>
  <c r="BG6" i="16"/>
  <c r="BF11" i="16"/>
  <c r="BF50" i="16"/>
  <c r="CA36" i="17"/>
  <c r="BF55" i="16"/>
  <c r="BF46" i="16"/>
  <c r="BE90" i="16" l="1"/>
  <c r="BE99" i="16" s="1"/>
  <c r="BE84" i="16"/>
  <c r="BF56" i="16"/>
  <c r="BF57" i="16" s="1"/>
  <c r="BE75" i="16"/>
  <c r="BE78" i="16"/>
  <c r="BE79" i="16"/>
  <c r="BE77" i="16"/>
  <c r="BE76" i="16"/>
  <c r="BG31" i="16"/>
  <c r="BG32" i="16" s="1"/>
  <c r="CA37" i="17"/>
  <c r="CA44" i="17" s="1"/>
  <c r="CA40" i="17"/>
  <c r="CA50" i="17"/>
  <c r="BG15" i="16"/>
  <c r="BG16" i="16" s="1"/>
  <c r="BF51" i="16"/>
  <c r="BF12" i="16"/>
  <c r="BF20" i="16"/>
  <c r="BG7" i="16"/>
  <c r="BG8" i="16" s="1"/>
  <c r="BF28" i="16"/>
  <c r="BF44" i="16"/>
  <c r="BF36" i="16"/>
  <c r="BG23" i="16"/>
  <c r="BG24" i="16" s="1"/>
  <c r="BG39" i="16"/>
  <c r="BG40" i="16" s="1"/>
  <c r="CA46" i="17" l="1"/>
  <c r="CB43" i="17"/>
  <c r="BG9" i="16"/>
  <c r="BG33" i="16"/>
  <c r="BG17" i="16"/>
  <c r="BG25" i="16"/>
  <c r="BG41" i="16"/>
  <c r="CA38" i="17"/>
  <c r="CB31" i="17" s="1"/>
  <c r="CA51" i="17"/>
  <c r="CA56" i="17" s="1"/>
  <c r="CB4" i="16" s="1"/>
  <c r="CB70" i="16" s="1"/>
  <c r="BG54" i="16"/>
  <c r="BF60" i="16"/>
  <c r="BF52" i="16"/>
  <c r="BF66" i="16" s="1"/>
  <c r="BF71" i="16" s="1"/>
  <c r="BF72" i="16" s="1"/>
  <c r="BE89" i="16"/>
  <c r="BE98" i="16" s="1"/>
  <c r="BE106" i="16" s="1"/>
  <c r="BE85" i="16"/>
  <c r="BE94" i="16" s="1"/>
  <c r="BE86" i="16"/>
  <c r="BE95" i="16" s="1"/>
  <c r="BE103" i="16" s="1"/>
  <c r="BE88" i="16"/>
  <c r="BE97" i="16" s="1"/>
  <c r="BE105" i="16" s="1"/>
  <c r="BE87" i="16"/>
  <c r="BE96" i="16" s="1"/>
  <c r="BE104" i="16" s="1"/>
  <c r="BG49" i="16"/>
  <c r="CB36" i="17" l="1"/>
  <c r="BE93" i="16"/>
  <c r="BE102" i="16"/>
  <c r="BF62" i="16"/>
  <c r="BF61" i="16"/>
  <c r="BF65" i="16"/>
  <c r="BF63" i="16"/>
  <c r="BF64" i="16"/>
  <c r="BF68" i="16"/>
  <c r="BF80" i="16" s="1"/>
  <c r="BF74" i="16" s="1"/>
  <c r="BG34" i="16"/>
  <c r="BG18" i="16"/>
  <c r="BG42" i="16"/>
  <c r="BG10" i="16"/>
  <c r="BG26" i="16"/>
  <c r="BG55" i="16" l="1"/>
  <c r="BG50" i="16"/>
  <c r="BF82" i="16"/>
  <c r="BF76" i="16"/>
  <c r="BF78" i="16"/>
  <c r="BF79" i="16"/>
  <c r="BF75" i="16"/>
  <c r="BF77" i="16"/>
  <c r="BG11" i="16"/>
  <c r="BH6" i="16"/>
  <c r="BG43" i="16"/>
  <c r="BH38" i="16"/>
  <c r="CB37" i="17"/>
  <c r="CB44" i="17" s="1"/>
  <c r="CB40" i="17"/>
  <c r="BH22" i="16"/>
  <c r="BG27" i="16"/>
  <c r="CB50" i="17"/>
  <c r="BH30" i="16"/>
  <c r="BG35" i="16"/>
  <c r="BG19" i="16"/>
  <c r="BH14" i="16"/>
  <c r="BG46" i="16"/>
  <c r="CB46" i="17" l="1"/>
  <c r="CC43" i="17" s="1"/>
  <c r="BH23" i="16"/>
  <c r="BH24" i="16" s="1"/>
  <c r="BG20" i="16"/>
  <c r="BH15" i="16"/>
  <c r="BH16" i="16" s="1"/>
  <c r="BG56" i="16"/>
  <c r="BF84" i="16"/>
  <c r="BF90" i="16"/>
  <c r="BF99" i="16" s="1"/>
  <c r="BH31" i="16"/>
  <c r="BH32" i="16" s="1"/>
  <c r="CB38" i="17"/>
  <c r="CC31" i="17" s="1"/>
  <c r="CB51" i="17"/>
  <c r="CB56" i="17" s="1"/>
  <c r="BG12" i="16"/>
  <c r="BH39" i="16"/>
  <c r="BH40" i="16" s="1"/>
  <c r="BG36" i="16"/>
  <c r="BG44" i="16"/>
  <c r="BH7" i="16"/>
  <c r="BH8" i="16" s="1"/>
  <c r="BG28" i="16"/>
  <c r="BG51" i="16"/>
  <c r="CC4" i="16" l="1"/>
  <c r="CC70" i="16" s="1"/>
  <c r="CC36" i="17"/>
  <c r="CC50" i="17" s="1"/>
  <c r="BH41" i="16"/>
  <c r="BH25" i="16"/>
  <c r="BH33" i="16"/>
  <c r="BH9" i="16"/>
  <c r="BH17" i="16"/>
  <c r="BF85" i="16"/>
  <c r="BF94" i="16" s="1"/>
  <c r="BF89" i="16"/>
  <c r="BF98" i="16" s="1"/>
  <c r="BF106" i="16" s="1"/>
  <c r="BF88" i="16"/>
  <c r="BF97" i="16" s="1"/>
  <c r="BF105" i="16" s="1"/>
  <c r="BF86" i="16"/>
  <c r="BF95" i="16" s="1"/>
  <c r="BF103" i="16" s="1"/>
  <c r="BF87" i="16"/>
  <c r="BF96" i="16" s="1"/>
  <c r="BF104" i="16" s="1"/>
  <c r="BG52" i="16"/>
  <c r="BG60" i="16"/>
  <c r="BH49" i="16"/>
  <c r="BG57" i="16"/>
  <c r="BH54" i="16"/>
  <c r="CC51" i="17" l="1"/>
  <c r="CC38" i="17"/>
  <c r="BF93" i="16"/>
  <c r="BF102" i="16"/>
  <c r="BG66" i="16"/>
  <c r="BG71" i="16" s="1"/>
  <c r="BG72" i="16" s="1"/>
  <c r="CC40" i="17"/>
  <c r="CC37" i="17"/>
  <c r="CC44" i="17" s="1"/>
  <c r="BG63" i="16"/>
  <c r="BG64" i="16"/>
  <c r="BG65" i="16"/>
  <c r="BG62" i="16"/>
  <c r="BG61" i="16"/>
  <c r="BH10" i="16"/>
  <c r="BH42" i="16"/>
  <c r="BH18" i="16"/>
  <c r="BH26" i="16"/>
  <c r="BH34" i="16"/>
  <c r="CC46" i="17" l="1"/>
  <c r="CD43" i="17" s="1"/>
  <c r="BG68" i="16"/>
  <c r="BH27" i="16"/>
  <c r="BI22" i="16"/>
  <c r="BG80" i="16"/>
  <c r="BG74" i="16" s="1"/>
  <c r="BG82" i="16" s="1"/>
  <c r="BH19" i="16"/>
  <c r="BI14" i="16"/>
  <c r="BH11" i="16"/>
  <c r="BI6" i="16"/>
  <c r="BI38" i="16"/>
  <c r="BH43" i="16"/>
  <c r="BH46" i="16"/>
  <c r="CD31" i="17"/>
  <c r="BH55" i="16"/>
  <c r="BI30" i="16"/>
  <c r="BH35" i="16"/>
  <c r="BH50" i="16"/>
  <c r="CC56" i="17"/>
  <c r="BG84" i="16" l="1"/>
  <c r="BG90" i="16"/>
  <c r="BG99" i="16" s="1"/>
  <c r="BI31" i="16"/>
  <c r="BI32" i="16" s="1"/>
  <c r="BH36" i="16"/>
  <c r="BI15" i="16"/>
  <c r="BI16" i="16" s="1"/>
  <c r="BH12" i="16"/>
  <c r="CD36" i="17"/>
  <c r="CD50" i="17" s="1"/>
  <c r="BH20" i="16"/>
  <c r="BI7" i="16"/>
  <c r="BI8" i="16" s="1"/>
  <c r="BH56" i="16"/>
  <c r="BH57" i="16" s="1"/>
  <c r="BG75" i="16"/>
  <c r="BG76" i="16"/>
  <c r="BG77" i="16"/>
  <c r="BG79" i="16"/>
  <c r="BG78" i="16"/>
  <c r="BH44" i="16"/>
  <c r="BI23" i="16"/>
  <c r="BI24" i="16" s="1"/>
  <c r="CD4" i="16"/>
  <c r="CD70" i="16" s="1"/>
  <c r="BH51" i="16"/>
  <c r="BI49" i="16" s="1"/>
  <c r="BI39" i="16"/>
  <c r="BI40" i="16" s="1"/>
  <c r="BH28" i="16"/>
  <c r="BI54" i="16" l="1"/>
  <c r="CD38" i="17"/>
  <c r="CD51" i="17"/>
  <c r="BI17" i="16"/>
  <c r="BI9" i="16"/>
  <c r="BI25" i="16"/>
  <c r="BI33" i="16"/>
  <c r="BI41" i="16"/>
  <c r="BH52" i="16"/>
  <c r="BH66" i="16" s="1"/>
  <c r="BH71" i="16" s="1"/>
  <c r="BH72" i="16" s="1"/>
  <c r="BH60" i="16"/>
  <c r="CD40" i="17"/>
  <c r="CD37" i="17"/>
  <c r="CD44" i="17" s="1"/>
  <c r="BG86" i="16"/>
  <c r="BG95" i="16" s="1"/>
  <c r="BG103" i="16" s="1"/>
  <c r="BG85" i="16"/>
  <c r="BG94" i="16" s="1"/>
  <c r="BG89" i="16"/>
  <c r="BG98" i="16" s="1"/>
  <c r="BG106" i="16" s="1"/>
  <c r="BG87" i="16"/>
  <c r="BG96" i="16" s="1"/>
  <c r="BG104" i="16" s="1"/>
  <c r="BG88" i="16"/>
  <c r="BG97" i="16" s="1"/>
  <c r="BG105" i="16" s="1"/>
  <c r="CD46" i="17" l="1"/>
  <c r="CE43" i="17" s="1"/>
  <c r="BI34" i="16"/>
  <c r="BI10" i="16"/>
  <c r="BI42" i="16"/>
  <c r="BI18" i="16"/>
  <c r="BI26" i="16"/>
  <c r="BG102" i="16"/>
  <c r="BG93" i="16"/>
  <c r="CD56" i="17"/>
  <c r="BH64" i="16"/>
  <c r="BH65" i="16"/>
  <c r="BH63" i="16"/>
  <c r="BH62" i="16"/>
  <c r="BH61" i="16"/>
  <c r="BH68" i="16"/>
  <c r="BH80" i="16" s="1"/>
  <c r="BH74" i="16" s="1"/>
  <c r="CE31" i="17"/>
  <c r="BI19" i="16" l="1"/>
  <c r="BJ14" i="16"/>
  <c r="BI43" i="16"/>
  <c r="BJ38" i="16"/>
  <c r="BI11" i="16"/>
  <c r="BJ6" i="16"/>
  <c r="BJ22" i="16"/>
  <c r="BI27" i="16"/>
  <c r="BJ30" i="16"/>
  <c r="BI35" i="16"/>
  <c r="BI50" i="16"/>
  <c r="CE4" i="16"/>
  <c r="CE70" i="16" s="1"/>
  <c r="CE36" i="17"/>
  <c r="CE50" i="17" s="1"/>
  <c r="BI55" i="16"/>
  <c r="BH82" i="16"/>
  <c r="BH76" i="16"/>
  <c r="BH75" i="16"/>
  <c r="BH77" i="16"/>
  <c r="BH78" i="16"/>
  <c r="BH79" i="16"/>
  <c r="BI46" i="16"/>
  <c r="BI51" i="16" l="1"/>
  <c r="CE51" i="17"/>
  <c r="CE38" i="17"/>
  <c r="BJ7" i="16"/>
  <c r="BJ8" i="16" s="1"/>
  <c r="BI12" i="16"/>
  <c r="BJ49" i="16"/>
  <c r="BI52" i="16"/>
  <c r="BJ39" i="16"/>
  <c r="BJ40" i="16" s="1"/>
  <c r="BH84" i="16"/>
  <c r="BH90" i="16"/>
  <c r="BH99" i="16" s="1"/>
  <c r="BI36" i="16"/>
  <c r="BI44" i="16"/>
  <c r="BJ15" i="16"/>
  <c r="BJ16" i="16" s="1"/>
  <c r="BI28" i="16"/>
  <c r="BI20" i="16"/>
  <c r="BI56" i="16"/>
  <c r="BI57" i="16" s="1"/>
  <c r="BJ31" i="16"/>
  <c r="BJ32" i="16" s="1"/>
  <c r="CE40" i="17"/>
  <c r="CE37" i="17"/>
  <c r="CE44" i="17" s="1"/>
  <c r="BJ23" i="16"/>
  <c r="BJ24" i="16" s="1"/>
  <c r="CE56" i="17" l="1"/>
  <c r="CE46" i="17"/>
  <c r="CF43" i="17" s="1"/>
  <c r="BI60" i="16"/>
  <c r="BI66" i="16"/>
  <c r="BI71" i="16" s="1"/>
  <c r="BI72" i="16" s="1"/>
  <c r="BJ54" i="16"/>
  <c r="BJ9" i="16"/>
  <c r="BJ25" i="16"/>
  <c r="BJ33" i="16"/>
  <c r="BJ17" i="16"/>
  <c r="BJ41" i="16"/>
  <c r="CF31" i="17"/>
  <c r="CF4" i="16"/>
  <c r="CF70" i="16" s="1"/>
  <c r="BH85" i="16"/>
  <c r="BH94" i="16" s="1"/>
  <c r="BH88" i="16"/>
  <c r="BH97" i="16" s="1"/>
  <c r="BH105" i="16" s="1"/>
  <c r="BH86" i="16"/>
  <c r="BH95" i="16" s="1"/>
  <c r="BH103" i="16" s="1"/>
  <c r="BH89" i="16"/>
  <c r="BH98" i="16" s="1"/>
  <c r="BH106" i="16" s="1"/>
  <c r="BH87" i="16"/>
  <c r="BH96" i="16" s="1"/>
  <c r="BH104" i="16" s="1"/>
  <c r="BJ10" i="16" l="1"/>
  <c r="BJ34" i="16"/>
  <c r="BJ18" i="16"/>
  <c r="BJ42" i="16"/>
  <c r="BJ26" i="16"/>
  <c r="CF36" i="17"/>
  <c r="CF50" i="17" s="1"/>
  <c r="BH102" i="16"/>
  <c r="BH93" i="16"/>
  <c r="BI64" i="16"/>
  <c r="BI62" i="16"/>
  <c r="BI63" i="16"/>
  <c r="BI61" i="16"/>
  <c r="BI65" i="16"/>
  <c r="BI68" i="16"/>
  <c r="BI80" i="16" s="1"/>
  <c r="BI74" i="16" s="1"/>
  <c r="CF38" i="17" l="1"/>
  <c r="CF51" i="17"/>
  <c r="BK30" i="16"/>
  <c r="BJ35" i="16"/>
  <c r="BK6" i="16"/>
  <c r="BJ11" i="16"/>
  <c r="BJ19" i="16"/>
  <c r="BK14" i="16"/>
  <c r="BK38" i="16"/>
  <c r="BJ43" i="16"/>
  <c r="BI82" i="16"/>
  <c r="BI75" i="16"/>
  <c r="BI76" i="16"/>
  <c r="BI78" i="16"/>
  <c r="BI79" i="16"/>
  <c r="BI77" i="16"/>
  <c r="BJ55" i="16"/>
  <c r="BJ46" i="16"/>
  <c r="CF40" i="17"/>
  <c r="CF37" i="17"/>
  <c r="CF44" i="17" s="1"/>
  <c r="BJ50" i="16"/>
  <c r="BJ27" i="16"/>
  <c r="BK22" i="16"/>
  <c r="CF46" i="17" l="1"/>
  <c r="CG43" i="17" s="1"/>
  <c r="BJ20" i="16"/>
  <c r="BK15" i="16"/>
  <c r="BK16" i="16" s="1"/>
  <c r="BJ28" i="16"/>
  <c r="BJ12" i="16"/>
  <c r="BJ51" i="16"/>
  <c r="BK7" i="16"/>
  <c r="BK8" i="16" s="1"/>
  <c r="BI90" i="16"/>
  <c r="BI99" i="16" s="1"/>
  <c r="BI84" i="16"/>
  <c r="BK31" i="16"/>
  <c r="BK32" i="16" s="1"/>
  <c r="BK23" i="16"/>
  <c r="BK24" i="16" s="1"/>
  <c r="BJ36" i="16"/>
  <c r="CF56" i="17"/>
  <c r="BJ44" i="16"/>
  <c r="BJ56" i="16"/>
  <c r="BJ57" i="16" s="1"/>
  <c r="BK39" i="16"/>
  <c r="BK40" i="16" s="1"/>
  <c r="CG31" i="17"/>
  <c r="BK54" i="16" l="1"/>
  <c r="BI89" i="16"/>
  <c r="BI98" i="16" s="1"/>
  <c r="BI106" i="16" s="1"/>
  <c r="BI85" i="16"/>
  <c r="BI94" i="16" s="1"/>
  <c r="BI87" i="16"/>
  <c r="BI96" i="16" s="1"/>
  <c r="BI104" i="16" s="1"/>
  <c r="BI86" i="16"/>
  <c r="BI95" i="16" s="1"/>
  <c r="BI103" i="16" s="1"/>
  <c r="BI88" i="16"/>
  <c r="BI97" i="16" s="1"/>
  <c r="BI105" i="16" s="1"/>
  <c r="BK33" i="16"/>
  <c r="BK41" i="16"/>
  <c r="BK25" i="16"/>
  <c r="BK9" i="16"/>
  <c r="BK17" i="16"/>
  <c r="CG36" i="17"/>
  <c r="CG4" i="16"/>
  <c r="CG70" i="16" s="1"/>
  <c r="BK49" i="16"/>
  <c r="BJ60" i="16"/>
  <c r="BJ52" i="16"/>
  <c r="BJ66" i="16" s="1"/>
  <c r="BJ71" i="16" s="1"/>
  <c r="BJ72" i="16" s="1"/>
  <c r="CG50" i="17" l="1"/>
  <c r="CG37" i="17"/>
  <c r="CG44" i="17" s="1"/>
  <c r="CG40" i="17"/>
  <c r="BI102" i="16"/>
  <c r="BI93" i="16"/>
  <c r="BK10" i="16"/>
  <c r="BK18" i="16"/>
  <c r="BK26" i="16"/>
  <c r="BK34" i="16"/>
  <c r="BK42" i="16"/>
  <c r="BJ62" i="16"/>
  <c r="BJ64" i="16"/>
  <c r="BJ65" i="16"/>
  <c r="BJ61" i="16"/>
  <c r="BJ63" i="16"/>
  <c r="BJ68" i="16"/>
  <c r="BJ80" i="16" s="1"/>
  <c r="BJ74" i="16" s="1"/>
  <c r="CG46" i="17" l="1"/>
  <c r="CH43" i="17"/>
  <c r="BK55" i="16"/>
  <c r="BK46" i="16"/>
  <c r="BK43" i="16"/>
  <c r="BL38" i="16"/>
  <c r="BL30" i="16"/>
  <c r="BK35" i="16"/>
  <c r="BJ82" i="16"/>
  <c r="BJ77" i="16"/>
  <c r="BJ79" i="16"/>
  <c r="BJ75" i="16"/>
  <c r="BJ76" i="16"/>
  <c r="BJ78" i="16"/>
  <c r="CG56" i="17"/>
  <c r="CH4" i="16" s="1"/>
  <c r="CH70" i="16" s="1"/>
  <c r="BK19" i="16"/>
  <c r="BL14" i="16"/>
  <c r="BK27" i="16"/>
  <c r="BL22" i="16"/>
  <c r="CG38" i="17"/>
  <c r="CH31" i="17" s="1"/>
  <c r="CG51" i="17"/>
  <c r="BK11" i="16"/>
  <c r="BL6" i="16"/>
  <c r="BK50" i="16"/>
  <c r="BK51" i="16" s="1"/>
  <c r="BL15" i="16" l="1"/>
  <c r="BL16" i="16" s="1"/>
  <c r="BK20" i="16"/>
  <c r="BJ84" i="16"/>
  <c r="BJ90" i="16"/>
  <c r="BJ99" i="16" s="1"/>
  <c r="BL49" i="16"/>
  <c r="BK52" i="16"/>
  <c r="BK36" i="16"/>
  <c r="BL7" i="16"/>
  <c r="BL8" i="16" s="1"/>
  <c r="BL39" i="16"/>
  <c r="BL40" i="16" s="1"/>
  <c r="BK56" i="16"/>
  <c r="BL31" i="16"/>
  <c r="BL32" i="16" s="1"/>
  <c r="BK12" i="16"/>
  <c r="BK44" i="16"/>
  <c r="CH36" i="17"/>
  <c r="BL23" i="16"/>
  <c r="BL24" i="16" s="1"/>
  <c r="BK28" i="16"/>
  <c r="CH37" i="17" l="1"/>
  <c r="CH44" i="17" s="1"/>
  <c r="CH40" i="17"/>
  <c r="CH46" i="17" s="1"/>
  <c r="BJ87" i="16"/>
  <c r="BJ96" i="16" s="1"/>
  <c r="BJ104" i="16" s="1"/>
  <c r="BJ89" i="16"/>
  <c r="BJ98" i="16" s="1"/>
  <c r="BJ106" i="16" s="1"/>
  <c r="BJ85" i="16"/>
  <c r="BJ94" i="16" s="1"/>
  <c r="BJ88" i="16"/>
  <c r="BJ97" i="16" s="1"/>
  <c r="BJ105" i="16" s="1"/>
  <c r="BJ86" i="16"/>
  <c r="BJ95" i="16" s="1"/>
  <c r="BJ103" i="16" s="1"/>
  <c r="CH50" i="17"/>
  <c r="BK57" i="16"/>
  <c r="BK66" i="16" s="1"/>
  <c r="BK71" i="16" s="1"/>
  <c r="BK72" i="16" s="1"/>
  <c r="BL54" i="16"/>
  <c r="BL9" i="16"/>
  <c r="BL41" i="16"/>
  <c r="BL17" i="16"/>
  <c r="BL25" i="16"/>
  <c r="BL33" i="16"/>
  <c r="BK60" i="16"/>
  <c r="CI43" i="17" l="1"/>
  <c r="B43" i="17"/>
  <c r="E15" i="6" s="1"/>
  <c r="BJ102" i="16"/>
  <c r="BJ93" i="16"/>
  <c r="BL42" i="16"/>
  <c r="BL10" i="16"/>
  <c r="BL18" i="16"/>
  <c r="BL26" i="16"/>
  <c r="BL34" i="16"/>
  <c r="BK63" i="16"/>
  <c r="BK64" i="16"/>
  <c r="BK65" i="16"/>
  <c r="BK62" i="16"/>
  <c r="BK61" i="16"/>
  <c r="BK68" i="16"/>
  <c r="BK80" i="16" s="1"/>
  <c r="BK74" i="16" s="1"/>
  <c r="CH51" i="17"/>
  <c r="CH56" i="17" s="1"/>
  <c r="CI4" i="16" s="1"/>
  <c r="CI70" i="16" s="1"/>
  <c r="CH38" i="17"/>
  <c r="CI31" i="17" s="1"/>
  <c r="CI36" i="17" s="1"/>
  <c r="BL50" i="16" l="1"/>
  <c r="BM38" i="16"/>
  <c r="BL43" i="16"/>
  <c r="BL46" i="16"/>
  <c r="BL55" i="16"/>
  <c r="CI50" i="17"/>
  <c r="CI40" i="17"/>
  <c r="CI37" i="17"/>
  <c r="CI44" i="17" s="1"/>
  <c r="BL35" i="16"/>
  <c r="BM30" i="16"/>
  <c r="BM14" i="16"/>
  <c r="BL19" i="16"/>
  <c r="BL27" i="16"/>
  <c r="BM22" i="16"/>
  <c r="BK82" i="16"/>
  <c r="BK78" i="16"/>
  <c r="BK79" i="16"/>
  <c r="BK75" i="16"/>
  <c r="BK76" i="16"/>
  <c r="BK77" i="16"/>
  <c r="BM6" i="16"/>
  <c r="BL11" i="16"/>
  <c r="CI46" i="17" l="1"/>
  <c r="BL56" i="16"/>
  <c r="BL57" i="16" s="1"/>
  <c r="CI38" i="17"/>
  <c r="CI51" i="17"/>
  <c r="BK84" i="16"/>
  <c r="BK90" i="16"/>
  <c r="BK99" i="16" s="1"/>
  <c r="BL12" i="16"/>
  <c r="BM23" i="16"/>
  <c r="BM24" i="16" s="1"/>
  <c r="BM7" i="16"/>
  <c r="BM8" i="16" s="1"/>
  <c r="BL28" i="16"/>
  <c r="BL20" i="16"/>
  <c r="BM31" i="16"/>
  <c r="BM32" i="16" s="1"/>
  <c r="BM39" i="16"/>
  <c r="BM40" i="16" s="1"/>
  <c r="CI56" i="17"/>
  <c r="BL36" i="16"/>
  <c r="BM15" i="16"/>
  <c r="BM16" i="16" s="1"/>
  <c r="BL44" i="16"/>
  <c r="BL51" i="16"/>
  <c r="BM54" i="16" l="1"/>
  <c r="BK89" i="16"/>
  <c r="BK98" i="16" s="1"/>
  <c r="BK106" i="16" s="1"/>
  <c r="BK85" i="16"/>
  <c r="BK94" i="16" s="1"/>
  <c r="BK87" i="16"/>
  <c r="BK96" i="16" s="1"/>
  <c r="BK104" i="16" s="1"/>
  <c r="BK88" i="16"/>
  <c r="BK97" i="16" s="1"/>
  <c r="BK105" i="16" s="1"/>
  <c r="BK86" i="16"/>
  <c r="BK95" i="16" s="1"/>
  <c r="BK103" i="16" s="1"/>
  <c r="BM9" i="16"/>
  <c r="BM17" i="16"/>
  <c r="BM25" i="16"/>
  <c r="BM41" i="16"/>
  <c r="BM33" i="16"/>
  <c r="BL52" i="16"/>
  <c r="BL66" i="16" s="1"/>
  <c r="BL71" i="16" s="1"/>
  <c r="BL72" i="16" s="1"/>
  <c r="BL60" i="16"/>
  <c r="BM49" i="16"/>
  <c r="B58" i="17"/>
  <c r="C9" i="19" s="1"/>
  <c r="C4" i="6" s="1"/>
  <c r="C4" i="15" s="1"/>
  <c r="CJ4" i="16"/>
  <c r="CJ70" i="16" s="1"/>
  <c r="B57" i="17"/>
  <c r="C8" i="19" s="1"/>
  <c r="C3" i="6" s="1"/>
  <c r="C3" i="15" s="1"/>
  <c r="B56" i="17"/>
  <c r="C7" i="19" s="1"/>
  <c r="C2" i="6" s="1"/>
  <c r="C2" i="15" s="1"/>
  <c r="BM42" i="16" l="1"/>
  <c r="BM18" i="16"/>
  <c r="BM10" i="16"/>
  <c r="BM34" i="16"/>
  <c r="BM26" i="16"/>
  <c r="BL63" i="16"/>
  <c r="BL61" i="16"/>
  <c r="BL64" i="16"/>
  <c r="BL65" i="16"/>
  <c r="BL62" i="16"/>
  <c r="BL68" i="16"/>
  <c r="BL80" i="16" s="1"/>
  <c r="BL74" i="16" s="1"/>
  <c r="BK93" i="16"/>
  <c r="BK102" i="16"/>
  <c r="BM55" i="16" l="1"/>
  <c r="BM19" i="16"/>
  <c r="BN14" i="16"/>
  <c r="BN38" i="16"/>
  <c r="BM43" i="16"/>
  <c r="BN6" i="16"/>
  <c r="BM11" i="16"/>
  <c r="BM50" i="16"/>
  <c r="BN22" i="16"/>
  <c r="BM27" i="16"/>
  <c r="BM46" i="16"/>
  <c r="BL82" i="16"/>
  <c r="BL79" i="16"/>
  <c r="BL78" i="16"/>
  <c r="BL75" i="16"/>
  <c r="BL76" i="16"/>
  <c r="BL77" i="16"/>
  <c r="BM35" i="16"/>
  <c r="BN30" i="16"/>
  <c r="BN7" i="16" l="1"/>
  <c r="BN8" i="16" s="1"/>
  <c r="BN31" i="16"/>
  <c r="BN32" i="16" s="1"/>
  <c r="BM20" i="16"/>
  <c r="BM51" i="16"/>
  <c r="BN49" i="16" s="1"/>
  <c r="BL84" i="16"/>
  <c r="BL90" i="16"/>
  <c r="BL99" i="16" s="1"/>
  <c r="BM44" i="16"/>
  <c r="BN39" i="16"/>
  <c r="BN40" i="16" s="1"/>
  <c r="BM36" i="16"/>
  <c r="BM28" i="16"/>
  <c r="BN15" i="16"/>
  <c r="BN16" i="16" s="1"/>
  <c r="BN23" i="16"/>
  <c r="BN24" i="16" s="1"/>
  <c r="BM12" i="16"/>
  <c r="BM56" i="16"/>
  <c r="BM57" i="16" l="1"/>
  <c r="BN54" i="16"/>
  <c r="BL89" i="16"/>
  <c r="BL98" i="16" s="1"/>
  <c r="BL106" i="16" s="1"/>
  <c r="H54" i="4" s="1"/>
  <c r="H57" i="4" s="1"/>
  <c r="BL87" i="16"/>
  <c r="BL96" i="16" s="1"/>
  <c r="BL104" i="16" s="1"/>
  <c r="H30" i="4" s="1"/>
  <c r="H33" i="4" s="1"/>
  <c r="BL85" i="16"/>
  <c r="BL94" i="16" s="1"/>
  <c r="BL86" i="16"/>
  <c r="BL95" i="16" s="1"/>
  <c r="BL103" i="16" s="1"/>
  <c r="H18" i="4" s="1"/>
  <c r="H21" i="4" s="1"/>
  <c r="BL88" i="16"/>
  <c r="BL97" i="16" s="1"/>
  <c r="BL105" i="16" s="1"/>
  <c r="H42" i="4" s="1"/>
  <c r="H45" i="4" s="1"/>
  <c r="BM60" i="16"/>
  <c r="BM52" i="16"/>
  <c r="BM66" i="16" s="1"/>
  <c r="BM71" i="16" s="1"/>
  <c r="BM72" i="16" s="1"/>
  <c r="BN17" i="16"/>
  <c r="BN25" i="16"/>
  <c r="BN33" i="16"/>
  <c r="BN41" i="16"/>
  <c r="BN9" i="16"/>
  <c r="BN18" i="16" l="1"/>
  <c r="BN10" i="16"/>
  <c r="BN42" i="16"/>
  <c r="BN34" i="16"/>
  <c r="BN26" i="16"/>
  <c r="BL102" i="16"/>
  <c r="H6" i="4" s="1"/>
  <c r="H9" i="4" s="1"/>
  <c r="BL93" i="16"/>
  <c r="BM63" i="16"/>
  <c r="BM62" i="16"/>
  <c r="BM61" i="16"/>
  <c r="BM65" i="16"/>
  <c r="BM64" i="16"/>
  <c r="BM68" i="16"/>
  <c r="BM80" i="16" s="1"/>
  <c r="BM74" i="16" s="1"/>
  <c r="BN27" i="16" l="1"/>
  <c r="BO22" i="16"/>
  <c r="BO30" i="16"/>
  <c r="BN35" i="16"/>
  <c r="BN11" i="16"/>
  <c r="BO6" i="16"/>
  <c r="BN50" i="16"/>
  <c r="BM82" i="16"/>
  <c r="BM76" i="16"/>
  <c r="BM77" i="16"/>
  <c r="BM75" i="16"/>
  <c r="BM79" i="16"/>
  <c r="BM78" i="16"/>
  <c r="BN55" i="16"/>
  <c r="BN43" i="16"/>
  <c r="BO38" i="16"/>
  <c r="BO14" i="16"/>
  <c r="BN19" i="16"/>
  <c r="BN46" i="16"/>
  <c r="BN51" i="16" l="1"/>
  <c r="BO49" i="16" s="1"/>
  <c r="BN52" i="16"/>
  <c r="BN56" i="16"/>
  <c r="BN57" i="16" s="1"/>
  <c r="BO7" i="16"/>
  <c r="BO8" i="16" s="1"/>
  <c r="BN12" i="16"/>
  <c r="BN36" i="16"/>
  <c r="BN20" i="16"/>
  <c r="BO31" i="16"/>
  <c r="BO32" i="16" s="1"/>
  <c r="BO15" i="16"/>
  <c r="BO16" i="16" s="1"/>
  <c r="BO39" i="16"/>
  <c r="BO40" i="16" s="1"/>
  <c r="BO23" i="16"/>
  <c r="BO24" i="16" s="1"/>
  <c r="BN44" i="16"/>
  <c r="BM84" i="16"/>
  <c r="BM90" i="16"/>
  <c r="BM99" i="16" s="1"/>
  <c r="BN28" i="16"/>
  <c r="BM85" i="16" l="1"/>
  <c r="BM94" i="16" s="1"/>
  <c r="BM89" i="16"/>
  <c r="BM98" i="16" s="1"/>
  <c r="BM106" i="16" s="1"/>
  <c r="BM86" i="16"/>
  <c r="BM95" i="16" s="1"/>
  <c r="BM103" i="16" s="1"/>
  <c r="BM88" i="16"/>
  <c r="BM97" i="16" s="1"/>
  <c r="BM105" i="16" s="1"/>
  <c r="BM87" i="16"/>
  <c r="BM96" i="16" s="1"/>
  <c r="BM104" i="16" s="1"/>
  <c r="BO33" i="16"/>
  <c r="BO17" i="16"/>
  <c r="BO25" i="16"/>
  <c r="BO41" i="16"/>
  <c r="BO9" i="16"/>
  <c r="BN60" i="16"/>
  <c r="BO54" i="16"/>
  <c r="BN66" i="16"/>
  <c r="BN71" i="16" s="1"/>
  <c r="BN72" i="16" s="1"/>
  <c r="BN62" i="16" l="1"/>
  <c r="BN64" i="16"/>
  <c r="BN63" i="16"/>
  <c r="BN61" i="16"/>
  <c r="BN65" i="16"/>
  <c r="BN68" i="16"/>
  <c r="BN80" i="16" s="1"/>
  <c r="BN74" i="16" s="1"/>
  <c r="BO26" i="16"/>
  <c r="BO10" i="16"/>
  <c r="BO42" i="16"/>
  <c r="BO34" i="16"/>
  <c r="BO18" i="16"/>
  <c r="BM102" i="16"/>
  <c r="BM93" i="16"/>
  <c r="BO35" i="16" l="1"/>
  <c r="BP30" i="16"/>
  <c r="BP38" i="16"/>
  <c r="BO43" i="16"/>
  <c r="BO11" i="16"/>
  <c r="BP6" i="16"/>
  <c r="BN82" i="16"/>
  <c r="BN79" i="16"/>
  <c r="BN75" i="16"/>
  <c r="BN77" i="16"/>
  <c r="BN78" i="16"/>
  <c r="BN76" i="16"/>
  <c r="BO27" i="16"/>
  <c r="BP22" i="16"/>
  <c r="BO55" i="16"/>
  <c r="BO50" i="16"/>
  <c r="BO46" i="16"/>
  <c r="BP14" i="16"/>
  <c r="BO19" i="16"/>
  <c r="BN90" i="16" l="1"/>
  <c r="BN99" i="16" s="1"/>
  <c r="BN84" i="16"/>
  <c r="BO44" i="16"/>
  <c r="BO51" i="16"/>
  <c r="BP49" i="16" s="1"/>
  <c r="BP23" i="16"/>
  <c r="BP24" i="16" s="1"/>
  <c r="BP7" i="16"/>
  <c r="BP8" i="16" s="1"/>
  <c r="BO20" i="16"/>
  <c r="BO56" i="16"/>
  <c r="BO57" i="16" s="1"/>
  <c r="BO28" i="16"/>
  <c r="BO12" i="16"/>
  <c r="BP15" i="16"/>
  <c r="BP16" i="16" s="1"/>
  <c r="BP39" i="16"/>
  <c r="BP40" i="16" s="1"/>
  <c r="BP31" i="16"/>
  <c r="BP32" i="16" s="1"/>
  <c r="BO36" i="16"/>
  <c r="BO60" i="16" l="1"/>
  <c r="BO52" i="16"/>
  <c r="BO66" i="16" s="1"/>
  <c r="BO71" i="16" s="1"/>
  <c r="BO72" i="16" s="1"/>
  <c r="BP54" i="16"/>
  <c r="BN89" i="16"/>
  <c r="BN98" i="16" s="1"/>
  <c r="BN106" i="16" s="1"/>
  <c r="BN85" i="16"/>
  <c r="BN94" i="16" s="1"/>
  <c r="BN86" i="16"/>
  <c r="BN95" i="16" s="1"/>
  <c r="BN103" i="16" s="1"/>
  <c r="BN88" i="16"/>
  <c r="BN97" i="16" s="1"/>
  <c r="BN105" i="16" s="1"/>
  <c r="BN87" i="16"/>
  <c r="BN96" i="16" s="1"/>
  <c r="BN104" i="16" s="1"/>
  <c r="BP9" i="16"/>
  <c r="BP17" i="16"/>
  <c r="BP33" i="16"/>
  <c r="BP25" i="16"/>
  <c r="BP41" i="16"/>
  <c r="BN93" i="16" l="1"/>
  <c r="BN102" i="16"/>
  <c r="BP10" i="16"/>
  <c r="BP18" i="16"/>
  <c r="BP42" i="16"/>
  <c r="BP34" i="16"/>
  <c r="BP26" i="16"/>
  <c r="BO63" i="16"/>
  <c r="BO61" i="16"/>
  <c r="BO62" i="16"/>
  <c r="BO65" i="16"/>
  <c r="BO64" i="16"/>
  <c r="BO68" i="16"/>
  <c r="BO80" i="16" s="1"/>
  <c r="BO74" i="16" s="1"/>
  <c r="BP46" i="16" l="1"/>
  <c r="BQ30" i="16"/>
  <c r="BP35" i="16"/>
  <c r="BP11" i="16"/>
  <c r="BQ6" i="16"/>
  <c r="BP55" i="16"/>
  <c r="BO82" i="16"/>
  <c r="BO78" i="16"/>
  <c r="BO76" i="16"/>
  <c r="BO77" i="16"/>
  <c r="BO75" i="16"/>
  <c r="BO79" i="16"/>
  <c r="BP50" i="16"/>
  <c r="BP27" i="16"/>
  <c r="BQ22" i="16"/>
  <c r="BP43" i="16"/>
  <c r="BQ38" i="16"/>
  <c r="BP19" i="16"/>
  <c r="BQ14" i="16"/>
  <c r="BP51" i="16" l="1"/>
  <c r="BQ49" i="16" s="1"/>
  <c r="BQ15" i="16"/>
  <c r="BQ16" i="16" s="1"/>
  <c r="BQ7" i="16"/>
  <c r="BQ8" i="16" s="1"/>
  <c r="BP20" i="16"/>
  <c r="BP12" i="16"/>
  <c r="BP56" i="16"/>
  <c r="BP57" i="16" s="1"/>
  <c r="BQ39" i="16"/>
  <c r="BQ40" i="16" s="1"/>
  <c r="BP36" i="16"/>
  <c r="BP44" i="16"/>
  <c r="BQ31" i="16"/>
  <c r="BQ32" i="16" s="1"/>
  <c r="BQ23" i="16"/>
  <c r="BQ24" i="16" s="1"/>
  <c r="BP28" i="16"/>
  <c r="BO90" i="16"/>
  <c r="BO99" i="16" s="1"/>
  <c r="BO84" i="16"/>
  <c r="BO89" i="16" l="1"/>
  <c r="BO98" i="16" s="1"/>
  <c r="BO106" i="16" s="1"/>
  <c r="BO87" i="16"/>
  <c r="BO96" i="16" s="1"/>
  <c r="BO104" i="16" s="1"/>
  <c r="BO86" i="16"/>
  <c r="BO95" i="16" s="1"/>
  <c r="BO103" i="16" s="1"/>
  <c r="BO85" i="16"/>
  <c r="BO94" i="16" s="1"/>
  <c r="BO88" i="16"/>
  <c r="BO97" i="16" s="1"/>
  <c r="BO105" i="16" s="1"/>
  <c r="BQ54" i="16"/>
  <c r="BQ9" i="16"/>
  <c r="BQ17" i="16"/>
  <c r="BQ25" i="16"/>
  <c r="BQ33" i="16"/>
  <c r="BQ41" i="16"/>
  <c r="BP52" i="16"/>
  <c r="BP66" i="16" s="1"/>
  <c r="BP71" i="16" s="1"/>
  <c r="BP72" i="16" s="1"/>
  <c r="BP60" i="16"/>
  <c r="BQ42" i="16" l="1"/>
  <c r="BQ10" i="16"/>
  <c r="BQ18" i="16"/>
  <c r="BQ26" i="16"/>
  <c r="BQ34" i="16"/>
  <c r="BP65" i="16"/>
  <c r="BP62" i="16"/>
  <c r="BP64" i="16"/>
  <c r="BP61" i="16"/>
  <c r="BP63" i="16"/>
  <c r="BP68" i="16"/>
  <c r="BP80" i="16" s="1"/>
  <c r="BP74" i="16" s="1"/>
  <c r="BO102" i="16"/>
  <c r="BO93" i="16"/>
  <c r="BQ35" i="16" l="1"/>
  <c r="BR30" i="16"/>
  <c r="BQ27" i="16"/>
  <c r="BR22" i="16"/>
  <c r="BR14" i="16"/>
  <c r="BQ19" i="16"/>
  <c r="BP82" i="16"/>
  <c r="BP76" i="16"/>
  <c r="BP77" i="16"/>
  <c r="BP79" i="16"/>
  <c r="BP78" i="16"/>
  <c r="BP75" i="16"/>
  <c r="BR6" i="16"/>
  <c r="BQ11" i="16"/>
  <c r="BQ43" i="16"/>
  <c r="BR38" i="16"/>
  <c r="BQ46" i="16"/>
  <c r="BQ55" i="16"/>
  <c r="BQ50" i="16"/>
  <c r="BR7" i="16" l="1"/>
  <c r="BR8" i="16" s="1"/>
  <c r="BP90" i="16"/>
  <c r="BP99" i="16" s="1"/>
  <c r="BP84" i="16"/>
  <c r="BQ51" i="16"/>
  <c r="BQ20" i="16"/>
  <c r="BQ56" i="16"/>
  <c r="BQ57" i="16" s="1"/>
  <c r="BR15" i="16"/>
  <c r="BR16" i="16" s="1"/>
  <c r="BR23" i="16"/>
  <c r="BR24" i="16" s="1"/>
  <c r="BR39" i="16"/>
  <c r="BR40" i="16" s="1"/>
  <c r="BQ28" i="16"/>
  <c r="BQ44" i="16"/>
  <c r="BR31" i="16"/>
  <c r="BR32" i="16" s="1"/>
  <c r="BQ12" i="16"/>
  <c r="BQ36" i="16"/>
  <c r="BR54" i="16" l="1"/>
  <c r="BR49" i="16"/>
  <c r="BQ60" i="16"/>
  <c r="BQ52" i="16"/>
  <c r="BQ66" i="16" s="1"/>
  <c r="BQ71" i="16" s="1"/>
  <c r="BQ72" i="16" s="1"/>
  <c r="BP89" i="16"/>
  <c r="BP98" i="16" s="1"/>
  <c r="BP106" i="16" s="1"/>
  <c r="BP86" i="16"/>
  <c r="BP95" i="16" s="1"/>
  <c r="BP103" i="16" s="1"/>
  <c r="BP85" i="16"/>
  <c r="BP94" i="16" s="1"/>
  <c r="BP88" i="16"/>
  <c r="BP97" i="16" s="1"/>
  <c r="BP105" i="16" s="1"/>
  <c r="BP87" i="16"/>
  <c r="BP96" i="16" s="1"/>
  <c r="BP104" i="16" s="1"/>
  <c r="BR17" i="16"/>
  <c r="BR41" i="16"/>
  <c r="BR25" i="16"/>
  <c r="BR33" i="16"/>
  <c r="BR9" i="16"/>
  <c r="BP102" i="16" l="1"/>
  <c r="BP93" i="16"/>
  <c r="BR34" i="16"/>
  <c r="BR10" i="16"/>
  <c r="BR26" i="16"/>
  <c r="BR42" i="16"/>
  <c r="BR18" i="16"/>
  <c r="BQ62" i="16"/>
  <c r="BQ65" i="16"/>
  <c r="BQ64" i="16"/>
  <c r="BQ63" i="16"/>
  <c r="BQ61" i="16"/>
  <c r="BQ68" i="16"/>
  <c r="BQ80" i="16" s="1"/>
  <c r="BQ74" i="16" s="1"/>
  <c r="BS22" i="16" l="1"/>
  <c r="BR27" i="16"/>
  <c r="BQ82" i="16"/>
  <c r="BQ76" i="16"/>
  <c r="BQ77" i="16"/>
  <c r="BQ75" i="16"/>
  <c r="BQ79" i="16"/>
  <c r="BQ78" i="16"/>
  <c r="BR11" i="16"/>
  <c r="BS6" i="16"/>
  <c r="BR55" i="16"/>
  <c r="BR46" i="16"/>
  <c r="BR19" i="16"/>
  <c r="BS14" i="16"/>
  <c r="BS30" i="16"/>
  <c r="BR35" i="16"/>
  <c r="BR50" i="16"/>
  <c r="BR43" i="16"/>
  <c r="BS38" i="16"/>
  <c r="BQ84" i="16" l="1"/>
  <c r="BQ90" i="16"/>
  <c r="BQ99" i="16" s="1"/>
  <c r="BS7" i="16"/>
  <c r="BS8" i="16" s="1"/>
  <c r="BS15" i="16"/>
  <c r="BS16" i="16" s="1"/>
  <c r="BR56" i="16"/>
  <c r="BR57" i="16" s="1"/>
  <c r="BR44" i="16"/>
  <c r="BR28" i="16"/>
  <c r="BR36" i="16"/>
  <c r="BS31" i="16"/>
  <c r="BS32" i="16" s="1"/>
  <c r="BR20" i="16"/>
  <c r="BS39" i="16"/>
  <c r="BS40" i="16" s="1"/>
  <c r="BR51" i="16"/>
  <c r="BR12" i="16"/>
  <c r="BS23" i="16"/>
  <c r="BS24" i="16" s="1"/>
  <c r="BS49" i="16" l="1"/>
  <c r="BR60" i="16"/>
  <c r="BR52" i="16"/>
  <c r="BR66" i="16" s="1"/>
  <c r="BR71" i="16" s="1"/>
  <c r="BR72" i="16" s="1"/>
  <c r="BS54" i="16"/>
  <c r="BS9" i="16"/>
  <c r="BS17" i="16"/>
  <c r="BS41" i="16"/>
  <c r="BS25" i="16"/>
  <c r="BS33" i="16"/>
  <c r="BQ85" i="16"/>
  <c r="BQ94" i="16" s="1"/>
  <c r="BQ88" i="16"/>
  <c r="BQ97" i="16" s="1"/>
  <c r="BQ105" i="16" s="1"/>
  <c r="BQ87" i="16"/>
  <c r="BQ96" i="16" s="1"/>
  <c r="BQ104" i="16" s="1"/>
  <c r="BQ89" i="16"/>
  <c r="BQ98" i="16" s="1"/>
  <c r="BQ106" i="16" s="1"/>
  <c r="BQ86" i="16"/>
  <c r="BQ95" i="16" s="1"/>
  <c r="BQ103" i="16" s="1"/>
  <c r="BS42" i="16" l="1"/>
  <c r="BS26" i="16"/>
  <c r="BS34" i="16"/>
  <c r="BS10" i="16"/>
  <c r="BS18" i="16"/>
  <c r="BQ93" i="16"/>
  <c r="BQ102" i="16"/>
  <c r="BR63" i="16"/>
  <c r="BR61" i="16"/>
  <c r="BR65" i="16"/>
  <c r="BR62" i="16"/>
  <c r="BR64" i="16"/>
  <c r="BR68" i="16"/>
  <c r="BR80" i="16" s="1"/>
  <c r="BR74" i="16" s="1"/>
  <c r="BS46" i="16" l="1"/>
  <c r="BS35" i="16"/>
  <c r="BT30" i="16"/>
  <c r="BS27" i="16"/>
  <c r="BT22" i="16"/>
  <c r="BT38" i="16"/>
  <c r="BS43" i="16"/>
  <c r="BS50" i="16"/>
  <c r="BR82" i="16"/>
  <c r="BR75" i="16"/>
  <c r="BR76" i="16"/>
  <c r="BR77" i="16"/>
  <c r="BR78" i="16"/>
  <c r="BR79" i="16"/>
  <c r="BS19" i="16"/>
  <c r="BT14" i="16"/>
  <c r="BS55" i="16"/>
  <c r="BT6" i="16"/>
  <c r="BS11" i="16"/>
  <c r="BS51" i="16" l="1"/>
  <c r="BT49" i="16" s="1"/>
  <c r="BS44" i="16"/>
  <c r="BT23" i="16"/>
  <c r="BT24" i="16" s="1"/>
  <c r="BS28" i="16"/>
  <c r="BT7" i="16"/>
  <c r="BT8" i="16" s="1"/>
  <c r="BS36" i="16"/>
  <c r="BT15" i="16"/>
  <c r="BT16" i="16" s="1"/>
  <c r="BS20" i="16"/>
  <c r="BT39" i="16"/>
  <c r="BT40" i="16" s="1"/>
  <c r="BS12" i="16"/>
  <c r="BT31" i="16"/>
  <c r="BT32" i="16" s="1"/>
  <c r="BS56" i="16"/>
  <c r="BS57" i="16" s="1"/>
  <c r="BR90" i="16"/>
  <c r="BR99" i="16" s="1"/>
  <c r="BR84" i="16"/>
  <c r="BS52" i="16" l="1"/>
  <c r="BR88" i="16"/>
  <c r="BR97" i="16" s="1"/>
  <c r="BR105" i="16" s="1"/>
  <c r="BR86" i="16"/>
  <c r="BR95" i="16" s="1"/>
  <c r="BR103" i="16" s="1"/>
  <c r="BR89" i="16"/>
  <c r="BR98" i="16" s="1"/>
  <c r="BR106" i="16" s="1"/>
  <c r="BR87" i="16"/>
  <c r="BR96" i="16" s="1"/>
  <c r="BR104" i="16" s="1"/>
  <c r="BR85" i="16"/>
  <c r="BR94" i="16" s="1"/>
  <c r="BT54" i="16"/>
  <c r="BS60" i="16"/>
  <c r="BT41" i="16"/>
  <c r="BT17" i="16"/>
  <c r="BT33" i="16"/>
  <c r="BT25" i="16"/>
  <c r="BT9" i="16"/>
  <c r="BS66" i="16"/>
  <c r="BS71" i="16" s="1"/>
  <c r="BS72" i="16" s="1"/>
  <c r="BS63" i="16" l="1"/>
  <c r="BS61" i="16"/>
  <c r="BS65" i="16"/>
  <c r="BS62" i="16"/>
  <c r="BS64" i="16"/>
  <c r="BS68" i="16"/>
  <c r="BR93" i="16"/>
  <c r="BR102" i="16"/>
  <c r="BT42" i="16"/>
  <c r="BT34" i="16"/>
  <c r="BT10" i="16"/>
  <c r="BT18" i="16"/>
  <c r="BT26" i="16"/>
  <c r="BT11" i="16" l="1"/>
  <c r="BU6" i="16"/>
  <c r="BT43" i="16"/>
  <c r="BU38" i="16"/>
  <c r="BT46" i="16"/>
  <c r="BT35" i="16"/>
  <c r="BU30" i="16"/>
  <c r="BS80" i="16"/>
  <c r="BS74" i="16" s="1"/>
  <c r="BT55" i="16"/>
  <c r="BT50" i="16"/>
  <c r="BT27" i="16"/>
  <c r="BU22" i="16"/>
  <c r="BT19" i="16"/>
  <c r="BU14" i="16"/>
  <c r="BU15" i="16" l="1"/>
  <c r="BU16" i="16" s="1"/>
  <c r="BT20" i="16"/>
  <c r="BT36" i="16"/>
  <c r="BU23" i="16"/>
  <c r="BU24" i="16" s="1"/>
  <c r="BT51" i="16"/>
  <c r="BU49" i="16" s="1"/>
  <c r="BU7" i="16"/>
  <c r="BU8" i="16" s="1"/>
  <c r="BS75" i="16"/>
  <c r="BS76" i="16"/>
  <c r="BS77" i="16"/>
  <c r="BS78" i="16"/>
  <c r="BS79" i="16"/>
  <c r="BU31" i="16"/>
  <c r="BU32" i="16" s="1"/>
  <c r="BT28" i="16"/>
  <c r="BU39" i="16"/>
  <c r="BU40" i="16" s="1"/>
  <c r="BT44" i="16"/>
  <c r="BT56" i="16"/>
  <c r="BT57" i="16" s="1"/>
  <c r="BS82" i="16"/>
  <c r="BT12" i="16"/>
  <c r="BU17" i="16" l="1"/>
  <c r="BU25" i="16"/>
  <c r="BU9" i="16"/>
  <c r="BU33" i="16"/>
  <c r="BU41" i="16"/>
  <c r="BS90" i="16"/>
  <c r="BS99" i="16" s="1"/>
  <c r="BS84" i="16"/>
  <c r="BU54" i="16"/>
  <c r="BT52" i="16"/>
  <c r="BT66" i="16" s="1"/>
  <c r="BT71" i="16" s="1"/>
  <c r="BT72" i="16" s="1"/>
  <c r="BT60" i="16"/>
  <c r="BS89" i="16" l="1"/>
  <c r="BS98" i="16" s="1"/>
  <c r="BS106" i="16" s="1"/>
  <c r="BS87" i="16"/>
  <c r="BS96" i="16" s="1"/>
  <c r="BS104" i="16" s="1"/>
  <c r="BS85" i="16"/>
  <c r="BS94" i="16" s="1"/>
  <c r="BS88" i="16"/>
  <c r="BS97" i="16" s="1"/>
  <c r="BS105" i="16" s="1"/>
  <c r="BS86" i="16"/>
  <c r="BS95" i="16" s="1"/>
  <c r="BS103" i="16" s="1"/>
  <c r="BT62" i="16"/>
  <c r="BT64" i="16"/>
  <c r="BT63" i="16"/>
  <c r="BT65" i="16"/>
  <c r="BT61" i="16"/>
  <c r="BT68" i="16"/>
  <c r="BT80" i="16" s="1"/>
  <c r="BT74" i="16" s="1"/>
  <c r="BU18" i="16"/>
  <c r="BU10" i="16"/>
  <c r="BU34" i="16"/>
  <c r="BU26" i="16"/>
  <c r="BU42" i="16"/>
  <c r="BU50" i="16" l="1"/>
  <c r="BV14" i="16"/>
  <c r="BU19" i="16"/>
  <c r="BU55" i="16"/>
  <c r="BU46" i="16"/>
  <c r="BV38" i="16"/>
  <c r="BU43" i="16"/>
  <c r="BU27" i="16"/>
  <c r="BV22" i="16"/>
  <c r="BT82" i="16"/>
  <c r="BT79" i="16"/>
  <c r="BT78" i="16"/>
  <c r="BT75" i="16"/>
  <c r="BT77" i="16"/>
  <c r="BT76" i="16"/>
  <c r="BS93" i="16"/>
  <c r="BS102" i="16"/>
  <c r="BU35" i="16"/>
  <c r="BV30" i="16"/>
  <c r="BV6" i="16"/>
  <c r="BU11" i="16"/>
  <c r="BU44" i="16" l="1"/>
  <c r="BV39" i="16"/>
  <c r="BV40" i="16" s="1"/>
  <c r="BU56" i="16"/>
  <c r="BU57" i="16" s="1"/>
  <c r="BV23" i="16"/>
  <c r="BV24" i="16" s="1"/>
  <c r="BU12" i="16"/>
  <c r="BV7" i="16"/>
  <c r="BV8" i="16" s="1"/>
  <c r="BV31" i="16"/>
  <c r="BV32" i="16" s="1"/>
  <c r="BU20" i="16"/>
  <c r="BU36" i="16"/>
  <c r="BT84" i="16"/>
  <c r="BT90" i="16"/>
  <c r="BT99" i="16" s="1"/>
  <c r="BV15" i="16"/>
  <c r="BV16" i="16" s="1"/>
  <c r="BU51" i="16"/>
  <c r="BU28" i="16"/>
  <c r="BV54" i="16" l="1"/>
  <c r="BU52" i="16"/>
  <c r="BU66" i="16" s="1"/>
  <c r="BU71" i="16" s="1"/>
  <c r="BU72" i="16" s="1"/>
  <c r="BU60" i="16"/>
  <c r="BV49" i="16"/>
  <c r="BV17" i="16"/>
  <c r="BV25" i="16"/>
  <c r="BV9" i="16"/>
  <c r="BV41" i="16"/>
  <c r="BV33" i="16"/>
  <c r="BT89" i="16"/>
  <c r="BT98" i="16" s="1"/>
  <c r="BT106" i="16" s="1"/>
  <c r="BT86" i="16"/>
  <c r="BT95" i="16" s="1"/>
  <c r="BT103" i="16" s="1"/>
  <c r="BT85" i="16"/>
  <c r="BT94" i="16" s="1"/>
  <c r="BT88" i="16"/>
  <c r="BT97" i="16" s="1"/>
  <c r="BT105" i="16" s="1"/>
  <c r="BT87" i="16"/>
  <c r="BT96" i="16" s="1"/>
  <c r="BT104" i="16" s="1"/>
  <c r="BV34" i="16" l="1"/>
  <c r="BV10" i="16"/>
  <c r="BV18" i="16"/>
  <c r="BV26" i="16"/>
  <c r="BV42" i="16"/>
  <c r="BT93" i="16"/>
  <c r="BT102" i="16"/>
  <c r="BU65" i="16"/>
  <c r="BU61" i="16"/>
  <c r="BU62" i="16"/>
  <c r="BU64" i="16"/>
  <c r="BU63" i="16"/>
  <c r="BU68" i="16"/>
  <c r="BU80" i="16" s="1"/>
  <c r="BU74" i="16" s="1"/>
  <c r="BW38" i="16" l="1"/>
  <c r="BV43" i="16"/>
  <c r="BW14" i="16"/>
  <c r="BV19" i="16"/>
  <c r="BW30" i="16"/>
  <c r="BV35" i="16"/>
  <c r="BV50" i="16"/>
  <c r="BV51" i="16" s="1"/>
  <c r="BV27" i="16"/>
  <c r="BW22" i="16"/>
  <c r="BV11" i="16"/>
  <c r="BW6" i="16"/>
  <c r="BU82" i="16"/>
  <c r="BU79" i="16"/>
  <c r="BU78" i="16"/>
  <c r="BU76" i="16"/>
  <c r="BU75" i="16"/>
  <c r="BU77" i="16"/>
  <c r="BV55" i="16"/>
  <c r="BV46" i="16"/>
  <c r="BW7" i="16" l="1"/>
  <c r="BW8" i="16" s="1"/>
  <c r="BV44" i="16"/>
  <c r="BW49" i="16"/>
  <c r="BV52" i="16"/>
  <c r="BV36" i="16"/>
  <c r="BU90" i="16"/>
  <c r="BU99" i="16" s="1"/>
  <c r="BU84" i="16"/>
  <c r="BW31" i="16"/>
  <c r="BW32" i="16" s="1"/>
  <c r="BV20" i="16"/>
  <c r="BV56" i="16"/>
  <c r="BV57" i="16" s="1"/>
  <c r="BV12" i="16"/>
  <c r="BW15" i="16"/>
  <c r="BW16" i="16" s="1"/>
  <c r="BW23" i="16"/>
  <c r="BW24" i="16" s="1"/>
  <c r="BV28" i="16"/>
  <c r="BW39" i="16"/>
  <c r="BW40" i="16" s="1"/>
  <c r="BW54" i="16" l="1"/>
  <c r="BV60" i="16"/>
  <c r="BV66" i="16"/>
  <c r="BV71" i="16" s="1"/>
  <c r="BV72" i="16" s="1"/>
  <c r="BU88" i="16"/>
  <c r="BU97" i="16" s="1"/>
  <c r="BU105" i="16" s="1"/>
  <c r="BU89" i="16"/>
  <c r="BU98" i="16" s="1"/>
  <c r="BU106" i="16" s="1"/>
  <c r="BU87" i="16"/>
  <c r="BU96" i="16" s="1"/>
  <c r="BU104" i="16" s="1"/>
  <c r="BU85" i="16"/>
  <c r="BU94" i="16" s="1"/>
  <c r="BU86" i="16"/>
  <c r="BU95" i="16" s="1"/>
  <c r="BU103" i="16" s="1"/>
  <c r="BW25" i="16"/>
  <c r="BW9" i="16"/>
  <c r="BW17" i="16"/>
  <c r="BW33" i="16"/>
  <c r="BW41" i="16"/>
  <c r="BW18" i="16" l="1"/>
  <c r="BW26" i="16"/>
  <c r="BW42" i="16"/>
  <c r="BW34" i="16"/>
  <c r="BW10" i="16"/>
  <c r="BV63" i="16"/>
  <c r="BV61" i="16"/>
  <c r="BV65" i="16"/>
  <c r="BV62" i="16"/>
  <c r="BV64" i="16"/>
  <c r="BV68" i="16"/>
  <c r="BV80" i="16" s="1"/>
  <c r="BV74" i="16" s="1"/>
  <c r="BU102" i="16"/>
  <c r="BU93" i="16"/>
  <c r="BW50" i="16" l="1"/>
  <c r="BV82" i="16"/>
  <c r="BV76" i="16"/>
  <c r="BV77" i="16"/>
  <c r="BV78" i="16"/>
  <c r="BV79" i="16"/>
  <c r="BV75" i="16"/>
  <c r="BX30" i="16"/>
  <c r="BW35" i="16"/>
  <c r="BW43" i="16"/>
  <c r="BX38" i="16"/>
  <c r="BX22" i="16"/>
  <c r="BW27" i="16"/>
  <c r="BX14" i="16"/>
  <c r="BW19" i="16"/>
  <c r="BW46" i="16"/>
  <c r="BW51" i="16" s="1"/>
  <c r="BX49" i="16" s="1"/>
  <c r="BW55" i="16"/>
  <c r="BW11" i="16"/>
  <c r="BX6" i="16"/>
  <c r="BW20" i="16" l="1"/>
  <c r="BW36" i="16"/>
  <c r="BX7" i="16"/>
  <c r="BX8" i="16" s="1"/>
  <c r="BX15" i="16"/>
  <c r="BX16" i="16" s="1"/>
  <c r="BX31" i="16"/>
  <c r="BX32" i="16" s="1"/>
  <c r="BW12" i="16"/>
  <c r="BX23" i="16"/>
  <c r="BX24" i="16" s="1"/>
  <c r="BW56" i="16"/>
  <c r="BW57" i="16" s="1"/>
  <c r="BW28" i="16"/>
  <c r="BW52" i="16"/>
  <c r="BX39" i="16"/>
  <c r="BX40" i="16" s="1"/>
  <c r="BW44" i="16"/>
  <c r="BV90" i="16"/>
  <c r="BV99" i="16" s="1"/>
  <c r="BV84" i="16"/>
  <c r="BW66" i="16" l="1"/>
  <c r="BW71" i="16" s="1"/>
  <c r="BW72" i="16" s="1"/>
  <c r="BW60" i="16"/>
  <c r="BW65" i="16" s="1"/>
  <c r="BX54" i="16"/>
  <c r="BX33" i="16"/>
  <c r="BX9" i="16"/>
  <c r="BX41" i="16"/>
  <c r="BX25" i="16"/>
  <c r="BX17" i="16"/>
  <c r="BV87" i="16"/>
  <c r="BV96" i="16" s="1"/>
  <c r="BV104" i="16" s="1"/>
  <c r="BV88" i="16"/>
  <c r="BV97" i="16" s="1"/>
  <c r="BV105" i="16" s="1"/>
  <c r="BV89" i="16"/>
  <c r="BV98" i="16" s="1"/>
  <c r="BV106" i="16" s="1"/>
  <c r="BV86" i="16"/>
  <c r="BV95" i="16" s="1"/>
  <c r="BV103" i="16" s="1"/>
  <c r="BV85" i="16"/>
  <c r="BV94" i="16" s="1"/>
  <c r="BW68" i="16" l="1"/>
  <c r="BW80" i="16" s="1"/>
  <c r="BW74" i="16" s="1"/>
  <c r="BW79" i="16" s="1"/>
  <c r="BW64" i="16"/>
  <c r="BW62" i="16"/>
  <c r="BW61" i="16"/>
  <c r="BW63" i="16"/>
  <c r="BW78" i="16"/>
  <c r="BW77" i="16"/>
  <c r="BW76" i="16"/>
  <c r="BX26" i="16"/>
  <c r="BX34" i="16"/>
  <c r="BX10" i="16"/>
  <c r="BX42" i="16"/>
  <c r="BX18" i="16"/>
  <c r="BV93" i="16"/>
  <c r="BV102" i="16"/>
  <c r="BW75" i="16" l="1"/>
  <c r="BW82" i="16"/>
  <c r="BW84" i="16" s="1"/>
  <c r="BY38" i="16"/>
  <c r="BX43" i="16"/>
  <c r="BX11" i="16"/>
  <c r="BY6" i="16"/>
  <c r="BY30" i="16"/>
  <c r="BX35" i="16"/>
  <c r="BX19" i="16"/>
  <c r="BY14" i="16"/>
  <c r="BX27" i="16"/>
  <c r="BY22" i="16"/>
  <c r="BX55" i="16"/>
  <c r="BX46" i="16"/>
  <c r="BX50" i="16"/>
  <c r="BW90" i="16"/>
  <c r="BW99" i="16" s="1"/>
  <c r="BX36" i="16" l="1"/>
  <c r="BX20" i="16"/>
  <c r="BX51" i="16"/>
  <c r="BY49" i="16" s="1"/>
  <c r="BY31" i="16"/>
  <c r="BY32" i="16" s="1"/>
  <c r="BW89" i="16"/>
  <c r="BW98" i="16" s="1"/>
  <c r="BW106" i="16" s="1"/>
  <c r="BW86" i="16"/>
  <c r="BW95" i="16" s="1"/>
  <c r="BW103" i="16" s="1"/>
  <c r="BW88" i="16"/>
  <c r="BW97" i="16" s="1"/>
  <c r="BW105" i="16" s="1"/>
  <c r="BW85" i="16"/>
  <c r="BW94" i="16" s="1"/>
  <c r="BW87" i="16"/>
  <c r="BW96" i="16" s="1"/>
  <c r="BW104" i="16" s="1"/>
  <c r="BY7" i="16"/>
  <c r="BY8" i="16" s="1"/>
  <c r="BX56" i="16"/>
  <c r="BX57" i="16" s="1"/>
  <c r="BX12" i="16"/>
  <c r="BY23" i="16"/>
  <c r="BY24" i="16" s="1"/>
  <c r="BX28" i="16"/>
  <c r="BX44" i="16"/>
  <c r="BY15" i="16"/>
  <c r="BY16" i="16" s="1"/>
  <c r="BY39" i="16"/>
  <c r="BY40" i="16" s="1"/>
  <c r="BY54" i="16" l="1"/>
  <c r="BW102" i="16"/>
  <c r="BW93" i="16"/>
  <c r="BY9" i="16"/>
  <c r="BY33" i="16"/>
  <c r="BY17" i="16"/>
  <c r="BY25" i="16"/>
  <c r="BY41" i="16"/>
  <c r="BX52" i="16"/>
  <c r="BX66" i="16" s="1"/>
  <c r="BX71" i="16" s="1"/>
  <c r="BX72" i="16" s="1"/>
  <c r="BX60" i="16"/>
  <c r="BY10" i="16" l="1"/>
  <c r="BY42" i="16"/>
  <c r="BY18" i="16"/>
  <c r="BY26" i="16"/>
  <c r="BY34" i="16"/>
  <c r="BX63" i="16"/>
  <c r="BX64" i="16"/>
  <c r="BX65" i="16"/>
  <c r="BX62" i="16"/>
  <c r="BX61" i="16"/>
  <c r="BX68" i="16"/>
  <c r="BX80" i="16" s="1"/>
  <c r="BX74" i="16" s="1"/>
  <c r="BY55" i="16" l="1"/>
  <c r="BX82" i="16"/>
  <c r="BX79" i="16"/>
  <c r="BX76" i="16"/>
  <c r="BX77" i="16"/>
  <c r="BX78" i="16"/>
  <c r="BX75" i="16"/>
  <c r="BY35" i="16"/>
  <c r="BZ30" i="16"/>
  <c r="BZ22" i="16"/>
  <c r="BY27" i="16"/>
  <c r="BZ14" i="16"/>
  <c r="BY19" i="16"/>
  <c r="BY11" i="16"/>
  <c r="BZ6" i="16"/>
  <c r="BY50" i="16"/>
  <c r="BZ38" i="16"/>
  <c r="BY43" i="16"/>
  <c r="BY46" i="16"/>
  <c r="BZ7" i="16" l="1"/>
  <c r="BZ8" i="16" s="1"/>
  <c r="BY20" i="16"/>
  <c r="BZ15" i="16"/>
  <c r="BZ16" i="16" s="1"/>
  <c r="BZ23" i="16"/>
  <c r="BZ24" i="16" s="1"/>
  <c r="BZ31" i="16"/>
  <c r="BZ32" i="16" s="1"/>
  <c r="BY56" i="16"/>
  <c r="BY12" i="16"/>
  <c r="BY28" i="16"/>
  <c r="BY44" i="16"/>
  <c r="BX90" i="16"/>
  <c r="BX99" i="16" s="1"/>
  <c r="BX84" i="16"/>
  <c r="BZ39" i="16"/>
  <c r="BZ40" i="16" s="1"/>
  <c r="BY51" i="16"/>
  <c r="BY36" i="16"/>
  <c r="BY52" i="16" l="1"/>
  <c r="BY60" i="16"/>
  <c r="BZ49" i="16"/>
  <c r="BX89" i="16"/>
  <c r="BX98" i="16" s="1"/>
  <c r="BX106" i="16" s="1"/>
  <c r="I54" i="4" s="1"/>
  <c r="I57" i="4" s="1"/>
  <c r="BX86" i="16"/>
  <c r="BX95" i="16" s="1"/>
  <c r="BX103" i="16" s="1"/>
  <c r="I18" i="4" s="1"/>
  <c r="I21" i="4" s="1"/>
  <c r="BX85" i="16"/>
  <c r="BX94" i="16" s="1"/>
  <c r="BX88" i="16"/>
  <c r="BX97" i="16" s="1"/>
  <c r="BX105" i="16" s="1"/>
  <c r="I42" i="4" s="1"/>
  <c r="I45" i="4" s="1"/>
  <c r="BX87" i="16"/>
  <c r="BX96" i="16" s="1"/>
  <c r="BX104" i="16" s="1"/>
  <c r="I30" i="4" s="1"/>
  <c r="I33" i="4" s="1"/>
  <c r="BY57" i="16"/>
  <c r="BZ54" i="16"/>
  <c r="BZ17" i="16"/>
  <c r="BZ25" i="16"/>
  <c r="BZ33" i="16"/>
  <c r="BZ9" i="16"/>
  <c r="BZ41" i="16"/>
  <c r="BZ42" i="16" l="1"/>
  <c r="BZ26" i="16"/>
  <c r="BZ34" i="16"/>
  <c r="BZ10" i="16"/>
  <c r="BZ18" i="16"/>
  <c r="BX102" i="16"/>
  <c r="I6" i="4" s="1"/>
  <c r="I9" i="4" s="1"/>
  <c r="BX93" i="16"/>
  <c r="BY61" i="16"/>
  <c r="BY65" i="16"/>
  <c r="BY63" i="16"/>
  <c r="BY62" i="16"/>
  <c r="BY64" i="16"/>
  <c r="BY66" i="16"/>
  <c r="BY71" i="16" s="1"/>
  <c r="BY72" i="16" s="1"/>
  <c r="BZ19" i="16" l="1"/>
  <c r="CA14" i="16"/>
  <c r="BZ11" i="16"/>
  <c r="CA6" i="16"/>
  <c r="BZ35" i="16"/>
  <c r="CA30" i="16"/>
  <c r="BZ27" i="16"/>
  <c r="CA22" i="16"/>
  <c r="BY68" i="16"/>
  <c r="BY80" i="16" s="1"/>
  <c r="BY74" i="16" s="1"/>
  <c r="CA38" i="16"/>
  <c r="BZ43" i="16"/>
  <c r="BZ55" i="16"/>
  <c r="BZ50" i="16"/>
  <c r="BZ46" i="16"/>
  <c r="CA23" i="16" l="1"/>
  <c r="CA24" i="16" s="1"/>
  <c r="BZ28" i="16"/>
  <c r="BZ56" i="16"/>
  <c r="BZ57" i="16" s="1"/>
  <c r="CA31" i="16"/>
  <c r="CA32" i="16" s="1"/>
  <c r="BZ51" i="16"/>
  <c r="CA49" i="16" s="1"/>
  <c r="BZ36" i="16"/>
  <c r="CA7" i="16"/>
  <c r="CA8" i="16" s="1"/>
  <c r="BZ44" i="16"/>
  <c r="BZ12" i="16"/>
  <c r="CA39" i="16"/>
  <c r="CA40" i="16" s="1"/>
  <c r="CA15" i="16"/>
  <c r="CA16" i="16" s="1"/>
  <c r="BY82" i="16"/>
  <c r="BY75" i="16"/>
  <c r="BY79" i="16"/>
  <c r="BY78" i="16"/>
  <c r="BY77" i="16"/>
  <c r="BY76" i="16"/>
  <c r="BZ20" i="16"/>
  <c r="CA54" i="16" l="1"/>
  <c r="CA33" i="16"/>
  <c r="CA41" i="16"/>
  <c r="CA9" i="16"/>
  <c r="CA17" i="16"/>
  <c r="CA25" i="16"/>
  <c r="BY90" i="16"/>
  <c r="BY99" i="16" s="1"/>
  <c r="BY84" i="16"/>
  <c r="BZ52" i="16"/>
  <c r="BZ66" i="16" s="1"/>
  <c r="BZ71" i="16" s="1"/>
  <c r="BZ72" i="16" s="1"/>
  <c r="BZ60" i="16"/>
  <c r="BZ63" i="16" l="1"/>
  <c r="BZ64" i="16"/>
  <c r="BZ62" i="16"/>
  <c r="BZ65" i="16"/>
  <c r="BZ61" i="16"/>
  <c r="BZ68" i="16"/>
  <c r="BZ80" i="16" s="1"/>
  <c r="BZ74" i="16" s="1"/>
  <c r="CA26" i="16"/>
  <c r="CA42" i="16"/>
  <c r="CA34" i="16"/>
  <c r="CA18" i="16"/>
  <c r="CA10" i="16"/>
  <c r="BY88" i="16"/>
  <c r="BY97" i="16" s="1"/>
  <c r="BY105" i="16" s="1"/>
  <c r="BY89" i="16"/>
  <c r="BY98" i="16" s="1"/>
  <c r="BY106" i="16" s="1"/>
  <c r="BY87" i="16"/>
  <c r="BY96" i="16" s="1"/>
  <c r="BY104" i="16" s="1"/>
  <c r="BY86" i="16"/>
  <c r="BY95" i="16" s="1"/>
  <c r="BY103" i="16" s="1"/>
  <c r="BY85" i="16"/>
  <c r="BY94" i="16" s="1"/>
  <c r="CA46" i="16" l="1"/>
  <c r="CA50" i="16"/>
  <c r="CB6" i="16"/>
  <c r="CA11" i="16"/>
  <c r="BZ82" i="16"/>
  <c r="BZ75" i="16"/>
  <c r="BZ77" i="16"/>
  <c r="BZ78" i="16"/>
  <c r="BZ79" i="16"/>
  <c r="BZ76" i="16"/>
  <c r="CB14" i="16"/>
  <c r="CA19" i="16"/>
  <c r="CB30" i="16"/>
  <c r="CA35" i="16"/>
  <c r="BY93" i="16"/>
  <c r="BY102" i="16"/>
  <c r="CB22" i="16"/>
  <c r="CA27" i="16"/>
  <c r="CB38" i="16"/>
  <c r="CA43" i="16"/>
  <c r="CA55" i="16"/>
  <c r="CA36" i="16" l="1"/>
  <c r="BZ90" i="16"/>
  <c r="BZ99" i="16" s="1"/>
  <c r="BZ84" i="16"/>
  <c r="CA51" i="16"/>
  <c r="CA56" i="16"/>
  <c r="CA57" i="16" s="1"/>
  <c r="CB31" i="16"/>
  <c r="CB32" i="16" s="1"/>
  <c r="CA44" i="16"/>
  <c r="CA20" i="16"/>
  <c r="CA12" i="16"/>
  <c r="CB39" i="16"/>
  <c r="CB40" i="16" s="1"/>
  <c r="CB15" i="16"/>
  <c r="CB16" i="16" s="1"/>
  <c r="CB7" i="16"/>
  <c r="CB8" i="16" s="1"/>
  <c r="CA28" i="16"/>
  <c r="CB23" i="16"/>
  <c r="CB24" i="16" s="1"/>
  <c r="CB54" i="16" l="1"/>
  <c r="CA60" i="16"/>
  <c r="CA52" i="16"/>
  <c r="CA66" i="16" s="1"/>
  <c r="CA71" i="16" s="1"/>
  <c r="CA72" i="16" s="1"/>
  <c r="CB9" i="16"/>
  <c r="CB25" i="16"/>
  <c r="CB41" i="16"/>
  <c r="CB17" i="16"/>
  <c r="CB33" i="16"/>
  <c r="CB49" i="16"/>
  <c r="BZ87" i="16"/>
  <c r="BZ96" i="16" s="1"/>
  <c r="BZ104" i="16" s="1"/>
  <c r="BZ86" i="16"/>
  <c r="BZ95" i="16" s="1"/>
  <c r="BZ103" i="16" s="1"/>
  <c r="BZ85" i="16"/>
  <c r="BZ94" i="16" s="1"/>
  <c r="BZ89" i="16"/>
  <c r="BZ98" i="16" s="1"/>
  <c r="BZ106" i="16" s="1"/>
  <c r="BZ88" i="16"/>
  <c r="BZ97" i="16" s="1"/>
  <c r="BZ105" i="16" s="1"/>
  <c r="BZ102" i="16" l="1"/>
  <c r="BZ93" i="16"/>
  <c r="CB34" i="16"/>
  <c r="CB26" i="16"/>
  <c r="CB10" i="16"/>
  <c r="CB42" i="16"/>
  <c r="CB18" i="16"/>
  <c r="CA63" i="16"/>
  <c r="CA61" i="16"/>
  <c r="CA65" i="16"/>
  <c r="CA64" i="16"/>
  <c r="CA62" i="16"/>
  <c r="CA68" i="16"/>
  <c r="CB55" i="16" l="1"/>
  <c r="CC6" i="16"/>
  <c r="CB11" i="16"/>
  <c r="CB27" i="16"/>
  <c r="CC22" i="16"/>
  <c r="CB35" i="16"/>
  <c r="CC30" i="16"/>
  <c r="CA80" i="16"/>
  <c r="CA74" i="16" s="1"/>
  <c r="CB50" i="16"/>
  <c r="CB46" i="16"/>
  <c r="CB19" i="16"/>
  <c r="CC14" i="16"/>
  <c r="CC38" i="16"/>
  <c r="CB43" i="16"/>
  <c r="CC23" i="16" l="1"/>
  <c r="CC24" i="16" s="1"/>
  <c r="CA78" i="16"/>
  <c r="CA79" i="16"/>
  <c r="CA75" i="16"/>
  <c r="CA77" i="16"/>
  <c r="CA76" i="16"/>
  <c r="CB44" i="16"/>
  <c r="CC31" i="16"/>
  <c r="CC32" i="16" s="1"/>
  <c r="CC39" i="16"/>
  <c r="CC40" i="16" s="1"/>
  <c r="CB36" i="16"/>
  <c r="CC15" i="16"/>
  <c r="CC16" i="16" s="1"/>
  <c r="CB20" i="16"/>
  <c r="CB28" i="16"/>
  <c r="CB56" i="16"/>
  <c r="CB12" i="16"/>
  <c r="CB51" i="16"/>
  <c r="CC49" i="16" s="1"/>
  <c r="CC7" i="16"/>
  <c r="CC8" i="16" s="1"/>
  <c r="CA82" i="16"/>
  <c r="CB57" i="16" l="1"/>
  <c r="CC54" i="16"/>
  <c r="CC9" i="16"/>
  <c r="CC17" i="16"/>
  <c r="CC25" i="16"/>
  <c r="CC33" i="16"/>
  <c r="CC41" i="16"/>
  <c r="CA84" i="16"/>
  <c r="CA90" i="16"/>
  <c r="CA99" i="16" s="1"/>
  <c r="CB60" i="16"/>
  <c r="CB52" i="16"/>
  <c r="CB66" i="16" s="1"/>
  <c r="CB71" i="16" s="1"/>
  <c r="CB72" i="16" s="1"/>
  <c r="CA85" i="16" l="1"/>
  <c r="CA94" i="16" s="1"/>
  <c r="CA87" i="16"/>
  <c r="CA96" i="16" s="1"/>
  <c r="CA104" i="16" s="1"/>
  <c r="CA89" i="16"/>
  <c r="CA98" i="16" s="1"/>
  <c r="CA106" i="16" s="1"/>
  <c r="CA86" i="16"/>
  <c r="CA95" i="16" s="1"/>
  <c r="CA103" i="16" s="1"/>
  <c r="CA88" i="16"/>
  <c r="CA97" i="16" s="1"/>
  <c r="CA105" i="16" s="1"/>
  <c r="CB62" i="16"/>
  <c r="CB64" i="16"/>
  <c r="CB63" i="16"/>
  <c r="CB65" i="16"/>
  <c r="CB61" i="16"/>
  <c r="CB68" i="16"/>
  <c r="CB80" i="16" s="1"/>
  <c r="CB74" i="16" s="1"/>
  <c r="CC10" i="16"/>
  <c r="CC26" i="16"/>
  <c r="CC34" i="16"/>
  <c r="CC42" i="16"/>
  <c r="CC18" i="16"/>
  <c r="CD22" i="16" l="1"/>
  <c r="CC27" i="16"/>
  <c r="CB82" i="16"/>
  <c r="CB78" i="16"/>
  <c r="CB75" i="16"/>
  <c r="CB77" i="16"/>
  <c r="CB76" i="16"/>
  <c r="CB79" i="16"/>
  <c r="CC11" i="16"/>
  <c r="CD6" i="16"/>
  <c r="CC50" i="16"/>
  <c r="CC46" i="16"/>
  <c r="CC55" i="16"/>
  <c r="CD14" i="16"/>
  <c r="CC19" i="16"/>
  <c r="CC43" i="16"/>
  <c r="CD38" i="16"/>
  <c r="CD30" i="16"/>
  <c r="CC35" i="16"/>
  <c r="CA102" i="16"/>
  <c r="CA93" i="16"/>
  <c r="CC20" i="16" l="1"/>
  <c r="CC44" i="16"/>
  <c r="CC36" i="16"/>
  <c r="CC28" i="16"/>
  <c r="CD15" i="16"/>
  <c r="CD16" i="16" s="1"/>
  <c r="CC56" i="16"/>
  <c r="CC57" i="16" s="1"/>
  <c r="CC51" i="16"/>
  <c r="CB84" i="16"/>
  <c r="CB90" i="16"/>
  <c r="CB99" i="16" s="1"/>
  <c r="CD31" i="16"/>
  <c r="CD32" i="16" s="1"/>
  <c r="CD7" i="16"/>
  <c r="CD8" i="16" s="1"/>
  <c r="CD39" i="16"/>
  <c r="CD40" i="16" s="1"/>
  <c r="CC12" i="16"/>
  <c r="CD23" i="16"/>
  <c r="CD24" i="16" s="1"/>
  <c r="CD54" i="16" l="1"/>
  <c r="CB89" i="16"/>
  <c r="CB98" i="16" s="1"/>
  <c r="CB106" i="16" s="1"/>
  <c r="CB88" i="16"/>
  <c r="CB97" i="16" s="1"/>
  <c r="CB105" i="16" s="1"/>
  <c r="CB85" i="16"/>
  <c r="CB94" i="16" s="1"/>
  <c r="CB87" i="16"/>
  <c r="CB96" i="16" s="1"/>
  <c r="CB104" i="16" s="1"/>
  <c r="CB86" i="16"/>
  <c r="CB95" i="16" s="1"/>
  <c r="CB103" i="16" s="1"/>
  <c r="CD49" i="16"/>
  <c r="CC60" i="16"/>
  <c r="CC52" i="16"/>
  <c r="CC66" i="16" s="1"/>
  <c r="CC71" i="16" s="1"/>
  <c r="CC72" i="16" s="1"/>
  <c r="CD9" i="16"/>
  <c r="CD17" i="16"/>
  <c r="CD25" i="16"/>
  <c r="CD33" i="16"/>
  <c r="CD41" i="16"/>
  <c r="CC62" i="16" l="1"/>
  <c r="CC64" i="16"/>
  <c r="CC63" i="16"/>
  <c r="CC61" i="16"/>
  <c r="CC65" i="16"/>
  <c r="CC68" i="16"/>
  <c r="CC80" i="16" s="1"/>
  <c r="CC74" i="16" s="1"/>
  <c r="CD34" i="16"/>
  <c r="CD10" i="16"/>
  <c r="CD26" i="16"/>
  <c r="CD42" i="16"/>
  <c r="CD18" i="16"/>
  <c r="CB102" i="16"/>
  <c r="CB93" i="16"/>
  <c r="CE22" i="16" l="1"/>
  <c r="CD27" i="16"/>
  <c r="CD11" i="16"/>
  <c r="CE6" i="16"/>
  <c r="CE38" i="16"/>
  <c r="CD43" i="16"/>
  <c r="CC82" i="16"/>
  <c r="CC79" i="16"/>
  <c r="CC78" i="16"/>
  <c r="CC76" i="16"/>
  <c r="CC75" i="16"/>
  <c r="CC77" i="16"/>
  <c r="CE30" i="16"/>
  <c r="CD35" i="16"/>
  <c r="CD55" i="16"/>
  <c r="CD46" i="16"/>
  <c r="CD50" i="16"/>
  <c r="CD19" i="16"/>
  <c r="CE14" i="16"/>
  <c r="CD51" i="16" l="1"/>
  <c r="CD56" i="16"/>
  <c r="CD57" i="16" s="1"/>
  <c r="CE7" i="16"/>
  <c r="CE8" i="16" s="1"/>
  <c r="CC84" i="16"/>
  <c r="CC90" i="16"/>
  <c r="CC99" i="16" s="1"/>
  <c r="CD44" i="16"/>
  <c r="CE39" i="16"/>
  <c r="CE40" i="16" s="1"/>
  <c r="CE15" i="16"/>
  <c r="CE16" i="16" s="1"/>
  <c r="CD20" i="16"/>
  <c r="CD12" i="16"/>
  <c r="CD36" i="16"/>
  <c r="CE31" i="16"/>
  <c r="CE32" i="16" s="1"/>
  <c r="CD28" i="16"/>
  <c r="CE49" i="16"/>
  <c r="CD52" i="16"/>
  <c r="CE23" i="16"/>
  <c r="CE24" i="16" s="1"/>
  <c r="CE54" i="16" l="1"/>
  <c r="CD60" i="16"/>
  <c r="CD65" i="16" s="1"/>
  <c r="CD66" i="16"/>
  <c r="CD71" i="16" s="1"/>
  <c r="CD72" i="16" s="1"/>
  <c r="CE17" i="16"/>
  <c r="CE25" i="16"/>
  <c r="CE41" i="16"/>
  <c r="CE33" i="16"/>
  <c r="CE9" i="16"/>
  <c r="CC85" i="16"/>
  <c r="CC94" i="16" s="1"/>
  <c r="CC88" i="16"/>
  <c r="CC97" i="16" s="1"/>
  <c r="CC105" i="16" s="1"/>
  <c r="CC89" i="16"/>
  <c r="CC98" i="16" s="1"/>
  <c r="CC106" i="16" s="1"/>
  <c r="CC87" i="16"/>
  <c r="CC96" i="16" s="1"/>
  <c r="CC104" i="16" s="1"/>
  <c r="CC86" i="16"/>
  <c r="CC95" i="16" s="1"/>
  <c r="CC103" i="16" s="1"/>
  <c r="CD61" i="16" l="1"/>
  <c r="CD62" i="16"/>
  <c r="CD63" i="16"/>
  <c r="CD64" i="16"/>
  <c r="CD68" i="16"/>
  <c r="CD80" i="16" s="1"/>
  <c r="CD74" i="16" s="1"/>
  <c r="CD79" i="16" s="1"/>
  <c r="CC102" i="16"/>
  <c r="CC93" i="16"/>
  <c r="CE18" i="16"/>
  <c r="CE26" i="16"/>
  <c r="CE42" i="16"/>
  <c r="CE34" i="16"/>
  <c r="CE10" i="16"/>
  <c r="CD76" i="16" l="1"/>
  <c r="CD78" i="16"/>
  <c r="CD77" i="16"/>
  <c r="CD82" i="16"/>
  <c r="CD90" i="16" s="1"/>
  <c r="CD99" i="16" s="1"/>
  <c r="CD75" i="16"/>
  <c r="CE46" i="16"/>
  <c r="CE50" i="16"/>
  <c r="CF14" i="16"/>
  <c r="CE19" i="16"/>
  <c r="CF22" i="16"/>
  <c r="CE27" i="16"/>
  <c r="CE55" i="16"/>
  <c r="CF6" i="16"/>
  <c r="CE11" i="16"/>
  <c r="CF30" i="16"/>
  <c r="CE35" i="16"/>
  <c r="CE43" i="16"/>
  <c r="CF38" i="16"/>
  <c r="CE51" i="16" l="1"/>
  <c r="CD84" i="16"/>
  <c r="CD87" i="16" s="1"/>
  <c r="CD96" i="16" s="1"/>
  <c r="CD104" i="16" s="1"/>
  <c r="CF39" i="16"/>
  <c r="CF40" i="16" s="1"/>
  <c r="CE36" i="16"/>
  <c r="CF31" i="16"/>
  <c r="CF32" i="16" s="1"/>
  <c r="CF49" i="16"/>
  <c r="CE52" i="16"/>
  <c r="CD86" i="16"/>
  <c r="CD95" i="16" s="1"/>
  <c r="CD103" i="16" s="1"/>
  <c r="CE44" i="16"/>
  <c r="CE28" i="16"/>
  <c r="CF23" i="16"/>
  <c r="CF24" i="16" s="1"/>
  <c r="CE12" i="16"/>
  <c r="CE20" i="16"/>
  <c r="CF7" i="16"/>
  <c r="CF8" i="16" s="1"/>
  <c r="CF15" i="16"/>
  <c r="CF16" i="16" s="1"/>
  <c r="CE56" i="16"/>
  <c r="CE57" i="16" s="1"/>
  <c r="CD85" i="16" l="1"/>
  <c r="CD94" i="16" s="1"/>
  <c r="CD88" i="16"/>
  <c r="CD97" i="16" s="1"/>
  <c r="CD105" i="16" s="1"/>
  <c r="CD89" i="16"/>
  <c r="CD98" i="16" s="1"/>
  <c r="CD106" i="16" s="1"/>
  <c r="CE66" i="16"/>
  <c r="CE71" i="16" s="1"/>
  <c r="CE72" i="16" s="1"/>
  <c r="CD102" i="16"/>
  <c r="CF54" i="16"/>
  <c r="CF25" i="16"/>
  <c r="CF33" i="16"/>
  <c r="CF41" i="16"/>
  <c r="CF9" i="16"/>
  <c r="CF17" i="16"/>
  <c r="CE60" i="16"/>
  <c r="CD93" i="16" l="1"/>
  <c r="CE65" i="16"/>
  <c r="CE64" i="16"/>
  <c r="CE62" i="16"/>
  <c r="CE63" i="16"/>
  <c r="CE61" i="16"/>
  <c r="CE68" i="16"/>
  <c r="CE80" i="16" s="1"/>
  <c r="CE74" i="16" s="1"/>
  <c r="CF18" i="16"/>
  <c r="CF42" i="16"/>
  <c r="CF26" i="16"/>
  <c r="CF34" i="16"/>
  <c r="CF10" i="16"/>
  <c r="CE82" i="16" l="1"/>
  <c r="CE78" i="16"/>
  <c r="CE79" i="16"/>
  <c r="CE76" i="16"/>
  <c r="CE77" i="16"/>
  <c r="CE75" i="16"/>
  <c r="CF35" i="16"/>
  <c r="CG30" i="16"/>
  <c r="CF11" i="16"/>
  <c r="CG6" i="16"/>
  <c r="CG38" i="16"/>
  <c r="CF43" i="16"/>
  <c r="CF27" i="16"/>
  <c r="CG22" i="16"/>
  <c r="CG14" i="16"/>
  <c r="CF19" i="16"/>
  <c r="CF55" i="16"/>
  <c r="CF50" i="16"/>
  <c r="CF46" i="16"/>
  <c r="CG15" i="16" l="1"/>
  <c r="CG16" i="16" s="1"/>
  <c r="CG23" i="16"/>
  <c r="CG24" i="16" s="1"/>
  <c r="CF44" i="16"/>
  <c r="CG31" i="16"/>
  <c r="CG32" i="16" s="1"/>
  <c r="CF36" i="16"/>
  <c r="CF28" i="16"/>
  <c r="CF56" i="16"/>
  <c r="CF57" i="16" s="1"/>
  <c r="CG7" i="16"/>
  <c r="CG8" i="16" s="1"/>
  <c r="CF51" i="16"/>
  <c r="CG49" i="16" s="1"/>
  <c r="CG39" i="16"/>
  <c r="CG40" i="16" s="1"/>
  <c r="CF12" i="16"/>
  <c r="CF20" i="16"/>
  <c r="CE90" i="16"/>
  <c r="CE99" i="16" s="1"/>
  <c r="CE84" i="16"/>
  <c r="CE89" i="16" l="1"/>
  <c r="CE98" i="16" s="1"/>
  <c r="CE106" i="16" s="1"/>
  <c r="CE85" i="16"/>
  <c r="CE94" i="16" s="1"/>
  <c r="CE87" i="16"/>
  <c r="CE96" i="16" s="1"/>
  <c r="CE104" i="16" s="1"/>
  <c r="CE88" i="16"/>
  <c r="CE97" i="16" s="1"/>
  <c r="CE105" i="16" s="1"/>
  <c r="CE86" i="16"/>
  <c r="CE95" i="16" s="1"/>
  <c r="CE103" i="16" s="1"/>
  <c r="CG17" i="16"/>
  <c r="CG25" i="16"/>
  <c r="CG33" i="16"/>
  <c r="CG41" i="16"/>
  <c r="CG9" i="16"/>
  <c r="CG54" i="16"/>
  <c r="CF60" i="16"/>
  <c r="CF52" i="16"/>
  <c r="CF66" i="16" s="1"/>
  <c r="CF71" i="16" s="1"/>
  <c r="CF72" i="16" s="1"/>
  <c r="CF63" i="16" l="1"/>
  <c r="CF64" i="16"/>
  <c r="CF65" i="16"/>
  <c r="CF61" i="16"/>
  <c r="CF62" i="16"/>
  <c r="CF68" i="16"/>
  <c r="CG26" i="16"/>
  <c r="CG10" i="16"/>
  <c r="CG34" i="16"/>
  <c r="CG42" i="16"/>
  <c r="CG18" i="16"/>
  <c r="CE102" i="16"/>
  <c r="CE93" i="16"/>
  <c r="CG46" i="16" l="1"/>
  <c r="CH38" i="16"/>
  <c r="CG43" i="16"/>
  <c r="CG35" i="16"/>
  <c r="CH30" i="16"/>
  <c r="CF80" i="16"/>
  <c r="CF74" i="16" s="1"/>
  <c r="CF82" i="16" s="1"/>
  <c r="CG11" i="16"/>
  <c r="CH6" i="16"/>
  <c r="CH22" i="16"/>
  <c r="CG27" i="16"/>
  <c r="CH14" i="16"/>
  <c r="CG19" i="16"/>
  <c r="CG50" i="16"/>
  <c r="CG51" i="16" s="1"/>
  <c r="CG55" i="16"/>
  <c r="CH15" i="16" l="1"/>
  <c r="CH16" i="16" s="1"/>
  <c r="CF84" i="16"/>
  <c r="CF90" i="16"/>
  <c r="CF99" i="16" s="1"/>
  <c r="CH23" i="16"/>
  <c r="CH24" i="16" s="1"/>
  <c r="CG12" i="16"/>
  <c r="CF76" i="16"/>
  <c r="CF75" i="16"/>
  <c r="CF77" i="16"/>
  <c r="CF79" i="16"/>
  <c r="CF78" i="16"/>
  <c r="CH31" i="16"/>
  <c r="CH32" i="16" s="1"/>
  <c r="CG44" i="16"/>
  <c r="CH49" i="16"/>
  <c r="CG52" i="16"/>
  <c r="CH39" i="16"/>
  <c r="CH40" i="16" s="1"/>
  <c r="CG28" i="16"/>
  <c r="CG36" i="16"/>
  <c r="CG56" i="16"/>
  <c r="CG57" i="16" s="1"/>
  <c r="CG20" i="16"/>
  <c r="CH7" i="16"/>
  <c r="CH8" i="16" s="1"/>
  <c r="CH25" i="16" l="1"/>
  <c r="CH33" i="16"/>
  <c r="CH17" i="16"/>
  <c r="CH41" i="16"/>
  <c r="CH9" i="16"/>
  <c r="CH54" i="16"/>
  <c r="CG60" i="16"/>
  <c r="CG66" i="16"/>
  <c r="CG71" i="16" s="1"/>
  <c r="CG72" i="16" s="1"/>
  <c r="CF88" i="16"/>
  <c r="CF97" i="16" s="1"/>
  <c r="CF105" i="16" s="1"/>
  <c r="CF89" i="16"/>
  <c r="CF98" i="16" s="1"/>
  <c r="CF106" i="16" s="1"/>
  <c r="CF87" i="16"/>
  <c r="CF96" i="16" s="1"/>
  <c r="CF104" i="16" s="1"/>
  <c r="CF86" i="16"/>
  <c r="CF95" i="16" s="1"/>
  <c r="CF103" i="16" s="1"/>
  <c r="CF85" i="16"/>
  <c r="CF94" i="16" s="1"/>
  <c r="CH26" i="16" l="1"/>
  <c r="CH42" i="16"/>
  <c r="CH10" i="16"/>
  <c r="CH34" i="16"/>
  <c r="CH18" i="16"/>
  <c r="CG61" i="16"/>
  <c r="CG65" i="16"/>
  <c r="CG63" i="16"/>
  <c r="CG64" i="16"/>
  <c r="CG62" i="16"/>
  <c r="CG68" i="16"/>
  <c r="CF102" i="16"/>
  <c r="CF93" i="16"/>
  <c r="CG80" i="16" l="1"/>
  <c r="CG74" i="16" s="1"/>
  <c r="CG82" i="16" s="1"/>
  <c r="CI6" i="16"/>
  <c r="CH11" i="16"/>
  <c r="CH43" i="16"/>
  <c r="CI38" i="16"/>
  <c r="CH27" i="16"/>
  <c r="CI22" i="16"/>
  <c r="CH50" i="16"/>
  <c r="CH55" i="16"/>
  <c r="CH46" i="16"/>
  <c r="CI14" i="16"/>
  <c r="CH19" i="16"/>
  <c r="CH35" i="16"/>
  <c r="CI30" i="16"/>
  <c r="CI23" i="16" l="1"/>
  <c r="CI24" i="16" s="1"/>
  <c r="CH28" i="16"/>
  <c r="CH44" i="16"/>
  <c r="CI39" i="16"/>
  <c r="CI40" i="16" s="1"/>
  <c r="CH20" i="16"/>
  <c r="CI15" i="16"/>
  <c r="CI16" i="16" s="1"/>
  <c r="CH12" i="16"/>
  <c r="CI31" i="16"/>
  <c r="CI32" i="16" s="1"/>
  <c r="CI7" i="16"/>
  <c r="CI8" i="16" s="1"/>
  <c r="CH36" i="16"/>
  <c r="CH56" i="16"/>
  <c r="CH57" i="16" s="1"/>
  <c r="CG90" i="16"/>
  <c r="CG99" i="16" s="1"/>
  <c r="CG84" i="16"/>
  <c r="CH51" i="16"/>
  <c r="CI49" i="16" s="1"/>
  <c r="CG79" i="16"/>
  <c r="CG77" i="16"/>
  <c r="CG78" i="16"/>
  <c r="CG76" i="16"/>
  <c r="CG75" i="16"/>
  <c r="CI54" i="16" l="1"/>
  <c r="CH52" i="16"/>
  <c r="CH66" i="16" s="1"/>
  <c r="CH71" i="16" s="1"/>
  <c r="CH72" i="16" s="1"/>
  <c r="CH60" i="16"/>
  <c r="CG86" i="16"/>
  <c r="CG95" i="16" s="1"/>
  <c r="CG103" i="16" s="1"/>
  <c r="CG85" i="16"/>
  <c r="CG94" i="16" s="1"/>
  <c r="CG87" i="16"/>
  <c r="CG96" i="16" s="1"/>
  <c r="CG104" i="16" s="1"/>
  <c r="CG88" i="16"/>
  <c r="CG97" i="16" s="1"/>
  <c r="CG105" i="16" s="1"/>
  <c r="CG89" i="16"/>
  <c r="CG98" i="16" s="1"/>
  <c r="CG106" i="16" s="1"/>
  <c r="CI9" i="16"/>
  <c r="CI41" i="16"/>
  <c r="CI17" i="16"/>
  <c r="CI25" i="16"/>
  <c r="CI33" i="16"/>
  <c r="CG102" i="16" l="1"/>
  <c r="CG93" i="16"/>
  <c r="CI26" i="16"/>
  <c r="CI42" i="16"/>
  <c r="CI10" i="16"/>
  <c r="CI34" i="16"/>
  <c r="CI18" i="16"/>
  <c r="CH61" i="16"/>
  <c r="CH65" i="16"/>
  <c r="CH63" i="16"/>
  <c r="CH64" i="16"/>
  <c r="CH62" i="16"/>
  <c r="CH68" i="16"/>
  <c r="CI50" i="16" l="1"/>
  <c r="CI55" i="16"/>
  <c r="CI46" i="16"/>
  <c r="CI51" i="16" s="1"/>
  <c r="CJ49" i="16" s="1"/>
  <c r="CI19" i="16"/>
  <c r="CI20" i="16" s="1"/>
  <c r="CJ14" i="16"/>
  <c r="CJ15" i="16" s="1"/>
  <c r="CJ16" i="16" s="1"/>
  <c r="CI35" i="16"/>
  <c r="CI36" i="16" s="1"/>
  <c r="CJ30" i="16"/>
  <c r="CJ31" i="16" s="1"/>
  <c r="CJ32" i="16" s="1"/>
  <c r="CH80" i="16"/>
  <c r="CH74" i="16" s="1"/>
  <c r="CH82" i="16" s="1"/>
  <c r="CI11" i="16"/>
  <c r="CI12" i="16" s="1"/>
  <c r="CJ6" i="16"/>
  <c r="CI43" i="16"/>
  <c r="CI44" i="16" s="1"/>
  <c r="CJ38" i="16"/>
  <c r="CJ39" i="16" s="1"/>
  <c r="CJ40" i="16" s="1"/>
  <c r="CJ22" i="16"/>
  <c r="CJ23" i="16" s="1"/>
  <c r="CJ24" i="16" s="1"/>
  <c r="CI27" i="16"/>
  <c r="CI28" i="16" s="1"/>
  <c r="CI56" i="16" l="1"/>
  <c r="CI57" i="16" s="1"/>
  <c r="CJ54" i="16"/>
  <c r="CH90" i="16"/>
  <c r="CH99" i="16" s="1"/>
  <c r="CH84" i="16"/>
  <c r="CH76" i="16"/>
  <c r="CH77" i="16"/>
  <c r="CH78" i="16"/>
  <c r="CH79" i="16"/>
  <c r="CH75" i="16"/>
  <c r="CI52" i="16"/>
  <c r="CI66" i="16" s="1"/>
  <c r="CI71" i="16" s="1"/>
  <c r="CI72" i="16" s="1"/>
  <c r="CI60" i="16"/>
  <c r="CJ7" i="16"/>
  <c r="CJ8" i="16" s="1"/>
  <c r="CI61" i="16" l="1"/>
  <c r="CI65" i="16"/>
  <c r="CI62" i="16"/>
  <c r="CI63" i="16"/>
  <c r="CI64" i="16"/>
  <c r="CI68" i="16"/>
  <c r="CI80" i="16" s="1"/>
  <c r="CI74" i="16" s="1"/>
  <c r="CH88" i="16"/>
  <c r="CH97" i="16" s="1"/>
  <c r="CH105" i="16" s="1"/>
  <c r="CH86" i="16"/>
  <c r="CH95" i="16" s="1"/>
  <c r="CH103" i="16" s="1"/>
  <c r="CH89" i="16"/>
  <c r="CH98" i="16" s="1"/>
  <c r="CH106" i="16" s="1"/>
  <c r="CH85" i="16"/>
  <c r="CH94" i="16" s="1"/>
  <c r="CH87" i="16"/>
  <c r="CH96" i="16" s="1"/>
  <c r="CH104" i="16" s="1"/>
  <c r="CJ33" i="16"/>
  <c r="CJ41" i="16"/>
  <c r="CJ9" i="16"/>
  <c r="CJ17" i="16"/>
  <c r="CJ25" i="16"/>
  <c r="CI82" i="16" l="1"/>
  <c r="CI77" i="16"/>
  <c r="CI79" i="16"/>
  <c r="CI76" i="16"/>
  <c r="CI78" i="16"/>
  <c r="CI75" i="16"/>
  <c r="CJ42" i="16"/>
  <c r="CJ43" i="16" s="1"/>
  <c r="CJ44" i="16" s="1"/>
  <c r="B44" i="16" s="1"/>
  <c r="CJ10" i="16"/>
  <c r="CJ11" i="16" s="1"/>
  <c r="CJ12" i="16" s="1"/>
  <c r="B12" i="16" s="1"/>
  <c r="CJ18" i="16"/>
  <c r="CJ19" i="16" s="1"/>
  <c r="CJ20" i="16" s="1"/>
  <c r="B20" i="16" s="1"/>
  <c r="CJ34" i="16"/>
  <c r="CJ35" i="16" s="1"/>
  <c r="CJ36" i="16" s="1"/>
  <c r="B36" i="16" s="1"/>
  <c r="CJ26" i="16"/>
  <c r="CJ27" i="16" s="1"/>
  <c r="CJ28" i="16" s="1"/>
  <c r="B28" i="16" s="1"/>
  <c r="CH102" i="16"/>
  <c r="CH93" i="16"/>
  <c r="CJ46" i="16" l="1"/>
  <c r="CJ55" i="16"/>
  <c r="CJ50" i="16"/>
  <c r="CI84" i="16"/>
  <c r="CI90" i="16"/>
  <c r="CI99" i="16" s="1"/>
  <c r="CJ51" i="16" l="1"/>
  <c r="CJ56" i="16"/>
  <c r="CJ57" i="16" s="1"/>
  <c r="CJ52" i="16"/>
  <c r="CI87" i="16"/>
  <c r="CI96" i="16" s="1"/>
  <c r="CI104" i="16" s="1"/>
  <c r="CI86" i="16"/>
  <c r="CI95" i="16" s="1"/>
  <c r="CI103" i="16" s="1"/>
  <c r="CI88" i="16"/>
  <c r="CI97" i="16" s="1"/>
  <c r="CI105" i="16" s="1"/>
  <c r="CI89" i="16"/>
  <c r="CI98" i="16" s="1"/>
  <c r="CI106" i="16" s="1"/>
  <c r="CI85" i="16"/>
  <c r="CI94" i="16" s="1"/>
  <c r="CJ60" i="16" l="1"/>
  <c r="CJ66" i="16"/>
  <c r="CJ71" i="16" s="1"/>
  <c r="CJ72" i="16" s="1"/>
  <c r="CI102" i="16"/>
  <c r="CI93" i="16"/>
  <c r="CJ64" i="16"/>
  <c r="CJ61" i="16"/>
  <c r="CJ65" i="16"/>
  <c r="CJ62" i="16"/>
  <c r="CJ63" i="16"/>
  <c r="CJ68" i="16" l="1"/>
  <c r="CJ80" i="16" s="1"/>
  <c r="CJ74" i="16" s="1"/>
  <c r="CJ77" i="16" s="1"/>
  <c r="CJ82" i="16" l="1"/>
  <c r="CJ78" i="16"/>
  <c r="CJ76" i="16"/>
  <c r="CJ79" i="16"/>
  <c r="CJ75" i="16"/>
  <c r="CJ84" i="16"/>
  <c r="CJ90" i="16"/>
  <c r="CJ99" i="16" s="1"/>
  <c r="CJ85" i="16" l="1"/>
  <c r="CJ94" i="16" s="1"/>
  <c r="CJ88" i="16"/>
  <c r="CJ97" i="16" s="1"/>
  <c r="CJ105" i="16" s="1"/>
  <c r="CJ87" i="16"/>
  <c r="CJ96" i="16" s="1"/>
  <c r="CJ104" i="16" s="1"/>
  <c r="CJ89" i="16"/>
  <c r="CJ98" i="16" s="1"/>
  <c r="CJ106" i="16" s="1"/>
  <c r="CJ86" i="16"/>
  <c r="CJ95" i="16" s="1"/>
  <c r="CJ103" i="16" s="1"/>
  <c r="C105" i="16" l="1"/>
  <c r="F15" i="15" s="1"/>
  <c r="B105" i="16"/>
  <c r="D105" i="16"/>
  <c r="J42" i="4"/>
  <c r="B103" i="16"/>
  <c r="D103" i="16"/>
  <c r="J18" i="4"/>
  <c r="C103" i="16"/>
  <c r="F13" i="15" s="1"/>
  <c r="J54" i="4"/>
  <c r="D106" i="16"/>
  <c r="B106" i="16"/>
  <c r="C106" i="16"/>
  <c r="F16" i="15" s="1"/>
  <c r="D104" i="16"/>
  <c r="J30" i="4"/>
  <c r="C104" i="16"/>
  <c r="F14" i="15" s="1"/>
  <c r="B104" i="16"/>
  <c r="CJ93" i="16"/>
  <c r="CJ102" i="16"/>
  <c r="C34" i="4" l="1"/>
  <c r="E14" i="15"/>
  <c r="J19" i="4"/>
  <c r="J21" i="4"/>
  <c r="K21" i="4" s="1"/>
  <c r="D19" i="4"/>
  <c r="C19" i="4"/>
  <c r="E19" i="4"/>
  <c r="G19" i="4"/>
  <c r="I19" i="4"/>
  <c r="F19" i="4"/>
  <c r="H19" i="4"/>
  <c r="I31" i="4"/>
  <c r="H31" i="4"/>
  <c r="G31" i="4"/>
  <c r="E31" i="4"/>
  <c r="F31" i="4"/>
  <c r="J33" i="4"/>
  <c r="K33" i="4" s="1"/>
  <c r="C31" i="4"/>
  <c r="D31" i="4"/>
  <c r="J31" i="4"/>
  <c r="C23" i="4"/>
  <c r="G13" i="15"/>
  <c r="E13" i="15"/>
  <c r="C22" i="4"/>
  <c r="G14" i="15"/>
  <c r="C35" i="4"/>
  <c r="I43" i="4"/>
  <c r="F43" i="4"/>
  <c r="E43" i="4"/>
  <c r="G43" i="4"/>
  <c r="J43" i="4"/>
  <c r="H43" i="4"/>
  <c r="J45" i="4"/>
  <c r="K45" i="4" s="1"/>
  <c r="D43" i="4"/>
  <c r="C43" i="4"/>
  <c r="C47" i="4"/>
  <c r="G15" i="15"/>
  <c r="E15" i="15"/>
  <c r="C46" i="4"/>
  <c r="E16" i="15"/>
  <c r="C58" i="4"/>
  <c r="C102" i="16"/>
  <c r="F12" i="15" s="1"/>
  <c r="J6" i="4"/>
  <c r="D102" i="16"/>
  <c r="B102" i="16"/>
  <c r="G16" i="15"/>
  <c r="C59" i="4"/>
  <c r="J57" i="4"/>
  <c r="K57" i="4" s="1"/>
  <c r="E55" i="4"/>
  <c r="J55" i="4"/>
  <c r="D55" i="4"/>
  <c r="I55" i="4"/>
  <c r="H55" i="4"/>
  <c r="C55" i="4"/>
  <c r="G55" i="4"/>
  <c r="F55" i="4"/>
  <c r="C10" i="4" l="1"/>
  <c r="E12" i="15"/>
  <c r="C11" i="4"/>
  <c r="G12" i="15"/>
  <c r="J9" i="4"/>
  <c r="K9" i="4" s="1"/>
  <c r="E7" i="4"/>
  <c r="J7" i="4"/>
  <c r="C7" i="4"/>
  <c r="D7" i="4"/>
  <c r="I7" i="4"/>
  <c r="G7" i="4"/>
  <c r="H7" i="4"/>
  <c r="F7" i="4"/>
</calcChain>
</file>

<file path=xl/sharedStrings.xml><?xml version="1.0" encoding="utf-8"?>
<sst xmlns="http://schemas.openxmlformats.org/spreadsheetml/2006/main" count="287" uniqueCount="202">
  <si>
    <t>Loan Amount</t>
  </si>
  <si>
    <t>Annual Interest Rate</t>
  </si>
  <si>
    <t>Term of Loan in Years</t>
  </si>
  <si>
    <t>First Payment Date</t>
  </si>
  <si>
    <t>Rate (per period)</t>
  </si>
  <si>
    <t>Total Payments</t>
  </si>
  <si>
    <t>Total Interest</t>
  </si>
  <si>
    <t>Due Date</t>
  </si>
  <si>
    <t>Additional Payment</t>
  </si>
  <si>
    <t>Interest</t>
  </si>
  <si>
    <t>Principal</t>
  </si>
  <si>
    <t>Balance</t>
  </si>
  <si>
    <t>Loan Amortization Schedule</t>
  </si>
  <si>
    <t>Payment</t>
  </si>
  <si>
    <t>Loan Information</t>
  </si>
  <si>
    <t>Number of Payments</t>
  </si>
  <si>
    <t>Year</t>
  </si>
  <si>
    <t xml:space="preserve">   Vacancy Allowance</t>
  </si>
  <si>
    <t>Repair Reserve</t>
  </si>
  <si>
    <t>Property Tax</t>
  </si>
  <si>
    <t>Insurance</t>
  </si>
  <si>
    <t>Util. Coverage</t>
  </si>
  <si>
    <t>Sale Proceeds</t>
  </si>
  <si>
    <t>Debt Service</t>
  </si>
  <si>
    <t xml:space="preserve">   Interest</t>
  </si>
  <si>
    <t>Total Debt Service</t>
  </si>
  <si>
    <t>Loan Balance</t>
  </si>
  <si>
    <t>Multiple</t>
  </si>
  <si>
    <t>Purchase Date</t>
  </si>
  <si>
    <t>Amortization (yrs)</t>
  </si>
  <si>
    <t>Interest Rate on Debt</t>
  </si>
  <si>
    <t>Sources:</t>
  </si>
  <si>
    <t>Uses:</t>
  </si>
  <si>
    <t xml:space="preserve">Equity </t>
  </si>
  <si>
    <t>Purchase Price</t>
  </si>
  <si>
    <t>Debt</t>
  </si>
  <si>
    <t>Closing Costs</t>
  </si>
  <si>
    <t>Total Invested</t>
  </si>
  <si>
    <t>IRR</t>
  </si>
  <si>
    <t>Profit Multiple</t>
  </si>
  <si>
    <t>Sale Price</t>
  </si>
  <si>
    <t>Exit Year Rehab</t>
  </si>
  <si>
    <t>a year for repairs</t>
  </si>
  <si>
    <t>NPV</t>
  </si>
  <si>
    <t xml:space="preserve">   Asset Management</t>
  </si>
  <si>
    <t>Leveraged Return</t>
  </si>
  <si>
    <t>Unleveraged Return</t>
  </si>
  <si>
    <t>weeks empty per year</t>
  </si>
  <si>
    <t>Property Taxes ($/yr)</t>
  </si>
  <si>
    <t>Insurance ($/yr)</t>
  </si>
  <si>
    <t>Utilities ($/mo)</t>
  </si>
  <si>
    <t>Purchase price ($)</t>
  </si>
  <si>
    <t>Exit Renovation Cost ($)</t>
  </si>
  <si>
    <t>Appreciation (%/yr)</t>
  </si>
  <si>
    <t>Length of Hold (yrs - Max is 7)</t>
  </si>
  <si>
    <t>as a % of Purchase Price</t>
  </si>
  <si>
    <t>Property Manager (%/mo)</t>
  </si>
  <si>
    <t>Discount Rate (%) for calculating NPV</t>
  </si>
  <si>
    <t>Repair Allowance (%/mo)</t>
  </si>
  <si>
    <t>Vacancy Rate (%/yr)</t>
  </si>
  <si>
    <t>Rent Growth Rate (%/yr)</t>
  </si>
  <si>
    <t>Return on Total Investment Cost</t>
  </si>
  <si>
    <t>Cost of Sale (%)</t>
  </si>
  <si>
    <t>Financing Related</t>
  </si>
  <si>
    <t>Renovations</t>
  </si>
  <si>
    <t>Exit Assumptions</t>
  </si>
  <si>
    <t>Other Assumptions</t>
  </si>
  <si>
    <t>Core Deal Assumptions</t>
  </si>
  <si>
    <t xml:space="preserve">   Principal Paid</t>
  </si>
  <si>
    <t>Return on Equity Investment</t>
  </si>
  <si>
    <t>Purchase</t>
  </si>
  <si>
    <t>Inital Rehab</t>
  </si>
  <si>
    <t>Total Sources</t>
  </si>
  <si>
    <t>Total Uses</t>
  </si>
  <si>
    <t>Total Equity Required</t>
  </si>
  <si>
    <t>Total Investment by Investor</t>
  </si>
  <si>
    <t>Date</t>
  </si>
  <si>
    <t>Total Project Costs</t>
  </si>
  <si>
    <t>Cash Invested</t>
  </si>
  <si>
    <t>Rents</t>
  </si>
  <si>
    <t>Net Rents</t>
  </si>
  <si>
    <t>Net Proceeds</t>
  </si>
  <si>
    <t>Loan Principal</t>
  </si>
  <si>
    <t>Principal Paid from Rents</t>
  </si>
  <si>
    <t>Principal Paid from Sale</t>
  </si>
  <si>
    <t>Less Debt</t>
  </si>
  <si>
    <t>Months</t>
  </si>
  <si>
    <t>Lease Up</t>
  </si>
  <si>
    <t>Month</t>
  </si>
  <si>
    <t>Exit Sale</t>
  </si>
  <si>
    <t>Project Life</t>
  </si>
  <si>
    <t>Purchase Costs</t>
  </si>
  <si>
    <t>Project Costs</t>
  </si>
  <si>
    <t>Timing</t>
  </si>
  <si>
    <t>Rental Growth Rates</t>
  </si>
  <si>
    <t>Vacancy</t>
  </si>
  <si>
    <t>Rent Assumptions</t>
  </si>
  <si>
    <t>Less Vacancy</t>
  </si>
  <si>
    <t>Less Management Fee</t>
  </si>
  <si>
    <t>Date Value</t>
  </si>
  <si>
    <t>Payment No.</t>
  </si>
  <si>
    <t>Less Cost of Sale</t>
  </si>
  <si>
    <t>Net Rent - Debt Services</t>
  </si>
  <si>
    <t>Interest Paid from Rents</t>
  </si>
  <si>
    <t>Gross Leveraged IRR</t>
  </si>
  <si>
    <t>Gross Leveraged Multiple</t>
  </si>
  <si>
    <t>Less Repairs</t>
  </si>
  <si>
    <t>Less Taxes</t>
  </si>
  <si>
    <t>Less Insurance</t>
  </si>
  <si>
    <t>Less Utilities</t>
  </si>
  <si>
    <t>Interest Paid from Account</t>
  </si>
  <si>
    <t>Principal Paid from Account</t>
  </si>
  <si>
    <t>Principal Amount</t>
  </si>
  <si>
    <t>Gross Un-leveraged IRR</t>
  </si>
  <si>
    <t>Gross Un-leveraged Multiple</t>
  </si>
  <si>
    <t xml:space="preserve">   Gross Rental Revenue</t>
  </si>
  <si>
    <t>Net Rental Revenue</t>
  </si>
  <si>
    <t>Net Revenue before Debt Service</t>
  </si>
  <si>
    <t>NOTE: All figures are shown as totals for the full year--pulled from Monthly P&amp;L</t>
  </si>
  <si>
    <t>Closing Costs ($)</t>
  </si>
  <si>
    <t>Typically 1-2% of purchase price</t>
  </si>
  <si>
    <t>per month starting in year 1</t>
  </si>
  <si>
    <t>e.g. broker fees &amp; closing costs</t>
  </si>
  <si>
    <t>Leveraged Return Multiple</t>
  </si>
  <si>
    <t>Unlevered Return Multiple</t>
  </si>
  <si>
    <t>Equity Required (000's)</t>
  </si>
  <si>
    <t>x Gross Multiple</t>
  </si>
  <si>
    <t>IRR AND</t>
  </si>
  <si>
    <t>Is Investor 1 a Manager?</t>
  </si>
  <si>
    <t>Yes</t>
  </si>
  <si>
    <t>No</t>
  </si>
  <si>
    <t>Cash Flow from Capital Transactions</t>
  </si>
  <si>
    <t>Equity Repaid</t>
  </si>
  <si>
    <t>Paid Previously</t>
  </si>
  <si>
    <t>Limited Members (Investors #2-5)</t>
  </si>
  <si>
    <t>Remaining Cashflow</t>
  </si>
  <si>
    <t>Cummuative Returns</t>
  </si>
  <si>
    <t>Investor Share Breakdown (%)</t>
  </si>
  <si>
    <t>Investors Multiple Hurdle</t>
  </si>
  <si>
    <t>Split to Investors</t>
  </si>
  <si>
    <t>Split to Manager</t>
  </si>
  <si>
    <t>Investor IRR Hurdle Amount</t>
  </si>
  <si>
    <t>Actual to Investors</t>
  </si>
  <si>
    <t>Actual to Manager</t>
  </si>
  <si>
    <t>Remaining to Manager</t>
  </si>
  <si>
    <t>Total to Investors</t>
  </si>
  <si>
    <t>Remaining to Investors</t>
  </si>
  <si>
    <t>Total to Manager</t>
  </si>
  <si>
    <t>Final CF</t>
  </si>
  <si>
    <t>Leveraged Cash Flow</t>
  </si>
  <si>
    <t>Unleveraged Cash Flow</t>
  </si>
  <si>
    <t>Cash flow from Investment</t>
  </si>
  <si>
    <t>Net Cash Flows</t>
  </si>
  <si>
    <t>Equity Share</t>
  </si>
  <si>
    <t>Net Cash</t>
  </si>
  <si>
    <t>Investment Level Summary</t>
  </si>
  <si>
    <t>Product of WCI Education, Copyright 2012</t>
  </si>
  <si>
    <t>Product of WCI Education, Copy 2012</t>
  </si>
  <si>
    <t>SHARE STRUCTURE</t>
  </si>
  <si>
    <t>Carl</t>
  </si>
  <si>
    <t>Monthly Gross Rent ($/mo)</t>
  </si>
  <si>
    <t>Initial Renovation Cost ($)</t>
  </si>
  <si>
    <t>Renovation Period (lease up window)</t>
  </si>
  <si>
    <t>Sales Price at Exit ($)</t>
  </si>
  <si>
    <t>Put $0 if tenant is paying</t>
  </si>
  <si>
    <t>Bobby</t>
  </si>
  <si>
    <t>Elizabeth</t>
  </si>
  <si>
    <t>Derek</t>
  </si>
  <si>
    <t>Total Project Loan Amount</t>
  </si>
  <si>
    <t>Total Equity Investment</t>
  </si>
  <si>
    <t>1st Split to ALL Investors</t>
  </si>
  <si>
    <t xml:space="preserve">1st Incentive Split to Manager </t>
  </si>
  <si>
    <t>Final Split to ALL Investors</t>
  </si>
  <si>
    <t>Final Incentive Split to Manager</t>
  </si>
  <si>
    <t>Net Multiple</t>
  </si>
  <si>
    <t>Preferred Return to ALL Investors (1st Hurdle)</t>
  </si>
  <si>
    <t>Until ALL Investors get (2nd Hurdle)</t>
  </si>
  <si>
    <t>Total Committed Capital</t>
  </si>
  <si>
    <t>Equity % of Total Project Cost</t>
  </si>
  <si>
    <t>Total Project Cost</t>
  </si>
  <si>
    <t>Catch up to Manager</t>
  </si>
  <si>
    <t>To ALL Investors during Catch up</t>
  </si>
  <si>
    <t>until</t>
  </si>
  <si>
    <t>Catch up Split to Managers</t>
  </si>
  <si>
    <t>Paid So Far</t>
  </si>
  <si>
    <t>Catch up Hurdle</t>
  </si>
  <si>
    <t>Investor During Manager Catchup</t>
  </si>
  <si>
    <t>Manager Catchup</t>
  </si>
  <si>
    <t>NPV Un-leveraged</t>
  </si>
  <si>
    <t>NPV Leveraged</t>
  </si>
  <si>
    <t>Max is 30 Years, Anything &gt;30 will be treated as 30.</t>
  </si>
  <si>
    <t>Albert</t>
  </si>
  <si>
    <t>Debt Service Coverage Ratio</t>
  </si>
  <si>
    <t>Bank Account</t>
  </si>
  <si>
    <t>Debt Service Paid</t>
  </si>
  <si>
    <t>Less Reserves</t>
  </si>
  <si>
    <t>Extra cash on hand to cover early operating expenses</t>
  </si>
  <si>
    <t>Extra Cash Reserves</t>
  </si>
  <si>
    <t>Est. Min Account</t>
  </si>
  <si>
    <t>Net Rent Deposits</t>
  </si>
  <si>
    <t>Extra Reserves</t>
  </si>
  <si>
    <t>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</si>
</sst>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quot;$&quot;* #,##0_);_(&quot;$&quot;* \(#,##0\);_(&quot;$&quot;* &quot;-&quot;??_);_(@_)"/>
    <numFmt numFmtId="166" formatCode="_(* #,##0.0_);_(* \(#,##0.0\);_(* &quot;-&quot;??_);_(@_)"/>
    <numFmt numFmtId="167" formatCode="_(* #,##0_);_(* \(#,##0\);_(* &quot;-&quot;??_);_(@_)"/>
    <numFmt numFmtId="168" formatCode="mmm\-yyyy"/>
    <numFmt numFmtId="169" formatCode="0.000%"/>
    <numFmt numFmtId="170" formatCode="m/d/yy;@"/>
    <numFmt numFmtId="171" formatCode="_(* #,##0.000_);_(* \(#,##0.000\);_(* &quot;-&quot;??_);_(@_)"/>
    <numFmt numFmtId="172" formatCode="[&gt;1]&quot;10Q: &quot;0&quot; qtrs&quot;;&quot;10Q: &quot;0&quot; qtr&quot;"/>
    <numFmt numFmtId="173" formatCode="&quot;$&quot;#,##0.00_);[Red]\(&quot;$&quot;#,##0.00\);&quot;--  &quot;;_(@_)"/>
    <numFmt numFmtId="174" formatCode="mmm\-dd\-yy"/>
    <numFmt numFmtId="175" formatCode="mmm\-dd\-yyyy"/>
    <numFmt numFmtId="176" formatCode="mmm\-d\-yyyy"/>
    <numFmt numFmtId="177" formatCode="#,##0.0_);[Red]\(#,##0.0\);&quot;--  &quot;"/>
    <numFmt numFmtId="178" formatCode="#,##0.0_);[Red]\(#,##0.0\)"/>
    <numFmt numFmtId="179" formatCode="#,##0.000_);[Red]\(#,##0.000\)"/>
    <numFmt numFmtId="180" formatCode="0_);\(0\)"/>
    <numFmt numFmtId="181" formatCode="#,##0.00&quot;x&quot;_);[Red]\(#,##0.00&quot;x&quot;\)"/>
    <numFmt numFmtId="182" formatCode="#,##0.0%_);[Red]\(#,##0.0%\)"/>
    <numFmt numFmtId="183" formatCode="#,##0.00%_);[Red]\(#,##0.00%\)"/>
    <numFmt numFmtId="184" formatCode="0.00\x"/>
    <numFmt numFmtId="185" formatCode="0.0&quot; years&quot;"/>
  </numFmts>
  <fonts count="42" x14ac:knownFonts="1">
    <font>
      <sz val="10"/>
      <name val="Arial"/>
      <family val="2"/>
    </font>
    <font>
      <sz val="10"/>
      <name val="Arial"/>
      <family val="2"/>
    </font>
    <font>
      <u/>
      <sz val="10"/>
      <color indexed="12"/>
      <name val="Tahoma"/>
      <family val="2"/>
    </font>
    <font>
      <sz val="8"/>
      <name val="Arial"/>
      <family val="2"/>
    </font>
    <font>
      <sz val="8"/>
      <name val="Arial"/>
      <family val="2"/>
    </font>
    <font>
      <b/>
      <sz val="12"/>
      <name val="Arial"/>
      <family val="2"/>
    </font>
    <font>
      <sz val="10"/>
      <color indexed="9"/>
      <name val="Arial"/>
      <family val="2"/>
    </font>
    <font>
      <sz val="10"/>
      <name val="Arial"/>
      <family val="2"/>
    </font>
    <font>
      <b/>
      <sz val="11"/>
      <name val="Arial"/>
      <family val="2"/>
    </font>
    <font>
      <b/>
      <sz val="10"/>
      <name val="Arial"/>
      <family val="2"/>
    </font>
    <font>
      <sz val="11"/>
      <name val="Arial"/>
      <family val="2"/>
    </font>
    <font>
      <b/>
      <sz val="11"/>
      <color indexed="10"/>
      <name val="Arial"/>
      <family val="2"/>
    </font>
    <font>
      <b/>
      <sz val="18"/>
      <name val="Arial"/>
      <family val="2"/>
    </font>
    <font>
      <sz val="18"/>
      <name val="Arial"/>
      <family val="2"/>
    </font>
    <font>
      <sz val="12"/>
      <name val="Arial"/>
      <family val="2"/>
    </font>
    <font>
      <b/>
      <sz val="10"/>
      <name val="Verdana"/>
      <family val="2"/>
    </font>
    <font>
      <sz val="11"/>
      <color indexed="12"/>
      <name val="Arial"/>
      <family val="2"/>
    </font>
    <font>
      <b/>
      <u/>
      <sz val="10"/>
      <name val="Verdana"/>
      <family val="2"/>
    </font>
    <font>
      <i/>
      <sz val="10"/>
      <name val="Verdana"/>
      <family val="2"/>
    </font>
    <font>
      <b/>
      <i/>
      <sz val="10"/>
      <name val="Verdana"/>
      <family val="2"/>
    </font>
    <font>
      <b/>
      <sz val="10"/>
      <name val="Verdana"/>
      <family val="2"/>
    </font>
    <font>
      <sz val="8"/>
      <color indexed="10"/>
      <name val="Arial"/>
      <family val="2"/>
    </font>
    <font>
      <b/>
      <sz val="8"/>
      <name val="Arial"/>
      <family val="2"/>
    </font>
    <font>
      <sz val="8"/>
      <color indexed="12"/>
      <name val="Arial"/>
      <family val="2"/>
    </font>
    <font>
      <i/>
      <sz val="8"/>
      <name val="Arial"/>
      <family val="2"/>
    </font>
    <font>
      <sz val="10"/>
      <color indexed="12"/>
      <name val="Arial"/>
      <family val="2"/>
    </font>
    <font>
      <sz val="10"/>
      <color indexed="48"/>
      <name val="Arial"/>
      <family val="2"/>
    </font>
    <font>
      <i/>
      <sz val="10"/>
      <name val="Arial"/>
      <family val="2"/>
    </font>
    <font>
      <u val="singleAccounting"/>
      <sz val="10"/>
      <name val="Arial"/>
      <family val="2"/>
    </font>
    <font>
      <b/>
      <i/>
      <sz val="10"/>
      <name val="Arial"/>
      <family val="2"/>
    </font>
    <font>
      <sz val="10"/>
      <color indexed="8"/>
      <name val="Arial"/>
      <family val="2"/>
    </font>
    <font>
      <sz val="11"/>
      <color indexed="8"/>
      <name val="Calibri"/>
      <family val="2"/>
    </font>
    <font>
      <sz val="10"/>
      <name val="Times New Roman"/>
      <family val="1"/>
    </font>
    <font>
      <b/>
      <sz val="11"/>
      <color theme="3"/>
      <name val="Arial"/>
      <family val="2"/>
    </font>
    <font>
      <sz val="11"/>
      <color theme="1"/>
      <name val="Calibri"/>
      <family val="2"/>
      <scheme val="minor"/>
    </font>
    <font>
      <sz val="10"/>
      <color theme="1"/>
      <name val="Times New Roman"/>
      <family val="2"/>
    </font>
    <font>
      <sz val="10"/>
      <color rgb="FF0070C0"/>
      <name val="Arial"/>
      <family val="2"/>
    </font>
    <font>
      <sz val="10"/>
      <color theme="1"/>
      <name val="Arial"/>
      <family val="2"/>
    </font>
    <font>
      <b/>
      <sz val="10"/>
      <color rgb="FFFF0000"/>
      <name val="Arial"/>
      <family val="2"/>
    </font>
    <font>
      <sz val="8"/>
      <color theme="0"/>
      <name val="Arial"/>
      <family val="2"/>
    </font>
    <font>
      <sz val="10"/>
      <color theme="0"/>
      <name val="Arial"/>
      <family val="2"/>
    </font>
    <font>
      <u/>
      <sz val="10"/>
      <color theme="11"/>
      <name val="Arial"/>
      <family val="2"/>
    </font>
  </fonts>
  <fills count="13">
    <fill>
      <patternFill patternType="none"/>
    </fill>
    <fill>
      <patternFill patternType="gray125"/>
    </fill>
    <fill>
      <patternFill patternType="solid">
        <fgColor indexed="26"/>
        <bgColor indexed="64"/>
      </patternFill>
    </fill>
    <fill>
      <patternFill patternType="solid">
        <fgColor indexed="43"/>
        <bgColor indexed="64"/>
      </patternFill>
    </fill>
    <fill>
      <patternFill patternType="solid">
        <fgColor indexed="2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rgb="FF92D050"/>
        <bgColor indexed="64"/>
      </patternFill>
    </fill>
    <fill>
      <patternFill patternType="solid">
        <fgColor theme="6" tint="0.39997558519241921"/>
        <bgColor indexed="64"/>
      </patternFill>
    </fill>
  </fills>
  <borders count="51">
    <border>
      <left/>
      <right/>
      <top/>
      <bottom/>
      <diagonal/>
    </border>
    <border>
      <left style="thin">
        <color indexed="23"/>
      </left>
      <right style="thin">
        <color indexed="23"/>
      </right>
      <top/>
      <bottom/>
      <diagonal/>
    </border>
    <border>
      <left style="thin">
        <color auto="1"/>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
      <left/>
      <right style="medium">
        <color auto="1"/>
      </right>
      <top style="medium">
        <color auto="1"/>
      </top>
      <bottom style="medium">
        <color auto="1"/>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right style="double">
        <color auto="1"/>
      </right>
      <top/>
      <bottom style="thin">
        <color auto="1"/>
      </bottom>
      <diagonal/>
    </border>
    <border>
      <left style="double">
        <color auto="1"/>
      </left>
      <right/>
      <top/>
      <bottom style="double">
        <color auto="1"/>
      </bottom>
      <diagonal/>
    </border>
    <border>
      <left/>
      <right/>
      <top/>
      <bottom style="double">
        <color auto="1"/>
      </bottom>
      <diagonal/>
    </border>
    <border>
      <left style="thin">
        <color auto="1"/>
      </left>
      <right style="double">
        <color auto="1"/>
      </right>
      <top style="thin">
        <color auto="1"/>
      </top>
      <bottom style="double">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thin">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style="medium">
        <color auto="1"/>
      </right>
      <top/>
      <bottom style="thin">
        <color auto="1"/>
      </bottom>
      <diagonal/>
    </border>
    <border>
      <left style="medium">
        <color auto="1"/>
      </left>
      <right style="medium">
        <color auto="1"/>
      </right>
      <top/>
      <bottom style="thin">
        <color auto="1"/>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s>
  <cellStyleXfs count="57">
    <xf numFmtId="0" fontId="0" fillId="0" borderId="0"/>
    <xf numFmtId="172" fontId="22" fillId="0" borderId="0" applyFill="0" applyBorder="0" applyAlignment="0" applyProtection="0">
      <alignment horizontal="right"/>
    </xf>
    <xf numFmtId="43" fontId="1" fillId="0" borderId="0" applyFont="0" applyFill="0" applyBorder="0" applyAlignment="0" applyProtection="0"/>
    <xf numFmtId="43" fontId="34" fillId="0" borderId="0" applyFont="0" applyFill="0" applyBorder="0" applyAlignment="0" applyProtection="0"/>
    <xf numFmtId="43" fontId="30" fillId="0" borderId="0" applyFont="0" applyFill="0" applyBorder="0" applyAlignment="0" applyProtection="0">
      <alignment vertical="top"/>
    </xf>
    <xf numFmtId="43"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34" fillId="0" borderId="0" applyFont="0" applyFill="0" applyBorder="0" applyAlignment="0" applyProtection="0"/>
    <xf numFmtId="173" fontId="3" fillId="0" borderId="1" applyFont="0" applyFill="0" applyBorder="0" applyAlignment="0" applyProtection="0"/>
    <xf numFmtId="176" fontId="23" fillId="2" borderId="2" applyFont="0" applyFill="0" applyBorder="0" applyAlignment="0" applyProtection="0"/>
    <xf numFmtId="174" fontId="22" fillId="0" borderId="0" applyFont="0" applyFill="0" applyBorder="0" applyAlignment="0" applyProtection="0"/>
    <xf numFmtId="175" fontId="3" fillId="0" borderId="0" applyFont="0" applyFill="0" applyBorder="0" applyAlignment="0" applyProtection="0"/>
    <xf numFmtId="168" fontId="22" fillId="0" borderId="3" applyFont="0" applyFill="0" applyBorder="0" applyAlignment="0" applyProtection="0"/>
    <xf numFmtId="0" fontId="33" fillId="0" borderId="0" applyNumberFormat="0" applyFill="0" applyBorder="0" applyAlignment="0" applyProtection="0"/>
    <xf numFmtId="0" fontId="2" fillId="0" borderId="0" applyNumberFormat="0" applyFill="0" applyBorder="0" applyAlignment="0" applyProtection="0">
      <alignment vertical="top"/>
      <protection locked="0"/>
    </xf>
    <xf numFmtId="14" fontId="22" fillId="0" borderId="3" applyFont="0" applyFill="0" applyBorder="0" applyAlignment="0" applyProtection="0"/>
    <xf numFmtId="37" fontId="23" fillId="3" borderId="0" applyFont="0" applyFill="0" applyBorder="0" applyAlignment="0" applyProtection="0"/>
    <xf numFmtId="178" fontId="7" fillId="0" borderId="0" applyFont="0" applyFill="0" applyBorder="0" applyAlignment="0"/>
    <xf numFmtId="179" fontId="3" fillId="0" borderId="0" applyFont="0" applyFill="0" applyBorder="0" applyAlignment="0"/>
    <xf numFmtId="180" fontId="3" fillId="0" borderId="0" applyFont="0" applyFill="0" applyBorder="0" applyAlignment="0"/>
    <xf numFmtId="0" fontId="1" fillId="0" borderId="0"/>
    <xf numFmtId="0" fontId="7" fillId="0" borderId="0"/>
    <xf numFmtId="0" fontId="35" fillId="0" borderId="0"/>
    <xf numFmtId="0" fontId="31" fillId="0" borderId="0"/>
    <xf numFmtId="0" fontId="1" fillId="0" borderId="0"/>
    <xf numFmtId="0" fontId="1" fillId="0" borderId="0"/>
    <xf numFmtId="0" fontId="34" fillId="0" borderId="0"/>
    <xf numFmtId="0" fontId="1" fillId="0" borderId="0"/>
    <xf numFmtId="0" fontId="32" fillId="0" borderId="0"/>
    <xf numFmtId="0" fontId="32" fillId="0" borderId="0"/>
    <xf numFmtId="0" fontId="1" fillId="0" borderId="0"/>
    <xf numFmtId="0" fontId="32" fillId="0" borderId="0"/>
    <xf numFmtId="0" fontId="32" fillId="0" borderId="0"/>
    <xf numFmtId="0" fontId="30" fillId="0" borderId="0">
      <alignment vertical="top"/>
    </xf>
    <xf numFmtId="0" fontId="32" fillId="0" borderId="0"/>
    <xf numFmtId="0" fontId="32" fillId="0" borderId="0"/>
    <xf numFmtId="0" fontId="34" fillId="0" borderId="0"/>
    <xf numFmtId="0" fontId="32" fillId="0" borderId="0"/>
    <xf numFmtId="0" fontId="32" fillId="0" borderId="0"/>
    <xf numFmtId="0" fontId="32" fillId="0" borderId="0"/>
    <xf numFmtId="0" fontId="32" fillId="0" borderId="0"/>
    <xf numFmtId="177" fontId="3" fillId="0" borderId="0" applyFont="0" applyFill="0" applyBorder="0" applyAlignment="0" applyProtection="0">
      <alignment horizontal="right"/>
    </xf>
    <xf numFmtId="181" fontId="3" fillId="0" borderId="0" applyFont="0" applyFill="0" applyBorder="0" applyAlignment="0" applyProtection="0"/>
    <xf numFmtId="9" fontId="1" fillId="0" borderId="0" applyFont="0" applyFill="0" applyBorder="0" applyAlignment="0" applyProtection="0"/>
    <xf numFmtId="182" fontId="24" fillId="2" borderId="4" applyFill="0" applyBorder="0" applyAlignment="0" applyProtection="0">
      <alignment horizontal="right"/>
      <protection locked="0"/>
    </xf>
    <xf numFmtId="183" fontId="24" fillId="4" borderId="0" applyFill="0" applyBorder="0" applyAlignment="0" applyProtection="0">
      <protection hidden="1"/>
    </xf>
    <xf numFmtId="9" fontId="34" fillId="0" borderId="0" applyFont="0" applyFill="0" applyBorder="0" applyAlignment="0" applyProtection="0"/>
    <xf numFmtId="9" fontId="30" fillId="0" borderId="0" applyFont="0" applyFill="0" applyBorder="0" applyAlignment="0" applyProtection="0">
      <alignment vertical="top"/>
    </xf>
    <xf numFmtId="9" fontId="1" fillId="0" borderId="0" applyFont="0" applyFill="0" applyBorder="0" applyAlignment="0" applyProtection="0"/>
    <xf numFmtId="178" fontId="21" fillId="0" borderId="0" applyNumberFormat="0" applyFill="0" applyBorder="0" applyAlignment="0" applyProtection="0">
      <alignment horizontal="left"/>
    </xf>
    <xf numFmtId="184" fontId="3" fillId="0" borderId="0" applyFont="0" applyFill="0" applyBorder="0" applyAlignment="0" applyProtection="0">
      <alignment horizontal="right"/>
    </xf>
    <xf numFmtId="185" fontId="3" fillId="0" borderId="0" applyFont="0" applyFill="0" applyBorder="0" applyAlignment="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306">
    <xf numFmtId="0" fontId="0" fillId="0" borderId="0" xfId="0"/>
    <xf numFmtId="43" fontId="0" fillId="0" borderId="0" xfId="0" applyNumberFormat="1"/>
    <xf numFmtId="44" fontId="0" fillId="0" borderId="0" xfId="6" applyFont="1" applyBorder="1"/>
    <xf numFmtId="0" fontId="0" fillId="0" borderId="5" xfId="0" applyBorder="1"/>
    <xf numFmtId="0" fontId="18" fillId="0" borderId="0" xfId="0" applyFont="1"/>
    <xf numFmtId="0" fontId="3" fillId="0" borderId="0" xfId="0" applyFont="1"/>
    <xf numFmtId="171" fontId="3" fillId="0" borderId="0" xfId="0" applyNumberFormat="1" applyFont="1"/>
    <xf numFmtId="43" fontId="3" fillId="0" borderId="0" xfId="0" applyNumberFormat="1" applyFont="1"/>
    <xf numFmtId="0" fontId="3" fillId="0" borderId="0" xfId="0" applyFont="1" applyBorder="1"/>
    <xf numFmtId="0" fontId="9" fillId="0" borderId="0" xfId="0" applyFont="1"/>
    <xf numFmtId="10" fontId="9" fillId="0" borderId="0" xfId="0" applyNumberFormat="1" applyFont="1" applyFill="1" applyBorder="1"/>
    <xf numFmtId="0" fontId="0" fillId="0" borderId="0" xfId="0" applyFont="1"/>
    <xf numFmtId="0" fontId="0" fillId="0" borderId="5" xfId="0" applyFont="1" applyBorder="1"/>
    <xf numFmtId="165" fontId="25" fillId="5" borderId="6" xfId="6" applyNumberFormat="1" applyFont="1" applyFill="1" applyBorder="1" applyProtection="1">
      <protection locked="0"/>
    </xf>
    <xf numFmtId="10" fontId="0" fillId="0" borderId="0" xfId="0" applyNumberFormat="1" applyFont="1" applyFill="1" applyBorder="1"/>
    <xf numFmtId="165" fontId="9" fillId="0" borderId="4" xfId="6" applyNumberFormat="1" applyFont="1" applyBorder="1"/>
    <xf numFmtId="0" fontId="0" fillId="0" borderId="0" xfId="0" applyFont="1" applyBorder="1"/>
    <xf numFmtId="9" fontId="25" fillId="5" borderId="6" xfId="0" applyNumberFormat="1" applyFont="1" applyFill="1" applyBorder="1" applyProtection="1">
      <protection locked="0"/>
    </xf>
    <xf numFmtId="167" fontId="25" fillId="5" borderId="6" xfId="2" applyNumberFormat="1" applyFont="1" applyFill="1" applyBorder="1" applyProtection="1">
      <protection locked="0"/>
    </xf>
    <xf numFmtId="10" fontId="25" fillId="5" borderId="6" xfId="0" applyNumberFormat="1" applyFont="1" applyFill="1" applyBorder="1" applyProtection="1">
      <protection locked="0"/>
    </xf>
    <xf numFmtId="10" fontId="25" fillId="5" borderId="6" xfId="44" applyNumberFormat="1" applyFont="1" applyFill="1" applyBorder="1" applyProtection="1">
      <protection locked="0"/>
    </xf>
    <xf numFmtId="164" fontId="25" fillId="5" borderId="6" xfId="44" applyNumberFormat="1" applyFont="1" applyFill="1" applyBorder="1" applyProtection="1">
      <protection locked="0"/>
    </xf>
    <xf numFmtId="43" fontId="0" fillId="0" borderId="0" xfId="0" applyNumberFormat="1" applyFont="1"/>
    <xf numFmtId="14" fontId="25" fillId="5" borderId="6" xfId="0" applyNumberFormat="1" applyFont="1" applyFill="1" applyBorder="1" applyAlignment="1" applyProtection="1">
      <alignment horizontal="right"/>
      <protection locked="0"/>
    </xf>
    <xf numFmtId="0" fontId="3" fillId="0" borderId="0" xfId="22" applyFont="1" applyFill="1"/>
    <xf numFmtId="10" fontId="0" fillId="0" borderId="0" xfId="0" applyNumberFormat="1" applyFill="1" applyBorder="1"/>
    <xf numFmtId="164" fontId="26" fillId="0" borderId="0" xfId="44" applyNumberFormat="1" applyFont="1" applyBorder="1"/>
    <xf numFmtId="0" fontId="25" fillId="0" borderId="0" xfId="0" applyFont="1" applyBorder="1"/>
    <xf numFmtId="0" fontId="0" fillId="0" borderId="0" xfId="0" applyNumberFormat="1" applyFont="1" applyFill="1" applyBorder="1" applyAlignment="1"/>
    <xf numFmtId="0" fontId="0" fillId="0" borderId="7" xfId="0" applyBorder="1"/>
    <xf numFmtId="164" fontId="1" fillId="0" borderId="8" xfId="44" applyNumberFormat="1" applyFont="1" applyBorder="1"/>
    <xf numFmtId="0" fontId="0" fillId="0" borderId="9" xfId="0" applyBorder="1"/>
    <xf numFmtId="0" fontId="0" fillId="0" borderId="10" xfId="0" applyBorder="1"/>
    <xf numFmtId="0" fontId="0" fillId="0" borderId="11" xfId="0" applyBorder="1"/>
    <xf numFmtId="9" fontId="26" fillId="0" borderId="11" xfId="44" applyFont="1" applyBorder="1"/>
    <xf numFmtId="0" fontId="27" fillId="0" borderId="10" xfId="0" applyFont="1" applyBorder="1" applyAlignment="1">
      <alignment horizontal="right"/>
    </xf>
    <xf numFmtId="0" fontId="0" fillId="0" borderId="10" xfId="0" applyNumberFormat="1" applyFont="1" applyFill="1" applyBorder="1" applyAlignment="1"/>
    <xf numFmtId="0" fontId="0" fillId="0" borderId="12" xfId="0" applyBorder="1"/>
    <xf numFmtId="0" fontId="0" fillId="0" borderId="0" xfId="0" applyBorder="1" applyAlignment="1">
      <alignment horizontal="center" vertical="center"/>
    </xf>
    <xf numFmtId="0" fontId="0" fillId="0" borderId="10" xfId="0" applyBorder="1" applyAlignment="1">
      <alignment horizontal="left"/>
    </xf>
    <xf numFmtId="0" fontId="0" fillId="0" borderId="13" xfId="0" applyBorder="1" applyAlignment="1">
      <alignment horizontal="left"/>
    </xf>
    <xf numFmtId="9" fontId="1" fillId="0" borderId="6" xfId="44" applyFont="1" applyFill="1" applyBorder="1" applyProtection="1"/>
    <xf numFmtId="9" fontId="36" fillId="5" borderId="6" xfId="44" applyFont="1" applyFill="1" applyBorder="1" applyProtection="1">
      <protection locked="0"/>
    </xf>
    <xf numFmtId="0" fontId="36" fillId="5" borderId="5" xfId="0" applyFont="1" applyFill="1" applyBorder="1" applyProtection="1">
      <protection locked="0"/>
    </xf>
    <xf numFmtId="164" fontId="26" fillId="5" borderId="0" xfId="44" applyNumberFormat="1" applyFont="1" applyFill="1" applyBorder="1" applyProtection="1">
      <protection locked="0"/>
    </xf>
    <xf numFmtId="166" fontId="26" fillId="5" borderId="0" xfId="2" applyNumberFormat="1" applyFont="1" applyFill="1" applyBorder="1" applyProtection="1">
      <protection locked="0"/>
    </xf>
    <xf numFmtId="0" fontId="9" fillId="0" borderId="0" xfId="0" applyFont="1" applyProtection="1">
      <protection hidden="1"/>
    </xf>
    <xf numFmtId="0" fontId="0" fillId="0" borderId="0" xfId="0" applyProtection="1">
      <protection hidden="1"/>
    </xf>
    <xf numFmtId="14" fontId="0" fillId="0" borderId="0" xfId="0" applyNumberFormat="1" applyProtection="1">
      <protection hidden="1"/>
    </xf>
    <xf numFmtId="10" fontId="0" fillId="0" borderId="0" xfId="44" applyNumberFormat="1" applyFont="1" applyProtection="1">
      <protection hidden="1"/>
    </xf>
    <xf numFmtId="10" fontId="0" fillId="0" borderId="0" xfId="0" applyNumberFormat="1" applyProtection="1">
      <protection hidden="1"/>
    </xf>
    <xf numFmtId="167" fontId="0" fillId="0" borderId="0" xfId="2" applyNumberFormat="1" applyFont="1" applyProtection="1">
      <protection hidden="1"/>
    </xf>
    <xf numFmtId="0" fontId="0" fillId="0" borderId="3" xfId="0" applyBorder="1" applyProtection="1">
      <protection hidden="1"/>
    </xf>
    <xf numFmtId="167" fontId="0" fillId="0" borderId="3" xfId="2" applyNumberFormat="1" applyFont="1" applyBorder="1" applyProtection="1">
      <protection hidden="1"/>
    </xf>
    <xf numFmtId="165" fontId="0" fillId="0" borderId="0" xfId="6" applyNumberFormat="1" applyFont="1" applyProtection="1">
      <protection hidden="1"/>
    </xf>
    <xf numFmtId="167" fontId="0" fillId="0" borderId="0" xfId="0" applyNumberFormat="1" applyProtection="1">
      <protection hidden="1"/>
    </xf>
    <xf numFmtId="165" fontId="0" fillId="0" borderId="0" xfId="6" applyNumberFormat="1" applyFont="1" applyBorder="1" applyProtection="1">
      <protection hidden="1"/>
    </xf>
    <xf numFmtId="0" fontId="0" fillId="0" borderId="0" xfId="0" applyBorder="1" applyProtection="1">
      <protection hidden="1"/>
    </xf>
    <xf numFmtId="164" fontId="0" fillId="0" borderId="0" xfId="44" applyNumberFormat="1" applyFont="1" applyProtection="1">
      <protection hidden="1"/>
    </xf>
    <xf numFmtId="43" fontId="0" fillId="0" borderId="0" xfId="2" applyNumberFormat="1" applyFont="1" applyProtection="1">
      <protection hidden="1"/>
    </xf>
    <xf numFmtId="165" fontId="9" fillId="6" borderId="14" xfId="6" applyNumberFormat="1" applyFont="1" applyFill="1" applyBorder="1" applyAlignment="1" applyProtection="1">
      <alignment horizontal="right"/>
      <protection hidden="1"/>
    </xf>
    <xf numFmtId="0" fontId="0" fillId="0" borderId="0" xfId="0" applyFont="1" applyBorder="1" applyProtection="1">
      <protection hidden="1"/>
    </xf>
    <xf numFmtId="165" fontId="1" fillId="0" borderId="6" xfId="6" applyNumberFormat="1" applyFont="1" applyFill="1" applyBorder="1" applyProtection="1">
      <protection hidden="1"/>
    </xf>
    <xf numFmtId="165" fontId="0" fillId="0" borderId="4" xfId="6" applyNumberFormat="1" applyFont="1" applyFill="1" applyBorder="1" applyProtection="1">
      <protection hidden="1"/>
    </xf>
    <xf numFmtId="165" fontId="0" fillId="0" borderId="4" xfId="2" applyNumberFormat="1" applyFont="1" applyFill="1" applyBorder="1" applyProtection="1">
      <protection hidden="1"/>
    </xf>
    <xf numFmtId="167" fontId="37" fillId="0" borderId="0" xfId="2" applyNumberFormat="1" applyFont="1" applyBorder="1" applyProtection="1">
      <protection hidden="1"/>
    </xf>
    <xf numFmtId="0" fontId="0" fillId="0" borderId="11" xfId="0" applyBorder="1" applyProtection="1">
      <protection hidden="1"/>
    </xf>
    <xf numFmtId="0" fontId="3" fillId="0" borderId="0" xfId="0" applyFont="1" applyProtection="1">
      <protection hidden="1"/>
    </xf>
    <xf numFmtId="167" fontId="1" fillId="0" borderId="0" xfId="2" applyNumberFormat="1" applyFont="1" applyBorder="1" applyProtection="1">
      <protection hidden="1"/>
    </xf>
    <xf numFmtId="9" fontId="1" fillId="0" borderId="11" xfId="44" applyFont="1" applyBorder="1" applyProtection="1">
      <protection hidden="1"/>
    </xf>
    <xf numFmtId="9" fontId="26" fillId="0" borderId="11" xfId="44" applyFont="1" applyBorder="1" applyProtection="1">
      <protection hidden="1"/>
    </xf>
    <xf numFmtId="164" fontId="1" fillId="0" borderId="0" xfId="44" applyNumberFormat="1" applyFont="1" applyBorder="1" applyProtection="1">
      <protection hidden="1"/>
    </xf>
    <xf numFmtId="164" fontId="1" fillId="0" borderId="3" xfId="44" applyNumberFormat="1" applyFont="1" applyBorder="1" applyProtection="1">
      <protection hidden="1"/>
    </xf>
    <xf numFmtId="43" fontId="0" fillId="0" borderId="0" xfId="0" applyNumberFormat="1" applyFont="1" applyProtection="1">
      <protection hidden="1"/>
    </xf>
    <xf numFmtId="171" fontId="0" fillId="0" borderId="0" xfId="0" applyNumberFormat="1" applyFont="1" applyBorder="1" applyProtection="1">
      <protection hidden="1"/>
    </xf>
    <xf numFmtId="0" fontId="0" fillId="0" borderId="0" xfId="0" applyFont="1" applyProtection="1">
      <protection hidden="1"/>
    </xf>
    <xf numFmtId="164" fontId="0" fillId="0" borderId="4" xfId="0" applyNumberFormat="1" applyFont="1" applyBorder="1" applyProtection="1">
      <protection hidden="1"/>
    </xf>
    <xf numFmtId="10" fontId="0" fillId="0" borderId="0" xfId="0" applyNumberFormat="1" applyFont="1" applyFill="1" applyBorder="1" applyProtection="1">
      <protection hidden="1"/>
    </xf>
    <xf numFmtId="0" fontId="3" fillId="0" borderId="0" xfId="0" applyFont="1" applyBorder="1" applyProtection="1">
      <protection hidden="1"/>
    </xf>
    <xf numFmtId="10" fontId="0" fillId="0" borderId="0" xfId="0" applyNumberFormat="1" applyFont="1" applyBorder="1" applyProtection="1">
      <protection hidden="1"/>
    </xf>
    <xf numFmtId="166" fontId="0" fillId="0" borderId="4" xfId="2" applyNumberFormat="1" applyFont="1" applyFill="1" applyBorder="1" applyProtection="1">
      <protection hidden="1"/>
    </xf>
    <xf numFmtId="165" fontId="0" fillId="0" borderId="0" xfId="0" applyNumberFormat="1" applyFont="1" applyProtection="1">
      <protection hidden="1"/>
    </xf>
    <xf numFmtId="44" fontId="0" fillId="0" borderId="4" xfId="0" applyNumberFormat="1" applyFont="1" applyBorder="1" applyProtection="1">
      <protection hidden="1"/>
    </xf>
    <xf numFmtId="0" fontId="3" fillId="0" borderId="0" xfId="0" applyFont="1" applyAlignment="1" applyProtection="1">
      <alignment horizontal="left"/>
      <protection hidden="1"/>
    </xf>
    <xf numFmtId="0" fontId="9" fillId="7" borderId="15" xfId="0" applyFont="1" applyFill="1" applyBorder="1" applyProtection="1">
      <protection hidden="1"/>
    </xf>
    <xf numFmtId="0" fontId="9" fillId="7" borderId="16" xfId="0" applyFont="1" applyFill="1" applyBorder="1" applyProtection="1">
      <protection hidden="1"/>
    </xf>
    <xf numFmtId="0" fontId="9" fillId="7" borderId="17" xfId="0" applyFont="1" applyFill="1" applyBorder="1" applyProtection="1">
      <protection hidden="1"/>
    </xf>
    <xf numFmtId="0" fontId="0" fillId="8" borderId="18" xfId="0" applyFill="1" applyBorder="1" applyProtection="1">
      <protection hidden="1"/>
    </xf>
    <xf numFmtId="0" fontId="0" fillId="8" borderId="0" xfId="0" applyFill="1" applyBorder="1" applyProtection="1">
      <protection hidden="1"/>
    </xf>
    <xf numFmtId="0" fontId="0" fillId="8" borderId="19" xfId="0" applyFill="1" applyBorder="1" applyProtection="1">
      <protection hidden="1"/>
    </xf>
    <xf numFmtId="9" fontId="0" fillId="8" borderId="0" xfId="0" applyNumberFormat="1" applyFill="1" applyBorder="1" applyProtection="1">
      <protection hidden="1"/>
    </xf>
    <xf numFmtId="165" fontId="0" fillId="8" borderId="19" xfId="0" applyNumberFormat="1" applyFill="1" applyBorder="1" applyProtection="1">
      <protection hidden="1"/>
    </xf>
    <xf numFmtId="165" fontId="0" fillId="8" borderId="20" xfId="0" applyNumberFormat="1" applyFill="1" applyBorder="1" applyProtection="1">
      <protection hidden="1"/>
    </xf>
    <xf numFmtId="0" fontId="0" fillId="8" borderId="21" xfId="0" applyFill="1" applyBorder="1" applyProtection="1">
      <protection hidden="1"/>
    </xf>
    <xf numFmtId="0" fontId="0" fillId="8" borderId="22" xfId="0" applyFill="1" applyBorder="1" applyProtection="1">
      <protection hidden="1"/>
    </xf>
    <xf numFmtId="165" fontId="9" fillId="7" borderId="23" xfId="6" applyNumberFormat="1" applyFont="1" applyFill="1" applyBorder="1" applyProtection="1">
      <protection hidden="1"/>
    </xf>
    <xf numFmtId="165" fontId="0" fillId="0" borderId="6" xfId="6" applyNumberFormat="1" applyFont="1" applyBorder="1" applyProtection="1">
      <protection hidden="1"/>
    </xf>
    <xf numFmtId="165" fontId="9" fillId="0" borderId="6" xfId="6" applyNumberFormat="1" applyFont="1" applyFill="1" applyBorder="1" applyProtection="1">
      <protection hidden="1"/>
    </xf>
    <xf numFmtId="3" fontId="29" fillId="9" borderId="24" xfId="0" applyNumberFormat="1" applyFont="1" applyFill="1" applyBorder="1" applyAlignment="1" applyProtection="1">
      <alignment horizontal="center"/>
      <protection hidden="1"/>
    </xf>
    <xf numFmtId="3" fontId="29" fillId="9" borderId="25" xfId="0" applyNumberFormat="1" applyFont="1" applyFill="1" applyBorder="1" applyProtection="1">
      <protection hidden="1"/>
    </xf>
    <xf numFmtId="0" fontId="29" fillId="9" borderId="25" xfId="0" applyFont="1" applyFill="1" applyBorder="1" applyProtection="1">
      <protection hidden="1"/>
    </xf>
    <xf numFmtId="0" fontId="29" fillId="9" borderId="26" xfId="0" applyFont="1" applyFill="1" applyBorder="1" applyProtection="1">
      <protection hidden="1"/>
    </xf>
    <xf numFmtId="44" fontId="9" fillId="6" borderId="27" xfId="6" applyFont="1" applyFill="1" applyBorder="1" applyProtection="1">
      <protection hidden="1"/>
    </xf>
    <xf numFmtId="165" fontId="9" fillId="0" borderId="28" xfId="6" applyNumberFormat="1" applyFont="1" applyBorder="1" applyProtection="1">
      <protection hidden="1"/>
    </xf>
    <xf numFmtId="165" fontId="9" fillId="0" borderId="29" xfId="6" applyNumberFormat="1" applyFont="1" applyBorder="1" applyProtection="1">
      <protection hidden="1"/>
    </xf>
    <xf numFmtId="44" fontId="9" fillId="6" borderId="30" xfId="6" applyFont="1" applyFill="1" applyBorder="1" applyProtection="1">
      <protection hidden="1"/>
    </xf>
    <xf numFmtId="165" fontId="9" fillId="0" borderId="31" xfId="6" applyNumberFormat="1" applyFont="1" applyBorder="1" applyProtection="1">
      <protection hidden="1"/>
    </xf>
    <xf numFmtId="165" fontId="9" fillId="0" borderId="32" xfId="6" applyNumberFormat="1" applyFont="1" applyBorder="1" applyProtection="1">
      <protection hidden="1"/>
    </xf>
    <xf numFmtId="0" fontId="0" fillId="0" borderId="33" xfId="0" applyBorder="1" applyProtection="1">
      <protection hidden="1"/>
    </xf>
    <xf numFmtId="0" fontId="0" fillId="0" borderId="34" xfId="0" applyBorder="1" applyProtection="1">
      <protection hidden="1"/>
    </xf>
    <xf numFmtId="164" fontId="9" fillId="0" borderId="35" xfId="0" applyNumberFormat="1" applyFont="1" applyFill="1" applyBorder="1" applyProtection="1">
      <protection hidden="1"/>
    </xf>
    <xf numFmtId="44" fontId="9" fillId="6" borderId="36" xfId="6" applyFont="1" applyFill="1" applyBorder="1" applyProtection="1">
      <protection hidden="1"/>
    </xf>
    <xf numFmtId="164" fontId="9" fillId="0" borderId="37" xfId="0" applyNumberFormat="1" applyFont="1" applyFill="1" applyBorder="1" applyAlignment="1" applyProtection="1">
      <alignment horizontal="right"/>
      <protection hidden="1"/>
    </xf>
    <xf numFmtId="164" fontId="9" fillId="0" borderId="37" xfId="0" applyNumberFormat="1" applyFont="1" applyFill="1" applyBorder="1" applyProtection="1">
      <protection hidden="1"/>
    </xf>
    <xf numFmtId="44" fontId="9" fillId="6" borderId="38" xfId="6" applyFont="1" applyFill="1" applyBorder="1" applyProtection="1">
      <protection hidden="1"/>
    </xf>
    <xf numFmtId="165" fontId="9" fillId="0" borderId="39" xfId="6" applyNumberFormat="1" applyFont="1" applyFill="1" applyBorder="1" applyProtection="1">
      <protection hidden="1"/>
    </xf>
    <xf numFmtId="0" fontId="0" fillId="0" borderId="31" xfId="0" applyBorder="1" applyProtection="1">
      <protection hidden="1"/>
    </xf>
    <xf numFmtId="0" fontId="0" fillId="0" borderId="32" xfId="0" applyBorder="1" applyProtection="1">
      <protection hidden="1"/>
    </xf>
    <xf numFmtId="165" fontId="9" fillId="0" borderId="0" xfId="6" applyNumberFormat="1" applyFont="1" applyFill="1" applyBorder="1" applyProtection="1">
      <protection hidden="1"/>
    </xf>
    <xf numFmtId="0" fontId="0" fillId="0" borderId="0" xfId="0" applyFill="1" applyProtection="1">
      <protection hidden="1"/>
    </xf>
    <xf numFmtId="0" fontId="38" fillId="0" borderId="40" xfId="0" applyFont="1" applyBorder="1" applyProtection="1">
      <protection hidden="1"/>
    </xf>
    <xf numFmtId="0" fontId="0" fillId="0" borderId="41" xfId="0" applyFont="1" applyBorder="1" applyProtection="1">
      <protection hidden="1"/>
    </xf>
    <xf numFmtId="0" fontId="0" fillId="0" borderId="42" xfId="0" applyFont="1" applyBorder="1" applyProtection="1">
      <protection hidden="1"/>
    </xf>
    <xf numFmtId="0" fontId="0" fillId="0" borderId="33" xfId="0" applyFont="1" applyBorder="1" applyProtection="1">
      <protection hidden="1"/>
    </xf>
    <xf numFmtId="0" fontId="0" fillId="0" borderId="34" xfId="0" applyFont="1" applyBorder="1" applyProtection="1">
      <protection hidden="1"/>
    </xf>
    <xf numFmtId="3" fontId="29" fillId="4" borderId="33" xfId="0" applyNumberFormat="1" applyFont="1" applyFill="1" applyBorder="1" applyAlignment="1" applyProtection="1">
      <alignment horizontal="center"/>
      <protection hidden="1"/>
    </xf>
    <xf numFmtId="3" fontId="29" fillId="4" borderId="0" xfId="0" applyNumberFormat="1" applyFont="1" applyFill="1" applyBorder="1" applyProtection="1">
      <protection hidden="1"/>
    </xf>
    <xf numFmtId="0" fontId="29" fillId="4" borderId="0" xfId="0" applyFont="1" applyFill="1" applyBorder="1" applyProtection="1">
      <protection hidden="1"/>
    </xf>
    <xf numFmtId="0" fontId="29" fillId="4" borderId="34" xfId="0" applyFont="1" applyFill="1" applyBorder="1" applyProtection="1">
      <protection hidden="1"/>
    </xf>
    <xf numFmtId="165" fontId="0" fillId="0" borderId="34" xfId="6" applyNumberFormat="1" applyFont="1" applyBorder="1" applyProtection="1">
      <protection hidden="1"/>
    </xf>
    <xf numFmtId="0" fontId="0" fillId="0" borderId="33" xfId="0" applyFont="1" applyBorder="1" applyAlignment="1" applyProtection="1">
      <alignment horizontal="left"/>
      <protection hidden="1"/>
    </xf>
    <xf numFmtId="0" fontId="0" fillId="0" borderId="0" xfId="0" applyFont="1" applyBorder="1" applyAlignment="1" applyProtection="1">
      <alignment horizontal="left"/>
      <protection hidden="1"/>
    </xf>
    <xf numFmtId="165" fontId="28" fillId="0" borderId="0" xfId="6" applyNumberFormat="1" applyFont="1" applyBorder="1" applyProtection="1">
      <protection hidden="1"/>
    </xf>
    <xf numFmtId="165" fontId="28" fillId="0" borderId="34" xfId="6" applyNumberFormat="1" applyFont="1" applyBorder="1" applyProtection="1">
      <protection hidden="1"/>
    </xf>
    <xf numFmtId="44" fontId="9" fillId="0" borderId="33" xfId="6" applyFont="1" applyBorder="1" applyAlignment="1" applyProtection="1">
      <alignment horizontal="left"/>
      <protection hidden="1"/>
    </xf>
    <xf numFmtId="44" fontId="9" fillId="0" borderId="0" xfId="6" applyFont="1" applyBorder="1" applyAlignment="1" applyProtection="1">
      <alignment horizontal="left"/>
      <protection hidden="1"/>
    </xf>
    <xf numFmtId="165" fontId="9" fillId="0" borderId="0" xfId="6" applyNumberFormat="1" applyFont="1" applyBorder="1" applyProtection="1">
      <protection hidden="1"/>
    </xf>
    <xf numFmtId="165" fontId="9" fillId="0" borderId="34" xfId="6" applyNumberFormat="1" applyFont="1" applyBorder="1" applyProtection="1">
      <protection hidden="1"/>
    </xf>
    <xf numFmtId="44" fontId="0" fillId="0" borderId="33" xfId="6" applyFont="1" applyBorder="1" applyProtection="1">
      <protection hidden="1"/>
    </xf>
    <xf numFmtId="44" fontId="0" fillId="0" borderId="0" xfId="6" applyFont="1" applyBorder="1" applyProtection="1">
      <protection hidden="1"/>
    </xf>
    <xf numFmtId="44" fontId="9" fillId="0" borderId="33" xfId="6" applyFont="1" applyBorder="1" applyProtection="1">
      <protection hidden="1"/>
    </xf>
    <xf numFmtId="44" fontId="9" fillId="0" borderId="0" xfId="6" applyFont="1" applyBorder="1" applyProtection="1">
      <protection hidden="1"/>
    </xf>
    <xf numFmtId="10" fontId="0" fillId="0" borderId="0" xfId="44" applyNumberFormat="1" applyFont="1" applyBorder="1" applyProtection="1">
      <protection hidden="1"/>
    </xf>
    <xf numFmtId="44" fontId="9" fillId="7" borderId="33" xfId="6" applyFont="1" applyFill="1" applyBorder="1" applyProtection="1">
      <protection hidden="1"/>
    </xf>
    <xf numFmtId="165" fontId="9" fillId="7" borderId="0" xfId="6" applyNumberFormat="1" applyFont="1" applyFill="1" applyBorder="1" applyProtection="1">
      <protection hidden="1"/>
    </xf>
    <xf numFmtId="165" fontId="9" fillId="7" borderId="34" xfId="6" applyNumberFormat="1" applyFont="1" applyFill="1" applyBorder="1" applyProtection="1">
      <protection hidden="1"/>
    </xf>
    <xf numFmtId="9" fontId="0" fillId="0" borderId="0" xfId="44" applyFont="1" applyBorder="1" applyProtection="1">
      <protection hidden="1"/>
    </xf>
    <xf numFmtId="10" fontId="0" fillId="0" borderId="34" xfId="44" applyNumberFormat="1" applyFont="1" applyBorder="1" applyProtection="1">
      <protection hidden="1"/>
    </xf>
    <xf numFmtId="44" fontId="0" fillId="0" borderId="43" xfId="6" applyFont="1" applyBorder="1" applyProtection="1">
      <protection hidden="1"/>
    </xf>
    <xf numFmtId="165" fontId="0" fillId="0" borderId="31" xfId="6" applyNumberFormat="1" applyFont="1" applyBorder="1" applyProtection="1">
      <protection hidden="1"/>
    </xf>
    <xf numFmtId="10" fontId="0" fillId="0" borderId="31" xfId="44" applyNumberFormat="1" applyFont="1" applyBorder="1" applyProtection="1">
      <protection hidden="1"/>
    </xf>
    <xf numFmtId="10" fontId="0" fillId="0" borderId="32" xfId="44" applyNumberFormat="1" applyFont="1" applyBorder="1" applyProtection="1">
      <protection hidden="1"/>
    </xf>
    <xf numFmtId="14" fontId="0" fillId="0" borderId="10" xfId="0" applyNumberFormat="1" applyBorder="1" applyProtection="1">
      <protection hidden="1"/>
    </xf>
    <xf numFmtId="0" fontId="0" fillId="0" borderId="10" xfId="0" applyBorder="1" applyProtection="1">
      <protection hidden="1"/>
    </xf>
    <xf numFmtId="167" fontId="1" fillId="0" borderId="10" xfId="2" applyNumberFormat="1" applyFont="1" applyBorder="1" applyProtection="1">
      <protection hidden="1"/>
    </xf>
    <xf numFmtId="167" fontId="1" fillId="0" borderId="0" xfId="2" applyNumberFormat="1" applyFont="1" applyProtection="1">
      <protection hidden="1"/>
    </xf>
    <xf numFmtId="167" fontId="9" fillId="0" borderId="10" xfId="2" applyNumberFormat="1" applyFont="1" applyBorder="1" applyProtection="1">
      <protection hidden="1"/>
    </xf>
    <xf numFmtId="167" fontId="9" fillId="0" borderId="0" xfId="2" applyNumberFormat="1" applyFont="1" applyProtection="1">
      <protection hidden="1"/>
    </xf>
    <xf numFmtId="43" fontId="0" fillId="0" borderId="0" xfId="0" applyNumberFormat="1" applyProtection="1">
      <protection hidden="1"/>
    </xf>
    <xf numFmtId="9" fontId="0" fillId="0" borderId="0" xfId="0" applyNumberFormat="1" applyProtection="1">
      <protection hidden="1"/>
    </xf>
    <xf numFmtId="9" fontId="1" fillId="0" borderId="0" xfId="44" applyFont="1" applyProtection="1">
      <protection hidden="1"/>
    </xf>
    <xf numFmtId="167" fontId="1" fillId="0" borderId="10" xfId="2" applyNumberFormat="1" applyFont="1" applyFill="1" applyBorder="1" applyProtection="1">
      <protection hidden="1"/>
    </xf>
    <xf numFmtId="167" fontId="0" fillId="0" borderId="0" xfId="0" applyNumberFormat="1" applyFill="1" applyProtection="1">
      <protection hidden="1"/>
    </xf>
    <xf numFmtId="167" fontId="0" fillId="0" borderId="10" xfId="0" applyNumberFormat="1" applyBorder="1" applyProtection="1">
      <protection hidden="1"/>
    </xf>
    <xf numFmtId="0" fontId="0" fillId="0" borderId="0" xfId="0" applyAlignment="1" applyProtection="1">
      <alignment horizontal="left" indent="2"/>
      <protection hidden="1"/>
    </xf>
    <xf numFmtId="167" fontId="9" fillId="0" borderId="10" xfId="0" applyNumberFormat="1" applyFont="1" applyBorder="1" applyProtection="1">
      <protection hidden="1"/>
    </xf>
    <xf numFmtId="167" fontId="9" fillId="0" borderId="0" xfId="0" applyNumberFormat="1" applyFont="1" applyProtection="1">
      <protection hidden="1"/>
    </xf>
    <xf numFmtId="167" fontId="0" fillId="0" borderId="0" xfId="0" applyNumberFormat="1" applyBorder="1" applyAlignment="1" applyProtection="1">
      <alignment horizontal="center"/>
      <protection hidden="1"/>
    </xf>
    <xf numFmtId="167" fontId="0" fillId="0" borderId="10" xfId="0" applyNumberFormat="1" applyBorder="1" applyAlignment="1" applyProtection="1">
      <alignment horizontal="center"/>
      <protection hidden="1"/>
    </xf>
    <xf numFmtId="167" fontId="0" fillId="0" borderId="0" xfId="0" applyNumberFormat="1" applyAlignment="1" applyProtection="1">
      <alignment horizontal="center"/>
      <protection hidden="1"/>
    </xf>
    <xf numFmtId="167" fontId="0" fillId="0" borderId="0" xfId="0" applyNumberFormat="1" applyBorder="1" applyProtection="1">
      <protection hidden="1"/>
    </xf>
    <xf numFmtId="167" fontId="0" fillId="0" borderId="3" xfId="0" applyNumberFormat="1" applyBorder="1" applyProtection="1">
      <protection hidden="1"/>
    </xf>
    <xf numFmtId="167" fontId="0" fillId="0" borderId="13" xfId="0" applyNumberFormat="1" applyBorder="1" applyProtection="1">
      <protection hidden="1"/>
    </xf>
    <xf numFmtId="9" fontId="9" fillId="0" borderId="0" xfId="44" applyFont="1" applyProtection="1">
      <protection hidden="1"/>
    </xf>
    <xf numFmtId="43" fontId="9" fillId="0" borderId="0" xfId="0" applyNumberFormat="1" applyFont="1" applyProtection="1">
      <protection hidden="1"/>
    </xf>
    <xf numFmtId="0" fontId="9" fillId="0" borderId="0" xfId="0" applyFont="1" applyAlignment="1" applyProtection="1">
      <alignment horizontal="left" indent="2"/>
      <protection hidden="1"/>
    </xf>
    <xf numFmtId="164" fontId="1" fillId="8" borderId="0" xfId="44" applyNumberFormat="1" applyFont="1" applyFill="1" applyProtection="1">
      <protection hidden="1"/>
    </xf>
    <xf numFmtId="165" fontId="1" fillId="8" borderId="0" xfId="6" applyNumberFormat="1" applyFont="1" applyFill="1" applyProtection="1">
      <protection hidden="1"/>
    </xf>
    <xf numFmtId="43" fontId="0" fillId="8" borderId="0" xfId="0" applyNumberFormat="1" applyFill="1" applyProtection="1">
      <protection hidden="1"/>
    </xf>
    <xf numFmtId="0" fontId="18" fillId="0" borderId="0" xfId="0" applyFont="1" applyProtection="1">
      <protection hidden="1"/>
    </xf>
    <xf numFmtId="0" fontId="17" fillId="6" borderId="41" xfId="0" applyFont="1" applyFill="1" applyBorder="1" applyAlignment="1" applyProtection="1">
      <alignment horizontal="center"/>
      <protection hidden="1"/>
    </xf>
    <xf numFmtId="9" fontId="15" fillId="0" borderId="41" xfId="44" applyFont="1" applyBorder="1" applyProtection="1">
      <protection hidden="1"/>
    </xf>
    <xf numFmtId="0" fontId="9" fillId="0" borderId="41" xfId="0" applyFont="1" applyBorder="1" applyProtection="1">
      <protection hidden="1"/>
    </xf>
    <xf numFmtId="0" fontId="0" fillId="0" borderId="41" xfId="0" applyBorder="1" applyProtection="1">
      <protection hidden="1"/>
    </xf>
    <xf numFmtId="0" fontId="0" fillId="0" borderId="42" xfId="0" applyBorder="1" applyProtection="1">
      <protection hidden="1"/>
    </xf>
    <xf numFmtId="0" fontId="18" fillId="0" borderId="44" xfId="0" applyFont="1" applyBorder="1" applyProtection="1">
      <protection hidden="1"/>
    </xf>
    <xf numFmtId="0" fontId="19" fillId="0" borderId="33" xfId="0" applyFont="1" applyBorder="1" applyProtection="1">
      <protection hidden="1"/>
    </xf>
    <xf numFmtId="0" fontId="9" fillId="0" borderId="0" xfId="0" applyFont="1" applyBorder="1" applyProtection="1">
      <protection hidden="1"/>
    </xf>
    <xf numFmtId="0" fontId="19" fillId="0" borderId="45" xfId="0" applyFont="1" applyBorder="1" applyAlignment="1" applyProtection="1">
      <alignment horizontal="center"/>
      <protection hidden="1"/>
    </xf>
    <xf numFmtId="165" fontId="0" fillId="0" borderId="3" xfId="6" applyNumberFormat="1" applyFont="1" applyBorder="1" applyProtection="1">
      <protection hidden="1"/>
    </xf>
    <xf numFmtId="165" fontId="0" fillId="0" borderId="46" xfId="6" applyNumberFormat="1" applyFont="1" applyBorder="1" applyProtection="1">
      <protection hidden="1"/>
    </xf>
    <xf numFmtId="165" fontId="19" fillId="10" borderId="47" xfId="0" applyNumberFormat="1" applyFont="1" applyFill="1" applyBorder="1" applyProtection="1">
      <protection hidden="1"/>
    </xf>
    <xf numFmtId="0" fontId="18" fillId="0" borderId="45" xfId="0" applyFont="1" applyBorder="1" applyProtection="1">
      <protection hidden="1"/>
    </xf>
    <xf numFmtId="164" fontId="0" fillId="0" borderId="0" xfId="44" applyNumberFormat="1" applyFont="1" applyBorder="1" applyProtection="1">
      <protection hidden="1"/>
    </xf>
    <xf numFmtId="164" fontId="0" fillId="0" borderId="0" xfId="6" applyNumberFormat="1" applyFont="1" applyBorder="1" applyProtection="1">
      <protection hidden="1"/>
    </xf>
    <xf numFmtId="164" fontId="0" fillId="0" borderId="34" xfId="6" applyNumberFormat="1" applyFont="1" applyBorder="1" applyProtection="1">
      <protection hidden="1"/>
    </xf>
    <xf numFmtId="0" fontId="0" fillId="4" borderId="43" xfId="0" applyFill="1" applyBorder="1" applyProtection="1">
      <protection hidden="1"/>
    </xf>
    <xf numFmtId="165" fontId="0" fillId="4" borderId="31" xfId="6" applyNumberFormat="1" applyFont="1" applyFill="1" applyBorder="1" applyProtection="1">
      <protection hidden="1"/>
    </xf>
    <xf numFmtId="165" fontId="0" fillId="4" borderId="32" xfId="6" applyNumberFormat="1" applyFont="1" applyFill="1" applyBorder="1" applyProtection="1">
      <protection hidden="1"/>
    </xf>
    <xf numFmtId="165" fontId="19" fillId="0" borderId="48" xfId="6" applyNumberFormat="1" applyFont="1" applyBorder="1" applyProtection="1">
      <protection hidden="1"/>
    </xf>
    <xf numFmtId="0" fontId="20" fillId="6" borderId="40" xfId="0" applyFont="1" applyFill="1" applyBorder="1" applyProtection="1">
      <protection hidden="1"/>
    </xf>
    <xf numFmtId="10" fontId="20" fillId="6" borderId="42" xfId="44" applyNumberFormat="1" applyFont="1" applyFill="1" applyBorder="1" applyProtection="1">
      <protection hidden="1"/>
    </xf>
    <xf numFmtId="0" fontId="20" fillId="6" borderId="43" xfId="0" applyFont="1" applyFill="1" applyBorder="1" applyProtection="1">
      <protection hidden="1"/>
    </xf>
    <xf numFmtId="43" fontId="20" fillId="6" borderId="32" xfId="2" applyFont="1" applyFill="1" applyBorder="1" applyProtection="1">
      <protection hidden="1"/>
    </xf>
    <xf numFmtId="43" fontId="0" fillId="0" borderId="0" xfId="2" applyFont="1" applyProtection="1">
      <protection hidden="1"/>
    </xf>
    <xf numFmtId="171" fontId="0" fillId="0" borderId="0" xfId="2" applyNumberFormat="1" applyFont="1" applyProtection="1">
      <protection hidden="1"/>
    </xf>
    <xf numFmtId="0" fontId="3" fillId="0" borderId="0" xfId="0" applyFont="1" applyFill="1" applyBorder="1" applyAlignment="1" applyProtection="1">
      <alignment horizontal="right"/>
      <protection hidden="1"/>
    </xf>
    <xf numFmtId="165" fontId="10" fillId="0" borderId="0" xfId="8" applyNumberFormat="1" applyFont="1" applyFill="1" applyBorder="1" applyProtection="1">
      <protection hidden="1"/>
    </xf>
    <xf numFmtId="0" fontId="10" fillId="0" borderId="0" xfId="0" applyFont="1" applyFill="1" applyBorder="1" applyAlignment="1" applyProtection="1">
      <alignment horizontal="right" indent="1"/>
      <protection hidden="1"/>
    </xf>
    <xf numFmtId="10" fontId="10" fillId="0" borderId="0" xfId="47" applyNumberFormat="1" applyFont="1" applyFill="1" applyBorder="1" applyProtection="1">
      <protection hidden="1"/>
    </xf>
    <xf numFmtId="0" fontId="10" fillId="0" borderId="0" xfId="0" applyFont="1" applyFill="1" applyBorder="1" applyProtection="1">
      <protection hidden="1"/>
    </xf>
    <xf numFmtId="165" fontId="10" fillId="0" borderId="0" xfId="0" applyNumberFormat="1" applyFont="1" applyFill="1" applyBorder="1" applyProtection="1">
      <protection hidden="1"/>
    </xf>
    <xf numFmtId="14" fontId="10" fillId="0" borderId="0" xfId="0" applyNumberFormat="1" applyFont="1" applyFill="1" applyBorder="1" applyAlignment="1" applyProtection="1">
      <alignment horizontal="right"/>
      <protection hidden="1"/>
    </xf>
    <xf numFmtId="44" fontId="10" fillId="0" borderId="0" xfId="0" applyNumberFormat="1" applyFont="1" applyFill="1" applyBorder="1" applyProtection="1">
      <protection hidden="1"/>
    </xf>
    <xf numFmtId="8" fontId="5" fillId="0" borderId="0" xfId="0" applyNumberFormat="1" applyFont="1" applyFill="1" applyBorder="1" applyProtection="1">
      <protection hidden="1"/>
    </xf>
    <xf numFmtId="170" fontId="3" fillId="0" borderId="0" xfId="0" applyNumberFormat="1" applyFont="1" applyBorder="1" applyAlignment="1" applyProtection="1">
      <alignment horizontal="right"/>
      <protection hidden="1"/>
    </xf>
    <xf numFmtId="4" fontId="3" fillId="0" borderId="0" xfId="0" applyNumberFormat="1" applyFont="1" applyFill="1" applyBorder="1" applyAlignment="1" applyProtection="1">
      <protection hidden="1"/>
    </xf>
    <xf numFmtId="4" fontId="3" fillId="0" borderId="0" xfId="0" applyNumberFormat="1" applyFont="1" applyBorder="1" applyAlignment="1" applyProtection="1">
      <alignment horizontal="right"/>
      <protection hidden="1"/>
    </xf>
    <xf numFmtId="0" fontId="3" fillId="0" borderId="0" xfId="0" applyFont="1" applyBorder="1" applyAlignment="1" applyProtection="1">
      <alignment horizontal="center"/>
      <protection hidden="1"/>
    </xf>
    <xf numFmtId="4" fontId="3" fillId="0" borderId="0" xfId="0" applyNumberFormat="1" applyFont="1" applyFill="1" applyBorder="1" applyAlignment="1" applyProtection="1">
      <alignment horizontal="right"/>
      <protection hidden="1"/>
    </xf>
    <xf numFmtId="0" fontId="39" fillId="0" borderId="0" xfId="22" applyFont="1" applyFill="1"/>
    <xf numFmtId="0" fontId="39" fillId="0" borderId="0" xfId="0" applyFont="1" applyBorder="1" applyAlignment="1" applyProtection="1">
      <alignment horizontal="center"/>
      <protection hidden="1"/>
    </xf>
    <xf numFmtId="0" fontId="17" fillId="6" borderId="41" xfId="0" applyFont="1" applyFill="1" applyBorder="1" applyAlignment="1" applyProtection="1">
      <alignment horizontal="center"/>
      <protection hidden="1"/>
    </xf>
    <xf numFmtId="166" fontId="25" fillId="5" borderId="6" xfId="2" applyNumberFormat="1" applyFont="1" applyFill="1" applyBorder="1" applyProtection="1">
      <protection locked="0"/>
    </xf>
    <xf numFmtId="0" fontId="12" fillId="0" borderId="0" xfId="0" applyFont="1" applyFill="1" applyBorder="1" applyAlignment="1" applyProtection="1">
      <alignment vertical="center"/>
      <protection hidden="1"/>
    </xf>
    <xf numFmtId="0" fontId="13" fillId="0" borderId="0" xfId="0" applyFont="1" applyFill="1" applyBorder="1" applyProtection="1">
      <protection hidden="1"/>
    </xf>
    <xf numFmtId="0" fontId="6" fillId="0" borderId="0" xfId="0" applyFont="1" applyFill="1" applyBorder="1" applyProtection="1">
      <protection hidden="1"/>
    </xf>
    <xf numFmtId="0" fontId="0" fillId="0" borderId="0" xfId="0" applyFont="1" applyFill="1" applyBorder="1" applyProtection="1">
      <protection hidden="1"/>
    </xf>
    <xf numFmtId="0" fontId="0" fillId="0" borderId="0" xfId="0" applyFill="1"/>
    <xf numFmtId="0" fontId="2" fillId="0" borderId="0" xfId="15" applyFill="1" applyBorder="1" applyAlignment="1" applyProtection="1">
      <alignment horizontal="left"/>
      <protection hidden="1"/>
    </xf>
    <xf numFmtId="0" fontId="1" fillId="0" borderId="0" xfId="0" applyFont="1" applyFill="1" applyBorder="1" applyProtection="1">
      <protection hidden="1"/>
    </xf>
    <xf numFmtId="0" fontId="10" fillId="0" borderId="0" xfId="0" applyFont="1" applyFill="1" applyBorder="1" applyAlignment="1" applyProtection="1">
      <alignment horizontal="left" vertical="center" indent="1"/>
      <protection hidden="1"/>
    </xf>
    <xf numFmtId="0" fontId="9" fillId="0" borderId="0" xfId="0" applyFont="1" applyFill="1" applyBorder="1" applyAlignment="1" applyProtection="1">
      <alignment horizontal="left" vertical="center" indent="1"/>
      <protection hidden="1"/>
    </xf>
    <xf numFmtId="0" fontId="9" fillId="0" borderId="0" xfId="0" applyFont="1" applyFill="1" applyBorder="1" applyAlignment="1" applyProtection="1">
      <alignment horizontal="center" wrapText="1"/>
      <protection hidden="1"/>
    </xf>
    <xf numFmtId="169" fontId="10" fillId="0" borderId="0" xfId="47" applyNumberFormat="1" applyFont="1" applyFill="1" applyBorder="1" applyProtection="1">
      <protection hidden="1"/>
    </xf>
    <xf numFmtId="0" fontId="1" fillId="0" borderId="0" xfId="0" applyFont="1" applyFill="1" applyBorder="1" applyAlignment="1" applyProtection="1">
      <alignment horizontal="right" indent="1"/>
      <protection hidden="1"/>
    </xf>
    <xf numFmtId="0" fontId="8" fillId="0" borderId="0" xfId="0" applyFont="1" applyFill="1" applyBorder="1" applyAlignment="1" applyProtection="1">
      <alignment horizontal="right" indent="1"/>
      <protection hidden="1"/>
    </xf>
    <xf numFmtId="0" fontId="11" fillId="0" borderId="0" xfId="0" applyFont="1" applyFill="1" applyBorder="1" applyAlignment="1" applyProtection="1">
      <alignment horizontal="right"/>
      <protection hidden="1"/>
    </xf>
    <xf numFmtId="0" fontId="0" fillId="0" borderId="0" xfId="0" applyFill="1" applyBorder="1" applyAlignment="1" applyProtection="1">
      <alignment horizontal="right"/>
      <protection hidden="1"/>
    </xf>
    <xf numFmtId="0" fontId="10" fillId="0" borderId="0" xfId="0" applyFont="1" applyFill="1" applyBorder="1" applyAlignment="1" applyProtection="1">
      <alignment horizontal="right"/>
      <protection hidden="1"/>
    </xf>
    <xf numFmtId="170" fontId="3" fillId="0" borderId="0" xfId="0" applyNumberFormat="1" applyFont="1" applyFill="1" applyBorder="1" applyAlignment="1" applyProtection="1">
      <alignment horizontal="right"/>
      <protection hidden="1"/>
    </xf>
    <xf numFmtId="0" fontId="3" fillId="0" borderId="0" xfId="0" applyFont="1" applyFill="1" applyBorder="1" applyAlignment="1" applyProtection="1">
      <protection hidden="1"/>
    </xf>
    <xf numFmtId="0" fontId="22" fillId="0" borderId="0" xfId="0" applyFont="1" applyFill="1" applyBorder="1" applyAlignment="1" applyProtection="1">
      <protection hidden="1"/>
    </xf>
    <xf numFmtId="0" fontId="10" fillId="0" borderId="0" xfId="0" applyFont="1" applyFill="1" applyBorder="1" applyAlignment="1" applyProtection="1">
      <alignment horizontal="right" wrapText="1"/>
      <protection hidden="1"/>
    </xf>
    <xf numFmtId="170" fontId="3" fillId="0" borderId="0" xfId="0" applyNumberFormat="1" applyFont="1" applyFill="1" applyBorder="1" applyAlignment="1" applyProtection="1">
      <protection hidden="1"/>
    </xf>
    <xf numFmtId="167" fontId="9" fillId="0" borderId="34" xfId="2" applyNumberFormat="1" applyFont="1" applyBorder="1" applyProtection="1">
      <protection hidden="1"/>
    </xf>
    <xf numFmtId="165" fontId="9" fillId="0" borderId="37" xfId="6" applyNumberFormat="1" applyFont="1" applyFill="1" applyBorder="1" applyAlignment="1" applyProtection="1">
      <alignment horizontal="right"/>
      <protection hidden="1"/>
    </xf>
    <xf numFmtId="44" fontId="9" fillId="6" borderId="14" xfId="0" applyNumberFormat="1" applyFont="1" applyFill="1" applyBorder="1" applyAlignment="1" applyProtection="1">
      <alignment horizontal="right"/>
      <protection hidden="1"/>
    </xf>
    <xf numFmtId="164" fontId="9" fillId="6" borderId="14" xfId="44" applyNumberFormat="1" applyFont="1" applyFill="1" applyBorder="1" applyProtection="1">
      <protection hidden="1"/>
    </xf>
    <xf numFmtId="165" fontId="9" fillId="6" borderId="14" xfId="0" applyNumberFormat="1" applyFont="1" applyFill="1" applyBorder="1" applyProtection="1">
      <protection hidden="1"/>
    </xf>
    <xf numFmtId="43" fontId="40" fillId="0" borderId="0" xfId="0" applyNumberFormat="1" applyFont="1" applyProtection="1">
      <protection hidden="1"/>
    </xf>
    <xf numFmtId="164" fontId="9" fillId="11" borderId="4" xfId="44" applyNumberFormat="1" applyFont="1" applyFill="1" applyBorder="1" applyProtection="1">
      <protection hidden="1"/>
    </xf>
    <xf numFmtId="165" fontId="9" fillId="7" borderId="4" xfId="6" applyNumberFormat="1" applyFont="1" applyFill="1" applyBorder="1" applyProtection="1">
      <protection hidden="1"/>
    </xf>
    <xf numFmtId="44" fontId="9" fillId="6" borderId="49" xfId="6" applyFont="1" applyFill="1" applyBorder="1" applyProtection="1">
      <protection hidden="1"/>
    </xf>
    <xf numFmtId="0" fontId="9" fillId="11" borderId="4" xfId="0" applyFont="1" applyFill="1" applyBorder="1" applyAlignment="1" applyProtection="1">
      <alignment horizontal="center"/>
      <protection hidden="1"/>
    </xf>
    <xf numFmtId="0" fontId="9" fillId="7" borderId="4" xfId="0" applyFont="1" applyFill="1" applyBorder="1" applyAlignment="1" applyProtection="1">
      <alignment horizontal="center"/>
      <protection hidden="1"/>
    </xf>
    <xf numFmtId="10" fontId="9" fillId="0" borderId="0" xfId="0" applyNumberFormat="1" applyFont="1" applyFill="1" applyBorder="1" applyProtection="1">
      <protection hidden="1"/>
    </xf>
    <xf numFmtId="0" fontId="0" fillId="0" borderId="10" xfId="0" applyBorder="1" applyAlignment="1" applyProtection="1">
      <alignment horizontal="left" indent="1"/>
      <protection hidden="1"/>
    </xf>
    <xf numFmtId="165" fontId="9" fillId="11" borderId="4" xfId="6" applyNumberFormat="1" applyFont="1" applyFill="1" applyBorder="1" applyProtection="1">
      <protection hidden="1"/>
    </xf>
    <xf numFmtId="0" fontId="3" fillId="0" borderId="0" xfId="22" applyFont="1" applyFill="1" applyProtection="1">
      <protection hidden="1"/>
    </xf>
    <xf numFmtId="9" fontId="26" fillId="0" borderId="0" xfId="44" applyFont="1" applyProtection="1">
      <protection hidden="1"/>
    </xf>
    <xf numFmtId="14" fontId="16" fillId="0" borderId="0" xfId="0" applyNumberFormat="1" applyFont="1" applyFill="1" applyBorder="1" applyAlignment="1" applyProtection="1">
      <alignment horizontal="right"/>
      <protection hidden="1"/>
    </xf>
    <xf numFmtId="0" fontId="26" fillId="0" borderId="0" xfId="0" applyFont="1" applyProtection="1">
      <protection hidden="1"/>
    </xf>
    <xf numFmtId="0" fontId="39" fillId="0" borderId="0" xfId="22" applyFont="1" applyFill="1" applyProtection="1">
      <protection hidden="1"/>
    </xf>
    <xf numFmtId="0" fontId="40" fillId="0" borderId="0" xfId="0" applyFont="1" applyProtection="1">
      <protection hidden="1"/>
    </xf>
    <xf numFmtId="9" fontId="0" fillId="0" borderId="0" xfId="44" applyFont="1" applyProtection="1">
      <protection hidden="1"/>
    </xf>
    <xf numFmtId="0" fontId="1" fillId="0" borderId="0" xfId="25" applyAlignment="1" applyProtection="1">
      <alignment horizontal="left" indent="2"/>
      <protection hidden="1"/>
    </xf>
    <xf numFmtId="9" fontId="1" fillId="0" borderId="0" xfId="25" applyNumberFormat="1" applyProtection="1">
      <protection hidden="1"/>
    </xf>
    <xf numFmtId="0" fontId="1" fillId="0" borderId="0" xfId="25" applyProtection="1">
      <protection hidden="1"/>
    </xf>
    <xf numFmtId="0" fontId="9" fillId="0" borderId="0" xfId="25" applyFont="1" applyProtection="1">
      <protection hidden="1"/>
    </xf>
    <xf numFmtId="0" fontId="9" fillId="0" borderId="10" xfId="0" applyFont="1" applyBorder="1" applyProtection="1">
      <protection hidden="1"/>
    </xf>
    <xf numFmtId="167" fontId="9" fillId="0" borderId="0" xfId="0" applyNumberFormat="1" applyFont="1" applyBorder="1" applyProtection="1">
      <protection hidden="1"/>
    </xf>
    <xf numFmtId="167" fontId="1" fillId="0" borderId="0" xfId="25" applyNumberFormat="1" applyBorder="1" applyProtection="1">
      <protection hidden="1"/>
    </xf>
    <xf numFmtId="167" fontId="0" fillId="0" borderId="0" xfId="2" applyNumberFormat="1" applyFont="1" applyBorder="1" applyProtection="1">
      <protection hidden="1"/>
    </xf>
    <xf numFmtId="43" fontId="0" fillId="0" borderId="10" xfId="0" applyNumberFormat="1" applyBorder="1" applyProtection="1">
      <protection hidden="1"/>
    </xf>
    <xf numFmtId="43" fontId="0" fillId="0" borderId="0" xfId="2" applyNumberFormat="1" applyFont="1" applyBorder="1" applyProtection="1">
      <protection hidden="1"/>
    </xf>
    <xf numFmtId="6" fontId="0" fillId="0" borderId="0" xfId="0" applyNumberFormat="1" applyProtection="1">
      <protection hidden="1"/>
    </xf>
    <xf numFmtId="43" fontId="1" fillId="0" borderId="0" xfId="25" applyNumberFormat="1" applyBorder="1" applyProtection="1">
      <protection hidden="1"/>
    </xf>
    <xf numFmtId="44" fontId="9" fillId="12" borderId="49" xfId="6" applyFont="1" applyFill="1" applyBorder="1" applyProtection="1">
      <protection hidden="1"/>
    </xf>
    <xf numFmtId="164" fontId="9" fillId="12" borderId="14" xfId="44" applyNumberFormat="1" applyFont="1" applyFill="1" applyBorder="1" applyProtection="1">
      <protection hidden="1"/>
    </xf>
    <xf numFmtId="44" fontId="9" fillId="12" borderId="14" xfId="0" applyNumberFormat="1" applyFont="1" applyFill="1" applyBorder="1" applyAlignment="1" applyProtection="1">
      <alignment horizontal="right"/>
      <protection hidden="1"/>
    </xf>
    <xf numFmtId="165" fontId="9" fillId="12" borderId="14" xfId="0" applyNumberFormat="1" applyFont="1" applyFill="1" applyBorder="1" applyAlignment="1" applyProtection="1">
      <alignment horizontal="right"/>
      <protection hidden="1"/>
    </xf>
    <xf numFmtId="44" fontId="9" fillId="12" borderId="24" xfId="6" applyFont="1" applyFill="1" applyBorder="1" applyProtection="1">
      <protection hidden="1"/>
    </xf>
    <xf numFmtId="44" fontId="9" fillId="12" borderId="36" xfId="6" applyFont="1" applyFill="1" applyBorder="1" applyProtection="1">
      <protection hidden="1"/>
    </xf>
    <xf numFmtId="43" fontId="0" fillId="0" borderId="0" xfId="2" applyFont="1" applyBorder="1" applyProtection="1">
      <protection hidden="1"/>
    </xf>
    <xf numFmtId="43" fontId="0" fillId="0" borderId="34" xfId="2" applyFont="1" applyBorder="1" applyProtection="1">
      <protection hidden="1"/>
    </xf>
    <xf numFmtId="167" fontId="0" fillId="0" borderId="0" xfId="0" applyNumberFormat="1"/>
    <xf numFmtId="10" fontId="3" fillId="0" borderId="0" xfId="0" applyNumberFormat="1" applyFont="1" applyFill="1" applyBorder="1" applyProtection="1">
      <protection hidden="1"/>
    </xf>
    <xf numFmtId="165" fontId="3" fillId="0" borderId="0" xfId="6" applyNumberFormat="1" applyFont="1" applyProtection="1">
      <protection hidden="1"/>
    </xf>
    <xf numFmtId="167" fontId="0" fillId="0" borderId="0" xfId="0" applyNumberFormat="1" applyFill="1"/>
    <xf numFmtId="0" fontId="3" fillId="0" borderId="10" xfId="0" applyFont="1" applyBorder="1" applyAlignment="1" applyProtection="1">
      <alignment horizontal="left"/>
      <protection hidden="1"/>
    </xf>
    <xf numFmtId="0" fontId="3" fillId="0" borderId="0" xfId="0" applyFont="1" applyBorder="1" applyAlignment="1" applyProtection="1">
      <alignment horizontal="left"/>
      <protection hidden="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center" vertical="center"/>
    </xf>
    <xf numFmtId="43" fontId="40" fillId="0" borderId="0" xfId="2" applyFont="1" applyFill="1" applyBorder="1" applyAlignment="1" applyProtection="1">
      <alignment horizontal="center"/>
      <protection locked="0"/>
    </xf>
    <xf numFmtId="10" fontId="9" fillId="0" borderId="3" xfId="0" applyNumberFormat="1" applyFont="1" applyFill="1" applyBorder="1" applyAlignment="1">
      <alignment horizontal="center"/>
    </xf>
    <xf numFmtId="10" fontId="9" fillId="0" borderId="8" xfId="0" applyNumberFormat="1" applyFont="1" applyFill="1" applyBorder="1" applyAlignment="1">
      <alignment horizontal="center" vertical="center" wrapText="1"/>
    </xf>
    <xf numFmtId="10" fontId="9" fillId="0" borderId="0" xfId="0" applyNumberFormat="1" applyFont="1" applyFill="1" applyBorder="1" applyAlignment="1">
      <alignment horizontal="center" vertical="center" wrapText="1"/>
    </xf>
    <xf numFmtId="0" fontId="5" fillId="0" borderId="49" xfId="0" applyFont="1" applyBorder="1" applyAlignment="1" applyProtection="1">
      <alignment horizontal="center"/>
      <protection hidden="1"/>
    </xf>
    <xf numFmtId="0" fontId="5" fillId="0" borderId="50" xfId="0" applyFont="1" applyBorder="1" applyAlignment="1" applyProtection="1">
      <alignment horizontal="center"/>
      <protection hidden="1"/>
    </xf>
    <xf numFmtId="0" fontId="5" fillId="0" borderId="14" xfId="0" applyFont="1" applyBorder="1" applyAlignment="1" applyProtection="1">
      <alignment horizontal="center"/>
      <protection hidden="1"/>
    </xf>
    <xf numFmtId="0" fontId="17" fillId="6" borderId="40" xfId="0" applyFont="1" applyFill="1" applyBorder="1" applyAlignment="1" applyProtection="1">
      <alignment horizontal="center"/>
      <protection hidden="1"/>
    </xf>
    <xf numFmtId="0" fontId="17" fillId="6" borderId="41" xfId="0" applyFont="1" applyFill="1" applyBorder="1" applyAlignment="1" applyProtection="1">
      <alignment horizontal="center"/>
      <protection hidden="1"/>
    </xf>
    <xf numFmtId="0" fontId="14" fillId="0" borderId="0" xfId="0" applyFont="1" applyFill="1" applyBorder="1" applyAlignment="1" applyProtection="1">
      <alignment horizontal="left"/>
      <protection hidden="1"/>
    </xf>
  </cellXfs>
  <cellStyles count="57">
    <cellStyle name="10Q" xfId="1" xr:uid="{00000000-0005-0000-0000-000000000000}"/>
    <cellStyle name="Comma" xfId="2" builtinId="3"/>
    <cellStyle name="Comma 2" xfId="3" xr:uid="{00000000-0005-0000-0000-000002000000}"/>
    <cellStyle name="Comma 2 2" xfId="4" xr:uid="{00000000-0005-0000-0000-000003000000}"/>
    <cellStyle name="Comma 3" xfId="5" xr:uid="{00000000-0005-0000-0000-000004000000}"/>
    <cellStyle name="Currency" xfId="6" builtinId="4"/>
    <cellStyle name="Currency 2" xfId="7" xr:uid="{00000000-0005-0000-0000-000006000000}"/>
    <cellStyle name="Currency 3" xfId="8" xr:uid="{00000000-0005-0000-0000-000007000000}"/>
    <cellStyle name="Currency--" xfId="9" xr:uid="{00000000-0005-0000-0000-000008000000}"/>
    <cellStyle name="Date [mm-d-yyyy]" xfId="10" xr:uid="{00000000-0005-0000-0000-000009000000}"/>
    <cellStyle name="Date [mm-dd-yy]" xfId="11" xr:uid="{00000000-0005-0000-0000-00000A000000}"/>
    <cellStyle name="Date [mm-dd-yyyy]" xfId="12" xr:uid="{00000000-0005-0000-0000-00000B000000}"/>
    <cellStyle name="Date [mmm-yyyy]" xfId="13" xr:uid="{00000000-0005-0000-0000-00000C000000}"/>
    <cellStyle name="Followed Hyperlink" xfId="53" builtinId="9" hidden="1"/>
    <cellStyle name="Followed Hyperlink" xfId="54" builtinId="9" hidden="1"/>
    <cellStyle name="Followed Hyperlink" xfId="55" builtinId="9" hidden="1"/>
    <cellStyle name="Followed Hyperlink" xfId="56" builtinId="9" hidden="1"/>
    <cellStyle name="Heading 4 2" xfId="14" xr:uid="{00000000-0005-0000-0000-000011000000}"/>
    <cellStyle name="Hyperlink" xfId="15" builtinId="8"/>
    <cellStyle name="m/d/yy" xfId="16" xr:uid="{00000000-0005-0000-0000-000014000000}"/>
    <cellStyle name="Normal" xfId="0" builtinId="0"/>
    <cellStyle name="Normal [0]" xfId="17" xr:uid="{00000000-0005-0000-0000-000016000000}"/>
    <cellStyle name="Normal [1]" xfId="18" xr:uid="{00000000-0005-0000-0000-000017000000}"/>
    <cellStyle name="Normal [3]" xfId="19" xr:uid="{00000000-0005-0000-0000-000018000000}"/>
    <cellStyle name="Normal [3] 2" xfId="20" xr:uid="{00000000-0005-0000-0000-000019000000}"/>
    <cellStyle name="Normal 12" xfId="21" xr:uid="{00000000-0005-0000-0000-00001A000000}"/>
    <cellStyle name="Normal 2" xfId="22" xr:uid="{00000000-0005-0000-0000-00001B000000}"/>
    <cellStyle name="Normal 2 2" xfId="23" xr:uid="{00000000-0005-0000-0000-00001C000000}"/>
    <cellStyle name="Normal 2 2 2" xfId="24" xr:uid="{00000000-0005-0000-0000-00001D000000}"/>
    <cellStyle name="Normal 2 3" xfId="25" xr:uid="{00000000-0005-0000-0000-00001E000000}"/>
    <cellStyle name="Normal 2 4" xfId="26" xr:uid="{00000000-0005-0000-0000-00001F000000}"/>
    <cellStyle name="Normal 3" xfId="27" xr:uid="{00000000-0005-0000-0000-000020000000}"/>
    <cellStyle name="Normal 3 2" xfId="28" xr:uid="{00000000-0005-0000-0000-000021000000}"/>
    <cellStyle name="Normal 3 3" xfId="29" xr:uid="{00000000-0005-0000-0000-000022000000}"/>
    <cellStyle name="Normal 3 4" xfId="30" xr:uid="{00000000-0005-0000-0000-000023000000}"/>
    <cellStyle name="Normal 4" xfId="31" xr:uid="{00000000-0005-0000-0000-000024000000}"/>
    <cellStyle name="Normal 4 2" xfId="32" xr:uid="{00000000-0005-0000-0000-000025000000}"/>
    <cellStyle name="Normal 4 3" xfId="33" xr:uid="{00000000-0005-0000-0000-000026000000}"/>
    <cellStyle name="Normal 5" xfId="34" xr:uid="{00000000-0005-0000-0000-000027000000}"/>
    <cellStyle name="Normal 5 2" xfId="35" xr:uid="{00000000-0005-0000-0000-000028000000}"/>
    <cellStyle name="Normal 5 3" xfId="36" xr:uid="{00000000-0005-0000-0000-000029000000}"/>
    <cellStyle name="Normal 6" xfId="37" xr:uid="{00000000-0005-0000-0000-00002A000000}"/>
    <cellStyle name="Normal 6 2" xfId="38" xr:uid="{00000000-0005-0000-0000-00002B000000}"/>
    <cellStyle name="Normal 6 3" xfId="39" xr:uid="{00000000-0005-0000-0000-00002C000000}"/>
    <cellStyle name="Normal 7" xfId="40" xr:uid="{00000000-0005-0000-0000-00002D000000}"/>
    <cellStyle name="Normal 8" xfId="41" xr:uid="{00000000-0005-0000-0000-00002E000000}"/>
    <cellStyle name="Normal--" xfId="42" xr:uid="{00000000-0005-0000-0000-00002F000000}"/>
    <cellStyle name="Normalx" xfId="43" xr:uid="{00000000-0005-0000-0000-000030000000}"/>
    <cellStyle name="Percent" xfId="44" builtinId="5"/>
    <cellStyle name="Percent [1]" xfId="45" xr:uid="{00000000-0005-0000-0000-000032000000}"/>
    <cellStyle name="Percent [2]" xfId="46" xr:uid="{00000000-0005-0000-0000-000033000000}"/>
    <cellStyle name="Percent 2" xfId="47" xr:uid="{00000000-0005-0000-0000-000034000000}"/>
    <cellStyle name="Percent 2 2" xfId="48" xr:uid="{00000000-0005-0000-0000-000035000000}"/>
    <cellStyle name="Percent 3" xfId="49" xr:uid="{00000000-0005-0000-0000-000036000000}"/>
    <cellStyle name="Red font" xfId="50" xr:uid="{00000000-0005-0000-0000-000037000000}"/>
    <cellStyle name="Times" xfId="51" xr:uid="{00000000-0005-0000-0000-000038000000}"/>
    <cellStyle name="Years" xfId="52" xr:uid="{00000000-0005-0000-0000-000039000000}"/>
  </cellStyles>
  <dxfs count="35">
    <dxf>
      <border>
        <top style="thin">
          <color indexed="55"/>
        </top>
      </border>
    </dxf>
    <dxf>
      <border>
        <top style="thin">
          <color indexed="55"/>
        </top>
      </border>
    </dxf>
    <dxf>
      <border>
        <top style="thin">
          <color indexed="55"/>
        </top>
      </border>
    </dxf>
    <dxf>
      <border>
        <top style="thin">
          <color indexed="55"/>
        </top>
      </border>
    </dxf>
    <dxf>
      <border>
        <top style="thin">
          <color indexed="55"/>
        </top>
      </border>
    </dxf>
    <dxf>
      <border>
        <top style="thin">
          <color indexed="55"/>
        </top>
      </border>
    </dxf>
    <dxf>
      <font>
        <color theme="0"/>
      </font>
      <fill>
        <patternFill>
          <bgColor theme="0"/>
        </patternFill>
      </fill>
    </dxf>
    <dxf>
      <font>
        <color theme="0"/>
      </font>
      <fill>
        <patternFill>
          <bgColor theme="0"/>
        </patternFill>
      </fill>
    </dxf>
    <dxf>
      <font>
        <color theme="0"/>
      </font>
      <fill>
        <patternFill>
          <bgColor theme="0"/>
        </patternFill>
      </fill>
    </dxf>
    <dxf>
      <fill>
        <patternFill>
          <bgColor indexed="10"/>
        </patternFill>
      </fill>
    </dxf>
    <dxf>
      <fill>
        <patternFill>
          <bgColor indexed="11"/>
        </patternFill>
      </fill>
    </dxf>
    <dxf>
      <fill>
        <patternFill>
          <bgColor indexed="10"/>
        </patternFill>
      </fill>
    </dxf>
    <dxf>
      <fill>
        <patternFill>
          <bgColor indexed="11"/>
        </patternFill>
      </fill>
    </dxf>
    <dxf>
      <font>
        <color theme="0"/>
      </font>
      <fill>
        <patternFill>
          <bgColor theme="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border>
        <left/>
        <right/>
        <top/>
        <bottom/>
      </border>
    </dxf>
    <dxf>
      <font>
        <color theme="0"/>
      </font>
      <fill>
        <patternFill>
          <bgColor theme="0"/>
        </patternFill>
      </fill>
    </dxf>
    <dxf>
      <font>
        <color theme="0"/>
      </font>
      <fill>
        <patternFill>
          <bgColor theme="0"/>
        </patternFill>
      </fill>
      <border>
        <left/>
        <right/>
        <top/>
        <bottom/>
      </border>
    </dxf>
    <dxf>
      <font>
        <color theme="0"/>
      </font>
      <fill>
        <patternFill>
          <bgColor theme="0"/>
        </patternFill>
      </fill>
    </dxf>
    <dxf>
      <border>
        <left/>
        <right/>
        <top/>
        <bottom/>
      </border>
    </dxf>
    <dxf>
      <font>
        <color theme="0"/>
      </font>
      <fill>
        <patternFill>
          <bgColor theme="0"/>
        </patternFill>
      </fill>
    </dxf>
    <dxf>
      <border>
        <left/>
        <right/>
        <top/>
        <bottom/>
      </border>
    </dxf>
    <dxf>
      <font>
        <color theme="0"/>
      </font>
      <fill>
        <patternFill>
          <bgColor theme="0"/>
        </patternFill>
      </fill>
    </dxf>
    <dxf>
      <font>
        <color theme="0"/>
      </font>
      <fill>
        <patternFill>
          <bgColor theme="0"/>
        </patternFill>
      </fill>
      <border>
        <left/>
        <right/>
        <top/>
        <bottom/>
      </border>
    </dxf>
    <dxf>
      <font>
        <color theme="0"/>
      </font>
      <fill>
        <patternFill>
          <bgColor theme="0"/>
        </patternFill>
      </fill>
    </dxf>
    <dxf>
      <border>
        <left/>
        <right/>
        <top/>
        <bottom/>
      </border>
    </dxf>
    <dxf>
      <font>
        <color theme="0"/>
      </font>
      <fill>
        <patternFill>
          <bgColor theme="0"/>
        </patternFill>
      </fill>
    </dxf>
    <dxf>
      <font>
        <color theme="0"/>
      </font>
      <fill>
        <patternFill>
          <bgColor theme="0"/>
        </patternFill>
      </fill>
      <border>
        <left/>
        <right/>
        <top/>
        <bottom/>
      </border>
    </dxf>
    <dxf>
      <font>
        <color theme="0"/>
      </font>
      <fill>
        <patternFill>
          <bgColor theme="0"/>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FF0000"/>
      <rgbColor rgb="005FF25F"/>
      <rgbColor rgb="000000FF"/>
      <rgbColor rgb="00FFFF00"/>
      <rgbColor rgb="00DE3018"/>
      <rgbColor rgb="0053D4C9"/>
      <rgbColor rgb="006B0C00"/>
      <rgbColor rgb="00006500"/>
      <rgbColor rgb="00182C63"/>
      <rgbColor rgb="00819C00"/>
      <rgbColor rgb="00C983C3"/>
      <rgbColor rgb="00007F74"/>
      <rgbColor rgb="00EAEAEA"/>
      <rgbColor rgb="005F5F5F"/>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4A75B5"/>
      <rgbColor rgb="00C1F1ED"/>
      <rgbColor rgb="00D6F4D9"/>
      <rgbColor rgb="00FFFFCC"/>
      <rgbColor rgb="00C9DAFB"/>
      <rgbColor rgb="00FAC8D7"/>
      <rgbColor rgb="00F3E4F2"/>
      <rgbColor rgb="00F3F3F3"/>
      <rgbColor rgb="001849B5"/>
      <rgbColor rgb="0036ACA2"/>
      <rgbColor rgb="00F0BA00"/>
      <rgbColor rgb="00E1E1E1"/>
      <rgbColor rgb="00C9C9C9"/>
      <rgbColor rgb="00878787"/>
      <rgbColor rgb="00873B80"/>
      <rgbColor rgb="00B2B2B2"/>
      <rgbColor rgb="00003366"/>
      <rgbColor rgb="00109618"/>
      <rgbColor rgb="00085108"/>
      <rgbColor rgb="00635100"/>
      <rgbColor rgb="00595959"/>
      <rgbColor rgb="00E1BCDE"/>
      <rgbColor rgb="00592754"/>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trlProps/ctrlProp1.xml><?xml version="1.0" encoding="utf-8"?>
<formControlPr xmlns="http://schemas.microsoft.com/office/spreadsheetml/2009/9/main" objectType="List" dx="16" fmlaLink="$D$18" fmlaRange="$O$1:$O$2" noThreeD="1" sel="1" val="0"/>
</file>

<file path=xl/drawings/drawing1.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15</xdr:col>
      <xdr:colOff>415670</xdr:colOff>
      <xdr:row>51</xdr:row>
      <xdr:rowOff>100380</xdr:rowOff>
    </xdr:to>
    <xdr:sp macro="" textlink="">
      <xdr:nvSpPr>
        <xdr:cNvPr id="5" name="AutoShape 10">
          <a:extLst>
            <a:ext uri="{FF2B5EF4-FFF2-40B4-BE49-F238E27FC236}">
              <a16:creationId xmlns:a16="http://schemas.microsoft.com/office/drawing/2014/main" id="{00000000-0008-0000-0300-000005000000}"/>
            </a:ext>
          </a:extLst>
        </xdr:cNvPr>
        <xdr:cNvSpPr>
          <a:spLocks noChangeArrowheads="1"/>
        </xdr:cNvSpPr>
      </xdr:nvSpPr>
      <xdr:spPr bwMode="auto">
        <a:xfrm>
          <a:off x="9788769" y="0"/>
          <a:ext cx="7322516" cy="8169765"/>
        </a:xfrm>
        <a:prstGeom prst="roundRect">
          <a:avLst>
            <a:gd name="adj" fmla="val 7477"/>
          </a:avLst>
        </a:prstGeom>
        <a:solidFill>
          <a:schemeClr val="bg1">
            <a:lumMod val="75000"/>
          </a:schemeClr>
        </a:solidFill>
        <a:ln w="31750" cmpd="dbl">
          <a:solidFill>
            <a:srgbClr val="000000"/>
          </a:solidFill>
          <a:round/>
          <a:headEnd/>
          <a:tailEnd/>
        </a:ln>
        <a:effectLst>
          <a:outerShdw blurRad="50800" dist="63500" dir="2700000" algn="tl" rotWithShape="0">
            <a:prstClr val="black">
              <a:alpha val="40000"/>
            </a:prstClr>
          </a:outerShdw>
        </a:effectLst>
      </xdr:spPr>
      <xdr:txBody>
        <a:bodyPr vertOverflow="clip" wrap="square" lIns="27432" tIns="22860" rIns="0" bIns="0" anchor="t" upright="1"/>
        <a:lstStyle/>
        <a:p>
          <a:pPr algn="l" rtl="0">
            <a:lnSpc>
              <a:spcPts val="900"/>
            </a:lnSpc>
            <a:defRPr sz="1000"/>
          </a:pPr>
          <a:r>
            <a:rPr lang="en-US" sz="800" b="0" i="0" u="none" strike="noStrike" baseline="0">
              <a:solidFill>
                <a:srgbClr val="000000"/>
              </a:solidFill>
              <a:latin typeface="Arial"/>
              <a:ea typeface="Arial"/>
              <a:cs typeface="Arial"/>
            </a:rPr>
            <a:t>This worksheet is where you input all the assumptions related to how you plan on structuring your deal with other investors-put your assumption in any cell that is highlighted in </a:t>
          </a:r>
          <a:r>
            <a:rPr lang="en-US" sz="800" b="1" i="0" u="none" strike="noStrike" baseline="0">
              <a:solidFill>
                <a:srgbClr val="FFFF00"/>
              </a:solidFill>
              <a:latin typeface="Arial"/>
              <a:ea typeface="Arial"/>
              <a:cs typeface="Arial"/>
            </a:rPr>
            <a:t>yellow</a:t>
          </a:r>
          <a:r>
            <a:rPr lang="en-US" sz="800" b="0" i="0" u="none" strike="noStrike" baseline="0">
              <a:solidFill>
                <a:srgbClr val="FFFF00"/>
              </a:solidFill>
              <a:latin typeface="Arial"/>
              <a:ea typeface="Arial"/>
              <a:cs typeface="Arial"/>
            </a:rPr>
            <a:t> </a:t>
          </a:r>
          <a:r>
            <a:rPr lang="en-US" sz="800" b="0" i="0" u="none" strike="noStrike" baseline="0">
              <a:solidFill>
                <a:srgbClr val="000000"/>
              </a:solidFill>
              <a:latin typeface="Arial"/>
              <a:ea typeface="Arial"/>
              <a:cs typeface="Arial"/>
            </a:rPr>
            <a:t>with </a:t>
          </a:r>
          <a:r>
            <a:rPr lang="en-US" sz="800" b="1" i="0" u="none" strike="noStrike" baseline="0">
              <a:solidFill>
                <a:srgbClr val="0066CC"/>
              </a:solidFill>
              <a:latin typeface="Arial"/>
              <a:ea typeface="Arial"/>
              <a:cs typeface="Arial"/>
            </a:rPr>
            <a:t>blue text</a:t>
          </a:r>
          <a:r>
            <a:rPr lang="en-US" sz="800" b="0" i="0" u="none" strike="noStrike" baseline="0">
              <a:solidFill>
                <a:srgbClr val="000000"/>
              </a:solidFill>
              <a:latin typeface="Arial"/>
              <a:ea typeface="Arial"/>
              <a:cs typeface="Arial"/>
            </a:rPr>
            <a:t>.</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Each input will have a Units designator:</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          = pure dollar figure</a:t>
          </a:r>
        </a:p>
        <a:p>
          <a:pPr algn="l" rtl="0">
            <a:lnSpc>
              <a:spcPts val="900"/>
            </a:lnSpc>
            <a:defRPr sz="1000"/>
          </a:pPr>
          <a:r>
            <a:rPr lang="en-US" sz="800" b="0" i="0" u="none" strike="noStrike" baseline="0">
              <a:solidFill>
                <a:srgbClr val="000000"/>
              </a:solidFill>
              <a:latin typeface="Arial"/>
              <a:ea typeface="Arial"/>
              <a:cs typeface="Arial"/>
            </a:rPr>
            <a:t>$/mo    = dollars per month</a:t>
          </a:r>
        </a:p>
        <a:p>
          <a:pPr algn="l" rtl="0">
            <a:lnSpc>
              <a:spcPts val="900"/>
            </a:lnSpc>
            <a:defRPr sz="1000"/>
          </a:pPr>
          <a:r>
            <a:rPr lang="en-US" sz="800" b="0" i="0" u="none" strike="noStrike" baseline="0">
              <a:solidFill>
                <a:srgbClr val="000000"/>
              </a:solidFill>
              <a:latin typeface="Arial"/>
              <a:ea typeface="Arial"/>
              <a:cs typeface="Arial"/>
            </a:rPr>
            <a:t>$/yr      = dollars per year</a:t>
          </a:r>
        </a:p>
        <a:p>
          <a:pPr algn="l" rtl="0">
            <a:lnSpc>
              <a:spcPts val="900"/>
            </a:lnSpc>
            <a:defRPr sz="1000"/>
          </a:pPr>
          <a:r>
            <a:rPr lang="en-US" sz="800" b="0" i="0" u="none" strike="noStrike" baseline="0">
              <a:solidFill>
                <a:srgbClr val="000000"/>
              </a:solidFill>
              <a:latin typeface="Arial"/>
              <a:ea typeface="Arial"/>
              <a:cs typeface="Arial"/>
            </a:rPr>
            <a:t>%/mo = percentage per month</a:t>
          </a:r>
        </a:p>
        <a:p>
          <a:pPr algn="l" rtl="0">
            <a:lnSpc>
              <a:spcPts val="900"/>
            </a:lnSpc>
            <a:defRPr sz="1000"/>
          </a:pPr>
          <a:r>
            <a:rPr lang="en-US" sz="800" b="0" i="0" u="none" strike="noStrike" baseline="0">
              <a:solidFill>
                <a:srgbClr val="000000"/>
              </a:solidFill>
              <a:latin typeface="Arial"/>
              <a:ea typeface="Arial"/>
              <a:cs typeface="Arial"/>
            </a:rPr>
            <a:t>%         = a straight percentage figure</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NOTE: </a:t>
          </a:r>
          <a:r>
            <a:rPr lang="en-US" sz="800" b="0" i="0" u="none" strike="noStrike" baseline="0">
              <a:solidFill>
                <a:srgbClr val="000000"/>
              </a:solidFill>
              <a:latin typeface="Arial"/>
              <a:ea typeface="Arial"/>
              <a:cs typeface="Arial"/>
            </a:rPr>
            <a:t>By default, this model assumes Investor #1 is NOT a manager and does not get returns above and beyond his/her pro rata share.</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1" u="sng" strike="noStrike" baseline="0">
              <a:solidFill>
                <a:srgbClr val="000000"/>
              </a:solidFill>
              <a:latin typeface="Arial"/>
              <a:ea typeface="Arial"/>
              <a:cs typeface="Arial"/>
            </a:rPr>
            <a:t>Explanation of Terms:</a:t>
          </a: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Leveraged Return-</a:t>
          </a:r>
          <a:r>
            <a:rPr lang="en-US" sz="800" b="0" i="0" u="none" strike="noStrike" baseline="0">
              <a:solidFill>
                <a:srgbClr val="000000"/>
              </a:solidFill>
              <a:latin typeface="Arial"/>
              <a:ea typeface="Arial"/>
              <a:cs typeface="Arial"/>
            </a:rPr>
            <a:t>-the rate of return on your out of pocket investment (equity) after accounting for debt service.  Comparing this to the unleveraged return, you can gauge the value of taking on debt.</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Unleveraged Return-</a:t>
          </a:r>
          <a:r>
            <a:rPr lang="en-US" sz="800" b="0" i="0" u="none" strike="noStrike" baseline="0">
              <a:solidFill>
                <a:srgbClr val="000000"/>
              </a:solidFill>
              <a:latin typeface="Arial"/>
              <a:ea typeface="Arial"/>
              <a:cs typeface="Arial"/>
            </a:rPr>
            <a:t>-the rate of return if you purchased the property with zero debt (all equity purchase).  </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Net Present Value (NPV)</a:t>
          </a:r>
          <a:r>
            <a:rPr lang="en-US" sz="800" b="0" i="0" u="none" strike="noStrike" baseline="0">
              <a:solidFill>
                <a:srgbClr val="000000"/>
              </a:solidFill>
              <a:latin typeface="Arial"/>
              <a:ea typeface="Arial"/>
              <a:cs typeface="Arial"/>
            </a:rPr>
            <a:t>--the value of the entire investment in terms of today's money after discounting future cashflows.  It tells you what the total value of the sum of all future cashflows is worth today.  Your investment should have a positive NPV (e.g. greater than zero).  It will depend on the </a:t>
          </a:r>
          <a:r>
            <a:rPr lang="en-US" sz="800" b="1" i="0" u="none" strike="noStrike" baseline="0">
              <a:solidFill>
                <a:srgbClr val="000000"/>
              </a:solidFill>
              <a:latin typeface="Arial"/>
              <a:ea typeface="Arial"/>
              <a:cs typeface="Arial"/>
            </a:rPr>
            <a:t>Discount Rate % </a:t>
          </a:r>
          <a:r>
            <a:rPr lang="en-US" sz="800" b="0" i="0" u="none" strike="noStrike" baseline="0">
              <a:solidFill>
                <a:srgbClr val="000000"/>
              </a:solidFill>
              <a:latin typeface="Arial"/>
              <a:ea typeface="Arial"/>
              <a:cs typeface="Arial"/>
            </a:rPr>
            <a:t>you select.  Typically, it's between 4-10%.  </a:t>
          </a: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Net Profit</a:t>
          </a:r>
          <a:r>
            <a:rPr lang="en-US" sz="800" b="0" i="0" u="none" strike="noStrike" baseline="0">
              <a:solidFill>
                <a:srgbClr val="000000"/>
              </a:solidFill>
              <a:latin typeface="Arial"/>
              <a:ea typeface="Arial"/>
              <a:cs typeface="Arial"/>
            </a:rPr>
            <a:t>--the total dollars returned, net of all project costs, minus your initial investment.</a:t>
          </a: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Cash Multiple-</a:t>
          </a:r>
          <a:r>
            <a:rPr lang="en-US" sz="800" b="0" i="0" u="none" strike="noStrike" baseline="0">
              <a:solidFill>
                <a:srgbClr val="000000"/>
              </a:solidFill>
              <a:latin typeface="Arial"/>
              <a:ea typeface="Arial"/>
              <a:cs typeface="Arial"/>
            </a:rPr>
            <a:t>-for every dollar you put in, how many dollars do you expect to get back over the life of the investment.  E.g. a 2x is doubling your money--getting $2 for every $1 dollar you put in.  You want this number to be north of 1.0x.</a:t>
          </a: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800"/>
            </a:lnSpc>
            <a:defRPr sz="1000"/>
          </a:pPr>
          <a:r>
            <a:rPr lang="en-US" sz="800" b="1" i="0" u="none" strike="noStrike" baseline="0">
              <a:solidFill>
                <a:srgbClr val="000000"/>
              </a:solidFill>
              <a:latin typeface="Arial"/>
              <a:ea typeface="Arial"/>
              <a:cs typeface="Arial"/>
            </a:rPr>
            <a:t>Benefit to Cost Ratio-</a:t>
          </a:r>
          <a:r>
            <a:rPr lang="en-US" sz="800" b="0" i="0" u="none" strike="noStrike" baseline="0">
              <a:solidFill>
                <a:srgbClr val="000000"/>
              </a:solidFill>
              <a:latin typeface="Arial"/>
              <a:ea typeface="Arial"/>
              <a:cs typeface="Arial"/>
            </a:rPr>
            <a:t>- similar to cash multiple but factors in time value of money.  Takes the NPV of all project cashflows (excluding initial outlay) and divides by the initial cash outlay/investment.  1.5x means $1 invested is expected to give $1.50 of benefit in today's value.  You want this number to be north of 0.</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Return on Total Cost</a:t>
          </a:r>
          <a:r>
            <a:rPr lang="en-US" sz="800" b="0" i="0" u="none" strike="noStrike" baseline="0">
              <a:solidFill>
                <a:srgbClr val="000000"/>
              </a:solidFill>
              <a:latin typeface="Arial"/>
              <a:ea typeface="Arial"/>
              <a:cs typeface="Arial"/>
            </a:rPr>
            <a:t>--the net annual revenue generated by the investment as a percentage of the total cost of the investment (purchase price + renovations + transaction costs + any other deal related costs).</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Investor Share Breakdown (%)</a:t>
          </a:r>
          <a:r>
            <a:rPr lang="en-US" sz="800" b="0" i="0" u="none" strike="noStrike" baseline="0">
              <a:solidFill>
                <a:srgbClr val="000000"/>
              </a:solidFill>
              <a:latin typeface="Arial"/>
              <a:ea typeface="Arial"/>
              <a:cs typeface="Arial"/>
            </a:rPr>
            <a:t>--this is the percentage ownership of each investor.  It determines how much each investor is responsible for at the purchase of the asset, and how much each investor will get as the asset generates distributable cash.</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SHARE STRUCTURE--Only if Investor 1 is also a manager with extra incentives</a:t>
          </a:r>
          <a:endParaRPr lang="en-US" sz="800" b="0" i="0" u="none" strike="noStrike" baseline="0">
            <a:solidFill>
              <a:srgbClr val="000000"/>
            </a:solidFill>
            <a:latin typeface="Arial"/>
            <a:ea typeface="Arial"/>
            <a:cs typeface="Arial"/>
          </a:endParaRP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Limited Members</a:t>
          </a:r>
          <a:r>
            <a:rPr lang="en-US" sz="800" b="0" i="0" u="none" strike="noStrike" baseline="0">
              <a:solidFill>
                <a:srgbClr val="000000"/>
              </a:solidFill>
              <a:latin typeface="Arial"/>
              <a:ea typeface="Arial"/>
              <a:cs typeface="Arial"/>
            </a:rPr>
            <a:t>--Investors who will not be actively managing the project and who will not share in the promoted interest.  </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Manager</a:t>
          </a:r>
          <a:r>
            <a:rPr lang="en-US" sz="800" b="0" i="0" u="none" strike="noStrike" baseline="0">
              <a:solidFill>
                <a:srgbClr val="000000"/>
              </a:solidFill>
              <a:latin typeface="Arial"/>
              <a:ea typeface="Arial"/>
              <a:cs typeface="Arial"/>
            </a:rPr>
            <a:t>--If Investor #1 is going to be managing the investment while others are passive investors, it is typical for the manager to have a promoted interest in the project--he/she gets a return above and beyond his investment share IF and ONLY IF the project  exceeds the  minimum hurdle return.</a:t>
          </a:r>
          <a:endParaRPr lang="en-US" sz="800" b="1" i="0" u="none" strike="noStrike" baseline="0">
            <a:solidFill>
              <a:srgbClr val="000000"/>
            </a:solidFill>
            <a:latin typeface="Arial"/>
            <a:ea typeface="Arial"/>
            <a:cs typeface="Arial"/>
          </a:endParaRP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Preferred Return to ALL Investors</a:t>
          </a:r>
          <a:r>
            <a:rPr lang="en-US" sz="800" b="0" i="0" u="none" strike="noStrike" baseline="0">
              <a:solidFill>
                <a:srgbClr val="000000"/>
              </a:solidFill>
              <a:latin typeface="Arial"/>
              <a:ea typeface="Arial"/>
              <a:cs typeface="Arial"/>
            </a:rPr>
            <a:t>-this is a hurdle rate  for </a:t>
          </a:r>
          <a:r>
            <a:rPr lang="en-US" sz="800" b="1" i="1" u="sng" strike="noStrike" baseline="0">
              <a:solidFill>
                <a:srgbClr val="000000"/>
              </a:solidFill>
              <a:latin typeface="Arial"/>
              <a:ea typeface="Arial"/>
              <a:cs typeface="Arial"/>
            </a:rPr>
            <a:t>all the equity invested </a:t>
          </a:r>
          <a:r>
            <a:rPr lang="en-US" sz="800" b="0" i="0" u="none" strike="noStrike" baseline="0">
              <a:solidFill>
                <a:srgbClr val="000000"/>
              </a:solidFill>
              <a:latin typeface="Arial"/>
              <a:ea typeface="Arial"/>
              <a:cs typeface="Arial"/>
            </a:rPr>
            <a:t>by all  investors , including investments made by the Manager.  This is the minimum return that investors must get before the Manager gets any incentive bonus.  </a:t>
          </a:r>
          <a:endParaRPr lang="en-US" sz="800" b="1"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800"/>
            </a:lnSpc>
            <a:defRPr sz="1000"/>
          </a:pPr>
          <a:r>
            <a:rPr lang="en-US" sz="800" b="1" i="0" u="none" strike="noStrike" baseline="0">
              <a:solidFill>
                <a:srgbClr val="000000"/>
              </a:solidFill>
              <a:latin typeface="Arial"/>
              <a:ea typeface="Arial"/>
              <a:cs typeface="Arial"/>
            </a:rPr>
            <a:t>1st Split</a:t>
          </a:r>
          <a:r>
            <a:rPr lang="en-US" sz="800" b="0" i="0" u="none" strike="noStrike" baseline="0">
              <a:solidFill>
                <a:srgbClr val="000000"/>
              </a:solidFill>
              <a:latin typeface="Arial"/>
              <a:ea typeface="Arial"/>
              <a:cs typeface="Arial"/>
            </a:rPr>
            <a:t>-after the minimum hurdle return is met, the Manager begins to reap some promoted interest.  NOTE: If Manager also invested  &gt;0% of the  equity, Manager will participate in the "1st Split to ALL Investors" as an Investor--that portion is for  his/her investment.  The Incentive Split is for his/her sweat equity.</a:t>
          </a: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2nd Hurdle</a:t>
          </a:r>
          <a:r>
            <a:rPr lang="en-US" sz="800" b="0" i="0" u="none" strike="noStrike" baseline="0">
              <a:solidFill>
                <a:srgbClr val="000000"/>
              </a:solidFill>
              <a:latin typeface="Arial"/>
              <a:ea typeface="Arial"/>
              <a:cs typeface="Arial"/>
            </a:rPr>
            <a:t>--this is a second return hurdle that the investment must meet before a final promoted interest goes to the Manager.  It must meet a minimum IRR AND a Cash multiple (gross dollars returned over gross investment dollars)--essentially,  it must meet both  hurdles .  If there is no 2nd Hurdle, simply make the final splits the same as the first split and set the catchup to the manager at "0%". </a:t>
          </a:r>
        </a:p>
        <a:p>
          <a:pPr algn="l" rtl="0">
            <a:lnSpc>
              <a:spcPts val="800"/>
            </a:lnSpc>
            <a:defRPr sz="1000"/>
          </a:pPr>
          <a:endParaRPr lang="en-US" sz="800" b="1" i="0" u="none" strike="noStrike" baseline="0">
            <a:solidFill>
              <a:srgbClr val="000000"/>
            </a:solidFill>
            <a:latin typeface="Arial"/>
            <a:ea typeface="Arial"/>
            <a:cs typeface="Arial"/>
          </a:endParaRPr>
        </a:p>
        <a:p>
          <a:pPr algn="l" rtl="0">
            <a:lnSpc>
              <a:spcPts val="800"/>
            </a:lnSpc>
            <a:defRPr sz="1000"/>
          </a:pPr>
          <a:r>
            <a:rPr lang="en-US" sz="800" b="1" i="0" u="none" strike="noStrike" baseline="0">
              <a:solidFill>
                <a:srgbClr val="000000"/>
              </a:solidFill>
              <a:latin typeface="Arial"/>
              <a:ea typeface="Arial"/>
              <a:cs typeface="Arial"/>
            </a:rPr>
            <a:t>Catch Up--</a:t>
          </a:r>
          <a:r>
            <a:rPr lang="en-US" sz="800" b="0" i="0" u="none" strike="noStrike" baseline="0">
              <a:solidFill>
                <a:srgbClr val="000000"/>
              </a:solidFill>
              <a:latin typeface="Arial"/>
              <a:ea typeface="Arial"/>
              <a:cs typeface="Arial"/>
            </a:rPr>
            <a:t>this is portion that allows a manager to "catch up" to the final splits in an accelerated fashion, usually via a 100% catchup.  That is, after the 2nd hurdle is met (both IRR and Cash Multiple), the manager will get 100% of the proceeds until the overall distribution between investor returns and manager incentive is equal to the final splits.  Once the catch up is reached, the final split takes over for the remaining returns.  Note that some projects may never reach this phase.  Or if reached, it may never get pass the catch up phase.  </a:t>
          </a:r>
          <a:endParaRPr lang="en-US" sz="800" b="1"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1" i="0" u="none" strike="noStrike" baseline="0">
              <a:solidFill>
                <a:srgbClr val="000000"/>
              </a:solidFill>
              <a:latin typeface="Arial"/>
              <a:ea typeface="Arial"/>
              <a:cs typeface="Arial"/>
            </a:rPr>
            <a:t>© Copyright 2018 All Rights Reserved</a:t>
          </a:r>
        </a:p>
        <a:p>
          <a:pPr algn="l" rtl="0">
            <a:lnSpc>
              <a:spcPts val="900"/>
            </a:lnSpc>
            <a:defRPr sz="1000"/>
          </a:pPr>
          <a:r>
            <a:rPr lang="en-US" sz="800" b="1" i="0" u="none" strike="noStrike" baseline="0">
              <a:solidFill>
                <a:srgbClr val="000000"/>
              </a:solidFill>
              <a:latin typeface="Arial"/>
              <a:ea typeface="Arial"/>
              <a:cs typeface="Arial"/>
            </a:rPr>
            <a:t>Symon He</a:t>
          </a: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 </a:t>
          </a:r>
          <a:endParaRPr lang="en-US" sz="800" b="1"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r>
            <a:rPr lang="en-US" sz="800" b="0" i="0" u="none" strike="noStrike" baseline="0">
              <a:solidFill>
                <a:srgbClr val="000000"/>
              </a:solidFill>
              <a:latin typeface="Arial"/>
              <a:ea typeface="Arial"/>
              <a:cs typeface="Arial"/>
            </a:rPr>
            <a:t>  </a:t>
          </a: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a:p>
          <a:pPr algn="l" rtl="0">
            <a:lnSpc>
              <a:spcPts val="900"/>
            </a:lnSpc>
            <a:defRPr sz="1000"/>
          </a:pPr>
          <a:endParaRPr lang="en-US" sz="800" b="0" i="0" u="none" strike="noStrike" baseline="0">
            <a:solidFill>
              <a:srgbClr val="000000"/>
            </a:solidFill>
            <a:latin typeface="Arial"/>
            <a:ea typeface="Arial"/>
            <a:cs typeface="Arial"/>
          </a:endParaRPr>
        </a:p>
        <a:p>
          <a:pPr algn="l" rtl="0">
            <a:lnSpc>
              <a:spcPts val="800"/>
            </a:lnSpc>
            <a:defRPr sz="1000"/>
          </a:pPr>
          <a:endParaRPr lang="en-US" sz="800" b="0" i="0" u="none" strike="noStrike" baseline="0">
            <a:solidFill>
              <a:srgbClr val="000000"/>
            </a:solidFill>
            <a:latin typeface="Arial"/>
            <a:ea typeface="Arial"/>
            <a:cs typeface="Arial"/>
          </a:endParaRPr>
        </a:p>
      </xdr:txBody>
    </xdr:sp>
    <xdr:clientData/>
  </xdr:twoCellAnchor>
  <mc:AlternateContent xmlns:mc="http://schemas.openxmlformats.org/markup-compatibility/2006">
    <mc:Choice xmlns:a14="http://schemas.microsoft.com/office/drawing/2010/main" Requires="a14">
      <xdr:twoCellAnchor editAs="oneCell">
        <xdr:from>
          <xdr:col>3</xdr:col>
          <xdr:colOff>127000</xdr:colOff>
          <xdr:row>17</xdr:row>
          <xdr:rowOff>38100</xdr:rowOff>
        </xdr:from>
        <xdr:to>
          <xdr:col>3</xdr:col>
          <xdr:colOff>1219200</xdr:colOff>
          <xdr:row>20</xdr:row>
          <xdr:rowOff>76200</xdr:rowOff>
        </xdr:to>
        <xdr:sp macro="" textlink="">
          <xdr:nvSpPr>
            <xdr:cNvPr id="22529" name="List Box 1" hidden="1">
              <a:extLst>
                <a:ext uri="{63B3BB69-23CF-44E3-9099-C40C66FF867C}">
                  <a14:compatExt spid="_x0000_s22529"/>
                </a:ext>
                <a:ext uri="{FF2B5EF4-FFF2-40B4-BE49-F238E27FC236}">
                  <a16:creationId xmlns:a16="http://schemas.microsoft.com/office/drawing/2014/main" id="{00000000-0008-0000-0300-0000015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VHacker/Downloads/Phoenix%20Portfoli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se Information"/>
      <sheetName val="Tenant Counters"/>
      <sheetName val="Summary"/>
      <sheetName val="Cash Flow"/>
      <sheetName val="Sheet6"/>
      <sheetName val="Sheet7"/>
      <sheetName val="Sheet8"/>
    </sheetNames>
    <sheetDataSet>
      <sheetData sheetId="0"/>
      <sheetData sheetId="1">
        <row r="515">
          <cell r="CJ515">
            <v>8.9553922239674986</v>
          </cell>
        </row>
      </sheetData>
      <sheetData sheetId="2">
        <row r="57">
          <cell r="B57">
            <v>50</v>
          </cell>
        </row>
      </sheetData>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00"/>
    <pageSetUpPr fitToPage="1"/>
  </sheetPr>
  <dimension ref="A1:CE2310"/>
  <sheetViews>
    <sheetView showGridLines="0" tabSelected="1" topLeftCell="A8" zoomScale="141" zoomScaleNormal="141" zoomScalePageLayoutView="175" workbookViewId="0">
      <selection activeCell="J12" sqref="J12"/>
    </sheetView>
  </sheetViews>
  <sheetFormatPr baseColWidth="10" defaultColWidth="12.5" defaultRowHeight="13" x14ac:dyDescent="0.15"/>
  <cols>
    <col min="1" max="1" width="1" style="11" customWidth="1"/>
    <col min="2" max="2" width="38.5" style="11" bestFit="1" customWidth="1"/>
    <col min="3" max="3" width="15" style="11" customWidth="1"/>
    <col min="4" max="4" width="11.83203125" style="11" customWidth="1"/>
    <col min="5" max="5" width="17.33203125" style="5" customWidth="1"/>
    <col min="6" max="6" width="4.5" style="11" customWidth="1"/>
    <col min="7" max="8" width="14.5" style="75" customWidth="1"/>
    <col min="9" max="9" width="13.33203125" style="75" customWidth="1"/>
    <col min="10" max="16384" width="12.5" style="75"/>
  </cols>
  <sheetData>
    <row r="1" spans="1:83" ht="6" customHeight="1" thickBot="1" x14ac:dyDescent="0.2">
      <c r="AT1" s="259"/>
      <c r="AU1" s="259"/>
      <c r="AV1" s="259"/>
      <c r="AW1" s="259"/>
      <c r="AX1" s="259"/>
      <c r="AY1" s="259"/>
      <c r="AZ1" s="259"/>
      <c r="BA1" s="259"/>
      <c r="BB1" s="259"/>
      <c r="BC1" s="259"/>
      <c r="BD1" s="259"/>
      <c r="BE1" s="259"/>
      <c r="BF1" s="259"/>
      <c r="BG1" s="259"/>
      <c r="BH1" s="259"/>
      <c r="BI1" s="259"/>
      <c r="BJ1" s="259"/>
      <c r="BK1" s="259"/>
      <c r="BL1" s="259"/>
      <c r="BM1" s="259"/>
      <c r="BN1" s="259"/>
      <c r="BO1" s="259"/>
      <c r="BP1" s="259"/>
      <c r="BQ1" s="259"/>
      <c r="BR1" s="259"/>
      <c r="BS1" s="259"/>
      <c r="BT1" s="259"/>
      <c r="BU1" s="259"/>
      <c r="BV1" s="259"/>
      <c r="BW1" s="259"/>
      <c r="BX1" s="259"/>
      <c r="BY1" s="259"/>
      <c r="BZ1" s="259"/>
      <c r="CA1" s="259"/>
      <c r="CB1" s="259"/>
      <c r="CC1" s="259"/>
      <c r="CD1" s="259"/>
      <c r="CE1" s="259"/>
    </row>
    <row r="2" spans="1:83" ht="14" thickBot="1" x14ac:dyDescent="0.2">
      <c r="B2" s="278" t="str">
        <f>'Deal Summary'!B7</f>
        <v>Leveraged Return</v>
      </c>
      <c r="C2" s="279">
        <f>'Deal Summary'!C7</f>
        <v>0.15619748234748845</v>
      </c>
      <c r="D2" s="73"/>
      <c r="E2" s="6"/>
      <c r="F2" s="22"/>
      <c r="G2" s="73"/>
      <c r="H2" s="73"/>
      <c r="AT2" s="259"/>
      <c r="AU2" s="259"/>
      <c r="AV2" s="259"/>
      <c r="AW2" s="259"/>
      <c r="AX2" s="259"/>
      <c r="AY2" s="259"/>
      <c r="AZ2" s="259"/>
      <c r="BA2" s="259"/>
      <c r="BB2" s="259"/>
      <c r="BC2" s="259"/>
      <c r="BD2" s="259"/>
      <c r="BE2" s="259"/>
      <c r="BF2" s="259"/>
      <c r="BG2" s="259"/>
      <c r="BH2" s="259"/>
      <c r="BI2" s="259"/>
      <c r="BJ2" s="259"/>
      <c r="BK2" s="259"/>
      <c r="BL2" s="259"/>
      <c r="BM2" s="259"/>
      <c r="BN2" s="259"/>
      <c r="BO2" s="259"/>
      <c r="BP2" s="259"/>
      <c r="BQ2" s="259"/>
      <c r="BR2" s="259"/>
      <c r="BS2" s="259"/>
      <c r="BT2" s="259"/>
      <c r="BU2" s="259"/>
      <c r="BV2" s="259"/>
      <c r="BW2" s="259"/>
      <c r="BX2" s="259"/>
      <c r="BY2" s="259"/>
      <c r="BZ2" s="259"/>
      <c r="CA2" s="259"/>
      <c r="CB2" s="259"/>
      <c r="CC2" s="259"/>
      <c r="CD2" s="259"/>
      <c r="CE2" s="259"/>
    </row>
    <row r="3" spans="1:83" ht="14" thickBot="1" x14ac:dyDescent="0.2">
      <c r="A3"/>
      <c r="B3" s="278" t="str">
        <f>'Deal Summary'!B8</f>
        <v>Leveraged Return Multiple</v>
      </c>
      <c r="C3" s="280" t="str">
        <f>'Deal Summary'!C8</f>
        <v>2.16x</v>
      </c>
      <c r="D3" s="73"/>
      <c r="E3" s="7"/>
      <c r="F3" s="22"/>
      <c r="G3" s="73"/>
      <c r="H3" s="73"/>
      <c r="AT3" s="259"/>
      <c r="AU3" s="259"/>
      <c r="AV3" s="259"/>
      <c r="AW3" s="259"/>
      <c r="AX3" s="259"/>
      <c r="AY3" s="259"/>
      <c r="AZ3" s="259"/>
      <c r="BA3" s="259"/>
      <c r="BB3" s="259"/>
      <c r="BC3" s="259"/>
      <c r="BD3" s="259"/>
      <c r="BE3" s="259"/>
      <c r="BF3" s="259"/>
      <c r="BG3" s="259"/>
      <c r="BH3" s="259"/>
      <c r="BI3" s="259"/>
      <c r="BJ3" s="259"/>
      <c r="BK3" s="259"/>
      <c r="BL3" s="259"/>
      <c r="BM3" s="259"/>
      <c r="BN3" s="259"/>
      <c r="BO3" s="259"/>
      <c r="BP3" s="259"/>
      <c r="BQ3" s="259"/>
      <c r="BR3" s="259"/>
      <c r="BS3" s="259"/>
      <c r="BT3" s="259"/>
      <c r="BU3" s="259"/>
      <c r="BV3" s="259"/>
      <c r="BW3" s="259"/>
      <c r="BX3" s="259"/>
      <c r="BY3" s="259"/>
      <c r="BZ3" s="259"/>
      <c r="CA3" s="259"/>
      <c r="CB3" s="259"/>
      <c r="CC3" s="259"/>
      <c r="CD3" s="259"/>
      <c r="CE3" s="259"/>
    </row>
    <row r="4" spans="1:83" ht="14" thickBot="1" x14ac:dyDescent="0.2">
      <c r="A4"/>
      <c r="B4" s="278" t="str">
        <f>'Deal Summary'!B9</f>
        <v>Leveraged NPV @ 7.5% Discount Rate</v>
      </c>
      <c r="C4" s="281">
        <f>'Deal Summary'!C9</f>
        <v>27916.297635804298</v>
      </c>
      <c r="D4" s="73"/>
      <c r="E4" s="7"/>
      <c r="F4" s="22"/>
      <c r="G4" s="73"/>
      <c r="H4" s="73"/>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row>
    <row r="5" spans="1:83" ht="14" thickBot="1" x14ac:dyDescent="0.2">
      <c r="B5" s="253" t="str">
        <f>'Deal Summary'!B10</f>
        <v>Unleveraged Return</v>
      </c>
      <c r="C5" s="248">
        <f>'Deal Summary'!C10</f>
        <v>0.10954058766365055</v>
      </c>
      <c r="D5" s="73"/>
      <c r="E5" s="7"/>
      <c r="F5" s="22"/>
      <c r="G5" s="73"/>
      <c r="H5" s="73"/>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row>
    <row r="6" spans="1:83" ht="14" thickBot="1" x14ac:dyDescent="0.2">
      <c r="B6" s="253" t="str">
        <f>'Deal Summary'!B11</f>
        <v>Unlevered Return Multiple</v>
      </c>
      <c r="C6" s="247" t="str">
        <f>'Deal Summary'!C11</f>
        <v>1.73x</v>
      </c>
      <c r="D6" s="54"/>
      <c r="E6" s="7"/>
      <c r="F6" s="22"/>
      <c r="G6" s="73"/>
      <c r="H6" s="73"/>
      <c r="AT6" s="259"/>
      <c r="AU6" s="259"/>
      <c r="AV6" s="259"/>
      <c r="AW6" s="259"/>
      <c r="AX6" s="259"/>
      <c r="AY6" s="259"/>
      <c r="AZ6" s="259"/>
      <c r="BA6" s="259"/>
      <c r="BB6" s="259"/>
      <c r="BC6" s="259"/>
      <c r="BD6" s="259"/>
      <c r="BE6" s="259"/>
      <c r="BF6" s="259"/>
      <c r="BG6" s="259"/>
      <c r="BH6" s="259"/>
      <c r="BI6" s="259"/>
      <c r="BJ6" s="259"/>
      <c r="BK6" s="259"/>
      <c r="BL6" s="259"/>
      <c r="BM6" s="259"/>
      <c r="BN6" s="259"/>
      <c r="BO6" s="259"/>
      <c r="BP6" s="259"/>
      <c r="BQ6" s="259"/>
      <c r="BR6" s="259"/>
      <c r="BS6" s="259"/>
      <c r="BT6" s="259"/>
      <c r="BU6" s="259"/>
      <c r="BV6" s="259"/>
      <c r="BW6" s="259"/>
      <c r="BX6" s="259"/>
      <c r="BY6" s="259"/>
      <c r="BZ6" s="259"/>
      <c r="CA6" s="259"/>
      <c r="CB6" s="259"/>
      <c r="CC6" s="259"/>
      <c r="CD6" s="259"/>
      <c r="CE6" s="259"/>
    </row>
    <row r="7" spans="1:83" ht="14" thickBot="1" x14ac:dyDescent="0.2">
      <c r="B7" s="253" t="str">
        <f>'Deal Summary'!B12</f>
        <v>Unleveraged NPV @ 7.5% Discount Rate</v>
      </c>
      <c r="C7" s="249">
        <f>'Deal Summary'!C12</f>
        <v>20556.513406790233</v>
      </c>
      <c r="D7" s="73"/>
      <c r="E7" s="7"/>
      <c r="F7" s="22"/>
      <c r="G7" s="73"/>
      <c r="H7" s="73"/>
      <c r="AT7" s="259"/>
      <c r="AU7" s="259"/>
      <c r="AV7" s="259"/>
      <c r="AW7" s="259"/>
      <c r="AX7" s="259"/>
      <c r="AY7" s="259"/>
      <c r="AZ7" s="259"/>
      <c r="BA7" s="259"/>
      <c r="BB7" s="259"/>
      <c r="BC7" s="259"/>
      <c r="BD7" s="259"/>
      <c r="BE7" s="259"/>
      <c r="BF7" s="259"/>
      <c r="BG7" s="259"/>
      <c r="BH7" s="259"/>
      <c r="BI7" s="259"/>
      <c r="BJ7" s="259"/>
      <c r="BK7" s="259"/>
      <c r="BL7" s="259"/>
      <c r="BM7" s="259"/>
      <c r="BN7" s="259"/>
      <c r="BO7" s="259"/>
      <c r="BP7" s="259"/>
      <c r="BQ7" s="259"/>
      <c r="BR7" s="259"/>
      <c r="BS7" s="259"/>
      <c r="BT7" s="259"/>
      <c r="BU7" s="259"/>
      <c r="BV7" s="259"/>
      <c r="BW7" s="259"/>
      <c r="BX7" s="259"/>
      <c r="BY7" s="259"/>
      <c r="BZ7" s="259"/>
      <c r="CA7" s="259"/>
      <c r="CB7" s="259"/>
      <c r="CC7" s="259"/>
      <c r="CD7" s="259"/>
      <c r="CE7" s="259"/>
    </row>
    <row r="8" spans="1:83" x14ac:dyDescent="0.15">
      <c r="B8" s="2"/>
      <c r="C8" s="74"/>
      <c r="D8" s="73"/>
      <c r="E8" s="7"/>
      <c r="F8" s="22"/>
      <c r="G8" s="73"/>
      <c r="H8" s="73"/>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row>
    <row r="9" spans="1:83" x14ac:dyDescent="0.15">
      <c r="B9" s="9" t="s">
        <v>67</v>
      </c>
      <c r="D9" s="75"/>
      <c r="E9" s="67"/>
      <c r="F9" s="75"/>
      <c r="AT9" s="259"/>
      <c r="AU9" s="259"/>
      <c r="AV9" s="259"/>
      <c r="AW9" s="259"/>
      <c r="AX9" s="259"/>
      <c r="AY9" s="259"/>
      <c r="AZ9" s="259"/>
      <c r="BA9" s="259"/>
      <c r="BB9" s="259"/>
      <c r="BC9" s="259"/>
      <c r="BD9" s="259"/>
      <c r="BE9" s="259"/>
      <c r="BF9" s="259"/>
      <c r="BG9" s="259"/>
      <c r="BH9" s="259"/>
      <c r="BI9" s="259"/>
      <c r="BJ9" s="259"/>
      <c r="BK9" s="259"/>
      <c r="BL9" s="259"/>
      <c r="BM9" s="259"/>
      <c r="BN9" s="259"/>
      <c r="BO9" s="259"/>
      <c r="BP9" s="259"/>
      <c r="BQ9" s="259"/>
      <c r="BR9" s="259"/>
      <c r="BS9" s="259"/>
      <c r="BT9" s="259"/>
      <c r="BU9" s="259"/>
      <c r="BV9" s="259"/>
      <c r="BW9" s="259"/>
      <c r="BX9" s="259"/>
      <c r="BY9" s="259"/>
      <c r="BZ9" s="259"/>
      <c r="CA9" s="259"/>
      <c r="CB9" s="259"/>
      <c r="CC9" s="259"/>
      <c r="CD9" s="259"/>
      <c r="CE9" s="259"/>
    </row>
    <row r="10" spans="1:83" x14ac:dyDescent="0.15">
      <c r="B10" s="3" t="s">
        <v>160</v>
      </c>
      <c r="C10" s="13">
        <v>1500</v>
      </c>
      <c r="D10" s="76">
        <f>C10/C11</f>
        <v>1.2500000000000001E-2</v>
      </c>
      <c r="E10" s="67" t="s">
        <v>55</v>
      </c>
      <c r="F10" s="49"/>
      <c r="H10" s="260"/>
      <c r="AT10" s="259"/>
      <c r="AU10" s="259"/>
      <c r="AV10" s="259"/>
      <c r="AW10" s="259"/>
      <c r="AX10" s="259"/>
      <c r="AY10" s="259"/>
      <c r="AZ10" s="259"/>
      <c r="BA10" s="259"/>
      <c r="BB10" s="259"/>
      <c r="BC10" s="259"/>
      <c r="BD10" s="259"/>
      <c r="BE10" s="259"/>
      <c r="BF10" s="259"/>
      <c r="BG10" s="259"/>
      <c r="BH10" s="259"/>
      <c r="BI10" s="259"/>
      <c r="BJ10" s="259"/>
      <c r="BK10" s="259"/>
      <c r="BL10" s="259"/>
      <c r="BM10" s="259"/>
      <c r="BN10" s="259"/>
      <c r="BO10" s="259"/>
      <c r="BP10" s="259"/>
      <c r="BQ10" s="259"/>
      <c r="BR10" s="259"/>
      <c r="BS10" s="259"/>
      <c r="BT10" s="259"/>
      <c r="BU10" s="259"/>
      <c r="BV10" s="259"/>
      <c r="BW10" s="259"/>
      <c r="BX10" s="259"/>
      <c r="BY10" s="259"/>
      <c r="BZ10" s="259"/>
      <c r="CA10" s="259"/>
      <c r="CB10" s="259"/>
      <c r="CC10" s="259"/>
      <c r="CD10" s="259"/>
      <c r="CE10" s="259"/>
    </row>
    <row r="11" spans="1:83" x14ac:dyDescent="0.15">
      <c r="B11" s="12" t="s">
        <v>51</v>
      </c>
      <c r="C11" s="13">
        <v>120000</v>
      </c>
      <c r="D11" s="75"/>
      <c r="E11" s="67"/>
      <c r="F11" s="75"/>
      <c r="AT11" s="259"/>
      <c r="AU11" s="259"/>
      <c r="AV11" s="259"/>
      <c r="AW11" s="259"/>
      <c r="AX11" s="259"/>
      <c r="AY11" s="259"/>
      <c r="AZ11" s="259"/>
      <c r="BA11" s="259"/>
      <c r="BB11" s="259"/>
      <c r="BC11" s="259"/>
      <c r="BD11" s="259"/>
      <c r="BE11" s="259"/>
      <c r="BF11" s="259"/>
      <c r="BG11" s="259"/>
      <c r="BH11" s="259"/>
      <c r="BI11" s="259"/>
      <c r="BJ11" s="259"/>
      <c r="BK11" s="259"/>
      <c r="BL11" s="259"/>
      <c r="BM11" s="259"/>
      <c r="BN11" s="259"/>
      <c r="BO11" s="259"/>
      <c r="BP11" s="259"/>
      <c r="BQ11" s="259"/>
      <c r="BR11" s="259"/>
      <c r="BS11" s="259"/>
      <c r="BT11" s="259"/>
      <c r="BU11" s="259"/>
      <c r="BV11" s="259"/>
      <c r="BW11" s="259"/>
      <c r="BX11" s="259"/>
      <c r="BY11" s="259"/>
      <c r="BZ11" s="259"/>
      <c r="CA11" s="259"/>
      <c r="CB11" s="259"/>
      <c r="CC11" s="259"/>
      <c r="CD11" s="259"/>
      <c r="CE11" s="259"/>
    </row>
    <row r="12" spans="1:83" x14ac:dyDescent="0.15">
      <c r="B12" s="12" t="s">
        <v>28</v>
      </c>
      <c r="C12" s="23">
        <v>43831</v>
      </c>
      <c r="D12" s="77"/>
      <c r="E12" s="78"/>
      <c r="F12" s="75"/>
      <c r="AT12" s="259"/>
      <c r="AU12" s="259"/>
      <c r="AV12" s="259"/>
      <c r="AW12" s="259"/>
      <c r="AX12" s="259"/>
      <c r="AY12" s="259"/>
      <c r="AZ12" s="259"/>
      <c r="BA12" s="259"/>
      <c r="BB12" s="259"/>
      <c r="BC12" s="259"/>
      <c r="BD12" s="259"/>
      <c r="BE12" s="259"/>
      <c r="BF12" s="259"/>
      <c r="BG12" s="259"/>
      <c r="BH12" s="259"/>
      <c r="BI12" s="259"/>
      <c r="BJ12" s="259"/>
      <c r="BK12" s="259"/>
      <c r="BL12" s="259"/>
      <c r="BM12" s="259"/>
      <c r="BN12" s="259"/>
      <c r="BO12" s="259"/>
      <c r="BP12" s="259"/>
      <c r="BQ12" s="259"/>
      <c r="BR12" s="259"/>
      <c r="BS12" s="259"/>
      <c r="BT12" s="259"/>
      <c r="BU12" s="259"/>
      <c r="BV12" s="259"/>
      <c r="BW12" s="259"/>
      <c r="BX12" s="259"/>
      <c r="BY12" s="259"/>
      <c r="BZ12" s="259"/>
      <c r="CA12" s="259"/>
      <c r="CB12" s="259"/>
      <c r="CC12" s="259"/>
      <c r="CD12" s="259"/>
      <c r="CE12" s="259"/>
    </row>
    <row r="13" spans="1:83" x14ac:dyDescent="0.15">
      <c r="B13" s="3" t="s">
        <v>119</v>
      </c>
      <c r="C13" s="13">
        <v>2000</v>
      </c>
      <c r="D13" s="78" t="s">
        <v>120</v>
      </c>
      <c r="E13" s="78"/>
      <c r="F13" s="75"/>
      <c r="AT13" s="259"/>
      <c r="AU13" s="259"/>
      <c r="AV13" s="259"/>
      <c r="AW13" s="259"/>
      <c r="AX13" s="259"/>
      <c r="AY13" s="259"/>
      <c r="AZ13" s="259"/>
      <c r="BA13" s="259"/>
      <c r="BB13" s="259"/>
      <c r="BC13" s="259"/>
      <c r="BD13" s="259"/>
      <c r="BE13" s="259"/>
      <c r="BF13" s="259"/>
      <c r="BG13" s="259"/>
      <c r="BH13" s="259"/>
      <c r="BI13" s="259"/>
      <c r="BJ13" s="259"/>
      <c r="BK13" s="259"/>
      <c r="BL13" s="259"/>
      <c r="BM13" s="259"/>
      <c r="BN13" s="259"/>
      <c r="BO13" s="259"/>
      <c r="BP13" s="259"/>
      <c r="BQ13" s="259"/>
      <c r="BR13" s="259"/>
      <c r="BS13" s="259"/>
      <c r="BT13" s="259"/>
      <c r="BU13" s="259"/>
      <c r="BV13" s="259"/>
      <c r="BW13" s="259"/>
      <c r="BX13" s="259"/>
      <c r="BY13" s="259"/>
      <c r="BZ13" s="259"/>
      <c r="CA13" s="259"/>
      <c r="CB13" s="259"/>
      <c r="CC13" s="259"/>
      <c r="CD13" s="259"/>
      <c r="CE13" s="259"/>
    </row>
    <row r="14" spans="1:83" x14ac:dyDescent="0.15">
      <c r="B14" s="14"/>
      <c r="C14" s="14"/>
      <c r="D14" s="77"/>
      <c r="E14" s="218" t="s">
        <v>198</v>
      </c>
      <c r="F14" s="75"/>
      <c r="AT14" s="259"/>
      <c r="AU14" s="259"/>
      <c r="AV14" s="259"/>
      <c r="AW14" s="259"/>
      <c r="AX14" s="259"/>
      <c r="AY14" s="259"/>
      <c r="AZ14" s="259"/>
      <c r="BA14" s="259"/>
      <c r="BB14" s="259"/>
      <c r="BC14" s="259"/>
      <c r="BD14" s="259"/>
      <c r="BE14" s="259"/>
      <c r="BF14" s="259"/>
      <c r="BG14" s="259"/>
      <c r="BH14" s="259"/>
      <c r="BI14" s="259"/>
      <c r="BJ14" s="259"/>
      <c r="BK14" s="259"/>
      <c r="BL14" s="259"/>
      <c r="BM14" s="259"/>
      <c r="BN14" s="259"/>
      <c r="BO14" s="259"/>
      <c r="BP14" s="259"/>
      <c r="BQ14" s="259"/>
      <c r="BR14" s="259"/>
      <c r="BS14" s="259"/>
      <c r="BT14" s="259"/>
      <c r="BU14" s="259"/>
      <c r="BV14" s="259"/>
      <c r="BW14" s="259"/>
      <c r="BX14" s="259"/>
      <c r="BY14" s="259"/>
      <c r="BZ14" s="259"/>
      <c r="CA14" s="259"/>
      <c r="CB14" s="259"/>
      <c r="CC14" s="259"/>
      <c r="CD14" s="259"/>
      <c r="CE14" s="259"/>
    </row>
    <row r="15" spans="1:83" x14ac:dyDescent="0.15">
      <c r="B15" s="3" t="s">
        <v>197</v>
      </c>
      <c r="C15" s="13">
        <v>2500</v>
      </c>
      <c r="D15" s="287" t="s">
        <v>196</v>
      </c>
      <c r="E15" s="288">
        <f>'Monthly P&amp;L'!B43</f>
        <v>2040.782266538205</v>
      </c>
      <c r="F15" s="75"/>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c r="BQ15" s="259"/>
      <c r="BR15" s="259"/>
      <c r="BS15" s="259"/>
      <c r="BT15" s="259"/>
      <c r="BU15" s="259"/>
      <c r="BV15" s="259"/>
      <c r="BW15" s="259"/>
      <c r="BX15" s="259"/>
      <c r="BY15" s="259"/>
      <c r="BZ15" s="259"/>
      <c r="CA15" s="259"/>
      <c r="CB15" s="259"/>
      <c r="CC15" s="259"/>
      <c r="CD15" s="259"/>
      <c r="CE15" s="259"/>
    </row>
    <row r="16" spans="1:83" x14ac:dyDescent="0.15">
      <c r="B16" s="14"/>
      <c r="C16" s="14"/>
      <c r="D16" s="77"/>
      <c r="E16" s="78"/>
      <c r="F16" s="75"/>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c r="BQ16" s="259"/>
      <c r="BR16" s="259"/>
      <c r="BS16" s="259"/>
      <c r="BT16" s="259"/>
      <c r="BU16" s="259"/>
      <c r="BV16" s="259"/>
      <c r="BW16" s="259"/>
      <c r="BX16" s="259"/>
      <c r="BY16" s="259"/>
      <c r="BZ16" s="259"/>
      <c r="CA16" s="259"/>
      <c r="CB16" s="259"/>
      <c r="CC16" s="259"/>
      <c r="CD16" s="259"/>
      <c r="CE16" s="259"/>
    </row>
    <row r="17" spans="2:83" ht="15" customHeight="1" x14ac:dyDescent="0.15">
      <c r="B17" s="10" t="s">
        <v>64</v>
      </c>
      <c r="C17" s="14"/>
      <c r="D17" s="77"/>
      <c r="F17" s="75"/>
      <c r="AT17" s="259"/>
      <c r="AU17" s="259"/>
      <c r="AV17" s="259"/>
      <c r="AW17" s="259"/>
      <c r="AX17" s="259"/>
      <c r="AY17" s="259"/>
      <c r="AZ17" s="259"/>
      <c r="BA17" s="259"/>
      <c r="BB17" s="259"/>
      <c r="BC17" s="259"/>
      <c r="BD17" s="259"/>
      <c r="BE17" s="259"/>
      <c r="BF17" s="259"/>
      <c r="BG17" s="259"/>
      <c r="BH17" s="259"/>
      <c r="BI17" s="259"/>
      <c r="BJ17" s="259"/>
      <c r="BK17" s="259"/>
      <c r="BL17" s="259"/>
      <c r="BM17" s="259"/>
      <c r="BN17" s="259"/>
      <c r="BO17" s="259"/>
      <c r="BP17" s="259"/>
      <c r="BQ17" s="259"/>
      <c r="BR17" s="259"/>
      <c r="BS17" s="259"/>
      <c r="BT17" s="259"/>
      <c r="BU17" s="259"/>
      <c r="BV17" s="259"/>
      <c r="BW17" s="259"/>
      <c r="BX17" s="259"/>
      <c r="BY17" s="259"/>
      <c r="BZ17" s="259"/>
      <c r="CA17" s="259"/>
      <c r="CB17" s="259"/>
      <c r="CC17" s="259"/>
      <c r="CD17" s="259"/>
      <c r="CE17" s="259"/>
    </row>
    <row r="18" spans="2:83" x14ac:dyDescent="0.15">
      <c r="B18" s="3" t="s">
        <v>161</v>
      </c>
      <c r="C18" s="13">
        <v>1500</v>
      </c>
      <c r="D18" s="75"/>
      <c r="F18" s="75"/>
      <c r="AT18" s="259"/>
      <c r="AU18" s="259"/>
      <c r="AV18" s="259"/>
      <c r="AW18" s="259"/>
      <c r="AX18" s="259"/>
      <c r="AY18" s="259"/>
      <c r="AZ18" s="259"/>
      <c r="BA18" s="259"/>
      <c r="BB18" s="259"/>
      <c r="BC18" s="259"/>
      <c r="BD18" s="259"/>
      <c r="BE18" s="259"/>
      <c r="BF18" s="259"/>
      <c r="BG18" s="259"/>
      <c r="BH18" s="259"/>
      <c r="BI18" s="259"/>
      <c r="BJ18" s="259"/>
      <c r="BK18" s="259"/>
      <c r="BL18" s="259"/>
      <c r="BM18" s="259"/>
      <c r="BN18" s="259"/>
      <c r="BO18" s="259"/>
      <c r="BP18" s="259"/>
      <c r="BQ18" s="259"/>
      <c r="BR18" s="259"/>
      <c r="BS18" s="259"/>
      <c r="BT18" s="259"/>
      <c r="BU18" s="259"/>
      <c r="BV18" s="259"/>
      <c r="BW18" s="259"/>
      <c r="BX18" s="259"/>
      <c r="BY18" s="259"/>
      <c r="BZ18" s="259"/>
      <c r="CA18" s="259"/>
      <c r="CB18" s="259"/>
      <c r="CC18" s="259"/>
      <c r="CD18" s="259"/>
      <c r="CE18" s="259"/>
    </row>
    <row r="19" spans="2:83" x14ac:dyDescent="0.15">
      <c r="B19" s="3" t="s">
        <v>162</v>
      </c>
      <c r="C19" s="223">
        <v>4</v>
      </c>
      <c r="D19" s="78" t="s">
        <v>86</v>
      </c>
      <c r="E19" s="78"/>
      <c r="F19" s="61"/>
      <c r="G19" s="56"/>
      <c r="AT19" s="259"/>
      <c r="AU19" s="259"/>
      <c r="AV19" s="259"/>
      <c r="AW19" s="259"/>
      <c r="AX19" s="259"/>
      <c r="AY19" s="259"/>
      <c r="AZ19" s="259"/>
      <c r="BA19" s="259"/>
      <c r="BB19" s="259"/>
      <c r="BC19" s="259"/>
      <c r="BD19" s="259"/>
      <c r="BE19" s="259"/>
      <c r="BF19" s="259"/>
      <c r="BG19" s="259"/>
      <c r="BH19" s="259"/>
      <c r="BI19" s="259"/>
      <c r="BJ19" s="259"/>
      <c r="BK19" s="259"/>
      <c r="BL19" s="259"/>
      <c r="BM19" s="259"/>
      <c r="BN19" s="259"/>
      <c r="BO19" s="259"/>
      <c r="BP19" s="259"/>
      <c r="BQ19" s="259"/>
      <c r="BR19" s="259"/>
      <c r="BS19" s="259"/>
      <c r="BT19" s="259"/>
      <c r="BU19" s="259"/>
      <c r="BV19" s="259"/>
      <c r="BW19" s="259"/>
      <c r="BX19" s="259"/>
      <c r="BY19" s="259"/>
      <c r="BZ19" s="259"/>
      <c r="CA19" s="259"/>
      <c r="CB19" s="259"/>
      <c r="CC19" s="259"/>
      <c r="CD19" s="259"/>
      <c r="CE19" s="259"/>
    </row>
    <row r="20" spans="2:83" x14ac:dyDescent="0.15">
      <c r="B20" s="12" t="s">
        <v>52</v>
      </c>
      <c r="C20" s="13">
        <v>5000</v>
      </c>
      <c r="D20" s="75"/>
      <c r="E20" s="67"/>
      <c r="F20" s="75"/>
      <c r="AT20" s="259"/>
      <c r="AU20" s="259"/>
      <c r="AV20" s="259"/>
      <c r="AW20" s="259"/>
      <c r="AX20" s="259"/>
      <c r="AY20" s="259"/>
      <c r="AZ20" s="259"/>
      <c r="BA20" s="259"/>
      <c r="BB20" s="259"/>
      <c r="BC20" s="259"/>
      <c r="BD20" s="259"/>
      <c r="BE20" s="259"/>
      <c r="BF20" s="259"/>
      <c r="BG20" s="259"/>
      <c r="BH20" s="259"/>
      <c r="BI20" s="259"/>
      <c r="BJ20" s="259"/>
      <c r="BK20" s="259"/>
      <c r="BL20" s="259"/>
      <c r="BM20" s="259"/>
      <c r="BN20" s="259"/>
      <c r="BO20" s="259"/>
      <c r="BP20" s="259"/>
      <c r="BQ20" s="259"/>
      <c r="BR20" s="259"/>
      <c r="BS20" s="259"/>
      <c r="BT20" s="259"/>
      <c r="BU20" s="259"/>
      <c r="BV20" s="259"/>
      <c r="BW20" s="259"/>
      <c r="BX20" s="259"/>
      <c r="BY20" s="259"/>
      <c r="BZ20" s="259"/>
      <c r="CA20" s="259"/>
      <c r="CB20" s="259"/>
      <c r="CC20" s="259"/>
      <c r="CD20" s="259"/>
      <c r="CE20" s="259"/>
    </row>
    <row r="21" spans="2:83" x14ac:dyDescent="0.15">
      <c r="B21" s="16"/>
      <c r="C21" s="16"/>
      <c r="D21" s="61"/>
      <c r="E21" s="67"/>
      <c r="F21" s="75"/>
      <c r="AT21" s="259"/>
      <c r="AU21" s="259"/>
      <c r="AV21" s="259"/>
      <c r="AW21" s="259"/>
      <c r="AX21" s="259"/>
      <c r="AY21" s="259"/>
      <c r="AZ21" s="259"/>
      <c r="BA21" s="259"/>
      <c r="BB21" s="259"/>
      <c r="BC21" s="259"/>
      <c r="BD21" s="259"/>
      <c r="BE21" s="259"/>
      <c r="BF21" s="259"/>
      <c r="BG21" s="259"/>
      <c r="BH21" s="259"/>
      <c r="BI21" s="259"/>
      <c r="BJ21" s="259"/>
      <c r="BK21" s="259"/>
      <c r="BL21" s="259"/>
      <c r="BM21" s="259"/>
      <c r="BN21" s="259"/>
      <c r="BO21" s="259"/>
      <c r="BP21" s="259"/>
      <c r="BQ21" s="259"/>
      <c r="BR21" s="259"/>
      <c r="BS21" s="259"/>
      <c r="BT21" s="259"/>
      <c r="BU21" s="259"/>
      <c r="BV21" s="259"/>
      <c r="BW21" s="259"/>
      <c r="BX21" s="259"/>
      <c r="BY21" s="259"/>
      <c r="BZ21" s="259"/>
      <c r="CA21" s="259"/>
      <c r="CB21" s="259"/>
      <c r="CC21" s="259"/>
      <c r="CD21" s="259"/>
      <c r="CE21" s="259"/>
    </row>
    <row r="22" spans="2:83" x14ac:dyDescent="0.15">
      <c r="B22" s="3" t="s">
        <v>179</v>
      </c>
      <c r="C22" s="15">
        <f>C11+C13+C18+C20</f>
        <v>128500</v>
      </c>
      <c r="D22" s="77"/>
      <c r="E22" s="78"/>
      <c r="F22" s="75"/>
      <c r="AT22" s="259"/>
      <c r="AU22" s="259"/>
      <c r="AV22" s="259"/>
      <c r="AW22" s="259"/>
      <c r="AX22" s="259"/>
      <c r="AY22" s="259"/>
      <c r="AZ22" s="259"/>
      <c r="BA22" s="259"/>
      <c r="BB22" s="259"/>
      <c r="BC22" s="259"/>
      <c r="BD22" s="259"/>
      <c r="BE22" s="259"/>
      <c r="BF22" s="259"/>
      <c r="BG22" s="259"/>
      <c r="BH22" s="259"/>
      <c r="BI22" s="259"/>
      <c r="BJ22" s="259"/>
      <c r="BK22" s="259"/>
      <c r="BL22" s="259"/>
      <c r="BM22" s="259"/>
      <c r="BN22" s="259"/>
      <c r="BO22" s="259"/>
      <c r="BP22" s="259"/>
      <c r="BQ22" s="259"/>
      <c r="BR22" s="259"/>
      <c r="BS22" s="259"/>
      <c r="BT22" s="259"/>
      <c r="BU22" s="259"/>
      <c r="BV22" s="259"/>
      <c r="BW22" s="259"/>
      <c r="BX22" s="259"/>
      <c r="BY22" s="259"/>
      <c r="BZ22" s="259"/>
      <c r="CA22" s="259"/>
      <c r="CB22" s="259"/>
      <c r="CC22" s="259"/>
      <c r="CD22" s="259"/>
      <c r="CE22" s="259"/>
    </row>
    <row r="23" spans="2:83" x14ac:dyDescent="0.15">
      <c r="B23" s="14"/>
      <c r="C23" s="14"/>
      <c r="D23" s="77"/>
      <c r="E23" s="78"/>
      <c r="F23" s="75"/>
      <c r="AT23" s="259"/>
      <c r="AU23" s="259"/>
      <c r="AV23" s="259"/>
      <c r="AW23" s="259"/>
      <c r="AX23" s="259"/>
      <c r="AY23" s="259"/>
      <c r="AZ23" s="259"/>
      <c r="BA23" s="259"/>
      <c r="BB23" s="259"/>
      <c r="BC23" s="259"/>
      <c r="BD23" s="259"/>
      <c r="BE23" s="259"/>
      <c r="BF23" s="259"/>
      <c r="BG23" s="259"/>
      <c r="BH23" s="259"/>
      <c r="BI23" s="259"/>
      <c r="BJ23" s="259"/>
      <c r="BK23" s="259"/>
      <c r="BL23" s="259"/>
      <c r="BM23" s="259"/>
      <c r="BN23" s="259"/>
      <c r="BO23" s="259"/>
      <c r="BP23" s="259"/>
      <c r="BQ23" s="259"/>
      <c r="BR23" s="259"/>
      <c r="BS23" s="259"/>
      <c r="BT23" s="259"/>
      <c r="BU23" s="259"/>
      <c r="BV23" s="259"/>
      <c r="BW23" s="259"/>
      <c r="BX23" s="259"/>
      <c r="BY23" s="259"/>
      <c r="BZ23" s="259"/>
      <c r="CA23" s="259"/>
      <c r="CB23" s="259"/>
      <c r="CC23" s="259"/>
      <c r="CD23" s="259"/>
      <c r="CE23" s="259"/>
    </row>
    <row r="24" spans="2:83" ht="15" customHeight="1" x14ac:dyDescent="0.15">
      <c r="B24" s="10" t="s">
        <v>63</v>
      </c>
      <c r="C24" s="14"/>
      <c r="D24" s="77"/>
      <c r="E24" s="78"/>
      <c r="F24" s="75"/>
      <c r="AT24" s="259"/>
      <c r="AU24" s="259"/>
      <c r="AV24" s="259"/>
      <c r="AW24" s="259"/>
      <c r="AX24" s="259"/>
      <c r="AY24" s="259"/>
      <c r="AZ24" s="259"/>
      <c r="BA24" s="259"/>
      <c r="BB24" s="259"/>
      <c r="BC24" s="259"/>
      <c r="BD24" s="259"/>
      <c r="BE24" s="259"/>
      <c r="BF24" s="259"/>
      <c r="BG24" s="259"/>
      <c r="BH24" s="259"/>
      <c r="BI24" s="259"/>
      <c r="BJ24" s="259"/>
      <c r="BK24" s="259"/>
      <c r="BL24" s="259"/>
      <c r="BM24" s="259"/>
      <c r="BN24" s="259"/>
      <c r="BO24" s="259"/>
      <c r="BP24" s="259"/>
      <c r="BQ24" s="259"/>
      <c r="BR24" s="259"/>
      <c r="BS24" s="259"/>
      <c r="BT24" s="259"/>
      <c r="BU24" s="259"/>
      <c r="BV24" s="259"/>
      <c r="BW24" s="259"/>
      <c r="BX24" s="259"/>
      <c r="BY24" s="259"/>
      <c r="BZ24" s="259"/>
      <c r="CA24" s="259"/>
      <c r="CB24" s="259"/>
      <c r="CC24" s="259"/>
      <c r="CD24" s="259"/>
      <c r="CE24" s="259"/>
    </row>
    <row r="25" spans="2:83" x14ac:dyDescent="0.15">
      <c r="B25" s="3" t="s">
        <v>178</v>
      </c>
      <c r="C25" s="17">
        <v>0.5</v>
      </c>
      <c r="D25" s="63">
        <f>C25*C22</f>
        <v>64250</v>
      </c>
      <c r="E25" s="67" t="s">
        <v>169</v>
      </c>
      <c r="F25" s="75"/>
      <c r="AT25" s="259"/>
      <c r="AU25" s="259"/>
      <c r="AV25" s="259"/>
      <c r="AW25" s="259"/>
      <c r="AX25" s="259"/>
      <c r="AY25" s="259"/>
      <c r="AZ25" s="259"/>
      <c r="BA25" s="259"/>
      <c r="BB25" s="259"/>
      <c r="BC25" s="259"/>
      <c r="BD25" s="259"/>
      <c r="BE25" s="259"/>
      <c r="BF25" s="259"/>
      <c r="BG25" s="259"/>
      <c r="BH25" s="259"/>
      <c r="BI25" s="259"/>
      <c r="BJ25" s="259"/>
      <c r="BK25" s="259"/>
      <c r="BL25" s="259"/>
      <c r="BM25" s="259"/>
      <c r="BN25" s="259"/>
      <c r="BO25" s="259"/>
      <c r="BP25" s="259"/>
      <c r="BQ25" s="259"/>
      <c r="BR25" s="259"/>
      <c r="BS25" s="259"/>
      <c r="BT25" s="259"/>
      <c r="BU25" s="259"/>
      <c r="BV25" s="259"/>
      <c r="BW25" s="259"/>
      <c r="BX25" s="259"/>
      <c r="BY25" s="259"/>
      <c r="BZ25" s="259"/>
      <c r="CA25" s="259"/>
      <c r="CB25" s="259"/>
      <c r="CC25" s="259"/>
      <c r="CD25" s="259"/>
      <c r="CE25" s="259"/>
    </row>
    <row r="26" spans="2:83" x14ac:dyDescent="0.15">
      <c r="B26" s="3" t="s">
        <v>168</v>
      </c>
      <c r="C26" s="96">
        <f>(1-C25)*(C22)</f>
        <v>64250</v>
      </c>
      <c r="D26" s="75"/>
      <c r="E26" s="67"/>
      <c r="F26" s="75"/>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c r="BQ26" s="259"/>
      <c r="BR26" s="259"/>
      <c r="BS26" s="259"/>
      <c r="BT26" s="259"/>
      <c r="BU26" s="259"/>
      <c r="BV26" s="259"/>
      <c r="BW26" s="259"/>
      <c r="BX26" s="259"/>
      <c r="BY26" s="259"/>
      <c r="BZ26" s="259"/>
      <c r="CA26" s="259"/>
      <c r="CB26" s="259"/>
      <c r="CC26" s="259"/>
      <c r="CD26" s="259"/>
      <c r="CE26" s="259"/>
    </row>
    <row r="27" spans="2:83" x14ac:dyDescent="0.15">
      <c r="B27" s="12" t="s">
        <v>29</v>
      </c>
      <c r="C27" s="18">
        <v>30</v>
      </c>
      <c r="D27" s="290" t="s">
        <v>190</v>
      </c>
      <c r="E27" s="291"/>
      <c r="F27" s="291"/>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row>
    <row r="28" spans="2:83" x14ac:dyDescent="0.15">
      <c r="B28" s="12" t="s">
        <v>30</v>
      </c>
      <c r="C28" s="19">
        <v>5.5E-2</v>
      </c>
      <c r="D28" s="75"/>
      <c r="E28" s="67"/>
      <c r="F28" s="75"/>
      <c r="H28" s="61"/>
      <c r="I28" s="61"/>
      <c r="J28" s="61"/>
      <c r="K28" s="61"/>
      <c r="AT28" s="259"/>
      <c r="AU28" s="259"/>
      <c r="AV28" s="259"/>
      <c r="AW28" s="259"/>
      <c r="AX28" s="259"/>
      <c r="AY28" s="259"/>
      <c r="AZ28" s="259"/>
      <c r="BA28" s="259"/>
      <c r="BB28" s="259"/>
      <c r="BC28" s="259"/>
      <c r="BD28" s="259"/>
      <c r="BE28" s="259"/>
      <c r="BF28" s="259"/>
      <c r="BG28" s="259"/>
      <c r="BH28" s="259"/>
      <c r="BI28" s="259"/>
      <c r="BJ28" s="259"/>
      <c r="BK28" s="259"/>
      <c r="BL28" s="259"/>
      <c r="BM28" s="259"/>
      <c r="BN28" s="259"/>
      <c r="BO28" s="259"/>
      <c r="BP28" s="259"/>
      <c r="BQ28" s="259"/>
      <c r="BR28" s="259"/>
      <c r="BS28" s="259"/>
      <c r="BT28" s="259"/>
      <c r="BU28" s="259"/>
      <c r="BV28" s="259"/>
      <c r="BW28" s="259"/>
      <c r="BX28" s="259"/>
      <c r="BY28" s="259"/>
      <c r="BZ28" s="259"/>
      <c r="CA28" s="259"/>
      <c r="CB28" s="259"/>
      <c r="CC28" s="259"/>
      <c r="CD28" s="259"/>
      <c r="CE28" s="259"/>
    </row>
    <row r="29" spans="2:83" ht="6.75" customHeight="1" x14ac:dyDescent="0.15">
      <c r="D29" s="75"/>
      <c r="E29" s="67"/>
      <c r="F29" s="75"/>
      <c r="H29" s="61"/>
      <c r="I29" s="61"/>
      <c r="J29" s="61"/>
      <c r="K29" s="61"/>
      <c r="AT29" s="259"/>
      <c r="AU29" s="259"/>
      <c r="AV29" s="259"/>
      <c r="AW29" s="259"/>
      <c r="AX29" s="259"/>
      <c r="AY29" s="259"/>
      <c r="AZ29" s="259"/>
      <c r="BA29" s="259"/>
      <c r="BB29" s="259"/>
      <c r="BC29" s="259"/>
      <c r="BD29" s="259"/>
      <c r="BE29" s="259"/>
      <c r="BF29" s="259"/>
      <c r="BG29" s="259"/>
      <c r="BH29" s="259"/>
      <c r="BI29" s="259"/>
      <c r="BJ29" s="259"/>
      <c r="BK29" s="259"/>
      <c r="BL29" s="259"/>
      <c r="BM29" s="259"/>
      <c r="BN29" s="259"/>
      <c r="BO29" s="259"/>
      <c r="BP29" s="259"/>
      <c r="BQ29" s="259"/>
      <c r="BR29" s="259"/>
      <c r="BS29" s="259"/>
      <c r="BT29" s="259"/>
      <c r="BU29" s="259"/>
      <c r="BV29" s="259"/>
      <c r="BW29" s="259"/>
      <c r="BX29" s="259"/>
      <c r="BY29" s="259"/>
      <c r="BZ29" s="259"/>
      <c r="CA29" s="259"/>
      <c r="CB29" s="259"/>
      <c r="CC29" s="259"/>
      <c r="CD29" s="259"/>
      <c r="CE29" s="259"/>
    </row>
    <row r="30" spans="2:83" x14ac:dyDescent="0.15">
      <c r="B30" s="9" t="s">
        <v>65</v>
      </c>
      <c r="D30" s="75"/>
      <c r="E30" s="67"/>
      <c r="F30" s="75"/>
      <c r="H30" s="61"/>
      <c r="I30" s="61"/>
      <c r="J30" s="61"/>
      <c r="K30" s="61"/>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row>
    <row r="31" spans="2:83" x14ac:dyDescent="0.15">
      <c r="B31" s="12" t="s">
        <v>54</v>
      </c>
      <c r="C31" s="18">
        <v>7</v>
      </c>
      <c r="D31" s="78" t="str">
        <f>IF(C31&gt;7,"ERROR, Max Term is 7 Years","Years (enter whole integers only)")</f>
        <v>Years (enter whole integers only)</v>
      </c>
      <c r="E31" s="78"/>
      <c r="F31" s="61"/>
      <c r="G31" s="56"/>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row>
    <row r="32" spans="2:83" x14ac:dyDescent="0.15">
      <c r="B32" s="12" t="s">
        <v>53</v>
      </c>
      <c r="C32" s="20">
        <v>0.02</v>
      </c>
      <c r="D32" s="79"/>
      <c r="E32" s="67"/>
      <c r="F32" s="61"/>
      <c r="G32" s="56"/>
      <c r="AT32" s="259"/>
      <c r="AU32" s="259"/>
      <c r="AV32" s="259"/>
      <c r="AW32" s="259"/>
      <c r="AX32" s="259"/>
      <c r="AY32" s="259"/>
      <c r="AZ32" s="259"/>
      <c r="BA32" s="259"/>
      <c r="BB32" s="259"/>
      <c r="BC32" s="259"/>
      <c r="BD32" s="259"/>
      <c r="BE32" s="259"/>
      <c r="BF32" s="259"/>
      <c r="BG32" s="259"/>
      <c r="BH32" s="259"/>
      <c r="BI32" s="259"/>
      <c r="BJ32" s="259"/>
      <c r="BK32" s="259"/>
      <c r="BL32" s="259"/>
      <c r="BM32" s="259"/>
      <c r="BN32" s="259"/>
      <c r="BO32" s="259"/>
      <c r="BP32" s="259"/>
      <c r="BQ32" s="259"/>
      <c r="BR32" s="259"/>
      <c r="BS32" s="259"/>
      <c r="BT32" s="259"/>
      <c r="BU32" s="259"/>
      <c r="BV32" s="259"/>
      <c r="BW32" s="259"/>
      <c r="BX32" s="259"/>
      <c r="BY32" s="259"/>
      <c r="BZ32" s="259"/>
      <c r="CA32" s="259"/>
      <c r="CB32" s="259"/>
      <c r="CC32" s="259"/>
      <c r="CD32" s="259"/>
      <c r="CE32" s="259"/>
    </row>
    <row r="33" spans="2:83" x14ac:dyDescent="0.15">
      <c r="B33" s="3" t="s">
        <v>163</v>
      </c>
      <c r="C33" s="97">
        <f>C11*(1+C32)^MIN(7,C31)</f>
        <v>137842.28011791359</v>
      </c>
      <c r="D33" s="78" t="str">
        <f>"Value of unit in "&amp;ROUND(MIN(C31,7),0)&amp;" years."</f>
        <v>Value of unit in 7 years.</v>
      </c>
      <c r="E33" s="78"/>
      <c r="F33" s="75"/>
      <c r="AT33" s="259"/>
      <c r="AU33" s="259"/>
      <c r="AV33" s="259"/>
      <c r="AW33" s="259"/>
      <c r="AX33" s="259"/>
      <c r="AY33" s="259"/>
      <c r="AZ33" s="259"/>
      <c r="BA33" s="259"/>
      <c r="BB33" s="259"/>
      <c r="BC33" s="259"/>
      <c r="BD33" s="259"/>
      <c r="BE33" s="259"/>
      <c r="BF33" s="259"/>
      <c r="BG33" s="259"/>
      <c r="BH33" s="259"/>
      <c r="BI33" s="259"/>
      <c r="BJ33" s="259"/>
      <c r="BK33" s="259"/>
      <c r="BL33" s="259"/>
      <c r="BM33" s="259"/>
      <c r="BN33" s="259"/>
      <c r="BO33" s="259"/>
      <c r="BP33" s="259"/>
      <c r="BQ33" s="259"/>
      <c r="BR33" s="259"/>
      <c r="BS33" s="259"/>
      <c r="BT33" s="259"/>
      <c r="BU33" s="259"/>
      <c r="BV33" s="259"/>
      <c r="BW33" s="259"/>
      <c r="BX33" s="259"/>
      <c r="BY33" s="259"/>
      <c r="BZ33" s="259"/>
      <c r="CA33" s="259"/>
      <c r="CB33" s="259"/>
      <c r="CC33" s="259"/>
      <c r="CD33" s="259"/>
      <c r="CE33" s="259"/>
    </row>
    <row r="34" spans="2:83" x14ac:dyDescent="0.15">
      <c r="B34" s="12" t="s">
        <v>62</v>
      </c>
      <c r="C34" s="20">
        <v>0.06</v>
      </c>
      <c r="D34" s="78" t="s">
        <v>122</v>
      </c>
      <c r="E34" s="67"/>
      <c r="F34" s="75"/>
      <c r="H34" s="61"/>
      <c r="I34" s="61"/>
      <c r="J34" s="61"/>
      <c r="K34" s="61"/>
      <c r="AT34" s="259"/>
      <c r="AU34" s="259"/>
      <c r="AV34" s="259"/>
      <c r="AW34" s="259"/>
      <c r="AX34" s="259"/>
      <c r="AY34" s="259"/>
      <c r="AZ34" s="259"/>
      <c r="BA34" s="259"/>
      <c r="BB34" s="259"/>
      <c r="BC34" s="259"/>
      <c r="BD34" s="259"/>
      <c r="BE34" s="259"/>
      <c r="BF34" s="259"/>
      <c r="BG34" s="259"/>
      <c r="BH34" s="259"/>
      <c r="BI34" s="259"/>
      <c r="BJ34" s="259"/>
      <c r="BK34" s="259"/>
      <c r="BL34" s="259"/>
      <c r="BM34" s="259"/>
      <c r="BN34" s="259"/>
      <c r="BO34" s="259"/>
      <c r="BP34" s="259"/>
      <c r="BQ34" s="259"/>
      <c r="BR34" s="259"/>
      <c r="BS34" s="259"/>
      <c r="BT34" s="259"/>
      <c r="BU34" s="259"/>
      <c r="BV34" s="259"/>
      <c r="BW34" s="259"/>
      <c r="BX34" s="259"/>
      <c r="BY34" s="259"/>
      <c r="BZ34" s="259"/>
      <c r="CA34" s="259"/>
      <c r="CB34" s="259"/>
      <c r="CC34" s="259"/>
      <c r="CD34" s="259"/>
      <c r="CE34" s="259"/>
    </row>
    <row r="35" spans="2:83" ht="6.75" customHeight="1" x14ac:dyDescent="0.15">
      <c r="D35" s="75"/>
      <c r="E35" s="67"/>
      <c r="F35" s="75"/>
      <c r="AT35" s="259"/>
      <c r="AU35" s="259"/>
      <c r="AV35" s="259"/>
      <c r="AW35" s="259"/>
      <c r="AX35" s="259"/>
      <c r="AY35" s="259"/>
      <c r="AZ35" s="259"/>
      <c r="BA35" s="259"/>
      <c r="BB35" s="259"/>
      <c r="BC35" s="259"/>
      <c r="BD35" s="259"/>
      <c r="BE35" s="259"/>
      <c r="BF35" s="259"/>
      <c r="BG35" s="259"/>
      <c r="BH35" s="259"/>
      <c r="BI35" s="259"/>
      <c r="BJ35" s="259"/>
      <c r="BK35" s="259"/>
      <c r="BL35" s="259"/>
      <c r="BM35" s="259"/>
      <c r="BN35" s="259"/>
      <c r="BO35" s="259"/>
      <c r="BP35" s="259"/>
      <c r="BQ35" s="259"/>
      <c r="BR35" s="259"/>
      <c r="BS35" s="259"/>
      <c r="BT35" s="259"/>
      <c r="BU35" s="259"/>
      <c r="BV35" s="259"/>
      <c r="BW35" s="259"/>
      <c r="BX35" s="259"/>
      <c r="BY35" s="259"/>
      <c r="BZ35" s="259"/>
      <c r="CA35" s="259"/>
      <c r="CB35" s="259"/>
      <c r="CC35" s="259"/>
      <c r="CD35" s="259"/>
      <c r="CE35" s="259"/>
    </row>
    <row r="36" spans="2:83" x14ac:dyDescent="0.15">
      <c r="B36" s="10" t="s">
        <v>66</v>
      </c>
      <c r="C36" s="14"/>
      <c r="D36" s="77"/>
      <c r="E36" s="78"/>
      <c r="F36" s="75"/>
      <c r="AT36" s="259"/>
      <c r="AU36" s="259"/>
      <c r="AV36" s="259"/>
      <c r="AW36" s="259"/>
      <c r="AX36" s="259"/>
      <c r="AY36" s="259"/>
      <c r="AZ36" s="259"/>
      <c r="BA36" s="259"/>
      <c r="BB36" s="259"/>
      <c r="BC36" s="259"/>
      <c r="BD36" s="259"/>
      <c r="BE36" s="259"/>
      <c r="BF36" s="259"/>
      <c r="BG36" s="259"/>
      <c r="BH36" s="259"/>
      <c r="BI36" s="259"/>
      <c r="BJ36" s="259"/>
      <c r="BK36" s="259"/>
      <c r="BL36" s="259"/>
      <c r="BM36" s="259"/>
      <c r="BN36" s="259"/>
      <c r="BO36" s="259"/>
      <c r="BP36" s="259"/>
      <c r="BQ36" s="259"/>
      <c r="BR36" s="259"/>
      <c r="BS36" s="259"/>
      <c r="BT36" s="259"/>
      <c r="BU36" s="259"/>
      <c r="BV36" s="259"/>
      <c r="BW36" s="259"/>
      <c r="BX36" s="259"/>
      <c r="BY36" s="259"/>
      <c r="BZ36" s="259"/>
      <c r="CA36" s="259"/>
      <c r="CB36" s="259"/>
      <c r="CC36" s="259"/>
      <c r="CD36" s="259"/>
      <c r="CE36" s="259"/>
    </row>
    <row r="37" spans="2:83" x14ac:dyDescent="0.15">
      <c r="B37" s="12" t="s">
        <v>59</v>
      </c>
      <c r="C37" s="19">
        <v>7.7499999999999999E-2</v>
      </c>
      <c r="D37" s="80">
        <f>ROUND(C37*52,1)</f>
        <v>4</v>
      </c>
      <c r="E37" s="67" t="s">
        <v>47</v>
      </c>
      <c r="F37" s="75"/>
      <c r="H37" s="61"/>
      <c r="I37" s="61"/>
      <c r="J37" s="61"/>
      <c r="K37" s="61"/>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c r="BQ37" s="259"/>
      <c r="BR37" s="259"/>
      <c r="BS37" s="259"/>
      <c r="BT37" s="259"/>
      <c r="BU37" s="259"/>
      <c r="BV37" s="259"/>
      <c r="BW37" s="259"/>
      <c r="BX37" s="259"/>
      <c r="BY37" s="259"/>
      <c r="BZ37" s="259"/>
      <c r="CA37" s="259"/>
      <c r="CB37" s="259"/>
      <c r="CC37" s="259"/>
      <c r="CD37" s="259"/>
      <c r="CE37" s="259"/>
    </row>
    <row r="38" spans="2:83" ht="14" x14ac:dyDescent="0.15">
      <c r="B38" s="12" t="s">
        <v>60</v>
      </c>
      <c r="C38" s="19">
        <v>0.03</v>
      </c>
      <c r="D38" s="75"/>
      <c r="E38" s="67"/>
      <c r="F38" s="75"/>
      <c r="H38" s="61"/>
      <c r="I38" s="261"/>
      <c r="J38" s="61"/>
      <c r="K38" s="61"/>
      <c r="AT38" s="259"/>
      <c r="AU38" s="259"/>
      <c r="AV38" s="259"/>
      <c r="AW38" s="259"/>
      <c r="AX38" s="259"/>
      <c r="AY38" s="259"/>
      <c r="AZ38" s="259"/>
      <c r="BA38" s="259"/>
      <c r="BB38" s="259"/>
      <c r="BC38" s="259"/>
      <c r="BD38" s="259"/>
      <c r="BE38" s="259"/>
      <c r="BF38" s="259"/>
      <c r="BG38" s="259"/>
      <c r="BH38" s="259"/>
      <c r="BI38" s="259"/>
      <c r="BJ38" s="259"/>
      <c r="BK38" s="259"/>
      <c r="BL38" s="259"/>
      <c r="BM38" s="259"/>
      <c r="BN38" s="259"/>
      <c r="BO38" s="259"/>
      <c r="BP38" s="259"/>
      <c r="BQ38" s="259"/>
      <c r="BR38" s="259"/>
      <c r="BS38" s="259"/>
      <c r="BT38" s="259"/>
      <c r="BU38" s="259"/>
      <c r="BV38" s="259"/>
      <c r="BW38" s="259"/>
      <c r="BX38" s="259"/>
      <c r="BY38" s="259"/>
      <c r="BZ38" s="259"/>
      <c r="CA38" s="259"/>
      <c r="CB38" s="259"/>
      <c r="CC38" s="259"/>
      <c r="CD38" s="259"/>
      <c r="CE38" s="259"/>
    </row>
    <row r="39" spans="2:83" x14ac:dyDescent="0.15">
      <c r="B39" s="12" t="s">
        <v>58</v>
      </c>
      <c r="C39" s="19">
        <v>7.0000000000000007E-2</v>
      </c>
      <c r="D39" s="63">
        <f>C39*C10*12</f>
        <v>1260.0000000000002</v>
      </c>
      <c r="E39" s="67" t="s">
        <v>42</v>
      </c>
      <c r="F39" s="75"/>
      <c r="H39" s="61"/>
      <c r="I39" s="61"/>
      <c r="J39" s="61"/>
      <c r="K39" s="61"/>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row>
    <row r="40" spans="2:83" x14ac:dyDescent="0.15">
      <c r="B40" s="12" t="s">
        <v>48</v>
      </c>
      <c r="C40" s="13">
        <v>1500</v>
      </c>
      <c r="D40" s="75"/>
      <c r="E40" s="67"/>
      <c r="F40" s="81"/>
      <c r="H40" s="262"/>
      <c r="AT40" s="259"/>
      <c r="AU40" s="259"/>
      <c r="AV40" s="259"/>
      <c r="AW40" s="259"/>
      <c r="AX40" s="259"/>
      <c r="AY40" s="259"/>
      <c r="AZ40" s="259"/>
      <c r="BA40" s="259"/>
      <c r="BB40" s="259"/>
      <c r="BC40" s="259"/>
      <c r="BD40" s="259"/>
      <c r="BE40" s="259"/>
      <c r="BF40" s="259"/>
      <c r="BG40" s="259"/>
      <c r="BH40" s="259"/>
      <c r="BI40" s="259"/>
      <c r="BJ40" s="259"/>
      <c r="BK40" s="259"/>
      <c r="BL40" s="259"/>
      <c r="BM40" s="259"/>
      <c r="BN40" s="259"/>
      <c r="BO40" s="259"/>
      <c r="BP40" s="259"/>
      <c r="BQ40" s="259"/>
      <c r="BR40" s="259"/>
      <c r="BS40" s="259"/>
      <c r="BT40" s="259"/>
      <c r="BU40" s="259"/>
      <c r="BV40" s="259"/>
      <c r="BW40" s="259"/>
      <c r="BX40" s="259"/>
      <c r="BY40" s="259"/>
      <c r="BZ40" s="259"/>
      <c r="CA40" s="259"/>
      <c r="CB40" s="259"/>
      <c r="CC40" s="259"/>
      <c r="CD40" s="259"/>
      <c r="CE40" s="259"/>
    </row>
    <row r="41" spans="2:83" x14ac:dyDescent="0.15">
      <c r="B41" s="12" t="s">
        <v>49</v>
      </c>
      <c r="C41" s="13">
        <v>500</v>
      </c>
      <c r="D41" s="75"/>
      <c r="E41" s="67"/>
      <c r="F41" s="75"/>
      <c r="H41" s="49"/>
      <c r="I41" s="49"/>
      <c r="AT41" s="259"/>
      <c r="AU41" s="259"/>
      <c r="AV41" s="259"/>
      <c r="AW41" s="259"/>
      <c r="AX41" s="259"/>
      <c r="AY41" s="259"/>
      <c r="AZ41" s="259"/>
      <c r="BA41" s="259"/>
      <c r="BB41" s="259"/>
      <c r="BC41" s="259"/>
      <c r="BD41" s="259"/>
      <c r="BE41" s="259"/>
      <c r="BF41" s="259"/>
      <c r="BG41" s="259"/>
      <c r="BH41" s="259"/>
      <c r="BI41" s="259"/>
      <c r="BJ41" s="259"/>
      <c r="BK41" s="259"/>
      <c r="BL41" s="259"/>
      <c r="BM41" s="259"/>
      <c r="BN41" s="259"/>
      <c r="BO41" s="259"/>
      <c r="BP41" s="259"/>
      <c r="BQ41" s="259"/>
      <c r="BR41" s="259"/>
      <c r="BS41" s="259"/>
      <c r="BT41" s="259"/>
      <c r="BU41" s="259"/>
      <c r="BV41" s="259"/>
      <c r="BW41" s="259"/>
      <c r="BX41" s="259"/>
      <c r="BY41" s="259"/>
      <c r="BZ41" s="259"/>
      <c r="CA41" s="259"/>
      <c r="CB41" s="259"/>
      <c r="CC41" s="259"/>
      <c r="CD41" s="259"/>
      <c r="CE41" s="259"/>
    </row>
    <row r="42" spans="2:83" x14ac:dyDescent="0.15">
      <c r="B42" s="12" t="s">
        <v>56</v>
      </c>
      <c r="C42" s="21">
        <v>0</v>
      </c>
      <c r="D42" s="82">
        <f>C42*C10</f>
        <v>0</v>
      </c>
      <c r="E42" s="83" t="s">
        <v>121</v>
      </c>
      <c r="F42" s="75"/>
      <c r="H42" s="49"/>
      <c r="I42" s="4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row>
    <row r="43" spans="2:83" x14ac:dyDescent="0.15">
      <c r="B43" s="12" t="s">
        <v>50</v>
      </c>
      <c r="C43" s="13">
        <v>40</v>
      </c>
      <c r="D43" s="83" t="s">
        <v>164</v>
      </c>
      <c r="E43" s="67"/>
      <c r="F43" s="75"/>
      <c r="AT43" s="259"/>
      <c r="AU43" s="259"/>
      <c r="AV43" s="259"/>
      <c r="AW43" s="259"/>
      <c r="AX43" s="259"/>
      <c r="AY43" s="259"/>
      <c r="AZ43" s="259"/>
      <c r="BA43" s="259"/>
      <c r="BB43" s="259"/>
      <c r="BC43" s="259"/>
      <c r="BD43" s="259"/>
      <c r="BE43" s="259"/>
      <c r="BF43" s="259"/>
      <c r="BG43" s="259"/>
      <c r="BH43" s="259"/>
      <c r="BI43" s="259"/>
      <c r="BJ43" s="259"/>
      <c r="BK43" s="259"/>
      <c r="BL43" s="259"/>
      <c r="BM43" s="259"/>
      <c r="BN43" s="259"/>
      <c r="BO43" s="259"/>
      <c r="BP43" s="259"/>
      <c r="BQ43" s="259"/>
      <c r="BR43" s="259"/>
      <c r="BS43" s="259"/>
      <c r="BT43" s="259"/>
      <c r="BU43" s="259"/>
      <c r="BV43" s="259"/>
      <c r="BW43" s="259"/>
      <c r="BX43" s="259"/>
      <c r="BY43" s="259"/>
      <c r="BZ43" s="259"/>
      <c r="CA43" s="259"/>
      <c r="CB43" s="259"/>
      <c r="CC43" s="259"/>
      <c r="CD43" s="259"/>
      <c r="CE43" s="259"/>
    </row>
    <row r="44" spans="2:83" x14ac:dyDescent="0.15">
      <c r="B44" s="12" t="s">
        <v>57</v>
      </c>
      <c r="C44" s="19">
        <v>7.4999999999999997E-2</v>
      </c>
      <c r="D44" s="75"/>
      <c r="E44" s="67"/>
      <c r="F44" s="75"/>
      <c r="AT44" s="259"/>
      <c r="AU44" s="259"/>
      <c r="AV44" s="259"/>
      <c r="AW44" s="259"/>
      <c r="AX44" s="259"/>
      <c r="AY44" s="259"/>
      <c r="AZ44" s="259"/>
      <c r="BA44" s="259"/>
      <c r="BB44" s="259"/>
      <c r="BC44" s="259"/>
      <c r="BD44" s="259"/>
      <c r="BE44" s="259"/>
      <c r="BF44" s="259"/>
      <c r="BG44" s="259"/>
      <c r="BH44" s="259"/>
      <c r="BI44" s="259"/>
      <c r="BJ44" s="259"/>
      <c r="BK44" s="259"/>
      <c r="BL44" s="259"/>
      <c r="BM44" s="259"/>
      <c r="BN44" s="259"/>
      <c r="BO44" s="259"/>
      <c r="BP44" s="259"/>
      <c r="BQ44" s="259"/>
      <c r="BR44" s="259"/>
      <c r="BS44" s="259"/>
      <c r="BT44" s="259"/>
      <c r="BU44" s="259"/>
      <c r="BV44" s="259"/>
      <c r="BW44" s="259"/>
      <c r="BX44" s="259"/>
      <c r="BY44" s="259"/>
      <c r="BZ44" s="259"/>
      <c r="CA44" s="259"/>
      <c r="CB44" s="259"/>
      <c r="CC44" s="259"/>
      <c r="CD44" s="259"/>
      <c r="CE44" s="259"/>
    </row>
    <row r="45" spans="2:83" x14ac:dyDescent="0.15">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row>
    <row r="46" spans="2:83" ht="14" thickBot="1" x14ac:dyDescent="0.2">
      <c r="B46" s="47"/>
      <c r="C46" s="47"/>
      <c r="D46" s="47"/>
      <c r="E46" s="57"/>
      <c r="F46" s="57"/>
      <c r="G46" s="47"/>
      <c r="H46" s="47"/>
      <c r="I46" s="47"/>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row>
    <row r="47" spans="2:83" ht="14" thickTop="1" x14ac:dyDescent="0.15">
      <c r="B47" s="84" t="s">
        <v>31</v>
      </c>
      <c r="C47" s="85"/>
      <c r="D47" s="86"/>
      <c r="E47" s="57"/>
      <c r="F47" s="75"/>
      <c r="I47" s="47"/>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c r="BQ47" s="259"/>
      <c r="BR47" s="259"/>
      <c r="BS47" s="259"/>
      <c r="BT47" s="259"/>
      <c r="BU47" s="259"/>
      <c r="BV47" s="259"/>
      <c r="BW47" s="259"/>
      <c r="BX47" s="259"/>
      <c r="BY47" s="259"/>
      <c r="BZ47" s="259"/>
      <c r="CA47" s="259"/>
      <c r="CB47" s="259"/>
      <c r="CC47" s="259"/>
      <c r="CD47" s="259"/>
      <c r="CE47" s="259"/>
    </row>
    <row r="48" spans="2:83" x14ac:dyDescent="0.15">
      <c r="B48" s="87"/>
      <c r="C48" s="88"/>
      <c r="D48" s="89"/>
      <c r="E48" s="57"/>
      <c r="F48" s="75"/>
      <c r="I48" s="47"/>
      <c r="AT48" s="259"/>
      <c r="AU48" s="259"/>
      <c r="AV48" s="259"/>
      <c r="AW48" s="259"/>
      <c r="AX48" s="259"/>
      <c r="AY48" s="259"/>
      <c r="AZ48" s="259"/>
      <c r="BA48" s="259"/>
      <c r="BB48" s="259"/>
      <c r="BC48" s="259"/>
      <c r="BD48" s="259"/>
      <c r="BE48" s="259"/>
      <c r="BF48" s="259"/>
      <c r="BG48" s="259"/>
      <c r="BH48" s="259"/>
      <c r="BI48" s="259"/>
      <c r="BJ48" s="259"/>
      <c r="BK48" s="259"/>
      <c r="BL48" s="259"/>
      <c r="BM48" s="259"/>
      <c r="BN48" s="259"/>
      <c r="BO48" s="259"/>
      <c r="BP48" s="259"/>
      <c r="BQ48" s="259"/>
      <c r="BR48" s="259"/>
      <c r="BS48" s="259"/>
      <c r="BT48" s="259"/>
      <c r="BU48" s="259"/>
      <c r="BV48" s="259"/>
      <c r="BW48" s="259"/>
      <c r="BX48" s="259"/>
      <c r="BY48" s="259"/>
      <c r="BZ48" s="259"/>
      <c r="CA48" s="259"/>
      <c r="CB48" s="259"/>
      <c r="CC48" s="259"/>
      <c r="CD48" s="259"/>
      <c r="CE48" s="259"/>
    </row>
    <row r="49" spans="2:83" x14ac:dyDescent="0.15">
      <c r="B49" s="87" t="s">
        <v>33</v>
      </c>
      <c r="C49" s="90">
        <f>D49/D61</f>
        <v>0.5</v>
      </c>
      <c r="D49" s="91">
        <f>D61-D50</f>
        <v>64250</v>
      </c>
      <c r="E49" s="57"/>
      <c r="F49" s="75"/>
      <c r="I49" s="47"/>
      <c r="AT49" s="259"/>
      <c r="AU49" s="259"/>
      <c r="AV49" s="259"/>
      <c r="AW49" s="259"/>
      <c r="AX49" s="259"/>
      <c r="AY49" s="259"/>
      <c r="AZ49" s="259"/>
      <c r="BA49" s="259"/>
      <c r="BB49" s="259"/>
      <c r="BC49" s="259"/>
      <c r="BD49" s="259"/>
      <c r="BE49" s="259"/>
      <c r="BF49" s="259"/>
      <c r="BG49" s="259"/>
      <c r="BH49" s="259"/>
      <c r="BI49" s="259"/>
      <c r="BJ49" s="259"/>
      <c r="BK49" s="259"/>
      <c r="BL49" s="259"/>
      <c r="BM49" s="259"/>
      <c r="BN49" s="259"/>
      <c r="BO49" s="259"/>
      <c r="BP49" s="259"/>
      <c r="BQ49" s="259"/>
      <c r="BR49" s="259"/>
      <c r="BS49" s="259"/>
      <c r="BT49" s="259"/>
      <c r="BU49" s="259"/>
      <c r="BV49" s="259"/>
      <c r="BW49" s="259"/>
      <c r="BX49" s="259"/>
      <c r="BY49" s="259"/>
      <c r="BZ49" s="259"/>
      <c r="CA49" s="259"/>
      <c r="CB49" s="259"/>
      <c r="CC49" s="259"/>
      <c r="CD49" s="259"/>
      <c r="CE49" s="259"/>
    </row>
    <row r="50" spans="2:83" x14ac:dyDescent="0.15">
      <c r="B50" s="87" t="s">
        <v>35</v>
      </c>
      <c r="C50" s="90">
        <f>1-C49</f>
        <v>0.5</v>
      </c>
      <c r="D50" s="92">
        <f>'Main Assumptions'!C26</f>
        <v>64250</v>
      </c>
      <c r="E50" s="57"/>
      <c r="F50" s="75"/>
      <c r="I50" s="47"/>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c r="BQ50" s="259"/>
      <c r="BR50" s="259"/>
      <c r="BS50" s="259"/>
      <c r="BT50" s="259"/>
      <c r="BU50" s="259"/>
      <c r="BV50" s="259"/>
      <c r="BW50" s="259"/>
      <c r="BX50" s="259"/>
      <c r="BY50" s="259"/>
      <c r="BZ50" s="259"/>
      <c r="CA50" s="259"/>
      <c r="CB50" s="259"/>
      <c r="CC50" s="259"/>
      <c r="CD50" s="259"/>
      <c r="CE50" s="259"/>
    </row>
    <row r="51" spans="2:83" x14ac:dyDescent="0.15">
      <c r="B51" s="87"/>
      <c r="C51" s="88"/>
      <c r="D51" s="91"/>
      <c r="E51" s="57"/>
      <c r="F51" s="75"/>
      <c r="I51" s="47"/>
      <c r="AT51" s="259"/>
      <c r="AU51" s="259"/>
      <c r="AV51" s="259"/>
      <c r="AW51" s="259"/>
      <c r="AX51" s="259"/>
      <c r="AY51" s="259"/>
      <c r="AZ51" s="259"/>
      <c r="BA51" s="259"/>
      <c r="BB51" s="259"/>
      <c r="BC51" s="259"/>
      <c r="BD51" s="259"/>
      <c r="BE51" s="259"/>
      <c r="BF51" s="259"/>
      <c r="BG51" s="259"/>
      <c r="BH51" s="259"/>
      <c r="BI51" s="259"/>
      <c r="BJ51" s="259"/>
      <c r="BK51" s="259"/>
      <c r="BL51" s="259"/>
      <c r="BM51" s="259"/>
      <c r="BN51" s="259"/>
      <c r="BO51" s="259"/>
      <c r="BP51" s="259"/>
      <c r="BQ51" s="259"/>
      <c r="BR51" s="259"/>
      <c r="BS51" s="259"/>
      <c r="BT51" s="259"/>
      <c r="BU51" s="259"/>
      <c r="BV51" s="259"/>
      <c r="BW51" s="259"/>
      <c r="BX51" s="259"/>
      <c r="BY51" s="259"/>
      <c r="BZ51" s="259"/>
      <c r="CA51" s="259"/>
      <c r="CB51" s="259"/>
      <c r="CC51" s="259"/>
      <c r="CD51" s="259"/>
      <c r="CE51" s="259"/>
    </row>
    <row r="52" spans="2:83" ht="14" thickBot="1" x14ac:dyDescent="0.2">
      <c r="B52" s="93" t="s">
        <v>72</v>
      </c>
      <c r="C52" s="94"/>
      <c r="D52" s="95">
        <f>SUM(D49:D50)</f>
        <v>128500</v>
      </c>
      <c r="E52" s="47"/>
      <c r="F52" s="75"/>
      <c r="I52" s="47"/>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row>
    <row r="53" spans="2:83" ht="15" thickTop="1" thickBot="1" x14ac:dyDescent="0.2">
      <c r="B53" s="47"/>
      <c r="C53" s="47"/>
      <c r="D53" s="47"/>
      <c r="E53" s="47"/>
      <c r="F53" s="47"/>
      <c r="G53" s="47"/>
      <c r="H53" s="47"/>
      <c r="I53" s="47"/>
      <c r="AT53" s="259"/>
      <c r="AU53" s="259"/>
      <c r="AV53" s="259"/>
      <c r="AW53" s="259"/>
      <c r="AX53" s="259"/>
      <c r="AY53" s="259"/>
      <c r="AZ53" s="259"/>
      <c r="BA53" s="259"/>
      <c r="BB53" s="259"/>
      <c r="BC53" s="259"/>
      <c r="BD53" s="259"/>
      <c r="BE53" s="259"/>
      <c r="BF53" s="259"/>
      <c r="BG53" s="259"/>
      <c r="BH53" s="259"/>
      <c r="BI53" s="259"/>
      <c r="BJ53" s="259"/>
      <c r="BK53" s="259"/>
      <c r="BL53" s="259"/>
      <c r="BM53" s="259"/>
      <c r="BN53" s="259"/>
      <c r="BO53" s="259"/>
      <c r="BP53" s="259"/>
      <c r="BQ53" s="259"/>
      <c r="BR53" s="259"/>
      <c r="BS53" s="259"/>
      <c r="BT53" s="259"/>
      <c r="BU53" s="259"/>
      <c r="BV53" s="259"/>
      <c r="BW53" s="259"/>
      <c r="BX53" s="259"/>
      <c r="BY53" s="259"/>
      <c r="BZ53" s="259"/>
      <c r="CA53" s="259"/>
      <c r="CB53" s="259"/>
      <c r="CC53" s="259"/>
      <c r="CD53" s="259"/>
      <c r="CE53" s="259"/>
    </row>
    <row r="54" spans="2:83" ht="14" thickTop="1" x14ac:dyDescent="0.15">
      <c r="B54" s="84" t="s">
        <v>32</v>
      </c>
      <c r="C54" s="85"/>
      <c r="D54" s="86"/>
      <c r="E54" s="67"/>
      <c r="F54" s="75"/>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c r="BQ54" s="259"/>
      <c r="BR54" s="259"/>
      <c r="BS54" s="259"/>
      <c r="BT54" s="259"/>
      <c r="BU54" s="259"/>
      <c r="BV54" s="259"/>
      <c r="BW54" s="259"/>
      <c r="BX54" s="259"/>
      <c r="BY54" s="259"/>
      <c r="BZ54" s="259"/>
      <c r="CA54" s="259"/>
      <c r="CB54" s="259"/>
      <c r="CC54" s="259"/>
      <c r="CD54" s="259"/>
      <c r="CE54" s="259"/>
    </row>
    <row r="55" spans="2:83" x14ac:dyDescent="0.15">
      <c r="B55" s="87"/>
      <c r="C55" s="88"/>
      <c r="D55" s="89"/>
      <c r="E55" s="67"/>
      <c r="F55" s="75"/>
      <c r="AT55" s="259"/>
      <c r="AU55" s="259"/>
      <c r="AV55" s="259"/>
      <c r="AW55" s="259"/>
      <c r="AX55" s="259"/>
      <c r="AY55" s="259"/>
      <c r="AZ55" s="259"/>
      <c r="BA55" s="259"/>
      <c r="BB55" s="259"/>
      <c r="BC55" s="259"/>
      <c r="BD55" s="259"/>
      <c r="BE55" s="259"/>
      <c r="BF55" s="259"/>
      <c r="BG55" s="259"/>
      <c r="BH55" s="259"/>
      <c r="BI55" s="259"/>
      <c r="BJ55" s="259"/>
      <c r="BK55" s="259"/>
      <c r="BL55" s="259"/>
      <c r="BM55" s="259"/>
      <c r="BN55" s="259"/>
      <c r="BO55" s="259"/>
      <c r="BP55" s="259"/>
      <c r="BQ55" s="259"/>
      <c r="BR55" s="259"/>
      <c r="BS55" s="259"/>
      <c r="BT55" s="259"/>
      <c r="BU55" s="259"/>
      <c r="BV55" s="259"/>
      <c r="BW55" s="259"/>
      <c r="BX55" s="259"/>
      <c r="BY55" s="259"/>
      <c r="BZ55" s="259"/>
      <c r="CA55" s="259"/>
      <c r="CB55" s="259"/>
      <c r="CC55" s="259"/>
      <c r="CD55" s="259"/>
      <c r="CE55" s="259"/>
    </row>
    <row r="56" spans="2:83" x14ac:dyDescent="0.15">
      <c r="B56" s="87" t="s">
        <v>34</v>
      </c>
      <c r="C56" s="90"/>
      <c r="D56" s="91">
        <f>'Main Assumptions'!C11</f>
        <v>120000</v>
      </c>
      <c r="E56" s="67"/>
      <c r="F56" s="75"/>
      <c r="AT56" s="259"/>
      <c r="AU56" s="259"/>
      <c r="AV56" s="259"/>
      <c r="AW56" s="259"/>
      <c r="AX56" s="259"/>
      <c r="AY56" s="259"/>
      <c r="AZ56" s="259"/>
      <c r="BA56" s="259"/>
      <c r="BB56" s="259"/>
      <c r="BC56" s="259"/>
      <c r="BD56" s="259"/>
      <c r="BE56" s="259"/>
      <c r="BF56" s="259"/>
      <c r="BG56" s="259"/>
      <c r="BH56" s="259"/>
      <c r="BI56" s="259"/>
      <c r="BJ56" s="259"/>
      <c r="BK56" s="259"/>
      <c r="BL56" s="259"/>
      <c r="BM56" s="259"/>
      <c r="BN56" s="259"/>
      <c r="BO56" s="259"/>
      <c r="BP56" s="259"/>
      <c r="BQ56" s="259"/>
      <c r="BR56" s="259"/>
      <c r="BS56" s="259"/>
      <c r="BT56" s="259"/>
      <c r="BU56" s="259"/>
      <c r="BV56" s="259"/>
      <c r="BW56" s="259"/>
      <c r="BX56" s="259"/>
      <c r="BY56" s="259"/>
      <c r="BZ56" s="259"/>
      <c r="CA56" s="259"/>
      <c r="CB56" s="259"/>
      <c r="CC56" s="259"/>
      <c r="CD56" s="259"/>
      <c r="CE56" s="259"/>
    </row>
    <row r="57" spans="2:83" x14ac:dyDescent="0.15">
      <c r="B57" s="87" t="s">
        <v>36</v>
      </c>
      <c r="C57" s="90"/>
      <c r="D57" s="92">
        <f>'Main Assumptions'!C13</f>
        <v>2000</v>
      </c>
      <c r="E57" s="67"/>
      <c r="F57" s="75"/>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row>
    <row r="58" spans="2:83" x14ac:dyDescent="0.15">
      <c r="B58" s="87" t="s">
        <v>71</v>
      </c>
      <c r="C58" s="88"/>
      <c r="D58" s="91">
        <f>'Main Assumptions'!C18</f>
        <v>1500</v>
      </c>
      <c r="E58" s="67"/>
      <c r="F58" s="75"/>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row>
    <row r="59" spans="2:83" x14ac:dyDescent="0.15">
      <c r="B59" s="87" t="s">
        <v>41</v>
      </c>
      <c r="C59" s="88"/>
      <c r="D59" s="91">
        <f>'Main Assumptions'!C20</f>
        <v>5000</v>
      </c>
      <c r="E59" s="67"/>
      <c r="F59" s="75"/>
      <c r="AT59" s="259"/>
      <c r="AU59" s="259"/>
      <c r="AV59" s="259"/>
      <c r="AW59" s="259"/>
      <c r="AX59" s="259"/>
      <c r="AY59" s="259"/>
      <c r="AZ59" s="259"/>
      <c r="BA59" s="259"/>
      <c r="BB59" s="259"/>
      <c r="BC59" s="259"/>
      <c r="BD59" s="259"/>
      <c r="BE59" s="259"/>
      <c r="BF59" s="259"/>
      <c r="BG59" s="259"/>
      <c r="BH59" s="259"/>
      <c r="BI59" s="259"/>
      <c r="BJ59" s="259"/>
      <c r="BK59" s="259"/>
      <c r="BL59" s="259"/>
      <c r="BM59" s="259"/>
      <c r="BN59" s="259"/>
      <c r="BO59" s="259"/>
      <c r="BP59" s="259"/>
      <c r="BQ59" s="259"/>
      <c r="BR59" s="259"/>
      <c r="BS59" s="259"/>
      <c r="BT59" s="259"/>
      <c r="BU59" s="259"/>
      <c r="BV59" s="259"/>
      <c r="BW59" s="259"/>
      <c r="BX59" s="259"/>
      <c r="BY59" s="259"/>
      <c r="BZ59" s="259"/>
      <c r="CA59" s="259"/>
      <c r="CB59" s="259"/>
      <c r="CC59" s="259"/>
      <c r="CD59" s="259"/>
      <c r="CE59" s="259"/>
    </row>
    <row r="60" spans="2:83" x14ac:dyDescent="0.15">
      <c r="B60" s="87"/>
      <c r="C60" s="88"/>
      <c r="D60" s="91"/>
      <c r="E60" s="67"/>
      <c r="F60" s="75"/>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row>
    <row r="61" spans="2:83" ht="14" thickBot="1" x14ac:dyDescent="0.2">
      <c r="B61" s="93" t="s">
        <v>73</v>
      </c>
      <c r="C61" s="94"/>
      <c r="D61" s="95">
        <f>SUM(D56:D60)</f>
        <v>128500</v>
      </c>
      <c r="E61" s="67"/>
      <c r="F61" s="75"/>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c r="BQ61" s="259"/>
      <c r="BR61" s="259"/>
      <c r="BS61" s="259"/>
      <c r="BT61" s="259"/>
      <c r="BU61" s="259"/>
      <c r="BV61" s="259"/>
      <c r="BW61" s="259"/>
      <c r="BX61" s="259"/>
      <c r="BY61" s="259"/>
      <c r="BZ61" s="259"/>
      <c r="CA61" s="259"/>
      <c r="CB61" s="259"/>
      <c r="CC61" s="259"/>
      <c r="CD61" s="259"/>
      <c r="CE61" s="259"/>
    </row>
    <row r="62" spans="2:83" ht="14" thickTop="1" x14ac:dyDescent="0.15">
      <c r="B62" s="75"/>
      <c r="C62" s="75"/>
      <c r="D62" s="75"/>
      <c r="E62" s="67"/>
      <c r="F62" s="75"/>
      <c r="AT62" s="259"/>
      <c r="AU62" s="259"/>
      <c r="AV62" s="259"/>
      <c r="AW62" s="259"/>
      <c r="AX62" s="259"/>
      <c r="AY62" s="259"/>
      <c r="AZ62" s="259"/>
      <c r="BA62" s="259"/>
      <c r="BB62" s="259"/>
      <c r="BC62" s="259"/>
      <c r="BD62" s="259"/>
      <c r="BE62" s="259"/>
      <c r="BF62" s="259"/>
      <c r="BG62" s="259"/>
      <c r="BH62" s="259"/>
      <c r="BI62" s="259"/>
      <c r="BJ62" s="259"/>
      <c r="BK62" s="259"/>
      <c r="BL62" s="259"/>
      <c r="BM62" s="259"/>
      <c r="BN62" s="259"/>
      <c r="BO62" s="259"/>
      <c r="BP62" s="259"/>
      <c r="BQ62" s="259"/>
      <c r="BR62" s="259"/>
      <c r="BS62" s="259"/>
      <c r="BT62" s="259"/>
      <c r="BU62" s="259"/>
      <c r="BV62" s="259"/>
      <c r="BW62" s="259"/>
      <c r="BX62" s="259"/>
      <c r="BY62" s="259"/>
      <c r="BZ62" s="259"/>
      <c r="CA62" s="259"/>
      <c r="CB62" s="259"/>
      <c r="CC62" s="259"/>
      <c r="CD62" s="259"/>
      <c r="CE62" s="259"/>
    </row>
    <row r="63" spans="2:83" x14ac:dyDescent="0.15">
      <c r="B63" s="75"/>
      <c r="C63" s="75"/>
      <c r="D63" s="75"/>
      <c r="E63" s="67"/>
      <c r="F63" s="75"/>
      <c r="AT63" s="259"/>
      <c r="AU63" s="259"/>
      <c r="AV63" s="259"/>
      <c r="AW63" s="259"/>
      <c r="AX63" s="259"/>
      <c r="AY63" s="259"/>
      <c r="AZ63" s="259"/>
      <c r="BA63" s="259"/>
      <c r="BB63" s="259"/>
      <c r="BC63" s="259"/>
      <c r="BD63" s="259"/>
      <c r="BE63" s="259"/>
      <c r="BF63" s="259"/>
      <c r="BG63" s="259"/>
      <c r="BH63" s="259"/>
      <c r="BI63" s="259"/>
      <c r="BJ63" s="259"/>
      <c r="BK63" s="259"/>
      <c r="BL63" s="259"/>
      <c r="BM63" s="259"/>
      <c r="BN63" s="259"/>
      <c r="BO63" s="259"/>
      <c r="BP63" s="259"/>
      <c r="BQ63" s="259"/>
      <c r="BR63" s="259"/>
      <c r="BS63" s="259"/>
      <c r="BT63" s="259"/>
      <c r="BU63" s="259"/>
      <c r="BV63" s="259"/>
      <c r="BW63" s="259"/>
      <c r="BX63" s="259"/>
      <c r="BY63" s="259"/>
      <c r="BZ63" s="259"/>
      <c r="CA63" s="259"/>
      <c r="CB63" s="259"/>
      <c r="CC63" s="259"/>
      <c r="CD63" s="259"/>
      <c r="CE63" s="259"/>
    </row>
    <row r="64" spans="2:83" x14ac:dyDescent="0.15">
      <c r="AT64" s="259"/>
      <c r="AU64" s="259"/>
      <c r="AV64" s="259"/>
      <c r="AW64" s="259"/>
      <c r="AX64" s="259"/>
      <c r="AY64" s="259"/>
      <c r="AZ64" s="259"/>
      <c r="BA64" s="259"/>
      <c r="BB64" s="259"/>
      <c r="BC64" s="259"/>
      <c r="BD64" s="259"/>
      <c r="BE64" s="259"/>
      <c r="BF64" s="259"/>
      <c r="BG64" s="259"/>
      <c r="BH64" s="259"/>
      <c r="BI64" s="259"/>
      <c r="BJ64" s="259"/>
      <c r="BK64" s="259"/>
      <c r="BL64" s="259"/>
      <c r="BM64" s="259"/>
      <c r="BN64" s="259"/>
      <c r="BO64" s="259"/>
      <c r="BP64" s="259"/>
      <c r="BQ64" s="259"/>
      <c r="BR64" s="259"/>
      <c r="BS64" s="259"/>
      <c r="BT64" s="259"/>
      <c r="BU64" s="259"/>
      <c r="BV64" s="259"/>
      <c r="BW64" s="259"/>
      <c r="BX64" s="259"/>
      <c r="BY64" s="259"/>
      <c r="BZ64" s="259"/>
      <c r="CA64" s="259"/>
      <c r="CB64" s="259"/>
      <c r="CC64" s="259"/>
      <c r="CD64" s="259"/>
      <c r="CE64" s="259"/>
    </row>
    <row r="65" spans="46:83" x14ac:dyDescent="0.15">
      <c r="AT65" s="259"/>
      <c r="AU65" s="259"/>
      <c r="AV65" s="259"/>
      <c r="AW65" s="259"/>
      <c r="AX65" s="259"/>
      <c r="AY65" s="259"/>
      <c r="AZ65" s="259"/>
      <c r="BA65" s="259"/>
      <c r="BB65" s="259"/>
      <c r="BC65" s="259"/>
      <c r="BD65" s="259"/>
      <c r="BE65" s="259"/>
      <c r="BF65" s="259"/>
      <c r="BG65" s="259"/>
      <c r="BH65" s="259"/>
      <c r="BI65" s="259"/>
      <c r="BJ65" s="259"/>
      <c r="BK65" s="259"/>
      <c r="BL65" s="259"/>
      <c r="BM65" s="259"/>
      <c r="BN65" s="259"/>
      <c r="BO65" s="259"/>
      <c r="BP65" s="259"/>
      <c r="BQ65" s="259"/>
      <c r="BR65" s="259"/>
      <c r="BS65" s="259"/>
      <c r="BT65" s="259"/>
      <c r="BU65" s="259"/>
      <c r="BV65" s="259"/>
      <c r="BW65" s="259"/>
      <c r="BX65" s="259"/>
      <c r="BY65" s="259"/>
      <c r="BZ65" s="259"/>
      <c r="CA65" s="259"/>
      <c r="CB65" s="259"/>
      <c r="CC65" s="259"/>
      <c r="CD65" s="259"/>
      <c r="CE65" s="259"/>
    </row>
    <row r="66" spans="46:83" x14ac:dyDescent="0.15">
      <c r="AT66" s="259"/>
      <c r="AU66" s="259"/>
      <c r="AV66" s="259"/>
      <c r="AW66" s="259"/>
      <c r="AX66" s="259"/>
      <c r="AY66" s="259"/>
      <c r="AZ66" s="259"/>
      <c r="BA66" s="259"/>
      <c r="BB66" s="259"/>
      <c r="BC66" s="259"/>
      <c r="BD66" s="259"/>
      <c r="BE66" s="259"/>
      <c r="BF66" s="259"/>
      <c r="BG66" s="259"/>
      <c r="BH66" s="259"/>
      <c r="BI66" s="259"/>
      <c r="BJ66" s="259"/>
      <c r="BK66" s="259"/>
      <c r="BL66" s="259"/>
      <c r="BM66" s="259"/>
      <c r="BN66" s="259"/>
      <c r="BO66" s="259"/>
      <c r="BP66" s="259"/>
      <c r="BQ66" s="259"/>
      <c r="BR66" s="259"/>
      <c r="BS66" s="259"/>
      <c r="BT66" s="259"/>
      <c r="BU66" s="259"/>
      <c r="BV66" s="259"/>
      <c r="BW66" s="259"/>
      <c r="BX66" s="259"/>
      <c r="BY66" s="259"/>
      <c r="BZ66" s="259"/>
      <c r="CA66" s="259"/>
      <c r="CB66" s="259"/>
      <c r="CC66" s="259"/>
      <c r="CD66" s="259"/>
      <c r="CE66" s="259"/>
    </row>
    <row r="67" spans="46:83" x14ac:dyDescent="0.15">
      <c r="AT67" s="259"/>
      <c r="AU67" s="259"/>
      <c r="AV67" s="259"/>
      <c r="AW67" s="259"/>
      <c r="AX67" s="259"/>
      <c r="AY67" s="259"/>
      <c r="AZ67" s="259"/>
      <c r="BA67" s="259"/>
      <c r="BB67" s="259"/>
      <c r="BC67" s="259"/>
      <c r="BD67" s="259"/>
      <c r="BE67" s="259"/>
      <c r="BF67" s="259"/>
      <c r="BG67" s="259"/>
      <c r="BH67" s="259"/>
      <c r="BI67" s="259"/>
      <c r="BJ67" s="259"/>
      <c r="BK67" s="259"/>
      <c r="BL67" s="259"/>
      <c r="BM67" s="259"/>
      <c r="BN67" s="259"/>
      <c r="BO67" s="259"/>
      <c r="BP67" s="259"/>
      <c r="BQ67" s="259"/>
      <c r="BR67" s="259"/>
      <c r="BS67" s="259"/>
      <c r="BT67" s="259"/>
      <c r="BU67" s="259"/>
      <c r="BV67" s="259"/>
      <c r="BW67" s="259"/>
      <c r="BX67" s="259"/>
      <c r="BY67" s="259"/>
      <c r="BZ67" s="259"/>
      <c r="CA67" s="259"/>
      <c r="CB67" s="259"/>
      <c r="CC67" s="259"/>
      <c r="CD67" s="259"/>
      <c r="CE67" s="259"/>
    </row>
    <row r="68" spans="46:83" x14ac:dyDescent="0.15">
      <c r="AT68" s="259"/>
      <c r="AU68" s="259"/>
      <c r="AV68" s="259"/>
      <c r="AW68" s="259"/>
      <c r="AX68" s="259"/>
      <c r="AY68" s="259"/>
      <c r="AZ68" s="259"/>
      <c r="BA68" s="259"/>
      <c r="BB68" s="259"/>
      <c r="BC68" s="259"/>
      <c r="BD68" s="259"/>
      <c r="BE68" s="259"/>
      <c r="BF68" s="259"/>
      <c r="BG68" s="259"/>
      <c r="BH68" s="259"/>
      <c r="BI68" s="259"/>
      <c r="BJ68" s="259"/>
      <c r="BK68" s="259"/>
      <c r="BL68" s="259"/>
      <c r="BM68" s="259"/>
      <c r="BN68" s="259"/>
      <c r="BO68" s="259"/>
      <c r="BP68" s="259"/>
      <c r="BQ68" s="259"/>
      <c r="BR68" s="259"/>
      <c r="BS68" s="259"/>
      <c r="BT68" s="259"/>
      <c r="BU68" s="259"/>
      <c r="BV68" s="259"/>
      <c r="BW68" s="259"/>
      <c r="BX68" s="259"/>
      <c r="BY68" s="259"/>
      <c r="BZ68" s="259"/>
      <c r="CA68" s="259"/>
      <c r="CB68" s="259"/>
      <c r="CC68" s="259"/>
      <c r="CD68" s="259"/>
      <c r="CE68" s="259"/>
    </row>
    <row r="69" spans="46:83" x14ac:dyDescent="0.15">
      <c r="AT69" s="259"/>
      <c r="AU69" s="259"/>
      <c r="AV69" s="259"/>
      <c r="AW69" s="259"/>
      <c r="AX69" s="259"/>
      <c r="AY69" s="259"/>
      <c r="AZ69" s="259"/>
      <c r="BA69" s="259"/>
      <c r="BB69" s="259"/>
      <c r="BC69" s="259"/>
      <c r="BD69" s="259"/>
      <c r="BE69" s="259"/>
      <c r="BF69" s="259"/>
      <c r="BG69" s="259"/>
      <c r="BH69" s="259"/>
      <c r="BI69" s="259"/>
      <c r="BJ69" s="259"/>
      <c r="BK69" s="259"/>
      <c r="BL69" s="259"/>
      <c r="BM69" s="259"/>
      <c r="BN69" s="259"/>
      <c r="BO69" s="259"/>
      <c r="BP69" s="259"/>
      <c r="BQ69" s="259"/>
      <c r="BR69" s="259"/>
      <c r="BS69" s="259"/>
      <c r="BT69" s="259"/>
      <c r="BU69" s="259"/>
      <c r="BV69" s="259"/>
      <c r="BW69" s="259"/>
      <c r="BX69" s="259"/>
      <c r="BY69" s="259"/>
      <c r="BZ69" s="259"/>
      <c r="CA69" s="259"/>
      <c r="CB69" s="259"/>
      <c r="CC69" s="259"/>
      <c r="CD69" s="259"/>
      <c r="CE69" s="259"/>
    </row>
    <row r="70" spans="46:83" x14ac:dyDescent="0.15">
      <c r="AT70" s="259"/>
      <c r="AU70" s="259"/>
      <c r="AV70" s="259"/>
      <c r="AW70" s="259"/>
      <c r="AX70" s="259"/>
      <c r="AY70" s="259"/>
      <c r="AZ70" s="259"/>
      <c r="BA70" s="259"/>
      <c r="BB70" s="259"/>
      <c r="BC70" s="259"/>
      <c r="BD70" s="259"/>
      <c r="BE70" s="259"/>
      <c r="BF70" s="259"/>
      <c r="BG70" s="259"/>
      <c r="BH70" s="259"/>
      <c r="BI70" s="259"/>
      <c r="BJ70" s="259"/>
      <c r="BK70" s="259"/>
      <c r="BL70" s="259"/>
      <c r="BM70" s="259"/>
      <c r="BN70" s="259"/>
      <c r="BO70" s="259"/>
      <c r="BP70" s="259"/>
      <c r="BQ70" s="259"/>
      <c r="BR70" s="259"/>
      <c r="BS70" s="259"/>
      <c r="BT70" s="259"/>
      <c r="BU70" s="259"/>
      <c r="BV70" s="259"/>
      <c r="BW70" s="259"/>
      <c r="BX70" s="259"/>
      <c r="BY70" s="259"/>
      <c r="BZ70" s="259"/>
      <c r="CA70" s="259"/>
      <c r="CB70" s="259"/>
      <c r="CC70" s="259"/>
      <c r="CD70" s="259"/>
      <c r="CE70" s="259"/>
    </row>
    <row r="71" spans="46:83" x14ac:dyDescent="0.15">
      <c r="AT71" s="259"/>
      <c r="AU71" s="259"/>
      <c r="AV71" s="259"/>
      <c r="AW71" s="259"/>
      <c r="AX71" s="259"/>
      <c r="AY71" s="259"/>
      <c r="AZ71" s="259"/>
      <c r="BA71" s="259"/>
      <c r="BB71" s="259"/>
      <c r="BC71" s="259"/>
      <c r="BD71" s="259"/>
      <c r="BE71" s="259"/>
      <c r="BF71" s="259"/>
      <c r="BG71" s="259"/>
      <c r="BH71" s="259"/>
      <c r="BI71" s="259"/>
      <c r="BJ71" s="259"/>
      <c r="BK71" s="259"/>
      <c r="BL71" s="259"/>
      <c r="BM71" s="259"/>
      <c r="BN71" s="259"/>
      <c r="BO71" s="259"/>
      <c r="BP71" s="259"/>
      <c r="BQ71" s="259"/>
      <c r="BR71" s="259"/>
      <c r="BS71" s="259"/>
      <c r="BT71" s="259"/>
      <c r="BU71" s="259"/>
      <c r="BV71" s="259"/>
      <c r="BW71" s="259"/>
      <c r="BX71" s="259"/>
      <c r="BY71" s="259"/>
      <c r="BZ71" s="259"/>
      <c r="CA71" s="259"/>
      <c r="CB71" s="259"/>
      <c r="CC71" s="259"/>
      <c r="CD71" s="259"/>
      <c r="CE71" s="259"/>
    </row>
    <row r="72" spans="46:83" x14ac:dyDescent="0.15">
      <c r="AT72" s="259"/>
      <c r="AU72" s="259"/>
      <c r="AV72" s="259"/>
      <c r="AW72" s="259"/>
      <c r="AX72" s="259"/>
      <c r="AY72" s="259"/>
      <c r="AZ72" s="259"/>
      <c r="BA72" s="259"/>
      <c r="BB72" s="259"/>
      <c r="BC72" s="259"/>
      <c r="BD72" s="259"/>
      <c r="BE72" s="259"/>
      <c r="BF72" s="259"/>
      <c r="BG72" s="259"/>
      <c r="BH72" s="259"/>
      <c r="BI72" s="259"/>
      <c r="BJ72" s="259"/>
      <c r="BK72" s="259"/>
      <c r="BL72" s="259"/>
      <c r="BM72" s="259"/>
      <c r="BN72" s="259"/>
      <c r="BO72" s="259"/>
      <c r="BP72" s="259"/>
      <c r="BQ72" s="259"/>
      <c r="BR72" s="259"/>
      <c r="BS72" s="259"/>
      <c r="BT72" s="259"/>
      <c r="BU72" s="259"/>
      <c r="BV72" s="259"/>
      <c r="BW72" s="259"/>
      <c r="BX72" s="259"/>
      <c r="BY72" s="259"/>
      <c r="BZ72" s="259"/>
      <c r="CA72" s="259"/>
      <c r="CB72" s="259"/>
      <c r="CC72" s="259"/>
      <c r="CD72" s="259"/>
      <c r="CE72" s="259"/>
    </row>
    <row r="73" spans="46:83" x14ac:dyDescent="0.15">
      <c r="AT73" s="259"/>
      <c r="AU73" s="259"/>
      <c r="AV73" s="259"/>
      <c r="AW73" s="259"/>
      <c r="AX73" s="259"/>
      <c r="AY73" s="259"/>
      <c r="AZ73" s="259"/>
      <c r="BA73" s="259"/>
      <c r="BB73" s="259"/>
      <c r="BC73" s="259"/>
      <c r="BD73" s="259"/>
      <c r="BE73" s="259"/>
      <c r="BF73" s="259"/>
      <c r="BG73" s="259"/>
      <c r="BH73" s="259"/>
      <c r="BI73" s="259"/>
      <c r="BJ73" s="259"/>
      <c r="BK73" s="259"/>
      <c r="BL73" s="259"/>
      <c r="BM73" s="259"/>
      <c r="BN73" s="259"/>
      <c r="BO73" s="259"/>
      <c r="BP73" s="259"/>
      <c r="BQ73" s="259"/>
      <c r="BR73" s="259"/>
      <c r="BS73" s="259"/>
      <c r="BT73" s="259"/>
      <c r="BU73" s="259"/>
      <c r="BV73" s="259"/>
      <c r="BW73" s="259"/>
      <c r="BX73" s="259"/>
      <c r="BY73" s="259"/>
      <c r="BZ73" s="259"/>
      <c r="CA73" s="259"/>
      <c r="CB73" s="259"/>
      <c r="CC73" s="259"/>
      <c r="CD73" s="259"/>
      <c r="CE73" s="259"/>
    </row>
    <row r="74" spans="46:83" x14ac:dyDescent="0.15">
      <c r="AT74" s="259"/>
      <c r="AU74" s="259"/>
      <c r="AV74" s="259"/>
      <c r="AW74" s="259"/>
      <c r="AX74" s="259"/>
      <c r="AY74" s="259"/>
      <c r="AZ74" s="259"/>
      <c r="BA74" s="259"/>
      <c r="BB74" s="259"/>
      <c r="BC74" s="259"/>
      <c r="BD74" s="259"/>
      <c r="BE74" s="259"/>
      <c r="BF74" s="259"/>
      <c r="BG74" s="259"/>
      <c r="BH74" s="259"/>
      <c r="BI74" s="259"/>
      <c r="BJ74" s="259"/>
      <c r="BK74" s="259"/>
      <c r="BL74" s="259"/>
      <c r="BM74" s="259"/>
      <c r="BN74" s="259"/>
      <c r="BO74" s="259"/>
      <c r="BP74" s="259"/>
      <c r="BQ74" s="259"/>
      <c r="BR74" s="259"/>
      <c r="BS74" s="259"/>
      <c r="BT74" s="259"/>
      <c r="BU74" s="259"/>
      <c r="BV74" s="259"/>
      <c r="BW74" s="259"/>
      <c r="BX74" s="259"/>
      <c r="BY74" s="259"/>
      <c r="BZ74" s="259"/>
      <c r="CA74" s="259"/>
      <c r="CB74" s="259"/>
      <c r="CC74" s="259"/>
      <c r="CD74" s="259"/>
      <c r="CE74" s="259"/>
    </row>
    <row r="75" spans="46:83" x14ac:dyDescent="0.15">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c r="BQ75" s="259"/>
      <c r="BR75" s="259"/>
      <c r="BS75" s="259"/>
      <c r="BT75" s="259"/>
      <c r="BU75" s="259"/>
      <c r="BV75" s="259"/>
      <c r="BW75" s="259"/>
      <c r="BX75" s="259"/>
      <c r="BY75" s="259"/>
      <c r="BZ75" s="259"/>
      <c r="CA75" s="259"/>
      <c r="CB75" s="259"/>
      <c r="CC75" s="259"/>
      <c r="CD75" s="259"/>
      <c r="CE75" s="259"/>
    </row>
    <row r="76" spans="46:83" x14ac:dyDescent="0.15">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c r="BQ76" s="259"/>
      <c r="BR76" s="259"/>
      <c r="BS76" s="259"/>
      <c r="BT76" s="259"/>
      <c r="BU76" s="259"/>
      <c r="BV76" s="259"/>
      <c r="BW76" s="259"/>
      <c r="BX76" s="259"/>
      <c r="BY76" s="259"/>
      <c r="BZ76" s="259"/>
      <c r="CA76" s="259"/>
      <c r="CB76" s="259"/>
      <c r="CC76" s="259"/>
      <c r="CD76" s="259"/>
      <c r="CE76" s="259"/>
    </row>
    <row r="77" spans="46:83" x14ac:dyDescent="0.15">
      <c r="AT77" s="259"/>
      <c r="AU77" s="259"/>
      <c r="AV77" s="259"/>
      <c r="AW77" s="259"/>
      <c r="AX77" s="259"/>
      <c r="AY77" s="259"/>
      <c r="AZ77" s="259"/>
      <c r="BA77" s="259"/>
      <c r="BB77" s="259"/>
      <c r="BC77" s="259"/>
      <c r="BD77" s="259"/>
      <c r="BE77" s="259"/>
      <c r="BF77" s="259"/>
      <c r="BG77" s="259"/>
      <c r="BH77" s="259"/>
      <c r="BI77" s="259"/>
      <c r="BJ77" s="259"/>
      <c r="BK77" s="259"/>
      <c r="BL77" s="259"/>
      <c r="BM77" s="259"/>
      <c r="BN77" s="259"/>
      <c r="BO77" s="259"/>
      <c r="BP77" s="259"/>
      <c r="BQ77" s="259"/>
      <c r="BR77" s="259"/>
      <c r="BS77" s="259"/>
      <c r="BT77" s="259"/>
      <c r="BU77" s="259"/>
      <c r="BV77" s="259"/>
      <c r="BW77" s="259"/>
      <c r="BX77" s="259"/>
      <c r="BY77" s="259"/>
      <c r="BZ77" s="259"/>
      <c r="CA77" s="259"/>
      <c r="CB77" s="259"/>
      <c r="CC77" s="259"/>
      <c r="CD77" s="259"/>
      <c r="CE77" s="259"/>
    </row>
    <row r="78" spans="46:83" x14ac:dyDescent="0.15">
      <c r="AT78" s="259"/>
      <c r="AU78" s="259"/>
      <c r="AV78" s="259"/>
      <c r="AW78" s="259"/>
      <c r="AX78" s="259"/>
      <c r="AY78" s="259"/>
      <c r="AZ78" s="259"/>
      <c r="BA78" s="259"/>
      <c r="BB78" s="259"/>
      <c r="BC78" s="259"/>
      <c r="BD78" s="259"/>
      <c r="BE78" s="259"/>
      <c r="BF78" s="259"/>
      <c r="BG78" s="259"/>
      <c r="BH78" s="259"/>
      <c r="BI78" s="259"/>
      <c r="BJ78" s="259"/>
      <c r="BK78" s="259"/>
      <c r="BL78" s="259"/>
      <c r="BM78" s="259"/>
      <c r="BN78" s="259"/>
      <c r="BO78" s="259"/>
      <c r="BP78" s="259"/>
      <c r="BQ78" s="259"/>
      <c r="BR78" s="259"/>
      <c r="BS78" s="259"/>
      <c r="BT78" s="259"/>
      <c r="BU78" s="259"/>
      <c r="BV78" s="259"/>
      <c r="BW78" s="259"/>
      <c r="BX78" s="259"/>
      <c r="BY78" s="259"/>
      <c r="BZ78" s="259"/>
      <c r="CA78" s="259"/>
      <c r="CB78" s="259"/>
      <c r="CC78" s="259"/>
      <c r="CD78" s="259"/>
      <c r="CE78" s="259"/>
    </row>
    <row r="79" spans="46:83" x14ac:dyDescent="0.15">
      <c r="AT79" s="259"/>
      <c r="AU79" s="259"/>
      <c r="AV79" s="259"/>
      <c r="AW79" s="259"/>
      <c r="AX79" s="259"/>
      <c r="AY79" s="259"/>
      <c r="AZ79" s="259"/>
      <c r="BA79" s="259"/>
      <c r="BB79" s="259"/>
      <c r="BC79" s="259"/>
      <c r="BD79" s="259"/>
      <c r="BE79" s="259"/>
      <c r="BF79" s="259"/>
      <c r="BG79" s="259"/>
      <c r="BH79" s="259"/>
      <c r="BI79" s="259"/>
      <c r="BJ79" s="259"/>
      <c r="BK79" s="259"/>
      <c r="BL79" s="259"/>
      <c r="BM79" s="259"/>
      <c r="BN79" s="259"/>
      <c r="BO79" s="259"/>
      <c r="BP79" s="259"/>
      <c r="BQ79" s="259"/>
      <c r="BR79" s="259"/>
      <c r="BS79" s="259"/>
      <c r="BT79" s="259"/>
      <c r="BU79" s="259"/>
      <c r="BV79" s="259"/>
      <c r="BW79" s="259"/>
      <c r="BX79" s="259"/>
      <c r="BY79" s="259"/>
      <c r="BZ79" s="259"/>
      <c r="CA79" s="259"/>
      <c r="CB79" s="259"/>
      <c r="CC79" s="259"/>
      <c r="CD79" s="259"/>
      <c r="CE79" s="259"/>
    </row>
    <row r="80" spans="46:83" x14ac:dyDescent="0.15">
      <c r="AT80" s="259"/>
      <c r="AU80" s="259"/>
      <c r="AV80" s="259"/>
      <c r="AW80" s="259"/>
      <c r="AX80" s="259"/>
      <c r="AY80" s="259"/>
      <c r="AZ80" s="259"/>
      <c r="BA80" s="259"/>
      <c r="BB80" s="259"/>
      <c r="BC80" s="259"/>
      <c r="BD80" s="259"/>
      <c r="BE80" s="259"/>
      <c r="BF80" s="259"/>
      <c r="BG80" s="259"/>
      <c r="BH80" s="259"/>
      <c r="BI80" s="259"/>
      <c r="BJ80" s="259"/>
      <c r="BK80" s="259"/>
      <c r="BL80" s="259"/>
      <c r="BM80" s="259"/>
      <c r="BN80" s="259"/>
      <c r="BO80" s="259"/>
      <c r="BP80" s="259"/>
      <c r="BQ80" s="259"/>
      <c r="BR80" s="259"/>
      <c r="BS80" s="259"/>
      <c r="BT80" s="259"/>
      <c r="BU80" s="259"/>
      <c r="BV80" s="259"/>
      <c r="BW80" s="259"/>
      <c r="BX80" s="259"/>
      <c r="BY80" s="259"/>
      <c r="BZ80" s="259"/>
      <c r="CA80" s="259"/>
      <c r="CB80" s="259"/>
      <c r="CC80" s="259"/>
      <c r="CD80" s="259"/>
      <c r="CE80" s="259"/>
    </row>
    <row r="81" spans="46:83" x14ac:dyDescent="0.15">
      <c r="AT81" s="259"/>
      <c r="AU81" s="259"/>
      <c r="AV81" s="259"/>
      <c r="AW81" s="259"/>
      <c r="AX81" s="259"/>
      <c r="AY81" s="259"/>
      <c r="AZ81" s="259"/>
      <c r="BA81" s="259"/>
      <c r="BB81" s="259"/>
      <c r="BC81" s="259"/>
      <c r="BD81" s="259"/>
      <c r="BE81" s="259"/>
      <c r="BF81" s="259"/>
      <c r="BG81" s="259"/>
      <c r="BH81" s="259"/>
      <c r="BI81" s="259"/>
      <c r="BJ81" s="259"/>
      <c r="BK81" s="259"/>
      <c r="BL81" s="259"/>
      <c r="BM81" s="259"/>
      <c r="BN81" s="259"/>
      <c r="BO81" s="259"/>
      <c r="BP81" s="259"/>
      <c r="BQ81" s="259"/>
      <c r="BR81" s="259"/>
      <c r="BS81" s="259"/>
      <c r="BT81" s="259"/>
      <c r="BU81" s="259"/>
      <c r="BV81" s="259"/>
      <c r="BW81" s="259"/>
      <c r="BX81" s="259"/>
      <c r="BY81" s="259"/>
      <c r="BZ81" s="259"/>
      <c r="CA81" s="259"/>
      <c r="CB81" s="259"/>
      <c r="CC81" s="259"/>
      <c r="CD81" s="259"/>
      <c r="CE81" s="259"/>
    </row>
    <row r="82" spans="46:83" x14ac:dyDescent="0.15">
      <c r="AT82" s="259"/>
      <c r="AU82" s="259"/>
      <c r="AV82" s="259"/>
      <c r="AW82" s="259"/>
      <c r="AX82" s="259"/>
      <c r="AY82" s="259"/>
      <c r="AZ82" s="259"/>
      <c r="BA82" s="259"/>
      <c r="BB82" s="259"/>
      <c r="BC82" s="259"/>
      <c r="BD82" s="259"/>
      <c r="BE82" s="259"/>
      <c r="BF82" s="259"/>
      <c r="BG82" s="259"/>
      <c r="BH82" s="259"/>
      <c r="BI82" s="259"/>
      <c r="BJ82" s="259"/>
      <c r="BK82" s="259"/>
      <c r="BL82" s="259"/>
      <c r="BM82" s="259"/>
      <c r="BN82" s="259"/>
      <c r="BO82" s="259"/>
      <c r="BP82" s="259"/>
      <c r="BQ82" s="259"/>
      <c r="BR82" s="259"/>
      <c r="BS82" s="259"/>
      <c r="BT82" s="259"/>
      <c r="BU82" s="259"/>
      <c r="BV82" s="259"/>
      <c r="BW82" s="259"/>
      <c r="BX82" s="259"/>
      <c r="BY82" s="259"/>
      <c r="BZ82" s="259"/>
      <c r="CA82" s="259"/>
      <c r="CB82" s="259"/>
      <c r="CC82" s="259"/>
      <c r="CD82" s="259"/>
      <c r="CE82" s="259"/>
    </row>
    <row r="83" spans="46:83" x14ac:dyDescent="0.15">
      <c r="AT83" s="259"/>
      <c r="AU83" s="259"/>
      <c r="AV83" s="259"/>
      <c r="AW83" s="259"/>
      <c r="AX83" s="259"/>
      <c r="AY83" s="259"/>
      <c r="AZ83" s="259"/>
      <c r="BA83" s="259"/>
      <c r="BB83" s="259"/>
      <c r="BC83" s="259"/>
      <c r="BD83" s="259"/>
      <c r="BE83" s="259"/>
      <c r="BF83" s="259"/>
      <c r="BG83" s="259"/>
      <c r="BH83" s="259"/>
      <c r="BI83" s="259"/>
      <c r="BJ83" s="259"/>
      <c r="BK83" s="259"/>
      <c r="BL83" s="259"/>
      <c r="BM83" s="259"/>
      <c r="BN83" s="259"/>
      <c r="BO83" s="259"/>
      <c r="BP83" s="259"/>
      <c r="BQ83" s="259"/>
      <c r="BR83" s="259"/>
      <c r="BS83" s="259"/>
      <c r="BT83" s="259"/>
      <c r="BU83" s="259"/>
      <c r="BV83" s="259"/>
      <c r="BW83" s="259"/>
      <c r="BX83" s="259"/>
      <c r="BY83" s="259"/>
      <c r="BZ83" s="259"/>
      <c r="CA83" s="259"/>
      <c r="CB83" s="259"/>
      <c r="CC83" s="259"/>
      <c r="CD83" s="259"/>
      <c r="CE83" s="259"/>
    </row>
    <row r="84" spans="46:83" x14ac:dyDescent="0.15">
      <c r="AT84" s="259"/>
      <c r="AU84" s="259"/>
      <c r="AV84" s="259"/>
      <c r="AW84" s="259"/>
      <c r="AX84" s="259"/>
      <c r="AY84" s="259"/>
      <c r="AZ84" s="259"/>
      <c r="BA84" s="259"/>
      <c r="BB84" s="259"/>
      <c r="BC84" s="259"/>
      <c r="BD84" s="259"/>
      <c r="BE84" s="259"/>
      <c r="BF84" s="259"/>
      <c r="BG84" s="259"/>
      <c r="BH84" s="259"/>
      <c r="BI84" s="259"/>
      <c r="BJ84" s="259"/>
      <c r="BK84" s="259"/>
      <c r="BL84" s="259"/>
      <c r="BM84" s="259"/>
      <c r="BN84" s="259"/>
      <c r="BO84" s="259"/>
      <c r="BP84" s="259"/>
      <c r="BQ84" s="259"/>
      <c r="BR84" s="259"/>
      <c r="BS84" s="259"/>
      <c r="BT84" s="259"/>
      <c r="BU84" s="259"/>
      <c r="BV84" s="259"/>
      <c r="BW84" s="259"/>
      <c r="BX84" s="259"/>
      <c r="BY84" s="259"/>
      <c r="BZ84" s="259"/>
      <c r="CA84" s="259"/>
      <c r="CB84" s="259"/>
      <c r="CC84" s="259"/>
      <c r="CD84" s="259"/>
      <c r="CE84" s="259"/>
    </row>
    <row r="85" spans="46:83" x14ac:dyDescent="0.15">
      <c r="AT85" s="259"/>
      <c r="AU85" s="259"/>
      <c r="AV85" s="259"/>
      <c r="AW85" s="259"/>
      <c r="AX85" s="259"/>
      <c r="AY85" s="259"/>
      <c r="AZ85" s="259"/>
      <c r="BA85" s="259"/>
      <c r="BB85" s="259"/>
      <c r="BC85" s="259"/>
      <c r="BD85" s="259"/>
      <c r="BE85" s="259"/>
      <c r="BF85" s="259"/>
      <c r="BG85" s="259"/>
      <c r="BH85" s="259"/>
      <c r="BI85" s="259"/>
      <c r="BJ85" s="259"/>
      <c r="BK85" s="259"/>
      <c r="BL85" s="259"/>
      <c r="BM85" s="259"/>
      <c r="BN85" s="259"/>
      <c r="BO85" s="259"/>
      <c r="BP85" s="259"/>
      <c r="BQ85" s="259"/>
      <c r="BR85" s="259"/>
      <c r="BS85" s="259"/>
      <c r="BT85" s="259"/>
      <c r="BU85" s="259"/>
      <c r="BV85" s="259"/>
      <c r="BW85" s="259"/>
      <c r="BX85" s="259"/>
      <c r="BY85" s="259"/>
      <c r="BZ85" s="259"/>
      <c r="CA85" s="259"/>
      <c r="CB85" s="259"/>
      <c r="CC85" s="259"/>
      <c r="CD85" s="259"/>
      <c r="CE85" s="259"/>
    </row>
    <row r="86" spans="46:83" x14ac:dyDescent="0.15">
      <c r="AT86" s="259"/>
      <c r="AU86" s="259"/>
      <c r="AV86" s="259"/>
      <c r="AW86" s="259"/>
      <c r="AX86" s="259"/>
      <c r="AY86" s="259"/>
      <c r="AZ86" s="259"/>
      <c r="BA86" s="259"/>
      <c r="BB86" s="259"/>
      <c r="BC86" s="259"/>
      <c r="BD86" s="259"/>
      <c r="BE86" s="259"/>
      <c r="BF86" s="259"/>
      <c r="BG86" s="259"/>
      <c r="BH86" s="259"/>
      <c r="BI86" s="259"/>
      <c r="BJ86" s="259"/>
      <c r="BK86" s="259"/>
      <c r="BL86" s="259"/>
      <c r="BM86" s="259"/>
      <c r="BN86" s="259"/>
      <c r="BO86" s="259"/>
      <c r="BP86" s="259"/>
      <c r="BQ86" s="259"/>
      <c r="BR86" s="259"/>
      <c r="BS86" s="259"/>
      <c r="BT86" s="259"/>
      <c r="BU86" s="259"/>
      <c r="BV86" s="259"/>
      <c r="BW86" s="259"/>
      <c r="BX86" s="259"/>
      <c r="BY86" s="259"/>
      <c r="BZ86" s="259"/>
      <c r="CA86" s="259"/>
      <c r="CB86" s="259"/>
      <c r="CC86" s="259"/>
      <c r="CD86" s="259"/>
      <c r="CE86" s="259"/>
    </row>
    <row r="87" spans="46:83" x14ac:dyDescent="0.15">
      <c r="AT87" s="259"/>
      <c r="AU87" s="259"/>
      <c r="AV87" s="259"/>
      <c r="AW87" s="259"/>
      <c r="AX87" s="259"/>
      <c r="AY87" s="259"/>
      <c r="AZ87" s="259"/>
      <c r="BA87" s="259"/>
      <c r="BB87" s="259"/>
      <c r="BC87" s="259"/>
      <c r="BD87" s="259"/>
      <c r="BE87" s="259"/>
      <c r="BF87" s="259"/>
      <c r="BG87" s="259"/>
      <c r="BH87" s="259"/>
      <c r="BI87" s="259"/>
      <c r="BJ87" s="259"/>
      <c r="BK87" s="259"/>
      <c r="BL87" s="259"/>
      <c r="BM87" s="259"/>
      <c r="BN87" s="259"/>
      <c r="BO87" s="259"/>
      <c r="BP87" s="259"/>
      <c r="BQ87" s="259"/>
      <c r="BR87" s="259"/>
      <c r="BS87" s="259"/>
      <c r="BT87" s="259"/>
      <c r="BU87" s="259"/>
      <c r="BV87" s="259"/>
      <c r="BW87" s="259"/>
      <c r="BX87" s="259"/>
      <c r="BY87" s="259"/>
      <c r="BZ87" s="259"/>
      <c r="CA87" s="259"/>
      <c r="CB87" s="259"/>
      <c r="CC87" s="259"/>
      <c r="CD87" s="259"/>
      <c r="CE87" s="259"/>
    </row>
    <row r="88" spans="46:83" x14ac:dyDescent="0.15">
      <c r="AT88" s="259"/>
      <c r="AU88" s="259"/>
      <c r="AV88" s="259"/>
      <c r="AW88" s="259"/>
      <c r="AX88" s="259"/>
      <c r="AY88" s="259"/>
      <c r="AZ88" s="259"/>
      <c r="BA88" s="259"/>
      <c r="BB88" s="259"/>
      <c r="BC88" s="259"/>
      <c r="BD88" s="259"/>
      <c r="BE88" s="259"/>
      <c r="BF88" s="259"/>
      <c r="BG88" s="259"/>
      <c r="BH88" s="259"/>
      <c r="BI88" s="259"/>
      <c r="BJ88" s="259"/>
      <c r="BK88" s="259"/>
      <c r="BL88" s="259"/>
      <c r="BM88" s="259"/>
      <c r="BN88" s="259"/>
      <c r="BO88" s="259"/>
      <c r="BP88" s="259"/>
      <c r="BQ88" s="259"/>
      <c r="BR88" s="259"/>
      <c r="BS88" s="259"/>
      <c r="BT88" s="259"/>
      <c r="BU88" s="259"/>
      <c r="BV88" s="259"/>
      <c r="BW88" s="259"/>
      <c r="BX88" s="259"/>
      <c r="BY88" s="259"/>
      <c r="BZ88" s="259"/>
      <c r="CA88" s="259"/>
      <c r="CB88" s="259"/>
      <c r="CC88" s="259"/>
      <c r="CD88" s="259"/>
      <c r="CE88" s="259"/>
    </row>
    <row r="89" spans="46:83" x14ac:dyDescent="0.15">
      <c r="AT89" s="259"/>
      <c r="AU89" s="259"/>
      <c r="AV89" s="259"/>
      <c r="AW89" s="259"/>
      <c r="AX89" s="259"/>
      <c r="AY89" s="259"/>
      <c r="AZ89" s="259"/>
      <c r="BA89" s="259"/>
      <c r="BB89" s="259"/>
      <c r="BC89" s="259"/>
      <c r="BD89" s="259"/>
      <c r="BE89" s="259"/>
      <c r="BF89" s="259"/>
      <c r="BG89" s="259"/>
      <c r="BH89" s="259"/>
      <c r="BI89" s="259"/>
      <c r="BJ89" s="259"/>
      <c r="BK89" s="259"/>
      <c r="BL89" s="259"/>
      <c r="BM89" s="259"/>
      <c r="BN89" s="259"/>
      <c r="BO89" s="259"/>
      <c r="BP89" s="259"/>
      <c r="BQ89" s="259"/>
      <c r="BR89" s="259"/>
      <c r="BS89" s="259"/>
      <c r="BT89" s="259"/>
      <c r="BU89" s="259"/>
      <c r="BV89" s="259"/>
      <c r="BW89" s="259"/>
      <c r="BX89" s="259"/>
      <c r="BY89" s="259"/>
      <c r="BZ89" s="259"/>
      <c r="CA89" s="259"/>
      <c r="CB89" s="259"/>
      <c r="CC89" s="259"/>
      <c r="CD89" s="259"/>
      <c r="CE89" s="259"/>
    </row>
    <row r="90" spans="46:83" x14ac:dyDescent="0.15">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c r="BQ90" s="259"/>
      <c r="BR90" s="259"/>
      <c r="BS90" s="259"/>
      <c r="BT90" s="259"/>
      <c r="BU90" s="259"/>
      <c r="BV90" s="259"/>
      <c r="BW90" s="259"/>
      <c r="BX90" s="259"/>
      <c r="BY90" s="259"/>
      <c r="BZ90" s="259"/>
      <c r="CA90" s="259"/>
      <c r="CB90" s="259"/>
      <c r="CC90" s="259"/>
      <c r="CD90" s="259"/>
      <c r="CE90" s="259"/>
    </row>
    <row r="91" spans="46:83" x14ac:dyDescent="0.15">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row>
    <row r="92" spans="46:83" x14ac:dyDescent="0.15">
      <c r="AT92" s="259"/>
      <c r="AU92" s="259"/>
      <c r="AV92" s="259"/>
      <c r="AW92" s="259"/>
      <c r="AX92" s="259"/>
      <c r="AY92" s="259"/>
      <c r="AZ92" s="259"/>
      <c r="BA92" s="259"/>
      <c r="BB92" s="259"/>
      <c r="BC92" s="259"/>
      <c r="BD92" s="259"/>
      <c r="BE92" s="259"/>
      <c r="BF92" s="259"/>
      <c r="BG92" s="259"/>
      <c r="BH92" s="259"/>
      <c r="BI92" s="259"/>
      <c r="BJ92" s="259"/>
      <c r="BK92" s="259"/>
      <c r="BL92" s="259"/>
      <c r="BM92" s="259"/>
      <c r="BN92" s="259"/>
      <c r="BO92" s="259"/>
      <c r="BP92" s="259"/>
      <c r="BQ92" s="259"/>
      <c r="BR92" s="259"/>
      <c r="BS92" s="259"/>
      <c r="BT92" s="259"/>
      <c r="BU92" s="259"/>
      <c r="BV92" s="259"/>
      <c r="BW92" s="259"/>
      <c r="BX92" s="259"/>
      <c r="BY92" s="259"/>
      <c r="BZ92" s="259"/>
      <c r="CA92" s="259"/>
      <c r="CB92" s="259"/>
      <c r="CC92" s="259"/>
      <c r="CD92" s="259"/>
      <c r="CE92" s="259"/>
    </row>
    <row r="93" spans="46:83" x14ac:dyDescent="0.15">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row>
    <row r="94" spans="46:83" x14ac:dyDescent="0.15">
      <c r="AT94" s="259"/>
      <c r="AU94" s="259"/>
      <c r="AV94" s="259"/>
      <c r="AW94" s="259"/>
      <c r="AX94" s="259"/>
      <c r="AY94" s="259"/>
      <c r="AZ94" s="259"/>
      <c r="BA94" s="259"/>
      <c r="BB94" s="259"/>
      <c r="BC94" s="259"/>
      <c r="BD94" s="259"/>
      <c r="BE94" s="259"/>
      <c r="BF94" s="259"/>
      <c r="BG94" s="259"/>
      <c r="BH94" s="259"/>
      <c r="BI94" s="259"/>
      <c r="BJ94" s="259"/>
      <c r="BK94" s="259"/>
      <c r="BL94" s="259"/>
      <c r="BM94" s="259"/>
      <c r="BN94" s="259"/>
      <c r="BO94" s="259"/>
      <c r="BP94" s="259"/>
      <c r="BQ94" s="259"/>
      <c r="BR94" s="259"/>
      <c r="BS94" s="259"/>
      <c r="BT94" s="259"/>
      <c r="BU94" s="259"/>
      <c r="BV94" s="259"/>
      <c r="BW94" s="259"/>
      <c r="BX94" s="259"/>
      <c r="BY94" s="259"/>
      <c r="BZ94" s="259"/>
      <c r="CA94" s="259"/>
      <c r="CB94" s="259"/>
      <c r="CC94" s="259"/>
      <c r="CD94" s="259"/>
      <c r="CE94" s="259"/>
    </row>
    <row r="95" spans="46:83" x14ac:dyDescent="0.15">
      <c r="AT95" s="259"/>
      <c r="AU95" s="259"/>
      <c r="AV95" s="259"/>
      <c r="AW95" s="259"/>
      <c r="AX95" s="259"/>
      <c r="AY95" s="259"/>
      <c r="AZ95" s="259"/>
      <c r="BA95" s="259"/>
      <c r="BB95" s="259"/>
      <c r="BC95" s="259"/>
      <c r="BD95" s="259"/>
      <c r="BE95" s="259"/>
      <c r="BF95" s="259"/>
      <c r="BG95" s="259"/>
      <c r="BH95" s="259"/>
      <c r="BI95" s="259"/>
      <c r="BJ95" s="259"/>
      <c r="BK95" s="259"/>
      <c r="BL95" s="259"/>
      <c r="BM95" s="259"/>
      <c r="BN95" s="259"/>
      <c r="BO95" s="259"/>
      <c r="BP95" s="259"/>
      <c r="BQ95" s="259"/>
      <c r="BR95" s="259"/>
      <c r="BS95" s="259"/>
      <c r="BT95" s="259"/>
      <c r="BU95" s="259"/>
      <c r="BV95" s="259"/>
      <c r="BW95" s="259"/>
      <c r="BX95" s="259"/>
      <c r="BY95" s="259"/>
      <c r="BZ95" s="259"/>
      <c r="CA95" s="259"/>
      <c r="CB95" s="259"/>
      <c r="CC95" s="259"/>
      <c r="CD95" s="259"/>
      <c r="CE95" s="259"/>
    </row>
    <row r="96" spans="46:83" x14ac:dyDescent="0.15">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c r="BQ96" s="259"/>
      <c r="BR96" s="259"/>
      <c r="BS96" s="259"/>
      <c r="BT96" s="259"/>
      <c r="BU96" s="259"/>
      <c r="BV96" s="259"/>
      <c r="BW96" s="259"/>
      <c r="BX96" s="259"/>
      <c r="BY96" s="259"/>
      <c r="BZ96" s="259"/>
      <c r="CA96" s="259"/>
      <c r="CB96" s="259"/>
      <c r="CC96" s="259"/>
      <c r="CD96" s="259"/>
      <c r="CE96" s="259"/>
    </row>
    <row r="97" spans="46:83" x14ac:dyDescent="0.15">
      <c r="AT97" s="259"/>
      <c r="AU97" s="259"/>
      <c r="AV97" s="259"/>
      <c r="AW97" s="259"/>
      <c r="AX97" s="259"/>
      <c r="AY97" s="259"/>
      <c r="AZ97" s="259"/>
      <c r="BA97" s="259"/>
      <c r="BB97" s="259"/>
      <c r="BC97" s="259"/>
      <c r="BD97" s="259"/>
      <c r="BE97" s="259"/>
      <c r="BF97" s="259"/>
      <c r="BG97" s="259"/>
      <c r="BH97" s="259"/>
      <c r="BI97" s="259"/>
      <c r="BJ97" s="259"/>
      <c r="BK97" s="259"/>
      <c r="BL97" s="259"/>
      <c r="BM97" s="259"/>
      <c r="BN97" s="259"/>
      <c r="BO97" s="259"/>
      <c r="BP97" s="259"/>
      <c r="BQ97" s="259"/>
      <c r="BR97" s="259"/>
      <c r="BS97" s="259"/>
      <c r="BT97" s="259"/>
      <c r="BU97" s="259"/>
      <c r="BV97" s="259"/>
      <c r="BW97" s="259"/>
      <c r="BX97" s="259"/>
      <c r="BY97" s="259"/>
      <c r="BZ97" s="259"/>
      <c r="CA97" s="259"/>
      <c r="CB97" s="259"/>
      <c r="CC97" s="259"/>
      <c r="CD97" s="259"/>
      <c r="CE97" s="259"/>
    </row>
    <row r="98" spans="46:83" x14ac:dyDescent="0.15">
      <c r="AT98" s="259"/>
      <c r="AU98" s="259"/>
      <c r="AV98" s="259"/>
      <c r="AW98" s="259"/>
      <c r="AX98" s="259"/>
      <c r="AY98" s="259"/>
      <c r="AZ98" s="259"/>
      <c r="BA98" s="259"/>
      <c r="BB98" s="259"/>
      <c r="BC98" s="259"/>
      <c r="BD98" s="259"/>
      <c r="BE98" s="259"/>
      <c r="BF98" s="259"/>
      <c r="BG98" s="259"/>
      <c r="BH98" s="259"/>
      <c r="BI98" s="259"/>
      <c r="BJ98" s="259"/>
      <c r="BK98" s="259"/>
      <c r="BL98" s="259"/>
      <c r="BM98" s="259"/>
      <c r="BN98" s="259"/>
      <c r="BO98" s="259"/>
      <c r="BP98" s="259"/>
      <c r="BQ98" s="259"/>
      <c r="BR98" s="259"/>
      <c r="BS98" s="259"/>
      <c r="BT98" s="259"/>
      <c r="BU98" s="259"/>
      <c r="BV98" s="259"/>
      <c r="BW98" s="259"/>
      <c r="BX98" s="259"/>
      <c r="BY98" s="259"/>
      <c r="BZ98" s="259"/>
      <c r="CA98" s="259"/>
      <c r="CB98" s="259"/>
      <c r="CC98" s="259"/>
      <c r="CD98" s="259"/>
      <c r="CE98" s="259"/>
    </row>
    <row r="99" spans="46:83" x14ac:dyDescent="0.15">
      <c r="AT99" s="259"/>
      <c r="AU99" s="259"/>
      <c r="AV99" s="259"/>
      <c r="AW99" s="259"/>
      <c r="AX99" s="259"/>
      <c r="AY99" s="259"/>
      <c r="AZ99" s="259"/>
      <c r="BA99" s="259"/>
      <c r="BB99" s="259"/>
      <c r="BC99" s="259"/>
      <c r="BD99" s="259"/>
      <c r="BE99" s="259"/>
      <c r="BF99" s="259"/>
      <c r="BG99" s="259"/>
      <c r="BH99" s="259"/>
      <c r="BI99" s="259"/>
      <c r="BJ99" s="259"/>
      <c r="BK99" s="259"/>
      <c r="BL99" s="259"/>
      <c r="BM99" s="259"/>
      <c r="BN99" s="259"/>
      <c r="BO99" s="259"/>
      <c r="BP99" s="259"/>
      <c r="BQ99" s="259"/>
      <c r="BR99" s="259"/>
      <c r="BS99" s="259"/>
      <c r="BT99" s="259"/>
      <c r="BU99" s="259"/>
      <c r="BV99" s="259"/>
      <c r="BW99" s="259"/>
      <c r="BX99" s="259"/>
      <c r="BY99" s="259"/>
      <c r="BZ99" s="259"/>
      <c r="CA99" s="259"/>
      <c r="CB99" s="259"/>
      <c r="CC99" s="259"/>
      <c r="CD99" s="259"/>
      <c r="CE99" s="259"/>
    </row>
    <row r="100" spans="46:83" x14ac:dyDescent="0.15">
      <c r="AT100" s="259"/>
      <c r="AU100" s="259"/>
      <c r="AV100" s="259"/>
      <c r="AW100" s="259"/>
      <c r="AX100" s="259"/>
      <c r="AY100" s="259"/>
      <c r="AZ100" s="259"/>
      <c r="BA100" s="259"/>
      <c r="BB100" s="259"/>
      <c r="BC100" s="259"/>
      <c r="BD100" s="259"/>
      <c r="BE100" s="259"/>
      <c r="BF100" s="259"/>
      <c r="BG100" s="259"/>
      <c r="BH100" s="259"/>
      <c r="BI100" s="259"/>
      <c r="BJ100" s="259"/>
      <c r="BK100" s="259"/>
      <c r="BL100" s="259"/>
      <c r="BM100" s="259"/>
      <c r="BN100" s="259"/>
      <c r="BO100" s="259"/>
      <c r="BP100" s="259"/>
      <c r="BQ100" s="259"/>
      <c r="BR100" s="259"/>
      <c r="BS100" s="259"/>
      <c r="BT100" s="259"/>
      <c r="BU100" s="259"/>
      <c r="BV100" s="259"/>
      <c r="BW100" s="259"/>
      <c r="BX100" s="259"/>
      <c r="BY100" s="259"/>
      <c r="BZ100" s="259"/>
      <c r="CA100" s="259"/>
      <c r="CB100" s="259"/>
      <c r="CC100" s="259"/>
      <c r="CD100" s="259"/>
      <c r="CE100" s="259"/>
    </row>
    <row r="101" spans="46:83" x14ac:dyDescent="0.15">
      <c r="AT101" s="259"/>
      <c r="AU101" s="259"/>
      <c r="AV101" s="259"/>
      <c r="AW101" s="259"/>
      <c r="AX101" s="259"/>
      <c r="AY101" s="259"/>
      <c r="AZ101" s="259"/>
      <c r="BA101" s="259"/>
      <c r="BB101" s="259"/>
      <c r="BC101" s="259"/>
      <c r="BD101" s="259"/>
      <c r="BE101" s="259"/>
      <c r="BF101" s="259"/>
      <c r="BG101" s="259"/>
      <c r="BH101" s="259"/>
      <c r="BI101" s="259"/>
      <c r="BJ101" s="259"/>
      <c r="BK101" s="259"/>
      <c r="BL101" s="259"/>
      <c r="BM101" s="259"/>
      <c r="BN101" s="259"/>
      <c r="BO101" s="259"/>
      <c r="BP101" s="259"/>
      <c r="BQ101" s="259"/>
      <c r="BR101" s="259"/>
      <c r="BS101" s="259"/>
      <c r="BT101" s="259"/>
      <c r="BU101" s="259"/>
      <c r="BV101" s="259"/>
      <c r="BW101" s="259"/>
      <c r="BX101" s="259"/>
      <c r="BY101" s="259"/>
      <c r="BZ101" s="259"/>
      <c r="CA101" s="259"/>
      <c r="CB101" s="259"/>
      <c r="CC101" s="259"/>
      <c r="CD101" s="259"/>
      <c r="CE101" s="259"/>
    </row>
    <row r="102" spans="46:83" x14ac:dyDescent="0.15">
      <c r="AT102" s="259"/>
      <c r="AU102" s="259"/>
      <c r="AV102" s="259"/>
      <c r="AW102" s="259"/>
      <c r="AX102" s="259"/>
      <c r="AY102" s="259"/>
      <c r="AZ102" s="259"/>
      <c r="BA102" s="259"/>
      <c r="BB102" s="259"/>
      <c r="BC102" s="259"/>
      <c r="BD102" s="259"/>
      <c r="BE102" s="259"/>
      <c r="BF102" s="259"/>
      <c r="BG102" s="259"/>
      <c r="BH102" s="259"/>
      <c r="BI102" s="259"/>
      <c r="BJ102" s="259"/>
      <c r="BK102" s="259"/>
      <c r="BL102" s="259"/>
      <c r="BM102" s="259"/>
      <c r="BN102" s="259"/>
      <c r="BO102" s="259"/>
      <c r="BP102" s="259"/>
      <c r="BQ102" s="259"/>
      <c r="BR102" s="259"/>
      <c r="BS102" s="259"/>
      <c r="BT102" s="259"/>
      <c r="BU102" s="259"/>
      <c r="BV102" s="259"/>
      <c r="BW102" s="259"/>
      <c r="BX102" s="259"/>
      <c r="BY102" s="259"/>
      <c r="BZ102" s="259"/>
      <c r="CA102" s="259"/>
      <c r="CB102" s="259"/>
      <c r="CC102" s="259"/>
      <c r="CD102" s="259"/>
      <c r="CE102" s="259"/>
    </row>
    <row r="103" spans="46:83" x14ac:dyDescent="0.15">
      <c r="AT103" s="259"/>
      <c r="AU103" s="259"/>
      <c r="AV103" s="259"/>
      <c r="AW103" s="259"/>
      <c r="AX103" s="259"/>
      <c r="AY103" s="259"/>
      <c r="AZ103" s="259"/>
      <c r="BA103" s="259"/>
      <c r="BB103" s="259"/>
      <c r="BC103" s="259"/>
      <c r="BD103" s="259"/>
      <c r="BE103" s="259"/>
      <c r="BF103" s="259"/>
      <c r="BG103" s="259"/>
      <c r="BH103" s="259"/>
      <c r="BI103" s="259"/>
      <c r="BJ103" s="259"/>
      <c r="BK103" s="259"/>
      <c r="BL103" s="259"/>
      <c r="BM103" s="259"/>
      <c r="BN103" s="259"/>
      <c r="BO103" s="259"/>
      <c r="BP103" s="259"/>
      <c r="BQ103" s="259"/>
      <c r="BR103" s="259"/>
      <c r="BS103" s="259"/>
      <c r="BT103" s="259"/>
      <c r="BU103" s="259"/>
      <c r="BV103" s="259"/>
      <c r="BW103" s="259"/>
      <c r="BX103" s="259"/>
      <c r="BY103" s="259"/>
      <c r="BZ103" s="259"/>
      <c r="CA103" s="259"/>
      <c r="CB103" s="259"/>
      <c r="CC103" s="259"/>
      <c r="CD103" s="259"/>
      <c r="CE103" s="259"/>
    </row>
    <row r="104" spans="46:83" x14ac:dyDescent="0.15">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259"/>
      <c r="BR104" s="259"/>
      <c r="BS104" s="259"/>
      <c r="BT104" s="259"/>
      <c r="BU104" s="259"/>
      <c r="BV104" s="259"/>
      <c r="BW104" s="259"/>
      <c r="BX104" s="259"/>
      <c r="BY104" s="259"/>
      <c r="BZ104" s="259"/>
      <c r="CA104" s="259"/>
      <c r="CB104" s="259"/>
      <c r="CC104" s="259"/>
      <c r="CD104" s="259"/>
      <c r="CE104" s="259"/>
    </row>
    <row r="105" spans="46:83" x14ac:dyDescent="0.15">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c r="BZ105" s="259"/>
      <c r="CA105" s="259"/>
      <c r="CB105" s="259"/>
      <c r="CC105" s="259"/>
      <c r="CD105" s="259"/>
      <c r="CE105" s="259"/>
    </row>
    <row r="106" spans="46:83" x14ac:dyDescent="0.15">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s="259"/>
      <c r="CE106" s="259"/>
    </row>
    <row r="107" spans="46:83" x14ac:dyDescent="0.15">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c r="BQ107" s="259"/>
      <c r="BR107" s="259"/>
      <c r="BS107" s="259"/>
      <c r="BT107" s="259"/>
      <c r="BU107" s="259"/>
      <c r="BV107" s="259"/>
      <c r="BW107" s="259"/>
      <c r="BX107" s="259"/>
      <c r="BY107" s="259"/>
      <c r="BZ107" s="259"/>
      <c r="CA107" s="259"/>
      <c r="CB107" s="259"/>
      <c r="CC107" s="259"/>
      <c r="CD107" s="259"/>
      <c r="CE107" s="259"/>
    </row>
    <row r="108" spans="46:83" x14ac:dyDescent="0.15">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c r="BQ108" s="259"/>
      <c r="BR108" s="259"/>
      <c r="BS108" s="259"/>
      <c r="BT108" s="259"/>
      <c r="BU108" s="259"/>
      <c r="BV108" s="259"/>
      <c r="BW108" s="259"/>
      <c r="BX108" s="259"/>
      <c r="BY108" s="259"/>
      <c r="BZ108" s="259"/>
      <c r="CA108" s="259"/>
      <c r="CB108" s="259"/>
      <c r="CC108" s="259"/>
      <c r="CD108" s="259"/>
      <c r="CE108" s="259"/>
    </row>
    <row r="109" spans="46:83" x14ac:dyDescent="0.15">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c r="BQ109" s="259"/>
      <c r="BR109" s="259"/>
      <c r="BS109" s="259"/>
      <c r="BT109" s="259"/>
      <c r="BU109" s="259"/>
      <c r="BV109" s="259"/>
      <c r="BW109" s="259"/>
      <c r="BX109" s="259"/>
      <c r="BY109" s="259"/>
      <c r="BZ109" s="259"/>
      <c r="CA109" s="259"/>
      <c r="CB109" s="259"/>
      <c r="CC109" s="259"/>
      <c r="CD109" s="259"/>
      <c r="CE109" s="259"/>
    </row>
    <row r="110" spans="46:83" x14ac:dyDescent="0.15">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c r="BQ110" s="259"/>
      <c r="BR110" s="259"/>
      <c r="BS110" s="259"/>
      <c r="BT110" s="259"/>
      <c r="BU110" s="259"/>
      <c r="BV110" s="259"/>
      <c r="BW110" s="259"/>
      <c r="BX110" s="259"/>
      <c r="BY110" s="259"/>
      <c r="BZ110" s="259"/>
      <c r="CA110" s="259"/>
      <c r="CB110" s="259"/>
      <c r="CC110" s="259"/>
      <c r="CD110" s="259"/>
      <c r="CE110" s="259"/>
    </row>
    <row r="111" spans="46:83" x14ac:dyDescent="0.15">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c r="BZ111" s="259"/>
      <c r="CA111" s="259"/>
      <c r="CB111" s="259"/>
      <c r="CC111" s="259"/>
      <c r="CD111" s="259"/>
      <c r="CE111" s="259"/>
    </row>
    <row r="112" spans="46:83" x14ac:dyDescent="0.15">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c r="BQ112" s="259"/>
      <c r="BR112" s="259"/>
      <c r="BS112" s="259"/>
      <c r="BT112" s="259"/>
      <c r="BU112" s="259"/>
      <c r="BV112" s="259"/>
      <c r="BW112" s="259"/>
      <c r="BX112" s="259"/>
      <c r="BY112" s="259"/>
      <c r="BZ112" s="259"/>
      <c r="CA112" s="259"/>
      <c r="CB112" s="259"/>
      <c r="CC112" s="259"/>
      <c r="CD112" s="259"/>
      <c r="CE112" s="259"/>
    </row>
    <row r="113" spans="46:83" x14ac:dyDescent="0.15">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c r="BQ113" s="259"/>
      <c r="BR113" s="259"/>
      <c r="BS113" s="259"/>
      <c r="BT113" s="259"/>
      <c r="BU113" s="259"/>
      <c r="BV113" s="259"/>
      <c r="BW113" s="259"/>
      <c r="BX113" s="259"/>
      <c r="BY113" s="259"/>
      <c r="BZ113" s="259"/>
      <c r="CA113" s="259"/>
      <c r="CB113" s="259"/>
      <c r="CC113" s="259"/>
      <c r="CD113" s="259"/>
      <c r="CE113" s="259"/>
    </row>
    <row r="114" spans="46:83" x14ac:dyDescent="0.15">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c r="BZ114" s="259"/>
      <c r="CA114" s="259"/>
      <c r="CB114" s="259"/>
      <c r="CC114" s="259"/>
      <c r="CD114" s="259"/>
      <c r="CE114" s="259"/>
    </row>
    <row r="115" spans="46:83" x14ac:dyDescent="0.15">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c r="BZ115" s="259"/>
      <c r="CA115" s="259"/>
      <c r="CB115" s="259"/>
      <c r="CC115" s="259"/>
      <c r="CD115" s="259"/>
      <c r="CE115" s="259"/>
    </row>
    <row r="116" spans="46:83" x14ac:dyDescent="0.15">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59"/>
      <c r="CE116" s="259"/>
    </row>
    <row r="117" spans="46:83" x14ac:dyDescent="0.15">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c r="BZ117" s="259"/>
      <c r="CA117" s="259"/>
      <c r="CB117" s="259"/>
      <c r="CC117" s="259"/>
      <c r="CD117" s="259"/>
      <c r="CE117" s="259"/>
    </row>
    <row r="118" spans="46:83" x14ac:dyDescent="0.15">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59"/>
      <c r="CE118" s="259"/>
    </row>
    <row r="119" spans="46:83" x14ac:dyDescent="0.15">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c r="BQ119" s="259"/>
      <c r="BR119" s="259"/>
      <c r="BS119" s="259"/>
      <c r="BT119" s="259"/>
      <c r="BU119" s="259"/>
      <c r="BV119" s="259"/>
      <c r="BW119" s="259"/>
      <c r="BX119" s="259"/>
      <c r="BY119" s="259"/>
      <c r="BZ119" s="259"/>
      <c r="CA119" s="259"/>
      <c r="CB119" s="259"/>
      <c r="CC119" s="259"/>
      <c r="CD119" s="259"/>
      <c r="CE119" s="259"/>
    </row>
    <row r="120" spans="46:83" x14ac:dyDescent="0.15">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row>
    <row r="121" spans="46:83" x14ac:dyDescent="0.15">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row>
    <row r="122" spans="46:83" x14ac:dyDescent="0.15">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s="259"/>
      <c r="BY122" s="259"/>
      <c r="BZ122" s="259"/>
      <c r="CA122" s="259"/>
      <c r="CB122" s="259"/>
      <c r="CC122" s="259"/>
      <c r="CD122" s="259"/>
      <c r="CE122" s="259"/>
    </row>
    <row r="123" spans="46:83" x14ac:dyDescent="0.15">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c r="CB123" s="259"/>
      <c r="CC123" s="259"/>
      <c r="CD123" s="259"/>
      <c r="CE123" s="259"/>
    </row>
    <row r="124" spans="46:83" x14ac:dyDescent="0.15">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s="259"/>
    </row>
    <row r="125" spans="46:83" x14ac:dyDescent="0.15">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c r="CB125" s="259"/>
      <c r="CC125" s="259"/>
      <c r="CD125" s="259"/>
      <c r="CE125" s="259"/>
    </row>
    <row r="126" spans="46:83" x14ac:dyDescent="0.15">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c r="BZ126" s="259"/>
      <c r="CA126" s="259"/>
      <c r="CB126" s="259"/>
      <c r="CC126" s="259"/>
      <c r="CD126" s="259"/>
      <c r="CE126" s="259"/>
    </row>
    <row r="127" spans="46:83" x14ac:dyDescent="0.15">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c r="BZ127" s="259"/>
      <c r="CA127" s="259"/>
      <c r="CB127" s="259"/>
      <c r="CC127" s="259"/>
      <c r="CD127" s="259"/>
      <c r="CE127" s="259"/>
    </row>
    <row r="128" spans="46:83" x14ac:dyDescent="0.15">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c r="BZ128" s="259"/>
      <c r="CA128" s="259"/>
      <c r="CB128" s="259"/>
      <c r="CC128" s="259"/>
      <c r="CD128" s="259"/>
      <c r="CE128" s="259"/>
    </row>
    <row r="129" spans="46:83" x14ac:dyDescent="0.15">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c r="BQ129" s="259"/>
      <c r="BR129" s="259"/>
      <c r="BS129" s="259"/>
      <c r="BT129" s="259"/>
      <c r="BU129" s="259"/>
      <c r="BV129" s="259"/>
      <c r="BW129" s="259"/>
      <c r="BX129" s="259"/>
      <c r="BY129" s="259"/>
      <c r="BZ129" s="259"/>
      <c r="CA129" s="259"/>
      <c r="CB129" s="259"/>
      <c r="CC129" s="259"/>
      <c r="CD129" s="259"/>
      <c r="CE129" s="259"/>
    </row>
    <row r="130" spans="46:83" x14ac:dyDescent="0.15">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c r="BQ130" s="259"/>
      <c r="BR130" s="259"/>
      <c r="BS130" s="259"/>
      <c r="BT130" s="259"/>
      <c r="BU130" s="259"/>
      <c r="BV130" s="259"/>
      <c r="BW130" s="259"/>
      <c r="BX130" s="259"/>
      <c r="BY130" s="259"/>
      <c r="BZ130" s="259"/>
      <c r="CA130" s="259"/>
      <c r="CB130" s="259"/>
      <c r="CC130" s="259"/>
      <c r="CD130" s="259"/>
      <c r="CE130" s="259"/>
    </row>
    <row r="131" spans="46:83" x14ac:dyDescent="0.15">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c r="BQ131" s="259"/>
      <c r="BR131" s="259"/>
      <c r="BS131" s="259"/>
      <c r="BT131" s="259"/>
      <c r="BU131" s="259"/>
      <c r="BV131" s="259"/>
      <c r="BW131" s="259"/>
      <c r="BX131" s="259"/>
      <c r="BY131" s="259"/>
      <c r="BZ131" s="259"/>
      <c r="CA131" s="259"/>
      <c r="CB131" s="259"/>
      <c r="CC131" s="259"/>
      <c r="CD131" s="259"/>
      <c r="CE131" s="259"/>
    </row>
    <row r="132" spans="46:83" x14ac:dyDescent="0.15">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c r="BQ132" s="259"/>
      <c r="BR132" s="259"/>
      <c r="BS132" s="259"/>
      <c r="BT132" s="259"/>
      <c r="BU132" s="259"/>
      <c r="BV132" s="259"/>
      <c r="BW132" s="259"/>
      <c r="BX132" s="259"/>
      <c r="BY132" s="259"/>
      <c r="BZ132" s="259"/>
      <c r="CA132" s="259"/>
      <c r="CB132" s="259"/>
      <c r="CC132" s="259"/>
      <c r="CD132" s="259"/>
      <c r="CE132" s="259"/>
    </row>
    <row r="133" spans="46:83" x14ac:dyDescent="0.15">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c r="BQ133" s="259"/>
      <c r="BR133" s="259"/>
      <c r="BS133" s="259"/>
      <c r="BT133" s="259"/>
      <c r="BU133" s="259"/>
      <c r="BV133" s="259"/>
      <c r="BW133" s="259"/>
      <c r="BX133" s="259"/>
      <c r="BY133" s="259"/>
      <c r="BZ133" s="259"/>
      <c r="CA133" s="259"/>
      <c r="CB133" s="259"/>
      <c r="CC133" s="259"/>
      <c r="CD133" s="259"/>
      <c r="CE133" s="259"/>
    </row>
    <row r="134" spans="46:83" x14ac:dyDescent="0.15">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c r="BQ134" s="259"/>
      <c r="BR134" s="259"/>
      <c r="BS134" s="259"/>
      <c r="BT134" s="259"/>
      <c r="BU134" s="259"/>
      <c r="BV134" s="259"/>
      <c r="BW134" s="259"/>
      <c r="BX134" s="259"/>
      <c r="BY134" s="259"/>
      <c r="BZ134" s="259"/>
      <c r="CA134" s="259"/>
      <c r="CB134" s="259"/>
      <c r="CC134" s="259"/>
      <c r="CD134" s="259"/>
      <c r="CE134" s="259"/>
    </row>
    <row r="135" spans="46:83" x14ac:dyDescent="0.15">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c r="CB135" s="259"/>
      <c r="CC135" s="259"/>
      <c r="CD135" s="259"/>
      <c r="CE135" s="259"/>
    </row>
    <row r="136" spans="46:83" x14ac:dyDescent="0.15">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c r="CB136" s="259"/>
      <c r="CC136" s="259"/>
      <c r="CD136" s="259"/>
      <c r="CE136" s="259"/>
    </row>
    <row r="137" spans="46:83" x14ac:dyDescent="0.15">
      <c r="AT137" s="259"/>
      <c r="AU137" s="259"/>
      <c r="AV137" s="259"/>
      <c r="AW137" s="259"/>
      <c r="AX137" s="259"/>
      <c r="AY137" s="259"/>
      <c r="AZ137" s="259"/>
      <c r="BA137" s="259"/>
      <c r="BB137" s="259"/>
      <c r="BC137" s="259"/>
      <c r="BD137" s="259"/>
      <c r="BE137" s="259"/>
      <c r="BF137" s="259"/>
      <c r="BG137" s="259"/>
      <c r="BH137" s="259"/>
      <c r="BI137" s="259"/>
      <c r="BJ137" s="259"/>
      <c r="BK137" s="259"/>
      <c r="BL137" s="259"/>
      <c r="BM137" s="259"/>
      <c r="BN137" s="259"/>
      <c r="BO137" s="259"/>
      <c r="BP137" s="259"/>
      <c r="BQ137" s="259"/>
      <c r="BR137" s="259"/>
      <c r="BS137" s="259"/>
      <c r="BT137" s="259"/>
      <c r="BU137" s="259"/>
      <c r="BV137" s="259"/>
      <c r="BW137" s="259"/>
      <c r="BX137" s="259"/>
      <c r="BY137" s="259"/>
      <c r="BZ137" s="259"/>
      <c r="CA137" s="259"/>
      <c r="CB137" s="259"/>
      <c r="CC137" s="259"/>
      <c r="CD137" s="259"/>
      <c r="CE137" s="259"/>
    </row>
    <row r="138" spans="46:83" x14ac:dyDescent="0.15">
      <c r="AT138" s="259"/>
      <c r="AU138" s="259"/>
      <c r="AV138" s="259"/>
      <c r="AW138" s="259"/>
      <c r="AX138" s="259"/>
      <c r="AY138" s="259"/>
      <c r="AZ138" s="259"/>
      <c r="BA138" s="259"/>
      <c r="BB138" s="259"/>
      <c r="BC138" s="259"/>
      <c r="BD138" s="259"/>
      <c r="BE138" s="259"/>
      <c r="BF138" s="259"/>
      <c r="BG138" s="259"/>
      <c r="BH138" s="259"/>
      <c r="BI138" s="259"/>
      <c r="BJ138" s="259"/>
      <c r="BK138" s="259"/>
      <c r="BL138" s="259"/>
      <c r="BM138" s="259"/>
      <c r="BN138" s="259"/>
      <c r="BO138" s="259"/>
      <c r="BP138" s="259"/>
      <c r="BQ138" s="259"/>
      <c r="BR138" s="259"/>
      <c r="BS138" s="259"/>
      <c r="BT138" s="259"/>
      <c r="BU138" s="259"/>
      <c r="BV138" s="259"/>
      <c r="BW138" s="259"/>
      <c r="BX138" s="259"/>
      <c r="BY138" s="259"/>
      <c r="BZ138" s="259"/>
      <c r="CA138" s="259"/>
      <c r="CB138" s="259"/>
      <c r="CC138" s="259"/>
      <c r="CD138" s="259"/>
      <c r="CE138" s="259"/>
    </row>
    <row r="139" spans="46:83" x14ac:dyDescent="0.15">
      <c r="AT139" s="259"/>
      <c r="AU139" s="259"/>
      <c r="AV139" s="259"/>
      <c r="AW139" s="259"/>
      <c r="AX139" s="259"/>
      <c r="AY139" s="259"/>
      <c r="AZ139" s="259"/>
      <c r="BA139" s="259"/>
      <c r="BB139" s="259"/>
      <c r="BC139" s="259"/>
      <c r="BD139" s="259"/>
      <c r="BE139" s="259"/>
      <c r="BF139" s="259"/>
      <c r="BG139" s="259"/>
      <c r="BH139" s="259"/>
      <c r="BI139" s="259"/>
      <c r="BJ139" s="259"/>
      <c r="BK139" s="259"/>
      <c r="BL139" s="259"/>
      <c r="BM139" s="259"/>
      <c r="BN139" s="259"/>
      <c r="BO139" s="259"/>
      <c r="BP139" s="259"/>
      <c r="BQ139" s="259"/>
      <c r="BR139" s="259"/>
      <c r="BS139" s="259"/>
      <c r="BT139" s="259"/>
      <c r="BU139" s="259"/>
      <c r="BV139" s="259"/>
      <c r="BW139" s="259"/>
      <c r="BX139" s="259"/>
      <c r="BY139" s="259"/>
      <c r="BZ139" s="259"/>
      <c r="CA139" s="259"/>
      <c r="CB139" s="259"/>
      <c r="CC139" s="259"/>
      <c r="CD139" s="259"/>
      <c r="CE139" s="259"/>
    </row>
    <row r="140" spans="46:83" x14ac:dyDescent="0.15">
      <c r="AT140" s="259"/>
      <c r="AU140" s="259"/>
      <c r="AV140" s="259"/>
      <c r="AW140" s="259"/>
      <c r="AX140" s="259"/>
      <c r="AY140" s="259"/>
      <c r="AZ140" s="259"/>
      <c r="BA140" s="259"/>
      <c r="BB140" s="259"/>
      <c r="BC140" s="259"/>
      <c r="BD140" s="259"/>
      <c r="BE140" s="259"/>
      <c r="BF140" s="259"/>
      <c r="BG140" s="259"/>
      <c r="BH140" s="259"/>
      <c r="BI140" s="259"/>
      <c r="BJ140" s="259"/>
      <c r="BK140" s="259"/>
      <c r="BL140" s="259"/>
      <c r="BM140" s="259"/>
      <c r="BN140" s="259"/>
      <c r="BO140" s="259"/>
      <c r="BP140" s="259"/>
      <c r="BQ140" s="259"/>
      <c r="BR140" s="259"/>
      <c r="BS140" s="259"/>
      <c r="BT140" s="259"/>
      <c r="BU140" s="259"/>
      <c r="BV140" s="259"/>
      <c r="BW140" s="259"/>
      <c r="BX140" s="259"/>
      <c r="BY140" s="259"/>
      <c r="BZ140" s="259"/>
      <c r="CA140" s="259"/>
      <c r="CB140" s="259"/>
      <c r="CC140" s="259"/>
      <c r="CD140" s="259"/>
      <c r="CE140" s="259"/>
    </row>
    <row r="141" spans="46:83" x14ac:dyDescent="0.15">
      <c r="AT141" s="259"/>
      <c r="AU141" s="259"/>
      <c r="AV141" s="259"/>
      <c r="AW141" s="259"/>
      <c r="AX141" s="259"/>
      <c r="AY141" s="259"/>
      <c r="AZ141" s="259"/>
      <c r="BA141" s="259"/>
      <c r="BB141" s="259"/>
      <c r="BC141" s="259"/>
      <c r="BD141" s="259"/>
      <c r="BE141" s="259"/>
      <c r="BF141" s="259"/>
      <c r="BG141" s="259"/>
      <c r="BH141" s="259"/>
      <c r="BI141" s="259"/>
      <c r="BJ141" s="259"/>
      <c r="BK141" s="259"/>
      <c r="BL141" s="259"/>
      <c r="BM141" s="259"/>
      <c r="BN141" s="259"/>
      <c r="BO141" s="259"/>
      <c r="BP141" s="259"/>
      <c r="BQ141" s="259"/>
      <c r="BR141" s="259"/>
      <c r="BS141" s="259"/>
      <c r="BT141" s="259"/>
      <c r="BU141" s="259"/>
      <c r="BV141" s="259"/>
      <c r="BW141" s="259"/>
      <c r="BX141" s="259"/>
      <c r="BY141" s="259"/>
      <c r="BZ141" s="259"/>
      <c r="CA141" s="259"/>
      <c r="CB141" s="259"/>
      <c r="CC141" s="259"/>
      <c r="CD141" s="259"/>
      <c r="CE141" s="259"/>
    </row>
    <row r="142" spans="46:83" x14ac:dyDescent="0.15">
      <c r="AT142" s="259"/>
      <c r="AU142" s="259"/>
      <c r="AV142" s="259"/>
      <c r="AW142" s="259"/>
      <c r="AX142" s="259"/>
      <c r="AY142" s="259"/>
      <c r="AZ142" s="259"/>
      <c r="BA142" s="259"/>
      <c r="BB142" s="259"/>
      <c r="BC142" s="259"/>
      <c r="BD142" s="259"/>
      <c r="BE142" s="259"/>
      <c r="BF142" s="259"/>
      <c r="BG142" s="259"/>
      <c r="BH142" s="259"/>
      <c r="BI142" s="259"/>
      <c r="BJ142" s="259"/>
      <c r="BK142" s="259"/>
      <c r="BL142" s="259"/>
      <c r="BM142" s="259"/>
      <c r="BN142" s="259"/>
      <c r="BO142" s="259"/>
      <c r="BP142" s="259"/>
      <c r="BQ142" s="259"/>
      <c r="BR142" s="259"/>
      <c r="BS142" s="259"/>
      <c r="BT142" s="259"/>
      <c r="BU142" s="259"/>
      <c r="BV142" s="259"/>
      <c r="BW142" s="259"/>
      <c r="BX142" s="259"/>
      <c r="BY142" s="259"/>
      <c r="BZ142" s="259"/>
      <c r="CA142" s="259"/>
      <c r="CB142" s="259"/>
      <c r="CC142" s="259"/>
      <c r="CD142" s="259"/>
      <c r="CE142" s="259"/>
    </row>
    <row r="143" spans="46:83" x14ac:dyDescent="0.15">
      <c r="AT143" s="259"/>
      <c r="AU143" s="259"/>
      <c r="AV143" s="259"/>
      <c r="AW143" s="259"/>
      <c r="AX143" s="259"/>
      <c r="AY143" s="259"/>
      <c r="AZ143" s="259"/>
      <c r="BA143" s="259"/>
      <c r="BB143" s="259"/>
      <c r="BC143" s="259"/>
      <c r="BD143" s="259"/>
      <c r="BE143" s="259"/>
      <c r="BF143" s="259"/>
      <c r="BG143" s="259"/>
      <c r="BH143" s="259"/>
      <c r="BI143" s="259"/>
      <c r="BJ143" s="259"/>
      <c r="BK143" s="259"/>
      <c r="BL143" s="259"/>
      <c r="BM143" s="259"/>
      <c r="BN143" s="259"/>
      <c r="BO143" s="259"/>
      <c r="BP143" s="259"/>
      <c r="BQ143" s="259"/>
      <c r="BR143" s="259"/>
      <c r="BS143" s="259"/>
      <c r="BT143" s="259"/>
      <c r="BU143" s="259"/>
      <c r="BV143" s="259"/>
      <c r="BW143" s="259"/>
      <c r="BX143" s="259"/>
      <c r="BY143" s="259"/>
      <c r="BZ143" s="259"/>
      <c r="CA143" s="259"/>
      <c r="CB143" s="259"/>
      <c r="CC143" s="259"/>
      <c r="CD143" s="259"/>
      <c r="CE143" s="259"/>
    </row>
    <row r="144" spans="46:83" x14ac:dyDescent="0.15">
      <c r="AT144" s="259"/>
      <c r="AU144" s="259"/>
      <c r="AV144" s="259"/>
      <c r="AW144" s="259"/>
      <c r="AX144" s="259"/>
      <c r="AY144" s="259"/>
      <c r="AZ144" s="259"/>
      <c r="BA144" s="259"/>
      <c r="BB144" s="259"/>
      <c r="BC144" s="259"/>
      <c r="BD144" s="259"/>
      <c r="BE144" s="259"/>
      <c r="BF144" s="259"/>
      <c r="BG144" s="259"/>
      <c r="BH144" s="259"/>
      <c r="BI144" s="259"/>
      <c r="BJ144" s="259"/>
      <c r="BK144" s="259"/>
      <c r="BL144" s="259"/>
      <c r="BM144" s="259"/>
      <c r="BN144" s="259"/>
      <c r="BO144" s="259"/>
      <c r="BP144" s="259"/>
      <c r="BQ144" s="259"/>
      <c r="BR144" s="259"/>
      <c r="BS144" s="259"/>
      <c r="BT144" s="259"/>
      <c r="BU144" s="259"/>
      <c r="BV144" s="259"/>
      <c r="BW144" s="259"/>
      <c r="BX144" s="259"/>
      <c r="BY144" s="259"/>
      <c r="BZ144" s="259"/>
      <c r="CA144" s="259"/>
      <c r="CB144" s="259"/>
      <c r="CC144" s="259"/>
      <c r="CD144" s="259"/>
      <c r="CE144" s="259"/>
    </row>
    <row r="145" spans="46:83" x14ac:dyDescent="0.15">
      <c r="AT145" s="259"/>
      <c r="AU145" s="259"/>
      <c r="AV145" s="259"/>
      <c r="AW145" s="259"/>
      <c r="AX145" s="259"/>
      <c r="AY145" s="259"/>
      <c r="AZ145" s="259"/>
      <c r="BA145" s="259"/>
      <c r="BB145" s="259"/>
      <c r="BC145" s="259"/>
      <c r="BD145" s="259"/>
      <c r="BE145" s="259"/>
      <c r="BF145" s="259"/>
      <c r="BG145" s="259"/>
      <c r="BH145" s="259"/>
      <c r="BI145" s="259"/>
      <c r="BJ145" s="259"/>
      <c r="BK145" s="259"/>
      <c r="BL145" s="259"/>
      <c r="BM145" s="259"/>
      <c r="BN145" s="259"/>
      <c r="BO145" s="259"/>
      <c r="BP145" s="259"/>
      <c r="BQ145" s="259"/>
      <c r="BR145" s="259"/>
      <c r="BS145" s="259"/>
      <c r="BT145" s="259"/>
      <c r="BU145" s="259"/>
      <c r="BV145" s="259"/>
      <c r="BW145" s="259"/>
      <c r="BX145" s="259"/>
      <c r="BY145" s="259"/>
      <c r="BZ145" s="259"/>
      <c r="CA145" s="259"/>
      <c r="CB145" s="259"/>
      <c r="CC145" s="259"/>
      <c r="CD145" s="259"/>
      <c r="CE145" s="259"/>
    </row>
    <row r="146" spans="46:83" x14ac:dyDescent="0.15">
      <c r="AT146" s="259"/>
      <c r="AU146" s="259"/>
      <c r="AV146" s="259"/>
      <c r="AW146" s="259"/>
      <c r="AX146" s="259"/>
      <c r="AY146" s="259"/>
      <c r="AZ146" s="259"/>
      <c r="BA146" s="259"/>
      <c r="BB146" s="259"/>
      <c r="BC146" s="259"/>
      <c r="BD146" s="259"/>
      <c r="BE146" s="259"/>
      <c r="BF146" s="259"/>
      <c r="BG146" s="259"/>
      <c r="BH146" s="259"/>
      <c r="BI146" s="259"/>
      <c r="BJ146" s="259"/>
      <c r="BK146" s="259"/>
      <c r="BL146" s="259"/>
      <c r="BM146" s="259"/>
      <c r="BN146" s="259"/>
      <c r="BO146" s="259"/>
      <c r="BP146" s="259"/>
      <c r="BQ146" s="259"/>
      <c r="BR146" s="259"/>
      <c r="BS146" s="259"/>
      <c r="BT146" s="259"/>
      <c r="BU146" s="259"/>
      <c r="BV146" s="259"/>
      <c r="BW146" s="259"/>
      <c r="BX146" s="259"/>
      <c r="BY146" s="259"/>
      <c r="BZ146" s="259"/>
      <c r="CA146" s="259"/>
      <c r="CB146" s="259"/>
      <c r="CC146" s="259"/>
      <c r="CD146" s="259"/>
      <c r="CE146" s="259"/>
    </row>
    <row r="147" spans="46:83" x14ac:dyDescent="0.15">
      <c r="AT147" s="259"/>
      <c r="AU147" s="259"/>
      <c r="AV147" s="259"/>
      <c r="AW147" s="259"/>
      <c r="AX147" s="259"/>
      <c r="AY147" s="259"/>
      <c r="AZ147" s="259"/>
      <c r="BA147" s="259"/>
      <c r="BB147" s="259"/>
      <c r="BC147" s="259"/>
      <c r="BD147" s="259"/>
      <c r="BE147" s="259"/>
      <c r="BF147" s="259"/>
      <c r="BG147" s="259"/>
      <c r="BH147" s="259"/>
      <c r="BI147" s="259"/>
      <c r="BJ147" s="259"/>
      <c r="BK147" s="259"/>
      <c r="BL147" s="259"/>
      <c r="BM147" s="259"/>
      <c r="BN147" s="259"/>
      <c r="BO147" s="259"/>
      <c r="BP147" s="259"/>
      <c r="BQ147" s="259"/>
      <c r="BR147" s="259"/>
      <c r="BS147" s="259"/>
      <c r="BT147" s="259"/>
      <c r="BU147" s="259"/>
      <c r="BV147" s="259"/>
      <c r="BW147" s="259"/>
      <c r="BX147" s="259"/>
      <c r="BY147" s="259"/>
      <c r="BZ147" s="259"/>
      <c r="CA147" s="259"/>
      <c r="CB147" s="259"/>
      <c r="CC147" s="259"/>
      <c r="CD147" s="259"/>
      <c r="CE147" s="259"/>
    </row>
    <row r="148" spans="46:83" x14ac:dyDescent="0.15">
      <c r="AT148" s="259"/>
      <c r="AU148" s="259"/>
      <c r="AV148" s="259"/>
      <c r="AW148" s="259"/>
      <c r="AX148" s="259"/>
      <c r="AY148" s="259"/>
      <c r="AZ148" s="259"/>
      <c r="BA148" s="259"/>
      <c r="BB148" s="259"/>
      <c r="BC148" s="259"/>
      <c r="BD148" s="259"/>
      <c r="BE148" s="259"/>
      <c r="BF148" s="259"/>
      <c r="BG148" s="259"/>
      <c r="BH148" s="259"/>
      <c r="BI148" s="259"/>
      <c r="BJ148" s="259"/>
      <c r="BK148" s="259"/>
      <c r="BL148" s="259"/>
      <c r="BM148" s="259"/>
      <c r="BN148" s="259"/>
      <c r="BO148" s="259"/>
      <c r="BP148" s="259"/>
      <c r="BQ148" s="259"/>
      <c r="BR148" s="259"/>
      <c r="BS148" s="259"/>
      <c r="BT148" s="259"/>
      <c r="BU148" s="259"/>
      <c r="BV148" s="259"/>
      <c r="BW148" s="259"/>
      <c r="BX148" s="259"/>
      <c r="BY148" s="259"/>
      <c r="BZ148" s="259"/>
      <c r="CA148" s="259"/>
      <c r="CB148" s="259"/>
      <c r="CC148" s="259"/>
      <c r="CD148" s="259"/>
      <c r="CE148" s="259"/>
    </row>
    <row r="149" spans="46:83" x14ac:dyDescent="0.15">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row>
    <row r="150" spans="46:83" x14ac:dyDescent="0.15">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row>
    <row r="151" spans="46:83" x14ac:dyDescent="0.15">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c r="BQ151" s="259"/>
      <c r="BR151" s="259"/>
      <c r="BS151" s="259"/>
      <c r="BT151" s="259"/>
      <c r="BU151" s="259"/>
      <c r="BV151" s="259"/>
      <c r="BW151" s="259"/>
      <c r="BX151" s="259"/>
      <c r="BY151" s="259"/>
      <c r="BZ151" s="259"/>
      <c r="CA151" s="259"/>
      <c r="CB151" s="259"/>
      <c r="CC151" s="259"/>
      <c r="CD151" s="259"/>
      <c r="CE151" s="259"/>
    </row>
    <row r="152" spans="46:83" x14ac:dyDescent="0.15">
      <c r="AT152" s="259"/>
      <c r="AU152" s="259"/>
      <c r="AV152" s="259"/>
      <c r="AW152" s="259"/>
      <c r="AX152" s="259"/>
      <c r="AY152" s="259"/>
      <c r="AZ152" s="259"/>
      <c r="BA152" s="259"/>
      <c r="BB152" s="259"/>
      <c r="BC152" s="259"/>
      <c r="BD152" s="259"/>
      <c r="BE152" s="259"/>
      <c r="BF152" s="259"/>
      <c r="BG152" s="259"/>
      <c r="BH152" s="259"/>
      <c r="BI152" s="259"/>
      <c r="BJ152" s="259"/>
      <c r="BK152" s="259"/>
      <c r="BL152" s="259"/>
      <c r="BM152" s="259"/>
      <c r="BN152" s="259"/>
      <c r="BO152" s="259"/>
      <c r="BP152" s="259"/>
      <c r="BQ152" s="259"/>
      <c r="BR152" s="259"/>
      <c r="BS152" s="259"/>
      <c r="BT152" s="259"/>
      <c r="BU152" s="259"/>
      <c r="BV152" s="259"/>
      <c r="BW152" s="259"/>
      <c r="BX152" s="259"/>
      <c r="BY152" s="259"/>
      <c r="BZ152" s="259"/>
      <c r="CA152" s="259"/>
      <c r="CB152" s="259"/>
      <c r="CC152" s="259"/>
      <c r="CD152" s="259"/>
      <c r="CE152" s="259"/>
    </row>
    <row r="153" spans="46:83" x14ac:dyDescent="0.15">
      <c r="AT153" s="259"/>
      <c r="AU153" s="259"/>
      <c r="AV153" s="259"/>
      <c r="AW153" s="259"/>
      <c r="AX153" s="259"/>
      <c r="AY153" s="259"/>
      <c r="AZ153" s="259"/>
      <c r="BA153" s="259"/>
      <c r="BB153" s="259"/>
      <c r="BC153" s="259"/>
      <c r="BD153" s="259"/>
      <c r="BE153" s="259"/>
      <c r="BF153" s="259"/>
      <c r="BG153" s="259"/>
      <c r="BH153" s="259"/>
      <c r="BI153" s="259"/>
      <c r="BJ153" s="259"/>
      <c r="BK153" s="259"/>
      <c r="BL153" s="259"/>
      <c r="BM153" s="259"/>
      <c r="BN153" s="259"/>
      <c r="BO153" s="259"/>
      <c r="BP153" s="259"/>
      <c r="BQ153" s="259"/>
      <c r="BR153" s="259"/>
      <c r="BS153" s="259"/>
      <c r="BT153" s="259"/>
      <c r="BU153" s="259"/>
      <c r="BV153" s="259"/>
      <c r="BW153" s="259"/>
      <c r="BX153" s="259"/>
      <c r="BY153" s="259"/>
      <c r="BZ153" s="259"/>
      <c r="CA153" s="259"/>
      <c r="CB153" s="259"/>
      <c r="CC153" s="259"/>
      <c r="CD153" s="259"/>
      <c r="CE153" s="259"/>
    </row>
    <row r="154" spans="46:83" x14ac:dyDescent="0.15">
      <c r="AT154" s="259"/>
      <c r="AU154" s="259"/>
      <c r="AV154" s="259"/>
      <c r="AW154" s="259"/>
      <c r="AX154" s="259"/>
      <c r="AY154" s="259"/>
      <c r="AZ154" s="259"/>
      <c r="BA154" s="259"/>
      <c r="BB154" s="259"/>
      <c r="BC154" s="259"/>
      <c r="BD154" s="259"/>
      <c r="BE154" s="259"/>
      <c r="BF154" s="259"/>
      <c r="BG154" s="259"/>
      <c r="BH154" s="259"/>
      <c r="BI154" s="259"/>
      <c r="BJ154" s="259"/>
      <c r="BK154" s="259"/>
      <c r="BL154" s="259"/>
      <c r="BM154" s="259"/>
      <c r="BN154" s="259"/>
      <c r="BO154" s="259"/>
      <c r="BP154" s="259"/>
      <c r="BQ154" s="259"/>
      <c r="BR154" s="259"/>
      <c r="BS154" s="259"/>
      <c r="BT154" s="259"/>
      <c r="BU154" s="259"/>
      <c r="BV154" s="259"/>
      <c r="BW154" s="259"/>
      <c r="BX154" s="259"/>
      <c r="BY154" s="259"/>
      <c r="BZ154" s="259"/>
      <c r="CA154" s="259"/>
      <c r="CB154" s="259"/>
      <c r="CC154" s="259"/>
      <c r="CD154" s="259"/>
      <c r="CE154" s="259"/>
    </row>
    <row r="155" spans="46:83" x14ac:dyDescent="0.15">
      <c r="AT155" s="259"/>
      <c r="AU155" s="259"/>
      <c r="AV155" s="259"/>
      <c r="AW155" s="259"/>
      <c r="AX155" s="259"/>
      <c r="AY155" s="259"/>
      <c r="AZ155" s="259"/>
      <c r="BA155" s="259"/>
      <c r="BB155" s="259"/>
      <c r="BC155" s="259"/>
      <c r="BD155" s="259"/>
      <c r="BE155" s="259"/>
      <c r="BF155" s="259"/>
      <c r="BG155" s="259"/>
      <c r="BH155" s="259"/>
      <c r="BI155" s="259"/>
      <c r="BJ155" s="259"/>
      <c r="BK155" s="259"/>
      <c r="BL155" s="259"/>
      <c r="BM155" s="259"/>
      <c r="BN155" s="259"/>
      <c r="BO155" s="259"/>
      <c r="BP155" s="259"/>
      <c r="BQ155" s="259"/>
      <c r="BR155" s="259"/>
      <c r="BS155" s="259"/>
      <c r="BT155" s="259"/>
      <c r="BU155" s="259"/>
      <c r="BV155" s="259"/>
      <c r="BW155" s="259"/>
      <c r="BX155" s="259"/>
      <c r="BY155" s="259"/>
      <c r="BZ155" s="259"/>
      <c r="CA155" s="259"/>
      <c r="CB155" s="259"/>
      <c r="CC155" s="259"/>
      <c r="CD155" s="259"/>
      <c r="CE155" s="259"/>
    </row>
    <row r="156" spans="46:83" x14ac:dyDescent="0.15">
      <c r="AT156" s="259"/>
      <c r="AU156" s="259"/>
      <c r="AV156" s="259"/>
      <c r="AW156" s="259"/>
      <c r="AX156" s="259"/>
      <c r="AY156" s="259"/>
      <c r="AZ156" s="259"/>
      <c r="BA156" s="259"/>
      <c r="BB156" s="259"/>
      <c r="BC156" s="259"/>
      <c r="BD156" s="259"/>
      <c r="BE156" s="259"/>
      <c r="BF156" s="259"/>
      <c r="BG156" s="259"/>
      <c r="BH156" s="259"/>
      <c r="BI156" s="259"/>
      <c r="BJ156" s="259"/>
      <c r="BK156" s="259"/>
      <c r="BL156" s="259"/>
      <c r="BM156" s="259"/>
      <c r="BN156" s="259"/>
      <c r="BO156" s="259"/>
      <c r="BP156" s="259"/>
      <c r="BQ156" s="259"/>
      <c r="BR156" s="259"/>
      <c r="BS156" s="259"/>
      <c r="BT156" s="259"/>
      <c r="BU156" s="259"/>
      <c r="BV156" s="259"/>
      <c r="BW156" s="259"/>
      <c r="BX156" s="259"/>
      <c r="BY156" s="259"/>
      <c r="BZ156" s="259"/>
      <c r="CA156" s="259"/>
      <c r="CB156" s="259"/>
      <c r="CC156" s="259"/>
      <c r="CD156" s="259"/>
      <c r="CE156" s="259"/>
    </row>
    <row r="157" spans="46:83" x14ac:dyDescent="0.15">
      <c r="AT157" s="259"/>
      <c r="AU157" s="259"/>
      <c r="AV157" s="259"/>
      <c r="AW157" s="259"/>
      <c r="AX157" s="259"/>
      <c r="AY157" s="259"/>
      <c r="AZ157" s="259"/>
      <c r="BA157" s="259"/>
      <c r="BB157" s="259"/>
      <c r="BC157" s="259"/>
      <c r="BD157" s="259"/>
      <c r="BE157" s="259"/>
      <c r="BF157" s="259"/>
      <c r="BG157" s="259"/>
      <c r="BH157" s="259"/>
      <c r="BI157" s="259"/>
      <c r="BJ157" s="259"/>
      <c r="BK157" s="259"/>
      <c r="BL157" s="259"/>
      <c r="BM157" s="259"/>
      <c r="BN157" s="259"/>
      <c r="BO157" s="259"/>
      <c r="BP157" s="259"/>
      <c r="BQ157" s="259"/>
      <c r="BR157" s="259"/>
      <c r="BS157" s="259"/>
      <c r="BT157" s="259"/>
      <c r="BU157" s="259"/>
      <c r="BV157" s="259"/>
      <c r="BW157" s="259"/>
      <c r="BX157" s="259"/>
      <c r="BY157" s="259"/>
      <c r="BZ157" s="259"/>
      <c r="CA157" s="259"/>
      <c r="CB157" s="259"/>
      <c r="CC157" s="259"/>
      <c r="CD157" s="259"/>
      <c r="CE157" s="259"/>
    </row>
    <row r="158" spans="46:83" x14ac:dyDescent="0.15">
      <c r="AT158" s="259"/>
      <c r="AU158" s="259"/>
      <c r="AV158" s="259"/>
      <c r="AW158" s="259"/>
      <c r="AX158" s="259"/>
      <c r="AY158" s="259"/>
      <c r="AZ158" s="259"/>
      <c r="BA158" s="259"/>
      <c r="BB158" s="259"/>
      <c r="BC158" s="259"/>
      <c r="BD158" s="259"/>
      <c r="BE158" s="259"/>
      <c r="BF158" s="259"/>
      <c r="BG158" s="259"/>
      <c r="BH158" s="259"/>
      <c r="BI158" s="259"/>
      <c r="BJ158" s="259"/>
      <c r="BK158" s="259"/>
      <c r="BL158" s="259"/>
      <c r="BM158" s="259"/>
      <c r="BN158" s="259"/>
      <c r="BO158" s="259"/>
      <c r="BP158" s="259"/>
      <c r="BQ158" s="259"/>
      <c r="BR158" s="259"/>
      <c r="BS158" s="259"/>
      <c r="BT158" s="259"/>
      <c r="BU158" s="259"/>
      <c r="BV158" s="259"/>
      <c r="BW158" s="259"/>
      <c r="BX158" s="259"/>
      <c r="BY158" s="259"/>
      <c r="BZ158" s="259"/>
      <c r="CA158" s="259"/>
      <c r="CB158" s="259"/>
      <c r="CC158" s="259"/>
      <c r="CD158" s="259"/>
      <c r="CE158" s="259"/>
    </row>
    <row r="159" spans="46:83" x14ac:dyDescent="0.15">
      <c r="AT159" s="259"/>
      <c r="AU159" s="259"/>
      <c r="AV159" s="259"/>
      <c r="AW159" s="259"/>
      <c r="AX159" s="259"/>
      <c r="AY159" s="259"/>
      <c r="AZ159" s="259"/>
      <c r="BA159" s="259"/>
      <c r="BB159" s="259"/>
      <c r="BC159" s="259"/>
      <c r="BD159" s="259"/>
      <c r="BE159" s="259"/>
      <c r="BF159" s="259"/>
      <c r="BG159" s="259"/>
      <c r="BH159" s="259"/>
      <c r="BI159" s="259"/>
      <c r="BJ159" s="259"/>
      <c r="BK159" s="259"/>
      <c r="BL159" s="259"/>
      <c r="BM159" s="259"/>
      <c r="BN159" s="259"/>
      <c r="BO159" s="259"/>
      <c r="BP159" s="259"/>
      <c r="BQ159" s="259"/>
      <c r="BR159" s="259"/>
      <c r="BS159" s="259"/>
      <c r="BT159" s="259"/>
      <c r="BU159" s="259"/>
      <c r="BV159" s="259"/>
      <c r="BW159" s="259"/>
      <c r="BX159" s="259"/>
      <c r="BY159" s="259"/>
      <c r="BZ159" s="259"/>
      <c r="CA159" s="259"/>
      <c r="CB159" s="259"/>
      <c r="CC159" s="259"/>
      <c r="CD159" s="259"/>
      <c r="CE159" s="259"/>
    </row>
    <row r="160" spans="46:83" x14ac:dyDescent="0.15">
      <c r="AT160" s="259"/>
      <c r="AU160" s="259"/>
      <c r="AV160" s="259"/>
      <c r="AW160" s="259"/>
      <c r="AX160" s="259"/>
      <c r="AY160" s="259"/>
      <c r="AZ160" s="259"/>
      <c r="BA160" s="259"/>
      <c r="BB160" s="259"/>
      <c r="BC160" s="259"/>
      <c r="BD160" s="259"/>
      <c r="BE160" s="259"/>
      <c r="BF160" s="259"/>
      <c r="BG160" s="259"/>
      <c r="BH160" s="259"/>
      <c r="BI160" s="259"/>
      <c r="BJ160" s="259"/>
      <c r="BK160" s="259"/>
      <c r="BL160" s="259"/>
      <c r="BM160" s="259"/>
      <c r="BN160" s="259"/>
      <c r="BO160" s="259"/>
      <c r="BP160" s="259"/>
      <c r="BQ160" s="259"/>
      <c r="BR160" s="259"/>
      <c r="BS160" s="259"/>
      <c r="BT160" s="259"/>
      <c r="BU160" s="259"/>
      <c r="BV160" s="259"/>
      <c r="BW160" s="259"/>
      <c r="BX160" s="259"/>
      <c r="BY160" s="259"/>
      <c r="BZ160" s="259"/>
      <c r="CA160" s="259"/>
      <c r="CB160" s="259"/>
      <c r="CC160" s="259"/>
      <c r="CD160" s="259"/>
      <c r="CE160" s="259"/>
    </row>
    <row r="161" spans="46:83" x14ac:dyDescent="0.15">
      <c r="AT161" s="259"/>
      <c r="AU161" s="259"/>
      <c r="AV161" s="259"/>
      <c r="AW161" s="259"/>
      <c r="AX161" s="259"/>
      <c r="AY161" s="259"/>
      <c r="AZ161" s="259"/>
      <c r="BA161" s="259"/>
      <c r="BB161" s="259"/>
      <c r="BC161" s="259"/>
      <c r="BD161" s="259"/>
      <c r="BE161" s="259"/>
      <c r="BF161" s="259"/>
      <c r="BG161" s="259"/>
      <c r="BH161" s="259"/>
      <c r="BI161" s="259"/>
      <c r="BJ161" s="259"/>
      <c r="BK161" s="259"/>
      <c r="BL161" s="259"/>
      <c r="BM161" s="259"/>
      <c r="BN161" s="259"/>
      <c r="BO161" s="259"/>
      <c r="BP161" s="259"/>
      <c r="BQ161" s="259"/>
      <c r="BR161" s="259"/>
      <c r="BS161" s="259"/>
      <c r="BT161" s="259"/>
      <c r="BU161" s="259"/>
      <c r="BV161" s="259"/>
      <c r="BW161" s="259"/>
      <c r="BX161" s="259"/>
      <c r="BY161" s="259"/>
      <c r="BZ161" s="259"/>
      <c r="CA161" s="259"/>
      <c r="CB161" s="259"/>
      <c r="CC161" s="259"/>
      <c r="CD161" s="259"/>
      <c r="CE161" s="259"/>
    </row>
    <row r="162" spans="46:83" x14ac:dyDescent="0.15">
      <c r="AT162" s="259"/>
      <c r="AU162" s="259"/>
      <c r="AV162" s="259"/>
      <c r="AW162" s="259"/>
      <c r="AX162" s="259"/>
      <c r="AY162" s="259"/>
      <c r="AZ162" s="259"/>
      <c r="BA162" s="259"/>
      <c r="BB162" s="259"/>
      <c r="BC162" s="259"/>
      <c r="BD162" s="259"/>
      <c r="BE162" s="259"/>
      <c r="BF162" s="259"/>
      <c r="BG162" s="259"/>
      <c r="BH162" s="259"/>
      <c r="BI162" s="259"/>
      <c r="BJ162" s="259"/>
      <c r="BK162" s="259"/>
      <c r="BL162" s="259"/>
      <c r="BM162" s="259"/>
      <c r="BN162" s="259"/>
      <c r="BO162" s="259"/>
      <c r="BP162" s="259"/>
      <c r="BQ162" s="259"/>
      <c r="BR162" s="259"/>
      <c r="BS162" s="259"/>
      <c r="BT162" s="259"/>
      <c r="BU162" s="259"/>
      <c r="BV162" s="259"/>
      <c r="BW162" s="259"/>
      <c r="BX162" s="259"/>
      <c r="BY162" s="259"/>
      <c r="BZ162" s="259"/>
      <c r="CA162" s="259"/>
      <c r="CB162" s="259"/>
      <c r="CC162" s="259"/>
      <c r="CD162" s="259"/>
      <c r="CE162" s="259"/>
    </row>
    <row r="163" spans="46:83" x14ac:dyDescent="0.15">
      <c r="AT163" s="259"/>
      <c r="AU163" s="259"/>
      <c r="AV163" s="259"/>
      <c r="AW163" s="259"/>
      <c r="AX163" s="259"/>
      <c r="AY163" s="259"/>
      <c r="AZ163" s="259"/>
      <c r="BA163" s="259"/>
      <c r="BB163" s="259"/>
      <c r="BC163" s="259"/>
      <c r="BD163" s="259"/>
      <c r="BE163" s="259"/>
      <c r="BF163" s="259"/>
      <c r="BG163" s="259"/>
      <c r="BH163" s="259"/>
      <c r="BI163" s="259"/>
      <c r="BJ163" s="259"/>
      <c r="BK163" s="259"/>
      <c r="BL163" s="259"/>
      <c r="BM163" s="259"/>
      <c r="BN163" s="259"/>
      <c r="BO163" s="259"/>
      <c r="BP163" s="259"/>
      <c r="BQ163" s="259"/>
      <c r="BR163" s="259"/>
      <c r="BS163" s="259"/>
      <c r="BT163" s="259"/>
      <c r="BU163" s="259"/>
      <c r="BV163" s="259"/>
      <c r="BW163" s="259"/>
      <c r="BX163" s="259"/>
      <c r="BY163" s="259"/>
      <c r="BZ163" s="259"/>
      <c r="CA163" s="259"/>
      <c r="CB163" s="259"/>
      <c r="CC163" s="259"/>
      <c r="CD163" s="259"/>
      <c r="CE163" s="259"/>
    </row>
    <row r="164" spans="46:83" x14ac:dyDescent="0.15">
      <c r="AT164" s="259"/>
      <c r="AU164" s="259"/>
      <c r="AV164" s="259"/>
      <c r="AW164" s="259"/>
      <c r="AX164" s="259"/>
      <c r="AY164" s="259"/>
      <c r="AZ164" s="259"/>
      <c r="BA164" s="259"/>
      <c r="BB164" s="259"/>
      <c r="BC164" s="259"/>
      <c r="BD164" s="259"/>
      <c r="BE164" s="259"/>
      <c r="BF164" s="259"/>
      <c r="BG164" s="259"/>
      <c r="BH164" s="259"/>
      <c r="BI164" s="259"/>
      <c r="BJ164" s="259"/>
      <c r="BK164" s="259"/>
      <c r="BL164" s="259"/>
      <c r="BM164" s="259"/>
      <c r="BN164" s="259"/>
      <c r="BO164" s="259"/>
      <c r="BP164" s="259"/>
      <c r="BQ164" s="259"/>
      <c r="BR164" s="259"/>
      <c r="BS164" s="259"/>
      <c r="BT164" s="259"/>
      <c r="BU164" s="259"/>
      <c r="BV164" s="259"/>
      <c r="BW164" s="259"/>
      <c r="BX164" s="259"/>
      <c r="BY164" s="259"/>
      <c r="BZ164" s="259"/>
      <c r="CA164" s="259"/>
      <c r="CB164" s="259"/>
      <c r="CC164" s="259"/>
      <c r="CD164" s="259"/>
      <c r="CE164" s="259"/>
    </row>
    <row r="165" spans="46:83" x14ac:dyDescent="0.15">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c r="BQ165" s="259"/>
      <c r="BR165" s="259"/>
      <c r="BS165" s="259"/>
      <c r="BT165" s="259"/>
      <c r="BU165" s="259"/>
      <c r="BV165" s="259"/>
      <c r="BW165" s="259"/>
      <c r="BX165" s="259"/>
      <c r="BY165" s="259"/>
      <c r="BZ165" s="259"/>
      <c r="CA165" s="259"/>
      <c r="CB165" s="259"/>
      <c r="CC165" s="259"/>
      <c r="CD165" s="259"/>
      <c r="CE165" s="259"/>
    </row>
    <row r="166" spans="46:83" x14ac:dyDescent="0.15">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c r="BQ166" s="259"/>
      <c r="BR166" s="259"/>
      <c r="BS166" s="259"/>
      <c r="BT166" s="259"/>
      <c r="BU166" s="259"/>
      <c r="BV166" s="259"/>
      <c r="BW166" s="259"/>
      <c r="BX166" s="259"/>
      <c r="BY166" s="259"/>
      <c r="BZ166" s="259"/>
      <c r="CA166" s="259"/>
      <c r="CB166" s="259"/>
      <c r="CC166" s="259"/>
      <c r="CD166" s="259"/>
      <c r="CE166" s="259"/>
    </row>
    <row r="167" spans="46:83" x14ac:dyDescent="0.15">
      <c r="AT167" s="259"/>
      <c r="AU167" s="259"/>
      <c r="AV167" s="259"/>
      <c r="AW167" s="259"/>
      <c r="AX167" s="259"/>
      <c r="AY167" s="259"/>
      <c r="AZ167" s="259"/>
      <c r="BA167" s="259"/>
      <c r="BB167" s="259"/>
      <c r="BC167" s="259"/>
      <c r="BD167" s="259"/>
      <c r="BE167" s="259"/>
      <c r="BF167" s="259"/>
      <c r="BG167" s="259"/>
      <c r="BH167" s="259"/>
      <c r="BI167" s="259"/>
      <c r="BJ167" s="259"/>
      <c r="BK167" s="259"/>
      <c r="BL167" s="259"/>
      <c r="BM167" s="259"/>
      <c r="BN167" s="259"/>
      <c r="BO167" s="259"/>
      <c r="BP167" s="259"/>
      <c r="BQ167" s="259"/>
      <c r="BR167" s="259"/>
      <c r="BS167" s="259"/>
      <c r="BT167" s="259"/>
      <c r="BU167" s="259"/>
      <c r="BV167" s="259"/>
      <c r="BW167" s="259"/>
      <c r="BX167" s="259"/>
      <c r="BY167" s="259"/>
      <c r="BZ167" s="259"/>
      <c r="CA167" s="259"/>
      <c r="CB167" s="259"/>
      <c r="CC167" s="259"/>
      <c r="CD167" s="259"/>
      <c r="CE167" s="259"/>
    </row>
    <row r="168" spans="46:83" x14ac:dyDescent="0.15">
      <c r="AT168" s="259"/>
      <c r="AU168" s="259"/>
      <c r="AV168" s="259"/>
      <c r="AW168" s="259"/>
      <c r="AX168" s="259"/>
      <c r="AY168" s="259"/>
      <c r="AZ168" s="259"/>
      <c r="BA168" s="259"/>
      <c r="BB168" s="259"/>
      <c r="BC168" s="259"/>
      <c r="BD168" s="259"/>
      <c r="BE168" s="259"/>
      <c r="BF168" s="259"/>
      <c r="BG168" s="259"/>
      <c r="BH168" s="259"/>
      <c r="BI168" s="259"/>
      <c r="BJ168" s="259"/>
      <c r="BK168" s="259"/>
      <c r="BL168" s="259"/>
      <c r="BM168" s="259"/>
      <c r="BN168" s="259"/>
      <c r="BO168" s="259"/>
      <c r="BP168" s="259"/>
      <c r="BQ168" s="259"/>
      <c r="BR168" s="259"/>
      <c r="BS168" s="259"/>
      <c r="BT168" s="259"/>
      <c r="BU168" s="259"/>
      <c r="BV168" s="259"/>
      <c r="BW168" s="259"/>
      <c r="BX168" s="259"/>
      <c r="BY168" s="259"/>
      <c r="BZ168" s="259"/>
      <c r="CA168" s="259"/>
      <c r="CB168" s="259"/>
      <c r="CC168" s="259"/>
      <c r="CD168" s="259"/>
      <c r="CE168" s="259"/>
    </row>
    <row r="169" spans="46:83" x14ac:dyDescent="0.15">
      <c r="AT169" s="259"/>
      <c r="AU169" s="259"/>
      <c r="AV169" s="259"/>
      <c r="AW169" s="259"/>
      <c r="AX169" s="259"/>
      <c r="AY169" s="259"/>
      <c r="AZ169" s="259"/>
      <c r="BA169" s="259"/>
      <c r="BB169" s="259"/>
      <c r="BC169" s="259"/>
      <c r="BD169" s="259"/>
      <c r="BE169" s="259"/>
      <c r="BF169" s="259"/>
      <c r="BG169" s="259"/>
      <c r="BH169" s="259"/>
      <c r="BI169" s="259"/>
      <c r="BJ169" s="259"/>
      <c r="BK169" s="259"/>
      <c r="BL169" s="259"/>
      <c r="BM169" s="259"/>
      <c r="BN169" s="259"/>
      <c r="BO169" s="259"/>
      <c r="BP169" s="259"/>
      <c r="BQ169" s="259"/>
      <c r="BR169" s="259"/>
      <c r="BS169" s="259"/>
      <c r="BT169" s="259"/>
      <c r="BU169" s="259"/>
      <c r="BV169" s="259"/>
      <c r="BW169" s="259"/>
      <c r="BX169" s="259"/>
      <c r="BY169" s="259"/>
      <c r="BZ169" s="259"/>
      <c r="CA169" s="259"/>
      <c r="CB169" s="259"/>
      <c r="CC169" s="259"/>
      <c r="CD169" s="259"/>
      <c r="CE169" s="259"/>
    </row>
    <row r="170" spans="46:83" x14ac:dyDescent="0.15">
      <c r="AT170" s="259"/>
      <c r="AU170" s="259"/>
      <c r="AV170" s="259"/>
      <c r="AW170" s="259"/>
      <c r="AX170" s="259"/>
      <c r="AY170" s="259"/>
      <c r="AZ170" s="259"/>
      <c r="BA170" s="259"/>
      <c r="BB170" s="259"/>
      <c r="BC170" s="259"/>
      <c r="BD170" s="259"/>
      <c r="BE170" s="259"/>
      <c r="BF170" s="259"/>
      <c r="BG170" s="259"/>
      <c r="BH170" s="259"/>
      <c r="BI170" s="259"/>
      <c r="BJ170" s="259"/>
      <c r="BK170" s="259"/>
      <c r="BL170" s="259"/>
      <c r="BM170" s="259"/>
      <c r="BN170" s="259"/>
      <c r="BO170" s="259"/>
      <c r="BP170" s="259"/>
      <c r="BQ170" s="259"/>
      <c r="BR170" s="259"/>
      <c r="BS170" s="259"/>
      <c r="BT170" s="259"/>
      <c r="BU170" s="259"/>
      <c r="BV170" s="259"/>
      <c r="BW170" s="259"/>
      <c r="BX170" s="259"/>
      <c r="BY170" s="259"/>
      <c r="BZ170" s="259"/>
      <c r="CA170" s="259"/>
      <c r="CB170" s="259"/>
      <c r="CC170" s="259"/>
      <c r="CD170" s="259"/>
      <c r="CE170" s="259"/>
    </row>
    <row r="171" spans="46:83" x14ac:dyDescent="0.15">
      <c r="AT171" s="259"/>
      <c r="AU171" s="259"/>
      <c r="AV171" s="259"/>
      <c r="AW171" s="259"/>
      <c r="AX171" s="259"/>
      <c r="AY171" s="259"/>
      <c r="AZ171" s="259"/>
      <c r="BA171" s="259"/>
      <c r="BB171" s="259"/>
      <c r="BC171" s="259"/>
      <c r="BD171" s="259"/>
      <c r="BE171" s="259"/>
      <c r="BF171" s="259"/>
      <c r="BG171" s="259"/>
      <c r="BH171" s="259"/>
      <c r="BI171" s="259"/>
      <c r="BJ171" s="259"/>
      <c r="BK171" s="259"/>
      <c r="BL171" s="259"/>
      <c r="BM171" s="259"/>
      <c r="BN171" s="259"/>
      <c r="BO171" s="259"/>
      <c r="BP171" s="259"/>
      <c r="BQ171" s="259"/>
      <c r="BR171" s="259"/>
      <c r="BS171" s="259"/>
      <c r="BT171" s="259"/>
      <c r="BU171" s="259"/>
      <c r="BV171" s="259"/>
      <c r="BW171" s="259"/>
      <c r="BX171" s="259"/>
      <c r="BY171" s="259"/>
      <c r="BZ171" s="259"/>
      <c r="CA171" s="259"/>
      <c r="CB171" s="259"/>
      <c r="CC171" s="259"/>
      <c r="CD171" s="259"/>
      <c r="CE171" s="259"/>
    </row>
    <row r="172" spans="46:83" x14ac:dyDescent="0.15">
      <c r="AT172" s="259"/>
      <c r="AU172" s="259"/>
      <c r="AV172" s="259"/>
      <c r="AW172" s="259"/>
      <c r="AX172" s="259"/>
      <c r="AY172" s="259"/>
      <c r="AZ172" s="259"/>
      <c r="BA172" s="259"/>
      <c r="BB172" s="259"/>
      <c r="BC172" s="259"/>
      <c r="BD172" s="259"/>
      <c r="BE172" s="259"/>
      <c r="BF172" s="259"/>
      <c r="BG172" s="259"/>
      <c r="BH172" s="259"/>
      <c r="BI172" s="259"/>
      <c r="BJ172" s="259"/>
      <c r="BK172" s="259"/>
      <c r="BL172" s="259"/>
      <c r="BM172" s="259"/>
      <c r="BN172" s="259"/>
      <c r="BO172" s="259"/>
      <c r="BP172" s="259"/>
      <c r="BQ172" s="259"/>
      <c r="BR172" s="259"/>
      <c r="BS172" s="259"/>
      <c r="BT172" s="259"/>
      <c r="BU172" s="259"/>
      <c r="BV172" s="259"/>
      <c r="BW172" s="259"/>
      <c r="BX172" s="259"/>
      <c r="BY172" s="259"/>
      <c r="BZ172" s="259"/>
      <c r="CA172" s="259"/>
      <c r="CB172" s="259"/>
      <c r="CC172" s="259"/>
      <c r="CD172" s="259"/>
      <c r="CE172" s="259"/>
    </row>
    <row r="173" spans="46:83" x14ac:dyDescent="0.15">
      <c r="AT173" s="259"/>
      <c r="AU173" s="259"/>
      <c r="AV173" s="259"/>
      <c r="AW173" s="259"/>
      <c r="AX173" s="259"/>
      <c r="AY173" s="259"/>
      <c r="AZ173" s="259"/>
      <c r="BA173" s="259"/>
      <c r="BB173" s="259"/>
      <c r="BC173" s="259"/>
      <c r="BD173" s="259"/>
      <c r="BE173" s="259"/>
      <c r="BF173" s="259"/>
      <c r="BG173" s="259"/>
      <c r="BH173" s="259"/>
      <c r="BI173" s="259"/>
      <c r="BJ173" s="259"/>
      <c r="BK173" s="259"/>
      <c r="BL173" s="259"/>
      <c r="BM173" s="259"/>
      <c r="BN173" s="259"/>
      <c r="BO173" s="259"/>
      <c r="BP173" s="259"/>
      <c r="BQ173" s="259"/>
      <c r="BR173" s="259"/>
      <c r="BS173" s="259"/>
      <c r="BT173" s="259"/>
      <c r="BU173" s="259"/>
      <c r="BV173" s="259"/>
      <c r="BW173" s="259"/>
      <c r="BX173" s="259"/>
      <c r="BY173" s="259"/>
      <c r="BZ173" s="259"/>
      <c r="CA173" s="259"/>
      <c r="CB173" s="259"/>
      <c r="CC173" s="259"/>
      <c r="CD173" s="259"/>
      <c r="CE173" s="259"/>
    </row>
    <row r="174" spans="46:83" x14ac:dyDescent="0.15">
      <c r="AT174" s="259"/>
      <c r="AU174" s="259"/>
      <c r="AV174" s="259"/>
      <c r="AW174" s="259"/>
      <c r="AX174" s="259"/>
      <c r="AY174" s="259"/>
      <c r="AZ174" s="259"/>
      <c r="BA174" s="259"/>
      <c r="BB174" s="259"/>
      <c r="BC174" s="259"/>
      <c r="BD174" s="259"/>
      <c r="BE174" s="259"/>
      <c r="BF174" s="259"/>
      <c r="BG174" s="259"/>
      <c r="BH174" s="259"/>
      <c r="BI174" s="259"/>
      <c r="BJ174" s="259"/>
      <c r="BK174" s="259"/>
      <c r="BL174" s="259"/>
      <c r="BM174" s="259"/>
      <c r="BN174" s="259"/>
      <c r="BO174" s="259"/>
      <c r="BP174" s="259"/>
      <c r="BQ174" s="259"/>
      <c r="BR174" s="259"/>
      <c r="BS174" s="259"/>
      <c r="BT174" s="259"/>
      <c r="BU174" s="259"/>
      <c r="BV174" s="259"/>
      <c r="BW174" s="259"/>
      <c r="BX174" s="259"/>
      <c r="BY174" s="259"/>
      <c r="BZ174" s="259"/>
      <c r="CA174" s="259"/>
      <c r="CB174" s="259"/>
      <c r="CC174" s="259"/>
      <c r="CD174" s="259"/>
      <c r="CE174" s="259"/>
    </row>
    <row r="175" spans="46:83" x14ac:dyDescent="0.15">
      <c r="AT175" s="263" t="s">
        <v>156</v>
      </c>
      <c r="AU175" s="259"/>
      <c r="AV175" s="259"/>
      <c r="AW175" s="259"/>
      <c r="AX175" s="259"/>
      <c r="AY175" s="259"/>
      <c r="AZ175" s="259"/>
      <c r="BA175" s="259"/>
      <c r="BB175" s="259"/>
      <c r="BC175" s="259"/>
      <c r="BD175" s="259"/>
      <c r="BE175" s="259"/>
      <c r="BF175" s="259"/>
      <c r="BG175" s="259"/>
      <c r="BH175" s="259"/>
      <c r="BI175" s="259"/>
      <c r="BJ175" s="259"/>
      <c r="BK175" s="259"/>
      <c r="BL175" s="259"/>
      <c r="BM175" s="259"/>
      <c r="BN175" s="259"/>
      <c r="BO175" s="259"/>
      <c r="BP175" s="259"/>
      <c r="BQ175" s="259"/>
      <c r="BR175" s="259"/>
      <c r="BS175" s="259"/>
      <c r="BT175" s="259"/>
      <c r="BU175" s="259"/>
      <c r="BV175" s="259"/>
      <c r="BW175" s="259"/>
      <c r="BX175" s="259"/>
      <c r="BY175" s="259"/>
      <c r="BZ175" s="259"/>
      <c r="CA175" s="259"/>
      <c r="CB175" s="259"/>
      <c r="CC175" s="259"/>
      <c r="CD175" s="259"/>
      <c r="CE175" s="259"/>
    </row>
    <row r="176" spans="46:83" x14ac:dyDescent="0.15">
      <c r="AT176" s="259"/>
      <c r="AU176" s="259"/>
      <c r="AV176" s="259"/>
      <c r="AW176" s="259"/>
      <c r="AX176" s="259"/>
      <c r="AY176" s="259"/>
      <c r="AZ176" s="259"/>
      <c r="BA176" s="259"/>
      <c r="BB176" s="259"/>
      <c r="BC176" s="259"/>
      <c r="BD176" s="259"/>
      <c r="BE176" s="259"/>
      <c r="BF176" s="259"/>
      <c r="BG176" s="259"/>
      <c r="BH176" s="259"/>
      <c r="BI176" s="259"/>
      <c r="BJ176" s="259"/>
      <c r="BK176" s="259"/>
      <c r="BL176" s="259"/>
      <c r="BM176" s="259"/>
      <c r="BN176" s="259"/>
      <c r="BO176" s="259"/>
      <c r="BP176" s="259"/>
      <c r="BQ176" s="259"/>
      <c r="BR176" s="259"/>
      <c r="BS176" s="259"/>
      <c r="BT176" s="259"/>
      <c r="BU176" s="259"/>
      <c r="BV176" s="259"/>
      <c r="BW176" s="259"/>
      <c r="BX176" s="259"/>
      <c r="BY176" s="259"/>
      <c r="BZ176" s="259"/>
      <c r="CA176" s="259"/>
      <c r="CB176" s="259"/>
      <c r="CC176" s="259"/>
      <c r="CD176" s="259"/>
      <c r="CE176" s="259"/>
    </row>
    <row r="177" spans="46:83" x14ac:dyDescent="0.15">
      <c r="AT177" s="259"/>
      <c r="AU177" s="259"/>
      <c r="AV177" s="259"/>
      <c r="AW177" s="259"/>
      <c r="AX177" s="259"/>
      <c r="AY177" s="259"/>
      <c r="AZ177" s="259"/>
      <c r="BA177" s="259"/>
      <c r="BB177" s="259"/>
      <c r="BC177" s="259"/>
      <c r="BD177" s="259"/>
      <c r="BE177" s="259"/>
      <c r="BF177" s="259"/>
      <c r="BG177" s="259"/>
      <c r="BH177" s="259"/>
      <c r="BI177" s="259"/>
      <c r="BJ177" s="259"/>
      <c r="BK177" s="259"/>
      <c r="BL177" s="259"/>
      <c r="BM177" s="259"/>
      <c r="BN177" s="259"/>
      <c r="BO177" s="259"/>
      <c r="BP177" s="259"/>
      <c r="BQ177" s="259"/>
      <c r="BR177" s="259"/>
      <c r="BS177" s="259"/>
      <c r="BT177" s="259"/>
      <c r="BU177" s="259"/>
      <c r="BV177" s="259"/>
      <c r="BW177" s="259"/>
      <c r="BX177" s="259"/>
      <c r="BY177" s="259"/>
      <c r="BZ177" s="259"/>
      <c r="CA177" s="259"/>
      <c r="CB177" s="259"/>
      <c r="CC177" s="259"/>
      <c r="CD177" s="259"/>
      <c r="CE177" s="259"/>
    </row>
    <row r="178" spans="46:83" x14ac:dyDescent="0.15">
      <c r="AT178" s="259"/>
      <c r="AU178" s="259"/>
      <c r="AV178" s="259"/>
      <c r="AW178" s="259"/>
      <c r="AX178" s="259"/>
      <c r="AY178" s="259"/>
      <c r="AZ178" s="259"/>
      <c r="BA178" s="259"/>
      <c r="BB178" s="259"/>
      <c r="BC178" s="259"/>
      <c r="BD178" s="259"/>
      <c r="BE178" s="259"/>
      <c r="BF178" s="259"/>
      <c r="BG178" s="259"/>
      <c r="BH178" s="259"/>
      <c r="BI178" s="259"/>
      <c r="BJ178" s="259"/>
      <c r="BK178" s="259"/>
      <c r="BL178" s="259"/>
      <c r="BM178" s="259"/>
      <c r="BN178" s="259"/>
      <c r="BO178" s="259"/>
      <c r="BP178" s="259"/>
      <c r="BQ178" s="259"/>
      <c r="BR178" s="259"/>
      <c r="BS178" s="259"/>
      <c r="BT178" s="259"/>
      <c r="BU178" s="259"/>
      <c r="BV178" s="259"/>
      <c r="BW178" s="259"/>
      <c r="BX178" s="259"/>
      <c r="BY178" s="259"/>
      <c r="BZ178" s="259"/>
      <c r="CA178" s="259"/>
      <c r="CB178" s="259"/>
      <c r="CC178" s="259"/>
      <c r="CD178" s="259"/>
      <c r="CE178" s="259"/>
    </row>
    <row r="179" spans="46:83" x14ac:dyDescent="0.15">
      <c r="AT179" s="259"/>
      <c r="AU179" s="259"/>
      <c r="AV179" s="259"/>
      <c r="AW179" s="259"/>
      <c r="AX179" s="259"/>
      <c r="AY179" s="259"/>
      <c r="AZ179" s="259"/>
      <c r="BA179" s="259"/>
      <c r="BB179" s="259"/>
      <c r="BC179" s="259"/>
      <c r="BD179" s="259"/>
      <c r="BE179" s="259"/>
      <c r="BF179" s="259"/>
      <c r="BG179" s="259"/>
      <c r="BH179" s="259"/>
      <c r="BI179" s="259"/>
      <c r="BJ179" s="259"/>
      <c r="BK179" s="259"/>
      <c r="BL179" s="259"/>
      <c r="BM179" s="259"/>
      <c r="BN179" s="259"/>
      <c r="BO179" s="259"/>
      <c r="BP179" s="259"/>
      <c r="BQ179" s="259"/>
      <c r="BR179" s="259"/>
      <c r="BS179" s="259"/>
      <c r="BT179" s="259"/>
      <c r="BU179" s="259"/>
      <c r="BV179" s="259"/>
      <c r="BW179" s="259"/>
      <c r="BX179" s="259"/>
      <c r="BY179" s="259"/>
      <c r="BZ179" s="259"/>
      <c r="CA179" s="259"/>
      <c r="CB179" s="259"/>
      <c r="CC179" s="259"/>
      <c r="CD179" s="259"/>
      <c r="CE179" s="259"/>
    </row>
    <row r="180" spans="46:83" x14ac:dyDescent="0.15">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c r="BQ180" s="259"/>
      <c r="BR180" s="259"/>
      <c r="BS180" s="259"/>
      <c r="BT180" s="259"/>
      <c r="BU180" s="259"/>
      <c r="BV180" s="259"/>
      <c r="BW180" s="259"/>
      <c r="BX180" s="259"/>
      <c r="BY180" s="259"/>
      <c r="BZ180" s="259"/>
      <c r="CA180" s="259"/>
      <c r="CB180" s="259"/>
      <c r="CC180" s="259"/>
      <c r="CD180" s="259"/>
      <c r="CE180" s="259"/>
    </row>
    <row r="181" spans="46:83" x14ac:dyDescent="0.15">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c r="BQ181" s="259"/>
      <c r="BR181" s="259"/>
      <c r="BS181" s="259"/>
      <c r="BT181" s="259"/>
      <c r="BU181" s="259"/>
      <c r="BV181" s="259"/>
      <c r="BW181" s="259"/>
      <c r="BX181" s="259"/>
      <c r="BY181" s="259"/>
      <c r="BZ181" s="259"/>
      <c r="CA181" s="259"/>
      <c r="CB181" s="259"/>
      <c r="CC181" s="259"/>
      <c r="CD181" s="259"/>
      <c r="CE181" s="259"/>
    </row>
    <row r="182" spans="46:83" x14ac:dyDescent="0.15">
      <c r="AT182" s="259"/>
      <c r="AU182" s="259"/>
      <c r="AV182" s="259"/>
      <c r="AW182" s="259"/>
      <c r="AX182" s="259"/>
      <c r="AY182" s="259"/>
      <c r="AZ182" s="259"/>
      <c r="BA182" s="259"/>
      <c r="BB182" s="259"/>
      <c r="BC182" s="259"/>
      <c r="BD182" s="259"/>
      <c r="BE182" s="259"/>
      <c r="BF182" s="259"/>
      <c r="BG182" s="259"/>
      <c r="BH182" s="259"/>
      <c r="BI182" s="259"/>
      <c r="BJ182" s="259"/>
      <c r="BK182" s="259"/>
      <c r="BL182" s="259"/>
      <c r="BM182" s="259"/>
      <c r="BN182" s="259"/>
      <c r="BO182" s="259"/>
      <c r="BP182" s="259"/>
      <c r="BQ182" s="259"/>
      <c r="BR182" s="259"/>
      <c r="BS182" s="259"/>
      <c r="BT182" s="259"/>
      <c r="BU182" s="259"/>
      <c r="BV182" s="259"/>
      <c r="BW182" s="259"/>
      <c r="BX182" s="259"/>
      <c r="BY182" s="259"/>
      <c r="BZ182" s="259"/>
      <c r="CA182" s="259"/>
      <c r="CB182" s="259"/>
      <c r="CC182" s="259"/>
      <c r="CD182" s="259"/>
      <c r="CE182" s="259"/>
    </row>
    <row r="183" spans="46:83" x14ac:dyDescent="0.15">
      <c r="AT183" s="259"/>
      <c r="AU183" s="259"/>
      <c r="AV183" s="259"/>
      <c r="AW183" s="259"/>
      <c r="AX183" s="259"/>
      <c r="AY183" s="259"/>
      <c r="AZ183" s="259"/>
      <c r="BA183" s="259"/>
      <c r="BB183" s="259"/>
      <c r="BC183" s="259"/>
      <c r="BD183" s="259"/>
      <c r="BE183" s="259"/>
      <c r="BF183" s="259"/>
      <c r="BG183" s="259"/>
      <c r="BH183" s="259"/>
      <c r="BI183" s="259"/>
      <c r="BJ183" s="259"/>
      <c r="BK183" s="259"/>
      <c r="BL183" s="259"/>
      <c r="BM183" s="259"/>
      <c r="BN183" s="259"/>
      <c r="BO183" s="259"/>
      <c r="BP183" s="259"/>
      <c r="BQ183" s="259"/>
      <c r="BR183" s="259"/>
      <c r="BS183" s="259"/>
      <c r="BT183" s="259"/>
      <c r="BU183" s="259"/>
      <c r="BV183" s="259"/>
      <c r="BW183" s="259"/>
      <c r="BX183" s="259"/>
      <c r="BY183" s="259"/>
      <c r="BZ183" s="259"/>
      <c r="CA183" s="259"/>
      <c r="CB183" s="259"/>
      <c r="CC183" s="259"/>
      <c r="CD183" s="259"/>
      <c r="CE183" s="259"/>
    </row>
    <row r="184" spans="46:83" x14ac:dyDescent="0.15">
      <c r="AT184" s="259"/>
      <c r="AU184" s="259"/>
      <c r="AV184" s="259"/>
      <c r="AW184" s="259"/>
      <c r="AX184" s="259"/>
      <c r="AY184" s="259"/>
      <c r="AZ184" s="259"/>
      <c r="BA184" s="259"/>
      <c r="BB184" s="259"/>
      <c r="BC184" s="259"/>
      <c r="BD184" s="259"/>
      <c r="BE184" s="259"/>
      <c r="BF184" s="259"/>
      <c r="BG184" s="259"/>
      <c r="BH184" s="259"/>
      <c r="BI184" s="259"/>
      <c r="BJ184" s="259"/>
      <c r="BK184" s="259"/>
      <c r="BL184" s="259"/>
      <c r="BM184" s="259"/>
      <c r="BN184" s="259"/>
      <c r="BO184" s="259"/>
      <c r="BP184" s="259"/>
      <c r="BQ184" s="259"/>
      <c r="BR184" s="259"/>
      <c r="BS184" s="259"/>
      <c r="BT184" s="259"/>
      <c r="BU184" s="259"/>
      <c r="BV184" s="259"/>
      <c r="BW184" s="259"/>
      <c r="BX184" s="259"/>
      <c r="BY184" s="259"/>
      <c r="BZ184" s="259"/>
      <c r="CA184" s="259"/>
      <c r="CB184" s="259"/>
      <c r="CC184" s="259"/>
      <c r="CD184" s="259"/>
      <c r="CE184" s="259"/>
    </row>
    <row r="185" spans="46:83" x14ac:dyDescent="0.15">
      <c r="AT185" s="259"/>
      <c r="AU185" s="259"/>
      <c r="AV185" s="259"/>
      <c r="AW185" s="259"/>
      <c r="AX185" s="259"/>
      <c r="AY185" s="259"/>
      <c r="AZ185" s="259"/>
      <c r="BA185" s="259"/>
      <c r="BB185" s="259"/>
      <c r="BC185" s="259"/>
      <c r="BD185" s="259"/>
      <c r="BE185" s="259"/>
      <c r="BF185" s="259"/>
      <c r="BG185" s="259"/>
      <c r="BH185" s="259"/>
      <c r="BI185" s="259"/>
      <c r="BJ185" s="259"/>
      <c r="BK185" s="259"/>
      <c r="BL185" s="259"/>
      <c r="BM185" s="259"/>
      <c r="BN185" s="259"/>
      <c r="BO185" s="259"/>
      <c r="BP185" s="259"/>
      <c r="BQ185" s="259"/>
      <c r="BR185" s="259"/>
      <c r="BS185" s="259"/>
      <c r="BT185" s="259"/>
      <c r="BU185" s="259"/>
      <c r="BV185" s="259"/>
      <c r="BW185" s="259"/>
      <c r="BX185" s="259"/>
      <c r="BY185" s="259"/>
      <c r="BZ185" s="259"/>
      <c r="CA185" s="259"/>
      <c r="CB185" s="259"/>
      <c r="CC185" s="259"/>
      <c r="CD185" s="259"/>
      <c r="CE185" s="259"/>
    </row>
    <row r="186" spans="46:83" x14ac:dyDescent="0.15">
      <c r="AT186" s="259"/>
      <c r="AU186" s="259"/>
      <c r="AV186" s="259"/>
      <c r="AW186" s="259"/>
      <c r="AX186" s="259"/>
      <c r="AY186" s="259"/>
      <c r="AZ186" s="259"/>
      <c r="BA186" s="259"/>
      <c r="BB186" s="259"/>
      <c r="BC186" s="259"/>
      <c r="BD186" s="259"/>
      <c r="BE186" s="259"/>
      <c r="BF186" s="259"/>
      <c r="BG186" s="259"/>
      <c r="BH186" s="259"/>
      <c r="BI186" s="259"/>
      <c r="BJ186" s="259"/>
      <c r="BK186" s="259"/>
      <c r="BL186" s="259"/>
      <c r="BM186" s="259"/>
      <c r="BN186" s="259"/>
      <c r="BO186" s="259"/>
      <c r="BP186" s="259"/>
      <c r="BQ186" s="259"/>
      <c r="BR186" s="259"/>
      <c r="BS186" s="259"/>
      <c r="BT186" s="259"/>
      <c r="BU186" s="259"/>
      <c r="BV186" s="259"/>
      <c r="BW186" s="259"/>
      <c r="BX186" s="259"/>
      <c r="BY186" s="259"/>
      <c r="BZ186" s="259"/>
      <c r="CA186" s="259"/>
      <c r="CB186" s="259"/>
      <c r="CC186" s="259"/>
      <c r="CD186" s="259"/>
      <c r="CE186" s="259"/>
    </row>
    <row r="187" spans="46:83" x14ac:dyDescent="0.15">
      <c r="AT187" s="259"/>
      <c r="AU187" s="259"/>
      <c r="AV187" s="259"/>
      <c r="AW187" s="259"/>
      <c r="AX187" s="259"/>
      <c r="AY187" s="259"/>
      <c r="AZ187" s="259"/>
      <c r="BA187" s="259"/>
      <c r="BB187" s="259"/>
      <c r="BC187" s="259"/>
      <c r="BD187" s="259"/>
      <c r="BE187" s="259"/>
      <c r="BF187" s="259"/>
      <c r="BG187" s="259"/>
      <c r="BH187" s="259"/>
      <c r="BI187" s="259"/>
      <c r="BJ187" s="259"/>
      <c r="BK187" s="259"/>
      <c r="BL187" s="259"/>
      <c r="BM187" s="259"/>
      <c r="BN187" s="259"/>
      <c r="BO187" s="259"/>
      <c r="BP187" s="259"/>
      <c r="BQ187" s="259"/>
      <c r="BR187" s="259"/>
      <c r="BS187" s="259"/>
      <c r="BT187" s="259"/>
      <c r="BU187" s="259"/>
      <c r="BV187" s="259"/>
      <c r="BW187" s="259"/>
      <c r="BX187" s="259"/>
      <c r="BY187" s="259"/>
      <c r="BZ187" s="259"/>
      <c r="CA187" s="259"/>
      <c r="CB187" s="259"/>
      <c r="CC187" s="259"/>
      <c r="CD187" s="259"/>
      <c r="CE187" s="259"/>
    </row>
    <row r="188" spans="46:83" x14ac:dyDescent="0.15">
      <c r="AT188" s="259"/>
      <c r="AU188" s="259"/>
      <c r="AV188" s="259"/>
      <c r="AW188" s="259"/>
      <c r="AX188" s="259"/>
      <c r="AY188" s="259"/>
      <c r="AZ188" s="259"/>
      <c r="BA188" s="259"/>
      <c r="BB188" s="259"/>
      <c r="BC188" s="259"/>
      <c r="BD188" s="259"/>
      <c r="BE188" s="259"/>
      <c r="BF188" s="259"/>
      <c r="BG188" s="259"/>
      <c r="BH188" s="259"/>
      <c r="BI188" s="259"/>
      <c r="BJ188" s="259"/>
      <c r="BK188" s="259"/>
      <c r="BL188" s="259"/>
      <c r="BM188" s="259"/>
      <c r="BN188" s="259"/>
      <c r="BO188" s="259"/>
      <c r="BP188" s="259"/>
      <c r="BQ188" s="259"/>
      <c r="BR188" s="259"/>
      <c r="BS188" s="259"/>
      <c r="BT188" s="259"/>
      <c r="BU188" s="259"/>
      <c r="BV188" s="259"/>
      <c r="BW188" s="259"/>
      <c r="BX188" s="259"/>
      <c r="BY188" s="259"/>
      <c r="BZ188" s="259"/>
      <c r="CA188" s="259"/>
      <c r="CB188" s="259"/>
      <c r="CC188" s="259"/>
      <c r="CD188" s="259"/>
      <c r="CE188" s="259"/>
    </row>
    <row r="189" spans="46:83" x14ac:dyDescent="0.15">
      <c r="AT189" s="259"/>
      <c r="AU189" s="259"/>
      <c r="AV189" s="259"/>
      <c r="AW189" s="259"/>
      <c r="AX189" s="259"/>
      <c r="AY189" s="259"/>
      <c r="AZ189" s="259"/>
      <c r="BA189" s="259"/>
      <c r="BB189" s="259"/>
      <c r="BC189" s="259"/>
      <c r="BD189" s="259"/>
      <c r="BE189" s="259"/>
      <c r="BF189" s="259"/>
      <c r="BG189" s="259"/>
      <c r="BH189" s="259"/>
      <c r="BI189" s="259"/>
      <c r="BJ189" s="259"/>
      <c r="BK189" s="259"/>
      <c r="BL189" s="259"/>
      <c r="BM189" s="259"/>
      <c r="BN189" s="259"/>
      <c r="BO189" s="259"/>
      <c r="BP189" s="259"/>
      <c r="BQ189" s="259"/>
      <c r="BR189" s="259"/>
      <c r="BS189" s="259"/>
      <c r="BT189" s="259"/>
      <c r="BU189" s="259"/>
      <c r="BV189" s="259"/>
      <c r="BW189" s="259"/>
      <c r="BX189" s="259"/>
      <c r="BY189" s="259"/>
      <c r="BZ189" s="259"/>
      <c r="CA189" s="259"/>
      <c r="CB189" s="259"/>
      <c r="CC189" s="259"/>
      <c r="CD189" s="259"/>
      <c r="CE189" s="259"/>
    </row>
    <row r="190" spans="46:83" x14ac:dyDescent="0.15">
      <c r="AT190" s="259"/>
      <c r="AU190" s="259"/>
      <c r="AV190" s="259"/>
      <c r="AW190" s="259"/>
      <c r="AX190" s="259"/>
      <c r="AY190" s="259"/>
      <c r="AZ190" s="259"/>
      <c r="BA190" s="259"/>
      <c r="BB190" s="259"/>
      <c r="BC190" s="259"/>
      <c r="BD190" s="259"/>
      <c r="BE190" s="259"/>
      <c r="BF190" s="259"/>
      <c r="BG190" s="259"/>
      <c r="BH190" s="259"/>
      <c r="BI190" s="259"/>
      <c r="BJ190" s="259"/>
      <c r="BK190" s="259"/>
      <c r="BL190" s="259"/>
      <c r="BM190" s="259"/>
      <c r="BN190" s="259"/>
      <c r="BO190" s="259"/>
      <c r="BP190" s="259"/>
      <c r="BQ190" s="259"/>
      <c r="BR190" s="259"/>
      <c r="BS190" s="259"/>
      <c r="BT190" s="259"/>
      <c r="BU190" s="259"/>
      <c r="BV190" s="259"/>
      <c r="BW190" s="259"/>
      <c r="BX190" s="259"/>
      <c r="BY190" s="259"/>
      <c r="BZ190" s="259"/>
      <c r="CA190" s="259"/>
      <c r="CB190" s="259"/>
      <c r="CC190" s="259"/>
      <c r="CD190" s="259"/>
      <c r="CE190" s="259"/>
    </row>
    <row r="191" spans="46:83" x14ac:dyDescent="0.15">
      <c r="AT191" s="259"/>
      <c r="AU191" s="259"/>
      <c r="AV191" s="259"/>
      <c r="AW191" s="259"/>
      <c r="AX191" s="259"/>
      <c r="AY191" s="259"/>
      <c r="AZ191" s="259"/>
      <c r="BA191" s="259"/>
      <c r="BB191" s="259"/>
      <c r="BC191" s="259"/>
      <c r="BD191" s="259"/>
      <c r="BE191" s="259"/>
      <c r="BF191" s="259"/>
      <c r="BG191" s="259"/>
      <c r="BH191" s="259"/>
      <c r="BI191" s="259"/>
      <c r="BJ191" s="259"/>
      <c r="BK191" s="259"/>
      <c r="BL191" s="259"/>
      <c r="BM191" s="259"/>
      <c r="BN191" s="259"/>
      <c r="BO191" s="259"/>
      <c r="BP191" s="259"/>
      <c r="BQ191" s="259"/>
      <c r="BR191" s="259"/>
      <c r="BS191" s="259"/>
      <c r="BT191" s="259"/>
      <c r="BU191" s="259"/>
      <c r="BV191" s="259"/>
      <c r="BW191" s="259"/>
      <c r="BX191" s="259"/>
      <c r="BY191" s="259"/>
      <c r="BZ191" s="259"/>
      <c r="CA191" s="259"/>
      <c r="CB191" s="259"/>
      <c r="CC191" s="259"/>
      <c r="CD191" s="259"/>
      <c r="CE191" s="259"/>
    </row>
    <row r="192" spans="46:83" x14ac:dyDescent="0.15">
      <c r="AT192" s="259"/>
      <c r="AU192" s="259"/>
      <c r="AV192" s="259"/>
      <c r="AW192" s="259"/>
      <c r="AX192" s="259"/>
      <c r="AY192" s="259"/>
      <c r="AZ192" s="259"/>
      <c r="BA192" s="259"/>
      <c r="BB192" s="259"/>
      <c r="BC192" s="259"/>
      <c r="BD192" s="259"/>
      <c r="BE192" s="259"/>
      <c r="BF192" s="259"/>
      <c r="BG192" s="259"/>
      <c r="BH192" s="259"/>
      <c r="BI192" s="259"/>
      <c r="BJ192" s="259"/>
      <c r="BK192" s="259"/>
      <c r="BL192" s="259"/>
      <c r="BM192" s="259"/>
      <c r="BN192" s="259"/>
      <c r="BO192" s="259"/>
      <c r="BP192" s="259"/>
      <c r="BQ192" s="259"/>
      <c r="BR192" s="259"/>
      <c r="BS192" s="259"/>
      <c r="BT192" s="259"/>
      <c r="BU192" s="259"/>
      <c r="BV192" s="259"/>
      <c r="BW192" s="259"/>
      <c r="BX192" s="259"/>
      <c r="BY192" s="259"/>
      <c r="BZ192" s="259"/>
      <c r="CA192" s="259"/>
      <c r="CB192" s="259"/>
      <c r="CC192" s="259"/>
      <c r="CD192" s="259"/>
      <c r="CE192" s="259"/>
    </row>
    <row r="193" spans="46:83" x14ac:dyDescent="0.15">
      <c r="AT193" s="259"/>
      <c r="AU193" s="259"/>
      <c r="AV193" s="259"/>
      <c r="AW193" s="259"/>
      <c r="AX193" s="259"/>
      <c r="AY193" s="259"/>
      <c r="AZ193" s="259"/>
      <c r="BA193" s="259"/>
      <c r="BB193" s="259"/>
      <c r="BC193" s="259"/>
      <c r="BD193" s="259"/>
      <c r="BE193" s="259"/>
      <c r="BF193" s="259"/>
      <c r="BG193" s="259"/>
      <c r="BH193" s="259"/>
      <c r="BI193" s="259"/>
      <c r="BJ193" s="259"/>
      <c r="BK193" s="259"/>
      <c r="BL193" s="259"/>
      <c r="BM193" s="259"/>
      <c r="BN193" s="259"/>
      <c r="BO193" s="259"/>
      <c r="BP193" s="259"/>
      <c r="BQ193" s="259"/>
      <c r="BR193" s="259"/>
      <c r="BS193" s="259"/>
      <c r="BT193" s="259"/>
      <c r="BU193" s="259"/>
      <c r="BV193" s="259"/>
      <c r="BW193" s="259"/>
      <c r="BX193" s="259"/>
      <c r="BY193" s="259"/>
      <c r="BZ193" s="259"/>
      <c r="CA193" s="259"/>
      <c r="CB193" s="259"/>
      <c r="CC193" s="259"/>
      <c r="CD193" s="259"/>
      <c r="CE193" s="259"/>
    </row>
    <row r="194" spans="46:83" x14ac:dyDescent="0.15">
      <c r="AT194" s="259"/>
      <c r="AU194" s="259"/>
      <c r="AV194" s="259"/>
      <c r="AW194" s="259"/>
      <c r="AX194" s="259"/>
      <c r="AY194" s="259"/>
      <c r="AZ194" s="259"/>
      <c r="BA194" s="259"/>
      <c r="BB194" s="259"/>
      <c r="BC194" s="259"/>
      <c r="BD194" s="259"/>
      <c r="BE194" s="259"/>
      <c r="BF194" s="259"/>
      <c r="BG194" s="259"/>
      <c r="BH194" s="259"/>
      <c r="BI194" s="259"/>
      <c r="BJ194" s="259"/>
      <c r="BK194" s="259"/>
      <c r="BL194" s="259"/>
      <c r="BM194" s="259"/>
      <c r="BN194" s="259"/>
      <c r="BO194" s="259"/>
      <c r="BP194" s="259"/>
      <c r="BQ194" s="259"/>
      <c r="BR194" s="259"/>
      <c r="BS194" s="259"/>
      <c r="BT194" s="259"/>
      <c r="BU194" s="259"/>
      <c r="BV194" s="259"/>
      <c r="BW194" s="259"/>
      <c r="BX194" s="259"/>
      <c r="BY194" s="259"/>
      <c r="BZ194" s="259"/>
      <c r="CA194" s="259"/>
      <c r="CB194" s="259"/>
      <c r="CC194" s="259"/>
      <c r="CD194" s="259"/>
      <c r="CE194" s="259"/>
    </row>
    <row r="195" spans="46:83" x14ac:dyDescent="0.15">
      <c r="AT195" s="259"/>
      <c r="AU195" s="259"/>
      <c r="AV195" s="259"/>
      <c r="AW195" s="259"/>
      <c r="AX195" s="259"/>
      <c r="AY195" s="259"/>
      <c r="AZ195" s="259"/>
      <c r="BA195" s="259"/>
      <c r="BB195" s="259"/>
      <c r="BC195" s="259"/>
      <c r="BD195" s="259"/>
      <c r="BE195" s="259"/>
      <c r="BF195" s="259"/>
      <c r="BG195" s="259"/>
      <c r="BH195" s="259"/>
      <c r="BI195" s="259"/>
      <c r="BJ195" s="259"/>
      <c r="BK195" s="259"/>
      <c r="BL195" s="259"/>
      <c r="BM195" s="259"/>
      <c r="BN195" s="259"/>
      <c r="BO195" s="259"/>
      <c r="BP195" s="259"/>
      <c r="BQ195" s="259"/>
      <c r="BR195" s="259"/>
      <c r="BS195" s="259"/>
      <c r="BT195" s="259"/>
      <c r="BU195" s="259"/>
      <c r="BV195" s="259"/>
      <c r="BW195" s="259"/>
      <c r="BX195" s="259"/>
      <c r="BY195" s="259"/>
      <c r="BZ195" s="259"/>
      <c r="CA195" s="259"/>
      <c r="CB195" s="259"/>
      <c r="CC195" s="259"/>
      <c r="CD195" s="259"/>
      <c r="CE195" s="259"/>
    </row>
    <row r="196" spans="46:83" x14ac:dyDescent="0.15">
      <c r="AT196" s="259"/>
      <c r="AU196" s="259"/>
      <c r="AV196" s="259"/>
      <c r="AW196" s="259"/>
      <c r="AX196" s="259"/>
      <c r="AY196" s="259"/>
      <c r="AZ196" s="259"/>
      <c r="BA196" s="259"/>
      <c r="BB196" s="259"/>
      <c r="BC196" s="259"/>
      <c r="BD196" s="259"/>
      <c r="BE196" s="259"/>
      <c r="BF196" s="259"/>
      <c r="BG196" s="259"/>
      <c r="BH196" s="259"/>
      <c r="BI196" s="259"/>
      <c r="BJ196" s="259"/>
      <c r="BK196" s="259"/>
      <c r="BL196" s="259"/>
      <c r="BM196" s="259"/>
      <c r="BN196" s="259"/>
      <c r="BO196" s="259"/>
      <c r="BP196" s="259"/>
      <c r="BQ196" s="259"/>
      <c r="BR196" s="259"/>
      <c r="BS196" s="259"/>
      <c r="BT196" s="259"/>
      <c r="BU196" s="259"/>
      <c r="BV196" s="259"/>
      <c r="BW196" s="259"/>
      <c r="BX196" s="259"/>
      <c r="BY196" s="259"/>
      <c r="BZ196" s="259"/>
      <c r="CA196" s="259"/>
      <c r="CB196" s="259"/>
      <c r="CC196" s="259"/>
      <c r="CD196" s="259"/>
      <c r="CE196" s="259"/>
    </row>
    <row r="197" spans="46:83" x14ac:dyDescent="0.15">
      <c r="AT197" s="259"/>
      <c r="AU197" s="259"/>
      <c r="AV197" s="259"/>
      <c r="AW197" s="259"/>
      <c r="AX197" s="259"/>
      <c r="AY197" s="259"/>
      <c r="AZ197" s="259"/>
      <c r="BA197" s="259"/>
      <c r="BB197" s="259"/>
      <c r="BC197" s="259"/>
      <c r="BD197" s="259"/>
      <c r="BE197" s="259"/>
      <c r="BF197" s="259"/>
      <c r="BG197" s="259"/>
      <c r="BH197" s="259"/>
      <c r="BI197" s="259"/>
      <c r="BJ197" s="259"/>
      <c r="BK197" s="259"/>
      <c r="BL197" s="259"/>
      <c r="BM197" s="259"/>
      <c r="BN197" s="259"/>
      <c r="BO197" s="259"/>
      <c r="BP197" s="259"/>
      <c r="BQ197" s="259"/>
      <c r="BR197" s="259"/>
      <c r="BS197" s="259"/>
      <c r="BT197" s="259"/>
      <c r="BU197" s="259"/>
      <c r="BV197" s="259"/>
      <c r="BW197" s="259"/>
      <c r="BX197" s="259"/>
      <c r="BY197" s="259"/>
      <c r="BZ197" s="259"/>
      <c r="CA197" s="259"/>
      <c r="CB197" s="259"/>
      <c r="CC197" s="259"/>
      <c r="CD197" s="259"/>
      <c r="CE197" s="259"/>
    </row>
    <row r="198" spans="46:83" x14ac:dyDescent="0.15">
      <c r="AT198" s="259"/>
      <c r="AU198" s="259"/>
      <c r="AV198" s="259"/>
      <c r="AW198" s="259"/>
      <c r="AX198" s="259"/>
      <c r="AY198" s="259"/>
      <c r="AZ198" s="259"/>
      <c r="BA198" s="259"/>
      <c r="BB198" s="259"/>
      <c r="BC198" s="259"/>
      <c r="BD198" s="259"/>
      <c r="BE198" s="259"/>
      <c r="BF198" s="259"/>
      <c r="BG198" s="259"/>
      <c r="BH198" s="259"/>
      <c r="BI198" s="259"/>
      <c r="BJ198" s="259"/>
      <c r="BK198" s="259"/>
      <c r="BL198" s="259"/>
      <c r="BM198" s="259"/>
      <c r="BN198" s="259"/>
      <c r="BO198" s="259"/>
      <c r="BP198" s="259"/>
      <c r="BQ198" s="259"/>
      <c r="BR198" s="259"/>
      <c r="BS198" s="259"/>
      <c r="BT198" s="259"/>
      <c r="BU198" s="259"/>
      <c r="BV198" s="259"/>
      <c r="BW198" s="259"/>
      <c r="BX198" s="259"/>
      <c r="BY198" s="259"/>
      <c r="BZ198" s="259"/>
      <c r="CA198" s="259"/>
      <c r="CB198" s="259"/>
      <c r="CC198" s="259"/>
      <c r="CD198" s="259"/>
      <c r="CE198" s="259"/>
    </row>
    <row r="199" spans="46:83" x14ac:dyDescent="0.15">
      <c r="AT199" s="259"/>
      <c r="AU199" s="259"/>
      <c r="AV199" s="259"/>
      <c r="AW199" s="259"/>
      <c r="AX199" s="259"/>
      <c r="AY199" s="259"/>
      <c r="AZ199" s="259"/>
      <c r="BA199" s="259"/>
      <c r="BB199" s="259"/>
      <c r="BC199" s="259"/>
      <c r="BD199" s="259"/>
      <c r="BE199" s="259"/>
      <c r="BF199" s="259"/>
      <c r="BG199" s="259"/>
      <c r="BH199" s="259"/>
      <c r="BI199" s="259"/>
      <c r="BJ199" s="259"/>
      <c r="BK199" s="259"/>
      <c r="BL199" s="259"/>
      <c r="BM199" s="259"/>
      <c r="BN199" s="259"/>
      <c r="BO199" s="259"/>
      <c r="BP199" s="259"/>
      <c r="BQ199" s="259"/>
      <c r="BR199" s="259"/>
      <c r="BS199" s="259"/>
      <c r="BT199" s="259"/>
      <c r="BU199" s="259"/>
      <c r="BV199" s="259"/>
      <c r="BW199" s="259"/>
      <c r="BX199" s="259"/>
      <c r="BY199" s="259"/>
      <c r="BZ199" s="259"/>
      <c r="CA199" s="259"/>
      <c r="CB199" s="259"/>
      <c r="CC199" s="259"/>
      <c r="CD199" s="259"/>
      <c r="CE199" s="259"/>
    </row>
    <row r="200" spans="46:83" x14ac:dyDescent="0.15">
      <c r="AT200" s="259"/>
      <c r="AU200" s="259"/>
      <c r="AV200" s="259"/>
      <c r="AW200" s="259"/>
      <c r="AX200" s="259"/>
      <c r="AY200" s="259"/>
      <c r="AZ200" s="259"/>
      <c r="BA200" s="259"/>
      <c r="BB200" s="259"/>
      <c r="BC200" s="259"/>
      <c r="BD200" s="259"/>
      <c r="BE200" s="259"/>
      <c r="BF200" s="259"/>
      <c r="BG200" s="259"/>
      <c r="BH200" s="259"/>
      <c r="BI200" s="259"/>
      <c r="BJ200" s="259"/>
      <c r="BK200" s="259"/>
      <c r="BL200" s="259"/>
      <c r="BM200" s="259"/>
      <c r="BN200" s="259"/>
      <c r="BO200" s="259"/>
      <c r="BP200" s="259"/>
      <c r="BQ200" s="259"/>
      <c r="BR200" s="259"/>
      <c r="BS200" s="259"/>
      <c r="BT200" s="259"/>
      <c r="BU200" s="259"/>
      <c r="BV200" s="259"/>
      <c r="BW200" s="259"/>
      <c r="BX200" s="259"/>
      <c r="BY200" s="259"/>
      <c r="BZ200" s="259"/>
      <c r="CA200" s="259"/>
      <c r="CB200" s="259"/>
      <c r="CC200" s="259"/>
      <c r="CD200" s="259"/>
      <c r="CE200" s="259"/>
    </row>
    <row r="201" spans="46:83" x14ac:dyDescent="0.15">
      <c r="AT201" s="259"/>
      <c r="AU201" s="259"/>
      <c r="AV201" s="259"/>
      <c r="AW201" s="259"/>
      <c r="AX201" s="259"/>
      <c r="AY201" s="259"/>
      <c r="AZ201" s="259"/>
      <c r="BA201" s="259"/>
      <c r="BB201" s="259"/>
      <c r="BC201" s="259"/>
      <c r="BD201" s="259"/>
      <c r="BE201" s="259"/>
      <c r="BF201" s="259"/>
      <c r="BG201" s="259"/>
      <c r="BH201" s="259"/>
      <c r="BI201" s="259"/>
      <c r="BJ201" s="259"/>
      <c r="BK201" s="259"/>
      <c r="BL201" s="259"/>
      <c r="BM201" s="259"/>
      <c r="BN201" s="259"/>
      <c r="BO201" s="259"/>
      <c r="BP201" s="259"/>
      <c r="BQ201" s="259"/>
      <c r="BR201" s="259"/>
      <c r="BS201" s="259"/>
      <c r="BT201" s="259"/>
      <c r="BU201" s="259"/>
      <c r="BV201" s="259"/>
      <c r="BW201" s="259"/>
      <c r="BX201" s="259"/>
      <c r="BY201" s="259"/>
      <c r="BZ201" s="259"/>
      <c r="CA201" s="259"/>
      <c r="CB201" s="259"/>
      <c r="CC201" s="259"/>
      <c r="CD201" s="259"/>
      <c r="CE201" s="259"/>
    </row>
    <row r="202" spans="46:83" x14ac:dyDescent="0.15">
      <c r="AT202" s="259"/>
      <c r="AU202" s="259"/>
      <c r="AV202" s="259"/>
      <c r="AW202" s="259"/>
      <c r="AX202" s="259"/>
      <c r="AY202" s="259"/>
      <c r="AZ202" s="259"/>
      <c r="BA202" s="259"/>
      <c r="BB202" s="259"/>
      <c r="BC202" s="259"/>
      <c r="BD202" s="259"/>
      <c r="BE202" s="259"/>
      <c r="BF202" s="259"/>
      <c r="BG202" s="259"/>
      <c r="BH202" s="259"/>
      <c r="BI202" s="259"/>
      <c r="BJ202" s="259"/>
      <c r="BK202" s="259"/>
      <c r="BL202" s="259"/>
      <c r="BM202" s="259"/>
      <c r="BN202" s="259"/>
      <c r="BO202" s="259"/>
      <c r="BP202" s="259"/>
      <c r="BQ202" s="259"/>
      <c r="BR202" s="259"/>
      <c r="BS202" s="259"/>
      <c r="BT202" s="259"/>
      <c r="BU202" s="259"/>
      <c r="BV202" s="259"/>
      <c r="BW202" s="259"/>
      <c r="BX202" s="259"/>
      <c r="BY202" s="259"/>
      <c r="BZ202" s="259"/>
      <c r="CA202" s="259"/>
      <c r="CB202" s="259"/>
      <c r="CC202" s="259"/>
      <c r="CD202" s="259"/>
      <c r="CE202" s="259"/>
    </row>
    <row r="203" spans="46:83" x14ac:dyDescent="0.15">
      <c r="AT203" s="259"/>
      <c r="AU203" s="259"/>
      <c r="AV203" s="259"/>
      <c r="AW203" s="259"/>
      <c r="AX203" s="259"/>
      <c r="AY203" s="259"/>
      <c r="AZ203" s="259"/>
      <c r="BA203" s="259"/>
      <c r="BB203" s="259"/>
      <c r="BC203" s="259"/>
      <c r="BD203" s="259"/>
      <c r="BE203" s="259"/>
      <c r="BF203" s="259"/>
      <c r="BG203" s="259"/>
      <c r="BH203" s="259"/>
      <c r="BI203" s="259"/>
      <c r="BJ203" s="259"/>
      <c r="BK203" s="259"/>
      <c r="BL203" s="259"/>
      <c r="BM203" s="259"/>
      <c r="BN203" s="259"/>
      <c r="BO203" s="259"/>
      <c r="BP203" s="259"/>
      <c r="BQ203" s="259"/>
      <c r="BR203" s="259"/>
      <c r="BS203" s="259"/>
      <c r="BT203" s="259"/>
      <c r="BU203" s="259"/>
      <c r="BV203" s="259"/>
      <c r="BW203" s="259"/>
      <c r="BX203" s="259"/>
      <c r="BY203" s="259"/>
      <c r="BZ203" s="259"/>
      <c r="CA203" s="259"/>
      <c r="CB203" s="259"/>
      <c r="CC203" s="259"/>
      <c r="CD203" s="259"/>
      <c r="CE203" s="259"/>
    </row>
    <row r="204" spans="46:83" x14ac:dyDescent="0.15">
      <c r="AT204" s="259"/>
      <c r="AU204" s="259"/>
      <c r="AV204" s="259"/>
      <c r="AW204" s="259"/>
      <c r="AX204" s="259"/>
      <c r="AY204" s="259"/>
      <c r="AZ204" s="259"/>
      <c r="BA204" s="259"/>
      <c r="BB204" s="259"/>
      <c r="BC204" s="259"/>
      <c r="BD204" s="259"/>
      <c r="BE204" s="259"/>
      <c r="BF204" s="259"/>
      <c r="BG204" s="259"/>
      <c r="BH204" s="259"/>
      <c r="BI204" s="259"/>
      <c r="BJ204" s="259"/>
      <c r="BK204" s="259"/>
      <c r="BL204" s="259"/>
      <c r="BM204" s="259"/>
      <c r="BN204" s="259"/>
      <c r="BO204" s="259"/>
      <c r="BP204" s="259"/>
      <c r="BQ204" s="259"/>
      <c r="BR204" s="259"/>
      <c r="BS204" s="259"/>
      <c r="BT204" s="259"/>
      <c r="BU204" s="259"/>
      <c r="BV204" s="259"/>
      <c r="BW204" s="259"/>
      <c r="BX204" s="259"/>
      <c r="BY204" s="259"/>
      <c r="BZ204" s="259"/>
      <c r="CA204" s="259"/>
      <c r="CB204" s="259"/>
      <c r="CC204" s="259"/>
      <c r="CD204" s="259"/>
      <c r="CE204" s="259"/>
    </row>
    <row r="205" spans="46:83" x14ac:dyDescent="0.15">
      <c r="AT205" s="259"/>
      <c r="AU205" s="259"/>
      <c r="AV205" s="259"/>
      <c r="AW205" s="259"/>
      <c r="AX205" s="259"/>
      <c r="AY205" s="259"/>
      <c r="AZ205" s="259"/>
      <c r="BA205" s="259"/>
      <c r="BB205" s="259"/>
      <c r="BC205" s="259"/>
      <c r="BD205" s="259"/>
      <c r="BE205" s="259"/>
      <c r="BF205" s="259"/>
      <c r="BG205" s="259"/>
      <c r="BH205" s="259"/>
      <c r="BI205" s="259"/>
      <c r="BJ205" s="259"/>
      <c r="BK205" s="259"/>
      <c r="BL205" s="259"/>
      <c r="BM205" s="259"/>
      <c r="BN205" s="259"/>
      <c r="BO205" s="259"/>
      <c r="BP205" s="259"/>
      <c r="BQ205" s="259"/>
      <c r="BR205" s="259"/>
      <c r="BS205" s="259"/>
      <c r="BT205" s="259"/>
      <c r="BU205" s="259"/>
      <c r="BV205" s="259"/>
      <c r="BW205" s="259"/>
      <c r="BX205" s="259"/>
      <c r="BY205" s="259"/>
      <c r="BZ205" s="259"/>
      <c r="CA205" s="259"/>
      <c r="CB205" s="259"/>
      <c r="CC205" s="259"/>
      <c r="CD205" s="259"/>
      <c r="CE205" s="259"/>
    </row>
    <row r="206" spans="46:83" x14ac:dyDescent="0.15">
      <c r="AT206" s="259"/>
      <c r="AU206" s="259"/>
      <c r="AV206" s="259"/>
      <c r="AW206" s="259"/>
      <c r="AX206" s="259"/>
      <c r="AY206" s="259"/>
      <c r="AZ206" s="259"/>
      <c r="BA206" s="259"/>
      <c r="BB206" s="259"/>
      <c r="BC206" s="259"/>
      <c r="BD206" s="259"/>
      <c r="BE206" s="259"/>
      <c r="BF206" s="259"/>
      <c r="BG206" s="259"/>
      <c r="BH206" s="259"/>
      <c r="BI206" s="259"/>
      <c r="BJ206" s="259"/>
      <c r="BK206" s="259"/>
      <c r="BL206" s="259"/>
      <c r="BM206" s="259"/>
      <c r="BN206" s="259"/>
      <c r="BO206" s="259"/>
      <c r="BP206" s="259"/>
      <c r="BQ206" s="259"/>
      <c r="BR206" s="259"/>
      <c r="BS206" s="259"/>
      <c r="BT206" s="259"/>
      <c r="BU206" s="259"/>
      <c r="BV206" s="259"/>
      <c r="BW206" s="259"/>
      <c r="BX206" s="259"/>
      <c r="BY206" s="259"/>
      <c r="BZ206" s="259"/>
      <c r="CA206" s="259"/>
      <c r="CB206" s="259"/>
      <c r="CC206" s="259"/>
      <c r="CD206" s="259"/>
      <c r="CE206" s="259"/>
    </row>
    <row r="207" spans="46:83" x14ac:dyDescent="0.15">
      <c r="AT207" s="259"/>
      <c r="AU207" s="259"/>
      <c r="AV207" s="259"/>
      <c r="AW207" s="259"/>
      <c r="AX207" s="259"/>
      <c r="AY207" s="259"/>
      <c r="AZ207" s="259"/>
      <c r="BA207" s="259"/>
      <c r="BB207" s="259"/>
      <c r="BC207" s="259"/>
      <c r="BD207" s="259"/>
      <c r="BE207" s="259"/>
      <c r="BF207" s="259"/>
      <c r="BG207" s="259"/>
      <c r="BH207" s="259"/>
      <c r="BI207" s="259"/>
      <c r="BJ207" s="259"/>
      <c r="BK207" s="259"/>
      <c r="BL207" s="259"/>
      <c r="BM207" s="259"/>
      <c r="BN207" s="259"/>
      <c r="BO207" s="259"/>
      <c r="BP207" s="259"/>
      <c r="BQ207" s="259"/>
      <c r="BR207" s="259"/>
      <c r="BS207" s="259"/>
      <c r="BT207" s="259"/>
      <c r="BU207" s="259"/>
      <c r="BV207" s="259"/>
      <c r="BW207" s="259"/>
      <c r="BX207" s="259"/>
      <c r="BY207" s="259"/>
      <c r="BZ207" s="259"/>
      <c r="CA207" s="259"/>
      <c r="CB207" s="259"/>
      <c r="CC207" s="259"/>
      <c r="CD207" s="259"/>
      <c r="CE207" s="259"/>
    </row>
    <row r="208" spans="46:83" x14ac:dyDescent="0.15">
      <c r="AT208" s="259"/>
      <c r="AU208" s="259"/>
      <c r="AV208" s="259"/>
      <c r="AW208" s="259"/>
      <c r="AX208" s="259"/>
      <c r="AY208" s="259"/>
      <c r="AZ208" s="259"/>
      <c r="BA208" s="259"/>
      <c r="BB208" s="259"/>
      <c r="BC208" s="259"/>
      <c r="BD208" s="259"/>
      <c r="BE208" s="259"/>
      <c r="BF208" s="259"/>
      <c r="BG208" s="259"/>
      <c r="BH208" s="259"/>
      <c r="BI208" s="259"/>
      <c r="BJ208" s="259"/>
      <c r="BK208" s="259"/>
      <c r="BL208" s="259"/>
      <c r="BM208" s="259"/>
      <c r="BN208" s="259"/>
      <c r="BO208" s="259"/>
      <c r="BP208" s="259"/>
      <c r="BQ208" s="259"/>
      <c r="BR208" s="259"/>
      <c r="BS208" s="259"/>
      <c r="BT208" s="259"/>
      <c r="BU208" s="259"/>
      <c r="BV208" s="259"/>
      <c r="BW208" s="259"/>
      <c r="BX208" s="259"/>
      <c r="BY208" s="259"/>
      <c r="BZ208" s="259"/>
      <c r="CA208" s="259"/>
      <c r="CB208" s="259"/>
      <c r="CC208" s="259"/>
      <c r="CD208" s="259"/>
      <c r="CE208" s="259"/>
    </row>
    <row r="209" spans="46:83" x14ac:dyDescent="0.15">
      <c r="AT209" s="259"/>
      <c r="AU209" s="259"/>
      <c r="AV209" s="259"/>
      <c r="AW209" s="259"/>
      <c r="AX209" s="259"/>
      <c r="AY209" s="259"/>
      <c r="AZ209" s="259"/>
      <c r="BA209" s="259"/>
      <c r="BB209" s="259"/>
      <c r="BC209" s="259"/>
      <c r="BD209" s="259"/>
      <c r="BE209" s="259"/>
      <c r="BF209" s="259"/>
      <c r="BG209" s="259"/>
      <c r="BH209" s="259"/>
      <c r="BI209" s="259"/>
      <c r="BJ209" s="259"/>
      <c r="BK209" s="259"/>
      <c r="BL209" s="259"/>
      <c r="BM209" s="259"/>
      <c r="BN209" s="259"/>
      <c r="BO209" s="259"/>
      <c r="BP209" s="259"/>
      <c r="BQ209" s="259"/>
      <c r="BR209" s="259"/>
      <c r="BS209" s="259"/>
      <c r="BT209" s="259"/>
      <c r="BU209" s="259"/>
      <c r="BV209" s="259"/>
      <c r="BW209" s="259"/>
      <c r="BX209" s="259"/>
      <c r="BY209" s="259"/>
      <c r="BZ209" s="259"/>
      <c r="CA209" s="259"/>
      <c r="CB209" s="259"/>
      <c r="CC209" s="259"/>
      <c r="CD209" s="259"/>
      <c r="CE209" s="259"/>
    </row>
    <row r="210" spans="46:83" x14ac:dyDescent="0.15">
      <c r="AT210" s="259"/>
      <c r="AU210" s="259"/>
      <c r="AV210" s="259"/>
      <c r="AW210" s="259"/>
      <c r="AX210" s="259"/>
      <c r="AY210" s="259"/>
      <c r="AZ210" s="259"/>
      <c r="BA210" s="259"/>
      <c r="BB210" s="259"/>
      <c r="BC210" s="259"/>
      <c r="BD210" s="259"/>
      <c r="BE210" s="259"/>
      <c r="BF210" s="259"/>
      <c r="BG210" s="259"/>
      <c r="BH210" s="259"/>
      <c r="BI210" s="259"/>
      <c r="BJ210" s="259"/>
      <c r="BK210" s="259"/>
      <c r="BL210" s="259"/>
      <c r="BM210" s="259"/>
      <c r="BN210" s="259"/>
      <c r="BO210" s="259"/>
      <c r="BP210" s="259"/>
      <c r="BQ210" s="259"/>
      <c r="BR210" s="259"/>
      <c r="BS210" s="259"/>
      <c r="BT210" s="259"/>
      <c r="BU210" s="259"/>
      <c r="BV210" s="259"/>
      <c r="BW210" s="259"/>
      <c r="BX210" s="259"/>
      <c r="BY210" s="259"/>
      <c r="BZ210" s="259"/>
      <c r="CA210" s="259"/>
      <c r="CB210" s="259"/>
      <c r="CC210" s="259"/>
      <c r="CD210" s="259"/>
      <c r="CE210" s="259"/>
    </row>
    <row r="211" spans="46:83" x14ac:dyDescent="0.15">
      <c r="AT211" s="259"/>
      <c r="AU211" s="259"/>
      <c r="AV211" s="259"/>
      <c r="AW211" s="259"/>
      <c r="AX211" s="259"/>
      <c r="AY211" s="259"/>
      <c r="AZ211" s="259"/>
      <c r="BA211" s="259"/>
      <c r="BB211" s="259"/>
      <c r="BC211" s="259"/>
      <c r="BD211" s="259"/>
      <c r="BE211" s="259"/>
      <c r="BF211" s="259"/>
      <c r="BG211" s="259"/>
      <c r="BH211" s="259"/>
      <c r="BI211" s="259"/>
      <c r="BJ211" s="259"/>
      <c r="BK211" s="259"/>
      <c r="BL211" s="259"/>
      <c r="BM211" s="259"/>
      <c r="BN211" s="259"/>
      <c r="BO211" s="259"/>
      <c r="BP211" s="259"/>
      <c r="BQ211" s="259"/>
      <c r="BR211" s="259"/>
      <c r="BS211" s="259"/>
      <c r="BT211" s="259"/>
      <c r="BU211" s="259"/>
      <c r="BV211" s="259"/>
      <c r="BW211" s="259"/>
      <c r="BX211" s="259"/>
      <c r="BY211" s="259"/>
      <c r="BZ211" s="259"/>
      <c r="CA211" s="259"/>
      <c r="CB211" s="259"/>
      <c r="CC211" s="259"/>
      <c r="CD211" s="259"/>
      <c r="CE211" s="259"/>
    </row>
    <row r="212" spans="46:83" x14ac:dyDescent="0.15">
      <c r="AT212" s="259"/>
      <c r="AU212" s="259"/>
      <c r="AV212" s="259"/>
      <c r="AW212" s="259"/>
      <c r="AX212" s="259"/>
      <c r="AY212" s="259"/>
      <c r="AZ212" s="259"/>
      <c r="BA212" s="259"/>
      <c r="BB212" s="259"/>
      <c r="BC212" s="259"/>
      <c r="BD212" s="259"/>
      <c r="BE212" s="259"/>
      <c r="BF212" s="259"/>
      <c r="BG212" s="259"/>
      <c r="BH212" s="259"/>
      <c r="BI212" s="259"/>
      <c r="BJ212" s="259"/>
      <c r="BK212" s="259"/>
      <c r="BL212" s="259"/>
      <c r="BM212" s="259"/>
      <c r="BN212" s="259"/>
      <c r="BO212" s="259"/>
      <c r="BP212" s="259"/>
      <c r="BQ212" s="259"/>
      <c r="BR212" s="259"/>
      <c r="BS212" s="259"/>
      <c r="BT212" s="259"/>
      <c r="BU212" s="259"/>
      <c r="BV212" s="259"/>
      <c r="BW212" s="259"/>
      <c r="BX212" s="259"/>
      <c r="BY212" s="259"/>
      <c r="BZ212" s="259"/>
      <c r="CA212" s="259"/>
      <c r="CB212" s="259"/>
      <c r="CC212" s="259"/>
      <c r="CD212" s="259"/>
      <c r="CE212" s="259"/>
    </row>
    <row r="213" spans="46:83" x14ac:dyDescent="0.15">
      <c r="AT213" s="259"/>
      <c r="AU213" s="259"/>
      <c r="AV213" s="259"/>
      <c r="AW213" s="259"/>
      <c r="AX213" s="259"/>
      <c r="AY213" s="259"/>
      <c r="AZ213" s="259"/>
      <c r="BA213" s="259"/>
      <c r="BB213" s="259"/>
      <c r="BC213" s="259"/>
      <c r="BD213" s="259"/>
      <c r="BE213" s="259"/>
      <c r="BF213" s="259"/>
      <c r="BG213" s="259"/>
      <c r="BH213" s="259"/>
      <c r="BI213" s="259"/>
      <c r="BJ213" s="259"/>
      <c r="BK213" s="259"/>
      <c r="BL213" s="259"/>
      <c r="BM213" s="259"/>
      <c r="BN213" s="259"/>
      <c r="BO213" s="259"/>
      <c r="BP213" s="259"/>
      <c r="BQ213" s="259"/>
      <c r="BR213" s="259"/>
      <c r="BS213" s="259"/>
      <c r="BT213" s="259"/>
      <c r="BU213" s="259"/>
      <c r="BV213" s="259"/>
      <c r="BW213" s="259"/>
      <c r="BX213" s="259"/>
      <c r="BY213" s="259"/>
      <c r="BZ213" s="259"/>
      <c r="CA213" s="259"/>
      <c r="CB213" s="259"/>
      <c r="CC213" s="259"/>
      <c r="CD213" s="259"/>
      <c r="CE213" s="259"/>
    </row>
    <row r="214" spans="46:83" x14ac:dyDescent="0.15">
      <c r="AT214" s="259"/>
      <c r="AU214" s="259"/>
      <c r="AV214" s="259"/>
      <c r="AW214" s="259"/>
      <c r="AX214" s="259"/>
      <c r="AY214" s="259"/>
      <c r="AZ214" s="259"/>
      <c r="BA214" s="259"/>
      <c r="BB214" s="259"/>
      <c r="BC214" s="259"/>
      <c r="BD214" s="259"/>
      <c r="BE214" s="259"/>
      <c r="BF214" s="259"/>
      <c r="BG214" s="259"/>
      <c r="BH214" s="259"/>
      <c r="BI214" s="259"/>
      <c r="BJ214" s="259"/>
      <c r="BK214" s="259"/>
      <c r="BL214" s="259"/>
      <c r="BM214" s="259"/>
      <c r="BN214" s="259"/>
      <c r="BO214" s="259"/>
      <c r="BP214" s="259"/>
      <c r="BQ214" s="259"/>
      <c r="BR214" s="259"/>
      <c r="BS214" s="259"/>
      <c r="BT214" s="259"/>
      <c r="BU214" s="259"/>
      <c r="BV214" s="259"/>
      <c r="BW214" s="259"/>
      <c r="BX214" s="259"/>
      <c r="BY214" s="259"/>
      <c r="BZ214" s="259"/>
      <c r="CA214" s="259"/>
      <c r="CB214" s="259"/>
      <c r="CC214" s="259"/>
      <c r="CD214" s="259"/>
      <c r="CE214" s="259"/>
    </row>
    <row r="215" spans="46:83" x14ac:dyDescent="0.15">
      <c r="AT215" s="259"/>
      <c r="AU215" s="259"/>
      <c r="AV215" s="259"/>
      <c r="AW215" s="259"/>
      <c r="AX215" s="259"/>
      <c r="AY215" s="259"/>
      <c r="AZ215" s="259"/>
      <c r="BA215" s="259"/>
      <c r="BB215" s="259"/>
      <c r="BC215" s="259"/>
      <c r="BD215" s="259"/>
      <c r="BE215" s="259"/>
      <c r="BF215" s="259"/>
      <c r="BG215" s="259"/>
      <c r="BH215" s="259"/>
      <c r="BI215" s="259"/>
      <c r="BJ215" s="259"/>
      <c r="BK215" s="259"/>
      <c r="BL215" s="259"/>
      <c r="BM215" s="259"/>
      <c r="BN215" s="259"/>
      <c r="BO215" s="259"/>
      <c r="BP215" s="259"/>
      <c r="BQ215" s="259"/>
      <c r="BR215" s="259"/>
      <c r="BS215" s="259"/>
      <c r="BT215" s="259"/>
      <c r="BU215" s="259"/>
      <c r="BV215" s="259"/>
      <c r="BW215" s="259"/>
      <c r="BX215" s="259"/>
      <c r="BY215" s="259"/>
      <c r="BZ215" s="259"/>
      <c r="CA215" s="259"/>
      <c r="CB215" s="259"/>
      <c r="CC215" s="259"/>
      <c r="CD215" s="259"/>
      <c r="CE215" s="259"/>
    </row>
    <row r="216" spans="46:83" x14ac:dyDescent="0.15">
      <c r="AT216" s="259"/>
      <c r="AU216" s="259"/>
      <c r="AV216" s="259"/>
      <c r="AW216" s="259"/>
      <c r="AX216" s="259"/>
      <c r="AY216" s="259"/>
      <c r="AZ216" s="259"/>
      <c r="BA216" s="259"/>
      <c r="BB216" s="259"/>
      <c r="BC216" s="259"/>
      <c r="BD216" s="259"/>
      <c r="BE216" s="259"/>
      <c r="BF216" s="259"/>
      <c r="BG216" s="259"/>
      <c r="BH216" s="259"/>
      <c r="BI216" s="259"/>
      <c r="BJ216" s="259"/>
      <c r="BK216" s="259"/>
      <c r="BL216" s="259"/>
      <c r="BM216" s="259"/>
      <c r="BN216" s="259"/>
      <c r="BO216" s="259"/>
      <c r="BP216" s="259"/>
      <c r="BQ216" s="259"/>
      <c r="BR216" s="259"/>
      <c r="BS216" s="259"/>
      <c r="BT216" s="259"/>
      <c r="BU216" s="259"/>
      <c r="BV216" s="259"/>
      <c r="BW216" s="259"/>
      <c r="BX216" s="259"/>
      <c r="BY216" s="259"/>
      <c r="BZ216" s="259"/>
      <c r="CA216" s="259"/>
      <c r="CB216" s="259"/>
      <c r="CC216" s="259"/>
      <c r="CD216" s="259"/>
      <c r="CE216" s="259"/>
    </row>
    <row r="217" spans="46:83" x14ac:dyDescent="0.15">
      <c r="AT217" s="259"/>
      <c r="AU217" s="259"/>
      <c r="AV217" s="259"/>
      <c r="AW217" s="259"/>
      <c r="AX217" s="259"/>
      <c r="AY217" s="259"/>
      <c r="AZ217" s="259"/>
      <c r="BA217" s="259"/>
      <c r="BB217" s="259"/>
      <c r="BC217" s="259"/>
      <c r="BD217" s="259"/>
      <c r="BE217" s="259"/>
      <c r="BF217" s="259"/>
      <c r="BG217" s="259"/>
      <c r="BH217" s="259"/>
      <c r="BI217" s="259"/>
      <c r="BJ217" s="259"/>
      <c r="BK217" s="259"/>
      <c r="BL217" s="259"/>
      <c r="BM217" s="259"/>
      <c r="BN217" s="259"/>
      <c r="BO217" s="259"/>
      <c r="BP217" s="259"/>
      <c r="BQ217" s="259"/>
      <c r="BR217" s="259"/>
      <c r="BS217" s="259"/>
      <c r="BT217" s="259"/>
      <c r="BU217" s="259"/>
      <c r="BV217" s="259"/>
      <c r="BW217" s="259"/>
      <c r="BX217" s="259"/>
      <c r="BY217" s="259"/>
      <c r="BZ217" s="259"/>
      <c r="CA217" s="259"/>
      <c r="CB217" s="259"/>
      <c r="CC217" s="259"/>
      <c r="CD217" s="259"/>
      <c r="CE217" s="259"/>
    </row>
    <row r="218" spans="46:83" x14ac:dyDescent="0.15">
      <c r="AT218" s="259"/>
      <c r="AU218" s="259"/>
      <c r="AV218" s="259"/>
      <c r="AW218" s="259"/>
      <c r="AX218" s="259"/>
      <c r="AY218" s="259"/>
      <c r="AZ218" s="259"/>
      <c r="BA218" s="259"/>
      <c r="BB218" s="259"/>
      <c r="BC218" s="259"/>
      <c r="BD218" s="259"/>
      <c r="BE218" s="259"/>
      <c r="BF218" s="259"/>
      <c r="BG218" s="259"/>
      <c r="BH218" s="259"/>
      <c r="BI218" s="259"/>
      <c r="BJ218" s="259"/>
      <c r="BK218" s="259"/>
      <c r="BL218" s="259"/>
      <c r="BM218" s="259"/>
      <c r="BN218" s="259"/>
      <c r="BO218" s="259"/>
      <c r="BP218" s="259"/>
      <c r="BQ218" s="259"/>
      <c r="BR218" s="259"/>
      <c r="BS218" s="259"/>
      <c r="BT218" s="259"/>
      <c r="BU218" s="259"/>
      <c r="BV218" s="259"/>
      <c r="BW218" s="259"/>
      <c r="BX218" s="259"/>
      <c r="BY218" s="259"/>
      <c r="BZ218" s="259"/>
      <c r="CA218" s="259"/>
      <c r="CB218" s="259"/>
      <c r="CC218" s="259"/>
      <c r="CD218" s="259"/>
      <c r="CE218" s="259"/>
    </row>
    <row r="219" spans="46:83" x14ac:dyDescent="0.15">
      <c r="AT219" s="259"/>
      <c r="AU219" s="259"/>
      <c r="AV219" s="259"/>
      <c r="AW219" s="259"/>
      <c r="AX219" s="259"/>
      <c r="AY219" s="259"/>
      <c r="AZ219" s="259"/>
      <c r="BA219" s="259"/>
      <c r="BB219" s="259"/>
      <c r="BC219" s="259"/>
      <c r="BD219" s="259"/>
      <c r="BE219" s="259"/>
      <c r="BF219" s="259"/>
      <c r="BG219" s="259"/>
      <c r="BH219" s="259"/>
      <c r="BI219" s="259"/>
      <c r="BJ219" s="259"/>
      <c r="BK219" s="259"/>
      <c r="BL219" s="259"/>
      <c r="BM219" s="259"/>
      <c r="BN219" s="259"/>
      <c r="BO219" s="259"/>
      <c r="BP219" s="259"/>
      <c r="BQ219" s="259"/>
      <c r="BR219" s="259"/>
      <c r="BS219" s="259"/>
      <c r="BT219" s="259"/>
      <c r="BU219" s="259"/>
      <c r="BV219" s="259"/>
      <c r="BW219" s="259"/>
      <c r="BX219" s="259"/>
      <c r="BY219" s="259"/>
      <c r="BZ219" s="259"/>
      <c r="CA219" s="259"/>
      <c r="CB219" s="259"/>
      <c r="CC219" s="259"/>
      <c r="CD219" s="259"/>
      <c r="CE219" s="259"/>
    </row>
    <row r="220" spans="46:83" x14ac:dyDescent="0.15">
      <c r="AT220" s="259"/>
      <c r="AU220" s="259"/>
      <c r="AV220" s="259"/>
      <c r="AW220" s="259"/>
      <c r="AX220" s="259"/>
      <c r="AY220" s="259"/>
      <c r="AZ220" s="259"/>
      <c r="BA220" s="259"/>
      <c r="BB220" s="259"/>
      <c r="BC220" s="259"/>
      <c r="BD220" s="259"/>
      <c r="BE220" s="259"/>
      <c r="BF220" s="259"/>
      <c r="BG220" s="259"/>
      <c r="BH220" s="259"/>
      <c r="BI220" s="259"/>
      <c r="BJ220" s="259"/>
      <c r="BK220" s="259"/>
      <c r="BL220" s="259"/>
      <c r="BM220" s="259"/>
      <c r="BN220" s="259"/>
      <c r="BO220" s="259"/>
      <c r="BP220" s="259"/>
      <c r="BQ220" s="259"/>
      <c r="BR220" s="259"/>
      <c r="BS220" s="259"/>
      <c r="BT220" s="259"/>
      <c r="BU220" s="259"/>
      <c r="BV220" s="259"/>
      <c r="BW220" s="259"/>
      <c r="BX220" s="259"/>
      <c r="BY220" s="259"/>
      <c r="BZ220" s="259"/>
      <c r="CA220" s="259"/>
      <c r="CB220" s="259"/>
      <c r="CC220" s="259"/>
      <c r="CD220" s="259"/>
      <c r="CE220" s="259"/>
    </row>
    <row r="221" spans="46:83" x14ac:dyDescent="0.15">
      <c r="AT221" s="259"/>
      <c r="AU221" s="259"/>
      <c r="AV221" s="259"/>
      <c r="AW221" s="259"/>
      <c r="AX221" s="259"/>
      <c r="AY221" s="259"/>
      <c r="AZ221" s="259"/>
      <c r="BA221" s="259"/>
      <c r="BB221" s="259"/>
      <c r="BC221" s="259"/>
      <c r="BD221" s="259"/>
      <c r="BE221" s="259"/>
      <c r="BF221" s="259"/>
      <c r="BG221" s="259"/>
      <c r="BH221" s="259"/>
      <c r="BI221" s="259"/>
      <c r="BJ221" s="259"/>
      <c r="BK221" s="259"/>
      <c r="BL221" s="259"/>
      <c r="BM221" s="259"/>
      <c r="BN221" s="259"/>
      <c r="BO221" s="259"/>
      <c r="BP221" s="259"/>
      <c r="BQ221" s="259"/>
      <c r="BR221" s="259"/>
      <c r="BS221" s="259"/>
      <c r="BT221" s="259"/>
      <c r="BU221" s="259"/>
      <c r="BV221" s="259"/>
      <c r="BW221" s="259"/>
      <c r="BX221" s="259"/>
      <c r="BY221" s="259"/>
      <c r="BZ221" s="259"/>
      <c r="CA221" s="259"/>
      <c r="CB221" s="259"/>
      <c r="CC221" s="259"/>
      <c r="CD221" s="259"/>
      <c r="CE221" s="259"/>
    </row>
    <row r="222" spans="46:83" x14ac:dyDescent="0.15">
      <c r="AT222" s="259"/>
      <c r="AU222" s="259"/>
      <c r="AV222" s="259"/>
      <c r="AW222" s="259"/>
      <c r="AX222" s="259"/>
      <c r="AY222" s="259"/>
      <c r="AZ222" s="259"/>
      <c r="BA222" s="259"/>
      <c r="BB222" s="259"/>
      <c r="BC222" s="259"/>
      <c r="BD222" s="259"/>
      <c r="BE222" s="259"/>
      <c r="BF222" s="259"/>
      <c r="BG222" s="259"/>
      <c r="BH222" s="259"/>
      <c r="BI222" s="259"/>
      <c r="BJ222" s="259"/>
      <c r="BK222" s="259"/>
      <c r="BL222" s="259"/>
      <c r="BM222" s="259"/>
      <c r="BN222" s="259"/>
      <c r="BO222" s="259"/>
      <c r="BP222" s="259"/>
      <c r="BQ222" s="259"/>
      <c r="BR222" s="259"/>
      <c r="BS222" s="259"/>
      <c r="BT222" s="259"/>
      <c r="BU222" s="259"/>
      <c r="BV222" s="259"/>
      <c r="BW222" s="259"/>
      <c r="BX222" s="259"/>
      <c r="BY222" s="259"/>
      <c r="BZ222" s="259"/>
      <c r="CA222" s="259"/>
      <c r="CB222" s="259"/>
      <c r="CC222" s="259"/>
      <c r="CD222" s="259"/>
      <c r="CE222" s="259"/>
    </row>
    <row r="223" spans="46:83" x14ac:dyDescent="0.15">
      <c r="AT223" s="259"/>
      <c r="AU223" s="259"/>
      <c r="AV223" s="259"/>
      <c r="AW223" s="259"/>
      <c r="AX223" s="259"/>
      <c r="AY223" s="259"/>
      <c r="AZ223" s="259"/>
      <c r="BA223" s="259"/>
      <c r="BB223" s="259"/>
      <c r="BC223" s="259"/>
      <c r="BD223" s="259"/>
      <c r="BE223" s="259"/>
      <c r="BF223" s="259"/>
      <c r="BG223" s="259"/>
      <c r="BH223" s="259"/>
      <c r="BI223" s="259"/>
      <c r="BJ223" s="259"/>
      <c r="BK223" s="259"/>
      <c r="BL223" s="259"/>
      <c r="BM223" s="259"/>
      <c r="BN223" s="259"/>
      <c r="BO223" s="259"/>
      <c r="BP223" s="259"/>
      <c r="BQ223" s="259"/>
      <c r="BR223" s="259"/>
      <c r="BS223" s="259"/>
      <c r="BT223" s="259"/>
      <c r="BU223" s="259"/>
      <c r="BV223" s="259"/>
      <c r="BW223" s="259"/>
      <c r="BX223" s="259"/>
      <c r="BY223" s="259"/>
      <c r="BZ223" s="259"/>
      <c r="CA223" s="259"/>
      <c r="CB223" s="259"/>
      <c r="CC223" s="259"/>
      <c r="CD223" s="259"/>
      <c r="CE223" s="259"/>
    </row>
    <row r="224" spans="46:83" x14ac:dyDescent="0.15">
      <c r="AT224" s="259"/>
      <c r="AU224" s="259"/>
      <c r="AV224" s="259"/>
      <c r="AW224" s="259"/>
      <c r="AX224" s="259"/>
      <c r="AY224" s="259"/>
      <c r="AZ224" s="259"/>
      <c r="BA224" s="259"/>
      <c r="BB224" s="259"/>
      <c r="BC224" s="259"/>
      <c r="BD224" s="259"/>
      <c r="BE224" s="259"/>
      <c r="BF224" s="259"/>
      <c r="BG224" s="259"/>
      <c r="BH224" s="259"/>
      <c r="BI224" s="259"/>
      <c r="BJ224" s="259"/>
      <c r="BK224" s="259"/>
      <c r="BL224" s="259"/>
      <c r="BM224" s="259"/>
      <c r="BN224" s="259"/>
      <c r="BO224" s="259"/>
      <c r="BP224" s="259"/>
      <c r="BQ224" s="259"/>
      <c r="BR224" s="259"/>
      <c r="BS224" s="259"/>
      <c r="BT224" s="259"/>
      <c r="BU224" s="259"/>
      <c r="BV224" s="259"/>
      <c r="BW224" s="259"/>
      <c r="BX224" s="259"/>
      <c r="BY224" s="259"/>
      <c r="BZ224" s="259"/>
      <c r="CA224" s="259"/>
      <c r="CB224" s="259"/>
      <c r="CC224" s="259"/>
      <c r="CD224" s="259"/>
      <c r="CE224" s="259"/>
    </row>
    <row r="225" spans="46:83" x14ac:dyDescent="0.15">
      <c r="AT225" s="259"/>
      <c r="AU225" s="259"/>
      <c r="AV225" s="259"/>
      <c r="AW225" s="259"/>
      <c r="AX225" s="259"/>
      <c r="AY225" s="259"/>
      <c r="AZ225" s="259"/>
      <c r="BA225" s="259"/>
      <c r="BB225" s="259"/>
      <c r="BC225" s="259"/>
      <c r="BD225" s="259"/>
      <c r="BE225" s="259"/>
      <c r="BF225" s="259"/>
      <c r="BG225" s="259"/>
      <c r="BH225" s="259"/>
      <c r="BI225" s="259"/>
      <c r="BJ225" s="259"/>
      <c r="BK225" s="259"/>
      <c r="BL225" s="259"/>
      <c r="BM225" s="259"/>
      <c r="BN225" s="259"/>
      <c r="BO225" s="259"/>
      <c r="BP225" s="259"/>
      <c r="BQ225" s="259"/>
      <c r="BR225" s="259"/>
      <c r="BS225" s="259"/>
      <c r="BT225" s="259"/>
      <c r="BU225" s="259"/>
      <c r="BV225" s="259"/>
      <c r="BW225" s="259"/>
      <c r="BX225" s="259"/>
      <c r="BY225" s="259"/>
      <c r="BZ225" s="259"/>
      <c r="CA225" s="259"/>
      <c r="CB225" s="259"/>
      <c r="CC225" s="259"/>
      <c r="CD225" s="259"/>
      <c r="CE225" s="259"/>
    </row>
    <row r="226" spans="46:83" x14ac:dyDescent="0.15">
      <c r="AT226" s="259"/>
      <c r="AU226" s="259"/>
      <c r="AV226" s="259"/>
      <c r="AW226" s="259"/>
      <c r="AX226" s="259"/>
      <c r="AY226" s="259"/>
      <c r="AZ226" s="259"/>
      <c r="BA226" s="259"/>
      <c r="BB226" s="259"/>
      <c r="BC226" s="259"/>
      <c r="BD226" s="259"/>
      <c r="BE226" s="259"/>
      <c r="BF226" s="259"/>
      <c r="BG226" s="259"/>
      <c r="BH226" s="259"/>
      <c r="BI226" s="259"/>
      <c r="BJ226" s="259"/>
      <c r="BK226" s="259"/>
      <c r="BL226" s="259"/>
      <c r="BM226" s="259"/>
      <c r="BN226" s="259"/>
      <c r="BO226" s="259"/>
      <c r="BP226" s="259"/>
      <c r="BQ226" s="259"/>
      <c r="BR226" s="259"/>
      <c r="BS226" s="259"/>
      <c r="BT226" s="259"/>
      <c r="BU226" s="259"/>
      <c r="BV226" s="259"/>
      <c r="BW226" s="259"/>
      <c r="BX226" s="259"/>
      <c r="BY226" s="259"/>
      <c r="BZ226" s="259"/>
      <c r="CA226" s="259"/>
      <c r="CB226" s="259"/>
      <c r="CC226" s="259"/>
      <c r="CD226" s="259"/>
      <c r="CE226" s="259"/>
    </row>
    <row r="227" spans="46:83" x14ac:dyDescent="0.15">
      <c r="AT227" s="259"/>
      <c r="AU227" s="259"/>
      <c r="AV227" s="259"/>
      <c r="AW227" s="259"/>
      <c r="AX227" s="259"/>
      <c r="AY227" s="259"/>
      <c r="AZ227" s="259"/>
      <c r="BA227" s="259"/>
      <c r="BB227" s="259"/>
      <c r="BC227" s="259"/>
      <c r="BD227" s="259"/>
      <c r="BE227" s="259"/>
      <c r="BF227" s="259"/>
      <c r="BG227" s="259"/>
      <c r="BH227" s="259"/>
      <c r="BI227" s="259"/>
      <c r="BJ227" s="259"/>
      <c r="BK227" s="259"/>
      <c r="BL227" s="259"/>
      <c r="BM227" s="259"/>
      <c r="BN227" s="259"/>
      <c r="BO227" s="259"/>
      <c r="BP227" s="259"/>
      <c r="BQ227" s="259"/>
      <c r="BR227" s="259"/>
      <c r="BS227" s="259"/>
      <c r="BT227" s="259"/>
      <c r="BU227" s="259"/>
      <c r="BV227" s="259"/>
      <c r="BW227" s="259"/>
      <c r="BX227" s="259"/>
      <c r="BY227" s="259"/>
      <c r="BZ227" s="259"/>
      <c r="CA227" s="259"/>
      <c r="CB227" s="259"/>
      <c r="CC227" s="259"/>
      <c r="CD227" s="259"/>
      <c r="CE227" s="259"/>
    </row>
    <row r="228" spans="46:83" x14ac:dyDescent="0.15">
      <c r="AT228" s="259"/>
      <c r="AU228" s="259"/>
      <c r="AV228" s="259"/>
      <c r="AW228" s="259"/>
      <c r="AX228" s="259"/>
      <c r="AY228" s="259"/>
      <c r="AZ228" s="259"/>
      <c r="BA228" s="259"/>
      <c r="BB228" s="259"/>
      <c r="BC228" s="259"/>
      <c r="BD228" s="259"/>
      <c r="BE228" s="259"/>
      <c r="BF228" s="259"/>
      <c r="BG228" s="259"/>
      <c r="BH228" s="259"/>
      <c r="BI228" s="259"/>
      <c r="BJ228" s="259"/>
      <c r="BK228" s="259"/>
      <c r="BL228" s="259"/>
      <c r="BM228" s="259"/>
      <c r="BN228" s="259"/>
      <c r="BO228" s="259"/>
      <c r="BP228" s="259"/>
      <c r="BQ228" s="259"/>
      <c r="BR228" s="259"/>
      <c r="BS228" s="259"/>
      <c r="BT228" s="259"/>
      <c r="BU228" s="259"/>
      <c r="BV228" s="259"/>
      <c r="BW228" s="259"/>
      <c r="BX228" s="259"/>
      <c r="BY228" s="259"/>
      <c r="BZ228" s="259"/>
      <c r="CA228" s="259"/>
      <c r="CB228" s="259"/>
      <c r="CC228" s="259"/>
      <c r="CD228" s="259"/>
      <c r="CE228" s="259"/>
    </row>
    <row r="229" spans="46:83" x14ac:dyDescent="0.15">
      <c r="AT229" s="259"/>
      <c r="AU229" s="259"/>
      <c r="AV229" s="259"/>
      <c r="AW229" s="259"/>
      <c r="AX229" s="259"/>
      <c r="AY229" s="259"/>
      <c r="AZ229" s="259"/>
      <c r="BA229" s="259"/>
      <c r="BB229" s="259"/>
      <c r="BC229" s="259"/>
      <c r="BD229" s="259"/>
      <c r="BE229" s="259"/>
      <c r="BF229" s="259"/>
      <c r="BG229" s="259"/>
      <c r="BH229" s="259"/>
      <c r="BI229" s="259"/>
      <c r="BJ229" s="259"/>
      <c r="BK229" s="259"/>
      <c r="BL229" s="259"/>
      <c r="BM229" s="259"/>
      <c r="BN229" s="259"/>
      <c r="BO229" s="259"/>
      <c r="BP229" s="259"/>
      <c r="BQ229" s="259"/>
      <c r="BR229" s="259"/>
      <c r="BS229" s="259"/>
      <c r="BT229" s="259"/>
      <c r="BU229" s="259"/>
      <c r="BV229" s="259"/>
      <c r="BW229" s="259"/>
      <c r="BX229" s="259"/>
      <c r="BY229" s="259"/>
      <c r="BZ229" s="259"/>
      <c r="CA229" s="259"/>
      <c r="CB229" s="259"/>
      <c r="CC229" s="259"/>
      <c r="CD229" s="259"/>
      <c r="CE229" s="259"/>
    </row>
    <row r="230" spans="46:83" x14ac:dyDescent="0.15">
      <c r="AT230" s="259"/>
      <c r="AU230" s="259"/>
      <c r="AV230" s="259"/>
      <c r="AW230" s="259"/>
      <c r="AX230" s="259"/>
      <c r="AY230" s="259"/>
      <c r="AZ230" s="259"/>
      <c r="BA230" s="259"/>
      <c r="BB230" s="259"/>
      <c r="BC230" s="259"/>
      <c r="BD230" s="259"/>
      <c r="BE230" s="259"/>
      <c r="BF230" s="259"/>
      <c r="BG230" s="259"/>
      <c r="BH230" s="259"/>
      <c r="BI230" s="259"/>
      <c r="BJ230" s="259"/>
      <c r="BK230" s="259"/>
      <c r="BL230" s="259"/>
      <c r="BM230" s="259"/>
      <c r="BN230" s="259"/>
      <c r="BO230" s="259"/>
      <c r="BP230" s="259"/>
      <c r="BQ230" s="259"/>
      <c r="BR230" s="259"/>
      <c r="BS230" s="259"/>
      <c r="BT230" s="259"/>
      <c r="BU230" s="259"/>
      <c r="BV230" s="259"/>
      <c r="BW230" s="259"/>
      <c r="BX230" s="259"/>
      <c r="BY230" s="259"/>
      <c r="BZ230" s="259"/>
      <c r="CA230" s="259"/>
      <c r="CB230" s="259"/>
      <c r="CC230" s="259"/>
      <c r="CD230" s="259"/>
      <c r="CE230" s="259"/>
    </row>
    <row r="231" spans="46:83" x14ac:dyDescent="0.15">
      <c r="AT231" s="259"/>
      <c r="AU231" s="259"/>
      <c r="AV231" s="259"/>
      <c r="AW231" s="259"/>
      <c r="AX231" s="259"/>
      <c r="AY231" s="259"/>
      <c r="AZ231" s="259"/>
      <c r="BA231" s="259"/>
      <c r="BB231" s="259"/>
      <c r="BC231" s="259"/>
      <c r="BD231" s="259"/>
      <c r="BE231" s="259"/>
      <c r="BF231" s="259"/>
      <c r="BG231" s="259"/>
      <c r="BH231" s="259"/>
      <c r="BI231" s="259"/>
      <c r="BJ231" s="259"/>
      <c r="BK231" s="259"/>
      <c r="BL231" s="259"/>
      <c r="BM231" s="259"/>
      <c r="BN231" s="259"/>
      <c r="BO231" s="259"/>
      <c r="BP231" s="259"/>
      <c r="BQ231" s="259"/>
      <c r="BR231" s="259"/>
      <c r="BS231" s="259"/>
      <c r="BT231" s="259"/>
      <c r="BU231" s="259"/>
      <c r="BV231" s="259"/>
      <c r="BW231" s="259"/>
      <c r="BX231" s="259"/>
      <c r="BY231" s="259"/>
      <c r="BZ231" s="259"/>
      <c r="CA231" s="259"/>
      <c r="CB231" s="259"/>
      <c r="CC231" s="259"/>
      <c r="CD231" s="259"/>
      <c r="CE231" s="259"/>
    </row>
    <row r="232" spans="46:83" x14ac:dyDescent="0.15">
      <c r="AT232" s="259"/>
      <c r="AU232" s="259"/>
      <c r="AV232" s="259"/>
      <c r="AW232" s="259"/>
      <c r="AX232" s="259"/>
      <c r="AY232" s="259"/>
      <c r="AZ232" s="259"/>
      <c r="BA232" s="259"/>
      <c r="BB232" s="259"/>
      <c r="BC232" s="259"/>
      <c r="BD232" s="259"/>
      <c r="BE232" s="259"/>
      <c r="BF232" s="259"/>
      <c r="BG232" s="259"/>
      <c r="BH232" s="259"/>
      <c r="BI232" s="259"/>
      <c r="BJ232" s="259"/>
      <c r="BK232" s="259"/>
      <c r="BL232" s="259"/>
      <c r="BM232" s="259"/>
      <c r="BN232" s="259"/>
      <c r="BO232" s="259"/>
      <c r="BP232" s="259"/>
      <c r="BQ232" s="259"/>
      <c r="BR232" s="259"/>
      <c r="BS232" s="259"/>
      <c r="BT232" s="259"/>
      <c r="BU232" s="259"/>
      <c r="BV232" s="259"/>
      <c r="BW232" s="259"/>
      <c r="BX232" s="259"/>
      <c r="BY232" s="259"/>
      <c r="BZ232" s="259"/>
      <c r="CA232" s="259"/>
      <c r="CB232" s="259"/>
      <c r="CC232" s="259"/>
      <c r="CD232" s="259"/>
      <c r="CE232" s="259"/>
    </row>
    <row r="233" spans="46:83" x14ac:dyDescent="0.15">
      <c r="AT233" s="259"/>
      <c r="AU233" s="259"/>
      <c r="AV233" s="259"/>
      <c r="AW233" s="259"/>
      <c r="AX233" s="259"/>
      <c r="AY233" s="259"/>
      <c r="AZ233" s="259"/>
      <c r="BA233" s="259"/>
      <c r="BB233" s="259"/>
      <c r="BC233" s="259"/>
      <c r="BD233" s="259"/>
      <c r="BE233" s="259"/>
      <c r="BF233" s="259"/>
      <c r="BG233" s="259"/>
      <c r="BH233" s="259"/>
      <c r="BI233" s="259"/>
      <c r="BJ233" s="259"/>
      <c r="BK233" s="259"/>
      <c r="BL233" s="259"/>
      <c r="BM233" s="259"/>
      <c r="BN233" s="259"/>
      <c r="BO233" s="259"/>
      <c r="BP233" s="259"/>
      <c r="BQ233" s="259"/>
      <c r="BR233" s="259"/>
      <c r="BS233" s="259"/>
      <c r="BT233" s="259"/>
      <c r="BU233" s="259"/>
      <c r="BV233" s="259"/>
      <c r="BW233" s="259"/>
      <c r="BX233" s="259"/>
      <c r="BY233" s="259"/>
      <c r="BZ233" s="259"/>
      <c r="CA233" s="259"/>
      <c r="CB233" s="259"/>
      <c r="CC233" s="259"/>
      <c r="CD233" s="259"/>
      <c r="CE233" s="259"/>
    </row>
    <row r="234" spans="46:83" x14ac:dyDescent="0.15">
      <c r="AT234" s="259"/>
      <c r="AU234" s="259"/>
      <c r="AV234" s="259"/>
      <c r="AW234" s="259"/>
      <c r="AX234" s="259"/>
      <c r="AY234" s="259"/>
      <c r="AZ234" s="259"/>
      <c r="BA234" s="259"/>
      <c r="BB234" s="259"/>
      <c r="BC234" s="259"/>
      <c r="BD234" s="259"/>
      <c r="BE234" s="259"/>
      <c r="BF234" s="259"/>
      <c r="BG234" s="259"/>
      <c r="BH234" s="259"/>
      <c r="BI234" s="259"/>
      <c r="BJ234" s="259"/>
      <c r="BK234" s="259"/>
      <c r="BL234" s="259"/>
      <c r="BM234" s="259"/>
      <c r="BN234" s="259"/>
      <c r="BO234" s="259"/>
      <c r="BP234" s="259"/>
      <c r="BQ234" s="259"/>
      <c r="BR234" s="259"/>
      <c r="BS234" s="259"/>
      <c r="BT234" s="259"/>
      <c r="BU234" s="259"/>
      <c r="BV234" s="259"/>
      <c r="BW234" s="259"/>
      <c r="BX234" s="259"/>
      <c r="BY234" s="259"/>
      <c r="BZ234" s="259"/>
      <c r="CA234" s="259"/>
      <c r="CB234" s="259"/>
      <c r="CC234" s="259"/>
      <c r="CD234" s="259"/>
      <c r="CE234" s="259"/>
    </row>
    <row r="235" spans="46:83" x14ac:dyDescent="0.15">
      <c r="AT235" s="259"/>
      <c r="AU235" s="259"/>
      <c r="AV235" s="259"/>
      <c r="AW235" s="259"/>
      <c r="AX235" s="259"/>
      <c r="AY235" s="259"/>
      <c r="AZ235" s="259"/>
      <c r="BA235" s="259"/>
      <c r="BB235" s="259"/>
      <c r="BC235" s="259"/>
      <c r="BD235" s="259"/>
      <c r="BE235" s="259"/>
      <c r="BF235" s="259"/>
      <c r="BG235" s="259"/>
      <c r="BH235" s="259"/>
      <c r="BI235" s="259"/>
      <c r="BJ235" s="259"/>
      <c r="BK235" s="259"/>
      <c r="BL235" s="259"/>
      <c r="BM235" s="259"/>
      <c r="BN235" s="259"/>
      <c r="BO235" s="259"/>
      <c r="BP235" s="259"/>
      <c r="BQ235" s="259"/>
      <c r="BR235" s="259"/>
      <c r="BS235" s="259"/>
      <c r="BT235" s="259"/>
      <c r="BU235" s="259"/>
      <c r="BV235" s="259"/>
      <c r="BW235" s="259"/>
      <c r="BX235" s="259"/>
      <c r="BY235" s="259"/>
      <c r="BZ235" s="259"/>
      <c r="CA235" s="259"/>
      <c r="CB235" s="259"/>
      <c r="CC235" s="259"/>
      <c r="CD235" s="259"/>
      <c r="CE235" s="259"/>
    </row>
    <row r="236" spans="46:83" x14ac:dyDescent="0.15">
      <c r="AT236" s="259"/>
      <c r="AU236" s="259"/>
      <c r="AV236" s="259"/>
      <c r="AW236" s="259"/>
      <c r="AX236" s="259"/>
      <c r="AY236" s="259"/>
      <c r="AZ236" s="259"/>
      <c r="BA236" s="259"/>
      <c r="BB236" s="259"/>
      <c r="BC236" s="259"/>
      <c r="BD236" s="259"/>
      <c r="BE236" s="259"/>
      <c r="BF236" s="259"/>
      <c r="BG236" s="259"/>
      <c r="BH236" s="259"/>
      <c r="BI236" s="259"/>
      <c r="BJ236" s="259"/>
      <c r="BK236" s="259"/>
      <c r="BL236" s="259"/>
      <c r="BM236" s="259"/>
      <c r="BN236" s="259"/>
      <c r="BO236" s="259"/>
      <c r="BP236" s="259"/>
      <c r="BQ236" s="259"/>
      <c r="BR236" s="259"/>
      <c r="BS236" s="259"/>
      <c r="BT236" s="259"/>
      <c r="BU236" s="259"/>
      <c r="BV236" s="259"/>
      <c r="BW236" s="259"/>
      <c r="BX236" s="259"/>
      <c r="BY236" s="259"/>
      <c r="BZ236" s="259"/>
      <c r="CA236" s="259"/>
      <c r="CB236" s="259"/>
      <c r="CC236" s="259"/>
      <c r="CD236" s="259"/>
      <c r="CE236" s="259"/>
    </row>
    <row r="237" spans="46:83" x14ac:dyDescent="0.15">
      <c r="AT237" s="259"/>
      <c r="AU237" s="259"/>
      <c r="AV237" s="259"/>
      <c r="AW237" s="259"/>
      <c r="AX237" s="259"/>
      <c r="AY237" s="259"/>
      <c r="AZ237" s="259"/>
      <c r="BA237" s="259"/>
      <c r="BB237" s="259"/>
      <c r="BC237" s="259"/>
      <c r="BD237" s="259"/>
      <c r="BE237" s="259"/>
      <c r="BF237" s="259"/>
      <c r="BG237" s="259"/>
      <c r="BH237" s="259"/>
      <c r="BI237" s="259"/>
      <c r="BJ237" s="259"/>
      <c r="BK237" s="259"/>
      <c r="BL237" s="259"/>
      <c r="BM237" s="259"/>
      <c r="BN237" s="259"/>
      <c r="BO237" s="259"/>
      <c r="BP237" s="259"/>
      <c r="BQ237" s="259"/>
      <c r="BR237" s="259"/>
      <c r="BS237" s="259"/>
      <c r="BT237" s="259"/>
      <c r="BU237" s="259"/>
      <c r="BV237" s="259"/>
      <c r="BW237" s="259"/>
      <c r="BX237" s="259"/>
      <c r="BY237" s="259"/>
      <c r="BZ237" s="259"/>
      <c r="CA237" s="259"/>
      <c r="CB237" s="259"/>
      <c r="CC237" s="259"/>
      <c r="CD237" s="259"/>
      <c r="CE237" s="259"/>
    </row>
    <row r="238" spans="46:83" x14ac:dyDescent="0.15">
      <c r="AT238" s="259"/>
      <c r="AU238" s="259"/>
      <c r="AV238" s="259"/>
      <c r="AW238" s="259"/>
      <c r="AX238" s="259"/>
      <c r="AY238" s="259"/>
      <c r="AZ238" s="259"/>
      <c r="BA238" s="259"/>
      <c r="BB238" s="259"/>
      <c r="BC238" s="259"/>
      <c r="BD238" s="259"/>
      <c r="BE238" s="259"/>
      <c r="BF238" s="259"/>
      <c r="BG238" s="259"/>
      <c r="BH238" s="259"/>
      <c r="BI238" s="259"/>
      <c r="BJ238" s="259"/>
      <c r="BK238" s="259"/>
      <c r="BL238" s="259"/>
      <c r="BM238" s="259"/>
      <c r="BN238" s="259"/>
      <c r="BO238" s="259"/>
      <c r="BP238" s="259"/>
      <c r="BQ238" s="259"/>
      <c r="BR238" s="259"/>
      <c r="BS238" s="259"/>
      <c r="BT238" s="259"/>
      <c r="BU238" s="259"/>
      <c r="BV238" s="259"/>
      <c r="BW238" s="259"/>
      <c r="BX238" s="259"/>
      <c r="BY238" s="259"/>
      <c r="BZ238" s="259"/>
      <c r="CA238" s="259"/>
      <c r="CB238" s="259"/>
      <c r="CC238" s="259"/>
      <c r="CD238" s="259"/>
      <c r="CE238" s="259"/>
    </row>
    <row r="239" spans="46:83" x14ac:dyDescent="0.15">
      <c r="AT239" s="259"/>
      <c r="AU239" s="259"/>
      <c r="AV239" s="259"/>
      <c r="AW239" s="259"/>
      <c r="AX239" s="259"/>
      <c r="AY239" s="259"/>
      <c r="AZ239" s="259"/>
      <c r="BA239" s="259"/>
      <c r="BB239" s="259"/>
      <c r="BC239" s="259"/>
      <c r="BD239" s="259"/>
      <c r="BE239" s="259"/>
      <c r="BF239" s="259"/>
      <c r="BG239" s="259"/>
      <c r="BH239" s="259"/>
      <c r="BI239" s="259"/>
      <c r="BJ239" s="259"/>
      <c r="BK239" s="259"/>
      <c r="BL239" s="259"/>
      <c r="BM239" s="259"/>
      <c r="BN239" s="259"/>
      <c r="BO239" s="259"/>
      <c r="BP239" s="259"/>
      <c r="BQ239" s="259"/>
      <c r="BR239" s="259"/>
      <c r="BS239" s="259"/>
      <c r="BT239" s="259"/>
      <c r="BU239" s="259"/>
      <c r="BV239" s="259"/>
      <c r="BW239" s="259"/>
      <c r="BX239" s="259"/>
      <c r="BY239" s="259"/>
      <c r="BZ239" s="259"/>
      <c r="CA239" s="259"/>
      <c r="CB239" s="259"/>
      <c r="CC239" s="259"/>
      <c r="CD239" s="259"/>
      <c r="CE239" s="259"/>
    </row>
    <row r="240" spans="46:83" x14ac:dyDescent="0.15">
      <c r="AT240" s="259"/>
      <c r="AU240" s="259"/>
      <c r="AV240" s="259"/>
      <c r="AW240" s="259"/>
      <c r="AX240" s="259"/>
      <c r="AY240" s="259"/>
      <c r="AZ240" s="259"/>
      <c r="BA240" s="259"/>
      <c r="BB240" s="259"/>
      <c r="BC240" s="259"/>
      <c r="BD240" s="259"/>
      <c r="BE240" s="259"/>
      <c r="BF240" s="259"/>
      <c r="BG240" s="259"/>
      <c r="BH240" s="259"/>
      <c r="BI240" s="259"/>
      <c r="BJ240" s="259"/>
      <c r="BK240" s="259"/>
      <c r="BL240" s="259"/>
      <c r="BM240" s="259"/>
      <c r="BN240" s="259"/>
      <c r="BO240" s="259"/>
      <c r="BP240" s="259"/>
      <c r="BQ240" s="259"/>
      <c r="BR240" s="259"/>
      <c r="BS240" s="259"/>
      <c r="BT240" s="259"/>
      <c r="BU240" s="259"/>
      <c r="BV240" s="259"/>
      <c r="BW240" s="259"/>
      <c r="BX240" s="259"/>
      <c r="BY240" s="259"/>
      <c r="BZ240" s="259"/>
      <c r="CA240" s="259"/>
      <c r="CB240" s="259"/>
      <c r="CC240" s="259"/>
      <c r="CD240" s="259"/>
      <c r="CE240" s="259"/>
    </row>
    <row r="241" spans="46:83" x14ac:dyDescent="0.15">
      <c r="AT241" s="259"/>
      <c r="AU241" s="259"/>
      <c r="AV241" s="259"/>
      <c r="AW241" s="259"/>
      <c r="AX241" s="259"/>
      <c r="AY241" s="259"/>
      <c r="AZ241" s="259"/>
      <c r="BA241" s="259"/>
      <c r="BB241" s="259"/>
      <c r="BC241" s="259"/>
      <c r="BD241" s="259"/>
      <c r="BE241" s="259"/>
      <c r="BF241" s="259"/>
      <c r="BG241" s="259"/>
      <c r="BH241" s="259"/>
      <c r="BI241" s="259"/>
      <c r="BJ241" s="259"/>
      <c r="BK241" s="259"/>
      <c r="BL241" s="259"/>
      <c r="BM241" s="259"/>
      <c r="BN241" s="259"/>
      <c r="BO241" s="259"/>
      <c r="BP241" s="259"/>
      <c r="BQ241" s="259"/>
      <c r="BR241" s="259"/>
      <c r="BS241" s="259"/>
      <c r="BT241" s="259"/>
      <c r="BU241" s="259"/>
      <c r="BV241" s="259"/>
      <c r="BW241" s="259"/>
      <c r="BX241" s="259"/>
      <c r="BY241" s="259"/>
      <c r="BZ241" s="259"/>
      <c r="CA241" s="259"/>
      <c r="CB241" s="259"/>
      <c r="CC241" s="259"/>
      <c r="CD241" s="259"/>
      <c r="CE241" s="259"/>
    </row>
    <row r="242" spans="46:83" x14ac:dyDescent="0.15">
      <c r="AT242" s="259"/>
      <c r="AU242" s="259"/>
      <c r="AV242" s="259"/>
      <c r="AW242" s="259"/>
      <c r="AX242" s="259"/>
      <c r="AY242" s="259"/>
      <c r="AZ242" s="259"/>
      <c r="BA242" s="259"/>
      <c r="BB242" s="259"/>
      <c r="BC242" s="259"/>
      <c r="BD242" s="259"/>
      <c r="BE242" s="259"/>
      <c r="BF242" s="259"/>
      <c r="BG242" s="259"/>
      <c r="BH242" s="259"/>
      <c r="BI242" s="259"/>
      <c r="BJ242" s="259"/>
      <c r="BK242" s="259"/>
      <c r="BL242" s="259"/>
      <c r="BM242" s="259"/>
      <c r="BN242" s="259"/>
      <c r="BO242" s="259"/>
      <c r="BP242" s="259"/>
      <c r="BQ242" s="259"/>
      <c r="BR242" s="259"/>
      <c r="BS242" s="259"/>
      <c r="BT242" s="259"/>
      <c r="BU242" s="259"/>
      <c r="BV242" s="259"/>
      <c r="BW242" s="259"/>
      <c r="BX242" s="259"/>
      <c r="BY242" s="259"/>
      <c r="BZ242" s="259"/>
      <c r="CA242" s="259"/>
      <c r="CB242" s="259"/>
      <c r="CC242" s="259"/>
      <c r="CD242" s="259"/>
      <c r="CE242" s="259"/>
    </row>
    <row r="243" spans="46:83" x14ac:dyDescent="0.15">
      <c r="AT243" s="259"/>
      <c r="AU243" s="259"/>
      <c r="AV243" s="259"/>
      <c r="AW243" s="259"/>
      <c r="AX243" s="259"/>
      <c r="AY243" s="259"/>
      <c r="AZ243" s="259"/>
      <c r="BA243" s="259"/>
      <c r="BB243" s="259"/>
      <c r="BC243" s="259"/>
      <c r="BD243" s="259"/>
      <c r="BE243" s="259"/>
      <c r="BF243" s="259"/>
      <c r="BG243" s="259"/>
      <c r="BH243" s="259"/>
      <c r="BI243" s="259"/>
      <c r="BJ243" s="259"/>
      <c r="BK243" s="259"/>
      <c r="BL243" s="259"/>
      <c r="BM243" s="259"/>
      <c r="BN243" s="259"/>
      <c r="BO243" s="259"/>
      <c r="BP243" s="259"/>
      <c r="BQ243" s="259"/>
      <c r="BR243" s="259"/>
      <c r="BS243" s="259"/>
      <c r="BT243" s="259"/>
      <c r="BU243" s="259"/>
      <c r="BV243" s="259"/>
      <c r="BW243" s="259"/>
      <c r="BX243" s="259"/>
      <c r="BY243" s="259"/>
      <c r="BZ243" s="259"/>
      <c r="CA243" s="259"/>
      <c r="CB243" s="259"/>
      <c r="CC243" s="259"/>
      <c r="CD243" s="259"/>
      <c r="CE243" s="259"/>
    </row>
    <row r="244" spans="46:83" x14ac:dyDescent="0.15">
      <c r="AT244" s="259"/>
      <c r="AU244" s="259"/>
      <c r="AV244" s="259"/>
      <c r="AW244" s="259"/>
      <c r="AX244" s="259"/>
      <c r="AY244" s="259"/>
      <c r="AZ244" s="259"/>
      <c r="BA244" s="259"/>
      <c r="BB244" s="259"/>
      <c r="BC244" s="259"/>
      <c r="BD244" s="259"/>
      <c r="BE244" s="259"/>
      <c r="BF244" s="259"/>
      <c r="BG244" s="259"/>
      <c r="BH244" s="259"/>
      <c r="BI244" s="259"/>
      <c r="BJ244" s="259"/>
      <c r="BK244" s="259"/>
      <c r="BL244" s="259"/>
      <c r="BM244" s="259"/>
      <c r="BN244" s="259"/>
      <c r="BO244" s="259"/>
      <c r="BP244" s="259"/>
      <c r="BQ244" s="259"/>
      <c r="BR244" s="259"/>
      <c r="BS244" s="259"/>
      <c r="BT244" s="259"/>
      <c r="BU244" s="259"/>
      <c r="BV244" s="259"/>
      <c r="BW244" s="259"/>
      <c r="BX244" s="259"/>
      <c r="BY244" s="259"/>
      <c r="BZ244" s="259"/>
      <c r="CA244" s="259"/>
      <c r="CB244" s="259"/>
      <c r="CC244" s="259"/>
      <c r="CD244" s="259"/>
      <c r="CE244" s="259"/>
    </row>
    <row r="245" spans="46:83" x14ac:dyDescent="0.15">
      <c r="AT245" s="259"/>
      <c r="AU245" s="259"/>
      <c r="AV245" s="259"/>
      <c r="AW245" s="259"/>
      <c r="AX245" s="259"/>
      <c r="AY245" s="259"/>
      <c r="AZ245" s="259"/>
      <c r="BA245" s="259"/>
      <c r="BB245" s="259"/>
      <c r="BC245" s="259"/>
      <c r="BD245" s="259"/>
      <c r="BE245" s="259"/>
      <c r="BF245" s="259"/>
      <c r="BG245" s="259"/>
      <c r="BH245" s="259"/>
      <c r="BI245" s="259"/>
      <c r="BJ245" s="259"/>
      <c r="BK245" s="259"/>
      <c r="BL245" s="259"/>
      <c r="BM245" s="259"/>
      <c r="BN245" s="259"/>
      <c r="BO245" s="259"/>
      <c r="BP245" s="259"/>
      <c r="BQ245" s="259"/>
      <c r="BR245" s="259"/>
      <c r="BS245" s="259"/>
      <c r="BT245" s="259"/>
      <c r="BU245" s="259"/>
      <c r="BV245" s="259"/>
      <c r="BW245" s="259"/>
      <c r="BX245" s="259"/>
      <c r="BY245" s="259"/>
      <c r="BZ245" s="259"/>
      <c r="CA245" s="259"/>
      <c r="CB245" s="259"/>
      <c r="CC245" s="259"/>
      <c r="CD245" s="259"/>
      <c r="CE245" s="259"/>
    </row>
    <row r="246" spans="46:83" x14ac:dyDescent="0.15">
      <c r="AT246" s="259"/>
      <c r="AU246" s="259"/>
      <c r="AV246" s="259"/>
      <c r="AW246" s="259"/>
      <c r="AX246" s="259"/>
      <c r="AY246" s="259"/>
      <c r="AZ246" s="259"/>
      <c r="BA246" s="259"/>
      <c r="BB246" s="259"/>
      <c r="BC246" s="259"/>
      <c r="BD246" s="259"/>
      <c r="BE246" s="259"/>
      <c r="BF246" s="259"/>
      <c r="BG246" s="259"/>
      <c r="BH246" s="259"/>
      <c r="BI246" s="259"/>
      <c r="BJ246" s="259"/>
      <c r="BK246" s="259"/>
      <c r="BL246" s="259"/>
      <c r="BM246" s="259"/>
      <c r="BN246" s="259"/>
      <c r="BO246" s="259"/>
      <c r="BP246" s="259"/>
      <c r="BQ246" s="259"/>
      <c r="BR246" s="259"/>
      <c r="BS246" s="259"/>
      <c r="BT246" s="259"/>
      <c r="BU246" s="259"/>
      <c r="BV246" s="259"/>
      <c r="BW246" s="259"/>
      <c r="BX246" s="259"/>
      <c r="BY246" s="259"/>
      <c r="BZ246" s="259"/>
      <c r="CA246" s="259"/>
      <c r="CB246" s="259"/>
      <c r="CC246" s="259"/>
      <c r="CD246" s="259"/>
      <c r="CE246" s="259"/>
    </row>
    <row r="247" spans="46:83" x14ac:dyDescent="0.15">
      <c r="AT247" s="259"/>
      <c r="AU247" s="259"/>
      <c r="AV247" s="259"/>
      <c r="AW247" s="259"/>
      <c r="AX247" s="259"/>
      <c r="AY247" s="259"/>
      <c r="AZ247" s="259"/>
      <c r="BA247" s="259"/>
      <c r="BB247" s="259"/>
      <c r="BC247" s="259"/>
      <c r="BD247" s="259"/>
      <c r="BE247" s="259"/>
      <c r="BF247" s="259"/>
      <c r="BG247" s="259"/>
      <c r="BH247" s="259"/>
      <c r="BI247" s="259"/>
      <c r="BJ247" s="259"/>
      <c r="BK247" s="259"/>
      <c r="BL247" s="259"/>
      <c r="BM247" s="259"/>
      <c r="BN247" s="259"/>
      <c r="BO247" s="259"/>
      <c r="BP247" s="259"/>
      <c r="BQ247" s="259"/>
      <c r="BR247" s="259"/>
      <c r="BS247" s="259"/>
      <c r="BT247" s="259"/>
      <c r="BU247" s="259"/>
      <c r="BV247" s="259"/>
      <c r="BW247" s="259"/>
      <c r="BX247" s="259"/>
      <c r="BY247" s="259"/>
      <c r="BZ247" s="259"/>
      <c r="CA247" s="259"/>
      <c r="CB247" s="259"/>
      <c r="CC247" s="259"/>
      <c r="CD247" s="259"/>
      <c r="CE247" s="259"/>
    </row>
    <row r="248" spans="46:83" x14ac:dyDescent="0.15">
      <c r="AT248" s="259"/>
      <c r="AU248" s="259"/>
      <c r="AV248" s="259"/>
      <c r="AW248" s="259"/>
      <c r="AX248" s="259"/>
      <c r="AY248" s="259"/>
      <c r="AZ248" s="259"/>
      <c r="BA248" s="259"/>
      <c r="BB248" s="259"/>
      <c r="BC248" s="259"/>
      <c r="BD248" s="259"/>
      <c r="BE248" s="259"/>
      <c r="BF248" s="259"/>
      <c r="BG248" s="259"/>
      <c r="BH248" s="259"/>
      <c r="BI248" s="259"/>
      <c r="BJ248" s="259"/>
      <c r="BK248" s="259"/>
      <c r="BL248" s="259"/>
      <c r="BM248" s="259"/>
      <c r="BN248" s="259"/>
      <c r="BO248" s="259"/>
      <c r="BP248" s="259"/>
      <c r="BQ248" s="259"/>
      <c r="BR248" s="259"/>
      <c r="BS248" s="259"/>
      <c r="BT248" s="259"/>
      <c r="BU248" s="259"/>
      <c r="BV248" s="259"/>
      <c r="BW248" s="259"/>
      <c r="BX248" s="259"/>
      <c r="BY248" s="259"/>
      <c r="BZ248" s="259"/>
      <c r="CA248" s="259"/>
      <c r="CB248" s="259"/>
      <c r="CC248" s="259"/>
      <c r="CD248" s="259"/>
      <c r="CE248" s="259"/>
    </row>
    <row r="249" spans="46:83" x14ac:dyDescent="0.15">
      <c r="AT249" s="259"/>
      <c r="AU249" s="259"/>
      <c r="AV249" s="259"/>
      <c r="AW249" s="259"/>
      <c r="AX249" s="259"/>
      <c r="AY249" s="259"/>
      <c r="AZ249" s="259"/>
      <c r="BA249" s="259"/>
      <c r="BB249" s="259"/>
      <c r="BC249" s="259"/>
      <c r="BD249" s="259"/>
      <c r="BE249" s="259"/>
      <c r="BF249" s="259"/>
      <c r="BG249" s="259"/>
      <c r="BH249" s="259"/>
      <c r="BI249" s="259"/>
      <c r="BJ249" s="259"/>
      <c r="BK249" s="259"/>
      <c r="BL249" s="259"/>
      <c r="BM249" s="259"/>
      <c r="BN249" s="259"/>
      <c r="BO249" s="259"/>
      <c r="BP249" s="259"/>
      <c r="BQ249" s="259"/>
      <c r="BR249" s="259"/>
      <c r="BS249" s="259"/>
      <c r="BT249" s="259"/>
      <c r="BU249" s="259"/>
      <c r="BV249" s="259"/>
      <c r="BW249" s="259"/>
      <c r="BX249" s="259"/>
      <c r="BY249" s="259"/>
      <c r="BZ249" s="259"/>
      <c r="CA249" s="259"/>
      <c r="CB249" s="259"/>
      <c r="CC249" s="259"/>
      <c r="CD249" s="259"/>
      <c r="CE249" s="259"/>
    </row>
    <row r="250" spans="46:83" x14ac:dyDescent="0.15">
      <c r="AT250" s="259"/>
      <c r="AU250" s="259"/>
      <c r="AV250" s="259"/>
      <c r="AW250" s="259"/>
      <c r="AX250" s="259"/>
      <c r="AY250" s="259"/>
      <c r="AZ250" s="259"/>
      <c r="BA250" s="259"/>
      <c r="BB250" s="259"/>
      <c r="BC250" s="259"/>
      <c r="BD250" s="259"/>
      <c r="BE250" s="259"/>
      <c r="BF250" s="259"/>
      <c r="BG250" s="259"/>
      <c r="BH250" s="259"/>
      <c r="BI250" s="259"/>
      <c r="BJ250" s="259"/>
      <c r="BK250" s="259"/>
      <c r="BL250" s="259"/>
      <c r="BM250" s="259"/>
      <c r="BN250" s="259"/>
      <c r="BO250" s="259"/>
      <c r="BP250" s="259"/>
      <c r="BQ250" s="259"/>
      <c r="BR250" s="259"/>
      <c r="BS250" s="259"/>
      <c r="BT250" s="259"/>
      <c r="BU250" s="259"/>
      <c r="BV250" s="259"/>
      <c r="BW250" s="259"/>
      <c r="BX250" s="259"/>
      <c r="BY250" s="259"/>
      <c r="BZ250" s="259"/>
      <c r="CA250" s="259"/>
      <c r="CB250" s="259"/>
      <c r="CC250" s="259"/>
      <c r="CD250" s="259"/>
      <c r="CE250" s="259"/>
    </row>
    <row r="251" spans="46:83" x14ac:dyDescent="0.15">
      <c r="AT251" s="259"/>
      <c r="AU251" s="259"/>
      <c r="AV251" s="259"/>
      <c r="AW251" s="259"/>
      <c r="AX251" s="259"/>
      <c r="AY251" s="259"/>
      <c r="AZ251" s="259"/>
      <c r="BA251" s="259"/>
      <c r="BB251" s="259"/>
      <c r="BC251" s="259"/>
      <c r="BD251" s="259"/>
      <c r="BE251" s="259"/>
      <c r="BF251" s="259"/>
      <c r="BG251" s="259"/>
      <c r="BH251" s="259"/>
      <c r="BI251" s="259"/>
      <c r="BJ251" s="259"/>
      <c r="BK251" s="259"/>
      <c r="BL251" s="259"/>
      <c r="BM251" s="259"/>
      <c r="BN251" s="259"/>
      <c r="BO251" s="259"/>
      <c r="BP251" s="259"/>
      <c r="BQ251" s="259"/>
      <c r="BR251" s="259"/>
      <c r="BS251" s="259"/>
      <c r="BT251" s="259"/>
      <c r="BU251" s="259"/>
      <c r="BV251" s="259"/>
      <c r="BW251" s="259"/>
      <c r="BX251" s="259"/>
      <c r="BY251" s="259"/>
      <c r="BZ251" s="259"/>
      <c r="CA251" s="259"/>
      <c r="CB251" s="259"/>
      <c r="CC251" s="259"/>
      <c r="CD251" s="259"/>
      <c r="CE251" s="259"/>
    </row>
    <row r="252" spans="46:83" x14ac:dyDescent="0.15">
      <c r="AT252" s="259"/>
      <c r="AU252" s="259"/>
      <c r="AV252" s="259"/>
      <c r="AW252" s="259"/>
      <c r="AX252" s="259"/>
      <c r="AY252" s="259"/>
      <c r="AZ252" s="259"/>
      <c r="BA252" s="259"/>
      <c r="BB252" s="259"/>
      <c r="BC252" s="259"/>
      <c r="BD252" s="259"/>
      <c r="BE252" s="259"/>
      <c r="BF252" s="259"/>
      <c r="BG252" s="259"/>
      <c r="BH252" s="259"/>
      <c r="BI252" s="259"/>
      <c r="BJ252" s="259"/>
      <c r="BK252" s="259"/>
      <c r="BL252" s="259"/>
      <c r="BM252" s="259"/>
      <c r="BN252" s="259"/>
      <c r="BO252" s="259"/>
      <c r="BP252" s="259"/>
      <c r="BQ252" s="259"/>
      <c r="BR252" s="259"/>
      <c r="BS252" s="259"/>
      <c r="BT252" s="259"/>
      <c r="BU252" s="259"/>
      <c r="BV252" s="259"/>
      <c r="BW252" s="259"/>
      <c r="BX252" s="259"/>
      <c r="BY252" s="259"/>
      <c r="BZ252" s="259"/>
      <c r="CA252" s="259"/>
      <c r="CB252" s="259"/>
      <c r="CC252" s="259"/>
      <c r="CD252" s="259"/>
      <c r="CE252" s="259"/>
    </row>
    <row r="253" spans="46:83" x14ac:dyDescent="0.15">
      <c r="AT253" s="259"/>
      <c r="AU253" s="259"/>
      <c r="AV253" s="259"/>
      <c r="AW253" s="259"/>
      <c r="AX253" s="259"/>
      <c r="AY253" s="259"/>
      <c r="AZ253" s="259"/>
      <c r="BA253" s="259"/>
      <c r="BB253" s="259"/>
      <c r="BC253" s="259"/>
      <c r="BD253" s="259"/>
      <c r="BE253" s="259"/>
      <c r="BF253" s="259"/>
      <c r="BG253" s="259"/>
      <c r="BH253" s="259"/>
      <c r="BI253" s="259"/>
      <c r="BJ253" s="259"/>
      <c r="BK253" s="259"/>
      <c r="BL253" s="259"/>
      <c r="BM253" s="259"/>
      <c r="BN253" s="259"/>
      <c r="BO253" s="259"/>
      <c r="BP253" s="259"/>
      <c r="BQ253" s="259"/>
      <c r="BR253" s="259"/>
      <c r="BS253" s="259"/>
      <c r="BT253" s="259"/>
      <c r="BU253" s="259"/>
      <c r="BV253" s="259"/>
      <c r="BW253" s="259"/>
      <c r="BX253" s="259"/>
      <c r="BY253" s="259"/>
      <c r="BZ253" s="259"/>
      <c r="CA253" s="259"/>
      <c r="CB253" s="259"/>
      <c r="CC253" s="259"/>
      <c r="CD253" s="259"/>
      <c r="CE253" s="259"/>
    </row>
    <row r="254" spans="46:83" x14ac:dyDescent="0.15">
      <c r="AT254" s="259"/>
      <c r="AU254" s="259"/>
      <c r="AV254" s="259"/>
      <c r="AW254" s="259"/>
      <c r="AX254" s="259"/>
      <c r="AY254" s="259"/>
      <c r="AZ254" s="259"/>
      <c r="BA254" s="259"/>
      <c r="BB254" s="259"/>
      <c r="BC254" s="259"/>
      <c r="BD254" s="259"/>
      <c r="BE254" s="259"/>
      <c r="BF254" s="259"/>
      <c r="BG254" s="259"/>
      <c r="BH254" s="259"/>
      <c r="BI254" s="259"/>
      <c r="BJ254" s="259"/>
      <c r="BK254" s="259"/>
      <c r="BL254" s="259"/>
      <c r="BM254" s="259"/>
      <c r="BN254" s="259"/>
      <c r="BO254" s="259"/>
      <c r="BP254" s="259"/>
      <c r="BQ254" s="259"/>
      <c r="BR254" s="259"/>
      <c r="BS254" s="259"/>
      <c r="BT254" s="259"/>
      <c r="BU254" s="259"/>
      <c r="BV254" s="259"/>
      <c r="BW254" s="259"/>
      <c r="BX254" s="259"/>
      <c r="BY254" s="259"/>
      <c r="BZ254" s="259"/>
      <c r="CA254" s="259"/>
      <c r="CB254" s="259"/>
      <c r="CC254" s="259"/>
      <c r="CD254" s="259"/>
      <c r="CE254" s="259"/>
    </row>
    <row r="255" spans="46:83" x14ac:dyDescent="0.15">
      <c r="AT255" s="259"/>
      <c r="AU255" s="259"/>
      <c r="AV255" s="259"/>
      <c r="AW255" s="259"/>
      <c r="AX255" s="259"/>
      <c r="AY255" s="259"/>
      <c r="AZ255" s="259"/>
      <c r="BA255" s="259"/>
      <c r="BB255" s="259"/>
      <c r="BC255" s="259"/>
      <c r="BD255" s="259"/>
      <c r="BE255" s="259"/>
      <c r="BF255" s="259"/>
      <c r="BG255" s="259"/>
      <c r="BH255" s="259"/>
      <c r="BI255" s="259"/>
      <c r="BJ255" s="259"/>
      <c r="BK255" s="259"/>
      <c r="BL255" s="259"/>
      <c r="BM255" s="259"/>
      <c r="BN255" s="259"/>
      <c r="BO255" s="259"/>
      <c r="BP255" s="259"/>
      <c r="BQ255" s="259"/>
      <c r="BR255" s="259"/>
      <c r="BS255" s="259"/>
      <c r="BT255" s="259"/>
      <c r="BU255" s="259"/>
      <c r="BV255" s="259"/>
      <c r="BW255" s="259"/>
      <c r="BX255" s="259"/>
      <c r="BY255" s="259"/>
      <c r="BZ255" s="259"/>
      <c r="CA255" s="259"/>
      <c r="CB255" s="259"/>
      <c r="CC255" s="259"/>
      <c r="CD255" s="259"/>
      <c r="CE255" s="259"/>
    </row>
    <row r="256" spans="46:83" x14ac:dyDescent="0.15">
      <c r="AT256" s="259"/>
      <c r="AU256" s="259"/>
      <c r="AV256" s="259"/>
      <c r="AW256" s="259"/>
      <c r="AX256" s="259"/>
      <c r="AY256" s="259"/>
      <c r="AZ256" s="259"/>
      <c r="BA256" s="259"/>
      <c r="BB256" s="259"/>
      <c r="BC256" s="259"/>
      <c r="BD256" s="259"/>
      <c r="BE256" s="259"/>
      <c r="BF256" s="259"/>
      <c r="BG256" s="259"/>
      <c r="BH256" s="259"/>
      <c r="BI256" s="259"/>
      <c r="BJ256" s="259"/>
      <c r="BK256" s="259"/>
      <c r="BL256" s="259"/>
      <c r="BM256" s="259"/>
      <c r="BN256" s="259"/>
      <c r="BO256" s="259"/>
      <c r="BP256" s="259"/>
      <c r="BQ256" s="259"/>
      <c r="BR256" s="259"/>
      <c r="BS256" s="259"/>
      <c r="BT256" s="259"/>
      <c r="BU256" s="259"/>
      <c r="BV256" s="259"/>
      <c r="BW256" s="259"/>
      <c r="BX256" s="259"/>
      <c r="BY256" s="259"/>
      <c r="BZ256" s="259"/>
      <c r="CA256" s="259"/>
      <c r="CB256" s="259"/>
      <c r="CC256" s="259"/>
      <c r="CD256" s="259"/>
      <c r="CE256" s="259"/>
    </row>
    <row r="257" spans="46:83" x14ac:dyDescent="0.15">
      <c r="AT257" s="259"/>
      <c r="AU257" s="259"/>
      <c r="AV257" s="259"/>
      <c r="AW257" s="259"/>
      <c r="AX257" s="259"/>
      <c r="AY257" s="259"/>
      <c r="AZ257" s="259"/>
      <c r="BA257" s="259"/>
      <c r="BB257" s="259"/>
      <c r="BC257" s="259"/>
      <c r="BD257" s="259"/>
      <c r="BE257" s="259"/>
      <c r="BF257" s="259"/>
      <c r="BG257" s="259"/>
      <c r="BH257" s="259"/>
      <c r="BI257" s="259"/>
      <c r="BJ257" s="259"/>
      <c r="BK257" s="259"/>
      <c r="BL257" s="259"/>
      <c r="BM257" s="259"/>
      <c r="BN257" s="259"/>
      <c r="BO257" s="259"/>
      <c r="BP257" s="259"/>
      <c r="BQ257" s="259"/>
      <c r="BR257" s="259"/>
      <c r="BS257" s="259"/>
      <c r="BT257" s="259"/>
      <c r="BU257" s="259"/>
      <c r="BV257" s="259"/>
      <c r="BW257" s="259"/>
      <c r="BX257" s="259"/>
      <c r="BY257" s="259"/>
      <c r="BZ257" s="259"/>
      <c r="CA257" s="259"/>
      <c r="CB257" s="259"/>
      <c r="CC257" s="259"/>
      <c r="CD257" s="259"/>
      <c r="CE257" s="259"/>
    </row>
    <row r="258" spans="46:83" x14ac:dyDescent="0.15">
      <c r="AT258" s="259"/>
      <c r="AU258" s="259"/>
      <c r="AV258" s="259"/>
      <c r="AW258" s="259"/>
      <c r="AX258" s="259"/>
      <c r="AY258" s="259"/>
      <c r="AZ258" s="259"/>
      <c r="BA258" s="259"/>
      <c r="BB258" s="259"/>
      <c r="BC258" s="259"/>
      <c r="BD258" s="259"/>
      <c r="BE258" s="259"/>
      <c r="BF258" s="259"/>
      <c r="BG258" s="259"/>
      <c r="BH258" s="259"/>
      <c r="BI258" s="259"/>
      <c r="BJ258" s="259"/>
      <c r="BK258" s="259"/>
      <c r="BL258" s="259"/>
      <c r="BM258" s="259"/>
      <c r="BN258" s="259"/>
      <c r="BO258" s="259"/>
      <c r="BP258" s="259"/>
      <c r="BQ258" s="259"/>
      <c r="BR258" s="259"/>
      <c r="BS258" s="259"/>
      <c r="BT258" s="259"/>
      <c r="BU258" s="259"/>
      <c r="BV258" s="259"/>
      <c r="BW258" s="259"/>
      <c r="BX258" s="259"/>
      <c r="BY258" s="259"/>
      <c r="BZ258" s="259"/>
      <c r="CA258" s="259"/>
      <c r="CB258" s="259"/>
      <c r="CC258" s="259"/>
      <c r="CD258" s="259"/>
      <c r="CE258" s="259"/>
    </row>
    <row r="259" spans="46:83" x14ac:dyDescent="0.15">
      <c r="AT259" s="259"/>
      <c r="AU259" s="259"/>
      <c r="AV259" s="259"/>
      <c r="AW259" s="259"/>
      <c r="AX259" s="259"/>
      <c r="AY259" s="259"/>
      <c r="AZ259" s="259"/>
      <c r="BA259" s="259"/>
      <c r="BB259" s="259"/>
      <c r="BC259" s="259"/>
      <c r="BD259" s="259"/>
      <c r="BE259" s="259"/>
      <c r="BF259" s="259"/>
      <c r="BG259" s="259"/>
      <c r="BH259" s="259"/>
      <c r="BI259" s="259"/>
      <c r="BJ259" s="259"/>
      <c r="BK259" s="259"/>
      <c r="BL259" s="259"/>
      <c r="BM259" s="259"/>
      <c r="BN259" s="259"/>
      <c r="BO259" s="259"/>
      <c r="BP259" s="259"/>
      <c r="BQ259" s="259"/>
      <c r="BR259" s="259"/>
      <c r="BS259" s="259"/>
      <c r="BT259" s="259"/>
      <c r="BU259" s="259"/>
      <c r="BV259" s="259"/>
      <c r="BW259" s="259"/>
      <c r="BX259" s="259"/>
      <c r="BY259" s="259"/>
      <c r="BZ259" s="259"/>
      <c r="CA259" s="259"/>
      <c r="CB259" s="259"/>
      <c r="CC259" s="259"/>
      <c r="CD259" s="259"/>
      <c r="CE259" s="259"/>
    </row>
    <row r="260" spans="46:83" x14ac:dyDescent="0.15">
      <c r="AT260" s="259"/>
      <c r="AU260" s="259"/>
      <c r="AV260" s="259"/>
      <c r="AW260" s="259"/>
      <c r="AX260" s="259"/>
      <c r="AY260" s="259"/>
      <c r="AZ260" s="259"/>
      <c r="BA260" s="259"/>
      <c r="BB260" s="259"/>
      <c r="BC260" s="259"/>
      <c r="BD260" s="259"/>
      <c r="BE260" s="259"/>
      <c r="BF260" s="259"/>
      <c r="BG260" s="259"/>
      <c r="BH260" s="259"/>
      <c r="BI260" s="259"/>
      <c r="BJ260" s="259"/>
      <c r="BK260" s="259"/>
      <c r="BL260" s="259"/>
      <c r="BM260" s="259"/>
      <c r="BN260" s="259"/>
      <c r="BO260" s="259"/>
      <c r="BP260" s="259"/>
      <c r="BQ260" s="259"/>
      <c r="BR260" s="259"/>
      <c r="BS260" s="259"/>
      <c r="BT260" s="259"/>
      <c r="BU260" s="259"/>
      <c r="BV260" s="259"/>
      <c r="BW260" s="259"/>
      <c r="BX260" s="259"/>
      <c r="BY260" s="259"/>
      <c r="BZ260" s="259"/>
      <c r="CA260" s="259"/>
      <c r="CB260" s="259"/>
      <c r="CC260" s="259"/>
      <c r="CD260" s="259"/>
      <c r="CE260" s="259"/>
    </row>
    <row r="261" spans="46:83" x14ac:dyDescent="0.15">
      <c r="AT261" s="259"/>
      <c r="AU261" s="259"/>
      <c r="AV261" s="259"/>
      <c r="AW261" s="259"/>
      <c r="AX261" s="259"/>
      <c r="AY261" s="259"/>
      <c r="AZ261" s="259"/>
      <c r="BA261" s="259"/>
      <c r="BB261" s="259"/>
      <c r="BC261" s="259"/>
      <c r="BD261" s="259"/>
      <c r="BE261" s="259"/>
      <c r="BF261" s="259"/>
      <c r="BG261" s="259"/>
      <c r="BH261" s="259"/>
      <c r="BI261" s="259"/>
      <c r="BJ261" s="259"/>
      <c r="BK261" s="259"/>
      <c r="BL261" s="259"/>
      <c r="BM261" s="259"/>
      <c r="BN261" s="259"/>
      <c r="BO261" s="259"/>
      <c r="BP261" s="259"/>
      <c r="BQ261" s="259"/>
      <c r="BR261" s="259"/>
      <c r="BS261" s="259"/>
      <c r="BT261" s="259"/>
      <c r="BU261" s="259"/>
      <c r="BV261" s="259"/>
      <c r="BW261" s="259"/>
      <c r="BX261" s="259"/>
      <c r="BY261" s="259"/>
      <c r="BZ261" s="259"/>
      <c r="CA261" s="259"/>
      <c r="CB261" s="259"/>
      <c r="CC261" s="259"/>
      <c r="CD261" s="259"/>
      <c r="CE261" s="259"/>
    </row>
    <row r="262" spans="46:83" x14ac:dyDescent="0.15">
      <c r="AT262" s="259"/>
      <c r="AU262" s="259"/>
      <c r="AV262" s="259"/>
      <c r="AW262" s="259"/>
      <c r="AX262" s="259"/>
      <c r="AY262" s="259"/>
      <c r="AZ262" s="259"/>
      <c r="BA262" s="259"/>
      <c r="BB262" s="259"/>
      <c r="BC262" s="259"/>
      <c r="BD262" s="259"/>
      <c r="BE262" s="259"/>
      <c r="BF262" s="259"/>
      <c r="BG262" s="259"/>
      <c r="BH262" s="259"/>
      <c r="BI262" s="259"/>
      <c r="BJ262" s="259"/>
      <c r="BK262" s="259"/>
      <c r="BL262" s="259"/>
      <c r="BM262" s="259"/>
      <c r="BN262" s="259"/>
      <c r="BO262" s="259"/>
      <c r="BP262" s="259"/>
      <c r="BQ262" s="259"/>
      <c r="BR262" s="259"/>
      <c r="BS262" s="259"/>
      <c r="BT262" s="259"/>
      <c r="BU262" s="259"/>
      <c r="BV262" s="259"/>
      <c r="BW262" s="259"/>
      <c r="BX262" s="259"/>
      <c r="BY262" s="259"/>
      <c r="BZ262" s="259"/>
      <c r="CA262" s="259"/>
      <c r="CB262" s="259"/>
      <c r="CC262" s="259"/>
      <c r="CD262" s="259"/>
      <c r="CE262" s="259"/>
    </row>
    <row r="263" spans="46:83" x14ac:dyDescent="0.15">
      <c r="AT263" s="259"/>
      <c r="AU263" s="259"/>
      <c r="AV263" s="259"/>
      <c r="AW263" s="259"/>
      <c r="AX263" s="259"/>
      <c r="AY263" s="259"/>
      <c r="AZ263" s="259"/>
      <c r="BA263" s="259"/>
      <c r="BB263" s="259"/>
      <c r="BC263" s="259"/>
      <c r="BD263" s="259"/>
      <c r="BE263" s="259"/>
      <c r="BF263" s="259"/>
      <c r="BG263" s="259"/>
      <c r="BH263" s="259"/>
      <c r="BI263" s="259"/>
      <c r="BJ263" s="259"/>
      <c r="BK263" s="259"/>
      <c r="BL263" s="259"/>
      <c r="BM263" s="259"/>
      <c r="BN263" s="259"/>
      <c r="BO263" s="259"/>
      <c r="BP263" s="259"/>
      <c r="BQ263" s="259"/>
      <c r="BR263" s="259"/>
      <c r="BS263" s="259"/>
      <c r="BT263" s="259"/>
      <c r="BU263" s="259"/>
      <c r="BV263" s="259"/>
      <c r="BW263" s="259"/>
      <c r="BX263" s="259"/>
      <c r="BY263" s="259"/>
      <c r="BZ263" s="259"/>
      <c r="CA263" s="259"/>
      <c r="CB263" s="259"/>
      <c r="CC263" s="259"/>
      <c r="CD263" s="259"/>
      <c r="CE263" s="259"/>
    </row>
    <row r="264" spans="46:83" x14ac:dyDescent="0.15">
      <c r="AT264" s="259"/>
      <c r="AU264" s="259"/>
      <c r="AV264" s="259"/>
      <c r="AW264" s="259"/>
      <c r="AX264" s="259"/>
      <c r="AY264" s="259"/>
      <c r="AZ264" s="259"/>
      <c r="BA264" s="259"/>
      <c r="BB264" s="259"/>
      <c r="BC264" s="259"/>
      <c r="BD264" s="259"/>
      <c r="BE264" s="259"/>
      <c r="BF264" s="259"/>
      <c r="BG264" s="259"/>
      <c r="BH264" s="259"/>
      <c r="BI264" s="259"/>
      <c r="BJ264" s="259"/>
      <c r="BK264" s="259"/>
      <c r="BL264" s="259"/>
      <c r="BM264" s="259"/>
      <c r="BN264" s="259"/>
      <c r="BO264" s="259"/>
      <c r="BP264" s="259"/>
      <c r="BQ264" s="259"/>
      <c r="BR264" s="259"/>
      <c r="BS264" s="259"/>
      <c r="BT264" s="259"/>
      <c r="BU264" s="259"/>
      <c r="BV264" s="259"/>
      <c r="BW264" s="259"/>
      <c r="BX264" s="259"/>
      <c r="BY264" s="259"/>
      <c r="BZ264" s="259"/>
      <c r="CA264" s="259"/>
      <c r="CB264" s="259"/>
      <c r="CC264" s="259"/>
      <c r="CD264" s="259"/>
      <c r="CE264" s="259"/>
    </row>
    <row r="265" spans="46:83" x14ac:dyDescent="0.15">
      <c r="AT265" s="259"/>
      <c r="AU265" s="259"/>
      <c r="AV265" s="259"/>
      <c r="AW265" s="259"/>
      <c r="AX265" s="259"/>
      <c r="AY265" s="259"/>
      <c r="AZ265" s="259"/>
      <c r="BA265" s="259"/>
      <c r="BB265" s="259"/>
      <c r="BC265" s="259"/>
      <c r="BD265" s="259"/>
      <c r="BE265" s="259"/>
      <c r="BF265" s="259"/>
      <c r="BG265" s="259"/>
      <c r="BH265" s="259"/>
      <c r="BI265" s="259"/>
      <c r="BJ265" s="259"/>
      <c r="BK265" s="259"/>
      <c r="BL265" s="259"/>
      <c r="BM265" s="259"/>
      <c r="BN265" s="259"/>
      <c r="BO265" s="259"/>
      <c r="BP265" s="259"/>
      <c r="BQ265" s="259"/>
      <c r="BR265" s="259"/>
      <c r="BS265" s="259"/>
      <c r="BT265" s="259"/>
      <c r="BU265" s="259"/>
      <c r="BV265" s="259"/>
      <c r="BW265" s="259"/>
      <c r="BX265" s="259"/>
      <c r="BY265" s="259"/>
      <c r="BZ265" s="259"/>
      <c r="CA265" s="259"/>
      <c r="CB265" s="259"/>
      <c r="CC265" s="259"/>
      <c r="CD265" s="259"/>
      <c r="CE265" s="259"/>
    </row>
    <row r="266" spans="46:83" x14ac:dyDescent="0.15">
      <c r="AT266" s="259"/>
      <c r="AU266" s="259"/>
      <c r="AV266" s="259"/>
      <c r="AW266" s="259"/>
      <c r="AX266" s="259"/>
      <c r="AY266" s="259"/>
      <c r="AZ266" s="259"/>
      <c r="BA266" s="259"/>
      <c r="BB266" s="259"/>
      <c r="BC266" s="259"/>
      <c r="BD266" s="259"/>
      <c r="BE266" s="259"/>
      <c r="BF266" s="259"/>
      <c r="BG266" s="259"/>
      <c r="BH266" s="259"/>
      <c r="BI266" s="259"/>
      <c r="BJ266" s="259"/>
      <c r="BK266" s="259"/>
      <c r="BL266" s="259"/>
      <c r="BM266" s="259"/>
      <c r="BN266" s="259"/>
      <c r="BO266" s="259"/>
      <c r="BP266" s="259"/>
      <c r="BQ266" s="259"/>
      <c r="BR266" s="259"/>
      <c r="BS266" s="259"/>
      <c r="BT266" s="259"/>
      <c r="BU266" s="259"/>
      <c r="BV266" s="259"/>
      <c r="BW266" s="259"/>
      <c r="BX266" s="259"/>
      <c r="BY266" s="259"/>
      <c r="BZ266" s="259"/>
      <c r="CA266" s="259"/>
      <c r="CB266" s="259"/>
      <c r="CC266" s="259"/>
      <c r="CD266" s="259"/>
      <c r="CE266" s="259"/>
    </row>
    <row r="267" spans="46:83" x14ac:dyDescent="0.15">
      <c r="AT267" s="259"/>
      <c r="AU267" s="259"/>
      <c r="AV267" s="259"/>
      <c r="AW267" s="259"/>
      <c r="AX267" s="259"/>
      <c r="AY267" s="259"/>
      <c r="AZ267" s="259"/>
      <c r="BA267" s="259"/>
      <c r="BB267" s="259"/>
      <c r="BC267" s="259"/>
      <c r="BD267" s="259"/>
      <c r="BE267" s="259"/>
      <c r="BF267" s="259"/>
      <c r="BG267" s="259"/>
      <c r="BH267" s="259"/>
      <c r="BI267" s="259"/>
      <c r="BJ267" s="259"/>
      <c r="BK267" s="259"/>
      <c r="BL267" s="259"/>
      <c r="BM267" s="259"/>
      <c r="BN267" s="259"/>
      <c r="BO267" s="259"/>
      <c r="BP267" s="259"/>
      <c r="BQ267" s="259"/>
      <c r="BR267" s="259"/>
      <c r="BS267" s="259"/>
      <c r="BT267" s="259"/>
      <c r="BU267" s="259"/>
      <c r="BV267" s="259"/>
      <c r="BW267" s="259"/>
      <c r="BX267" s="259"/>
      <c r="BY267" s="259"/>
      <c r="BZ267" s="259"/>
      <c r="CA267" s="259"/>
      <c r="CB267" s="259"/>
      <c r="CC267" s="259"/>
      <c r="CD267" s="259"/>
      <c r="CE267" s="259"/>
    </row>
    <row r="268" spans="46:83" x14ac:dyDescent="0.15">
      <c r="AT268" s="259"/>
      <c r="AU268" s="259"/>
      <c r="AV268" s="259"/>
      <c r="AW268" s="259"/>
      <c r="AX268" s="259"/>
      <c r="AY268" s="259"/>
      <c r="AZ268" s="259"/>
      <c r="BA268" s="259"/>
      <c r="BB268" s="259"/>
      <c r="BC268" s="259"/>
      <c r="BD268" s="259"/>
      <c r="BE268" s="259"/>
      <c r="BF268" s="259"/>
      <c r="BG268" s="259"/>
      <c r="BH268" s="259"/>
      <c r="BI268" s="259"/>
      <c r="BJ268" s="259"/>
      <c r="BK268" s="259"/>
      <c r="BL268" s="259"/>
      <c r="BM268" s="259"/>
      <c r="BN268" s="259"/>
      <c r="BO268" s="259"/>
      <c r="BP268" s="259"/>
      <c r="BQ268" s="259"/>
      <c r="BR268" s="259"/>
      <c r="BS268" s="259"/>
      <c r="BT268" s="259"/>
      <c r="BU268" s="259"/>
      <c r="BV268" s="259"/>
      <c r="BW268" s="259"/>
      <c r="BX268" s="259"/>
      <c r="BY268" s="259"/>
      <c r="BZ268" s="259"/>
      <c r="CA268" s="259"/>
      <c r="CB268" s="259"/>
      <c r="CC268" s="259"/>
      <c r="CD268" s="259"/>
      <c r="CE268" s="259"/>
    </row>
    <row r="269" spans="46:83" x14ac:dyDescent="0.15">
      <c r="AT269" s="259"/>
      <c r="AU269" s="259"/>
      <c r="AV269" s="259"/>
      <c r="AW269" s="259"/>
      <c r="AX269" s="259"/>
      <c r="AY269" s="259"/>
      <c r="AZ269" s="259"/>
      <c r="BA269" s="259"/>
      <c r="BB269" s="259"/>
      <c r="BC269" s="259"/>
      <c r="BD269" s="259"/>
      <c r="BE269" s="259"/>
      <c r="BF269" s="259"/>
      <c r="BG269" s="259"/>
      <c r="BH269" s="259"/>
      <c r="BI269" s="259"/>
      <c r="BJ269" s="259"/>
      <c r="BK269" s="259"/>
      <c r="BL269" s="259"/>
      <c r="BM269" s="259"/>
      <c r="BN269" s="259"/>
      <c r="BO269" s="259"/>
      <c r="BP269" s="259"/>
      <c r="BQ269" s="259"/>
      <c r="BR269" s="259"/>
      <c r="BS269" s="259"/>
      <c r="BT269" s="259"/>
      <c r="BU269" s="259"/>
      <c r="BV269" s="259"/>
      <c r="BW269" s="259"/>
      <c r="BX269" s="259"/>
      <c r="BY269" s="259"/>
      <c r="BZ269" s="259"/>
      <c r="CA269" s="259"/>
      <c r="CB269" s="259"/>
      <c r="CC269" s="259"/>
      <c r="CD269" s="259"/>
      <c r="CE269" s="259"/>
    </row>
    <row r="270" spans="46:83" x14ac:dyDescent="0.15">
      <c r="AT270" s="259"/>
      <c r="AU270" s="259"/>
      <c r="AV270" s="259"/>
      <c r="AW270" s="259"/>
      <c r="AX270" s="259"/>
      <c r="AY270" s="259"/>
      <c r="AZ270" s="259"/>
      <c r="BA270" s="259"/>
      <c r="BB270" s="259"/>
      <c r="BC270" s="259"/>
      <c r="BD270" s="259"/>
      <c r="BE270" s="259"/>
      <c r="BF270" s="259"/>
      <c r="BG270" s="259"/>
      <c r="BH270" s="259"/>
      <c r="BI270" s="259"/>
      <c r="BJ270" s="259"/>
      <c r="BK270" s="259"/>
      <c r="BL270" s="259"/>
      <c r="BM270" s="259"/>
      <c r="BN270" s="259"/>
      <c r="BO270" s="259"/>
      <c r="BP270" s="259"/>
      <c r="BQ270" s="259"/>
      <c r="BR270" s="259"/>
      <c r="BS270" s="259"/>
      <c r="BT270" s="259"/>
      <c r="BU270" s="259"/>
      <c r="BV270" s="259"/>
      <c r="BW270" s="259"/>
      <c r="BX270" s="259"/>
      <c r="BY270" s="259"/>
      <c r="BZ270" s="259"/>
      <c r="CA270" s="259"/>
      <c r="CB270" s="259"/>
      <c r="CC270" s="259"/>
      <c r="CD270" s="259"/>
      <c r="CE270" s="259"/>
    </row>
    <row r="271" spans="46:83" x14ac:dyDescent="0.15">
      <c r="AT271" s="259"/>
      <c r="AU271" s="259"/>
      <c r="AV271" s="259"/>
      <c r="AW271" s="259"/>
      <c r="AX271" s="259"/>
      <c r="AY271" s="259"/>
      <c r="AZ271" s="259"/>
      <c r="BA271" s="259"/>
      <c r="BB271" s="259"/>
      <c r="BC271" s="259"/>
      <c r="BD271" s="259"/>
      <c r="BE271" s="259"/>
      <c r="BF271" s="259"/>
      <c r="BG271" s="259"/>
      <c r="BH271" s="259"/>
      <c r="BI271" s="259"/>
      <c r="BJ271" s="259"/>
      <c r="BK271" s="259"/>
      <c r="BL271" s="259"/>
      <c r="BM271" s="259"/>
      <c r="BN271" s="259"/>
      <c r="BO271" s="259"/>
      <c r="BP271" s="259"/>
      <c r="BQ271" s="259"/>
      <c r="BR271" s="259"/>
      <c r="BS271" s="259"/>
      <c r="BT271" s="259"/>
      <c r="BU271" s="259"/>
      <c r="BV271" s="259"/>
      <c r="BW271" s="259"/>
      <c r="BX271" s="259"/>
      <c r="BY271" s="259"/>
      <c r="BZ271" s="259"/>
      <c r="CA271" s="259"/>
      <c r="CB271" s="259"/>
      <c r="CC271" s="259"/>
      <c r="CD271" s="259"/>
      <c r="CE271" s="259"/>
    </row>
    <row r="272" spans="46:83" x14ac:dyDescent="0.15">
      <c r="AT272" s="259"/>
      <c r="AU272" s="259"/>
      <c r="AV272" s="259"/>
      <c r="AW272" s="259"/>
      <c r="AX272" s="259"/>
      <c r="AY272" s="259"/>
      <c r="AZ272" s="259"/>
      <c r="BA272" s="259"/>
      <c r="BB272" s="259"/>
      <c r="BC272" s="259"/>
      <c r="BD272" s="259"/>
      <c r="BE272" s="259"/>
      <c r="BF272" s="259"/>
      <c r="BG272" s="259"/>
      <c r="BH272" s="259"/>
      <c r="BI272" s="259"/>
      <c r="BJ272" s="259"/>
      <c r="BK272" s="259"/>
      <c r="BL272" s="259"/>
      <c r="BM272" s="259"/>
      <c r="BN272" s="259"/>
      <c r="BO272" s="259"/>
      <c r="BP272" s="259"/>
      <c r="BQ272" s="259"/>
      <c r="BR272" s="259"/>
      <c r="BS272" s="259"/>
      <c r="BT272" s="259"/>
      <c r="BU272" s="259"/>
      <c r="BV272" s="259"/>
      <c r="BW272" s="259"/>
      <c r="BX272" s="259"/>
      <c r="BY272" s="259"/>
      <c r="BZ272" s="259"/>
      <c r="CA272" s="259"/>
      <c r="CB272" s="259"/>
      <c r="CC272" s="259"/>
      <c r="CD272" s="259"/>
      <c r="CE272" s="259"/>
    </row>
    <row r="273" spans="46:83" x14ac:dyDescent="0.15">
      <c r="AT273" s="259"/>
      <c r="AU273" s="259"/>
      <c r="AV273" s="259"/>
      <c r="AW273" s="259"/>
      <c r="AX273" s="259"/>
      <c r="AY273" s="259"/>
      <c r="AZ273" s="259"/>
      <c r="BA273" s="259"/>
      <c r="BB273" s="259"/>
      <c r="BC273" s="259"/>
      <c r="BD273" s="259"/>
      <c r="BE273" s="259"/>
      <c r="BF273" s="259"/>
      <c r="BG273" s="259"/>
      <c r="BH273" s="259"/>
      <c r="BI273" s="259"/>
      <c r="BJ273" s="259"/>
      <c r="BK273" s="259"/>
      <c r="BL273" s="259"/>
      <c r="BM273" s="259"/>
      <c r="BN273" s="259"/>
      <c r="BO273" s="259"/>
      <c r="BP273" s="259"/>
      <c r="BQ273" s="259"/>
      <c r="BR273" s="259"/>
      <c r="BS273" s="259"/>
      <c r="BT273" s="259"/>
      <c r="BU273" s="259"/>
      <c r="BV273" s="259"/>
      <c r="BW273" s="259"/>
      <c r="BX273" s="259"/>
      <c r="BY273" s="259"/>
      <c r="BZ273" s="259"/>
      <c r="CA273" s="259"/>
      <c r="CB273" s="259"/>
      <c r="CC273" s="259"/>
      <c r="CD273" s="259"/>
      <c r="CE273" s="259"/>
    </row>
    <row r="274" spans="46:83" x14ac:dyDescent="0.15">
      <c r="AT274" s="259"/>
      <c r="AU274" s="259"/>
      <c r="AV274" s="259"/>
      <c r="AW274" s="259"/>
      <c r="AX274" s="259"/>
      <c r="AY274" s="259"/>
      <c r="AZ274" s="259"/>
      <c r="BA274" s="259"/>
      <c r="BB274" s="259"/>
      <c r="BC274" s="259"/>
      <c r="BD274" s="259"/>
      <c r="BE274" s="259"/>
      <c r="BF274" s="259"/>
      <c r="BG274" s="259"/>
      <c r="BH274" s="259"/>
      <c r="BI274" s="259"/>
      <c r="BJ274" s="259"/>
      <c r="BK274" s="259"/>
      <c r="BL274" s="259"/>
      <c r="BM274" s="259"/>
      <c r="BN274" s="259"/>
      <c r="BO274" s="259"/>
      <c r="BP274" s="259"/>
      <c r="BQ274" s="259"/>
      <c r="BR274" s="259"/>
      <c r="BS274" s="259"/>
      <c r="BT274" s="259"/>
      <c r="BU274" s="259"/>
      <c r="BV274" s="259"/>
      <c r="BW274" s="259"/>
      <c r="BX274" s="259"/>
      <c r="BY274" s="259"/>
      <c r="BZ274" s="259"/>
      <c r="CA274" s="259"/>
      <c r="CB274" s="259"/>
      <c r="CC274" s="259"/>
      <c r="CD274" s="259"/>
      <c r="CE274" s="259"/>
    </row>
    <row r="275" spans="46:83" x14ac:dyDescent="0.15">
      <c r="AT275" s="259"/>
      <c r="AU275" s="259"/>
      <c r="AV275" s="259"/>
      <c r="AW275" s="259"/>
      <c r="AX275" s="259"/>
      <c r="AY275" s="259"/>
      <c r="AZ275" s="259"/>
      <c r="BA275" s="259"/>
      <c r="BB275" s="259"/>
      <c r="BC275" s="259"/>
      <c r="BD275" s="259"/>
      <c r="BE275" s="259"/>
      <c r="BF275" s="259"/>
      <c r="BG275" s="259"/>
      <c r="BH275" s="259"/>
      <c r="BI275" s="259"/>
      <c r="BJ275" s="259"/>
      <c r="BK275" s="259"/>
      <c r="BL275" s="259"/>
      <c r="BM275" s="259"/>
      <c r="BN275" s="259"/>
      <c r="BO275" s="259"/>
      <c r="BP275" s="259"/>
      <c r="BQ275" s="259"/>
      <c r="BR275" s="259"/>
      <c r="BS275" s="259"/>
      <c r="BT275" s="259"/>
      <c r="BU275" s="259"/>
      <c r="BV275" s="259"/>
      <c r="BW275" s="259"/>
      <c r="BX275" s="259"/>
      <c r="BY275" s="259"/>
      <c r="BZ275" s="259"/>
      <c r="CA275" s="259"/>
      <c r="CB275" s="259"/>
      <c r="CC275" s="259"/>
      <c r="CD275" s="259"/>
      <c r="CE275" s="259"/>
    </row>
    <row r="276" spans="46:83" x14ac:dyDescent="0.15">
      <c r="AT276" s="259"/>
      <c r="AU276" s="259"/>
      <c r="AV276" s="259"/>
      <c r="AW276" s="259"/>
      <c r="AX276" s="259"/>
      <c r="AY276" s="259"/>
      <c r="AZ276" s="259"/>
      <c r="BA276" s="259"/>
      <c r="BB276" s="259"/>
      <c r="BC276" s="259"/>
      <c r="BD276" s="259"/>
      <c r="BE276" s="259"/>
      <c r="BF276" s="259"/>
      <c r="BG276" s="259"/>
      <c r="BH276" s="259"/>
      <c r="BI276" s="259"/>
      <c r="BJ276" s="259"/>
      <c r="BK276" s="259"/>
      <c r="BL276" s="259"/>
      <c r="BM276" s="259"/>
      <c r="BN276" s="259"/>
      <c r="BO276" s="259"/>
      <c r="BP276" s="259"/>
      <c r="BQ276" s="259"/>
      <c r="BR276" s="259"/>
      <c r="BS276" s="259"/>
      <c r="BT276" s="259"/>
      <c r="BU276" s="259"/>
      <c r="BV276" s="259"/>
      <c r="BW276" s="259"/>
      <c r="BX276" s="259"/>
      <c r="BY276" s="259"/>
      <c r="BZ276" s="259"/>
      <c r="CA276" s="259"/>
      <c r="CB276" s="259"/>
      <c r="CC276" s="259"/>
      <c r="CD276" s="259"/>
      <c r="CE276" s="259"/>
    </row>
    <row r="277" spans="46:83" x14ac:dyDescent="0.15">
      <c r="AT277" s="259"/>
      <c r="AU277" s="259"/>
      <c r="AV277" s="259"/>
      <c r="AW277" s="259"/>
      <c r="AX277" s="259"/>
      <c r="AY277" s="259"/>
      <c r="AZ277" s="259"/>
      <c r="BA277" s="259"/>
      <c r="BB277" s="259"/>
      <c r="BC277" s="259"/>
      <c r="BD277" s="259"/>
      <c r="BE277" s="259"/>
      <c r="BF277" s="259"/>
      <c r="BG277" s="259"/>
      <c r="BH277" s="259"/>
      <c r="BI277" s="259"/>
      <c r="BJ277" s="259"/>
      <c r="BK277" s="259"/>
      <c r="BL277" s="259"/>
      <c r="BM277" s="259"/>
      <c r="BN277" s="259"/>
      <c r="BO277" s="259"/>
      <c r="BP277" s="259"/>
      <c r="BQ277" s="259"/>
      <c r="BR277" s="259"/>
      <c r="BS277" s="259"/>
      <c r="BT277" s="259"/>
      <c r="BU277" s="259"/>
      <c r="BV277" s="259"/>
      <c r="BW277" s="259"/>
      <c r="BX277" s="259"/>
      <c r="BY277" s="259"/>
      <c r="BZ277" s="259"/>
      <c r="CA277" s="259"/>
      <c r="CB277" s="259"/>
      <c r="CC277" s="259"/>
      <c r="CD277" s="259"/>
      <c r="CE277" s="259"/>
    </row>
    <row r="278" spans="46:83" x14ac:dyDescent="0.15">
      <c r="AT278" s="259"/>
      <c r="AU278" s="259"/>
      <c r="AV278" s="259"/>
      <c r="AW278" s="259"/>
      <c r="AX278" s="259"/>
      <c r="AY278" s="259"/>
      <c r="AZ278" s="259"/>
      <c r="BA278" s="259"/>
      <c r="BB278" s="259"/>
      <c r="BC278" s="259"/>
      <c r="BD278" s="259"/>
      <c r="BE278" s="259"/>
      <c r="BF278" s="259"/>
      <c r="BG278" s="259"/>
      <c r="BH278" s="259"/>
      <c r="BI278" s="259"/>
      <c r="BJ278" s="259"/>
      <c r="BK278" s="259"/>
      <c r="BL278" s="259"/>
      <c r="BM278" s="259"/>
      <c r="BN278" s="259"/>
      <c r="BO278" s="259"/>
      <c r="BP278" s="259"/>
      <c r="BQ278" s="259"/>
      <c r="BR278" s="259"/>
      <c r="BS278" s="259"/>
      <c r="BT278" s="259"/>
      <c r="BU278" s="259"/>
      <c r="BV278" s="259"/>
      <c r="BW278" s="259"/>
      <c r="BX278" s="259"/>
      <c r="BY278" s="259"/>
      <c r="BZ278" s="259"/>
      <c r="CA278" s="259"/>
      <c r="CB278" s="259"/>
      <c r="CC278" s="259"/>
      <c r="CD278" s="259"/>
      <c r="CE278" s="259"/>
    </row>
    <row r="279" spans="46:83" x14ac:dyDescent="0.15">
      <c r="AT279" s="259"/>
      <c r="AU279" s="259"/>
      <c r="AV279" s="259"/>
      <c r="AW279" s="259"/>
      <c r="AX279" s="259"/>
      <c r="AY279" s="259"/>
      <c r="AZ279" s="259"/>
      <c r="BA279" s="259"/>
      <c r="BB279" s="259"/>
      <c r="BC279" s="259"/>
      <c r="BD279" s="259"/>
      <c r="BE279" s="259"/>
      <c r="BF279" s="259"/>
      <c r="BG279" s="259"/>
      <c r="BH279" s="259"/>
      <c r="BI279" s="259"/>
      <c r="BJ279" s="259"/>
      <c r="BK279" s="259"/>
      <c r="BL279" s="259"/>
      <c r="BM279" s="259"/>
      <c r="BN279" s="259"/>
      <c r="BO279" s="259"/>
      <c r="BP279" s="259"/>
      <c r="BQ279" s="259"/>
      <c r="BR279" s="259"/>
      <c r="BS279" s="259"/>
      <c r="BT279" s="259"/>
      <c r="BU279" s="259"/>
      <c r="BV279" s="259"/>
      <c r="BW279" s="259"/>
      <c r="BX279" s="259"/>
      <c r="BY279" s="259"/>
      <c r="BZ279" s="259"/>
      <c r="CA279" s="259"/>
      <c r="CB279" s="259"/>
      <c r="CC279" s="259"/>
      <c r="CD279" s="259"/>
      <c r="CE279" s="259"/>
    </row>
    <row r="280" spans="46:83" x14ac:dyDescent="0.15">
      <c r="AT280" s="259"/>
      <c r="AU280" s="259"/>
      <c r="AV280" s="259"/>
      <c r="AW280" s="259"/>
      <c r="AX280" s="259"/>
      <c r="AY280" s="259"/>
      <c r="AZ280" s="259"/>
      <c r="BA280" s="259"/>
      <c r="BB280" s="259"/>
      <c r="BC280" s="259"/>
      <c r="BD280" s="259"/>
      <c r="BE280" s="259"/>
      <c r="BF280" s="259"/>
      <c r="BG280" s="259"/>
      <c r="BH280" s="259"/>
      <c r="BI280" s="259"/>
      <c r="BJ280" s="259"/>
      <c r="BK280" s="259"/>
      <c r="BL280" s="259"/>
      <c r="BM280" s="259"/>
      <c r="BN280" s="259"/>
      <c r="BO280" s="259"/>
      <c r="BP280" s="259"/>
      <c r="BQ280" s="259"/>
      <c r="BR280" s="259"/>
      <c r="BS280" s="259"/>
      <c r="BT280" s="259"/>
      <c r="BU280" s="259"/>
      <c r="BV280" s="259"/>
      <c r="BW280" s="259"/>
      <c r="BX280" s="259"/>
      <c r="BY280" s="259"/>
      <c r="BZ280" s="259"/>
      <c r="CA280" s="259"/>
      <c r="CB280" s="259"/>
      <c r="CC280" s="259"/>
      <c r="CD280" s="259"/>
      <c r="CE280" s="259"/>
    </row>
    <row r="281" spans="46:83" x14ac:dyDescent="0.15">
      <c r="AT281" s="259"/>
      <c r="AU281" s="259"/>
      <c r="AV281" s="259"/>
      <c r="AW281" s="259"/>
      <c r="AX281" s="259"/>
      <c r="AY281" s="259"/>
      <c r="AZ281" s="259"/>
      <c r="BA281" s="259"/>
      <c r="BB281" s="259"/>
      <c r="BC281" s="259"/>
      <c r="BD281" s="259"/>
      <c r="BE281" s="259"/>
      <c r="BF281" s="259"/>
      <c r="BG281" s="259"/>
      <c r="BH281" s="259"/>
      <c r="BI281" s="259"/>
      <c r="BJ281" s="259"/>
      <c r="BK281" s="259"/>
      <c r="BL281" s="259"/>
      <c r="BM281" s="259"/>
      <c r="BN281" s="259"/>
      <c r="BO281" s="259"/>
      <c r="BP281" s="259"/>
      <c r="BQ281" s="259"/>
      <c r="BR281" s="259"/>
      <c r="BS281" s="259"/>
      <c r="BT281" s="259"/>
      <c r="BU281" s="259"/>
      <c r="BV281" s="259"/>
      <c r="BW281" s="259"/>
      <c r="BX281" s="259"/>
      <c r="BY281" s="259"/>
      <c r="BZ281" s="259"/>
      <c r="CA281" s="259"/>
      <c r="CB281" s="259"/>
      <c r="CC281" s="259"/>
      <c r="CD281" s="259"/>
      <c r="CE281" s="259"/>
    </row>
    <row r="282" spans="46:83" x14ac:dyDescent="0.15">
      <c r="AT282" s="259"/>
      <c r="AU282" s="259"/>
      <c r="AV282" s="259"/>
      <c r="AW282" s="259"/>
      <c r="AX282" s="259"/>
      <c r="AY282" s="259"/>
      <c r="AZ282" s="259"/>
      <c r="BA282" s="259"/>
      <c r="BB282" s="259"/>
      <c r="BC282" s="259"/>
      <c r="BD282" s="259"/>
      <c r="BE282" s="259"/>
      <c r="BF282" s="259"/>
      <c r="BG282" s="259"/>
      <c r="BH282" s="259"/>
      <c r="BI282" s="259"/>
      <c r="BJ282" s="259"/>
      <c r="BK282" s="259"/>
      <c r="BL282" s="259"/>
      <c r="BM282" s="259"/>
      <c r="BN282" s="259"/>
      <c r="BO282" s="259"/>
      <c r="BP282" s="259"/>
      <c r="BQ282" s="259"/>
      <c r="BR282" s="259"/>
      <c r="BS282" s="259"/>
      <c r="BT282" s="259"/>
      <c r="BU282" s="259"/>
      <c r="BV282" s="259"/>
      <c r="BW282" s="259"/>
      <c r="BX282" s="259"/>
      <c r="BY282" s="259"/>
      <c r="BZ282" s="259"/>
      <c r="CA282" s="259"/>
      <c r="CB282" s="259"/>
      <c r="CC282" s="259"/>
      <c r="CD282" s="259"/>
      <c r="CE282" s="259"/>
    </row>
    <row r="283" spans="46:83" x14ac:dyDescent="0.15">
      <c r="AT283" s="259"/>
      <c r="AU283" s="259"/>
      <c r="AV283" s="259"/>
      <c r="AW283" s="259"/>
      <c r="AX283" s="259"/>
      <c r="AY283" s="259"/>
      <c r="AZ283" s="259"/>
      <c r="BA283" s="259"/>
      <c r="BB283" s="259"/>
      <c r="BC283" s="259"/>
      <c r="BD283" s="259"/>
      <c r="BE283" s="259"/>
      <c r="BF283" s="259"/>
      <c r="BG283" s="259"/>
      <c r="BH283" s="259"/>
      <c r="BI283" s="259"/>
      <c r="BJ283" s="259"/>
      <c r="BK283" s="259"/>
      <c r="BL283" s="259"/>
      <c r="BM283" s="259"/>
      <c r="BN283" s="259"/>
      <c r="BO283" s="259"/>
      <c r="BP283" s="259"/>
      <c r="BQ283" s="259"/>
      <c r="BR283" s="259"/>
      <c r="BS283" s="259"/>
      <c r="BT283" s="259"/>
      <c r="BU283" s="259"/>
      <c r="BV283" s="259"/>
      <c r="BW283" s="259"/>
      <c r="BX283" s="259"/>
      <c r="BY283" s="259"/>
      <c r="BZ283" s="259"/>
      <c r="CA283" s="259"/>
      <c r="CB283" s="259"/>
      <c r="CC283" s="259"/>
      <c r="CD283" s="259"/>
      <c r="CE283" s="259"/>
    </row>
    <row r="284" spans="46:83" x14ac:dyDescent="0.15">
      <c r="AT284" s="259"/>
      <c r="AU284" s="259"/>
      <c r="AV284" s="259"/>
      <c r="AW284" s="259"/>
      <c r="AX284" s="259"/>
      <c r="AY284" s="259"/>
      <c r="AZ284" s="259"/>
      <c r="BA284" s="259"/>
      <c r="BB284" s="259"/>
      <c r="BC284" s="259"/>
      <c r="BD284" s="259"/>
      <c r="BE284" s="259"/>
      <c r="BF284" s="259"/>
      <c r="BG284" s="259"/>
      <c r="BH284" s="259"/>
      <c r="BI284" s="259"/>
      <c r="BJ284" s="259"/>
      <c r="BK284" s="259"/>
      <c r="BL284" s="259"/>
      <c r="BM284" s="259"/>
      <c r="BN284" s="259"/>
      <c r="BO284" s="259"/>
      <c r="BP284" s="259"/>
      <c r="BQ284" s="259"/>
      <c r="BR284" s="259"/>
      <c r="BS284" s="259"/>
      <c r="BT284" s="259"/>
      <c r="BU284" s="259"/>
      <c r="BV284" s="259"/>
      <c r="BW284" s="259"/>
      <c r="BX284" s="259"/>
      <c r="BY284" s="259"/>
      <c r="BZ284" s="259"/>
      <c r="CA284" s="259"/>
      <c r="CB284" s="259"/>
      <c r="CC284" s="259"/>
      <c r="CD284" s="259"/>
      <c r="CE284" s="259"/>
    </row>
    <row r="285" spans="46:83" x14ac:dyDescent="0.15">
      <c r="AT285" s="259"/>
      <c r="AU285" s="259"/>
      <c r="AV285" s="259"/>
      <c r="AW285" s="259"/>
      <c r="AX285" s="259"/>
      <c r="AY285" s="259"/>
      <c r="AZ285" s="259"/>
      <c r="BA285" s="259"/>
      <c r="BB285" s="259"/>
      <c r="BC285" s="259"/>
      <c r="BD285" s="259"/>
      <c r="BE285" s="259"/>
      <c r="BF285" s="259"/>
      <c r="BG285" s="259"/>
      <c r="BH285" s="259"/>
      <c r="BI285" s="259"/>
      <c r="BJ285" s="259"/>
      <c r="BK285" s="259"/>
      <c r="BL285" s="259"/>
      <c r="BM285" s="259"/>
      <c r="BN285" s="259"/>
      <c r="BO285" s="259"/>
      <c r="BP285" s="259"/>
      <c r="BQ285" s="259"/>
      <c r="BR285" s="259"/>
      <c r="BS285" s="259"/>
      <c r="BT285" s="259"/>
      <c r="BU285" s="259"/>
      <c r="BV285" s="259"/>
      <c r="BW285" s="259"/>
      <c r="BX285" s="259"/>
      <c r="BY285" s="259"/>
      <c r="BZ285" s="259"/>
      <c r="CA285" s="259"/>
      <c r="CB285" s="259"/>
      <c r="CC285" s="259"/>
      <c r="CD285" s="259"/>
      <c r="CE285" s="259"/>
    </row>
    <row r="286" spans="46:83" x14ac:dyDescent="0.15">
      <c r="AT286" s="259"/>
      <c r="AU286" s="259"/>
      <c r="AV286" s="259"/>
      <c r="AW286" s="259"/>
      <c r="AX286" s="259"/>
      <c r="AY286" s="259"/>
      <c r="AZ286" s="259"/>
      <c r="BA286" s="259"/>
      <c r="BB286" s="259"/>
      <c r="BC286" s="259"/>
      <c r="BD286" s="259"/>
      <c r="BE286" s="259"/>
      <c r="BF286" s="259"/>
      <c r="BG286" s="259"/>
      <c r="BH286" s="259"/>
      <c r="BI286" s="259"/>
      <c r="BJ286" s="259"/>
      <c r="BK286" s="259"/>
      <c r="BL286" s="259"/>
      <c r="BM286" s="259"/>
      <c r="BN286" s="259"/>
      <c r="BO286" s="259"/>
      <c r="BP286" s="259"/>
      <c r="BQ286" s="259"/>
      <c r="BR286" s="259"/>
      <c r="BS286" s="259"/>
      <c r="BT286" s="259"/>
      <c r="BU286" s="259"/>
      <c r="BV286" s="259"/>
      <c r="BW286" s="259"/>
      <c r="BX286" s="259"/>
      <c r="BY286" s="259"/>
      <c r="BZ286" s="259"/>
      <c r="CA286" s="259"/>
      <c r="CB286" s="259"/>
      <c r="CC286" s="259"/>
      <c r="CD286" s="259"/>
      <c r="CE286" s="259"/>
    </row>
    <row r="287" spans="46:83" x14ac:dyDescent="0.15">
      <c r="AT287" s="259"/>
      <c r="AU287" s="259"/>
      <c r="AV287" s="259"/>
      <c r="AW287" s="259"/>
      <c r="AX287" s="259"/>
      <c r="AY287" s="259"/>
      <c r="AZ287" s="259"/>
      <c r="BA287" s="259"/>
      <c r="BB287" s="259"/>
      <c r="BC287" s="259"/>
      <c r="BD287" s="259"/>
      <c r="BE287" s="259"/>
      <c r="BF287" s="259"/>
      <c r="BG287" s="259"/>
      <c r="BH287" s="259"/>
      <c r="BI287" s="259"/>
      <c r="BJ287" s="259"/>
      <c r="BK287" s="259"/>
      <c r="BL287" s="259"/>
      <c r="BM287" s="259"/>
      <c r="BN287" s="259"/>
      <c r="BO287" s="259"/>
      <c r="BP287" s="259"/>
      <c r="BQ287" s="259"/>
      <c r="BR287" s="259"/>
      <c r="BS287" s="259"/>
      <c r="BT287" s="259"/>
      <c r="BU287" s="259"/>
      <c r="BV287" s="259"/>
      <c r="BW287" s="259"/>
      <c r="BX287" s="259"/>
      <c r="BY287" s="259"/>
      <c r="BZ287" s="259"/>
      <c r="CA287" s="259"/>
      <c r="CB287" s="259"/>
      <c r="CC287" s="259"/>
      <c r="CD287" s="259"/>
      <c r="CE287" s="259"/>
    </row>
    <row r="288" spans="46:83" x14ac:dyDescent="0.15">
      <c r="AT288" s="259"/>
      <c r="AU288" s="259"/>
      <c r="AV288" s="259"/>
      <c r="AW288" s="259"/>
      <c r="AX288" s="259"/>
      <c r="AY288" s="259"/>
      <c r="AZ288" s="259"/>
      <c r="BA288" s="259"/>
      <c r="BB288" s="259"/>
      <c r="BC288" s="259"/>
      <c r="BD288" s="259"/>
      <c r="BE288" s="259"/>
      <c r="BF288" s="259"/>
      <c r="BG288" s="259"/>
      <c r="BH288" s="259"/>
      <c r="BI288" s="259"/>
      <c r="BJ288" s="259"/>
      <c r="BK288" s="259"/>
      <c r="BL288" s="259"/>
      <c r="BM288" s="259"/>
      <c r="BN288" s="259"/>
      <c r="BO288" s="259"/>
      <c r="BP288" s="259"/>
      <c r="BQ288" s="259"/>
      <c r="BR288" s="259"/>
      <c r="BS288" s="259"/>
      <c r="BT288" s="259"/>
      <c r="BU288" s="259"/>
      <c r="BV288" s="259"/>
      <c r="BW288" s="259"/>
      <c r="BX288" s="259"/>
      <c r="BY288" s="259"/>
      <c r="BZ288" s="259"/>
      <c r="CA288" s="259"/>
      <c r="CB288" s="259"/>
      <c r="CC288" s="259"/>
      <c r="CD288" s="259"/>
      <c r="CE288" s="259"/>
    </row>
    <row r="289" spans="46:83" x14ac:dyDescent="0.15">
      <c r="AT289" s="259"/>
      <c r="AU289" s="259"/>
      <c r="AV289" s="259"/>
      <c r="AW289" s="259"/>
      <c r="AX289" s="259"/>
      <c r="AY289" s="259"/>
      <c r="AZ289" s="259"/>
      <c r="BA289" s="259"/>
      <c r="BB289" s="259"/>
      <c r="BC289" s="259"/>
      <c r="BD289" s="259"/>
      <c r="BE289" s="259"/>
      <c r="BF289" s="259"/>
      <c r="BG289" s="259"/>
      <c r="BH289" s="259"/>
      <c r="BI289" s="259"/>
      <c r="BJ289" s="259"/>
      <c r="BK289" s="259"/>
      <c r="BL289" s="259"/>
      <c r="BM289" s="259"/>
      <c r="BN289" s="259"/>
      <c r="BO289" s="259"/>
      <c r="BP289" s="259"/>
      <c r="BQ289" s="259"/>
      <c r="BR289" s="259"/>
      <c r="BS289" s="259"/>
      <c r="BT289" s="259"/>
      <c r="BU289" s="259"/>
      <c r="BV289" s="259"/>
      <c r="BW289" s="259"/>
      <c r="BX289" s="259"/>
      <c r="BY289" s="259"/>
      <c r="BZ289" s="259"/>
      <c r="CA289" s="259"/>
      <c r="CB289" s="259"/>
      <c r="CC289" s="259"/>
      <c r="CD289" s="259"/>
      <c r="CE289" s="259"/>
    </row>
    <row r="290" spans="46:83" x14ac:dyDescent="0.15">
      <c r="AT290" s="259"/>
      <c r="AU290" s="259"/>
      <c r="AV290" s="259"/>
      <c r="AW290" s="259"/>
      <c r="AX290" s="259"/>
      <c r="AY290" s="259"/>
      <c r="AZ290" s="259"/>
      <c r="BA290" s="259"/>
      <c r="BB290" s="259"/>
      <c r="BC290" s="259"/>
      <c r="BD290" s="259"/>
      <c r="BE290" s="259"/>
      <c r="BF290" s="259"/>
      <c r="BG290" s="259"/>
      <c r="BH290" s="259"/>
      <c r="BI290" s="259"/>
      <c r="BJ290" s="259"/>
      <c r="BK290" s="259"/>
      <c r="BL290" s="259"/>
      <c r="BM290" s="259"/>
      <c r="BN290" s="259"/>
      <c r="BO290" s="259"/>
      <c r="BP290" s="259"/>
      <c r="BQ290" s="259"/>
      <c r="BR290" s="259"/>
      <c r="BS290" s="259"/>
      <c r="BT290" s="259"/>
      <c r="BU290" s="259"/>
      <c r="BV290" s="259"/>
      <c r="BW290" s="259"/>
      <c r="BX290" s="259"/>
      <c r="BY290" s="259"/>
      <c r="BZ290" s="259"/>
      <c r="CA290" s="259"/>
      <c r="CB290" s="259"/>
      <c r="CC290" s="259"/>
      <c r="CD290" s="259"/>
      <c r="CE290" s="259"/>
    </row>
    <row r="291" spans="46:83" x14ac:dyDescent="0.15">
      <c r="AT291" s="259"/>
      <c r="AU291" s="259"/>
      <c r="AV291" s="259"/>
      <c r="AW291" s="259"/>
      <c r="AX291" s="259"/>
      <c r="AY291" s="259"/>
      <c r="AZ291" s="259"/>
      <c r="BA291" s="259"/>
      <c r="BB291" s="259"/>
      <c r="BC291" s="259"/>
      <c r="BD291" s="259"/>
      <c r="BE291" s="259"/>
      <c r="BF291" s="259"/>
      <c r="BG291" s="259"/>
      <c r="BH291" s="259"/>
      <c r="BI291" s="259"/>
      <c r="BJ291" s="259"/>
      <c r="BK291" s="259"/>
      <c r="BL291" s="259"/>
      <c r="BM291" s="259"/>
      <c r="BN291" s="259"/>
      <c r="BO291" s="259"/>
      <c r="BP291" s="259"/>
      <c r="BQ291" s="259"/>
      <c r="BR291" s="259"/>
      <c r="BS291" s="259"/>
      <c r="BT291" s="259"/>
      <c r="BU291" s="259"/>
      <c r="BV291" s="259"/>
      <c r="BW291" s="259"/>
      <c r="BX291" s="259"/>
      <c r="BY291" s="259"/>
      <c r="BZ291" s="259"/>
      <c r="CA291" s="259"/>
      <c r="CB291" s="259"/>
      <c r="CC291" s="259"/>
      <c r="CD291" s="259"/>
      <c r="CE291" s="259"/>
    </row>
    <row r="292" spans="46:83" x14ac:dyDescent="0.15">
      <c r="AT292" s="259"/>
      <c r="AU292" s="259"/>
      <c r="AV292" s="259"/>
      <c r="AW292" s="259"/>
      <c r="AX292" s="259"/>
      <c r="AY292" s="259"/>
      <c r="AZ292" s="259"/>
      <c r="BA292" s="259"/>
      <c r="BB292" s="259"/>
      <c r="BC292" s="259"/>
      <c r="BD292" s="259"/>
      <c r="BE292" s="259"/>
      <c r="BF292" s="259"/>
      <c r="BG292" s="259"/>
      <c r="BH292" s="259"/>
      <c r="BI292" s="259"/>
      <c r="BJ292" s="259"/>
      <c r="BK292" s="259"/>
      <c r="BL292" s="259"/>
      <c r="BM292" s="259"/>
      <c r="BN292" s="259"/>
      <c r="BO292" s="259"/>
      <c r="BP292" s="259"/>
      <c r="BQ292" s="259"/>
      <c r="BR292" s="259"/>
      <c r="BS292" s="259"/>
      <c r="BT292" s="259"/>
      <c r="BU292" s="259"/>
      <c r="BV292" s="259"/>
      <c r="BW292" s="259"/>
      <c r="BX292" s="259"/>
      <c r="BY292" s="259"/>
      <c r="BZ292" s="259"/>
      <c r="CA292" s="259"/>
      <c r="CB292" s="259"/>
      <c r="CC292" s="259"/>
      <c r="CD292" s="259"/>
      <c r="CE292" s="259"/>
    </row>
    <row r="293" spans="46:83" x14ac:dyDescent="0.15">
      <c r="AT293" s="259"/>
      <c r="AU293" s="259"/>
      <c r="AV293" s="259"/>
      <c r="AW293" s="259"/>
      <c r="AX293" s="259"/>
      <c r="AY293" s="259"/>
      <c r="AZ293" s="259"/>
      <c r="BA293" s="259"/>
      <c r="BB293" s="259"/>
      <c r="BC293" s="259"/>
      <c r="BD293" s="259"/>
      <c r="BE293" s="259"/>
      <c r="BF293" s="259"/>
      <c r="BG293" s="259"/>
      <c r="BH293" s="259"/>
      <c r="BI293" s="259"/>
      <c r="BJ293" s="259"/>
      <c r="BK293" s="259"/>
      <c r="BL293" s="259"/>
      <c r="BM293" s="259"/>
      <c r="BN293" s="259"/>
      <c r="BO293" s="259"/>
      <c r="BP293" s="259"/>
      <c r="BQ293" s="259"/>
      <c r="BR293" s="259"/>
      <c r="BS293" s="259"/>
      <c r="BT293" s="259"/>
      <c r="BU293" s="259"/>
      <c r="BV293" s="259"/>
      <c r="BW293" s="259"/>
      <c r="BX293" s="259"/>
      <c r="BY293" s="259"/>
      <c r="BZ293" s="259"/>
      <c r="CA293" s="259"/>
      <c r="CB293" s="259"/>
      <c r="CC293" s="259"/>
      <c r="CD293" s="259"/>
      <c r="CE293" s="259"/>
    </row>
    <row r="294" spans="46:83" x14ac:dyDescent="0.15">
      <c r="AT294" s="259"/>
      <c r="AU294" s="259"/>
      <c r="AV294" s="259"/>
      <c r="AW294" s="259"/>
      <c r="AX294" s="259"/>
      <c r="AY294" s="259"/>
      <c r="AZ294" s="259"/>
      <c r="BA294" s="259"/>
      <c r="BB294" s="259"/>
      <c r="BC294" s="259"/>
      <c r="BD294" s="259"/>
      <c r="BE294" s="259"/>
      <c r="BF294" s="259"/>
      <c r="BG294" s="259"/>
      <c r="BH294" s="259"/>
      <c r="BI294" s="259"/>
      <c r="BJ294" s="259"/>
      <c r="BK294" s="259"/>
      <c r="BL294" s="259"/>
      <c r="BM294" s="259"/>
      <c r="BN294" s="259"/>
      <c r="BO294" s="259"/>
      <c r="BP294" s="259"/>
      <c r="BQ294" s="259"/>
      <c r="BR294" s="259"/>
      <c r="BS294" s="259"/>
      <c r="BT294" s="259"/>
      <c r="BU294" s="259"/>
      <c r="BV294" s="259"/>
      <c r="BW294" s="259"/>
      <c r="BX294" s="259"/>
      <c r="BY294" s="259"/>
      <c r="BZ294" s="259"/>
      <c r="CA294" s="259"/>
      <c r="CB294" s="259"/>
      <c r="CC294" s="259"/>
      <c r="CD294" s="259"/>
      <c r="CE294" s="259"/>
    </row>
    <row r="295" spans="46:83" x14ac:dyDescent="0.15">
      <c r="AT295" s="259"/>
      <c r="AU295" s="259"/>
      <c r="AV295" s="259"/>
      <c r="AW295" s="259"/>
      <c r="AX295" s="259"/>
      <c r="AY295" s="259"/>
      <c r="AZ295" s="259"/>
      <c r="BA295" s="259"/>
      <c r="BB295" s="259"/>
      <c r="BC295" s="259"/>
      <c r="BD295" s="259"/>
      <c r="BE295" s="259"/>
      <c r="BF295" s="259"/>
      <c r="BG295" s="259"/>
      <c r="BH295" s="259"/>
      <c r="BI295" s="259"/>
      <c r="BJ295" s="259"/>
      <c r="BK295" s="259"/>
      <c r="BL295" s="259"/>
      <c r="BM295" s="259"/>
      <c r="BN295" s="259"/>
      <c r="BO295" s="259"/>
      <c r="BP295" s="259"/>
      <c r="BQ295" s="259"/>
      <c r="BR295" s="259"/>
      <c r="BS295" s="259"/>
      <c r="BT295" s="259"/>
      <c r="BU295" s="259"/>
      <c r="BV295" s="259"/>
      <c r="BW295" s="259"/>
      <c r="BX295" s="259"/>
      <c r="BY295" s="259"/>
      <c r="BZ295" s="259"/>
      <c r="CA295" s="259"/>
      <c r="CB295" s="259"/>
      <c r="CC295" s="259"/>
      <c r="CD295" s="259"/>
      <c r="CE295" s="259"/>
    </row>
    <row r="296" spans="46:83" x14ac:dyDescent="0.15">
      <c r="AT296" s="259"/>
      <c r="AU296" s="259"/>
      <c r="AV296" s="259"/>
      <c r="AW296" s="259"/>
      <c r="AX296" s="259"/>
      <c r="AY296" s="259"/>
      <c r="AZ296" s="259"/>
      <c r="BA296" s="259"/>
      <c r="BB296" s="259"/>
      <c r="BC296" s="259"/>
      <c r="BD296" s="259"/>
      <c r="BE296" s="259"/>
      <c r="BF296" s="259"/>
      <c r="BG296" s="259"/>
      <c r="BH296" s="259"/>
      <c r="BI296" s="259"/>
      <c r="BJ296" s="259"/>
      <c r="BK296" s="259"/>
      <c r="BL296" s="259"/>
      <c r="BM296" s="259"/>
      <c r="BN296" s="259"/>
      <c r="BO296" s="259"/>
      <c r="BP296" s="259"/>
      <c r="BQ296" s="259"/>
      <c r="BR296" s="259"/>
      <c r="BS296" s="259"/>
      <c r="BT296" s="259"/>
      <c r="BU296" s="259"/>
      <c r="BV296" s="259"/>
      <c r="BW296" s="259"/>
      <c r="BX296" s="259"/>
      <c r="BY296" s="259"/>
      <c r="BZ296" s="259"/>
      <c r="CA296" s="259"/>
      <c r="CB296" s="259"/>
      <c r="CC296" s="259"/>
      <c r="CD296" s="259"/>
      <c r="CE296" s="259"/>
    </row>
    <row r="297" spans="46:83" x14ac:dyDescent="0.15">
      <c r="AT297" s="259"/>
      <c r="AU297" s="259"/>
      <c r="AV297" s="259"/>
      <c r="AW297" s="259"/>
      <c r="AX297" s="259"/>
      <c r="AY297" s="259"/>
      <c r="AZ297" s="259"/>
      <c r="BA297" s="259"/>
      <c r="BB297" s="259"/>
      <c r="BC297" s="259"/>
      <c r="BD297" s="259"/>
      <c r="BE297" s="259"/>
      <c r="BF297" s="259"/>
      <c r="BG297" s="259"/>
      <c r="BH297" s="259"/>
      <c r="BI297" s="259"/>
      <c r="BJ297" s="259"/>
      <c r="BK297" s="259"/>
      <c r="BL297" s="259"/>
      <c r="BM297" s="259"/>
      <c r="BN297" s="259"/>
      <c r="BO297" s="259"/>
      <c r="BP297" s="259"/>
      <c r="BQ297" s="259"/>
      <c r="BR297" s="259"/>
      <c r="BS297" s="259"/>
      <c r="BT297" s="259"/>
      <c r="BU297" s="259"/>
      <c r="BV297" s="259"/>
      <c r="BW297" s="259"/>
      <c r="BX297" s="259"/>
      <c r="BY297" s="259"/>
      <c r="BZ297" s="259"/>
      <c r="CA297" s="259"/>
      <c r="CB297" s="259"/>
      <c r="CC297" s="259"/>
      <c r="CD297" s="259"/>
      <c r="CE297" s="259"/>
    </row>
    <row r="298" spans="46:83" x14ac:dyDescent="0.15">
      <c r="AT298" s="259"/>
      <c r="AU298" s="259"/>
      <c r="AV298" s="259"/>
      <c r="AW298" s="259"/>
      <c r="AX298" s="259"/>
      <c r="AY298" s="259"/>
      <c r="AZ298" s="259"/>
      <c r="BA298" s="259"/>
      <c r="BB298" s="259"/>
      <c r="BC298" s="259"/>
      <c r="BD298" s="259"/>
      <c r="BE298" s="259"/>
      <c r="BF298" s="259"/>
      <c r="BG298" s="259"/>
      <c r="BH298" s="259"/>
      <c r="BI298" s="259"/>
      <c r="BJ298" s="259"/>
      <c r="BK298" s="259"/>
      <c r="BL298" s="259"/>
      <c r="BM298" s="259"/>
      <c r="BN298" s="259"/>
      <c r="BO298" s="259"/>
      <c r="BP298" s="259"/>
      <c r="BQ298" s="259"/>
      <c r="BR298" s="259"/>
      <c r="BS298" s="259"/>
      <c r="BT298" s="259"/>
      <c r="BU298" s="259"/>
      <c r="BV298" s="259"/>
      <c r="BW298" s="259"/>
      <c r="BX298" s="259"/>
      <c r="BY298" s="259"/>
      <c r="BZ298" s="259"/>
      <c r="CA298" s="259"/>
      <c r="CB298" s="259"/>
      <c r="CC298" s="259"/>
      <c r="CD298" s="259"/>
      <c r="CE298" s="259"/>
    </row>
    <row r="299" spans="46:83" x14ac:dyDescent="0.15">
      <c r="AT299" s="259"/>
      <c r="AU299" s="259"/>
      <c r="AV299" s="259"/>
      <c r="AW299" s="259"/>
      <c r="AX299" s="259"/>
      <c r="AY299" s="259"/>
      <c r="AZ299" s="259"/>
      <c r="BA299" s="259"/>
      <c r="BB299" s="259"/>
      <c r="BC299" s="259"/>
      <c r="BD299" s="259"/>
      <c r="BE299" s="259"/>
      <c r="BF299" s="259"/>
      <c r="BG299" s="259"/>
      <c r="BH299" s="259"/>
      <c r="BI299" s="259"/>
      <c r="BJ299" s="259"/>
      <c r="BK299" s="259"/>
      <c r="BL299" s="259"/>
      <c r="BM299" s="259"/>
      <c r="BN299" s="259"/>
      <c r="BO299" s="259"/>
      <c r="BP299" s="259"/>
      <c r="BQ299" s="259"/>
      <c r="BR299" s="259"/>
      <c r="BS299" s="259"/>
      <c r="BT299" s="259"/>
      <c r="BU299" s="259"/>
      <c r="BV299" s="259"/>
      <c r="BW299" s="259"/>
      <c r="BX299" s="259"/>
      <c r="BY299" s="259"/>
      <c r="BZ299" s="259"/>
      <c r="CA299" s="259"/>
      <c r="CB299" s="259"/>
      <c r="CC299" s="259"/>
      <c r="CD299" s="259"/>
      <c r="CE299" s="259"/>
    </row>
    <row r="300" spans="46:83" x14ac:dyDescent="0.15">
      <c r="AT300" s="259"/>
      <c r="AU300" s="259"/>
      <c r="AV300" s="259"/>
      <c r="AW300" s="259"/>
      <c r="AX300" s="259"/>
      <c r="AY300" s="259"/>
      <c r="AZ300" s="259"/>
      <c r="BA300" s="259"/>
      <c r="BB300" s="259"/>
      <c r="BC300" s="259"/>
      <c r="BD300" s="259"/>
      <c r="BE300" s="259"/>
      <c r="BF300" s="259"/>
      <c r="BG300" s="259"/>
      <c r="BH300" s="259"/>
      <c r="BI300" s="259"/>
      <c r="BJ300" s="259"/>
      <c r="BK300" s="259"/>
      <c r="BL300" s="259"/>
      <c r="BM300" s="259"/>
      <c r="BN300" s="259"/>
      <c r="BO300" s="259"/>
      <c r="BP300" s="259"/>
      <c r="BQ300" s="259"/>
      <c r="BR300" s="259"/>
      <c r="BS300" s="259"/>
      <c r="BT300" s="259"/>
      <c r="BU300" s="259"/>
      <c r="BV300" s="259"/>
      <c r="BW300" s="259"/>
      <c r="BX300" s="259"/>
      <c r="BY300" s="259"/>
      <c r="BZ300" s="259"/>
      <c r="CA300" s="259"/>
      <c r="CB300" s="259"/>
      <c r="CC300" s="259"/>
      <c r="CD300" s="259"/>
      <c r="CE300" s="259"/>
    </row>
    <row r="301" spans="46:83" x14ac:dyDescent="0.15">
      <c r="AT301" s="259"/>
      <c r="AU301" s="259"/>
      <c r="AV301" s="259"/>
      <c r="AW301" s="259"/>
      <c r="AX301" s="259"/>
      <c r="AY301" s="259"/>
      <c r="AZ301" s="259"/>
      <c r="BA301" s="259"/>
      <c r="BB301" s="259"/>
      <c r="BC301" s="259"/>
      <c r="BD301" s="259"/>
      <c r="BE301" s="259"/>
      <c r="BF301" s="259"/>
      <c r="BG301" s="259"/>
      <c r="BH301" s="259"/>
      <c r="BI301" s="259"/>
      <c r="BJ301" s="259"/>
      <c r="BK301" s="259"/>
      <c r="BL301" s="259"/>
      <c r="BM301" s="259"/>
      <c r="BN301" s="259"/>
      <c r="BO301" s="259"/>
      <c r="BP301" s="259"/>
      <c r="BQ301" s="259"/>
      <c r="BR301" s="259"/>
      <c r="BS301" s="259"/>
      <c r="BT301" s="259"/>
      <c r="BU301" s="259"/>
      <c r="BV301" s="259"/>
      <c r="BW301" s="259"/>
      <c r="BX301" s="259"/>
      <c r="BY301" s="259"/>
      <c r="BZ301" s="259"/>
      <c r="CA301" s="259"/>
      <c r="CB301" s="259"/>
      <c r="CC301" s="259"/>
      <c r="CD301" s="259"/>
      <c r="CE301" s="259"/>
    </row>
    <row r="302" spans="46:83" x14ac:dyDescent="0.15">
      <c r="AT302" s="259"/>
      <c r="AU302" s="259"/>
      <c r="AV302" s="259"/>
      <c r="AW302" s="259"/>
      <c r="AX302" s="259"/>
      <c r="AY302" s="259"/>
      <c r="AZ302" s="259"/>
      <c r="BA302" s="259"/>
      <c r="BB302" s="259"/>
      <c r="BC302" s="259"/>
      <c r="BD302" s="259"/>
      <c r="BE302" s="259"/>
      <c r="BF302" s="259"/>
      <c r="BG302" s="259"/>
      <c r="BH302" s="259"/>
      <c r="BI302" s="259"/>
      <c r="BJ302" s="259"/>
      <c r="BK302" s="259"/>
      <c r="BL302" s="259"/>
      <c r="BM302" s="259"/>
      <c r="BN302" s="259"/>
      <c r="BO302" s="259"/>
      <c r="BP302" s="259"/>
      <c r="BQ302" s="259"/>
      <c r="BR302" s="259"/>
      <c r="BS302" s="259"/>
      <c r="BT302" s="259"/>
      <c r="BU302" s="259"/>
      <c r="BV302" s="259"/>
      <c r="BW302" s="259"/>
      <c r="BX302" s="259"/>
      <c r="BY302" s="259"/>
      <c r="BZ302" s="259"/>
      <c r="CA302" s="259"/>
      <c r="CB302" s="259"/>
      <c r="CC302" s="259"/>
      <c r="CD302" s="259"/>
      <c r="CE302" s="259"/>
    </row>
    <row r="303" spans="46:83" x14ac:dyDescent="0.15">
      <c r="AT303" s="259"/>
      <c r="AU303" s="259"/>
      <c r="AV303" s="259"/>
      <c r="AW303" s="259"/>
      <c r="AX303" s="259"/>
      <c r="AY303" s="259"/>
      <c r="AZ303" s="259"/>
      <c r="BA303" s="259"/>
      <c r="BB303" s="259"/>
      <c r="BC303" s="259"/>
      <c r="BD303" s="259"/>
      <c r="BE303" s="259"/>
      <c r="BF303" s="259"/>
      <c r="BG303" s="259"/>
      <c r="BH303" s="259"/>
      <c r="BI303" s="259"/>
      <c r="BJ303" s="259"/>
      <c r="BK303" s="259"/>
      <c r="BL303" s="259"/>
      <c r="BM303" s="259"/>
      <c r="BN303" s="259"/>
      <c r="BO303" s="259"/>
      <c r="BP303" s="259"/>
      <c r="BQ303" s="259"/>
      <c r="BR303" s="259"/>
      <c r="BS303" s="259"/>
      <c r="BT303" s="259"/>
      <c r="BU303" s="259"/>
      <c r="BV303" s="259"/>
      <c r="BW303" s="259"/>
      <c r="BX303" s="259"/>
      <c r="BY303" s="259"/>
      <c r="BZ303" s="259"/>
      <c r="CA303" s="259"/>
      <c r="CB303" s="259"/>
      <c r="CC303" s="259"/>
      <c r="CD303" s="259"/>
      <c r="CE303" s="259"/>
    </row>
    <row r="304" spans="46:83" x14ac:dyDescent="0.15">
      <c r="AT304" s="259"/>
      <c r="AU304" s="259"/>
      <c r="AV304" s="259"/>
      <c r="AW304" s="259"/>
      <c r="AX304" s="259"/>
      <c r="AY304" s="259"/>
      <c r="AZ304" s="259"/>
      <c r="BA304" s="259"/>
      <c r="BB304" s="259"/>
      <c r="BC304" s="259"/>
      <c r="BD304" s="259"/>
      <c r="BE304" s="259"/>
      <c r="BF304" s="259"/>
      <c r="BG304" s="259"/>
      <c r="BH304" s="259"/>
      <c r="BI304" s="259"/>
      <c r="BJ304" s="259"/>
      <c r="BK304" s="259"/>
      <c r="BL304" s="259"/>
      <c r="BM304" s="259"/>
      <c r="BN304" s="259"/>
      <c r="BO304" s="259"/>
      <c r="BP304" s="259"/>
      <c r="BQ304" s="259"/>
      <c r="BR304" s="259"/>
      <c r="BS304" s="259"/>
      <c r="BT304" s="259"/>
      <c r="BU304" s="259"/>
      <c r="BV304" s="259"/>
      <c r="BW304" s="259"/>
      <c r="BX304" s="259"/>
      <c r="BY304" s="259"/>
      <c r="BZ304" s="259"/>
      <c r="CA304" s="259"/>
      <c r="CB304" s="259"/>
      <c r="CC304" s="259"/>
      <c r="CD304" s="259"/>
      <c r="CE304" s="259"/>
    </row>
    <row r="305" spans="46:83" x14ac:dyDescent="0.15">
      <c r="AT305" s="259"/>
      <c r="AU305" s="259"/>
      <c r="AV305" s="259"/>
      <c r="AW305" s="259"/>
      <c r="AX305" s="259"/>
      <c r="AY305" s="259"/>
      <c r="AZ305" s="259"/>
      <c r="BA305" s="259"/>
      <c r="BB305" s="259"/>
      <c r="BC305" s="259"/>
      <c r="BD305" s="259"/>
      <c r="BE305" s="259"/>
      <c r="BF305" s="259"/>
      <c r="BG305" s="259"/>
      <c r="BH305" s="259"/>
      <c r="BI305" s="259"/>
      <c r="BJ305" s="259"/>
      <c r="BK305" s="259"/>
      <c r="BL305" s="259"/>
      <c r="BM305" s="259"/>
      <c r="BN305" s="259"/>
      <c r="BO305" s="259"/>
      <c r="BP305" s="259"/>
      <c r="BQ305" s="259"/>
      <c r="BR305" s="259"/>
      <c r="BS305" s="259"/>
      <c r="BT305" s="259"/>
      <c r="BU305" s="259"/>
      <c r="BV305" s="259"/>
      <c r="BW305" s="259"/>
      <c r="BX305" s="259"/>
      <c r="BY305" s="259"/>
      <c r="BZ305" s="259"/>
      <c r="CA305" s="259"/>
      <c r="CB305" s="259"/>
      <c r="CC305" s="259"/>
      <c r="CD305" s="259"/>
      <c r="CE305" s="259"/>
    </row>
    <row r="306" spans="46:83" x14ac:dyDescent="0.15">
      <c r="AT306" s="259"/>
      <c r="AU306" s="259"/>
      <c r="AV306" s="259"/>
      <c r="AW306" s="259"/>
      <c r="AX306" s="259"/>
      <c r="AY306" s="259"/>
      <c r="AZ306" s="259"/>
      <c r="BA306" s="259"/>
      <c r="BB306" s="259"/>
      <c r="BC306" s="259"/>
      <c r="BD306" s="259"/>
      <c r="BE306" s="259"/>
      <c r="BF306" s="259"/>
      <c r="BG306" s="259"/>
      <c r="BH306" s="259"/>
      <c r="BI306" s="259"/>
      <c r="BJ306" s="259"/>
      <c r="BK306" s="259"/>
      <c r="BL306" s="259"/>
      <c r="BM306" s="259"/>
      <c r="BN306" s="259"/>
      <c r="BO306" s="259"/>
      <c r="BP306" s="259"/>
      <c r="BQ306" s="259"/>
      <c r="BR306" s="259"/>
      <c r="BS306" s="259"/>
      <c r="BT306" s="259"/>
      <c r="BU306" s="259"/>
      <c r="BV306" s="259"/>
      <c r="BW306" s="259"/>
      <c r="BX306" s="259"/>
      <c r="BY306" s="259"/>
      <c r="BZ306" s="259"/>
      <c r="CA306" s="259"/>
      <c r="CB306" s="259"/>
      <c r="CC306" s="259"/>
      <c r="CD306" s="259"/>
      <c r="CE306" s="259"/>
    </row>
    <row r="307" spans="46:83" x14ac:dyDescent="0.15">
      <c r="AT307" s="259"/>
      <c r="AU307" s="259"/>
      <c r="AV307" s="259"/>
      <c r="AW307" s="259"/>
      <c r="AX307" s="259"/>
      <c r="AY307" s="259"/>
      <c r="AZ307" s="259"/>
      <c r="BA307" s="259"/>
      <c r="BB307" s="259"/>
      <c r="BC307" s="259"/>
      <c r="BD307" s="259"/>
      <c r="BE307" s="259"/>
      <c r="BF307" s="259"/>
      <c r="BG307" s="259"/>
      <c r="BH307" s="259"/>
      <c r="BI307" s="259"/>
      <c r="BJ307" s="259"/>
      <c r="BK307" s="259"/>
      <c r="BL307" s="259"/>
      <c r="BM307" s="259"/>
      <c r="BN307" s="259"/>
      <c r="BO307" s="259"/>
      <c r="BP307" s="259"/>
      <c r="BQ307" s="259"/>
      <c r="BR307" s="259"/>
      <c r="BS307" s="259"/>
      <c r="BT307" s="259"/>
      <c r="BU307" s="259"/>
      <c r="BV307" s="259"/>
      <c r="BW307" s="259"/>
      <c r="BX307" s="259"/>
      <c r="BY307" s="259"/>
      <c r="BZ307" s="259"/>
      <c r="CA307" s="259"/>
      <c r="CB307" s="259"/>
      <c r="CC307" s="259"/>
      <c r="CD307" s="259"/>
      <c r="CE307" s="259"/>
    </row>
    <row r="308" spans="46:83" x14ac:dyDescent="0.15">
      <c r="AT308" s="259"/>
      <c r="AU308" s="259"/>
      <c r="AV308" s="259"/>
      <c r="AW308" s="259"/>
      <c r="AX308" s="259"/>
      <c r="AY308" s="259"/>
      <c r="AZ308" s="259"/>
      <c r="BA308" s="259"/>
      <c r="BB308" s="259"/>
      <c r="BC308" s="259"/>
      <c r="BD308" s="259"/>
      <c r="BE308" s="259"/>
      <c r="BF308" s="259"/>
      <c r="BG308" s="259"/>
      <c r="BH308" s="259"/>
      <c r="BI308" s="259"/>
      <c r="BJ308" s="259"/>
      <c r="BK308" s="259"/>
      <c r="BL308" s="259"/>
      <c r="BM308" s="259"/>
      <c r="BN308" s="259"/>
      <c r="BO308" s="259"/>
      <c r="BP308" s="259"/>
      <c r="BQ308" s="259"/>
      <c r="BR308" s="259"/>
      <c r="BS308" s="259"/>
      <c r="BT308" s="259"/>
      <c r="BU308" s="259"/>
      <c r="BV308" s="259"/>
      <c r="BW308" s="259"/>
      <c r="BX308" s="259"/>
      <c r="BY308" s="259"/>
      <c r="BZ308" s="259"/>
      <c r="CA308" s="259"/>
      <c r="CB308" s="259"/>
      <c r="CC308" s="259"/>
      <c r="CD308" s="259"/>
      <c r="CE308" s="259"/>
    </row>
    <row r="309" spans="46:83" x14ac:dyDescent="0.15">
      <c r="AT309" s="259"/>
      <c r="AU309" s="259"/>
      <c r="AV309" s="259"/>
      <c r="AW309" s="259"/>
      <c r="AX309" s="259"/>
      <c r="AY309" s="259"/>
      <c r="AZ309" s="259"/>
      <c r="BA309" s="259"/>
      <c r="BB309" s="259"/>
      <c r="BC309" s="259"/>
      <c r="BD309" s="259"/>
      <c r="BE309" s="259"/>
      <c r="BF309" s="259"/>
      <c r="BG309" s="259"/>
      <c r="BH309" s="259"/>
      <c r="BI309" s="259"/>
      <c r="BJ309" s="259"/>
      <c r="BK309" s="259"/>
      <c r="BL309" s="259"/>
      <c r="BM309" s="259"/>
      <c r="BN309" s="259"/>
      <c r="BO309" s="259"/>
      <c r="BP309" s="259"/>
      <c r="BQ309" s="259"/>
      <c r="BR309" s="259"/>
      <c r="BS309" s="259"/>
      <c r="BT309" s="259"/>
      <c r="BU309" s="259"/>
      <c r="BV309" s="259"/>
      <c r="BW309" s="259"/>
      <c r="BX309" s="259"/>
      <c r="BY309" s="259"/>
      <c r="BZ309" s="259"/>
      <c r="CA309" s="259"/>
      <c r="CB309" s="259"/>
      <c r="CC309" s="259"/>
      <c r="CD309" s="259"/>
      <c r="CE309" s="259"/>
    </row>
    <row r="310" spans="46:83" x14ac:dyDescent="0.15">
      <c r="AT310" s="259"/>
      <c r="AU310" s="259"/>
      <c r="AV310" s="259"/>
      <c r="AW310" s="259"/>
      <c r="AX310" s="259"/>
      <c r="AY310" s="259"/>
      <c r="AZ310" s="259"/>
      <c r="BA310" s="259"/>
      <c r="BB310" s="259"/>
      <c r="BC310" s="259"/>
      <c r="BD310" s="259"/>
      <c r="BE310" s="259"/>
      <c r="BF310" s="259"/>
      <c r="BG310" s="259"/>
      <c r="BH310" s="259"/>
      <c r="BI310" s="259"/>
      <c r="BJ310" s="259"/>
      <c r="BK310" s="259"/>
      <c r="BL310" s="259"/>
      <c r="BM310" s="259"/>
      <c r="BN310" s="259"/>
      <c r="BO310" s="259"/>
      <c r="BP310" s="259"/>
      <c r="BQ310" s="259"/>
      <c r="BR310" s="259"/>
      <c r="BS310" s="259"/>
      <c r="BT310" s="259"/>
      <c r="BU310" s="259"/>
      <c r="BV310" s="259"/>
      <c r="BW310" s="259"/>
      <c r="BX310" s="259"/>
      <c r="BY310" s="259"/>
      <c r="BZ310" s="259"/>
      <c r="CA310" s="259"/>
      <c r="CB310" s="259"/>
      <c r="CC310" s="259"/>
      <c r="CD310" s="259"/>
      <c r="CE310" s="259"/>
    </row>
    <row r="311" spans="46:83" x14ac:dyDescent="0.15">
      <c r="AT311" s="259"/>
      <c r="AU311" s="259"/>
      <c r="AV311" s="259"/>
      <c r="AW311" s="259"/>
      <c r="AX311" s="259"/>
      <c r="AY311" s="259"/>
      <c r="AZ311" s="259"/>
      <c r="BA311" s="259"/>
      <c r="BB311" s="259"/>
      <c r="BC311" s="259"/>
      <c r="BD311" s="259"/>
      <c r="BE311" s="259"/>
      <c r="BF311" s="259"/>
      <c r="BG311" s="259"/>
      <c r="BH311" s="259"/>
      <c r="BI311" s="259"/>
      <c r="BJ311" s="259"/>
      <c r="BK311" s="259"/>
      <c r="BL311" s="259"/>
      <c r="BM311" s="259"/>
      <c r="BN311" s="259"/>
      <c r="BO311" s="259"/>
      <c r="BP311" s="259"/>
      <c r="BQ311" s="259"/>
      <c r="BR311" s="259"/>
      <c r="BS311" s="259"/>
      <c r="BT311" s="259"/>
      <c r="BU311" s="259"/>
      <c r="BV311" s="259"/>
      <c r="BW311" s="259"/>
      <c r="BX311" s="259"/>
      <c r="BY311" s="259"/>
      <c r="BZ311" s="259"/>
      <c r="CA311" s="259"/>
      <c r="CB311" s="259"/>
      <c r="CC311" s="259"/>
      <c r="CD311" s="259"/>
      <c r="CE311" s="259"/>
    </row>
    <row r="312" spans="46:83" x14ac:dyDescent="0.15">
      <c r="AT312" s="259"/>
      <c r="AU312" s="259"/>
      <c r="AV312" s="259"/>
      <c r="AW312" s="259"/>
      <c r="AX312" s="259"/>
      <c r="AY312" s="259"/>
      <c r="AZ312" s="259"/>
      <c r="BA312" s="259"/>
      <c r="BB312" s="259"/>
      <c r="BC312" s="259"/>
      <c r="BD312" s="259"/>
      <c r="BE312" s="259"/>
      <c r="BF312" s="259"/>
      <c r="BG312" s="259"/>
      <c r="BH312" s="259"/>
      <c r="BI312" s="259"/>
      <c r="BJ312" s="259"/>
      <c r="BK312" s="259"/>
      <c r="BL312" s="259"/>
      <c r="BM312" s="259"/>
      <c r="BN312" s="259"/>
      <c r="BO312" s="259"/>
      <c r="BP312" s="259"/>
      <c r="BQ312" s="259"/>
      <c r="BR312" s="259"/>
      <c r="BS312" s="259"/>
      <c r="BT312" s="259"/>
      <c r="BU312" s="259"/>
      <c r="BV312" s="259"/>
      <c r="BW312" s="259"/>
      <c r="BX312" s="259"/>
      <c r="BY312" s="259"/>
      <c r="BZ312" s="259"/>
      <c r="CA312" s="259"/>
      <c r="CB312" s="259"/>
      <c r="CC312" s="259"/>
      <c r="CD312" s="259"/>
      <c r="CE312" s="259"/>
    </row>
    <row r="313" spans="46:83" x14ac:dyDescent="0.15">
      <c r="AT313" s="259"/>
      <c r="AU313" s="259"/>
      <c r="AV313" s="259"/>
      <c r="AW313" s="259"/>
      <c r="AX313" s="259"/>
      <c r="AY313" s="259"/>
      <c r="AZ313" s="259"/>
      <c r="BA313" s="259"/>
      <c r="BB313" s="259"/>
      <c r="BC313" s="259"/>
      <c r="BD313" s="259"/>
      <c r="BE313" s="259"/>
      <c r="BF313" s="259"/>
      <c r="BG313" s="259"/>
      <c r="BH313" s="259"/>
      <c r="BI313" s="259"/>
      <c r="BJ313" s="259"/>
      <c r="BK313" s="259"/>
      <c r="BL313" s="259"/>
      <c r="BM313" s="259"/>
      <c r="BN313" s="259"/>
      <c r="BO313" s="259"/>
      <c r="BP313" s="259"/>
      <c r="BQ313" s="259"/>
      <c r="BR313" s="259"/>
      <c r="BS313" s="259"/>
      <c r="BT313" s="259"/>
      <c r="BU313" s="259"/>
      <c r="BV313" s="259"/>
      <c r="BW313" s="259"/>
      <c r="BX313" s="259"/>
      <c r="BY313" s="259"/>
      <c r="BZ313" s="259"/>
      <c r="CA313" s="259"/>
      <c r="CB313" s="259"/>
      <c r="CC313" s="259"/>
      <c r="CD313" s="259"/>
      <c r="CE313" s="259"/>
    </row>
    <row r="314" spans="46:83" x14ac:dyDescent="0.15">
      <c r="AT314" s="259"/>
      <c r="AU314" s="259"/>
      <c r="AV314" s="259"/>
      <c r="AW314" s="259"/>
      <c r="AX314" s="259"/>
      <c r="AY314" s="259"/>
      <c r="AZ314" s="259"/>
      <c r="BA314" s="259"/>
      <c r="BB314" s="259"/>
      <c r="BC314" s="259"/>
      <c r="BD314" s="259"/>
      <c r="BE314" s="259"/>
      <c r="BF314" s="259"/>
      <c r="BG314" s="259"/>
      <c r="BH314" s="259"/>
      <c r="BI314" s="259"/>
      <c r="BJ314" s="259"/>
      <c r="BK314" s="259"/>
      <c r="BL314" s="259"/>
      <c r="BM314" s="259"/>
      <c r="BN314" s="259"/>
      <c r="BO314" s="259"/>
      <c r="BP314" s="259"/>
      <c r="BQ314" s="259"/>
      <c r="BR314" s="259"/>
      <c r="BS314" s="259"/>
      <c r="BT314" s="259"/>
      <c r="BU314" s="259"/>
      <c r="BV314" s="259"/>
      <c r="BW314" s="259"/>
      <c r="BX314" s="259"/>
      <c r="BY314" s="259"/>
      <c r="BZ314" s="259"/>
      <c r="CA314" s="259"/>
      <c r="CB314" s="259"/>
      <c r="CC314" s="259"/>
      <c r="CD314" s="259"/>
      <c r="CE314" s="259"/>
    </row>
    <row r="315" spans="46:83" x14ac:dyDescent="0.15">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c r="BQ315" s="259"/>
      <c r="BR315" s="259"/>
      <c r="BS315" s="259"/>
      <c r="BT315" s="259"/>
      <c r="BU315" s="259"/>
      <c r="BV315" s="259"/>
      <c r="BW315" s="259"/>
      <c r="BX315" s="259"/>
      <c r="BY315" s="259"/>
      <c r="BZ315" s="259"/>
      <c r="CA315" s="259"/>
      <c r="CB315" s="259"/>
      <c r="CC315" s="259"/>
      <c r="CD315" s="259"/>
      <c r="CE315" s="259"/>
    </row>
    <row r="316" spans="46:83" x14ac:dyDescent="0.15">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c r="BQ316" s="259"/>
      <c r="BR316" s="259"/>
      <c r="BS316" s="259"/>
      <c r="BT316" s="259"/>
      <c r="BU316" s="259"/>
      <c r="BV316" s="259"/>
      <c r="BW316" s="259"/>
      <c r="BX316" s="259"/>
      <c r="BY316" s="259"/>
      <c r="BZ316" s="259"/>
      <c r="CA316" s="259"/>
      <c r="CB316" s="259"/>
      <c r="CC316" s="259"/>
      <c r="CD316" s="259"/>
      <c r="CE316" s="259"/>
    </row>
    <row r="317" spans="46:83" x14ac:dyDescent="0.15">
      <c r="AT317" s="259"/>
      <c r="AU317" s="259"/>
      <c r="AV317" s="259"/>
      <c r="AW317" s="259"/>
      <c r="AX317" s="259"/>
      <c r="AY317" s="259"/>
      <c r="AZ317" s="259"/>
      <c r="BA317" s="259"/>
      <c r="BB317" s="259"/>
      <c r="BC317" s="259"/>
      <c r="BD317" s="259"/>
      <c r="BE317" s="259"/>
      <c r="BF317" s="259"/>
      <c r="BG317" s="259"/>
      <c r="BH317" s="259"/>
      <c r="BI317" s="259"/>
      <c r="BJ317" s="259"/>
      <c r="BK317" s="259"/>
      <c r="BL317" s="259"/>
      <c r="BM317" s="259"/>
      <c r="BN317" s="259"/>
      <c r="BO317" s="259"/>
      <c r="BP317" s="259"/>
      <c r="BQ317" s="259"/>
      <c r="BR317" s="259"/>
      <c r="BS317" s="259"/>
      <c r="BT317" s="259"/>
      <c r="BU317" s="259"/>
      <c r="BV317" s="259"/>
      <c r="BW317" s="259"/>
      <c r="BX317" s="259"/>
      <c r="BY317" s="259"/>
      <c r="BZ317" s="259"/>
      <c r="CA317" s="259"/>
      <c r="CB317" s="259"/>
      <c r="CC317" s="259"/>
      <c r="CD317" s="259"/>
      <c r="CE317" s="259"/>
    </row>
    <row r="318" spans="46:83" x14ac:dyDescent="0.15">
      <c r="AT318" s="259"/>
      <c r="AU318" s="259"/>
      <c r="AV318" s="259"/>
      <c r="AW318" s="259"/>
      <c r="AX318" s="259"/>
      <c r="AY318" s="259"/>
      <c r="AZ318" s="259"/>
      <c r="BA318" s="259"/>
      <c r="BB318" s="259"/>
      <c r="BC318" s="259"/>
      <c r="BD318" s="259"/>
      <c r="BE318" s="259"/>
      <c r="BF318" s="259"/>
      <c r="BG318" s="259"/>
      <c r="BH318" s="259"/>
      <c r="BI318" s="259"/>
      <c r="BJ318" s="259"/>
      <c r="BK318" s="259"/>
      <c r="BL318" s="259"/>
      <c r="BM318" s="259"/>
      <c r="BN318" s="259"/>
      <c r="BO318" s="259"/>
      <c r="BP318" s="259"/>
      <c r="BQ318" s="259"/>
      <c r="BR318" s="259"/>
      <c r="BS318" s="259"/>
      <c r="BT318" s="259"/>
      <c r="BU318" s="259"/>
      <c r="BV318" s="259"/>
      <c r="BW318" s="259"/>
      <c r="BX318" s="259"/>
      <c r="BY318" s="259"/>
      <c r="BZ318" s="259"/>
      <c r="CA318" s="259"/>
      <c r="CB318" s="259"/>
      <c r="CC318" s="259"/>
      <c r="CD318" s="259"/>
      <c r="CE318" s="259"/>
    </row>
    <row r="319" spans="46:83" x14ac:dyDescent="0.15">
      <c r="AT319" s="259"/>
      <c r="AU319" s="259"/>
      <c r="AV319" s="259"/>
      <c r="AW319" s="259"/>
      <c r="AX319" s="259"/>
      <c r="AY319" s="259"/>
      <c r="AZ319" s="259"/>
      <c r="BA319" s="259"/>
      <c r="BB319" s="259"/>
      <c r="BC319" s="259"/>
      <c r="BD319" s="259"/>
      <c r="BE319" s="259"/>
      <c r="BF319" s="259"/>
      <c r="BG319" s="259"/>
      <c r="BH319" s="259"/>
      <c r="BI319" s="259"/>
      <c r="BJ319" s="259"/>
      <c r="BK319" s="259"/>
      <c r="BL319" s="259"/>
      <c r="BM319" s="259"/>
      <c r="BN319" s="259"/>
      <c r="BO319" s="259"/>
      <c r="BP319" s="259"/>
      <c r="BQ319" s="259"/>
      <c r="BR319" s="259"/>
      <c r="BS319" s="259"/>
      <c r="BT319" s="259"/>
      <c r="BU319" s="259"/>
      <c r="BV319" s="259"/>
      <c r="BW319" s="259"/>
      <c r="BX319" s="259"/>
      <c r="BY319" s="259"/>
      <c r="BZ319" s="259"/>
      <c r="CA319" s="259"/>
      <c r="CB319" s="259"/>
      <c r="CC319" s="259"/>
      <c r="CD319" s="259"/>
      <c r="CE319" s="259"/>
    </row>
    <row r="320" spans="46:83" x14ac:dyDescent="0.15">
      <c r="AT320" s="259"/>
      <c r="AU320" s="259"/>
      <c r="AV320" s="259"/>
      <c r="AW320" s="259"/>
      <c r="AX320" s="259"/>
      <c r="AY320" s="259"/>
      <c r="AZ320" s="259"/>
      <c r="BA320" s="259"/>
      <c r="BB320" s="259"/>
      <c r="BC320" s="259"/>
      <c r="BD320" s="259"/>
      <c r="BE320" s="259"/>
      <c r="BF320" s="259"/>
      <c r="BG320" s="259"/>
      <c r="BH320" s="259"/>
      <c r="BI320" s="259"/>
      <c r="BJ320" s="259"/>
      <c r="BK320" s="259"/>
      <c r="BL320" s="259"/>
      <c r="BM320" s="259"/>
      <c r="BN320" s="259"/>
      <c r="BO320" s="259"/>
      <c r="BP320" s="259"/>
      <c r="BQ320" s="259"/>
      <c r="BR320" s="259"/>
      <c r="BS320" s="259"/>
      <c r="BT320" s="259"/>
      <c r="BU320" s="259"/>
      <c r="BV320" s="259"/>
      <c r="BW320" s="259"/>
      <c r="BX320" s="259"/>
      <c r="BY320" s="259"/>
      <c r="BZ320" s="259"/>
      <c r="CA320" s="259"/>
      <c r="CB320" s="259"/>
      <c r="CC320" s="259"/>
      <c r="CD320" s="259"/>
      <c r="CE320" s="259"/>
    </row>
    <row r="321" spans="46:83" x14ac:dyDescent="0.15">
      <c r="AT321" s="259"/>
      <c r="AU321" s="259"/>
      <c r="AV321" s="259"/>
      <c r="AW321" s="259"/>
      <c r="AX321" s="259"/>
      <c r="AY321" s="259"/>
      <c r="AZ321" s="259"/>
      <c r="BA321" s="259"/>
      <c r="BB321" s="259"/>
      <c r="BC321" s="259"/>
      <c r="BD321" s="259"/>
      <c r="BE321" s="259"/>
      <c r="BF321" s="259"/>
      <c r="BG321" s="259"/>
      <c r="BH321" s="259"/>
      <c r="BI321" s="259"/>
      <c r="BJ321" s="259"/>
      <c r="BK321" s="259"/>
      <c r="BL321" s="259"/>
      <c r="BM321" s="259"/>
      <c r="BN321" s="259"/>
      <c r="BO321" s="259"/>
      <c r="BP321" s="259"/>
      <c r="BQ321" s="259"/>
      <c r="BR321" s="259"/>
      <c r="BS321" s="259"/>
      <c r="BT321" s="259"/>
      <c r="BU321" s="259"/>
      <c r="BV321" s="259"/>
      <c r="BW321" s="259"/>
      <c r="BX321" s="259"/>
      <c r="BY321" s="259"/>
      <c r="BZ321" s="259"/>
      <c r="CA321" s="259"/>
      <c r="CB321" s="259"/>
      <c r="CC321" s="259"/>
      <c r="CD321" s="259"/>
      <c r="CE321" s="259"/>
    </row>
    <row r="322" spans="46:83" x14ac:dyDescent="0.15">
      <c r="AT322" s="259"/>
      <c r="AU322" s="259"/>
      <c r="AV322" s="259"/>
      <c r="AW322" s="259"/>
      <c r="AX322" s="259"/>
      <c r="AY322" s="259"/>
      <c r="AZ322" s="259"/>
      <c r="BA322" s="259"/>
      <c r="BB322" s="259"/>
      <c r="BC322" s="259"/>
      <c r="BD322" s="259"/>
      <c r="BE322" s="259"/>
      <c r="BF322" s="259"/>
      <c r="BG322" s="259"/>
      <c r="BH322" s="259"/>
      <c r="BI322" s="259"/>
      <c r="BJ322" s="259"/>
      <c r="BK322" s="259"/>
      <c r="BL322" s="259"/>
      <c r="BM322" s="259"/>
      <c r="BN322" s="259"/>
      <c r="BO322" s="259"/>
      <c r="BP322" s="259"/>
      <c r="BQ322" s="259"/>
      <c r="BR322" s="259"/>
      <c r="BS322" s="259"/>
      <c r="BT322" s="259"/>
      <c r="BU322" s="259"/>
      <c r="BV322" s="259"/>
      <c r="BW322" s="259"/>
      <c r="BX322" s="259"/>
      <c r="BY322" s="259"/>
      <c r="BZ322" s="259"/>
      <c r="CA322" s="259"/>
      <c r="CB322" s="259"/>
      <c r="CC322" s="259"/>
      <c r="CD322" s="259"/>
      <c r="CE322" s="259"/>
    </row>
    <row r="323" spans="46:83" x14ac:dyDescent="0.15">
      <c r="AT323" s="259"/>
      <c r="AU323" s="259"/>
      <c r="AV323" s="259"/>
      <c r="AW323" s="259"/>
      <c r="AX323" s="259"/>
      <c r="AY323" s="259"/>
      <c r="AZ323" s="259"/>
      <c r="BA323" s="259"/>
      <c r="BB323" s="259"/>
      <c r="BC323" s="259"/>
      <c r="BD323" s="259"/>
      <c r="BE323" s="259"/>
      <c r="BF323" s="259"/>
      <c r="BG323" s="259"/>
      <c r="BH323" s="259"/>
      <c r="BI323" s="259"/>
      <c r="BJ323" s="259"/>
      <c r="BK323" s="259"/>
      <c r="BL323" s="259"/>
      <c r="BM323" s="259"/>
      <c r="BN323" s="259"/>
      <c r="BO323" s="259"/>
      <c r="BP323" s="259"/>
      <c r="BQ323" s="259"/>
      <c r="BR323" s="259"/>
      <c r="BS323" s="259"/>
      <c r="BT323" s="259"/>
      <c r="BU323" s="259"/>
      <c r="BV323" s="259"/>
      <c r="BW323" s="259"/>
      <c r="BX323" s="259"/>
      <c r="BY323" s="259"/>
      <c r="BZ323" s="259"/>
      <c r="CA323" s="259"/>
      <c r="CB323" s="259"/>
      <c r="CC323" s="259"/>
      <c r="CD323" s="259"/>
      <c r="CE323" s="259"/>
    </row>
    <row r="324" spans="46:83" x14ac:dyDescent="0.15">
      <c r="AT324" s="259"/>
      <c r="AU324" s="259"/>
      <c r="AV324" s="259"/>
      <c r="AW324" s="259"/>
      <c r="AX324" s="259"/>
      <c r="AY324" s="259"/>
      <c r="AZ324" s="259"/>
      <c r="BA324" s="259"/>
      <c r="BB324" s="259"/>
      <c r="BC324" s="259"/>
      <c r="BD324" s="259"/>
      <c r="BE324" s="259"/>
      <c r="BF324" s="259"/>
      <c r="BG324" s="259"/>
      <c r="BH324" s="259"/>
      <c r="BI324" s="259"/>
      <c r="BJ324" s="259"/>
      <c r="BK324" s="259"/>
      <c r="BL324" s="259"/>
      <c r="BM324" s="259"/>
      <c r="BN324" s="259"/>
      <c r="BO324" s="259"/>
      <c r="BP324" s="259"/>
      <c r="BQ324" s="259"/>
      <c r="BR324" s="259"/>
      <c r="BS324" s="259"/>
      <c r="BT324" s="259"/>
      <c r="BU324" s="259"/>
      <c r="BV324" s="259"/>
      <c r="BW324" s="259"/>
      <c r="BX324" s="259"/>
      <c r="BY324" s="259"/>
      <c r="BZ324" s="259"/>
      <c r="CA324" s="259"/>
      <c r="CB324" s="259"/>
      <c r="CC324" s="259"/>
      <c r="CD324" s="259"/>
      <c r="CE324" s="259"/>
    </row>
    <row r="325" spans="46:83" x14ac:dyDescent="0.15">
      <c r="AT325" s="259"/>
      <c r="AU325" s="259"/>
      <c r="AV325" s="259"/>
      <c r="AW325" s="259"/>
      <c r="AX325" s="259"/>
      <c r="AY325" s="259"/>
      <c r="AZ325" s="259"/>
      <c r="BA325" s="259"/>
      <c r="BB325" s="259"/>
      <c r="BC325" s="259"/>
      <c r="BD325" s="259"/>
      <c r="BE325" s="259"/>
      <c r="BF325" s="259"/>
      <c r="BG325" s="259"/>
      <c r="BH325" s="259"/>
      <c r="BI325" s="259"/>
      <c r="BJ325" s="259"/>
      <c r="BK325" s="259"/>
      <c r="BL325" s="259"/>
      <c r="BM325" s="259"/>
      <c r="BN325" s="259"/>
      <c r="BO325" s="259"/>
      <c r="BP325" s="259"/>
      <c r="BQ325" s="259"/>
      <c r="BR325" s="259"/>
      <c r="BS325" s="259"/>
      <c r="BT325" s="259"/>
      <c r="BU325" s="259"/>
      <c r="BV325" s="259"/>
      <c r="BW325" s="259"/>
      <c r="BX325" s="259"/>
      <c r="BY325" s="259"/>
      <c r="BZ325" s="259"/>
      <c r="CA325" s="259"/>
      <c r="CB325" s="259"/>
      <c r="CC325" s="259"/>
      <c r="CD325" s="259"/>
      <c r="CE325" s="259"/>
    </row>
    <row r="326" spans="46:83" x14ac:dyDescent="0.15">
      <c r="AT326" s="259"/>
      <c r="AU326" s="259"/>
      <c r="AV326" s="259"/>
      <c r="AW326" s="259"/>
      <c r="AX326" s="259"/>
      <c r="AY326" s="259"/>
      <c r="AZ326" s="259"/>
      <c r="BA326" s="259"/>
      <c r="BB326" s="259"/>
      <c r="BC326" s="259"/>
      <c r="BD326" s="259"/>
      <c r="BE326" s="259"/>
      <c r="BF326" s="259"/>
      <c r="BG326" s="259"/>
      <c r="BH326" s="259"/>
      <c r="BI326" s="259"/>
      <c r="BJ326" s="259"/>
      <c r="BK326" s="259"/>
      <c r="BL326" s="259"/>
      <c r="BM326" s="259"/>
      <c r="BN326" s="259"/>
      <c r="BO326" s="259"/>
      <c r="BP326" s="259"/>
      <c r="BQ326" s="259"/>
      <c r="BR326" s="259"/>
      <c r="BS326" s="259"/>
      <c r="BT326" s="259"/>
      <c r="BU326" s="259"/>
      <c r="BV326" s="259"/>
      <c r="BW326" s="259"/>
      <c r="BX326" s="259"/>
      <c r="BY326" s="259"/>
      <c r="BZ326" s="259"/>
      <c r="CA326" s="259"/>
      <c r="CB326" s="259"/>
      <c r="CC326" s="259"/>
      <c r="CD326" s="259"/>
      <c r="CE326" s="259"/>
    </row>
    <row r="327" spans="46:83" x14ac:dyDescent="0.15">
      <c r="AT327" s="259"/>
      <c r="AU327" s="259"/>
      <c r="AV327" s="259"/>
      <c r="AW327" s="259"/>
      <c r="AX327" s="259"/>
      <c r="AY327" s="259"/>
      <c r="AZ327" s="259"/>
      <c r="BA327" s="259"/>
      <c r="BB327" s="259"/>
      <c r="BC327" s="259"/>
      <c r="BD327" s="259"/>
      <c r="BE327" s="259"/>
      <c r="BF327" s="259"/>
      <c r="BG327" s="259"/>
      <c r="BH327" s="259"/>
      <c r="BI327" s="259"/>
      <c r="BJ327" s="259"/>
      <c r="BK327" s="259"/>
      <c r="BL327" s="259"/>
      <c r="BM327" s="259"/>
      <c r="BN327" s="259"/>
      <c r="BO327" s="259"/>
      <c r="BP327" s="259"/>
      <c r="BQ327" s="259"/>
      <c r="BR327" s="259"/>
      <c r="BS327" s="259"/>
      <c r="BT327" s="259"/>
      <c r="BU327" s="259"/>
      <c r="BV327" s="259"/>
      <c r="BW327" s="259"/>
      <c r="BX327" s="259"/>
      <c r="BY327" s="259"/>
      <c r="BZ327" s="259"/>
      <c r="CA327" s="259"/>
      <c r="CB327" s="259"/>
      <c r="CC327" s="259"/>
      <c r="CD327" s="259"/>
      <c r="CE327" s="259"/>
    </row>
    <row r="328" spans="46:83" x14ac:dyDescent="0.15">
      <c r="AT328" s="259"/>
      <c r="AU328" s="259"/>
      <c r="AV328" s="259"/>
      <c r="AW328" s="259"/>
      <c r="AX328" s="259"/>
      <c r="AY328" s="259"/>
      <c r="AZ328" s="259"/>
      <c r="BA328" s="259"/>
      <c r="BB328" s="259"/>
      <c r="BC328" s="259"/>
      <c r="BD328" s="259"/>
      <c r="BE328" s="259"/>
      <c r="BF328" s="259"/>
      <c r="BG328" s="259"/>
      <c r="BH328" s="259"/>
      <c r="BI328" s="259"/>
      <c r="BJ328" s="259"/>
      <c r="BK328" s="259"/>
      <c r="BL328" s="259"/>
      <c r="BM328" s="259"/>
      <c r="BN328" s="259"/>
      <c r="BO328" s="259"/>
      <c r="BP328" s="259"/>
      <c r="BQ328" s="259"/>
      <c r="BR328" s="259"/>
      <c r="BS328" s="259"/>
      <c r="BT328" s="259"/>
      <c r="BU328" s="259"/>
      <c r="BV328" s="259"/>
      <c r="BW328" s="259"/>
      <c r="BX328" s="259"/>
      <c r="BY328" s="259"/>
      <c r="BZ328" s="259"/>
      <c r="CA328" s="259"/>
      <c r="CB328" s="259"/>
      <c r="CC328" s="259"/>
      <c r="CD328" s="259"/>
      <c r="CE328" s="259"/>
    </row>
    <row r="329" spans="46:83" x14ac:dyDescent="0.15">
      <c r="AT329" s="259"/>
      <c r="AU329" s="259"/>
      <c r="AV329" s="259"/>
      <c r="AW329" s="259"/>
      <c r="AX329" s="259"/>
      <c r="AY329" s="259"/>
      <c r="AZ329" s="259"/>
      <c r="BA329" s="259"/>
      <c r="BB329" s="259"/>
      <c r="BC329" s="259"/>
      <c r="BD329" s="259"/>
      <c r="BE329" s="259"/>
      <c r="BF329" s="259"/>
      <c r="BG329" s="259"/>
      <c r="BH329" s="259"/>
      <c r="BI329" s="259"/>
      <c r="BJ329" s="259"/>
      <c r="BK329" s="259"/>
      <c r="BL329" s="259"/>
      <c r="BM329" s="259"/>
      <c r="BN329" s="259"/>
      <c r="BO329" s="259"/>
      <c r="BP329" s="259"/>
      <c r="BQ329" s="259"/>
      <c r="BR329" s="259"/>
      <c r="BS329" s="259"/>
      <c r="BT329" s="259"/>
      <c r="BU329" s="259"/>
      <c r="BV329" s="259"/>
      <c r="BW329" s="259"/>
      <c r="BX329" s="259"/>
      <c r="BY329" s="259"/>
      <c r="BZ329" s="259"/>
      <c r="CA329" s="259"/>
      <c r="CB329" s="259"/>
      <c r="CC329" s="259"/>
      <c r="CD329" s="259"/>
      <c r="CE329" s="259"/>
    </row>
    <row r="330" spans="46:83" x14ac:dyDescent="0.15">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c r="BQ330" s="259"/>
      <c r="BR330" s="259"/>
      <c r="BS330" s="259"/>
      <c r="BT330" s="259"/>
      <c r="BU330" s="259"/>
      <c r="BV330" s="259"/>
      <c r="BW330" s="259"/>
      <c r="BX330" s="259"/>
      <c r="BY330" s="259"/>
      <c r="BZ330" s="259"/>
      <c r="CA330" s="259"/>
      <c r="CB330" s="259"/>
      <c r="CC330" s="259"/>
      <c r="CD330" s="259"/>
      <c r="CE330" s="259"/>
    </row>
    <row r="331" spans="46:83" x14ac:dyDescent="0.15">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c r="BQ331" s="259"/>
      <c r="BR331" s="259"/>
      <c r="BS331" s="259"/>
      <c r="BT331" s="259"/>
      <c r="BU331" s="259"/>
      <c r="BV331" s="259"/>
      <c r="BW331" s="259"/>
      <c r="BX331" s="259"/>
      <c r="BY331" s="259"/>
      <c r="BZ331" s="259"/>
      <c r="CA331" s="259"/>
      <c r="CB331" s="259"/>
      <c r="CC331" s="259"/>
      <c r="CD331" s="259"/>
      <c r="CE331" s="259"/>
    </row>
    <row r="332" spans="46:83" x14ac:dyDescent="0.15">
      <c r="AT332" s="259"/>
      <c r="AU332" s="259"/>
      <c r="AV332" s="259"/>
      <c r="AW332" s="259"/>
      <c r="AX332" s="259"/>
      <c r="AY332" s="259"/>
      <c r="AZ332" s="259"/>
      <c r="BA332" s="259"/>
      <c r="BB332" s="259"/>
      <c r="BC332" s="259"/>
      <c r="BD332" s="259"/>
      <c r="BE332" s="259"/>
      <c r="BF332" s="259"/>
      <c r="BG332" s="259"/>
      <c r="BH332" s="259"/>
      <c r="BI332" s="259"/>
      <c r="BJ332" s="259"/>
      <c r="BK332" s="259"/>
      <c r="BL332" s="259"/>
      <c r="BM332" s="259"/>
      <c r="BN332" s="259"/>
      <c r="BO332" s="259"/>
      <c r="BP332" s="259"/>
      <c r="BQ332" s="259"/>
      <c r="BR332" s="259"/>
      <c r="BS332" s="259"/>
      <c r="BT332" s="259"/>
      <c r="BU332" s="259"/>
      <c r="BV332" s="259"/>
      <c r="BW332" s="259"/>
      <c r="BX332" s="259"/>
      <c r="BY332" s="259"/>
      <c r="BZ332" s="259"/>
      <c r="CA332" s="259"/>
      <c r="CB332" s="259"/>
      <c r="CC332" s="259"/>
      <c r="CD332" s="259"/>
      <c r="CE332" s="259"/>
    </row>
    <row r="333" spans="46:83" x14ac:dyDescent="0.15">
      <c r="AT333" s="259"/>
      <c r="AU333" s="259"/>
      <c r="AV333" s="259"/>
      <c r="AW333" s="259"/>
      <c r="AX333" s="259"/>
      <c r="AY333" s="259"/>
      <c r="AZ333" s="259"/>
      <c r="BA333" s="259"/>
      <c r="BB333" s="259"/>
      <c r="BC333" s="259"/>
      <c r="BD333" s="259"/>
      <c r="BE333" s="259"/>
      <c r="BF333" s="259"/>
      <c r="BG333" s="259"/>
      <c r="BH333" s="259"/>
      <c r="BI333" s="259"/>
      <c r="BJ333" s="259"/>
      <c r="BK333" s="259"/>
      <c r="BL333" s="259"/>
      <c r="BM333" s="259"/>
      <c r="BN333" s="259"/>
      <c r="BO333" s="259"/>
      <c r="BP333" s="259"/>
      <c r="BQ333" s="259"/>
      <c r="BR333" s="259"/>
      <c r="BS333" s="259"/>
      <c r="BT333" s="259"/>
      <c r="BU333" s="259"/>
      <c r="BV333" s="259"/>
      <c r="BW333" s="259"/>
      <c r="BX333" s="259"/>
      <c r="BY333" s="259"/>
      <c r="BZ333" s="259"/>
      <c r="CA333" s="259"/>
      <c r="CB333" s="259"/>
      <c r="CC333" s="259"/>
      <c r="CD333" s="259"/>
      <c r="CE333" s="259"/>
    </row>
    <row r="334" spans="46:83" x14ac:dyDescent="0.15">
      <c r="AT334" s="259"/>
      <c r="AU334" s="259"/>
      <c r="AV334" s="259"/>
      <c r="AW334" s="259"/>
      <c r="AX334" s="259"/>
      <c r="AY334" s="259"/>
      <c r="AZ334" s="259"/>
      <c r="BA334" s="259"/>
      <c r="BB334" s="259"/>
      <c r="BC334" s="259"/>
      <c r="BD334" s="259"/>
      <c r="BE334" s="259"/>
      <c r="BF334" s="259"/>
      <c r="BG334" s="259"/>
      <c r="BH334" s="259"/>
      <c r="BI334" s="259"/>
      <c r="BJ334" s="259"/>
      <c r="BK334" s="259"/>
      <c r="BL334" s="259"/>
      <c r="BM334" s="259"/>
      <c r="BN334" s="259"/>
      <c r="BO334" s="259"/>
      <c r="BP334" s="259"/>
      <c r="BQ334" s="259"/>
      <c r="BR334" s="259"/>
      <c r="BS334" s="259"/>
      <c r="BT334" s="259"/>
      <c r="BU334" s="259"/>
      <c r="BV334" s="259"/>
      <c r="BW334" s="259"/>
      <c r="BX334" s="259"/>
      <c r="BY334" s="259"/>
      <c r="BZ334" s="259"/>
      <c r="CA334" s="259"/>
      <c r="CB334" s="259"/>
      <c r="CC334" s="259"/>
      <c r="CD334" s="259"/>
      <c r="CE334" s="259"/>
    </row>
    <row r="335" spans="46:83" x14ac:dyDescent="0.15">
      <c r="AT335" s="259"/>
      <c r="AU335" s="259"/>
      <c r="AV335" s="259"/>
      <c r="AW335" s="259"/>
      <c r="AX335" s="259"/>
      <c r="AY335" s="259"/>
      <c r="AZ335" s="259"/>
      <c r="BA335" s="259"/>
      <c r="BB335" s="259"/>
      <c r="BC335" s="259"/>
      <c r="BD335" s="259"/>
      <c r="BE335" s="259"/>
      <c r="BF335" s="259"/>
      <c r="BG335" s="259"/>
      <c r="BH335" s="259"/>
      <c r="BI335" s="259"/>
      <c r="BJ335" s="259"/>
      <c r="BK335" s="259"/>
      <c r="BL335" s="259"/>
      <c r="BM335" s="259"/>
      <c r="BN335" s="259"/>
      <c r="BO335" s="259"/>
      <c r="BP335" s="259"/>
      <c r="BQ335" s="259"/>
      <c r="BR335" s="259"/>
      <c r="BS335" s="259"/>
      <c r="BT335" s="259"/>
      <c r="BU335" s="259"/>
      <c r="BV335" s="259"/>
      <c r="BW335" s="259"/>
      <c r="BX335" s="259"/>
      <c r="BY335" s="259"/>
      <c r="BZ335" s="259"/>
      <c r="CA335" s="259"/>
      <c r="CB335" s="259"/>
      <c r="CC335" s="259"/>
      <c r="CD335" s="259"/>
      <c r="CE335" s="259"/>
    </row>
    <row r="336" spans="46:83" x14ac:dyDescent="0.15">
      <c r="AT336" s="259"/>
      <c r="AU336" s="259"/>
      <c r="AV336" s="259"/>
      <c r="AW336" s="259"/>
      <c r="AX336" s="259"/>
      <c r="AY336" s="259"/>
      <c r="AZ336" s="259"/>
      <c r="BA336" s="259"/>
      <c r="BB336" s="259"/>
      <c r="BC336" s="259"/>
      <c r="BD336" s="259"/>
      <c r="BE336" s="259"/>
      <c r="BF336" s="259"/>
      <c r="BG336" s="259"/>
      <c r="BH336" s="259"/>
      <c r="BI336" s="259"/>
      <c r="BJ336" s="259"/>
      <c r="BK336" s="259"/>
      <c r="BL336" s="259"/>
      <c r="BM336" s="259"/>
      <c r="BN336" s="259"/>
      <c r="BO336" s="259"/>
      <c r="BP336" s="259"/>
      <c r="BQ336" s="259"/>
      <c r="BR336" s="259"/>
      <c r="BS336" s="259"/>
      <c r="BT336" s="259"/>
      <c r="BU336" s="259"/>
      <c r="BV336" s="259"/>
      <c r="BW336" s="259"/>
      <c r="BX336" s="259"/>
      <c r="BY336" s="259"/>
      <c r="BZ336" s="259"/>
      <c r="CA336" s="259"/>
      <c r="CB336" s="259"/>
      <c r="CC336" s="259"/>
      <c r="CD336" s="259"/>
      <c r="CE336" s="259"/>
    </row>
    <row r="337" spans="46:83" x14ac:dyDescent="0.15">
      <c r="AT337" s="259"/>
      <c r="AU337" s="259"/>
      <c r="AV337" s="259"/>
      <c r="AW337" s="259"/>
      <c r="AX337" s="259"/>
      <c r="AY337" s="259"/>
      <c r="AZ337" s="259"/>
      <c r="BA337" s="259"/>
      <c r="BB337" s="259"/>
      <c r="BC337" s="259"/>
      <c r="BD337" s="259"/>
      <c r="BE337" s="259"/>
      <c r="BF337" s="259"/>
      <c r="BG337" s="259"/>
      <c r="BH337" s="259"/>
      <c r="BI337" s="259"/>
      <c r="BJ337" s="259"/>
      <c r="BK337" s="259"/>
      <c r="BL337" s="259"/>
      <c r="BM337" s="259"/>
      <c r="BN337" s="259"/>
      <c r="BO337" s="259"/>
      <c r="BP337" s="259"/>
      <c r="BQ337" s="259"/>
      <c r="BR337" s="259"/>
      <c r="BS337" s="259"/>
      <c r="BT337" s="259"/>
      <c r="BU337" s="259"/>
      <c r="BV337" s="259"/>
      <c r="BW337" s="259"/>
      <c r="BX337" s="259"/>
      <c r="BY337" s="259"/>
      <c r="BZ337" s="259"/>
      <c r="CA337" s="259"/>
      <c r="CB337" s="259"/>
      <c r="CC337" s="259"/>
      <c r="CD337" s="259"/>
      <c r="CE337" s="259"/>
    </row>
    <row r="338" spans="46:83" x14ac:dyDescent="0.15">
      <c r="AT338" s="259"/>
      <c r="AU338" s="259"/>
      <c r="AV338" s="259"/>
      <c r="AW338" s="259"/>
      <c r="AX338" s="259"/>
      <c r="AY338" s="259"/>
      <c r="AZ338" s="259"/>
      <c r="BA338" s="259"/>
      <c r="BB338" s="259"/>
      <c r="BC338" s="259"/>
      <c r="BD338" s="259"/>
      <c r="BE338" s="259"/>
      <c r="BF338" s="259"/>
      <c r="BG338" s="259"/>
      <c r="BH338" s="259"/>
      <c r="BI338" s="259"/>
      <c r="BJ338" s="259"/>
      <c r="BK338" s="259"/>
      <c r="BL338" s="259"/>
      <c r="BM338" s="259"/>
      <c r="BN338" s="259"/>
      <c r="BO338" s="259"/>
      <c r="BP338" s="259"/>
      <c r="BQ338" s="259"/>
      <c r="BR338" s="259"/>
      <c r="BS338" s="259"/>
      <c r="BT338" s="259"/>
      <c r="BU338" s="259"/>
      <c r="BV338" s="259"/>
      <c r="BW338" s="259"/>
      <c r="BX338" s="259"/>
      <c r="BY338" s="259"/>
      <c r="BZ338" s="259"/>
      <c r="CA338" s="259"/>
      <c r="CB338" s="259"/>
      <c r="CC338" s="259"/>
      <c r="CD338" s="259"/>
      <c r="CE338" s="259"/>
    </row>
    <row r="339" spans="46:83" x14ac:dyDescent="0.15">
      <c r="AT339" s="259"/>
      <c r="AU339" s="259"/>
      <c r="AV339" s="259"/>
      <c r="AW339" s="259"/>
      <c r="AX339" s="259"/>
      <c r="AY339" s="259"/>
      <c r="AZ339" s="259"/>
      <c r="BA339" s="259"/>
      <c r="BB339" s="259"/>
      <c r="BC339" s="259"/>
      <c r="BD339" s="259"/>
      <c r="BE339" s="259"/>
      <c r="BF339" s="259"/>
      <c r="BG339" s="259"/>
      <c r="BH339" s="259"/>
      <c r="BI339" s="259"/>
      <c r="BJ339" s="259"/>
      <c r="BK339" s="259"/>
      <c r="BL339" s="259"/>
      <c r="BM339" s="259"/>
      <c r="BN339" s="259"/>
      <c r="BO339" s="259"/>
      <c r="BP339" s="259"/>
      <c r="BQ339" s="259"/>
      <c r="BR339" s="259"/>
      <c r="BS339" s="259"/>
      <c r="BT339" s="259"/>
      <c r="BU339" s="259"/>
      <c r="BV339" s="259"/>
      <c r="BW339" s="259"/>
      <c r="BX339" s="259"/>
      <c r="BY339" s="259"/>
      <c r="BZ339" s="259"/>
      <c r="CA339" s="259"/>
      <c r="CB339" s="259"/>
      <c r="CC339" s="259"/>
      <c r="CD339" s="259"/>
      <c r="CE339" s="259"/>
    </row>
    <row r="340" spans="46:83" x14ac:dyDescent="0.15">
      <c r="AT340" s="259"/>
      <c r="AU340" s="259"/>
      <c r="AV340" s="259"/>
      <c r="AW340" s="259"/>
      <c r="AX340" s="259"/>
      <c r="AY340" s="259"/>
      <c r="AZ340" s="259"/>
      <c r="BA340" s="259"/>
      <c r="BB340" s="259"/>
      <c r="BC340" s="259"/>
      <c r="BD340" s="259"/>
      <c r="BE340" s="259"/>
      <c r="BF340" s="259"/>
      <c r="BG340" s="259"/>
      <c r="BH340" s="259"/>
      <c r="BI340" s="259"/>
      <c r="BJ340" s="259"/>
      <c r="BK340" s="259"/>
      <c r="BL340" s="259"/>
      <c r="BM340" s="259"/>
      <c r="BN340" s="259"/>
      <c r="BO340" s="259"/>
      <c r="BP340" s="259"/>
      <c r="BQ340" s="259"/>
      <c r="BR340" s="259"/>
      <c r="BS340" s="259"/>
      <c r="BT340" s="259"/>
      <c r="BU340" s="259"/>
      <c r="BV340" s="259"/>
      <c r="BW340" s="259"/>
      <c r="BX340" s="259"/>
      <c r="BY340" s="259"/>
      <c r="BZ340" s="259"/>
      <c r="CA340" s="259"/>
      <c r="CB340" s="259"/>
      <c r="CC340" s="259"/>
      <c r="CD340" s="259"/>
      <c r="CE340" s="259"/>
    </row>
    <row r="341" spans="46:83" x14ac:dyDescent="0.15">
      <c r="AT341" s="259"/>
      <c r="AU341" s="259"/>
      <c r="AV341" s="259"/>
      <c r="AW341" s="259"/>
      <c r="AX341" s="259"/>
      <c r="AY341" s="259"/>
      <c r="AZ341" s="259"/>
      <c r="BA341" s="259"/>
      <c r="BB341" s="259"/>
      <c r="BC341" s="263" t="s">
        <v>156</v>
      </c>
      <c r="BD341" s="259"/>
      <c r="BE341" s="259"/>
      <c r="BF341" s="259"/>
      <c r="BG341" s="259"/>
      <c r="BH341" s="259"/>
      <c r="BI341" s="259"/>
      <c r="BJ341" s="259"/>
      <c r="BK341" s="259"/>
      <c r="BL341" s="259"/>
      <c r="BM341" s="259"/>
      <c r="BN341" s="259"/>
      <c r="BO341" s="259"/>
      <c r="BP341" s="259"/>
      <c r="BQ341" s="259"/>
      <c r="BR341" s="259"/>
      <c r="BS341" s="259"/>
      <c r="BT341" s="259"/>
      <c r="BU341" s="259"/>
      <c r="BV341" s="259"/>
      <c r="BW341" s="259"/>
      <c r="BX341" s="259"/>
      <c r="BY341" s="259"/>
      <c r="BZ341" s="259"/>
      <c r="CA341" s="259"/>
      <c r="CB341" s="259"/>
      <c r="CC341" s="259"/>
      <c r="CD341" s="259"/>
      <c r="CE341" s="259"/>
    </row>
    <row r="342" spans="46:83" x14ac:dyDescent="0.15">
      <c r="AT342" s="259"/>
      <c r="AU342" s="259"/>
      <c r="AV342" s="259"/>
      <c r="AW342" s="259"/>
      <c r="AX342" s="259"/>
      <c r="AY342" s="259"/>
      <c r="AZ342" s="259"/>
      <c r="BA342" s="259"/>
      <c r="BB342" s="259"/>
      <c r="BC342" s="259"/>
      <c r="BD342" s="259"/>
      <c r="BE342" s="259"/>
      <c r="BF342" s="259"/>
      <c r="BG342" s="259"/>
      <c r="BH342" s="259"/>
      <c r="BI342" s="259"/>
      <c r="BJ342" s="259"/>
      <c r="BK342" s="259"/>
      <c r="BL342" s="259"/>
      <c r="BM342" s="259"/>
      <c r="BN342" s="259"/>
      <c r="BO342" s="259"/>
      <c r="BP342" s="259"/>
      <c r="BQ342" s="259"/>
      <c r="BR342" s="259"/>
      <c r="BS342" s="259"/>
      <c r="BT342" s="259"/>
      <c r="BU342" s="259"/>
      <c r="BV342" s="259"/>
      <c r="BW342" s="259"/>
      <c r="BX342" s="259"/>
      <c r="BY342" s="259"/>
      <c r="BZ342" s="259"/>
      <c r="CA342" s="259"/>
      <c r="CB342" s="259"/>
      <c r="CC342" s="259"/>
      <c r="CD342" s="259"/>
      <c r="CE342" s="259"/>
    </row>
    <row r="343" spans="46:83" x14ac:dyDescent="0.15">
      <c r="AT343" s="259"/>
      <c r="AU343" s="259"/>
      <c r="AV343" s="259"/>
      <c r="AW343" s="259"/>
      <c r="AX343" s="259"/>
      <c r="AY343" s="259"/>
      <c r="AZ343" s="259"/>
      <c r="BA343" s="259"/>
      <c r="BB343" s="259"/>
      <c r="BC343" s="259"/>
      <c r="BD343" s="259"/>
      <c r="BE343" s="259"/>
      <c r="BF343" s="259"/>
      <c r="BG343" s="259"/>
      <c r="BH343" s="259"/>
      <c r="BI343" s="259"/>
      <c r="BJ343" s="259"/>
      <c r="BK343" s="259"/>
      <c r="BL343" s="259"/>
      <c r="BM343" s="259"/>
      <c r="BN343" s="259"/>
      <c r="BO343" s="259"/>
      <c r="BP343" s="259"/>
      <c r="BQ343" s="259"/>
      <c r="BR343" s="259"/>
      <c r="BS343" s="259"/>
      <c r="BT343" s="259"/>
      <c r="BU343" s="259"/>
      <c r="BV343" s="259"/>
      <c r="BW343" s="259"/>
      <c r="BX343" s="259"/>
      <c r="BY343" s="259"/>
      <c r="BZ343" s="259"/>
      <c r="CA343" s="259"/>
      <c r="CB343" s="259"/>
      <c r="CC343" s="259"/>
      <c r="CD343" s="259"/>
      <c r="CE343" s="259"/>
    </row>
    <row r="344" spans="46:83" x14ac:dyDescent="0.15">
      <c r="AT344" s="259"/>
      <c r="AU344" s="259"/>
      <c r="AV344" s="259"/>
      <c r="AW344" s="259"/>
      <c r="AX344" s="259"/>
      <c r="AY344" s="259"/>
      <c r="AZ344" s="259"/>
      <c r="BA344" s="259"/>
      <c r="BB344" s="259"/>
      <c r="BC344" s="259"/>
      <c r="BD344" s="259"/>
      <c r="BE344" s="259"/>
      <c r="BF344" s="259"/>
      <c r="BG344" s="259"/>
      <c r="BH344" s="259"/>
      <c r="BI344" s="259"/>
      <c r="BJ344" s="259"/>
      <c r="BK344" s="259"/>
      <c r="BL344" s="259"/>
      <c r="BM344" s="259"/>
      <c r="BN344" s="259"/>
      <c r="BO344" s="259"/>
      <c r="BP344" s="259"/>
      <c r="BQ344" s="259"/>
      <c r="BR344" s="259"/>
      <c r="BS344" s="259"/>
      <c r="BT344" s="259"/>
      <c r="BU344" s="259"/>
      <c r="BV344" s="259"/>
      <c r="BW344" s="259"/>
      <c r="BX344" s="259"/>
      <c r="BY344" s="259"/>
      <c r="BZ344" s="259"/>
      <c r="CA344" s="259"/>
      <c r="CB344" s="259"/>
      <c r="CC344" s="259"/>
      <c r="CD344" s="259"/>
      <c r="CE344" s="259"/>
    </row>
    <row r="345" spans="46:83" x14ac:dyDescent="0.15">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c r="BQ345" s="259"/>
      <c r="BR345" s="259"/>
      <c r="BS345" s="259"/>
      <c r="BT345" s="259"/>
      <c r="BU345" s="259"/>
      <c r="BV345" s="259"/>
      <c r="BW345" s="259"/>
      <c r="BX345" s="259"/>
      <c r="BY345" s="259"/>
      <c r="BZ345" s="259"/>
      <c r="CA345" s="259"/>
      <c r="CB345" s="259"/>
      <c r="CC345" s="259"/>
      <c r="CD345" s="259"/>
      <c r="CE345" s="259"/>
    </row>
    <row r="346" spans="46:83" x14ac:dyDescent="0.15">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c r="BQ346" s="259"/>
      <c r="BR346" s="259"/>
      <c r="BS346" s="259"/>
      <c r="BT346" s="259"/>
      <c r="BU346" s="259"/>
      <c r="BV346" s="259"/>
      <c r="BW346" s="259"/>
      <c r="BX346" s="259"/>
      <c r="BY346" s="259"/>
      <c r="BZ346" s="259"/>
      <c r="CA346" s="259"/>
      <c r="CB346" s="259"/>
      <c r="CC346" s="259"/>
      <c r="CD346" s="259"/>
      <c r="CE346" s="259"/>
    </row>
    <row r="347" spans="46:83" x14ac:dyDescent="0.15">
      <c r="AT347" s="259"/>
      <c r="AU347" s="259"/>
      <c r="AV347" s="259"/>
      <c r="AW347" s="259"/>
      <c r="AX347" s="259"/>
      <c r="AY347" s="259"/>
      <c r="AZ347" s="259"/>
      <c r="BA347" s="259"/>
      <c r="BB347" s="259"/>
      <c r="BC347" s="259"/>
      <c r="BD347" s="259"/>
      <c r="BE347" s="259"/>
      <c r="BF347" s="259"/>
      <c r="BG347" s="259"/>
      <c r="BH347" s="259"/>
      <c r="BI347" s="259"/>
      <c r="BJ347" s="259"/>
      <c r="BK347" s="259"/>
      <c r="BL347" s="259"/>
      <c r="BM347" s="259"/>
      <c r="BN347" s="259"/>
      <c r="BO347" s="259"/>
      <c r="BP347" s="259"/>
      <c r="BQ347" s="259"/>
      <c r="BR347" s="259"/>
      <c r="BS347" s="259"/>
      <c r="BT347" s="259"/>
      <c r="BU347" s="259"/>
      <c r="BV347" s="259"/>
      <c r="BW347" s="259"/>
      <c r="BX347" s="259"/>
      <c r="BY347" s="259"/>
      <c r="BZ347" s="259"/>
      <c r="CA347" s="259"/>
      <c r="CB347" s="259"/>
      <c r="CC347" s="259"/>
      <c r="CD347" s="259"/>
      <c r="CE347" s="259"/>
    </row>
    <row r="348" spans="46:83" x14ac:dyDescent="0.15">
      <c r="AT348" s="259"/>
      <c r="AU348" s="259"/>
      <c r="AV348" s="259"/>
      <c r="AW348" s="259"/>
      <c r="AX348" s="259"/>
      <c r="AY348" s="259"/>
      <c r="AZ348" s="259"/>
      <c r="BA348" s="259"/>
      <c r="BB348" s="259"/>
      <c r="BC348" s="259"/>
      <c r="BD348" s="259"/>
      <c r="BE348" s="259"/>
      <c r="BF348" s="259"/>
      <c r="BG348" s="259"/>
      <c r="BH348" s="259"/>
      <c r="BI348" s="259"/>
      <c r="BJ348" s="259"/>
      <c r="BK348" s="259"/>
      <c r="BL348" s="259"/>
      <c r="BM348" s="259"/>
      <c r="BN348" s="259"/>
      <c r="BO348" s="259"/>
      <c r="BP348" s="259"/>
      <c r="BQ348" s="259"/>
      <c r="BR348" s="259"/>
      <c r="BS348" s="259"/>
      <c r="BT348" s="259"/>
      <c r="BU348" s="259"/>
      <c r="BV348" s="259"/>
      <c r="BW348" s="259"/>
      <c r="BX348" s="259"/>
      <c r="BY348" s="259"/>
      <c r="BZ348" s="259"/>
      <c r="CA348" s="259"/>
      <c r="CB348" s="259"/>
      <c r="CC348" s="259"/>
      <c r="CD348" s="259"/>
      <c r="CE348" s="259"/>
    </row>
    <row r="349" spans="46:83" x14ac:dyDescent="0.15">
      <c r="AT349" s="259"/>
      <c r="AU349" s="259"/>
      <c r="AV349" s="259"/>
      <c r="AW349" s="259"/>
      <c r="AX349" s="259"/>
      <c r="AY349" s="259"/>
      <c r="AZ349" s="259"/>
      <c r="BA349" s="259"/>
      <c r="BB349" s="259"/>
      <c r="BC349" s="259"/>
      <c r="BD349" s="259"/>
      <c r="BE349" s="259"/>
      <c r="BF349" s="259"/>
      <c r="BG349" s="259"/>
      <c r="BH349" s="259"/>
      <c r="BI349" s="259"/>
      <c r="BJ349" s="259"/>
      <c r="BK349" s="259"/>
      <c r="BL349" s="259"/>
      <c r="BM349" s="259"/>
      <c r="BN349" s="259"/>
      <c r="BO349" s="259"/>
      <c r="BP349" s="259"/>
      <c r="BQ349" s="259"/>
      <c r="BR349" s="259"/>
      <c r="BS349" s="259"/>
      <c r="BT349" s="259"/>
      <c r="BU349" s="259"/>
      <c r="BV349" s="259"/>
      <c r="BW349" s="259"/>
      <c r="BX349" s="259"/>
      <c r="BY349" s="259"/>
      <c r="BZ349" s="259"/>
      <c r="CA349" s="259"/>
      <c r="CB349" s="259"/>
      <c r="CC349" s="259"/>
      <c r="CD349" s="259"/>
      <c r="CE349" s="259"/>
    </row>
    <row r="350" spans="46:83" x14ac:dyDescent="0.15">
      <c r="AT350" s="259"/>
      <c r="AU350" s="259"/>
      <c r="AV350" s="259"/>
      <c r="AW350" s="259"/>
      <c r="AX350" s="259"/>
      <c r="AY350" s="259"/>
      <c r="AZ350" s="259"/>
      <c r="BA350" s="259"/>
      <c r="BB350" s="259"/>
      <c r="BC350" s="259"/>
      <c r="BD350" s="259"/>
      <c r="BE350" s="259"/>
      <c r="BF350" s="259"/>
      <c r="BG350" s="259"/>
      <c r="BH350" s="259"/>
      <c r="BI350" s="259"/>
      <c r="BJ350" s="259"/>
      <c r="BK350" s="259"/>
      <c r="BL350" s="259"/>
      <c r="BM350" s="259"/>
      <c r="BN350" s="259"/>
      <c r="BO350" s="259"/>
      <c r="BP350" s="259"/>
      <c r="BQ350" s="259"/>
      <c r="BR350" s="259"/>
      <c r="BS350" s="259"/>
      <c r="BT350" s="259"/>
      <c r="BU350" s="259"/>
      <c r="BV350" s="259"/>
      <c r="BW350" s="259"/>
      <c r="BX350" s="259"/>
      <c r="BY350" s="259"/>
      <c r="BZ350" s="259"/>
      <c r="CA350" s="259"/>
      <c r="CB350" s="259"/>
      <c r="CC350" s="259"/>
      <c r="CD350" s="259"/>
      <c r="CE350" s="259"/>
    </row>
    <row r="351" spans="46:83" x14ac:dyDescent="0.15">
      <c r="AT351" s="259"/>
      <c r="AU351" s="259"/>
      <c r="AV351" s="259"/>
      <c r="AW351" s="259"/>
      <c r="AX351" s="259"/>
      <c r="AY351" s="259"/>
      <c r="AZ351" s="259"/>
      <c r="BA351" s="259"/>
      <c r="BB351" s="259"/>
      <c r="BC351" s="259"/>
      <c r="BD351" s="259"/>
      <c r="BE351" s="259"/>
      <c r="BF351" s="259"/>
      <c r="BG351" s="259"/>
      <c r="BH351" s="259"/>
      <c r="BI351" s="259"/>
      <c r="BJ351" s="259"/>
      <c r="BK351" s="259"/>
      <c r="BL351" s="259"/>
      <c r="BM351" s="259"/>
      <c r="BN351" s="259"/>
      <c r="BO351" s="259"/>
      <c r="BP351" s="259"/>
      <c r="BQ351" s="259"/>
      <c r="BR351" s="259"/>
      <c r="BS351" s="259"/>
      <c r="BT351" s="259"/>
      <c r="BU351" s="259"/>
      <c r="BV351" s="259"/>
      <c r="BW351" s="259"/>
      <c r="BX351" s="259"/>
      <c r="BY351" s="259"/>
      <c r="BZ351" s="259"/>
      <c r="CA351" s="259"/>
      <c r="CB351" s="259"/>
      <c r="CC351" s="259"/>
      <c r="CD351" s="259"/>
      <c r="CE351" s="259"/>
    </row>
    <row r="352" spans="46:83" x14ac:dyDescent="0.15">
      <c r="AT352" s="259"/>
      <c r="AU352" s="259"/>
      <c r="AV352" s="259"/>
      <c r="AW352" s="259"/>
      <c r="AX352" s="259"/>
      <c r="AY352" s="259"/>
      <c r="AZ352" s="259"/>
      <c r="BA352" s="259"/>
      <c r="BB352" s="259"/>
      <c r="BC352" s="259"/>
      <c r="BD352" s="259"/>
      <c r="BE352" s="259"/>
      <c r="BF352" s="259"/>
      <c r="BG352" s="259"/>
      <c r="BH352" s="259"/>
      <c r="BI352" s="259"/>
      <c r="BJ352" s="259"/>
      <c r="BK352" s="259"/>
      <c r="BL352" s="259"/>
      <c r="BM352" s="259"/>
      <c r="BN352" s="259"/>
      <c r="BO352" s="259"/>
      <c r="BP352" s="259"/>
      <c r="BQ352" s="259"/>
      <c r="BR352" s="259"/>
      <c r="BS352" s="259"/>
      <c r="BT352" s="259"/>
      <c r="BU352" s="259"/>
      <c r="BV352" s="259"/>
      <c r="BW352" s="259"/>
      <c r="BX352" s="259"/>
      <c r="BY352" s="259"/>
      <c r="BZ352" s="259"/>
      <c r="CA352" s="259"/>
      <c r="CB352" s="259"/>
      <c r="CC352" s="259"/>
      <c r="CD352" s="259"/>
      <c r="CE352" s="259"/>
    </row>
    <row r="353" spans="46:83" x14ac:dyDescent="0.15">
      <c r="AT353" s="259"/>
      <c r="AU353" s="259"/>
      <c r="AV353" s="259"/>
      <c r="AW353" s="259"/>
      <c r="AX353" s="259"/>
      <c r="AY353" s="259"/>
      <c r="AZ353" s="259"/>
      <c r="BA353" s="259"/>
      <c r="BB353" s="259"/>
      <c r="BC353" s="259"/>
      <c r="BD353" s="259"/>
      <c r="BE353" s="259"/>
      <c r="BF353" s="259"/>
      <c r="BG353" s="259"/>
      <c r="BH353" s="259"/>
      <c r="BI353" s="259"/>
      <c r="BJ353" s="259"/>
      <c r="BK353" s="259"/>
      <c r="BL353" s="259"/>
      <c r="BM353" s="259"/>
      <c r="BN353" s="259"/>
      <c r="BO353" s="259"/>
      <c r="BP353" s="259"/>
      <c r="BQ353" s="259"/>
      <c r="BR353" s="259"/>
      <c r="BS353" s="259"/>
      <c r="BT353" s="259"/>
      <c r="BU353" s="259"/>
      <c r="BV353" s="259"/>
      <c r="BW353" s="259"/>
      <c r="BX353" s="259"/>
      <c r="BY353" s="259"/>
      <c r="BZ353" s="259"/>
      <c r="CA353" s="259"/>
      <c r="CB353" s="259"/>
      <c r="CC353" s="259"/>
      <c r="CD353" s="259"/>
      <c r="CE353" s="259"/>
    </row>
    <row r="354" spans="46:83" x14ac:dyDescent="0.15">
      <c r="AT354" s="259"/>
      <c r="AU354" s="259"/>
      <c r="AV354" s="259"/>
      <c r="AW354" s="259"/>
      <c r="AX354" s="259"/>
      <c r="AY354" s="259"/>
      <c r="AZ354" s="259"/>
      <c r="BA354" s="259"/>
      <c r="BB354" s="259"/>
      <c r="BC354" s="259"/>
      <c r="BD354" s="259"/>
      <c r="BE354" s="259"/>
      <c r="BF354" s="259"/>
      <c r="BG354" s="259"/>
      <c r="BH354" s="259"/>
      <c r="BI354" s="259"/>
      <c r="BJ354" s="259"/>
      <c r="BK354" s="259"/>
      <c r="BL354" s="259"/>
      <c r="BM354" s="259"/>
      <c r="BN354" s="259"/>
      <c r="BO354" s="259"/>
      <c r="BP354" s="259"/>
      <c r="BQ354" s="259"/>
      <c r="BR354" s="259"/>
      <c r="BS354" s="259"/>
      <c r="BT354" s="259"/>
      <c r="BU354" s="259"/>
      <c r="BV354" s="259"/>
      <c r="BW354" s="259"/>
      <c r="BX354" s="259"/>
      <c r="BY354" s="259"/>
      <c r="BZ354" s="259"/>
      <c r="CA354" s="259"/>
      <c r="CB354" s="259"/>
      <c r="CC354" s="259"/>
      <c r="CD354" s="259"/>
      <c r="CE354" s="259"/>
    </row>
    <row r="355" spans="46:83" x14ac:dyDescent="0.15">
      <c r="AT355" s="259"/>
      <c r="AU355" s="259"/>
      <c r="AV355" s="259"/>
      <c r="AW355" s="259"/>
      <c r="AX355" s="259"/>
      <c r="AY355" s="259"/>
      <c r="AZ355" s="259"/>
      <c r="BA355" s="259"/>
      <c r="BB355" s="259"/>
      <c r="BC355" s="259"/>
      <c r="BD355" s="259"/>
      <c r="BE355" s="259"/>
      <c r="BF355" s="259"/>
      <c r="BG355" s="259"/>
      <c r="BH355" s="259"/>
      <c r="BI355" s="259"/>
      <c r="BJ355" s="259"/>
      <c r="BK355" s="259"/>
      <c r="BL355" s="259"/>
      <c r="BM355" s="259"/>
      <c r="BN355" s="259"/>
      <c r="BO355" s="259"/>
      <c r="BP355" s="259"/>
      <c r="BQ355" s="259"/>
      <c r="BR355" s="259"/>
      <c r="BS355" s="259"/>
      <c r="BT355" s="259"/>
      <c r="BU355" s="259"/>
      <c r="BV355" s="259"/>
      <c r="BW355" s="259"/>
      <c r="BX355" s="259"/>
      <c r="BY355" s="259"/>
      <c r="BZ355" s="259"/>
      <c r="CA355" s="259"/>
      <c r="CB355" s="259"/>
      <c r="CC355" s="259"/>
      <c r="CD355" s="259"/>
      <c r="CE355" s="259"/>
    </row>
    <row r="356" spans="46:83" x14ac:dyDescent="0.15">
      <c r="AT356" s="259"/>
      <c r="AU356" s="259"/>
      <c r="AV356" s="259"/>
      <c r="AW356" s="259"/>
      <c r="AX356" s="259"/>
      <c r="AY356" s="259"/>
      <c r="AZ356" s="259"/>
      <c r="BA356" s="259"/>
      <c r="BB356" s="259"/>
      <c r="BC356" s="259"/>
      <c r="BD356" s="259"/>
      <c r="BE356" s="259"/>
      <c r="BF356" s="259"/>
      <c r="BG356" s="259"/>
      <c r="BH356" s="259"/>
      <c r="BI356" s="259"/>
      <c r="BJ356" s="259"/>
      <c r="BK356" s="259"/>
      <c r="BL356" s="259"/>
      <c r="BM356" s="259"/>
      <c r="BN356" s="259"/>
      <c r="BO356" s="259"/>
      <c r="BP356" s="259"/>
      <c r="BQ356" s="259"/>
      <c r="BR356" s="259"/>
      <c r="BS356" s="259"/>
      <c r="BT356" s="259"/>
      <c r="BU356" s="259"/>
      <c r="BV356" s="259"/>
      <c r="BW356" s="259"/>
      <c r="BX356" s="259"/>
      <c r="BY356" s="259"/>
      <c r="BZ356" s="259"/>
      <c r="CA356" s="259"/>
      <c r="CB356" s="259"/>
      <c r="CC356" s="259"/>
      <c r="CD356" s="259"/>
      <c r="CE356" s="259"/>
    </row>
    <row r="357" spans="46:83" x14ac:dyDescent="0.15">
      <c r="AT357" s="259"/>
      <c r="AU357" s="259"/>
      <c r="AV357" s="259"/>
      <c r="AW357" s="259"/>
      <c r="AX357" s="259"/>
      <c r="AY357" s="259"/>
      <c r="AZ357" s="259"/>
      <c r="BA357" s="259"/>
      <c r="BB357" s="259"/>
      <c r="BC357" s="259"/>
      <c r="BD357" s="259"/>
      <c r="BE357" s="259"/>
      <c r="BF357" s="259"/>
      <c r="BG357" s="259"/>
      <c r="BH357" s="259"/>
      <c r="BI357" s="259"/>
      <c r="BJ357" s="259"/>
      <c r="BK357" s="259"/>
      <c r="BL357" s="259"/>
      <c r="BM357" s="259"/>
      <c r="BN357" s="259"/>
      <c r="BO357" s="259"/>
      <c r="BP357" s="259"/>
      <c r="BQ357" s="259"/>
      <c r="BR357" s="259"/>
      <c r="BS357" s="259"/>
      <c r="BT357" s="259"/>
      <c r="BU357" s="259"/>
      <c r="BV357" s="259"/>
      <c r="BW357" s="259"/>
      <c r="BX357" s="259"/>
      <c r="BY357" s="259"/>
      <c r="BZ357" s="259"/>
      <c r="CA357" s="259"/>
      <c r="CB357" s="259"/>
      <c r="CC357" s="259"/>
      <c r="CD357" s="259"/>
      <c r="CE357" s="259"/>
    </row>
    <row r="358" spans="46:83" x14ac:dyDescent="0.15">
      <c r="AT358" s="259"/>
      <c r="AU358" s="259"/>
      <c r="AV358" s="259"/>
      <c r="AW358" s="259"/>
      <c r="AX358" s="259"/>
      <c r="AY358" s="259"/>
      <c r="AZ358" s="259"/>
      <c r="BA358" s="259"/>
      <c r="BB358" s="259"/>
      <c r="BC358" s="259"/>
      <c r="BD358" s="259"/>
      <c r="BE358" s="259"/>
      <c r="BF358" s="259"/>
      <c r="BG358" s="259"/>
      <c r="BH358" s="259"/>
      <c r="BI358" s="259"/>
      <c r="BJ358" s="259"/>
      <c r="BK358" s="259"/>
      <c r="BL358" s="259"/>
      <c r="BM358" s="259"/>
      <c r="BN358" s="259"/>
      <c r="BO358" s="259"/>
      <c r="BP358" s="259"/>
      <c r="BQ358" s="259"/>
      <c r="BR358" s="259"/>
      <c r="BS358" s="259"/>
      <c r="BT358" s="259"/>
      <c r="BU358" s="259"/>
      <c r="BV358" s="259"/>
      <c r="BW358" s="259"/>
      <c r="BX358" s="259"/>
      <c r="BY358" s="259"/>
      <c r="BZ358" s="259"/>
      <c r="CA358" s="259"/>
      <c r="CB358" s="259"/>
      <c r="CC358" s="259"/>
      <c r="CD358" s="259"/>
      <c r="CE358" s="259"/>
    </row>
    <row r="359" spans="46:83" x14ac:dyDescent="0.15">
      <c r="AT359" s="259"/>
      <c r="AU359" s="259"/>
      <c r="AV359" s="259"/>
      <c r="AW359" s="259"/>
      <c r="AX359" s="259"/>
      <c r="AY359" s="259"/>
      <c r="AZ359" s="259"/>
      <c r="BA359" s="259"/>
      <c r="BB359" s="259"/>
      <c r="BC359" s="259"/>
      <c r="BD359" s="259"/>
      <c r="BE359" s="259"/>
      <c r="BF359" s="259"/>
      <c r="BG359" s="259"/>
      <c r="BH359" s="259"/>
      <c r="BI359" s="259"/>
      <c r="BJ359" s="259"/>
      <c r="BK359" s="259"/>
      <c r="BL359" s="259"/>
      <c r="BM359" s="259"/>
      <c r="BN359" s="259"/>
      <c r="BO359" s="259"/>
      <c r="BP359" s="259"/>
      <c r="BQ359" s="259"/>
      <c r="BR359" s="259"/>
      <c r="BS359" s="259"/>
      <c r="BT359" s="259"/>
      <c r="BU359" s="259"/>
      <c r="BV359" s="259"/>
      <c r="BW359" s="259"/>
      <c r="BX359" s="259"/>
      <c r="BY359" s="259"/>
      <c r="BZ359" s="259"/>
      <c r="CA359" s="259"/>
      <c r="CB359" s="259"/>
      <c r="CC359" s="259"/>
      <c r="CD359" s="259"/>
      <c r="CE359" s="259"/>
    </row>
    <row r="360" spans="46:83" x14ac:dyDescent="0.15">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c r="BQ360" s="259"/>
      <c r="BR360" s="259"/>
      <c r="BS360" s="259"/>
      <c r="BT360" s="259"/>
      <c r="BU360" s="259"/>
      <c r="BV360" s="259"/>
      <c r="BW360" s="259"/>
      <c r="BX360" s="259"/>
      <c r="BY360" s="259"/>
      <c r="BZ360" s="259"/>
      <c r="CA360" s="259"/>
      <c r="CB360" s="259"/>
      <c r="CC360" s="259"/>
      <c r="CD360" s="259"/>
      <c r="CE360" s="259"/>
    </row>
    <row r="361" spans="46:83" x14ac:dyDescent="0.15">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c r="BQ361" s="259"/>
      <c r="BR361" s="259"/>
      <c r="BS361" s="259"/>
      <c r="BT361" s="259"/>
      <c r="BU361" s="259"/>
      <c r="BV361" s="259"/>
      <c r="BW361" s="259"/>
      <c r="BX361" s="259"/>
      <c r="BY361" s="259"/>
      <c r="BZ361" s="259"/>
      <c r="CA361" s="259"/>
      <c r="CB361" s="259"/>
      <c r="CC361" s="259"/>
      <c r="CD361" s="259"/>
      <c r="CE361" s="259"/>
    </row>
    <row r="362" spans="46:83" x14ac:dyDescent="0.15">
      <c r="AT362" s="259"/>
      <c r="AU362" s="259"/>
      <c r="AV362" s="259"/>
      <c r="AW362" s="259"/>
      <c r="AX362" s="259"/>
      <c r="AY362" s="259"/>
      <c r="AZ362" s="259"/>
      <c r="BA362" s="259"/>
      <c r="BB362" s="259"/>
      <c r="BC362" s="259"/>
      <c r="BD362" s="259"/>
      <c r="BE362" s="259"/>
      <c r="BF362" s="259"/>
      <c r="BG362" s="259"/>
      <c r="BH362" s="259"/>
      <c r="BI362" s="259"/>
      <c r="BJ362" s="259"/>
      <c r="BK362" s="259"/>
      <c r="BL362" s="259"/>
      <c r="BM362" s="259"/>
      <c r="BN362" s="259"/>
      <c r="BO362" s="259"/>
      <c r="BP362" s="259"/>
      <c r="BQ362" s="259"/>
      <c r="BR362" s="259"/>
      <c r="BS362" s="259"/>
      <c r="BT362" s="259"/>
      <c r="BU362" s="259"/>
      <c r="BV362" s="259"/>
      <c r="BW362" s="259"/>
      <c r="BX362" s="259"/>
      <c r="BY362" s="259"/>
      <c r="BZ362" s="259"/>
      <c r="CA362" s="259"/>
      <c r="CB362" s="259"/>
      <c r="CC362" s="259"/>
      <c r="CD362" s="259"/>
      <c r="CE362" s="259"/>
    </row>
    <row r="363" spans="46:83" x14ac:dyDescent="0.15">
      <c r="AT363" s="259"/>
      <c r="AU363" s="259"/>
      <c r="AV363" s="259"/>
      <c r="AW363" s="259"/>
      <c r="AX363" s="259"/>
      <c r="AY363" s="259"/>
      <c r="AZ363" s="259"/>
      <c r="BA363" s="259"/>
      <c r="BB363" s="259"/>
      <c r="BC363" s="259"/>
      <c r="BD363" s="259"/>
      <c r="BE363" s="259"/>
      <c r="BF363" s="259"/>
      <c r="BG363" s="259"/>
      <c r="BH363" s="259"/>
      <c r="BI363" s="259"/>
      <c r="BJ363" s="259"/>
      <c r="BK363" s="259"/>
      <c r="BL363" s="259"/>
      <c r="BM363" s="259"/>
      <c r="BN363" s="259"/>
      <c r="BO363" s="259"/>
      <c r="BP363" s="259"/>
      <c r="BQ363" s="259"/>
      <c r="BR363" s="259"/>
      <c r="BS363" s="259"/>
      <c r="BT363" s="259"/>
      <c r="BU363" s="259"/>
      <c r="BV363" s="259"/>
      <c r="BW363" s="259"/>
      <c r="BX363" s="259"/>
      <c r="BY363" s="259"/>
      <c r="BZ363" s="259"/>
      <c r="CA363" s="259"/>
      <c r="CB363" s="259"/>
      <c r="CC363" s="259"/>
      <c r="CD363" s="259"/>
      <c r="CE363" s="259"/>
    </row>
    <row r="364" spans="46:83" x14ac:dyDescent="0.15">
      <c r="AT364" s="259"/>
      <c r="AU364" s="259"/>
      <c r="AV364" s="259"/>
      <c r="AW364" s="259"/>
      <c r="AX364" s="259"/>
      <c r="AY364" s="259"/>
      <c r="AZ364" s="259"/>
      <c r="BA364" s="259"/>
      <c r="BB364" s="259"/>
      <c r="BC364" s="259"/>
      <c r="BD364" s="259"/>
      <c r="BE364" s="259"/>
      <c r="BF364" s="259"/>
      <c r="BG364" s="259"/>
      <c r="BH364" s="259"/>
      <c r="BI364" s="259"/>
      <c r="BJ364" s="259"/>
      <c r="BK364" s="259"/>
      <c r="BL364" s="259"/>
      <c r="BM364" s="259"/>
      <c r="BN364" s="259"/>
      <c r="BO364" s="259"/>
      <c r="BP364" s="259"/>
      <c r="BQ364" s="259"/>
      <c r="BR364" s="259"/>
      <c r="BS364" s="259"/>
      <c r="BT364" s="259"/>
      <c r="BU364" s="259"/>
      <c r="BV364" s="259"/>
      <c r="BW364" s="259"/>
      <c r="BX364" s="259"/>
      <c r="BY364" s="259"/>
      <c r="BZ364" s="259"/>
      <c r="CA364" s="259"/>
      <c r="CB364" s="259"/>
      <c r="CC364" s="259"/>
      <c r="CD364" s="259"/>
      <c r="CE364" s="259"/>
    </row>
    <row r="365" spans="46:83" x14ac:dyDescent="0.15">
      <c r="AT365" s="259"/>
      <c r="AU365" s="259"/>
      <c r="AV365" s="259"/>
      <c r="AW365" s="259"/>
      <c r="AX365" s="259"/>
      <c r="AY365" s="259"/>
      <c r="AZ365" s="259"/>
      <c r="BA365" s="259"/>
      <c r="BB365" s="259"/>
      <c r="BC365" s="259"/>
      <c r="BD365" s="259"/>
      <c r="BE365" s="259"/>
      <c r="BF365" s="259"/>
      <c r="BG365" s="259"/>
      <c r="BH365" s="259"/>
      <c r="BI365" s="259"/>
      <c r="BJ365" s="259"/>
      <c r="BK365" s="259"/>
      <c r="BL365" s="259"/>
      <c r="BM365" s="259"/>
      <c r="BN365" s="259"/>
      <c r="BO365" s="259"/>
      <c r="BP365" s="259"/>
      <c r="BQ365" s="259"/>
      <c r="BR365" s="259"/>
      <c r="BS365" s="259"/>
      <c r="BT365" s="259"/>
      <c r="BU365" s="259"/>
      <c r="BV365" s="259"/>
      <c r="BW365" s="259"/>
      <c r="BX365" s="259"/>
      <c r="BY365" s="259"/>
      <c r="BZ365" s="259"/>
      <c r="CA365" s="259"/>
      <c r="CB365" s="259"/>
      <c r="CC365" s="259"/>
      <c r="CD365" s="259"/>
      <c r="CE365" s="259"/>
    </row>
    <row r="366" spans="46:83" x14ac:dyDescent="0.15">
      <c r="AT366" s="259"/>
      <c r="AU366" s="259"/>
      <c r="AV366" s="259"/>
      <c r="AW366" s="259"/>
      <c r="AX366" s="259"/>
      <c r="AY366" s="259"/>
      <c r="AZ366" s="259"/>
      <c r="BA366" s="259"/>
      <c r="BB366" s="259"/>
      <c r="BC366" s="259"/>
      <c r="BD366" s="259"/>
      <c r="BE366" s="259"/>
      <c r="BF366" s="259"/>
      <c r="BG366" s="259"/>
      <c r="BH366" s="259"/>
      <c r="BI366" s="259"/>
      <c r="BJ366" s="259"/>
      <c r="BK366" s="259"/>
      <c r="BL366" s="259"/>
      <c r="BM366" s="259"/>
      <c r="BN366" s="259"/>
      <c r="BO366" s="259"/>
      <c r="BP366" s="259"/>
      <c r="BQ366" s="259"/>
      <c r="BR366" s="259"/>
      <c r="BS366" s="259"/>
      <c r="BT366" s="259"/>
      <c r="BU366" s="259"/>
      <c r="BV366" s="259"/>
      <c r="BW366" s="259"/>
      <c r="BX366" s="259"/>
      <c r="BY366" s="259"/>
      <c r="BZ366" s="259"/>
      <c r="CA366" s="259"/>
      <c r="CB366" s="259"/>
      <c r="CC366" s="259"/>
      <c r="CD366" s="259"/>
      <c r="CE366" s="259"/>
    </row>
    <row r="367" spans="46:83" x14ac:dyDescent="0.15">
      <c r="AT367" s="259"/>
      <c r="AU367" s="259"/>
      <c r="AV367" s="259"/>
      <c r="AW367" s="259"/>
      <c r="AX367" s="259"/>
      <c r="AY367" s="259"/>
      <c r="AZ367" s="259"/>
      <c r="BA367" s="259"/>
      <c r="BB367" s="259"/>
      <c r="BC367" s="259"/>
      <c r="BD367" s="259"/>
      <c r="BE367" s="259"/>
      <c r="BF367" s="259"/>
      <c r="BG367" s="259"/>
      <c r="BH367" s="259"/>
      <c r="BI367" s="259"/>
      <c r="BJ367" s="259"/>
      <c r="BK367" s="259"/>
      <c r="BL367" s="259"/>
      <c r="BM367" s="259"/>
      <c r="BN367" s="259"/>
      <c r="BO367" s="259"/>
      <c r="BP367" s="259"/>
      <c r="BQ367" s="259"/>
      <c r="BR367" s="259"/>
      <c r="BS367" s="259"/>
      <c r="BT367" s="259"/>
      <c r="BU367" s="259"/>
      <c r="BV367" s="259"/>
      <c r="BW367" s="259"/>
      <c r="BX367" s="259"/>
      <c r="BY367" s="259"/>
      <c r="BZ367" s="259"/>
      <c r="CA367" s="259"/>
      <c r="CB367" s="259"/>
      <c r="CC367" s="259"/>
      <c r="CD367" s="259"/>
      <c r="CE367" s="259"/>
    </row>
    <row r="368" spans="46:83" x14ac:dyDescent="0.15">
      <c r="AT368" s="259"/>
      <c r="AU368" s="259"/>
      <c r="AV368" s="259"/>
      <c r="AW368" s="259"/>
      <c r="AX368" s="259"/>
      <c r="AY368" s="259"/>
      <c r="AZ368" s="259"/>
      <c r="BA368" s="259"/>
      <c r="BB368" s="259"/>
      <c r="BC368" s="259"/>
      <c r="BD368" s="259"/>
      <c r="BE368" s="259"/>
      <c r="BF368" s="259"/>
      <c r="BG368" s="259"/>
      <c r="BH368" s="259"/>
      <c r="BI368" s="259"/>
      <c r="BJ368" s="259"/>
      <c r="BK368" s="259"/>
      <c r="BL368" s="259"/>
      <c r="BM368" s="259"/>
      <c r="BN368" s="259"/>
      <c r="BO368" s="259"/>
      <c r="BP368" s="259"/>
      <c r="BQ368" s="259"/>
      <c r="BR368" s="259"/>
      <c r="BS368" s="259"/>
      <c r="BT368" s="259"/>
      <c r="BU368" s="259"/>
      <c r="BV368" s="259"/>
      <c r="BW368" s="259"/>
      <c r="BX368" s="259"/>
      <c r="BY368" s="259"/>
      <c r="BZ368" s="259"/>
      <c r="CA368" s="259"/>
      <c r="CB368" s="259"/>
      <c r="CC368" s="259"/>
      <c r="CD368" s="259"/>
      <c r="CE368" s="259"/>
    </row>
    <row r="369" spans="46:83" x14ac:dyDescent="0.15">
      <c r="AT369" s="259"/>
      <c r="AU369" s="259"/>
      <c r="AV369" s="259"/>
      <c r="AW369" s="259"/>
      <c r="AX369" s="259"/>
      <c r="AY369" s="259"/>
      <c r="AZ369" s="259"/>
      <c r="BA369" s="259"/>
      <c r="BB369" s="259"/>
      <c r="BC369" s="259"/>
      <c r="BD369" s="259"/>
      <c r="BE369" s="259"/>
      <c r="BF369" s="259"/>
      <c r="BG369" s="259"/>
      <c r="BH369" s="259"/>
      <c r="BI369" s="259"/>
      <c r="BJ369" s="259"/>
      <c r="BK369" s="259"/>
      <c r="BL369" s="259"/>
      <c r="BM369" s="259"/>
      <c r="BN369" s="259"/>
      <c r="BO369" s="259"/>
      <c r="BP369" s="259"/>
      <c r="BQ369" s="259"/>
      <c r="BR369" s="259"/>
      <c r="BS369" s="259"/>
      <c r="BT369" s="259"/>
      <c r="BU369" s="259"/>
      <c r="BV369" s="259"/>
      <c r="BW369" s="259"/>
      <c r="BX369" s="259"/>
      <c r="BY369" s="259"/>
      <c r="BZ369" s="259"/>
      <c r="CA369" s="259"/>
      <c r="CB369" s="259"/>
      <c r="CC369" s="259"/>
      <c r="CD369" s="259"/>
      <c r="CE369" s="259"/>
    </row>
    <row r="370" spans="46:83" x14ac:dyDescent="0.15">
      <c r="AT370" s="259"/>
      <c r="AU370" s="259"/>
      <c r="AV370" s="259"/>
      <c r="AW370" s="259"/>
      <c r="AX370" s="259"/>
      <c r="AY370" s="259"/>
      <c r="AZ370" s="259"/>
      <c r="BA370" s="259"/>
      <c r="BB370" s="259"/>
      <c r="BC370" s="259"/>
      <c r="BD370" s="259"/>
      <c r="BE370" s="259"/>
      <c r="BF370" s="259"/>
      <c r="BG370" s="259"/>
      <c r="BH370" s="259"/>
      <c r="BI370" s="259"/>
      <c r="BJ370" s="259"/>
      <c r="BK370" s="259"/>
      <c r="BL370" s="259"/>
      <c r="BM370" s="259"/>
      <c r="BN370" s="259"/>
      <c r="BO370" s="259"/>
      <c r="BP370" s="259"/>
      <c r="BQ370" s="259"/>
      <c r="BR370" s="259"/>
      <c r="BS370" s="259"/>
      <c r="BT370" s="259"/>
      <c r="BU370" s="259"/>
      <c r="BV370" s="259"/>
      <c r="BW370" s="259"/>
      <c r="BX370" s="259"/>
      <c r="BY370" s="259"/>
      <c r="BZ370" s="259"/>
      <c r="CA370" s="259"/>
      <c r="CB370" s="259"/>
      <c r="CC370" s="259"/>
      <c r="CD370" s="259"/>
      <c r="CE370" s="259"/>
    </row>
    <row r="371" spans="46:83" x14ac:dyDescent="0.15">
      <c r="AT371" s="259"/>
      <c r="AU371" s="259"/>
      <c r="AV371" s="259"/>
      <c r="AW371" s="259"/>
      <c r="AX371" s="259"/>
      <c r="AY371" s="259"/>
      <c r="AZ371" s="259"/>
      <c r="BA371" s="259"/>
      <c r="BB371" s="259"/>
      <c r="BC371" s="259"/>
      <c r="BD371" s="259"/>
      <c r="BE371" s="259"/>
      <c r="BF371" s="259"/>
      <c r="BG371" s="259"/>
      <c r="BH371" s="259"/>
      <c r="BI371" s="259"/>
      <c r="BJ371" s="259"/>
      <c r="BK371" s="259"/>
      <c r="BL371" s="259"/>
      <c r="BM371" s="259"/>
      <c r="BN371" s="259"/>
      <c r="BO371" s="259"/>
      <c r="BP371" s="259"/>
      <c r="BQ371" s="259"/>
      <c r="BR371" s="259"/>
      <c r="BS371" s="259"/>
      <c r="BT371" s="259"/>
      <c r="BU371" s="259"/>
      <c r="BV371" s="259"/>
      <c r="BW371" s="259"/>
      <c r="BX371" s="259"/>
      <c r="BY371" s="259"/>
      <c r="BZ371" s="259"/>
      <c r="CA371" s="259"/>
      <c r="CB371" s="259"/>
      <c r="CC371" s="259"/>
      <c r="CD371" s="259"/>
      <c r="CE371" s="259"/>
    </row>
    <row r="372" spans="46:83" x14ac:dyDescent="0.15">
      <c r="AT372" s="259"/>
      <c r="AU372" s="259"/>
      <c r="AV372" s="259"/>
      <c r="AW372" s="259"/>
      <c r="AX372" s="259"/>
      <c r="AY372" s="259"/>
      <c r="AZ372" s="259"/>
      <c r="BA372" s="259"/>
      <c r="BB372" s="259"/>
      <c r="BC372" s="259"/>
      <c r="BD372" s="259"/>
      <c r="BE372" s="259"/>
      <c r="BF372" s="259"/>
      <c r="BG372" s="259"/>
      <c r="BH372" s="259"/>
      <c r="BI372" s="259"/>
      <c r="BJ372" s="259"/>
      <c r="BK372" s="259"/>
      <c r="BL372" s="259"/>
      <c r="BM372" s="259"/>
      <c r="BN372" s="259"/>
      <c r="BO372" s="259"/>
      <c r="BP372" s="259"/>
      <c r="BQ372" s="259"/>
      <c r="BR372" s="259"/>
      <c r="BS372" s="259"/>
      <c r="BT372" s="259"/>
      <c r="BU372" s="259"/>
      <c r="BV372" s="259"/>
      <c r="BW372" s="259"/>
      <c r="BX372" s="259"/>
      <c r="BY372" s="259"/>
      <c r="BZ372" s="259"/>
      <c r="CA372" s="259"/>
      <c r="CB372" s="259"/>
      <c r="CC372" s="259"/>
      <c r="CD372" s="259"/>
      <c r="CE372" s="259"/>
    </row>
    <row r="373" spans="46:83" x14ac:dyDescent="0.15">
      <c r="AT373" s="259"/>
      <c r="AU373" s="259"/>
      <c r="AV373" s="259"/>
      <c r="AW373" s="259"/>
      <c r="AX373" s="259"/>
      <c r="AY373" s="259"/>
      <c r="AZ373" s="259"/>
      <c r="BA373" s="259"/>
      <c r="BB373" s="259"/>
      <c r="BC373" s="259"/>
      <c r="BD373" s="259"/>
      <c r="BE373" s="259"/>
      <c r="BF373" s="259"/>
      <c r="BG373" s="259"/>
      <c r="BH373" s="259"/>
      <c r="BI373" s="259"/>
      <c r="BJ373" s="259"/>
      <c r="BK373" s="259"/>
      <c r="BL373" s="259"/>
      <c r="BM373" s="259"/>
      <c r="BN373" s="259"/>
      <c r="BO373" s="259"/>
      <c r="BP373" s="259"/>
      <c r="BQ373" s="259"/>
      <c r="BR373" s="259"/>
      <c r="BS373" s="259"/>
      <c r="BT373" s="259"/>
      <c r="BU373" s="259"/>
      <c r="BV373" s="259"/>
      <c r="BW373" s="259"/>
      <c r="BX373" s="259"/>
      <c r="BY373" s="259"/>
      <c r="BZ373" s="259"/>
      <c r="CA373" s="259"/>
      <c r="CB373" s="259"/>
      <c r="CC373" s="259"/>
      <c r="CD373" s="259"/>
      <c r="CE373" s="259"/>
    </row>
    <row r="374" spans="46:83" x14ac:dyDescent="0.15">
      <c r="AT374" s="259"/>
      <c r="AU374" s="259"/>
      <c r="AV374" s="259"/>
      <c r="AW374" s="259"/>
      <c r="AX374" s="259"/>
      <c r="AY374" s="259"/>
      <c r="AZ374" s="259"/>
      <c r="BA374" s="259"/>
      <c r="BB374" s="259"/>
      <c r="BC374" s="259"/>
      <c r="BD374" s="259"/>
      <c r="BE374" s="259"/>
      <c r="BF374" s="259"/>
      <c r="BG374" s="259"/>
      <c r="BH374" s="259"/>
      <c r="BI374" s="259"/>
      <c r="BJ374" s="259"/>
      <c r="BK374" s="259"/>
      <c r="BL374" s="259"/>
      <c r="BM374" s="259"/>
      <c r="BN374" s="259"/>
      <c r="BO374" s="259"/>
      <c r="BP374" s="259"/>
      <c r="BQ374" s="259"/>
      <c r="BR374" s="259"/>
      <c r="BS374" s="259"/>
      <c r="BT374" s="259"/>
      <c r="BU374" s="259"/>
      <c r="BV374" s="259"/>
      <c r="BW374" s="259"/>
      <c r="BX374" s="259"/>
      <c r="BY374" s="259"/>
      <c r="BZ374" s="259"/>
      <c r="CA374" s="259"/>
      <c r="CB374" s="259"/>
      <c r="CC374" s="259"/>
      <c r="CD374" s="259"/>
      <c r="CE374" s="259"/>
    </row>
    <row r="375" spans="46:83" x14ac:dyDescent="0.15">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c r="BQ375" s="259"/>
      <c r="BR375" s="259"/>
      <c r="BS375" s="259"/>
      <c r="BT375" s="259"/>
      <c r="BU375" s="259"/>
      <c r="BV375" s="259"/>
      <c r="BW375" s="259"/>
      <c r="BX375" s="259"/>
      <c r="BY375" s="259"/>
      <c r="BZ375" s="259"/>
      <c r="CA375" s="259"/>
      <c r="CB375" s="259"/>
      <c r="CC375" s="259"/>
      <c r="CD375" s="259"/>
      <c r="CE375" s="259"/>
    </row>
    <row r="376" spans="46:83" x14ac:dyDescent="0.15">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c r="BQ376" s="259"/>
      <c r="BR376" s="259"/>
      <c r="BS376" s="259"/>
      <c r="BT376" s="259"/>
      <c r="BU376" s="259"/>
      <c r="BV376" s="259"/>
      <c r="BW376" s="259"/>
      <c r="BX376" s="259"/>
      <c r="BY376" s="259"/>
      <c r="BZ376" s="259"/>
      <c r="CA376" s="259"/>
      <c r="CB376" s="259"/>
      <c r="CC376" s="259"/>
      <c r="CD376" s="259"/>
      <c r="CE376" s="259"/>
    </row>
    <row r="377" spans="46:83" x14ac:dyDescent="0.15">
      <c r="AT377" s="259"/>
      <c r="AU377" s="259"/>
      <c r="AV377" s="259"/>
      <c r="AW377" s="259"/>
      <c r="AX377" s="259"/>
      <c r="AY377" s="259"/>
      <c r="AZ377" s="259"/>
      <c r="BA377" s="259"/>
      <c r="BB377" s="259"/>
      <c r="BC377" s="259"/>
      <c r="BD377" s="259"/>
      <c r="BE377" s="259"/>
      <c r="BF377" s="259"/>
      <c r="BG377" s="259"/>
      <c r="BH377" s="259"/>
      <c r="BI377" s="259"/>
      <c r="BJ377" s="259"/>
      <c r="BK377" s="259"/>
      <c r="BL377" s="259"/>
      <c r="BM377" s="259"/>
      <c r="BN377" s="259"/>
      <c r="BO377" s="259"/>
      <c r="BP377" s="259"/>
      <c r="BQ377" s="259"/>
      <c r="BR377" s="259"/>
      <c r="BS377" s="259"/>
      <c r="BT377" s="259"/>
      <c r="BU377" s="259"/>
      <c r="BV377" s="259"/>
      <c r="BW377" s="259"/>
      <c r="BX377" s="259"/>
      <c r="BY377" s="259"/>
      <c r="BZ377" s="259"/>
      <c r="CA377" s="259"/>
      <c r="CB377" s="259"/>
      <c r="CC377" s="259"/>
      <c r="CD377" s="259"/>
      <c r="CE377" s="259"/>
    </row>
    <row r="378" spans="46:83" x14ac:dyDescent="0.15">
      <c r="AT378" s="259"/>
      <c r="AU378" s="259"/>
      <c r="AV378" s="259"/>
      <c r="AW378" s="259"/>
      <c r="AX378" s="259"/>
      <c r="AY378" s="259"/>
      <c r="AZ378" s="259"/>
      <c r="BA378" s="259"/>
      <c r="BB378" s="259"/>
      <c r="BC378" s="259"/>
      <c r="BD378" s="259"/>
      <c r="BE378" s="259"/>
      <c r="BF378" s="259"/>
      <c r="BG378" s="259"/>
      <c r="BH378" s="259"/>
      <c r="BI378" s="259"/>
      <c r="BJ378" s="259"/>
      <c r="BK378" s="259"/>
      <c r="BL378" s="259"/>
      <c r="BM378" s="259"/>
      <c r="BN378" s="259"/>
      <c r="BO378" s="259"/>
      <c r="BP378" s="259"/>
      <c r="BQ378" s="259"/>
      <c r="BR378" s="259"/>
      <c r="BS378" s="259"/>
      <c r="BT378" s="259"/>
      <c r="BU378" s="259"/>
      <c r="BV378" s="259"/>
      <c r="BW378" s="259"/>
      <c r="BX378" s="259"/>
      <c r="BY378" s="259"/>
      <c r="BZ378" s="259"/>
      <c r="CA378" s="259"/>
      <c r="CB378" s="259"/>
      <c r="CC378" s="259"/>
      <c r="CD378" s="259"/>
      <c r="CE378" s="259"/>
    </row>
    <row r="379" spans="46:83" x14ac:dyDescent="0.15">
      <c r="AT379" s="259"/>
      <c r="AU379" s="259"/>
      <c r="AV379" s="259"/>
      <c r="AW379" s="259"/>
      <c r="AX379" s="259"/>
      <c r="AY379" s="259"/>
      <c r="AZ379" s="259"/>
      <c r="BA379" s="259"/>
      <c r="BB379" s="259"/>
      <c r="BC379" s="259"/>
      <c r="BD379" s="259"/>
      <c r="BE379" s="259"/>
      <c r="BF379" s="259"/>
      <c r="BG379" s="259"/>
      <c r="BH379" s="259"/>
      <c r="BI379" s="259"/>
      <c r="BJ379" s="259"/>
      <c r="BK379" s="259"/>
      <c r="BL379" s="259"/>
      <c r="BM379" s="259"/>
      <c r="BN379" s="259"/>
      <c r="BO379" s="259"/>
      <c r="BP379" s="259"/>
      <c r="BQ379" s="259"/>
      <c r="BR379" s="259"/>
      <c r="BS379" s="259"/>
      <c r="BT379" s="259"/>
      <c r="BU379" s="259"/>
      <c r="BV379" s="259"/>
      <c r="BW379" s="259"/>
      <c r="BX379" s="259"/>
      <c r="BY379" s="259"/>
      <c r="BZ379" s="259"/>
      <c r="CA379" s="259"/>
      <c r="CB379" s="259"/>
      <c r="CC379" s="259"/>
      <c r="CD379" s="259"/>
      <c r="CE379" s="259"/>
    </row>
    <row r="380" spans="46:83" x14ac:dyDescent="0.15">
      <c r="AT380" s="259"/>
      <c r="AU380" s="259"/>
      <c r="AV380" s="259"/>
      <c r="AW380" s="259"/>
      <c r="AX380" s="259"/>
      <c r="AY380" s="259"/>
      <c r="AZ380" s="259"/>
      <c r="BA380" s="259"/>
      <c r="BB380" s="259"/>
      <c r="BC380" s="259"/>
      <c r="BD380" s="259"/>
      <c r="BE380" s="259"/>
      <c r="BF380" s="259"/>
      <c r="BG380" s="259"/>
      <c r="BH380" s="259"/>
      <c r="BI380" s="259"/>
      <c r="BJ380" s="259"/>
      <c r="BK380" s="259"/>
      <c r="BL380" s="259"/>
      <c r="BM380" s="259"/>
      <c r="BN380" s="259"/>
      <c r="BO380" s="259"/>
      <c r="BP380" s="259"/>
      <c r="BQ380" s="259"/>
      <c r="BR380" s="259"/>
      <c r="BS380" s="259"/>
      <c r="BT380" s="259"/>
      <c r="BU380" s="259"/>
      <c r="BV380" s="259"/>
      <c r="BW380" s="259"/>
      <c r="BX380" s="259"/>
      <c r="BY380" s="259"/>
      <c r="BZ380" s="259"/>
      <c r="CA380" s="259"/>
      <c r="CB380" s="259"/>
      <c r="CC380" s="259"/>
      <c r="CD380" s="259"/>
      <c r="CE380" s="259"/>
    </row>
    <row r="381" spans="46:83" x14ac:dyDescent="0.15">
      <c r="AT381" s="259"/>
      <c r="AU381" s="259"/>
      <c r="AV381" s="259"/>
      <c r="AW381" s="259"/>
      <c r="AX381" s="259"/>
      <c r="AY381" s="259"/>
      <c r="AZ381" s="259"/>
      <c r="BA381" s="259"/>
      <c r="BB381" s="259"/>
      <c r="BC381" s="259"/>
      <c r="BD381" s="259"/>
      <c r="BE381" s="259"/>
      <c r="BF381" s="259"/>
      <c r="BG381" s="259"/>
      <c r="BH381" s="259"/>
      <c r="BI381" s="259"/>
      <c r="BJ381" s="259"/>
      <c r="BK381" s="259"/>
      <c r="BL381" s="259"/>
      <c r="BM381" s="259"/>
      <c r="BN381" s="259"/>
      <c r="BO381" s="259"/>
      <c r="BP381" s="259"/>
      <c r="BQ381" s="259"/>
      <c r="BR381" s="259"/>
      <c r="BS381" s="259"/>
      <c r="BT381" s="259"/>
      <c r="BU381" s="259"/>
      <c r="BV381" s="259"/>
      <c r="BW381" s="259"/>
      <c r="BX381" s="259"/>
      <c r="BY381" s="259"/>
      <c r="BZ381" s="259"/>
      <c r="CA381" s="259"/>
      <c r="CB381" s="259"/>
      <c r="CC381" s="259"/>
      <c r="CD381" s="259"/>
      <c r="CE381" s="259"/>
    </row>
    <row r="382" spans="46:83" x14ac:dyDescent="0.15">
      <c r="AT382" s="259"/>
      <c r="AU382" s="259"/>
      <c r="AV382" s="259"/>
      <c r="AW382" s="259"/>
      <c r="AX382" s="259"/>
      <c r="AY382" s="259"/>
      <c r="AZ382" s="259"/>
      <c r="BA382" s="259"/>
      <c r="BB382" s="259"/>
      <c r="BC382" s="259"/>
      <c r="BD382" s="259"/>
      <c r="BE382" s="259"/>
      <c r="BF382" s="259"/>
      <c r="BG382" s="259"/>
      <c r="BH382" s="259"/>
      <c r="BI382" s="259"/>
      <c r="BJ382" s="259"/>
      <c r="BK382" s="259"/>
      <c r="BL382" s="259"/>
      <c r="BM382" s="259"/>
      <c r="BN382" s="259"/>
      <c r="BO382" s="259"/>
      <c r="BP382" s="259"/>
      <c r="BQ382" s="259"/>
      <c r="BR382" s="259"/>
      <c r="BS382" s="259"/>
      <c r="BT382" s="259"/>
      <c r="BU382" s="259"/>
      <c r="BV382" s="259"/>
      <c r="BW382" s="259"/>
      <c r="BX382" s="259"/>
      <c r="BY382" s="259"/>
      <c r="BZ382" s="259"/>
      <c r="CA382" s="259"/>
      <c r="CB382" s="259"/>
      <c r="CC382" s="259"/>
      <c r="CD382" s="259"/>
      <c r="CE382" s="259"/>
    </row>
    <row r="383" spans="46:83" x14ac:dyDescent="0.15">
      <c r="AT383" s="259"/>
      <c r="AU383" s="259"/>
      <c r="AV383" s="259"/>
      <c r="AW383" s="259"/>
      <c r="AX383" s="259"/>
      <c r="AY383" s="259"/>
      <c r="AZ383" s="259"/>
      <c r="BA383" s="259"/>
      <c r="BB383" s="259"/>
      <c r="BC383" s="259"/>
      <c r="BD383" s="259"/>
      <c r="BE383" s="259"/>
      <c r="BF383" s="259"/>
      <c r="BG383" s="259"/>
      <c r="BH383" s="259"/>
      <c r="BI383" s="259"/>
      <c r="BJ383" s="259"/>
      <c r="BK383" s="259"/>
      <c r="BL383" s="259"/>
      <c r="BM383" s="259"/>
      <c r="BN383" s="259"/>
      <c r="BO383" s="259"/>
      <c r="BP383" s="259"/>
      <c r="BQ383" s="259"/>
      <c r="BR383" s="259"/>
      <c r="BS383" s="259"/>
      <c r="BT383" s="259"/>
      <c r="BU383" s="259"/>
      <c r="BV383" s="259"/>
      <c r="BW383" s="259"/>
      <c r="BX383" s="259"/>
      <c r="BY383" s="259"/>
      <c r="BZ383" s="259"/>
      <c r="CA383" s="259"/>
      <c r="CB383" s="259"/>
      <c r="CC383" s="259"/>
      <c r="CD383" s="259"/>
      <c r="CE383" s="259"/>
    </row>
    <row r="384" spans="46:83" x14ac:dyDescent="0.15">
      <c r="AT384" s="259"/>
      <c r="AU384" s="259"/>
      <c r="AV384" s="259"/>
      <c r="AW384" s="259"/>
      <c r="AX384" s="259"/>
      <c r="AY384" s="259"/>
      <c r="AZ384" s="259"/>
      <c r="BA384" s="259"/>
      <c r="BB384" s="259"/>
      <c r="BC384" s="259"/>
      <c r="BD384" s="259"/>
      <c r="BE384" s="259"/>
      <c r="BF384" s="259"/>
      <c r="BG384" s="259"/>
      <c r="BH384" s="259"/>
      <c r="BI384" s="259"/>
      <c r="BJ384" s="259"/>
      <c r="BK384" s="259"/>
      <c r="BL384" s="259"/>
      <c r="BM384" s="259"/>
      <c r="BN384" s="259"/>
      <c r="BO384" s="259"/>
      <c r="BP384" s="259"/>
      <c r="BQ384" s="259"/>
      <c r="BR384" s="259"/>
      <c r="BS384" s="259"/>
      <c r="BT384" s="259"/>
      <c r="BU384" s="259"/>
      <c r="BV384" s="259"/>
      <c r="BW384" s="259"/>
      <c r="BX384" s="259"/>
      <c r="BY384" s="259"/>
      <c r="BZ384" s="259"/>
      <c r="CA384" s="259"/>
      <c r="CB384" s="259"/>
      <c r="CC384" s="259"/>
      <c r="CD384" s="259"/>
      <c r="CE384" s="259"/>
    </row>
    <row r="385" spans="46:83" x14ac:dyDescent="0.15">
      <c r="AT385" s="259"/>
      <c r="AU385" s="259"/>
      <c r="AV385" s="259"/>
      <c r="AW385" s="259"/>
      <c r="AX385" s="259"/>
      <c r="AY385" s="259"/>
      <c r="AZ385" s="259"/>
      <c r="BA385" s="259"/>
      <c r="BB385" s="259"/>
      <c r="BC385" s="259"/>
      <c r="BD385" s="259"/>
      <c r="BE385" s="259"/>
      <c r="BF385" s="259"/>
      <c r="BG385" s="259"/>
      <c r="BH385" s="259"/>
      <c r="BI385" s="259"/>
      <c r="BJ385" s="259"/>
      <c r="BK385" s="259"/>
      <c r="BL385" s="259"/>
      <c r="BM385" s="259"/>
      <c r="BN385" s="259"/>
      <c r="BO385" s="259"/>
      <c r="BP385" s="259"/>
      <c r="BQ385" s="259"/>
      <c r="BR385" s="259"/>
      <c r="BS385" s="259"/>
      <c r="BT385" s="259"/>
      <c r="BU385" s="259"/>
      <c r="BV385" s="259"/>
      <c r="BW385" s="259"/>
      <c r="BX385" s="259"/>
      <c r="BY385" s="259"/>
      <c r="BZ385" s="259"/>
      <c r="CA385" s="259"/>
      <c r="CB385" s="259"/>
      <c r="CC385" s="259"/>
      <c r="CD385" s="259"/>
      <c r="CE385" s="259"/>
    </row>
    <row r="386" spans="46:83" x14ac:dyDescent="0.15">
      <c r="AT386" s="259"/>
      <c r="AU386" s="259"/>
      <c r="AV386" s="259"/>
      <c r="AW386" s="259"/>
      <c r="AX386" s="259"/>
      <c r="AY386" s="259"/>
      <c r="AZ386" s="259"/>
      <c r="BA386" s="259"/>
      <c r="BB386" s="259"/>
      <c r="BC386" s="259"/>
      <c r="BD386" s="259"/>
      <c r="BE386" s="259"/>
      <c r="BF386" s="259"/>
      <c r="BG386" s="259"/>
      <c r="BH386" s="259"/>
      <c r="BI386" s="259"/>
      <c r="BJ386" s="259"/>
      <c r="BK386" s="259"/>
      <c r="BL386" s="259"/>
      <c r="BM386" s="259"/>
      <c r="BN386" s="259"/>
      <c r="BO386" s="259"/>
      <c r="BP386" s="259"/>
      <c r="BQ386" s="259"/>
      <c r="BR386" s="259"/>
      <c r="BS386" s="259"/>
      <c r="BT386" s="259"/>
      <c r="BU386" s="259"/>
      <c r="BV386" s="259"/>
      <c r="BW386" s="259"/>
      <c r="BX386" s="259"/>
      <c r="BY386" s="259"/>
      <c r="BZ386" s="259"/>
      <c r="CA386" s="259"/>
      <c r="CB386" s="259"/>
      <c r="CC386" s="259"/>
      <c r="CD386" s="259"/>
      <c r="CE386" s="259"/>
    </row>
    <row r="387" spans="46:83" x14ac:dyDescent="0.15">
      <c r="AT387" s="259"/>
      <c r="AU387" s="259"/>
      <c r="AV387" s="259"/>
      <c r="AW387" s="259"/>
      <c r="AX387" s="259"/>
      <c r="AY387" s="259"/>
      <c r="AZ387" s="259"/>
      <c r="BA387" s="259"/>
      <c r="BB387" s="259"/>
      <c r="BC387" s="259"/>
      <c r="BD387" s="259"/>
      <c r="BE387" s="259"/>
      <c r="BF387" s="259"/>
      <c r="BG387" s="259"/>
      <c r="BH387" s="259"/>
      <c r="BI387" s="259"/>
      <c r="BJ387" s="259"/>
      <c r="BK387" s="259"/>
      <c r="BL387" s="259"/>
      <c r="BM387" s="259"/>
      <c r="BN387" s="259"/>
      <c r="BO387" s="259"/>
      <c r="BP387" s="259"/>
      <c r="BQ387" s="259"/>
      <c r="BR387" s="259"/>
      <c r="BS387" s="259"/>
      <c r="BT387" s="259"/>
      <c r="BU387" s="259"/>
      <c r="BV387" s="259"/>
      <c r="BW387" s="259"/>
      <c r="BX387" s="259"/>
      <c r="BY387" s="259"/>
      <c r="BZ387" s="259"/>
      <c r="CA387" s="259"/>
      <c r="CB387" s="259"/>
      <c r="CC387" s="259"/>
      <c r="CD387" s="259"/>
      <c r="CE387" s="259"/>
    </row>
    <row r="388" spans="46:83" x14ac:dyDescent="0.15">
      <c r="AT388" s="259"/>
      <c r="AU388" s="259"/>
      <c r="AV388" s="259"/>
      <c r="AW388" s="259"/>
      <c r="AX388" s="259"/>
      <c r="AY388" s="259"/>
      <c r="AZ388" s="259"/>
      <c r="BA388" s="259"/>
      <c r="BB388" s="259"/>
      <c r="BC388" s="259"/>
      <c r="BD388" s="259"/>
      <c r="BE388" s="259"/>
      <c r="BF388" s="259"/>
      <c r="BG388" s="259"/>
      <c r="BH388" s="259"/>
      <c r="BI388" s="259"/>
      <c r="BJ388" s="259"/>
      <c r="BK388" s="259"/>
      <c r="BL388" s="259"/>
      <c r="BM388" s="259"/>
      <c r="BN388" s="259"/>
      <c r="BO388" s="259"/>
      <c r="BP388" s="259"/>
      <c r="BQ388" s="259"/>
      <c r="BR388" s="259"/>
      <c r="BS388" s="259"/>
      <c r="BT388" s="259"/>
      <c r="BU388" s="259"/>
      <c r="BV388" s="259"/>
      <c r="BW388" s="259"/>
      <c r="BX388" s="259"/>
      <c r="BY388" s="259"/>
      <c r="BZ388" s="259"/>
      <c r="CA388" s="259"/>
      <c r="CB388" s="259"/>
      <c r="CC388" s="259"/>
      <c r="CD388" s="259"/>
      <c r="CE388" s="259"/>
    </row>
    <row r="389" spans="46:83" x14ac:dyDescent="0.15">
      <c r="AT389" s="259"/>
      <c r="AU389" s="259"/>
      <c r="AV389" s="259"/>
      <c r="AW389" s="259"/>
      <c r="AX389" s="259"/>
      <c r="AY389" s="259"/>
      <c r="AZ389" s="259"/>
      <c r="BA389" s="259"/>
      <c r="BB389" s="259"/>
      <c r="BC389" s="259"/>
      <c r="BD389" s="259"/>
      <c r="BE389" s="259"/>
      <c r="BF389" s="259"/>
      <c r="BG389" s="259"/>
      <c r="BH389" s="259"/>
      <c r="BI389" s="259"/>
      <c r="BJ389" s="259"/>
      <c r="BK389" s="259"/>
      <c r="BL389" s="259"/>
      <c r="BM389" s="259"/>
      <c r="BN389" s="259"/>
      <c r="BO389" s="259"/>
      <c r="BP389" s="259"/>
      <c r="BQ389" s="259"/>
      <c r="BR389" s="259"/>
      <c r="BS389" s="259"/>
      <c r="BT389" s="259"/>
      <c r="BU389" s="259"/>
      <c r="BV389" s="259"/>
      <c r="BW389" s="259"/>
      <c r="BX389" s="259"/>
      <c r="BY389" s="259"/>
      <c r="BZ389" s="259"/>
      <c r="CA389" s="259"/>
      <c r="CB389" s="259"/>
      <c r="CC389" s="259"/>
      <c r="CD389" s="259"/>
      <c r="CE389" s="259"/>
    </row>
    <row r="390" spans="46:83" x14ac:dyDescent="0.15">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c r="BQ390" s="259"/>
      <c r="BR390" s="259"/>
      <c r="BS390" s="259"/>
      <c r="BT390" s="259"/>
      <c r="BU390" s="259"/>
      <c r="BV390" s="259"/>
      <c r="BW390" s="259"/>
      <c r="BX390" s="259"/>
      <c r="BY390" s="259"/>
      <c r="BZ390" s="259"/>
      <c r="CA390" s="259"/>
      <c r="CB390" s="259"/>
      <c r="CC390" s="259"/>
      <c r="CD390" s="259"/>
      <c r="CE390" s="259"/>
    </row>
    <row r="391" spans="46:83" x14ac:dyDescent="0.15">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c r="BQ391" s="259"/>
      <c r="BR391" s="259"/>
      <c r="BS391" s="259"/>
      <c r="BT391" s="259"/>
      <c r="BU391" s="259"/>
      <c r="BV391" s="259"/>
      <c r="BW391" s="259"/>
      <c r="BX391" s="259"/>
      <c r="BY391" s="259"/>
      <c r="BZ391" s="259"/>
      <c r="CA391" s="259"/>
      <c r="CB391" s="259"/>
      <c r="CC391" s="259"/>
      <c r="CD391" s="259"/>
      <c r="CE391" s="259"/>
    </row>
    <row r="392" spans="46:83" x14ac:dyDescent="0.15">
      <c r="AT392" s="259"/>
      <c r="AU392" s="259"/>
      <c r="AV392" s="259"/>
      <c r="AW392" s="259"/>
      <c r="AX392" s="259"/>
      <c r="AY392" s="259"/>
      <c r="AZ392" s="259"/>
      <c r="BA392" s="259"/>
      <c r="BB392" s="259"/>
      <c r="BC392" s="259"/>
      <c r="BD392" s="259"/>
      <c r="BE392" s="259"/>
      <c r="BF392" s="259"/>
      <c r="BG392" s="259"/>
      <c r="BH392" s="259"/>
      <c r="BI392" s="259"/>
      <c r="BJ392" s="259"/>
      <c r="BK392" s="259"/>
      <c r="BL392" s="259"/>
      <c r="BM392" s="259"/>
      <c r="BN392" s="259"/>
      <c r="BO392" s="259"/>
      <c r="BP392" s="259"/>
      <c r="BQ392" s="259"/>
      <c r="BR392" s="259"/>
      <c r="BS392" s="259"/>
      <c r="BT392" s="259"/>
      <c r="BU392" s="259"/>
      <c r="BV392" s="259"/>
      <c r="BW392" s="259"/>
      <c r="BX392" s="259"/>
      <c r="BY392" s="259"/>
      <c r="BZ392" s="259"/>
      <c r="CA392" s="259"/>
      <c r="CB392" s="259"/>
      <c r="CC392" s="259"/>
      <c r="CD392" s="259"/>
      <c r="CE392" s="259"/>
    </row>
    <row r="393" spans="46:83" x14ac:dyDescent="0.15">
      <c r="AT393" s="259"/>
      <c r="AU393" s="259"/>
      <c r="AV393" s="259"/>
      <c r="AW393" s="259"/>
      <c r="AX393" s="259"/>
      <c r="AY393" s="259"/>
      <c r="AZ393" s="259"/>
      <c r="BA393" s="259"/>
      <c r="BB393" s="259"/>
      <c r="BC393" s="259"/>
      <c r="BD393" s="259"/>
      <c r="BE393" s="259"/>
      <c r="BF393" s="259"/>
      <c r="BG393" s="259"/>
      <c r="BH393" s="259"/>
      <c r="BI393" s="259"/>
      <c r="BJ393" s="259"/>
      <c r="BK393" s="259"/>
      <c r="BL393" s="259"/>
      <c r="BM393" s="259"/>
      <c r="BN393" s="259"/>
      <c r="BO393" s="259"/>
      <c r="BP393" s="259"/>
      <c r="BQ393" s="259"/>
      <c r="BR393" s="259"/>
      <c r="BS393" s="259"/>
      <c r="BT393" s="259"/>
      <c r="BU393" s="259"/>
      <c r="BV393" s="259"/>
      <c r="BW393" s="259"/>
      <c r="BX393" s="259"/>
      <c r="BY393" s="259"/>
      <c r="BZ393" s="259"/>
      <c r="CA393" s="259"/>
      <c r="CB393" s="259"/>
      <c r="CC393" s="259"/>
      <c r="CD393" s="259"/>
      <c r="CE393" s="259"/>
    </row>
    <row r="394" spans="46:83" x14ac:dyDescent="0.15">
      <c r="AT394" s="259"/>
      <c r="AU394" s="259"/>
      <c r="AV394" s="259"/>
      <c r="AW394" s="259"/>
      <c r="AX394" s="259"/>
      <c r="AY394" s="259"/>
      <c r="AZ394" s="259"/>
      <c r="BA394" s="259"/>
      <c r="BB394" s="259"/>
      <c r="BC394" s="259"/>
      <c r="BD394" s="259"/>
      <c r="BE394" s="259"/>
      <c r="BF394" s="259"/>
      <c r="BG394" s="259"/>
      <c r="BH394" s="259"/>
      <c r="BI394" s="259"/>
      <c r="BJ394" s="259"/>
      <c r="BK394" s="259"/>
      <c r="BL394" s="259"/>
      <c r="BM394" s="259"/>
      <c r="BN394" s="259"/>
      <c r="BO394" s="259"/>
      <c r="BP394" s="259"/>
      <c r="BQ394" s="259"/>
      <c r="BR394" s="259"/>
      <c r="BS394" s="259"/>
      <c r="BT394" s="259"/>
      <c r="BU394" s="259"/>
      <c r="BV394" s="259"/>
      <c r="BW394" s="259"/>
      <c r="BX394" s="259"/>
      <c r="BY394" s="259"/>
      <c r="BZ394" s="259"/>
      <c r="CA394" s="259"/>
      <c r="CB394" s="259"/>
      <c r="CC394" s="259"/>
      <c r="CD394" s="259"/>
      <c r="CE394" s="259"/>
    </row>
    <row r="395" spans="46:83" x14ac:dyDescent="0.15">
      <c r="AT395" s="259"/>
      <c r="AU395" s="259"/>
      <c r="AV395" s="259"/>
      <c r="AW395" s="259"/>
      <c r="AX395" s="259"/>
      <c r="AY395" s="259"/>
      <c r="AZ395" s="259"/>
      <c r="BA395" s="259"/>
      <c r="BB395" s="259"/>
      <c r="BC395" s="259"/>
      <c r="BD395" s="259"/>
      <c r="BE395" s="259"/>
      <c r="BF395" s="259"/>
      <c r="BG395" s="259"/>
      <c r="BH395" s="259"/>
      <c r="BI395" s="259"/>
      <c r="BJ395" s="259"/>
      <c r="BK395" s="259"/>
      <c r="BL395" s="259"/>
      <c r="BM395" s="259"/>
      <c r="BN395" s="259"/>
      <c r="BO395" s="259"/>
      <c r="BP395" s="259"/>
      <c r="BQ395" s="259"/>
      <c r="BR395" s="259"/>
      <c r="BS395" s="259"/>
      <c r="BT395" s="259"/>
      <c r="BU395" s="259"/>
      <c r="BV395" s="259"/>
      <c r="BW395" s="259"/>
      <c r="BX395" s="259"/>
      <c r="BY395" s="259"/>
      <c r="BZ395" s="259"/>
      <c r="CA395" s="259"/>
      <c r="CB395" s="259"/>
      <c r="CC395" s="259"/>
      <c r="CD395" s="259"/>
      <c r="CE395" s="259"/>
    </row>
    <row r="396" spans="46:83" x14ac:dyDescent="0.15">
      <c r="AT396" s="259"/>
      <c r="AU396" s="259"/>
      <c r="AV396" s="259"/>
      <c r="AW396" s="259"/>
      <c r="AX396" s="259"/>
      <c r="AY396" s="259"/>
      <c r="AZ396" s="259"/>
      <c r="BA396" s="259"/>
      <c r="BB396" s="259"/>
      <c r="BC396" s="259"/>
      <c r="BD396" s="259"/>
      <c r="BE396" s="259"/>
      <c r="BF396" s="259"/>
      <c r="BG396" s="259"/>
      <c r="BH396" s="259"/>
      <c r="BI396" s="259"/>
      <c r="BJ396" s="259"/>
      <c r="BK396" s="259"/>
      <c r="BL396" s="259"/>
      <c r="BM396" s="259"/>
      <c r="BN396" s="259"/>
      <c r="BO396" s="259"/>
      <c r="BP396" s="259"/>
      <c r="BQ396" s="259"/>
      <c r="BR396" s="259"/>
      <c r="BS396" s="259"/>
      <c r="BT396" s="259"/>
      <c r="BU396" s="259"/>
      <c r="BV396" s="259"/>
      <c r="BW396" s="259"/>
      <c r="BX396" s="259"/>
      <c r="BY396" s="259"/>
      <c r="BZ396" s="259"/>
      <c r="CA396" s="259"/>
      <c r="CB396" s="259"/>
      <c r="CC396" s="259"/>
      <c r="CD396" s="259"/>
      <c r="CE396" s="259"/>
    </row>
    <row r="397" spans="46:83" x14ac:dyDescent="0.15">
      <c r="AT397" s="259"/>
      <c r="AU397" s="259"/>
      <c r="AV397" s="259"/>
      <c r="AW397" s="259"/>
      <c r="AX397" s="259"/>
      <c r="AY397" s="259"/>
      <c r="AZ397" s="259"/>
      <c r="BA397" s="259"/>
      <c r="BB397" s="259"/>
      <c r="BC397" s="259"/>
      <c r="BD397" s="259"/>
      <c r="BE397" s="259"/>
      <c r="BF397" s="259"/>
      <c r="BG397" s="259"/>
      <c r="BH397" s="259"/>
      <c r="BI397" s="259"/>
      <c r="BJ397" s="259"/>
      <c r="BK397" s="259"/>
      <c r="BL397" s="259"/>
      <c r="BM397" s="259"/>
      <c r="BN397" s="259"/>
      <c r="BO397" s="259"/>
      <c r="BP397" s="259"/>
      <c r="BQ397" s="259"/>
      <c r="BR397" s="259"/>
      <c r="BS397" s="259"/>
      <c r="BT397" s="259"/>
      <c r="BU397" s="259"/>
      <c r="BV397" s="259"/>
      <c r="BW397" s="259"/>
      <c r="BX397" s="259"/>
      <c r="BY397" s="259"/>
      <c r="BZ397" s="259"/>
      <c r="CA397" s="259"/>
      <c r="CB397" s="259"/>
      <c r="CC397" s="259"/>
      <c r="CD397" s="259"/>
      <c r="CE397" s="259"/>
    </row>
    <row r="398" spans="46:83" x14ac:dyDescent="0.15">
      <c r="AT398" s="259"/>
      <c r="AU398" s="259"/>
      <c r="AV398" s="259"/>
      <c r="AW398" s="259"/>
      <c r="AX398" s="259"/>
      <c r="AY398" s="259"/>
      <c r="AZ398" s="259"/>
      <c r="BA398" s="259"/>
      <c r="BB398" s="259"/>
      <c r="BC398" s="259"/>
      <c r="BD398" s="259"/>
      <c r="BE398" s="259"/>
      <c r="BF398" s="259"/>
      <c r="BG398" s="259"/>
      <c r="BH398" s="259"/>
      <c r="BI398" s="259"/>
      <c r="BJ398" s="259"/>
      <c r="BK398" s="259"/>
      <c r="BL398" s="259"/>
      <c r="BM398" s="259"/>
      <c r="BN398" s="259"/>
      <c r="BO398" s="259"/>
      <c r="BP398" s="259"/>
      <c r="BQ398" s="259"/>
      <c r="BR398" s="259"/>
      <c r="BS398" s="259"/>
      <c r="BT398" s="259"/>
      <c r="BU398" s="259"/>
      <c r="BV398" s="259"/>
      <c r="BW398" s="259"/>
      <c r="BX398" s="259"/>
      <c r="BY398" s="259"/>
      <c r="BZ398" s="259"/>
      <c r="CA398" s="259"/>
      <c r="CB398" s="259"/>
      <c r="CC398" s="259"/>
      <c r="CD398" s="259"/>
      <c r="CE398" s="259"/>
    </row>
    <row r="399" spans="46:83" x14ac:dyDescent="0.15">
      <c r="AT399" s="259"/>
      <c r="AU399" s="259"/>
      <c r="AV399" s="259"/>
      <c r="AW399" s="259"/>
      <c r="AX399" s="259"/>
      <c r="AY399" s="259"/>
      <c r="AZ399" s="259"/>
      <c r="BA399" s="259"/>
      <c r="BB399" s="259"/>
      <c r="BC399" s="259"/>
      <c r="BD399" s="259"/>
      <c r="BE399" s="259"/>
      <c r="BF399" s="259"/>
      <c r="BG399" s="259"/>
      <c r="BH399" s="259"/>
      <c r="BI399" s="259"/>
      <c r="BJ399" s="259"/>
      <c r="BK399" s="259"/>
      <c r="BL399" s="259"/>
      <c r="BM399" s="259"/>
      <c r="BN399" s="259"/>
      <c r="BO399" s="259"/>
      <c r="BP399" s="259"/>
      <c r="BQ399" s="259"/>
      <c r="BR399" s="259"/>
      <c r="BS399" s="259"/>
      <c r="BT399" s="259"/>
      <c r="BU399" s="259"/>
      <c r="BV399" s="259"/>
      <c r="BW399" s="259"/>
      <c r="BX399" s="259"/>
      <c r="BY399" s="259"/>
      <c r="BZ399" s="259"/>
      <c r="CA399" s="259"/>
      <c r="CB399" s="259"/>
      <c r="CC399" s="259"/>
      <c r="CD399" s="259"/>
      <c r="CE399" s="259"/>
    </row>
    <row r="400" spans="46:83" x14ac:dyDescent="0.15">
      <c r="AT400" s="259"/>
      <c r="AU400" s="259"/>
      <c r="AV400" s="259"/>
      <c r="AW400" s="259"/>
      <c r="AX400" s="259"/>
      <c r="AY400" s="259"/>
      <c r="AZ400" s="259"/>
      <c r="BA400" s="259"/>
      <c r="BB400" s="259"/>
      <c r="BC400" s="259"/>
      <c r="BD400" s="259"/>
      <c r="BE400" s="259"/>
      <c r="BF400" s="259"/>
      <c r="BG400" s="259"/>
      <c r="BH400" s="259"/>
      <c r="BI400" s="259"/>
      <c r="BJ400" s="259"/>
      <c r="BK400" s="259"/>
      <c r="BL400" s="259"/>
      <c r="BM400" s="259"/>
      <c r="BN400" s="259"/>
      <c r="BO400" s="259"/>
      <c r="BP400" s="259"/>
      <c r="BQ400" s="259"/>
      <c r="BR400" s="259"/>
      <c r="BS400" s="259"/>
      <c r="BT400" s="259"/>
      <c r="BU400" s="259"/>
      <c r="BV400" s="259"/>
      <c r="BW400" s="259"/>
      <c r="BX400" s="259"/>
      <c r="BY400" s="259"/>
      <c r="BZ400" s="259"/>
      <c r="CA400" s="259"/>
      <c r="CB400" s="259"/>
      <c r="CC400" s="259"/>
      <c r="CD400" s="259"/>
      <c r="CE400" s="259"/>
    </row>
    <row r="401" spans="46:83" x14ac:dyDescent="0.15">
      <c r="AT401" s="259"/>
      <c r="AU401" s="259"/>
      <c r="AV401" s="259"/>
      <c r="AW401" s="259"/>
      <c r="AX401" s="259"/>
      <c r="AY401" s="259"/>
      <c r="AZ401" s="259"/>
      <c r="BA401" s="259"/>
      <c r="BB401" s="259"/>
      <c r="BC401" s="259"/>
      <c r="BD401" s="259"/>
      <c r="BE401" s="259"/>
      <c r="BF401" s="259"/>
      <c r="BG401" s="259"/>
      <c r="BH401" s="259"/>
      <c r="BI401" s="259"/>
      <c r="BJ401" s="259"/>
      <c r="BK401" s="259"/>
      <c r="BL401" s="259"/>
      <c r="BM401" s="259"/>
      <c r="BN401" s="259"/>
      <c r="BO401" s="259"/>
      <c r="BP401" s="259"/>
      <c r="BQ401" s="259"/>
      <c r="BR401" s="259"/>
      <c r="BS401" s="259"/>
      <c r="BT401" s="259"/>
      <c r="BU401" s="259"/>
      <c r="BV401" s="259"/>
      <c r="BW401" s="259"/>
      <c r="BX401" s="259"/>
      <c r="BY401" s="259"/>
      <c r="BZ401" s="259"/>
      <c r="CA401" s="259"/>
      <c r="CB401" s="259"/>
      <c r="CC401" s="259"/>
      <c r="CD401" s="259"/>
      <c r="CE401" s="259"/>
    </row>
    <row r="402" spans="46:83" x14ac:dyDescent="0.15">
      <c r="AT402" s="259"/>
      <c r="AU402" s="259"/>
      <c r="AV402" s="259"/>
      <c r="AW402" s="259"/>
      <c r="AX402" s="259"/>
      <c r="AY402" s="259"/>
      <c r="AZ402" s="259"/>
      <c r="BA402" s="259"/>
      <c r="BB402" s="259"/>
      <c r="BC402" s="259"/>
      <c r="BD402" s="259"/>
      <c r="BE402" s="259"/>
      <c r="BF402" s="259"/>
      <c r="BG402" s="259"/>
      <c r="BH402" s="259"/>
      <c r="BI402" s="259"/>
      <c r="BJ402" s="259"/>
      <c r="BK402" s="259"/>
      <c r="BL402" s="259"/>
      <c r="BM402" s="259"/>
      <c r="BN402" s="259"/>
      <c r="BO402" s="259"/>
      <c r="BP402" s="259"/>
      <c r="BQ402" s="259"/>
      <c r="BR402" s="259"/>
      <c r="BS402" s="259"/>
      <c r="BT402" s="259"/>
      <c r="BU402" s="259"/>
      <c r="BV402" s="259"/>
      <c r="BW402" s="259"/>
      <c r="BX402" s="259"/>
      <c r="BY402" s="259"/>
      <c r="BZ402" s="259"/>
      <c r="CA402" s="259"/>
      <c r="CB402" s="259"/>
      <c r="CC402" s="259"/>
      <c r="CD402" s="259"/>
      <c r="CE402" s="259"/>
    </row>
    <row r="403" spans="46:83" x14ac:dyDescent="0.15">
      <c r="AT403" s="259"/>
      <c r="AU403" s="259"/>
      <c r="AV403" s="259"/>
      <c r="AW403" s="259"/>
      <c r="AX403" s="259"/>
      <c r="AY403" s="259"/>
      <c r="AZ403" s="259"/>
      <c r="BA403" s="259"/>
      <c r="BB403" s="259"/>
      <c r="BC403" s="259"/>
      <c r="BD403" s="259"/>
      <c r="BE403" s="259"/>
      <c r="BF403" s="259"/>
      <c r="BG403" s="259"/>
      <c r="BH403" s="259"/>
      <c r="BI403" s="259"/>
      <c r="BJ403" s="259"/>
      <c r="BK403" s="259"/>
      <c r="BL403" s="259"/>
      <c r="BM403" s="259"/>
      <c r="BN403" s="259"/>
      <c r="BO403" s="259"/>
      <c r="BP403" s="259"/>
      <c r="BQ403" s="259"/>
      <c r="BR403" s="259"/>
      <c r="BS403" s="259"/>
      <c r="BT403" s="259"/>
      <c r="BU403" s="259"/>
      <c r="BV403" s="259"/>
      <c r="BW403" s="259"/>
      <c r="BX403" s="259"/>
      <c r="BY403" s="259"/>
      <c r="BZ403" s="259"/>
      <c r="CA403" s="259"/>
      <c r="CB403" s="259"/>
      <c r="CC403" s="259"/>
      <c r="CD403" s="259"/>
      <c r="CE403" s="259"/>
    </row>
    <row r="404" spans="46:83" x14ac:dyDescent="0.15">
      <c r="AT404" s="259"/>
      <c r="AU404" s="259"/>
      <c r="AV404" s="259"/>
      <c r="AW404" s="259"/>
      <c r="AX404" s="259"/>
      <c r="AY404" s="259"/>
      <c r="AZ404" s="259"/>
      <c r="BA404" s="259"/>
      <c r="BB404" s="259"/>
      <c r="BC404" s="259"/>
      <c r="BD404" s="259"/>
      <c r="BE404" s="259"/>
      <c r="BF404" s="259"/>
      <c r="BG404" s="259"/>
      <c r="BH404" s="259"/>
      <c r="BI404" s="259"/>
      <c r="BJ404" s="259"/>
      <c r="BK404" s="259"/>
      <c r="BL404" s="259"/>
      <c r="BM404" s="259"/>
      <c r="BN404" s="259"/>
      <c r="BO404" s="259"/>
      <c r="BP404" s="259"/>
      <c r="BQ404" s="259"/>
      <c r="BR404" s="259"/>
      <c r="BS404" s="259"/>
      <c r="BT404" s="259"/>
      <c r="BU404" s="259"/>
      <c r="BV404" s="259"/>
      <c r="BW404" s="259"/>
      <c r="BX404" s="259"/>
      <c r="BY404" s="259"/>
      <c r="BZ404" s="259"/>
      <c r="CA404" s="259"/>
      <c r="CB404" s="259"/>
      <c r="CC404" s="259"/>
      <c r="CD404" s="259"/>
      <c r="CE404" s="259"/>
    </row>
    <row r="405" spans="46:83" x14ac:dyDescent="0.15">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c r="BQ405" s="259"/>
      <c r="BR405" s="259"/>
      <c r="BS405" s="259"/>
      <c r="BT405" s="259"/>
      <c r="BU405" s="259"/>
      <c r="BV405" s="259"/>
      <c r="BW405" s="259"/>
      <c r="BX405" s="259"/>
      <c r="BY405" s="259"/>
      <c r="BZ405" s="259"/>
      <c r="CA405" s="259"/>
      <c r="CB405" s="259"/>
      <c r="CC405" s="259"/>
      <c r="CD405" s="259"/>
      <c r="CE405" s="259"/>
    </row>
    <row r="406" spans="46:83" x14ac:dyDescent="0.15">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c r="BQ406" s="259"/>
      <c r="BR406" s="259"/>
      <c r="BS406" s="259"/>
      <c r="BT406" s="259"/>
      <c r="BU406" s="259"/>
      <c r="BV406" s="259"/>
      <c r="BW406" s="259"/>
      <c r="BX406" s="259"/>
      <c r="BY406" s="259"/>
      <c r="BZ406" s="259"/>
      <c r="CA406" s="259"/>
      <c r="CB406" s="259"/>
      <c r="CC406" s="259"/>
      <c r="CD406" s="259"/>
      <c r="CE406" s="259"/>
    </row>
    <row r="407" spans="46:83" x14ac:dyDescent="0.15">
      <c r="AT407" s="259"/>
      <c r="AU407" s="259"/>
      <c r="AV407" s="259"/>
      <c r="AW407" s="259"/>
      <c r="AX407" s="259"/>
      <c r="AY407" s="259"/>
      <c r="AZ407" s="259"/>
      <c r="BA407" s="259"/>
      <c r="BB407" s="259"/>
      <c r="BC407" s="259"/>
      <c r="BD407" s="259"/>
      <c r="BE407" s="259"/>
      <c r="BF407" s="259"/>
      <c r="BG407" s="259"/>
      <c r="BH407" s="259"/>
      <c r="BI407" s="259"/>
      <c r="BJ407" s="259"/>
      <c r="BK407" s="259"/>
      <c r="BL407" s="259"/>
      <c r="BM407" s="259"/>
      <c r="BN407" s="259"/>
      <c r="BO407" s="259"/>
      <c r="BP407" s="259"/>
      <c r="BQ407" s="259"/>
      <c r="BR407" s="259"/>
      <c r="BS407" s="259"/>
      <c r="BT407" s="259"/>
      <c r="BU407" s="259"/>
      <c r="BV407" s="259"/>
      <c r="BW407" s="259"/>
      <c r="BX407" s="259"/>
      <c r="BY407" s="259"/>
      <c r="BZ407" s="259"/>
      <c r="CA407" s="259"/>
      <c r="CB407" s="259"/>
      <c r="CC407" s="259"/>
      <c r="CD407" s="259"/>
      <c r="CE407" s="259"/>
    </row>
    <row r="408" spans="46:83" x14ac:dyDescent="0.15">
      <c r="AT408" s="259"/>
      <c r="AU408" s="259"/>
      <c r="AV408" s="259"/>
      <c r="AW408" s="259"/>
      <c r="AX408" s="259"/>
      <c r="AY408" s="259"/>
      <c r="AZ408" s="259"/>
      <c r="BA408" s="259"/>
      <c r="BB408" s="259"/>
      <c r="BC408" s="259"/>
      <c r="BD408" s="259"/>
      <c r="BE408" s="259"/>
      <c r="BF408" s="259"/>
      <c r="BG408" s="259"/>
      <c r="BH408" s="259"/>
      <c r="BI408" s="259"/>
      <c r="BJ408" s="259"/>
      <c r="BK408" s="259"/>
      <c r="BL408" s="259"/>
      <c r="BM408" s="259"/>
      <c r="BN408" s="259"/>
      <c r="BO408" s="259"/>
      <c r="BP408" s="259"/>
      <c r="BQ408" s="259"/>
      <c r="BR408" s="259"/>
      <c r="BS408" s="259"/>
      <c r="BT408" s="259"/>
      <c r="BU408" s="259"/>
      <c r="BV408" s="259"/>
      <c r="BW408" s="259"/>
      <c r="BX408" s="259"/>
      <c r="BY408" s="259"/>
      <c r="BZ408" s="259"/>
      <c r="CA408" s="259"/>
      <c r="CB408" s="259"/>
      <c r="CC408" s="259"/>
      <c r="CD408" s="259"/>
      <c r="CE408" s="259"/>
    </row>
    <row r="409" spans="46:83" x14ac:dyDescent="0.15">
      <c r="AT409" s="259"/>
      <c r="AU409" s="259"/>
      <c r="AV409" s="259"/>
      <c r="AW409" s="259"/>
      <c r="AX409" s="259"/>
      <c r="AY409" s="259"/>
      <c r="AZ409" s="259"/>
      <c r="BA409" s="259"/>
      <c r="BB409" s="259"/>
      <c r="BC409" s="259"/>
      <c r="BD409" s="259"/>
      <c r="BE409" s="259"/>
      <c r="BF409" s="259"/>
      <c r="BG409" s="259"/>
      <c r="BH409" s="259"/>
      <c r="BI409" s="259"/>
      <c r="BJ409" s="259"/>
      <c r="BK409" s="259"/>
      <c r="BL409" s="259"/>
      <c r="BM409" s="259"/>
      <c r="BN409" s="259"/>
      <c r="BO409" s="259"/>
      <c r="BP409" s="259"/>
      <c r="BQ409" s="259"/>
      <c r="BR409" s="259"/>
      <c r="BS409" s="259"/>
      <c r="BT409" s="259"/>
      <c r="BU409" s="259"/>
      <c r="BV409" s="259"/>
      <c r="BW409" s="259"/>
      <c r="BX409" s="259"/>
      <c r="BY409" s="259"/>
      <c r="BZ409" s="259"/>
      <c r="CA409" s="259"/>
      <c r="CB409" s="259"/>
      <c r="CC409" s="259"/>
      <c r="CD409" s="259"/>
      <c r="CE409" s="259"/>
    </row>
    <row r="410" spans="46:83" x14ac:dyDescent="0.15">
      <c r="AT410" s="259"/>
      <c r="AU410" s="259"/>
      <c r="AV410" s="259"/>
      <c r="AW410" s="259"/>
      <c r="AX410" s="259"/>
      <c r="AY410" s="259"/>
      <c r="AZ410" s="259"/>
      <c r="BA410" s="259"/>
      <c r="BB410" s="259"/>
      <c r="BC410" s="259"/>
      <c r="BD410" s="259"/>
      <c r="BE410" s="259"/>
      <c r="BF410" s="259"/>
      <c r="BG410" s="259"/>
      <c r="BH410" s="259"/>
      <c r="BI410" s="259"/>
      <c r="BJ410" s="259"/>
      <c r="BK410" s="259"/>
      <c r="BL410" s="259"/>
      <c r="BM410" s="259"/>
      <c r="BN410" s="259"/>
      <c r="BO410" s="259"/>
      <c r="BP410" s="259"/>
      <c r="BQ410" s="259"/>
      <c r="BR410" s="259"/>
      <c r="BS410" s="259"/>
      <c r="BT410" s="259"/>
      <c r="BU410" s="259"/>
      <c r="BV410" s="259"/>
      <c r="BW410" s="259"/>
      <c r="BX410" s="259"/>
      <c r="BY410" s="259"/>
      <c r="BZ410" s="259"/>
      <c r="CA410" s="259"/>
      <c r="CB410" s="259"/>
      <c r="CC410" s="259"/>
      <c r="CD410" s="259"/>
      <c r="CE410" s="259"/>
    </row>
    <row r="411" spans="46:83" x14ac:dyDescent="0.15">
      <c r="AT411" s="259"/>
      <c r="AU411" s="259"/>
      <c r="AV411" s="259"/>
      <c r="AW411" s="259"/>
      <c r="AX411" s="259"/>
      <c r="AY411" s="259"/>
      <c r="AZ411" s="259"/>
      <c r="BA411" s="259"/>
      <c r="BB411" s="259"/>
      <c r="BC411" s="259"/>
      <c r="BD411" s="259"/>
      <c r="BE411" s="259"/>
      <c r="BF411" s="259"/>
      <c r="BG411" s="259"/>
      <c r="BH411" s="259"/>
      <c r="BI411" s="259"/>
      <c r="BJ411" s="259"/>
      <c r="BK411" s="259"/>
      <c r="BL411" s="259"/>
      <c r="BM411" s="259"/>
      <c r="BN411" s="259"/>
      <c r="BO411" s="259"/>
      <c r="BP411" s="259"/>
      <c r="BQ411" s="259"/>
      <c r="BR411" s="259"/>
      <c r="BS411" s="259"/>
      <c r="BT411" s="259"/>
      <c r="BU411" s="259"/>
      <c r="BV411" s="259"/>
      <c r="BW411" s="259"/>
      <c r="BX411" s="259"/>
      <c r="BY411" s="259"/>
      <c r="BZ411" s="259"/>
      <c r="CA411" s="259"/>
      <c r="CB411" s="259"/>
      <c r="CC411" s="259"/>
      <c r="CD411" s="259"/>
      <c r="CE411" s="259"/>
    </row>
    <row r="412" spans="46:83" x14ac:dyDescent="0.15">
      <c r="AT412" s="259"/>
      <c r="AU412" s="259"/>
      <c r="AV412" s="259"/>
      <c r="AW412" s="259"/>
      <c r="AX412" s="259"/>
      <c r="AY412" s="259"/>
      <c r="AZ412" s="259"/>
      <c r="BA412" s="259"/>
      <c r="BB412" s="259"/>
      <c r="BC412" s="259"/>
      <c r="BD412" s="259"/>
      <c r="BE412" s="259"/>
      <c r="BF412" s="259"/>
      <c r="BG412" s="259"/>
      <c r="BH412" s="259"/>
      <c r="BI412" s="259"/>
      <c r="BJ412" s="259"/>
      <c r="BK412" s="259"/>
      <c r="BL412" s="259"/>
      <c r="BM412" s="259"/>
      <c r="BN412" s="259"/>
      <c r="BO412" s="259"/>
      <c r="BP412" s="259"/>
      <c r="BQ412" s="259"/>
      <c r="BR412" s="259"/>
      <c r="BS412" s="259"/>
      <c r="BT412" s="259"/>
      <c r="BU412" s="259"/>
      <c r="BV412" s="259"/>
      <c r="BW412" s="259"/>
      <c r="BX412" s="259"/>
      <c r="BY412" s="259"/>
      <c r="BZ412" s="259"/>
      <c r="CA412" s="259"/>
      <c r="CB412" s="259"/>
      <c r="CC412" s="259"/>
      <c r="CD412" s="259"/>
      <c r="CE412" s="259"/>
    </row>
    <row r="413" spans="46:83" x14ac:dyDescent="0.15">
      <c r="AT413" s="259"/>
      <c r="AU413" s="259"/>
      <c r="AV413" s="259"/>
      <c r="AW413" s="259"/>
      <c r="AX413" s="259"/>
      <c r="AY413" s="259"/>
      <c r="AZ413" s="259"/>
      <c r="BA413" s="259"/>
      <c r="BB413" s="259"/>
      <c r="BC413" s="259"/>
      <c r="BD413" s="259"/>
      <c r="BE413" s="259"/>
      <c r="BF413" s="259"/>
      <c r="BG413" s="259"/>
      <c r="BH413" s="259"/>
      <c r="BI413" s="259"/>
      <c r="BJ413" s="259"/>
      <c r="BK413" s="259"/>
      <c r="BL413" s="259"/>
      <c r="BM413" s="259"/>
      <c r="BN413" s="259"/>
      <c r="BO413" s="259"/>
      <c r="BP413" s="259"/>
      <c r="BQ413" s="259"/>
      <c r="BR413" s="259"/>
      <c r="BS413" s="259"/>
      <c r="BT413" s="259"/>
      <c r="BU413" s="259"/>
      <c r="BV413" s="259"/>
      <c r="BW413" s="259"/>
      <c r="BX413" s="259"/>
      <c r="BY413" s="259"/>
      <c r="BZ413" s="259"/>
      <c r="CA413" s="259"/>
      <c r="CB413" s="259"/>
      <c r="CC413" s="259"/>
      <c r="CD413" s="259"/>
      <c r="CE413" s="259"/>
    </row>
    <row r="414" spans="46:83" x14ac:dyDescent="0.15">
      <c r="AT414" s="259"/>
      <c r="AU414" s="259"/>
      <c r="AV414" s="259"/>
      <c r="AW414" s="259"/>
      <c r="AX414" s="259"/>
      <c r="AY414" s="259"/>
      <c r="AZ414" s="259"/>
      <c r="BA414" s="259"/>
      <c r="BB414" s="259"/>
      <c r="BC414" s="259"/>
      <c r="BD414" s="259"/>
      <c r="BE414" s="259"/>
      <c r="BF414" s="259"/>
      <c r="BG414" s="259"/>
      <c r="BH414" s="259"/>
      <c r="BI414" s="259"/>
      <c r="BJ414" s="259"/>
      <c r="BK414" s="259"/>
      <c r="BL414" s="259"/>
      <c r="BM414" s="259"/>
      <c r="BN414" s="259"/>
      <c r="BO414" s="259"/>
      <c r="BP414" s="259"/>
      <c r="BQ414" s="259"/>
      <c r="BR414" s="259"/>
      <c r="BS414" s="259"/>
      <c r="BT414" s="259"/>
      <c r="BU414" s="259"/>
      <c r="BV414" s="259"/>
      <c r="BW414" s="259"/>
      <c r="BX414" s="259"/>
      <c r="BY414" s="259"/>
      <c r="BZ414" s="259"/>
      <c r="CA414" s="259"/>
      <c r="CB414" s="259"/>
      <c r="CC414" s="259"/>
      <c r="CD414" s="259"/>
      <c r="CE414" s="259"/>
    </row>
    <row r="415" spans="46:83" x14ac:dyDescent="0.15">
      <c r="AT415" s="259"/>
      <c r="AU415" s="259"/>
      <c r="AV415" s="259"/>
      <c r="AW415" s="259"/>
      <c r="AX415" s="259"/>
      <c r="AY415" s="259"/>
      <c r="AZ415" s="259"/>
      <c r="BA415" s="259"/>
      <c r="BB415" s="259"/>
      <c r="BC415" s="259"/>
      <c r="BD415" s="259"/>
      <c r="BE415" s="259"/>
      <c r="BF415" s="259"/>
      <c r="BG415" s="259"/>
      <c r="BH415" s="259"/>
      <c r="BI415" s="259"/>
      <c r="BJ415" s="259"/>
      <c r="BK415" s="259"/>
      <c r="BL415" s="259"/>
      <c r="BM415" s="259"/>
      <c r="BN415" s="259"/>
      <c r="BO415" s="259"/>
      <c r="BP415" s="259"/>
      <c r="BQ415" s="259"/>
      <c r="BR415" s="259"/>
      <c r="BS415" s="259"/>
      <c r="BT415" s="259"/>
      <c r="BU415" s="259"/>
      <c r="BV415" s="259"/>
      <c r="BW415" s="259"/>
      <c r="BX415" s="259"/>
      <c r="BY415" s="259"/>
      <c r="BZ415" s="259"/>
      <c r="CA415" s="259"/>
      <c r="CB415" s="259"/>
      <c r="CC415" s="259"/>
      <c r="CD415" s="259"/>
      <c r="CE415" s="259"/>
    </row>
    <row r="416" spans="46:83" x14ac:dyDescent="0.15">
      <c r="AT416" s="259"/>
      <c r="AU416" s="259"/>
      <c r="AV416" s="259"/>
      <c r="AW416" s="259"/>
      <c r="AX416" s="259"/>
      <c r="AY416" s="259"/>
      <c r="AZ416" s="259"/>
      <c r="BA416" s="259"/>
      <c r="BB416" s="259"/>
      <c r="BC416" s="259"/>
      <c r="BD416" s="259"/>
      <c r="BE416" s="259"/>
      <c r="BF416" s="259"/>
      <c r="BG416" s="259"/>
      <c r="BH416" s="259"/>
      <c r="BI416" s="259"/>
      <c r="BJ416" s="259"/>
      <c r="BK416" s="259"/>
      <c r="BL416" s="259"/>
      <c r="BM416" s="259"/>
      <c r="BN416" s="259"/>
      <c r="BO416" s="259"/>
      <c r="BP416" s="259"/>
      <c r="BQ416" s="259"/>
      <c r="BR416" s="259"/>
      <c r="BS416" s="259"/>
      <c r="BT416" s="259"/>
      <c r="BU416" s="259"/>
      <c r="BV416" s="259"/>
      <c r="BW416" s="259"/>
      <c r="BX416" s="259"/>
      <c r="BY416" s="259"/>
      <c r="BZ416" s="259"/>
      <c r="CA416" s="259"/>
      <c r="CB416" s="259"/>
      <c r="CC416" s="259"/>
      <c r="CD416" s="259"/>
      <c r="CE416" s="259"/>
    </row>
    <row r="417" spans="46:83" x14ac:dyDescent="0.15">
      <c r="AT417" s="259"/>
      <c r="AU417" s="259"/>
      <c r="AV417" s="259"/>
      <c r="AW417" s="259"/>
      <c r="AX417" s="259"/>
      <c r="AY417" s="259"/>
      <c r="AZ417" s="259"/>
      <c r="BA417" s="259"/>
      <c r="BB417" s="259"/>
      <c r="BC417" s="259"/>
      <c r="BD417" s="259"/>
      <c r="BE417" s="259"/>
      <c r="BF417" s="259"/>
      <c r="BG417" s="259"/>
      <c r="BH417" s="259"/>
      <c r="BI417" s="259"/>
      <c r="BJ417" s="259"/>
      <c r="BK417" s="259"/>
      <c r="BL417" s="259"/>
      <c r="BM417" s="259"/>
      <c r="BN417" s="259"/>
      <c r="BO417" s="259"/>
      <c r="BP417" s="259"/>
      <c r="BQ417" s="259"/>
      <c r="BR417" s="259"/>
      <c r="BS417" s="259"/>
      <c r="BT417" s="259"/>
      <c r="BU417" s="259"/>
      <c r="BV417" s="259"/>
      <c r="BW417" s="259"/>
      <c r="BX417" s="259"/>
      <c r="BY417" s="259"/>
      <c r="BZ417" s="259"/>
      <c r="CA417" s="259"/>
      <c r="CB417" s="259"/>
      <c r="CC417" s="259"/>
      <c r="CD417" s="259"/>
      <c r="CE417" s="259"/>
    </row>
    <row r="418" spans="46:83" x14ac:dyDescent="0.15">
      <c r="AT418" s="259"/>
      <c r="AU418" s="259"/>
      <c r="AV418" s="259"/>
      <c r="AW418" s="259"/>
      <c r="AX418" s="259"/>
      <c r="AY418" s="259"/>
      <c r="AZ418" s="259"/>
      <c r="BA418" s="259"/>
      <c r="BB418" s="259"/>
      <c r="BC418" s="259"/>
      <c r="BD418" s="259"/>
      <c r="BE418" s="259"/>
      <c r="BF418" s="259"/>
      <c r="BG418" s="259"/>
      <c r="BH418" s="259"/>
      <c r="BI418" s="259"/>
      <c r="BJ418" s="259"/>
      <c r="BK418" s="259"/>
      <c r="BL418" s="259"/>
      <c r="BM418" s="259"/>
      <c r="BN418" s="259"/>
      <c r="BO418" s="259"/>
      <c r="BP418" s="259"/>
      <c r="BQ418" s="259"/>
      <c r="BR418" s="259"/>
      <c r="BS418" s="259"/>
      <c r="BT418" s="259"/>
      <c r="BU418" s="259"/>
      <c r="BV418" s="259"/>
      <c r="BW418" s="259"/>
      <c r="BX418" s="259"/>
      <c r="BY418" s="259"/>
      <c r="BZ418" s="259"/>
      <c r="CA418" s="259"/>
      <c r="CB418" s="259"/>
      <c r="CC418" s="259"/>
      <c r="CD418" s="259"/>
      <c r="CE418" s="259"/>
    </row>
    <row r="419" spans="46:83" x14ac:dyDescent="0.15">
      <c r="AT419" s="259"/>
      <c r="AU419" s="259"/>
      <c r="AV419" s="259"/>
      <c r="AW419" s="259"/>
      <c r="AX419" s="259"/>
      <c r="AY419" s="259"/>
      <c r="AZ419" s="259"/>
      <c r="BA419" s="259"/>
      <c r="BB419" s="259"/>
      <c r="BC419" s="259"/>
      <c r="BD419" s="259"/>
      <c r="BE419" s="259"/>
      <c r="BF419" s="259"/>
      <c r="BG419" s="259"/>
      <c r="BH419" s="259"/>
      <c r="BI419" s="259"/>
      <c r="BJ419" s="259"/>
      <c r="BK419" s="259"/>
      <c r="BL419" s="259"/>
      <c r="BM419" s="259"/>
      <c r="BN419" s="259"/>
      <c r="BO419" s="259"/>
      <c r="BP419" s="259"/>
      <c r="BQ419" s="259"/>
      <c r="BR419" s="259"/>
      <c r="BS419" s="259"/>
      <c r="BT419" s="259"/>
      <c r="BU419" s="259"/>
      <c r="BV419" s="259"/>
      <c r="BW419" s="259"/>
      <c r="BX419" s="259"/>
      <c r="BY419" s="259"/>
      <c r="BZ419" s="259"/>
      <c r="CA419" s="259"/>
      <c r="CB419" s="259"/>
      <c r="CC419" s="259"/>
      <c r="CD419" s="259"/>
      <c r="CE419" s="259"/>
    </row>
    <row r="420" spans="46:83" x14ac:dyDescent="0.15">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c r="BQ420" s="259"/>
      <c r="BR420" s="259"/>
      <c r="BS420" s="259"/>
      <c r="BT420" s="259"/>
      <c r="BU420" s="259"/>
      <c r="BV420" s="259"/>
      <c r="BW420" s="259"/>
      <c r="BX420" s="259"/>
      <c r="BY420" s="259"/>
      <c r="BZ420" s="259"/>
      <c r="CA420" s="259"/>
      <c r="CB420" s="259"/>
      <c r="CC420" s="259"/>
      <c r="CD420" s="259"/>
      <c r="CE420" s="259"/>
    </row>
    <row r="421" spans="46:83" x14ac:dyDescent="0.15">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c r="BQ421" s="259"/>
      <c r="BR421" s="259"/>
      <c r="BS421" s="259"/>
      <c r="BT421" s="259"/>
      <c r="BU421" s="259"/>
      <c r="BV421" s="259"/>
      <c r="BW421" s="259"/>
      <c r="BX421" s="259"/>
      <c r="BY421" s="259"/>
      <c r="BZ421" s="259"/>
      <c r="CA421" s="259"/>
      <c r="CB421" s="259"/>
      <c r="CC421" s="259"/>
      <c r="CD421" s="259"/>
      <c r="CE421" s="259"/>
    </row>
    <row r="422" spans="46:83" x14ac:dyDescent="0.15">
      <c r="AT422" s="259"/>
      <c r="AU422" s="259"/>
      <c r="AV422" s="259"/>
      <c r="AW422" s="259"/>
      <c r="AX422" s="259"/>
      <c r="AY422" s="259"/>
      <c r="AZ422" s="259"/>
      <c r="BA422" s="259"/>
      <c r="BB422" s="259"/>
      <c r="BC422" s="259"/>
      <c r="BD422" s="259"/>
      <c r="BE422" s="259"/>
      <c r="BF422" s="259"/>
      <c r="BG422" s="259"/>
      <c r="BH422" s="259"/>
      <c r="BI422" s="259"/>
      <c r="BJ422" s="259"/>
      <c r="BK422" s="259"/>
      <c r="BL422" s="259"/>
      <c r="BM422" s="259"/>
      <c r="BN422" s="259"/>
      <c r="BO422" s="259"/>
      <c r="BP422" s="259"/>
      <c r="BQ422" s="259"/>
      <c r="BR422" s="259"/>
      <c r="BS422" s="259"/>
      <c r="BT422" s="259"/>
      <c r="BU422" s="259"/>
      <c r="BV422" s="259"/>
      <c r="BW422" s="259"/>
      <c r="BX422" s="259"/>
      <c r="BY422" s="259"/>
      <c r="BZ422" s="259"/>
      <c r="CA422" s="259"/>
      <c r="CB422" s="259"/>
      <c r="CC422" s="259"/>
      <c r="CD422" s="259"/>
      <c r="CE422" s="259"/>
    </row>
    <row r="423" spans="46:83" x14ac:dyDescent="0.15">
      <c r="AT423" s="259"/>
      <c r="AU423" s="259"/>
      <c r="AV423" s="259"/>
      <c r="AW423" s="259"/>
      <c r="AX423" s="259"/>
      <c r="AY423" s="259"/>
      <c r="AZ423" s="259"/>
      <c r="BA423" s="259"/>
      <c r="BB423" s="259"/>
      <c r="BC423" s="259"/>
      <c r="BD423" s="259"/>
      <c r="BE423" s="259"/>
      <c r="BF423" s="259"/>
      <c r="BG423" s="259"/>
      <c r="BH423" s="259"/>
      <c r="BI423" s="259"/>
      <c r="BJ423" s="259"/>
      <c r="BK423" s="259"/>
      <c r="BL423" s="259"/>
      <c r="BM423" s="259"/>
      <c r="BN423" s="259"/>
      <c r="BO423" s="259"/>
      <c r="BP423" s="259"/>
      <c r="BQ423" s="259"/>
      <c r="BR423" s="259"/>
      <c r="BS423" s="259"/>
      <c r="BT423" s="259"/>
      <c r="BU423" s="259"/>
      <c r="BV423" s="259"/>
      <c r="BW423" s="259"/>
      <c r="BX423" s="259"/>
      <c r="BY423" s="259"/>
      <c r="BZ423" s="259"/>
      <c r="CA423" s="259"/>
      <c r="CB423" s="259"/>
      <c r="CC423" s="259"/>
      <c r="CD423" s="259"/>
      <c r="CE423" s="259"/>
    </row>
    <row r="424" spans="46:83" x14ac:dyDescent="0.15">
      <c r="AT424" s="259"/>
      <c r="AU424" s="259"/>
      <c r="AV424" s="259"/>
      <c r="AW424" s="259"/>
      <c r="AX424" s="259"/>
      <c r="AY424" s="259"/>
      <c r="AZ424" s="259"/>
      <c r="BA424" s="259"/>
      <c r="BB424" s="259"/>
      <c r="BC424" s="259"/>
      <c r="BD424" s="259"/>
      <c r="BE424" s="259"/>
      <c r="BF424" s="259"/>
      <c r="BG424" s="259"/>
      <c r="BH424" s="259"/>
      <c r="BI424" s="259"/>
      <c r="BJ424" s="259"/>
      <c r="BK424" s="259"/>
      <c r="BL424" s="259"/>
      <c r="BM424" s="259"/>
      <c r="BN424" s="259"/>
      <c r="BO424" s="259"/>
      <c r="BP424" s="259"/>
      <c r="BQ424" s="259"/>
      <c r="BR424" s="259"/>
      <c r="BS424" s="259"/>
      <c r="BT424" s="259"/>
      <c r="BU424" s="259"/>
      <c r="BV424" s="259"/>
      <c r="BW424" s="259"/>
      <c r="BX424" s="259"/>
      <c r="BY424" s="259"/>
      <c r="BZ424" s="259"/>
      <c r="CA424" s="259"/>
      <c r="CB424" s="259"/>
      <c r="CC424" s="259"/>
      <c r="CD424" s="259"/>
      <c r="CE424" s="259"/>
    </row>
    <row r="425" spans="46:83" x14ac:dyDescent="0.15">
      <c r="AT425" s="259"/>
      <c r="AU425" s="259"/>
      <c r="AV425" s="259"/>
      <c r="AW425" s="259"/>
      <c r="AX425" s="259"/>
      <c r="AY425" s="259"/>
      <c r="AZ425" s="259"/>
      <c r="BA425" s="259"/>
      <c r="BB425" s="259"/>
      <c r="BC425" s="259"/>
      <c r="BD425" s="259"/>
      <c r="BE425" s="259"/>
      <c r="BF425" s="259"/>
      <c r="BG425" s="259"/>
      <c r="BH425" s="259"/>
      <c r="BI425" s="259"/>
      <c r="BJ425" s="259"/>
      <c r="BK425" s="259"/>
      <c r="BL425" s="259"/>
      <c r="BM425" s="259"/>
      <c r="BN425" s="259"/>
      <c r="BO425" s="259"/>
      <c r="BP425" s="259"/>
      <c r="BQ425" s="259"/>
      <c r="BR425" s="259"/>
      <c r="BS425" s="259"/>
      <c r="BT425" s="259"/>
      <c r="BU425" s="259"/>
      <c r="BV425" s="259"/>
      <c r="BW425" s="259"/>
      <c r="BX425" s="259"/>
      <c r="BY425" s="259"/>
      <c r="BZ425" s="259"/>
      <c r="CA425" s="259"/>
      <c r="CB425" s="259"/>
      <c r="CC425" s="259"/>
      <c r="CD425" s="259"/>
      <c r="CE425" s="259"/>
    </row>
    <row r="426" spans="46:83" x14ac:dyDescent="0.15">
      <c r="AT426" s="259"/>
      <c r="AU426" s="259"/>
      <c r="AV426" s="259"/>
      <c r="AW426" s="259"/>
      <c r="AX426" s="259"/>
      <c r="AY426" s="259"/>
      <c r="AZ426" s="259"/>
      <c r="BA426" s="259"/>
      <c r="BB426" s="259"/>
      <c r="BC426" s="259"/>
      <c r="BD426" s="259"/>
      <c r="BE426" s="259"/>
      <c r="BF426" s="259"/>
      <c r="BG426" s="259"/>
      <c r="BH426" s="259"/>
      <c r="BI426" s="259"/>
      <c r="BJ426" s="259"/>
      <c r="BK426" s="259"/>
      <c r="BL426" s="259"/>
      <c r="BM426" s="259"/>
      <c r="BN426" s="259"/>
      <c r="BO426" s="259"/>
      <c r="BP426" s="259"/>
      <c r="BQ426" s="259"/>
      <c r="BR426" s="259"/>
      <c r="BS426" s="259"/>
      <c r="BT426" s="259"/>
      <c r="BU426" s="259"/>
      <c r="BV426" s="259"/>
      <c r="BW426" s="259"/>
      <c r="BX426" s="259"/>
      <c r="BY426" s="259"/>
      <c r="BZ426" s="259"/>
      <c r="CA426" s="259"/>
      <c r="CB426" s="259"/>
      <c r="CC426" s="259"/>
      <c r="CD426" s="259"/>
      <c r="CE426" s="259"/>
    </row>
    <row r="427" spans="46:83" x14ac:dyDescent="0.15">
      <c r="AT427" s="259"/>
      <c r="AU427" s="259"/>
      <c r="AV427" s="259"/>
      <c r="AW427" s="259"/>
      <c r="AX427" s="259"/>
      <c r="AY427" s="259"/>
      <c r="AZ427" s="259"/>
      <c r="BA427" s="259"/>
      <c r="BB427" s="259"/>
      <c r="BC427" s="259"/>
      <c r="BD427" s="259"/>
      <c r="BE427" s="259"/>
      <c r="BF427" s="259"/>
      <c r="BG427" s="259"/>
      <c r="BH427" s="259"/>
      <c r="BI427" s="259"/>
      <c r="BJ427" s="259"/>
      <c r="BK427" s="259"/>
      <c r="BL427" s="259"/>
      <c r="BM427" s="259"/>
      <c r="BN427" s="259"/>
      <c r="BO427" s="259"/>
      <c r="BP427" s="259"/>
      <c r="BQ427" s="259"/>
      <c r="BR427" s="259"/>
      <c r="BS427" s="259"/>
      <c r="BT427" s="259"/>
      <c r="BU427" s="259"/>
      <c r="BV427" s="259"/>
      <c r="BW427" s="259"/>
      <c r="BX427" s="259"/>
      <c r="BY427" s="259"/>
      <c r="BZ427" s="259"/>
      <c r="CA427" s="259"/>
      <c r="CB427" s="259"/>
      <c r="CC427" s="259"/>
      <c r="CD427" s="259"/>
      <c r="CE427" s="259"/>
    </row>
    <row r="428" spans="46:83" x14ac:dyDescent="0.15">
      <c r="AT428" s="259"/>
      <c r="AU428" s="259"/>
      <c r="AV428" s="259"/>
      <c r="AW428" s="259"/>
      <c r="AX428" s="259"/>
      <c r="AY428" s="259"/>
      <c r="AZ428" s="259"/>
      <c r="BA428" s="259"/>
      <c r="BB428" s="259"/>
      <c r="BC428" s="259"/>
      <c r="BD428" s="259"/>
      <c r="BE428" s="259"/>
      <c r="BF428" s="259"/>
      <c r="BG428" s="259"/>
      <c r="BH428" s="259"/>
      <c r="BI428" s="259"/>
      <c r="BJ428" s="259"/>
      <c r="BK428" s="259"/>
      <c r="BL428" s="259"/>
      <c r="BM428" s="259"/>
      <c r="BN428" s="259"/>
      <c r="BO428" s="259"/>
      <c r="BP428" s="259"/>
      <c r="BQ428" s="259"/>
      <c r="BR428" s="259"/>
      <c r="BS428" s="259"/>
      <c r="BT428" s="259"/>
      <c r="BU428" s="259"/>
      <c r="BV428" s="259"/>
      <c r="BW428" s="259"/>
      <c r="BX428" s="259"/>
      <c r="BY428" s="259"/>
      <c r="BZ428" s="259"/>
      <c r="CA428" s="259"/>
      <c r="CB428" s="259"/>
      <c r="CC428" s="259"/>
      <c r="CD428" s="259"/>
      <c r="CE428" s="259"/>
    </row>
    <row r="429" spans="46:83" x14ac:dyDescent="0.15">
      <c r="AT429" s="259"/>
      <c r="AU429" s="259"/>
      <c r="AV429" s="259"/>
      <c r="AW429" s="259"/>
      <c r="AX429" s="259"/>
      <c r="AY429" s="259"/>
      <c r="AZ429" s="259"/>
      <c r="BA429" s="259"/>
      <c r="BB429" s="259"/>
      <c r="BC429" s="259"/>
      <c r="BD429" s="259"/>
      <c r="BE429" s="259"/>
      <c r="BF429" s="259"/>
      <c r="BG429" s="259"/>
      <c r="BH429" s="259"/>
      <c r="BI429" s="259"/>
      <c r="BJ429" s="259"/>
      <c r="BK429" s="259"/>
      <c r="BL429" s="259"/>
      <c r="BM429" s="259"/>
      <c r="BN429" s="259"/>
      <c r="BO429" s="259"/>
      <c r="BP429" s="259"/>
      <c r="BQ429" s="259"/>
      <c r="BR429" s="259"/>
      <c r="BS429" s="259"/>
      <c r="BT429" s="259"/>
      <c r="BU429" s="259"/>
      <c r="BV429" s="259"/>
      <c r="BW429" s="259"/>
      <c r="BX429" s="259"/>
      <c r="BY429" s="259"/>
      <c r="BZ429" s="259"/>
      <c r="CA429" s="259"/>
      <c r="CB429" s="259"/>
      <c r="CC429" s="259"/>
      <c r="CD429" s="259"/>
      <c r="CE429" s="259"/>
    </row>
    <row r="430" spans="46:83" x14ac:dyDescent="0.15">
      <c r="AT430" s="259"/>
      <c r="AU430" s="259"/>
      <c r="AV430" s="259"/>
      <c r="AW430" s="259"/>
      <c r="AX430" s="259"/>
      <c r="AY430" s="259"/>
      <c r="AZ430" s="259"/>
      <c r="BA430" s="259"/>
      <c r="BB430" s="259"/>
      <c r="BC430" s="259"/>
      <c r="BD430" s="259"/>
      <c r="BE430" s="259"/>
      <c r="BF430" s="259"/>
      <c r="BG430" s="259"/>
      <c r="BH430" s="259"/>
      <c r="BI430" s="259"/>
      <c r="BJ430" s="259"/>
      <c r="BK430" s="259"/>
      <c r="BL430" s="259"/>
      <c r="BM430" s="259"/>
      <c r="BN430" s="259"/>
      <c r="BO430" s="259"/>
      <c r="BP430" s="259"/>
      <c r="BQ430" s="259"/>
      <c r="BR430" s="259"/>
      <c r="BS430" s="259"/>
      <c r="BT430" s="259"/>
      <c r="BU430" s="259"/>
      <c r="BV430" s="259"/>
      <c r="BW430" s="259"/>
      <c r="BX430" s="259"/>
      <c r="BY430" s="259"/>
      <c r="BZ430" s="259"/>
      <c r="CA430" s="259"/>
      <c r="CB430" s="259"/>
      <c r="CC430" s="259"/>
      <c r="CD430" s="259"/>
      <c r="CE430" s="259"/>
    </row>
    <row r="431" spans="46:83" x14ac:dyDescent="0.15">
      <c r="AT431" s="259"/>
      <c r="AU431" s="259"/>
      <c r="AV431" s="259"/>
      <c r="AW431" s="259"/>
      <c r="AX431" s="259"/>
      <c r="AY431" s="259"/>
      <c r="AZ431" s="259"/>
      <c r="BA431" s="259"/>
      <c r="BB431" s="259"/>
      <c r="BC431" s="259"/>
      <c r="BD431" s="259"/>
      <c r="BE431" s="259"/>
      <c r="BF431" s="259"/>
      <c r="BG431" s="259"/>
      <c r="BH431" s="259"/>
      <c r="BI431" s="259"/>
      <c r="BJ431" s="259"/>
      <c r="BK431" s="259"/>
      <c r="BL431" s="259"/>
      <c r="BM431" s="259"/>
      <c r="BN431" s="259"/>
      <c r="BO431" s="259"/>
      <c r="BP431" s="259"/>
      <c r="BQ431" s="259"/>
      <c r="BR431" s="259"/>
      <c r="BS431" s="259"/>
      <c r="BT431" s="259"/>
      <c r="BU431" s="259"/>
      <c r="BV431" s="259"/>
      <c r="BW431" s="259"/>
      <c r="BX431" s="259"/>
      <c r="BY431" s="259"/>
      <c r="BZ431" s="259"/>
      <c r="CA431" s="259"/>
      <c r="CB431" s="259"/>
      <c r="CC431" s="259"/>
      <c r="CD431" s="259"/>
      <c r="CE431" s="259"/>
    </row>
    <row r="432" spans="46:83" x14ac:dyDescent="0.15">
      <c r="AT432" s="259"/>
      <c r="AU432" s="259"/>
      <c r="AV432" s="259"/>
      <c r="AW432" s="259"/>
      <c r="AX432" s="259"/>
      <c r="AY432" s="259"/>
      <c r="AZ432" s="259"/>
      <c r="BA432" s="259"/>
      <c r="BB432" s="259"/>
      <c r="BC432" s="259"/>
      <c r="BD432" s="259"/>
      <c r="BE432" s="259"/>
      <c r="BF432" s="259"/>
      <c r="BG432" s="259"/>
      <c r="BH432" s="259"/>
      <c r="BI432" s="259"/>
      <c r="BJ432" s="259"/>
      <c r="BK432" s="259"/>
      <c r="BL432" s="259"/>
      <c r="BM432" s="259"/>
      <c r="BN432" s="259"/>
      <c r="BO432" s="259"/>
      <c r="BP432" s="259"/>
      <c r="BQ432" s="259"/>
      <c r="BR432" s="259"/>
      <c r="BS432" s="259"/>
      <c r="BT432" s="259"/>
      <c r="BU432" s="259"/>
      <c r="BV432" s="259"/>
      <c r="BW432" s="259"/>
      <c r="BX432" s="259"/>
      <c r="BY432" s="259"/>
      <c r="BZ432" s="259"/>
      <c r="CA432" s="259"/>
      <c r="CB432" s="259"/>
      <c r="CC432" s="259"/>
      <c r="CD432" s="259"/>
      <c r="CE432" s="259"/>
    </row>
    <row r="433" spans="46:83" x14ac:dyDescent="0.15">
      <c r="AT433" s="259"/>
      <c r="AU433" s="259"/>
      <c r="AV433" s="259"/>
      <c r="AW433" s="259"/>
      <c r="AX433" s="259"/>
      <c r="AY433" s="259"/>
      <c r="AZ433" s="259"/>
      <c r="BA433" s="259"/>
      <c r="BB433" s="259"/>
      <c r="BC433" s="259"/>
      <c r="BD433" s="259"/>
      <c r="BE433" s="259"/>
      <c r="BF433" s="259"/>
      <c r="BG433" s="259"/>
      <c r="BH433" s="259"/>
      <c r="BI433" s="259"/>
      <c r="BJ433" s="259"/>
      <c r="BK433" s="259"/>
      <c r="BL433" s="259"/>
      <c r="BM433" s="259"/>
      <c r="BN433" s="259"/>
      <c r="BO433" s="259"/>
      <c r="BP433" s="259"/>
      <c r="BQ433" s="259"/>
      <c r="BR433" s="259"/>
      <c r="BS433" s="259"/>
      <c r="BT433" s="259"/>
      <c r="BU433" s="259"/>
      <c r="BV433" s="259"/>
      <c r="BW433" s="259"/>
      <c r="BX433" s="259"/>
      <c r="BY433" s="259"/>
      <c r="BZ433" s="259"/>
      <c r="CA433" s="259"/>
      <c r="CB433" s="259"/>
      <c r="CC433" s="259"/>
      <c r="CD433" s="259"/>
      <c r="CE433" s="259"/>
    </row>
    <row r="434" spans="46:83" x14ac:dyDescent="0.15">
      <c r="AT434" s="259"/>
      <c r="AU434" s="259"/>
      <c r="AV434" s="259"/>
      <c r="AW434" s="259"/>
      <c r="AX434" s="259"/>
      <c r="AY434" s="259"/>
      <c r="AZ434" s="259"/>
      <c r="BA434" s="259"/>
      <c r="BB434" s="259"/>
      <c r="BC434" s="259"/>
      <c r="BD434" s="259"/>
      <c r="BE434" s="259"/>
      <c r="BF434" s="259"/>
      <c r="BG434" s="259"/>
      <c r="BH434" s="259"/>
      <c r="BI434" s="259"/>
      <c r="BJ434" s="259"/>
      <c r="BK434" s="259"/>
      <c r="BL434" s="259"/>
      <c r="BM434" s="259"/>
      <c r="BN434" s="259"/>
      <c r="BO434" s="259"/>
      <c r="BP434" s="259"/>
      <c r="BQ434" s="259"/>
      <c r="BR434" s="259"/>
      <c r="BS434" s="259"/>
      <c r="BT434" s="259"/>
      <c r="BU434" s="259"/>
      <c r="BV434" s="259"/>
      <c r="BW434" s="259"/>
      <c r="BX434" s="259"/>
      <c r="BY434" s="259"/>
      <c r="BZ434" s="259"/>
      <c r="CA434" s="259"/>
      <c r="CB434" s="259"/>
      <c r="CC434" s="259"/>
      <c r="CD434" s="259"/>
      <c r="CE434" s="259"/>
    </row>
    <row r="435" spans="46:83" x14ac:dyDescent="0.15">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c r="BQ435" s="259"/>
      <c r="BR435" s="259"/>
      <c r="BS435" s="259"/>
      <c r="BT435" s="259"/>
      <c r="BU435" s="259"/>
      <c r="BV435" s="259"/>
      <c r="BW435" s="259"/>
      <c r="BX435" s="259"/>
      <c r="BY435" s="259"/>
      <c r="BZ435" s="259"/>
      <c r="CA435" s="259"/>
      <c r="CB435" s="259"/>
      <c r="CC435" s="259"/>
      <c r="CD435" s="259"/>
      <c r="CE435" s="259"/>
    </row>
    <row r="436" spans="46:83" x14ac:dyDescent="0.15">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c r="BQ436" s="259"/>
      <c r="BR436" s="259"/>
      <c r="BS436" s="259"/>
      <c r="BT436" s="259"/>
      <c r="BU436" s="259"/>
      <c r="BV436" s="259"/>
      <c r="BW436" s="259"/>
      <c r="BX436" s="259"/>
      <c r="BY436" s="259"/>
      <c r="BZ436" s="259"/>
      <c r="CA436" s="259"/>
      <c r="CB436" s="259"/>
      <c r="CC436" s="259"/>
      <c r="CD436" s="259"/>
      <c r="CE436" s="259"/>
    </row>
    <row r="437" spans="46:83" x14ac:dyDescent="0.15">
      <c r="AT437" s="259"/>
      <c r="AU437" s="259"/>
      <c r="AV437" s="259"/>
      <c r="AW437" s="259"/>
      <c r="AX437" s="259"/>
      <c r="AY437" s="259"/>
      <c r="AZ437" s="259"/>
      <c r="BA437" s="259"/>
      <c r="BB437" s="259"/>
      <c r="BC437" s="259"/>
      <c r="BD437" s="259"/>
      <c r="BE437" s="259"/>
      <c r="BF437" s="259"/>
      <c r="BG437" s="259"/>
      <c r="BH437" s="259"/>
      <c r="BI437" s="259"/>
      <c r="BJ437" s="259"/>
      <c r="BK437" s="259"/>
      <c r="BL437" s="259"/>
      <c r="BM437" s="259"/>
      <c r="BN437" s="259"/>
      <c r="BO437" s="259"/>
      <c r="BP437" s="259"/>
      <c r="BQ437" s="259"/>
      <c r="BR437" s="259"/>
      <c r="BS437" s="259"/>
      <c r="BT437" s="259"/>
      <c r="BU437" s="259"/>
      <c r="BV437" s="259"/>
      <c r="BW437" s="259"/>
      <c r="BX437" s="259"/>
      <c r="BY437" s="259"/>
      <c r="BZ437" s="259"/>
      <c r="CA437" s="259"/>
      <c r="CB437" s="259"/>
      <c r="CC437" s="259"/>
      <c r="CD437" s="259"/>
      <c r="CE437" s="259"/>
    </row>
    <row r="438" spans="46:83" x14ac:dyDescent="0.15">
      <c r="AT438" s="259"/>
      <c r="AU438" s="259"/>
      <c r="AV438" s="259"/>
      <c r="AW438" s="259"/>
      <c r="AX438" s="259"/>
      <c r="AY438" s="259"/>
      <c r="AZ438" s="259"/>
      <c r="BA438" s="259"/>
      <c r="BB438" s="259"/>
      <c r="BC438" s="259"/>
      <c r="BD438" s="259"/>
      <c r="BE438" s="259"/>
      <c r="BF438" s="259"/>
      <c r="BG438" s="259"/>
      <c r="BH438" s="259"/>
      <c r="BI438" s="259"/>
      <c r="BJ438" s="259"/>
      <c r="BK438" s="259"/>
      <c r="BL438" s="259"/>
      <c r="BM438" s="259"/>
      <c r="BN438" s="259"/>
      <c r="BO438" s="259"/>
      <c r="BP438" s="259"/>
      <c r="BQ438" s="259"/>
      <c r="BR438" s="259"/>
      <c r="BS438" s="259"/>
      <c r="BT438" s="259"/>
      <c r="BU438" s="259"/>
      <c r="BV438" s="259"/>
      <c r="BW438" s="259"/>
      <c r="BX438" s="259"/>
      <c r="BY438" s="259"/>
      <c r="BZ438" s="259"/>
      <c r="CA438" s="259"/>
      <c r="CB438" s="259"/>
      <c r="CC438" s="259"/>
      <c r="CD438" s="259"/>
      <c r="CE438" s="259"/>
    </row>
    <row r="439" spans="46:83" x14ac:dyDescent="0.15">
      <c r="AT439" s="259"/>
      <c r="AU439" s="259"/>
      <c r="AV439" s="259"/>
      <c r="AW439" s="259"/>
      <c r="AX439" s="259"/>
      <c r="AY439" s="259"/>
      <c r="AZ439" s="259"/>
      <c r="BA439" s="259"/>
      <c r="BB439" s="259"/>
      <c r="BC439" s="259"/>
      <c r="BD439" s="259"/>
      <c r="BE439" s="259"/>
      <c r="BF439" s="259"/>
      <c r="BG439" s="259"/>
      <c r="BH439" s="259"/>
      <c r="BI439" s="259"/>
      <c r="BJ439" s="259"/>
      <c r="BK439" s="259"/>
      <c r="BL439" s="259"/>
      <c r="BM439" s="259"/>
      <c r="BN439" s="259"/>
      <c r="BO439" s="259"/>
      <c r="BP439" s="259"/>
      <c r="BQ439" s="259"/>
      <c r="BR439" s="259"/>
      <c r="BS439" s="259"/>
      <c r="BT439" s="259"/>
      <c r="BU439" s="259"/>
      <c r="BV439" s="259"/>
      <c r="BW439" s="259"/>
      <c r="BX439" s="259"/>
      <c r="BY439" s="259"/>
      <c r="BZ439" s="259"/>
      <c r="CA439" s="259"/>
      <c r="CB439" s="259"/>
      <c r="CC439" s="259"/>
      <c r="CD439" s="259"/>
      <c r="CE439" s="259"/>
    </row>
    <row r="440" spans="46:83" x14ac:dyDescent="0.15">
      <c r="AT440" s="259"/>
      <c r="AU440" s="259"/>
      <c r="AV440" s="259"/>
      <c r="AW440" s="259"/>
      <c r="AX440" s="259"/>
      <c r="AY440" s="259"/>
      <c r="AZ440" s="259"/>
      <c r="BA440" s="259"/>
      <c r="BB440" s="259"/>
      <c r="BC440" s="259"/>
      <c r="BD440" s="259"/>
      <c r="BE440" s="259"/>
      <c r="BF440" s="259"/>
      <c r="BG440" s="259"/>
      <c r="BH440" s="259"/>
      <c r="BI440" s="259"/>
      <c r="BJ440" s="259"/>
      <c r="BK440" s="259"/>
      <c r="BL440" s="259"/>
      <c r="BM440" s="259"/>
      <c r="BN440" s="259"/>
      <c r="BO440" s="259"/>
      <c r="BP440" s="259"/>
      <c r="BQ440" s="259"/>
      <c r="BR440" s="259"/>
      <c r="BS440" s="259"/>
      <c r="BT440" s="259"/>
      <c r="BU440" s="259"/>
      <c r="BV440" s="259"/>
      <c r="BW440" s="259"/>
      <c r="BX440" s="259"/>
      <c r="BY440" s="259"/>
      <c r="BZ440" s="259"/>
      <c r="CA440" s="259"/>
      <c r="CB440" s="259"/>
      <c r="CC440" s="259"/>
      <c r="CD440" s="259"/>
      <c r="CE440" s="259"/>
    </row>
    <row r="441" spans="46:83" x14ac:dyDescent="0.15">
      <c r="AT441" s="259"/>
      <c r="AU441" s="259"/>
      <c r="AV441" s="259"/>
      <c r="AW441" s="259"/>
      <c r="AX441" s="259"/>
      <c r="AY441" s="259"/>
      <c r="AZ441" s="259"/>
      <c r="BA441" s="259"/>
      <c r="BB441" s="259"/>
      <c r="BC441" s="259"/>
      <c r="BD441" s="259"/>
      <c r="BE441" s="259"/>
      <c r="BF441" s="259"/>
      <c r="BG441" s="259"/>
      <c r="BH441" s="259"/>
      <c r="BI441" s="259"/>
      <c r="BJ441" s="259"/>
      <c r="BK441" s="259"/>
      <c r="BL441" s="259"/>
      <c r="BM441" s="259"/>
      <c r="BN441" s="259"/>
      <c r="BO441" s="259"/>
      <c r="BP441" s="259"/>
      <c r="BQ441" s="259"/>
      <c r="BR441" s="259"/>
      <c r="BS441" s="259"/>
      <c r="BT441" s="259"/>
      <c r="BU441" s="259"/>
      <c r="BV441" s="259"/>
      <c r="BW441" s="259"/>
      <c r="BX441" s="259"/>
      <c r="BY441" s="259"/>
      <c r="BZ441" s="259"/>
      <c r="CA441" s="259"/>
      <c r="CB441" s="259"/>
      <c r="CC441" s="259"/>
      <c r="CD441" s="259"/>
      <c r="CE441" s="259"/>
    </row>
    <row r="442" spans="46:83" x14ac:dyDescent="0.15">
      <c r="AT442" s="259"/>
      <c r="AU442" s="259"/>
      <c r="AV442" s="259"/>
      <c r="AW442" s="259"/>
      <c r="AX442" s="259"/>
      <c r="AY442" s="259"/>
      <c r="AZ442" s="259"/>
      <c r="BA442" s="259"/>
      <c r="BB442" s="259"/>
      <c r="BC442" s="259"/>
      <c r="BD442" s="259"/>
      <c r="BE442" s="259"/>
      <c r="BF442" s="259"/>
      <c r="BG442" s="259"/>
      <c r="BH442" s="259"/>
      <c r="BI442" s="259"/>
      <c r="BJ442" s="259"/>
      <c r="BK442" s="259"/>
      <c r="BL442" s="259"/>
      <c r="BM442" s="259"/>
      <c r="BN442" s="259"/>
      <c r="BO442" s="259"/>
      <c r="BP442" s="259"/>
      <c r="BQ442" s="259"/>
      <c r="BR442" s="259"/>
      <c r="BS442" s="259"/>
      <c r="BT442" s="259"/>
      <c r="BU442" s="259"/>
      <c r="BV442" s="259"/>
      <c r="BW442" s="259"/>
      <c r="BX442" s="259"/>
      <c r="BY442" s="259"/>
      <c r="BZ442" s="259"/>
      <c r="CA442" s="259"/>
      <c r="CB442" s="259"/>
      <c r="CC442" s="259"/>
      <c r="CD442" s="259"/>
      <c r="CE442" s="259"/>
    </row>
    <row r="443" spans="46:83" x14ac:dyDescent="0.15">
      <c r="AT443" s="259"/>
      <c r="AU443" s="259"/>
      <c r="AV443" s="259"/>
      <c r="AW443" s="259"/>
      <c r="AX443" s="259"/>
      <c r="AY443" s="259"/>
      <c r="AZ443" s="259"/>
      <c r="BA443" s="259"/>
      <c r="BB443" s="259"/>
      <c r="BC443" s="259"/>
      <c r="BD443" s="259"/>
      <c r="BE443" s="259"/>
      <c r="BF443" s="259"/>
      <c r="BG443" s="259"/>
      <c r="BH443" s="259"/>
      <c r="BI443" s="259"/>
      <c r="BJ443" s="259"/>
      <c r="BK443" s="259"/>
      <c r="BL443" s="259"/>
      <c r="BM443" s="259"/>
      <c r="BN443" s="259"/>
      <c r="BO443" s="259"/>
      <c r="BP443" s="259"/>
      <c r="BQ443" s="259"/>
      <c r="BR443" s="259"/>
      <c r="BS443" s="259"/>
      <c r="BT443" s="259"/>
      <c r="BU443" s="259"/>
      <c r="BV443" s="259"/>
      <c r="BW443" s="259"/>
      <c r="BX443" s="259"/>
      <c r="BY443" s="259"/>
      <c r="BZ443" s="259"/>
      <c r="CA443" s="259"/>
      <c r="CB443" s="259"/>
      <c r="CC443" s="259"/>
      <c r="CD443" s="259"/>
      <c r="CE443" s="259"/>
    </row>
    <row r="444" spans="46:83" x14ac:dyDescent="0.15">
      <c r="AT444" s="259"/>
      <c r="AU444" s="259"/>
      <c r="AV444" s="259"/>
      <c r="AW444" s="259"/>
      <c r="AX444" s="259"/>
      <c r="AY444" s="259"/>
      <c r="AZ444" s="259"/>
      <c r="BA444" s="259"/>
      <c r="BB444" s="259"/>
      <c r="BC444" s="259"/>
      <c r="BD444" s="259"/>
      <c r="BE444" s="259"/>
      <c r="BF444" s="259"/>
      <c r="BG444" s="259"/>
      <c r="BH444" s="259"/>
      <c r="BI444" s="259"/>
      <c r="BJ444" s="259"/>
      <c r="BK444" s="259"/>
      <c r="BL444" s="259"/>
      <c r="BM444" s="259"/>
      <c r="BN444" s="259"/>
      <c r="BO444" s="259"/>
      <c r="BP444" s="259"/>
      <c r="BQ444" s="259"/>
      <c r="BR444" s="259"/>
      <c r="BS444" s="259"/>
      <c r="BT444" s="259"/>
      <c r="BU444" s="259"/>
      <c r="BV444" s="259"/>
      <c r="BW444" s="259"/>
      <c r="BX444" s="259"/>
      <c r="BY444" s="259"/>
      <c r="BZ444" s="259"/>
      <c r="CA444" s="259"/>
      <c r="CB444" s="259"/>
      <c r="CC444" s="259"/>
      <c r="CD444" s="259"/>
      <c r="CE444" s="259"/>
    </row>
    <row r="445" spans="46:83" x14ac:dyDescent="0.15">
      <c r="AT445" s="259"/>
      <c r="AU445" s="259"/>
      <c r="AV445" s="259"/>
      <c r="AW445" s="259"/>
      <c r="AX445" s="259"/>
      <c r="AY445" s="259"/>
      <c r="AZ445" s="259"/>
      <c r="BA445" s="259"/>
      <c r="BB445" s="259"/>
      <c r="BC445" s="259"/>
      <c r="BD445" s="259"/>
      <c r="BE445" s="259"/>
      <c r="BF445" s="259"/>
      <c r="BG445" s="259"/>
      <c r="BH445" s="259"/>
      <c r="BI445" s="259"/>
      <c r="BJ445" s="259"/>
      <c r="BK445" s="259"/>
      <c r="BL445" s="259"/>
      <c r="BM445" s="259"/>
      <c r="BN445" s="259"/>
      <c r="BO445" s="259"/>
      <c r="BP445" s="259"/>
      <c r="BQ445" s="259"/>
      <c r="BR445" s="259"/>
      <c r="BS445" s="259"/>
      <c r="BT445" s="259"/>
      <c r="BU445" s="259"/>
      <c r="BV445" s="259"/>
      <c r="BW445" s="259"/>
      <c r="BX445" s="259"/>
      <c r="BY445" s="259"/>
      <c r="BZ445" s="259"/>
      <c r="CA445" s="259"/>
      <c r="CB445" s="259"/>
      <c r="CC445" s="259"/>
      <c r="CD445" s="259"/>
      <c r="CE445" s="259"/>
    </row>
    <row r="446" spans="46:83" x14ac:dyDescent="0.15">
      <c r="AT446" s="259"/>
      <c r="AU446" s="259"/>
      <c r="AV446" s="259"/>
      <c r="AW446" s="259"/>
      <c r="AX446" s="259"/>
      <c r="AY446" s="259"/>
      <c r="AZ446" s="259"/>
      <c r="BA446" s="259"/>
      <c r="BB446" s="259"/>
      <c r="BC446" s="259"/>
      <c r="BD446" s="259"/>
      <c r="BE446" s="259"/>
      <c r="BF446" s="259"/>
      <c r="BG446" s="259"/>
      <c r="BH446" s="259"/>
      <c r="BI446" s="259"/>
      <c r="BJ446" s="259"/>
      <c r="BK446" s="259"/>
      <c r="BL446" s="259"/>
      <c r="BM446" s="259"/>
      <c r="BN446" s="259"/>
      <c r="BO446" s="259"/>
      <c r="BP446" s="259"/>
      <c r="BQ446" s="259"/>
      <c r="BR446" s="259"/>
      <c r="BS446" s="259"/>
      <c r="BT446" s="259"/>
      <c r="BU446" s="259"/>
      <c r="BV446" s="259"/>
      <c r="BW446" s="259"/>
      <c r="BX446" s="259"/>
      <c r="BY446" s="259"/>
      <c r="BZ446" s="259"/>
      <c r="CA446" s="259"/>
      <c r="CB446" s="259"/>
      <c r="CC446" s="259"/>
      <c r="CD446" s="259"/>
      <c r="CE446" s="259"/>
    </row>
    <row r="447" spans="46:83" x14ac:dyDescent="0.15">
      <c r="AT447" s="259"/>
      <c r="AU447" s="259"/>
      <c r="AV447" s="259"/>
      <c r="AW447" s="259"/>
      <c r="AX447" s="259"/>
      <c r="AY447" s="259"/>
      <c r="AZ447" s="259"/>
      <c r="BA447" s="259"/>
      <c r="BB447" s="259"/>
      <c r="BC447" s="259"/>
      <c r="BD447" s="259"/>
      <c r="BE447" s="259"/>
      <c r="BF447" s="259"/>
      <c r="BG447" s="259"/>
      <c r="BH447" s="259"/>
      <c r="BI447" s="259"/>
      <c r="BJ447" s="259"/>
      <c r="BK447" s="259"/>
      <c r="BL447" s="259"/>
      <c r="BM447" s="259"/>
      <c r="BN447" s="259"/>
      <c r="BO447" s="259"/>
      <c r="BP447" s="259"/>
      <c r="BQ447" s="259"/>
      <c r="BR447" s="259"/>
      <c r="BS447" s="259"/>
      <c r="BT447" s="259"/>
      <c r="BU447" s="259"/>
      <c r="BV447" s="259"/>
      <c r="BW447" s="259"/>
      <c r="BX447" s="259"/>
      <c r="BY447" s="259"/>
      <c r="BZ447" s="259"/>
      <c r="CA447" s="259"/>
      <c r="CB447" s="259"/>
      <c r="CC447" s="259"/>
      <c r="CD447" s="259"/>
      <c r="CE447" s="259"/>
    </row>
    <row r="448" spans="46:83" x14ac:dyDescent="0.15">
      <c r="AT448" s="259"/>
      <c r="AU448" s="259"/>
      <c r="AV448" s="259"/>
      <c r="AW448" s="259"/>
      <c r="AX448" s="259"/>
      <c r="AY448" s="259"/>
      <c r="AZ448" s="259"/>
      <c r="BA448" s="259"/>
      <c r="BB448" s="259"/>
      <c r="BC448" s="259"/>
      <c r="BD448" s="259"/>
      <c r="BE448" s="259"/>
      <c r="BF448" s="259"/>
      <c r="BG448" s="259"/>
      <c r="BH448" s="259"/>
      <c r="BI448" s="259"/>
      <c r="BJ448" s="259"/>
      <c r="BK448" s="259"/>
      <c r="BL448" s="259"/>
      <c r="BM448" s="259"/>
      <c r="BN448" s="259"/>
      <c r="BO448" s="259"/>
      <c r="BP448" s="259"/>
      <c r="BQ448" s="259"/>
      <c r="BR448" s="259"/>
      <c r="BS448" s="259"/>
      <c r="BT448" s="259"/>
      <c r="BU448" s="259"/>
      <c r="BV448" s="259"/>
      <c r="BW448" s="259"/>
      <c r="BX448" s="259"/>
      <c r="BY448" s="259"/>
      <c r="BZ448" s="259"/>
      <c r="CA448" s="259"/>
      <c r="CB448" s="259"/>
      <c r="CC448" s="259"/>
      <c r="CD448" s="259"/>
      <c r="CE448" s="259"/>
    </row>
    <row r="449" spans="46:83" x14ac:dyDescent="0.15">
      <c r="AT449" s="259"/>
      <c r="AU449" s="259"/>
      <c r="AV449" s="259"/>
      <c r="AW449" s="259"/>
      <c r="AX449" s="259"/>
      <c r="AY449" s="259"/>
      <c r="AZ449" s="259"/>
      <c r="BA449" s="259"/>
      <c r="BB449" s="259"/>
      <c r="BC449" s="259"/>
      <c r="BD449" s="259"/>
      <c r="BE449" s="259"/>
      <c r="BF449" s="259"/>
      <c r="BG449" s="259"/>
      <c r="BH449" s="259"/>
      <c r="BI449" s="259"/>
      <c r="BJ449" s="259"/>
      <c r="BK449" s="259"/>
      <c r="BL449" s="259"/>
      <c r="BM449" s="259"/>
      <c r="BN449" s="259"/>
      <c r="BO449" s="259"/>
      <c r="BP449" s="259"/>
      <c r="BQ449" s="259"/>
      <c r="BR449" s="259"/>
      <c r="BS449" s="259"/>
      <c r="BT449" s="259"/>
      <c r="BU449" s="259"/>
      <c r="BV449" s="259"/>
      <c r="BW449" s="259"/>
      <c r="BX449" s="259"/>
      <c r="BY449" s="259"/>
      <c r="BZ449" s="259"/>
      <c r="CA449" s="259"/>
      <c r="CB449" s="259"/>
      <c r="CC449" s="259"/>
      <c r="CD449" s="259"/>
      <c r="CE449" s="259"/>
    </row>
    <row r="450" spans="46:83" x14ac:dyDescent="0.15">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c r="BQ450" s="259"/>
      <c r="BR450" s="259"/>
      <c r="BS450" s="259"/>
      <c r="BT450" s="259"/>
      <c r="BU450" s="259"/>
      <c r="BV450" s="259"/>
      <c r="BW450" s="259"/>
      <c r="BX450" s="259"/>
      <c r="BY450" s="259"/>
      <c r="BZ450" s="259"/>
      <c r="CA450" s="259"/>
      <c r="CB450" s="259"/>
      <c r="CC450" s="259"/>
      <c r="CD450" s="259"/>
      <c r="CE450" s="259"/>
    </row>
    <row r="451" spans="46:83" x14ac:dyDescent="0.15">
      <c r="AT451" s="259"/>
      <c r="AU451" s="259"/>
      <c r="AV451" s="259"/>
      <c r="AW451" s="259"/>
      <c r="AX451" s="259"/>
      <c r="AY451" s="259"/>
      <c r="AZ451" s="259"/>
      <c r="BA451" s="259"/>
      <c r="BB451" s="259"/>
      <c r="BC451" s="259"/>
      <c r="BD451" s="259"/>
      <c r="BE451" s="259"/>
      <c r="BF451" s="259"/>
      <c r="BG451" s="259"/>
      <c r="BH451" s="259"/>
      <c r="BI451" s="259"/>
      <c r="BJ451" s="259"/>
      <c r="BK451" s="259"/>
      <c r="BL451" s="259"/>
      <c r="BM451" s="259"/>
      <c r="BN451" s="259"/>
      <c r="BO451" s="259"/>
      <c r="BP451" s="259"/>
      <c r="BQ451" s="259"/>
      <c r="BR451" s="259"/>
      <c r="BS451" s="259"/>
      <c r="BT451" s="259"/>
      <c r="BU451" s="259"/>
      <c r="BV451" s="259"/>
      <c r="BW451" s="259"/>
      <c r="BX451" s="259"/>
      <c r="BY451" s="259"/>
      <c r="BZ451" s="259"/>
      <c r="CA451" s="259"/>
      <c r="CB451" s="259"/>
      <c r="CC451" s="259"/>
      <c r="CD451" s="259"/>
      <c r="CE451" s="259"/>
    </row>
    <row r="452" spans="46:83" x14ac:dyDescent="0.15">
      <c r="AT452" s="259"/>
      <c r="AU452" s="259"/>
      <c r="AV452" s="259"/>
      <c r="AW452" s="259"/>
      <c r="AX452" s="259"/>
      <c r="AY452" s="259"/>
      <c r="AZ452" s="259"/>
      <c r="BA452" s="259"/>
      <c r="BB452" s="259"/>
      <c r="BC452" s="259"/>
      <c r="BD452" s="259"/>
      <c r="BE452" s="259"/>
      <c r="BF452" s="259"/>
      <c r="BG452" s="259"/>
      <c r="BH452" s="259"/>
      <c r="BI452" s="259"/>
      <c r="BJ452" s="259"/>
      <c r="BK452" s="259"/>
      <c r="BL452" s="259"/>
      <c r="BM452" s="259"/>
      <c r="BN452" s="259"/>
      <c r="BO452" s="259"/>
      <c r="BP452" s="259"/>
      <c r="BQ452" s="259"/>
      <c r="BR452" s="259"/>
      <c r="BS452" s="259"/>
      <c r="BT452" s="259"/>
      <c r="BU452" s="259"/>
      <c r="BV452" s="259"/>
      <c r="BW452" s="259"/>
      <c r="BX452" s="259"/>
      <c r="BY452" s="259"/>
      <c r="BZ452" s="259"/>
      <c r="CA452" s="259"/>
      <c r="CB452" s="259"/>
      <c r="CC452" s="259"/>
      <c r="CD452" s="259"/>
      <c r="CE452" s="259"/>
    </row>
    <row r="453" spans="46:83" x14ac:dyDescent="0.15">
      <c r="AT453" s="259"/>
      <c r="AU453" s="259"/>
      <c r="AV453" s="259"/>
      <c r="AW453" s="259"/>
      <c r="AX453" s="259"/>
      <c r="AY453" s="259"/>
      <c r="AZ453" s="259"/>
      <c r="BA453" s="259"/>
      <c r="BB453" s="259"/>
      <c r="BC453" s="259"/>
      <c r="BD453" s="259"/>
      <c r="BE453" s="259"/>
      <c r="BF453" s="259"/>
      <c r="BG453" s="259"/>
      <c r="BH453" s="259"/>
      <c r="BI453" s="259"/>
      <c r="BJ453" s="259"/>
      <c r="BK453" s="259"/>
      <c r="BL453" s="259"/>
      <c r="BM453" s="259"/>
      <c r="BN453" s="259"/>
      <c r="BO453" s="259"/>
      <c r="BP453" s="259"/>
      <c r="BQ453" s="259"/>
      <c r="BR453" s="259"/>
      <c r="BS453" s="259"/>
      <c r="BT453" s="259"/>
      <c r="BU453" s="259"/>
      <c r="BV453" s="259"/>
      <c r="BW453" s="259"/>
      <c r="BX453" s="259"/>
      <c r="BY453" s="259"/>
      <c r="BZ453" s="259"/>
      <c r="CA453" s="259"/>
      <c r="CB453" s="259"/>
      <c r="CC453" s="259"/>
      <c r="CD453" s="259"/>
      <c r="CE453" s="259"/>
    </row>
    <row r="454" spans="46:83" x14ac:dyDescent="0.15">
      <c r="AT454" s="259"/>
      <c r="AU454" s="259"/>
      <c r="AV454" s="259"/>
      <c r="AW454" s="259"/>
      <c r="AX454" s="259"/>
      <c r="AY454" s="259"/>
      <c r="AZ454" s="259"/>
      <c r="BA454" s="259"/>
      <c r="BB454" s="259"/>
      <c r="BC454" s="259"/>
      <c r="BD454" s="259"/>
      <c r="BE454" s="259"/>
      <c r="BF454" s="259"/>
      <c r="BG454" s="259"/>
      <c r="BH454" s="259"/>
      <c r="BI454" s="259"/>
      <c r="BJ454" s="259"/>
      <c r="BK454" s="259"/>
      <c r="BL454" s="259"/>
      <c r="BM454" s="259"/>
      <c r="BN454" s="259"/>
      <c r="BO454" s="259"/>
      <c r="BP454" s="259"/>
      <c r="BQ454" s="259"/>
      <c r="BR454" s="259"/>
      <c r="BS454" s="259"/>
      <c r="BT454" s="259"/>
      <c r="BU454" s="259"/>
      <c r="BV454" s="259"/>
      <c r="BW454" s="259"/>
      <c r="BX454" s="259"/>
      <c r="BY454" s="259"/>
      <c r="BZ454" s="259"/>
      <c r="CA454" s="259"/>
      <c r="CB454" s="259"/>
      <c r="CC454" s="259"/>
      <c r="CD454" s="259"/>
      <c r="CE454" s="259"/>
    </row>
    <row r="455" spans="46:83" x14ac:dyDescent="0.15">
      <c r="AT455" s="259"/>
      <c r="AU455" s="259"/>
      <c r="AV455" s="259"/>
      <c r="AW455" s="259"/>
      <c r="AX455" s="259"/>
      <c r="AY455" s="259"/>
      <c r="AZ455" s="259"/>
      <c r="BA455" s="259"/>
      <c r="BB455" s="259"/>
      <c r="BC455" s="259"/>
      <c r="BD455" s="259"/>
      <c r="BE455" s="259"/>
      <c r="BF455" s="259"/>
      <c r="BG455" s="259"/>
      <c r="BH455" s="259"/>
      <c r="BI455" s="259"/>
      <c r="BJ455" s="259"/>
      <c r="BK455" s="259"/>
      <c r="BL455" s="259"/>
      <c r="BM455" s="259"/>
      <c r="BN455" s="259"/>
      <c r="BO455" s="259"/>
      <c r="BP455" s="259"/>
      <c r="BQ455" s="259"/>
      <c r="BR455" s="259"/>
      <c r="BS455" s="259"/>
      <c r="BT455" s="259"/>
      <c r="BU455" s="259"/>
      <c r="BV455" s="259"/>
      <c r="BW455" s="259"/>
      <c r="BX455" s="259"/>
      <c r="BY455" s="259"/>
      <c r="BZ455" s="259"/>
      <c r="CA455" s="259"/>
      <c r="CB455" s="259"/>
      <c r="CC455" s="259"/>
      <c r="CD455" s="259"/>
      <c r="CE455" s="259"/>
    </row>
    <row r="456" spans="46:83" x14ac:dyDescent="0.15">
      <c r="AT456" s="259"/>
      <c r="AU456" s="259"/>
      <c r="AV456" s="259"/>
      <c r="AW456" s="259"/>
      <c r="AX456" s="259"/>
      <c r="AY456" s="259"/>
      <c r="AZ456" s="259"/>
      <c r="BA456" s="259"/>
      <c r="BB456" s="259"/>
      <c r="BC456" s="259"/>
      <c r="BD456" s="259"/>
      <c r="BE456" s="259"/>
      <c r="BF456" s="259"/>
      <c r="BG456" s="259"/>
      <c r="BH456" s="259"/>
      <c r="BI456" s="259"/>
      <c r="BJ456" s="259"/>
      <c r="BK456" s="259"/>
      <c r="BL456" s="259"/>
      <c r="BM456" s="259"/>
      <c r="BN456" s="259"/>
      <c r="BO456" s="259"/>
      <c r="BP456" s="259"/>
      <c r="BQ456" s="259"/>
      <c r="BR456" s="259"/>
      <c r="BS456" s="259"/>
      <c r="BT456" s="259"/>
      <c r="BU456" s="259"/>
      <c r="BV456" s="259"/>
      <c r="BW456" s="259"/>
      <c r="BX456" s="259"/>
      <c r="BY456" s="259"/>
      <c r="BZ456" s="259"/>
      <c r="CA456" s="259"/>
      <c r="CB456" s="259"/>
      <c r="CC456" s="259"/>
      <c r="CD456" s="259"/>
      <c r="CE456" s="259"/>
    </row>
    <row r="457" spans="46:83" x14ac:dyDescent="0.15">
      <c r="AT457" s="259"/>
      <c r="AU457" s="259"/>
      <c r="AV457" s="259"/>
      <c r="AW457" s="259"/>
      <c r="AX457" s="259"/>
      <c r="AY457" s="259"/>
      <c r="AZ457" s="259"/>
      <c r="BA457" s="259"/>
      <c r="BB457" s="259"/>
      <c r="BC457" s="259"/>
      <c r="BD457" s="259"/>
      <c r="BE457" s="259"/>
      <c r="BF457" s="259"/>
      <c r="BG457" s="259"/>
      <c r="BH457" s="259"/>
      <c r="BI457" s="259"/>
      <c r="BJ457" s="259"/>
      <c r="BK457" s="259"/>
      <c r="BL457" s="259"/>
      <c r="BM457" s="259"/>
      <c r="BN457" s="259"/>
      <c r="BO457" s="259"/>
      <c r="BP457" s="259"/>
      <c r="BQ457" s="259"/>
      <c r="BR457" s="259"/>
      <c r="BS457" s="259"/>
      <c r="BT457" s="259"/>
      <c r="BU457" s="259"/>
      <c r="BV457" s="259"/>
      <c r="BW457" s="259"/>
      <c r="BX457" s="259"/>
      <c r="BY457" s="259"/>
      <c r="BZ457" s="259"/>
      <c r="CA457" s="259"/>
      <c r="CB457" s="259"/>
      <c r="CC457" s="259"/>
      <c r="CD457" s="259"/>
      <c r="CE457" s="259"/>
    </row>
    <row r="458" spans="46:83" x14ac:dyDescent="0.15">
      <c r="AT458" s="259"/>
      <c r="AU458" s="259"/>
      <c r="AV458" s="259"/>
      <c r="AW458" s="259"/>
      <c r="AX458" s="259"/>
      <c r="AY458" s="259"/>
      <c r="AZ458" s="259"/>
      <c r="BA458" s="259"/>
      <c r="BB458" s="259"/>
      <c r="BC458" s="259"/>
      <c r="BD458" s="259"/>
      <c r="BE458" s="259"/>
      <c r="BF458" s="259"/>
      <c r="BG458" s="259"/>
      <c r="BH458" s="259"/>
      <c r="BI458" s="259"/>
      <c r="BJ458" s="259"/>
      <c r="BK458" s="259"/>
      <c r="BL458" s="259"/>
      <c r="BM458" s="259"/>
      <c r="BN458" s="259"/>
      <c r="BO458" s="259"/>
      <c r="BP458" s="259"/>
      <c r="BQ458" s="259"/>
      <c r="BR458" s="259"/>
      <c r="BS458" s="259"/>
      <c r="BT458" s="259"/>
      <c r="BU458" s="259"/>
      <c r="BV458" s="259"/>
      <c r="BW458" s="259"/>
      <c r="BX458" s="259"/>
      <c r="BY458" s="259"/>
      <c r="BZ458" s="259"/>
      <c r="CA458" s="259"/>
      <c r="CB458" s="259"/>
      <c r="CC458" s="259"/>
      <c r="CD458" s="259"/>
      <c r="CE458" s="259"/>
    </row>
    <row r="459" spans="46:83" x14ac:dyDescent="0.15">
      <c r="AT459" s="259"/>
      <c r="AU459" s="259"/>
      <c r="AV459" s="259"/>
      <c r="AW459" s="259"/>
      <c r="AX459" s="259"/>
      <c r="AY459" s="259"/>
      <c r="AZ459" s="259"/>
      <c r="BA459" s="259"/>
      <c r="BB459" s="259"/>
      <c r="BC459" s="259"/>
      <c r="BD459" s="259"/>
      <c r="BE459" s="259"/>
      <c r="BF459" s="259"/>
      <c r="BG459" s="259"/>
      <c r="BH459" s="259"/>
      <c r="BI459" s="259"/>
      <c r="BJ459" s="259"/>
      <c r="BK459" s="259"/>
      <c r="BL459" s="259"/>
      <c r="BM459" s="259"/>
      <c r="BN459" s="259"/>
      <c r="BO459" s="259"/>
      <c r="BP459" s="259"/>
      <c r="BQ459" s="259"/>
      <c r="BR459" s="259"/>
      <c r="BS459" s="259"/>
      <c r="BT459" s="259"/>
      <c r="BU459" s="259"/>
      <c r="BV459" s="259"/>
      <c r="BW459" s="259"/>
      <c r="BX459" s="259"/>
      <c r="BY459" s="259"/>
      <c r="BZ459" s="259"/>
      <c r="CA459" s="259"/>
      <c r="CB459" s="259"/>
      <c r="CC459" s="259"/>
      <c r="CD459" s="259"/>
      <c r="CE459" s="259"/>
    </row>
    <row r="460" spans="46:83" x14ac:dyDescent="0.15">
      <c r="AT460" s="259"/>
      <c r="AU460" s="259"/>
      <c r="AV460" s="259"/>
      <c r="AW460" s="259"/>
      <c r="AX460" s="259"/>
      <c r="AY460" s="259"/>
      <c r="AZ460" s="259"/>
      <c r="BA460" s="259"/>
      <c r="BB460" s="259"/>
      <c r="BC460" s="259"/>
      <c r="BD460" s="259"/>
      <c r="BE460" s="259"/>
      <c r="BF460" s="259"/>
      <c r="BG460" s="259"/>
      <c r="BH460" s="259"/>
      <c r="BI460" s="259"/>
      <c r="BJ460" s="259"/>
      <c r="BK460" s="259"/>
      <c r="BL460" s="259"/>
      <c r="BM460" s="259"/>
      <c r="BN460" s="259"/>
      <c r="BO460" s="259"/>
      <c r="BP460" s="259"/>
      <c r="BQ460" s="259"/>
      <c r="BR460" s="259"/>
      <c r="BS460" s="259"/>
      <c r="BT460" s="259"/>
      <c r="BU460" s="259"/>
      <c r="BV460" s="259"/>
      <c r="BW460" s="259"/>
      <c r="BX460" s="259"/>
      <c r="BY460" s="259"/>
      <c r="BZ460" s="259"/>
      <c r="CA460" s="259"/>
      <c r="CB460" s="259"/>
      <c r="CC460" s="259"/>
      <c r="CD460" s="259"/>
      <c r="CE460" s="259"/>
    </row>
    <row r="461" spans="46:83" x14ac:dyDescent="0.15">
      <c r="AT461" s="259"/>
      <c r="AU461" s="259"/>
      <c r="AV461" s="259"/>
      <c r="AW461" s="259"/>
      <c r="AX461" s="259"/>
      <c r="AY461" s="259"/>
      <c r="AZ461" s="259"/>
      <c r="BA461" s="259"/>
      <c r="BB461" s="259"/>
      <c r="BC461" s="259"/>
      <c r="BD461" s="259"/>
      <c r="BE461" s="259"/>
      <c r="BF461" s="259"/>
      <c r="BG461" s="259"/>
      <c r="BH461" s="259"/>
      <c r="BI461" s="259"/>
      <c r="BJ461" s="259"/>
      <c r="BK461" s="259"/>
      <c r="BL461" s="259"/>
      <c r="BM461" s="259"/>
      <c r="BN461" s="259"/>
      <c r="BO461" s="259"/>
      <c r="BP461" s="259"/>
      <c r="BQ461" s="259"/>
      <c r="BR461" s="259"/>
      <c r="BS461" s="259"/>
      <c r="BT461" s="259"/>
      <c r="BU461" s="259"/>
      <c r="BV461" s="259"/>
      <c r="BW461" s="259"/>
      <c r="BX461" s="259"/>
      <c r="BY461" s="259"/>
      <c r="BZ461" s="259"/>
      <c r="CA461" s="259"/>
      <c r="CB461" s="259"/>
      <c r="CC461" s="259"/>
      <c r="CD461" s="259"/>
      <c r="CE461" s="259"/>
    </row>
    <row r="462" spans="46:83" x14ac:dyDescent="0.15">
      <c r="AT462" s="259"/>
      <c r="AU462" s="259"/>
      <c r="AV462" s="259"/>
      <c r="AW462" s="259"/>
      <c r="AX462" s="259"/>
      <c r="AY462" s="259"/>
      <c r="AZ462" s="259"/>
      <c r="BA462" s="259"/>
      <c r="BB462" s="259"/>
      <c r="BC462" s="259"/>
      <c r="BD462" s="259"/>
      <c r="BE462" s="259"/>
      <c r="BF462" s="259"/>
      <c r="BG462" s="259"/>
      <c r="BH462" s="259"/>
      <c r="BI462" s="259"/>
      <c r="BJ462" s="259"/>
      <c r="BK462" s="259"/>
      <c r="BL462" s="259"/>
      <c r="BM462" s="259"/>
      <c r="BN462" s="259"/>
      <c r="BO462" s="259"/>
      <c r="BP462" s="259"/>
      <c r="BQ462" s="259"/>
      <c r="BR462" s="259"/>
      <c r="BS462" s="259"/>
      <c r="BT462" s="259"/>
      <c r="BU462" s="259"/>
      <c r="BV462" s="259"/>
      <c r="BW462" s="259"/>
      <c r="BX462" s="259"/>
      <c r="BY462" s="259"/>
      <c r="BZ462" s="259"/>
      <c r="CA462" s="259"/>
      <c r="CB462" s="259"/>
      <c r="CC462" s="259"/>
      <c r="CD462" s="259"/>
      <c r="CE462" s="259"/>
    </row>
    <row r="463" spans="46:83" x14ac:dyDescent="0.15">
      <c r="AT463" s="259"/>
      <c r="AU463" s="259"/>
      <c r="AV463" s="259"/>
      <c r="AW463" s="259"/>
      <c r="AX463" s="259"/>
      <c r="AY463" s="259"/>
      <c r="AZ463" s="259"/>
      <c r="BA463" s="259"/>
      <c r="BB463" s="259"/>
      <c r="BC463" s="259"/>
      <c r="BD463" s="259"/>
      <c r="BE463" s="259"/>
      <c r="BF463" s="259"/>
      <c r="BG463" s="259"/>
      <c r="BH463" s="259"/>
      <c r="BI463" s="259"/>
      <c r="BJ463" s="259"/>
      <c r="BK463" s="259"/>
      <c r="BL463" s="259"/>
      <c r="BM463" s="259"/>
      <c r="BN463" s="259"/>
      <c r="BO463" s="259"/>
      <c r="BP463" s="259"/>
      <c r="BQ463" s="259"/>
      <c r="BR463" s="259"/>
      <c r="BS463" s="259"/>
      <c r="BT463" s="259"/>
      <c r="BU463" s="259"/>
      <c r="BV463" s="259"/>
      <c r="BW463" s="259"/>
      <c r="BX463" s="259"/>
      <c r="BY463" s="259"/>
      <c r="BZ463" s="259"/>
      <c r="CA463" s="259"/>
      <c r="CB463" s="259"/>
      <c r="CC463" s="259"/>
      <c r="CD463" s="259"/>
      <c r="CE463" s="259"/>
    </row>
    <row r="464" spans="46:83" x14ac:dyDescent="0.15">
      <c r="AT464" s="259"/>
      <c r="AU464" s="259"/>
      <c r="AV464" s="259"/>
      <c r="AW464" s="259"/>
      <c r="AX464" s="259"/>
      <c r="AY464" s="259"/>
      <c r="AZ464" s="259"/>
      <c r="BA464" s="259"/>
      <c r="BB464" s="259"/>
      <c r="BC464" s="259"/>
      <c r="BD464" s="259"/>
      <c r="BE464" s="259"/>
      <c r="BF464" s="259"/>
      <c r="BG464" s="259"/>
      <c r="BH464" s="259"/>
      <c r="BI464" s="259"/>
      <c r="BJ464" s="259"/>
      <c r="BK464" s="259"/>
      <c r="BL464" s="259"/>
      <c r="BM464" s="259"/>
      <c r="BN464" s="259"/>
      <c r="BO464" s="259"/>
      <c r="BP464" s="259"/>
      <c r="BQ464" s="259"/>
      <c r="BR464" s="259"/>
      <c r="BS464" s="259"/>
      <c r="BT464" s="259"/>
      <c r="BU464" s="259"/>
      <c r="BV464" s="259"/>
      <c r="BW464" s="259"/>
      <c r="BX464" s="259"/>
      <c r="BY464" s="259"/>
      <c r="BZ464" s="259"/>
      <c r="CA464" s="259"/>
      <c r="CB464" s="259"/>
      <c r="CC464" s="259"/>
      <c r="CD464" s="259"/>
      <c r="CE464" s="259"/>
    </row>
    <row r="465" spans="46:83" x14ac:dyDescent="0.15">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c r="BQ465" s="259"/>
      <c r="BR465" s="259"/>
      <c r="BS465" s="259"/>
      <c r="BT465" s="259"/>
      <c r="BU465" s="259"/>
      <c r="BV465" s="259"/>
      <c r="BW465" s="259"/>
      <c r="BX465" s="259"/>
      <c r="BY465" s="259"/>
      <c r="BZ465" s="259"/>
      <c r="CA465" s="259"/>
      <c r="CB465" s="259"/>
      <c r="CC465" s="259"/>
      <c r="CD465" s="259"/>
      <c r="CE465" s="259"/>
    </row>
    <row r="466" spans="46:83" x14ac:dyDescent="0.15">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c r="BQ466" s="259"/>
      <c r="BR466" s="259"/>
      <c r="BS466" s="259"/>
      <c r="BT466" s="259"/>
      <c r="BU466" s="259"/>
      <c r="BV466" s="259"/>
      <c r="BW466" s="259"/>
      <c r="BX466" s="259"/>
      <c r="BY466" s="259"/>
      <c r="BZ466" s="259"/>
      <c r="CA466" s="259"/>
      <c r="CB466" s="259"/>
      <c r="CC466" s="259"/>
      <c r="CD466" s="259"/>
      <c r="CE466" s="259"/>
    </row>
    <row r="467" spans="46:83" x14ac:dyDescent="0.15">
      <c r="AT467" s="259"/>
      <c r="AU467" s="259"/>
      <c r="AV467" s="259"/>
      <c r="AW467" s="259"/>
      <c r="AX467" s="259"/>
      <c r="AY467" s="259"/>
      <c r="AZ467" s="259"/>
      <c r="BA467" s="259"/>
      <c r="BB467" s="259"/>
      <c r="BC467" s="259"/>
      <c r="BD467" s="259"/>
      <c r="BE467" s="259"/>
      <c r="BF467" s="259"/>
      <c r="BG467" s="259"/>
      <c r="BH467" s="259"/>
      <c r="BI467" s="259"/>
      <c r="BJ467" s="259"/>
      <c r="BK467" s="259"/>
      <c r="BL467" s="259"/>
      <c r="BM467" s="259"/>
      <c r="BN467" s="259"/>
      <c r="BO467" s="259"/>
      <c r="BP467" s="259"/>
      <c r="BQ467" s="259"/>
      <c r="BR467" s="259"/>
      <c r="BS467" s="259"/>
      <c r="BT467" s="259"/>
      <c r="BU467" s="259"/>
      <c r="BV467" s="259"/>
      <c r="BW467" s="259"/>
      <c r="BX467" s="259"/>
      <c r="BY467" s="259"/>
      <c r="BZ467" s="259"/>
      <c r="CA467" s="259"/>
      <c r="CB467" s="259"/>
      <c r="CC467" s="259"/>
      <c r="CD467" s="259"/>
      <c r="CE467" s="259"/>
    </row>
    <row r="468" spans="46:83" x14ac:dyDescent="0.15">
      <c r="AT468" s="259"/>
      <c r="AU468" s="259"/>
      <c r="AV468" s="259"/>
      <c r="AW468" s="259"/>
      <c r="AX468" s="259"/>
      <c r="AY468" s="259"/>
      <c r="AZ468" s="259"/>
      <c r="BA468" s="259"/>
      <c r="BB468" s="259"/>
      <c r="BC468" s="259"/>
      <c r="BD468" s="259"/>
      <c r="BE468" s="259"/>
      <c r="BF468" s="259"/>
      <c r="BG468" s="259"/>
      <c r="BH468" s="259"/>
      <c r="BI468" s="259"/>
      <c r="BJ468" s="259"/>
      <c r="BK468" s="259"/>
      <c r="BL468" s="259"/>
      <c r="BM468" s="259"/>
      <c r="BN468" s="259"/>
      <c r="BO468" s="259"/>
      <c r="BP468" s="259"/>
      <c r="BQ468" s="259"/>
      <c r="BR468" s="259"/>
      <c r="BS468" s="259"/>
      <c r="BT468" s="259"/>
      <c r="BU468" s="259"/>
      <c r="BV468" s="259"/>
      <c r="BW468" s="259"/>
      <c r="BX468" s="259"/>
      <c r="BY468" s="259"/>
      <c r="BZ468" s="259"/>
      <c r="CA468" s="259"/>
      <c r="CB468" s="259"/>
      <c r="CC468" s="259"/>
      <c r="CD468" s="259"/>
      <c r="CE468" s="259"/>
    </row>
    <row r="469" spans="46:83" x14ac:dyDescent="0.15">
      <c r="AT469" s="259"/>
      <c r="AU469" s="259"/>
      <c r="AV469" s="259"/>
      <c r="AW469" s="259"/>
      <c r="AX469" s="259"/>
      <c r="AY469" s="259"/>
      <c r="AZ469" s="259"/>
      <c r="BA469" s="259"/>
      <c r="BB469" s="259"/>
      <c r="BC469" s="259"/>
      <c r="BD469" s="259"/>
      <c r="BE469" s="259"/>
      <c r="BF469" s="259"/>
      <c r="BG469" s="259"/>
      <c r="BH469" s="259"/>
      <c r="BI469" s="259"/>
      <c r="BJ469" s="259"/>
      <c r="BK469" s="259"/>
      <c r="BL469" s="259"/>
      <c r="BM469" s="259"/>
      <c r="BN469" s="259"/>
      <c r="BO469" s="259"/>
      <c r="BP469" s="259"/>
      <c r="BQ469" s="259"/>
      <c r="BR469" s="259"/>
      <c r="BS469" s="259"/>
      <c r="BT469" s="259"/>
      <c r="BU469" s="259"/>
      <c r="BV469" s="259"/>
      <c r="BW469" s="259"/>
      <c r="BX469" s="259"/>
      <c r="BY469" s="259"/>
      <c r="BZ469" s="259"/>
      <c r="CA469" s="259"/>
      <c r="CB469" s="259"/>
      <c r="CC469" s="259"/>
      <c r="CD469" s="259"/>
      <c r="CE469" s="259"/>
    </row>
    <row r="470" spans="46:83" x14ac:dyDescent="0.15">
      <c r="AT470" s="259"/>
      <c r="AU470" s="259"/>
      <c r="AV470" s="259"/>
      <c r="AW470" s="259"/>
      <c r="AX470" s="259"/>
      <c r="AY470" s="259"/>
      <c r="AZ470" s="259"/>
      <c r="BA470" s="259"/>
      <c r="BB470" s="259"/>
      <c r="BC470" s="259"/>
      <c r="BD470" s="259"/>
      <c r="BE470" s="259"/>
      <c r="BF470" s="259"/>
      <c r="BG470" s="259"/>
      <c r="BH470" s="259"/>
      <c r="BI470" s="259"/>
      <c r="BJ470" s="259"/>
      <c r="BK470" s="259"/>
      <c r="BL470" s="259"/>
      <c r="BM470" s="259"/>
      <c r="BN470" s="259"/>
      <c r="BO470" s="259"/>
      <c r="BP470" s="259"/>
      <c r="BQ470" s="259"/>
      <c r="BR470" s="259"/>
      <c r="BS470" s="259"/>
      <c r="BT470" s="259"/>
      <c r="BU470" s="259"/>
      <c r="BV470" s="259"/>
      <c r="BW470" s="259"/>
      <c r="BX470" s="259"/>
      <c r="BY470" s="259"/>
      <c r="BZ470" s="259"/>
      <c r="CA470" s="259"/>
      <c r="CB470" s="259"/>
      <c r="CC470" s="259"/>
      <c r="CD470" s="259"/>
      <c r="CE470" s="259"/>
    </row>
    <row r="471" spans="46:83" x14ac:dyDescent="0.15">
      <c r="AT471" s="259"/>
      <c r="AU471" s="259"/>
      <c r="AV471" s="259"/>
      <c r="AW471" s="259"/>
      <c r="AX471" s="259"/>
      <c r="AY471" s="259"/>
      <c r="AZ471" s="259"/>
      <c r="BA471" s="259"/>
      <c r="BB471" s="259"/>
      <c r="BC471" s="259"/>
      <c r="BD471" s="259"/>
      <c r="BE471" s="259"/>
      <c r="BF471" s="259"/>
      <c r="BG471" s="259"/>
      <c r="BH471" s="259"/>
      <c r="BI471" s="259"/>
      <c r="BJ471" s="259"/>
      <c r="BK471" s="259"/>
      <c r="BL471" s="259"/>
      <c r="BM471" s="259"/>
      <c r="BN471" s="259"/>
      <c r="BO471" s="259"/>
      <c r="BP471" s="259"/>
      <c r="BQ471" s="259"/>
      <c r="BR471" s="259"/>
      <c r="BS471" s="259"/>
      <c r="BT471" s="259"/>
      <c r="BU471" s="259"/>
      <c r="BV471" s="259"/>
      <c r="BW471" s="259"/>
      <c r="BX471" s="259"/>
      <c r="BY471" s="259"/>
      <c r="BZ471" s="259"/>
      <c r="CA471" s="259"/>
      <c r="CB471" s="259"/>
      <c r="CC471" s="259"/>
      <c r="CD471" s="259"/>
      <c r="CE471" s="259"/>
    </row>
    <row r="472" spans="46:83" x14ac:dyDescent="0.15">
      <c r="AT472" s="259"/>
      <c r="AU472" s="259"/>
      <c r="AV472" s="259"/>
      <c r="AW472" s="259"/>
      <c r="AX472" s="259"/>
      <c r="AY472" s="259"/>
      <c r="AZ472" s="259"/>
      <c r="BA472" s="259"/>
      <c r="BB472" s="259"/>
      <c r="BC472" s="259"/>
      <c r="BD472" s="259"/>
      <c r="BE472" s="259"/>
      <c r="BF472" s="259"/>
      <c r="BG472" s="259"/>
      <c r="BH472" s="259"/>
      <c r="BI472" s="259"/>
      <c r="BJ472" s="259"/>
      <c r="BK472" s="259"/>
      <c r="BL472" s="259"/>
      <c r="BM472" s="259"/>
      <c r="BN472" s="259"/>
      <c r="BO472" s="259"/>
      <c r="BP472" s="259"/>
      <c r="BQ472" s="259"/>
      <c r="BR472" s="259"/>
      <c r="BS472" s="259"/>
      <c r="BT472" s="259"/>
      <c r="BU472" s="259"/>
      <c r="BV472" s="259"/>
      <c r="BW472" s="259"/>
      <c r="BX472" s="259"/>
      <c r="BY472" s="259"/>
      <c r="BZ472" s="259"/>
      <c r="CA472" s="259"/>
      <c r="CB472" s="259"/>
      <c r="CC472" s="259"/>
      <c r="CD472" s="259"/>
      <c r="CE472" s="259"/>
    </row>
    <row r="473" spans="46:83" x14ac:dyDescent="0.15">
      <c r="AT473" s="259"/>
      <c r="AU473" s="259"/>
      <c r="AV473" s="259"/>
      <c r="AW473" s="259"/>
      <c r="AX473" s="259"/>
      <c r="AY473" s="259"/>
      <c r="AZ473" s="259"/>
      <c r="BA473" s="259"/>
      <c r="BB473" s="259"/>
      <c r="BC473" s="259"/>
      <c r="BD473" s="259"/>
      <c r="BE473" s="259"/>
      <c r="BF473" s="259"/>
      <c r="BG473" s="259"/>
      <c r="BH473" s="259"/>
      <c r="BI473" s="259"/>
      <c r="BJ473" s="259"/>
      <c r="BK473" s="259"/>
      <c r="BL473" s="259"/>
      <c r="BM473" s="259"/>
      <c r="BN473" s="259"/>
      <c r="BO473" s="259"/>
      <c r="BP473" s="259"/>
      <c r="BQ473" s="259"/>
      <c r="BR473" s="259"/>
      <c r="BS473" s="259"/>
      <c r="BT473" s="259"/>
      <c r="BU473" s="259"/>
      <c r="BV473" s="259"/>
      <c r="BW473" s="259"/>
      <c r="BX473" s="259"/>
      <c r="BY473" s="259"/>
      <c r="BZ473" s="259"/>
      <c r="CA473" s="259"/>
      <c r="CB473" s="259"/>
      <c r="CC473" s="259"/>
      <c r="CD473" s="259"/>
      <c r="CE473" s="259"/>
    </row>
    <row r="474" spans="46:83" x14ac:dyDescent="0.15">
      <c r="AT474" s="259"/>
      <c r="AU474" s="259"/>
      <c r="AV474" s="259"/>
      <c r="AW474" s="259"/>
      <c r="AX474" s="259"/>
      <c r="AY474" s="259"/>
      <c r="AZ474" s="259"/>
      <c r="BA474" s="259"/>
      <c r="BB474" s="259"/>
      <c r="BC474" s="259"/>
      <c r="BD474" s="259"/>
      <c r="BE474" s="259"/>
      <c r="BF474" s="259"/>
      <c r="BG474" s="259"/>
      <c r="BH474" s="259"/>
      <c r="BI474" s="259"/>
      <c r="BJ474" s="259"/>
      <c r="BK474" s="259"/>
      <c r="BL474" s="259"/>
      <c r="BM474" s="259"/>
      <c r="BN474" s="259"/>
      <c r="BO474" s="259"/>
      <c r="BP474" s="259"/>
      <c r="BQ474" s="259"/>
      <c r="BR474" s="259"/>
      <c r="BS474" s="259"/>
      <c r="BT474" s="259"/>
      <c r="BU474" s="259"/>
      <c r="BV474" s="259"/>
      <c r="BW474" s="259"/>
      <c r="BX474" s="259"/>
      <c r="BY474" s="259"/>
      <c r="BZ474" s="259"/>
      <c r="CA474" s="259"/>
      <c r="CB474" s="259"/>
      <c r="CC474" s="259"/>
      <c r="CD474" s="259"/>
      <c r="CE474" s="259"/>
    </row>
    <row r="475" spans="46:83" x14ac:dyDescent="0.15">
      <c r="AT475" s="259"/>
      <c r="AU475" s="259"/>
      <c r="AV475" s="259"/>
      <c r="AW475" s="259"/>
      <c r="AX475" s="259"/>
      <c r="AY475" s="259"/>
      <c r="AZ475" s="259"/>
      <c r="BA475" s="259"/>
      <c r="BB475" s="259"/>
      <c r="BC475" s="259"/>
      <c r="BD475" s="259"/>
      <c r="BE475" s="259"/>
      <c r="BF475" s="259"/>
      <c r="BG475" s="259"/>
      <c r="BH475" s="259"/>
      <c r="BI475" s="259"/>
      <c r="BJ475" s="259"/>
      <c r="BK475" s="259"/>
      <c r="BL475" s="259"/>
      <c r="BM475" s="259"/>
      <c r="BN475" s="259"/>
      <c r="BO475" s="259"/>
      <c r="BP475" s="259"/>
      <c r="BQ475" s="259"/>
      <c r="BR475" s="259"/>
      <c r="BS475" s="259"/>
      <c r="BT475" s="259"/>
      <c r="BU475" s="259"/>
      <c r="BV475" s="259"/>
      <c r="BW475" s="259"/>
      <c r="BX475" s="259"/>
      <c r="BY475" s="259"/>
      <c r="BZ475" s="259"/>
      <c r="CA475" s="259"/>
      <c r="CB475" s="259"/>
      <c r="CC475" s="259"/>
      <c r="CD475" s="259"/>
      <c r="CE475" s="259"/>
    </row>
    <row r="476" spans="46:83" x14ac:dyDescent="0.15">
      <c r="AT476" s="259"/>
      <c r="AU476" s="259"/>
      <c r="AV476" s="259"/>
      <c r="AW476" s="259"/>
      <c r="AX476" s="259"/>
      <c r="AY476" s="259"/>
      <c r="AZ476" s="259"/>
      <c r="BA476" s="259"/>
      <c r="BB476" s="259"/>
      <c r="BC476" s="259"/>
      <c r="BD476" s="259"/>
      <c r="BE476" s="259"/>
      <c r="BF476" s="259"/>
      <c r="BG476" s="259"/>
      <c r="BH476" s="259"/>
      <c r="BI476" s="259"/>
      <c r="BJ476" s="259"/>
      <c r="BK476" s="259"/>
      <c r="BL476" s="259"/>
      <c r="BM476" s="259"/>
      <c r="BN476" s="259"/>
      <c r="BO476" s="259"/>
      <c r="BP476" s="259"/>
      <c r="BQ476" s="259"/>
      <c r="BR476" s="259"/>
      <c r="BS476" s="259"/>
      <c r="BT476" s="259"/>
      <c r="BU476" s="259"/>
      <c r="BV476" s="259"/>
      <c r="BW476" s="259"/>
      <c r="BX476" s="259"/>
      <c r="BY476" s="259"/>
      <c r="BZ476" s="259"/>
      <c r="CA476" s="259"/>
      <c r="CB476" s="259"/>
      <c r="CC476" s="259"/>
      <c r="CD476" s="259"/>
      <c r="CE476" s="259"/>
    </row>
    <row r="477" spans="46:83" x14ac:dyDescent="0.15">
      <c r="AT477" s="259"/>
      <c r="AU477" s="259"/>
      <c r="AV477" s="259"/>
      <c r="AW477" s="259"/>
      <c r="AX477" s="259"/>
      <c r="AY477" s="259"/>
      <c r="AZ477" s="259"/>
      <c r="BA477" s="259"/>
      <c r="BB477" s="259"/>
      <c r="BC477" s="259"/>
      <c r="BD477" s="259"/>
      <c r="BE477" s="259"/>
      <c r="BF477" s="259"/>
      <c r="BG477" s="259"/>
      <c r="BH477" s="259"/>
      <c r="BI477" s="259"/>
      <c r="BJ477" s="259"/>
      <c r="BK477" s="259"/>
      <c r="BL477" s="259"/>
      <c r="BM477" s="259"/>
      <c r="BN477" s="259"/>
      <c r="BO477" s="259"/>
      <c r="BP477" s="259"/>
      <c r="BQ477" s="259"/>
      <c r="BR477" s="259"/>
      <c r="BS477" s="259"/>
      <c r="BT477" s="259"/>
      <c r="BU477" s="259"/>
      <c r="BV477" s="259"/>
      <c r="BW477" s="259"/>
      <c r="BX477" s="259"/>
      <c r="BY477" s="259"/>
      <c r="BZ477" s="259"/>
      <c r="CA477" s="259"/>
      <c r="CB477" s="259"/>
      <c r="CC477" s="259"/>
      <c r="CD477" s="259"/>
      <c r="CE477" s="259"/>
    </row>
    <row r="478" spans="46:83" x14ac:dyDescent="0.15">
      <c r="AT478" s="259"/>
      <c r="AU478" s="259"/>
      <c r="AV478" s="259"/>
      <c r="AW478" s="259"/>
      <c r="AX478" s="259"/>
      <c r="AY478" s="259"/>
      <c r="AZ478" s="259"/>
      <c r="BA478" s="259"/>
      <c r="BB478" s="259"/>
      <c r="BC478" s="259"/>
      <c r="BD478" s="259"/>
      <c r="BE478" s="259"/>
      <c r="BF478" s="259"/>
      <c r="BG478" s="259"/>
      <c r="BH478" s="259"/>
      <c r="BI478" s="259"/>
      <c r="BJ478" s="259"/>
      <c r="BK478" s="259"/>
      <c r="BL478" s="259"/>
      <c r="BM478" s="259"/>
      <c r="BN478" s="259"/>
      <c r="BO478" s="259"/>
      <c r="BP478" s="259"/>
      <c r="BQ478" s="259"/>
      <c r="BR478" s="259"/>
      <c r="BS478" s="259"/>
      <c r="BT478" s="259"/>
      <c r="BU478" s="259"/>
      <c r="BV478" s="259"/>
      <c r="BW478" s="259"/>
      <c r="BX478" s="259"/>
      <c r="BY478" s="259"/>
      <c r="BZ478" s="259"/>
      <c r="CA478" s="259"/>
      <c r="CB478" s="259"/>
      <c r="CC478" s="259"/>
      <c r="CD478" s="259"/>
      <c r="CE478" s="259"/>
    </row>
    <row r="479" spans="46:83" x14ac:dyDescent="0.15">
      <c r="AT479" s="259"/>
      <c r="AU479" s="259"/>
      <c r="AV479" s="259"/>
      <c r="AW479" s="259"/>
      <c r="AX479" s="259"/>
      <c r="AY479" s="259"/>
      <c r="AZ479" s="259"/>
      <c r="BA479" s="259"/>
      <c r="BB479" s="259"/>
      <c r="BC479" s="259"/>
      <c r="BD479" s="259"/>
      <c r="BE479" s="259"/>
      <c r="BF479" s="259"/>
      <c r="BG479" s="259"/>
      <c r="BH479" s="259"/>
      <c r="BI479" s="259"/>
      <c r="BJ479" s="259"/>
      <c r="BK479" s="259"/>
      <c r="BL479" s="259"/>
      <c r="BM479" s="259"/>
      <c r="BN479" s="259"/>
      <c r="BO479" s="259"/>
      <c r="BP479" s="259"/>
      <c r="BQ479" s="259"/>
      <c r="BR479" s="259"/>
      <c r="BS479" s="259"/>
      <c r="BT479" s="259"/>
      <c r="BU479" s="259"/>
      <c r="BV479" s="259"/>
      <c r="BW479" s="259"/>
      <c r="BX479" s="259"/>
      <c r="BY479" s="259"/>
      <c r="BZ479" s="259"/>
      <c r="CA479" s="259"/>
      <c r="CB479" s="259"/>
      <c r="CC479" s="259"/>
      <c r="CD479" s="259"/>
      <c r="CE479" s="259"/>
    </row>
    <row r="480" spans="46:83" x14ac:dyDescent="0.15">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c r="BQ480" s="259"/>
      <c r="BR480" s="259"/>
      <c r="BS480" s="259"/>
      <c r="BT480" s="259"/>
      <c r="BU480" s="259"/>
      <c r="BV480" s="259"/>
      <c r="BW480" s="259"/>
      <c r="BX480" s="259"/>
      <c r="BY480" s="259"/>
      <c r="BZ480" s="259"/>
      <c r="CA480" s="259"/>
      <c r="CB480" s="259"/>
      <c r="CC480" s="259"/>
      <c r="CD480" s="259"/>
      <c r="CE480" s="259"/>
    </row>
    <row r="481" spans="46:83" x14ac:dyDescent="0.15">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c r="BQ481" s="259"/>
      <c r="BR481" s="259"/>
      <c r="BS481" s="259"/>
      <c r="BT481" s="259"/>
      <c r="BU481" s="259"/>
      <c r="BV481" s="259"/>
      <c r="BW481" s="259"/>
      <c r="BX481" s="259"/>
      <c r="BY481" s="259"/>
      <c r="BZ481" s="259"/>
      <c r="CA481" s="259"/>
      <c r="CB481" s="259"/>
      <c r="CC481" s="259"/>
      <c r="CD481" s="259"/>
      <c r="CE481" s="259"/>
    </row>
    <row r="482" spans="46:83" x14ac:dyDescent="0.15">
      <c r="AT482" s="259"/>
      <c r="AU482" s="259"/>
      <c r="AV482" s="259"/>
      <c r="AW482" s="259"/>
      <c r="AX482" s="259"/>
      <c r="AY482" s="259"/>
      <c r="AZ482" s="259"/>
      <c r="BA482" s="259"/>
      <c r="BB482" s="259"/>
      <c r="BC482" s="259"/>
      <c r="BD482" s="259"/>
      <c r="BE482" s="259"/>
      <c r="BF482" s="259"/>
      <c r="BG482" s="259"/>
      <c r="BH482" s="259"/>
      <c r="BI482" s="259"/>
      <c r="BJ482" s="259"/>
      <c r="BK482" s="259"/>
      <c r="BL482" s="259"/>
      <c r="BM482" s="259"/>
      <c r="BN482" s="259"/>
      <c r="BO482" s="259"/>
      <c r="BP482" s="259"/>
      <c r="BQ482" s="259"/>
      <c r="BR482" s="259"/>
      <c r="BS482" s="259"/>
      <c r="BT482" s="259"/>
      <c r="BU482" s="259"/>
      <c r="BV482" s="259"/>
      <c r="BW482" s="259"/>
      <c r="BX482" s="259"/>
      <c r="BY482" s="259"/>
      <c r="BZ482" s="259"/>
      <c r="CA482" s="259"/>
      <c r="CB482" s="259"/>
      <c r="CC482" s="259"/>
      <c r="CD482" s="259"/>
      <c r="CE482" s="259"/>
    </row>
    <row r="483" spans="46:83" x14ac:dyDescent="0.15">
      <c r="AT483" s="259"/>
      <c r="AU483" s="259"/>
      <c r="AV483" s="259"/>
      <c r="AW483" s="259"/>
      <c r="AX483" s="259"/>
      <c r="AY483" s="259"/>
      <c r="AZ483" s="259"/>
      <c r="BA483" s="259"/>
      <c r="BB483" s="259"/>
      <c r="BC483" s="259"/>
      <c r="BD483" s="259"/>
      <c r="BE483" s="259"/>
      <c r="BF483" s="259"/>
      <c r="BG483" s="259"/>
      <c r="BH483" s="259"/>
      <c r="BI483" s="259"/>
      <c r="BJ483" s="259"/>
      <c r="BK483" s="259"/>
      <c r="BL483" s="259"/>
      <c r="BM483" s="259"/>
      <c r="BN483" s="259"/>
      <c r="BO483" s="259"/>
      <c r="BP483" s="259"/>
      <c r="BQ483" s="259"/>
      <c r="BR483" s="259"/>
      <c r="BS483" s="259"/>
      <c r="BT483" s="259"/>
      <c r="BU483" s="259"/>
      <c r="BV483" s="259"/>
      <c r="BW483" s="259"/>
      <c r="BX483" s="259"/>
      <c r="BY483" s="259"/>
      <c r="BZ483" s="259"/>
      <c r="CA483" s="259"/>
      <c r="CB483" s="259"/>
      <c r="CC483" s="259"/>
      <c r="CD483" s="259"/>
      <c r="CE483" s="259"/>
    </row>
    <row r="484" spans="46:83" x14ac:dyDescent="0.15">
      <c r="AT484" s="259"/>
      <c r="AU484" s="259"/>
      <c r="AV484" s="259"/>
      <c r="AW484" s="259"/>
      <c r="AX484" s="259"/>
      <c r="AY484" s="259"/>
      <c r="AZ484" s="259"/>
      <c r="BA484" s="259"/>
      <c r="BB484" s="259"/>
      <c r="BC484" s="259"/>
      <c r="BD484" s="259"/>
      <c r="BE484" s="259"/>
      <c r="BF484" s="259"/>
      <c r="BG484" s="259"/>
      <c r="BH484" s="259"/>
      <c r="BI484" s="259"/>
      <c r="BJ484" s="259"/>
      <c r="BK484" s="259"/>
      <c r="BL484" s="259"/>
      <c r="BM484" s="259"/>
      <c r="BN484" s="259"/>
      <c r="BO484" s="259"/>
      <c r="BP484" s="259"/>
      <c r="BQ484" s="259"/>
      <c r="BR484" s="259"/>
      <c r="BS484" s="259"/>
      <c r="BT484" s="259"/>
      <c r="BU484" s="259"/>
      <c r="BV484" s="259"/>
      <c r="BW484" s="259"/>
      <c r="BX484" s="259"/>
      <c r="BY484" s="259"/>
      <c r="BZ484" s="259"/>
      <c r="CA484" s="259"/>
      <c r="CB484" s="259"/>
      <c r="CC484" s="259"/>
      <c r="CD484" s="259"/>
      <c r="CE484" s="259"/>
    </row>
    <row r="485" spans="46:83" x14ac:dyDescent="0.15">
      <c r="AT485" s="259"/>
      <c r="AU485" s="259"/>
      <c r="AV485" s="259"/>
      <c r="AW485" s="259"/>
      <c r="AX485" s="259"/>
      <c r="AY485" s="259"/>
      <c r="AZ485" s="259"/>
      <c r="BA485" s="259"/>
      <c r="BB485" s="259"/>
      <c r="BC485" s="259"/>
      <c r="BD485" s="259"/>
      <c r="BE485" s="259"/>
      <c r="BF485" s="259"/>
      <c r="BG485" s="259"/>
      <c r="BH485" s="259"/>
      <c r="BI485" s="259"/>
      <c r="BJ485" s="259"/>
      <c r="BK485" s="259"/>
      <c r="BL485" s="259"/>
      <c r="BM485" s="259"/>
      <c r="BN485" s="259"/>
      <c r="BO485" s="259"/>
      <c r="BP485" s="259"/>
      <c r="BQ485" s="259"/>
      <c r="BR485" s="259"/>
      <c r="BS485" s="259"/>
      <c r="BT485" s="259"/>
      <c r="BU485" s="259"/>
      <c r="BV485" s="259"/>
      <c r="BW485" s="259"/>
      <c r="BX485" s="259"/>
      <c r="BY485" s="259"/>
      <c r="BZ485" s="259"/>
      <c r="CA485" s="259"/>
      <c r="CB485" s="259"/>
      <c r="CC485" s="259"/>
      <c r="CD485" s="259"/>
      <c r="CE485" s="259"/>
    </row>
    <row r="486" spans="46:83" x14ac:dyDescent="0.15">
      <c r="AT486" s="259"/>
      <c r="AU486" s="259"/>
      <c r="AV486" s="259"/>
      <c r="AW486" s="259"/>
      <c r="AX486" s="259"/>
      <c r="AY486" s="259"/>
      <c r="AZ486" s="259"/>
      <c r="BA486" s="259"/>
      <c r="BB486" s="259"/>
      <c r="BC486" s="259"/>
      <c r="BD486" s="259"/>
      <c r="BE486" s="259"/>
      <c r="BF486" s="259"/>
      <c r="BG486" s="259"/>
      <c r="BH486" s="259"/>
      <c r="BI486" s="259"/>
      <c r="BJ486" s="259"/>
      <c r="BK486" s="259"/>
      <c r="BL486" s="259"/>
      <c r="BM486" s="259"/>
      <c r="BN486" s="259"/>
      <c r="BO486" s="259"/>
      <c r="BP486" s="259"/>
      <c r="BQ486" s="259"/>
      <c r="BR486" s="259"/>
      <c r="BS486" s="259"/>
      <c r="BT486" s="259"/>
      <c r="BU486" s="259"/>
      <c r="BV486" s="259"/>
      <c r="BW486" s="259"/>
      <c r="BX486" s="259"/>
      <c r="BY486" s="259"/>
      <c r="BZ486" s="259"/>
      <c r="CA486" s="259"/>
      <c r="CB486" s="259"/>
      <c r="CC486" s="259"/>
      <c r="CD486" s="259"/>
      <c r="CE486" s="259"/>
    </row>
    <row r="487" spans="46:83" x14ac:dyDescent="0.15">
      <c r="AT487" s="259"/>
      <c r="AU487" s="259"/>
      <c r="AV487" s="259"/>
      <c r="AW487" s="259"/>
      <c r="AX487" s="259"/>
      <c r="AY487" s="259"/>
      <c r="AZ487" s="259"/>
      <c r="BA487" s="259"/>
      <c r="BB487" s="259"/>
      <c r="BC487" s="259"/>
      <c r="BD487" s="259"/>
      <c r="BE487" s="259"/>
      <c r="BF487" s="259"/>
      <c r="BG487" s="259"/>
      <c r="BH487" s="259"/>
      <c r="BI487" s="259"/>
      <c r="BJ487" s="259"/>
      <c r="BK487" s="259"/>
      <c r="BL487" s="259"/>
      <c r="BM487" s="259"/>
      <c r="BN487" s="259"/>
      <c r="BO487" s="259"/>
      <c r="BP487" s="259"/>
      <c r="BQ487" s="259"/>
      <c r="BR487" s="259"/>
      <c r="BS487" s="259"/>
      <c r="BT487" s="259"/>
      <c r="BU487" s="259"/>
      <c r="BV487" s="259"/>
      <c r="BW487" s="259"/>
      <c r="BX487" s="259"/>
      <c r="BY487" s="259"/>
      <c r="BZ487" s="259"/>
      <c r="CA487" s="259"/>
      <c r="CB487" s="259"/>
      <c r="CC487" s="259"/>
      <c r="CD487" s="259"/>
      <c r="CE487" s="259"/>
    </row>
    <row r="488" spans="46:83" x14ac:dyDescent="0.15">
      <c r="AT488" s="259"/>
      <c r="AU488" s="259"/>
      <c r="AV488" s="259"/>
      <c r="AW488" s="259"/>
      <c r="AX488" s="259"/>
      <c r="AY488" s="259"/>
      <c r="AZ488" s="259"/>
      <c r="BA488" s="259"/>
      <c r="BB488" s="259"/>
      <c r="BC488" s="259"/>
      <c r="BD488" s="259"/>
      <c r="BE488" s="259"/>
      <c r="BF488" s="259"/>
      <c r="BG488" s="259"/>
      <c r="BH488" s="259"/>
      <c r="BI488" s="259"/>
      <c r="BJ488" s="259"/>
      <c r="BK488" s="259"/>
      <c r="BL488" s="259"/>
      <c r="BM488" s="259"/>
      <c r="BN488" s="259"/>
      <c r="BO488" s="259"/>
      <c r="BP488" s="259"/>
      <c r="BQ488" s="259"/>
      <c r="BR488" s="259"/>
      <c r="BS488" s="259"/>
      <c r="BT488" s="259"/>
      <c r="BU488" s="259"/>
      <c r="BV488" s="259"/>
      <c r="BW488" s="259"/>
      <c r="BX488" s="259"/>
      <c r="BY488" s="259"/>
      <c r="BZ488" s="259"/>
      <c r="CA488" s="259"/>
      <c r="CB488" s="259"/>
      <c r="CC488" s="259"/>
      <c r="CD488" s="259"/>
      <c r="CE488" s="259"/>
    </row>
    <row r="489" spans="46:83" x14ac:dyDescent="0.15">
      <c r="AT489" s="259"/>
      <c r="AU489" s="259"/>
      <c r="AV489" s="259"/>
      <c r="AW489" s="259"/>
      <c r="AX489" s="259"/>
      <c r="AY489" s="259"/>
      <c r="AZ489" s="259"/>
      <c r="BA489" s="259"/>
      <c r="BB489" s="259"/>
      <c r="BC489" s="259"/>
      <c r="BD489" s="259"/>
      <c r="BE489" s="259"/>
      <c r="BF489" s="259"/>
      <c r="BG489" s="259"/>
      <c r="BH489" s="259"/>
      <c r="BI489" s="259"/>
      <c r="BJ489" s="259"/>
      <c r="BK489" s="259"/>
      <c r="BL489" s="259"/>
      <c r="BM489" s="259"/>
      <c r="BN489" s="259"/>
      <c r="BO489" s="259"/>
      <c r="BP489" s="259"/>
      <c r="BQ489" s="259"/>
      <c r="BR489" s="259"/>
      <c r="BS489" s="259"/>
      <c r="BT489" s="259"/>
      <c r="BU489" s="259"/>
      <c r="BV489" s="259"/>
      <c r="BW489" s="259"/>
      <c r="BX489" s="259"/>
      <c r="BY489" s="259"/>
      <c r="BZ489" s="259"/>
      <c r="CA489" s="259"/>
      <c r="CB489" s="259"/>
      <c r="CC489" s="259"/>
      <c r="CD489" s="259"/>
      <c r="CE489" s="259"/>
    </row>
    <row r="490" spans="46:83" x14ac:dyDescent="0.15">
      <c r="AT490" s="259"/>
      <c r="AU490" s="259"/>
      <c r="AV490" s="259"/>
      <c r="AW490" s="259"/>
      <c r="AX490" s="259"/>
      <c r="AY490" s="259"/>
      <c r="AZ490" s="259"/>
      <c r="BA490" s="259"/>
      <c r="BB490" s="259"/>
      <c r="BC490" s="259"/>
      <c r="BD490" s="259"/>
      <c r="BE490" s="259"/>
      <c r="BF490" s="259"/>
      <c r="BG490" s="259"/>
      <c r="BH490" s="259"/>
      <c r="BI490" s="259"/>
      <c r="BJ490" s="259"/>
      <c r="BK490" s="259"/>
      <c r="BL490" s="259"/>
      <c r="BM490" s="259"/>
      <c r="BN490" s="259"/>
      <c r="BO490" s="259"/>
      <c r="BP490" s="259"/>
      <c r="BQ490" s="259"/>
      <c r="BR490" s="259"/>
      <c r="BS490" s="259"/>
      <c r="BT490" s="259"/>
      <c r="BU490" s="259"/>
      <c r="BV490" s="259"/>
      <c r="BW490" s="259"/>
      <c r="BX490" s="259"/>
      <c r="BY490" s="259"/>
      <c r="BZ490" s="259"/>
      <c r="CA490" s="259"/>
      <c r="CB490" s="259"/>
      <c r="CC490" s="259"/>
      <c r="CD490" s="259"/>
      <c r="CE490" s="259"/>
    </row>
    <row r="491" spans="46:83" x14ac:dyDescent="0.15">
      <c r="AT491" s="259"/>
      <c r="AU491" s="259"/>
      <c r="AV491" s="259"/>
      <c r="AW491" s="259"/>
      <c r="AX491" s="259"/>
      <c r="AY491" s="259"/>
      <c r="AZ491" s="259"/>
      <c r="BA491" s="259"/>
      <c r="BB491" s="259"/>
      <c r="BC491" s="259"/>
      <c r="BD491" s="259"/>
      <c r="BE491" s="259"/>
      <c r="BF491" s="259"/>
      <c r="BG491" s="259"/>
      <c r="BH491" s="259"/>
      <c r="BI491" s="259"/>
      <c r="BJ491" s="259"/>
      <c r="BK491" s="259"/>
      <c r="BL491" s="259"/>
      <c r="BM491" s="259"/>
      <c r="BN491" s="259"/>
      <c r="BO491" s="259"/>
      <c r="BP491" s="259"/>
      <c r="BQ491" s="259"/>
      <c r="BR491" s="259"/>
      <c r="BS491" s="259"/>
      <c r="BT491" s="259"/>
      <c r="BU491" s="259"/>
      <c r="BV491" s="259"/>
      <c r="BW491" s="259"/>
      <c r="BX491" s="259"/>
      <c r="BY491" s="259"/>
      <c r="BZ491" s="259"/>
      <c r="CA491" s="259"/>
      <c r="CB491" s="259"/>
      <c r="CC491" s="259"/>
      <c r="CD491" s="259"/>
      <c r="CE491" s="259"/>
    </row>
    <row r="492" spans="46:83" x14ac:dyDescent="0.15">
      <c r="AT492" s="259"/>
      <c r="AU492" s="259"/>
      <c r="AV492" s="259"/>
      <c r="AW492" s="259"/>
      <c r="AX492" s="259"/>
      <c r="AY492" s="259"/>
      <c r="AZ492" s="259"/>
      <c r="BA492" s="259"/>
      <c r="BB492" s="259"/>
      <c r="BC492" s="259"/>
      <c r="BD492" s="259"/>
      <c r="BE492" s="259"/>
      <c r="BF492" s="259"/>
      <c r="BG492" s="259"/>
      <c r="BH492" s="259"/>
      <c r="BI492" s="259"/>
      <c r="BJ492" s="259"/>
      <c r="BK492" s="259"/>
      <c r="BL492" s="259"/>
      <c r="BM492" s="259"/>
      <c r="BN492" s="259"/>
      <c r="BO492" s="259"/>
      <c r="BP492" s="259"/>
      <c r="BQ492" s="259"/>
      <c r="BR492" s="259"/>
      <c r="BS492" s="259"/>
      <c r="BT492" s="259"/>
      <c r="BU492" s="259"/>
      <c r="BV492" s="259"/>
      <c r="BW492" s="259"/>
      <c r="BX492" s="259"/>
      <c r="BY492" s="259"/>
      <c r="BZ492" s="259"/>
      <c r="CA492" s="259"/>
      <c r="CB492" s="259"/>
      <c r="CC492" s="259"/>
      <c r="CD492" s="259"/>
      <c r="CE492" s="259"/>
    </row>
    <row r="493" spans="46:83" x14ac:dyDescent="0.15">
      <c r="AT493" s="259"/>
      <c r="AU493" s="259"/>
      <c r="AV493" s="259"/>
      <c r="AW493" s="259"/>
      <c r="AX493" s="259"/>
      <c r="AY493" s="259"/>
      <c r="AZ493" s="259"/>
      <c r="BA493" s="259"/>
      <c r="BB493" s="259"/>
      <c r="BC493" s="259"/>
      <c r="BD493" s="259"/>
      <c r="BE493" s="259"/>
      <c r="BF493" s="259"/>
      <c r="BG493" s="259"/>
      <c r="BH493" s="259"/>
      <c r="BI493" s="259"/>
      <c r="BJ493" s="259"/>
      <c r="BK493" s="259"/>
      <c r="BL493" s="259"/>
      <c r="BM493" s="259"/>
      <c r="BN493" s="259"/>
      <c r="BO493" s="259"/>
      <c r="BP493" s="259"/>
      <c r="BQ493" s="259"/>
      <c r="BR493" s="259"/>
      <c r="BS493" s="259"/>
      <c r="BT493" s="259"/>
      <c r="BU493" s="259"/>
      <c r="BV493" s="259"/>
      <c r="BW493" s="259"/>
      <c r="BX493" s="259"/>
      <c r="BY493" s="259"/>
      <c r="BZ493" s="259"/>
      <c r="CA493" s="259"/>
      <c r="CB493" s="259"/>
      <c r="CC493" s="259"/>
      <c r="CD493" s="259"/>
      <c r="CE493" s="259"/>
    </row>
    <row r="494" spans="46:83" x14ac:dyDescent="0.15">
      <c r="AT494" s="259"/>
      <c r="AU494" s="259"/>
      <c r="AV494" s="259"/>
      <c r="AW494" s="259"/>
      <c r="AX494" s="259"/>
      <c r="AY494" s="259"/>
      <c r="AZ494" s="259"/>
      <c r="BA494" s="259"/>
      <c r="BB494" s="259"/>
      <c r="BC494" s="259"/>
      <c r="BD494" s="259"/>
      <c r="BE494" s="259"/>
      <c r="BF494" s="259"/>
      <c r="BG494" s="259"/>
      <c r="BH494" s="259"/>
      <c r="BI494" s="259"/>
      <c r="BJ494" s="259"/>
      <c r="BK494" s="259"/>
      <c r="BL494" s="259"/>
      <c r="BM494" s="259"/>
      <c r="BN494" s="259"/>
      <c r="BO494" s="259"/>
      <c r="BP494" s="259"/>
      <c r="BQ494" s="259"/>
      <c r="BR494" s="259"/>
      <c r="BS494" s="259"/>
      <c r="BT494" s="259"/>
      <c r="BU494" s="259"/>
      <c r="BV494" s="259"/>
      <c r="BW494" s="259"/>
      <c r="BX494" s="259"/>
      <c r="BY494" s="259"/>
      <c r="BZ494" s="259"/>
      <c r="CA494" s="259"/>
      <c r="CB494" s="259"/>
      <c r="CC494" s="259"/>
      <c r="CD494" s="259"/>
      <c r="CE494" s="259"/>
    </row>
    <row r="495" spans="46:83" x14ac:dyDescent="0.15">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c r="BQ495" s="259"/>
      <c r="BR495" s="259"/>
      <c r="BS495" s="259"/>
      <c r="BT495" s="259"/>
      <c r="BU495" s="259"/>
      <c r="BV495" s="259"/>
      <c r="BW495" s="259"/>
      <c r="BX495" s="259"/>
      <c r="BY495" s="259"/>
      <c r="BZ495" s="259"/>
      <c r="CA495" s="259"/>
      <c r="CB495" s="259"/>
      <c r="CC495" s="259"/>
      <c r="CD495" s="259"/>
      <c r="CE495" s="259"/>
    </row>
    <row r="496" spans="46:83" x14ac:dyDescent="0.15">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c r="BQ496" s="259"/>
      <c r="BR496" s="259"/>
      <c r="BS496" s="259"/>
      <c r="BT496" s="259"/>
      <c r="BU496" s="259"/>
      <c r="BV496" s="259"/>
      <c r="BW496" s="259"/>
      <c r="BX496" s="259"/>
      <c r="BY496" s="259"/>
      <c r="BZ496" s="259"/>
      <c r="CA496" s="259"/>
      <c r="CB496" s="259"/>
      <c r="CC496" s="259"/>
      <c r="CD496" s="259"/>
      <c r="CE496" s="259"/>
    </row>
    <row r="497" spans="46:83" x14ac:dyDescent="0.15">
      <c r="AT497" s="259"/>
      <c r="AU497" s="259"/>
      <c r="AV497" s="259"/>
      <c r="AW497" s="259"/>
      <c r="AX497" s="259"/>
      <c r="AY497" s="259"/>
      <c r="AZ497" s="259"/>
      <c r="BA497" s="259"/>
      <c r="BB497" s="259"/>
      <c r="BC497" s="259"/>
      <c r="BD497" s="259"/>
      <c r="BE497" s="259"/>
      <c r="BF497" s="259"/>
      <c r="BG497" s="259"/>
      <c r="BH497" s="259"/>
      <c r="BI497" s="259"/>
      <c r="BJ497" s="259"/>
      <c r="BK497" s="259"/>
      <c r="BL497" s="259"/>
      <c r="BM497" s="259"/>
      <c r="BN497" s="259"/>
      <c r="BO497" s="259"/>
      <c r="BP497" s="259"/>
      <c r="BQ497" s="259"/>
      <c r="BR497" s="259"/>
      <c r="BS497" s="259"/>
      <c r="BT497" s="259"/>
      <c r="BU497" s="259"/>
      <c r="BV497" s="259"/>
      <c r="BW497" s="259"/>
      <c r="BX497" s="259"/>
      <c r="BY497" s="259"/>
      <c r="BZ497" s="259"/>
      <c r="CA497" s="259"/>
      <c r="CB497" s="259"/>
      <c r="CC497" s="259"/>
      <c r="CD497" s="259"/>
      <c r="CE497" s="259"/>
    </row>
    <row r="498" spans="46:83" x14ac:dyDescent="0.15">
      <c r="AT498" s="259"/>
      <c r="AU498" s="259"/>
      <c r="AV498" s="259"/>
      <c r="AW498" s="259"/>
      <c r="AX498" s="259"/>
      <c r="AY498" s="259"/>
      <c r="AZ498" s="259"/>
      <c r="BA498" s="259"/>
      <c r="BB498" s="259"/>
      <c r="BC498" s="259"/>
      <c r="BD498" s="259"/>
      <c r="BE498" s="259"/>
      <c r="BF498" s="259"/>
      <c r="BG498" s="259"/>
      <c r="BH498" s="259"/>
      <c r="BI498" s="259"/>
      <c r="BJ498" s="259"/>
      <c r="BK498" s="259"/>
      <c r="BL498" s="259"/>
      <c r="BM498" s="259"/>
      <c r="BN498" s="259"/>
      <c r="BO498" s="259"/>
      <c r="BP498" s="259"/>
      <c r="BQ498" s="259"/>
      <c r="BR498" s="259"/>
      <c r="BS498" s="259"/>
      <c r="BT498" s="259"/>
      <c r="BU498" s="259"/>
      <c r="BV498" s="259"/>
      <c r="BW498" s="259"/>
      <c r="BX498" s="259"/>
      <c r="BY498" s="259"/>
      <c r="BZ498" s="259"/>
      <c r="CA498" s="259"/>
      <c r="CB498" s="259"/>
      <c r="CC498" s="259"/>
      <c r="CD498" s="259"/>
      <c r="CE498" s="259"/>
    </row>
    <row r="499" spans="46:83" x14ac:dyDescent="0.15">
      <c r="AT499" s="259"/>
      <c r="AU499" s="259"/>
      <c r="AV499" s="259"/>
      <c r="AW499" s="259"/>
      <c r="AX499" s="259"/>
      <c r="AY499" s="259"/>
      <c r="AZ499" s="259"/>
      <c r="BA499" s="259"/>
      <c r="BB499" s="259"/>
      <c r="BC499" s="259"/>
      <c r="BD499" s="259"/>
      <c r="BE499" s="259"/>
      <c r="BF499" s="259"/>
      <c r="BG499" s="259"/>
      <c r="BH499" s="259"/>
      <c r="BI499" s="259"/>
      <c r="BJ499" s="259"/>
      <c r="BK499" s="259"/>
      <c r="BL499" s="259"/>
      <c r="BM499" s="259"/>
      <c r="BN499" s="259"/>
      <c r="BO499" s="259"/>
      <c r="BP499" s="259"/>
      <c r="BQ499" s="259"/>
      <c r="BR499" s="259"/>
      <c r="BS499" s="259"/>
      <c r="BT499" s="259"/>
      <c r="BU499" s="259"/>
      <c r="BV499" s="259"/>
      <c r="BW499" s="259"/>
      <c r="BX499" s="259"/>
      <c r="BY499" s="259"/>
      <c r="BZ499" s="259"/>
      <c r="CA499" s="259"/>
      <c r="CB499" s="259"/>
      <c r="CC499" s="259"/>
      <c r="CD499" s="259"/>
      <c r="CE499" s="259"/>
    </row>
    <row r="500" spans="46:83" x14ac:dyDescent="0.15">
      <c r="AT500" s="259"/>
      <c r="AU500" s="259"/>
      <c r="AV500" s="259"/>
      <c r="AW500" s="259"/>
      <c r="AX500" s="259"/>
      <c r="AY500" s="259"/>
      <c r="AZ500" s="259"/>
      <c r="BA500" s="259"/>
      <c r="BB500" s="259"/>
      <c r="BC500" s="259"/>
      <c r="BD500" s="259"/>
      <c r="BE500" s="259"/>
      <c r="BF500" s="259"/>
      <c r="BG500" s="259"/>
      <c r="BH500" s="259"/>
      <c r="BI500" s="259"/>
      <c r="BJ500" s="259"/>
      <c r="BK500" s="259"/>
      <c r="BL500" s="259"/>
      <c r="BM500" s="259"/>
      <c r="BN500" s="259"/>
      <c r="BO500" s="259"/>
      <c r="BP500" s="259"/>
      <c r="BQ500" s="259"/>
      <c r="BR500" s="259"/>
      <c r="BS500" s="259"/>
      <c r="BT500" s="259"/>
      <c r="BU500" s="259"/>
      <c r="BV500" s="259"/>
      <c r="BW500" s="259"/>
      <c r="BX500" s="259"/>
      <c r="BY500" s="259"/>
      <c r="BZ500" s="259"/>
      <c r="CA500" s="259"/>
      <c r="CB500" s="259"/>
      <c r="CC500" s="259"/>
      <c r="CD500" s="259"/>
      <c r="CE500" s="259"/>
    </row>
    <row r="501" spans="46:83" x14ac:dyDescent="0.15">
      <c r="AT501" s="259"/>
      <c r="AU501" s="259"/>
      <c r="AV501" s="259"/>
      <c r="AW501" s="259"/>
      <c r="AX501" s="259"/>
      <c r="AY501" s="259"/>
      <c r="AZ501" s="259"/>
      <c r="BA501" s="259"/>
      <c r="BB501" s="259"/>
      <c r="BC501" s="259"/>
      <c r="BD501" s="259"/>
      <c r="BE501" s="259"/>
      <c r="BF501" s="259"/>
      <c r="BG501" s="259"/>
      <c r="BH501" s="259"/>
      <c r="BI501" s="259"/>
      <c r="BJ501" s="259"/>
      <c r="BK501" s="259"/>
      <c r="BL501" s="259"/>
      <c r="BM501" s="259"/>
      <c r="BN501" s="259"/>
      <c r="BO501" s="259"/>
      <c r="BP501" s="259"/>
      <c r="BQ501" s="259"/>
      <c r="BR501" s="259"/>
      <c r="BS501" s="259"/>
      <c r="BT501" s="259"/>
      <c r="BU501" s="259"/>
      <c r="BV501" s="259"/>
      <c r="BW501" s="259"/>
      <c r="BX501" s="259"/>
      <c r="BY501" s="259"/>
      <c r="BZ501" s="259"/>
      <c r="CA501" s="259"/>
      <c r="CB501" s="259"/>
      <c r="CC501" s="259"/>
      <c r="CD501" s="259"/>
      <c r="CE501" s="259"/>
    </row>
    <row r="502" spans="46:83" x14ac:dyDescent="0.15">
      <c r="AT502" s="259"/>
      <c r="AU502" s="259"/>
      <c r="AV502" s="259"/>
      <c r="AW502" s="259"/>
      <c r="AX502" s="259"/>
      <c r="AY502" s="259"/>
      <c r="AZ502" s="259"/>
      <c r="BA502" s="259"/>
      <c r="BB502" s="259"/>
      <c r="BC502" s="259"/>
      <c r="BD502" s="259"/>
      <c r="BE502" s="259"/>
      <c r="BF502" s="259"/>
      <c r="BG502" s="259"/>
      <c r="BH502" s="259"/>
      <c r="BI502" s="259"/>
      <c r="BJ502" s="259"/>
      <c r="BK502" s="259"/>
      <c r="BL502" s="259"/>
      <c r="BM502" s="259"/>
      <c r="BN502" s="259"/>
      <c r="BO502" s="259"/>
      <c r="BP502" s="259"/>
      <c r="BQ502" s="259"/>
      <c r="BR502" s="259"/>
      <c r="BS502" s="259"/>
      <c r="BT502" s="259"/>
      <c r="BU502" s="259"/>
      <c r="BV502" s="259"/>
      <c r="BW502" s="259"/>
      <c r="BX502" s="259"/>
      <c r="BY502" s="259"/>
      <c r="BZ502" s="259"/>
      <c r="CA502" s="259"/>
      <c r="CB502" s="259"/>
      <c r="CC502" s="259"/>
      <c r="CD502" s="259"/>
      <c r="CE502" s="259"/>
    </row>
    <row r="503" spans="46:83" x14ac:dyDescent="0.15">
      <c r="AT503" s="259"/>
      <c r="AU503" s="259"/>
      <c r="AV503" s="259"/>
      <c r="AW503" s="259"/>
      <c r="AX503" s="259"/>
      <c r="AY503" s="259"/>
      <c r="AZ503" s="259"/>
      <c r="BA503" s="259"/>
      <c r="BB503" s="259"/>
      <c r="BC503" s="259"/>
      <c r="BD503" s="259"/>
      <c r="BE503" s="259"/>
      <c r="BF503" s="259"/>
      <c r="BG503" s="259"/>
      <c r="BH503" s="259"/>
      <c r="BI503" s="259"/>
      <c r="BJ503" s="259"/>
      <c r="BK503" s="259"/>
      <c r="BL503" s="259"/>
      <c r="BM503" s="259"/>
      <c r="BN503" s="259"/>
      <c r="BO503" s="259"/>
      <c r="BP503" s="259"/>
      <c r="BQ503" s="259"/>
      <c r="BR503" s="259"/>
      <c r="BS503" s="259"/>
      <c r="BT503" s="259"/>
      <c r="BU503" s="259"/>
      <c r="BV503" s="259"/>
      <c r="BW503" s="259"/>
      <c r="BX503" s="259"/>
      <c r="BY503" s="259"/>
      <c r="BZ503" s="259"/>
      <c r="CA503" s="259"/>
      <c r="CB503" s="259"/>
      <c r="CC503" s="259"/>
      <c r="CD503" s="259"/>
      <c r="CE503" s="259"/>
    </row>
    <row r="504" spans="46:83" x14ac:dyDescent="0.15">
      <c r="AT504" s="259"/>
      <c r="AU504" s="259"/>
      <c r="AV504" s="259"/>
      <c r="AW504" s="259"/>
      <c r="AX504" s="259"/>
      <c r="AY504" s="259"/>
      <c r="AZ504" s="259"/>
      <c r="BA504" s="259"/>
      <c r="BB504" s="259"/>
      <c r="BC504" s="259"/>
      <c r="BD504" s="259"/>
      <c r="BE504" s="259"/>
      <c r="BF504" s="259"/>
      <c r="BG504" s="259"/>
      <c r="BH504" s="259"/>
      <c r="BI504" s="259"/>
      <c r="BJ504" s="259"/>
      <c r="BK504" s="259"/>
      <c r="BL504" s="259"/>
      <c r="BM504" s="259"/>
      <c r="BN504" s="259"/>
      <c r="BO504" s="259"/>
      <c r="BP504" s="259"/>
      <c r="BQ504" s="259"/>
      <c r="BR504" s="259"/>
      <c r="BS504" s="259"/>
      <c r="BT504" s="259"/>
      <c r="BU504" s="259"/>
      <c r="BV504" s="259"/>
      <c r="BW504" s="259"/>
      <c r="BX504" s="259"/>
      <c r="BY504" s="259"/>
      <c r="BZ504" s="259"/>
      <c r="CA504" s="259"/>
      <c r="CB504" s="259"/>
      <c r="CC504" s="259"/>
      <c r="CD504" s="259"/>
      <c r="CE504" s="259"/>
    </row>
    <row r="505" spans="46:83" x14ac:dyDescent="0.15">
      <c r="AT505" s="259"/>
      <c r="AU505" s="259"/>
      <c r="AV505" s="259"/>
      <c r="AW505" s="259"/>
      <c r="AX505" s="259"/>
      <c r="AY505" s="259"/>
      <c r="AZ505" s="259"/>
      <c r="BA505" s="259"/>
      <c r="BB505" s="259"/>
      <c r="BC505" s="259"/>
      <c r="BD505" s="259"/>
      <c r="BE505" s="259"/>
      <c r="BF505" s="259"/>
      <c r="BG505" s="259"/>
      <c r="BH505" s="259"/>
      <c r="BI505" s="259"/>
      <c r="BJ505" s="259"/>
      <c r="BK505" s="259"/>
      <c r="BL505" s="259"/>
      <c r="BM505" s="259"/>
      <c r="BN505" s="259"/>
      <c r="BO505" s="259"/>
      <c r="BP505" s="259"/>
      <c r="BQ505" s="259"/>
      <c r="BR505" s="259"/>
      <c r="BS505" s="259"/>
      <c r="BT505" s="259"/>
      <c r="BU505" s="259"/>
      <c r="BV505" s="259"/>
      <c r="BW505" s="259"/>
      <c r="BX505" s="259"/>
      <c r="BY505" s="259"/>
      <c r="BZ505" s="259"/>
      <c r="CA505" s="259"/>
      <c r="CB505" s="259"/>
      <c r="CC505" s="259"/>
      <c r="CD505" s="259"/>
      <c r="CE505" s="259"/>
    </row>
    <row r="506" spans="46:83" x14ac:dyDescent="0.15">
      <c r="AT506" s="259"/>
      <c r="AU506" s="259"/>
      <c r="AV506" s="259"/>
      <c r="AW506" s="259"/>
      <c r="AX506" s="259"/>
      <c r="AY506" s="259"/>
      <c r="AZ506" s="259"/>
      <c r="BA506" s="259"/>
      <c r="BB506" s="259"/>
      <c r="BC506" s="259"/>
      <c r="BD506" s="259"/>
      <c r="BE506" s="259"/>
      <c r="BF506" s="259"/>
      <c r="BG506" s="259"/>
      <c r="BH506" s="259"/>
      <c r="BI506" s="259"/>
      <c r="BJ506" s="259"/>
      <c r="BK506" s="259"/>
      <c r="BL506" s="259"/>
      <c r="BM506" s="259"/>
      <c r="BN506" s="259"/>
      <c r="BO506" s="259"/>
      <c r="BP506" s="259"/>
      <c r="BQ506" s="259"/>
      <c r="BR506" s="259"/>
      <c r="BS506" s="259"/>
      <c r="BT506" s="259"/>
      <c r="BU506" s="259"/>
      <c r="BV506" s="259"/>
      <c r="BW506" s="259"/>
      <c r="BX506" s="259"/>
      <c r="BY506" s="259"/>
      <c r="BZ506" s="259"/>
      <c r="CA506" s="259"/>
      <c r="CB506" s="259"/>
      <c r="CC506" s="259"/>
      <c r="CD506" s="259"/>
      <c r="CE506" s="259"/>
    </row>
    <row r="507" spans="46:83" x14ac:dyDescent="0.15">
      <c r="AT507" s="259"/>
      <c r="AU507" s="259"/>
      <c r="AV507" s="259"/>
      <c r="AW507" s="259"/>
      <c r="AX507" s="259"/>
      <c r="AY507" s="259"/>
      <c r="AZ507" s="259"/>
      <c r="BA507" s="259"/>
      <c r="BB507" s="259"/>
      <c r="BC507" s="259"/>
      <c r="BD507" s="259"/>
      <c r="BE507" s="259"/>
      <c r="BF507" s="259"/>
      <c r="BG507" s="259"/>
      <c r="BH507" s="259"/>
      <c r="BI507" s="259"/>
      <c r="BJ507" s="259"/>
      <c r="BK507" s="259"/>
      <c r="BL507" s="259"/>
      <c r="BM507" s="259"/>
      <c r="BN507" s="259"/>
      <c r="BO507" s="259"/>
      <c r="BP507" s="259"/>
      <c r="BQ507" s="259"/>
      <c r="BR507" s="259"/>
      <c r="BS507" s="259"/>
      <c r="BT507" s="259"/>
      <c r="BU507" s="259"/>
      <c r="BV507" s="259"/>
      <c r="BW507" s="259"/>
      <c r="BX507" s="259"/>
      <c r="BY507" s="259"/>
      <c r="BZ507" s="259"/>
      <c r="CA507" s="259"/>
      <c r="CB507" s="259"/>
      <c r="CC507" s="259"/>
      <c r="CD507" s="259"/>
      <c r="CE507" s="259"/>
    </row>
    <row r="508" spans="46:83" x14ac:dyDescent="0.15">
      <c r="AT508" s="259"/>
      <c r="AU508" s="259"/>
      <c r="AV508" s="259"/>
      <c r="AW508" s="259"/>
      <c r="AX508" s="259"/>
      <c r="AY508" s="259"/>
      <c r="AZ508" s="259"/>
      <c r="BA508" s="259"/>
      <c r="BB508" s="259"/>
      <c r="BC508" s="259"/>
      <c r="BD508" s="259"/>
      <c r="BE508" s="259"/>
      <c r="BF508" s="259"/>
      <c r="BG508" s="259"/>
      <c r="BH508" s="259"/>
      <c r="BI508" s="259"/>
      <c r="BJ508" s="259"/>
      <c r="BK508" s="259"/>
      <c r="BL508" s="259"/>
      <c r="BM508" s="259"/>
      <c r="BN508" s="259"/>
      <c r="BO508" s="259"/>
      <c r="BP508" s="259"/>
      <c r="BQ508" s="259"/>
      <c r="BR508" s="259"/>
      <c r="BS508" s="259"/>
      <c r="BT508" s="259"/>
      <c r="BU508" s="259"/>
      <c r="BV508" s="259"/>
      <c r="BW508" s="259"/>
      <c r="BX508" s="259"/>
      <c r="BY508" s="259"/>
      <c r="BZ508" s="259"/>
      <c r="CA508" s="259"/>
      <c r="CB508" s="259"/>
      <c r="CC508" s="259"/>
      <c r="CD508" s="259"/>
      <c r="CE508" s="259"/>
    </row>
    <row r="509" spans="46:83" x14ac:dyDescent="0.15">
      <c r="AT509" s="259"/>
      <c r="AU509" s="259"/>
      <c r="AV509" s="259"/>
      <c r="AW509" s="259"/>
      <c r="AX509" s="259"/>
      <c r="AY509" s="259"/>
      <c r="AZ509" s="259"/>
      <c r="BA509" s="259"/>
      <c r="BB509" s="259"/>
      <c r="BC509" s="259"/>
      <c r="BD509" s="259"/>
      <c r="BE509" s="259"/>
      <c r="BF509" s="259"/>
      <c r="BG509" s="259"/>
      <c r="BH509" s="259"/>
      <c r="BI509" s="259"/>
      <c r="BJ509" s="259"/>
      <c r="BK509" s="259"/>
      <c r="BL509" s="259"/>
      <c r="BM509" s="259"/>
      <c r="BN509" s="259"/>
      <c r="BO509" s="259"/>
      <c r="BP509" s="259"/>
      <c r="BQ509" s="259"/>
      <c r="BR509" s="259"/>
      <c r="BS509" s="259"/>
      <c r="BT509" s="259"/>
      <c r="BU509" s="259"/>
      <c r="BV509" s="259"/>
      <c r="BW509" s="259"/>
      <c r="BX509" s="259"/>
      <c r="BY509" s="259"/>
      <c r="BZ509" s="259"/>
      <c r="CA509" s="259"/>
      <c r="CB509" s="259"/>
      <c r="CC509" s="259"/>
      <c r="CD509" s="259"/>
      <c r="CE509" s="259"/>
    </row>
    <row r="510" spans="46:83" x14ac:dyDescent="0.15">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c r="BQ510" s="259"/>
      <c r="BR510" s="259"/>
      <c r="BS510" s="259"/>
      <c r="BT510" s="259"/>
      <c r="BU510" s="259"/>
      <c r="BV510" s="259"/>
      <c r="BW510" s="259"/>
      <c r="BX510" s="259"/>
      <c r="BY510" s="259"/>
      <c r="BZ510" s="259"/>
      <c r="CA510" s="259"/>
      <c r="CB510" s="259"/>
      <c r="CC510" s="259"/>
      <c r="CD510" s="259"/>
      <c r="CE510" s="259"/>
    </row>
    <row r="511" spans="46:83" x14ac:dyDescent="0.15">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c r="BQ511" s="259"/>
      <c r="BR511" s="259"/>
      <c r="BS511" s="259"/>
      <c r="BT511" s="259"/>
      <c r="BU511" s="259"/>
      <c r="BV511" s="259"/>
      <c r="BW511" s="259"/>
      <c r="BX511" s="259"/>
      <c r="BY511" s="259"/>
      <c r="BZ511" s="259"/>
      <c r="CA511" s="259"/>
      <c r="CB511" s="259"/>
      <c r="CC511" s="259"/>
      <c r="CD511" s="259"/>
      <c r="CE511" s="259"/>
    </row>
    <row r="512" spans="46:83" x14ac:dyDescent="0.15">
      <c r="AT512" s="259"/>
      <c r="AU512" s="259"/>
      <c r="AV512" s="259"/>
      <c r="AW512" s="259"/>
      <c r="AX512" s="259"/>
      <c r="AY512" s="259"/>
      <c r="AZ512" s="259"/>
      <c r="BA512" s="259"/>
      <c r="BB512" s="259"/>
      <c r="BC512" s="259"/>
      <c r="BD512" s="259"/>
      <c r="BE512" s="259"/>
      <c r="BF512" s="259"/>
      <c r="BG512" s="259"/>
      <c r="BH512" s="259"/>
      <c r="BI512" s="259"/>
      <c r="BJ512" s="259"/>
      <c r="BK512" s="259"/>
      <c r="BL512" s="259"/>
      <c r="BM512" s="259"/>
      <c r="BN512" s="259"/>
      <c r="BO512" s="259"/>
      <c r="BP512" s="259"/>
      <c r="BQ512" s="259"/>
      <c r="BR512" s="259"/>
      <c r="BS512" s="259"/>
      <c r="BT512" s="259"/>
      <c r="BU512" s="259"/>
      <c r="BV512" s="259"/>
      <c r="BW512" s="259"/>
      <c r="BX512" s="259"/>
      <c r="BY512" s="259"/>
      <c r="BZ512" s="259"/>
      <c r="CA512" s="259"/>
      <c r="CB512" s="259"/>
      <c r="CC512" s="259"/>
      <c r="CD512" s="259"/>
      <c r="CE512" s="259"/>
    </row>
    <row r="513" spans="46:83" x14ac:dyDescent="0.15">
      <c r="AT513" s="259"/>
      <c r="AU513" s="259"/>
      <c r="AV513" s="259"/>
      <c r="AW513" s="259"/>
      <c r="AX513" s="259"/>
      <c r="AY513" s="259"/>
      <c r="AZ513" s="259"/>
      <c r="BA513" s="259"/>
      <c r="BB513" s="259"/>
      <c r="BC513" s="259"/>
      <c r="BD513" s="259"/>
      <c r="BE513" s="259"/>
      <c r="BF513" s="259"/>
      <c r="BG513" s="259"/>
      <c r="BH513" s="259"/>
      <c r="BI513" s="259"/>
      <c r="BJ513" s="259"/>
      <c r="BK513" s="259"/>
      <c r="BL513" s="259"/>
      <c r="BM513" s="259"/>
      <c r="BN513" s="259"/>
      <c r="BO513" s="259"/>
      <c r="BP513" s="259"/>
      <c r="BQ513" s="259"/>
      <c r="BR513" s="259"/>
      <c r="BS513" s="259"/>
      <c r="BT513" s="259"/>
      <c r="BU513" s="259"/>
      <c r="BV513" s="259"/>
      <c r="BW513" s="259"/>
      <c r="BX513" s="259"/>
      <c r="BY513" s="259"/>
      <c r="BZ513" s="259"/>
      <c r="CA513" s="259"/>
      <c r="CB513" s="259"/>
      <c r="CC513" s="259"/>
      <c r="CD513" s="259"/>
      <c r="CE513" s="259"/>
    </row>
    <row r="514" spans="46:83" x14ac:dyDescent="0.15">
      <c r="AT514" s="259"/>
      <c r="AU514" s="259"/>
      <c r="AV514" s="259"/>
      <c r="AW514" s="259"/>
      <c r="AX514" s="259"/>
      <c r="AY514" s="259"/>
      <c r="AZ514" s="259"/>
      <c r="BA514" s="259"/>
      <c r="BB514" s="259"/>
      <c r="BC514" s="259"/>
      <c r="BD514" s="259"/>
      <c r="BE514" s="259"/>
      <c r="BF514" s="259"/>
      <c r="BG514" s="259"/>
      <c r="BH514" s="259"/>
      <c r="BI514" s="259"/>
      <c r="BJ514" s="259"/>
      <c r="BK514" s="259"/>
      <c r="BL514" s="259"/>
      <c r="BM514" s="259"/>
      <c r="BN514" s="259"/>
      <c r="BO514" s="259"/>
      <c r="BP514" s="259"/>
      <c r="BQ514" s="259"/>
      <c r="BR514" s="259"/>
      <c r="BS514" s="259"/>
      <c r="BT514" s="259"/>
      <c r="BU514" s="259"/>
      <c r="BV514" s="259"/>
      <c r="BW514" s="259"/>
      <c r="BX514" s="259"/>
      <c r="BY514" s="259"/>
      <c r="BZ514" s="259"/>
      <c r="CA514" s="259"/>
      <c r="CB514" s="259"/>
      <c r="CC514" s="259"/>
      <c r="CD514" s="259"/>
      <c r="CE514" s="259"/>
    </row>
    <row r="515" spans="46:83" x14ac:dyDescent="0.15">
      <c r="AT515" s="259"/>
      <c r="AU515" s="259"/>
      <c r="AV515" s="259"/>
      <c r="AW515" s="259"/>
      <c r="AX515" s="259"/>
      <c r="AY515" s="259"/>
      <c r="AZ515" s="259"/>
      <c r="BA515" s="259"/>
      <c r="BB515" s="259"/>
      <c r="BC515" s="259"/>
      <c r="BD515" s="259"/>
      <c r="BE515" s="259"/>
      <c r="BF515" s="259"/>
      <c r="BG515" s="259"/>
      <c r="BH515" s="259"/>
      <c r="BI515" s="259"/>
      <c r="BJ515" s="259"/>
      <c r="BK515" s="259"/>
      <c r="BL515" s="259"/>
      <c r="BM515" s="259"/>
      <c r="BN515" s="259"/>
      <c r="BO515" s="259"/>
      <c r="BP515" s="259"/>
      <c r="BQ515" s="259"/>
      <c r="BR515" s="259"/>
      <c r="BS515" s="259"/>
      <c r="BT515" s="259"/>
      <c r="BU515" s="259"/>
      <c r="BV515" s="259"/>
      <c r="BW515" s="259"/>
      <c r="BX515" s="259"/>
      <c r="BY515" s="259"/>
      <c r="BZ515" s="259"/>
      <c r="CA515" s="259"/>
      <c r="CB515" s="259"/>
      <c r="CC515" s="259"/>
      <c r="CD515" s="259"/>
      <c r="CE515" s="259"/>
    </row>
    <row r="516" spans="46:83" x14ac:dyDescent="0.15">
      <c r="AT516" s="259"/>
      <c r="AU516" s="259"/>
      <c r="AV516" s="259"/>
      <c r="AW516" s="259"/>
      <c r="AX516" s="259"/>
      <c r="AY516" s="259"/>
      <c r="AZ516" s="259"/>
      <c r="BA516" s="259"/>
      <c r="BB516" s="259"/>
      <c r="BC516" s="259"/>
      <c r="BD516" s="259"/>
      <c r="BE516" s="259"/>
      <c r="BF516" s="259"/>
      <c r="BG516" s="259"/>
      <c r="BH516" s="259"/>
      <c r="BI516" s="259"/>
      <c r="BJ516" s="259"/>
      <c r="BK516" s="259"/>
      <c r="BL516" s="259"/>
      <c r="BM516" s="259"/>
      <c r="BN516" s="259"/>
      <c r="BO516" s="259"/>
      <c r="BP516" s="259"/>
      <c r="BQ516" s="259"/>
      <c r="BR516" s="259"/>
      <c r="BS516" s="259"/>
      <c r="BT516" s="259"/>
      <c r="BU516" s="259"/>
      <c r="BV516" s="259"/>
      <c r="BW516" s="259"/>
      <c r="BX516" s="259"/>
      <c r="BY516" s="259"/>
      <c r="BZ516" s="259"/>
      <c r="CA516" s="259"/>
      <c r="CB516" s="259"/>
      <c r="CC516" s="259"/>
      <c r="CD516" s="259"/>
      <c r="CE516" s="259"/>
    </row>
    <row r="517" spans="46:83" x14ac:dyDescent="0.15">
      <c r="AT517" s="259"/>
      <c r="AU517" s="259"/>
      <c r="AV517" s="259"/>
      <c r="AW517" s="259"/>
      <c r="AX517" s="259"/>
      <c r="AY517" s="259"/>
      <c r="AZ517" s="259"/>
      <c r="BA517" s="259"/>
      <c r="BB517" s="259"/>
      <c r="BC517" s="259"/>
      <c r="BD517" s="259"/>
      <c r="BE517" s="259"/>
      <c r="BF517" s="259"/>
      <c r="BG517" s="259"/>
      <c r="BH517" s="259"/>
      <c r="BI517" s="259"/>
      <c r="BJ517" s="259"/>
      <c r="BK517" s="259"/>
      <c r="BL517" s="259"/>
      <c r="BM517" s="259"/>
      <c r="BN517" s="259"/>
      <c r="BO517" s="259"/>
      <c r="BP517" s="259"/>
      <c r="BQ517" s="259"/>
      <c r="BR517" s="259"/>
      <c r="BS517" s="259"/>
      <c r="BT517" s="259"/>
      <c r="BU517" s="259"/>
      <c r="BV517" s="259"/>
      <c r="BW517" s="259"/>
      <c r="BX517" s="259"/>
      <c r="BY517" s="259"/>
      <c r="BZ517" s="259"/>
      <c r="CA517" s="259"/>
      <c r="CB517" s="259"/>
      <c r="CC517" s="259"/>
      <c r="CD517" s="259"/>
      <c r="CE517" s="259"/>
    </row>
    <row r="518" spans="46:83" x14ac:dyDescent="0.15">
      <c r="AT518" s="259"/>
      <c r="AU518" s="259"/>
      <c r="AV518" s="259"/>
      <c r="AW518" s="259"/>
      <c r="AX518" s="259"/>
      <c r="AY518" s="259"/>
      <c r="AZ518" s="259"/>
      <c r="BA518" s="259"/>
      <c r="BB518" s="259"/>
      <c r="BC518" s="259"/>
      <c r="BD518" s="259"/>
      <c r="BE518" s="259"/>
      <c r="BF518" s="259"/>
      <c r="BG518" s="259"/>
      <c r="BH518" s="259"/>
      <c r="BI518" s="259"/>
      <c r="BJ518" s="259"/>
      <c r="BK518" s="259"/>
      <c r="BL518" s="259"/>
      <c r="BM518" s="259"/>
      <c r="BN518" s="259"/>
      <c r="BO518" s="259"/>
      <c r="BP518" s="259"/>
      <c r="BQ518" s="259"/>
      <c r="BR518" s="259"/>
      <c r="BS518" s="259"/>
      <c r="BT518" s="259"/>
      <c r="BU518" s="259"/>
      <c r="BV518" s="259"/>
      <c r="BW518" s="259"/>
      <c r="BX518" s="259"/>
      <c r="BY518" s="259"/>
      <c r="BZ518" s="259"/>
      <c r="CA518" s="259"/>
      <c r="CB518" s="259"/>
      <c r="CC518" s="259"/>
      <c r="CD518" s="259"/>
      <c r="CE518" s="259"/>
    </row>
    <row r="519" spans="46:83" x14ac:dyDescent="0.15">
      <c r="AT519" s="259"/>
      <c r="AU519" s="259"/>
      <c r="AV519" s="259"/>
      <c r="AW519" s="259"/>
      <c r="AX519" s="259"/>
      <c r="AY519" s="259"/>
      <c r="AZ519" s="259"/>
      <c r="BA519" s="259"/>
      <c r="BB519" s="259"/>
      <c r="BC519" s="259"/>
      <c r="BD519" s="259"/>
      <c r="BE519" s="259"/>
      <c r="BF519" s="259"/>
      <c r="BG519" s="259"/>
      <c r="BH519" s="259"/>
      <c r="BI519" s="259"/>
      <c r="BJ519" s="259"/>
      <c r="BK519" s="259"/>
      <c r="BL519" s="259"/>
      <c r="BM519" s="259"/>
      <c r="BN519" s="259"/>
      <c r="BO519" s="259"/>
      <c r="BP519" s="259"/>
      <c r="BQ519" s="259"/>
      <c r="BR519" s="259"/>
      <c r="BS519" s="259"/>
      <c r="BT519" s="259"/>
      <c r="BU519" s="259"/>
      <c r="BV519" s="259"/>
      <c r="BW519" s="259"/>
      <c r="BX519" s="259"/>
      <c r="BY519" s="259"/>
      <c r="BZ519" s="259"/>
      <c r="CA519" s="259"/>
      <c r="CB519" s="259"/>
      <c r="CC519" s="259"/>
      <c r="CD519" s="259"/>
      <c r="CE519" s="259"/>
    </row>
    <row r="520" spans="46:83" x14ac:dyDescent="0.15">
      <c r="AT520" s="259"/>
      <c r="AU520" s="259"/>
      <c r="AV520" s="259"/>
      <c r="AW520" s="259"/>
      <c r="AX520" s="259"/>
      <c r="AY520" s="259"/>
      <c r="AZ520" s="259"/>
      <c r="BA520" s="259"/>
      <c r="BB520" s="259"/>
      <c r="BC520" s="259"/>
      <c r="BD520" s="259"/>
      <c r="BE520" s="259"/>
      <c r="BF520" s="259"/>
      <c r="BG520" s="259"/>
      <c r="BH520" s="259"/>
      <c r="BI520" s="259"/>
      <c r="BJ520" s="259"/>
      <c r="BK520" s="259"/>
      <c r="BL520" s="259"/>
      <c r="BM520" s="259"/>
      <c r="BN520" s="259"/>
      <c r="BO520" s="259"/>
      <c r="BP520" s="259"/>
      <c r="BQ520" s="259"/>
      <c r="BR520" s="259"/>
      <c r="BS520" s="259"/>
      <c r="BT520" s="259"/>
      <c r="BU520" s="259"/>
      <c r="BV520" s="259"/>
      <c r="BW520" s="259"/>
      <c r="BX520" s="259"/>
      <c r="BY520" s="259"/>
      <c r="BZ520" s="259"/>
      <c r="CA520" s="259"/>
      <c r="CB520" s="259"/>
      <c r="CC520" s="259"/>
      <c r="CD520" s="259"/>
      <c r="CE520" s="259"/>
    </row>
    <row r="521" spans="46:83" x14ac:dyDescent="0.15">
      <c r="AT521" s="259"/>
      <c r="AU521" s="259"/>
      <c r="AV521" s="259"/>
      <c r="AW521" s="259"/>
      <c r="AX521" s="259"/>
      <c r="AY521" s="259"/>
      <c r="AZ521" s="259"/>
      <c r="BA521" s="259"/>
      <c r="BB521" s="259"/>
      <c r="BC521" s="259"/>
      <c r="BD521" s="259"/>
      <c r="BE521" s="259"/>
      <c r="BF521" s="259"/>
      <c r="BG521" s="259"/>
      <c r="BH521" s="259"/>
      <c r="BI521" s="259"/>
      <c r="BJ521" s="259"/>
      <c r="BK521" s="259"/>
      <c r="BL521" s="259"/>
      <c r="BM521" s="259"/>
      <c r="BN521" s="259"/>
      <c r="BO521" s="259"/>
      <c r="BP521" s="259"/>
      <c r="BQ521" s="259"/>
      <c r="BR521" s="259"/>
      <c r="BS521" s="259"/>
      <c r="BT521" s="259"/>
      <c r="BU521" s="259"/>
      <c r="BV521" s="259"/>
      <c r="BW521" s="259"/>
      <c r="BX521" s="259"/>
      <c r="BY521" s="259"/>
      <c r="BZ521" s="259"/>
      <c r="CA521" s="259"/>
      <c r="CB521" s="259"/>
      <c r="CC521" s="259"/>
      <c r="CD521" s="259"/>
      <c r="CE521" s="259"/>
    </row>
    <row r="522" spans="46:83" x14ac:dyDescent="0.15">
      <c r="AT522" s="259"/>
      <c r="AU522" s="259"/>
      <c r="AV522" s="259"/>
      <c r="AW522" s="259"/>
      <c r="AX522" s="259"/>
      <c r="AY522" s="259"/>
      <c r="AZ522" s="259"/>
      <c r="BA522" s="259"/>
      <c r="BB522" s="259"/>
      <c r="BC522" s="259"/>
      <c r="BD522" s="259"/>
      <c r="BE522" s="259"/>
      <c r="BF522" s="259"/>
      <c r="BG522" s="259"/>
      <c r="BH522" s="259"/>
      <c r="BI522" s="259"/>
      <c r="BJ522" s="259"/>
      <c r="BK522" s="259"/>
      <c r="BL522" s="259"/>
      <c r="BM522" s="259"/>
      <c r="BN522" s="259"/>
      <c r="BO522" s="259"/>
      <c r="BP522" s="259"/>
      <c r="BQ522" s="259"/>
      <c r="BR522" s="259"/>
      <c r="BS522" s="259"/>
      <c r="BT522" s="259"/>
      <c r="BU522" s="259"/>
      <c r="BV522" s="259"/>
      <c r="BW522" s="259"/>
      <c r="BX522" s="259"/>
      <c r="BY522" s="259"/>
      <c r="BZ522" s="259"/>
      <c r="CA522" s="259"/>
      <c r="CB522" s="259"/>
      <c r="CC522" s="259"/>
      <c r="CD522" s="259"/>
      <c r="CE522" s="259"/>
    </row>
    <row r="523" spans="46:83" x14ac:dyDescent="0.15">
      <c r="AT523" s="259"/>
      <c r="AU523" s="259"/>
      <c r="AV523" s="259"/>
      <c r="AW523" s="259"/>
      <c r="AX523" s="259"/>
      <c r="AY523" s="259"/>
      <c r="AZ523" s="259"/>
      <c r="BA523" s="259"/>
      <c r="BB523" s="259"/>
      <c r="BC523" s="259"/>
      <c r="BD523" s="259"/>
      <c r="BE523" s="259"/>
      <c r="BF523" s="259"/>
      <c r="BG523" s="259"/>
      <c r="BH523" s="259"/>
      <c r="BI523" s="259"/>
      <c r="BJ523" s="259"/>
      <c r="BK523" s="259"/>
      <c r="BL523" s="259"/>
      <c r="BM523" s="259"/>
      <c r="BN523" s="259"/>
      <c r="BO523" s="259"/>
      <c r="BP523" s="259"/>
      <c r="BQ523" s="259"/>
      <c r="BR523" s="259"/>
      <c r="BS523" s="259"/>
      <c r="BT523" s="259"/>
      <c r="BU523" s="259"/>
      <c r="BV523" s="259"/>
      <c r="BW523" s="259"/>
      <c r="BX523" s="259"/>
      <c r="BY523" s="259"/>
      <c r="BZ523" s="259"/>
      <c r="CA523" s="259"/>
      <c r="CB523" s="259"/>
      <c r="CC523" s="259"/>
      <c r="CD523" s="259"/>
      <c r="CE523" s="259"/>
    </row>
    <row r="524" spans="46:83" x14ac:dyDescent="0.15">
      <c r="AT524" s="259"/>
      <c r="AU524" s="259"/>
      <c r="AV524" s="259"/>
      <c r="AW524" s="259"/>
      <c r="AX524" s="259"/>
      <c r="AY524" s="259"/>
      <c r="AZ524" s="259"/>
      <c r="BA524" s="259"/>
      <c r="BB524" s="259"/>
      <c r="BC524" s="259"/>
      <c r="BD524" s="259"/>
      <c r="BE524" s="259"/>
      <c r="BF524" s="259"/>
      <c r="BG524" s="259"/>
      <c r="BH524" s="259"/>
      <c r="BI524" s="259"/>
      <c r="BJ524" s="259"/>
      <c r="BK524" s="259"/>
      <c r="BL524" s="259"/>
      <c r="BM524" s="259"/>
      <c r="BN524" s="259"/>
      <c r="BO524" s="259"/>
      <c r="BP524" s="259"/>
      <c r="BQ524" s="259"/>
      <c r="BR524" s="259"/>
      <c r="BS524" s="259"/>
      <c r="BT524" s="259"/>
      <c r="BU524" s="259"/>
      <c r="BV524" s="259"/>
      <c r="BW524" s="259"/>
      <c r="BX524" s="259"/>
      <c r="BY524" s="259"/>
      <c r="BZ524" s="259"/>
      <c r="CA524" s="259"/>
      <c r="CB524" s="259"/>
      <c r="CC524" s="259"/>
      <c r="CD524" s="259"/>
      <c r="CE524" s="259"/>
    </row>
    <row r="525" spans="46:83" x14ac:dyDescent="0.15">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c r="BQ525" s="259"/>
      <c r="BR525" s="259"/>
      <c r="BS525" s="259"/>
      <c r="BT525" s="259"/>
      <c r="BU525" s="259"/>
      <c r="BV525" s="259"/>
      <c r="BW525" s="259"/>
      <c r="BX525" s="259"/>
      <c r="BY525" s="259"/>
      <c r="BZ525" s="259"/>
      <c r="CA525" s="259"/>
      <c r="CB525" s="259"/>
      <c r="CC525" s="259"/>
      <c r="CD525" s="259"/>
      <c r="CE525" s="259"/>
    </row>
    <row r="526" spans="46:83" x14ac:dyDescent="0.15">
      <c r="AT526" s="259"/>
      <c r="AU526" s="259"/>
      <c r="AV526" s="259"/>
      <c r="AW526" s="259"/>
      <c r="AX526" s="259"/>
      <c r="AY526" s="259"/>
      <c r="AZ526" s="259"/>
      <c r="BA526" s="259"/>
      <c r="BB526" s="259"/>
      <c r="BC526" s="259"/>
      <c r="BD526" s="259"/>
      <c r="BE526" s="259"/>
      <c r="BF526" s="259"/>
      <c r="BG526" s="259"/>
      <c r="BH526" s="259"/>
      <c r="BI526" s="259"/>
      <c r="BJ526" s="259"/>
      <c r="BK526" s="259"/>
      <c r="BL526" s="259"/>
      <c r="BM526" s="259"/>
      <c r="BN526" s="259"/>
      <c r="BO526" s="259"/>
      <c r="BP526" s="259"/>
      <c r="BQ526" s="259"/>
      <c r="BR526" s="259"/>
      <c r="BS526" s="259"/>
      <c r="BT526" s="259"/>
      <c r="BU526" s="259"/>
      <c r="BV526" s="259"/>
      <c r="BW526" s="259"/>
      <c r="BX526" s="259"/>
      <c r="BY526" s="259"/>
      <c r="BZ526" s="259"/>
      <c r="CA526" s="259"/>
      <c r="CB526" s="259"/>
      <c r="CC526" s="259"/>
      <c r="CD526" s="259"/>
      <c r="CE526" s="259"/>
    </row>
    <row r="527" spans="46:83" x14ac:dyDescent="0.15">
      <c r="AT527" s="259"/>
      <c r="AU527" s="259"/>
      <c r="AV527" s="259"/>
      <c r="AW527" s="259"/>
      <c r="AX527" s="259"/>
      <c r="AY527" s="259"/>
      <c r="AZ527" s="259"/>
      <c r="BA527" s="259"/>
      <c r="BB527" s="259"/>
      <c r="BC527" s="259"/>
      <c r="BD527" s="259"/>
      <c r="BE527" s="259"/>
      <c r="BF527" s="259"/>
      <c r="BG527" s="259"/>
      <c r="BH527" s="259"/>
      <c r="BI527" s="259"/>
      <c r="BJ527" s="259"/>
      <c r="BK527" s="259"/>
      <c r="BL527" s="259"/>
      <c r="BM527" s="259"/>
      <c r="BN527" s="259"/>
      <c r="BO527" s="259"/>
      <c r="BP527" s="259"/>
      <c r="BQ527" s="259"/>
      <c r="BR527" s="259"/>
      <c r="BS527" s="259"/>
      <c r="BT527" s="259"/>
      <c r="BU527" s="259"/>
      <c r="BV527" s="259"/>
      <c r="BW527" s="259"/>
      <c r="BX527" s="259"/>
      <c r="BY527" s="259"/>
      <c r="BZ527" s="259"/>
      <c r="CA527" s="259"/>
      <c r="CB527" s="259"/>
      <c r="CC527" s="259"/>
      <c r="CD527" s="259"/>
      <c r="CE527" s="259"/>
    </row>
    <row r="528" spans="46:83" x14ac:dyDescent="0.15">
      <c r="AT528" s="259"/>
      <c r="AU528" s="259"/>
      <c r="AV528" s="259"/>
      <c r="AW528" s="259"/>
      <c r="AX528" s="259"/>
      <c r="AY528" s="259"/>
      <c r="AZ528" s="259"/>
      <c r="BA528" s="259"/>
      <c r="BB528" s="259"/>
      <c r="BC528" s="259"/>
      <c r="BD528" s="259"/>
      <c r="BE528" s="259"/>
      <c r="BF528" s="259"/>
      <c r="BG528" s="259"/>
      <c r="BH528" s="259"/>
      <c r="BI528" s="259"/>
      <c r="BJ528" s="259"/>
      <c r="BK528" s="259"/>
      <c r="BL528" s="259"/>
      <c r="BM528" s="259"/>
      <c r="BN528" s="259"/>
      <c r="BO528" s="259"/>
      <c r="BP528" s="259"/>
      <c r="BQ528" s="259"/>
      <c r="BR528" s="259"/>
      <c r="BS528" s="259"/>
      <c r="BT528" s="259"/>
      <c r="BU528" s="259"/>
      <c r="BV528" s="259"/>
      <c r="BW528" s="259"/>
      <c r="BX528" s="259"/>
      <c r="BY528" s="259"/>
      <c r="BZ528" s="259"/>
      <c r="CA528" s="259"/>
      <c r="CB528" s="259"/>
      <c r="CC528" s="259"/>
      <c r="CD528" s="259"/>
      <c r="CE528" s="259"/>
    </row>
    <row r="529" spans="46:83" x14ac:dyDescent="0.15">
      <c r="AT529" s="259"/>
      <c r="AU529" s="259"/>
      <c r="AV529" s="259"/>
      <c r="AW529" s="259"/>
      <c r="AX529" s="259"/>
      <c r="AY529" s="259"/>
      <c r="AZ529" s="259"/>
      <c r="BA529" s="259"/>
      <c r="BB529" s="259"/>
      <c r="BC529" s="259"/>
      <c r="BD529" s="259"/>
      <c r="BE529" s="259"/>
      <c r="BF529" s="259"/>
      <c r="BG529" s="259"/>
      <c r="BH529" s="259"/>
      <c r="BI529" s="259"/>
      <c r="BJ529" s="259"/>
      <c r="BK529" s="259"/>
      <c r="BL529" s="259"/>
      <c r="BM529" s="259"/>
      <c r="BN529" s="259"/>
      <c r="BO529" s="259"/>
      <c r="BP529" s="259"/>
      <c r="BQ529" s="259"/>
      <c r="BR529" s="259"/>
      <c r="BS529" s="259"/>
      <c r="BT529" s="259"/>
      <c r="BU529" s="259"/>
      <c r="BV529" s="259"/>
      <c r="BW529" s="259"/>
      <c r="BX529" s="259"/>
      <c r="BY529" s="259"/>
      <c r="BZ529" s="259"/>
      <c r="CA529" s="259"/>
      <c r="CB529" s="259"/>
      <c r="CC529" s="259"/>
      <c r="CD529" s="259"/>
      <c r="CE529" s="259"/>
    </row>
    <row r="530" spans="46:83" x14ac:dyDescent="0.15">
      <c r="AT530" s="259"/>
      <c r="AU530" s="259"/>
      <c r="AV530" s="259"/>
      <c r="AW530" s="259"/>
      <c r="AX530" s="259"/>
      <c r="AY530" s="259"/>
      <c r="AZ530" s="259"/>
      <c r="BA530" s="259"/>
      <c r="BB530" s="259"/>
      <c r="BC530" s="259"/>
      <c r="BD530" s="259"/>
      <c r="BE530" s="259"/>
      <c r="BF530" s="259"/>
      <c r="BG530" s="259"/>
      <c r="BH530" s="259"/>
      <c r="BI530" s="259"/>
      <c r="BJ530" s="259"/>
      <c r="BK530" s="259"/>
      <c r="BL530" s="259"/>
      <c r="BM530" s="259"/>
      <c r="BN530" s="259"/>
      <c r="BO530" s="259"/>
      <c r="BP530" s="259"/>
      <c r="BQ530" s="259"/>
      <c r="BR530" s="259"/>
      <c r="BS530" s="259"/>
      <c r="BT530" s="259"/>
      <c r="BU530" s="259"/>
      <c r="BV530" s="259"/>
      <c r="BW530" s="259"/>
      <c r="BX530" s="259"/>
      <c r="BY530" s="259"/>
      <c r="BZ530" s="259"/>
      <c r="CA530" s="259"/>
      <c r="CB530" s="259"/>
      <c r="CC530" s="259"/>
      <c r="CD530" s="259"/>
      <c r="CE530" s="259"/>
    </row>
    <row r="531" spans="46:83" x14ac:dyDescent="0.15">
      <c r="AT531" s="259"/>
      <c r="AU531" s="259"/>
      <c r="AV531" s="259"/>
      <c r="AW531" s="259"/>
      <c r="AX531" s="259"/>
      <c r="AY531" s="259"/>
      <c r="AZ531" s="259"/>
      <c r="BA531" s="259"/>
      <c r="BB531" s="259"/>
      <c r="BC531" s="259"/>
      <c r="BD531" s="259"/>
      <c r="BE531" s="259"/>
      <c r="BF531" s="259"/>
      <c r="BG531" s="259"/>
      <c r="BH531" s="259"/>
      <c r="BI531" s="259"/>
      <c r="BJ531" s="259"/>
      <c r="BK531" s="259"/>
      <c r="BL531" s="259"/>
      <c r="BM531" s="259"/>
      <c r="BN531" s="259"/>
      <c r="BO531" s="259"/>
      <c r="BP531" s="259"/>
      <c r="BQ531" s="259"/>
      <c r="BR531" s="259"/>
      <c r="BS531" s="259"/>
      <c r="BT531" s="259"/>
      <c r="BU531" s="259"/>
      <c r="BV531" s="259"/>
      <c r="BW531" s="259"/>
      <c r="BX531" s="259"/>
      <c r="BY531" s="259"/>
      <c r="BZ531" s="259"/>
      <c r="CA531" s="259"/>
      <c r="CB531" s="259"/>
      <c r="CC531" s="259"/>
      <c r="CD531" s="259"/>
      <c r="CE531" s="259"/>
    </row>
    <row r="532" spans="46:83" x14ac:dyDescent="0.15">
      <c r="AT532" s="259"/>
      <c r="AU532" s="259"/>
      <c r="AV532" s="259"/>
      <c r="AW532" s="259"/>
      <c r="AX532" s="259"/>
      <c r="AY532" s="259"/>
      <c r="AZ532" s="259"/>
      <c r="BA532" s="259"/>
      <c r="BB532" s="259"/>
      <c r="BC532" s="259"/>
      <c r="BD532" s="259"/>
      <c r="BE532" s="259"/>
      <c r="BF532" s="259"/>
      <c r="BG532" s="259"/>
      <c r="BH532" s="259"/>
      <c r="BI532" s="259"/>
      <c r="BJ532" s="259"/>
      <c r="BK532" s="259"/>
      <c r="BL532" s="259"/>
      <c r="BM532" s="259"/>
      <c r="BN532" s="259"/>
      <c r="BO532" s="259"/>
      <c r="BP532" s="259"/>
      <c r="BQ532" s="259"/>
      <c r="BR532" s="259"/>
      <c r="BS532" s="259"/>
      <c r="BT532" s="259"/>
      <c r="BU532" s="259"/>
      <c r="BV532" s="259"/>
      <c r="BW532" s="259"/>
      <c r="BX532" s="259"/>
      <c r="BY532" s="259"/>
      <c r="BZ532" s="259"/>
      <c r="CA532" s="259"/>
      <c r="CB532" s="259"/>
      <c r="CC532" s="259"/>
      <c r="CD532" s="259"/>
      <c r="CE532" s="259"/>
    </row>
    <row r="533" spans="46:83" x14ac:dyDescent="0.15">
      <c r="AT533" s="259"/>
      <c r="AU533" s="259"/>
      <c r="AV533" s="259"/>
      <c r="AW533" s="259"/>
      <c r="AX533" s="259"/>
      <c r="AY533" s="259"/>
      <c r="AZ533" s="259"/>
      <c r="BA533" s="259"/>
      <c r="BB533" s="259"/>
      <c r="BC533" s="259"/>
      <c r="BD533" s="259"/>
      <c r="BE533" s="259"/>
      <c r="BF533" s="259"/>
      <c r="BG533" s="259"/>
      <c r="BH533" s="259"/>
      <c r="BI533" s="259"/>
      <c r="BJ533" s="259"/>
      <c r="BK533" s="259"/>
      <c r="BL533" s="259"/>
      <c r="BM533" s="259"/>
      <c r="BN533" s="259"/>
      <c r="BO533" s="259"/>
      <c r="BP533" s="259"/>
      <c r="BQ533" s="259"/>
      <c r="BR533" s="259"/>
      <c r="BS533" s="259"/>
      <c r="BT533" s="259"/>
      <c r="BU533" s="259"/>
      <c r="BV533" s="259"/>
      <c r="BW533" s="259"/>
      <c r="BX533" s="259"/>
      <c r="BY533" s="259"/>
      <c r="BZ533" s="259"/>
      <c r="CA533" s="259"/>
      <c r="CB533" s="259"/>
      <c r="CC533" s="259"/>
      <c r="CD533" s="259"/>
      <c r="CE533" s="259"/>
    </row>
    <row r="534" spans="46:83" x14ac:dyDescent="0.15">
      <c r="AT534" s="259"/>
      <c r="AU534" s="259"/>
      <c r="AV534" s="259"/>
      <c r="AW534" s="259"/>
      <c r="AX534" s="259"/>
      <c r="AY534" s="259"/>
      <c r="AZ534" s="259"/>
      <c r="BA534" s="259"/>
      <c r="BB534" s="259"/>
      <c r="BC534" s="259"/>
      <c r="BD534" s="259"/>
      <c r="BE534" s="259"/>
      <c r="BF534" s="259"/>
      <c r="BG534" s="259"/>
      <c r="BH534" s="259"/>
      <c r="BI534" s="259"/>
      <c r="BJ534" s="259"/>
      <c r="BK534" s="259"/>
      <c r="BL534" s="259"/>
      <c r="BM534" s="259"/>
      <c r="BN534" s="259"/>
      <c r="BO534" s="259"/>
      <c r="BP534" s="259"/>
      <c r="BQ534" s="259"/>
      <c r="BR534" s="259"/>
      <c r="BS534" s="259"/>
      <c r="BT534" s="259"/>
      <c r="BU534" s="259"/>
      <c r="BV534" s="259"/>
      <c r="BW534" s="259"/>
      <c r="BX534" s="259"/>
      <c r="BY534" s="259"/>
      <c r="BZ534" s="259"/>
      <c r="CA534" s="259"/>
      <c r="CB534" s="259"/>
      <c r="CC534" s="259"/>
      <c r="CD534" s="259"/>
      <c r="CE534" s="259"/>
    </row>
    <row r="535" spans="46:83" x14ac:dyDescent="0.15">
      <c r="AT535" s="259"/>
      <c r="AU535" s="259"/>
      <c r="AV535" s="259"/>
      <c r="AW535" s="259"/>
      <c r="AX535" s="259"/>
      <c r="AY535" s="259"/>
      <c r="AZ535" s="259"/>
      <c r="BA535" s="259"/>
      <c r="BB535" s="259"/>
      <c r="BC535" s="259"/>
      <c r="BD535" s="259"/>
      <c r="BE535" s="259"/>
      <c r="BF535" s="259"/>
      <c r="BG535" s="259"/>
      <c r="BH535" s="259"/>
      <c r="BI535" s="259"/>
      <c r="BJ535" s="259"/>
      <c r="BK535" s="259"/>
      <c r="BL535" s="259"/>
      <c r="BM535" s="259"/>
      <c r="BN535" s="259"/>
      <c r="BO535" s="259"/>
      <c r="BP535" s="259"/>
      <c r="BQ535" s="259"/>
      <c r="BR535" s="259"/>
      <c r="BS535" s="259"/>
      <c r="BT535" s="259"/>
      <c r="BU535" s="259"/>
      <c r="BV535" s="259"/>
      <c r="BW535" s="259"/>
      <c r="BX535" s="259"/>
      <c r="BY535" s="259"/>
      <c r="BZ535" s="259"/>
      <c r="CA535" s="259"/>
      <c r="CB535" s="259"/>
      <c r="CC535" s="259"/>
      <c r="CD535" s="259"/>
      <c r="CE535" s="259"/>
    </row>
    <row r="536" spans="46:83" x14ac:dyDescent="0.15">
      <c r="AT536" s="259"/>
      <c r="AU536" s="259"/>
      <c r="AV536" s="259"/>
      <c r="AW536" s="259"/>
      <c r="AX536" s="259"/>
      <c r="AY536" s="259"/>
      <c r="AZ536" s="259"/>
      <c r="BA536" s="259"/>
      <c r="BB536" s="259"/>
      <c r="BC536" s="259"/>
      <c r="BD536" s="259"/>
      <c r="BE536" s="259"/>
      <c r="BF536" s="259"/>
      <c r="BG536" s="259"/>
      <c r="BH536" s="259"/>
      <c r="BI536" s="259"/>
      <c r="BJ536" s="259"/>
      <c r="BK536" s="259"/>
      <c r="BL536" s="259"/>
      <c r="BM536" s="259"/>
      <c r="BN536" s="259"/>
      <c r="BO536" s="259"/>
      <c r="BP536" s="259"/>
      <c r="BQ536" s="259"/>
      <c r="BR536" s="259"/>
      <c r="BS536" s="259"/>
      <c r="BT536" s="259"/>
      <c r="BU536" s="259"/>
      <c r="BV536" s="259"/>
      <c r="BW536" s="259"/>
      <c r="BX536" s="259"/>
      <c r="BY536" s="259"/>
      <c r="BZ536" s="259"/>
      <c r="CA536" s="259"/>
      <c r="CB536" s="259"/>
      <c r="CC536" s="259"/>
      <c r="CD536" s="259"/>
      <c r="CE536" s="259"/>
    </row>
    <row r="537" spans="46:83" x14ac:dyDescent="0.15">
      <c r="AT537" s="259"/>
      <c r="AU537" s="259"/>
      <c r="AV537" s="259"/>
      <c r="AW537" s="259"/>
      <c r="AX537" s="259"/>
      <c r="AY537" s="259"/>
      <c r="AZ537" s="259"/>
      <c r="BA537" s="259"/>
      <c r="BB537" s="259"/>
      <c r="BC537" s="259"/>
      <c r="BD537" s="259"/>
      <c r="BE537" s="259"/>
      <c r="BF537" s="259"/>
      <c r="BG537" s="259"/>
      <c r="BH537" s="259"/>
      <c r="BI537" s="259"/>
      <c r="BJ537" s="259"/>
      <c r="BK537" s="259"/>
      <c r="BL537" s="259"/>
      <c r="BM537" s="259"/>
      <c r="BN537" s="259"/>
      <c r="BO537" s="259"/>
      <c r="BP537" s="259"/>
      <c r="BQ537" s="259"/>
      <c r="BR537" s="259"/>
      <c r="BS537" s="259"/>
      <c r="BT537" s="259"/>
      <c r="BU537" s="259"/>
      <c r="BV537" s="259"/>
      <c r="BW537" s="259"/>
      <c r="BX537" s="259"/>
      <c r="BY537" s="259"/>
      <c r="BZ537" s="259"/>
      <c r="CA537" s="259"/>
      <c r="CB537" s="259"/>
      <c r="CC537" s="259"/>
      <c r="CD537" s="259"/>
      <c r="CE537" s="259"/>
    </row>
    <row r="538" spans="46:83" x14ac:dyDescent="0.15">
      <c r="AT538" s="259"/>
      <c r="AU538" s="259"/>
      <c r="AV538" s="259"/>
      <c r="AW538" s="259"/>
      <c r="AX538" s="259"/>
      <c r="AY538" s="259"/>
      <c r="AZ538" s="259"/>
      <c r="BA538" s="259"/>
      <c r="BB538" s="259"/>
      <c r="BC538" s="259"/>
      <c r="BD538" s="259"/>
      <c r="BE538" s="259"/>
      <c r="BF538" s="259"/>
      <c r="BG538" s="259"/>
      <c r="BH538" s="259"/>
      <c r="BI538" s="259"/>
      <c r="BJ538" s="259"/>
      <c r="BK538" s="259"/>
      <c r="BL538" s="259"/>
      <c r="BM538" s="259"/>
      <c r="BN538" s="259"/>
      <c r="BO538" s="259"/>
      <c r="BP538" s="259"/>
      <c r="BQ538" s="259"/>
      <c r="BR538" s="259"/>
      <c r="BS538" s="259"/>
      <c r="BT538" s="259"/>
      <c r="BU538" s="259"/>
      <c r="BV538" s="259"/>
      <c r="BW538" s="259"/>
      <c r="BX538" s="259"/>
      <c r="BY538" s="259"/>
      <c r="BZ538" s="259"/>
      <c r="CA538" s="259"/>
      <c r="CB538" s="259"/>
      <c r="CC538" s="259"/>
      <c r="CD538" s="259"/>
      <c r="CE538" s="259"/>
    </row>
    <row r="539" spans="46:83" x14ac:dyDescent="0.15">
      <c r="AT539" s="259"/>
      <c r="AU539" s="259"/>
      <c r="AV539" s="259"/>
      <c r="AW539" s="259"/>
      <c r="AX539" s="259"/>
      <c r="AY539" s="259"/>
      <c r="AZ539" s="259"/>
      <c r="BA539" s="259"/>
      <c r="BB539" s="259"/>
      <c r="BC539" s="259"/>
      <c r="BD539" s="259"/>
      <c r="BE539" s="259"/>
      <c r="BF539" s="259"/>
      <c r="BG539" s="259"/>
      <c r="BH539" s="259"/>
      <c r="BI539" s="259"/>
      <c r="BJ539" s="259"/>
      <c r="BK539" s="259"/>
      <c r="BL539" s="259"/>
      <c r="BM539" s="259"/>
      <c r="BN539" s="259"/>
      <c r="BO539" s="259"/>
      <c r="BP539" s="259"/>
      <c r="BQ539" s="259"/>
      <c r="BR539" s="259"/>
      <c r="BS539" s="259"/>
      <c r="BT539" s="259"/>
      <c r="BU539" s="259"/>
      <c r="BV539" s="259"/>
      <c r="BW539" s="259"/>
      <c r="BX539" s="259"/>
      <c r="BY539" s="259"/>
      <c r="BZ539" s="259"/>
      <c r="CA539" s="259"/>
      <c r="CB539" s="259"/>
      <c r="CC539" s="259"/>
      <c r="CD539" s="259"/>
      <c r="CE539" s="259"/>
    </row>
    <row r="540" spans="46:83" x14ac:dyDescent="0.15">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c r="BQ540" s="259"/>
      <c r="BR540" s="259"/>
      <c r="BS540" s="259"/>
      <c r="BT540" s="259"/>
      <c r="BU540" s="259"/>
      <c r="BV540" s="259"/>
      <c r="BW540" s="259"/>
      <c r="BX540" s="259"/>
      <c r="BY540" s="259"/>
      <c r="BZ540" s="259"/>
      <c r="CA540" s="259"/>
      <c r="CB540" s="259"/>
      <c r="CC540" s="259"/>
      <c r="CD540" s="259"/>
      <c r="CE540" s="259"/>
    </row>
    <row r="541" spans="46:83" x14ac:dyDescent="0.15">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c r="BQ541" s="259"/>
      <c r="BR541" s="259"/>
      <c r="BS541" s="259"/>
      <c r="BT541" s="259"/>
      <c r="BU541" s="259"/>
      <c r="BV541" s="259"/>
      <c r="BW541" s="259"/>
      <c r="BX541" s="259"/>
      <c r="BY541" s="259"/>
      <c r="BZ541" s="259"/>
      <c r="CA541" s="259"/>
      <c r="CB541" s="259"/>
      <c r="CC541" s="259"/>
      <c r="CD541" s="259"/>
      <c r="CE541" s="259"/>
    </row>
    <row r="542" spans="46:83" x14ac:dyDescent="0.15">
      <c r="AT542" s="259"/>
      <c r="AU542" s="259"/>
      <c r="AV542" s="259"/>
      <c r="AW542" s="259"/>
      <c r="AX542" s="259"/>
      <c r="AY542" s="259"/>
      <c r="AZ542" s="259"/>
      <c r="BA542" s="259"/>
      <c r="BB542" s="259"/>
      <c r="BC542" s="259"/>
      <c r="BD542" s="259"/>
      <c r="BE542" s="259"/>
      <c r="BF542" s="259"/>
      <c r="BG542" s="259"/>
      <c r="BH542" s="259"/>
      <c r="BI542" s="259"/>
      <c r="BJ542" s="259"/>
      <c r="BK542" s="259"/>
      <c r="BL542" s="259"/>
      <c r="BM542" s="259"/>
      <c r="BN542" s="259"/>
      <c r="BO542" s="259"/>
      <c r="BP542" s="259"/>
      <c r="BQ542" s="259"/>
      <c r="BR542" s="259"/>
      <c r="BS542" s="259"/>
      <c r="BT542" s="259"/>
      <c r="BU542" s="259"/>
      <c r="BV542" s="259"/>
      <c r="BW542" s="259"/>
      <c r="BX542" s="259"/>
      <c r="BY542" s="259"/>
      <c r="BZ542" s="259"/>
      <c r="CA542" s="259"/>
      <c r="CB542" s="259"/>
      <c r="CC542" s="259"/>
      <c r="CD542" s="259"/>
      <c r="CE542" s="259"/>
    </row>
    <row r="543" spans="46:83" x14ac:dyDescent="0.15">
      <c r="AT543" s="259"/>
      <c r="AU543" s="259"/>
      <c r="AV543" s="259"/>
      <c r="AW543" s="259"/>
      <c r="AX543" s="259"/>
      <c r="AY543" s="259"/>
      <c r="AZ543" s="259"/>
      <c r="BA543" s="259"/>
      <c r="BB543" s="259"/>
      <c r="BC543" s="259"/>
      <c r="BD543" s="259"/>
      <c r="BE543" s="259"/>
      <c r="BF543" s="259"/>
      <c r="BG543" s="259"/>
      <c r="BH543" s="259"/>
      <c r="BI543" s="259"/>
      <c r="BJ543" s="259"/>
      <c r="BK543" s="259"/>
      <c r="BL543" s="259"/>
      <c r="BM543" s="259"/>
      <c r="BN543" s="259"/>
      <c r="BO543" s="259"/>
      <c r="BP543" s="259"/>
      <c r="BQ543" s="259"/>
      <c r="BR543" s="259"/>
      <c r="BS543" s="259"/>
      <c r="BT543" s="259"/>
      <c r="BU543" s="259"/>
      <c r="BV543" s="259"/>
      <c r="BW543" s="259"/>
      <c r="BX543" s="259"/>
      <c r="BY543" s="259"/>
      <c r="BZ543" s="259"/>
      <c r="CA543" s="259"/>
      <c r="CB543" s="259"/>
      <c r="CC543" s="259"/>
      <c r="CD543" s="259"/>
      <c r="CE543" s="259"/>
    </row>
    <row r="544" spans="46:83" x14ac:dyDescent="0.15">
      <c r="AT544" s="259"/>
      <c r="AU544" s="259"/>
      <c r="AV544" s="259"/>
      <c r="AW544" s="259"/>
      <c r="AX544" s="259"/>
      <c r="AY544" s="259"/>
      <c r="AZ544" s="259"/>
      <c r="BA544" s="259"/>
      <c r="BB544" s="259"/>
      <c r="BC544" s="259"/>
      <c r="BD544" s="259"/>
      <c r="BE544" s="259"/>
      <c r="BF544" s="259"/>
      <c r="BG544" s="259"/>
      <c r="BH544" s="259"/>
      <c r="BI544" s="259"/>
      <c r="BJ544" s="259"/>
      <c r="BK544" s="259"/>
      <c r="BL544" s="259"/>
      <c r="BM544" s="259"/>
      <c r="BN544" s="259"/>
      <c r="BO544" s="259"/>
      <c r="BP544" s="259"/>
      <c r="BQ544" s="259"/>
      <c r="BR544" s="259"/>
      <c r="BS544" s="259"/>
      <c r="BT544" s="259"/>
      <c r="BU544" s="259"/>
      <c r="BV544" s="259"/>
      <c r="BW544" s="259"/>
      <c r="BX544" s="259"/>
      <c r="BY544" s="259"/>
      <c r="BZ544" s="259"/>
      <c r="CA544" s="259"/>
      <c r="CB544" s="259"/>
      <c r="CC544" s="259"/>
      <c r="CD544" s="259"/>
      <c r="CE544" s="259"/>
    </row>
    <row r="545" spans="46:83" x14ac:dyDescent="0.15">
      <c r="AT545" s="259"/>
      <c r="AU545" s="259"/>
      <c r="AV545" s="259"/>
      <c r="AW545" s="259"/>
      <c r="AX545" s="259"/>
      <c r="AY545" s="259"/>
      <c r="AZ545" s="259"/>
      <c r="BA545" s="259"/>
      <c r="BB545" s="259"/>
      <c r="BC545" s="259"/>
      <c r="BD545" s="259"/>
      <c r="BE545" s="259"/>
      <c r="BF545" s="259"/>
      <c r="BG545" s="259"/>
      <c r="BH545" s="259"/>
      <c r="BI545" s="259"/>
      <c r="BJ545" s="259"/>
      <c r="BK545" s="259"/>
      <c r="BL545" s="259"/>
      <c r="BM545" s="259"/>
      <c r="BN545" s="259"/>
      <c r="BO545" s="259"/>
      <c r="BP545" s="259"/>
      <c r="BQ545" s="259"/>
      <c r="BR545" s="259"/>
      <c r="BS545" s="259"/>
      <c r="BT545" s="259"/>
      <c r="BU545" s="259"/>
      <c r="BV545" s="259"/>
      <c r="BW545" s="259"/>
      <c r="BX545" s="259"/>
      <c r="BY545" s="259"/>
      <c r="BZ545" s="259"/>
      <c r="CA545" s="259"/>
      <c r="CB545" s="259"/>
      <c r="CC545" s="259"/>
      <c r="CD545" s="259"/>
      <c r="CE545" s="259"/>
    </row>
    <row r="546" spans="46:83" x14ac:dyDescent="0.15">
      <c r="AT546" s="259"/>
      <c r="AU546" s="259"/>
      <c r="AV546" s="259"/>
      <c r="AW546" s="259"/>
      <c r="AX546" s="259"/>
      <c r="AY546" s="259"/>
      <c r="AZ546" s="259"/>
      <c r="BA546" s="259"/>
      <c r="BB546" s="259"/>
      <c r="BC546" s="259"/>
      <c r="BD546" s="259"/>
      <c r="BE546" s="259"/>
      <c r="BF546" s="259"/>
      <c r="BG546" s="259"/>
      <c r="BH546" s="259"/>
      <c r="BI546" s="259"/>
      <c r="BJ546" s="259"/>
      <c r="BK546" s="259"/>
      <c r="BL546" s="259"/>
      <c r="BM546" s="259"/>
      <c r="BN546" s="259"/>
      <c r="BO546" s="259"/>
      <c r="BP546" s="259"/>
      <c r="BQ546" s="259"/>
      <c r="BR546" s="259"/>
      <c r="BS546" s="259"/>
      <c r="BT546" s="259"/>
      <c r="BU546" s="259"/>
      <c r="BV546" s="259"/>
      <c r="BW546" s="259"/>
      <c r="BX546" s="259"/>
      <c r="BY546" s="259"/>
      <c r="BZ546" s="259"/>
      <c r="CA546" s="259"/>
      <c r="CB546" s="259"/>
      <c r="CC546" s="259"/>
      <c r="CD546" s="259"/>
      <c r="CE546" s="259"/>
    </row>
    <row r="547" spans="46:83" x14ac:dyDescent="0.15">
      <c r="AT547" s="259"/>
      <c r="AU547" s="259"/>
      <c r="AV547" s="259"/>
      <c r="AW547" s="259"/>
      <c r="AX547" s="259"/>
      <c r="AY547" s="259"/>
      <c r="AZ547" s="259"/>
      <c r="BA547" s="259"/>
      <c r="BB547" s="259"/>
      <c r="BC547" s="259"/>
      <c r="BD547" s="259"/>
      <c r="BE547" s="259"/>
      <c r="BF547" s="259"/>
      <c r="BG547" s="259"/>
      <c r="BH547" s="259"/>
      <c r="BI547" s="259"/>
      <c r="BJ547" s="259"/>
      <c r="BK547" s="259"/>
      <c r="BL547" s="259"/>
      <c r="BM547" s="259"/>
      <c r="BN547" s="259"/>
      <c r="BO547" s="259"/>
      <c r="BP547" s="259"/>
      <c r="BQ547" s="259"/>
      <c r="BR547" s="259"/>
      <c r="BS547" s="259"/>
      <c r="BT547" s="259"/>
      <c r="BU547" s="259"/>
      <c r="BV547" s="259"/>
      <c r="BW547" s="259"/>
      <c r="BX547" s="259"/>
      <c r="BY547" s="259"/>
      <c r="BZ547" s="259"/>
      <c r="CA547" s="259"/>
      <c r="CB547" s="259"/>
      <c r="CC547" s="259"/>
      <c r="CD547" s="259"/>
      <c r="CE547" s="259"/>
    </row>
    <row r="548" spans="46:83" x14ac:dyDescent="0.15">
      <c r="AT548" s="259"/>
      <c r="AU548" s="259"/>
      <c r="AV548" s="259"/>
      <c r="AW548" s="259"/>
      <c r="AX548" s="259"/>
      <c r="AY548" s="259"/>
      <c r="AZ548" s="259"/>
      <c r="BA548" s="259"/>
      <c r="BB548" s="259"/>
      <c r="BC548" s="259"/>
      <c r="BD548" s="259"/>
      <c r="BE548" s="259"/>
      <c r="BF548" s="259"/>
      <c r="BG548" s="259"/>
      <c r="BH548" s="259"/>
      <c r="BI548" s="259"/>
      <c r="BJ548" s="259"/>
      <c r="BK548" s="259"/>
      <c r="BL548" s="259"/>
      <c r="BM548" s="259"/>
      <c r="BN548" s="259"/>
      <c r="BO548" s="259"/>
      <c r="BP548" s="259"/>
      <c r="BQ548" s="259"/>
      <c r="BR548" s="259"/>
      <c r="BS548" s="259"/>
      <c r="BT548" s="259"/>
      <c r="BU548" s="259"/>
      <c r="BV548" s="259"/>
      <c r="BW548" s="259"/>
      <c r="BX548" s="259"/>
      <c r="BY548" s="259"/>
      <c r="BZ548" s="259"/>
      <c r="CA548" s="259"/>
      <c r="CB548" s="259"/>
      <c r="CC548" s="259"/>
      <c r="CD548" s="259"/>
      <c r="CE548" s="259"/>
    </row>
    <row r="549" spans="46:83" x14ac:dyDescent="0.15">
      <c r="AT549" s="259"/>
      <c r="AU549" s="259"/>
      <c r="AV549" s="259"/>
      <c r="AW549" s="259"/>
      <c r="AX549" s="259"/>
      <c r="AY549" s="259"/>
      <c r="AZ549" s="259"/>
      <c r="BA549" s="259"/>
      <c r="BB549" s="259"/>
      <c r="BC549" s="259"/>
      <c r="BD549" s="259"/>
      <c r="BE549" s="259"/>
      <c r="BF549" s="259"/>
      <c r="BG549" s="259"/>
      <c r="BH549" s="259"/>
      <c r="BI549" s="259"/>
      <c r="BJ549" s="259"/>
      <c r="BK549" s="259"/>
      <c r="BL549" s="259"/>
      <c r="BM549" s="259"/>
      <c r="BN549" s="259"/>
      <c r="BO549" s="259"/>
      <c r="BP549" s="259"/>
      <c r="BQ549" s="259"/>
      <c r="BR549" s="259"/>
      <c r="BS549" s="259"/>
      <c r="BT549" s="259"/>
      <c r="BU549" s="259"/>
      <c r="BV549" s="259"/>
      <c r="BW549" s="259"/>
      <c r="BX549" s="259"/>
      <c r="BY549" s="259"/>
      <c r="BZ549" s="259"/>
      <c r="CA549" s="259"/>
      <c r="CB549" s="259"/>
      <c r="CC549" s="259"/>
      <c r="CD549" s="259"/>
      <c r="CE549" s="259"/>
    </row>
    <row r="550" spans="46:83" x14ac:dyDescent="0.15">
      <c r="AT550" s="259"/>
      <c r="AU550" s="259"/>
      <c r="AV550" s="259"/>
      <c r="AW550" s="259"/>
      <c r="AX550" s="259"/>
      <c r="AY550" s="259"/>
      <c r="AZ550" s="259"/>
      <c r="BA550" s="259"/>
      <c r="BB550" s="259"/>
      <c r="BC550" s="259"/>
      <c r="BD550" s="259"/>
      <c r="BE550" s="259"/>
      <c r="BF550" s="259"/>
      <c r="BG550" s="259"/>
      <c r="BH550" s="259"/>
      <c r="BI550" s="259"/>
      <c r="BJ550" s="259"/>
      <c r="BK550" s="259"/>
      <c r="BL550" s="259"/>
      <c r="BM550" s="259"/>
      <c r="BN550" s="259"/>
      <c r="BO550" s="259"/>
      <c r="BP550" s="259"/>
      <c r="BQ550" s="259"/>
      <c r="BR550" s="259"/>
      <c r="BS550" s="259"/>
      <c r="BT550" s="259"/>
      <c r="BU550" s="259"/>
      <c r="BV550" s="259"/>
      <c r="BW550" s="259"/>
      <c r="BX550" s="259"/>
      <c r="BY550" s="259"/>
      <c r="BZ550" s="259"/>
      <c r="CA550" s="259"/>
      <c r="CB550" s="259"/>
      <c r="CC550" s="259"/>
      <c r="CD550" s="259"/>
      <c r="CE550" s="259"/>
    </row>
    <row r="551" spans="46:83" x14ac:dyDescent="0.15">
      <c r="AT551" s="259"/>
      <c r="AU551" s="259"/>
      <c r="AV551" s="259"/>
      <c r="AW551" s="259"/>
      <c r="AX551" s="259"/>
      <c r="AY551" s="259"/>
      <c r="AZ551" s="259"/>
      <c r="BA551" s="259"/>
      <c r="BB551" s="259"/>
      <c r="BC551" s="259"/>
      <c r="BD551" s="259"/>
      <c r="BE551" s="259"/>
      <c r="BF551" s="259"/>
      <c r="BG551" s="259"/>
      <c r="BH551" s="259"/>
      <c r="BI551" s="259"/>
      <c r="BJ551" s="259"/>
      <c r="BK551" s="259"/>
      <c r="BL551" s="259"/>
      <c r="BM551" s="259"/>
      <c r="BN551" s="259"/>
      <c r="BO551" s="259"/>
      <c r="BP551" s="259"/>
      <c r="BQ551" s="259"/>
      <c r="BR551" s="259"/>
      <c r="BS551" s="259"/>
      <c r="BT551" s="259"/>
      <c r="BU551" s="259"/>
      <c r="BV551" s="259"/>
      <c r="BW551" s="259"/>
      <c r="BX551" s="259"/>
      <c r="BY551" s="259"/>
      <c r="BZ551" s="259"/>
      <c r="CA551" s="259"/>
      <c r="CB551" s="259"/>
      <c r="CC551" s="259"/>
      <c r="CD551" s="259"/>
      <c r="CE551" s="259"/>
    </row>
    <row r="552" spans="46:83" x14ac:dyDescent="0.15">
      <c r="AT552" s="259"/>
      <c r="AU552" s="259"/>
      <c r="AV552" s="259"/>
      <c r="AW552" s="259"/>
      <c r="AX552" s="259"/>
      <c r="AY552" s="259"/>
      <c r="AZ552" s="259"/>
      <c r="BA552" s="259"/>
      <c r="BB552" s="259"/>
      <c r="BC552" s="259"/>
      <c r="BD552" s="259"/>
      <c r="BE552" s="259"/>
      <c r="BF552" s="259"/>
      <c r="BG552" s="259"/>
      <c r="BH552" s="259"/>
      <c r="BI552" s="259"/>
      <c r="BJ552" s="259"/>
      <c r="BK552" s="259"/>
      <c r="BL552" s="259"/>
      <c r="BM552" s="259"/>
      <c r="BN552" s="259"/>
      <c r="BO552" s="259"/>
      <c r="BP552" s="259"/>
      <c r="BQ552" s="259"/>
      <c r="BR552" s="259"/>
      <c r="BS552" s="259"/>
      <c r="BT552" s="259"/>
      <c r="BU552" s="259"/>
      <c r="BV552" s="259"/>
      <c r="BW552" s="259"/>
      <c r="BX552" s="259"/>
      <c r="BY552" s="259"/>
      <c r="BZ552" s="259"/>
      <c r="CA552" s="259"/>
      <c r="CB552" s="259"/>
      <c r="CC552" s="259"/>
      <c r="CD552" s="259"/>
      <c r="CE552" s="259"/>
    </row>
    <row r="553" spans="46:83" x14ac:dyDescent="0.15">
      <c r="AT553" s="259"/>
      <c r="AU553" s="259"/>
      <c r="AV553" s="259"/>
      <c r="AW553" s="259"/>
      <c r="AX553" s="259"/>
      <c r="AY553" s="259"/>
      <c r="AZ553" s="259"/>
      <c r="BA553" s="259"/>
      <c r="BB553" s="259"/>
      <c r="BC553" s="259"/>
      <c r="BD553" s="259"/>
      <c r="BE553" s="259"/>
      <c r="BF553" s="259"/>
      <c r="BG553" s="259"/>
      <c r="BH553" s="259"/>
      <c r="BI553" s="259"/>
      <c r="BJ553" s="259"/>
      <c r="BK553" s="259"/>
      <c r="BL553" s="259"/>
      <c r="BM553" s="259"/>
      <c r="BN553" s="259"/>
      <c r="BO553" s="259"/>
      <c r="BP553" s="259"/>
      <c r="BQ553" s="259"/>
      <c r="BR553" s="259"/>
      <c r="BS553" s="259"/>
      <c r="BT553" s="259"/>
      <c r="BU553" s="259"/>
      <c r="BV553" s="259"/>
      <c r="BW553" s="259"/>
      <c r="BX553" s="259"/>
      <c r="BY553" s="259"/>
      <c r="BZ553" s="259"/>
      <c r="CA553" s="259"/>
      <c r="CB553" s="259"/>
      <c r="CC553" s="259"/>
      <c r="CD553" s="259"/>
      <c r="CE553" s="259"/>
    </row>
    <row r="554" spans="46:83" x14ac:dyDescent="0.15">
      <c r="AT554" s="259"/>
      <c r="AU554" s="259"/>
      <c r="AV554" s="259"/>
      <c r="AW554" s="259"/>
      <c r="AX554" s="259"/>
      <c r="AY554" s="259"/>
      <c r="AZ554" s="259"/>
      <c r="BA554" s="259"/>
      <c r="BB554" s="259"/>
      <c r="BC554" s="259"/>
      <c r="BD554" s="259"/>
      <c r="BE554" s="259"/>
      <c r="BF554" s="259"/>
      <c r="BG554" s="259"/>
      <c r="BH554" s="259"/>
      <c r="BI554" s="259"/>
      <c r="BJ554" s="259"/>
      <c r="BK554" s="259"/>
      <c r="BL554" s="259"/>
      <c r="BM554" s="259"/>
      <c r="BN554" s="259"/>
      <c r="BO554" s="259"/>
      <c r="BP554" s="259"/>
      <c r="BQ554" s="259"/>
      <c r="BR554" s="259"/>
      <c r="BS554" s="259"/>
      <c r="BT554" s="259"/>
      <c r="BU554" s="259"/>
      <c r="BV554" s="259"/>
      <c r="BW554" s="259"/>
      <c r="BX554" s="259"/>
      <c r="BY554" s="259"/>
      <c r="BZ554" s="259"/>
      <c r="CA554" s="259"/>
      <c r="CB554" s="259"/>
      <c r="CC554" s="259"/>
      <c r="CD554" s="259"/>
      <c r="CE554" s="259"/>
    </row>
    <row r="555" spans="46:83" x14ac:dyDescent="0.15">
      <c r="AT555" s="259"/>
      <c r="AU555" s="259"/>
      <c r="AV555" s="259"/>
      <c r="AW555" s="259"/>
      <c r="AX555" s="259"/>
      <c r="AY555" s="259"/>
      <c r="AZ555" s="259"/>
      <c r="BA555" s="259"/>
      <c r="BB555" s="259"/>
      <c r="BC555" s="259"/>
      <c r="BD555" s="259"/>
      <c r="BE555" s="259"/>
      <c r="BF555" s="259"/>
      <c r="BG555" s="259"/>
      <c r="BH555" s="259"/>
      <c r="BI555" s="259"/>
      <c r="BJ555" s="259"/>
      <c r="BK555" s="259"/>
      <c r="BL555" s="259"/>
      <c r="BM555" s="259"/>
      <c r="BN555" s="259"/>
      <c r="BO555" s="259"/>
      <c r="BP555" s="259"/>
      <c r="BQ555" s="259"/>
      <c r="BR555" s="259"/>
      <c r="BS555" s="259"/>
      <c r="BT555" s="259"/>
      <c r="BU555" s="259"/>
      <c r="BV555" s="259"/>
      <c r="BW555" s="259"/>
      <c r="BX555" s="259"/>
      <c r="BY555" s="259"/>
      <c r="BZ555" s="259"/>
      <c r="CA555" s="259"/>
      <c r="CB555" s="259"/>
      <c r="CC555" s="259"/>
      <c r="CD555" s="259"/>
      <c r="CE555" s="259"/>
    </row>
    <row r="556" spans="46:83" x14ac:dyDescent="0.15">
      <c r="AT556" s="259"/>
      <c r="AU556" s="259"/>
      <c r="AV556" s="259"/>
      <c r="AW556" s="259"/>
      <c r="AX556" s="259"/>
      <c r="AY556" s="259"/>
      <c r="AZ556" s="259"/>
      <c r="BA556" s="259"/>
      <c r="BB556" s="259"/>
      <c r="BC556" s="259"/>
      <c r="BD556" s="259"/>
      <c r="BE556" s="259"/>
      <c r="BF556" s="259"/>
      <c r="BG556" s="259"/>
      <c r="BH556" s="259"/>
      <c r="BI556" s="259"/>
      <c r="BJ556" s="259"/>
      <c r="BK556" s="259"/>
      <c r="BL556" s="259"/>
      <c r="BM556" s="259"/>
      <c r="BN556" s="259"/>
      <c r="BO556" s="259"/>
      <c r="BP556" s="259"/>
      <c r="BQ556" s="259"/>
      <c r="BR556" s="259"/>
      <c r="BS556" s="259"/>
      <c r="BT556" s="259"/>
      <c r="BU556" s="259"/>
      <c r="BV556" s="259"/>
      <c r="BW556" s="259"/>
      <c r="BX556" s="259"/>
      <c r="BY556" s="259"/>
      <c r="BZ556" s="259"/>
      <c r="CA556" s="259"/>
      <c r="CB556" s="259"/>
      <c r="CC556" s="259"/>
      <c r="CD556" s="259"/>
      <c r="CE556" s="259"/>
    </row>
    <row r="557" spans="46:83" x14ac:dyDescent="0.15">
      <c r="AT557" s="259"/>
      <c r="AU557" s="259"/>
      <c r="AV557" s="259"/>
      <c r="AW557" s="259"/>
      <c r="AX557" s="259"/>
      <c r="AY557" s="259"/>
      <c r="AZ557" s="259"/>
      <c r="BA557" s="259"/>
      <c r="BB557" s="259"/>
      <c r="BC557" s="259"/>
      <c r="BD557" s="259"/>
      <c r="BE557" s="259"/>
      <c r="BF557" s="259"/>
      <c r="BG557" s="259"/>
      <c r="BH557" s="259"/>
      <c r="BI557" s="259"/>
      <c r="BJ557" s="259"/>
      <c r="BK557" s="259"/>
      <c r="BL557" s="259"/>
      <c r="BM557" s="259"/>
      <c r="BN557" s="259"/>
      <c r="BO557" s="259"/>
      <c r="BP557" s="259"/>
      <c r="BQ557" s="259"/>
      <c r="BR557" s="259"/>
      <c r="BS557" s="259"/>
      <c r="BT557" s="259"/>
      <c r="BU557" s="259"/>
      <c r="BV557" s="259"/>
      <c r="BW557" s="259"/>
      <c r="BX557" s="259"/>
      <c r="BY557" s="259"/>
      <c r="BZ557" s="259"/>
      <c r="CA557" s="259"/>
      <c r="CB557" s="259"/>
      <c r="CC557" s="259"/>
      <c r="CD557" s="259"/>
      <c r="CE557" s="259"/>
    </row>
    <row r="558" spans="46:83" x14ac:dyDescent="0.15">
      <c r="AT558" s="259"/>
      <c r="AU558" s="259"/>
      <c r="AV558" s="259"/>
      <c r="AW558" s="259"/>
      <c r="AX558" s="259"/>
      <c r="AY558" s="259"/>
      <c r="AZ558" s="259"/>
      <c r="BA558" s="259"/>
      <c r="BB558" s="259"/>
      <c r="BC558" s="259"/>
      <c r="BD558" s="259"/>
      <c r="BE558" s="259"/>
      <c r="BF558" s="259"/>
      <c r="BG558" s="259"/>
      <c r="BH558" s="259"/>
      <c r="BI558" s="259"/>
      <c r="BJ558" s="259"/>
      <c r="BK558" s="259"/>
      <c r="BL558" s="259"/>
      <c r="BM558" s="259"/>
      <c r="BN558" s="259"/>
      <c r="BO558" s="259"/>
      <c r="BP558" s="259"/>
      <c r="BQ558" s="259"/>
      <c r="BR558" s="259"/>
      <c r="BS558" s="259"/>
      <c r="BT558" s="259"/>
      <c r="BU558" s="259"/>
      <c r="BV558" s="259"/>
      <c r="BW558" s="259"/>
      <c r="BX558" s="259"/>
      <c r="BY558" s="259"/>
      <c r="BZ558" s="259"/>
      <c r="CA558" s="259"/>
      <c r="CB558" s="259"/>
      <c r="CC558" s="259"/>
      <c r="CD558" s="259"/>
      <c r="CE558" s="259"/>
    </row>
    <row r="559" spans="46:83" x14ac:dyDescent="0.15">
      <c r="AT559" s="259"/>
      <c r="AU559" s="259"/>
      <c r="AV559" s="259"/>
      <c r="AW559" s="259"/>
      <c r="AX559" s="259"/>
      <c r="AY559" s="259"/>
      <c r="AZ559" s="259"/>
      <c r="BA559" s="259"/>
      <c r="BB559" s="259"/>
      <c r="BC559" s="259"/>
      <c r="BD559" s="259"/>
      <c r="BE559" s="259"/>
      <c r="BF559" s="259"/>
      <c r="BG559" s="259"/>
      <c r="BH559" s="259"/>
      <c r="BI559" s="259"/>
      <c r="BJ559" s="259"/>
      <c r="BK559" s="259"/>
      <c r="BL559" s="259"/>
      <c r="BM559" s="259"/>
      <c r="BN559" s="259"/>
      <c r="BO559" s="259"/>
      <c r="BP559" s="259"/>
      <c r="BQ559" s="259"/>
      <c r="BR559" s="259"/>
      <c r="BS559" s="259"/>
      <c r="BT559" s="259"/>
      <c r="BU559" s="259"/>
      <c r="BV559" s="259"/>
      <c r="BW559" s="259"/>
      <c r="BX559" s="259"/>
      <c r="BY559" s="259"/>
      <c r="BZ559" s="259"/>
      <c r="CA559" s="259"/>
      <c r="CB559" s="259"/>
      <c r="CC559" s="259"/>
      <c r="CD559" s="259"/>
      <c r="CE559" s="259"/>
    </row>
    <row r="560" spans="46:83" x14ac:dyDescent="0.15">
      <c r="AT560" s="259"/>
      <c r="AU560" s="259"/>
      <c r="AV560" s="259"/>
      <c r="AW560" s="259"/>
      <c r="AX560" s="259"/>
      <c r="AY560" s="259"/>
      <c r="AZ560" s="259"/>
      <c r="BA560" s="259"/>
      <c r="BB560" s="259"/>
      <c r="BC560" s="259"/>
      <c r="BD560" s="259"/>
      <c r="BE560" s="259"/>
      <c r="BF560" s="259"/>
      <c r="BG560" s="259"/>
      <c r="BH560" s="259"/>
      <c r="BI560" s="259"/>
      <c r="BJ560" s="259"/>
      <c r="BK560" s="259"/>
      <c r="BL560" s="259"/>
      <c r="BM560" s="259"/>
      <c r="BN560" s="259"/>
      <c r="BO560" s="259"/>
      <c r="BP560" s="259"/>
      <c r="BQ560" s="259"/>
      <c r="BR560" s="259"/>
      <c r="BS560" s="259"/>
      <c r="BT560" s="259"/>
      <c r="BU560" s="259"/>
      <c r="BV560" s="259"/>
      <c r="BW560" s="259"/>
      <c r="BX560" s="259"/>
      <c r="BY560" s="259"/>
      <c r="BZ560" s="259"/>
      <c r="CA560" s="259"/>
      <c r="CB560" s="259"/>
      <c r="CC560" s="259"/>
      <c r="CD560" s="259"/>
      <c r="CE560" s="259"/>
    </row>
    <row r="561" spans="46:83" x14ac:dyDescent="0.15">
      <c r="AT561" s="259"/>
      <c r="AU561" s="259"/>
      <c r="AV561" s="259"/>
      <c r="AW561" s="259"/>
      <c r="AX561" s="259"/>
      <c r="AY561" s="259"/>
      <c r="AZ561" s="259"/>
      <c r="BA561" s="259"/>
      <c r="BB561" s="259"/>
      <c r="BC561" s="259"/>
      <c r="BD561" s="259"/>
      <c r="BE561" s="259"/>
      <c r="BF561" s="259"/>
      <c r="BG561" s="259"/>
      <c r="BH561" s="259"/>
      <c r="BI561" s="259"/>
      <c r="BJ561" s="259"/>
      <c r="BK561" s="259"/>
      <c r="BL561" s="259"/>
      <c r="BM561" s="259"/>
      <c r="BN561" s="259"/>
      <c r="BO561" s="259"/>
      <c r="BP561" s="259"/>
      <c r="BQ561" s="259"/>
      <c r="BR561" s="259"/>
      <c r="BS561" s="259"/>
      <c r="BT561" s="259"/>
      <c r="BU561" s="259"/>
      <c r="BV561" s="259"/>
      <c r="BW561" s="259"/>
      <c r="BX561" s="259"/>
      <c r="BY561" s="259"/>
      <c r="BZ561" s="259"/>
      <c r="CA561" s="259"/>
      <c r="CB561" s="259"/>
      <c r="CC561" s="259"/>
      <c r="CD561" s="259"/>
      <c r="CE561" s="259"/>
    </row>
    <row r="562" spans="46:83" x14ac:dyDescent="0.15">
      <c r="AT562" s="259"/>
      <c r="AU562" s="259"/>
      <c r="AV562" s="259"/>
      <c r="AW562" s="259"/>
      <c r="AX562" s="259"/>
      <c r="AY562" s="259"/>
      <c r="AZ562" s="259"/>
      <c r="BA562" s="259"/>
      <c r="BB562" s="259"/>
      <c r="BC562" s="259"/>
      <c r="BD562" s="259"/>
      <c r="BE562" s="259"/>
      <c r="BF562" s="259"/>
      <c r="BG562" s="259"/>
      <c r="BH562" s="259"/>
      <c r="BI562" s="259"/>
      <c r="BJ562" s="259"/>
      <c r="BK562" s="259"/>
      <c r="BL562" s="259"/>
      <c r="BM562" s="259"/>
      <c r="BN562" s="259"/>
      <c r="BO562" s="259"/>
      <c r="BP562" s="259"/>
      <c r="BQ562" s="259"/>
      <c r="BR562" s="259"/>
      <c r="BS562" s="259"/>
      <c r="BT562" s="259"/>
      <c r="BU562" s="259"/>
      <c r="BV562" s="259"/>
      <c r="BW562" s="259"/>
      <c r="BX562" s="259"/>
      <c r="BY562" s="259"/>
      <c r="BZ562" s="259"/>
      <c r="CA562" s="259"/>
      <c r="CB562" s="259"/>
      <c r="CC562" s="259"/>
      <c r="CD562" s="259"/>
      <c r="CE562" s="259"/>
    </row>
    <row r="563" spans="46:83" x14ac:dyDescent="0.15">
      <c r="AT563" s="259"/>
      <c r="AU563" s="259"/>
      <c r="AV563" s="259"/>
      <c r="AW563" s="259"/>
      <c r="AX563" s="259"/>
      <c r="AY563" s="259"/>
      <c r="AZ563" s="259"/>
      <c r="BA563" s="259"/>
      <c r="BB563" s="259"/>
      <c r="BC563" s="259"/>
      <c r="BD563" s="259"/>
      <c r="BE563" s="259"/>
      <c r="BF563" s="259"/>
      <c r="BG563" s="259"/>
      <c r="BH563" s="259"/>
      <c r="BI563" s="259"/>
      <c r="BJ563" s="259"/>
      <c r="BK563" s="259"/>
      <c r="BL563" s="259"/>
      <c r="BM563" s="259"/>
      <c r="BN563" s="259"/>
      <c r="BO563" s="259"/>
      <c r="BP563" s="259"/>
      <c r="BQ563" s="259"/>
      <c r="BR563" s="259"/>
      <c r="BS563" s="259"/>
      <c r="BT563" s="259"/>
      <c r="BU563" s="259"/>
      <c r="BV563" s="259"/>
      <c r="BW563" s="259"/>
      <c r="BX563" s="259"/>
      <c r="BY563" s="259"/>
      <c r="BZ563" s="259"/>
      <c r="CA563" s="259"/>
      <c r="CB563" s="259"/>
      <c r="CC563" s="259"/>
      <c r="CD563" s="259"/>
      <c r="CE563" s="259"/>
    </row>
    <row r="564" spans="46:83" x14ac:dyDescent="0.15">
      <c r="AT564" s="259"/>
      <c r="AU564" s="259"/>
      <c r="AV564" s="259"/>
      <c r="AW564" s="259"/>
      <c r="AX564" s="259"/>
      <c r="AY564" s="259"/>
      <c r="AZ564" s="259"/>
      <c r="BA564" s="259"/>
      <c r="BB564" s="259"/>
      <c r="BC564" s="259"/>
      <c r="BD564" s="259"/>
      <c r="BE564" s="259"/>
      <c r="BF564" s="259"/>
      <c r="BG564" s="259"/>
      <c r="BH564" s="259"/>
      <c r="BI564" s="259"/>
      <c r="BJ564" s="259"/>
      <c r="BK564" s="259"/>
      <c r="BL564" s="259"/>
      <c r="BM564" s="259"/>
      <c r="BN564" s="259"/>
      <c r="BO564" s="259"/>
      <c r="BP564" s="259"/>
      <c r="BQ564" s="259"/>
      <c r="BR564" s="259"/>
      <c r="BS564" s="259"/>
      <c r="BT564" s="259"/>
      <c r="BU564" s="259"/>
      <c r="BV564" s="259"/>
      <c r="BW564" s="259"/>
      <c r="BX564" s="259"/>
      <c r="BY564" s="259"/>
      <c r="BZ564" s="259"/>
      <c r="CA564" s="259"/>
      <c r="CB564" s="259"/>
      <c r="CC564" s="259"/>
      <c r="CD564" s="259"/>
      <c r="CE564" s="259"/>
    </row>
    <row r="565" spans="46:83" x14ac:dyDescent="0.15">
      <c r="AT565" s="259"/>
      <c r="AU565" s="259"/>
      <c r="AV565" s="259"/>
      <c r="AW565" s="259"/>
      <c r="AX565" s="259"/>
      <c r="AY565" s="259"/>
      <c r="AZ565" s="259"/>
      <c r="BA565" s="259"/>
      <c r="BB565" s="259"/>
      <c r="BC565" s="259"/>
      <c r="BD565" s="259"/>
      <c r="BE565" s="259"/>
      <c r="BF565" s="259"/>
      <c r="BG565" s="259"/>
      <c r="BH565" s="259"/>
      <c r="BI565" s="259"/>
      <c r="BJ565" s="259"/>
      <c r="BK565" s="259"/>
      <c r="BL565" s="259"/>
      <c r="BM565" s="259"/>
      <c r="BN565" s="259"/>
      <c r="BO565" s="259"/>
      <c r="BP565" s="259"/>
      <c r="BQ565" s="259"/>
      <c r="BR565" s="259"/>
      <c r="BS565" s="259"/>
      <c r="BT565" s="259"/>
      <c r="BU565" s="259"/>
      <c r="BV565" s="259"/>
      <c r="BW565" s="259"/>
      <c r="BX565" s="259"/>
      <c r="BY565" s="259"/>
      <c r="BZ565" s="259"/>
      <c r="CA565" s="259"/>
      <c r="CB565" s="259"/>
      <c r="CC565" s="259"/>
      <c r="CD565" s="259"/>
      <c r="CE565" s="259"/>
    </row>
    <row r="566" spans="46:83" x14ac:dyDescent="0.15">
      <c r="AT566" s="259"/>
      <c r="AU566" s="259"/>
      <c r="AV566" s="259"/>
      <c r="AW566" s="259"/>
      <c r="AX566" s="259"/>
      <c r="AY566" s="259"/>
      <c r="AZ566" s="259"/>
      <c r="BA566" s="259"/>
      <c r="BB566" s="259"/>
      <c r="BC566" s="259"/>
      <c r="BD566" s="259"/>
      <c r="BE566" s="259"/>
      <c r="BF566" s="259"/>
      <c r="BG566" s="259"/>
      <c r="BH566" s="259"/>
      <c r="BI566" s="259"/>
      <c r="BJ566" s="259"/>
      <c r="BK566" s="259"/>
      <c r="BL566" s="259"/>
      <c r="BM566" s="259"/>
      <c r="BN566" s="259"/>
      <c r="BO566" s="259"/>
      <c r="BP566" s="259"/>
      <c r="BQ566" s="259"/>
      <c r="BR566" s="259"/>
      <c r="BS566" s="259"/>
      <c r="BT566" s="259"/>
      <c r="BU566" s="259"/>
      <c r="BV566" s="259"/>
      <c r="BW566" s="259"/>
      <c r="BX566" s="259"/>
      <c r="BY566" s="259"/>
      <c r="BZ566" s="259"/>
      <c r="CA566" s="259"/>
      <c r="CB566" s="259"/>
      <c r="CC566" s="259"/>
      <c r="CD566" s="259"/>
      <c r="CE566" s="259"/>
    </row>
    <row r="567" spans="46:83" x14ac:dyDescent="0.15">
      <c r="AT567" s="259"/>
      <c r="AU567" s="259"/>
      <c r="AV567" s="259"/>
      <c r="AW567" s="259"/>
      <c r="AX567" s="259"/>
      <c r="AY567" s="259"/>
      <c r="AZ567" s="259"/>
      <c r="BA567" s="259"/>
      <c r="BB567" s="259"/>
      <c r="BC567" s="259"/>
      <c r="BD567" s="259"/>
      <c r="BE567" s="259"/>
      <c r="BF567" s="259"/>
      <c r="BG567" s="259"/>
      <c r="BH567" s="259"/>
      <c r="BI567" s="259"/>
      <c r="BJ567" s="259"/>
      <c r="BK567" s="259"/>
      <c r="BL567" s="259"/>
      <c r="BM567" s="259"/>
      <c r="BN567" s="259"/>
      <c r="BO567" s="259"/>
      <c r="BP567" s="259"/>
      <c r="BQ567" s="259"/>
      <c r="BR567" s="259"/>
      <c r="BS567" s="259"/>
      <c r="BT567" s="259"/>
      <c r="BU567" s="259"/>
      <c r="BV567" s="259"/>
      <c r="BW567" s="259"/>
      <c r="BX567" s="259"/>
      <c r="BY567" s="259"/>
      <c r="BZ567" s="259"/>
      <c r="CA567" s="259"/>
      <c r="CB567" s="259"/>
      <c r="CC567" s="259"/>
      <c r="CD567" s="259"/>
      <c r="CE567" s="259"/>
    </row>
    <row r="568" spans="46:83" x14ac:dyDescent="0.15">
      <c r="AT568" s="259"/>
      <c r="AU568" s="259"/>
      <c r="AV568" s="259"/>
      <c r="AW568" s="259"/>
      <c r="AX568" s="259"/>
      <c r="AY568" s="259"/>
      <c r="AZ568" s="259"/>
      <c r="BA568" s="259"/>
      <c r="BB568" s="259"/>
      <c r="BC568" s="259"/>
      <c r="BD568" s="259"/>
      <c r="BE568" s="259"/>
      <c r="BF568" s="259"/>
      <c r="BG568" s="259"/>
      <c r="BH568" s="259"/>
      <c r="BI568" s="259"/>
      <c r="BJ568" s="259"/>
      <c r="BK568" s="259"/>
      <c r="BL568" s="259"/>
      <c r="BM568" s="259"/>
      <c r="BN568" s="259"/>
      <c r="BO568" s="259"/>
      <c r="BP568" s="259"/>
      <c r="BQ568" s="259"/>
      <c r="BR568" s="259"/>
      <c r="BS568" s="259"/>
      <c r="BT568" s="259"/>
      <c r="BU568" s="259"/>
      <c r="BV568" s="259"/>
      <c r="BW568" s="259"/>
      <c r="BX568" s="259"/>
      <c r="BY568" s="259"/>
      <c r="BZ568" s="259"/>
      <c r="CA568" s="259"/>
      <c r="CB568" s="259"/>
      <c r="CC568" s="259"/>
      <c r="CD568" s="259"/>
      <c r="CE568" s="259"/>
    </row>
    <row r="569" spans="46:83" x14ac:dyDescent="0.15">
      <c r="AT569" s="259"/>
      <c r="AU569" s="259"/>
      <c r="AV569" s="259"/>
      <c r="AW569" s="259"/>
      <c r="AX569" s="259"/>
      <c r="AY569" s="259"/>
      <c r="AZ569" s="259"/>
      <c r="BA569" s="259"/>
      <c r="BB569" s="259"/>
      <c r="BC569" s="259"/>
      <c r="BD569" s="259"/>
      <c r="BE569" s="259"/>
      <c r="BF569" s="259"/>
      <c r="BG569" s="259"/>
      <c r="BH569" s="259"/>
      <c r="BI569" s="259"/>
      <c r="BJ569" s="259"/>
      <c r="BK569" s="259"/>
      <c r="BL569" s="259"/>
      <c r="BM569" s="259"/>
      <c r="BN569" s="259"/>
      <c r="BO569" s="259"/>
      <c r="BP569" s="259"/>
      <c r="BQ569" s="259"/>
      <c r="BR569" s="259"/>
      <c r="BS569" s="259"/>
      <c r="BT569" s="259"/>
      <c r="BU569" s="259"/>
      <c r="BV569" s="259"/>
      <c r="BW569" s="259"/>
      <c r="BX569" s="259"/>
      <c r="BY569" s="259"/>
      <c r="BZ569" s="259"/>
      <c r="CA569" s="259"/>
      <c r="CB569" s="259"/>
      <c r="CC569" s="259"/>
      <c r="CD569" s="259"/>
      <c r="CE569" s="259"/>
    </row>
    <row r="570" spans="46:83" x14ac:dyDescent="0.15">
      <c r="AT570" s="259"/>
      <c r="AU570" s="259"/>
      <c r="AV570" s="259"/>
      <c r="AW570" s="259"/>
      <c r="AX570" s="259"/>
      <c r="AY570" s="259"/>
      <c r="AZ570" s="259"/>
      <c r="BA570" s="259"/>
      <c r="BB570" s="259"/>
      <c r="BC570" s="259"/>
      <c r="BD570" s="259"/>
      <c r="BE570" s="259"/>
      <c r="BF570" s="259"/>
      <c r="BG570" s="259"/>
      <c r="BH570" s="259"/>
      <c r="BI570" s="259"/>
      <c r="BJ570" s="259"/>
      <c r="BK570" s="259"/>
      <c r="BL570" s="259"/>
      <c r="BM570" s="259"/>
      <c r="BN570" s="259"/>
      <c r="BO570" s="259"/>
      <c r="BP570" s="259"/>
      <c r="BQ570" s="259"/>
      <c r="BR570" s="259"/>
      <c r="BS570" s="259"/>
      <c r="BT570" s="259"/>
      <c r="BU570" s="259"/>
      <c r="BV570" s="259"/>
      <c r="BW570" s="259"/>
      <c r="BX570" s="259"/>
      <c r="BY570" s="259"/>
      <c r="BZ570" s="259"/>
      <c r="CA570" s="259"/>
      <c r="CB570" s="259"/>
      <c r="CC570" s="259"/>
      <c r="CD570" s="259"/>
      <c r="CE570" s="259"/>
    </row>
    <row r="571" spans="46:83" x14ac:dyDescent="0.15">
      <c r="AT571" s="259"/>
      <c r="AU571" s="259"/>
      <c r="AV571" s="259"/>
      <c r="AW571" s="259"/>
      <c r="AX571" s="259"/>
      <c r="AY571" s="259"/>
      <c r="AZ571" s="259"/>
      <c r="BA571" s="259"/>
      <c r="BB571" s="259"/>
      <c r="BC571" s="259"/>
      <c r="BD571" s="259"/>
      <c r="BE571" s="259"/>
      <c r="BF571" s="259"/>
      <c r="BG571" s="259"/>
      <c r="BH571" s="259"/>
      <c r="BI571" s="259"/>
      <c r="BJ571" s="259"/>
      <c r="BK571" s="259"/>
      <c r="BL571" s="259"/>
      <c r="BM571" s="259"/>
      <c r="BN571" s="259"/>
      <c r="BO571" s="259"/>
      <c r="BP571" s="259"/>
      <c r="BQ571" s="259"/>
      <c r="BR571" s="259"/>
      <c r="BS571" s="259"/>
      <c r="BT571" s="259"/>
      <c r="BU571" s="259"/>
      <c r="BV571" s="259"/>
      <c r="BW571" s="259"/>
      <c r="BX571" s="259"/>
      <c r="BY571" s="259"/>
      <c r="BZ571" s="259"/>
      <c r="CA571" s="259"/>
      <c r="CB571" s="259"/>
      <c r="CC571" s="259"/>
      <c r="CD571" s="259"/>
      <c r="CE571" s="259"/>
    </row>
    <row r="572" spans="46:83" x14ac:dyDescent="0.15">
      <c r="AT572" s="259"/>
      <c r="AU572" s="259"/>
      <c r="AV572" s="259"/>
      <c r="AW572" s="259"/>
      <c r="AX572" s="259"/>
      <c r="AY572" s="259"/>
      <c r="AZ572" s="259"/>
      <c r="BA572" s="259"/>
      <c r="BB572" s="259"/>
      <c r="BC572" s="259"/>
      <c r="BD572" s="259"/>
      <c r="BE572" s="259"/>
      <c r="BF572" s="259"/>
      <c r="BG572" s="259"/>
      <c r="BH572" s="259"/>
      <c r="BI572" s="259"/>
      <c r="BJ572" s="259"/>
      <c r="BK572" s="259"/>
      <c r="BL572" s="259"/>
      <c r="BM572" s="259"/>
      <c r="BN572" s="259"/>
      <c r="BO572" s="259"/>
      <c r="BP572" s="259"/>
      <c r="BQ572" s="259"/>
      <c r="BR572" s="259"/>
      <c r="BS572" s="259"/>
      <c r="BT572" s="259"/>
      <c r="BU572" s="259"/>
      <c r="BV572" s="259"/>
      <c r="BW572" s="259"/>
      <c r="BX572" s="259"/>
      <c r="BY572" s="259"/>
      <c r="BZ572" s="259"/>
      <c r="CA572" s="259"/>
      <c r="CB572" s="259"/>
      <c r="CC572" s="259"/>
      <c r="CD572" s="259"/>
      <c r="CE572" s="259"/>
    </row>
    <row r="573" spans="46:83" x14ac:dyDescent="0.15">
      <c r="AT573" s="259"/>
      <c r="AU573" s="259"/>
      <c r="AV573" s="259"/>
      <c r="AW573" s="259"/>
      <c r="AX573" s="259"/>
      <c r="AY573" s="259"/>
      <c r="AZ573" s="259"/>
      <c r="BA573" s="259"/>
      <c r="BB573" s="259"/>
      <c r="BC573" s="259"/>
      <c r="BD573" s="259"/>
      <c r="BE573" s="259"/>
      <c r="BF573" s="259"/>
      <c r="BG573" s="259"/>
      <c r="BH573" s="259"/>
      <c r="BI573" s="259"/>
      <c r="BJ573" s="259"/>
      <c r="BK573" s="259"/>
      <c r="BL573" s="259"/>
      <c r="BM573" s="259"/>
      <c r="BN573" s="259"/>
      <c r="BO573" s="259"/>
      <c r="BP573" s="259"/>
      <c r="BQ573" s="259"/>
      <c r="BR573" s="259"/>
      <c r="BS573" s="259"/>
      <c r="BT573" s="259"/>
      <c r="BU573" s="259"/>
      <c r="BV573" s="259"/>
      <c r="BW573" s="259"/>
      <c r="BX573" s="259"/>
      <c r="BY573" s="259"/>
      <c r="BZ573" s="259"/>
      <c r="CA573" s="259"/>
      <c r="CB573" s="259"/>
      <c r="CC573" s="259"/>
      <c r="CD573" s="259"/>
      <c r="CE573" s="259"/>
    </row>
    <row r="574" spans="46:83" x14ac:dyDescent="0.15">
      <c r="AT574" s="259"/>
      <c r="AU574" s="259"/>
      <c r="AV574" s="259"/>
      <c r="AW574" s="259"/>
      <c r="AX574" s="259"/>
      <c r="AY574" s="259"/>
      <c r="AZ574" s="259"/>
      <c r="BA574" s="259"/>
      <c r="BB574" s="259"/>
      <c r="BC574" s="259"/>
      <c r="BD574" s="259"/>
      <c r="BE574" s="259"/>
      <c r="BF574" s="259"/>
      <c r="BG574" s="259"/>
      <c r="BH574" s="259"/>
      <c r="BI574" s="259"/>
      <c r="BJ574" s="259"/>
      <c r="BK574" s="259"/>
      <c r="BL574" s="259"/>
      <c r="BM574" s="259"/>
      <c r="BN574" s="259"/>
      <c r="BO574" s="259"/>
      <c r="BP574" s="259"/>
      <c r="BQ574" s="259"/>
      <c r="BR574" s="259"/>
      <c r="BS574" s="259"/>
      <c r="BT574" s="259"/>
      <c r="BU574" s="259"/>
      <c r="BV574" s="259"/>
      <c r="BW574" s="259"/>
      <c r="BX574" s="259"/>
      <c r="BY574" s="259"/>
      <c r="BZ574" s="259"/>
      <c r="CA574" s="259"/>
      <c r="CB574" s="259"/>
      <c r="CC574" s="259"/>
      <c r="CD574" s="259"/>
      <c r="CE574" s="259"/>
    </row>
    <row r="575" spans="46:83" x14ac:dyDescent="0.15">
      <c r="AT575" s="259"/>
      <c r="AU575" s="259"/>
      <c r="AV575" s="259"/>
      <c r="AW575" s="259"/>
      <c r="AX575" s="259"/>
      <c r="AY575" s="259"/>
      <c r="AZ575" s="259"/>
      <c r="BA575" s="259"/>
      <c r="BB575" s="259"/>
      <c r="BC575" s="259"/>
      <c r="BD575" s="259"/>
      <c r="BE575" s="259"/>
      <c r="BF575" s="259"/>
      <c r="BG575" s="259"/>
      <c r="BH575" s="259"/>
      <c r="BI575" s="259"/>
      <c r="BJ575" s="259"/>
      <c r="BK575" s="259"/>
      <c r="BL575" s="259"/>
      <c r="BM575" s="259"/>
      <c r="BN575" s="259"/>
      <c r="BO575" s="259"/>
      <c r="BP575" s="259"/>
      <c r="BQ575" s="259"/>
      <c r="BR575" s="259"/>
      <c r="BS575" s="259"/>
      <c r="BT575" s="259"/>
      <c r="BU575" s="259"/>
      <c r="BV575" s="259"/>
      <c r="BW575" s="259"/>
      <c r="BX575" s="259"/>
      <c r="BY575" s="259"/>
      <c r="BZ575" s="259"/>
      <c r="CA575" s="259"/>
      <c r="CB575" s="259"/>
      <c r="CC575" s="259"/>
      <c r="CD575" s="259"/>
      <c r="CE575" s="259"/>
    </row>
    <row r="576" spans="46:83" x14ac:dyDescent="0.15">
      <c r="AT576" s="259"/>
      <c r="AU576" s="259"/>
      <c r="AV576" s="259"/>
      <c r="AW576" s="259"/>
      <c r="AX576" s="259"/>
      <c r="AY576" s="259"/>
      <c r="AZ576" s="259"/>
      <c r="BA576" s="259"/>
      <c r="BB576" s="259"/>
      <c r="BC576" s="259"/>
      <c r="BD576" s="259"/>
      <c r="BE576" s="259"/>
      <c r="BF576" s="259"/>
      <c r="BG576" s="259"/>
      <c r="BH576" s="259"/>
      <c r="BI576" s="259"/>
      <c r="BJ576" s="259"/>
      <c r="BK576" s="259"/>
      <c r="BL576" s="259"/>
      <c r="BM576" s="259"/>
      <c r="BN576" s="259"/>
      <c r="BO576" s="259"/>
      <c r="BP576" s="259"/>
      <c r="BQ576" s="259"/>
      <c r="BR576" s="259"/>
      <c r="BS576" s="259"/>
      <c r="BT576" s="259"/>
      <c r="BU576" s="259"/>
      <c r="BV576" s="259"/>
      <c r="BW576" s="259"/>
      <c r="BX576" s="259"/>
      <c r="BY576" s="259"/>
      <c r="BZ576" s="259"/>
      <c r="CA576" s="259"/>
      <c r="CB576" s="259"/>
      <c r="CC576" s="259"/>
      <c r="CD576" s="259"/>
      <c r="CE576" s="259"/>
    </row>
    <row r="577" spans="46:83" x14ac:dyDescent="0.15">
      <c r="AT577" s="259"/>
      <c r="AU577" s="259"/>
      <c r="AV577" s="259"/>
      <c r="AW577" s="259"/>
      <c r="AX577" s="259"/>
      <c r="AY577" s="259"/>
      <c r="AZ577" s="259"/>
      <c r="BA577" s="259"/>
      <c r="BB577" s="259"/>
      <c r="BC577" s="259"/>
      <c r="BD577" s="259"/>
      <c r="BE577" s="259"/>
      <c r="BF577" s="259"/>
      <c r="BG577" s="259"/>
      <c r="BH577" s="259"/>
      <c r="BI577" s="259"/>
      <c r="BJ577" s="259"/>
      <c r="BK577" s="259"/>
      <c r="BL577" s="259"/>
      <c r="BM577" s="259"/>
      <c r="BN577" s="259"/>
      <c r="BO577" s="259"/>
      <c r="BP577" s="259"/>
      <c r="BQ577" s="259"/>
      <c r="BR577" s="259"/>
      <c r="BS577" s="259"/>
      <c r="BT577" s="259"/>
      <c r="BU577" s="259"/>
      <c r="BV577" s="259"/>
      <c r="BW577" s="259"/>
      <c r="BX577" s="259"/>
      <c r="BY577" s="259"/>
      <c r="BZ577" s="259"/>
      <c r="CA577" s="259"/>
      <c r="CB577" s="259"/>
      <c r="CC577" s="259"/>
      <c r="CD577" s="259"/>
      <c r="CE577" s="259"/>
    </row>
    <row r="578" spans="46:83" x14ac:dyDescent="0.15">
      <c r="AT578" s="259"/>
      <c r="AU578" s="259"/>
      <c r="AV578" s="259"/>
      <c r="AW578" s="259"/>
      <c r="AX578" s="259"/>
      <c r="AY578" s="259"/>
      <c r="AZ578" s="259"/>
      <c r="BA578" s="259"/>
      <c r="BB578" s="259"/>
      <c r="BC578" s="259"/>
      <c r="BD578" s="259"/>
      <c r="BE578" s="259"/>
      <c r="BF578" s="259"/>
      <c r="BG578" s="259"/>
      <c r="BH578" s="259"/>
      <c r="BI578" s="259"/>
      <c r="BJ578" s="259"/>
      <c r="BK578" s="259"/>
      <c r="BL578" s="259"/>
      <c r="BM578" s="259"/>
      <c r="BN578" s="259"/>
      <c r="BO578" s="259"/>
      <c r="BP578" s="259"/>
      <c r="BQ578" s="259"/>
      <c r="BR578" s="259"/>
      <c r="BS578" s="259"/>
      <c r="BT578" s="259"/>
      <c r="BU578" s="259"/>
      <c r="BV578" s="259"/>
      <c r="BW578" s="259"/>
      <c r="BX578" s="259"/>
      <c r="BY578" s="259"/>
      <c r="BZ578" s="259"/>
      <c r="CA578" s="259"/>
      <c r="CB578" s="259"/>
      <c r="CC578" s="259"/>
      <c r="CD578" s="259"/>
      <c r="CE578" s="259"/>
    </row>
    <row r="579" spans="46:83" x14ac:dyDescent="0.15">
      <c r="AT579" s="259"/>
      <c r="AU579" s="259"/>
      <c r="AV579" s="259"/>
      <c r="AW579" s="259"/>
      <c r="AX579" s="259"/>
      <c r="AY579" s="259"/>
      <c r="AZ579" s="259"/>
      <c r="BA579" s="259"/>
      <c r="BB579" s="259"/>
      <c r="BC579" s="259"/>
      <c r="BD579" s="259"/>
      <c r="BE579" s="259"/>
      <c r="BF579" s="259"/>
      <c r="BG579" s="259"/>
      <c r="BH579" s="259"/>
      <c r="BI579" s="259"/>
      <c r="BJ579" s="259"/>
      <c r="BK579" s="259"/>
      <c r="BL579" s="259"/>
      <c r="BM579" s="259"/>
      <c r="BN579" s="259"/>
      <c r="BO579" s="259"/>
      <c r="BP579" s="259"/>
      <c r="BQ579" s="259"/>
      <c r="BR579" s="259"/>
      <c r="BS579" s="259"/>
      <c r="BT579" s="259"/>
      <c r="BU579" s="259"/>
      <c r="BV579" s="259"/>
      <c r="BW579" s="259"/>
      <c r="BX579" s="259"/>
      <c r="BY579" s="259"/>
      <c r="BZ579" s="259"/>
      <c r="CA579" s="259"/>
      <c r="CB579" s="259"/>
      <c r="CC579" s="259"/>
      <c r="CD579" s="259"/>
      <c r="CE579" s="259"/>
    </row>
    <row r="580" spans="46:83" x14ac:dyDescent="0.15">
      <c r="AT580" s="259"/>
      <c r="AU580" s="259"/>
      <c r="AV580" s="259"/>
      <c r="AW580" s="259"/>
      <c r="AX580" s="259"/>
      <c r="AY580" s="259"/>
      <c r="AZ580" s="259"/>
      <c r="BA580" s="259"/>
      <c r="BB580" s="259"/>
      <c r="BC580" s="259"/>
      <c r="BD580" s="259"/>
      <c r="BE580" s="259"/>
      <c r="BF580" s="259"/>
      <c r="BG580" s="259"/>
      <c r="BH580" s="259"/>
      <c r="BI580" s="259"/>
      <c r="BJ580" s="259"/>
      <c r="BK580" s="259"/>
      <c r="BL580" s="259"/>
      <c r="BM580" s="259"/>
      <c r="BN580" s="259"/>
      <c r="BO580" s="259"/>
      <c r="BP580" s="259"/>
      <c r="BQ580" s="259"/>
      <c r="BR580" s="259"/>
      <c r="BS580" s="259"/>
      <c r="BT580" s="259"/>
      <c r="BU580" s="259"/>
      <c r="BV580" s="259"/>
      <c r="BW580" s="259"/>
      <c r="BX580" s="259"/>
      <c r="BY580" s="259"/>
      <c r="BZ580" s="259"/>
      <c r="CA580" s="259"/>
      <c r="CB580" s="259"/>
      <c r="CC580" s="259"/>
      <c r="CD580" s="259"/>
      <c r="CE580" s="259"/>
    </row>
    <row r="581" spans="46:83" x14ac:dyDescent="0.15">
      <c r="AT581" s="259"/>
      <c r="AU581" s="259"/>
      <c r="AV581" s="259"/>
      <c r="AW581" s="259"/>
      <c r="AX581" s="259"/>
      <c r="AY581" s="259"/>
      <c r="AZ581" s="259"/>
      <c r="BA581" s="259"/>
      <c r="BB581" s="259"/>
      <c r="BC581" s="259"/>
      <c r="BD581" s="259"/>
      <c r="BE581" s="259"/>
      <c r="BF581" s="259"/>
      <c r="BG581" s="259"/>
      <c r="BH581" s="259"/>
      <c r="BI581" s="259"/>
      <c r="BJ581" s="259"/>
      <c r="BK581" s="259"/>
      <c r="BL581" s="259"/>
      <c r="BM581" s="259"/>
      <c r="BN581" s="259"/>
      <c r="BO581" s="259"/>
      <c r="BP581" s="259"/>
      <c r="BQ581" s="259"/>
      <c r="BR581" s="259"/>
      <c r="BS581" s="259"/>
      <c r="BT581" s="259"/>
      <c r="BU581" s="259"/>
      <c r="BV581" s="259"/>
      <c r="BW581" s="259"/>
      <c r="BX581" s="259"/>
      <c r="BY581" s="259"/>
      <c r="BZ581" s="259"/>
      <c r="CA581" s="259"/>
      <c r="CB581" s="259"/>
      <c r="CC581" s="259"/>
      <c r="CD581" s="259"/>
      <c r="CE581" s="259"/>
    </row>
    <row r="582" spans="46:83" x14ac:dyDescent="0.15">
      <c r="AT582" s="259"/>
      <c r="AU582" s="259"/>
      <c r="AV582" s="259"/>
      <c r="AW582" s="259"/>
      <c r="AX582" s="259"/>
      <c r="AY582" s="259"/>
      <c r="AZ582" s="259"/>
      <c r="BA582" s="259"/>
      <c r="BB582" s="259"/>
      <c r="BC582" s="259"/>
      <c r="BD582" s="259"/>
      <c r="BE582" s="259"/>
      <c r="BF582" s="259"/>
      <c r="BG582" s="259"/>
      <c r="BH582" s="259"/>
      <c r="BI582" s="259"/>
      <c r="BJ582" s="259"/>
      <c r="BK582" s="259"/>
      <c r="BL582" s="259"/>
      <c r="BM582" s="259"/>
      <c r="BN582" s="259"/>
      <c r="BO582" s="259"/>
      <c r="BP582" s="259"/>
      <c r="BQ582" s="259"/>
      <c r="BR582" s="259"/>
      <c r="BS582" s="259"/>
      <c r="BT582" s="259"/>
      <c r="BU582" s="259"/>
      <c r="BV582" s="259"/>
      <c r="BW582" s="259"/>
      <c r="BX582" s="259"/>
      <c r="BY582" s="259"/>
      <c r="BZ582" s="259"/>
      <c r="CA582" s="259"/>
      <c r="CB582" s="259"/>
      <c r="CC582" s="259"/>
      <c r="CD582" s="259"/>
      <c r="CE582" s="259"/>
    </row>
    <row r="583" spans="46:83" x14ac:dyDescent="0.15">
      <c r="AT583" s="259"/>
      <c r="AU583" s="259"/>
      <c r="AV583" s="259"/>
      <c r="AW583" s="259"/>
      <c r="AX583" s="259"/>
      <c r="AY583" s="259"/>
      <c r="AZ583" s="259"/>
      <c r="BA583" s="259"/>
      <c r="BB583" s="259"/>
      <c r="BC583" s="259"/>
      <c r="BD583" s="259"/>
      <c r="BE583" s="259"/>
      <c r="BF583" s="259"/>
      <c r="BG583" s="259"/>
      <c r="BH583" s="259"/>
      <c r="BI583" s="259"/>
      <c r="BJ583" s="259"/>
      <c r="BK583" s="259"/>
      <c r="BL583" s="259"/>
      <c r="BM583" s="259"/>
      <c r="BN583" s="259"/>
      <c r="BO583" s="259"/>
      <c r="BP583" s="259"/>
      <c r="BQ583" s="259"/>
      <c r="BR583" s="259"/>
      <c r="BS583" s="259"/>
      <c r="BT583" s="259"/>
      <c r="BU583" s="259"/>
      <c r="BV583" s="259"/>
      <c r="BW583" s="259"/>
      <c r="BX583" s="259"/>
      <c r="BY583" s="259"/>
      <c r="BZ583" s="259"/>
      <c r="CA583" s="259"/>
      <c r="CB583" s="259"/>
      <c r="CC583" s="259"/>
      <c r="CD583" s="259"/>
      <c r="CE583" s="259"/>
    </row>
    <row r="584" spans="46:83" x14ac:dyDescent="0.15">
      <c r="AT584" s="259"/>
      <c r="AU584" s="259"/>
      <c r="AV584" s="259"/>
      <c r="AW584" s="259"/>
      <c r="AX584" s="259"/>
      <c r="AY584" s="259"/>
      <c r="AZ584" s="259"/>
      <c r="BA584" s="259"/>
      <c r="BB584" s="259"/>
      <c r="BC584" s="259"/>
      <c r="BD584" s="259"/>
      <c r="BE584" s="259"/>
      <c r="BF584" s="259"/>
      <c r="BG584" s="259"/>
      <c r="BH584" s="259"/>
      <c r="BI584" s="259"/>
      <c r="BJ584" s="259"/>
      <c r="BK584" s="259"/>
      <c r="BL584" s="259"/>
      <c r="BM584" s="259"/>
      <c r="BN584" s="259"/>
      <c r="BO584" s="259"/>
      <c r="BP584" s="259"/>
      <c r="BQ584" s="259"/>
      <c r="BR584" s="259"/>
      <c r="BS584" s="259"/>
      <c r="BT584" s="259"/>
      <c r="BU584" s="259"/>
      <c r="BV584" s="259"/>
      <c r="BW584" s="259"/>
      <c r="BX584" s="259"/>
      <c r="BY584" s="259"/>
      <c r="BZ584" s="259"/>
      <c r="CA584" s="259"/>
      <c r="CB584" s="259"/>
      <c r="CC584" s="259"/>
      <c r="CD584" s="259"/>
      <c r="CE584" s="259"/>
    </row>
    <row r="585" spans="46:83" x14ac:dyDescent="0.15">
      <c r="AT585" s="259"/>
      <c r="AU585" s="259"/>
      <c r="AV585" s="259"/>
      <c r="AW585" s="259"/>
      <c r="AX585" s="259"/>
      <c r="AY585" s="259"/>
      <c r="AZ585" s="259"/>
      <c r="BA585" s="259"/>
      <c r="BB585" s="259"/>
      <c r="BC585" s="259"/>
      <c r="BD585" s="259"/>
      <c r="BE585" s="259"/>
      <c r="BF585" s="259"/>
      <c r="BG585" s="259"/>
      <c r="BH585" s="259"/>
      <c r="BI585" s="259"/>
      <c r="BJ585" s="259"/>
      <c r="BK585" s="259"/>
      <c r="BL585" s="259"/>
      <c r="BM585" s="259"/>
      <c r="BN585" s="259"/>
      <c r="BO585" s="259"/>
      <c r="BP585" s="259"/>
      <c r="BQ585" s="259"/>
      <c r="BR585" s="259"/>
      <c r="BS585" s="259"/>
      <c r="BT585" s="259"/>
      <c r="BU585" s="259"/>
      <c r="BV585" s="259"/>
      <c r="BW585" s="259"/>
      <c r="BX585" s="259"/>
      <c r="BY585" s="259"/>
      <c r="BZ585" s="259"/>
      <c r="CA585" s="259"/>
      <c r="CB585" s="259"/>
      <c r="CC585" s="259"/>
      <c r="CD585" s="259"/>
      <c r="CE585" s="259"/>
    </row>
    <row r="586" spans="46:83" x14ac:dyDescent="0.15">
      <c r="AT586" s="259"/>
      <c r="AU586" s="259"/>
      <c r="AV586" s="259"/>
      <c r="AW586" s="259"/>
      <c r="AX586" s="259"/>
      <c r="AY586" s="259"/>
      <c r="AZ586" s="259"/>
      <c r="BA586" s="259"/>
      <c r="BB586" s="259"/>
      <c r="BC586" s="259"/>
      <c r="BD586" s="259"/>
      <c r="BE586" s="259"/>
      <c r="BF586" s="259"/>
      <c r="BG586" s="259"/>
      <c r="BH586" s="259"/>
      <c r="BI586" s="259"/>
      <c r="BJ586" s="259"/>
      <c r="BK586" s="259"/>
      <c r="BL586" s="259"/>
      <c r="BM586" s="259"/>
      <c r="BN586" s="259"/>
      <c r="BO586" s="259"/>
      <c r="BP586" s="259"/>
      <c r="BQ586" s="259"/>
      <c r="BR586" s="259"/>
      <c r="BS586" s="259"/>
      <c r="BT586" s="259"/>
      <c r="BU586" s="259"/>
      <c r="BV586" s="259"/>
      <c r="BW586" s="259"/>
      <c r="BX586" s="259"/>
      <c r="BY586" s="259"/>
      <c r="BZ586" s="259"/>
      <c r="CA586" s="259"/>
      <c r="CB586" s="259"/>
      <c r="CC586" s="259"/>
      <c r="CD586" s="259"/>
      <c r="CE586" s="259"/>
    </row>
    <row r="587" spans="46:83" x14ac:dyDescent="0.15">
      <c r="AT587" s="259"/>
      <c r="AU587" s="259"/>
      <c r="AV587" s="259"/>
      <c r="AW587" s="259"/>
      <c r="AX587" s="259"/>
      <c r="AY587" s="259"/>
      <c r="AZ587" s="259"/>
      <c r="BA587" s="259"/>
      <c r="BB587" s="259"/>
      <c r="BC587" s="259"/>
      <c r="BD587" s="259"/>
      <c r="BE587" s="259"/>
      <c r="BF587" s="259"/>
      <c r="BG587" s="259"/>
      <c r="BH587" s="259"/>
      <c r="BI587" s="259"/>
      <c r="BJ587" s="259"/>
      <c r="BK587" s="259"/>
      <c r="BL587" s="259"/>
      <c r="BM587" s="259"/>
      <c r="BN587" s="259"/>
      <c r="BO587" s="259"/>
      <c r="BP587" s="259"/>
      <c r="BQ587" s="259"/>
      <c r="BR587" s="259"/>
      <c r="BS587" s="259"/>
      <c r="BT587" s="259"/>
      <c r="BU587" s="259"/>
      <c r="BV587" s="259"/>
      <c r="BW587" s="259"/>
      <c r="BX587" s="259"/>
      <c r="BY587" s="259"/>
      <c r="BZ587" s="259"/>
      <c r="CA587" s="259"/>
      <c r="CB587" s="259"/>
      <c r="CC587" s="259"/>
      <c r="CD587" s="259"/>
      <c r="CE587" s="259"/>
    </row>
    <row r="588" spans="46:83" x14ac:dyDescent="0.15">
      <c r="AT588" s="259"/>
      <c r="AU588" s="259"/>
      <c r="AV588" s="259"/>
      <c r="AW588" s="259"/>
      <c r="AX588" s="259"/>
      <c r="AY588" s="259"/>
      <c r="AZ588" s="259"/>
      <c r="BA588" s="259"/>
      <c r="BB588" s="259"/>
      <c r="BC588" s="259"/>
      <c r="BD588" s="259"/>
      <c r="BE588" s="259"/>
      <c r="BF588" s="259"/>
      <c r="BG588" s="259"/>
      <c r="BH588" s="259"/>
      <c r="BI588" s="259"/>
      <c r="BJ588" s="259"/>
      <c r="BK588" s="259"/>
      <c r="BL588" s="259"/>
      <c r="BM588" s="259"/>
      <c r="BN588" s="259"/>
      <c r="BO588" s="259"/>
      <c r="BP588" s="259"/>
      <c r="BQ588" s="259"/>
      <c r="BR588" s="259"/>
      <c r="BS588" s="259"/>
      <c r="BT588" s="259"/>
      <c r="BU588" s="259"/>
      <c r="BV588" s="259"/>
      <c r="BW588" s="259"/>
      <c r="BX588" s="259"/>
      <c r="BY588" s="259"/>
      <c r="BZ588" s="259"/>
      <c r="CA588" s="259"/>
      <c r="CB588" s="259"/>
      <c r="CC588" s="259"/>
      <c r="CD588" s="259"/>
      <c r="CE588" s="259"/>
    </row>
    <row r="589" spans="46:83" x14ac:dyDescent="0.15">
      <c r="AT589" s="259"/>
      <c r="AU589" s="259"/>
      <c r="AV589" s="259"/>
      <c r="AW589" s="259"/>
      <c r="AX589" s="259"/>
      <c r="AY589" s="259"/>
      <c r="AZ589" s="259"/>
      <c r="BA589" s="259"/>
      <c r="BB589" s="259"/>
      <c r="BC589" s="259"/>
      <c r="BD589" s="259"/>
      <c r="BE589" s="259"/>
      <c r="BF589" s="259"/>
      <c r="BG589" s="259"/>
      <c r="BH589" s="259"/>
      <c r="BI589" s="259"/>
      <c r="BJ589" s="259"/>
      <c r="BK589" s="259"/>
      <c r="BL589" s="259"/>
      <c r="BM589" s="259"/>
      <c r="BN589" s="259"/>
      <c r="BO589" s="259"/>
      <c r="BP589" s="259"/>
      <c r="BQ589" s="259"/>
      <c r="BR589" s="259"/>
      <c r="BS589" s="259"/>
      <c r="BT589" s="259"/>
      <c r="BU589" s="259"/>
      <c r="BV589" s="259"/>
      <c r="BW589" s="259"/>
      <c r="BX589" s="259"/>
      <c r="BY589" s="259"/>
      <c r="BZ589" s="259"/>
      <c r="CA589" s="259"/>
      <c r="CB589" s="259"/>
      <c r="CC589" s="259"/>
      <c r="CD589" s="259"/>
      <c r="CE589" s="259"/>
    </row>
    <row r="590" spans="46:83" x14ac:dyDescent="0.15">
      <c r="AT590" s="259"/>
      <c r="AU590" s="259"/>
      <c r="AV590" s="259"/>
      <c r="AW590" s="259"/>
      <c r="AX590" s="259"/>
      <c r="AY590" s="259"/>
      <c r="AZ590" s="259"/>
      <c r="BA590" s="259"/>
      <c r="BB590" s="259"/>
      <c r="BC590" s="259"/>
      <c r="BD590" s="259"/>
      <c r="BE590" s="259"/>
      <c r="BF590" s="259"/>
      <c r="BG590" s="259"/>
      <c r="BH590" s="259"/>
      <c r="BI590" s="259"/>
      <c r="BJ590" s="259"/>
      <c r="BK590" s="259"/>
      <c r="BL590" s="259"/>
      <c r="BM590" s="259"/>
      <c r="BN590" s="259"/>
      <c r="BO590" s="259"/>
      <c r="BP590" s="259"/>
      <c r="BQ590" s="259"/>
      <c r="BR590" s="259"/>
      <c r="BS590" s="259"/>
      <c r="BT590" s="259"/>
      <c r="BU590" s="259"/>
      <c r="BV590" s="259"/>
      <c r="BW590" s="259"/>
      <c r="BX590" s="259"/>
      <c r="BY590" s="259"/>
      <c r="BZ590" s="259"/>
      <c r="CA590" s="259"/>
      <c r="CB590" s="259"/>
      <c r="CC590" s="259"/>
      <c r="CD590" s="259"/>
      <c r="CE590" s="259"/>
    </row>
    <row r="591" spans="46:83" x14ac:dyDescent="0.15">
      <c r="AT591" s="259"/>
      <c r="AU591" s="259"/>
      <c r="AV591" s="259"/>
      <c r="AW591" s="259"/>
      <c r="AX591" s="259"/>
      <c r="AY591" s="259"/>
      <c r="AZ591" s="259"/>
      <c r="BA591" s="259"/>
      <c r="BB591" s="259"/>
      <c r="BC591" s="259"/>
      <c r="BD591" s="259"/>
      <c r="BE591" s="259"/>
      <c r="BF591" s="259"/>
      <c r="BG591" s="259"/>
      <c r="BH591" s="259"/>
      <c r="BI591" s="259"/>
      <c r="BJ591" s="259"/>
      <c r="BK591" s="259"/>
      <c r="BL591" s="259"/>
      <c r="BM591" s="259"/>
      <c r="BN591" s="259"/>
      <c r="BO591" s="259"/>
      <c r="BP591" s="259"/>
      <c r="BQ591" s="259"/>
      <c r="BR591" s="259"/>
      <c r="BS591" s="259"/>
      <c r="BT591" s="259"/>
      <c r="BU591" s="259"/>
      <c r="BV591" s="259"/>
      <c r="BW591" s="259"/>
      <c r="BX591" s="259"/>
      <c r="BY591" s="259"/>
      <c r="BZ591" s="259"/>
      <c r="CA591" s="259"/>
      <c r="CB591" s="259"/>
      <c r="CC591" s="259"/>
      <c r="CD591" s="259"/>
      <c r="CE591" s="259"/>
    </row>
    <row r="592" spans="46:83" x14ac:dyDescent="0.15">
      <c r="AT592" s="259"/>
      <c r="AU592" s="259"/>
      <c r="AV592" s="259"/>
      <c r="AW592" s="259"/>
      <c r="AX592" s="259"/>
      <c r="AY592" s="259"/>
      <c r="AZ592" s="259"/>
      <c r="BA592" s="259"/>
      <c r="BB592" s="259"/>
      <c r="BC592" s="259"/>
      <c r="BD592" s="259"/>
      <c r="BE592" s="259"/>
      <c r="BF592" s="259"/>
      <c r="BG592" s="259"/>
      <c r="BH592" s="259"/>
      <c r="BI592" s="259"/>
      <c r="BJ592" s="259"/>
      <c r="BK592" s="259"/>
      <c r="BL592" s="259"/>
      <c r="BM592" s="259"/>
      <c r="BN592" s="259"/>
      <c r="BO592" s="259"/>
      <c r="BP592" s="259"/>
      <c r="BQ592" s="259"/>
      <c r="BR592" s="259"/>
      <c r="BS592" s="259"/>
      <c r="BT592" s="259"/>
      <c r="BU592" s="259"/>
      <c r="BV592" s="259"/>
      <c r="BW592" s="259"/>
      <c r="BX592" s="259"/>
      <c r="BY592" s="259"/>
      <c r="BZ592" s="259"/>
      <c r="CA592" s="259"/>
      <c r="CB592" s="259"/>
      <c r="CC592" s="259"/>
      <c r="CD592" s="259"/>
      <c r="CE592" s="259"/>
    </row>
    <row r="593" spans="46:83" x14ac:dyDescent="0.15">
      <c r="AT593" s="259"/>
      <c r="AU593" s="259"/>
      <c r="AV593" s="259"/>
      <c r="AW593" s="259"/>
      <c r="AX593" s="259"/>
      <c r="AY593" s="259"/>
      <c r="AZ593" s="259"/>
      <c r="BA593" s="259"/>
      <c r="BB593" s="259"/>
      <c r="BC593" s="259"/>
      <c r="BD593" s="259"/>
      <c r="BE593" s="259"/>
      <c r="BF593" s="259"/>
      <c r="BG593" s="259"/>
      <c r="BH593" s="259"/>
      <c r="BI593" s="259"/>
      <c r="BJ593" s="259"/>
      <c r="BK593" s="259"/>
      <c r="BL593" s="259"/>
      <c r="BM593" s="259"/>
      <c r="BN593" s="259"/>
      <c r="BO593" s="259"/>
      <c r="BP593" s="259"/>
      <c r="BQ593" s="259"/>
      <c r="BR593" s="259"/>
      <c r="BS593" s="259"/>
      <c r="BT593" s="259"/>
      <c r="BU593" s="259"/>
      <c r="BV593" s="259"/>
      <c r="BW593" s="259"/>
      <c r="BX593" s="259"/>
      <c r="BY593" s="259"/>
      <c r="BZ593" s="259"/>
      <c r="CA593" s="259"/>
      <c r="CB593" s="259"/>
      <c r="CC593" s="259"/>
      <c r="CD593" s="259"/>
      <c r="CE593" s="259"/>
    </row>
    <row r="594" spans="46:83" x14ac:dyDescent="0.15">
      <c r="AT594" s="259"/>
      <c r="AU594" s="259"/>
      <c r="AV594" s="259"/>
      <c r="AW594" s="259"/>
      <c r="AX594" s="259"/>
      <c r="AY594" s="259"/>
      <c r="AZ594" s="259"/>
      <c r="BA594" s="259"/>
      <c r="BB594" s="259"/>
      <c r="BC594" s="259"/>
      <c r="BD594" s="259"/>
      <c r="BE594" s="259"/>
      <c r="BF594" s="259"/>
      <c r="BG594" s="259"/>
      <c r="BH594" s="259"/>
      <c r="BI594" s="259"/>
      <c r="BJ594" s="259"/>
      <c r="BK594" s="259"/>
      <c r="BL594" s="259"/>
      <c r="BM594" s="259"/>
      <c r="BN594" s="259"/>
      <c r="BO594" s="259"/>
      <c r="BP594" s="259"/>
      <c r="BQ594" s="259"/>
      <c r="BR594" s="259"/>
      <c r="BS594" s="259"/>
      <c r="BT594" s="259"/>
      <c r="BU594" s="259"/>
      <c r="BV594" s="259"/>
      <c r="BW594" s="259"/>
      <c r="BX594" s="259"/>
      <c r="BY594" s="259"/>
      <c r="BZ594" s="259"/>
      <c r="CA594" s="259"/>
      <c r="CB594" s="259"/>
      <c r="CC594" s="259"/>
      <c r="CD594" s="259"/>
      <c r="CE594" s="259"/>
    </row>
    <row r="595" spans="46:83" x14ac:dyDescent="0.15">
      <c r="AT595" s="259"/>
      <c r="AU595" s="259"/>
      <c r="AV595" s="259"/>
      <c r="AW595" s="259"/>
      <c r="AX595" s="259"/>
      <c r="AY595" s="259"/>
      <c r="AZ595" s="259"/>
      <c r="BA595" s="259"/>
      <c r="BB595" s="259"/>
      <c r="BC595" s="259"/>
      <c r="BD595" s="259"/>
      <c r="BE595" s="259"/>
      <c r="BF595" s="259"/>
      <c r="BG595" s="259"/>
      <c r="BH595" s="259"/>
      <c r="BI595" s="259"/>
      <c r="BJ595" s="259"/>
      <c r="BK595" s="259"/>
      <c r="BL595" s="259"/>
      <c r="BM595" s="259"/>
      <c r="BN595" s="259"/>
      <c r="BO595" s="259"/>
      <c r="BP595" s="259"/>
      <c r="BQ595" s="259"/>
      <c r="BR595" s="259"/>
      <c r="BS595" s="259"/>
      <c r="BT595" s="259"/>
      <c r="BU595" s="259"/>
      <c r="BV595" s="259"/>
      <c r="BW595" s="259"/>
      <c r="BX595" s="259"/>
      <c r="BY595" s="259"/>
      <c r="BZ595" s="259"/>
      <c r="CA595" s="259"/>
      <c r="CB595" s="259"/>
      <c r="CC595" s="259"/>
      <c r="CD595" s="259"/>
      <c r="CE595" s="259"/>
    </row>
    <row r="596" spans="46:83" x14ac:dyDescent="0.15">
      <c r="AT596" s="259"/>
      <c r="AU596" s="259"/>
      <c r="AV596" s="259"/>
      <c r="AW596" s="259"/>
      <c r="AX596" s="259"/>
      <c r="AY596" s="259"/>
      <c r="AZ596" s="259"/>
      <c r="BA596" s="259"/>
      <c r="BB596" s="259"/>
      <c r="BC596" s="259"/>
      <c r="BD596" s="259"/>
      <c r="BE596" s="259"/>
      <c r="BF596" s="259"/>
      <c r="BG596" s="259"/>
      <c r="BH596" s="259"/>
      <c r="BI596" s="259"/>
      <c r="BJ596" s="259"/>
      <c r="BK596" s="259"/>
      <c r="BL596" s="259"/>
      <c r="BM596" s="259"/>
      <c r="BN596" s="259"/>
      <c r="BO596" s="259"/>
      <c r="BP596" s="259"/>
      <c r="BQ596" s="259"/>
      <c r="BR596" s="259"/>
      <c r="BS596" s="259"/>
      <c r="BT596" s="259"/>
      <c r="BU596" s="259"/>
      <c r="BV596" s="259"/>
      <c r="BW596" s="259"/>
      <c r="BX596" s="259"/>
      <c r="BY596" s="259"/>
      <c r="BZ596" s="259"/>
      <c r="CA596" s="259"/>
      <c r="CB596" s="259"/>
      <c r="CC596" s="259"/>
      <c r="CD596" s="259"/>
      <c r="CE596" s="259"/>
    </row>
    <row r="597" spans="46:83" x14ac:dyDescent="0.15">
      <c r="AT597" s="259"/>
      <c r="AU597" s="259"/>
      <c r="AV597" s="259"/>
      <c r="AW597" s="259"/>
      <c r="AX597" s="259"/>
      <c r="AY597" s="259"/>
      <c r="AZ597" s="259"/>
      <c r="BA597" s="259"/>
      <c r="BB597" s="259"/>
      <c r="BC597" s="259"/>
      <c r="BD597" s="259"/>
      <c r="BE597" s="259"/>
      <c r="BF597" s="259"/>
      <c r="BG597" s="259"/>
      <c r="BH597" s="259"/>
      <c r="BI597" s="259"/>
      <c r="BJ597" s="259"/>
      <c r="BK597" s="259"/>
      <c r="BL597" s="259"/>
      <c r="BM597" s="259"/>
      <c r="BN597" s="259"/>
      <c r="BO597" s="259"/>
      <c r="BP597" s="259"/>
      <c r="BQ597" s="259"/>
      <c r="BR597" s="259"/>
      <c r="BS597" s="259"/>
      <c r="BT597" s="259"/>
      <c r="BU597" s="259"/>
      <c r="BV597" s="259"/>
      <c r="BW597" s="259"/>
      <c r="BX597" s="259"/>
      <c r="BY597" s="259"/>
      <c r="BZ597" s="259"/>
      <c r="CA597" s="259"/>
      <c r="CB597" s="259"/>
      <c r="CC597" s="259"/>
      <c r="CD597" s="259"/>
      <c r="CE597" s="259"/>
    </row>
    <row r="598" spans="46:83" x14ac:dyDescent="0.15">
      <c r="AT598" s="259"/>
      <c r="AU598" s="259"/>
      <c r="AV598" s="259"/>
      <c r="AW598" s="259"/>
      <c r="AX598" s="259"/>
      <c r="AY598" s="259"/>
      <c r="AZ598" s="259"/>
      <c r="BA598" s="259"/>
      <c r="BB598" s="259"/>
      <c r="BC598" s="259"/>
      <c r="BD598" s="259"/>
      <c r="BE598" s="259"/>
      <c r="BF598" s="259"/>
      <c r="BG598" s="259"/>
      <c r="BH598" s="259"/>
      <c r="BI598" s="259"/>
      <c r="BJ598" s="259"/>
      <c r="BK598" s="259"/>
      <c r="BL598" s="259"/>
      <c r="BM598" s="259"/>
      <c r="BN598" s="259"/>
      <c r="BO598" s="259"/>
      <c r="BP598" s="259"/>
      <c r="BQ598" s="259"/>
      <c r="BR598" s="259"/>
      <c r="BS598" s="259"/>
      <c r="BT598" s="259"/>
      <c r="BU598" s="259"/>
      <c r="BV598" s="259"/>
      <c r="BW598" s="259"/>
      <c r="BX598" s="259"/>
      <c r="BY598" s="259"/>
      <c r="BZ598" s="259"/>
      <c r="CA598" s="259"/>
      <c r="CB598" s="259"/>
      <c r="CC598" s="259"/>
      <c r="CD598" s="259"/>
      <c r="CE598" s="259"/>
    </row>
    <row r="599" spans="46:83" x14ac:dyDescent="0.15">
      <c r="AT599" s="259"/>
      <c r="AU599" s="259"/>
      <c r="AV599" s="259"/>
      <c r="AW599" s="259"/>
      <c r="AX599" s="259"/>
      <c r="AY599" s="259"/>
      <c r="AZ599" s="259"/>
      <c r="BA599" s="259"/>
      <c r="BB599" s="259"/>
      <c r="BC599" s="259"/>
      <c r="BD599" s="259"/>
      <c r="BE599" s="259"/>
      <c r="BF599" s="259"/>
      <c r="BG599" s="259"/>
      <c r="BH599" s="259"/>
      <c r="BI599" s="259"/>
      <c r="BJ599" s="259"/>
      <c r="BK599" s="259"/>
      <c r="BL599" s="259"/>
      <c r="BM599" s="259"/>
      <c r="BN599" s="259"/>
      <c r="BO599" s="259"/>
      <c r="BP599" s="259"/>
      <c r="BQ599" s="259"/>
      <c r="BR599" s="259"/>
      <c r="BS599" s="259"/>
      <c r="BT599" s="259"/>
      <c r="BU599" s="259"/>
      <c r="BV599" s="259"/>
      <c r="BW599" s="259"/>
      <c r="BX599" s="259"/>
      <c r="BY599" s="259"/>
      <c r="BZ599" s="259"/>
      <c r="CA599" s="259"/>
      <c r="CB599" s="259"/>
      <c r="CC599" s="259"/>
      <c r="CD599" s="259"/>
      <c r="CE599" s="259"/>
    </row>
    <row r="600" spans="46:83" x14ac:dyDescent="0.15">
      <c r="AT600" s="259"/>
      <c r="AU600" s="259"/>
      <c r="AV600" s="259"/>
      <c r="AW600" s="259"/>
      <c r="AX600" s="259"/>
      <c r="AY600" s="259"/>
      <c r="AZ600" s="259"/>
      <c r="BA600" s="259"/>
      <c r="BB600" s="259"/>
      <c r="BC600" s="259"/>
      <c r="BD600" s="259"/>
      <c r="BE600" s="259"/>
      <c r="BF600" s="259"/>
      <c r="BG600" s="259"/>
      <c r="BH600" s="259"/>
      <c r="BI600" s="259"/>
      <c r="BJ600" s="259"/>
      <c r="BK600" s="259"/>
      <c r="BL600" s="259"/>
      <c r="BM600" s="259"/>
      <c r="BN600" s="259"/>
      <c r="BO600" s="259"/>
      <c r="BP600" s="259"/>
      <c r="BQ600" s="259"/>
      <c r="BR600" s="259"/>
      <c r="BS600" s="259"/>
      <c r="BT600" s="259"/>
      <c r="BU600" s="259"/>
      <c r="BV600" s="259"/>
      <c r="BW600" s="259"/>
      <c r="BX600" s="259"/>
      <c r="BY600" s="259"/>
      <c r="BZ600" s="259"/>
      <c r="CA600" s="259"/>
      <c r="CB600" s="259"/>
      <c r="CC600" s="259"/>
      <c r="CD600" s="259"/>
      <c r="CE600" s="259"/>
    </row>
    <row r="601" spans="46:83" x14ac:dyDescent="0.15">
      <c r="AT601" s="259"/>
      <c r="AU601" s="259"/>
      <c r="AV601" s="259"/>
      <c r="AW601" s="259"/>
      <c r="AX601" s="259"/>
      <c r="AY601" s="259"/>
      <c r="AZ601" s="259"/>
      <c r="BA601" s="259"/>
      <c r="BB601" s="259"/>
      <c r="BC601" s="259"/>
      <c r="BD601" s="259"/>
      <c r="BE601" s="259"/>
      <c r="BF601" s="259"/>
      <c r="BG601" s="259"/>
      <c r="BH601" s="259"/>
      <c r="BI601" s="259"/>
      <c r="BJ601" s="259"/>
      <c r="BK601" s="259"/>
      <c r="BL601" s="259"/>
      <c r="BM601" s="259"/>
      <c r="BN601" s="259"/>
      <c r="BO601" s="259"/>
      <c r="BP601" s="259"/>
      <c r="BQ601" s="259"/>
      <c r="BR601" s="259"/>
      <c r="BS601" s="259"/>
      <c r="BT601" s="259"/>
      <c r="BU601" s="259"/>
      <c r="BV601" s="259"/>
      <c r="BW601" s="259"/>
      <c r="BX601" s="259"/>
      <c r="BY601" s="259"/>
      <c r="BZ601" s="259"/>
      <c r="CA601" s="259"/>
      <c r="CB601" s="259"/>
      <c r="CC601" s="259"/>
      <c r="CD601" s="259"/>
      <c r="CE601" s="259"/>
    </row>
    <row r="602" spans="46:83" x14ac:dyDescent="0.15">
      <c r="AT602" s="259"/>
      <c r="AU602" s="259"/>
      <c r="AV602" s="259"/>
      <c r="AW602" s="259"/>
      <c r="AX602" s="259"/>
      <c r="AY602" s="259"/>
      <c r="AZ602" s="259"/>
      <c r="BA602" s="259"/>
      <c r="BB602" s="259"/>
      <c r="BC602" s="259"/>
      <c r="BD602" s="259"/>
      <c r="BE602" s="259"/>
      <c r="BF602" s="259"/>
      <c r="BG602" s="259"/>
      <c r="BH602" s="259"/>
      <c r="BI602" s="259"/>
      <c r="BJ602" s="259"/>
      <c r="BK602" s="259"/>
      <c r="BL602" s="259"/>
      <c r="BM602" s="259"/>
      <c r="BN602" s="259"/>
      <c r="BO602" s="259"/>
      <c r="BP602" s="259"/>
      <c r="BQ602" s="259"/>
      <c r="BR602" s="259"/>
      <c r="BS602" s="259"/>
      <c r="BT602" s="259"/>
      <c r="BU602" s="259"/>
      <c r="BV602" s="259"/>
      <c r="BW602" s="259"/>
      <c r="BX602" s="259"/>
      <c r="BY602" s="259"/>
      <c r="BZ602" s="259"/>
      <c r="CA602" s="259"/>
      <c r="CB602" s="259"/>
      <c r="CC602" s="259"/>
      <c r="CD602" s="259"/>
      <c r="CE602" s="259"/>
    </row>
    <row r="603" spans="46:83" x14ac:dyDescent="0.15">
      <c r="AT603" s="259"/>
      <c r="AU603" s="259"/>
      <c r="AV603" s="259"/>
      <c r="AW603" s="259"/>
      <c r="AX603" s="259"/>
      <c r="AY603" s="259"/>
      <c r="AZ603" s="259"/>
      <c r="BA603" s="259"/>
      <c r="BB603" s="259"/>
      <c r="BC603" s="259"/>
      <c r="BD603" s="259"/>
      <c r="BE603" s="259"/>
      <c r="BF603" s="259"/>
      <c r="BG603" s="259"/>
      <c r="BH603" s="259"/>
      <c r="BI603" s="259"/>
      <c r="BJ603" s="259"/>
      <c r="BK603" s="259"/>
      <c r="BL603" s="259"/>
      <c r="BM603" s="259"/>
      <c r="BN603" s="259"/>
      <c r="BO603" s="259"/>
      <c r="BP603" s="259"/>
      <c r="BQ603" s="259"/>
      <c r="BR603" s="259"/>
      <c r="BS603" s="259"/>
      <c r="BT603" s="259"/>
      <c r="BU603" s="259"/>
      <c r="BV603" s="259"/>
      <c r="BW603" s="259"/>
      <c r="BX603" s="259"/>
      <c r="BY603" s="259"/>
      <c r="BZ603" s="259"/>
      <c r="CA603" s="259"/>
      <c r="CB603" s="259"/>
      <c r="CC603" s="259"/>
      <c r="CD603" s="259"/>
      <c r="CE603" s="259"/>
    </row>
    <row r="604" spans="46:83" x14ac:dyDescent="0.15">
      <c r="AT604" s="259"/>
      <c r="AU604" s="259"/>
      <c r="AV604" s="259"/>
      <c r="AW604" s="259"/>
      <c r="AX604" s="259"/>
      <c r="AY604" s="259"/>
      <c r="AZ604" s="259"/>
      <c r="BA604" s="259"/>
      <c r="BB604" s="259"/>
      <c r="BC604" s="259"/>
      <c r="BD604" s="259"/>
      <c r="BE604" s="259"/>
      <c r="BF604" s="259"/>
      <c r="BG604" s="259"/>
      <c r="BH604" s="259"/>
      <c r="BI604" s="259"/>
      <c r="BJ604" s="259"/>
      <c r="BK604" s="259"/>
      <c r="BL604" s="259"/>
      <c r="BM604" s="259"/>
      <c r="BN604" s="259"/>
      <c r="BO604" s="259"/>
      <c r="BP604" s="259"/>
      <c r="BQ604" s="259"/>
      <c r="BR604" s="259"/>
      <c r="BS604" s="259"/>
      <c r="BT604" s="259"/>
      <c r="BU604" s="259"/>
      <c r="BV604" s="259"/>
      <c r="BW604" s="259"/>
      <c r="BX604" s="259"/>
      <c r="BY604" s="259"/>
      <c r="BZ604" s="259"/>
      <c r="CA604" s="259"/>
      <c r="CB604" s="259"/>
      <c r="CC604" s="259"/>
      <c r="CD604" s="259"/>
      <c r="CE604" s="259"/>
    </row>
    <row r="605" spans="46:83" x14ac:dyDescent="0.15">
      <c r="AT605" s="259"/>
      <c r="AU605" s="259"/>
      <c r="AV605" s="259"/>
      <c r="AW605" s="259"/>
      <c r="AX605" s="259"/>
      <c r="AY605" s="259"/>
      <c r="AZ605" s="259"/>
      <c r="BA605" s="259"/>
      <c r="BB605" s="259"/>
      <c r="BC605" s="259"/>
      <c r="BD605" s="259"/>
      <c r="BE605" s="259"/>
      <c r="BF605" s="259"/>
      <c r="BG605" s="259"/>
      <c r="BH605" s="259"/>
      <c r="BI605" s="259"/>
      <c r="BJ605" s="259"/>
      <c r="BK605" s="259"/>
      <c r="BL605" s="259"/>
      <c r="BM605" s="259"/>
      <c r="BN605" s="259"/>
      <c r="BO605" s="259"/>
      <c r="BP605" s="259"/>
      <c r="BQ605" s="259"/>
      <c r="BR605" s="259"/>
      <c r="BS605" s="259"/>
      <c r="BT605" s="259"/>
      <c r="BU605" s="259"/>
      <c r="BV605" s="259"/>
      <c r="BW605" s="259"/>
      <c r="BX605" s="259"/>
      <c r="BY605" s="259"/>
      <c r="BZ605" s="259"/>
      <c r="CA605" s="259"/>
      <c r="CB605" s="259"/>
      <c r="CC605" s="259"/>
      <c r="CD605" s="259"/>
      <c r="CE605" s="259"/>
    </row>
    <row r="606" spans="46:83" x14ac:dyDescent="0.15">
      <c r="AT606" s="259"/>
      <c r="AU606" s="259"/>
      <c r="AV606" s="259"/>
      <c r="AW606" s="259"/>
      <c r="AX606" s="259"/>
      <c r="AY606" s="259"/>
      <c r="AZ606" s="259"/>
      <c r="BA606" s="259"/>
      <c r="BB606" s="259"/>
      <c r="BC606" s="259"/>
      <c r="BD606" s="259"/>
      <c r="BE606" s="259"/>
      <c r="BF606" s="259"/>
      <c r="BG606" s="259"/>
      <c r="BH606" s="259"/>
      <c r="BI606" s="259"/>
      <c r="BJ606" s="259"/>
      <c r="BK606" s="259"/>
      <c r="BL606" s="259"/>
      <c r="BM606" s="259"/>
      <c r="BN606" s="259"/>
      <c r="BO606" s="259"/>
      <c r="BP606" s="259"/>
      <c r="BQ606" s="259"/>
      <c r="BR606" s="259"/>
      <c r="BS606" s="259"/>
      <c r="BT606" s="259"/>
      <c r="BU606" s="259"/>
      <c r="BV606" s="259"/>
      <c r="BW606" s="259"/>
      <c r="BX606" s="259"/>
      <c r="BY606" s="259"/>
      <c r="BZ606" s="259"/>
      <c r="CA606" s="259"/>
      <c r="CB606" s="259"/>
      <c r="CC606" s="259"/>
      <c r="CD606" s="259"/>
      <c r="CE606" s="259"/>
    </row>
    <row r="607" spans="46:83" x14ac:dyDescent="0.15">
      <c r="AT607" s="259"/>
      <c r="AU607" s="259"/>
      <c r="AV607" s="259"/>
      <c r="AW607" s="259"/>
      <c r="AX607" s="259"/>
      <c r="AY607" s="259"/>
      <c r="AZ607" s="259"/>
      <c r="BA607" s="259"/>
      <c r="BB607" s="259"/>
      <c r="BC607" s="259"/>
      <c r="BD607" s="259"/>
      <c r="BE607" s="259"/>
      <c r="BF607" s="259"/>
      <c r="BG607" s="259"/>
      <c r="BH607" s="259"/>
      <c r="BI607" s="259"/>
      <c r="BJ607" s="259"/>
      <c r="BK607" s="259"/>
      <c r="BL607" s="259"/>
      <c r="BM607" s="259"/>
      <c r="BN607" s="259"/>
      <c r="BO607" s="259"/>
      <c r="BP607" s="259"/>
      <c r="BQ607" s="259"/>
      <c r="BR607" s="259"/>
      <c r="BS607" s="259"/>
      <c r="BT607" s="259"/>
      <c r="BU607" s="259"/>
      <c r="BV607" s="259"/>
      <c r="BW607" s="259"/>
      <c r="BX607" s="259"/>
      <c r="BY607" s="259"/>
      <c r="BZ607" s="259"/>
      <c r="CA607" s="259"/>
      <c r="CB607" s="259"/>
      <c r="CC607" s="259"/>
      <c r="CD607" s="259"/>
      <c r="CE607" s="259"/>
    </row>
    <row r="608" spans="46:83" x14ac:dyDescent="0.15">
      <c r="AT608" s="259"/>
      <c r="AU608" s="259"/>
      <c r="AV608" s="259"/>
      <c r="AW608" s="259"/>
      <c r="AX608" s="259"/>
      <c r="AY608" s="259"/>
      <c r="AZ608" s="259"/>
      <c r="BA608" s="259"/>
      <c r="BB608" s="259"/>
      <c r="BC608" s="259"/>
      <c r="BD608" s="259"/>
      <c r="BE608" s="259"/>
      <c r="BF608" s="259"/>
      <c r="BG608" s="259"/>
      <c r="BH608" s="259"/>
      <c r="BI608" s="259"/>
      <c r="BJ608" s="259"/>
      <c r="BK608" s="259"/>
      <c r="BL608" s="259"/>
      <c r="BM608" s="259"/>
      <c r="BN608" s="259"/>
      <c r="BO608" s="259"/>
      <c r="BP608" s="259"/>
      <c r="BQ608" s="259"/>
      <c r="BR608" s="259"/>
      <c r="BS608" s="259"/>
      <c r="BT608" s="259"/>
      <c r="BU608" s="259"/>
      <c r="BV608" s="259"/>
      <c r="BW608" s="259"/>
      <c r="BX608" s="259"/>
      <c r="BY608" s="259"/>
      <c r="BZ608" s="259"/>
      <c r="CA608" s="259"/>
      <c r="CB608" s="259"/>
      <c r="CC608" s="259"/>
      <c r="CD608" s="259"/>
      <c r="CE608" s="259"/>
    </row>
    <row r="609" spans="46:83" x14ac:dyDescent="0.15">
      <c r="AT609" s="259"/>
      <c r="AU609" s="259"/>
      <c r="AV609" s="259"/>
      <c r="AW609" s="259"/>
      <c r="AX609" s="259"/>
      <c r="AY609" s="259"/>
      <c r="AZ609" s="259"/>
      <c r="BA609" s="259"/>
      <c r="BB609" s="259"/>
      <c r="BC609" s="259"/>
      <c r="BD609" s="259"/>
      <c r="BE609" s="259"/>
      <c r="BF609" s="259"/>
      <c r="BG609" s="259"/>
      <c r="BH609" s="259"/>
      <c r="BI609" s="259"/>
      <c r="BJ609" s="259"/>
      <c r="BK609" s="259"/>
      <c r="BL609" s="259"/>
      <c r="BM609" s="259"/>
      <c r="BN609" s="259"/>
      <c r="BO609" s="259"/>
      <c r="BP609" s="259"/>
      <c r="BQ609" s="259"/>
      <c r="BR609" s="259"/>
      <c r="BS609" s="259"/>
      <c r="BT609" s="259"/>
      <c r="BU609" s="259"/>
      <c r="BV609" s="259"/>
      <c r="BW609" s="259"/>
      <c r="BX609" s="259"/>
      <c r="BY609" s="259"/>
      <c r="BZ609" s="259"/>
      <c r="CA609" s="259"/>
      <c r="CB609" s="259"/>
      <c r="CC609" s="259"/>
      <c r="CD609" s="259"/>
      <c r="CE609" s="259"/>
    </row>
    <row r="610" spans="46:83" x14ac:dyDescent="0.15">
      <c r="AT610" s="259"/>
      <c r="AU610" s="259"/>
      <c r="AV610" s="259"/>
      <c r="AW610" s="259"/>
      <c r="AX610" s="259"/>
      <c r="AY610" s="259"/>
      <c r="AZ610" s="259"/>
      <c r="BA610" s="259"/>
      <c r="BB610" s="259"/>
      <c r="BC610" s="259"/>
      <c r="BD610" s="259"/>
      <c r="BE610" s="259"/>
      <c r="BF610" s="259"/>
      <c r="BG610" s="259"/>
      <c r="BH610" s="259"/>
      <c r="BI610" s="259"/>
      <c r="BJ610" s="259"/>
      <c r="BK610" s="259"/>
      <c r="BL610" s="259"/>
      <c r="BM610" s="259"/>
      <c r="BN610" s="259"/>
      <c r="BO610" s="259"/>
      <c r="BP610" s="259"/>
      <c r="BQ610" s="259"/>
      <c r="BR610" s="259"/>
      <c r="BS610" s="259"/>
      <c r="BT610" s="259"/>
      <c r="BU610" s="259"/>
      <c r="BV610" s="259"/>
      <c r="BW610" s="259"/>
      <c r="BX610" s="259"/>
      <c r="BY610" s="259"/>
      <c r="BZ610" s="259"/>
      <c r="CA610" s="259"/>
      <c r="CB610" s="259"/>
      <c r="CC610" s="259"/>
      <c r="CD610" s="259"/>
      <c r="CE610" s="259"/>
    </row>
    <row r="611" spans="46:83" x14ac:dyDescent="0.15">
      <c r="AT611" s="259"/>
      <c r="AU611" s="259"/>
      <c r="AV611" s="259"/>
      <c r="AW611" s="259"/>
      <c r="AX611" s="259"/>
      <c r="AY611" s="259"/>
      <c r="AZ611" s="259"/>
      <c r="BA611" s="259"/>
      <c r="BB611" s="259"/>
      <c r="BC611" s="259"/>
      <c r="BD611" s="259"/>
      <c r="BE611" s="259"/>
      <c r="BF611" s="259"/>
      <c r="BG611" s="259"/>
      <c r="BH611" s="259"/>
      <c r="BI611" s="259"/>
      <c r="BJ611" s="259"/>
      <c r="BK611" s="259"/>
      <c r="BL611" s="259"/>
      <c r="BM611" s="259"/>
      <c r="BN611" s="259"/>
      <c r="BO611" s="259"/>
      <c r="BP611" s="259"/>
      <c r="BQ611" s="259"/>
      <c r="BR611" s="259"/>
      <c r="BS611" s="259"/>
      <c r="BT611" s="259"/>
      <c r="BU611" s="259"/>
      <c r="BV611" s="259"/>
      <c r="BW611" s="259"/>
      <c r="BX611" s="259"/>
      <c r="BY611" s="259"/>
      <c r="BZ611" s="259"/>
      <c r="CA611" s="259"/>
      <c r="CB611" s="259"/>
      <c r="CC611" s="259"/>
      <c r="CD611" s="259"/>
      <c r="CE611" s="259"/>
    </row>
    <row r="612" spans="46:83" x14ac:dyDescent="0.15">
      <c r="AT612" s="259"/>
      <c r="AU612" s="259"/>
      <c r="AV612" s="259"/>
      <c r="AW612" s="259"/>
      <c r="AX612" s="259"/>
      <c r="AY612" s="259"/>
      <c r="AZ612" s="259"/>
      <c r="BA612" s="259"/>
      <c r="BB612" s="259"/>
      <c r="BC612" s="259"/>
      <c r="BD612" s="259"/>
      <c r="BE612" s="259"/>
      <c r="BF612" s="259"/>
      <c r="BG612" s="259"/>
      <c r="BH612" s="259"/>
      <c r="BI612" s="259"/>
      <c r="BJ612" s="259"/>
      <c r="BK612" s="259"/>
      <c r="BL612" s="259"/>
      <c r="BM612" s="259"/>
      <c r="BN612" s="259"/>
      <c r="BO612" s="259"/>
      <c r="BP612" s="259"/>
      <c r="BQ612" s="259"/>
      <c r="BR612" s="259"/>
      <c r="BS612" s="259"/>
      <c r="BT612" s="259"/>
      <c r="BU612" s="259"/>
      <c r="BV612" s="259"/>
      <c r="BW612" s="259"/>
      <c r="BX612" s="259"/>
      <c r="BY612" s="259"/>
      <c r="BZ612" s="259"/>
      <c r="CA612" s="259"/>
      <c r="CB612" s="259"/>
      <c r="CC612" s="259"/>
      <c r="CD612" s="259"/>
      <c r="CE612" s="259"/>
    </row>
    <row r="613" spans="46:83" x14ac:dyDescent="0.15">
      <c r="AT613" s="259"/>
      <c r="AU613" s="259"/>
      <c r="AV613" s="259"/>
      <c r="AW613" s="259"/>
      <c r="AX613" s="259"/>
      <c r="AY613" s="259"/>
      <c r="AZ613" s="259"/>
      <c r="BA613" s="259"/>
      <c r="BB613" s="259"/>
      <c r="BC613" s="259"/>
      <c r="BD613" s="259"/>
      <c r="BE613" s="259"/>
      <c r="BF613" s="259"/>
      <c r="BG613" s="259"/>
      <c r="BH613" s="259"/>
      <c r="BI613" s="259"/>
      <c r="BJ613" s="259"/>
      <c r="BK613" s="259"/>
      <c r="BL613" s="259"/>
      <c r="BM613" s="259"/>
      <c r="BN613" s="259"/>
      <c r="BO613" s="259"/>
      <c r="BP613" s="259"/>
      <c r="BQ613" s="259"/>
      <c r="BR613" s="259"/>
      <c r="BS613" s="259"/>
      <c r="BT613" s="259"/>
      <c r="BU613" s="259"/>
      <c r="BV613" s="259"/>
      <c r="BW613" s="259"/>
      <c r="BX613" s="259"/>
      <c r="BY613" s="259"/>
      <c r="BZ613" s="259"/>
      <c r="CA613" s="259"/>
      <c r="CB613" s="259"/>
      <c r="CC613" s="259"/>
      <c r="CD613" s="259"/>
      <c r="CE613" s="259"/>
    </row>
    <row r="614" spans="46:83" x14ac:dyDescent="0.15">
      <c r="AT614" s="259"/>
      <c r="AU614" s="259"/>
      <c r="AV614" s="259"/>
      <c r="AW614" s="259"/>
      <c r="AX614" s="259"/>
      <c r="AY614" s="259"/>
      <c r="AZ614" s="259"/>
      <c r="BA614" s="259"/>
      <c r="BB614" s="259"/>
      <c r="BC614" s="259"/>
      <c r="BD614" s="259"/>
      <c r="BE614" s="259"/>
      <c r="BF614" s="259"/>
      <c r="BG614" s="259"/>
      <c r="BH614" s="259"/>
      <c r="BI614" s="259"/>
      <c r="BJ614" s="259"/>
      <c r="BK614" s="259"/>
      <c r="BL614" s="259"/>
      <c r="BM614" s="259"/>
      <c r="BN614" s="259"/>
      <c r="BO614" s="259"/>
      <c r="BP614" s="259"/>
      <c r="BQ614" s="259"/>
      <c r="BR614" s="259"/>
      <c r="BS614" s="259"/>
      <c r="BT614" s="259"/>
      <c r="BU614" s="259"/>
      <c r="BV614" s="259"/>
      <c r="BW614" s="259"/>
      <c r="BX614" s="259"/>
      <c r="BY614" s="259"/>
      <c r="BZ614" s="259"/>
      <c r="CA614" s="259"/>
      <c r="CB614" s="259"/>
      <c r="CC614" s="259"/>
      <c r="CD614" s="259"/>
      <c r="CE614" s="259"/>
    </row>
    <row r="615" spans="46:83" x14ac:dyDescent="0.15">
      <c r="AT615" s="259"/>
      <c r="AU615" s="259"/>
      <c r="AV615" s="259"/>
      <c r="AW615" s="259"/>
      <c r="AX615" s="259"/>
      <c r="AY615" s="259"/>
      <c r="AZ615" s="259"/>
      <c r="BA615" s="259"/>
      <c r="BB615" s="259"/>
      <c r="BC615" s="259"/>
      <c r="BD615" s="259"/>
      <c r="BE615" s="259"/>
      <c r="BF615" s="259"/>
      <c r="BG615" s="259"/>
      <c r="BH615" s="259"/>
      <c r="BI615" s="259"/>
      <c r="BJ615" s="259"/>
      <c r="BK615" s="259"/>
      <c r="BL615" s="259"/>
      <c r="BM615" s="259"/>
      <c r="BN615" s="259"/>
      <c r="BO615" s="259"/>
      <c r="BP615" s="259"/>
      <c r="BQ615" s="259"/>
      <c r="BR615" s="259"/>
      <c r="BS615" s="259"/>
      <c r="BT615" s="259"/>
      <c r="BU615" s="259"/>
      <c r="BV615" s="259"/>
      <c r="BW615" s="259"/>
      <c r="BX615" s="259"/>
      <c r="BY615" s="259"/>
      <c r="BZ615" s="259"/>
      <c r="CA615" s="259"/>
      <c r="CB615" s="259"/>
      <c r="CC615" s="259"/>
      <c r="CD615" s="259"/>
      <c r="CE615" s="259"/>
    </row>
    <row r="616" spans="46:83" x14ac:dyDescent="0.15">
      <c r="AT616" s="259"/>
      <c r="AU616" s="259"/>
      <c r="AV616" s="259"/>
      <c r="AW616" s="259"/>
      <c r="AX616" s="259"/>
      <c r="AY616" s="259"/>
      <c r="AZ616" s="259"/>
      <c r="BA616" s="259"/>
      <c r="BB616" s="259"/>
      <c r="BC616" s="259"/>
      <c r="BD616" s="259"/>
      <c r="BE616" s="259"/>
      <c r="BF616" s="259"/>
      <c r="BG616" s="259"/>
      <c r="BH616" s="259"/>
      <c r="BI616" s="259"/>
      <c r="BJ616" s="259"/>
      <c r="BK616" s="259"/>
      <c r="BL616" s="259"/>
      <c r="BM616" s="259"/>
      <c r="BN616" s="259"/>
      <c r="BO616" s="259"/>
      <c r="BP616" s="259"/>
      <c r="BQ616" s="259"/>
      <c r="BR616" s="259"/>
      <c r="BS616" s="259"/>
      <c r="BT616" s="259"/>
      <c r="BU616" s="259"/>
      <c r="BV616" s="259"/>
      <c r="BW616" s="259"/>
      <c r="BX616" s="259"/>
      <c r="BY616" s="259"/>
      <c r="BZ616" s="259"/>
      <c r="CA616" s="259"/>
      <c r="CB616" s="259"/>
      <c r="CC616" s="259"/>
      <c r="CD616" s="259"/>
      <c r="CE616" s="259"/>
    </row>
    <row r="617" spans="46:83" x14ac:dyDescent="0.15">
      <c r="AT617" s="259"/>
      <c r="AU617" s="259"/>
      <c r="AV617" s="259"/>
      <c r="AW617" s="259"/>
      <c r="AX617" s="259"/>
      <c r="AY617" s="259"/>
      <c r="AZ617" s="259"/>
      <c r="BA617" s="259"/>
      <c r="BB617" s="259"/>
      <c r="BC617" s="259"/>
      <c r="BD617" s="259"/>
      <c r="BE617" s="259"/>
      <c r="BF617" s="259"/>
      <c r="BG617" s="259"/>
      <c r="BH617" s="259"/>
      <c r="BI617" s="259"/>
      <c r="BJ617" s="259"/>
      <c r="BK617" s="259"/>
      <c r="BL617" s="259"/>
      <c r="BM617" s="259"/>
      <c r="BN617" s="259"/>
      <c r="BO617" s="259"/>
      <c r="BP617" s="259"/>
      <c r="BQ617" s="259"/>
      <c r="BR617" s="259"/>
      <c r="BS617" s="259"/>
      <c r="BT617" s="259"/>
      <c r="BU617" s="259"/>
      <c r="BV617" s="259"/>
      <c r="BW617" s="259"/>
      <c r="BX617" s="259"/>
      <c r="BY617" s="259"/>
      <c r="BZ617" s="259"/>
      <c r="CA617" s="259"/>
      <c r="CB617" s="259"/>
      <c r="CC617" s="259"/>
      <c r="CD617" s="259"/>
      <c r="CE617" s="259"/>
    </row>
    <row r="618" spans="46:83" x14ac:dyDescent="0.15">
      <c r="AT618" s="259"/>
      <c r="AU618" s="259"/>
      <c r="AV618" s="259"/>
      <c r="AW618" s="259"/>
      <c r="AX618" s="259"/>
      <c r="AY618" s="259"/>
      <c r="AZ618" s="259"/>
      <c r="BA618" s="259"/>
      <c r="BB618" s="259"/>
      <c r="BC618" s="259"/>
      <c r="BD618" s="259"/>
      <c r="BE618" s="259"/>
      <c r="BF618" s="259"/>
      <c r="BG618" s="259"/>
      <c r="BH618" s="259"/>
      <c r="BI618" s="259"/>
      <c r="BJ618" s="259"/>
      <c r="BK618" s="259"/>
      <c r="BL618" s="259"/>
      <c r="BM618" s="259"/>
      <c r="BN618" s="259"/>
      <c r="BO618" s="259"/>
      <c r="BP618" s="259"/>
      <c r="BQ618" s="259"/>
      <c r="BR618" s="259"/>
      <c r="BS618" s="259"/>
      <c r="BT618" s="259"/>
      <c r="BU618" s="259"/>
      <c r="BV618" s="259"/>
      <c r="BW618" s="259"/>
      <c r="BX618" s="259"/>
      <c r="BY618" s="259"/>
      <c r="BZ618" s="259"/>
      <c r="CA618" s="259"/>
      <c r="CB618" s="259"/>
      <c r="CC618" s="259"/>
      <c r="CD618" s="259"/>
      <c r="CE618" s="259"/>
    </row>
    <row r="619" spans="46:83" x14ac:dyDescent="0.15">
      <c r="AT619" s="259"/>
      <c r="AU619" s="259"/>
      <c r="AV619" s="259"/>
      <c r="AW619" s="259"/>
      <c r="AX619" s="259"/>
      <c r="AY619" s="259"/>
      <c r="AZ619" s="259"/>
      <c r="BA619" s="259"/>
      <c r="BB619" s="259"/>
      <c r="BC619" s="259"/>
      <c r="BD619" s="259"/>
      <c r="BE619" s="259"/>
      <c r="BF619" s="259"/>
      <c r="BG619" s="259"/>
      <c r="BH619" s="259"/>
      <c r="BI619" s="259"/>
      <c r="BJ619" s="259"/>
      <c r="BK619" s="259"/>
      <c r="BL619" s="259"/>
      <c r="BM619" s="259"/>
      <c r="BN619" s="259"/>
      <c r="BO619" s="259"/>
      <c r="BP619" s="259"/>
      <c r="BQ619" s="259"/>
      <c r="BR619" s="259"/>
      <c r="BS619" s="259"/>
      <c r="BT619" s="259"/>
      <c r="BU619" s="259"/>
      <c r="BV619" s="259"/>
      <c r="BW619" s="259"/>
      <c r="BX619" s="259"/>
      <c r="BY619" s="259"/>
      <c r="BZ619" s="259"/>
      <c r="CA619" s="259"/>
      <c r="CB619" s="259"/>
      <c r="CC619" s="259"/>
      <c r="CD619" s="259"/>
      <c r="CE619" s="259"/>
    </row>
    <row r="620" spans="46:83" x14ac:dyDescent="0.15">
      <c r="AT620" s="259"/>
      <c r="AU620" s="259"/>
      <c r="AV620" s="259"/>
      <c r="AW620" s="259"/>
      <c r="AX620" s="259"/>
      <c r="AY620" s="259"/>
      <c r="AZ620" s="259"/>
      <c r="BA620" s="259"/>
      <c r="BB620" s="259"/>
      <c r="BC620" s="259"/>
      <c r="BD620" s="259"/>
      <c r="BE620" s="259"/>
      <c r="BF620" s="259"/>
      <c r="BG620" s="259"/>
      <c r="BH620" s="259"/>
      <c r="BI620" s="259"/>
      <c r="BJ620" s="259"/>
      <c r="BK620" s="259"/>
      <c r="BL620" s="259"/>
      <c r="BM620" s="259"/>
      <c r="BN620" s="259"/>
      <c r="BO620" s="259"/>
      <c r="BP620" s="259"/>
      <c r="BQ620" s="259"/>
      <c r="BR620" s="259"/>
      <c r="BS620" s="259"/>
      <c r="BT620" s="259"/>
      <c r="BU620" s="259"/>
      <c r="BV620" s="259"/>
      <c r="BW620" s="259"/>
      <c r="BX620" s="259"/>
      <c r="BY620" s="259"/>
      <c r="BZ620" s="259"/>
      <c r="CA620" s="259"/>
      <c r="CB620" s="259"/>
      <c r="CC620" s="259"/>
      <c r="CD620" s="259"/>
      <c r="CE620" s="259"/>
    </row>
    <row r="621" spans="46:83" x14ac:dyDescent="0.15">
      <c r="AT621" s="259"/>
      <c r="AU621" s="259"/>
      <c r="AV621" s="259"/>
      <c r="AW621" s="259"/>
      <c r="AX621" s="259"/>
      <c r="AY621" s="259"/>
      <c r="AZ621" s="259"/>
      <c r="BA621" s="259"/>
      <c r="BB621" s="259"/>
      <c r="BC621" s="259"/>
      <c r="BD621" s="259"/>
      <c r="BE621" s="259"/>
      <c r="BF621" s="259"/>
      <c r="BG621" s="259"/>
      <c r="BH621" s="259"/>
      <c r="BI621" s="259"/>
      <c r="BJ621" s="259"/>
      <c r="BK621" s="259"/>
      <c r="BL621" s="259"/>
      <c r="BM621" s="259"/>
      <c r="BN621" s="259"/>
      <c r="BO621" s="259"/>
      <c r="BP621" s="259"/>
      <c r="BQ621" s="259"/>
      <c r="BR621" s="259"/>
      <c r="BS621" s="259"/>
      <c r="BT621" s="259"/>
      <c r="BU621" s="259"/>
      <c r="BV621" s="259"/>
      <c r="BW621" s="259"/>
      <c r="BX621" s="259"/>
      <c r="BY621" s="259"/>
      <c r="BZ621" s="259"/>
      <c r="CA621" s="259"/>
      <c r="CB621" s="259"/>
      <c r="CC621" s="259"/>
      <c r="CD621" s="259"/>
      <c r="CE621" s="259"/>
    </row>
    <row r="622" spans="46:83" x14ac:dyDescent="0.15">
      <c r="AT622" s="259"/>
      <c r="AU622" s="259"/>
      <c r="AV622" s="259"/>
      <c r="AW622" s="259"/>
      <c r="AX622" s="259"/>
      <c r="AY622" s="259"/>
      <c r="AZ622" s="259"/>
      <c r="BA622" s="259"/>
      <c r="BB622" s="259"/>
      <c r="BC622" s="259"/>
      <c r="BD622" s="259"/>
      <c r="BE622" s="259"/>
      <c r="BF622" s="259"/>
      <c r="BG622" s="259"/>
      <c r="BH622" s="259"/>
      <c r="BI622" s="259"/>
      <c r="BJ622" s="259"/>
      <c r="BK622" s="259"/>
      <c r="BL622" s="259"/>
      <c r="BM622" s="259"/>
      <c r="BN622" s="259"/>
      <c r="BO622" s="259"/>
      <c r="BP622" s="259"/>
      <c r="BQ622" s="259"/>
      <c r="BR622" s="259"/>
      <c r="BS622" s="259"/>
      <c r="BT622" s="259"/>
      <c r="BU622" s="259"/>
      <c r="BV622" s="259"/>
      <c r="BW622" s="259"/>
      <c r="BX622" s="259"/>
      <c r="BY622" s="259"/>
      <c r="BZ622" s="259"/>
      <c r="CA622" s="259"/>
      <c r="CB622" s="259"/>
      <c r="CC622" s="259"/>
      <c r="CD622" s="259"/>
      <c r="CE622" s="259"/>
    </row>
    <row r="623" spans="46:83" x14ac:dyDescent="0.15">
      <c r="AT623" s="259"/>
      <c r="AU623" s="259"/>
      <c r="AV623" s="259"/>
      <c r="AW623" s="259"/>
      <c r="AX623" s="259"/>
      <c r="AY623" s="259"/>
      <c r="AZ623" s="259"/>
      <c r="BA623" s="259"/>
      <c r="BB623" s="259"/>
      <c r="BC623" s="259"/>
      <c r="BD623" s="259"/>
      <c r="BE623" s="259"/>
      <c r="BF623" s="259"/>
      <c r="BG623" s="259"/>
      <c r="BH623" s="259"/>
      <c r="BI623" s="259"/>
      <c r="BJ623" s="259"/>
      <c r="BK623" s="259"/>
      <c r="BL623" s="259"/>
      <c r="BM623" s="259"/>
      <c r="BN623" s="259"/>
      <c r="BO623" s="259"/>
      <c r="BP623" s="259"/>
      <c r="BQ623" s="259"/>
      <c r="BR623" s="259"/>
      <c r="BS623" s="259"/>
      <c r="BT623" s="259"/>
      <c r="BU623" s="259"/>
      <c r="BV623" s="259"/>
      <c r="BW623" s="259"/>
      <c r="BX623" s="259"/>
      <c r="BY623" s="259"/>
      <c r="BZ623" s="259"/>
      <c r="CA623" s="259"/>
      <c r="CB623" s="259"/>
      <c r="CC623" s="259"/>
      <c r="CD623" s="259"/>
      <c r="CE623" s="259"/>
    </row>
    <row r="624" spans="46:83" x14ac:dyDescent="0.15">
      <c r="AT624" s="259"/>
      <c r="AU624" s="259"/>
      <c r="AV624" s="259"/>
      <c r="AW624" s="259"/>
      <c r="AX624" s="259"/>
      <c r="AY624" s="259"/>
      <c r="AZ624" s="259"/>
      <c r="BA624" s="259"/>
      <c r="BB624" s="259"/>
      <c r="BC624" s="259"/>
      <c r="BD624" s="259"/>
      <c r="BE624" s="259"/>
      <c r="BF624" s="259"/>
      <c r="BG624" s="259"/>
      <c r="BH624" s="259"/>
      <c r="BI624" s="259"/>
      <c r="BJ624" s="259"/>
      <c r="BK624" s="259"/>
      <c r="BL624" s="259"/>
      <c r="BM624" s="259"/>
      <c r="BN624" s="259"/>
      <c r="BO624" s="259"/>
      <c r="BP624" s="259"/>
      <c r="BQ624" s="259"/>
      <c r="BR624" s="259"/>
      <c r="BS624" s="259"/>
      <c r="BT624" s="259"/>
      <c r="BU624" s="259"/>
      <c r="BV624" s="259"/>
      <c r="BW624" s="259"/>
      <c r="BX624" s="259"/>
      <c r="BY624" s="259"/>
      <c r="BZ624" s="259"/>
      <c r="CA624" s="259"/>
      <c r="CB624" s="259"/>
      <c r="CC624" s="259"/>
      <c r="CD624" s="259"/>
      <c r="CE624" s="259"/>
    </row>
    <row r="625" spans="46:83" x14ac:dyDescent="0.15">
      <c r="AT625" s="259"/>
      <c r="AU625" s="259"/>
      <c r="AV625" s="259"/>
      <c r="AW625" s="259"/>
      <c r="AX625" s="259"/>
      <c r="AY625" s="259"/>
      <c r="AZ625" s="259"/>
      <c r="BA625" s="259"/>
      <c r="BB625" s="259"/>
      <c r="BC625" s="259"/>
      <c r="BD625" s="259"/>
      <c r="BE625" s="259"/>
      <c r="BF625" s="259"/>
      <c r="BG625" s="259"/>
      <c r="BH625" s="259"/>
      <c r="BI625" s="259"/>
      <c r="BJ625" s="259"/>
      <c r="BK625" s="259"/>
      <c r="BL625" s="259"/>
      <c r="BM625" s="259"/>
      <c r="BN625" s="259"/>
      <c r="BO625" s="259"/>
      <c r="BP625" s="259"/>
      <c r="BQ625" s="259"/>
      <c r="BR625" s="259"/>
      <c r="BS625" s="259"/>
      <c r="BT625" s="259"/>
      <c r="BU625" s="259"/>
      <c r="BV625" s="259"/>
      <c r="BW625" s="259"/>
      <c r="BX625" s="259"/>
      <c r="BY625" s="259"/>
      <c r="BZ625" s="259"/>
      <c r="CA625" s="259"/>
      <c r="CB625" s="259"/>
      <c r="CC625" s="259"/>
      <c r="CD625" s="259"/>
      <c r="CE625" s="259"/>
    </row>
    <row r="626" spans="46:83" x14ac:dyDescent="0.15">
      <c r="AT626" s="259"/>
      <c r="AU626" s="259"/>
      <c r="AV626" s="259"/>
      <c r="AW626" s="259"/>
      <c r="AX626" s="259"/>
      <c r="AY626" s="259"/>
      <c r="AZ626" s="259"/>
      <c r="BA626" s="259"/>
      <c r="BB626" s="259"/>
      <c r="BC626" s="259"/>
      <c r="BD626" s="259"/>
      <c r="BE626" s="259"/>
      <c r="BF626" s="259"/>
      <c r="BG626" s="259"/>
      <c r="BH626" s="259"/>
      <c r="BI626" s="259"/>
      <c r="BJ626" s="259"/>
      <c r="BK626" s="259"/>
      <c r="BL626" s="259"/>
      <c r="BM626" s="259"/>
      <c r="BN626" s="259"/>
      <c r="BO626" s="259"/>
      <c r="BP626" s="259"/>
      <c r="BQ626" s="259"/>
      <c r="BR626" s="259"/>
      <c r="BS626" s="259"/>
      <c r="BT626" s="259"/>
      <c r="BU626" s="259"/>
      <c r="BV626" s="259"/>
      <c r="BW626" s="259"/>
      <c r="BX626" s="259"/>
      <c r="BY626" s="259"/>
      <c r="BZ626" s="259"/>
      <c r="CA626" s="259"/>
      <c r="CB626" s="259"/>
      <c r="CC626" s="259"/>
      <c r="CD626" s="259"/>
      <c r="CE626" s="259"/>
    </row>
    <row r="627" spans="46:83" x14ac:dyDescent="0.15">
      <c r="AT627" s="259"/>
      <c r="AU627" s="259"/>
      <c r="AV627" s="259"/>
      <c r="AW627" s="259"/>
      <c r="AX627" s="259"/>
      <c r="AY627" s="259"/>
      <c r="AZ627" s="259"/>
      <c r="BA627" s="259"/>
      <c r="BB627" s="259"/>
      <c r="BC627" s="259"/>
      <c r="BD627" s="259"/>
      <c r="BE627" s="259"/>
      <c r="BF627" s="259"/>
      <c r="BG627" s="259"/>
      <c r="BH627" s="259"/>
      <c r="BI627" s="259"/>
      <c r="BJ627" s="259"/>
      <c r="BK627" s="259"/>
      <c r="BL627" s="259"/>
      <c r="BM627" s="259"/>
      <c r="BN627" s="259"/>
      <c r="BO627" s="259"/>
      <c r="BP627" s="259"/>
      <c r="BQ627" s="259"/>
      <c r="BR627" s="259"/>
      <c r="BS627" s="259"/>
      <c r="BT627" s="259"/>
      <c r="BU627" s="259"/>
      <c r="BV627" s="259"/>
      <c r="BW627" s="259"/>
      <c r="BX627" s="259"/>
      <c r="BY627" s="259"/>
      <c r="BZ627" s="259"/>
      <c r="CA627" s="259"/>
      <c r="CB627" s="259"/>
      <c r="CC627" s="259"/>
      <c r="CD627" s="259"/>
      <c r="CE627" s="259"/>
    </row>
    <row r="628" spans="46:83" x14ac:dyDescent="0.15">
      <c r="AT628" s="259"/>
      <c r="AU628" s="259"/>
      <c r="AV628" s="259"/>
      <c r="AW628" s="259"/>
      <c r="AX628" s="259"/>
      <c r="AY628" s="259"/>
      <c r="AZ628" s="259"/>
      <c r="BA628" s="259"/>
      <c r="BB628" s="259"/>
      <c r="BC628" s="259"/>
      <c r="BD628" s="259"/>
      <c r="BE628" s="259"/>
      <c r="BF628" s="259"/>
      <c r="BG628" s="259"/>
      <c r="BH628" s="259"/>
      <c r="BI628" s="259"/>
      <c r="BJ628" s="259"/>
      <c r="BK628" s="259"/>
      <c r="BL628" s="259"/>
      <c r="BM628" s="259"/>
      <c r="BN628" s="259"/>
      <c r="BO628" s="259"/>
      <c r="BP628" s="259"/>
      <c r="BQ628" s="259"/>
      <c r="BR628" s="259"/>
      <c r="BS628" s="259"/>
      <c r="BT628" s="259"/>
      <c r="BU628" s="259"/>
      <c r="BV628" s="259"/>
      <c r="BW628" s="259"/>
      <c r="BX628" s="259"/>
      <c r="BY628" s="259"/>
      <c r="BZ628" s="259"/>
      <c r="CA628" s="259"/>
      <c r="CB628" s="259"/>
      <c r="CC628" s="259"/>
      <c r="CD628" s="259"/>
      <c r="CE628" s="259"/>
    </row>
    <row r="629" spans="46:83" x14ac:dyDescent="0.15">
      <c r="AT629" s="259"/>
      <c r="AU629" s="259"/>
      <c r="AV629" s="259"/>
      <c r="AW629" s="259"/>
      <c r="AX629" s="259"/>
      <c r="AY629" s="259"/>
      <c r="AZ629" s="259"/>
      <c r="BA629" s="259"/>
      <c r="BB629" s="259"/>
      <c r="BC629" s="259"/>
      <c r="BD629" s="259"/>
      <c r="BE629" s="259"/>
      <c r="BF629" s="259"/>
      <c r="BG629" s="259"/>
      <c r="BH629" s="259"/>
      <c r="BI629" s="259"/>
      <c r="BJ629" s="259"/>
      <c r="BK629" s="259"/>
      <c r="BL629" s="259"/>
      <c r="BM629" s="259"/>
      <c r="BN629" s="259"/>
      <c r="BO629" s="259"/>
      <c r="BP629" s="259"/>
      <c r="BQ629" s="259"/>
      <c r="BR629" s="259"/>
      <c r="BS629" s="259"/>
      <c r="BT629" s="259"/>
      <c r="BU629" s="259"/>
      <c r="BV629" s="259"/>
      <c r="BW629" s="259"/>
      <c r="BX629" s="259"/>
      <c r="BY629" s="259"/>
      <c r="BZ629" s="259"/>
      <c r="CA629" s="259"/>
      <c r="CB629" s="259"/>
      <c r="CC629" s="259"/>
      <c r="CD629" s="259"/>
      <c r="CE629" s="259"/>
    </row>
    <row r="630" spans="46:83" x14ac:dyDescent="0.15">
      <c r="AT630" s="259"/>
      <c r="AU630" s="259"/>
      <c r="AV630" s="259"/>
      <c r="AW630" s="259"/>
      <c r="AX630" s="259"/>
      <c r="AY630" s="259"/>
      <c r="AZ630" s="259"/>
      <c r="BA630" s="259"/>
      <c r="BB630" s="259"/>
      <c r="BC630" s="259"/>
      <c r="BD630" s="259"/>
      <c r="BE630" s="259"/>
      <c r="BF630" s="259"/>
      <c r="BG630" s="259"/>
      <c r="BH630" s="259"/>
      <c r="BI630" s="259"/>
      <c r="BJ630" s="259"/>
      <c r="BK630" s="259"/>
      <c r="BL630" s="259"/>
      <c r="BM630" s="259"/>
      <c r="BN630" s="259"/>
      <c r="BO630" s="259"/>
      <c r="BP630" s="259"/>
      <c r="BQ630" s="259"/>
      <c r="BR630" s="259"/>
      <c r="BS630" s="259"/>
      <c r="BT630" s="259"/>
      <c r="BU630" s="259"/>
      <c r="BV630" s="259"/>
      <c r="BW630" s="259"/>
      <c r="BX630" s="259"/>
      <c r="BY630" s="259"/>
      <c r="BZ630" s="259"/>
      <c r="CA630" s="259"/>
      <c r="CB630" s="259"/>
      <c r="CC630" s="259"/>
      <c r="CD630" s="259"/>
      <c r="CE630" s="259"/>
    </row>
    <row r="631" spans="46:83" x14ac:dyDescent="0.15">
      <c r="AT631" s="259"/>
      <c r="AU631" s="259"/>
      <c r="AV631" s="259"/>
      <c r="AW631" s="259"/>
      <c r="AX631" s="259"/>
      <c r="AY631" s="259"/>
      <c r="AZ631" s="259"/>
      <c r="BA631" s="259"/>
      <c r="BB631" s="259"/>
      <c r="BC631" s="259"/>
      <c r="BD631" s="259"/>
      <c r="BE631" s="259"/>
      <c r="BF631" s="259"/>
      <c r="BG631" s="259"/>
      <c r="BH631" s="259"/>
      <c r="BI631" s="259"/>
      <c r="BJ631" s="259"/>
      <c r="BK631" s="259"/>
      <c r="BL631" s="259"/>
      <c r="BM631" s="259"/>
      <c r="BN631" s="259"/>
      <c r="BO631" s="259"/>
      <c r="BP631" s="259"/>
      <c r="BQ631" s="259"/>
      <c r="BR631" s="259"/>
      <c r="BS631" s="259"/>
      <c r="BT631" s="259"/>
      <c r="BU631" s="259"/>
      <c r="BV631" s="259"/>
      <c r="BW631" s="259"/>
      <c r="BX631" s="259"/>
      <c r="BY631" s="259"/>
      <c r="BZ631" s="259"/>
      <c r="CA631" s="259"/>
      <c r="CB631" s="259"/>
      <c r="CC631" s="259"/>
      <c r="CD631" s="259"/>
      <c r="CE631" s="259"/>
    </row>
    <row r="632" spans="46:83" x14ac:dyDescent="0.15">
      <c r="AT632" s="259"/>
      <c r="AU632" s="259"/>
      <c r="AV632" s="259"/>
      <c r="AW632" s="259"/>
      <c r="AX632" s="259"/>
      <c r="AY632" s="259"/>
      <c r="AZ632" s="259"/>
      <c r="BA632" s="259"/>
      <c r="BB632" s="259"/>
      <c r="BC632" s="259"/>
      <c r="BD632" s="259"/>
      <c r="BE632" s="259"/>
      <c r="BF632" s="259"/>
      <c r="BG632" s="259"/>
      <c r="BH632" s="259"/>
      <c r="BI632" s="259"/>
      <c r="BJ632" s="259"/>
      <c r="BK632" s="259"/>
      <c r="BL632" s="259"/>
      <c r="BM632" s="259"/>
      <c r="BN632" s="259"/>
      <c r="BO632" s="259"/>
      <c r="BP632" s="259"/>
      <c r="BQ632" s="259"/>
      <c r="BR632" s="259"/>
      <c r="BS632" s="259"/>
      <c r="BT632" s="259"/>
      <c r="BU632" s="259"/>
      <c r="BV632" s="259"/>
      <c r="BW632" s="259"/>
      <c r="BX632" s="259"/>
      <c r="BY632" s="259"/>
      <c r="BZ632" s="259"/>
      <c r="CA632" s="259"/>
      <c r="CB632" s="259"/>
      <c r="CC632" s="259"/>
      <c r="CD632" s="259"/>
      <c r="CE632" s="259"/>
    </row>
    <row r="633" spans="46:83" x14ac:dyDescent="0.15">
      <c r="AT633" s="259"/>
      <c r="AU633" s="259"/>
      <c r="AV633" s="259"/>
      <c r="AW633" s="259"/>
      <c r="AX633" s="259"/>
      <c r="AY633" s="259"/>
      <c r="AZ633" s="259"/>
      <c r="BA633" s="259"/>
      <c r="BB633" s="259"/>
      <c r="BC633" s="259"/>
      <c r="BD633" s="259"/>
      <c r="BE633" s="259"/>
      <c r="BF633" s="259"/>
      <c r="BG633" s="259"/>
      <c r="BH633" s="259"/>
      <c r="BI633" s="259"/>
      <c r="BJ633" s="259"/>
      <c r="BK633" s="259"/>
      <c r="BL633" s="259"/>
      <c r="BM633" s="259"/>
      <c r="BN633" s="259"/>
      <c r="BO633" s="259"/>
      <c r="BP633" s="259"/>
      <c r="BQ633" s="259"/>
      <c r="BR633" s="259"/>
      <c r="BS633" s="259"/>
      <c r="BT633" s="259"/>
      <c r="BU633" s="259"/>
      <c r="BV633" s="259"/>
      <c r="BW633" s="259"/>
      <c r="BX633" s="259"/>
      <c r="BY633" s="259"/>
      <c r="BZ633" s="259"/>
      <c r="CA633" s="259"/>
      <c r="CB633" s="259"/>
      <c r="CC633" s="259"/>
      <c r="CD633" s="259"/>
      <c r="CE633" s="259"/>
    </row>
    <row r="634" spans="46:83" x14ac:dyDescent="0.15">
      <c r="AT634" s="259"/>
      <c r="AU634" s="259"/>
      <c r="AV634" s="259"/>
      <c r="AW634" s="259"/>
      <c r="AX634" s="259"/>
      <c r="AY634" s="259"/>
      <c r="AZ634" s="259"/>
      <c r="BA634" s="259"/>
      <c r="BB634" s="259"/>
      <c r="BC634" s="259"/>
      <c r="BD634" s="259"/>
      <c r="BE634" s="259"/>
      <c r="BF634" s="259"/>
      <c r="BG634" s="259"/>
      <c r="BH634" s="259"/>
      <c r="BI634" s="259"/>
      <c r="BJ634" s="259"/>
      <c r="BK634" s="259"/>
      <c r="BL634" s="259"/>
      <c r="BM634" s="259"/>
      <c r="BN634" s="259"/>
      <c r="BO634" s="259"/>
      <c r="BP634" s="259"/>
      <c r="BQ634" s="259"/>
      <c r="BR634" s="259"/>
      <c r="BS634" s="259"/>
      <c r="BT634" s="259"/>
      <c r="BU634" s="259"/>
      <c r="BV634" s="259"/>
      <c r="BW634" s="259"/>
      <c r="BX634" s="259"/>
      <c r="BY634" s="259"/>
      <c r="BZ634" s="259"/>
      <c r="CA634" s="259"/>
      <c r="CB634" s="259"/>
      <c r="CC634" s="259"/>
      <c r="CD634" s="259"/>
      <c r="CE634" s="259"/>
    </row>
    <row r="635" spans="46:83" x14ac:dyDescent="0.15">
      <c r="AT635" s="259"/>
      <c r="AU635" s="259"/>
      <c r="AV635" s="259"/>
      <c r="AW635" s="259"/>
      <c r="AX635" s="259"/>
      <c r="AY635" s="259"/>
      <c r="AZ635" s="259"/>
      <c r="BA635" s="259"/>
      <c r="BB635" s="259"/>
      <c r="BC635" s="259"/>
      <c r="BD635" s="259"/>
      <c r="BE635" s="259"/>
      <c r="BF635" s="259"/>
      <c r="BG635" s="259"/>
      <c r="BH635" s="259"/>
      <c r="BI635" s="259"/>
      <c r="BJ635" s="259"/>
      <c r="BK635" s="259"/>
      <c r="BL635" s="259"/>
      <c r="BM635" s="259"/>
      <c r="BN635" s="259"/>
      <c r="BO635" s="259"/>
      <c r="BP635" s="259"/>
      <c r="BQ635" s="259"/>
      <c r="BR635" s="259"/>
      <c r="BS635" s="259"/>
      <c r="BT635" s="259"/>
      <c r="BU635" s="259"/>
      <c r="BV635" s="259"/>
      <c r="BW635" s="259"/>
      <c r="BX635" s="259"/>
      <c r="BY635" s="259"/>
      <c r="BZ635" s="259"/>
      <c r="CA635" s="259"/>
      <c r="CB635" s="259"/>
      <c r="CC635" s="259"/>
      <c r="CD635" s="259"/>
      <c r="CE635" s="259"/>
    </row>
    <row r="636" spans="46:83" x14ac:dyDescent="0.15">
      <c r="AT636" s="259"/>
      <c r="AU636" s="259"/>
      <c r="AV636" s="259"/>
      <c r="AW636" s="259"/>
      <c r="AX636" s="259"/>
      <c r="AY636" s="259"/>
      <c r="AZ636" s="259"/>
      <c r="BA636" s="259"/>
      <c r="BB636" s="259"/>
      <c r="BC636" s="259"/>
      <c r="BD636" s="259"/>
      <c r="BE636" s="259"/>
      <c r="BF636" s="259"/>
      <c r="BG636" s="259"/>
      <c r="BH636" s="259"/>
      <c r="BI636" s="259"/>
      <c r="BJ636" s="259"/>
      <c r="BK636" s="259"/>
      <c r="BL636" s="259"/>
      <c r="BM636" s="259"/>
      <c r="BN636" s="259"/>
      <c r="BO636" s="259"/>
      <c r="BP636" s="259"/>
      <c r="BQ636" s="259"/>
      <c r="BR636" s="259"/>
      <c r="BS636" s="259"/>
      <c r="BT636" s="259"/>
      <c r="BU636" s="259"/>
      <c r="BV636" s="259"/>
      <c r="BW636" s="259"/>
      <c r="BX636" s="259"/>
      <c r="BY636" s="259"/>
      <c r="BZ636" s="259"/>
      <c r="CA636" s="259"/>
      <c r="CB636" s="259"/>
      <c r="CC636" s="259"/>
      <c r="CD636" s="259"/>
      <c r="CE636" s="259"/>
    </row>
    <row r="637" spans="46:83" x14ac:dyDescent="0.15">
      <c r="AT637" s="259"/>
      <c r="AU637" s="259"/>
      <c r="AV637" s="259"/>
      <c r="AW637" s="259"/>
      <c r="AX637" s="259"/>
      <c r="AY637" s="259"/>
      <c r="AZ637" s="259"/>
      <c r="BA637" s="259"/>
      <c r="BB637" s="259"/>
      <c r="BC637" s="259"/>
      <c r="BD637" s="259"/>
      <c r="BE637" s="259"/>
      <c r="BF637" s="259"/>
      <c r="BG637" s="259"/>
      <c r="BH637" s="259"/>
      <c r="BI637" s="259"/>
      <c r="BJ637" s="259"/>
      <c r="BK637" s="259"/>
      <c r="BL637" s="259"/>
      <c r="BM637" s="259"/>
      <c r="BN637" s="259"/>
      <c r="BO637" s="259"/>
      <c r="BP637" s="259"/>
      <c r="BQ637" s="259"/>
      <c r="BR637" s="259"/>
      <c r="BS637" s="259"/>
      <c r="BT637" s="259"/>
      <c r="BU637" s="259"/>
      <c r="BV637" s="259"/>
      <c r="BW637" s="259"/>
      <c r="BX637" s="259"/>
      <c r="BY637" s="259"/>
      <c r="BZ637" s="259"/>
      <c r="CA637" s="259"/>
      <c r="CB637" s="259"/>
      <c r="CC637" s="259"/>
      <c r="CD637" s="259"/>
      <c r="CE637" s="259"/>
    </row>
    <row r="638" spans="46:83" x14ac:dyDescent="0.15">
      <c r="AT638" s="259"/>
      <c r="AU638" s="259"/>
      <c r="AV638" s="259"/>
      <c r="AW638" s="259"/>
      <c r="AX638" s="259"/>
      <c r="AY638" s="259"/>
      <c r="AZ638" s="259"/>
      <c r="BA638" s="259"/>
      <c r="BB638" s="259"/>
      <c r="BC638" s="259"/>
      <c r="BD638" s="259"/>
      <c r="BE638" s="259"/>
      <c r="BF638" s="259"/>
      <c r="BG638" s="259"/>
      <c r="BH638" s="259"/>
      <c r="BI638" s="259"/>
      <c r="BJ638" s="259"/>
      <c r="BK638" s="259"/>
      <c r="BL638" s="259"/>
      <c r="BM638" s="259"/>
      <c r="BN638" s="259"/>
      <c r="BO638" s="259"/>
      <c r="BP638" s="259"/>
      <c r="BQ638" s="259"/>
      <c r="BR638" s="259"/>
      <c r="BS638" s="259"/>
      <c r="BT638" s="259"/>
      <c r="BU638" s="259"/>
      <c r="BV638" s="259"/>
      <c r="BW638" s="259"/>
      <c r="BX638" s="259"/>
      <c r="BY638" s="259"/>
      <c r="BZ638" s="259"/>
      <c r="CA638" s="259"/>
      <c r="CB638" s="259"/>
      <c r="CC638" s="259"/>
      <c r="CD638" s="259"/>
      <c r="CE638" s="259"/>
    </row>
    <row r="639" spans="46:83" x14ac:dyDescent="0.15">
      <c r="AT639" s="259"/>
      <c r="AU639" s="259"/>
      <c r="AV639" s="259"/>
      <c r="AW639" s="259"/>
      <c r="AX639" s="259"/>
      <c r="AY639" s="259"/>
      <c r="AZ639" s="259"/>
      <c r="BA639" s="259"/>
      <c r="BB639" s="259"/>
      <c r="BC639" s="259"/>
      <c r="BD639" s="259"/>
      <c r="BE639" s="259"/>
      <c r="BF639" s="259"/>
      <c r="BG639" s="259"/>
      <c r="BH639" s="259"/>
      <c r="BI639" s="259"/>
      <c r="BJ639" s="259"/>
      <c r="BK639" s="259"/>
      <c r="BL639" s="259"/>
      <c r="BM639" s="259"/>
      <c r="BN639" s="259"/>
      <c r="BO639" s="259"/>
      <c r="BP639" s="259"/>
      <c r="BQ639" s="259"/>
      <c r="BR639" s="259"/>
      <c r="BS639" s="259"/>
      <c r="BT639" s="259"/>
      <c r="BU639" s="259"/>
      <c r="BV639" s="259"/>
      <c r="BW639" s="259"/>
      <c r="BX639" s="259"/>
      <c r="BY639" s="259"/>
      <c r="BZ639" s="259"/>
      <c r="CA639" s="259"/>
      <c r="CB639" s="259"/>
      <c r="CC639" s="259"/>
      <c r="CD639" s="259"/>
      <c r="CE639" s="259"/>
    </row>
    <row r="640" spans="46:83" x14ac:dyDescent="0.15">
      <c r="AT640" s="259"/>
      <c r="AU640" s="259"/>
      <c r="AV640" s="259"/>
      <c r="AW640" s="259"/>
      <c r="AX640" s="259"/>
      <c r="AY640" s="259"/>
      <c r="AZ640" s="259"/>
      <c r="BA640" s="259"/>
      <c r="BB640" s="259"/>
      <c r="BC640" s="259"/>
      <c r="BD640" s="259"/>
      <c r="BE640" s="259"/>
      <c r="BF640" s="259"/>
      <c r="BG640" s="259"/>
      <c r="BH640" s="259"/>
      <c r="BI640" s="259"/>
      <c r="BJ640" s="259"/>
      <c r="BK640" s="259"/>
      <c r="BL640" s="259"/>
      <c r="BM640" s="259"/>
      <c r="BN640" s="259"/>
      <c r="BO640" s="259"/>
      <c r="BP640" s="259"/>
      <c r="BQ640" s="259"/>
      <c r="BR640" s="259"/>
      <c r="BS640" s="259"/>
      <c r="BT640" s="259"/>
      <c r="BU640" s="259"/>
      <c r="BV640" s="259"/>
      <c r="BW640" s="259"/>
      <c r="BX640" s="259"/>
      <c r="BY640" s="259"/>
      <c r="BZ640" s="259"/>
      <c r="CA640" s="259"/>
      <c r="CB640" s="259"/>
      <c r="CC640" s="259"/>
      <c r="CD640" s="259"/>
      <c r="CE640" s="259"/>
    </row>
    <row r="641" spans="46:83" x14ac:dyDescent="0.15">
      <c r="AT641" s="259"/>
      <c r="AU641" s="259"/>
      <c r="AV641" s="259"/>
      <c r="AW641" s="259"/>
      <c r="AX641" s="259"/>
      <c r="AY641" s="259"/>
      <c r="AZ641" s="259"/>
      <c r="BA641" s="259"/>
      <c r="BB641" s="259"/>
      <c r="BC641" s="259"/>
      <c r="BD641" s="259"/>
      <c r="BE641" s="259"/>
      <c r="BF641" s="259"/>
      <c r="BG641" s="259"/>
      <c r="BH641" s="259"/>
      <c r="BI641" s="259"/>
      <c r="BJ641" s="259"/>
      <c r="BK641" s="259"/>
      <c r="BL641" s="259"/>
      <c r="BM641" s="259"/>
      <c r="BN641" s="259"/>
      <c r="BO641" s="259"/>
      <c r="BP641" s="259"/>
      <c r="BQ641" s="259"/>
      <c r="BR641" s="259"/>
      <c r="BS641" s="259"/>
      <c r="BT641" s="259"/>
      <c r="BU641" s="259"/>
      <c r="BV641" s="259"/>
      <c r="BW641" s="259"/>
      <c r="BX641" s="259"/>
      <c r="BY641" s="259"/>
      <c r="BZ641" s="259"/>
      <c r="CA641" s="259"/>
      <c r="CB641" s="259"/>
      <c r="CC641" s="259"/>
      <c r="CD641" s="259"/>
      <c r="CE641" s="259"/>
    </row>
    <row r="642" spans="46:83" x14ac:dyDescent="0.15">
      <c r="AT642" s="259"/>
      <c r="AU642" s="259"/>
      <c r="AV642" s="259"/>
      <c r="AW642" s="259"/>
      <c r="AX642" s="259"/>
      <c r="AY642" s="259"/>
      <c r="AZ642" s="259"/>
      <c r="BA642" s="259"/>
      <c r="BB642" s="259"/>
      <c r="BC642" s="259"/>
      <c r="BD642" s="259"/>
      <c r="BE642" s="259"/>
      <c r="BF642" s="259"/>
      <c r="BG642" s="259"/>
      <c r="BH642" s="259"/>
      <c r="BI642" s="259"/>
      <c r="BJ642" s="259"/>
      <c r="BK642" s="259"/>
      <c r="BL642" s="259"/>
      <c r="BM642" s="259"/>
      <c r="BN642" s="259"/>
      <c r="BO642" s="259"/>
      <c r="BP642" s="259"/>
      <c r="BQ642" s="259"/>
      <c r="BR642" s="259"/>
      <c r="BS642" s="259"/>
      <c r="BT642" s="259"/>
      <c r="BU642" s="259"/>
      <c r="BV642" s="259"/>
      <c r="BW642" s="259"/>
      <c r="BX642" s="259"/>
      <c r="BY642" s="259"/>
      <c r="BZ642" s="259"/>
      <c r="CA642" s="259"/>
      <c r="CB642" s="259"/>
      <c r="CC642" s="259"/>
      <c r="CD642" s="259"/>
      <c r="CE642" s="259"/>
    </row>
    <row r="643" spans="46:83" x14ac:dyDescent="0.15">
      <c r="AT643" s="259"/>
      <c r="AU643" s="259"/>
      <c r="AV643" s="259"/>
      <c r="AW643" s="259"/>
      <c r="AX643" s="259"/>
      <c r="AY643" s="259"/>
      <c r="AZ643" s="259"/>
      <c r="BA643" s="259"/>
      <c r="BB643" s="259"/>
      <c r="BC643" s="259"/>
      <c r="BD643" s="259"/>
      <c r="BE643" s="259"/>
      <c r="BF643" s="259"/>
      <c r="BG643" s="259"/>
      <c r="BH643" s="259"/>
      <c r="BI643" s="259"/>
      <c r="BJ643" s="259"/>
      <c r="BK643" s="259"/>
      <c r="BL643" s="259"/>
      <c r="BM643" s="259"/>
      <c r="BN643" s="259"/>
      <c r="BO643" s="259"/>
      <c r="BP643" s="259"/>
      <c r="BQ643" s="259"/>
      <c r="BR643" s="259"/>
      <c r="BS643" s="259"/>
      <c r="BT643" s="259"/>
      <c r="BU643" s="259"/>
      <c r="BV643" s="259"/>
      <c r="BW643" s="259"/>
      <c r="BX643" s="259"/>
      <c r="BY643" s="259"/>
      <c r="BZ643" s="259"/>
      <c r="CA643" s="259"/>
      <c r="CB643" s="259"/>
      <c r="CC643" s="259"/>
      <c r="CD643" s="259"/>
      <c r="CE643" s="259"/>
    </row>
    <row r="644" spans="46:83" x14ac:dyDescent="0.15">
      <c r="AT644" s="259"/>
      <c r="AU644" s="259"/>
      <c r="AV644" s="259"/>
      <c r="AW644" s="259"/>
      <c r="AX644" s="259"/>
      <c r="AY644" s="259"/>
      <c r="AZ644" s="259"/>
      <c r="BA644" s="259"/>
      <c r="BB644" s="259"/>
      <c r="BC644" s="259"/>
      <c r="BD644" s="259"/>
      <c r="BE644" s="259"/>
      <c r="BF644" s="259"/>
      <c r="BG644" s="259"/>
      <c r="BH644" s="259"/>
      <c r="BI644" s="259"/>
      <c r="BJ644" s="259"/>
      <c r="BK644" s="259"/>
      <c r="BL644" s="259"/>
      <c r="BM644" s="259"/>
      <c r="BN644" s="259"/>
      <c r="BO644" s="259"/>
      <c r="BP644" s="259"/>
      <c r="BQ644" s="259"/>
      <c r="BR644" s="259"/>
      <c r="BS644" s="259"/>
      <c r="BT644" s="259"/>
      <c r="BU644" s="259"/>
      <c r="BV644" s="259"/>
      <c r="BW644" s="259"/>
      <c r="BX644" s="259"/>
      <c r="BY644" s="259"/>
      <c r="BZ644" s="259"/>
      <c r="CA644" s="259"/>
      <c r="CB644" s="259"/>
      <c r="CC644" s="259"/>
      <c r="CD644" s="259"/>
      <c r="CE644" s="259"/>
    </row>
    <row r="645" spans="46:83" x14ac:dyDescent="0.15">
      <c r="AT645" s="259"/>
      <c r="AU645" s="259"/>
      <c r="AV645" s="259"/>
      <c r="AW645" s="259"/>
      <c r="AX645" s="259"/>
      <c r="AY645" s="259"/>
      <c r="AZ645" s="259"/>
      <c r="BA645" s="259"/>
      <c r="BB645" s="259"/>
      <c r="BC645" s="259"/>
      <c r="BD645" s="259"/>
      <c r="BE645" s="259"/>
      <c r="BF645" s="259"/>
      <c r="BG645" s="259"/>
      <c r="BH645" s="259"/>
      <c r="BI645" s="259"/>
      <c r="BJ645" s="259"/>
      <c r="BK645" s="259"/>
      <c r="BL645" s="259"/>
      <c r="BM645" s="259"/>
      <c r="BN645" s="259"/>
      <c r="BO645" s="259"/>
      <c r="BP645" s="259"/>
      <c r="BQ645" s="259"/>
      <c r="BR645" s="259"/>
      <c r="BS645" s="259"/>
      <c r="BT645" s="259"/>
      <c r="BU645" s="259"/>
      <c r="BV645" s="259"/>
      <c r="BW645" s="259"/>
      <c r="BX645" s="259"/>
      <c r="BY645" s="259"/>
      <c r="BZ645" s="259"/>
      <c r="CA645" s="259"/>
      <c r="CB645" s="259"/>
      <c r="CC645" s="259"/>
      <c r="CD645" s="259"/>
      <c r="CE645" s="259"/>
    </row>
    <row r="646" spans="46:83" x14ac:dyDescent="0.15">
      <c r="AT646" s="259"/>
      <c r="AU646" s="259"/>
      <c r="AV646" s="259"/>
      <c r="AW646" s="259"/>
      <c r="AX646" s="259"/>
      <c r="AY646" s="259"/>
      <c r="AZ646" s="259"/>
      <c r="BA646" s="259"/>
      <c r="BB646" s="259"/>
      <c r="BC646" s="259"/>
      <c r="BD646" s="259"/>
      <c r="BE646" s="259"/>
      <c r="BF646" s="259"/>
      <c r="BG646" s="259"/>
      <c r="BH646" s="259"/>
      <c r="BI646" s="259"/>
      <c r="BJ646" s="259"/>
      <c r="BK646" s="259"/>
      <c r="BL646" s="259"/>
      <c r="BM646" s="259"/>
      <c r="BN646" s="259"/>
      <c r="BO646" s="259"/>
      <c r="BP646" s="259"/>
      <c r="BQ646" s="259"/>
      <c r="BR646" s="259"/>
      <c r="BS646" s="259"/>
      <c r="BT646" s="259"/>
      <c r="BU646" s="259"/>
      <c r="BV646" s="259"/>
      <c r="BW646" s="259"/>
      <c r="BX646" s="259"/>
      <c r="BY646" s="259"/>
      <c r="BZ646" s="259"/>
      <c r="CA646" s="259"/>
      <c r="CB646" s="259"/>
      <c r="CC646" s="259"/>
      <c r="CD646" s="259"/>
      <c r="CE646" s="259"/>
    </row>
    <row r="647" spans="46:83" x14ac:dyDescent="0.15">
      <c r="AT647" s="259"/>
      <c r="AU647" s="259"/>
      <c r="AV647" s="259"/>
      <c r="AW647" s="259"/>
      <c r="AX647" s="259"/>
      <c r="AY647" s="259"/>
      <c r="AZ647" s="259"/>
      <c r="BA647" s="259"/>
      <c r="BB647" s="259"/>
      <c r="BC647" s="259"/>
      <c r="BD647" s="259"/>
      <c r="BE647" s="259"/>
      <c r="BF647" s="259"/>
      <c r="BG647" s="259"/>
      <c r="BH647" s="259"/>
      <c r="BI647" s="259"/>
      <c r="BJ647" s="259"/>
      <c r="BK647" s="259"/>
      <c r="BL647" s="259"/>
      <c r="BM647" s="259"/>
      <c r="BN647" s="259"/>
      <c r="BO647" s="259"/>
      <c r="BP647" s="259"/>
      <c r="BQ647" s="259"/>
      <c r="BR647" s="259"/>
      <c r="BS647" s="259"/>
      <c r="BT647" s="259"/>
      <c r="BU647" s="259"/>
      <c r="BV647" s="259"/>
      <c r="BW647" s="259"/>
      <c r="BX647" s="259"/>
      <c r="BY647" s="259"/>
      <c r="BZ647" s="259"/>
      <c r="CA647" s="259"/>
      <c r="CB647" s="259"/>
      <c r="CC647" s="259"/>
      <c r="CD647" s="259"/>
      <c r="CE647" s="259"/>
    </row>
    <row r="648" spans="46:83" x14ac:dyDescent="0.15">
      <c r="AT648" s="259"/>
      <c r="AU648" s="259"/>
      <c r="AV648" s="259"/>
      <c r="AW648" s="259"/>
      <c r="AX648" s="259"/>
      <c r="AY648" s="259"/>
      <c r="AZ648" s="259"/>
      <c r="BA648" s="259"/>
      <c r="BB648" s="259"/>
      <c r="BC648" s="259"/>
      <c r="BD648" s="259"/>
      <c r="BE648" s="259"/>
      <c r="BF648" s="259"/>
      <c r="BG648" s="259"/>
      <c r="BH648" s="259"/>
      <c r="BI648" s="259"/>
      <c r="BJ648" s="259"/>
      <c r="BK648" s="259"/>
      <c r="BL648" s="259"/>
      <c r="BM648" s="259"/>
      <c r="BN648" s="259"/>
      <c r="BO648" s="259"/>
      <c r="BP648" s="259"/>
      <c r="BQ648" s="259"/>
      <c r="BR648" s="259"/>
      <c r="BS648" s="259"/>
      <c r="BT648" s="259"/>
      <c r="BU648" s="259"/>
      <c r="BV648" s="259"/>
      <c r="BW648" s="259"/>
      <c r="BX648" s="259"/>
      <c r="BY648" s="259"/>
      <c r="BZ648" s="259"/>
      <c r="CA648" s="259"/>
      <c r="CB648" s="259"/>
      <c r="CC648" s="259"/>
      <c r="CD648" s="259"/>
      <c r="CE648" s="259"/>
    </row>
    <row r="649" spans="46:83" x14ac:dyDescent="0.15">
      <c r="AT649" s="259"/>
      <c r="AU649" s="259"/>
      <c r="AV649" s="259"/>
      <c r="AW649" s="259"/>
      <c r="AX649" s="259"/>
      <c r="AY649" s="259"/>
      <c r="AZ649" s="259"/>
      <c r="BA649" s="259"/>
      <c r="BB649" s="259"/>
      <c r="BC649" s="259"/>
      <c r="BD649" s="259"/>
      <c r="BE649" s="259"/>
      <c r="BF649" s="259"/>
      <c r="BG649" s="259"/>
      <c r="BH649" s="259"/>
      <c r="BI649" s="259"/>
      <c r="BJ649" s="259"/>
      <c r="BK649" s="259"/>
      <c r="BL649" s="259"/>
      <c r="BM649" s="259"/>
      <c r="BN649" s="259"/>
      <c r="BO649" s="259"/>
      <c r="BP649" s="259"/>
      <c r="BQ649" s="259"/>
      <c r="BR649" s="259"/>
      <c r="BS649" s="259"/>
      <c r="BT649" s="259"/>
      <c r="BU649" s="259"/>
      <c r="BV649" s="259"/>
      <c r="BW649" s="259"/>
      <c r="BX649" s="259"/>
      <c r="BY649" s="259"/>
      <c r="BZ649" s="259"/>
      <c r="CA649" s="259"/>
      <c r="CB649" s="259"/>
      <c r="CC649" s="259"/>
      <c r="CD649" s="259"/>
      <c r="CE649" s="259"/>
    </row>
    <row r="650" spans="46:83" x14ac:dyDescent="0.15">
      <c r="AT650" s="259"/>
      <c r="AU650" s="259"/>
      <c r="AV650" s="259"/>
      <c r="AW650" s="259"/>
      <c r="AX650" s="259"/>
      <c r="AY650" s="259"/>
      <c r="AZ650" s="259"/>
      <c r="BA650" s="259"/>
      <c r="BB650" s="259"/>
      <c r="BC650" s="259"/>
      <c r="BD650" s="259"/>
      <c r="BE650" s="259"/>
      <c r="BF650" s="259"/>
      <c r="BG650" s="259"/>
      <c r="BH650" s="259"/>
      <c r="BI650" s="259"/>
      <c r="BJ650" s="259"/>
      <c r="BK650" s="259"/>
      <c r="BL650" s="259"/>
      <c r="BM650" s="259"/>
      <c r="BN650" s="259"/>
      <c r="BO650" s="259"/>
      <c r="BP650" s="259"/>
      <c r="BQ650" s="259"/>
      <c r="BR650" s="259"/>
      <c r="BS650" s="259"/>
      <c r="BT650" s="259"/>
      <c r="BU650" s="259"/>
      <c r="BV650" s="259"/>
      <c r="BW650" s="259"/>
      <c r="BX650" s="259"/>
      <c r="BY650" s="259"/>
      <c r="BZ650" s="259"/>
      <c r="CA650" s="259"/>
      <c r="CB650" s="259"/>
      <c r="CC650" s="259"/>
      <c r="CD650" s="259"/>
      <c r="CE650" s="259"/>
    </row>
    <row r="651" spans="46:83" x14ac:dyDescent="0.15">
      <c r="AT651" s="259"/>
      <c r="AU651" s="259"/>
      <c r="AV651" s="259"/>
      <c r="AW651" s="259"/>
      <c r="AX651" s="259"/>
      <c r="AY651" s="259"/>
      <c r="AZ651" s="259"/>
      <c r="BA651" s="259"/>
      <c r="BB651" s="259"/>
      <c r="BC651" s="259"/>
      <c r="BD651" s="259"/>
      <c r="BE651" s="259"/>
      <c r="BF651" s="259"/>
      <c r="BG651" s="259"/>
      <c r="BH651" s="259"/>
      <c r="BI651" s="259"/>
      <c r="BJ651" s="259"/>
      <c r="BK651" s="259"/>
      <c r="BL651" s="259"/>
      <c r="BM651" s="259"/>
      <c r="BN651" s="259"/>
      <c r="BO651" s="259"/>
      <c r="BP651" s="259"/>
      <c r="BQ651" s="259"/>
      <c r="BR651" s="259"/>
      <c r="BS651" s="259"/>
      <c r="BT651" s="259"/>
      <c r="BU651" s="259"/>
      <c r="BV651" s="259"/>
      <c r="BW651" s="259"/>
      <c r="BX651" s="259"/>
      <c r="BY651" s="259"/>
      <c r="BZ651" s="259"/>
      <c r="CA651" s="259"/>
      <c r="CB651" s="259"/>
      <c r="CC651" s="259"/>
      <c r="CD651" s="259"/>
      <c r="CE651" s="259"/>
    </row>
    <row r="652" spans="46:83" x14ac:dyDescent="0.15">
      <c r="AT652" s="259"/>
      <c r="AU652" s="259"/>
      <c r="AV652" s="259"/>
      <c r="AW652" s="259"/>
      <c r="AX652" s="259"/>
      <c r="AY652" s="259"/>
      <c r="AZ652" s="259"/>
      <c r="BA652" s="259"/>
      <c r="BB652" s="259"/>
      <c r="BC652" s="259"/>
      <c r="BD652" s="259"/>
      <c r="BE652" s="259"/>
      <c r="BF652" s="259"/>
      <c r="BG652" s="259"/>
      <c r="BH652" s="259"/>
      <c r="BI652" s="259"/>
      <c r="BJ652" s="259"/>
      <c r="BK652" s="259"/>
      <c r="BL652" s="259"/>
      <c r="BM652" s="259"/>
      <c r="BN652" s="259"/>
      <c r="BO652" s="259"/>
      <c r="BP652" s="259"/>
      <c r="BQ652" s="259"/>
      <c r="BR652" s="259"/>
      <c r="BS652" s="259"/>
      <c r="BT652" s="259"/>
      <c r="BU652" s="259"/>
      <c r="BV652" s="259"/>
      <c r="BW652" s="259"/>
      <c r="BX652" s="259"/>
      <c r="BY652" s="259"/>
      <c r="BZ652" s="259"/>
      <c r="CA652" s="259"/>
      <c r="CB652" s="259"/>
      <c r="CC652" s="259"/>
      <c r="CD652" s="259"/>
      <c r="CE652" s="259"/>
    </row>
    <row r="653" spans="46:83" x14ac:dyDescent="0.15">
      <c r="AT653" s="259"/>
      <c r="AU653" s="259"/>
      <c r="AV653" s="259"/>
      <c r="AW653" s="259"/>
      <c r="AX653" s="259"/>
      <c r="AY653" s="259"/>
      <c r="AZ653" s="259"/>
      <c r="BA653" s="259"/>
      <c r="BB653" s="259"/>
      <c r="BC653" s="259"/>
      <c r="BD653" s="259"/>
      <c r="BE653" s="259"/>
      <c r="BF653" s="259"/>
      <c r="BG653" s="259"/>
      <c r="BH653" s="259"/>
      <c r="BI653" s="259"/>
      <c r="BJ653" s="259"/>
      <c r="BK653" s="259"/>
      <c r="BL653" s="259"/>
      <c r="BM653" s="259"/>
      <c r="BN653" s="259"/>
      <c r="BO653" s="259"/>
      <c r="BP653" s="259"/>
      <c r="BQ653" s="259"/>
      <c r="BR653" s="259"/>
      <c r="BS653" s="259"/>
      <c r="BT653" s="259"/>
      <c r="BU653" s="259"/>
      <c r="BV653" s="259"/>
      <c r="BW653" s="259"/>
      <c r="BX653" s="259"/>
      <c r="BY653" s="259"/>
      <c r="BZ653" s="259"/>
      <c r="CA653" s="259"/>
      <c r="CB653" s="259"/>
      <c r="CC653" s="259"/>
      <c r="CD653" s="259"/>
      <c r="CE653" s="259"/>
    </row>
    <row r="654" spans="46:83" x14ac:dyDescent="0.15">
      <c r="AT654" s="259"/>
      <c r="AU654" s="259"/>
      <c r="AV654" s="259"/>
      <c r="AW654" s="259"/>
      <c r="AX654" s="259"/>
      <c r="AY654" s="259"/>
      <c r="AZ654" s="259"/>
      <c r="BA654" s="259"/>
      <c r="BB654" s="259"/>
      <c r="BC654" s="259"/>
      <c r="BD654" s="259"/>
      <c r="BE654" s="259"/>
      <c r="BF654" s="259"/>
      <c r="BG654" s="259"/>
      <c r="BH654" s="259"/>
      <c r="BI654" s="259"/>
      <c r="BJ654" s="259"/>
      <c r="BK654" s="259"/>
      <c r="BL654" s="259"/>
      <c r="BM654" s="259"/>
      <c r="BN654" s="259"/>
      <c r="BO654" s="259"/>
      <c r="BP654" s="259"/>
      <c r="BQ654" s="259"/>
      <c r="BR654" s="259"/>
      <c r="BS654" s="259"/>
      <c r="BT654" s="259"/>
      <c r="BU654" s="259"/>
      <c r="BV654" s="259"/>
      <c r="BW654" s="259"/>
      <c r="BX654" s="259"/>
      <c r="BY654" s="259"/>
      <c r="BZ654" s="259"/>
      <c r="CA654" s="259"/>
      <c r="CB654" s="259"/>
      <c r="CC654" s="259"/>
      <c r="CD654" s="259"/>
      <c r="CE654" s="259"/>
    </row>
    <row r="655" spans="46:83" x14ac:dyDescent="0.15">
      <c r="AT655" s="259"/>
      <c r="AU655" s="259"/>
      <c r="AV655" s="259"/>
      <c r="AW655" s="259"/>
      <c r="AX655" s="259"/>
      <c r="AY655" s="259"/>
      <c r="AZ655" s="259"/>
      <c r="BA655" s="259"/>
      <c r="BB655" s="259"/>
      <c r="BC655" s="259"/>
      <c r="BD655" s="259"/>
      <c r="BE655" s="259"/>
      <c r="BF655" s="259"/>
      <c r="BG655" s="259"/>
      <c r="BH655" s="259"/>
      <c r="BI655" s="259"/>
      <c r="BJ655" s="259"/>
      <c r="BK655" s="259"/>
      <c r="BL655" s="259"/>
      <c r="BM655" s="259"/>
      <c r="BN655" s="259"/>
      <c r="BO655" s="259"/>
      <c r="BP655" s="259"/>
      <c r="BQ655" s="259"/>
      <c r="BR655" s="259"/>
      <c r="BS655" s="259"/>
      <c r="BT655" s="259"/>
      <c r="BU655" s="259"/>
      <c r="BV655" s="259"/>
      <c r="BW655" s="259"/>
      <c r="BX655" s="259"/>
      <c r="BY655" s="259"/>
      <c r="BZ655" s="259"/>
      <c r="CA655" s="259"/>
      <c r="CB655" s="259"/>
      <c r="CC655" s="259"/>
      <c r="CD655" s="259"/>
      <c r="CE655" s="259"/>
    </row>
    <row r="656" spans="46:83" x14ac:dyDescent="0.15">
      <c r="AT656" s="259"/>
      <c r="AU656" s="259"/>
      <c r="AV656" s="259"/>
      <c r="AW656" s="259"/>
      <c r="AX656" s="259"/>
      <c r="AY656" s="259"/>
      <c r="AZ656" s="259"/>
      <c r="BA656" s="259"/>
      <c r="BB656" s="259"/>
      <c r="BC656" s="259"/>
      <c r="BD656" s="259"/>
      <c r="BE656" s="259"/>
      <c r="BF656" s="259"/>
      <c r="BG656" s="259"/>
      <c r="BH656" s="259"/>
      <c r="BI656" s="259"/>
      <c r="BJ656" s="259"/>
      <c r="BK656" s="259"/>
      <c r="BL656" s="259"/>
      <c r="BM656" s="259"/>
      <c r="BN656" s="259"/>
      <c r="BO656" s="259"/>
      <c r="BP656" s="259"/>
      <c r="BQ656" s="259"/>
      <c r="BR656" s="259"/>
      <c r="BS656" s="259"/>
      <c r="BT656" s="259"/>
      <c r="BU656" s="259"/>
      <c r="BV656" s="259"/>
      <c r="BW656" s="259"/>
      <c r="BX656" s="259"/>
      <c r="BY656" s="259"/>
      <c r="BZ656" s="259"/>
      <c r="CA656" s="259"/>
      <c r="CB656" s="259"/>
      <c r="CC656" s="259"/>
      <c r="CD656" s="259"/>
      <c r="CE656" s="259"/>
    </row>
    <row r="657" spans="46:83" x14ac:dyDescent="0.15">
      <c r="AT657" s="259"/>
      <c r="AU657" s="259"/>
      <c r="AV657" s="259"/>
      <c r="AW657" s="259"/>
      <c r="AX657" s="259"/>
      <c r="AY657" s="259"/>
      <c r="AZ657" s="259"/>
      <c r="BA657" s="259"/>
      <c r="BB657" s="259"/>
      <c r="BC657" s="259"/>
      <c r="BD657" s="259"/>
      <c r="BE657" s="259"/>
      <c r="BF657" s="259"/>
      <c r="BG657" s="259"/>
      <c r="BH657" s="259"/>
      <c r="BI657" s="259"/>
      <c r="BJ657" s="259"/>
      <c r="BK657" s="259"/>
      <c r="BL657" s="259"/>
      <c r="BM657" s="259"/>
      <c r="BN657" s="259"/>
      <c r="BO657" s="259"/>
      <c r="BP657" s="259"/>
      <c r="BQ657" s="259"/>
      <c r="BR657" s="259"/>
      <c r="BS657" s="259"/>
      <c r="BT657" s="259"/>
      <c r="BU657" s="259"/>
      <c r="BV657" s="259"/>
      <c r="BW657" s="259"/>
      <c r="BX657" s="259"/>
      <c r="BY657" s="259"/>
      <c r="BZ657" s="259"/>
      <c r="CA657" s="259"/>
      <c r="CB657" s="259"/>
      <c r="CC657" s="259"/>
      <c r="CD657" s="259"/>
      <c r="CE657" s="259"/>
    </row>
    <row r="658" spans="46:83" x14ac:dyDescent="0.15">
      <c r="AT658" s="259"/>
      <c r="AU658" s="259"/>
      <c r="AV658" s="259"/>
      <c r="AW658" s="259"/>
      <c r="AX658" s="259"/>
      <c r="AY658" s="259"/>
      <c r="AZ658" s="259"/>
      <c r="BA658" s="259"/>
      <c r="BB658" s="259"/>
      <c r="BC658" s="259"/>
      <c r="BD658" s="259"/>
      <c r="BE658" s="259"/>
      <c r="BF658" s="259"/>
      <c r="BG658" s="259"/>
      <c r="BH658" s="259"/>
      <c r="BI658" s="259"/>
      <c r="BJ658" s="259"/>
      <c r="BK658" s="259"/>
      <c r="BL658" s="259"/>
      <c r="BM658" s="259"/>
      <c r="BN658" s="259"/>
      <c r="BO658" s="259"/>
      <c r="BP658" s="259"/>
      <c r="BQ658" s="259"/>
      <c r="BR658" s="259"/>
      <c r="BS658" s="259"/>
      <c r="BT658" s="259"/>
      <c r="BU658" s="259"/>
      <c r="BV658" s="259"/>
      <c r="BW658" s="259"/>
      <c r="BX658" s="259"/>
      <c r="BY658" s="259"/>
      <c r="BZ658" s="259"/>
      <c r="CA658" s="259"/>
      <c r="CB658" s="259"/>
      <c r="CC658" s="259"/>
      <c r="CD658" s="259"/>
      <c r="CE658" s="259"/>
    </row>
    <row r="659" spans="46:83" x14ac:dyDescent="0.15">
      <c r="AT659" s="259"/>
      <c r="AU659" s="259"/>
      <c r="AV659" s="259"/>
      <c r="AW659" s="259"/>
      <c r="AX659" s="259"/>
      <c r="AY659" s="259"/>
      <c r="AZ659" s="259"/>
      <c r="BA659" s="259"/>
      <c r="BB659" s="259"/>
      <c r="BC659" s="259"/>
      <c r="BD659" s="259"/>
      <c r="BE659" s="259"/>
      <c r="BF659" s="259"/>
      <c r="BG659" s="259"/>
      <c r="BH659" s="259"/>
      <c r="BI659" s="259"/>
      <c r="BJ659" s="259"/>
      <c r="BK659" s="259"/>
      <c r="BL659" s="259"/>
      <c r="BM659" s="259"/>
      <c r="BN659" s="259"/>
      <c r="BO659" s="259"/>
      <c r="BP659" s="259"/>
      <c r="BQ659" s="259"/>
      <c r="BR659" s="259"/>
      <c r="BS659" s="259"/>
      <c r="BT659" s="259"/>
      <c r="BU659" s="259"/>
      <c r="BV659" s="259"/>
      <c r="BW659" s="259"/>
      <c r="BX659" s="259"/>
      <c r="BY659" s="259"/>
      <c r="BZ659" s="259"/>
      <c r="CA659" s="259"/>
      <c r="CB659" s="259"/>
      <c r="CC659" s="259"/>
      <c r="CD659" s="259"/>
      <c r="CE659" s="259"/>
    </row>
    <row r="660" spans="46:83" x14ac:dyDescent="0.15">
      <c r="AT660" s="259"/>
      <c r="AU660" s="259"/>
      <c r="AV660" s="259"/>
      <c r="AW660" s="259"/>
      <c r="AX660" s="259"/>
      <c r="AY660" s="259"/>
      <c r="AZ660" s="259"/>
      <c r="BA660" s="259"/>
      <c r="BB660" s="259"/>
      <c r="BC660" s="259"/>
      <c r="BD660" s="259"/>
      <c r="BE660" s="259"/>
      <c r="BF660" s="259"/>
      <c r="BG660" s="259"/>
      <c r="BH660" s="259"/>
      <c r="BI660" s="259"/>
      <c r="BJ660" s="259"/>
      <c r="BK660" s="259"/>
      <c r="BL660" s="259"/>
      <c r="BM660" s="259"/>
      <c r="BN660" s="259"/>
      <c r="BO660" s="259"/>
      <c r="BP660" s="259"/>
      <c r="BQ660" s="259"/>
      <c r="BR660" s="259"/>
      <c r="BS660" s="259"/>
      <c r="BT660" s="259"/>
      <c r="BU660" s="259"/>
      <c r="BV660" s="259"/>
      <c r="BW660" s="259"/>
      <c r="BX660" s="259"/>
      <c r="BY660" s="259"/>
      <c r="BZ660" s="259"/>
      <c r="CA660" s="259"/>
      <c r="CB660" s="259"/>
      <c r="CC660" s="259"/>
      <c r="CD660" s="259"/>
      <c r="CE660" s="259"/>
    </row>
    <row r="661" spans="46:83" x14ac:dyDescent="0.15">
      <c r="AT661" s="259"/>
      <c r="AU661" s="259"/>
      <c r="AV661" s="259"/>
      <c r="AW661" s="259"/>
      <c r="AX661" s="259"/>
      <c r="AY661" s="259"/>
      <c r="AZ661" s="259"/>
      <c r="BA661" s="259"/>
      <c r="BB661" s="259"/>
      <c r="BC661" s="259"/>
      <c r="BD661" s="259"/>
      <c r="BE661" s="259"/>
      <c r="BF661" s="259"/>
      <c r="BG661" s="259"/>
      <c r="BH661" s="259"/>
      <c r="BI661" s="259"/>
      <c r="BJ661" s="259"/>
      <c r="BK661" s="259"/>
      <c r="BL661" s="259"/>
      <c r="BM661" s="259"/>
      <c r="BN661" s="259"/>
      <c r="BO661" s="259"/>
      <c r="BP661" s="259"/>
      <c r="BQ661" s="259"/>
      <c r="BR661" s="259"/>
      <c r="BS661" s="259"/>
      <c r="BT661" s="259"/>
      <c r="BU661" s="259"/>
      <c r="BV661" s="259"/>
      <c r="BW661" s="259"/>
      <c r="BX661" s="259"/>
      <c r="BY661" s="259"/>
      <c r="BZ661" s="259"/>
      <c r="CA661" s="259"/>
      <c r="CB661" s="259"/>
      <c r="CC661" s="259"/>
      <c r="CD661" s="259"/>
      <c r="CE661" s="259"/>
    </row>
    <row r="662" spans="46:83" x14ac:dyDescent="0.15">
      <c r="AT662" s="259"/>
      <c r="AU662" s="259"/>
      <c r="AV662" s="259"/>
      <c r="AW662" s="259"/>
      <c r="AX662" s="259"/>
      <c r="AY662" s="259"/>
      <c r="AZ662" s="259"/>
      <c r="BA662" s="259"/>
      <c r="BB662" s="259"/>
      <c r="BC662" s="259"/>
      <c r="BD662" s="259"/>
      <c r="BE662" s="259"/>
      <c r="BF662" s="259"/>
      <c r="BG662" s="259"/>
      <c r="BH662" s="259"/>
      <c r="BI662" s="259"/>
      <c r="BJ662" s="259"/>
      <c r="BK662" s="259"/>
      <c r="BL662" s="259"/>
      <c r="BM662" s="259"/>
      <c r="BN662" s="259"/>
      <c r="BO662" s="259"/>
      <c r="BP662" s="259"/>
      <c r="BQ662" s="259"/>
      <c r="BR662" s="259"/>
      <c r="BS662" s="259"/>
      <c r="BT662" s="259"/>
      <c r="BU662" s="259"/>
      <c r="BV662" s="259"/>
      <c r="BW662" s="259"/>
      <c r="BX662" s="259"/>
      <c r="BY662" s="259"/>
      <c r="BZ662" s="259"/>
      <c r="CA662" s="259"/>
      <c r="CB662" s="259"/>
      <c r="CC662" s="259"/>
      <c r="CD662" s="259"/>
      <c r="CE662" s="259"/>
    </row>
    <row r="663" spans="46:83" x14ac:dyDescent="0.15">
      <c r="AT663" s="259"/>
      <c r="AU663" s="259"/>
      <c r="AV663" s="259"/>
      <c r="AW663" s="259"/>
      <c r="AX663" s="259"/>
      <c r="AY663" s="259"/>
      <c r="AZ663" s="259"/>
      <c r="BA663" s="259"/>
      <c r="BB663" s="259"/>
      <c r="BC663" s="259"/>
      <c r="BD663" s="259"/>
      <c r="BE663" s="259"/>
      <c r="BF663" s="259"/>
      <c r="BG663" s="259"/>
      <c r="BH663" s="259"/>
      <c r="BI663" s="259"/>
      <c r="BJ663" s="259"/>
      <c r="BK663" s="259"/>
      <c r="BL663" s="259"/>
      <c r="BM663" s="259"/>
      <c r="BN663" s="259"/>
      <c r="BO663" s="259"/>
      <c r="BP663" s="259"/>
      <c r="BQ663" s="259"/>
      <c r="BR663" s="259"/>
      <c r="BS663" s="259"/>
      <c r="BT663" s="259"/>
      <c r="BU663" s="259"/>
      <c r="BV663" s="259"/>
      <c r="BW663" s="259"/>
      <c r="BX663" s="259"/>
      <c r="BY663" s="259"/>
      <c r="BZ663" s="259"/>
      <c r="CA663" s="259"/>
      <c r="CB663" s="259"/>
      <c r="CC663" s="259"/>
      <c r="CD663" s="259"/>
      <c r="CE663" s="259"/>
    </row>
    <row r="664" spans="46:83" x14ac:dyDescent="0.15">
      <c r="AT664" s="259"/>
      <c r="AU664" s="259"/>
      <c r="AV664" s="259"/>
      <c r="AW664" s="259"/>
      <c r="AX664" s="259"/>
      <c r="AY664" s="259"/>
      <c r="AZ664" s="259"/>
      <c r="BA664" s="259"/>
      <c r="BB664" s="259"/>
      <c r="BC664" s="259"/>
      <c r="BD664" s="259"/>
      <c r="BE664" s="259"/>
      <c r="BF664" s="259"/>
      <c r="BG664" s="259"/>
      <c r="BH664" s="259"/>
      <c r="BI664" s="259"/>
      <c r="BJ664" s="259"/>
      <c r="BK664" s="259"/>
      <c r="BL664" s="259"/>
      <c r="BM664" s="259"/>
      <c r="BN664" s="259"/>
      <c r="BO664" s="259"/>
      <c r="BP664" s="259"/>
      <c r="BQ664" s="259"/>
      <c r="BR664" s="259"/>
      <c r="BS664" s="259"/>
      <c r="BT664" s="259"/>
      <c r="BU664" s="259"/>
      <c r="BV664" s="259"/>
      <c r="BW664" s="259"/>
      <c r="BX664" s="259"/>
      <c r="BY664" s="259"/>
      <c r="BZ664" s="259"/>
      <c r="CA664" s="259"/>
      <c r="CB664" s="259"/>
      <c r="CC664" s="259"/>
      <c r="CD664" s="259"/>
      <c r="CE664" s="259"/>
    </row>
    <row r="665" spans="46:83" x14ac:dyDescent="0.15">
      <c r="AT665" s="259"/>
      <c r="AU665" s="259"/>
      <c r="AV665" s="259"/>
      <c r="AW665" s="259"/>
      <c r="AX665" s="259"/>
      <c r="AY665" s="259"/>
      <c r="AZ665" s="259"/>
      <c r="BA665" s="259"/>
      <c r="BB665" s="259"/>
      <c r="BC665" s="259"/>
      <c r="BD665" s="259"/>
      <c r="BE665" s="259"/>
      <c r="BF665" s="259"/>
      <c r="BG665" s="259"/>
      <c r="BH665" s="259"/>
      <c r="BI665" s="259"/>
      <c r="BJ665" s="259"/>
      <c r="BK665" s="259"/>
      <c r="BL665" s="259"/>
      <c r="BM665" s="259"/>
      <c r="BN665" s="259"/>
      <c r="BO665" s="259"/>
      <c r="BP665" s="259"/>
      <c r="BQ665" s="259"/>
      <c r="BR665" s="259"/>
      <c r="BS665" s="259"/>
      <c r="BT665" s="259"/>
      <c r="BU665" s="259"/>
      <c r="BV665" s="259"/>
      <c r="BW665" s="259"/>
      <c r="BX665" s="259"/>
      <c r="BY665" s="259"/>
      <c r="BZ665" s="259"/>
      <c r="CA665" s="259"/>
      <c r="CB665" s="259"/>
      <c r="CC665" s="259"/>
      <c r="CD665" s="259"/>
      <c r="CE665" s="259"/>
    </row>
    <row r="666" spans="46:83" x14ac:dyDescent="0.15">
      <c r="AT666" s="259"/>
      <c r="AU666" s="259"/>
      <c r="AV666" s="259"/>
      <c r="AW666" s="259"/>
      <c r="AX666" s="259"/>
      <c r="AY666" s="259"/>
      <c r="AZ666" s="259"/>
      <c r="BA666" s="259"/>
      <c r="BB666" s="259"/>
      <c r="BC666" s="259"/>
      <c r="BD666" s="259"/>
      <c r="BE666" s="259"/>
      <c r="BF666" s="259"/>
      <c r="BG666" s="259"/>
      <c r="BH666" s="259"/>
      <c r="BI666" s="259"/>
      <c r="BJ666" s="259"/>
      <c r="BK666" s="259"/>
      <c r="BL666" s="259"/>
      <c r="BM666" s="259"/>
      <c r="BN666" s="259"/>
      <c r="BO666" s="259"/>
      <c r="BP666" s="259"/>
      <c r="BQ666" s="259"/>
      <c r="BR666" s="259"/>
      <c r="BS666" s="259"/>
      <c r="BT666" s="259"/>
      <c r="BU666" s="259"/>
      <c r="BV666" s="259"/>
      <c r="BW666" s="259"/>
      <c r="BX666" s="259"/>
      <c r="BY666" s="259"/>
      <c r="BZ666" s="259"/>
      <c r="CA666" s="259"/>
      <c r="CB666" s="259"/>
      <c r="CC666" s="259"/>
      <c r="CD666" s="259"/>
      <c r="CE666" s="259"/>
    </row>
    <row r="667" spans="46:83" x14ac:dyDescent="0.15">
      <c r="AT667" s="259"/>
      <c r="AU667" s="259"/>
      <c r="AV667" s="259"/>
      <c r="AW667" s="259"/>
      <c r="AX667" s="259"/>
      <c r="AY667" s="259"/>
      <c r="AZ667" s="259"/>
      <c r="BA667" s="259"/>
      <c r="BB667" s="259"/>
      <c r="BC667" s="259"/>
      <c r="BD667" s="259"/>
      <c r="BE667" s="259"/>
      <c r="BF667" s="259"/>
      <c r="BG667" s="259"/>
      <c r="BH667" s="259"/>
      <c r="BI667" s="259"/>
      <c r="BJ667" s="259"/>
      <c r="BK667" s="259"/>
      <c r="BL667" s="259"/>
      <c r="BM667" s="259"/>
      <c r="BN667" s="259"/>
      <c r="BO667" s="259"/>
      <c r="BP667" s="259"/>
      <c r="BQ667" s="259"/>
      <c r="BR667" s="259"/>
      <c r="BS667" s="259"/>
      <c r="BT667" s="259"/>
      <c r="BU667" s="259"/>
      <c r="BV667" s="259"/>
      <c r="BW667" s="259"/>
      <c r="BX667" s="259"/>
      <c r="BY667" s="259"/>
      <c r="BZ667" s="259"/>
      <c r="CA667" s="259"/>
      <c r="CB667" s="259"/>
      <c r="CC667" s="259"/>
      <c r="CD667" s="259"/>
      <c r="CE667" s="259"/>
    </row>
    <row r="668" spans="46:83" x14ac:dyDescent="0.15">
      <c r="AT668" s="259"/>
      <c r="AU668" s="259"/>
      <c r="AV668" s="259"/>
      <c r="AW668" s="259"/>
      <c r="AX668" s="259"/>
      <c r="AY668" s="259"/>
      <c r="AZ668" s="259"/>
      <c r="BA668" s="259"/>
      <c r="BB668" s="259"/>
      <c r="BC668" s="259"/>
      <c r="BD668" s="259"/>
      <c r="BE668" s="259"/>
      <c r="BF668" s="259"/>
      <c r="BG668" s="259"/>
      <c r="BH668" s="259"/>
      <c r="BI668" s="259"/>
      <c r="BJ668" s="259"/>
      <c r="BK668" s="259"/>
      <c r="BL668" s="259"/>
      <c r="BM668" s="259"/>
      <c r="BN668" s="259"/>
      <c r="BO668" s="259"/>
      <c r="BP668" s="259"/>
      <c r="BQ668" s="259"/>
      <c r="BR668" s="259"/>
      <c r="BS668" s="259"/>
      <c r="BT668" s="259"/>
      <c r="BU668" s="259"/>
      <c r="BV668" s="259"/>
      <c r="BW668" s="259"/>
      <c r="BX668" s="259"/>
      <c r="BY668" s="259"/>
      <c r="BZ668" s="259"/>
      <c r="CA668" s="259"/>
      <c r="CB668" s="259"/>
      <c r="CC668" s="259"/>
      <c r="CD668" s="259"/>
      <c r="CE668" s="259"/>
    </row>
    <row r="669" spans="46:83" x14ac:dyDescent="0.15">
      <c r="AT669" s="259"/>
      <c r="AU669" s="259"/>
      <c r="AV669" s="259"/>
      <c r="AW669" s="259"/>
      <c r="AX669" s="259"/>
      <c r="AY669" s="259"/>
      <c r="AZ669" s="259"/>
      <c r="BA669" s="259"/>
      <c r="BB669" s="259"/>
      <c r="BC669" s="259"/>
      <c r="BD669" s="259"/>
      <c r="BE669" s="259"/>
      <c r="BF669" s="259"/>
      <c r="BG669" s="259"/>
      <c r="BH669" s="259"/>
      <c r="BI669" s="259"/>
      <c r="BJ669" s="259"/>
      <c r="BK669" s="259"/>
      <c r="BL669" s="259"/>
      <c r="BM669" s="259"/>
      <c r="BN669" s="259"/>
      <c r="BO669" s="259"/>
      <c r="BP669" s="259"/>
      <c r="BQ669" s="259"/>
      <c r="BR669" s="259"/>
      <c r="BS669" s="259"/>
      <c r="BT669" s="259"/>
      <c r="BU669" s="259"/>
      <c r="BV669" s="259"/>
      <c r="BW669" s="259"/>
      <c r="BX669" s="259"/>
      <c r="BY669" s="259"/>
      <c r="BZ669" s="259"/>
      <c r="CA669" s="259"/>
      <c r="CB669" s="259"/>
      <c r="CC669" s="259"/>
      <c r="CD669" s="259"/>
      <c r="CE669" s="259"/>
    </row>
    <row r="670" spans="46:83" x14ac:dyDescent="0.15">
      <c r="AT670" s="259"/>
      <c r="AU670" s="259"/>
      <c r="AV670" s="259"/>
      <c r="AW670" s="259"/>
      <c r="AX670" s="259"/>
      <c r="AY670" s="259"/>
      <c r="AZ670" s="259"/>
      <c r="BA670" s="259"/>
      <c r="BB670" s="259"/>
      <c r="BC670" s="259"/>
      <c r="BD670" s="259"/>
      <c r="BE670" s="259"/>
      <c r="BF670" s="259"/>
      <c r="BG670" s="259"/>
      <c r="BH670" s="259"/>
      <c r="BI670" s="259"/>
      <c r="BJ670" s="259"/>
      <c r="BK670" s="259"/>
      <c r="BL670" s="259"/>
      <c r="BM670" s="259"/>
      <c r="BN670" s="259"/>
      <c r="BO670" s="259"/>
      <c r="BP670" s="259"/>
      <c r="BQ670" s="259"/>
      <c r="BR670" s="259"/>
      <c r="BS670" s="259"/>
      <c r="BT670" s="259"/>
      <c r="BU670" s="259"/>
      <c r="BV670" s="259"/>
      <c r="BW670" s="259"/>
      <c r="BX670" s="259"/>
      <c r="BY670" s="259"/>
      <c r="BZ670" s="259"/>
      <c r="CA670" s="259"/>
      <c r="CB670" s="259"/>
      <c r="CC670" s="259"/>
      <c r="CD670" s="259"/>
      <c r="CE670" s="259"/>
    </row>
    <row r="671" spans="46:83" x14ac:dyDescent="0.15">
      <c r="AT671" s="259"/>
      <c r="AU671" s="259"/>
      <c r="AV671" s="259"/>
      <c r="AW671" s="259"/>
      <c r="AX671" s="259"/>
      <c r="AY671" s="259"/>
      <c r="AZ671" s="259"/>
      <c r="BA671" s="259"/>
      <c r="BB671" s="259"/>
      <c r="BC671" s="259"/>
      <c r="BD671" s="259"/>
      <c r="BE671" s="259"/>
      <c r="BF671" s="259"/>
      <c r="BG671" s="259"/>
      <c r="BH671" s="259"/>
      <c r="BI671" s="259"/>
      <c r="BJ671" s="259"/>
      <c r="BK671" s="259"/>
      <c r="BL671" s="259"/>
      <c r="BM671" s="259"/>
      <c r="BN671" s="259"/>
      <c r="BO671" s="259"/>
      <c r="BP671" s="259"/>
      <c r="BQ671" s="259"/>
      <c r="BR671" s="259"/>
      <c r="BS671" s="259"/>
      <c r="BT671" s="259"/>
      <c r="BU671" s="259"/>
      <c r="BV671" s="259"/>
      <c r="BW671" s="259"/>
      <c r="BX671" s="259"/>
      <c r="BY671" s="259"/>
      <c r="BZ671" s="259"/>
      <c r="CA671" s="259"/>
      <c r="CB671" s="259"/>
      <c r="CC671" s="259"/>
      <c r="CD671" s="259"/>
      <c r="CE671" s="259"/>
    </row>
    <row r="672" spans="46:83" x14ac:dyDescent="0.15">
      <c r="AT672" s="259"/>
      <c r="AU672" s="259"/>
      <c r="AV672" s="259"/>
      <c r="AW672" s="259"/>
      <c r="AX672" s="259"/>
      <c r="AY672" s="259"/>
      <c r="AZ672" s="259"/>
      <c r="BA672" s="259"/>
      <c r="BB672" s="259"/>
      <c r="BC672" s="259"/>
      <c r="BD672" s="259"/>
      <c r="BE672" s="259"/>
      <c r="BF672" s="259"/>
      <c r="BG672" s="259"/>
      <c r="BH672" s="259"/>
      <c r="BI672" s="259"/>
      <c r="BJ672" s="259"/>
      <c r="BK672" s="259"/>
      <c r="BL672" s="259"/>
      <c r="BM672" s="259"/>
      <c r="BN672" s="259"/>
      <c r="BO672" s="259"/>
      <c r="BP672" s="259"/>
      <c r="BQ672" s="259"/>
      <c r="BR672" s="259"/>
      <c r="BS672" s="259"/>
      <c r="BT672" s="259"/>
      <c r="BU672" s="259"/>
      <c r="BV672" s="259"/>
      <c r="BW672" s="259"/>
      <c r="BX672" s="259"/>
      <c r="BY672" s="259"/>
      <c r="BZ672" s="259"/>
      <c r="CA672" s="259"/>
      <c r="CB672" s="259"/>
      <c r="CC672" s="259"/>
      <c r="CD672" s="259"/>
      <c r="CE672" s="259"/>
    </row>
    <row r="673" spans="46:83" x14ac:dyDescent="0.15">
      <c r="AT673" s="259"/>
      <c r="AU673" s="259"/>
      <c r="AV673" s="259"/>
      <c r="AW673" s="259"/>
      <c r="AX673" s="259"/>
      <c r="AY673" s="259"/>
      <c r="AZ673" s="259"/>
      <c r="BA673" s="259"/>
      <c r="BB673" s="259"/>
      <c r="BC673" s="259"/>
      <c r="BD673" s="259"/>
      <c r="BE673" s="259"/>
      <c r="BF673" s="259"/>
      <c r="BG673" s="259"/>
      <c r="BH673" s="259"/>
      <c r="BI673" s="259"/>
      <c r="BJ673" s="259"/>
      <c r="BK673" s="259"/>
      <c r="BL673" s="259"/>
      <c r="BM673" s="259"/>
      <c r="BN673" s="259"/>
      <c r="BO673" s="259"/>
      <c r="BP673" s="259"/>
      <c r="BQ673" s="259"/>
      <c r="BR673" s="259"/>
      <c r="BS673" s="259"/>
      <c r="BT673" s="259"/>
      <c r="BU673" s="259"/>
      <c r="BV673" s="259"/>
      <c r="BW673" s="259"/>
      <c r="BX673" s="259"/>
      <c r="BY673" s="259"/>
      <c r="BZ673" s="259"/>
      <c r="CA673" s="259"/>
      <c r="CB673" s="259"/>
      <c r="CC673" s="259"/>
      <c r="CD673" s="259"/>
      <c r="CE673" s="259"/>
    </row>
    <row r="674" spans="46:83" x14ac:dyDescent="0.15">
      <c r="AT674" s="259"/>
      <c r="AU674" s="259"/>
      <c r="AV674" s="259"/>
      <c r="AW674" s="259"/>
      <c r="AX674" s="259"/>
      <c r="AY674" s="259"/>
      <c r="AZ674" s="259"/>
      <c r="BA674" s="259"/>
      <c r="BB674" s="259"/>
      <c r="BC674" s="259"/>
      <c r="BD674" s="259"/>
      <c r="BE674" s="259"/>
      <c r="BF674" s="259"/>
      <c r="BG674" s="259"/>
      <c r="BH674" s="259"/>
      <c r="BI674" s="259"/>
      <c r="BJ674" s="259"/>
      <c r="BK674" s="259"/>
      <c r="BL674" s="259"/>
      <c r="BM674" s="259"/>
      <c r="BN674" s="259"/>
      <c r="BO674" s="259"/>
      <c r="BP674" s="259"/>
      <c r="BQ674" s="259"/>
      <c r="BR674" s="259"/>
      <c r="BS674" s="259"/>
      <c r="BT674" s="259"/>
      <c r="BU674" s="259"/>
      <c r="BV674" s="259"/>
      <c r="BW674" s="259"/>
      <c r="BX674" s="259"/>
      <c r="BY674" s="259"/>
      <c r="BZ674" s="259"/>
      <c r="CA674" s="259"/>
      <c r="CB674" s="259"/>
      <c r="CC674" s="259"/>
      <c r="CD674" s="259"/>
      <c r="CE674" s="259"/>
    </row>
    <row r="675" spans="46:83" x14ac:dyDescent="0.15">
      <c r="AT675" s="259"/>
      <c r="AU675" s="259"/>
      <c r="AV675" s="259"/>
      <c r="AW675" s="259"/>
      <c r="AX675" s="259"/>
      <c r="AY675" s="259"/>
      <c r="AZ675" s="259"/>
      <c r="BA675" s="259"/>
      <c r="BB675" s="259"/>
      <c r="BC675" s="259"/>
      <c r="BD675" s="259"/>
      <c r="BE675" s="259"/>
      <c r="BF675" s="259"/>
      <c r="BG675" s="259"/>
      <c r="BH675" s="259"/>
      <c r="BI675" s="259"/>
      <c r="BJ675" s="259"/>
      <c r="BK675" s="259"/>
      <c r="BL675" s="259"/>
      <c r="BM675" s="259"/>
      <c r="BN675" s="259"/>
      <c r="BO675" s="259"/>
      <c r="BP675" s="259"/>
      <c r="BQ675" s="259"/>
      <c r="BR675" s="259"/>
      <c r="BS675" s="259"/>
      <c r="BT675" s="259"/>
      <c r="BU675" s="259"/>
      <c r="BV675" s="259"/>
      <c r="BW675" s="259"/>
      <c r="BX675" s="259"/>
      <c r="BY675" s="259"/>
      <c r="BZ675" s="259"/>
      <c r="CA675" s="259"/>
      <c r="CB675" s="259"/>
      <c r="CC675" s="259"/>
      <c r="CD675" s="259"/>
      <c r="CE675" s="259"/>
    </row>
    <row r="676" spans="46:83" x14ac:dyDescent="0.15">
      <c r="AT676" s="259"/>
      <c r="AU676" s="259"/>
      <c r="AV676" s="259"/>
      <c r="AW676" s="259"/>
      <c r="AX676" s="259"/>
      <c r="AY676" s="259"/>
      <c r="AZ676" s="259"/>
      <c r="BA676" s="259"/>
      <c r="BB676" s="259"/>
      <c r="BC676" s="259"/>
      <c r="BD676" s="259"/>
      <c r="BE676" s="259"/>
      <c r="BF676" s="259"/>
      <c r="BG676" s="259"/>
      <c r="BH676" s="259"/>
      <c r="BI676" s="259"/>
      <c r="BJ676" s="259"/>
      <c r="BK676" s="259"/>
      <c r="BL676" s="259"/>
      <c r="BM676" s="259"/>
      <c r="BN676" s="259"/>
      <c r="BO676" s="259"/>
      <c r="BP676" s="259"/>
      <c r="BQ676" s="259"/>
      <c r="BR676" s="259"/>
      <c r="BS676" s="259"/>
      <c r="BT676" s="259"/>
      <c r="BU676" s="259"/>
      <c r="BV676" s="259"/>
      <c r="BW676" s="259"/>
      <c r="BX676" s="259"/>
      <c r="BY676" s="259"/>
      <c r="BZ676" s="259"/>
      <c r="CA676" s="259"/>
      <c r="CB676" s="259"/>
      <c r="CC676" s="259"/>
      <c r="CD676" s="259"/>
      <c r="CE676" s="259"/>
    </row>
    <row r="677" spans="46:83" x14ac:dyDescent="0.15">
      <c r="AT677" s="259"/>
      <c r="AU677" s="259"/>
      <c r="AV677" s="259"/>
      <c r="AW677" s="259"/>
      <c r="AX677" s="259"/>
      <c r="AY677" s="259"/>
      <c r="AZ677" s="259"/>
      <c r="BA677" s="259"/>
      <c r="BB677" s="259"/>
      <c r="BC677" s="259"/>
      <c r="BD677" s="259"/>
      <c r="BE677" s="259"/>
      <c r="BF677" s="259"/>
      <c r="BG677" s="259"/>
      <c r="BH677" s="259"/>
      <c r="BI677" s="259"/>
      <c r="BJ677" s="259"/>
      <c r="BK677" s="259"/>
      <c r="BL677" s="259"/>
      <c r="BM677" s="259"/>
      <c r="BN677" s="259"/>
      <c r="BO677" s="259"/>
      <c r="BP677" s="259"/>
      <c r="BQ677" s="259"/>
      <c r="BR677" s="259"/>
      <c r="BS677" s="259"/>
      <c r="BT677" s="259"/>
      <c r="BU677" s="259"/>
      <c r="BV677" s="259"/>
      <c r="BW677" s="259"/>
      <c r="BX677" s="259"/>
      <c r="BY677" s="259"/>
      <c r="BZ677" s="259"/>
      <c r="CA677" s="259"/>
      <c r="CB677" s="259"/>
      <c r="CC677" s="259"/>
      <c r="CD677" s="259"/>
      <c r="CE677" s="259"/>
    </row>
    <row r="678" spans="46:83" x14ac:dyDescent="0.15">
      <c r="AT678" s="259"/>
      <c r="AU678" s="259"/>
      <c r="AV678" s="259"/>
      <c r="AW678" s="259"/>
      <c r="AX678" s="259"/>
      <c r="AY678" s="259"/>
      <c r="AZ678" s="259"/>
      <c r="BA678" s="259"/>
      <c r="BB678" s="259"/>
      <c r="BC678" s="259"/>
      <c r="BD678" s="259"/>
      <c r="BE678" s="259"/>
      <c r="BF678" s="259"/>
      <c r="BG678" s="259"/>
      <c r="BH678" s="259"/>
      <c r="BI678" s="259"/>
      <c r="BJ678" s="259"/>
      <c r="BK678" s="259"/>
      <c r="BL678" s="259"/>
      <c r="BM678" s="259"/>
      <c r="BN678" s="259"/>
      <c r="BO678" s="259"/>
      <c r="BP678" s="259"/>
      <c r="BQ678" s="259"/>
      <c r="BR678" s="259"/>
      <c r="BS678" s="259"/>
      <c r="BT678" s="259"/>
      <c r="BU678" s="259"/>
      <c r="BV678" s="259"/>
      <c r="BW678" s="259"/>
      <c r="BX678" s="259"/>
      <c r="BY678" s="259"/>
      <c r="BZ678" s="259"/>
      <c r="CA678" s="259"/>
      <c r="CB678" s="259"/>
      <c r="CC678" s="259"/>
      <c r="CD678" s="259"/>
      <c r="CE678" s="259"/>
    </row>
    <row r="679" spans="46:83" x14ac:dyDescent="0.15">
      <c r="AT679" s="259"/>
      <c r="AU679" s="259"/>
      <c r="AV679" s="259"/>
      <c r="AW679" s="259"/>
      <c r="AX679" s="259"/>
      <c r="AY679" s="259"/>
      <c r="AZ679" s="259"/>
      <c r="BA679" s="259"/>
      <c r="BB679" s="259"/>
      <c r="BC679" s="259"/>
      <c r="BD679" s="259"/>
      <c r="BE679" s="259"/>
      <c r="BF679" s="259"/>
      <c r="BG679" s="259"/>
      <c r="BH679" s="259"/>
      <c r="BI679" s="259"/>
      <c r="BJ679" s="259"/>
      <c r="BK679" s="259"/>
      <c r="BL679" s="259"/>
      <c r="BM679" s="259"/>
      <c r="BN679" s="259"/>
      <c r="BO679" s="259"/>
      <c r="BP679" s="259"/>
      <c r="BQ679" s="259"/>
      <c r="BR679" s="259"/>
      <c r="BS679" s="259"/>
      <c r="BT679" s="259"/>
      <c r="BU679" s="259"/>
      <c r="BV679" s="259"/>
      <c r="BW679" s="259"/>
      <c r="BX679" s="259"/>
      <c r="BY679" s="259"/>
      <c r="BZ679" s="259"/>
      <c r="CA679" s="259"/>
      <c r="CB679" s="259"/>
      <c r="CC679" s="259"/>
      <c r="CD679" s="259"/>
      <c r="CE679" s="259"/>
    </row>
    <row r="680" spans="46:83" x14ac:dyDescent="0.15">
      <c r="AT680" s="259"/>
      <c r="AU680" s="259"/>
      <c r="AV680" s="259"/>
      <c r="AW680" s="259"/>
      <c r="AX680" s="259"/>
      <c r="AY680" s="259"/>
      <c r="AZ680" s="259"/>
      <c r="BA680" s="259"/>
      <c r="BB680" s="259"/>
      <c r="BC680" s="259"/>
      <c r="BD680" s="259"/>
      <c r="BE680" s="259"/>
      <c r="BF680" s="259"/>
      <c r="BG680" s="259"/>
      <c r="BH680" s="259"/>
      <c r="BI680" s="259"/>
      <c r="BJ680" s="259"/>
      <c r="BK680" s="259"/>
      <c r="BL680" s="259"/>
      <c r="BM680" s="259"/>
      <c r="BN680" s="259"/>
      <c r="BO680" s="259"/>
      <c r="BP680" s="259"/>
      <c r="BQ680" s="259"/>
      <c r="BR680" s="259"/>
      <c r="BS680" s="259"/>
      <c r="BT680" s="259"/>
      <c r="BU680" s="259"/>
      <c r="BV680" s="259"/>
      <c r="BW680" s="259"/>
      <c r="BX680" s="259"/>
      <c r="BY680" s="259"/>
      <c r="BZ680" s="259"/>
      <c r="CA680" s="259"/>
      <c r="CB680" s="259"/>
      <c r="CC680" s="259"/>
      <c r="CD680" s="259"/>
      <c r="CE680" s="259"/>
    </row>
    <row r="681" spans="46:83" x14ac:dyDescent="0.15">
      <c r="AT681" s="259"/>
      <c r="AU681" s="259"/>
      <c r="AV681" s="259"/>
      <c r="AW681" s="259"/>
      <c r="AX681" s="259"/>
      <c r="AY681" s="259"/>
      <c r="AZ681" s="259"/>
      <c r="BA681" s="259"/>
      <c r="BB681" s="259"/>
      <c r="BC681" s="259"/>
      <c r="BD681" s="259"/>
      <c r="BE681" s="259"/>
      <c r="BF681" s="259"/>
      <c r="BG681" s="259"/>
      <c r="BH681" s="259"/>
      <c r="BI681" s="259"/>
      <c r="BJ681" s="259"/>
      <c r="BK681" s="259"/>
      <c r="BL681" s="259"/>
      <c r="BM681" s="259"/>
      <c r="BN681" s="259"/>
      <c r="BO681" s="259"/>
      <c r="BP681" s="259"/>
      <c r="BQ681" s="259"/>
      <c r="BR681" s="259"/>
      <c r="BS681" s="259"/>
      <c r="BT681" s="259"/>
      <c r="BU681" s="259"/>
      <c r="BV681" s="259"/>
      <c r="BW681" s="259"/>
      <c r="BX681" s="259"/>
      <c r="BY681" s="259"/>
      <c r="BZ681" s="259"/>
      <c r="CA681" s="259"/>
      <c r="CB681" s="259"/>
      <c r="CC681" s="259"/>
      <c r="CD681" s="259"/>
      <c r="CE681" s="259"/>
    </row>
    <row r="682" spans="46:83" x14ac:dyDescent="0.15">
      <c r="AT682" s="259"/>
      <c r="AU682" s="259"/>
      <c r="AV682" s="259"/>
      <c r="AW682" s="259"/>
      <c r="AX682" s="259"/>
      <c r="AY682" s="259"/>
      <c r="AZ682" s="259"/>
      <c r="BA682" s="259"/>
      <c r="BB682" s="259"/>
      <c r="BC682" s="259"/>
      <c r="BD682" s="259"/>
      <c r="BE682" s="259"/>
      <c r="BF682" s="259"/>
      <c r="BG682" s="259"/>
      <c r="BH682" s="259"/>
      <c r="BI682" s="259"/>
      <c r="BJ682" s="259"/>
      <c r="BK682" s="259"/>
      <c r="BL682" s="259"/>
      <c r="BM682" s="259"/>
      <c r="BN682" s="259"/>
      <c r="BO682" s="259"/>
      <c r="BP682" s="259"/>
      <c r="BQ682" s="259"/>
      <c r="BR682" s="259"/>
      <c r="BS682" s="259"/>
      <c r="BT682" s="259"/>
      <c r="BU682" s="259"/>
      <c r="BV682" s="259"/>
      <c r="BW682" s="259"/>
      <c r="BX682" s="259"/>
      <c r="BY682" s="259"/>
      <c r="BZ682" s="259"/>
      <c r="CA682" s="259"/>
      <c r="CB682" s="259"/>
      <c r="CC682" s="259"/>
      <c r="CD682" s="259"/>
      <c r="CE682" s="259"/>
    </row>
    <row r="683" spans="46:83" x14ac:dyDescent="0.15">
      <c r="AT683" s="259"/>
      <c r="AU683" s="259"/>
      <c r="AV683" s="259"/>
      <c r="AW683" s="259"/>
      <c r="AX683" s="259"/>
      <c r="AY683" s="259"/>
      <c r="AZ683" s="259"/>
      <c r="BA683" s="259"/>
      <c r="BB683" s="259"/>
      <c r="BC683" s="259"/>
      <c r="BD683" s="259"/>
      <c r="BE683" s="259"/>
      <c r="BF683" s="259"/>
      <c r="BG683" s="259"/>
      <c r="BH683" s="259"/>
      <c r="BI683" s="259"/>
      <c r="BJ683" s="259"/>
      <c r="BK683" s="259"/>
      <c r="BL683" s="259"/>
      <c r="BM683" s="259"/>
      <c r="BN683" s="259"/>
      <c r="BO683" s="259"/>
      <c r="BP683" s="259"/>
      <c r="BQ683" s="259"/>
      <c r="BR683" s="259"/>
      <c r="BS683" s="259"/>
      <c r="BT683" s="259"/>
      <c r="BU683" s="259"/>
      <c r="BV683" s="259"/>
      <c r="BW683" s="259"/>
      <c r="BX683" s="259"/>
      <c r="BY683" s="259"/>
      <c r="BZ683" s="259"/>
      <c r="CA683" s="259"/>
      <c r="CB683" s="259"/>
      <c r="CC683" s="259"/>
      <c r="CD683" s="259"/>
      <c r="CE683" s="259"/>
    </row>
    <row r="684" spans="46:83" x14ac:dyDescent="0.15">
      <c r="AT684" s="259"/>
      <c r="AU684" s="259"/>
      <c r="AV684" s="259"/>
      <c r="AW684" s="259"/>
      <c r="AX684" s="259"/>
      <c r="AY684" s="259"/>
      <c r="AZ684" s="259"/>
      <c r="BA684" s="259"/>
      <c r="BB684" s="259"/>
      <c r="BC684" s="259"/>
      <c r="BD684" s="259"/>
      <c r="BE684" s="259"/>
      <c r="BF684" s="259"/>
      <c r="BG684" s="259"/>
      <c r="BH684" s="259"/>
      <c r="BI684" s="259"/>
      <c r="BJ684" s="259"/>
      <c r="BK684" s="259"/>
      <c r="BL684" s="259"/>
      <c r="BM684" s="259"/>
      <c r="BN684" s="259"/>
      <c r="BO684" s="259"/>
      <c r="BP684" s="259"/>
      <c r="BQ684" s="259"/>
      <c r="BR684" s="259"/>
      <c r="BS684" s="259"/>
      <c r="BT684" s="259"/>
      <c r="BU684" s="259"/>
      <c r="BV684" s="259"/>
      <c r="BW684" s="259"/>
      <c r="BX684" s="259"/>
      <c r="BY684" s="259"/>
      <c r="BZ684" s="259"/>
      <c r="CA684" s="259"/>
      <c r="CB684" s="259"/>
      <c r="CC684" s="259"/>
      <c r="CD684" s="259"/>
      <c r="CE684" s="259"/>
    </row>
    <row r="685" spans="46:83" x14ac:dyDescent="0.15">
      <c r="AT685" s="259"/>
      <c r="AU685" s="259"/>
      <c r="AV685" s="259"/>
      <c r="AW685" s="259"/>
      <c r="AX685" s="259"/>
      <c r="AY685" s="259"/>
      <c r="AZ685" s="259"/>
      <c r="BA685" s="259"/>
      <c r="BB685" s="259"/>
      <c r="BC685" s="259"/>
      <c r="BD685" s="259"/>
      <c r="BE685" s="259"/>
      <c r="BF685" s="259"/>
      <c r="BG685" s="259"/>
      <c r="BH685" s="259"/>
      <c r="BI685" s="259"/>
      <c r="BJ685" s="259"/>
      <c r="BK685" s="259"/>
      <c r="BL685" s="259"/>
      <c r="BM685" s="259"/>
      <c r="BN685" s="259"/>
      <c r="BO685" s="259"/>
      <c r="BP685" s="259"/>
      <c r="BQ685" s="259"/>
      <c r="BR685" s="259"/>
      <c r="BS685" s="259"/>
      <c r="BT685" s="259"/>
      <c r="BU685" s="259"/>
      <c r="BV685" s="259"/>
      <c r="BW685" s="259"/>
      <c r="BX685" s="259"/>
      <c r="BY685" s="259"/>
      <c r="BZ685" s="259"/>
      <c r="CA685" s="259"/>
      <c r="CB685" s="259"/>
      <c r="CC685" s="259"/>
      <c r="CD685" s="259"/>
      <c r="CE685" s="259"/>
    </row>
    <row r="686" spans="46:83" x14ac:dyDescent="0.15">
      <c r="AT686" s="259"/>
      <c r="AU686" s="259"/>
      <c r="AV686" s="259"/>
      <c r="AW686" s="259"/>
      <c r="AX686" s="259"/>
      <c r="AY686" s="259"/>
      <c r="AZ686" s="259"/>
      <c r="BA686" s="259"/>
      <c r="BB686" s="259"/>
      <c r="BC686" s="259"/>
      <c r="BD686" s="259"/>
      <c r="BE686" s="259"/>
      <c r="BF686" s="259"/>
      <c r="BG686" s="259"/>
      <c r="BH686" s="259"/>
      <c r="BI686" s="259"/>
      <c r="BJ686" s="259"/>
      <c r="BK686" s="259"/>
      <c r="BL686" s="259"/>
      <c r="BM686" s="259"/>
      <c r="BN686" s="259"/>
      <c r="BO686" s="259"/>
      <c r="BP686" s="259"/>
      <c r="BQ686" s="259"/>
      <c r="BR686" s="259"/>
      <c r="BS686" s="259"/>
      <c r="BT686" s="259"/>
      <c r="BU686" s="259"/>
      <c r="BV686" s="259"/>
      <c r="BW686" s="259"/>
      <c r="BX686" s="259"/>
      <c r="BY686" s="259"/>
      <c r="BZ686" s="259"/>
      <c r="CA686" s="259"/>
      <c r="CB686" s="259"/>
      <c r="CC686" s="259"/>
      <c r="CD686" s="259"/>
      <c r="CE686" s="259"/>
    </row>
    <row r="687" spans="46:83" x14ac:dyDescent="0.15">
      <c r="AT687" s="259"/>
      <c r="AU687" s="259"/>
      <c r="AV687" s="259"/>
      <c r="AW687" s="259"/>
      <c r="AX687" s="259"/>
      <c r="AY687" s="259"/>
      <c r="AZ687" s="259"/>
      <c r="BA687" s="259"/>
      <c r="BB687" s="259"/>
      <c r="BC687" s="259"/>
      <c r="BD687" s="259"/>
      <c r="BE687" s="259"/>
      <c r="BF687" s="259"/>
      <c r="BG687" s="259"/>
      <c r="BH687" s="259"/>
      <c r="BI687" s="259"/>
      <c r="BJ687" s="259"/>
      <c r="BK687" s="259"/>
      <c r="BL687" s="259"/>
      <c r="BM687" s="259"/>
      <c r="BN687" s="259"/>
      <c r="BO687" s="259"/>
      <c r="BP687" s="259"/>
      <c r="BQ687" s="259"/>
      <c r="BR687" s="259"/>
      <c r="BS687" s="259"/>
      <c r="BT687" s="259"/>
      <c r="BU687" s="259"/>
      <c r="BV687" s="259"/>
      <c r="BW687" s="259"/>
      <c r="BX687" s="259"/>
      <c r="BY687" s="259"/>
      <c r="BZ687" s="259"/>
      <c r="CA687" s="259"/>
      <c r="CB687" s="259"/>
      <c r="CC687" s="259"/>
      <c r="CD687" s="259"/>
      <c r="CE687" s="259"/>
    </row>
    <row r="688" spans="46:83" x14ac:dyDescent="0.15">
      <c r="AT688" s="259"/>
      <c r="AU688" s="259"/>
      <c r="AV688" s="259"/>
      <c r="AW688" s="259"/>
      <c r="AX688" s="259"/>
      <c r="AY688" s="259"/>
      <c r="AZ688" s="259"/>
      <c r="BA688" s="259"/>
      <c r="BB688" s="259"/>
      <c r="BC688" s="259"/>
      <c r="BD688" s="259"/>
      <c r="BE688" s="259"/>
      <c r="BF688" s="259"/>
      <c r="BG688" s="259"/>
      <c r="BH688" s="259"/>
      <c r="BI688" s="259"/>
      <c r="BJ688" s="259"/>
      <c r="BK688" s="259"/>
      <c r="BL688" s="259"/>
      <c r="BM688" s="259"/>
      <c r="BN688" s="259"/>
      <c r="BO688" s="259"/>
      <c r="BP688" s="259"/>
      <c r="BQ688" s="259"/>
      <c r="BR688" s="259"/>
      <c r="BS688" s="259"/>
      <c r="BT688" s="259"/>
      <c r="BU688" s="259"/>
      <c r="BV688" s="259"/>
      <c r="BW688" s="259"/>
      <c r="BX688" s="259"/>
      <c r="BY688" s="259"/>
      <c r="BZ688" s="259"/>
      <c r="CA688" s="259"/>
      <c r="CB688" s="259"/>
      <c r="CC688" s="259"/>
      <c r="CD688" s="259"/>
      <c r="CE688" s="259"/>
    </row>
    <row r="689" spans="46:83" x14ac:dyDescent="0.15">
      <c r="AT689" s="259"/>
      <c r="AU689" s="259"/>
      <c r="AV689" s="259"/>
      <c r="AW689" s="259"/>
      <c r="AX689" s="259"/>
      <c r="AY689" s="259"/>
      <c r="AZ689" s="259"/>
      <c r="BA689" s="259"/>
      <c r="BB689" s="259"/>
      <c r="BC689" s="259"/>
      <c r="BD689" s="259"/>
      <c r="BE689" s="259"/>
      <c r="BF689" s="259"/>
      <c r="BG689" s="259"/>
      <c r="BH689" s="259"/>
      <c r="BI689" s="259"/>
      <c r="BJ689" s="259"/>
      <c r="BK689" s="259"/>
      <c r="BL689" s="259"/>
      <c r="BM689" s="259"/>
      <c r="BN689" s="259"/>
      <c r="BO689" s="259"/>
      <c r="BP689" s="259"/>
      <c r="BQ689" s="259"/>
      <c r="BR689" s="259"/>
      <c r="BS689" s="259"/>
      <c r="BT689" s="259"/>
      <c r="BU689" s="259"/>
      <c r="BV689" s="259"/>
      <c r="BW689" s="259"/>
      <c r="BX689" s="259"/>
      <c r="BY689" s="259"/>
      <c r="BZ689" s="259"/>
      <c r="CA689" s="259"/>
      <c r="CB689" s="259"/>
      <c r="CC689" s="259"/>
      <c r="CD689" s="259"/>
      <c r="CE689" s="259"/>
    </row>
    <row r="690" spans="46:83" x14ac:dyDescent="0.15">
      <c r="AT690" s="259"/>
      <c r="AU690" s="259"/>
      <c r="AV690" s="259"/>
      <c r="AW690" s="259"/>
      <c r="AX690" s="259"/>
      <c r="AY690" s="259"/>
      <c r="AZ690" s="259"/>
      <c r="BA690" s="259"/>
      <c r="BB690" s="259"/>
      <c r="BC690" s="259"/>
      <c r="BD690" s="259"/>
      <c r="BE690" s="259"/>
      <c r="BF690" s="259"/>
      <c r="BG690" s="259"/>
      <c r="BH690" s="259"/>
      <c r="BI690" s="259"/>
      <c r="BJ690" s="259"/>
      <c r="BK690" s="259"/>
      <c r="BL690" s="259"/>
      <c r="BM690" s="259"/>
      <c r="BN690" s="259"/>
      <c r="BO690" s="259"/>
      <c r="BP690" s="259"/>
      <c r="BQ690" s="259"/>
      <c r="BR690" s="259"/>
      <c r="BS690" s="259"/>
      <c r="BT690" s="259"/>
      <c r="BU690" s="259"/>
      <c r="BV690" s="259"/>
      <c r="BW690" s="259"/>
      <c r="BX690" s="259"/>
      <c r="BY690" s="259"/>
      <c r="BZ690" s="259"/>
      <c r="CA690" s="259"/>
      <c r="CB690" s="259"/>
      <c r="CC690" s="259"/>
      <c r="CD690" s="259"/>
      <c r="CE690" s="259"/>
    </row>
    <row r="691" spans="46:83" x14ac:dyDescent="0.15">
      <c r="AT691" s="259"/>
      <c r="AU691" s="259"/>
      <c r="AV691" s="259"/>
      <c r="AW691" s="259"/>
      <c r="AX691" s="259"/>
      <c r="AY691" s="259"/>
      <c r="AZ691" s="259"/>
      <c r="BA691" s="259"/>
      <c r="BB691" s="259"/>
      <c r="BC691" s="259"/>
      <c r="BD691" s="259"/>
      <c r="BE691" s="259"/>
      <c r="BF691" s="259"/>
      <c r="BG691" s="259"/>
      <c r="BH691" s="259"/>
      <c r="BI691" s="259"/>
      <c r="BJ691" s="259"/>
      <c r="BK691" s="259"/>
      <c r="BL691" s="259"/>
      <c r="BM691" s="259"/>
      <c r="BN691" s="259"/>
      <c r="BO691" s="259"/>
      <c r="BP691" s="259"/>
      <c r="BQ691" s="259"/>
      <c r="BR691" s="259"/>
      <c r="BS691" s="259"/>
      <c r="BT691" s="259"/>
      <c r="BU691" s="259"/>
      <c r="BV691" s="259"/>
      <c r="BW691" s="259"/>
      <c r="BX691" s="259"/>
      <c r="BY691" s="259"/>
      <c r="BZ691" s="259"/>
      <c r="CA691" s="259"/>
      <c r="CB691" s="259"/>
      <c r="CC691" s="259"/>
      <c r="CD691" s="259"/>
      <c r="CE691" s="259"/>
    </row>
    <row r="692" spans="46:83" x14ac:dyDescent="0.15">
      <c r="AT692" s="259"/>
      <c r="AU692" s="259"/>
      <c r="AV692" s="259"/>
      <c r="AW692" s="259"/>
      <c r="AX692" s="259"/>
      <c r="AY692" s="259"/>
      <c r="AZ692" s="259"/>
      <c r="BA692" s="259"/>
      <c r="BB692" s="259"/>
      <c r="BC692" s="259"/>
      <c r="BD692" s="259"/>
      <c r="BE692" s="259"/>
      <c r="BF692" s="259"/>
      <c r="BG692" s="259"/>
      <c r="BH692" s="259"/>
      <c r="BI692" s="259"/>
      <c r="BJ692" s="259"/>
      <c r="BK692" s="259"/>
      <c r="BL692" s="259"/>
      <c r="BM692" s="259"/>
      <c r="BN692" s="259"/>
      <c r="BO692" s="259"/>
      <c r="BP692" s="259"/>
      <c r="BQ692" s="259"/>
      <c r="BR692" s="259"/>
      <c r="BS692" s="259"/>
      <c r="BT692" s="259"/>
      <c r="BU692" s="259"/>
      <c r="BV692" s="259"/>
      <c r="BW692" s="259"/>
      <c r="BX692" s="259"/>
      <c r="BY692" s="259"/>
      <c r="BZ692" s="259"/>
      <c r="CA692" s="259"/>
      <c r="CB692" s="259"/>
      <c r="CC692" s="259"/>
      <c r="CD692" s="259"/>
      <c r="CE692" s="259"/>
    </row>
    <row r="693" spans="46:83" x14ac:dyDescent="0.15">
      <c r="AT693" s="259"/>
      <c r="AU693" s="259"/>
      <c r="AV693" s="259"/>
      <c r="AW693" s="259"/>
      <c r="AX693" s="259"/>
      <c r="AY693" s="259"/>
      <c r="AZ693" s="259"/>
      <c r="BA693" s="259"/>
      <c r="BB693" s="259"/>
      <c r="BC693" s="259"/>
      <c r="BD693" s="259"/>
      <c r="BE693" s="259"/>
      <c r="BF693" s="259"/>
      <c r="BG693" s="259"/>
      <c r="BH693" s="259"/>
      <c r="BI693" s="259"/>
      <c r="BJ693" s="259"/>
      <c r="BK693" s="259"/>
      <c r="BL693" s="259"/>
      <c r="BM693" s="259"/>
      <c r="BN693" s="259"/>
      <c r="BO693" s="259"/>
      <c r="BP693" s="259"/>
      <c r="BQ693" s="259"/>
      <c r="BR693" s="259"/>
      <c r="BS693" s="259"/>
      <c r="BT693" s="259"/>
      <c r="BU693" s="259"/>
      <c r="BV693" s="259"/>
      <c r="BW693" s="259"/>
      <c r="BX693" s="259"/>
      <c r="BY693" s="259"/>
      <c r="BZ693" s="259"/>
      <c r="CA693" s="259"/>
      <c r="CB693" s="259"/>
      <c r="CC693" s="259"/>
      <c r="CD693" s="259"/>
      <c r="CE693" s="259"/>
    </row>
    <row r="694" spans="46:83" x14ac:dyDescent="0.15">
      <c r="AT694" s="259"/>
      <c r="AU694" s="259"/>
      <c r="AV694" s="259"/>
      <c r="AW694" s="259"/>
      <c r="AX694" s="259"/>
      <c r="AY694" s="259"/>
      <c r="AZ694" s="259"/>
      <c r="BA694" s="259"/>
      <c r="BB694" s="259"/>
      <c r="BC694" s="259"/>
      <c r="BD694" s="259"/>
      <c r="BE694" s="259"/>
      <c r="BF694" s="259"/>
      <c r="BG694" s="259"/>
      <c r="BH694" s="259"/>
      <c r="BI694" s="259"/>
      <c r="BJ694" s="259"/>
      <c r="BK694" s="259"/>
      <c r="BL694" s="259"/>
      <c r="BM694" s="259"/>
      <c r="BN694" s="259"/>
      <c r="BO694" s="259"/>
      <c r="BP694" s="259"/>
      <c r="BQ694" s="259"/>
      <c r="BR694" s="259"/>
      <c r="BS694" s="259"/>
      <c r="BT694" s="259"/>
      <c r="BU694" s="259"/>
      <c r="BV694" s="259"/>
      <c r="BW694" s="259"/>
      <c r="BX694" s="259"/>
      <c r="BY694" s="259"/>
      <c r="BZ694" s="259"/>
      <c r="CA694" s="259"/>
      <c r="CB694" s="259"/>
      <c r="CC694" s="259"/>
      <c r="CD694" s="259"/>
      <c r="CE694" s="259"/>
    </row>
    <row r="695" spans="46:83" x14ac:dyDescent="0.15">
      <c r="AT695" s="259"/>
      <c r="AU695" s="259"/>
      <c r="AV695" s="259"/>
      <c r="AW695" s="259"/>
      <c r="AX695" s="259"/>
      <c r="AY695" s="259"/>
      <c r="AZ695" s="259"/>
      <c r="BA695" s="259"/>
      <c r="BB695" s="259"/>
      <c r="BC695" s="259"/>
      <c r="BD695" s="259"/>
      <c r="BE695" s="259"/>
      <c r="BF695" s="259"/>
      <c r="BG695" s="259"/>
      <c r="BH695" s="259"/>
      <c r="BI695" s="259"/>
      <c r="BJ695" s="259"/>
      <c r="BK695" s="259"/>
      <c r="BL695" s="259"/>
      <c r="BM695" s="259"/>
      <c r="BN695" s="259"/>
      <c r="BO695" s="259"/>
      <c r="BP695" s="259"/>
      <c r="BQ695" s="259"/>
      <c r="BR695" s="259"/>
      <c r="BS695" s="259"/>
      <c r="BT695" s="259"/>
      <c r="BU695" s="259"/>
      <c r="BV695" s="259"/>
      <c r="BW695" s="259"/>
      <c r="BX695" s="259"/>
      <c r="BY695" s="259"/>
      <c r="BZ695" s="259"/>
      <c r="CA695" s="259"/>
      <c r="CB695" s="259"/>
      <c r="CC695" s="259"/>
      <c r="CD695" s="259"/>
      <c r="CE695" s="259"/>
    </row>
    <row r="696" spans="46:83" x14ac:dyDescent="0.15">
      <c r="AT696" s="259"/>
      <c r="AU696" s="259"/>
      <c r="AV696" s="259"/>
      <c r="AW696" s="259"/>
      <c r="AX696" s="259"/>
      <c r="AY696" s="259"/>
      <c r="AZ696" s="259"/>
      <c r="BA696" s="259"/>
      <c r="BB696" s="259"/>
      <c r="BC696" s="259"/>
      <c r="BD696" s="259"/>
      <c r="BE696" s="259"/>
      <c r="BF696" s="259"/>
      <c r="BG696" s="259"/>
      <c r="BH696" s="259"/>
      <c r="BI696" s="259"/>
      <c r="BJ696" s="259"/>
      <c r="BK696" s="259"/>
      <c r="BL696" s="259"/>
      <c r="BM696" s="259"/>
      <c r="BN696" s="259"/>
      <c r="BO696" s="259"/>
      <c r="BP696" s="259"/>
      <c r="BQ696" s="259"/>
      <c r="BR696" s="259"/>
      <c r="BS696" s="259"/>
      <c r="BT696" s="259"/>
      <c r="BU696" s="259"/>
      <c r="BV696" s="259"/>
      <c r="BW696" s="259"/>
      <c r="BX696" s="259"/>
      <c r="BY696" s="259"/>
      <c r="BZ696" s="259"/>
      <c r="CA696" s="259"/>
      <c r="CB696" s="259"/>
      <c r="CC696" s="259"/>
      <c r="CD696" s="259"/>
      <c r="CE696" s="259"/>
    </row>
    <row r="697" spans="46:83" x14ac:dyDescent="0.15">
      <c r="AT697" s="259"/>
      <c r="AU697" s="259"/>
      <c r="AV697" s="259"/>
      <c r="AW697" s="259"/>
      <c r="AX697" s="259"/>
      <c r="AY697" s="259"/>
      <c r="AZ697" s="259"/>
      <c r="BA697" s="259"/>
      <c r="BB697" s="259"/>
      <c r="BC697" s="259"/>
      <c r="BD697" s="259"/>
      <c r="BE697" s="259"/>
      <c r="BF697" s="259"/>
      <c r="BG697" s="259"/>
      <c r="BH697" s="259"/>
      <c r="BI697" s="259"/>
      <c r="BJ697" s="259"/>
      <c r="BK697" s="259"/>
      <c r="BL697" s="259"/>
      <c r="BM697" s="259"/>
      <c r="BN697" s="259"/>
      <c r="BO697" s="259"/>
      <c r="BP697" s="259"/>
      <c r="BQ697" s="259"/>
      <c r="BR697" s="259"/>
      <c r="BS697" s="259"/>
      <c r="BT697" s="259"/>
      <c r="BU697" s="259"/>
      <c r="BV697" s="259"/>
      <c r="BW697" s="259"/>
      <c r="BX697" s="259"/>
      <c r="BY697" s="259"/>
      <c r="BZ697" s="259"/>
      <c r="CA697" s="259"/>
      <c r="CB697" s="259"/>
      <c r="CC697" s="259"/>
      <c r="CD697" s="259"/>
      <c r="CE697" s="259"/>
    </row>
    <row r="698" spans="46:83" x14ac:dyDescent="0.15">
      <c r="AT698" s="259"/>
      <c r="AU698" s="259"/>
      <c r="AV698" s="259"/>
      <c r="AW698" s="259"/>
      <c r="AX698" s="259"/>
      <c r="AY698" s="259"/>
      <c r="AZ698" s="259"/>
      <c r="BA698" s="259"/>
      <c r="BB698" s="259"/>
      <c r="BC698" s="259"/>
      <c r="BD698" s="259"/>
      <c r="BE698" s="259"/>
      <c r="BF698" s="259"/>
      <c r="BG698" s="259"/>
      <c r="BH698" s="259"/>
      <c r="BI698" s="259"/>
      <c r="BJ698" s="259"/>
      <c r="BK698" s="259"/>
      <c r="BL698" s="259"/>
      <c r="BM698" s="259"/>
      <c r="BN698" s="259"/>
      <c r="BO698" s="259"/>
      <c r="BP698" s="259"/>
      <c r="BQ698" s="259"/>
      <c r="BR698" s="259"/>
      <c r="BS698" s="259"/>
      <c r="BT698" s="259"/>
      <c r="BU698" s="259"/>
      <c r="BV698" s="259"/>
      <c r="BW698" s="259"/>
      <c r="BX698" s="259"/>
      <c r="BY698" s="259"/>
      <c r="BZ698" s="259"/>
      <c r="CA698" s="259"/>
      <c r="CB698" s="259"/>
      <c r="CC698" s="259"/>
      <c r="CD698" s="259"/>
      <c r="CE698" s="259"/>
    </row>
    <row r="699" spans="46:83" x14ac:dyDescent="0.15">
      <c r="AT699" s="259"/>
      <c r="AU699" s="259"/>
      <c r="AV699" s="259"/>
      <c r="AW699" s="259"/>
      <c r="AX699" s="259"/>
      <c r="AY699" s="259"/>
      <c r="AZ699" s="259"/>
      <c r="BA699" s="259"/>
      <c r="BB699" s="259"/>
      <c r="BC699" s="259"/>
      <c r="BD699" s="259"/>
      <c r="BE699" s="259"/>
      <c r="BF699" s="259"/>
      <c r="BG699" s="259"/>
      <c r="BH699" s="259"/>
      <c r="BI699" s="259"/>
      <c r="BJ699" s="259"/>
      <c r="BK699" s="259"/>
      <c r="BL699" s="259"/>
      <c r="BM699" s="259"/>
      <c r="BN699" s="259"/>
      <c r="BO699" s="259"/>
      <c r="BP699" s="259"/>
      <c r="BQ699" s="259"/>
      <c r="BR699" s="259"/>
      <c r="BS699" s="259"/>
      <c r="BT699" s="259"/>
      <c r="BU699" s="259"/>
      <c r="BV699" s="259"/>
      <c r="BW699" s="259"/>
      <c r="BX699" s="259"/>
      <c r="BY699" s="259"/>
      <c r="BZ699" s="259"/>
      <c r="CA699" s="259"/>
      <c r="CB699" s="259"/>
      <c r="CC699" s="259"/>
      <c r="CD699" s="259"/>
      <c r="CE699" s="259"/>
    </row>
    <row r="700" spans="46:83" x14ac:dyDescent="0.15">
      <c r="AT700" s="259"/>
      <c r="AU700" s="259"/>
      <c r="AV700" s="259"/>
      <c r="AW700" s="259"/>
      <c r="AX700" s="259"/>
      <c r="AY700" s="259"/>
      <c r="AZ700" s="259"/>
      <c r="BA700" s="259"/>
      <c r="BB700" s="259"/>
      <c r="BC700" s="259"/>
      <c r="BD700" s="259"/>
      <c r="BE700" s="259"/>
      <c r="BF700" s="259"/>
      <c r="BG700" s="259"/>
      <c r="BH700" s="259"/>
      <c r="BI700" s="259"/>
      <c r="BJ700" s="259"/>
      <c r="BK700" s="259"/>
      <c r="BL700" s="259"/>
      <c r="BM700" s="259"/>
      <c r="BN700" s="259"/>
      <c r="BO700" s="259"/>
      <c r="BP700" s="259"/>
      <c r="BQ700" s="259"/>
      <c r="BR700" s="259"/>
      <c r="BS700" s="259"/>
      <c r="BT700" s="259"/>
      <c r="BU700" s="259"/>
      <c r="BV700" s="259"/>
      <c r="BW700" s="259"/>
      <c r="BX700" s="259"/>
      <c r="BY700" s="259"/>
      <c r="BZ700" s="259"/>
      <c r="CA700" s="259"/>
      <c r="CB700" s="259"/>
      <c r="CC700" s="259"/>
      <c r="CD700" s="259"/>
      <c r="CE700" s="259"/>
    </row>
    <row r="701" spans="46:83" x14ac:dyDescent="0.15">
      <c r="AT701" s="259"/>
      <c r="AU701" s="259"/>
      <c r="AV701" s="259"/>
      <c r="AW701" s="259"/>
      <c r="AX701" s="259"/>
      <c r="AY701" s="259"/>
      <c r="AZ701" s="259"/>
      <c r="BA701" s="259"/>
      <c r="BB701" s="259"/>
      <c r="BC701" s="259"/>
      <c r="BD701" s="259"/>
      <c r="BE701" s="259"/>
      <c r="BF701" s="259"/>
      <c r="BG701" s="259"/>
      <c r="BH701" s="259"/>
      <c r="BI701" s="259"/>
      <c r="BJ701" s="259"/>
      <c r="BK701" s="259"/>
      <c r="BL701" s="259"/>
      <c r="BM701" s="259"/>
      <c r="BN701" s="259"/>
      <c r="BO701" s="259"/>
      <c r="BP701" s="259"/>
      <c r="BQ701" s="259"/>
      <c r="BR701" s="259"/>
      <c r="BS701" s="259"/>
      <c r="BT701" s="259"/>
      <c r="BU701" s="259"/>
      <c r="BV701" s="259"/>
      <c r="BW701" s="259"/>
      <c r="BX701" s="259"/>
      <c r="BY701" s="259"/>
      <c r="BZ701" s="259"/>
      <c r="CA701" s="259"/>
      <c r="CB701" s="259"/>
      <c r="CC701" s="259"/>
      <c r="CD701" s="259"/>
      <c r="CE701" s="259"/>
    </row>
    <row r="702" spans="46:83" x14ac:dyDescent="0.15">
      <c r="AT702" s="259"/>
      <c r="AU702" s="259"/>
      <c r="AV702" s="259"/>
      <c r="AW702" s="259"/>
      <c r="AX702" s="259"/>
      <c r="AY702" s="259"/>
      <c r="AZ702" s="259"/>
      <c r="BA702" s="259"/>
      <c r="BB702" s="259"/>
      <c r="BC702" s="259"/>
      <c r="BD702" s="259"/>
      <c r="BE702" s="259"/>
      <c r="BF702" s="259"/>
      <c r="BG702" s="259"/>
      <c r="BH702" s="259"/>
      <c r="BI702" s="259"/>
      <c r="BJ702" s="259"/>
      <c r="BK702" s="259"/>
      <c r="BL702" s="259"/>
      <c r="BM702" s="259"/>
      <c r="BN702" s="259"/>
      <c r="BO702" s="259"/>
      <c r="BP702" s="259"/>
      <c r="BQ702" s="259"/>
      <c r="BR702" s="259"/>
      <c r="BS702" s="259"/>
      <c r="BT702" s="259"/>
      <c r="BU702" s="259"/>
      <c r="BV702" s="259"/>
      <c r="BW702" s="259"/>
      <c r="BX702" s="259"/>
      <c r="BY702" s="259"/>
      <c r="BZ702" s="259"/>
      <c r="CA702" s="259"/>
      <c r="CB702" s="259"/>
      <c r="CC702" s="259"/>
      <c r="CD702" s="259"/>
      <c r="CE702" s="259"/>
    </row>
    <row r="703" spans="46:83" x14ac:dyDescent="0.15">
      <c r="AT703" s="259"/>
      <c r="AU703" s="259"/>
      <c r="AV703" s="259"/>
      <c r="AW703" s="259"/>
      <c r="AX703" s="259"/>
      <c r="AY703" s="259"/>
      <c r="AZ703" s="259"/>
      <c r="BA703" s="259"/>
      <c r="BB703" s="259"/>
      <c r="BC703" s="259"/>
      <c r="BD703" s="259"/>
      <c r="BE703" s="259"/>
      <c r="BF703" s="259"/>
      <c r="BG703" s="259"/>
      <c r="BH703" s="259"/>
      <c r="BI703" s="259"/>
      <c r="BJ703" s="259"/>
      <c r="BK703" s="259"/>
      <c r="BL703" s="259"/>
      <c r="BM703" s="259"/>
      <c r="BN703" s="259"/>
      <c r="BO703" s="259"/>
      <c r="BP703" s="259"/>
      <c r="BQ703" s="259"/>
      <c r="BR703" s="259"/>
      <c r="BS703" s="259"/>
      <c r="BT703" s="259"/>
      <c r="BU703" s="259"/>
      <c r="BV703" s="259"/>
      <c r="BW703" s="259"/>
      <c r="BX703" s="259"/>
      <c r="BY703" s="259"/>
      <c r="BZ703" s="259"/>
      <c r="CA703" s="259"/>
      <c r="CB703" s="259"/>
      <c r="CC703" s="259"/>
      <c r="CD703" s="259"/>
      <c r="CE703" s="259"/>
    </row>
    <row r="704" spans="46:83" x14ac:dyDescent="0.15">
      <c r="AT704" s="259"/>
      <c r="AU704" s="259"/>
      <c r="AV704" s="259"/>
      <c r="AW704" s="259"/>
      <c r="AX704" s="259"/>
      <c r="AY704" s="259"/>
      <c r="AZ704" s="259"/>
      <c r="BA704" s="259"/>
      <c r="BB704" s="259"/>
      <c r="BC704" s="259"/>
      <c r="BD704" s="259"/>
      <c r="BE704" s="259"/>
      <c r="BF704" s="259"/>
      <c r="BG704" s="259"/>
      <c r="BH704" s="259"/>
      <c r="BI704" s="259"/>
      <c r="BJ704" s="259"/>
      <c r="BK704" s="259"/>
      <c r="BL704" s="259"/>
      <c r="BM704" s="259"/>
      <c r="BN704" s="259"/>
      <c r="BO704" s="259"/>
      <c r="BP704" s="259"/>
      <c r="BQ704" s="259"/>
      <c r="BR704" s="259"/>
      <c r="BS704" s="259"/>
      <c r="BT704" s="259"/>
      <c r="BU704" s="259"/>
      <c r="BV704" s="259"/>
      <c r="BW704" s="259"/>
      <c r="BX704" s="259"/>
      <c r="BY704" s="259"/>
      <c r="BZ704" s="259"/>
      <c r="CA704" s="259"/>
      <c r="CB704" s="259"/>
      <c r="CC704" s="259"/>
      <c r="CD704" s="259"/>
      <c r="CE704" s="259"/>
    </row>
    <row r="705" spans="46:83" x14ac:dyDescent="0.15">
      <c r="AT705" s="259"/>
      <c r="AU705" s="259"/>
      <c r="AV705" s="259"/>
      <c r="AW705" s="259"/>
      <c r="AX705" s="259"/>
      <c r="AY705" s="259"/>
      <c r="AZ705" s="259"/>
      <c r="BA705" s="259"/>
      <c r="BB705" s="259"/>
      <c r="BC705" s="259"/>
      <c r="BD705" s="259"/>
      <c r="BE705" s="259"/>
      <c r="BF705" s="259"/>
      <c r="BG705" s="259"/>
      <c r="BH705" s="259"/>
      <c r="BI705" s="259"/>
      <c r="BJ705" s="259"/>
      <c r="BK705" s="259"/>
      <c r="BL705" s="259"/>
      <c r="BM705" s="259"/>
      <c r="BN705" s="259"/>
      <c r="BO705" s="259"/>
      <c r="BP705" s="259"/>
      <c r="BQ705" s="259"/>
      <c r="BR705" s="259"/>
      <c r="BS705" s="259"/>
      <c r="BT705" s="259"/>
      <c r="BU705" s="259"/>
      <c r="BV705" s="259"/>
      <c r="BW705" s="259"/>
      <c r="BX705" s="259"/>
      <c r="BY705" s="259"/>
      <c r="BZ705" s="259"/>
      <c r="CA705" s="259"/>
      <c r="CB705" s="259"/>
      <c r="CC705" s="259"/>
      <c r="CD705" s="259"/>
      <c r="CE705" s="259"/>
    </row>
    <row r="706" spans="46:83" x14ac:dyDescent="0.15">
      <c r="AT706" s="259"/>
      <c r="AU706" s="259"/>
      <c r="AV706" s="259"/>
      <c r="AW706" s="259"/>
      <c r="AX706" s="259"/>
      <c r="AY706" s="259"/>
      <c r="AZ706" s="259"/>
      <c r="BA706" s="259"/>
      <c r="BB706" s="259"/>
      <c r="BC706" s="259"/>
      <c r="BD706" s="259"/>
      <c r="BE706" s="259"/>
      <c r="BF706" s="259"/>
      <c r="BG706" s="259"/>
      <c r="BH706" s="259"/>
      <c r="BI706" s="259"/>
      <c r="BJ706" s="259"/>
      <c r="BK706" s="259"/>
      <c r="BL706" s="259"/>
      <c r="BM706" s="259"/>
      <c r="BN706" s="259"/>
      <c r="BO706" s="259"/>
      <c r="BP706" s="259"/>
      <c r="BQ706" s="259"/>
      <c r="BR706" s="259"/>
      <c r="BS706" s="259"/>
      <c r="BT706" s="259"/>
      <c r="BU706" s="259"/>
      <c r="BV706" s="259"/>
      <c r="BW706" s="259"/>
      <c r="BX706" s="259"/>
      <c r="BY706" s="259"/>
      <c r="BZ706" s="259"/>
      <c r="CA706" s="259"/>
      <c r="CB706" s="259"/>
      <c r="CC706" s="259"/>
      <c r="CD706" s="259"/>
      <c r="CE706" s="259"/>
    </row>
    <row r="707" spans="46:83" x14ac:dyDescent="0.15">
      <c r="AT707" s="259"/>
      <c r="AU707" s="259"/>
      <c r="AV707" s="259"/>
      <c r="AW707" s="259"/>
      <c r="AX707" s="259"/>
      <c r="AY707" s="259"/>
      <c r="AZ707" s="259"/>
      <c r="BA707" s="259"/>
      <c r="BB707" s="259"/>
      <c r="BC707" s="259"/>
      <c r="BD707" s="259"/>
      <c r="BE707" s="259"/>
      <c r="BF707" s="259"/>
      <c r="BG707" s="259"/>
      <c r="BH707" s="259"/>
      <c r="BI707" s="259"/>
      <c r="BJ707" s="259"/>
      <c r="BK707" s="259"/>
      <c r="BL707" s="259"/>
      <c r="BM707" s="259"/>
      <c r="BN707" s="259"/>
      <c r="BO707" s="259"/>
      <c r="BP707" s="259"/>
      <c r="BQ707" s="259"/>
      <c r="BR707" s="259"/>
      <c r="BS707" s="259"/>
      <c r="BT707" s="259"/>
      <c r="BU707" s="259"/>
      <c r="BV707" s="259"/>
      <c r="BW707" s="259"/>
      <c r="BX707" s="259"/>
      <c r="BY707" s="259"/>
      <c r="BZ707" s="259"/>
      <c r="CA707" s="259"/>
      <c r="CB707" s="259"/>
      <c r="CC707" s="259"/>
      <c r="CD707" s="259"/>
      <c r="CE707" s="259"/>
    </row>
    <row r="708" spans="46:83" x14ac:dyDescent="0.15">
      <c r="AT708" s="259"/>
      <c r="AU708" s="259"/>
      <c r="AV708" s="259"/>
      <c r="AW708" s="259"/>
      <c r="AX708" s="259"/>
      <c r="AY708" s="259"/>
      <c r="AZ708" s="259"/>
      <c r="BA708" s="259"/>
      <c r="BB708" s="259"/>
      <c r="BC708" s="259"/>
      <c r="BD708" s="259"/>
      <c r="BE708" s="259"/>
      <c r="BF708" s="259"/>
      <c r="BG708" s="259"/>
      <c r="BH708" s="259"/>
      <c r="BI708" s="259"/>
      <c r="BJ708" s="259"/>
      <c r="BK708" s="259"/>
      <c r="BL708" s="259"/>
      <c r="BM708" s="259"/>
      <c r="BN708" s="259"/>
      <c r="BO708" s="259"/>
      <c r="BP708" s="259"/>
      <c r="BQ708" s="259"/>
      <c r="BR708" s="259"/>
      <c r="BS708" s="259"/>
      <c r="BT708" s="259"/>
      <c r="BU708" s="259"/>
      <c r="BV708" s="259"/>
      <c r="BW708" s="259"/>
      <c r="BX708" s="259"/>
      <c r="BY708" s="259"/>
      <c r="BZ708" s="259"/>
      <c r="CA708" s="259"/>
      <c r="CB708" s="259"/>
      <c r="CC708" s="259"/>
      <c r="CD708" s="259"/>
      <c r="CE708" s="259"/>
    </row>
    <row r="709" spans="46:83" x14ac:dyDescent="0.15">
      <c r="AT709" s="259"/>
      <c r="AU709" s="259"/>
      <c r="AV709" s="259"/>
      <c r="AW709" s="259"/>
      <c r="AX709" s="259"/>
      <c r="AY709" s="259"/>
      <c r="AZ709" s="259"/>
      <c r="BA709" s="259"/>
      <c r="BB709" s="259"/>
      <c r="BC709" s="259"/>
      <c r="BD709" s="259"/>
      <c r="BE709" s="259"/>
      <c r="BF709" s="259"/>
      <c r="BG709" s="259"/>
      <c r="BH709" s="259"/>
      <c r="BI709" s="259"/>
      <c r="BJ709" s="259"/>
      <c r="BK709" s="259"/>
      <c r="BL709" s="259"/>
      <c r="BM709" s="259"/>
      <c r="BN709" s="259"/>
      <c r="BO709" s="259"/>
      <c r="BP709" s="259"/>
      <c r="BQ709" s="259"/>
      <c r="BR709" s="259"/>
      <c r="BS709" s="259"/>
      <c r="BT709" s="259"/>
      <c r="BU709" s="259"/>
      <c r="BV709" s="259"/>
      <c r="BW709" s="259"/>
      <c r="BX709" s="259"/>
      <c r="BY709" s="259"/>
      <c r="BZ709" s="259"/>
      <c r="CA709" s="259"/>
      <c r="CB709" s="259"/>
      <c r="CC709" s="259"/>
      <c r="CD709" s="259"/>
      <c r="CE709" s="259"/>
    </row>
    <row r="710" spans="46:83" x14ac:dyDescent="0.15">
      <c r="AT710" s="259"/>
      <c r="AU710" s="259"/>
      <c r="AV710" s="259"/>
      <c r="AW710" s="259"/>
      <c r="AX710" s="259"/>
      <c r="AY710" s="259"/>
      <c r="AZ710" s="259"/>
      <c r="BA710" s="259"/>
      <c r="BB710" s="259"/>
      <c r="BC710" s="259"/>
      <c r="BD710" s="259"/>
      <c r="BE710" s="259"/>
      <c r="BF710" s="259"/>
      <c r="BG710" s="259"/>
      <c r="BH710" s="259"/>
      <c r="BI710" s="259"/>
      <c r="BJ710" s="259"/>
      <c r="BK710" s="259"/>
      <c r="BL710" s="259"/>
      <c r="BM710" s="259"/>
      <c r="BN710" s="259"/>
      <c r="BO710" s="259"/>
      <c r="BP710" s="259"/>
      <c r="BQ710" s="259"/>
      <c r="BR710" s="259"/>
      <c r="BS710" s="259"/>
      <c r="BT710" s="259"/>
      <c r="BU710" s="259"/>
      <c r="BV710" s="259"/>
      <c r="BW710" s="259"/>
      <c r="BX710" s="259"/>
      <c r="BY710" s="259"/>
      <c r="BZ710" s="259"/>
      <c r="CA710" s="259"/>
      <c r="CB710" s="259"/>
      <c r="CC710" s="259"/>
      <c r="CD710" s="259"/>
      <c r="CE710" s="259"/>
    </row>
    <row r="711" spans="46:83" x14ac:dyDescent="0.15">
      <c r="AT711" s="259"/>
      <c r="AU711" s="259"/>
      <c r="AV711" s="259"/>
      <c r="AW711" s="259"/>
      <c r="AX711" s="259"/>
      <c r="AY711" s="259"/>
      <c r="AZ711" s="259"/>
      <c r="BA711" s="259"/>
      <c r="BB711" s="259"/>
      <c r="BC711" s="259"/>
      <c r="BD711" s="259"/>
      <c r="BE711" s="259"/>
      <c r="BF711" s="259"/>
      <c r="BG711" s="259"/>
      <c r="BH711" s="259"/>
      <c r="BI711" s="259"/>
      <c r="BJ711" s="259"/>
      <c r="BK711" s="259"/>
      <c r="BL711" s="259"/>
      <c r="BM711" s="259"/>
      <c r="BN711" s="259"/>
      <c r="BO711" s="259"/>
      <c r="BP711" s="259"/>
      <c r="BQ711" s="259"/>
      <c r="BR711" s="259"/>
      <c r="BS711" s="259"/>
      <c r="BT711" s="259"/>
      <c r="BU711" s="259"/>
      <c r="BV711" s="259"/>
      <c r="BW711" s="259"/>
      <c r="BX711" s="259"/>
      <c r="BY711" s="259"/>
      <c r="BZ711" s="259"/>
      <c r="CA711" s="259"/>
      <c r="CB711" s="259"/>
      <c r="CC711" s="259"/>
      <c r="CD711" s="259"/>
      <c r="CE711" s="259"/>
    </row>
    <row r="712" spans="46:83" x14ac:dyDescent="0.15">
      <c r="AT712" s="259"/>
      <c r="AU712" s="259"/>
      <c r="AV712" s="259"/>
      <c r="AW712" s="259"/>
      <c r="AX712" s="259"/>
      <c r="AY712" s="259"/>
      <c r="AZ712" s="259"/>
      <c r="BA712" s="259"/>
      <c r="BB712" s="259"/>
      <c r="BC712" s="259"/>
      <c r="BD712" s="259"/>
      <c r="BE712" s="259"/>
      <c r="BF712" s="259"/>
      <c r="BG712" s="259"/>
      <c r="BH712" s="259"/>
      <c r="BI712" s="259"/>
      <c r="BJ712" s="259"/>
      <c r="BK712" s="259"/>
      <c r="BL712" s="259"/>
      <c r="BM712" s="259"/>
      <c r="BN712" s="259"/>
      <c r="BO712" s="259"/>
      <c r="BP712" s="259"/>
      <c r="BQ712" s="259"/>
      <c r="BR712" s="259"/>
      <c r="BS712" s="259"/>
      <c r="BT712" s="259"/>
      <c r="BU712" s="259"/>
      <c r="BV712" s="259"/>
      <c r="BW712" s="259"/>
      <c r="BX712" s="259"/>
      <c r="BY712" s="259"/>
      <c r="BZ712" s="259"/>
      <c r="CA712" s="259"/>
      <c r="CB712" s="259"/>
      <c r="CC712" s="259"/>
      <c r="CD712" s="259"/>
      <c r="CE712" s="259"/>
    </row>
    <row r="713" spans="46:83" x14ac:dyDescent="0.15">
      <c r="AT713" s="259"/>
      <c r="AU713" s="259"/>
      <c r="AV713" s="259"/>
      <c r="AW713" s="259"/>
      <c r="AX713" s="259"/>
      <c r="AY713" s="259"/>
      <c r="AZ713" s="259"/>
      <c r="BA713" s="259"/>
      <c r="BB713" s="259"/>
      <c r="BC713" s="259"/>
      <c r="BD713" s="259"/>
      <c r="BE713" s="259"/>
      <c r="BF713" s="259"/>
      <c r="BG713" s="259"/>
      <c r="BH713" s="259"/>
      <c r="BI713" s="259"/>
      <c r="BJ713" s="259"/>
      <c r="BK713" s="259"/>
      <c r="BL713" s="259"/>
      <c r="BM713" s="259"/>
      <c r="BN713" s="259"/>
      <c r="BO713" s="259"/>
      <c r="BP713" s="259"/>
      <c r="BQ713" s="259"/>
      <c r="BR713" s="259"/>
      <c r="BS713" s="259"/>
      <c r="BT713" s="259"/>
      <c r="BU713" s="259"/>
      <c r="BV713" s="259"/>
      <c r="BW713" s="259"/>
      <c r="BX713" s="259"/>
      <c r="BY713" s="259"/>
      <c r="BZ713" s="259"/>
      <c r="CA713" s="259"/>
      <c r="CB713" s="259"/>
      <c r="CC713" s="259"/>
      <c r="CD713" s="259"/>
      <c r="CE713" s="259"/>
    </row>
    <row r="714" spans="46:83" x14ac:dyDescent="0.15">
      <c r="AT714" s="259"/>
      <c r="AU714" s="259"/>
      <c r="AV714" s="259"/>
      <c r="AW714" s="259"/>
      <c r="AX714" s="259"/>
      <c r="AY714" s="259"/>
      <c r="AZ714" s="259"/>
      <c r="BA714" s="259"/>
      <c r="BB714" s="259"/>
      <c r="BC714" s="259"/>
      <c r="BD714" s="259"/>
      <c r="BE714" s="259"/>
      <c r="BF714" s="259"/>
      <c r="BG714" s="259"/>
      <c r="BH714" s="259"/>
      <c r="BI714" s="259"/>
      <c r="BJ714" s="259"/>
      <c r="BK714" s="259"/>
      <c r="BL714" s="259"/>
      <c r="BM714" s="259"/>
      <c r="BN714" s="259"/>
      <c r="BO714" s="259"/>
      <c r="BP714" s="259"/>
      <c r="BQ714" s="259"/>
      <c r="BR714" s="259"/>
      <c r="BS714" s="259"/>
      <c r="BT714" s="259"/>
      <c r="BU714" s="259"/>
      <c r="BV714" s="259"/>
      <c r="BW714" s="259"/>
      <c r="BX714" s="259"/>
      <c r="BY714" s="259"/>
      <c r="BZ714" s="259"/>
      <c r="CA714" s="259"/>
      <c r="CB714" s="259"/>
      <c r="CC714" s="259"/>
      <c r="CD714" s="259"/>
      <c r="CE714" s="259"/>
    </row>
    <row r="715" spans="46:83" x14ac:dyDescent="0.15">
      <c r="AT715" s="259"/>
      <c r="AU715" s="259"/>
      <c r="AV715" s="259"/>
      <c r="AW715" s="259"/>
      <c r="AX715" s="259"/>
      <c r="AY715" s="259"/>
      <c r="AZ715" s="259"/>
      <c r="BA715" s="259"/>
      <c r="BB715" s="259"/>
      <c r="BC715" s="259"/>
      <c r="BD715" s="259"/>
      <c r="BE715" s="259"/>
      <c r="BF715" s="259"/>
      <c r="BG715" s="259"/>
      <c r="BH715" s="259"/>
      <c r="BI715" s="259"/>
      <c r="BJ715" s="259"/>
      <c r="BK715" s="259"/>
      <c r="BL715" s="259"/>
      <c r="BM715" s="259"/>
      <c r="BN715" s="259"/>
      <c r="BO715" s="259"/>
      <c r="BP715" s="259"/>
      <c r="BQ715" s="259"/>
      <c r="BR715" s="259"/>
      <c r="BS715" s="259"/>
      <c r="BT715" s="259"/>
      <c r="BU715" s="259"/>
      <c r="BV715" s="259"/>
      <c r="BW715" s="259"/>
      <c r="BX715" s="259"/>
      <c r="BY715" s="259"/>
      <c r="BZ715" s="259"/>
      <c r="CA715" s="259"/>
      <c r="CB715" s="259"/>
      <c r="CC715" s="259"/>
      <c r="CD715" s="259"/>
      <c r="CE715" s="259"/>
    </row>
    <row r="716" spans="46:83" x14ac:dyDescent="0.15">
      <c r="AT716" s="259"/>
      <c r="AU716" s="259"/>
      <c r="AV716" s="259"/>
      <c r="AW716" s="259"/>
      <c r="AX716" s="259"/>
      <c r="AY716" s="259"/>
      <c r="AZ716" s="259"/>
      <c r="BA716" s="259"/>
      <c r="BB716" s="259"/>
      <c r="BC716" s="259"/>
      <c r="BD716" s="259"/>
      <c r="BE716" s="259"/>
      <c r="BF716" s="259"/>
      <c r="BG716" s="259"/>
      <c r="BH716" s="259"/>
      <c r="BI716" s="259"/>
      <c r="BJ716" s="259"/>
      <c r="BK716" s="259"/>
      <c r="BL716" s="259"/>
      <c r="BM716" s="259"/>
      <c r="BN716" s="259"/>
      <c r="BO716" s="259"/>
      <c r="BP716" s="259"/>
      <c r="BQ716" s="259"/>
      <c r="BR716" s="259"/>
      <c r="BS716" s="259"/>
      <c r="BT716" s="259"/>
      <c r="BU716" s="259"/>
      <c r="BV716" s="259"/>
      <c r="BW716" s="259"/>
      <c r="BX716" s="259"/>
      <c r="BY716" s="259"/>
      <c r="BZ716" s="259"/>
      <c r="CA716" s="259"/>
      <c r="CB716" s="259"/>
      <c r="CC716" s="259"/>
      <c r="CD716" s="259"/>
      <c r="CE716" s="259"/>
    </row>
    <row r="717" spans="46:83" x14ac:dyDescent="0.15">
      <c r="AT717" s="259"/>
      <c r="AU717" s="259"/>
      <c r="AV717" s="259"/>
      <c r="AW717" s="259"/>
      <c r="AX717" s="259"/>
      <c r="AY717" s="259"/>
      <c r="AZ717" s="259"/>
      <c r="BA717" s="259"/>
      <c r="BB717" s="259"/>
      <c r="BC717" s="259"/>
      <c r="BD717" s="259"/>
      <c r="BE717" s="259"/>
      <c r="BF717" s="259"/>
      <c r="BG717" s="259"/>
      <c r="BH717" s="259"/>
      <c r="BI717" s="259"/>
      <c r="BJ717" s="259"/>
      <c r="BK717" s="259"/>
      <c r="BL717" s="259"/>
      <c r="BM717" s="259"/>
      <c r="BN717" s="259"/>
      <c r="BO717" s="259"/>
      <c r="BP717" s="259"/>
      <c r="BQ717" s="259"/>
      <c r="BR717" s="259"/>
      <c r="BS717" s="259"/>
      <c r="BT717" s="259"/>
      <c r="BU717" s="259"/>
      <c r="BV717" s="259"/>
      <c r="BW717" s="259"/>
      <c r="BX717" s="259"/>
      <c r="BY717" s="259"/>
      <c r="BZ717" s="259"/>
      <c r="CA717" s="259"/>
      <c r="CB717" s="259"/>
      <c r="CC717" s="259"/>
      <c r="CD717" s="259"/>
      <c r="CE717" s="259"/>
    </row>
    <row r="718" spans="46:83" x14ac:dyDescent="0.15">
      <c r="AT718" s="259"/>
      <c r="AU718" s="259"/>
      <c r="AV718" s="259"/>
      <c r="AW718" s="259"/>
      <c r="AX718" s="259"/>
      <c r="AY718" s="259"/>
      <c r="AZ718" s="259"/>
      <c r="BA718" s="259"/>
      <c r="BB718" s="259"/>
      <c r="BC718" s="259"/>
      <c r="BD718" s="259"/>
      <c r="BE718" s="259"/>
      <c r="BF718" s="259"/>
      <c r="BG718" s="259"/>
      <c r="BH718" s="259"/>
      <c r="BI718" s="259"/>
      <c r="BJ718" s="259"/>
      <c r="BK718" s="259"/>
      <c r="BL718" s="259"/>
      <c r="BM718" s="259"/>
      <c r="BN718" s="259"/>
      <c r="BO718" s="259"/>
      <c r="BP718" s="259"/>
      <c r="BQ718" s="259"/>
      <c r="BR718" s="259"/>
      <c r="BS718" s="259"/>
      <c r="BT718" s="259"/>
      <c r="BU718" s="259"/>
      <c r="BV718" s="259"/>
      <c r="BW718" s="259"/>
      <c r="BX718" s="259"/>
      <c r="BY718" s="259"/>
      <c r="BZ718" s="259"/>
      <c r="CA718" s="259"/>
      <c r="CB718" s="259"/>
      <c r="CC718" s="259"/>
      <c r="CD718" s="259"/>
      <c r="CE718" s="259"/>
    </row>
    <row r="719" spans="46:83" x14ac:dyDescent="0.15">
      <c r="AT719" s="259"/>
      <c r="AU719" s="259"/>
      <c r="AV719" s="259"/>
      <c r="AW719" s="259"/>
      <c r="AX719" s="259"/>
      <c r="AY719" s="259"/>
      <c r="AZ719" s="259"/>
      <c r="BA719" s="259"/>
      <c r="BB719" s="259"/>
      <c r="BC719" s="259"/>
      <c r="BD719" s="259"/>
      <c r="BE719" s="259"/>
      <c r="BF719" s="259"/>
      <c r="BG719" s="259"/>
      <c r="BH719" s="259"/>
      <c r="BI719" s="259"/>
      <c r="BJ719" s="259"/>
      <c r="BK719" s="259"/>
      <c r="BL719" s="259"/>
      <c r="BM719" s="259"/>
      <c r="BN719" s="259"/>
      <c r="BO719" s="259"/>
      <c r="BP719" s="259"/>
      <c r="BQ719" s="259"/>
      <c r="BR719" s="259"/>
      <c r="BS719" s="259"/>
      <c r="BT719" s="259"/>
      <c r="BU719" s="259"/>
      <c r="BV719" s="259"/>
      <c r="BW719" s="259"/>
      <c r="BX719" s="259"/>
      <c r="BY719" s="259"/>
      <c r="BZ719" s="259"/>
      <c r="CA719" s="259"/>
      <c r="CB719" s="259"/>
      <c r="CC719" s="259"/>
      <c r="CD719" s="259"/>
      <c r="CE719" s="259"/>
    </row>
    <row r="720" spans="46:83" x14ac:dyDescent="0.15">
      <c r="AT720" s="259"/>
      <c r="AU720" s="259"/>
      <c r="AV720" s="259"/>
      <c r="AW720" s="259"/>
      <c r="AX720" s="259"/>
      <c r="AY720" s="259"/>
      <c r="AZ720" s="259"/>
      <c r="BA720" s="259"/>
      <c r="BB720" s="259"/>
      <c r="BC720" s="259"/>
      <c r="BD720" s="259"/>
      <c r="BE720" s="259"/>
      <c r="BF720" s="259"/>
      <c r="BG720" s="259"/>
      <c r="BH720" s="259"/>
      <c r="BI720" s="259"/>
      <c r="BJ720" s="259"/>
      <c r="BK720" s="259"/>
      <c r="BL720" s="259"/>
      <c r="BM720" s="259"/>
      <c r="BN720" s="259"/>
      <c r="BO720" s="259"/>
      <c r="BP720" s="259"/>
      <c r="BQ720" s="259"/>
      <c r="BR720" s="259"/>
      <c r="BS720" s="259"/>
      <c r="BT720" s="259"/>
      <c r="BU720" s="259"/>
      <c r="BV720" s="259"/>
      <c r="BW720" s="259"/>
      <c r="BX720" s="259"/>
      <c r="BY720" s="259"/>
      <c r="BZ720" s="259"/>
      <c r="CA720" s="259"/>
      <c r="CB720" s="259"/>
      <c r="CC720" s="259"/>
      <c r="CD720" s="259"/>
      <c r="CE720" s="259"/>
    </row>
    <row r="721" spans="46:83" x14ac:dyDescent="0.15">
      <c r="AT721" s="259"/>
      <c r="AU721" s="259"/>
      <c r="AV721" s="259"/>
      <c r="AW721" s="259"/>
      <c r="AX721" s="259"/>
      <c r="AY721" s="259"/>
      <c r="AZ721" s="259"/>
      <c r="BA721" s="259"/>
      <c r="BB721" s="259"/>
      <c r="BC721" s="259"/>
      <c r="BD721" s="259"/>
      <c r="BE721" s="259"/>
      <c r="BF721" s="259"/>
      <c r="BG721" s="259"/>
      <c r="BH721" s="259"/>
      <c r="BI721" s="259"/>
      <c r="BJ721" s="259"/>
      <c r="BK721" s="259"/>
      <c r="BL721" s="259"/>
      <c r="BM721" s="259"/>
      <c r="BN721" s="259"/>
      <c r="BO721" s="259"/>
      <c r="BP721" s="259"/>
      <c r="BQ721" s="259"/>
      <c r="BR721" s="259"/>
      <c r="BS721" s="259"/>
      <c r="BT721" s="259"/>
      <c r="BU721" s="259"/>
      <c r="BV721" s="259"/>
      <c r="BW721" s="259"/>
      <c r="BX721" s="259"/>
      <c r="BY721" s="259"/>
      <c r="BZ721" s="259"/>
      <c r="CA721" s="259"/>
      <c r="CB721" s="259"/>
      <c r="CC721" s="259"/>
      <c r="CD721" s="259"/>
      <c r="CE721" s="259"/>
    </row>
    <row r="722" spans="46:83" x14ac:dyDescent="0.15">
      <c r="AT722" s="259"/>
      <c r="AU722" s="259"/>
      <c r="AV722" s="259"/>
      <c r="AW722" s="259"/>
      <c r="AX722" s="259"/>
      <c r="AY722" s="259"/>
      <c r="AZ722" s="259"/>
      <c r="BA722" s="259"/>
      <c r="BB722" s="259"/>
      <c r="BC722" s="259"/>
      <c r="BD722" s="259"/>
      <c r="BE722" s="259"/>
      <c r="BF722" s="259"/>
      <c r="BG722" s="259"/>
      <c r="BH722" s="259"/>
      <c r="BI722" s="259"/>
      <c r="BJ722" s="259"/>
      <c r="BK722" s="259"/>
      <c r="BL722" s="259"/>
      <c r="BM722" s="259"/>
      <c r="BN722" s="259"/>
      <c r="BO722" s="259"/>
      <c r="BP722" s="259"/>
      <c r="BQ722" s="259"/>
      <c r="BR722" s="259"/>
      <c r="BS722" s="259"/>
      <c r="BT722" s="259"/>
      <c r="BU722" s="259"/>
      <c r="BV722" s="259"/>
      <c r="BW722" s="259"/>
      <c r="BX722" s="259"/>
      <c r="BY722" s="259"/>
      <c r="BZ722" s="259"/>
      <c r="CA722" s="259"/>
      <c r="CB722" s="259"/>
      <c r="CC722" s="259"/>
      <c r="CD722" s="259"/>
      <c r="CE722" s="259"/>
    </row>
    <row r="723" spans="46:83" x14ac:dyDescent="0.15">
      <c r="AT723" s="259"/>
      <c r="AU723" s="259"/>
      <c r="AV723" s="259"/>
      <c r="AW723" s="259"/>
      <c r="AX723" s="259"/>
      <c r="AY723" s="259"/>
      <c r="AZ723" s="259"/>
      <c r="BA723" s="259"/>
      <c r="BB723" s="259"/>
      <c r="BC723" s="259"/>
      <c r="BD723" s="259"/>
      <c r="BE723" s="259"/>
      <c r="BF723" s="259"/>
      <c r="BG723" s="259"/>
      <c r="BH723" s="259"/>
      <c r="BI723" s="259"/>
      <c r="BJ723" s="259"/>
      <c r="BK723" s="259"/>
      <c r="BL723" s="259"/>
      <c r="BM723" s="259"/>
      <c r="BN723" s="259"/>
      <c r="BO723" s="259"/>
      <c r="BP723" s="259"/>
      <c r="BQ723" s="259"/>
      <c r="BR723" s="259"/>
      <c r="BS723" s="259"/>
      <c r="BT723" s="259"/>
      <c r="BU723" s="259"/>
      <c r="BV723" s="259"/>
      <c r="BW723" s="259"/>
      <c r="BX723" s="259"/>
      <c r="BY723" s="259"/>
      <c r="BZ723" s="259"/>
      <c r="CA723" s="259"/>
      <c r="CB723" s="259"/>
      <c r="CC723" s="259"/>
      <c r="CD723" s="259"/>
      <c r="CE723" s="259"/>
    </row>
    <row r="724" spans="46:83" x14ac:dyDescent="0.15">
      <c r="AT724" s="259"/>
      <c r="AU724" s="259"/>
      <c r="AV724" s="259"/>
      <c r="AW724" s="259"/>
      <c r="AX724" s="259"/>
      <c r="AY724" s="259"/>
      <c r="AZ724" s="259"/>
      <c r="BA724" s="259"/>
      <c r="BB724" s="259"/>
      <c r="BC724" s="259"/>
      <c r="BD724" s="259"/>
      <c r="BE724" s="259"/>
      <c r="BF724" s="259"/>
      <c r="BG724" s="259"/>
      <c r="BH724" s="259"/>
      <c r="BI724" s="259"/>
      <c r="BJ724" s="259"/>
      <c r="BK724" s="259"/>
      <c r="BL724" s="259"/>
      <c r="BM724" s="259"/>
      <c r="BN724" s="259"/>
      <c r="BO724" s="259"/>
      <c r="BP724" s="259"/>
      <c r="BQ724" s="259"/>
      <c r="BR724" s="259"/>
      <c r="BS724" s="259"/>
      <c r="BT724" s="259"/>
      <c r="BU724" s="259"/>
      <c r="BV724" s="259"/>
      <c r="BW724" s="259"/>
      <c r="BX724" s="259"/>
      <c r="BY724" s="259"/>
      <c r="BZ724" s="259"/>
      <c r="CA724" s="259"/>
      <c r="CB724" s="259"/>
      <c r="CC724" s="259"/>
      <c r="CD724" s="259"/>
      <c r="CE724" s="259"/>
    </row>
    <row r="725" spans="46:83" x14ac:dyDescent="0.15">
      <c r="AT725" s="259"/>
      <c r="AU725" s="259"/>
      <c r="AV725" s="259"/>
      <c r="AW725" s="259"/>
      <c r="AX725" s="259"/>
      <c r="AY725" s="259"/>
      <c r="AZ725" s="259"/>
      <c r="BA725" s="259"/>
      <c r="BB725" s="259"/>
      <c r="BC725" s="259"/>
      <c r="BD725" s="259"/>
      <c r="BE725" s="259"/>
      <c r="BF725" s="259"/>
      <c r="BG725" s="259"/>
      <c r="BH725" s="259"/>
      <c r="BI725" s="259"/>
      <c r="BJ725" s="259"/>
      <c r="BK725" s="259"/>
      <c r="BL725" s="259"/>
      <c r="BM725" s="259"/>
      <c r="BN725" s="259"/>
      <c r="BO725" s="259"/>
      <c r="BP725" s="259"/>
      <c r="BQ725" s="259"/>
      <c r="BR725" s="259"/>
      <c r="BS725" s="259"/>
      <c r="BT725" s="259"/>
      <c r="BU725" s="259"/>
      <c r="BV725" s="259"/>
      <c r="BW725" s="259"/>
      <c r="BX725" s="259"/>
      <c r="BY725" s="259"/>
      <c r="BZ725" s="259"/>
      <c r="CA725" s="259"/>
      <c r="CB725" s="259"/>
      <c r="CC725" s="259"/>
      <c r="CD725" s="259"/>
      <c r="CE725" s="259"/>
    </row>
    <row r="726" spans="46:83" x14ac:dyDescent="0.15">
      <c r="AT726" s="259"/>
      <c r="AU726" s="259"/>
      <c r="AV726" s="259"/>
      <c r="AW726" s="259"/>
      <c r="AX726" s="259"/>
      <c r="AY726" s="259"/>
      <c r="AZ726" s="259"/>
      <c r="BA726" s="259"/>
      <c r="BB726" s="259"/>
      <c r="BC726" s="259"/>
      <c r="BD726" s="259"/>
      <c r="BE726" s="259"/>
      <c r="BF726" s="259"/>
      <c r="BG726" s="259"/>
      <c r="BH726" s="259"/>
      <c r="BI726" s="259"/>
      <c r="BJ726" s="259"/>
      <c r="BK726" s="259"/>
      <c r="BL726" s="259"/>
      <c r="BM726" s="259"/>
      <c r="BN726" s="259"/>
      <c r="BO726" s="259"/>
      <c r="BP726" s="259"/>
      <c r="BQ726" s="259"/>
      <c r="BR726" s="259"/>
      <c r="BS726" s="259"/>
      <c r="BT726" s="259"/>
      <c r="BU726" s="259"/>
      <c r="BV726" s="259"/>
      <c r="BW726" s="259"/>
      <c r="BX726" s="259"/>
      <c r="BY726" s="259"/>
      <c r="BZ726" s="259"/>
      <c r="CA726" s="259"/>
      <c r="CB726" s="259"/>
      <c r="CC726" s="259"/>
      <c r="CD726" s="259"/>
      <c r="CE726" s="259"/>
    </row>
    <row r="727" spans="46:83" x14ac:dyDescent="0.15">
      <c r="AT727" s="259"/>
      <c r="AU727" s="259"/>
      <c r="AV727" s="259"/>
      <c r="AW727" s="259"/>
      <c r="AX727" s="259"/>
      <c r="AY727" s="259"/>
      <c r="AZ727" s="259"/>
      <c r="BA727" s="259"/>
      <c r="BB727" s="259"/>
      <c r="BC727" s="259"/>
      <c r="BD727" s="259"/>
      <c r="BE727" s="259"/>
      <c r="BF727" s="259"/>
      <c r="BG727" s="259"/>
      <c r="BH727" s="259"/>
      <c r="BI727" s="259"/>
      <c r="BJ727" s="259"/>
      <c r="BK727" s="259"/>
      <c r="BL727" s="259"/>
      <c r="BM727" s="259"/>
      <c r="BN727" s="259"/>
      <c r="BO727" s="259"/>
      <c r="BP727" s="259"/>
      <c r="BQ727" s="259"/>
      <c r="BR727" s="259"/>
      <c r="BS727" s="259"/>
      <c r="BT727" s="259"/>
      <c r="BU727" s="259"/>
      <c r="BV727" s="259"/>
      <c r="BW727" s="259"/>
      <c r="BX727" s="259"/>
      <c r="BY727" s="259"/>
      <c r="BZ727" s="259"/>
      <c r="CA727" s="259"/>
      <c r="CB727" s="259"/>
      <c r="CC727" s="259"/>
      <c r="CD727" s="259"/>
      <c r="CE727" s="259"/>
    </row>
    <row r="728" spans="46:83" x14ac:dyDescent="0.15">
      <c r="AT728" s="259"/>
      <c r="AU728" s="259"/>
      <c r="AV728" s="259"/>
      <c r="AW728" s="259"/>
      <c r="AX728" s="259"/>
      <c r="AY728" s="259"/>
      <c r="AZ728" s="259"/>
      <c r="BA728" s="259"/>
      <c r="BB728" s="259"/>
      <c r="BC728" s="259"/>
      <c r="BD728" s="259"/>
      <c r="BE728" s="259"/>
      <c r="BF728" s="259"/>
      <c r="BG728" s="259"/>
      <c r="BH728" s="259"/>
      <c r="BI728" s="259"/>
      <c r="BJ728" s="259"/>
      <c r="BK728" s="259"/>
      <c r="BL728" s="259"/>
      <c r="BM728" s="259"/>
      <c r="BN728" s="259"/>
      <c r="BO728" s="259"/>
      <c r="BP728" s="259"/>
      <c r="BQ728" s="259"/>
      <c r="BR728" s="259"/>
      <c r="BS728" s="259"/>
      <c r="BT728" s="259"/>
      <c r="BU728" s="259"/>
      <c r="BV728" s="259"/>
      <c r="BW728" s="259"/>
      <c r="BX728" s="259"/>
      <c r="BY728" s="259"/>
      <c r="BZ728" s="259"/>
      <c r="CA728" s="259"/>
      <c r="CB728" s="259"/>
      <c r="CC728" s="259"/>
      <c r="CD728" s="259"/>
      <c r="CE728" s="259"/>
    </row>
    <row r="729" spans="46:83" x14ac:dyDescent="0.15">
      <c r="AT729" s="259"/>
      <c r="AU729" s="259"/>
      <c r="AV729" s="259"/>
      <c r="AW729" s="259"/>
      <c r="AX729" s="259"/>
      <c r="AY729" s="259"/>
      <c r="AZ729" s="259"/>
      <c r="BA729" s="259"/>
      <c r="BB729" s="259"/>
      <c r="BC729" s="259"/>
      <c r="BD729" s="259"/>
      <c r="BE729" s="259"/>
      <c r="BF729" s="259"/>
      <c r="BG729" s="259"/>
      <c r="BH729" s="259"/>
      <c r="BI729" s="259"/>
      <c r="BJ729" s="259"/>
      <c r="BK729" s="259"/>
      <c r="BL729" s="259"/>
      <c r="BM729" s="259"/>
      <c r="BN729" s="259"/>
      <c r="BO729" s="259"/>
      <c r="BP729" s="259"/>
      <c r="BQ729" s="259"/>
      <c r="BR729" s="259"/>
      <c r="BS729" s="259"/>
      <c r="BT729" s="259"/>
      <c r="BU729" s="259"/>
      <c r="BV729" s="259"/>
      <c r="BW729" s="259"/>
      <c r="BX729" s="259"/>
      <c r="BY729" s="259"/>
      <c r="BZ729" s="259"/>
      <c r="CA729" s="259"/>
      <c r="CB729" s="259"/>
      <c r="CC729" s="259"/>
      <c r="CD729" s="259"/>
      <c r="CE729" s="259"/>
    </row>
    <row r="730" spans="46:83" x14ac:dyDescent="0.15">
      <c r="AT730" s="259"/>
      <c r="AU730" s="259"/>
      <c r="AV730" s="259"/>
      <c r="AW730" s="259"/>
      <c r="AX730" s="259"/>
      <c r="AY730" s="259"/>
      <c r="AZ730" s="259"/>
      <c r="BA730" s="259"/>
      <c r="BB730" s="259"/>
      <c r="BC730" s="259"/>
      <c r="BD730" s="259"/>
      <c r="BE730" s="259"/>
      <c r="BF730" s="259"/>
      <c r="BG730" s="259"/>
      <c r="BH730" s="259"/>
      <c r="BI730" s="259"/>
      <c r="BJ730" s="259"/>
      <c r="BK730" s="259"/>
      <c r="BL730" s="259"/>
      <c r="BM730" s="259"/>
      <c r="BN730" s="259"/>
      <c r="BO730" s="259"/>
      <c r="BP730" s="259"/>
      <c r="BQ730" s="259"/>
      <c r="BR730" s="259"/>
      <c r="BS730" s="259"/>
      <c r="BT730" s="259"/>
      <c r="BU730" s="259"/>
      <c r="BV730" s="259"/>
      <c r="BW730" s="259"/>
      <c r="BX730" s="259"/>
      <c r="BY730" s="259"/>
      <c r="BZ730" s="259"/>
      <c r="CA730" s="259"/>
      <c r="CB730" s="259"/>
      <c r="CC730" s="259"/>
      <c r="CD730" s="259"/>
      <c r="CE730" s="259"/>
    </row>
    <row r="731" spans="46:83" x14ac:dyDescent="0.15">
      <c r="AT731" s="259"/>
      <c r="AU731" s="259"/>
      <c r="AV731" s="259"/>
      <c r="AW731" s="259"/>
      <c r="AX731" s="259"/>
      <c r="AY731" s="259"/>
      <c r="AZ731" s="259"/>
      <c r="BA731" s="259"/>
      <c r="BB731" s="259"/>
      <c r="BC731" s="259"/>
      <c r="BD731" s="259"/>
      <c r="BE731" s="259"/>
      <c r="BF731" s="259"/>
      <c r="BG731" s="259"/>
      <c r="BH731" s="259"/>
      <c r="BI731" s="259"/>
      <c r="BJ731" s="259"/>
      <c r="BK731" s="259"/>
      <c r="BL731" s="259"/>
      <c r="BM731" s="259"/>
      <c r="BN731" s="259"/>
      <c r="BO731" s="259"/>
      <c r="BP731" s="259"/>
      <c r="BQ731" s="259"/>
      <c r="BR731" s="259"/>
      <c r="BS731" s="259"/>
      <c r="BT731" s="259"/>
      <c r="BU731" s="259"/>
      <c r="BV731" s="259"/>
      <c r="BW731" s="259"/>
      <c r="BX731" s="259"/>
      <c r="BY731" s="259"/>
      <c r="BZ731" s="259"/>
      <c r="CA731" s="259"/>
      <c r="CB731" s="259"/>
      <c r="CC731" s="259"/>
      <c r="CD731" s="259"/>
      <c r="CE731" s="259"/>
    </row>
    <row r="732" spans="46:83" x14ac:dyDescent="0.15">
      <c r="AT732" s="259"/>
      <c r="AU732" s="259"/>
      <c r="AV732" s="259"/>
      <c r="AW732" s="259"/>
      <c r="AX732" s="259"/>
      <c r="AY732" s="259"/>
      <c r="AZ732" s="259"/>
      <c r="BA732" s="259"/>
      <c r="BB732" s="259"/>
      <c r="BC732" s="259"/>
      <c r="BD732" s="259"/>
      <c r="BE732" s="259"/>
      <c r="BF732" s="259"/>
      <c r="BG732" s="259"/>
      <c r="BH732" s="259"/>
      <c r="BI732" s="259"/>
      <c r="BJ732" s="259"/>
      <c r="BK732" s="259"/>
      <c r="BL732" s="259"/>
      <c r="BM732" s="259"/>
      <c r="BN732" s="259"/>
      <c r="BO732" s="259"/>
      <c r="BP732" s="259"/>
      <c r="BQ732" s="259"/>
      <c r="BR732" s="259"/>
      <c r="BS732" s="259"/>
      <c r="BT732" s="259"/>
      <c r="BU732" s="259"/>
      <c r="BV732" s="259"/>
      <c r="BW732" s="259"/>
      <c r="BX732" s="259"/>
      <c r="BY732" s="259"/>
      <c r="BZ732" s="259"/>
      <c r="CA732" s="259"/>
      <c r="CB732" s="259"/>
      <c r="CC732" s="259"/>
      <c r="CD732" s="259"/>
      <c r="CE732" s="259"/>
    </row>
    <row r="733" spans="46:83" x14ac:dyDescent="0.15">
      <c r="AT733" s="259"/>
      <c r="AU733" s="259"/>
      <c r="AV733" s="259"/>
      <c r="AW733" s="259"/>
      <c r="AX733" s="259"/>
      <c r="AY733" s="259"/>
      <c r="AZ733" s="259"/>
      <c r="BA733" s="259"/>
      <c r="BB733" s="259"/>
      <c r="BC733" s="259"/>
      <c r="BD733" s="259"/>
      <c r="BE733" s="259"/>
      <c r="BF733" s="259"/>
      <c r="BG733" s="259"/>
      <c r="BH733" s="259"/>
      <c r="BI733" s="259"/>
      <c r="BJ733" s="259"/>
      <c r="BK733" s="259"/>
      <c r="BL733" s="259"/>
      <c r="BM733" s="259"/>
      <c r="BN733" s="259"/>
      <c r="BO733" s="259"/>
      <c r="BP733" s="259"/>
      <c r="BQ733" s="259"/>
      <c r="BR733" s="259"/>
      <c r="BS733" s="259"/>
      <c r="BT733" s="259"/>
      <c r="BU733" s="259"/>
      <c r="BV733" s="259"/>
      <c r="BW733" s="259"/>
      <c r="BX733" s="259"/>
      <c r="BY733" s="259"/>
      <c r="BZ733" s="259"/>
      <c r="CA733" s="259"/>
      <c r="CB733" s="259"/>
      <c r="CC733" s="259"/>
      <c r="CD733" s="259"/>
      <c r="CE733" s="259"/>
    </row>
    <row r="734" spans="46:83" x14ac:dyDescent="0.15">
      <c r="AT734" s="259"/>
      <c r="AU734" s="259"/>
      <c r="AV734" s="259"/>
      <c r="AW734" s="259"/>
      <c r="AX734" s="259"/>
      <c r="AY734" s="259"/>
      <c r="AZ734" s="259"/>
      <c r="BA734" s="259"/>
      <c r="BB734" s="259"/>
      <c r="BC734" s="259"/>
      <c r="BD734" s="259"/>
      <c r="BE734" s="259"/>
      <c r="BF734" s="259"/>
      <c r="BG734" s="259"/>
      <c r="BH734" s="259"/>
      <c r="BI734" s="259"/>
      <c r="BJ734" s="259"/>
      <c r="BK734" s="259"/>
      <c r="BL734" s="259"/>
      <c r="BM734" s="259"/>
      <c r="BN734" s="259"/>
      <c r="BO734" s="259"/>
      <c r="BP734" s="259"/>
      <c r="BQ734" s="259"/>
      <c r="BR734" s="259"/>
      <c r="BS734" s="259"/>
      <c r="BT734" s="259"/>
      <c r="BU734" s="259"/>
      <c r="BV734" s="259"/>
      <c r="BW734" s="259"/>
      <c r="BX734" s="259"/>
      <c r="BY734" s="259"/>
      <c r="BZ734" s="259"/>
      <c r="CA734" s="259"/>
      <c r="CB734" s="259"/>
      <c r="CC734" s="259"/>
      <c r="CD734" s="259"/>
      <c r="CE734" s="259"/>
    </row>
    <row r="735" spans="46:83" x14ac:dyDescent="0.15">
      <c r="AT735" s="259"/>
      <c r="AU735" s="259"/>
      <c r="AV735" s="259"/>
      <c r="AW735" s="259"/>
      <c r="AX735" s="259"/>
      <c r="AY735" s="259"/>
      <c r="AZ735" s="259"/>
      <c r="BA735" s="259"/>
      <c r="BB735" s="259"/>
      <c r="BC735" s="259"/>
      <c r="BD735" s="259"/>
      <c r="BE735" s="259"/>
      <c r="BF735" s="259"/>
      <c r="BG735" s="259"/>
      <c r="BH735" s="259"/>
      <c r="BI735" s="259"/>
      <c r="BJ735" s="259"/>
      <c r="BK735" s="259"/>
      <c r="BL735" s="259"/>
      <c r="BM735" s="259"/>
      <c r="BN735" s="259"/>
      <c r="BO735" s="259"/>
      <c r="BP735" s="259"/>
      <c r="BQ735" s="259"/>
      <c r="BR735" s="259"/>
      <c r="BS735" s="259"/>
      <c r="BT735" s="259"/>
      <c r="BU735" s="259"/>
      <c r="BV735" s="259"/>
      <c r="BW735" s="259"/>
      <c r="BX735" s="259"/>
      <c r="BY735" s="259"/>
      <c r="BZ735" s="259"/>
      <c r="CA735" s="259"/>
      <c r="CB735" s="259"/>
      <c r="CC735" s="259"/>
      <c r="CD735" s="259"/>
      <c r="CE735" s="259"/>
    </row>
    <row r="736" spans="46:83" x14ac:dyDescent="0.15">
      <c r="AT736" s="259"/>
      <c r="AU736" s="259"/>
      <c r="AV736" s="259"/>
      <c r="AW736" s="259"/>
      <c r="AX736" s="259"/>
      <c r="AY736" s="259"/>
      <c r="AZ736" s="259"/>
      <c r="BA736" s="259"/>
      <c r="BB736" s="259"/>
      <c r="BC736" s="259"/>
      <c r="BD736" s="259"/>
      <c r="BE736" s="259"/>
      <c r="BF736" s="259"/>
      <c r="BG736" s="259"/>
      <c r="BH736" s="259"/>
      <c r="BI736" s="259"/>
      <c r="BJ736" s="259"/>
      <c r="BK736" s="259"/>
      <c r="BL736" s="259"/>
      <c r="BM736" s="259"/>
      <c r="BN736" s="259"/>
      <c r="BO736" s="259"/>
      <c r="BP736" s="259"/>
      <c r="BQ736" s="259"/>
      <c r="BR736" s="259"/>
      <c r="BS736" s="259"/>
      <c r="BT736" s="259"/>
      <c r="BU736" s="259"/>
      <c r="BV736" s="259"/>
      <c r="BW736" s="259"/>
      <c r="BX736" s="259"/>
      <c r="BY736" s="259"/>
      <c r="BZ736" s="259"/>
      <c r="CA736" s="259"/>
      <c r="CB736" s="259"/>
      <c r="CC736" s="259"/>
      <c r="CD736" s="259"/>
      <c r="CE736" s="259"/>
    </row>
    <row r="737" spans="46:83" x14ac:dyDescent="0.15">
      <c r="AT737" s="259"/>
      <c r="AU737" s="259"/>
      <c r="AV737" s="259"/>
      <c r="AW737" s="259"/>
      <c r="AX737" s="259"/>
      <c r="AY737" s="259"/>
      <c r="AZ737" s="259"/>
      <c r="BA737" s="259"/>
      <c r="BB737" s="259"/>
      <c r="BC737" s="259"/>
      <c r="BD737" s="259"/>
      <c r="BE737" s="259"/>
      <c r="BF737" s="259"/>
      <c r="BG737" s="259"/>
      <c r="BH737" s="259"/>
      <c r="BI737" s="259"/>
      <c r="BJ737" s="259"/>
      <c r="BK737" s="259"/>
      <c r="BL737" s="259"/>
      <c r="BM737" s="259"/>
      <c r="BN737" s="259"/>
      <c r="BO737" s="259"/>
      <c r="BP737" s="259"/>
      <c r="BQ737" s="259"/>
      <c r="BR737" s="259"/>
      <c r="BS737" s="259"/>
      <c r="BT737" s="259"/>
      <c r="BU737" s="259"/>
      <c r="BV737" s="259"/>
      <c r="BW737" s="259"/>
      <c r="BX737" s="259"/>
      <c r="BY737" s="259"/>
      <c r="BZ737" s="259"/>
      <c r="CA737" s="259"/>
      <c r="CB737" s="259"/>
      <c r="CC737" s="259"/>
      <c r="CD737" s="259"/>
      <c r="CE737" s="259"/>
    </row>
    <row r="738" spans="46:83" x14ac:dyDescent="0.15">
      <c r="AT738" s="259"/>
      <c r="AU738" s="259"/>
      <c r="AV738" s="259"/>
      <c r="AW738" s="259"/>
      <c r="AX738" s="259"/>
      <c r="AY738" s="259"/>
      <c r="AZ738" s="259"/>
      <c r="BA738" s="259"/>
      <c r="BB738" s="259"/>
      <c r="BC738" s="259"/>
      <c r="BD738" s="259"/>
      <c r="BE738" s="259"/>
      <c r="BF738" s="259"/>
      <c r="BG738" s="259"/>
      <c r="BH738" s="259"/>
      <c r="BI738" s="259"/>
      <c r="BJ738" s="259"/>
      <c r="BK738" s="259"/>
      <c r="BL738" s="259"/>
      <c r="BM738" s="259"/>
      <c r="BN738" s="259"/>
      <c r="BO738" s="259"/>
      <c r="BP738" s="259"/>
      <c r="BQ738" s="259"/>
      <c r="BR738" s="259"/>
      <c r="BS738" s="259"/>
      <c r="BT738" s="259"/>
      <c r="BU738" s="259"/>
      <c r="BV738" s="259"/>
      <c r="BW738" s="259"/>
      <c r="BX738" s="259"/>
      <c r="BY738" s="259"/>
      <c r="BZ738" s="259"/>
      <c r="CA738" s="259"/>
      <c r="CB738" s="259"/>
      <c r="CC738" s="259"/>
      <c r="CD738" s="259"/>
      <c r="CE738" s="259"/>
    </row>
    <row r="739" spans="46:83" x14ac:dyDescent="0.15">
      <c r="AT739" s="259"/>
      <c r="AU739" s="259"/>
      <c r="AV739" s="259"/>
      <c r="AW739" s="259"/>
      <c r="AX739" s="259"/>
      <c r="AY739" s="259"/>
      <c r="AZ739" s="259"/>
      <c r="BA739" s="259"/>
      <c r="BB739" s="259"/>
      <c r="BC739" s="259"/>
      <c r="BD739" s="259"/>
      <c r="BE739" s="259"/>
      <c r="BF739" s="259"/>
      <c r="BG739" s="259"/>
      <c r="BH739" s="259"/>
      <c r="BI739" s="259"/>
      <c r="BJ739" s="259"/>
      <c r="BK739" s="259"/>
      <c r="BL739" s="259"/>
      <c r="BM739" s="259"/>
      <c r="BN739" s="259"/>
      <c r="BO739" s="259"/>
      <c r="BP739" s="259"/>
      <c r="BQ739" s="259"/>
      <c r="BR739" s="259"/>
      <c r="BS739" s="259"/>
      <c r="BT739" s="259"/>
      <c r="BU739" s="259"/>
      <c r="BV739" s="259"/>
      <c r="BW739" s="259"/>
      <c r="BX739" s="259"/>
      <c r="BY739" s="259"/>
      <c r="BZ739" s="259"/>
      <c r="CA739" s="259"/>
      <c r="CB739" s="259"/>
      <c r="CC739" s="259"/>
      <c r="CD739" s="259"/>
      <c r="CE739" s="259"/>
    </row>
    <row r="740" spans="46:83" x14ac:dyDescent="0.15">
      <c r="AT740" s="259"/>
      <c r="AU740" s="259"/>
      <c r="AV740" s="259"/>
      <c r="AW740" s="259"/>
      <c r="AX740" s="259"/>
      <c r="AY740" s="259"/>
      <c r="AZ740" s="259"/>
      <c r="BA740" s="259"/>
      <c r="BB740" s="259"/>
      <c r="BC740" s="259"/>
      <c r="BD740" s="259"/>
      <c r="BE740" s="259"/>
      <c r="BF740" s="259"/>
      <c r="BG740" s="259"/>
      <c r="BH740" s="259"/>
      <c r="BI740" s="259"/>
      <c r="BJ740" s="259"/>
      <c r="BK740" s="259"/>
      <c r="BL740" s="259"/>
      <c r="BM740" s="259"/>
      <c r="BN740" s="259"/>
      <c r="BO740" s="259"/>
      <c r="BP740" s="259"/>
      <c r="BQ740" s="259"/>
      <c r="BR740" s="259"/>
      <c r="BS740" s="259"/>
      <c r="BT740" s="259"/>
      <c r="BU740" s="259"/>
      <c r="BV740" s="259"/>
      <c r="BW740" s="259"/>
      <c r="BX740" s="259"/>
      <c r="BY740" s="259"/>
      <c r="BZ740" s="259"/>
      <c r="CA740" s="259"/>
      <c r="CB740" s="259"/>
      <c r="CC740" s="259"/>
      <c r="CD740" s="259"/>
      <c r="CE740" s="259"/>
    </row>
    <row r="741" spans="46:83" x14ac:dyDescent="0.15">
      <c r="AT741" s="259"/>
      <c r="AU741" s="259"/>
      <c r="AV741" s="259"/>
      <c r="AW741" s="259"/>
      <c r="AX741" s="259"/>
      <c r="AY741" s="259"/>
      <c r="AZ741" s="259"/>
      <c r="BA741" s="259"/>
      <c r="BB741" s="259"/>
      <c r="BC741" s="259"/>
      <c r="BD741" s="259"/>
      <c r="BE741" s="259"/>
      <c r="BF741" s="259"/>
      <c r="BG741" s="259"/>
      <c r="BH741" s="259"/>
      <c r="BI741" s="259"/>
      <c r="BJ741" s="259"/>
      <c r="BK741" s="259"/>
      <c r="BL741" s="259"/>
      <c r="BM741" s="259"/>
      <c r="BN741" s="259"/>
      <c r="BO741" s="259"/>
      <c r="BP741" s="259"/>
      <c r="BQ741" s="259"/>
      <c r="BR741" s="259"/>
      <c r="BS741" s="259"/>
      <c r="BT741" s="259"/>
      <c r="BU741" s="259"/>
      <c r="BV741" s="259"/>
      <c r="BW741" s="259"/>
      <c r="BX741" s="259"/>
      <c r="BY741" s="259"/>
      <c r="BZ741" s="259"/>
      <c r="CA741" s="259"/>
      <c r="CB741" s="259"/>
      <c r="CC741" s="259"/>
      <c r="CD741" s="259"/>
      <c r="CE741" s="259"/>
    </row>
    <row r="742" spans="46:83" x14ac:dyDescent="0.15">
      <c r="AT742" s="259"/>
      <c r="AU742" s="259"/>
      <c r="AV742" s="259"/>
      <c r="AW742" s="259"/>
      <c r="AX742" s="259"/>
      <c r="AY742" s="259"/>
      <c r="AZ742" s="259"/>
      <c r="BA742" s="259"/>
      <c r="BB742" s="259"/>
      <c r="BC742" s="259"/>
      <c r="BD742" s="259"/>
      <c r="BE742" s="259"/>
      <c r="BF742" s="259"/>
      <c r="BG742" s="259"/>
      <c r="BH742" s="259"/>
      <c r="BI742" s="259"/>
      <c r="BJ742" s="259"/>
      <c r="BK742" s="259"/>
      <c r="BL742" s="259"/>
      <c r="BM742" s="259"/>
      <c r="BN742" s="259"/>
      <c r="BO742" s="259"/>
      <c r="BP742" s="259"/>
      <c r="BQ742" s="259"/>
      <c r="BR742" s="259"/>
      <c r="BS742" s="259"/>
      <c r="BT742" s="259"/>
      <c r="BU742" s="259"/>
      <c r="BV742" s="259"/>
      <c r="BW742" s="259"/>
      <c r="BX742" s="259"/>
      <c r="BY742" s="259"/>
      <c r="BZ742" s="259"/>
      <c r="CA742" s="259"/>
      <c r="CB742" s="259"/>
      <c r="CC742" s="259"/>
      <c r="CD742" s="259"/>
      <c r="CE742" s="259"/>
    </row>
    <row r="743" spans="46:83" x14ac:dyDescent="0.15">
      <c r="AT743" s="259"/>
      <c r="AU743" s="259"/>
      <c r="AV743" s="259"/>
      <c r="AW743" s="259"/>
      <c r="AX743" s="259"/>
      <c r="AY743" s="259"/>
      <c r="AZ743" s="259"/>
      <c r="BA743" s="259"/>
      <c r="BB743" s="259"/>
      <c r="BC743" s="259"/>
      <c r="BD743" s="259"/>
      <c r="BE743" s="259"/>
      <c r="BF743" s="259"/>
      <c r="BG743" s="259"/>
      <c r="BH743" s="259"/>
      <c r="BI743" s="259"/>
      <c r="BJ743" s="259"/>
      <c r="BK743" s="259"/>
      <c r="BL743" s="259"/>
      <c r="BM743" s="259"/>
      <c r="BN743" s="259"/>
      <c r="BO743" s="259"/>
      <c r="BP743" s="259"/>
      <c r="BQ743" s="259"/>
      <c r="BR743" s="259"/>
      <c r="BS743" s="259"/>
      <c r="BT743" s="259"/>
      <c r="BU743" s="259"/>
      <c r="BV743" s="259"/>
      <c r="BW743" s="259"/>
      <c r="BX743" s="259"/>
      <c r="BY743" s="259"/>
      <c r="BZ743" s="259"/>
      <c r="CA743" s="259"/>
      <c r="CB743" s="259"/>
      <c r="CC743" s="259"/>
      <c r="CD743" s="259"/>
      <c r="CE743" s="259"/>
    </row>
    <row r="744" spans="46:83" x14ac:dyDescent="0.15">
      <c r="AT744" s="259"/>
      <c r="AU744" s="259"/>
      <c r="AV744" s="259"/>
      <c r="AW744" s="259"/>
      <c r="AX744" s="259"/>
      <c r="AY744" s="259"/>
      <c r="AZ744" s="259"/>
      <c r="BA744" s="259"/>
      <c r="BB744" s="259"/>
      <c r="BC744" s="259"/>
      <c r="BD744" s="259"/>
      <c r="BE744" s="259"/>
      <c r="BF744" s="259"/>
      <c r="BG744" s="259"/>
      <c r="BH744" s="259"/>
      <c r="BI744" s="259"/>
      <c r="BJ744" s="259"/>
      <c r="BK744" s="259"/>
      <c r="BL744" s="259"/>
      <c r="BM744" s="259"/>
      <c r="BN744" s="259"/>
      <c r="BO744" s="259"/>
      <c r="BP744" s="259"/>
      <c r="BQ744" s="259"/>
      <c r="BR744" s="259"/>
      <c r="BS744" s="259"/>
      <c r="BT744" s="259"/>
      <c r="BU744" s="259"/>
      <c r="BV744" s="259"/>
      <c r="BW744" s="259"/>
      <c r="BX744" s="259"/>
      <c r="BY744" s="259"/>
      <c r="BZ744" s="259"/>
      <c r="CA744" s="259"/>
      <c r="CB744" s="259"/>
      <c r="CC744" s="259"/>
      <c r="CD744" s="259"/>
      <c r="CE744" s="259"/>
    </row>
    <row r="745" spans="46:83" x14ac:dyDescent="0.15">
      <c r="AT745" s="259"/>
      <c r="AU745" s="259"/>
      <c r="AV745" s="259"/>
      <c r="AW745" s="259"/>
      <c r="AX745" s="259"/>
      <c r="AY745" s="259"/>
      <c r="AZ745" s="259"/>
      <c r="BA745" s="259"/>
      <c r="BB745" s="259"/>
      <c r="BC745" s="259"/>
      <c r="BD745" s="259"/>
      <c r="BE745" s="259"/>
      <c r="BF745" s="259"/>
      <c r="BG745" s="259"/>
      <c r="BH745" s="259"/>
      <c r="BI745" s="259"/>
      <c r="BJ745" s="259"/>
      <c r="BK745" s="259"/>
      <c r="BL745" s="259"/>
      <c r="BM745" s="259"/>
      <c r="BN745" s="259"/>
      <c r="BO745" s="259"/>
      <c r="BP745" s="259"/>
      <c r="BQ745" s="259"/>
      <c r="BR745" s="259"/>
      <c r="BS745" s="259"/>
      <c r="BT745" s="259"/>
      <c r="BU745" s="259"/>
      <c r="BV745" s="259"/>
      <c r="BW745" s="259"/>
      <c r="BX745" s="259"/>
      <c r="BY745" s="259"/>
      <c r="BZ745" s="259"/>
      <c r="CA745" s="259"/>
      <c r="CB745" s="259"/>
      <c r="CC745" s="259"/>
      <c r="CD745" s="259"/>
      <c r="CE745" s="259"/>
    </row>
    <row r="746" spans="46:83" x14ac:dyDescent="0.15">
      <c r="AT746" s="259"/>
      <c r="AU746" s="259"/>
      <c r="AV746" s="259"/>
      <c r="AW746" s="259"/>
      <c r="AX746" s="259"/>
      <c r="AY746" s="259"/>
      <c r="AZ746" s="259"/>
      <c r="BA746" s="259"/>
      <c r="BB746" s="259"/>
      <c r="BC746" s="259"/>
      <c r="BD746" s="259"/>
      <c r="BE746" s="259"/>
      <c r="BF746" s="259"/>
      <c r="BG746" s="259"/>
      <c r="BH746" s="259"/>
      <c r="BI746" s="259"/>
      <c r="BJ746" s="259"/>
      <c r="BK746" s="259"/>
      <c r="BL746" s="259"/>
      <c r="BM746" s="259"/>
      <c r="BN746" s="259"/>
      <c r="BO746" s="259"/>
      <c r="BP746" s="259"/>
      <c r="BQ746" s="259"/>
      <c r="BR746" s="259"/>
      <c r="BS746" s="259"/>
      <c r="BT746" s="259"/>
      <c r="BU746" s="259"/>
      <c r="BV746" s="259"/>
      <c r="BW746" s="259"/>
      <c r="BX746" s="259"/>
      <c r="BY746" s="259"/>
      <c r="BZ746" s="259"/>
      <c r="CA746" s="259"/>
      <c r="CB746" s="259"/>
      <c r="CC746" s="259"/>
      <c r="CD746" s="259"/>
      <c r="CE746" s="259"/>
    </row>
    <row r="747" spans="46:83" x14ac:dyDescent="0.15">
      <c r="AT747" s="259"/>
      <c r="AU747" s="259"/>
      <c r="AV747" s="259"/>
      <c r="AW747" s="259"/>
      <c r="AX747" s="259"/>
      <c r="AY747" s="259"/>
      <c r="AZ747" s="259"/>
      <c r="BA747" s="259"/>
      <c r="BB747" s="259"/>
      <c r="BC747" s="259"/>
      <c r="BD747" s="259"/>
      <c r="BE747" s="259"/>
      <c r="BF747" s="259"/>
      <c r="BG747" s="259"/>
      <c r="BH747" s="259"/>
      <c r="BI747" s="259"/>
      <c r="BJ747" s="259"/>
      <c r="BK747" s="259"/>
      <c r="BL747" s="259"/>
      <c r="BM747" s="259"/>
      <c r="BN747" s="259"/>
      <c r="BO747" s="259"/>
      <c r="BP747" s="259"/>
      <c r="BQ747" s="259"/>
      <c r="BR747" s="259"/>
      <c r="BS747" s="259"/>
      <c r="BT747" s="259"/>
      <c r="BU747" s="259"/>
      <c r="BV747" s="259"/>
      <c r="BW747" s="259"/>
      <c r="BX747" s="259"/>
      <c r="BY747" s="259"/>
      <c r="BZ747" s="259"/>
      <c r="CA747" s="259"/>
      <c r="CB747" s="259"/>
      <c r="CC747" s="259"/>
      <c r="CD747" s="259"/>
      <c r="CE747" s="259"/>
    </row>
    <row r="748" spans="46:83" x14ac:dyDescent="0.15">
      <c r="AT748" s="259"/>
      <c r="AU748" s="259"/>
      <c r="AV748" s="259"/>
      <c r="AW748" s="259"/>
      <c r="AX748" s="259"/>
      <c r="AY748" s="259"/>
      <c r="AZ748" s="259"/>
      <c r="BA748" s="259"/>
      <c r="BB748" s="259"/>
      <c r="BC748" s="259"/>
      <c r="BD748" s="259"/>
      <c r="BE748" s="259"/>
      <c r="BF748" s="259"/>
      <c r="BG748" s="259"/>
      <c r="BH748" s="259"/>
      <c r="BI748" s="259"/>
      <c r="BJ748" s="259"/>
      <c r="BK748" s="259"/>
      <c r="BL748" s="259"/>
      <c r="BM748" s="259"/>
      <c r="BN748" s="259"/>
      <c r="BO748" s="259"/>
      <c r="BP748" s="259"/>
      <c r="BQ748" s="259"/>
      <c r="BR748" s="259"/>
      <c r="BS748" s="259"/>
      <c r="BT748" s="259"/>
      <c r="BU748" s="259"/>
      <c r="BV748" s="259"/>
      <c r="BW748" s="259"/>
      <c r="BX748" s="259"/>
      <c r="BY748" s="259"/>
      <c r="BZ748" s="259"/>
      <c r="CA748" s="259"/>
      <c r="CB748" s="259"/>
      <c r="CC748" s="259"/>
      <c r="CD748" s="259"/>
      <c r="CE748" s="259"/>
    </row>
    <row r="749" spans="46:83" x14ac:dyDescent="0.15">
      <c r="AT749" s="259"/>
      <c r="AU749" s="259"/>
      <c r="AV749" s="259"/>
      <c r="AW749" s="259"/>
      <c r="AX749" s="259"/>
      <c r="AY749" s="259"/>
      <c r="AZ749" s="259"/>
      <c r="BA749" s="259"/>
      <c r="BB749" s="259"/>
      <c r="BC749" s="259"/>
      <c r="BD749" s="259"/>
      <c r="BE749" s="259"/>
      <c r="BF749" s="259"/>
      <c r="BG749" s="259"/>
      <c r="BH749" s="259"/>
      <c r="BI749" s="259"/>
      <c r="BJ749" s="259"/>
      <c r="BK749" s="259"/>
      <c r="BL749" s="259"/>
      <c r="BM749" s="259"/>
      <c r="BN749" s="259"/>
      <c r="BO749" s="259"/>
      <c r="BP749" s="259"/>
      <c r="BQ749" s="259"/>
      <c r="BR749" s="259"/>
      <c r="BS749" s="259"/>
      <c r="BT749" s="259"/>
      <c r="BU749" s="259"/>
      <c r="BV749" s="259"/>
      <c r="BW749" s="259"/>
      <c r="BX749" s="259"/>
      <c r="BY749" s="259"/>
      <c r="BZ749" s="259"/>
      <c r="CA749" s="259"/>
      <c r="CB749" s="259"/>
      <c r="CC749" s="259"/>
      <c r="CD749" s="259"/>
      <c r="CE749" s="259"/>
    </row>
    <row r="750" spans="46:83" x14ac:dyDescent="0.15">
      <c r="AT750" s="259"/>
      <c r="AU750" s="259"/>
      <c r="AV750" s="259"/>
      <c r="AW750" s="259"/>
      <c r="AX750" s="259"/>
      <c r="AY750" s="259"/>
      <c r="AZ750" s="259"/>
      <c r="BA750" s="259"/>
      <c r="BB750" s="259"/>
      <c r="BC750" s="259"/>
      <c r="BD750" s="259"/>
      <c r="BE750" s="259"/>
      <c r="BF750" s="259"/>
      <c r="BG750" s="259"/>
      <c r="BH750" s="259"/>
      <c r="BI750" s="259"/>
      <c r="BJ750" s="259"/>
      <c r="BK750" s="259"/>
      <c r="BL750" s="259"/>
      <c r="BM750" s="259"/>
      <c r="BN750" s="259"/>
      <c r="BO750" s="259"/>
      <c r="BP750" s="259"/>
      <c r="BQ750" s="259"/>
      <c r="BR750" s="259"/>
      <c r="BS750" s="259"/>
      <c r="BT750" s="259"/>
      <c r="BU750" s="259"/>
      <c r="BV750" s="259"/>
      <c r="BW750" s="259"/>
      <c r="BX750" s="259"/>
      <c r="BY750" s="259"/>
      <c r="BZ750" s="259"/>
      <c r="CA750" s="259"/>
      <c r="CB750" s="259"/>
      <c r="CC750" s="259"/>
      <c r="CD750" s="259"/>
      <c r="CE750" s="259"/>
    </row>
    <row r="751" spans="46:83" x14ac:dyDescent="0.15">
      <c r="AT751" s="259"/>
      <c r="AU751" s="259"/>
      <c r="AV751" s="259"/>
      <c r="AW751" s="259"/>
      <c r="AX751" s="259"/>
      <c r="AY751" s="259"/>
      <c r="AZ751" s="259"/>
      <c r="BA751" s="259"/>
      <c r="BB751" s="259"/>
      <c r="BC751" s="259"/>
      <c r="BD751" s="259"/>
      <c r="BE751" s="259"/>
      <c r="BF751" s="259"/>
      <c r="BG751" s="259"/>
      <c r="BH751" s="259"/>
      <c r="BI751" s="259"/>
      <c r="BJ751" s="259"/>
      <c r="BK751" s="259"/>
      <c r="BL751" s="259"/>
      <c r="BM751" s="259"/>
      <c r="BN751" s="259"/>
      <c r="BO751" s="259"/>
      <c r="BP751" s="259"/>
      <c r="BQ751" s="259"/>
      <c r="BR751" s="259"/>
      <c r="BS751" s="259"/>
      <c r="BT751" s="259"/>
      <c r="BU751" s="259"/>
      <c r="BV751" s="259"/>
      <c r="BW751" s="259"/>
      <c r="BX751" s="259"/>
      <c r="BY751" s="259"/>
      <c r="BZ751" s="259"/>
      <c r="CA751" s="259"/>
      <c r="CB751" s="259"/>
      <c r="CC751" s="259"/>
      <c r="CD751" s="259"/>
      <c r="CE751" s="259"/>
    </row>
    <row r="752" spans="46:83" x14ac:dyDescent="0.15">
      <c r="AT752" s="259"/>
      <c r="AU752" s="259"/>
      <c r="AV752" s="259"/>
      <c r="AW752" s="259"/>
      <c r="AX752" s="259"/>
      <c r="AY752" s="259"/>
      <c r="AZ752" s="259"/>
      <c r="BA752" s="259"/>
      <c r="BB752" s="259"/>
      <c r="BC752" s="259"/>
      <c r="BD752" s="259"/>
      <c r="BE752" s="259"/>
      <c r="BF752" s="259"/>
      <c r="BG752" s="259"/>
      <c r="BH752" s="259"/>
      <c r="BI752" s="259"/>
      <c r="BJ752" s="259"/>
      <c r="BK752" s="259"/>
      <c r="BL752" s="259"/>
      <c r="BM752" s="259"/>
      <c r="BN752" s="259"/>
      <c r="BO752" s="259"/>
      <c r="BP752" s="259"/>
      <c r="BQ752" s="259"/>
      <c r="BR752" s="259"/>
      <c r="BS752" s="259"/>
      <c r="BT752" s="259"/>
      <c r="BU752" s="259"/>
      <c r="BV752" s="259"/>
      <c r="BW752" s="259"/>
      <c r="BX752" s="259"/>
      <c r="BY752" s="259"/>
      <c r="BZ752" s="259"/>
      <c r="CA752" s="259"/>
      <c r="CB752" s="259"/>
      <c r="CC752" s="259"/>
      <c r="CD752" s="259"/>
      <c r="CE752" s="259"/>
    </row>
    <row r="753" spans="46:83" x14ac:dyDescent="0.15">
      <c r="AT753" s="259"/>
      <c r="AU753" s="259"/>
      <c r="AV753" s="259"/>
      <c r="AW753" s="259"/>
      <c r="AX753" s="259"/>
      <c r="AY753" s="259"/>
      <c r="AZ753" s="259"/>
      <c r="BA753" s="259"/>
      <c r="BB753" s="259"/>
      <c r="BC753" s="259"/>
      <c r="BD753" s="259"/>
      <c r="BE753" s="259"/>
      <c r="BF753" s="259"/>
      <c r="BG753" s="259"/>
      <c r="BH753" s="259"/>
      <c r="BI753" s="259"/>
      <c r="BJ753" s="259"/>
      <c r="BK753" s="259"/>
      <c r="BL753" s="259"/>
      <c r="BM753" s="259"/>
      <c r="BN753" s="259"/>
      <c r="BO753" s="259"/>
      <c r="BP753" s="259"/>
      <c r="BQ753" s="259"/>
      <c r="BR753" s="259"/>
      <c r="BS753" s="259"/>
      <c r="BT753" s="259"/>
      <c r="BU753" s="259"/>
      <c r="BV753" s="259"/>
      <c r="BW753" s="259"/>
      <c r="BX753" s="259"/>
      <c r="BY753" s="259"/>
      <c r="BZ753" s="259"/>
      <c r="CA753" s="259"/>
      <c r="CB753" s="259"/>
      <c r="CC753" s="259"/>
      <c r="CD753" s="259"/>
      <c r="CE753" s="259"/>
    </row>
    <row r="754" spans="46:83" x14ac:dyDescent="0.15">
      <c r="AT754" s="259"/>
      <c r="AU754" s="259"/>
      <c r="AV754" s="259"/>
      <c r="AW754" s="259"/>
      <c r="AX754" s="259"/>
      <c r="AY754" s="259"/>
      <c r="AZ754" s="259"/>
      <c r="BA754" s="259"/>
      <c r="BB754" s="259"/>
      <c r="BC754" s="259"/>
      <c r="BD754" s="259"/>
      <c r="BE754" s="259"/>
      <c r="BF754" s="259"/>
      <c r="BG754" s="259"/>
      <c r="BH754" s="259"/>
      <c r="BI754" s="259"/>
      <c r="BJ754" s="259"/>
      <c r="BK754" s="259"/>
      <c r="BL754" s="259"/>
      <c r="BM754" s="259"/>
      <c r="BN754" s="259"/>
      <c r="BO754" s="259"/>
      <c r="BP754" s="259"/>
      <c r="BQ754" s="259"/>
      <c r="BR754" s="259"/>
      <c r="BS754" s="259"/>
      <c r="BT754" s="259"/>
      <c r="BU754" s="259"/>
      <c r="BV754" s="259"/>
      <c r="BW754" s="259"/>
      <c r="BX754" s="259"/>
      <c r="BY754" s="259"/>
      <c r="BZ754" s="259"/>
      <c r="CA754" s="259"/>
      <c r="CB754" s="259"/>
      <c r="CC754" s="259"/>
      <c r="CD754" s="259"/>
      <c r="CE754" s="259"/>
    </row>
    <row r="755" spans="46:83" x14ac:dyDescent="0.15">
      <c r="AT755" s="259"/>
      <c r="AU755" s="259"/>
      <c r="AV755" s="259"/>
      <c r="AW755" s="259"/>
      <c r="AX755" s="259"/>
      <c r="AY755" s="259"/>
      <c r="AZ755" s="259"/>
      <c r="BA755" s="259"/>
      <c r="BB755" s="259"/>
      <c r="BC755" s="259"/>
      <c r="BD755" s="259"/>
      <c r="BE755" s="259"/>
      <c r="BF755" s="259"/>
      <c r="BG755" s="259"/>
      <c r="BH755" s="259"/>
      <c r="BI755" s="259"/>
      <c r="BJ755" s="259"/>
      <c r="BK755" s="259"/>
      <c r="BL755" s="259"/>
      <c r="BM755" s="259"/>
      <c r="BN755" s="259"/>
      <c r="BO755" s="259"/>
      <c r="BP755" s="259"/>
      <c r="BQ755" s="259"/>
      <c r="BR755" s="259"/>
      <c r="BS755" s="259"/>
      <c r="BT755" s="259"/>
      <c r="BU755" s="259"/>
      <c r="BV755" s="259"/>
      <c r="BW755" s="259"/>
      <c r="BX755" s="259"/>
      <c r="BY755" s="259"/>
      <c r="BZ755" s="259"/>
      <c r="CA755" s="259"/>
      <c r="CB755" s="259"/>
      <c r="CC755" s="259"/>
      <c r="CD755" s="259"/>
      <c r="CE755" s="259"/>
    </row>
    <row r="756" spans="46:83" x14ac:dyDescent="0.15">
      <c r="AT756" s="259"/>
      <c r="AU756" s="259"/>
      <c r="AV756" s="259"/>
      <c r="AW756" s="259"/>
      <c r="AX756" s="259"/>
      <c r="AY756" s="259"/>
      <c r="AZ756" s="259"/>
      <c r="BA756" s="259"/>
      <c r="BB756" s="259"/>
      <c r="BC756" s="259"/>
      <c r="BD756" s="259"/>
      <c r="BE756" s="259"/>
      <c r="BF756" s="259"/>
      <c r="BG756" s="259"/>
      <c r="BH756" s="259"/>
      <c r="BI756" s="259"/>
      <c r="BJ756" s="259"/>
      <c r="BK756" s="259"/>
      <c r="BL756" s="259"/>
      <c r="BM756" s="259"/>
      <c r="BN756" s="259"/>
      <c r="BO756" s="259"/>
      <c r="BP756" s="259"/>
      <c r="BQ756" s="259"/>
      <c r="BR756" s="259"/>
      <c r="BS756" s="259"/>
      <c r="BT756" s="259"/>
      <c r="BU756" s="259"/>
      <c r="BV756" s="259"/>
      <c r="BW756" s="259"/>
      <c r="BX756" s="259"/>
      <c r="BY756" s="259"/>
      <c r="BZ756" s="259"/>
      <c r="CA756" s="259"/>
      <c r="CB756" s="259"/>
      <c r="CC756" s="259"/>
      <c r="CD756" s="259"/>
      <c r="CE756" s="259"/>
    </row>
    <row r="757" spans="46:83" x14ac:dyDescent="0.15">
      <c r="AT757" s="259"/>
      <c r="AU757" s="259"/>
      <c r="AV757" s="259"/>
      <c r="AW757" s="259"/>
      <c r="AX757" s="259"/>
      <c r="AY757" s="259"/>
      <c r="AZ757" s="259"/>
      <c r="BA757" s="259"/>
      <c r="BB757" s="259"/>
      <c r="BC757" s="259"/>
      <c r="BD757" s="259"/>
      <c r="BE757" s="259"/>
      <c r="BF757" s="259"/>
      <c r="BG757" s="259"/>
      <c r="BH757" s="259"/>
      <c r="BI757" s="259"/>
      <c r="BJ757" s="259"/>
      <c r="BK757" s="259"/>
      <c r="BL757" s="259"/>
      <c r="BM757" s="259"/>
      <c r="BN757" s="259"/>
      <c r="BO757" s="259"/>
      <c r="BP757" s="259"/>
      <c r="BQ757" s="259"/>
      <c r="BR757" s="259"/>
      <c r="BS757" s="259"/>
      <c r="BT757" s="259"/>
      <c r="BU757" s="259"/>
      <c r="BV757" s="259"/>
      <c r="BW757" s="259"/>
      <c r="BX757" s="259"/>
      <c r="BY757" s="259"/>
      <c r="BZ757" s="259"/>
      <c r="CA757" s="259"/>
      <c r="CB757" s="259"/>
      <c r="CC757" s="259"/>
      <c r="CD757" s="259"/>
      <c r="CE757" s="259"/>
    </row>
    <row r="758" spans="46:83" x14ac:dyDescent="0.15">
      <c r="AT758" s="259"/>
      <c r="AU758" s="259"/>
      <c r="AV758" s="259"/>
      <c r="AW758" s="259"/>
      <c r="AX758" s="259"/>
      <c r="AY758" s="259"/>
      <c r="AZ758" s="259"/>
      <c r="BA758" s="259"/>
      <c r="BB758" s="259"/>
      <c r="BC758" s="259"/>
      <c r="BD758" s="259"/>
      <c r="BE758" s="259"/>
      <c r="BF758" s="259"/>
      <c r="BG758" s="259"/>
      <c r="BH758" s="259"/>
      <c r="BI758" s="259"/>
      <c r="BJ758" s="259"/>
      <c r="BK758" s="259"/>
      <c r="BL758" s="259"/>
      <c r="BM758" s="259"/>
      <c r="BN758" s="259"/>
      <c r="BO758" s="259"/>
      <c r="BP758" s="259"/>
      <c r="BQ758" s="259"/>
      <c r="BR758" s="259"/>
      <c r="BS758" s="259"/>
      <c r="BT758" s="259"/>
      <c r="BU758" s="259"/>
      <c r="BV758" s="259"/>
      <c r="BW758" s="259"/>
      <c r="BX758" s="259"/>
      <c r="BY758" s="259"/>
      <c r="BZ758" s="259"/>
      <c r="CA758" s="259"/>
      <c r="CB758" s="259"/>
      <c r="CC758" s="259"/>
      <c r="CD758" s="259"/>
      <c r="CE758" s="259"/>
    </row>
    <row r="759" spans="46:83" x14ac:dyDescent="0.15">
      <c r="AT759" s="259"/>
      <c r="AU759" s="259"/>
      <c r="AV759" s="259"/>
      <c r="AW759" s="259"/>
      <c r="AX759" s="259"/>
      <c r="AY759" s="259"/>
      <c r="AZ759" s="259"/>
      <c r="BA759" s="259"/>
      <c r="BB759" s="259"/>
      <c r="BC759" s="259"/>
      <c r="BD759" s="259"/>
      <c r="BE759" s="259"/>
      <c r="BF759" s="259"/>
      <c r="BG759" s="259"/>
      <c r="BH759" s="259"/>
      <c r="BI759" s="259"/>
      <c r="BJ759" s="259"/>
      <c r="BK759" s="259"/>
      <c r="BL759" s="259"/>
      <c r="BM759" s="259"/>
      <c r="BN759" s="259"/>
      <c r="BO759" s="259"/>
      <c r="BP759" s="259"/>
      <c r="BQ759" s="259"/>
      <c r="BR759" s="259"/>
      <c r="BS759" s="259"/>
      <c r="BT759" s="259"/>
      <c r="BU759" s="259"/>
      <c r="BV759" s="259"/>
      <c r="BW759" s="259"/>
      <c r="BX759" s="259"/>
      <c r="BY759" s="259"/>
      <c r="BZ759" s="259"/>
      <c r="CA759" s="259"/>
      <c r="CB759" s="259"/>
      <c r="CC759" s="259"/>
      <c r="CD759" s="259"/>
      <c r="CE759" s="259"/>
    </row>
    <row r="760" spans="46:83" x14ac:dyDescent="0.15">
      <c r="AT760" s="259"/>
      <c r="AU760" s="259"/>
      <c r="AV760" s="259"/>
      <c r="AW760" s="259"/>
      <c r="AX760" s="259"/>
      <c r="AY760" s="259"/>
      <c r="AZ760" s="259"/>
      <c r="BA760" s="259"/>
      <c r="BB760" s="259"/>
      <c r="BC760" s="259"/>
      <c r="BD760" s="259"/>
      <c r="BE760" s="259"/>
      <c r="BF760" s="259"/>
      <c r="BG760" s="259"/>
      <c r="BH760" s="259"/>
      <c r="BI760" s="259"/>
      <c r="BJ760" s="259"/>
      <c r="BK760" s="259"/>
      <c r="BL760" s="259"/>
      <c r="BM760" s="259"/>
      <c r="BN760" s="259"/>
      <c r="BO760" s="259"/>
      <c r="BP760" s="259"/>
      <c r="BQ760" s="259"/>
      <c r="BR760" s="259"/>
      <c r="BS760" s="259"/>
      <c r="BT760" s="259"/>
      <c r="BU760" s="259"/>
      <c r="BV760" s="259"/>
      <c r="BW760" s="259"/>
      <c r="BX760" s="259"/>
      <c r="BY760" s="259"/>
      <c r="BZ760" s="259"/>
      <c r="CA760" s="259"/>
      <c r="CB760" s="259"/>
      <c r="CC760" s="259"/>
      <c r="CD760" s="259"/>
      <c r="CE760" s="259"/>
    </row>
    <row r="761" spans="46:83" x14ac:dyDescent="0.15">
      <c r="AT761" s="259"/>
      <c r="AU761" s="259"/>
      <c r="AV761" s="259"/>
      <c r="AW761" s="259"/>
      <c r="AX761" s="259"/>
      <c r="AY761" s="259"/>
      <c r="AZ761" s="259"/>
      <c r="BA761" s="259"/>
      <c r="BB761" s="259"/>
      <c r="BC761" s="259"/>
      <c r="BD761" s="259"/>
      <c r="BE761" s="259"/>
      <c r="BF761" s="259"/>
      <c r="BG761" s="259"/>
      <c r="BH761" s="259"/>
      <c r="BI761" s="259"/>
      <c r="BJ761" s="259"/>
      <c r="BK761" s="259"/>
      <c r="BL761" s="259"/>
      <c r="BM761" s="259"/>
      <c r="BN761" s="259"/>
      <c r="BO761" s="259"/>
      <c r="BP761" s="259"/>
      <c r="BQ761" s="259"/>
      <c r="BR761" s="259"/>
      <c r="BS761" s="259"/>
      <c r="BT761" s="259"/>
      <c r="BU761" s="259"/>
      <c r="BV761" s="259"/>
      <c r="BW761" s="259"/>
      <c r="BX761" s="259"/>
      <c r="BY761" s="259"/>
      <c r="BZ761" s="259"/>
      <c r="CA761" s="259"/>
      <c r="CB761" s="259"/>
      <c r="CC761" s="259"/>
      <c r="CD761" s="259"/>
      <c r="CE761" s="259"/>
    </row>
    <row r="762" spans="46:83" x14ac:dyDescent="0.15">
      <c r="AT762" s="259"/>
      <c r="AU762" s="259"/>
      <c r="AV762" s="259"/>
      <c r="AW762" s="259"/>
      <c r="AX762" s="259"/>
      <c r="AY762" s="259"/>
      <c r="AZ762" s="259"/>
      <c r="BA762" s="259"/>
      <c r="BB762" s="259"/>
      <c r="BC762" s="259"/>
      <c r="BD762" s="259"/>
      <c r="BE762" s="259"/>
      <c r="BF762" s="259"/>
      <c r="BG762" s="259"/>
      <c r="BH762" s="259"/>
      <c r="BI762" s="259"/>
      <c r="BJ762" s="259"/>
      <c r="BK762" s="259"/>
      <c r="BL762" s="259"/>
      <c r="BM762" s="259"/>
      <c r="BN762" s="259"/>
      <c r="BO762" s="259"/>
      <c r="BP762" s="259"/>
      <c r="BQ762" s="259"/>
      <c r="BR762" s="259"/>
      <c r="BS762" s="259"/>
      <c r="BT762" s="259"/>
      <c r="BU762" s="259"/>
      <c r="BV762" s="259"/>
      <c r="BW762" s="259"/>
      <c r="BX762" s="259"/>
      <c r="BY762" s="259"/>
      <c r="BZ762" s="259"/>
      <c r="CA762" s="259"/>
      <c r="CB762" s="259"/>
      <c r="CC762" s="259"/>
      <c r="CD762" s="259"/>
      <c r="CE762" s="259"/>
    </row>
    <row r="763" spans="46:83" x14ac:dyDescent="0.15">
      <c r="AT763" s="259"/>
      <c r="AU763" s="259"/>
      <c r="AV763" s="259"/>
      <c r="AW763" s="259"/>
      <c r="AX763" s="259"/>
      <c r="AY763" s="259"/>
      <c r="AZ763" s="259"/>
      <c r="BA763" s="259"/>
      <c r="BB763" s="259"/>
      <c r="BC763" s="259"/>
      <c r="BD763" s="259"/>
      <c r="BE763" s="259"/>
      <c r="BF763" s="259"/>
      <c r="BG763" s="259"/>
      <c r="BH763" s="259"/>
      <c r="BI763" s="259"/>
      <c r="BJ763" s="259"/>
      <c r="BK763" s="259"/>
      <c r="BL763" s="259"/>
      <c r="BM763" s="259"/>
      <c r="BN763" s="259"/>
      <c r="BO763" s="259"/>
      <c r="BP763" s="259"/>
      <c r="BQ763" s="259"/>
      <c r="BR763" s="259"/>
      <c r="BS763" s="259"/>
      <c r="BT763" s="259"/>
      <c r="BU763" s="259"/>
      <c r="BV763" s="259"/>
      <c r="BW763" s="259"/>
      <c r="BX763" s="259"/>
      <c r="BY763" s="259"/>
      <c r="BZ763" s="259"/>
      <c r="CA763" s="259"/>
      <c r="CB763" s="259"/>
      <c r="CC763" s="259"/>
      <c r="CD763" s="259"/>
      <c r="CE763" s="259"/>
    </row>
    <row r="764" spans="46:83" x14ac:dyDescent="0.15">
      <c r="AT764" s="259"/>
      <c r="AU764" s="259"/>
      <c r="AV764" s="259"/>
      <c r="AW764" s="259"/>
      <c r="AX764" s="259"/>
      <c r="AY764" s="259"/>
      <c r="AZ764" s="259"/>
      <c r="BA764" s="259"/>
      <c r="BB764" s="259"/>
      <c r="BC764" s="259"/>
      <c r="BD764" s="259"/>
      <c r="BE764" s="259"/>
      <c r="BF764" s="259"/>
      <c r="BG764" s="259"/>
      <c r="BH764" s="259"/>
      <c r="BI764" s="259"/>
      <c r="BJ764" s="259"/>
      <c r="BK764" s="259"/>
      <c r="BL764" s="259"/>
      <c r="BM764" s="259"/>
      <c r="BN764" s="259"/>
      <c r="BO764" s="259"/>
      <c r="BP764" s="259"/>
      <c r="BQ764" s="259"/>
      <c r="BR764" s="259"/>
      <c r="BS764" s="259"/>
      <c r="BT764" s="259"/>
      <c r="BU764" s="259"/>
      <c r="BV764" s="259"/>
      <c r="BW764" s="259"/>
      <c r="BX764" s="259"/>
      <c r="BY764" s="259"/>
      <c r="BZ764" s="259"/>
      <c r="CA764" s="259"/>
      <c r="CB764" s="259"/>
      <c r="CC764" s="259"/>
      <c r="CD764" s="259"/>
      <c r="CE764" s="259"/>
    </row>
    <row r="765" spans="46:83" x14ac:dyDescent="0.15">
      <c r="AT765" s="259"/>
      <c r="AU765" s="259"/>
      <c r="AV765" s="259"/>
      <c r="AW765" s="259"/>
      <c r="AX765" s="259"/>
      <c r="AY765" s="259"/>
      <c r="AZ765" s="259"/>
      <c r="BA765" s="259"/>
      <c r="BB765" s="259"/>
      <c r="BC765" s="259"/>
      <c r="BD765" s="259"/>
      <c r="BE765" s="259"/>
      <c r="BF765" s="259"/>
      <c r="BG765" s="259"/>
      <c r="BH765" s="259"/>
      <c r="BI765" s="259"/>
      <c r="BJ765" s="259"/>
      <c r="BK765" s="259"/>
      <c r="BL765" s="259"/>
      <c r="BM765" s="259"/>
      <c r="BN765" s="259"/>
      <c r="BO765" s="259"/>
      <c r="BP765" s="259"/>
      <c r="BQ765" s="259"/>
      <c r="BR765" s="259"/>
      <c r="BS765" s="259"/>
      <c r="BT765" s="259"/>
      <c r="BU765" s="259"/>
      <c r="BV765" s="259"/>
      <c r="BW765" s="259"/>
      <c r="BX765" s="259"/>
      <c r="BY765" s="259"/>
      <c r="BZ765" s="259"/>
      <c r="CA765" s="259"/>
      <c r="CB765" s="259"/>
      <c r="CC765" s="259"/>
      <c r="CD765" s="259"/>
      <c r="CE765" s="259"/>
    </row>
    <row r="766" spans="46:83" x14ac:dyDescent="0.15">
      <c r="AT766" s="259"/>
      <c r="AU766" s="259"/>
      <c r="AV766" s="259"/>
      <c r="AW766" s="259"/>
      <c r="AX766" s="259"/>
      <c r="AY766" s="259"/>
      <c r="AZ766" s="259"/>
      <c r="BA766" s="259"/>
      <c r="BB766" s="259"/>
      <c r="BC766" s="259"/>
      <c r="BD766" s="259"/>
      <c r="BE766" s="259"/>
      <c r="BF766" s="259"/>
      <c r="BG766" s="259"/>
      <c r="BH766" s="259"/>
      <c r="BI766" s="259"/>
      <c r="BJ766" s="259"/>
      <c r="BK766" s="259"/>
      <c r="BL766" s="259"/>
      <c r="BM766" s="259"/>
      <c r="BN766" s="259"/>
      <c r="BO766" s="259"/>
      <c r="BP766" s="259"/>
      <c r="BQ766" s="259"/>
      <c r="BR766" s="259"/>
      <c r="BS766" s="259"/>
      <c r="BT766" s="259"/>
      <c r="BU766" s="259"/>
      <c r="BV766" s="259"/>
      <c r="BW766" s="259"/>
      <c r="BX766" s="259"/>
      <c r="BY766" s="259"/>
      <c r="BZ766" s="259"/>
      <c r="CA766" s="259"/>
      <c r="CB766" s="259"/>
      <c r="CC766" s="259"/>
      <c r="CD766" s="259"/>
      <c r="CE766" s="259"/>
    </row>
    <row r="767" spans="46:83" x14ac:dyDescent="0.15">
      <c r="AT767" s="259"/>
      <c r="AU767" s="259"/>
      <c r="AV767" s="259"/>
      <c r="AW767" s="259"/>
      <c r="AX767" s="259"/>
      <c r="AY767" s="259"/>
      <c r="AZ767" s="259"/>
      <c r="BA767" s="259"/>
      <c r="BB767" s="259"/>
      <c r="BC767" s="259"/>
      <c r="BD767" s="259"/>
      <c r="BE767" s="259"/>
      <c r="BF767" s="259"/>
      <c r="BG767" s="259"/>
      <c r="BH767" s="259"/>
      <c r="BI767" s="259"/>
      <c r="BJ767" s="259"/>
      <c r="BK767" s="259"/>
      <c r="BL767" s="259"/>
      <c r="BM767" s="259"/>
      <c r="BN767" s="259"/>
      <c r="BO767" s="259"/>
      <c r="BP767" s="259"/>
      <c r="BQ767" s="259"/>
      <c r="BR767" s="259"/>
      <c r="BS767" s="259"/>
      <c r="BT767" s="259"/>
      <c r="BU767" s="259"/>
      <c r="BV767" s="259"/>
      <c r="BW767" s="259"/>
      <c r="BX767" s="259"/>
      <c r="BY767" s="259"/>
      <c r="BZ767" s="259"/>
      <c r="CA767" s="259"/>
      <c r="CB767" s="259"/>
      <c r="CC767" s="259"/>
      <c r="CD767" s="259"/>
      <c r="CE767" s="259"/>
    </row>
    <row r="768" spans="46:83" x14ac:dyDescent="0.15">
      <c r="AT768" s="259"/>
      <c r="AU768" s="259"/>
      <c r="AV768" s="259"/>
      <c r="AW768" s="259"/>
      <c r="AX768" s="259"/>
      <c r="AY768" s="259"/>
      <c r="AZ768" s="259"/>
      <c r="BA768" s="259"/>
      <c r="BB768" s="259"/>
      <c r="BC768" s="259"/>
      <c r="BD768" s="259"/>
      <c r="BE768" s="259"/>
      <c r="BF768" s="259"/>
      <c r="BG768" s="259"/>
      <c r="BH768" s="259"/>
      <c r="BI768" s="259"/>
      <c r="BJ768" s="259"/>
      <c r="BK768" s="259"/>
      <c r="BL768" s="259"/>
      <c r="BM768" s="259"/>
      <c r="BN768" s="259"/>
      <c r="BO768" s="259"/>
      <c r="BP768" s="259"/>
      <c r="BQ768" s="259"/>
      <c r="BR768" s="259"/>
      <c r="BS768" s="259"/>
      <c r="BT768" s="259"/>
      <c r="BU768" s="259"/>
      <c r="BV768" s="259"/>
      <c r="BW768" s="259"/>
      <c r="BX768" s="259"/>
      <c r="BY768" s="259"/>
      <c r="BZ768" s="259"/>
      <c r="CA768" s="259"/>
      <c r="CB768" s="259"/>
      <c r="CC768" s="259"/>
      <c r="CD768" s="259"/>
      <c r="CE768" s="259"/>
    </row>
    <row r="769" spans="46:83" x14ac:dyDescent="0.15">
      <c r="AT769" s="259"/>
      <c r="AU769" s="259"/>
      <c r="AV769" s="259"/>
      <c r="AW769" s="259"/>
      <c r="AX769" s="259"/>
      <c r="AY769" s="259"/>
      <c r="AZ769" s="259"/>
      <c r="BA769" s="259"/>
      <c r="BB769" s="259"/>
      <c r="BC769" s="259"/>
      <c r="BD769" s="259"/>
      <c r="BE769" s="259"/>
      <c r="BF769" s="259"/>
      <c r="BG769" s="259"/>
      <c r="BH769" s="259"/>
      <c r="BI769" s="259"/>
      <c r="BJ769" s="259"/>
      <c r="BK769" s="259"/>
      <c r="BL769" s="259"/>
      <c r="BM769" s="259"/>
      <c r="BN769" s="259"/>
      <c r="BO769" s="259"/>
      <c r="BP769" s="259"/>
      <c r="BQ769" s="259"/>
      <c r="BR769" s="259"/>
      <c r="BS769" s="259"/>
      <c r="BT769" s="259"/>
      <c r="BU769" s="259"/>
      <c r="BV769" s="259"/>
      <c r="BW769" s="259"/>
      <c r="BX769" s="259"/>
      <c r="BY769" s="259"/>
      <c r="BZ769" s="259"/>
      <c r="CA769" s="259"/>
      <c r="CB769" s="259"/>
      <c r="CC769" s="259"/>
      <c r="CD769" s="259"/>
      <c r="CE769" s="259"/>
    </row>
    <row r="770" spans="46:83" x14ac:dyDescent="0.15">
      <c r="AT770" s="259"/>
      <c r="AU770" s="259"/>
      <c r="AV770" s="259"/>
      <c r="AW770" s="259"/>
      <c r="AX770" s="259"/>
      <c r="AY770" s="259"/>
      <c r="AZ770" s="259"/>
      <c r="BA770" s="259"/>
      <c r="BB770" s="259"/>
      <c r="BC770" s="259"/>
      <c r="BD770" s="259"/>
      <c r="BE770" s="259"/>
      <c r="BF770" s="259"/>
      <c r="BG770" s="259"/>
      <c r="BH770" s="259"/>
      <c r="BI770" s="259"/>
      <c r="BJ770" s="259"/>
      <c r="BK770" s="259"/>
      <c r="BL770" s="259"/>
      <c r="BM770" s="259"/>
      <c r="BN770" s="259"/>
      <c r="BO770" s="259"/>
      <c r="BP770" s="259"/>
      <c r="BQ770" s="259"/>
      <c r="BR770" s="259"/>
      <c r="BS770" s="259"/>
      <c r="BT770" s="259"/>
      <c r="BU770" s="259"/>
      <c r="BV770" s="259"/>
      <c r="BW770" s="259"/>
      <c r="BX770" s="259"/>
      <c r="BY770" s="259"/>
      <c r="BZ770" s="259"/>
      <c r="CA770" s="259"/>
      <c r="CB770" s="259"/>
      <c r="CC770" s="259"/>
      <c r="CD770" s="259"/>
      <c r="CE770" s="259"/>
    </row>
    <row r="771" spans="46:83" x14ac:dyDescent="0.15">
      <c r="AT771" s="259"/>
      <c r="AU771" s="259"/>
      <c r="AV771" s="259"/>
      <c r="AW771" s="259"/>
      <c r="AX771" s="259"/>
      <c r="AY771" s="259"/>
      <c r="AZ771" s="259"/>
      <c r="BA771" s="259"/>
      <c r="BB771" s="259"/>
      <c r="BC771" s="259"/>
      <c r="BD771" s="259"/>
      <c r="BE771" s="259"/>
      <c r="BF771" s="259"/>
      <c r="BG771" s="259"/>
      <c r="BH771" s="259"/>
      <c r="BI771" s="259"/>
      <c r="BJ771" s="259"/>
      <c r="BK771" s="259"/>
      <c r="BL771" s="259"/>
      <c r="BM771" s="259"/>
      <c r="BN771" s="259"/>
      <c r="BO771" s="259"/>
      <c r="BP771" s="259"/>
      <c r="BQ771" s="259"/>
      <c r="BR771" s="259"/>
      <c r="BS771" s="259"/>
      <c r="BT771" s="259"/>
      <c r="BU771" s="259"/>
      <c r="BV771" s="259"/>
      <c r="BW771" s="259"/>
      <c r="BX771" s="259"/>
      <c r="BY771" s="259"/>
      <c r="BZ771" s="259"/>
      <c r="CA771" s="259"/>
      <c r="CB771" s="259"/>
      <c r="CC771" s="259"/>
      <c r="CD771" s="259"/>
      <c r="CE771" s="259"/>
    </row>
    <row r="772" spans="46:83" x14ac:dyDescent="0.15">
      <c r="AT772" s="259"/>
      <c r="AU772" s="259"/>
      <c r="AV772" s="259"/>
      <c r="AW772" s="259"/>
      <c r="AX772" s="259"/>
      <c r="AY772" s="259"/>
      <c r="AZ772" s="259"/>
      <c r="BA772" s="259"/>
      <c r="BB772" s="259"/>
      <c r="BC772" s="259"/>
      <c r="BD772" s="259"/>
      <c r="BE772" s="259"/>
      <c r="BF772" s="259"/>
      <c r="BG772" s="259"/>
      <c r="BH772" s="259"/>
      <c r="BI772" s="259"/>
      <c r="BJ772" s="259"/>
      <c r="BK772" s="259"/>
      <c r="BL772" s="259"/>
      <c r="BM772" s="259"/>
      <c r="BN772" s="259"/>
      <c r="BO772" s="259"/>
      <c r="BP772" s="259"/>
      <c r="BQ772" s="259"/>
      <c r="BR772" s="259"/>
      <c r="BS772" s="259"/>
      <c r="BT772" s="259"/>
      <c r="BU772" s="259"/>
      <c r="BV772" s="259"/>
      <c r="BW772" s="259"/>
      <c r="BX772" s="259"/>
      <c r="BY772" s="259"/>
      <c r="BZ772" s="259"/>
      <c r="CA772" s="259"/>
      <c r="CB772" s="259"/>
      <c r="CC772" s="259"/>
      <c r="CD772" s="259"/>
      <c r="CE772" s="259"/>
    </row>
    <row r="773" spans="46:83" x14ac:dyDescent="0.15">
      <c r="AT773" s="259"/>
      <c r="AU773" s="259"/>
      <c r="AV773" s="259"/>
      <c r="AW773" s="259"/>
      <c r="AX773" s="259"/>
      <c r="AY773" s="259"/>
      <c r="AZ773" s="259"/>
      <c r="BA773" s="259"/>
      <c r="BB773" s="259"/>
      <c r="BC773" s="259"/>
      <c r="BD773" s="259"/>
      <c r="BE773" s="259"/>
      <c r="BF773" s="259"/>
      <c r="BG773" s="259"/>
      <c r="BH773" s="259"/>
      <c r="BI773" s="259"/>
      <c r="BJ773" s="259"/>
      <c r="BK773" s="259"/>
      <c r="BL773" s="259"/>
      <c r="BM773" s="259"/>
      <c r="BN773" s="259"/>
      <c r="BO773" s="259"/>
      <c r="BP773" s="259"/>
      <c r="BQ773" s="259"/>
      <c r="BR773" s="259"/>
      <c r="BS773" s="259"/>
      <c r="BT773" s="259"/>
      <c r="BU773" s="259"/>
      <c r="BV773" s="259"/>
      <c r="BW773" s="259"/>
      <c r="BX773" s="259"/>
      <c r="BY773" s="259"/>
      <c r="BZ773" s="259"/>
      <c r="CA773" s="259"/>
      <c r="CB773" s="259"/>
      <c r="CC773" s="259"/>
      <c r="CD773" s="259"/>
      <c r="CE773" s="259"/>
    </row>
    <row r="774" spans="46:83" x14ac:dyDescent="0.15">
      <c r="AT774" s="259"/>
      <c r="AU774" s="259"/>
      <c r="AV774" s="259"/>
      <c r="AW774" s="259"/>
      <c r="AX774" s="259"/>
      <c r="AY774" s="259"/>
      <c r="AZ774" s="259"/>
      <c r="BA774" s="259"/>
      <c r="BB774" s="259"/>
      <c r="BC774" s="259"/>
      <c r="BD774" s="259"/>
      <c r="BE774" s="259"/>
      <c r="BF774" s="259"/>
      <c r="BG774" s="259"/>
      <c r="BH774" s="259"/>
      <c r="BI774" s="259"/>
      <c r="BJ774" s="259"/>
      <c r="BK774" s="259"/>
      <c r="BL774" s="259"/>
      <c r="BM774" s="259"/>
      <c r="BN774" s="259"/>
      <c r="BO774" s="259"/>
      <c r="BP774" s="259"/>
      <c r="BQ774" s="259"/>
      <c r="BR774" s="259"/>
      <c r="BS774" s="259"/>
      <c r="BT774" s="259"/>
      <c r="BU774" s="259"/>
      <c r="BV774" s="259"/>
      <c r="BW774" s="259"/>
      <c r="BX774" s="259"/>
      <c r="BY774" s="259"/>
      <c r="BZ774" s="259"/>
      <c r="CA774" s="259"/>
      <c r="CB774" s="259"/>
      <c r="CC774" s="259"/>
      <c r="CD774" s="259"/>
      <c r="CE774" s="259"/>
    </row>
    <row r="775" spans="46:83" x14ac:dyDescent="0.15">
      <c r="AT775" s="259"/>
      <c r="AU775" s="259"/>
      <c r="AV775" s="259"/>
      <c r="AW775" s="259"/>
      <c r="AX775" s="259"/>
      <c r="AY775" s="259"/>
      <c r="AZ775" s="259"/>
      <c r="BA775" s="259"/>
      <c r="BB775" s="259"/>
      <c r="BC775" s="259"/>
      <c r="BD775" s="259"/>
      <c r="BE775" s="259"/>
      <c r="BF775" s="259"/>
      <c r="BG775" s="259"/>
      <c r="BH775" s="259"/>
      <c r="BI775" s="259"/>
      <c r="BJ775" s="259"/>
      <c r="BK775" s="259"/>
      <c r="BL775" s="259"/>
      <c r="BM775" s="259"/>
      <c r="BN775" s="259"/>
      <c r="BO775" s="259"/>
      <c r="BP775" s="259"/>
      <c r="BQ775" s="259"/>
      <c r="BR775" s="259"/>
      <c r="BS775" s="259"/>
      <c r="BT775" s="259"/>
      <c r="BU775" s="259"/>
      <c r="BV775" s="259"/>
      <c r="BW775" s="259"/>
      <c r="BX775" s="259"/>
      <c r="BY775" s="259"/>
      <c r="BZ775" s="259"/>
      <c r="CA775" s="259"/>
      <c r="CB775" s="259"/>
      <c r="CC775" s="259"/>
      <c r="CD775" s="259"/>
      <c r="CE775" s="259"/>
    </row>
    <row r="776" spans="46:83" x14ac:dyDescent="0.15">
      <c r="AT776" s="259"/>
      <c r="AU776" s="259"/>
      <c r="AV776" s="259"/>
      <c r="AW776" s="259"/>
      <c r="AX776" s="259"/>
      <c r="AY776" s="259"/>
      <c r="AZ776" s="259"/>
      <c r="BA776" s="259"/>
      <c r="BB776" s="259"/>
      <c r="BC776" s="259"/>
      <c r="BD776" s="259"/>
      <c r="BE776" s="259"/>
      <c r="BF776" s="259"/>
      <c r="BG776" s="259"/>
      <c r="BH776" s="259"/>
      <c r="BI776" s="259"/>
      <c r="BJ776" s="259"/>
      <c r="BK776" s="259"/>
      <c r="BL776" s="259"/>
      <c r="BM776" s="259"/>
      <c r="BN776" s="259"/>
      <c r="BO776" s="259"/>
      <c r="BP776" s="259"/>
      <c r="BQ776" s="259"/>
      <c r="BR776" s="259"/>
      <c r="BS776" s="259"/>
      <c r="BT776" s="259"/>
      <c r="BU776" s="259"/>
      <c r="BV776" s="259"/>
      <c r="BW776" s="259"/>
      <c r="BX776" s="259"/>
      <c r="BY776" s="259"/>
      <c r="BZ776" s="259"/>
      <c r="CA776" s="259"/>
      <c r="CB776" s="259"/>
      <c r="CC776" s="259"/>
      <c r="CD776" s="259"/>
      <c r="CE776" s="259"/>
    </row>
    <row r="777" spans="46:83" x14ac:dyDescent="0.15">
      <c r="AT777" s="259"/>
      <c r="AU777" s="259"/>
      <c r="AV777" s="259"/>
      <c r="AW777" s="259"/>
      <c r="AX777" s="259"/>
      <c r="AY777" s="259"/>
      <c r="AZ777" s="259"/>
      <c r="BA777" s="259"/>
      <c r="BB777" s="259"/>
      <c r="BC777" s="259"/>
      <c r="BD777" s="259"/>
      <c r="BE777" s="259"/>
      <c r="BF777" s="259"/>
      <c r="BG777" s="259"/>
      <c r="BH777" s="259"/>
      <c r="BI777" s="259"/>
      <c r="BJ777" s="259"/>
      <c r="BK777" s="259"/>
      <c r="BL777" s="259"/>
      <c r="BM777" s="259"/>
      <c r="BN777" s="259"/>
      <c r="BO777" s="259"/>
      <c r="BP777" s="259"/>
      <c r="BQ777" s="259"/>
      <c r="BR777" s="259"/>
      <c r="BS777" s="259"/>
      <c r="BT777" s="259"/>
      <c r="BU777" s="259"/>
      <c r="BV777" s="259"/>
      <c r="BW777" s="259"/>
      <c r="BX777" s="259"/>
      <c r="BY777" s="259"/>
      <c r="BZ777" s="259"/>
      <c r="CA777" s="259"/>
      <c r="CB777" s="259"/>
      <c r="CC777" s="259"/>
      <c r="CD777" s="259"/>
      <c r="CE777" s="259"/>
    </row>
    <row r="778" spans="46:83" x14ac:dyDescent="0.15">
      <c r="AT778" s="259"/>
      <c r="AU778" s="259"/>
      <c r="AV778" s="259"/>
      <c r="AW778" s="259"/>
      <c r="AX778" s="259"/>
      <c r="AY778" s="259"/>
      <c r="AZ778" s="259"/>
      <c r="BA778" s="259"/>
      <c r="BB778" s="259"/>
      <c r="BC778" s="259"/>
      <c r="BD778" s="259"/>
      <c r="BE778" s="259"/>
      <c r="BF778" s="259"/>
      <c r="BG778" s="259"/>
      <c r="BH778" s="259"/>
      <c r="BI778" s="259"/>
      <c r="BJ778" s="259"/>
      <c r="BK778" s="259"/>
      <c r="BL778" s="259"/>
      <c r="BM778" s="259"/>
      <c r="BN778" s="259"/>
      <c r="BO778" s="259"/>
      <c r="BP778" s="259"/>
      <c r="BQ778" s="259"/>
      <c r="BR778" s="259"/>
      <c r="BS778" s="259"/>
      <c r="BT778" s="259"/>
      <c r="BU778" s="259"/>
      <c r="BV778" s="259"/>
      <c r="BW778" s="259"/>
      <c r="BX778" s="259"/>
      <c r="BY778" s="259"/>
      <c r="BZ778" s="259"/>
      <c r="CA778" s="259"/>
      <c r="CB778" s="259"/>
      <c r="CC778" s="259"/>
      <c r="CD778" s="259"/>
      <c r="CE778" s="259"/>
    </row>
    <row r="779" spans="46:83" x14ac:dyDescent="0.15">
      <c r="AT779" s="259"/>
      <c r="AU779" s="259"/>
      <c r="AV779" s="259"/>
      <c r="AW779" s="259"/>
      <c r="AX779" s="259"/>
      <c r="AY779" s="259"/>
      <c r="AZ779" s="259"/>
      <c r="BA779" s="259"/>
      <c r="BB779" s="259"/>
      <c r="BC779" s="259"/>
      <c r="BD779" s="259"/>
      <c r="BE779" s="259"/>
      <c r="BF779" s="259"/>
      <c r="BG779" s="259"/>
      <c r="BH779" s="259"/>
      <c r="BI779" s="259"/>
      <c r="BJ779" s="259"/>
      <c r="BK779" s="259"/>
      <c r="BL779" s="259"/>
      <c r="BM779" s="259"/>
      <c r="BN779" s="259"/>
      <c r="BO779" s="259"/>
      <c r="BP779" s="259"/>
      <c r="BQ779" s="259"/>
      <c r="BR779" s="259"/>
      <c r="BS779" s="259"/>
      <c r="BT779" s="259"/>
      <c r="BU779" s="259"/>
      <c r="BV779" s="259"/>
      <c r="BW779" s="259"/>
      <c r="BX779" s="259"/>
      <c r="BY779" s="259"/>
      <c r="BZ779" s="259"/>
      <c r="CA779" s="259"/>
      <c r="CB779" s="259"/>
      <c r="CC779" s="259"/>
      <c r="CD779" s="259"/>
      <c r="CE779" s="259"/>
    </row>
    <row r="780" spans="46:83" x14ac:dyDescent="0.15">
      <c r="AT780" s="259"/>
      <c r="AU780" s="259"/>
      <c r="AV780" s="259"/>
      <c r="AW780" s="259"/>
      <c r="AX780" s="259"/>
      <c r="AY780" s="259"/>
      <c r="AZ780" s="259"/>
      <c r="BA780" s="259"/>
      <c r="BB780" s="259"/>
      <c r="BC780" s="259"/>
      <c r="BD780" s="259"/>
      <c r="BE780" s="259"/>
      <c r="BF780" s="259"/>
      <c r="BG780" s="259"/>
      <c r="BH780" s="259"/>
      <c r="BI780" s="259"/>
      <c r="BJ780" s="259"/>
      <c r="BK780" s="259"/>
      <c r="BL780" s="259"/>
      <c r="BM780" s="259"/>
      <c r="BN780" s="259"/>
      <c r="BO780" s="259"/>
      <c r="BP780" s="259"/>
      <c r="BQ780" s="259"/>
      <c r="BR780" s="259"/>
      <c r="BS780" s="259"/>
      <c r="BT780" s="259"/>
      <c r="BU780" s="259"/>
      <c r="BV780" s="259"/>
      <c r="BW780" s="259"/>
      <c r="BX780" s="259"/>
      <c r="BY780" s="259"/>
      <c r="BZ780" s="259"/>
      <c r="CA780" s="259"/>
      <c r="CB780" s="259"/>
      <c r="CC780" s="259"/>
      <c r="CD780" s="259"/>
      <c r="CE780" s="259"/>
    </row>
    <row r="781" spans="46:83" x14ac:dyDescent="0.15">
      <c r="AT781" s="259"/>
      <c r="AU781" s="259"/>
      <c r="AV781" s="259"/>
      <c r="AW781" s="259"/>
      <c r="AX781" s="259"/>
      <c r="AY781" s="259"/>
      <c r="AZ781" s="259"/>
      <c r="BA781" s="259"/>
      <c r="BB781" s="259"/>
      <c r="BC781" s="259"/>
      <c r="BD781" s="259"/>
      <c r="BE781" s="259"/>
      <c r="BF781" s="259"/>
      <c r="BG781" s="259"/>
      <c r="BH781" s="259"/>
      <c r="BI781" s="259"/>
      <c r="BJ781" s="259"/>
      <c r="BK781" s="259"/>
      <c r="BL781" s="259"/>
      <c r="BM781" s="259"/>
      <c r="BN781" s="259"/>
      <c r="BO781" s="259"/>
      <c r="BP781" s="259"/>
      <c r="BQ781" s="259"/>
      <c r="BR781" s="259"/>
      <c r="BS781" s="259"/>
      <c r="BT781" s="259"/>
      <c r="BU781" s="259"/>
      <c r="BV781" s="259"/>
      <c r="BW781" s="259"/>
      <c r="BX781" s="259"/>
      <c r="BY781" s="259"/>
      <c r="BZ781" s="259"/>
      <c r="CA781" s="259"/>
      <c r="CB781" s="259"/>
      <c r="CC781" s="259"/>
      <c r="CD781" s="259"/>
      <c r="CE781" s="259"/>
    </row>
    <row r="782" spans="46:83" x14ac:dyDescent="0.15">
      <c r="AT782" s="259"/>
      <c r="AU782" s="259"/>
      <c r="AV782" s="259"/>
      <c r="AW782" s="259"/>
      <c r="AX782" s="259"/>
      <c r="AY782" s="259"/>
      <c r="AZ782" s="259"/>
      <c r="BA782" s="259"/>
      <c r="BB782" s="259"/>
      <c r="BC782" s="259"/>
      <c r="BD782" s="259"/>
      <c r="BE782" s="259"/>
      <c r="BF782" s="259"/>
      <c r="BG782" s="259"/>
      <c r="BH782" s="259"/>
      <c r="BI782" s="259"/>
      <c r="BJ782" s="259"/>
      <c r="BK782" s="259"/>
      <c r="BL782" s="259"/>
      <c r="BM782" s="259"/>
      <c r="BN782" s="259"/>
      <c r="BO782" s="259"/>
      <c r="BP782" s="259"/>
      <c r="BQ782" s="259"/>
      <c r="BR782" s="259"/>
      <c r="BS782" s="259"/>
      <c r="BT782" s="259"/>
      <c r="BU782" s="259"/>
      <c r="BV782" s="259"/>
      <c r="BW782" s="259"/>
      <c r="BX782" s="259"/>
      <c r="BY782" s="259"/>
      <c r="BZ782" s="259"/>
      <c r="CA782" s="259"/>
      <c r="CB782" s="259"/>
      <c r="CC782" s="259"/>
      <c r="CD782" s="259"/>
      <c r="CE782" s="259"/>
    </row>
    <row r="783" spans="46:83" x14ac:dyDescent="0.15">
      <c r="AT783" s="259"/>
      <c r="AU783" s="259"/>
      <c r="AV783" s="259"/>
      <c r="AW783" s="259"/>
      <c r="AX783" s="259"/>
      <c r="AY783" s="259"/>
      <c r="AZ783" s="259"/>
      <c r="BA783" s="259"/>
      <c r="BB783" s="259"/>
      <c r="BC783" s="259"/>
      <c r="BD783" s="259"/>
      <c r="BE783" s="259"/>
      <c r="BF783" s="259"/>
      <c r="BG783" s="259"/>
      <c r="BH783" s="259"/>
      <c r="BI783" s="259"/>
      <c r="BJ783" s="259"/>
      <c r="BK783" s="259"/>
      <c r="BL783" s="259"/>
      <c r="BM783" s="259"/>
      <c r="BN783" s="259"/>
      <c r="BO783" s="259"/>
      <c r="BP783" s="259"/>
      <c r="BQ783" s="259"/>
      <c r="BR783" s="259"/>
      <c r="BS783" s="259"/>
      <c r="BT783" s="259"/>
      <c r="BU783" s="259"/>
      <c r="BV783" s="259"/>
      <c r="BW783" s="259"/>
      <c r="BX783" s="259"/>
      <c r="BY783" s="259"/>
      <c r="BZ783" s="259"/>
      <c r="CA783" s="259"/>
      <c r="CB783" s="259"/>
      <c r="CC783" s="259"/>
      <c r="CD783" s="259"/>
      <c r="CE783" s="259"/>
    </row>
    <row r="784" spans="46:83" x14ac:dyDescent="0.15">
      <c r="AT784" s="259"/>
      <c r="AU784" s="259"/>
      <c r="AV784" s="259"/>
      <c r="AW784" s="259"/>
      <c r="AX784" s="259"/>
      <c r="AY784" s="259"/>
      <c r="AZ784" s="259"/>
      <c r="BA784" s="259"/>
      <c r="BB784" s="259"/>
      <c r="BC784" s="259"/>
      <c r="BD784" s="259"/>
      <c r="BE784" s="259"/>
      <c r="BF784" s="259"/>
      <c r="BG784" s="259"/>
      <c r="BH784" s="259"/>
      <c r="BI784" s="259"/>
      <c r="BJ784" s="259"/>
      <c r="BK784" s="259"/>
      <c r="BL784" s="259"/>
      <c r="BM784" s="259"/>
      <c r="BN784" s="259"/>
      <c r="BO784" s="259"/>
      <c r="BP784" s="259"/>
      <c r="BQ784" s="259"/>
      <c r="BR784" s="259"/>
      <c r="BS784" s="259"/>
      <c r="BT784" s="259"/>
      <c r="BU784" s="259"/>
      <c r="BV784" s="259"/>
      <c r="BW784" s="259"/>
      <c r="BX784" s="259"/>
      <c r="BY784" s="259"/>
      <c r="BZ784" s="259"/>
      <c r="CA784" s="259"/>
      <c r="CB784" s="259"/>
      <c r="CC784" s="259"/>
      <c r="CD784" s="259"/>
      <c r="CE784" s="259"/>
    </row>
    <row r="785" spans="46:83" x14ac:dyDescent="0.15">
      <c r="AT785" s="259"/>
      <c r="AU785" s="259"/>
      <c r="AV785" s="259"/>
      <c r="AW785" s="259"/>
      <c r="AX785" s="259"/>
      <c r="AY785" s="259"/>
      <c r="AZ785" s="259"/>
      <c r="BA785" s="259"/>
      <c r="BB785" s="259"/>
      <c r="BC785" s="259"/>
      <c r="BD785" s="259"/>
      <c r="BE785" s="259"/>
      <c r="BF785" s="259"/>
      <c r="BG785" s="259"/>
      <c r="BH785" s="259"/>
      <c r="BI785" s="259"/>
      <c r="BJ785" s="259"/>
      <c r="BK785" s="259"/>
      <c r="BL785" s="259"/>
      <c r="BM785" s="259"/>
      <c r="BN785" s="259"/>
      <c r="BO785" s="259"/>
      <c r="BP785" s="259"/>
      <c r="BQ785" s="259"/>
      <c r="BR785" s="259"/>
      <c r="BS785" s="259"/>
      <c r="BT785" s="259"/>
      <c r="BU785" s="259"/>
      <c r="BV785" s="259"/>
      <c r="BW785" s="259"/>
      <c r="BX785" s="259"/>
      <c r="BY785" s="259"/>
      <c r="BZ785" s="259"/>
      <c r="CA785" s="259"/>
      <c r="CB785" s="259"/>
      <c r="CC785" s="259"/>
      <c r="CD785" s="259"/>
      <c r="CE785" s="259"/>
    </row>
    <row r="786" spans="46:83" x14ac:dyDescent="0.15">
      <c r="AT786" s="259"/>
      <c r="AU786" s="259"/>
      <c r="AV786" s="259"/>
      <c r="AW786" s="259"/>
      <c r="AX786" s="259"/>
      <c r="AY786" s="259"/>
      <c r="AZ786" s="259"/>
      <c r="BA786" s="259"/>
      <c r="BB786" s="259"/>
      <c r="BC786" s="259"/>
      <c r="BD786" s="259"/>
      <c r="BE786" s="259"/>
      <c r="BF786" s="259"/>
      <c r="BG786" s="259"/>
      <c r="BH786" s="259"/>
      <c r="BI786" s="259"/>
      <c r="BJ786" s="259"/>
      <c r="BK786" s="259"/>
      <c r="BL786" s="259"/>
      <c r="BM786" s="259"/>
      <c r="BN786" s="259"/>
      <c r="BO786" s="259"/>
      <c r="BP786" s="259"/>
      <c r="BQ786" s="259"/>
      <c r="BR786" s="259"/>
      <c r="BS786" s="259"/>
      <c r="BT786" s="259"/>
      <c r="BU786" s="259"/>
      <c r="BV786" s="259"/>
      <c r="BW786" s="259"/>
      <c r="BX786" s="259"/>
      <c r="BY786" s="259"/>
      <c r="BZ786" s="259"/>
      <c r="CA786" s="259"/>
      <c r="CB786" s="259"/>
      <c r="CC786" s="259"/>
      <c r="CD786" s="259"/>
      <c r="CE786" s="259"/>
    </row>
    <row r="787" spans="46:83" x14ac:dyDescent="0.15">
      <c r="AT787" s="259"/>
      <c r="AU787" s="259"/>
      <c r="AV787" s="259"/>
      <c r="AW787" s="259"/>
      <c r="AX787" s="259"/>
      <c r="AY787" s="259"/>
      <c r="AZ787" s="259"/>
      <c r="BA787" s="259"/>
      <c r="BB787" s="259"/>
      <c r="BC787" s="259"/>
      <c r="BD787" s="259"/>
      <c r="BE787" s="259"/>
      <c r="BF787" s="259"/>
      <c r="BG787" s="259"/>
      <c r="BH787" s="259"/>
      <c r="BI787" s="259"/>
      <c r="BJ787" s="259"/>
      <c r="BK787" s="259"/>
      <c r="BL787" s="259"/>
      <c r="BM787" s="259"/>
      <c r="BN787" s="259"/>
      <c r="BO787" s="259"/>
      <c r="BP787" s="259"/>
      <c r="BQ787" s="259"/>
      <c r="BR787" s="259"/>
      <c r="BS787" s="259"/>
      <c r="BT787" s="259"/>
      <c r="BU787" s="259"/>
      <c r="BV787" s="259"/>
      <c r="BW787" s="259"/>
      <c r="BX787" s="259"/>
      <c r="BY787" s="259"/>
      <c r="BZ787" s="259"/>
      <c r="CA787" s="259"/>
      <c r="CB787" s="259"/>
      <c r="CC787" s="259"/>
      <c r="CD787" s="259"/>
      <c r="CE787" s="259"/>
    </row>
    <row r="788" spans="46:83" x14ac:dyDescent="0.15">
      <c r="AT788" s="259"/>
      <c r="AU788" s="259"/>
      <c r="AV788" s="259"/>
      <c r="AW788" s="259"/>
      <c r="AX788" s="259"/>
      <c r="AY788" s="259"/>
      <c r="AZ788" s="259"/>
      <c r="BA788" s="259"/>
      <c r="BB788" s="259"/>
      <c r="BC788" s="259"/>
      <c r="BD788" s="259"/>
      <c r="BE788" s="259"/>
      <c r="BF788" s="259"/>
      <c r="BG788" s="259"/>
      <c r="BH788" s="259"/>
      <c r="BI788" s="259"/>
      <c r="BJ788" s="259"/>
      <c r="BK788" s="259"/>
      <c r="BL788" s="259"/>
      <c r="BM788" s="259"/>
      <c r="BN788" s="259"/>
      <c r="BO788" s="259"/>
      <c r="BP788" s="259"/>
      <c r="BQ788" s="259"/>
      <c r="BR788" s="259"/>
      <c r="BS788" s="259"/>
      <c r="BT788" s="259"/>
      <c r="BU788" s="259"/>
      <c r="BV788" s="259"/>
      <c r="BW788" s="259"/>
      <c r="BX788" s="259"/>
      <c r="BY788" s="259"/>
      <c r="BZ788" s="259"/>
      <c r="CA788" s="259"/>
      <c r="CB788" s="259"/>
      <c r="CC788" s="259"/>
      <c r="CD788" s="259"/>
      <c r="CE788" s="259"/>
    </row>
    <row r="789" spans="46:83" x14ac:dyDescent="0.15">
      <c r="AT789" s="259"/>
      <c r="AU789" s="259"/>
      <c r="AV789" s="259"/>
      <c r="AW789" s="259"/>
      <c r="AX789" s="259"/>
      <c r="AY789" s="259"/>
      <c r="AZ789" s="259"/>
      <c r="BA789" s="259"/>
      <c r="BB789" s="259"/>
      <c r="BC789" s="259"/>
      <c r="BD789" s="259"/>
      <c r="BE789" s="259"/>
      <c r="BF789" s="259"/>
      <c r="BG789" s="259"/>
      <c r="BH789" s="259"/>
      <c r="BI789" s="259"/>
      <c r="BJ789" s="259"/>
      <c r="BK789" s="259"/>
      <c r="BL789" s="259"/>
      <c r="BM789" s="259"/>
      <c r="BN789" s="259"/>
      <c r="BO789" s="259"/>
      <c r="BP789" s="259"/>
      <c r="BQ789" s="259"/>
      <c r="BR789" s="259"/>
      <c r="BS789" s="259"/>
      <c r="BT789" s="259"/>
      <c r="BU789" s="259"/>
      <c r="BV789" s="259"/>
      <c r="BW789" s="259"/>
      <c r="BX789" s="259"/>
      <c r="BY789" s="259"/>
      <c r="BZ789" s="259"/>
      <c r="CA789" s="259"/>
      <c r="CB789" s="259"/>
      <c r="CC789" s="259"/>
      <c r="CD789" s="259"/>
      <c r="CE789" s="259"/>
    </row>
    <row r="790" spans="46:83" x14ac:dyDescent="0.15">
      <c r="AT790" s="259"/>
      <c r="AU790" s="259"/>
      <c r="AV790" s="259"/>
      <c r="AW790" s="259"/>
      <c r="AX790" s="259"/>
      <c r="AY790" s="259"/>
      <c r="AZ790" s="259"/>
      <c r="BA790" s="259"/>
      <c r="BB790" s="259"/>
      <c r="BC790" s="259"/>
      <c r="BD790" s="259"/>
      <c r="BE790" s="259"/>
      <c r="BF790" s="259"/>
      <c r="BG790" s="259"/>
      <c r="BH790" s="259"/>
      <c r="BI790" s="259"/>
      <c r="BJ790" s="259"/>
      <c r="BK790" s="259"/>
      <c r="BL790" s="259"/>
      <c r="BM790" s="259"/>
      <c r="BN790" s="259"/>
      <c r="BO790" s="259"/>
      <c r="BP790" s="259"/>
      <c r="BQ790" s="259"/>
      <c r="BR790" s="259"/>
      <c r="BS790" s="259"/>
      <c r="BT790" s="259"/>
      <c r="BU790" s="259"/>
      <c r="BV790" s="259"/>
      <c r="BW790" s="259"/>
      <c r="BX790" s="259"/>
      <c r="BY790" s="259"/>
      <c r="BZ790" s="259"/>
      <c r="CA790" s="259"/>
      <c r="CB790" s="259"/>
      <c r="CC790" s="259"/>
      <c r="CD790" s="259"/>
      <c r="CE790" s="259"/>
    </row>
    <row r="791" spans="46:83" x14ac:dyDescent="0.15">
      <c r="AT791" s="259"/>
      <c r="AU791" s="259"/>
      <c r="AV791" s="259"/>
      <c r="AW791" s="259"/>
      <c r="AX791" s="259"/>
      <c r="AY791" s="259"/>
      <c r="AZ791" s="259"/>
      <c r="BA791" s="259"/>
      <c r="BB791" s="259"/>
      <c r="BC791" s="259"/>
      <c r="BD791" s="259"/>
      <c r="BE791" s="259"/>
      <c r="BF791" s="259"/>
      <c r="BG791" s="259"/>
      <c r="BH791" s="259"/>
      <c r="BI791" s="259"/>
      <c r="BJ791" s="259"/>
      <c r="BK791" s="259"/>
      <c r="BL791" s="259"/>
      <c r="BM791" s="259"/>
      <c r="BN791" s="259"/>
      <c r="BO791" s="259"/>
      <c r="BP791" s="259"/>
      <c r="BQ791" s="259"/>
      <c r="BR791" s="259"/>
      <c r="BS791" s="259"/>
      <c r="BT791" s="259"/>
      <c r="BU791" s="259"/>
      <c r="BV791" s="259"/>
      <c r="BW791" s="259"/>
      <c r="BX791" s="259"/>
      <c r="BY791" s="259"/>
      <c r="BZ791" s="259"/>
      <c r="CA791" s="259"/>
      <c r="CB791" s="259"/>
      <c r="CC791" s="259"/>
      <c r="CD791" s="259"/>
      <c r="CE791" s="259"/>
    </row>
    <row r="792" spans="46:83" x14ac:dyDescent="0.15">
      <c r="AT792" s="259"/>
      <c r="AU792" s="259"/>
      <c r="AV792" s="259"/>
      <c r="AW792" s="259"/>
      <c r="AX792" s="259"/>
      <c r="AY792" s="259"/>
      <c r="AZ792" s="259"/>
      <c r="BA792" s="259"/>
      <c r="BB792" s="259"/>
      <c r="BC792" s="259"/>
      <c r="BD792" s="259"/>
      <c r="BE792" s="259"/>
      <c r="BF792" s="259"/>
      <c r="BG792" s="259"/>
      <c r="BH792" s="259"/>
      <c r="BI792" s="259"/>
      <c r="BJ792" s="259"/>
      <c r="BK792" s="259"/>
      <c r="BL792" s="259"/>
      <c r="BM792" s="259"/>
      <c r="BN792" s="259"/>
      <c r="BO792" s="259"/>
      <c r="BP792" s="259"/>
      <c r="BQ792" s="259"/>
      <c r="BR792" s="259"/>
      <c r="BS792" s="259"/>
      <c r="BT792" s="259"/>
      <c r="BU792" s="259"/>
      <c r="BV792" s="259"/>
      <c r="BW792" s="259"/>
      <c r="BX792" s="259"/>
      <c r="BY792" s="259"/>
      <c r="BZ792" s="259"/>
      <c r="CA792" s="259"/>
      <c r="CB792" s="259"/>
      <c r="CC792" s="259"/>
      <c r="CD792" s="259"/>
      <c r="CE792" s="259"/>
    </row>
    <row r="793" spans="46:83" x14ac:dyDescent="0.15">
      <c r="AT793" s="259"/>
      <c r="AU793" s="259"/>
      <c r="AV793" s="259"/>
      <c r="AW793" s="259"/>
      <c r="AX793" s="259"/>
      <c r="AY793" s="259"/>
      <c r="AZ793" s="259"/>
      <c r="BA793" s="259"/>
      <c r="BB793" s="259"/>
      <c r="BC793" s="259"/>
      <c r="BD793" s="259"/>
      <c r="BE793" s="259"/>
      <c r="BF793" s="259"/>
      <c r="BG793" s="259"/>
      <c r="BH793" s="259"/>
      <c r="BI793" s="259"/>
      <c r="BJ793" s="259"/>
      <c r="BK793" s="259"/>
      <c r="BL793" s="259"/>
      <c r="BM793" s="259"/>
      <c r="BN793" s="259"/>
      <c r="BO793" s="259"/>
      <c r="BP793" s="259"/>
      <c r="BQ793" s="259"/>
      <c r="BR793" s="259"/>
      <c r="BS793" s="259"/>
      <c r="BT793" s="259"/>
      <c r="BU793" s="259"/>
      <c r="BV793" s="259"/>
      <c r="BW793" s="259"/>
      <c r="BX793" s="259"/>
      <c r="BY793" s="259"/>
      <c r="BZ793" s="259"/>
      <c r="CA793" s="259"/>
      <c r="CB793" s="259"/>
      <c r="CC793" s="259"/>
      <c r="CD793" s="259"/>
      <c r="CE793" s="259"/>
    </row>
    <row r="794" spans="46:83" x14ac:dyDescent="0.15">
      <c r="AT794" s="259"/>
      <c r="AU794" s="259"/>
      <c r="AV794" s="259"/>
      <c r="AW794" s="259"/>
      <c r="AX794" s="259"/>
      <c r="AY794" s="259"/>
      <c r="AZ794" s="259"/>
      <c r="BA794" s="259"/>
      <c r="BB794" s="259"/>
      <c r="BC794" s="259"/>
      <c r="BD794" s="259"/>
      <c r="BE794" s="259"/>
      <c r="BF794" s="259"/>
      <c r="BG794" s="259"/>
      <c r="BH794" s="259"/>
      <c r="BI794" s="259"/>
      <c r="BJ794" s="259"/>
      <c r="BK794" s="259"/>
      <c r="BL794" s="259"/>
      <c r="BM794" s="259"/>
      <c r="BN794" s="259"/>
      <c r="BO794" s="259"/>
      <c r="BP794" s="259"/>
      <c r="BQ794" s="259"/>
      <c r="BR794" s="259"/>
      <c r="BS794" s="259"/>
      <c r="BT794" s="259"/>
      <c r="BU794" s="259"/>
      <c r="BV794" s="259"/>
      <c r="BW794" s="259"/>
      <c r="BX794" s="259"/>
      <c r="BY794" s="259"/>
      <c r="BZ794" s="259"/>
      <c r="CA794" s="259"/>
      <c r="CB794" s="259"/>
      <c r="CC794" s="259"/>
      <c r="CD794" s="259"/>
      <c r="CE794" s="259"/>
    </row>
    <row r="795" spans="46:83" x14ac:dyDescent="0.15">
      <c r="AT795" s="259"/>
      <c r="AU795" s="259"/>
      <c r="AV795" s="259"/>
      <c r="AW795" s="259"/>
      <c r="AX795" s="259"/>
      <c r="AY795" s="259"/>
      <c r="AZ795" s="259"/>
      <c r="BA795" s="259"/>
      <c r="BB795" s="259"/>
      <c r="BC795" s="259"/>
      <c r="BD795" s="259"/>
      <c r="BE795" s="259"/>
      <c r="BF795" s="259"/>
      <c r="BG795" s="259"/>
      <c r="BH795" s="259"/>
      <c r="BI795" s="259"/>
      <c r="BJ795" s="259"/>
      <c r="BK795" s="259"/>
      <c r="BL795" s="259"/>
      <c r="BM795" s="259"/>
      <c r="BN795" s="259"/>
      <c r="BO795" s="259"/>
      <c r="BP795" s="259"/>
      <c r="BQ795" s="259"/>
      <c r="BR795" s="259"/>
      <c r="BS795" s="259"/>
      <c r="BT795" s="259"/>
      <c r="BU795" s="259"/>
      <c r="BV795" s="259"/>
      <c r="BW795" s="259"/>
      <c r="BX795" s="259"/>
      <c r="BY795" s="259"/>
      <c r="BZ795" s="259"/>
      <c r="CA795" s="259"/>
      <c r="CB795" s="259"/>
      <c r="CC795" s="259"/>
      <c r="CD795" s="259"/>
      <c r="CE795" s="259"/>
    </row>
    <row r="796" spans="46:83" x14ac:dyDescent="0.15">
      <c r="AT796" s="259"/>
      <c r="AU796" s="259"/>
      <c r="AV796" s="259"/>
      <c r="AW796" s="259"/>
      <c r="AX796" s="259"/>
      <c r="AY796" s="259"/>
      <c r="AZ796" s="259"/>
      <c r="BA796" s="259"/>
      <c r="BB796" s="259"/>
      <c r="BC796" s="259"/>
      <c r="BD796" s="259"/>
      <c r="BE796" s="259"/>
      <c r="BF796" s="259"/>
      <c r="BG796" s="259"/>
      <c r="BH796" s="259"/>
      <c r="BI796" s="259"/>
      <c r="BJ796" s="259"/>
      <c r="BK796" s="259"/>
      <c r="BL796" s="259"/>
      <c r="BM796" s="259"/>
      <c r="BN796" s="259"/>
      <c r="BO796" s="259"/>
      <c r="BP796" s="259"/>
      <c r="BQ796" s="259"/>
      <c r="BR796" s="259"/>
      <c r="BS796" s="259"/>
      <c r="BT796" s="259"/>
      <c r="BU796" s="259"/>
      <c r="BV796" s="259"/>
      <c r="BW796" s="259"/>
      <c r="BX796" s="259"/>
      <c r="BY796" s="259"/>
      <c r="BZ796" s="259"/>
      <c r="CA796" s="259"/>
      <c r="CB796" s="259"/>
      <c r="CC796" s="259"/>
      <c r="CD796" s="259"/>
      <c r="CE796" s="259"/>
    </row>
    <row r="797" spans="46:83" x14ac:dyDescent="0.15">
      <c r="AT797" s="259"/>
      <c r="AU797" s="259"/>
      <c r="AV797" s="259"/>
      <c r="AW797" s="259"/>
      <c r="AX797" s="259"/>
      <c r="AY797" s="259"/>
      <c r="AZ797" s="259"/>
      <c r="BA797" s="259"/>
      <c r="BB797" s="259"/>
      <c r="BC797" s="259"/>
      <c r="BD797" s="259"/>
      <c r="BE797" s="259"/>
      <c r="BF797" s="259"/>
      <c r="BG797" s="259"/>
      <c r="BH797" s="259"/>
      <c r="BI797" s="259"/>
      <c r="BJ797" s="259"/>
      <c r="BK797" s="259"/>
      <c r="BL797" s="259"/>
      <c r="BM797" s="259"/>
      <c r="BN797" s="259"/>
      <c r="BO797" s="259"/>
      <c r="BP797" s="259"/>
      <c r="BQ797" s="259"/>
      <c r="BR797" s="259"/>
      <c r="BS797" s="259"/>
      <c r="BT797" s="259"/>
      <c r="BU797" s="259"/>
      <c r="BV797" s="259"/>
      <c r="BW797" s="259"/>
      <c r="BX797" s="259"/>
      <c r="BY797" s="259"/>
      <c r="BZ797" s="259"/>
      <c r="CA797" s="259"/>
      <c r="CB797" s="259"/>
      <c r="CC797" s="259"/>
      <c r="CD797" s="259"/>
      <c r="CE797" s="259"/>
    </row>
    <row r="798" spans="46:83" x14ac:dyDescent="0.15">
      <c r="AT798" s="259"/>
      <c r="AU798" s="259"/>
      <c r="AV798" s="259"/>
      <c r="AW798" s="259"/>
      <c r="AX798" s="259"/>
      <c r="AY798" s="259"/>
      <c r="AZ798" s="259"/>
      <c r="BA798" s="259"/>
      <c r="BB798" s="259"/>
      <c r="BC798" s="259"/>
      <c r="BD798" s="259"/>
      <c r="BE798" s="259"/>
      <c r="BF798" s="259"/>
      <c r="BG798" s="259"/>
      <c r="BH798" s="259"/>
      <c r="BI798" s="259"/>
      <c r="BJ798" s="259"/>
      <c r="BK798" s="259"/>
      <c r="BL798" s="259"/>
      <c r="BM798" s="259"/>
      <c r="BN798" s="259"/>
      <c r="BO798" s="259"/>
      <c r="BP798" s="259"/>
      <c r="BQ798" s="259"/>
      <c r="BR798" s="259"/>
      <c r="BS798" s="259"/>
      <c r="BT798" s="259"/>
      <c r="BU798" s="259"/>
      <c r="BV798" s="259"/>
      <c r="BW798" s="259"/>
      <c r="BX798" s="259"/>
      <c r="BY798" s="259"/>
      <c r="BZ798" s="259"/>
      <c r="CA798" s="259"/>
      <c r="CB798" s="259"/>
      <c r="CC798" s="259"/>
      <c r="CD798" s="259"/>
      <c r="CE798" s="259"/>
    </row>
    <row r="799" spans="46:83" x14ac:dyDescent="0.15">
      <c r="AT799" s="259"/>
      <c r="AU799" s="259"/>
      <c r="AV799" s="259"/>
      <c r="AW799" s="259"/>
      <c r="AX799" s="259"/>
      <c r="AY799" s="259"/>
      <c r="AZ799" s="259"/>
      <c r="BA799" s="259"/>
      <c r="BB799" s="259"/>
      <c r="BC799" s="259"/>
      <c r="BD799" s="259"/>
      <c r="BE799" s="259"/>
      <c r="BF799" s="259"/>
      <c r="BG799" s="259"/>
      <c r="BH799" s="259"/>
      <c r="BI799" s="259"/>
      <c r="BJ799" s="259"/>
      <c r="BK799" s="259"/>
      <c r="BL799" s="259"/>
      <c r="BM799" s="259"/>
      <c r="BN799" s="259"/>
      <c r="BO799" s="259"/>
      <c r="BP799" s="259"/>
      <c r="BQ799" s="259"/>
      <c r="BR799" s="259"/>
      <c r="BS799" s="259"/>
      <c r="BT799" s="259"/>
      <c r="BU799" s="259"/>
      <c r="BV799" s="259"/>
      <c r="BW799" s="259"/>
      <c r="BX799" s="259"/>
      <c r="BY799" s="259"/>
      <c r="BZ799" s="259"/>
      <c r="CA799" s="259"/>
      <c r="CB799" s="259"/>
      <c r="CC799" s="259"/>
      <c r="CD799" s="259"/>
      <c r="CE799" s="259"/>
    </row>
    <row r="800" spans="46:83" x14ac:dyDescent="0.15">
      <c r="AT800" s="259"/>
      <c r="AU800" s="259"/>
      <c r="AV800" s="259"/>
      <c r="AW800" s="259"/>
      <c r="AX800" s="259"/>
      <c r="AY800" s="259"/>
      <c r="AZ800" s="259"/>
      <c r="BA800" s="259"/>
      <c r="BB800" s="259"/>
      <c r="BC800" s="259"/>
      <c r="BD800" s="259"/>
      <c r="BE800" s="259"/>
      <c r="BF800" s="259"/>
      <c r="BG800" s="259"/>
      <c r="BH800" s="259"/>
      <c r="BI800" s="259"/>
      <c r="BJ800" s="259"/>
      <c r="BK800" s="259"/>
      <c r="BL800" s="259"/>
      <c r="BM800" s="259"/>
      <c r="BN800" s="259"/>
      <c r="BO800" s="259"/>
      <c r="BP800" s="259"/>
      <c r="BQ800" s="259"/>
      <c r="BR800" s="259"/>
      <c r="BS800" s="259"/>
      <c r="BT800" s="259"/>
      <c r="BU800" s="259"/>
      <c r="BV800" s="259"/>
      <c r="BW800" s="259"/>
      <c r="BX800" s="259"/>
      <c r="BY800" s="259"/>
      <c r="BZ800" s="259"/>
      <c r="CA800" s="259"/>
      <c r="CB800" s="259"/>
      <c r="CC800" s="259"/>
      <c r="CD800" s="259"/>
      <c r="CE800" s="259"/>
    </row>
    <row r="801" spans="46:83" x14ac:dyDescent="0.15">
      <c r="AT801" s="259"/>
      <c r="AU801" s="259"/>
      <c r="AV801" s="259"/>
      <c r="AW801" s="259"/>
      <c r="AX801" s="259"/>
      <c r="AY801" s="259"/>
      <c r="AZ801" s="259"/>
      <c r="BA801" s="259"/>
      <c r="BB801" s="259"/>
      <c r="BC801" s="259"/>
      <c r="BD801" s="259"/>
      <c r="BE801" s="259"/>
      <c r="BF801" s="259"/>
      <c r="BG801" s="259"/>
      <c r="BH801" s="259"/>
      <c r="BI801" s="259"/>
      <c r="BJ801" s="259"/>
      <c r="BK801" s="259"/>
      <c r="BL801" s="259"/>
      <c r="BM801" s="259"/>
      <c r="BN801" s="259"/>
      <c r="BO801" s="259"/>
      <c r="BP801" s="259"/>
      <c r="BQ801" s="259"/>
      <c r="BR801" s="259"/>
      <c r="BS801" s="259"/>
      <c r="BT801" s="259"/>
      <c r="BU801" s="259"/>
      <c r="BV801" s="259"/>
      <c r="BW801" s="259"/>
      <c r="BX801" s="259"/>
      <c r="BY801" s="259"/>
      <c r="BZ801" s="259"/>
      <c r="CA801" s="259"/>
      <c r="CB801" s="259"/>
      <c r="CC801" s="259"/>
      <c r="CD801" s="259"/>
      <c r="CE801" s="259"/>
    </row>
    <row r="802" spans="46:83" x14ac:dyDescent="0.15">
      <c r="AT802" s="259"/>
      <c r="AU802" s="259"/>
      <c r="AV802" s="259"/>
      <c r="AW802" s="259"/>
      <c r="AX802" s="259"/>
      <c r="AY802" s="259"/>
      <c r="AZ802" s="259"/>
      <c r="BA802" s="259"/>
      <c r="BB802" s="259"/>
      <c r="BC802" s="259"/>
      <c r="BD802" s="259"/>
      <c r="BE802" s="259"/>
      <c r="BF802" s="259"/>
      <c r="BG802" s="259"/>
      <c r="BH802" s="259"/>
      <c r="BI802" s="259"/>
      <c r="BJ802" s="259"/>
      <c r="BK802" s="259"/>
      <c r="BL802" s="259"/>
      <c r="BM802" s="259"/>
      <c r="BN802" s="259"/>
      <c r="BO802" s="259"/>
      <c r="BP802" s="259"/>
      <c r="BQ802" s="259"/>
      <c r="BR802" s="259"/>
      <c r="BS802" s="259"/>
      <c r="BT802" s="259"/>
      <c r="BU802" s="259"/>
      <c r="BV802" s="259"/>
      <c r="BW802" s="259"/>
      <c r="BX802" s="259"/>
      <c r="BY802" s="259"/>
      <c r="BZ802" s="259"/>
      <c r="CA802" s="259"/>
      <c r="CB802" s="259"/>
      <c r="CC802" s="259"/>
      <c r="CD802" s="259"/>
      <c r="CE802" s="259"/>
    </row>
    <row r="803" spans="46:83" x14ac:dyDescent="0.15">
      <c r="AT803" s="259"/>
      <c r="AU803" s="259"/>
      <c r="AV803" s="259"/>
      <c r="AW803" s="259"/>
      <c r="AX803" s="259"/>
      <c r="AY803" s="259"/>
      <c r="AZ803" s="259"/>
      <c r="BA803" s="259"/>
      <c r="BB803" s="259"/>
      <c r="BC803" s="259"/>
      <c r="BD803" s="259"/>
      <c r="BE803" s="259"/>
      <c r="BF803" s="259"/>
      <c r="BG803" s="259"/>
      <c r="BH803" s="259"/>
      <c r="BI803" s="259"/>
      <c r="BJ803" s="259"/>
      <c r="BK803" s="259"/>
      <c r="BL803" s="259"/>
      <c r="BM803" s="259"/>
      <c r="BN803" s="259"/>
      <c r="BO803" s="259"/>
      <c r="BP803" s="259"/>
      <c r="BQ803" s="259"/>
      <c r="BR803" s="259"/>
      <c r="BS803" s="259"/>
      <c r="BT803" s="259"/>
      <c r="BU803" s="259"/>
      <c r="BV803" s="259"/>
      <c r="BW803" s="259"/>
      <c r="BX803" s="259"/>
      <c r="BY803" s="259"/>
      <c r="BZ803" s="259"/>
      <c r="CA803" s="259"/>
      <c r="CB803" s="259"/>
      <c r="CC803" s="259"/>
      <c r="CD803" s="259"/>
      <c r="CE803" s="259"/>
    </row>
    <row r="804" spans="46:83" x14ac:dyDescent="0.15">
      <c r="AT804" s="259"/>
      <c r="AU804" s="259"/>
      <c r="AV804" s="259"/>
      <c r="AW804" s="259"/>
      <c r="AX804" s="259"/>
      <c r="AY804" s="259"/>
      <c r="AZ804" s="259"/>
      <c r="BA804" s="259"/>
      <c r="BB804" s="259"/>
      <c r="BC804" s="259"/>
      <c r="BD804" s="259"/>
      <c r="BE804" s="259"/>
      <c r="BF804" s="259"/>
      <c r="BG804" s="259"/>
      <c r="BH804" s="259"/>
      <c r="BI804" s="259"/>
      <c r="BJ804" s="259"/>
      <c r="BK804" s="259"/>
      <c r="BL804" s="259"/>
      <c r="BM804" s="259"/>
      <c r="BN804" s="259"/>
      <c r="BO804" s="259"/>
      <c r="BP804" s="259"/>
      <c r="BQ804" s="259"/>
      <c r="BR804" s="259"/>
      <c r="BS804" s="259"/>
      <c r="BT804" s="259"/>
      <c r="BU804" s="259"/>
      <c r="BV804" s="259"/>
      <c r="BW804" s="259"/>
      <c r="BX804" s="259"/>
      <c r="BY804" s="259"/>
      <c r="BZ804" s="259"/>
      <c r="CA804" s="259"/>
      <c r="CB804" s="259"/>
      <c r="CC804" s="259"/>
      <c r="CD804" s="259"/>
      <c r="CE804" s="259"/>
    </row>
    <row r="805" spans="46:83" x14ac:dyDescent="0.15">
      <c r="AT805" s="259"/>
      <c r="AU805" s="259"/>
      <c r="AV805" s="259"/>
      <c r="AW805" s="259"/>
      <c r="AX805" s="259"/>
      <c r="AY805" s="259"/>
      <c r="AZ805" s="259"/>
      <c r="BA805" s="259"/>
      <c r="BB805" s="259"/>
      <c r="BC805" s="259"/>
      <c r="BD805" s="259"/>
      <c r="BE805" s="259"/>
      <c r="BF805" s="259"/>
      <c r="BG805" s="259"/>
      <c r="BH805" s="259"/>
      <c r="BI805" s="259"/>
      <c r="BJ805" s="259"/>
      <c r="BK805" s="259"/>
      <c r="BL805" s="259"/>
      <c r="BM805" s="259"/>
      <c r="BN805" s="259"/>
      <c r="BO805" s="259"/>
      <c r="BP805" s="259"/>
      <c r="BQ805" s="259"/>
      <c r="BR805" s="259"/>
      <c r="BS805" s="259"/>
      <c r="BT805" s="259"/>
      <c r="BU805" s="259"/>
      <c r="BV805" s="259"/>
      <c r="BW805" s="259"/>
      <c r="BX805" s="259"/>
      <c r="BY805" s="259"/>
      <c r="BZ805" s="259"/>
      <c r="CA805" s="259"/>
      <c r="CB805" s="259"/>
      <c r="CC805" s="259"/>
      <c r="CD805" s="259"/>
      <c r="CE805" s="259"/>
    </row>
    <row r="806" spans="46:83" x14ac:dyDescent="0.15">
      <c r="AT806" s="259"/>
      <c r="AU806" s="259"/>
      <c r="AV806" s="259"/>
      <c r="AW806" s="259"/>
      <c r="AX806" s="259"/>
      <c r="AY806" s="259"/>
      <c r="AZ806" s="259"/>
      <c r="BA806" s="259"/>
      <c r="BB806" s="259"/>
      <c r="BC806" s="259"/>
      <c r="BD806" s="259"/>
      <c r="BE806" s="259"/>
      <c r="BF806" s="259"/>
      <c r="BG806" s="259"/>
      <c r="BH806" s="259"/>
      <c r="BI806" s="259"/>
      <c r="BJ806" s="259"/>
      <c r="BK806" s="259"/>
      <c r="BL806" s="259"/>
      <c r="BM806" s="259"/>
      <c r="BN806" s="259"/>
      <c r="BO806" s="259"/>
      <c r="BP806" s="259"/>
      <c r="BQ806" s="259"/>
      <c r="BR806" s="259"/>
      <c r="BS806" s="259"/>
      <c r="BT806" s="259"/>
      <c r="BU806" s="259"/>
      <c r="BV806" s="259"/>
      <c r="BW806" s="259"/>
      <c r="BX806" s="259"/>
      <c r="BY806" s="259"/>
      <c r="BZ806" s="259"/>
      <c r="CA806" s="259"/>
      <c r="CB806" s="259"/>
      <c r="CC806" s="259"/>
      <c r="CD806" s="259"/>
      <c r="CE806" s="259"/>
    </row>
    <row r="807" spans="46:83" x14ac:dyDescent="0.15">
      <c r="AT807" s="259"/>
      <c r="AU807" s="259"/>
      <c r="AV807" s="259"/>
      <c r="AW807" s="259"/>
      <c r="AX807" s="259"/>
      <c r="AY807" s="259"/>
      <c r="AZ807" s="259"/>
      <c r="BA807" s="259"/>
      <c r="BB807" s="259"/>
      <c r="BC807" s="259"/>
      <c r="BD807" s="259"/>
      <c r="BE807" s="259"/>
      <c r="BF807" s="259"/>
      <c r="BG807" s="259"/>
      <c r="BH807" s="259"/>
      <c r="BI807" s="259"/>
      <c r="BJ807" s="259"/>
      <c r="BK807" s="259"/>
      <c r="BL807" s="259"/>
      <c r="BM807" s="259"/>
      <c r="BN807" s="259"/>
      <c r="BO807" s="259"/>
      <c r="BP807" s="259"/>
      <c r="BQ807" s="259"/>
      <c r="BR807" s="259"/>
      <c r="BS807" s="259"/>
      <c r="BT807" s="259"/>
      <c r="BU807" s="259"/>
      <c r="BV807" s="259"/>
      <c r="BW807" s="259"/>
      <c r="BX807" s="259"/>
      <c r="BY807" s="259"/>
      <c r="BZ807" s="259"/>
      <c r="CA807" s="259"/>
      <c r="CB807" s="259"/>
      <c r="CC807" s="259"/>
      <c r="CD807" s="259"/>
      <c r="CE807" s="259"/>
    </row>
    <row r="808" spans="46:83" x14ac:dyDescent="0.15">
      <c r="AT808" s="259"/>
      <c r="AU808" s="259"/>
      <c r="AV808" s="259"/>
      <c r="AW808" s="259"/>
      <c r="AX808" s="259"/>
      <c r="AY808" s="259"/>
      <c r="AZ808" s="259"/>
      <c r="BA808" s="259"/>
      <c r="BB808" s="259"/>
      <c r="BC808" s="259"/>
      <c r="BD808" s="259"/>
      <c r="BE808" s="259"/>
      <c r="BF808" s="259"/>
      <c r="BG808" s="259"/>
      <c r="BH808" s="259"/>
      <c r="BI808" s="259"/>
      <c r="BJ808" s="259"/>
      <c r="BK808" s="259"/>
      <c r="BL808" s="259"/>
      <c r="BM808" s="259"/>
      <c r="BN808" s="259"/>
      <c r="BO808" s="259"/>
      <c r="BP808" s="259"/>
      <c r="BQ808" s="259"/>
      <c r="BR808" s="259"/>
      <c r="BS808" s="259"/>
      <c r="BT808" s="259"/>
      <c r="BU808" s="259"/>
      <c r="BV808" s="259"/>
      <c r="BW808" s="259"/>
      <c r="BX808" s="259"/>
      <c r="BY808" s="259"/>
      <c r="BZ808" s="259"/>
      <c r="CA808" s="259"/>
      <c r="CB808" s="259"/>
      <c r="CC808" s="259"/>
      <c r="CD808" s="259"/>
      <c r="CE808" s="259"/>
    </row>
    <row r="809" spans="46:83" x14ac:dyDescent="0.15">
      <c r="AT809" s="259"/>
      <c r="AU809" s="259"/>
      <c r="AV809" s="259"/>
      <c r="AW809" s="259"/>
      <c r="AX809" s="259"/>
      <c r="AY809" s="259"/>
      <c r="AZ809" s="259"/>
      <c r="BA809" s="259"/>
      <c r="BB809" s="259"/>
      <c r="BC809" s="259"/>
      <c r="BD809" s="259"/>
      <c r="BE809" s="259"/>
      <c r="BF809" s="259"/>
      <c r="BG809" s="259"/>
      <c r="BH809" s="259"/>
      <c r="BI809" s="259"/>
      <c r="BJ809" s="259"/>
      <c r="BK809" s="259"/>
      <c r="BL809" s="259"/>
      <c r="BM809" s="259"/>
      <c r="BN809" s="259"/>
      <c r="BO809" s="259"/>
      <c r="BP809" s="259"/>
      <c r="BQ809" s="259"/>
      <c r="BR809" s="259"/>
      <c r="BS809" s="259"/>
      <c r="BT809" s="259"/>
      <c r="BU809" s="259"/>
      <c r="BV809" s="259"/>
      <c r="BW809" s="259"/>
      <c r="BX809" s="259"/>
      <c r="BY809" s="259"/>
      <c r="BZ809" s="259"/>
      <c r="CA809" s="259"/>
      <c r="CB809" s="259"/>
      <c r="CC809" s="259"/>
      <c r="CD809" s="259"/>
      <c r="CE809" s="259"/>
    </row>
    <row r="810" spans="46:83" x14ac:dyDescent="0.15">
      <c r="AT810" s="259"/>
      <c r="AU810" s="259"/>
      <c r="AV810" s="259"/>
      <c r="AW810" s="259"/>
      <c r="AX810" s="259"/>
      <c r="AY810" s="259"/>
      <c r="AZ810" s="259"/>
      <c r="BA810" s="259"/>
      <c r="BB810" s="259"/>
      <c r="BC810" s="259"/>
      <c r="BD810" s="259"/>
      <c r="BE810" s="259"/>
      <c r="BF810" s="259"/>
      <c r="BG810" s="259"/>
      <c r="BH810" s="259"/>
      <c r="BI810" s="259"/>
      <c r="BJ810" s="259"/>
      <c r="BK810" s="259"/>
      <c r="BL810" s="259"/>
      <c r="BM810" s="259"/>
      <c r="BN810" s="259"/>
      <c r="BO810" s="259"/>
      <c r="BP810" s="259"/>
      <c r="BQ810" s="259"/>
      <c r="BR810" s="259"/>
      <c r="BS810" s="259"/>
      <c r="BT810" s="259"/>
      <c r="BU810" s="259"/>
      <c r="BV810" s="259"/>
      <c r="BW810" s="259"/>
      <c r="BX810" s="259"/>
      <c r="BY810" s="259"/>
      <c r="BZ810" s="259"/>
      <c r="CA810" s="259"/>
      <c r="CB810" s="259"/>
      <c r="CC810" s="259"/>
      <c r="CD810" s="259"/>
      <c r="CE810" s="259"/>
    </row>
    <row r="811" spans="46:83" x14ac:dyDescent="0.15">
      <c r="AT811" s="259"/>
      <c r="AU811" s="259"/>
      <c r="AV811" s="259"/>
      <c r="AW811" s="259"/>
      <c r="AX811" s="259"/>
      <c r="AY811" s="259"/>
      <c r="AZ811" s="259"/>
      <c r="BA811" s="259"/>
      <c r="BB811" s="259"/>
      <c r="BC811" s="259"/>
      <c r="BD811" s="259"/>
      <c r="BE811" s="259"/>
      <c r="BF811" s="259"/>
      <c r="BG811" s="259"/>
      <c r="BH811" s="259"/>
      <c r="BI811" s="259"/>
      <c r="BJ811" s="259"/>
      <c r="BK811" s="259"/>
      <c r="BL811" s="259"/>
      <c r="BM811" s="259"/>
      <c r="BN811" s="259"/>
      <c r="BO811" s="259"/>
      <c r="BP811" s="259"/>
      <c r="BQ811" s="259"/>
      <c r="BR811" s="259"/>
      <c r="BS811" s="259"/>
      <c r="BT811" s="259"/>
      <c r="BU811" s="259"/>
      <c r="BV811" s="259"/>
      <c r="BW811" s="259"/>
      <c r="BX811" s="259"/>
      <c r="BY811" s="259"/>
      <c r="BZ811" s="259"/>
      <c r="CA811" s="259"/>
      <c r="CB811" s="259"/>
      <c r="CC811" s="259"/>
      <c r="CD811" s="259"/>
      <c r="CE811" s="259"/>
    </row>
    <row r="812" spans="46:83" x14ac:dyDescent="0.15">
      <c r="AT812" s="259"/>
      <c r="AU812" s="259"/>
      <c r="AV812" s="259"/>
      <c r="AW812" s="259"/>
      <c r="AX812" s="259"/>
      <c r="AY812" s="259"/>
      <c r="AZ812" s="259"/>
      <c r="BA812" s="259"/>
      <c r="BB812" s="259"/>
      <c r="BC812" s="259"/>
      <c r="BD812" s="259"/>
      <c r="BE812" s="259"/>
      <c r="BF812" s="259"/>
      <c r="BG812" s="259"/>
      <c r="BH812" s="259"/>
      <c r="BI812" s="259"/>
      <c r="BJ812" s="259"/>
      <c r="BK812" s="259"/>
      <c r="BL812" s="259"/>
      <c r="BM812" s="259"/>
      <c r="BN812" s="259"/>
      <c r="BO812" s="259"/>
      <c r="BP812" s="259"/>
      <c r="BQ812" s="259"/>
      <c r="BR812" s="259"/>
      <c r="BS812" s="259"/>
      <c r="BT812" s="259"/>
      <c r="BU812" s="259"/>
      <c r="BV812" s="259"/>
      <c r="BW812" s="259"/>
      <c r="BX812" s="259"/>
      <c r="BY812" s="259"/>
      <c r="BZ812" s="259"/>
      <c r="CA812" s="259"/>
      <c r="CB812" s="259"/>
      <c r="CC812" s="259"/>
      <c r="CD812" s="259"/>
      <c r="CE812" s="259"/>
    </row>
    <row r="813" spans="46:83" x14ac:dyDescent="0.15">
      <c r="AT813" s="259"/>
      <c r="AU813" s="259"/>
      <c r="AV813" s="259"/>
      <c r="AW813" s="259"/>
      <c r="AX813" s="259"/>
      <c r="AY813" s="259"/>
      <c r="AZ813" s="259"/>
      <c r="BA813" s="259"/>
      <c r="BB813" s="259"/>
      <c r="BC813" s="259"/>
      <c r="BD813" s="259"/>
      <c r="BE813" s="259"/>
      <c r="BF813" s="259"/>
      <c r="BG813" s="259"/>
      <c r="BH813" s="259"/>
      <c r="BI813" s="259"/>
      <c r="BJ813" s="259"/>
      <c r="BK813" s="259"/>
      <c r="BL813" s="259"/>
      <c r="BM813" s="259"/>
      <c r="BN813" s="259"/>
      <c r="BO813" s="259"/>
      <c r="BP813" s="259"/>
      <c r="BQ813" s="259"/>
      <c r="BR813" s="259"/>
      <c r="BS813" s="259"/>
      <c r="BT813" s="259"/>
      <c r="BU813" s="259"/>
      <c r="BV813" s="259"/>
      <c r="BW813" s="259"/>
      <c r="BX813" s="259"/>
      <c r="BY813" s="259"/>
      <c r="BZ813" s="259"/>
      <c r="CA813" s="259"/>
      <c r="CB813" s="259"/>
      <c r="CC813" s="259"/>
      <c r="CD813" s="259"/>
      <c r="CE813" s="259"/>
    </row>
    <row r="814" spans="46:83" x14ac:dyDescent="0.15">
      <c r="AT814" s="259"/>
      <c r="AU814" s="259"/>
      <c r="AV814" s="259"/>
      <c r="AW814" s="259"/>
      <c r="AX814" s="259"/>
      <c r="AY814" s="259"/>
      <c r="AZ814" s="259"/>
      <c r="BA814" s="259"/>
      <c r="BB814" s="259"/>
      <c r="BC814" s="259"/>
      <c r="BD814" s="259"/>
      <c r="BE814" s="259"/>
      <c r="BF814" s="259"/>
      <c r="BG814" s="259"/>
      <c r="BH814" s="259"/>
      <c r="BI814" s="259"/>
      <c r="BJ814" s="259"/>
      <c r="BK814" s="259"/>
      <c r="BL814" s="259"/>
      <c r="BM814" s="259"/>
      <c r="BN814" s="259"/>
      <c r="BO814" s="259"/>
      <c r="BP814" s="259"/>
      <c r="BQ814" s="259"/>
      <c r="BR814" s="259"/>
      <c r="BS814" s="259"/>
      <c r="BT814" s="259"/>
      <c r="BU814" s="259"/>
      <c r="BV814" s="259"/>
      <c r="BW814" s="259"/>
      <c r="BX814" s="259"/>
      <c r="BY814" s="259"/>
      <c r="BZ814" s="259"/>
      <c r="CA814" s="259"/>
      <c r="CB814" s="259"/>
      <c r="CC814" s="259"/>
      <c r="CD814" s="259"/>
      <c r="CE814" s="259"/>
    </row>
    <row r="815" spans="46:83" x14ac:dyDescent="0.15">
      <c r="AT815" s="259"/>
      <c r="AU815" s="259"/>
      <c r="AV815" s="259"/>
      <c r="AW815" s="259"/>
      <c r="AX815" s="259"/>
      <c r="AY815" s="259"/>
      <c r="AZ815" s="259"/>
      <c r="BA815" s="259"/>
      <c r="BB815" s="259"/>
      <c r="BC815" s="259"/>
      <c r="BD815" s="259"/>
      <c r="BE815" s="259"/>
      <c r="BF815" s="259"/>
      <c r="BG815" s="259"/>
      <c r="BH815" s="259"/>
      <c r="BI815" s="259"/>
      <c r="BJ815" s="259"/>
      <c r="BK815" s="259"/>
      <c r="BL815" s="259"/>
      <c r="BM815" s="259"/>
      <c r="BN815" s="259"/>
      <c r="BO815" s="259"/>
      <c r="BP815" s="259"/>
      <c r="BQ815" s="259"/>
      <c r="BR815" s="259"/>
      <c r="BS815" s="259"/>
      <c r="BT815" s="259"/>
      <c r="BU815" s="259"/>
      <c r="BV815" s="259"/>
      <c r="BW815" s="259"/>
      <c r="BX815" s="259"/>
      <c r="BY815" s="259"/>
      <c r="BZ815" s="259"/>
      <c r="CA815" s="259"/>
      <c r="CB815" s="259"/>
      <c r="CC815" s="259"/>
      <c r="CD815" s="259"/>
      <c r="CE815" s="259"/>
    </row>
    <row r="816" spans="46:83" x14ac:dyDescent="0.15">
      <c r="AT816" s="259"/>
      <c r="AU816" s="259"/>
      <c r="AV816" s="259"/>
      <c r="AW816" s="259"/>
      <c r="AX816" s="259"/>
      <c r="AY816" s="259"/>
      <c r="AZ816" s="259"/>
      <c r="BA816" s="259"/>
      <c r="BB816" s="259"/>
      <c r="BC816" s="259"/>
      <c r="BD816" s="259"/>
      <c r="BE816" s="259"/>
      <c r="BF816" s="259"/>
      <c r="BG816" s="259"/>
      <c r="BH816" s="259"/>
      <c r="BI816" s="259"/>
      <c r="BJ816" s="259"/>
      <c r="BK816" s="259"/>
      <c r="BL816" s="259"/>
      <c r="BM816" s="259"/>
      <c r="BN816" s="259"/>
      <c r="BO816" s="259"/>
      <c r="BP816" s="259"/>
      <c r="BQ816" s="259"/>
      <c r="BR816" s="259"/>
      <c r="BS816" s="259"/>
      <c r="BT816" s="259"/>
      <c r="BU816" s="259"/>
      <c r="BV816" s="259"/>
      <c r="BW816" s="259"/>
      <c r="BX816" s="259"/>
      <c r="BY816" s="259"/>
      <c r="BZ816" s="259"/>
      <c r="CA816" s="259"/>
      <c r="CB816" s="259"/>
      <c r="CC816" s="259"/>
      <c r="CD816" s="259"/>
      <c r="CE816" s="259"/>
    </row>
    <row r="817" spans="46:83" x14ac:dyDescent="0.15">
      <c r="AT817" s="259"/>
      <c r="AU817" s="259"/>
      <c r="AV817" s="259"/>
      <c r="AW817" s="259"/>
      <c r="AX817" s="259"/>
      <c r="AY817" s="259"/>
      <c r="AZ817" s="259"/>
      <c r="BA817" s="259"/>
      <c r="BB817" s="259"/>
      <c r="BC817" s="259"/>
      <c r="BD817" s="259"/>
      <c r="BE817" s="259"/>
      <c r="BF817" s="259"/>
      <c r="BG817" s="259"/>
      <c r="BH817" s="259"/>
      <c r="BI817" s="259"/>
      <c r="BJ817" s="259"/>
      <c r="BK817" s="259"/>
      <c r="BL817" s="259"/>
      <c r="BM817" s="259"/>
      <c r="BN817" s="259"/>
      <c r="BO817" s="259"/>
      <c r="BP817" s="259"/>
      <c r="BQ817" s="259"/>
      <c r="BR817" s="259"/>
      <c r="BS817" s="259"/>
      <c r="BT817" s="259"/>
      <c r="BU817" s="259"/>
      <c r="BV817" s="259"/>
      <c r="BW817" s="259"/>
      <c r="BX817" s="259"/>
      <c r="BY817" s="259"/>
      <c r="BZ817" s="259"/>
      <c r="CA817" s="259"/>
      <c r="CB817" s="259"/>
      <c r="CC817" s="259"/>
      <c r="CD817" s="259"/>
      <c r="CE817" s="259"/>
    </row>
    <row r="818" spans="46:83" x14ac:dyDescent="0.15">
      <c r="AT818" s="259"/>
      <c r="AU818" s="259"/>
      <c r="AV818" s="259"/>
      <c r="AW818" s="259"/>
      <c r="AX818" s="259"/>
      <c r="AY818" s="259"/>
      <c r="AZ818" s="259"/>
      <c r="BA818" s="259"/>
      <c r="BB818" s="259"/>
      <c r="BC818" s="259"/>
      <c r="BD818" s="259"/>
      <c r="BE818" s="259"/>
      <c r="BF818" s="259"/>
      <c r="BG818" s="259"/>
      <c r="BH818" s="259"/>
      <c r="BI818" s="259"/>
      <c r="BJ818" s="259"/>
      <c r="BK818" s="259"/>
      <c r="BL818" s="259"/>
      <c r="BM818" s="259"/>
      <c r="BN818" s="259"/>
      <c r="BO818" s="259"/>
      <c r="BP818" s="259"/>
      <c r="BQ818" s="259"/>
      <c r="BR818" s="259"/>
      <c r="BS818" s="259"/>
      <c r="BT818" s="259"/>
      <c r="BU818" s="259"/>
      <c r="BV818" s="259"/>
      <c r="BW818" s="259"/>
      <c r="BX818" s="259"/>
      <c r="BY818" s="259"/>
      <c r="BZ818" s="259"/>
      <c r="CA818" s="259"/>
      <c r="CB818" s="259"/>
      <c r="CC818" s="259"/>
      <c r="CD818" s="259"/>
      <c r="CE818" s="259"/>
    </row>
    <row r="819" spans="46:83" x14ac:dyDescent="0.15">
      <c r="AT819" s="259"/>
      <c r="AU819" s="259"/>
      <c r="AV819" s="259"/>
      <c r="AW819" s="259"/>
      <c r="AX819" s="259"/>
      <c r="AY819" s="259"/>
      <c r="AZ819" s="259"/>
      <c r="BA819" s="259"/>
      <c r="BB819" s="259"/>
      <c r="BC819" s="259"/>
      <c r="BD819" s="259"/>
      <c r="BE819" s="259"/>
      <c r="BF819" s="259"/>
      <c r="BG819" s="259"/>
      <c r="BH819" s="259"/>
      <c r="BI819" s="259"/>
      <c r="BJ819" s="259"/>
      <c r="BK819" s="259"/>
      <c r="BL819" s="259"/>
      <c r="BM819" s="259"/>
      <c r="BN819" s="259"/>
      <c r="BO819" s="259"/>
      <c r="BP819" s="259"/>
      <c r="BQ819" s="259"/>
      <c r="BR819" s="259"/>
      <c r="BS819" s="259"/>
      <c r="BT819" s="259"/>
      <c r="BU819" s="259"/>
      <c r="BV819" s="259"/>
      <c r="BW819" s="259"/>
      <c r="BX819" s="259"/>
      <c r="BY819" s="259"/>
      <c r="BZ819" s="259"/>
      <c r="CA819" s="259"/>
      <c r="CB819" s="259"/>
      <c r="CC819" s="259"/>
      <c r="CD819" s="259"/>
      <c r="CE819" s="259"/>
    </row>
    <row r="820" spans="46:83" x14ac:dyDescent="0.15">
      <c r="AT820" s="259"/>
      <c r="AU820" s="259"/>
      <c r="AV820" s="259"/>
      <c r="AW820" s="259"/>
      <c r="AX820" s="259"/>
      <c r="AY820" s="259"/>
      <c r="AZ820" s="259"/>
      <c r="BA820" s="259"/>
      <c r="BB820" s="259"/>
      <c r="BC820" s="259"/>
      <c r="BD820" s="259"/>
      <c r="BE820" s="259"/>
      <c r="BF820" s="259"/>
      <c r="BG820" s="259"/>
      <c r="BH820" s="259"/>
      <c r="BI820" s="259"/>
      <c r="BJ820" s="259"/>
      <c r="BK820" s="259"/>
      <c r="BL820" s="259"/>
      <c r="BM820" s="259"/>
      <c r="BN820" s="259"/>
      <c r="BO820" s="259"/>
      <c r="BP820" s="259"/>
      <c r="BQ820" s="259"/>
      <c r="BR820" s="259"/>
      <c r="BS820" s="259"/>
      <c r="BT820" s="259"/>
      <c r="BU820" s="259"/>
      <c r="BV820" s="259"/>
      <c r="BW820" s="259"/>
      <c r="BX820" s="259"/>
      <c r="BY820" s="259"/>
      <c r="BZ820" s="259"/>
      <c r="CA820" s="259"/>
      <c r="CB820" s="259"/>
      <c r="CC820" s="259"/>
      <c r="CD820" s="259"/>
      <c r="CE820" s="259"/>
    </row>
    <row r="821" spans="46:83" x14ac:dyDescent="0.15">
      <c r="AT821" s="259"/>
      <c r="AU821" s="259"/>
      <c r="AV821" s="259"/>
      <c r="AW821" s="259"/>
      <c r="AX821" s="259"/>
      <c r="AY821" s="259"/>
      <c r="AZ821" s="259"/>
      <c r="BA821" s="259"/>
      <c r="BB821" s="259"/>
      <c r="BC821" s="259"/>
      <c r="BD821" s="259"/>
      <c r="BE821" s="259"/>
      <c r="BF821" s="259"/>
      <c r="BG821" s="259"/>
      <c r="BH821" s="259"/>
      <c r="BI821" s="259"/>
      <c r="BJ821" s="259"/>
      <c r="BK821" s="259"/>
      <c r="BL821" s="259"/>
      <c r="BM821" s="259"/>
      <c r="BN821" s="259"/>
      <c r="BO821" s="259"/>
      <c r="BP821" s="259"/>
      <c r="BQ821" s="259"/>
      <c r="BR821" s="259"/>
      <c r="BS821" s="259"/>
      <c r="BT821" s="259"/>
      <c r="BU821" s="259"/>
      <c r="BV821" s="259"/>
      <c r="BW821" s="259"/>
      <c r="BX821" s="259"/>
      <c r="BY821" s="259"/>
      <c r="BZ821" s="259"/>
      <c r="CA821" s="259"/>
      <c r="CB821" s="259"/>
      <c r="CC821" s="259"/>
      <c r="CD821" s="259"/>
      <c r="CE821" s="259"/>
    </row>
    <row r="822" spans="46:83" x14ac:dyDescent="0.15">
      <c r="AT822" s="259"/>
      <c r="AU822" s="259"/>
      <c r="AV822" s="259"/>
      <c r="AW822" s="259"/>
      <c r="AX822" s="259"/>
      <c r="AY822" s="259"/>
      <c r="AZ822" s="259"/>
      <c r="BA822" s="259"/>
      <c r="BB822" s="259"/>
      <c r="BC822" s="259"/>
      <c r="BD822" s="259"/>
      <c r="BE822" s="259"/>
      <c r="BF822" s="259"/>
      <c r="BG822" s="259"/>
      <c r="BH822" s="259"/>
      <c r="BI822" s="259"/>
      <c r="BJ822" s="259"/>
      <c r="BK822" s="259"/>
      <c r="BL822" s="259"/>
      <c r="BM822" s="259"/>
      <c r="BN822" s="259"/>
      <c r="BO822" s="259"/>
      <c r="BP822" s="259"/>
      <c r="BQ822" s="259"/>
      <c r="BR822" s="259"/>
      <c r="BS822" s="259"/>
      <c r="BT822" s="259"/>
      <c r="BU822" s="259"/>
      <c r="BV822" s="259"/>
      <c r="BW822" s="259"/>
      <c r="BX822" s="259"/>
      <c r="BY822" s="259"/>
      <c r="BZ822" s="259"/>
      <c r="CA822" s="259"/>
      <c r="CB822" s="259"/>
      <c r="CC822" s="259"/>
      <c r="CD822" s="259"/>
      <c r="CE822" s="259"/>
    </row>
    <row r="823" spans="46:83" x14ac:dyDescent="0.15">
      <c r="AT823" s="259"/>
      <c r="AU823" s="259"/>
      <c r="AV823" s="259"/>
      <c r="AW823" s="259"/>
      <c r="AX823" s="259"/>
      <c r="AY823" s="259"/>
      <c r="AZ823" s="259"/>
      <c r="BA823" s="259"/>
      <c r="BB823" s="259"/>
      <c r="BC823" s="259"/>
      <c r="BD823" s="259"/>
      <c r="BE823" s="259"/>
      <c r="BF823" s="259"/>
      <c r="BG823" s="259"/>
      <c r="BH823" s="259"/>
      <c r="BI823" s="259"/>
      <c r="BJ823" s="259"/>
      <c r="BK823" s="259"/>
      <c r="BL823" s="259"/>
      <c r="BM823" s="259"/>
      <c r="BN823" s="259"/>
      <c r="BO823" s="259"/>
      <c r="BP823" s="259"/>
      <c r="BQ823" s="259"/>
      <c r="BR823" s="259"/>
      <c r="BS823" s="259"/>
      <c r="BT823" s="259"/>
      <c r="BU823" s="259"/>
      <c r="BV823" s="259"/>
      <c r="BW823" s="259"/>
      <c r="BX823" s="259"/>
      <c r="BY823" s="259"/>
      <c r="BZ823" s="259"/>
      <c r="CA823" s="259"/>
      <c r="CB823" s="259"/>
      <c r="CC823" s="259"/>
      <c r="CD823" s="259"/>
      <c r="CE823" s="259"/>
    </row>
    <row r="824" spans="46:83" x14ac:dyDescent="0.15">
      <c r="AT824" s="259"/>
      <c r="AU824" s="259"/>
      <c r="AV824" s="259"/>
      <c r="AW824" s="259"/>
      <c r="AX824" s="259"/>
      <c r="AY824" s="259"/>
      <c r="AZ824" s="259"/>
      <c r="BA824" s="259"/>
      <c r="BB824" s="259"/>
      <c r="BC824" s="259"/>
      <c r="BD824" s="259"/>
      <c r="BE824" s="259"/>
      <c r="BF824" s="259"/>
      <c r="BG824" s="259"/>
      <c r="BH824" s="259"/>
      <c r="BI824" s="259"/>
      <c r="BJ824" s="259"/>
      <c r="BK824" s="259"/>
      <c r="BL824" s="259"/>
      <c r="BM824" s="259"/>
      <c r="BN824" s="259"/>
      <c r="BO824" s="259"/>
      <c r="BP824" s="259"/>
      <c r="BQ824" s="259"/>
      <c r="BR824" s="259"/>
      <c r="BS824" s="259"/>
      <c r="BT824" s="259"/>
      <c r="BU824" s="259"/>
      <c r="BV824" s="259"/>
      <c r="BW824" s="259"/>
      <c r="BX824" s="259"/>
      <c r="BY824" s="259"/>
      <c r="BZ824" s="259"/>
      <c r="CA824" s="259"/>
      <c r="CB824" s="259"/>
      <c r="CC824" s="259"/>
      <c r="CD824" s="259"/>
      <c r="CE824" s="259"/>
    </row>
    <row r="825" spans="46:83" x14ac:dyDescent="0.15">
      <c r="AT825" s="259"/>
      <c r="AU825" s="259"/>
      <c r="AV825" s="259"/>
      <c r="AW825" s="259"/>
      <c r="AX825" s="259"/>
      <c r="AY825" s="259"/>
      <c r="AZ825" s="259"/>
      <c r="BA825" s="259"/>
      <c r="BB825" s="259"/>
      <c r="BC825" s="259"/>
      <c r="BD825" s="259"/>
      <c r="BE825" s="259"/>
      <c r="BF825" s="259"/>
      <c r="BG825" s="259"/>
      <c r="BH825" s="259"/>
      <c r="BI825" s="259"/>
      <c r="BJ825" s="259"/>
      <c r="BK825" s="259"/>
      <c r="BL825" s="259"/>
      <c r="BM825" s="259"/>
      <c r="BN825" s="259"/>
      <c r="BO825" s="259"/>
      <c r="BP825" s="259"/>
      <c r="BQ825" s="259"/>
      <c r="BR825" s="259"/>
      <c r="BS825" s="259"/>
      <c r="BT825" s="259"/>
      <c r="BU825" s="259"/>
      <c r="BV825" s="259"/>
      <c r="BW825" s="259"/>
      <c r="BX825" s="259"/>
      <c r="BY825" s="259"/>
      <c r="BZ825" s="259"/>
      <c r="CA825" s="259"/>
      <c r="CB825" s="259"/>
      <c r="CC825" s="259"/>
      <c r="CD825" s="259"/>
      <c r="CE825" s="259"/>
    </row>
    <row r="826" spans="46:83" x14ac:dyDescent="0.15">
      <c r="AT826" s="259"/>
      <c r="AU826" s="259"/>
      <c r="AV826" s="259"/>
      <c r="AW826" s="259"/>
      <c r="AX826" s="259"/>
      <c r="AY826" s="259"/>
      <c r="AZ826" s="259"/>
      <c r="BA826" s="259"/>
      <c r="BB826" s="259"/>
      <c r="BC826" s="259"/>
      <c r="BD826" s="259"/>
      <c r="BE826" s="259"/>
      <c r="BF826" s="259"/>
      <c r="BG826" s="259"/>
      <c r="BH826" s="259"/>
      <c r="BI826" s="259"/>
      <c r="BJ826" s="259"/>
      <c r="BK826" s="259"/>
      <c r="BL826" s="259"/>
      <c r="BM826" s="259"/>
      <c r="BN826" s="259"/>
      <c r="BO826" s="259"/>
      <c r="BP826" s="259"/>
      <c r="BQ826" s="259"/>
      <c r="BR826" s="259"/>
      <c r="BS826" s="259"/>
      <c r="BT826" s="259"/>
      <c r="BU826" s="259"/>
      <c r="BV826" s="259"/>
      <c r="BW826" s="259"/>
      <c r="BX826" s="259"/>
      <c r="BY826" s="259"/>
      <c r="BZ826" s="259"/>
      <c r="CA826" s="259"/>
      <c r="CB826" s="259"/>
      <c r="CC826" s="259"/>
      <c r="CD826" s="259"/>
      <c r="CE826" s="259"/>
    </row>
    <row r="827" spans="46:83" x14ac:dyDescent="0.15">
      <c r="AT827" s="259"/>
      <c r="AU827" s="259"/>
      <c r="AV827" s="259"/>
      <c r="AW827" s="259"/>
      <c r="AX827" s="259"/>
      <c r="AY827" s="259"/>
      <c r="AZ827" s="259"/>
      <c r="BA827" s="259"/>
      <c r="BB827" s="259"/>
      <c r="BC827" s="259"/>
      <c r="BD827" s="259"/>
      <c r="BE827" s="259"/>
      <c r="BF827" s="259"/>
      <c r="BG827" s="259"/>
      <c r="BH827" s="259"/>
      <c r="BI827" s="259"/>
      <c r="BJ827" s="259"/>
      <c r="BK827" s="259"/>
      <c r="BL827" s="259"/>
      <c r="BM827" s="259"/>
      <c r="BN827" s="259"/>
      <c r="BO827" s="259"/>
      <c r="BP827" s="259"/>
      <c r="BQ827" s="259"/>
      <c r="BR827" s="259"/>
      <c r="BS827" s="259"/>
      <c r="BT827" s="259"/>
      <c r="BU827" s="259"/>
      <c r="BV827" s="259"/>
      <c r="BW827" s="259"/>
      <c r="BX827" s="259"/>
      <c r="BY827" s="259"/>
      <c r="BZ827" s="259"/>
      <c r="CA827" s="259"/>
      <c r="CB827" s="259"/>
      <c r="CC827" s="259"/>
      <c r="CD827" s="259"/>
      <c r="CE827" s="259"/>
    </row>
    <row r="828" spans="46:83" x14ac:dyDescent="0.15">
      <c r="AT828" s="259"/>
      <c r="AU828" s="259"/>
      <c r="AV828" s="259"/>
      <c r="AW828" s="259"/>
      <c r="AX828" s="259"/>
      <c r="AY828" s="259"/>
      <c r="AZ828" s="259"/>
      <c r="BA828" s="259"/>
      <c r="BB828" s="259"/>
      <c r="BC828" s="259"/>
      <c r="BD828" s="259"/>
      <c r="BE828" s="259"/>
      <c r="BF828" s="259"/>
      <c r="BG828" s="259"/>
      <c r="BH828" s="259"/>
      <c r="BI828" s="259"/>
      <c r="BJ828" s="259"/>
      <c r="BK828" s="259"/>
      <c r="BL828" s="259"/>
      <c r="BM828" s="259"/>
      <c r="BN828" s="259"/>
      <c r="BO828" s="259"/>
      <c r="BP828" s="259"/>
      <c r="BQ828" s="259"/>
      <c r="BR828" s="259"/>
      <c r="BS828" s="259"/>
      <c r="BT828" s="259"/>
      <c r="BU828" s="259"/>
      <c r="BV828" s="259"/>
      <c r="BW828" s="259"/>
      <c r="BX828" s="259"/>
      <c r="BY828" s="259"/>
      <c r="BZ828" s="259"/>
      <c r="CA828" s="259"/>
      <c r="CB828" s="259"/>
      <c r="CC828" s="259"/>
      <c r="CD828" s="259"/>
      <c r="CE828" s="259"/>
    </row>
    <row r="829" spans="46:83" x14ac:dyDescent="0.15">
      <c r="AT829" s="259"/>
      <c r="AU829" s="259"/>
      <c r="AV829" s="259"/>
      <c r="AW829" s="259"/>
      <c r="AX829" s="259"/>
      <c r="AY829" s="259"/>
      <c r="AZ829" s="259"/>
      <c r="BA829" s="259"/>
      <c r="BB829" s="259"/>
      <c r="BC829" s="259"/>
      <c r="BD829" s="259"/>
      <c r="BE829" s="259"/>
      <c r="BF829" s="259"/>
      <c r="BG829" s="259"/>
      <c r="BH829" s="259"/>
      <c r="BI829" s="259"/>
      <c r="BJ829" s="259"/>
      <c r="BK829" s="259"/>
      <c r="BL829" s="259"/>
      <c r="BM829" s="259"/>
      <c r="BN829" s="259"/>
      <c r="BO829" s="259"/>
      <c r="BP829" s="259"/>
      <c r="BQ829" s="259"/>
      <c r="BR829" s="259"/>
      <c r="BS829" s="259"/>
      <c r="BT829" s="259"/>
      <c r="BU829" s="259"/>
      <c r="BV829" s="259"/>
      <c r="BW829" s="259"/>
      <c r="BX829" s="259"/>
      <c r="BY829" s="259"/>
      <c r="BZ829" s="259"/>
      <c r="CA829" s="259"/>
      <c r="CB829" s="259"/>
      <c r="CC829" s="259"/>
      <c r="CD829" s="259"/>
      <c r="CE829" s="259"/>
    </row>
    <row r="830" spans="46:83" x14ac:dyDescent="0.15">
      <c r="AT830" s="259"/>
      <c r="AU830" s="259"/>
      <c r="AV830" s="259"/>
      <c r="AW830" s="259"/>
      <c r="AX830" s="259"/>
      <c r="AY830" s="259"/>
      <c r="AZ830" s="259"/>
      <c r="BA830" s="259"/>
      <c r="BB830" s="259"/>
      <c r="BC830" s="259"/>
      <c r="BD830" s="259"/>
      <c r="BE830" s="259"/>
      <c r="BF830" s="259"/>
      <c r="BG830" s="259"/>
      <c r="BH830" s="259"/>
      <c r="BI830" s="259"/>
      <c r="BJ830" s="259"/>
      <c r="BK830" s="259"/>
      <c r="BL830" s="259"/>
      <c r="BM830" s="259"/>
      <c r="BN830" s="259"/>
      <c r="BO830" s="259"/>
      <c r="BP830" s="259"/>
      <c r="BQ830" s="259"/>
      <c r="BR830" s="259"/>
      <c r="BS830" s="259"/>
      <c r="BT830" s="259"/>
      <c r="BU830" s="259"/>
      <c r="BV830" s="259"/>
      <c r="BW830" s="259"/>
      <c r="BX830" s="259"/>
      <c r="BY830" s="259"/>
      <c r="BZ830" s="259"/>
      <c r="CA830" s="259"/>
      <c r="CB830" s="259"/>
      <c r="CC830" s="259"/>
      <c r="CD830" s="259"/>
      <c r="CE830" s="259"/>
    </row>
    <row r="831" spans="46:83" x14ac:dyDescent="0.15">
      <c r="AT831" s="259"/>
      <c r="AU831" s="259"/>
      <c r="AV831" s="259"/>
      <c r="AW831" s="259"/>
      <c r="AX831" s="259"/>
      <c r="AY831" s="259"/>
      <c r="AZ831" s="259"/>
      <c r="BA831" s="259"/>
      <c r="BB831" s="259"/>
      <c r="BC831" s="259"/>
      <c r="BD831" s="259"/>
      <c r="BE831" s="259"/>
      <c r="BF831" s="259"/>
      <c r="BG831" s="259"/>
      <c r="BH831" s="259"/>
      <c r="BI831" s="259"/>
      <c r="BJ831" s="259"/>
      <c r="BK831" s="259"/>
      <c r="BL831" s="259"/>
      <c r="BM831" s="259"/>
      <c r="BN831" s="259"/>
      <c r="BO831" s="259"/>
      <c r="BP831" s="259"/>
      <c r="BQ831" s="259"/>
      <c r="BR831" s="259"/>
      <c r="BS831" s="259"/>
      <c r="BT831" s="259"/>
      <c r="BU831" s="259"/>
      <c r="BV831" s="259"/>
      <c r="BW831" s="259"/>
      <c r="BX831" s="259"/>
      <c r="BY831" s="259"/>
      <c r="BZ831" s="259"/>
      <c r="CA831" s="259"/>
      <c r="CB831" s="259"/>
      <c r="CC831" s="259"/>
      <c r="CD831" s="259"/>
      <c r="CE831" s="259"/>
    </row>
    <row r="832" spans="46:83" x14ac:dyDescent="0.15">
      <c r="AT832" s="259"/>
      <c r="AU832" s="259"/>
      <c r="AV832" s="259"/>
      <c r="AW832" s="259"/>
      <c r="AX832" s="259"/>
      <c r="AY832" s="259"/>
      <c r="AZ832" s="259"/>
      <c r="BA832" s="259"/>
      <c r="BB832" s="259"/>
      <c r="BC832" s="259"/>
      <c r="BD832" s="259"/>
      <c r="BE832" s="259"/>
      <c r="BF832" s="259"/>
      <c r="BG832" s="259"/>
      <c r="BH832" s="259"/>
      <c r="BI832" s="259"/>
      <c r="BJ832" s="259"/>
      <c r="BK832" s="259"/>
      <c r="BL832" s="259"/>
      <c r="BM832" s="259"/>
      <c r="BN832" s="259"/>
      <c r="BO832" s="259"/>
      <c r="BP832" s="259"/>
      <c r="BQ832" s="259"/>
      <c r="BR832" s="259"/>
      <c r="BS832" s="259"/>
      <c r="BT832" s="259"/>
      <c r="BU832" s="259"/>
      <c r="BV832" s="259"/>
      <c r="BW832" s="259"/>
      <c r="BX832" s="259"/>
      <c r="BY832" s="259"/>
      <c r="BZ832" s="259"/>
      <c r="CA832" s="259"/>
      <c r="CB832" s="259"/>
      <c r="CC832" s="259"/>
      <c r="CD832" s="259"/>
      <c r="CE832" s="259"/>
    </row>
    <row r="833" spans="46:83" x14ac:dyDescent="0.15">
      <c r="AT833" s="259"/>
      <c r="AU833" s="259"/>
      <c r="AV833" s="259"/>
      <c r="AW833" s="259"/>
      <c r="AX833" s="259"/>
      <c r="AY833" s="259"/>
      <c r="AZ833" s="259"/>
      <c r="BA833" s="259"/>
      <c r="BB833" s="259"/>
      <c r="BC833" s="259"/>
      <c r="BD833" s="259"/>
      <c r="BE833" s="259"/>
      <c r="BF833" s="259"/>
      <c r="BG833" s="259"/>
      <c r="BH833" s="259"/>
      <c r="BI833" s="259"/>
      <c r="BJ833" s="259"/>
      <c r="BK833" s="259"/>
      <c r="BL833" s="259"/>
      <c r="BM833" s="259"/>
      <c r="BN833" s="259"/>
      <c r="BO833" s="259"/>
      <c r="BP833" s="259"/>
      <c r="BQ833" s="259"/>
      <c r="BR833" s="259"/>
      <c r="BS833" s="259"/>
      <c r="BT833" s="259"/>
      <c r="BU833" s="259"/>
      <c r="BV833" s="259"/>
      <c r="BW833" s="259"/>
      <c r="BX833" s="259"/>
      <c r="BY833" s="259"/>
      <c r="BZ833" s="259"/>
      <c r="CA833" s="259"/>
      <c r="CB833" s="259"/>
      <c r="CC833" s="259"/>
      <c r="CD833" s="259"/>
      <c r="CE833" s="259"/>
    </row>
    <row r="834" spans="46:83" x14ac:dyDescent="0.15">
      <c r="AT834" s="259"/>
      <c r="AU834" s="259"/>
      <c r="AV834" s="259"/>
      <c r="AW834" s="259"/>
      <c r="AX834" s="259"/>
      <c r="AY834" s="259"/>
      <c r="AZ834" s="259"/>
      <c r="BA834" s="259"/>
      <c r="BB834" s="259"/>
      <c r="BC834" s="259"/>
      <c r="BD834" s="259"/>
      <c r="BE834" s="259"/>
      <c r="BF834" s="259"/>
      <c r="BG834" s="259"/>
      <c r="BH834" s="259"/>
      <c r="BI834" s="259"/>
      <c r="BJ834" s="259"/>
      <c r="BK834" s="259"/>
      <c r="BL834" s="259"/>
      <c r="BM834" s="259"/>
      <c r="BN834" s="259"/>
      <c r="BO834" s="259"/>
      <c r="BP834" s="259"/>
      <c r="BQ834" s="259"/>
      <c r="BR834" s="259"/>
      <c r="BS834" s="259"/>
      <c r="BT834" s="259"/>
      <c r="BU834" s="259"/>
      <c r="BV834" s="259"/>
      <c r="BW834" s="259"/>
      <c r="BX834" s="259"/>
      <c r="BY834" s="259"/>
      <c r="BZ834" s="259"/>
      <c r="CA834" s="259"/>
      <c r="CB834" s="259"/>
      <c r="CC834" s="259"/>
      <c r="CD834" s="259"/>
      <c r="CE834" s="259"/>
    </row>
    <row r="835" spans="46:83" x14ac:dyDescent="0.15">
      <c r="AT835" s="259"/>
      <c r="AU835" s="259"/>
      <c r="AV835" s="259"/>
      <c r="AW835" s="259"/>
      <c r="AX835" s="259"/>
      <c r="AY835" s="259"/>
      <c r="AZ835" s="259"/>
      <c r="BA835" s="259"/>
      <c r="BB835" s="259"/>
      <c r="BC835" s="259"/>
      <c r="BD835" s="259"/>
      <c r="BE835" s="259"/>
      <c r="BF835" s="259"/>
      <c r="BG835" s="259"/>
      <c r="BH835" s="259"/>
      <c r="BI835" s="259"/>
      <c r="BJ835" s="259"/>
      <c r="BK835" s="259"/>
      <c r="BL835" s="259"/>
      <c r="BM835" s="259"/>
      <c r="BN835" s="259"/>
      <c r="BO835" s="259"/>
      <c r="BP835" s="259"/>
      <c r="BQ835" s="259"/>
      <c r="BR835" s="259"/>
      <c r="BS835" s="259"/>
      <c r="BT835" s="259"/>
      <c r="BU835" s="259"/>
      <c r="BV835" s="259"/>
      <c r="BW835" s="259"/>
      <c r="BX835" s="259"/>
      <c r="BY835" s="259"/>
      <c r="BZ835" s="259"/>
      <c r="CA835" s="259"/>
      <c r="CB835" s="259"/>
      <c r="CC835" s="259"/>
      <c r="CD835" s="259"/>
      <c r="CE835" s="259"/>
    </row>
    <row r="836" spans="46:83" x14ac:dyDescent="0.15">
      <c r="AT836" s="259"/>
      <c r="AU836" s="259"/>
      <c r="AV836" s="259"/>
      <c r="AW836" s="259"/>
      <c r="AX836" s="259"/>
      <c r="AY836" s="259"/>
      <c r="AZ836" s="259"/>
      <c r="BA836" s="259"/>
      <c r="BB836" s="259"/>
      <c r="BC836" s="259"/>
      <c r="BD836" s="259"/>
      <c r="BE836" s="259"/>
      <c r="BF836" s="259"/>
      <c r="BG836" s="259"/>
      <c r="BH836" s="259"/>
      <c r="BI836" s="259"/>
      <c r="BJ836" s="259"/>
      <c r="BK836" s="259"/>
      <c r="BL836" s="259"/>
      <c r="BM836" s="259"/>
      <c r="BN836" s="259"/>
      <c r="BO836" s="259"/>
      <c r="BP836" s="259"/>
      <c r="BQ836" s="259"/>
      <c r="BR836" s="259"/>
      <c r="BS836" s="259"/>
      <c r="BT836" s="259"/>
      <c r="BU836" s="259"/>
      <c r="BV836" s="259"/>
      <c r="BW836" s="259"/>
      <c r="BX836" s="259"/>
      <c r="BY836" s="259"/>
      <c r="BZ836" s="259"/>
      <c r="CA836" s="259"/>
      <c r="CB836" s="259"/>
      <c r="CC836" s="259"/>
      <c r="CD836" s="259"/>
      <c r="CE836" s="259"/>
    </row>
    <row r="837" spans="46:83" x14ac:dyDescent="0.15">
      <c r="AT837" s="259"/>
      <c r="AU837" s="259"/>
      <c r="AV837" s="259"/>
      <c r="AW837" s="259"/>
      <c r="AX837" s="259"/>
      <c r="AY837" s="259"/>
      <c r="AZ837" s="259"/>
      <c r="BA837" s="259"/>
      <c r="BB837" s="259"/>
      <c r="BC837" s="259"/>
      <c r="BD837" s="259"/>
      <c r="BE837" s="259"/>
      <c r="BF837" s="259"/>
      <c r="BG837" s="259"/>
      <c r="BH837" s="259"/>
      <c r="BI837" s="259"/>
      <c r="BJ837" s="259"/>
      <c r="BK837" s="259"/>
      <c r="BL837" s="259"/>
      <c r="BM837" s="259"/>
      <c r="BN837" s="259"/>
      <c r="BO837" s="259"/>
      <c r="BP837" s="259"/>
      <c r="BQ837" s="259"/>
      <c r="BR837" s="259"/>
      <c r="BS837" s="259"/>
      <c r="BT837" s="259"/>
      <c r="BU837" s="259"/>
      <c r="BV837" s="259"/>
      <c r="BW837" s="259"/>
      <c r="BX837" s="259"/>
      <c r="BY837" s="259"/>
      <c r="BZ837" s="259"/>
      <c r="CA837" s="259"/>
      <c r="CB837" s="259"/>
      <c r="CC837" s="259"/>
      <c r="CD837" s="259"/>
      <c r="CE837" s="259"/>
    </row>
    <row r="838" spans="46:83" x14ac:dyDescent="0.15">
      <c r="AT838" s="259"/>
      <c r="AU838" s="259"/>
      <c r="AV838" s="259"/>
      <c r="AW838" s="259"/>
      <c r="AX838" s="259"/>
      <c r="AY838" s="259"/>
      <c r="AZ838" s="259"/>
      <c r="BA838" s="259"/>
      <c r="BB838" s="259"/>
      <c r="BC838" s="259"/>
      <c r="BD838" s="259"/>
      <c r="BE838" s="259"/>
      <c r="BF838" s="259"/>
      <c r="BG838" s="259"/>
      <c r="BH838" s="259"/>
      <c r="BI838" s="259"/>
      <c r="BJ838" s="259"/>
      <c r="BK838" s="259"/>
      <c r="BL838" s="259"/>
      <c r="BM838" s="259"/>
      <c r="BN838" s="259"/>
      <c r="BO838" s="259"/>
      <c r="BP838" s="259"/>
      <c r="BQ838" s="259"/>
      <c r="BR838" s="259"/>
      <c r="BS838" s="259"/>
      <c r="BT838" s="259"/>
      <c r="BU838" s="259"/>
      <c r="BV838" s="259"/>
      <c r="BW838" s="259"/>
      <c r="BX838" s="259"/>
      <c r="BY838" s="259"/>
      <c r="BZ838" s="259"/>
      <c r="CA838" s="259"/>
      <c r="CB838" s="259"/>
      <c r="CC838" s="259"/>
      <c r="CD838" s="259"/>
      <c r="CE838" s="259"/>
    </row>
    <row r="839" spans="46:83" x14ac:dyDescent="0.15">
      <c r="AT839" s="259"/>
      <c r="AU839" s="259"/>
      <c r="AV839" s="259"/>
      <c r="AW839" s="259"/>
      <c r="AX839" s="259"/>
      <c r="AY839" s="259"/>
      <c r="AZ839" s="259"/>
      <c r="BA839" s="259"/>
      <c r="BB839" s="259"/>
      <c r="BC839" s="259"/>
      <c r="BD839" s="259"/>
      <c r="BE839" s="259"/>
      <c r="BF839" s="259"/>
      <c r="BG839" s="259"/>
      <c r="BH839" s="259"/>
      <c r="BI839" s="259"/>
      <c r="BJ839" s="259"/>
      <c r="BK839" s="259"/>
      <c r="BL839" s="259"/>
      <c r="BM839" s="259"/>
      <c r="BN839" s="259"/>
      <c r="BO839" s="259"/>
      <c r="BP839" s="259"/>
      <c r="BQ839" s="259"/>
      <c r="BR839" s="259"/>
      <c r="BS839" s="259"/>
      <c r="BT839" s="259"/>
      <c r="BU839" s="259"/>
      <c r="BV839" s="259"/>
      <c r="BW839" s="259"/>
      <c r="BX839" s="259"/>
      <c r="BY839" s="259"/>
      <c r="BZ839" s="259"/>
      <c r="CA839" s="259"/>
      <c r="CB839" s="259"/>
      <c r="CC839" s="259"/>
      <c r="CD839" s="259"/>
      <c r="CE839" s="259"/>
    </row>
    <row r="840" spans="46:83" x14ac:dyDescent="0.15">
      <c r="AT840" s="259"/>
      <c r="AU840" s="259"/>
      <c r="AV840" s="259"/>
      <c r="AW840" s="259"/>
      <c r="AX840" s="259"/>
      <c r="AY840" s="259"/>
      <c r="AZ840" s="259"/>
      <c r="BA840" s="259"/>
      <c r="BB840" s="259"/>
      <c r="BC840" s="259"/>
      <c r="BD840" s="259"/>
      <c r="BE840" s="259"/>
      <c r="BF840" s="259"/>
      <c r="BG840" s="259"/>
      <c r="BH840" s="259"/>
      <c r="BI840" s="259"/>
      <c r="BJ840" s="259"/>
      <c r="BK840" s="259"/>
      <c r="BL840" s="259"/>
      <c r="BM840" s="259"/>
      <c r="BN840" s="259"/>
      <c r="BO840" s="259"/>
      <c r="BP840" s="259"/>
      <c r="BQ840" s="259"/>
      <c r="BR840" s="259"/>
      <c r="BS840" s="259"/>
      <c r="BT840" s="259"/>
      <c r="BU840" s="259"/>
      <c r="BV840" s="259"/>
      <c r="BW840" s="259"/>
      <c r="BX840" s="259"/>
      <c r="BY840" s="259"/>
      <c r="BZ840" s="259"/>
      <c r="CA840" s="259"/>
      <c r="CB840" s="259"/>
      <c r="CC840" s="259"/>
      <c r="CD840" s="259"/>
      <c r="CE840" s="259"/>
    </row>
    <row r="841" spans="46:83" x14ac:dyDescent="0.15">
      <c r="AT841" s="259"/>
      <c r="AU841" s="259"/>
      <c r="AV841" s="259"/>
      <c r="AW841" s="259"/>
      <c r="AX841" s="259"/>
      <c r="AY841" s="259"/>
      <c r="AZ841" s="259"/>
      <c r="BA841" s="259"/>
      <c r="BB841" s="259"/>
      <c r="BC841" s="259"/>
      <c r="BD841" s="259"/>
      <c r="BE841" s="259"/>
      <c r="BF841" s="259"/>
      <c r="BG841" s="259"/>
      <c r="BH841" s="259"/>
      <c r="BI841" s="259"/>
      <c r="BJ841" s="259"/>
      <c r="BK841" s="259"/>
      <c r="BL841" s="259"/>
      <c r="BM841" s="259"/>
      <c r="BN841" s="259"/>
      <c r="BO841" s="259"/>
      <c r="BP841" s="259"/>
      <c r="BQ841" s="259"/>
      <c r="BR841" s="259"/>
      <c r="BS841" s="259"/>
      <c r="BT841" s="259"/>
      <c r="BU841" s="259"/>
      <c r="BV841" s="259"/>
      <c r="BW841" s="259"/>
      <c r="BX841" s="259"/>
      <c r="BY841" s="259"/>
      <c r="BZ841" s="259"/>
      <c r="CA841" s="259"/>
      <c r="CB841" s="259"/>
      <c r="CC841" s="259"/>
      <c r="CD841" s="259"/>
      <c r="CE841" s="259"/>
    </row>
    <row r="842" spans="46:83" x14ac:dyDescent="0.15">
      <c r="AT842" s="259"/>
      <c r="AU842" s="259"/>
      <c r="AV842" s="259"/>
      <c r="AW842" s="259"/>
      <c r="AX842" s="259"/>
      <c r="AY842" s="259"/>
      <c r="AZ842" s="259"/>
      <c r="BA842" s="259"/>
      <c r="BB842" s="259"/>
      <c r="BC842" s="259"/>
      <c r="BD842" s="259"/>
      <c r="BE842" s="259"/>
      <c r="BF842" s="259"/>
      <c r="BG842" s="259"/>
      <c r="BH842" s="259"/>
      <c r="BI842" s="259"/>
      <c r="BJ842" s="259"/>
      <c r="BK842" s="259"/>
      <c r="BL842" s="259"/>
      <c r="BM842" s="259"/>
      <c r="BN842" s="259"/>
      <c r="BO842" s="259"/>
      <c r="BP842" s="259"/>
      <c r="BQ842" s="259"/>
      <c r="BR842" s="259"/>
      <c r="BS842" s="259"/>
      <c r="BT842" s="259"/>
      <c r="BU842" s="259"/>
      <c r="BV842" s="259"/>
      <c r="BW842" s="259"/>
      <c r="BX842" s="259"/>
      <c r="BY842" s="259"/>
      <c r="BZ842" s="259"/>
      <c r="CA842" s="259"/>
      <c r="CB842" s="259"/>
      <c r="CC842" s="259"/>
      <c r="CD842" s="259"/>
      <c r="CE842" s="259"/>
    </row>
    <row r="843" spans="46:83" x14ac:dyDescent="0.15">
      <c r="AT843" s="259"/>
      <c r="AU843" s="259"/>
      <c r="AV843" s="259"/>
      <c r="AW843" s="259"/>
      <c r="AX843" s="259"/>
      <c r="AY843" s="259"/>
      <c r="AZ843" s="259"/>
      <c r="BA843" s="259"/>
      <c r="BB843" s="259"/>
      <c r="BC843" s="259"/>
      <c r="BD843" s="259"/>
      <c r="BE843" s="259"/>
      <c r="BF843" s="259"/>
      <c r="BG843" s="259"/>
      <c r="BH843" s="259"/>
      <c r="BI843" s="259"/>
      <c r="BJ843" s="259"/>
      <c r="BK843" s="259"/>
      <c r="BL843" s="259"/>
      <c r="BM843" s="259"/>
      <c r="BN843" s="259"/>
      <c r="BO843" s="259"/>
      <c r="BP843" s="259"/>
      <c r="BQ843" s="259"/>
      <c r="BR843" s="259"/>
      <c r="BS843" s="259"/>
      <c r="BT843" s="259"/>
      <c r="BU843" s="259"/>
      <c r="BV843" s="259"/>
      <c r="BW843" s="259"/>
      <c r="BX843" s="259"/>
      <c r="BY843" s="259"/>
      <c r="BZ843" s="259"/>
      <c r="CA843" s="259"/>
      <c r="CB843" s="259"/>
      <c r="CC843" s="259"/>
      <c r="CD843" s="259"/>
      <c r="CE843" s="259"/>
    </row>
    <row r="844" spans="46:83" x14ac:dyDescent="0.15">
      <c r="AT844" s="259"/>
      <c r="AU844" s="259"/>
      <c r="AV844" s="259"/>
      <c r="AW844" s="259"/>
      <c r="AX844" s="259"/>
      <c r="AY844" s="259"/>
      <c r="AZ844" s="259"/>
      <c r="BA844" s="259"/>
      <c r="BB844" s="259"/>
      <c r="BC844" s="259"/>
      <c r="BD844" s="259"/>
      <c r="BE844" s="259"/>
      <c r="BF844" s="259"/>
      <c r="BG844" s="259"/>
      <c r="BH844" s="259"/>
      <c r="BI844" s="259"/>
      <c r="BJ844" s="259"/>
      <c r="BK844" s="259"/>
      <c r="BL844" s="259"/>
      <c r="BM844" s="259"/>
      <c r="BN844" s="259"/>
      <c r="BO844" s="259"/>
      <c r="BP844" s="259"/>
      <c r="BQ844" s="259"/>
      <c r="BR844" s="259"/>
      <c r="BS844" s="259"/>
      <c r="BT844" s="259"/>
      <c r="BU844" s="259"/>
      <c r="BV844" s="259"/>
      <c r="BW844" s="259"/>
      <c r="BX844" s="259"/>
      <c r="BY844" s="259"/>
      <c r="BZ844" s="259"/>
      <c r="CA844" s="259"/>
      <c r="CB844" s="259"/>
      <c r="CC844" s="259"/>
      <c r="CD844" s="259"/>
      <c r="CE844" s="259"/>
    </row>
    <row r="845" spans="46:83" x14ac:dyDescent="0.15">
      <c r="AT845" s="259"/>
      <c r="AU845" s="259"/>
      <c r="AV845" s="259"/>
      <c r="AW845" s="259"/>
      <c r="AX845" s="259"/>
      <c r="AY845" s="259"/>
      <c r="AZ845" s="259"/>
      <c r="BA845" s="259"/>
      <c r="BB845" s="259"/>
      <c r="BC845" s="259"/>
      <c r="BD845" s="259"/>
      <c r="BE845" s="259"/>
      <c r="BF845" s="259"/>
      <c r="BG845" s="259"/>
      <c r="BH845" s="259"/>
      <c r="BI845" s="259"/>
      <c r="BJ845" s="259"/>
      <c r="BK845" s="259"/>
      <c r="BL845" s="259"/>
      <c r="BM845" s="259"/>
      <c r="BN845" s="259"/>
      <c r="BO845" s="259"/>
      <c r="BP845" s="259"/>
      <c r="BQ845" s="259"/>
      <c r="BR845" s="259"/>
      <c r="BS845" s="259"/>
      <c r="BT845" s="259"/>
      <c r="BU845" s="259"/>
      <c r="BV845" s="259"/>
      <c r="BW845" s="259"/>
      <c r="BX845" s="259"/>
      <c r="BY845" s="259"/>
      <c r="BZ845" s="259"/>
      <c r="CA845" s="259"/>
      <c r="CB845" s="259"/>
      <c r="CC845" s="259"/>
      <c r="CD845" s="259"/>
      <c r="CE845" s="259"/>
    </row>
    <row r="846" spans="46:83" x14ac:dyDescent="0.15">
      <c r="AT846" s="259"/>
      <c r="AU846" s="259"/>
      <c r="AV846" s="259"/>
      <c r="AW846" s="259"/>
      <c r="AX846" s="259"/>
      <c r="AY846" s="259"/>
      <c r="AZ846" s="259"/>
      <c r="BA846" s="259"/>
      <c r="BB846" s="259"/>
      <c r="BC846" s="259"/>
      <c r="BD846" s="259"/>
      <c r="BE846" s="259"/>
      <c r="BF846" s="259"/>
      <c r="BG846" s="259"/>
      <c r="BH846" s="259"/>
      <c r="BI846" s="259"/>
      <c r="BJ846" s="259"/>
      <c r="BK846" s="259"/>
      <c r="BL846" s="259"/>
      <c r="BM846" s="259"/>
      <c r="BN846" s="259"/>
      <c r="BO846" s="259"/>
      <c r="BP846" s="259"/>
      <c r="BQ846" s="259"/>
      <c r="BR846" s="259"/>
      <c r="BS846" s="259"/>
      <c r="BT846" s="259"/>
      <c r="BU846" s="259"/>
      <c r="BV846" s="259"/>
      <c r="BW846" s="259"/>
      <c r="BX846" s="259"/>
      <c r="BY846" s="259"/>
      <c r="BZ846" s="259"/>
      <c r="CA846" s="259"/>
      <c r="CB846" s="259"/>
      <c r="CC846" s="259"/>
      <c r="CD846" s="259"/>
      <c r="CE846" s="259"/>
    </row>
    <row r="847" spans="46:83" x14ac:dyDescent="0.15">
      <c r="AT847" s="259"/>
      <c r="AU847" s="259"/>
      <c r="AV847" s="259"/>
      <c r="AW847" s="259"/>
      <c r="AX847" s="259"/>
      <c r="AY847" s="259"/>
      <c r="AZ847" s="259"/>
      <c r="BA847" s="259"/>
      <c r="BB847" s="259"/>
      <c r="BC847" s="259"/>
      <c r="BD847" s="259"/>
      <c r="BE847" s="259"/>
      <c r="BF847" s="259"/>
      <c r="BG847" s="259"/>
      <c r="BH847" s="259"/>
      <c r="BI847" s="259"/>
      <c r="BJ847" s="259"/>
      <c r="BK847" s="259"/>
      <c r="BL847" s="259"/>
      <c r="BM847" s="259"/>
      <c r="BN847" s="259"/>
      <c r="BO847" s="259"/>
      <c r="BP847" s="259"/>
      <c r="BQ847" s="259"/>
      <c r="BR847" s="259"/>
      <c r="BS847" s="259"/>
      <c r="BT847" s="259"/>
      <c r="BU847" s="259"/>
      <c r="BV847" s="259"/>
      <c r="BW847" s="259"/>
      <c r="BX847" s="259"/>
      <c r="BY847" s="259"/>
      <c r="BZ847" s="259"/>
      <c r="CA847" s="259"/>
      <c r="CB847" s="259"/>
      <c r="CC847" s="259"/>
      <c r="CD847" s="259"/>
      <c r="CE847" s="259"/>
    </row>
    <row r="848" spans="46:83" x14ac:dyDescent="0.15">
      <c r="AT848" s="259"/>
      <c r="AU848" s="259"/>
      <c r="AV848" s="259"/>
      <c r="AW848" s="259"/>
      <c r="AX848" s="259"/>
      <c r="AY848" s="259"/>
      <c r="AZ848" s="259"/>
      <c r="BA848" s="259"/>
      <c r="BB848" s="259"/>
      <c r="BC848" s="259"/>
      <c r="BD848" s="259"/>
      <c r="BE848" s="259"/>
      <c r="BF848" s="259"/>
      <c r="BG848" s="259"/>
      <c r="BH848" s="259"/>
      <c r="BI848" s="259"/>
      <c r="BJ848" s="259"/>
      <c r="BK848" s="259"/>
      <c r="BL848" s="259"/>
      <c r="BM848" s="259"/>
      <c r="BN848" s="259"/>
      <c r="BO848" s="259"/>
      <c r="BP848" s="259"/>
      <c r="BQ848" s="259"/>
      <c r="BR848" s="259"/>
      <c r="BS848" s="259"/>
      <c r="BT848" s="259"/>
      <c r="BU848" s="259"/>
      <c r="BV848" s="259"/>
      <c r="BW848" s="259"/>
      <c r="BX848" s="259"/>
      <c r="BY848" s="259"/>
      <c r="BZ848" s="259"/>
      <c r="CA848" s="259"/>
      <c r="CB848" s="259"/>
      <c r="CC848" s="259"/>
      <c r="CD848" s="259"/>
      <c r="CE848" s="259"/>
    </row>
    <row r="849" spans="46:83" x14ac:dyDescent="0.15">
      <c r="AT849" s="259"/>
      <c r="AU849" s="259"/>
      <c r="AV849" s="259"/>
      <c r="AW849" s="259"/>
      <c r="AX849" s="259"/>
      <c r="AY849" s="259"/>
      <c r="AZ849" s="259"/>
      <c r="BA849" s="259"/>
      <c r="BB849" s="259"/>
      <c r="BC849" s="259"/>
      <c r="BD849" s="259"/>
      <c r="BE849" s="259"/>
      <c r="BF849" s="259"/>
      <c r="BG849" s="259"/>
      <c r="BH849" s="259"/>
      <c r="BI849" s="259"/>
      <c r="BJ849" s="259"/>
      <c r="BK849" s="259"/>
      <c r="BL849" s="259"/>
      <c r="BM849" s="259"/>
      <c r="BN849" s="259"/>
      <c r="BO849" s="259"/>
      <c r="BP849" s="259"/>
      <c r="BQ849" s="259"/>
      <c r="BR849" s="259"/>
      <c r="BS849" s="259"/>
      <c r="BT849" s="259"/>
      <c r="BU849" s="259"/>
      <c r="BV849" s="259"/>
      <c r="BW849" s="259"/>
      <c r="BX849" s="259"/>
      <c r="BY849" s="259"/>
      <c r="BZ849" s="259"/>
      <c r="CA849" s="259"/>
      <c r="CB849" s="259"/>
      <c r="CC849" s="259"/>
      <c r="CD849" s="259"/>
      <c r="CE849" s="259"/>
    </row>
    <row r="850" spans="46:83" x14ac:dyDescent="0.15">
      <c r="AT850" s="259"/>
      <c r="AU850" s="259"/>
      <c r="AV850" s="259"/>
      <c r="AW850" s="259"/>
      <c r="AX850" s="259"/>
      <c r="AY850" s="259"/>
      <c r="AZ850" s="259"/>
      <c r="BA850" s="259"/>
      <c r="BB850" s="259"/>
      <c r="BC850" s="259"/>
      <c r="BD850" s="259"/>
      <c r="BE850" s="259"/>
      <c r="BF850" s="259"/>
      <c r="BG850" s="259"/>
      <c r="BH850" s="259"/>
      <c r="BI850" s="259"/>
      <c r="BJ850" s="259"/>
      <c r="BK850" s="259"/>
      <c r="BL850" s="259"/>
      <c r="BM850" s="259"/>
      <c r="BN850" s="259"/>
      <c r="BO850" s="259"/>
      <c r="BP850" s="259"/>
      <c r="BQ850" s="259"/>
      <c r="BR850" s="259"/>
      <c r="BS850" s="259"/>
      <c r="BT850" s="259"/>
      <c r="BU850" s="259"/>
      <c r="BV850" s="259"/>
      <c r="BW850" s="259"/>
      <c r="BX850" s="259"/>
      <c r="BY850" s="259"/>
      <c r="BZ850" s="259"/>
      <c r="CA850" s="259"/>
      <c r="CB850" s="259"/>
      <c r="CC850" s="259"/>
      <c r="CD850" s="259"/>
      <c r="CE850" s="259"/>
    </row>
    <row r="851" spans="46:83" x14ac:dyDescent="0.15">
      <c r="AT851" s="259"/>
      <c r="AU851" s="259"/>
      <c r="AV851" s="259"/>
      <c r="AW851" s="259"/>
      <c r="AX851" s="259"/>
      <c r="AY851" s="259"/>
      <c r="AZ851" s="259"/>
      <c r="BA851" s="259"/>
      <c r="BB851" s="259"/>
      <c r="BC851" s="259"/>
      <c r="BD851" s="259"/>
      <c r="BE851" s="259"/>
      <c r="BF851" s="259"/>
      <c r="BG851" s="259"/>
      <c r="BH851" s="259"/>
      <c r="BI851" s="259"/>
      <c r="BJ851" s="259"/>
      <c r="BK851" s="259"/>
      <c r="BL851" s="259"/>
      <c r="BM851" s="259"/>
      <c r="BN851" s="259"/>
      <c r="BO851" s="259"/>
      <c r="BP851" s="259"/>
      <c r="BQ851" s="259"/>
      <c r="BR851" s="259"/>
      <c r="BS851" s="259"/>
      <c r="BT851" s="259"/>
      <c r="BU851" s="259"/>
      <c r="BV851" s="259"/>
      <c r="BW851" s="259"/>
      <c r="BX851" s="259"/>
      <c r="BY851" s="259"/>
      <c r="BZ851" s="259"/>
      <c r="CA851" s="259"/>
      <c r="CB851" s="259"/>
      <c r="CC851" s="259"/>
      <c r="CD851" s="259"/>
      <c r="CE851" s="259"/>
    </row>
    <row r="852" spans="46:83" x14ac:dyDescent="0.15">
      <c r="AT852" s="259"/>
      <c r="AU852" s="259"/>
      <c r="AV852" s="259"/>
      <c r="AW852" s="259"/>
      <c r="AX852" s="259"/>
      <c r="AY852" s="259"/>
      <c r="AZ852" s="259"/>
      <c r="BA852" s="259"/>
      <c r="BB852" s="259"/>
      <c r="BC852" s="259"/>
      <c r="BD852" s="259"/>
      <c r="BE852" s="259"/>
      <c r="BF852" s="259"/>
      <c r="BG852" s="259"/>
      <c r="BH852" s="259"/>
      <c r="BI852" s="259"/>
      <c r="BJ852" s="259"/>
      <c r="BK852" s="259"/>
      <c r="BL852" s="259"/>
      <c r="BM852" s="259"/>
      <c r="BN852" s="259"/>
      <c r="BO852" s="259"/>
      <c r="BP852" s="259"/>
      <c r="BQ852" s="259"/>
      <c r="BR852" s="259"/>
      <c r="BS852" s="259"/>
      <c r="BT852" s="259"/>
      <c r="BU852" s="259"/>
      <c r="BV852" s="259"/>
      <c r="BW852" s="259"/>
      <c r="BX852" s="259"/>
      <c r="BY852" s="259"/>
      <c r="BZ852" s="259"/>
      <c r="CA852" s="259"/>
      <c r="CB852" s="259"/>
      <c r="CC852" s="259"/>
      <c r="CD852" s="259"/>
      <c r="CE852" s="259"/>
    </row>
    <row r="853" spans="46:83" x14ac:dyDescent="0.15">
      <c r="AT853" s="259"/>
      <c r="AU853" s="259"/>
      <c r="AV853" s="259"/>
      <c r="AW853" s="259"/>
      <c r="AX853" s="259"/>
      <c r="AY853" s="259"/>
      <c r="AZ853" s="259"/>
      <c r="BA853" s="259"/>
      <c r="BB853" s="259"/>
      <c r="BC853" s="259"/>
      <c r="BD853" s="259"/>
      <c r="BE853" s="259"/>
      <c r="BF853" s="259"/>
      <c r="BG853" s="259"/>
      <c r="BH853" s="259"/>
      <c r="BI853" s="259"/>
      <c r="BJ853" s="259"/>
      <c r="BK853" s="259"/>
      <c r="BL853" s="259"/>
      <c r="BM853" s="259"/>
      <c r="BN853" s="259"/>
      <c r="BO853" s="259"/>
      <c r="BP853" s="259"/>
      <c r="BQ853" s="259"/>
      <c r="BR853" s="259"/>
      <c r="BS853" s="259"/>
      <c r="BT853" s="259"/>
      <c r="BU853" s="259"/>
      <c r="BV853" s="259"/>
      <c r="BW853" s="259"/>
      <c r="BX853" s="259"/>
      <c r="BY853" s="259"/>
      <c r="BZ853" s="259"/>
      <c r="CA853" s="259"/>
      <c r="CB853" s="259"/>
      <c r="CC853" s="259"/>
      <c r="CD853" s="259"/>
      <c r="CE853" s="259"/>
    </row>
    <row r="854" spans="46:83" x14ac:dyDescent="0.15">
      <c r="AT854" s="259"/>
      <c r="AU854" s="259"/>
      <c r="AV854" s="259"/>
      <c r="AW854" s="259"/>
      <c r="AX854" s="259"/>
      <c r="AY854" s="259"/>
      <c r="AZ854" s="259"/>
      <c r="BA854" s="259"/>
      <c r="BB854" s="259"/>
      <c r="BC854" s="259"/>
      <c r="BD854" s="259"/>
      <c r="BE854" s="259"/>
      <c r="BF854" s="259"/>
      <c r="BG854" s="259"/>
      <c r="BH854" s="259"/>
      <c r="BI854" s="259"/>
      <c r="BJ854" s="259"/>
      <c r="BK854" s="259"/>
      <c r="BL854" s="259"/>
      <c r="BM854" s="259"/>
      <c r="BN854" s="259"/>
      <c r="BO854" s="259"/>
      <c r="BP854" s="259"/>
      <c r="BQ854" s="259"/>
      <c r="BR854" s="259"/>
      <c r="BS854" s="259"/>
      <c r="BT854" s="259"/>
      <c r="BU854" s="259"/>
      <c r="BV854" s="259"/>
      <c r="BW854" s="259"/>
      <c r="BX854" s="259"/>
      <c r="BY854" s="259"/>
      <c r="BZ854" s="259"/>
      <c r="CA854" s="259"/>
      <c r="CB854" s="259"/>
      <c r="CC854" s="259"/>
      <c r="CD854" s="259"/>
      <c r="CE854" s="259"/>
    </row>
    <row r="855" spans="46:83" x14ac:dyDescent="0.15">
      <c r="AT855" s="259"/>
      <c r="AU855" s="259"/>
      <c r="AV855" s="259"/>
      <c r="AW855" s="259"/>
      <c r="AX855" s="259"/>
      <c r="AY855" s="259"/>
      <c r="AZ855" s="259"/>
      <c r="BA855" s="259"/>
      <c r="BB855" s="259"/>
      <c r="BC855" s="259"/>
      <c r="BD855" s="259"/>
      <c r="BE855" s="259"/>
      <c r="BF855" s="259"/>
      <c r="BG855" s="259"/>
      <c r="BH855" s="259"/>
      <c r="BI855" s="259"/>
      <c r="BJ855" s="259"/>
      <c r="BK855" s="259"/>
      <c r="BL855" s="259"/>
      <c r="BM855" s="259"/>
      <c r="BN855" s="259"/>
      <c r="BO855" s="259"/>
      <c r="BP855" s="259"/>
      <c r="BQ855" s="259"/>
      <c r="BR855" s="259"/>
      <c r="BS855" s="259"/>
      <c r="BT855" s="259"/>
      <c r="BU855" s="259"/>
      <c r="BV855" s="259"/>
      <c r="BW855" s="259"/>
      <c r="BX855" s="259"/>
      <c r="BY855" s="259"/>
      <c r="BZ855" s="259"/>
      <c r="CA855" s="259"/>
      <c r="CB855" s="259"/>
      <c r="CC855" s="259"/>
      <c r="CD855" s="259"/>
      <c r="CE855" s="259"/>
    </row>
    <row r="856" spans="46:83" x14ac:dyDescent="0.15">
      <c r="AT856" s="259"/>
      <c r="AU856" s="259"/>
      <c r="AV856" s="259"/>
      <c r="AW856" s="259"/>
      <c r="AX856" s="259"/>
      <c r="AY856" s="259"/>
      <c r="AZ856" s="259"/>
      <c r="BA856" s="259"/>
      <c r="BB856" s="259"/>
      <c r="BC856" s="259"/>
      <c r="BD856" s="259"/>
      <c r="BE856" s="259"/>
      <c r="BF856" s="259"/>
      <c r="BG856" s="259"/>
      <c r="BH856" s="259"/>
      <c r="BI856" s="259"/>
      <c r="BJ856" s="259"/>
      <c r="BK856" s="259"/>
      <c r="BL856" s="259"/>
      <c r="BM856" s="259"/>
      <c r="BN856" s="259"/>
      <c r="BO856" s="259"/>
      <c r="BP856" s="259"/>
      <c r="BQ856" s="259"/>
      <c r="BR856" s="259"/>
      <c r="BS856" s="259"/>
      <c r="BT856" s="259"/>
      <c r="BU856" s="259"/>
      <c r="BV856" s="259"/>
      <c r="BW856" s="259"/>
      <c r="BX856" s="259"/>
      <c r="BY856" s="259"/>
      <c r="BZ856" s="259"/>
      <c r="CA856" s="259"/>
      <c r="CB856" s="259"/>
      <c r="CC856" s="259"/>
      <c r="CD856" s="259"/>
      <c r="CE856" s="259"/>
    </row>
    <row r="857" spans="46:83" x14ac:dyDescent="0.15">
      <c r="AT857" s="259"/>
      <c r="AU857" s="259"/>
      <c r="AV857" s="259"/>
      <c r="AW857" s="259"/>
      <c r="AX857" s="259"/>
      <c r="AY857" s="259"/>
      <c r="AZ857" s="259"/>
      <c r="BA857" s="259"/>
      <c r="BB857" s="259"/>
      <c r="BC857" s="259"/>
      <c r="BD857" s="259"/>
      <c r="BE857" s="259"/>
      <c r="BF857" s="259"/>
      <c r="BG857" s="259"/>
      <c r="BH857" s="259"/>
      <c r="BI857" s="259"/>
      <c r="BJ857" s="259"/>
      <c r="BK857" s="259"/>
      <c r="BL857" s="259"/>
      <c r="BM857" s="259"/>
      <c r="BN857" s="259"/>
      <c r="BO857" s="259"/>
      <c r="BP857" s="259"/>
      <c r="BQ857" s="259"/>
      <c r="BR857" s="259"/>
      <c r="BS857" s="259"/>
      <c r="BT857" s="259"/>
      <c r="BU857" s="259"/>
      <c r="BV857" s="259"/>
      <c r="BW857" s="259"/>
      <c r="BX857" s="259"/>
      <c r="BY857" s="259"/>
      <c r="BZ857" s="259"/>
      <c r="CA857" s="259"/>
      <c r="CB857" s="259"/>
      <c r="CC857" s="259"/>
      <c r="CD857" s="259"/>
      <c r="CE857" s="259"/>
    </row>
    <row r="858" spans="46:83" x14ac:dyDescent="0.15">
      <c r="AT858" s="259"/>
      <c r="AU858" s="259"/>
      <c r="AV858" s="259"/>
      <c r="AW858" s="259"/>
      <c r="AX858" s="259"/>
      <c r="AY858" s="259"/>
      <c r="AZ858" s="259"/>
      <c r="BA858" s="259"/>
      <c r="BB858" s="259"/>
      <c r="BC858" s="259"/>
      <c r="BD858" s="259"/>
      <c r="BE858" s="259"/>
      <c r="BF858" s="259"/>
      <c r="BG858" s="259"/>
      <c r="BH858" s="259"/>
      <c r="BI858" s="259"/>
      <c r="BJ858" s="259"/>
      <c r="BK858" s="259"/>
      <c r="BL858" s="259"/>
      <c r="BM858" s="259"/>
      <c r="BN858" s="259"/>
      <c r="BO858" s="259"/>
      <c r="BP858" s="259"/>
      <c r="BQ858" s="259"/>
      <c r="BR858" s="259"/>
      <c r="BS858" s="259"/>
      <c r="BT858" s="259"/>
      <c r="BU858" s="259"/>
      <c r="BV858" s="259"/>
      <c r="BW858" s="259"/>
      <c r="BX858" s="259"/>
      <c r="BY858" s="259"/>
      <c r="BZ858" s="259"/>
      <c r="CA858" s="259"/>
      <c r="CB858" s="259"/>
      <c r="CC858" s="259"/>
      <c r="CD858" s="259"/>
      <c r="CE858" s="259"/>
    </row>
    <row r="859" spans="46:83" x14ac:dyDescent="0.15">
      <c r="AT859" s="259"/>
      <c r="AU859" s="259"/>
      <c r="AV859" s="259"/>
      <c r="AW859" s="259"/>
      <c r="AX859" s="259"/>
      <c r="AY859" s="259"/>
      <c r="AZ859" s="259"/>
      <c r="BA859" s="259"/>
      <c r="BB859" s="259"/>
      <c r="BC859" s="259"/>
      <c r="BD859" s="259"/>
      <c r="BE859" s="259"/>
      <c r="BF859" s="259"/>
      <c r="BG859" s="259"/>
      <c r="BH859" s="259"/>
      <c r="BI859" s="259"/>
      <c r="BJ859" s="259"/>
      <c r="BK859" s="259"/>
      <c r="BL859" s="259"/>
      <c r="BM859" s="259"/>
      <c r="BN859" s="259"/>
      <c r="BO859" s="259"/>
      <c r="BP859" s="259"/>
      <c r="BQ859" s="259"/>
      <c r="BR859" s="259"/>
      <c r="BS859" s="259"/>
      <c r="BT859" s="259"/>
      <c r="BU859" s="259"/>
      <c r="BV859" s="259"/>
      <c r="BW859" s="259"/>
      <c r="BX859" s="259"/>
      <c r="BY859" s="259"/>
      <c r="BZ859" s="259"/>
      <c r="CA859" s="259"/>
      <c r="CB859" s="259"/>
      <c r="CC859" s="259"/>
      <c r="CD859" s="259"/>
      <c r="CE859" s="259"/>
    </row>
    <row r="860" spans="46:83" x14ac:dyDescent="0.15">
      <c r="AT860" s="259"/>
      <c r="AU860" s="259"/>
      <c r="AV860" s="259"/>
      <c r="AW860" s="259"/>
      <c r="AX860" s="259"/>
      <c r="AY860" s="259"/>
      <c r="AZ860" s="259"/>
      <c r="BA860" s="259"/>
      <c r="BB860" s="259"/>
      <c r="BC860" s="259"/>
      <c r="BD860" s="259"/>
      <c r="BE860" s="259"/>
      <c r="BF860" s="259"/>
      <c r="BG860" s="259"/>
      <c r="BH860" s="259"/>
      <c r="BI860" s="259"/>
      <c r="BJ860" s="259"/>
      <c r="BK860" s="259"/>
      <c r="BL860" s="259"/>
      <c r="BM860" s="259"/>
      <c r="BN860" s="259"/>
      <c r="BO860" s="259"/>
      <c r="BP860" s="259"/>
      <c r="BQ860" s="259"/>
      <c r="BR860" s="259"/>
      <c r="BS860" s="259"/>
      <c r="BT860" s="259"/>
      <c r="BU860" s="259"/>
      <c r="BV860" s="259"/>
      <c r="BW860" s="259"/>
      <c r="BX860" s="259"/>
      <c r="BY860" s="259"/>
      <c r="BZ860" s="259"/>
      <c r="CA860" s="259"/>
      <c r="CB860" s="259"/>
      <c r="CC860" s="259"/>
      <c r="CD860" s="259"/>
      <c r="CE860" s="259"/>
    </row>
    <row r="861" spans="46:83" x14ac:dyDescent="0.15">
      <c r="AT861" s="259"/>
      <c r="AU861" s="259"/>
      <c r="AV861" s="259"/>
      <c r="AW861" s="259"/>
      <c r="AX861" s="259"/>
      <c r="AY861" s="259"/>
      <c r="AZ861" s="259"/>
      <c r="BA861" s="259"/>
      <c r="BB861" s="259"/>
      <c r="BC861" s="259"/>
      <c r="BD861" s="259"/>
      <c r="BE861" s="259"/>
      <c r="BF861" s="259"/>
      <c r="BG861" s="259"/>
      <c r="BH861" s="259"/>
      <c r="BI861" s="259"/>
      <c r="BJ861" s="259"/>
      <c r="BK861" s="259"/>
      <c r="BL861" s="259"/>
      <c r="BM861" s="259"/>
      <c r="BN861" s="259"/>
      <c r="BO861" s="259"/>
      <c r="BP861" s="259"/>
      <c r="BQ861" s="259"/>
      <c r="BR861" s="259"/>
      <c r="BS861" s="259"/>
      <c r="BT861" s="259"/>
      <c r="BU861" s="259"/>
      <c r="BV861" s="259"/>
      <c r="BW861" s="259"/>
      <c r="BX861" s="259"/>
      <c r="BY861" s="259"/>
      <c r="BZ861" s="259"/>
      <c r="CA861" s="259"/>
      <c r="CB861" s="259"/>
      <c r="CC861" s="259"/>
      <c r="CD861" s="259"/>
      <c r="CE861" s="259"/>
    </row>
    <row r="862" spans="46:83" x14ac:dyDescent="0.15">
      <c r="AT862" s="259"/>
      <c r="AU862" s="259"/>
      <c r="AV862" s="259"/>
      <c r="AW862" s="259"/>
      <c r="AX862" s="259"/>
      <c r="AY862" s="259"/>
      <c r="AZ862" s="259"/>
      <c r="BA862" s="259"/>
      <c r="BB862" s="259"/>
      <c r="BC862" s="259"/>
      <c r="BD862" s="259"/>
      <c r="BE862" s="259"/>
      <c r="BF862" s="259"/>
      <c r="BG862" s="259"/>
      <c r="BH862" s="259"/>
      <c r="BI862" s="259"/>
      <c r="BJ862" s="259"/>
      <c r="BK862" s="259"/>
      <c r="BL862" s="259"/>
      <c r="BM862" s="259"/>
      <c r="BN862" s="259"/>
      <c r="BO862" s="259"/>
      <c r="BP862" s="259"/>
      <c r="BQ862" s="259"/>
      <c r="BR862" s="259"/>
      <c r="BS862" s="259"/>
      <c r="BT862" s="259"/>
      <c r="BU862" s="259"/>
      <c r="BV862" s="259"/>
      <c r="BW862" s="259"/>
      <c r="BX862" s="259"/>
      <c r="BY862" s="259"/>
      <c r="BZ862" s="259"/>
      <c r="CA862" s="259"/>
      <c r="CB862" s="259"/>
      <c r="CC862" s="259"/>
      <c r="CD862" s="259"/>
      <c r="CE862" s="259"/>
    </row>
    <row r="863" spans="46:83" x14ac:dyDescent="0.15">
      <c r="AT863" s="259"/>
      <c r="AU863" s="259"/>
      <c r="AV863" s="259"/>
      <c r="AW863" s="259"/>
      <c r="AX863" s="259"/>
      <c r="AY863" s="259"/>
      <c r="AZ863" s="259"/>
      <c r="BA863" s="259"/>
      <c r="BB863" s="259"/>
      <c r="BC863" s="259"/>
      <c r="BD863" s="259"/>
      <c r="BE863" s="259"/>
      <c r="BF863" s="259"/>
      <c r="BG863" s="259"/>
      <c r="BH863" s="259"/>
      <c r="BI863" s="259"/>
      <c r="BJ863" s="259"/>
      <c r="BK863" s="259"/>
      <c r="BL863" s="259"/>
      <c r="BM863" s="259"/>
      <c r="BN863" s="259"/>
      <c r="BO863" s="259"/>
      <c r="BP863" s="259"/>
      <c r="BQ863" s="259"/>
      <c r="BR863" s="259"/>
      <c r="BS863" s="259"/>
      <c r="BT863" s="259"/>
      <c r="BU863" s="259"/>
      <c r="BV863" s="259"/>
      <c r="BW863" s="259"/>
      <c r="BX863" s="259"/>
      <c r="BY863" s="259"/>
      <c r="BZ863" s="259"/>
      <c r="CA863" s="259"/>
      <c r="CB863" s="259"/>
      <c r="CC863" s="259"/>
      <c r="CD863" s="259"/>
      <c r="CE863" s="259"/>
    </row>
    <row r="864" spans="46:83" x14ac:dyDescent="0.15">
      <c r="AT864" s="259"/>
      <c r="AU864" s="259"/>
      <c r="AV864" s="259"/>
      <c r="AW864" s="259"/>
      <c r="AX864" s="259"/>
      <c r="AY864" s="259"/>
      <c r="AZ864" s="259"/>
      <c r="BA864" s="259"/>
      <c r="BB864" s="259"/>
      <c r="BC864" s="259"/>
      <c r="BD864" s="259"/>
      <c r="BE864" s="259"/>
      <c r="BF864" s="259"/>
      <c r="BG864" s="259"/>
      <c r="BH864" s="259"/>
      <c r="BI864" s="259"/>
      <c r="BJ864" s="259"/>
      <c r="BK864" s="259"/>
      <c r="BL864" s="259"/>
      <c r="BM864" s="259"/>
      <c r="BN864" s="259"/>
      <c r="BO864" s="259"/>
      <c r="BP864" s="259"/>
      <c r="BQ864" s="259"/>
      <c r="BR864" s="259"/>
      <c r="BS864" s="259"/>
      <c r="BT864" s="259"/>
      <c r="BU864" s="259"/>
      <c r="BV864" s="259"/>
      <c r="BW864" s="259"/>
      <c r="BX864" s="259"/>
      <c r="BY864" s="259"/>
      <c r="BZ864" s="259"/>
      <c r="CA864" s="259"/>
      <c r="CB864" s="259"/>
      <c r="CC864" s="259"/>
      <c r="CD864" s="259"/>
      <c r="CE864" s="259"/>
    </row>
    <row r="865" spans="46:83" x14ac:dyDescent="0.15">
      <c r="AT865" s="259"/>
      <c r="AU865" s="259"/>
      <c r="AV865" s="259"/>
      <c r="AW865" s="259"/>
      <c r="AX865" s="259"/>
      <c r="AY865" s="259"/>
      <c r="AZ865" s="259"/>
      <c r="BA865" s="259"/>
      <c r="BB865" s="259"/>
      <c r="BC865" s="259"/>
      <c r="BD865" s="259"/>
      <c r="BE865" s="259"/>
      <c r="BF865" s="259"/>
      <c r="BG865" s="259"/>
      <c r="BH865" s="259"/>
      <c r="BI865" s="259"/>
      <c r="BJ865" s="259"/>
      <c r="BK865" s="259"/>
      <c r="BL865" s="259"/>
      <c r="BM865" s="259"/>
      <c r="BN865" s="259"/>
      <c r="BO865" s="259"/>
      <c r="BP865" s="259"/>
      <c r="BQ865" s="259"/>
      <c r="BR865" s="259"/>
      <c r="BS865" s="259"/>
      <c r="BT865" s="259"/>
      <c r="BU865" s="259"/>
      <c r="BV865" s="259"/>
      <c r="BW865" s="259"/>
      <c r="BX865" s="259"/>
      <c r="BY865" s="259"/>
      <c r="BZ865" s="259"/>
      <c r="CA865" s="259"/>
      <c r="CB865" s="259"/>
      <c r="CC865" s="259"/>
      <c r="CD865" s="259"/>
      <c r="CE865" s="259"/>
    </row>
    <row r="866" spans="46:83" x14ac:dyDescent="0.15">
      <c r="AT866" s="259"/>
      <c r="AU866" s="259"/>
      <c r="AV866" s="259"/>
      <c r="AW866" s="259"/>
      <c r="AX866" s="259"/>
      <c r="AY866" s="259"/>
      <c r="AZ866" s="259"/>
      <c r="BA866" s="259"/>
      <c r="BB866" s="259"/>
      <c r="BC866" s="259"/>
      <c r="BD866" s="259"/>
      <c r="BE866" s="259"/>
      <c r="BF866" s="259"/>
      <c r="BG866" s="259"/>
      <c r="BH866" s="259"/>
      <c r="BI866" s="259"/>
      <c r="BJ866" s="259"/>
      <c r="BK866" s="259"/>
      <c r="BL866" s="259"/>
      <c r="BM866" s="259"/>
      <c r="BN866" s="259"/>
      <c r="BO866" s="259"/>
      <c r="BP866" s="259"/>
      <c r="BQ866" s="259"/>
      <c r="BR866" s="259"/>
      <c r="BS866" s="259"/>
      <c r="BT866" s="259"/>
      <c r="BU866" s="259"/>
      <c r="BV866" s="259"/>
      <c r="BW866" s="259"/>
      <c r="BX866" s="259"/>
      <c r="BY866" s="259"/>
      <c r="BZ866" s="259"/>
      <c r="CA866" s="259"/>
      <c r="CB866" s="259"/>
      <c r="CC866" s="259"/>
      <c r="CD866" s="259"/>
      <c r="CE866" s="259"/>
    </row>
    <row r="867" spans="46:83" x14ac:dyDescent="0.15">
      <c r="AT867" s="259"/>
      <c r="AU867" s="259"/>
      <c r="AV867" s="259"/>
      <c r="AW867" s="259"/>
      <c r="AX867" s="259"/>
      <c r="AY867" s="259"/>
      <c r="AZ867" s="259"/>
      <c r="BA867" s="259"/>
      <c r="BB867" s="259"/>
      <c r="BC867" s="259"/>
      <c r="BD867" s="259"/>
      <c r="BE867" s="259"/>
      <c r="BF867" s="259"/>
      <c r="BG867" s="259"/>
      <c r="BH867" s="259"/>
      <c r="BI867" s="259"/>
      <c r="BJ867" s="259"/>
      <c r="BK867" s="259"/>
      <c r="BL867" s="259"/>
      <c r="BM867" s="259"/>
      <c r="BN867" s="259"/>
      <c r="BO867" s="259"/>
      <c r="BP867" s="259"/>
      <c r="BQ867" s="259"/>
      <c r="BR867" s="259"/>
      <c r="BS867" s="259"/>
      <c r="BT867" s="259"/>
      <c r="BU867" s="259"/>
      <c r="BV867" s="259"/>
      <c r="BW867" s="259"/>
      <c r="BX867" s="259"/>
      <c r="BY867" s="259"/>
      <c r="BZ867" s="259"/>
      <c r="CA867" s="259"/>
      <c r="CB867" s="259"/>
      <c r="CC867" s="259"/>
      <c r="CD867" s="259"/>
      <c r="CE867" s="259"/>
    </row>
    <row r="868" spans="46:83" x14ac:dyDescent="0.15">
      <c r="AT868" s="259"/>
      <c r="AU868" s="259"/>
      <c r="AV868" s="259"/>
      <c r="AW868" s="259"/>
      <c r="AX868" s="259"/>
      <c r="AY868" s="259"/>
      <c r="AZ868" s="259"/>
      <c r="BA868" s="259"/>
      <c r="BB868" s="259"/>
      <c r="BC868" s="259"/>
      <c r="BD868" s="259"/>
      <c r="BE868" s="259"/>
      <c r="BF868" s="259"/>
      <c r="BG868" s="259"/>
      <c r="BH868" s="259"/>
      <c r="BI868" s="259"/>
      <c r="BJ868" s="259"/>
      <c r="BK868" s="259"/>
      <c r="BL868" s="259"/>
      <c r="BM868" s="259"/>
      <c r="BN868" s="259"/>
      <c r="BO868" s="259"/>
      <c r="BP868" s="259"/>
      <c r="BQ868" s="259"/>
      <c r="BR868" s="259"/>
      <c r="BS868" s="259"/>
      <c r="BT868" s="259"/>
      <c r="BU868" s="259"/>
      <c r="BV868" s="259"/>
      <c r="BW868" s="259"/>
      <c r="BX868" s="259"/>
      <c r="BY868" s="259"/>
      <c r="BZ868" s="259"/>
      <c r="CA868" s="259"/>
      <c r="CB868" s="259"/>
      <c r="CC868" s="259"/>
      <c r="CD868" s="259"/>
      <c r="CE868" s="259"/>
    </row>
    <row r="869" spans="46:83" x14ac:dyDescent="0.15">
      <c r="AT869" s="259"/>
      <c r="AU869" s="259"/>
      <c r="AV869" s="259"/>
      <c r="AW869" s="259"/>
      <c r="AX869" s="259"/>
      <c r="AY869" s="259"/>
      <c r="AZ869" s="259"/>
      <c r="BA869" s="259"/>
      <c r="BB869" s="259"/>
      <c r="BC869" s="259"/>
      <c r="BD869" s="259"/>
      <c r="BE869" s="259"/>
      <c r="BF869" s="259"/>
      <c r="BG869" s="259"/>
      <c r="BH869" s="259"/>
      <c r="BI869" s="259"/>
      <c r="BJ869" s="259"/>
      <c r="BK869" s="259"/>
      <c r="BL869" s="259"/>
      <c r="BM869" s="259"/>
      <c r="BN869" s="259"/>
      <c r="BO869" s="259"/>
      <c r="BP869" s="259"/>
      <c r="BQ869" s="259"/>
      <c r="BR869" s="259"/>
      <c r="BS869" s="259"/>
      <c r="BT869" s="259"/>
      <c r="BU869" s="259"/>
      <c r="BV869" s="259"/>
      <c r="BW869" s="259"/>
      <c r="BX869" s="259"/>
      <c r="BY869" s="259"/>
      <c r="BZ869" s="259"/>
      <c r="CA869" s="259"/>
      <c r="CB869" s="259"/>
      <c r="CC869" s="259"/>
      <c r="CD869" s="259"/>
      <c r="CE869" s="259"/>
    </row>
    <row r="870" spans="46:83" x14ac:dyDescent="0.15">
      <c r="AT870" s="259"/>
      <c r="AU870" s="259"/>
      <c r="AV870" s="259"/>
      <c r="AW870" s="259"/>
      <c r="AX870" s="259"/>
      <c r="AY870" s="259"/>
      <c r="AZ870" s="259"/>
      <c r="BA870" s="259"/>
      <c r="BB870" s="259"/>
      <c r="BC870" s="259"/>
      <c r="BD870" s="259"/>
      <c r="BE870" s="259"/>
      <c r="BF870" s="259"/>
      <c r="BG870" s="259"/>
      <c r="BH870" s="259"/>
      <c r="BI870" s="259"/>
      <c r="BJ870" s="259"/>
      <c r="BK870" s="259"/>
      <c r="BL870" s="259"/>
      <c r="BM870" s="259"/>
      <c r="BN870" s="259"/>
      <c r="BO870" s="259"/>
      <c r="BP870" s="259"/>
      <c r="BQ870" s="259"/>
      <c r="BR870" s="259"/>
      <c r="BS870" s="259"/>
      <c r="BT870" s="259"/>
      <c r="BU870" s="259"/>
      <c r="BV870" s="259"/>
      <c r="BW870" s="259"/>
      <c r="BX870" s="259"/>
      <c r="BY870" s="259"/>
      <c r="BZ870" s="259"/>
      <c r="CA870" s="259"/>
      <c r="CB870" s="259"/>
      <c r="CC870" s="259"/>
      <c r="CD870" s="259"/>
      <c r="CE870" s="259"/>
    </row>
    <row r="871" spans="46:83" x14ac:dyDescent="0.15">
      <c r="AT871" s="259"/>
      <c r="AU871" s="259"/>
      <c r="AV871" s="259"/>
      <c r="AW871" s="259"/>
      <c r="AX871" s="259"/>
      <c r="AY871" s="259"/>
      <c r="AZ871" s="259"/>
      <c r="BA871" s="259"/>
      <c r="BB871" s="259"/>
      <c r="BC871" s="259"/>
      <c r="BD871" s="259"/>
      <c r="BE871" s="259"/>
      <c r="BF871" s="259"/>
      <c r="BG871" s="259"/>
      <c r="BH871" s="259"/>
      <c r="BI871" s="259"/>
      <c r="BJ871" s="259"/>
      <c r="BK871" s="259"/>
      <c r="BL871" s="259"/>
      <c r="BM871" s="259"/>
      <c r="BN871" s="259"/>
      <c r="BO871" s="259"/>
      <c r="BP871" s="259"/>
      <c r="BQ871" s="259"/>
      <c r="BR871" s="259"/>
      <c r="BS871" s="259"/>
      <c r="BT871" s="259"/>
      <c r="BU871" s="259"/>
      <c r="BV871" s="259"/>
      <c r="BW871" s="259"/>
      <c r="BX871" s="259"/>
      <c r="BY871" s="259"/>
      <c r="BZ871" s="259"/>
      <c r="CA871" s="259"/>
      <c r="CB871" s="259"/>
      <c r="CC871" s="259"/>
      <c r="CD871" s="259"/>
      <c r="CE871" s="259"/>
    </row>
    <row r="872" spans="46:83" x14ac:dyDescent="0.15">
      <c r="AT872" s="259"/>
      <c r="AU872" s="259"/>
      <c r="AV872" s="259"/>
      <c r="AW872" s="259"/>
      <c r="AX872" s="259"/>
      <c r="AY872" s="259"/>
      <c r="AZ872" s="259"/>
      <c r="BA872" s="259"/>
      <c r="BB872" s="259"/>
      <c r="BC872" s="259"/>
      <c r="BD872" s="259"/>
      <c r="BE872" s="259"/>
      <c r="BF872" s="259"/>
      <c r="BG872" s="259"/>
      <c r="BH872" s="259"/>
      <c r="BI872" s="259"/>
      <c r="BJ872" s="259"/>
      <c r="BK872" s="259"/>
      <c r="BL872" s="259"/>
      <c r="BM872" s="259"/>
      <c r="BN872" s="259"/>
      <c r="BO872" s="259"/>
      <c r="BP872" s="259"/>
      <c r="BQ872" s="259"/>
      <c r="BR872" s="259"/>
      <c r="BS872" s="259"/>
      <c r="BT872" s="259"/>
      <c r="BU872" s="259"/>
      <c r="BV872" s="259"/>
      <c r="BW872" s="259"/>
      <c r="BX872" s="259"/>
      <c r="BY872" s="259"/>
      <c r="BZ872" s="259"/>
      <c r="CA872" s="259"/>
      <c r="CB872" s="259"/>
      <c r="CC872" s="259"/>
      <c r="CD872" s="259"/>
      <c r="CE872" s="259"/>
    </row>
    <row r="873" spans="46:83" x14ac:dyDescent="0.15">
      <c r="AT873" s="259"/>
      <c r="AU873" s="259"/>
      <c r="AV873" s="259"/>
      <c r="AW873" s="259"/>
      <c r="AX873" s="259"/>
      <c r="AY873" s="259"/>
      <c r="AZ873" s="259"/>
      <c r="BA873" s="259"/>
      <c r="BB873" s="259"/>
      <c r="BC873" s="259"/>
      <c r="BD873" s="259"/>
      <c r="BE873" s="259"/>
      <c r="BF873" s="259"/>
      <c r="BG873" s="259"/>
      <c r="BH873" s="259"/>
      <c r="BI873" s="259"/>
      <c r="BJ873" s="259"/>
      <c r="BK873" s="259"/>
      <c r="BL873" s="259"/>
      <c r="BM873" s="259"/>
      <c r="BN873" s="259"/>
      <c r="BO873" s="259"/>
      <c r="BP873" s="259"/>
      <c r="BQ873" s="259"/>
      <c r="BR873" s="259"/>
      <c r="BS873" s="259"/>
      <c r="BT873" s="259"/>
      <c r="BU873" s="259"/>
      <c r="BV873" s="259"/>
      <c r="BW873" s="259"/>
      <c r="BX873" s="259"/>
      <c r="BY873" s="259"/>
      <c r="BZ873" s="259"/>
      <c r="CA873" s="259"/>
      <c r="CB873" s="259"/>
      <c r="CC873" s="259"/>
      <c r="CD873" s="259"/>
      <c r="CE873" s="259"/>
    </row>
    <row r="874" spans="46:83" x14ac:dyDescent="0.15">
      <c r="AT874" s="259"/>
      <c r="AU874" s="259"/>
      <c r="AV874" s="259"/>
      <c r="AW874" s="259"/>
      <c r="AX874" s="259"/>
      <c r="AY874" s="259"/>
      <c r="AZ874" s="259"/>
      <c r="BA874" s="259"/>
      <c r="BB874" s="259"/>
      <c r="BC874" s="259"/>
      <c r="BD874" s="259"/>
      <c r="BE874" s="259"/>
      <c r="BF874" s="259"/>
      <c r="BG874" s="259"/>
      <c r="BH874" s="259"/>
      <c r="BI874" s="259"/>
      <c r="BJ874" s="259"/>
      <c r="BK874" s="259"/>
      <c r="BL874" s="259"/>
      <c r="BM874" s="259"/>
      <c r="BN874" s="259"/>
      <c r="BO874" s="259"/>
      <c r="BP874" s="259"/>
      <c r="BQ874" s="259"/>
      <c r="BR874" s="259"/>
      <c r="BS874" s="259"/>
      <c r="BT874" s="259"/>
      <c r="BU874" s="259"/>
      <c r="BV874" s="259"/>
      <c r="BW874" s="259"/>
      <c r="BX874" s="259"/>
      <c r="BY874" s="259"/>
      <c r="BZ874" s="259"/>
      <c r="CA874" s="259"/>
      <c r="CB874" s="259"/>
      <c r="CC874" s="259"/>
      <c r="CD874" s="259"/>
      <c r="CE874" s="259"/>
    </row>
    <row r="875" spans="46:83" x14ac:dyDescent="0.15">
      <c r="AT875" s="259"/>
      <c r="AU875" s="259"/>
      <c r="AV875" s="259"/>
      <c r="AW875" s="259"/>
      <c r="AX875" s="259"/>
      <c r="AY875" s="259"/>
      <c r="AZ875" s="259"/>
      <c r="BA875" s="259"/>
      <c r="BB875" s="259"/>
      <c r="BC875" s="259"/>
      <c r="BD875" s="259"/>
      <c r="BE875" s="259"/>
      <c r="BF875" s="259"/>
      <c r="BG875" s="259"/>
      <c r="BH875" s="259"/>
      <c r="BI875" s="259"/>
      <c r="BJ875" s="259"/>
      <c r="BK875" s="259"/>
      <c r="BL875" s="259"/>
      <c r="BM875" s="259"/>
      <c r="BN875" s="259"/>
      <c r="BO875" s="259"/>
      <c r="BP875" s="259"/>
      <c r="BQ875" s="259"/>
      <c r="BR875" s="259"/>
      <c r="BS875" s="259"/>
      <c r="BT875" s="259"/>
      <c r="BU875" s="259"/>
      <c r="BV875" s="259"/>
      <c r="BW875" s="259"/>
      <c r="BX875" s="259"/>
      <c r="BY875" s="259"/>
      <c r="BZ875" s="259"/>
      <c r="CA875" s="259"/>
      <c r="CB875" s="259"/>
      <c r="CC875" s="259"/>
      <c r="CD875" s="259"/>
      <c r="CE875" s="259"/>
    </row>
    <row r="876" spans="46:83" x14ac:dyDescent="0.15">
      <c r="AT876" s="259"/>
      <c r="AU876" s="259"/>
      <c r="AV876" s="259"/>
      <c r="AW876" s="259"/>
      <c r="AX876" s="259"/>
      <c r="AY876" s="259"/>
      <c r="AZ876" s="259"/>
      <c r="BA876" s="259"/>
      <c r="BB876" s="259"/>
      <c r="BC876" s="259"/>
      <c r="BD876" s="259"/>
      <c r="BE876" s="259"/>
      <c r="BF876" s="259"/>
      <c r="BG876" s="259"/>
      <c r="BH876" s="259"/>
      <c r="BI876" s="259"/>
      <c r="BJ876" s="259"/>
      <c r="BK876" s="259"/>
      <c r="BL876" s="259"/>
      <c r="BM876" s="259"/>
      <c r="BN876" s="259"/>
      <c r="BO876" s="259"/>
      <c r="BP876" s="259"/>
      <c r="BQ876" s="259"/>
      <c r="BR876" s="259"/>
      <c r="BS876" s="259"/>
      <c r="BT876" s="259"/>
      <c r="BU876" s="259"/>
      <c r="BV876" s="259"/>
      <c r="BW876" s="259"/>
      <c r="BX876" s="259"/>
      <c r="BY876" s="259"/>
      <c r="BZ876" s="259"/>
      <c r="CA876" s="259"/>
      <c r="CB876" s="259"/>
      <c r="CC876" s="259"/>
      <c r="CD876" s="259"/>
      <c r="CE876" s="259"/>
    </row>
    <row r="877" spans="46:83" x14ac:dyDescent="0.15">
      <c r="AT877" s="259"/>
      <c r="AU877" s="259"/>
      <c r="AV877" s="259"/>
      <c r="AW877" s="259"/>
      <c r="AX877" s="259"/>
      <c r="AY877" s="259"/>
      <c r="AZ877" s="259"/>
      <c r="BA877" s="259"/>
      <c r="BB877" s="259"/>
      <c r="BC877" s="259"/>
      <c r="BD877" s="259"/>
      <c r="BE877" s="259"/>
      <c r="BF877" s="259"/>
      <c r="BG877" s="259"/>
      <c r="BH877" s="259"/>
      <c r="BI877" s="259"/>
      <c r="BJ877" s="259"/>
      <c r="BK877" s="259"/>
      <c r="BL877" s="259"/>
      <c r="BM877" s="259"/>
      <c r="BN877" s="259"/>
      <c r="BO877" s="259"/>
      <c r="BP877" s="259"/>
      <c r="BQ877" s="259"/>
      <c r="BR877" s="259"/>
      <c r="BS877" s="259"/>
      <c r="BT877" s="259"/>
      <c r="BU877" s="259"/>
      <c r="BV877" s="259"/>
      <c r="BW877" s="259"/>
      <c r="BX877" s="259"/>
      <c r="BY877" s="259"/>
      <c r="BZ877" s="259"/>
      <c r="CA877" s="259"/>
      <c r="CB877" s="259"/>
      <c r="CC877" s="259"/>
      <c r="CD877" s="259"/>
      <c r="CE877" s="259"/>
    </row>
    <row r="878" spans="46:83" x14ac:dyDescent="0.15">
      <c r="AT878" s="259"/>
      <c r="AU878" s="259"/>
      <c r="AV878" s="259"/>
      <c r="AW878" s="259"/>
      <c r="AX878" s="259"/>
      <c r="AY878" s="259"/>
      <c r="AZ878" s="259"/>
      <c r="BA878" s="259"/>
      <c r="BB878" s="259"/>
      <c r="BC878" s="259"/>
      <c r="BD878" s="259"/>
      <c r="BE878" s="259"/>
      <c r="BF878" s="259"/>
      <c r="BG878" s="259"/>
      <c r="BH878" s="259"/>
      <c r="BI878" s="259"/>
      <c r="BJ878" s="259"/>
      <c r="BK878" s="259"/>
      <c r="BL878" s="259"/>
      <c r="BM878" s="259"/>
      <c r="BN878" s="259"/>
      <c r="BO878" s="259"/>
      <c r="BP878" s="259"/>
      <c r="BQ878" s="259"/>
      <c r="BR878" s="259"/>
      <c r="BS878" s="259"/>
      <c r="BT878" s="259"/>
      <c r="BU878" s="259"/>
      <c r="BV878" s="259"/>
      <c r="BW878" s="259"/>
      <c r="BX878" s="259"/>
      <c r="BY878" s="259"/>
      <c r="BZ878" s="259"/>
      <c r="CA878" s="259"/>
      <c r="CB878" s="259"/>
      <c r="CC878" s="259"/>
      <c r="CD878" s="259"/>
      <c r="CE878" s="259"/>
    </row>
    <row r="879" spans="46:83" x14ac:dyDescent="0.15">
      <c r="AT879" s="259"/>
      <c r="AU879" s="259"/>
      <c r="AV879" s="259"/>
      <c r="AW879" s="259"/>
      <c r="AX879" s="259"/>
      <c r="AY879" s="259"/>
      <c r="AZ879" s="259"/>
      <c r="BA879" s="259"/>
      <c r="BB879" s="259"/>
      <c r="BC879" s="259"/>
      <c r="BD879" s="259"/>
      <c r="BE879" s="259"/>
      <c r="BF879" s="259"/>
      <c r="BG879" s="259"/>
      <c r="BH879" s="259"/>
      <c r="BI879" s="259"/>
      <c r="BJ879" s="259"/>
      <c r="BK879" s="259"/>
      <c r="BL879" s="259"/>
      <c r="BM879" s="259"/>
      <c r="BN879" s="259"/>
      <c r="BO879" s="259"/>
      <c r="BP879" s="259"/>
      <c r="BQ879" s="259"/>
      <c r="BR879" s="259"/>
      <c r="BS879" s="259"/>
      <c r="BT879" s="259"/>
      <c r="BU879" s="259"/>
      <c r="BV879" s="259"/>
      <c r="BW879" s="259"/>
      <c r="BX879" s="259"/>
      <c r="BY879" s="259"/>
      <c r="BZ879" s="259"/>
      <c r="CA879" s="259"/>
      <c r="CB879" s="259"/>
      <c r="CC879" s="259"/>
      <c r="CD879" s="259"/>
      <c r="CE879" s="259"/>
    </row>
    <row r="880" spans="46:83" x14ac:dyDescent="0.15">
      <c r="AT880" s="259"/>
      <c r="AU880" s="259"/>
      <c r="AV880" s="259"/>
      <c r="AW880" s="259"/>
      <c r="AX880" s="259"/>
      <c r="AY880" s="259"/>
      <c r="AZ880" s="259"/>
      <c r="BA880" s="259"/>
      <c r="BB880" s="259"/>
      <c r="BC880" s="259"/>
      <c r="BD880" s="259"/>
      <c r="BE880" s="259"/>
      <c r="BF880" s="259"/>
      <c r="BG880" s="259"/>
      <c r="BH880" s="259"/>
      <c r="BI880" s="259"/>
      <c r="BJ880" s="259"/>
      <c r="BK880" s="259"/>
      <c r="BL880" s="259"/>
      <c r="BM880" s="259"/>
      <c r="BN880" s="259"/>
      <c r="BO880" s="259"/>
      <c r="BP880" s="259"/>
      <c r="BQ880" s="259"/>
      <c r="BR880" s="259"/>
      <c r="BS880" s="259"/>
      <c r="BT880" s="259"/>
      <c r="BU880" s="259"/>
      <c r="BV880" s="259"/>
      <c r="BW880" s="259"/>
      <c r="BX880" s="259"/>
      <c r="BY880" s="259"/>
      <c r="BZ880" s="259"/>
      <c r="CA880" s="259"/>
      <c r="CB880" s="259"/>
      <c r="CC880" s="259"/>
      <c r="CD880" s="259"/>
      <c r="CE880" s="259"/>
    </row>
    <row r="881" spans="46:83" x14ac:dyDescent="0.15">
      <c r="AT881" s="259"/>
      <c r="AU881" s="259"/>
      <c r="AV881" s="259"/>
      <c r="AW881" s="259"/>
      <c r="AX881" s="259"/>
      <c r="AY881" s="259"/>
      <c r="AZ881" s="259"/>
      <c r="BA881" s="259"/>
      <c r="BB881" s="259"/>
      <c r="BC881" s="259"/>
      <c r="BD881" s="259"/>
      <c r="BE881" s="259"/>
      <c r="BF881" s="259"/>
      <c r="BG881" s="259"/>
      <c r="BH881" s="259"/>
      <c r="BI881" s="259"/>
      <c r="BJ881" s="259"/>
      <c r="BK881" s="259"/>
      <c r="BL881" s="259"/>
      <c r="BM881" s="259"/>
      <c r="BN881" s="259"/>
      <c r="BO881" s="259"/>
      <c r="BP881" s="259"/>
      <c r="BQ881" s="259"/>
      <c r="BR881" s="259"/>
      <c r="BS881" s="259"/>
      <c r="BT881" s="259"/>
      <c r="BU881" s="259"/>
      <c r="BV881" s="259"/>
      <c r="BW881" s="259"/>
      <c r="BX881" s="259"/>
      <c r="BY881" s="259"/>
      <c r="BZ881" s="259"/>
      <c r="CA881" s="259"/>
      <c r="CB881" s="259"/>
      <c r="CC881" s="259"/>
      <c r="CD881" s="259"/>
      <c r="CE881" s="259"/>
    </row>
    <row r="882" spans="46:83" x14ac:dyDescent="0.15">
      <c r="AT882" s="259"/>
      <c r="AU882" s="259"/>
      <c r="AV882" s="259"/>
      <c r="AW882" s="259"/>
      <c r="AX882" s="259"/>
      <c r="AY882" s="259"/>
      <c r="AZ882" s="259"/>
      <c r="BA882" s="259"/>
      <c r="BB882" s="259"/>
      <c r="BC882" s="259"/>
      <c r="BD882" s="259"/>
      <c r="BE882" s="259"/>
      <c r="BF882" s="259"/>
      <c r="BG882" s="259"/>
      <c r="BH882" s="259"/>
      <c r="BI882" s="259"/>
      <c r="BJ882" s="259"/>
      <c r="BK882" s="259"/>
      <c r="BL882" s="259"/>
      <c r="BM882" s="259"/>
      <c r="BN882" s="259"/>
      <c r="BO882" s="259"/>
      <c r="BP882" s="259"/>
      <c r="BQ882" s="259"/>
      <c r="BR882" s="259"/>
      <c r="BS882" s="259"/>
      <c r="BT882" s="259"/>
      <c r="BU882" s="259"/>
      <c r="BV882" s="259"/>
      <c r="BW882" s="259"/>
      <c r="BX882" s="259"/>
      <c r="BY882" s="259"/>
      <c r="BZ882" s="259"/>
      <c r="CA882" s="259"/>
      <c r="CB882" s="259"/>
      <c r="CC882" s="259"/>
      <c r="CD882" s="259"/>
      <c r="CE882" s="259"/>
    </row>
    <row r="883" spans="46:83" x14ac:dyDescent="0.15">
      <c r="AT883" s="259"/>
      <c r="AU883" s="259"/>
      <c r="AV883" s="259"/>
      <c r="AW883" s="259"/>
      <c r="AX883" s="259"/>
      <c r="AY883" s="259"/>
      <c r="AZ883" s="259"/>
      <c r="BA883" s="259"/>
      <c r="BB883" s="259"/>
      <c r="BC883" s="259"/>
      <c r="BD883" s="259"/>
      <c r="BE883" s="259"/>
      <c r="BF883" s="259"/>
      <c r="BG883" s="259"/>
      <c r="BH883" s="259"/>
      <c r="BI883" s="259"/>
      <c r="BJ883" s="259"/>
      <c r="BK883" s="259"/>
      <c r="BL883" s="259"/>
      <c r="BM883" s="259"/>
      <c r="BN883" s="259"/>
      <c r="BO883" s="259"/>
      <c r="BP883" s="259"/>
      <c r="BQ883" s="259"/>
      <c r="BR883" s="259"/>
      <c r="BS883" s="259"/>
      <c r="BT883" s="259"/>
      <c r="BU883" s="259"/>
      <c r="BV883" s="259"/>
      <c r="BW883" s="259"/>
      <c r="BX883" s="259"/>
      <c r="BY883" s="259"/>
      <c r="BZ883" s="259"/>
      <c r="CA883" s="259"/>
      <c r="CB883" s="259"/>
      <c r="CC883" s="259"/>
      <c r="CD883" s="259"/>
      <c r="CE883" s="259"/>
    </row>
    <row r="884" spans="46:83" x14ac:dyDescent="0.15">
      <c r="AT884" s="259"/>
      <c r="AU884" s="259"/>
      <c r="AV884" s="259"/>
      <c r="AW884" s="259"/>
      <c r="AX884" s="259"/>
      <c r="AY884" s="259"/>
      <c r="AZ884" s="259"/>
      <c r="BA884" s="259"/>
      <c r="BB884" s="259"/>
      <c r="BC884" s="259"/>
      <c r="BD884" s="259"/>
      <c r="BE884" s="259"/>
      <c r="BF884" s="259"/>
      <c r="BG884" s="259"/>
      <c r="BH884" s="259"/>
      <c r="BI884" s="259"/>
      <c r="BJ884" s="259"/>
      <c r="BK884" s="259"/>
      <c r="BL884" s="259"/>
      <c r="BM884" s="259"/>
      <c r="BN884" s="259"/>
      <c r="BO884" s="259"/>
      <c r="BP884" s="259"/>
      <c r="BQ884" s="259"/>
      <c r="BR884" s="259"/>
      <c r="BS884" s="259"/>
      <c r="BT884" s="259"/>
      <c r="BU884" s="259"/>
      <c r="BV884" s="259"/>
      <c r="BW884" s="259"/>
      <c r="BX884" s="259"/>
      <c r="BY884" s="259"/>
      <c r="BZ884" s="259"/>
      <c r="CA884" s="259"/>
      <c r="CB884" s="259"/>
      <c r="CC884" s="259"/>
      <c r="CD884" s="259"/>
      <c r="CE884" s="259"/>
    </row>
    <row r="885" spans="46:83" x14ac:dyDescent="0.15">
      <c r="AT885" s="259"/>
      <c r="AU885" s="259"/>
      <c r="AV885" s="259"/>
      <c r="AW885" s="259"/>
      <c r="AX885" s="259"/>
      <c r="AY885" s="259"/>
      <c r="AZ885" s="259"/>
      <c r="BA885" s="259"/>
      <c r="BB885" s="259"/>
      <c r="BC885" s="259"/>
      <c r="BD885" s="259"/>
      <c r="BE885" s="259"/>
      <c r="BF885" s="259"/>
      <c r="BG885" s="259"/>
      <c r="BH885" s="259"/>
      <c r="BI885" s="259"/>
      <c r="BJ885" s="259"/>
      <c r="BK885" s="259"/>
      <c r="BL885" s="259"/>
      <c r="BM885" s="259"/>
      <c r="BN885" s="259"/>
      <c r="BO885" s="259"/>
      <c r="BP885" s="259"/>
      <c r="BQ885" s="259"/>
      <c r="BR885" s="259"/>
      <c r="BS885" s="259"/>
      <c r="BT885" s="259"/>
      <c r="BU885" s="259"/>
      <c r="BV885" s="259"/>
      <c r="BW885" s="259"/>
      <c r="BX885" s="259"/>
      <c r="BY885" s="259"/>
      <c r="BZ885" s="259"/>
      <c r="CA885" s="259"/>
      <c r="CB885" s="259"/>
      <c r="CC885" s="259"/>
      <c r="CD885" s="259"/>
      <c r="CE885" s="259"/>
    </row>
    <row r="886" spans="46:83" x14ac:dyDescent="0.15">
      <c r="AT886" s="259"/>
      <c r="AU886" s="259"/>
      <c r="AV886" s="259"/>
      <c r="AW886" s="259"/>
      <c r="AX886" s="259"/>
      <c r="AY886" s="259"/>
      <c r="AZ886" s="259"/>
      <c r="BA886" s="259"/>
      <c r="BB886" s="259"/>
      <c r="BC886" s="259"/>
      <c r="BD886" s="259"/>
      <c r="BE886" s="259"/>
      <c r="BF886" s="259"/>
      <c r="BG886" s="259"/>
      <c r="BH886" s="259"/>
      <c r="BI886" s="259"/>
      <c r="BJ886" s="259"/>
      <c r="BK886" s="259"/>
      <c r="BL886" s="259"/>
      <c r="BM886" s="259"/>
      <c r="BN886" s="259"/>
      <c r="BO886" s="259"/>
      <c r="BP886" s="259"/>
      <c r="BQ886" s="259"/>
      <c r="BR886" s="259"/>
      <c r="BS886" s="259"/>
      <c r="BT886" s="259"/>
      <c r="BU886" s="259"/>
      <c r="BV886" s="259"/>
      <c r="BW886" s="259"/>
      <c r="BX886" s="259"/>
      <c r="BY886" s="259"/>
      <c r="BZ886" s="259"/>
      <c r="CA886" s="259"/>
      <c r="CB886" s="259"/>
      <c r="CC886" s="259"/>
      <c r="CD886" s="259"/>
      <c r="CE886" s="259"/>
    </row>
    <row r="887" spans="46:83" x14ac:dyDescent="0.15">
      <c r="AT887" s="259"/>
      <c r="AU887" s="259"/>
      <c r="AV887" s="259"/>
      <c r="AW887" s="259"/>
      <c r="AX887" s="259"/>
      <c r="AY887" s="259"/>
      <c r="AZ887" s="259"/>
      <c r="BA887" s="259"/>
      <c r="BB887" s="259"/>
      <c r="BC887" s="259"/>
      <c r="BD887" s="259"/>
      <c r="BE887" s="259"/>
      <c r="BF887" s="259"/>
      <c r="BG887" s="259"/>
      <c r="BH887" s="259"/>
      <c r="BI887" s="259"/>
      <c r="BJ887" s="259"/>
      <c r="BK887" s="259"/>
      <c r="BL887" s="259"/>
      <c r="BM887" s="259"/>
      <c r="BN887" s="259"/>
      <c r="BO887" s="259"/>
      <c r="BP887" s="259"/>
      <c r="BQ887" s="259"/>
      <c r="BR887" s="259"/>
      <c r="BS887" s="259"/>
      <c r="BT887" s="259"/>
      <c r="BU887" s="259"/>
      <c r="BV887" s="259"/>
      <c r="BW887" s="259"/>
      <c r="BX887" s="259"/>
      <c r="BY887" s="259"/>
      <c r="BZ887" s="259"/>
      <c r="CA887" s="259"/>
      <c r="CB887" s="259"/>
      <c r="CC887" s="259"/>
      <c r="CD887" s="259"/>
      <c r="CE887" s="259"/>
    </row>
    <row r="888" spans="46:83" x14ac:dyDescent="0.15">
      <c r="AT888" s="259"/>
      <c r="AU888" s="259"/>
      <c r="AV888" s="259"/>
      <c r="AW888" s="259"/>
      <c r="AX888" s="259"/>
      <c r="AY888" s="259"/>
      <c r="AZ888" s="259"/>
      <c r="BA888" s="259"/>
      <c r="BB888" s="259"/>
      <c r="BC888" s="259"/>
      <c r="BD888" s="259"/>
      <c r="BE888" s="259"/>
      <c r="BF888" s="259"/>
      <c r="BG888" s="259"/>
      <c r="BH888" s="259"/>
      <c r="BI888" s="259"/>
      <c r="BJ888" s="259"/>
      <c r="BK888" s="259"/>
      <c r="BL888" s="259"/>
      <c r="BM888" s="259"/>
      <c r="BN888" s="259"/>
      <c r="BO888" s="259"/>
      <c r="BP888" s="259"/>
      <c r="BQ888" s="259"/>
      <c r="BR888" s="259"/>
      <c r="BS888" s="259"/>
      <c r="BT888" s="259"/>
      <c r="BU888" s="259"/>
      <c r="BV888" s="259"/>
      <c r="BW888" s="259"/>
      <c r="BX888" s="259"/>
      <c r="BY888" s="259"/>
      <c r="BZ888" s="259"/>
      <c r="CA888" s="259"/>
      <c r="CB888" s="259"/>
      <c r="CC888" s="259"/>
      <c r="CD888" s="259"/>
      <c r="CE888" s="259"/>
    </row>
    <row r="889" spans="46:83" x14ac:dyDescent="0.15">
      <c r="AT889" s="259"/>
      <c r="AU889" s="259"/>
      <c r="AV889" s="259"/>
      <c r="AW889" s="259"/>
      <c r="AX889" s="259"/>
      <c r="AY889" s="259"/>
      <c r="AZ889" s="259"/>
      <c r="BA889" s="259"/>
      <c r="BB889" s="259"/>
      <c r="BC889" s="259"/>
      <c r="BD889" s="259"/>
      <c r="BE889" s="259"/>
      <c r="BF889" s="259"/>
      <c r="BG889" s="259"/>
      <c r="BH889" s="259"/>
      <c r="BI889" s="259"/>
      <c r="BJ889" s="259"/>
      <c r="BK889" s="259"/>
      <c r="BL889" s="259"/>
      <c r="BM889" s="259"/>
      <c r="BN889" s="259"/>
      <c r="BO889" s="259"/>
      <c r="BP889" s="259"/>
      <c r="BQ889" s="259"/>
      <c r="BR889" s="259"/>
      <c r="BS889" s="259"/>
      <c r="BT889" s="259"/>
      <c r="BU889" s="259"/>
      <c r="BV889" s="259"/>
      <c r="BW889" s="259"/>
      <c r="BX889" s="259"/>
      <c r="BY889" s="259"/>
      <c r="BZ889" s="259"/>
      <c r="CA889" s="259"/>
      <c r="CB889" s="259"/>
      <c r="CC889" s="259"/>
      <c r="CD889" s="259"/>
      <c r="CE889" s="259"/>
    </row>
    <row r="890" spans="46:83" x14ac:dyDescent="0.15">
      <c r="AT890" s="259"/>
      <c r="AU890" s="259"/>
      <c r="AV890" s="259"/>
      <c r="AW890" s="259"/>
      <c r="AX890" s="259"/>
      <c r="AY890" s="259"/>
      <c r="AZ890" s="259"/>
      <c r="BA890" s="259"/>
      <c r="BB890" s="259"/>
      <c r="BC890" s="259"/>
      <c r="BD890" s="259"/>
      <c r="BE890" s="259"/>
      <c r="BF890" s="259"/>
      <c r="BG890" s="259"/>
      <c r="BH890" s="259"/>
      <c r="BI890" s="259"/>
      <c r="BJ890" s="259"/>
      <c r="BK890" s="259"/>
      <c r="BL890" s="259"/>
      <c r="BM890" s="259"/>
      <c r="BN890" s="259"/>
      <c r="BO890" s="259"/>
      <c r="BP890" s="259"/>
      <c r="BQ890" s="259"/>
      <c r="BR890" s="259"/>
      <c r="BS890" s="259"/>
      <c r="BT890" s="259"/>
      <c r="BU890" s="259"/>
      <c r="BV890" s="259"/>
      <c r="BW890" s="259"/>
      <c r="BX890" s="259"/>
      <c r="BY890" s="259"/>
      <c r="BZ890" s="259"/>
      <c r="CA890" s="259"/>
      <c r="CB890" s="259"/>
      <c r="CC890" s="259"/>
      <c r="CD890" s="259"/>
      <c r="CE890" s="259"/>
    </row>
    <row r="891" spans="46:83" x14ac:dyDescent="0.15">
      <c r="AT891" s="259"/>
      <c r="AU891" s="259"/>
      <c r="AV891" s="259"/>
      <c r="AW891" s="259"/>
      <c r="AX891" s="259"/>
      <c r="AY891" s="259"/>
      <c r="AZ891" s="259"/>
      <c r="BA891" s="259"/>
      <c r="BB891" s="259"/>
      <c r="BC891" s="259"/>
      <c r="BD891" s="259"/>
      <c r="BE891" s="259"/>
      <c r="BF891" s="259"/>
      <c r="BG891" s="259"/>
      <c r="BH891" s="259"/>
      <c r="BI891" s="259"/>
      <c r="BJ891" s="259"/>
      <c r="BK891" s="259"/>
      <c r="BL891" s="259"/>
      <c r="BM891" s="259"/>
      <c r="BN891" s="259"/>
      <c r="BO891" s="259"/>
      <c r="BP891" s="259"/>
      <c r="BQ891" s="259"/>
      <c r="BR891" s="259"/>
      <c r="BS891" s="259"/>
      <c r="BT891" s="259"/>
      <c r="BU891" s="259"/>
      <c r="BV891" s="259"/>
      <c r="BW891" s="259"/>
      <c r="BX891" s="259"/>
      <c r="BY891" s="259"/>
      <c r="BZ891" s="259"/>
      <c r="CA891" s="259"/>
      <c r="CB891" s="259"/>
      <c r="CC891" s="259"/>
      <c r="CD891" s="259"/>
      <c r="CE891" s="259"/>
    </row>
    <row r="892" spans="46:83" x14ac:dyDescent="0.15">
      <c r="AT892" s="259"/>
      <c r="AU892" s="259"/>
      <c r="AV892" s="259"/>
      <c r="AW892" s="259"/>
      <c r="AX892" s="259"/>
      <c r="AY892" s="259"/>
      <c r="AZ892" s="259"/>
      <c r="BA892" s="259"/>
      <c r="BB892" s="259"/>
      <c r="BC892" s="259"/>
      <c r="BD892" s="259"/>
      <c r="BE892" s="259"/>
      <c r="BF892" s="259"/>
      <c r="BG892" s="259"/>
      <c r="BH892" s="259"/>
      <c r="BI892" s="259"/>
      <c r="BJ892" s="259"/>
      <c r="BK892" s="259"/>
      <c r="BL892" s="259"/>
      <c r="BM892" s="259"/>
      <c r="BN892" s="259"/>
      <c r="BO892" s="259"/>
      <c r="BP892" s="259"/>
      <c r="BQ892" s="259"/>
      <c r="BR892" s="259"/>
      <c r="BS892" s="259"/>
      <c r="BT892" s="259"/>
      <c r="BU892" s="259"/>
      <c r="BV892" s="259"/>
      <c r="BW892" s="259"/>
      <c r="BX892" s="259"/>
      <c r="BY892" s="259"/>
      <c r="BZ892" s="259"/>
      <c r="CA892" s="259"/>
      <c r="CB892" s="259"/>
      <c r="CC892" s="259"/>
      <c r="CD892" s="259"/>
      <c r="CE892" s="259"/>
    </row>
    <row r="893" spans="46:83" x14ac:dyDescent="0.15">
      <c r="AT893" s="259"/>
      <c r="AU893" s="259"/>
      <c r="AV893" s="259"/>
      <c r="AW893" s="259"/>
      <c r="AX893" s="259"/>
      <c r="AY893" s="259"/>
      <c r="AZ893" s="259"/>
      <c r="BA893" s="259"/>
      <c r="BB893" s="259"/>
      <c r="BC893" s="259"/>
      <c r="BD893" s="259"/>
      <c r="BE893" s="259"/>
      <c r="BF893" s="259"/>
      <c r="BG893" s="259"/>
      <c r="BH893" s="259"/>
      <c r="BI893" s="259"/>
      <c r="BJ893" s="259"/>
      <c r="BK893" s="259"/>
      <c r="BL893" s="259"/>
      <c r="BM893" s="259"/>
      <c r="BN893" s="259"/>
      <c r="BO893" s="259"/>
      <c r="BP893" s="259"/>
      <c r="BQ893" s="259"/>
      <c r="BR893" s="259"/>
      <c r="BS893" s="259"/>
      <c r="BT893" s="259"/>
      <c r="BU893" s="259"/>
      <c r="BV893" s="259"/>
      <c r="BW893" s="259"/>
      <c r="BX893" s="259"/>
      <c r="BY893" s="259"/>
      <c r="BZ893" s="259"/>
      <c r="CA893" s="259"/>
      <c r="CB893" s="259"/>
      <c r="CC893" s="259"/>
      <c r="CD893" s="259"/>
      <c r="CE893" s="259"/>
    </row>
    <row r="894" spans="46:83" x14ac:dyDescent="0.15">
      <c r="AT894" s="259"/>
      <c r="AU894" s="259"/>
      <c r="AV894" s="259"/>
      <c r="AW894" s="259"/>
      <c r="AX894" s="259"/>
      <c r="AY894" s="259"/>
      <c r="AZ894" s="259"/>
      <c r="BA894" s="259"/>
      <c r="BB894" s="259"/>
      <c r="BC894" s="259"/>
      <c r="BD894" s="259"/>
      <c r="BE894" s="259"/>
      <c r="BF894" s="259"/>
      <c r="BG894" s="259"/>
      <c r="BH894" s="259"/>
      <c r="BI894" s="259"/>
      <c r="BJ894" s="259"/>
      <c r="BK894" s="259"/>
      <c r="BL894" s="259"/>
      <c r="BM894" s="259"/>
      <c r="BN894" s="259"/>
      <c r="BO894" s="259"/>
      <c r="BP894" s="259"/>
      <c r="BQ894" s="259"/>
      <c r="BR894" s="259"/>
      <c r="BS894" s="259"/>
      <c r="BT894" s="259"/>
      <c r="BU894" s="259"/>
      <c r="BV894" s="259"/>
      <c r="BW894" s="259"/>
      <c r="BX894" s="259"/>
      <c r="BY894" s="259"/>
      <c r="BZ894" s="259"/>
      <c r="CA894" s="259"/>
      <c r="CB894" s="259"/>
      <c r="CC894" s="259"/>
      <c r="CD894" s="259"/>
      <c r="CE894" s="259"/>
    </row>
    <row r="895" spans="46:83" x14ac:dyDescent="0.15">
      <c r="AT895" s="259"/>
      <c r="AU895" s="259"/>
      <c r="AV895" s="259"/>
      <c r="AW895" s="259"/>
      <c r="AX895" s="259"/>
      <c r="AY895" s="259"/>
      <c r="AZ895" s="259"/>
      <c r="BA895" s="259"/>
      <c r="BB895" s="259"/>
      <c r="BC895" s="259"/>
      <c r="BD895" s="259"/>
      <c r="BE895" s="259"/>
      <c r="BF895" s="259"/>
      <c r="BG895" s="259"/>
      <c r="BH895" s="259"/>
      <c r="BI895" s="259"/>
      <c r="BJ895" s="259"/>
      <c r="BK895" s="259"/>
      <c r="BL895" s="259"/>
      <c r="BM895" s="259"/>
      <c r="BN895" s="259"/>
      <c r="BO895" s="259"/>
      <c r="BP895" s="259"/>
      <c r="BQ895" s="259"/>
      <c r="BR895" s="259"/>
      <c r="BS895" s="259"/>
      <c r="BT895" s="259"/>
      <c r="BU895" s="259"/>
      <c r="BV895" s="259"/>
      <c r="BW895" s="259"/>
      <c r="BX895" s="259"/>
      <c r="BY895" s="259"/>
      <c r="BZ895" s="259"/>
      <c r="CA895" s="259"/>
      <c r="CB895" s="259"/>
      <c r="CC895" s="259"/>
      <c r="CD895" s="259"/>
      <c r="CE895" s="259"/>
    </row>
    <row r="896" spans="46:83" x14ac:dyDescent="0.15">
      <c r="AT896" s="259"/>
      <c r="AU896" s="259"/>
      <c r="AV896" s="259"/>
      <c r="AW896" s="259"/>
      <c r="AX896" s="259"/>
      <c r="AY896" s="259"/>
      <c r="AZ896" s="259"/>
      <c r="BA896" s="259"/>
      <c r="BB896" s="259"/>
      <c r="BC896" s="259"/>
      <c r="BD896" s="259"/>
      <c r="BE896" s="259"/>
      <c r="BF896" s="259"/>
      <c r="BG896" s="259"/>
      <c r="BH896" s="259"/>
      <c r="BI896" s="259"/>
      <c r="BJ896" s="259"/>
      <c r="BK896" s="259"/>
      <c r="BL896" s="259"/>
      <c r="BM896" s="259"/>
      <c r="BN896" s="259"/>
      <c r="BO896" s="259"/>
      <c r="BP896" s="259"/>
      <c r="BQ896" s="259"/>
      <c r="BR896" s="259"/>
      <c r="BS896" s="259"/>
      <c r="BT896" s="259"/>
      <c r="BU896" s="259"/>
      <c r="BV896" s="259"/>
      <c r="BW896" s="259"/>
      <c r="BX896" s="259"/>
      <c r="BY896" s="259"/>
      <c r="BZ896" s="259"/>
      <c r="CA896" s="259"/>
      <c r="CB896" s="259"/>
      <c r="CC896" s="259"/>
      <c r="CD896" s="259"/>
      <c r="CE896" s="259"/>
    </row>
    <row r="897" spans="46:83" x14ac:dyDescent="0.15">
      <c r="AT897" s="259"/>
      <c r="AU897" s="259"/>
      <c r="AV897" s="259"/>
      <c r="AW897" s="259"/>
      <c r="AX897" s="259"/>
      <c r="AY897" s="259"/>
      <c r="AZ897" s="259"/>
      <c r="BA897" s="259"/>
      <c r="BB897" s="259"/>
      <c r="BC897" s="259"/>
      <c r="BD897" s="259"/>
      <c r="BE897" s="259"/>
      <c r="BF897" s="259"/>
      <c r="BG897" s="259"/>
      <c r="BH897" s="259"/>
      <c r="BI897" s="259"/>
      <c r="BJ897" s="259"/>
      <c r="BK897" s="259"/>
      <c r="BL897" s="259"/>
      <c r="BM897" s="259"/>
      <c r="BN897" s="259"/>
      <c r="BO897" s="259"/>
      <c r="BP897" s="259"/>
      <c r="BQ897" s="259"/>
      <c r="BR897" s="259"/>
      <c r="BS897" s="259"/>
      <c r="BT897" s="259"/>
      <c r="BU897" s="259"/>
      <c r="BV897" s="259"/>
      <c r="BW897" s="259"/>
      <c r="BX897" s="259"/>
      <c r="BY897" s="259"/>
      <c r="BZ897" s="259"/>
      <c r="CA897" s="259"/>
      <c r="CB897" s="259"/>
      <c r="CC897" s="259"/>
      <c r="CD897" s="259"/>
      <c r="CE897" s="259"/>
    </row>
    <row r="898" spans="46:83" x14ac:dyDescent="0.15">
      <c r="AT898" s="259"/>
      <c r="AU898" s="259"/>
      <c r="AV898" s="259"/>
      <c r="AW898" s="259"/>
      <c r="AX898" s="259"/>
      <c r="AY898" s="259"/>
      <c r="AZ898" s="259"/>
      <c r="BA898" s="259"/>
      <c r="BB898" s="259"/>
      <c r="BC898" s="259"/>
      <c r="BD898" s="259"/>
      <c r="BE898" s="259"/>
      <c r="BF898" s="259"/>
      <c r="BG898" s="259"/>
      <c r="BH898" s="259"/>
      <c r="BI898" s="259"/>
      <c r="BJ898" s="259"/>
      <c r="BK898" s="259"/>
      <c r="BL898" s="259"/>
      <c r="BM898" s="259"/>
      <c r="BN898" s="259"/>
      <c r="BO898" s="259"/>
      <c r="BP898" s="259"/>
      <c r="BQ898" s="259"/>
      <c r="BR898" s="259"/>
      <c r="BS898" s="259"/>
      <c r="BT898" s="259"/>
      <c r="BU898" s="259"/>
      <c r="BV898" s="259"/>
      <c r="BW898" s="259"/>
      <c r="BX898" s="259"/>
      <c r="BY898" s="259"/>
      <c r="BZ898" s="259"/>
      <c r="CA898" s="259"/>
      <c r="CB898" s="259"/>
      <c r="CC898" s="259"/>
      <c r="CD898" s="259"/>
      <c r="CE898" s="259"/>
    </row>
    <row r="899" spans="46:83" x14ac:dyDescent="0.15">
      <c r="AT899" s="259"/>
      <c r="AU899" s="259"/>
      <c r="AV899" s="259"/>
      <c r="AW899" s="259"/>
      <c r="AX899" s="259"/>
      <c r="AY899" s="259"/>
      <c r="AZ899" s="259"/>
      <c r="BA899" s="259"/>
      <c r="BB899" s="259"/>
      <c r="BC899" s="259"/>
      <c r="BD899" s="259"/>
      <c r="BE899" s="259"/>
      <c r="BF899" s="259"/>
      <c r="BG899" s="259"/>
      <c r="BH899" s="259"/>
      <c r="BI899" s="259"/>
      <c r="BJ899" s="259"/>
      <c r="BK899" s="259"/>
      <c r="BL899" s="259"/>
      <c r="BM899" s="259"/>
      <c r="BN899" s="259"/>
      <c r="BO899" s="259"/>
      <c r="BP899" s="259"/>
      <c r="BQ899" s="259"/>
      <c r="BR899" s="259"/>
      <c r="BS899" s="259"/>
      <c r="BT899" s="259"/>
      <c r="BU899" s="259"/>
      <c r="BV899" s="259"/>
      <c r="BW899" s="259"/>
      <c r="BX899" s="259"/>
      <c r="BY899" s="259"/>
      <c r="BZ899" s="259"/>
      <c r="CA899" s="259"/>
      <c r="CB899" s="259"/>
      <c r="CC899" s="259"/>
      <c r="CD899" s="259"/>
      <c r="CE899" s="259"/>
    </row>
    <row r="900" spans="46:83" x14ac:dyDescent="0.15">
      <c r="AT900" s="259"/>
      <c r="AU900" s="259"/>
      <c r="AV900" s="259"/>
      <c r="AW900" s="259"/>
      <c r="AX900" s="259"/>
      <c r="AY900" s="259"/>
      <c r="AZ900" s="259"/>
      <c r="BA900" s="259"/>
      <c r="BB900" s="259"/>
      <c r="BC900" s="259"/>
      <c r="BD900" s="259"/>
      <c r="BE900" s="259"/>
      <c r="BF900" s="259"/>
      <c r="BG900" s="259"/>
      <c r="BH900" s="259"/>
      <c r="BI900" s="259"/>
      <c r="BJ900" s="259"/>
      <c r="BK900" s="259"/>
      <c r="BL900" s="259"/>
      <c r="BM900" s="259"/>
      <c r="BN900" s="259"/>
      <c r="BO900" s="259"/>
      <c r="BP900" s="259"/>
      <c r="BQ900" s="259"/>
      <c r="BR900" s="259"/>
      <c r="BS900" s="259"/>
      <c r="BT900" s="259"/>
      <c r="BU900" s="259"/>
      <c r="BV900" s="259"/>
      <c r="BW900" s="259"/>
      <c r="BX900" s="259"/>
      <c r="BY900" s="259"/>
      <c r="BZ900" s="259"/>
      <c r="CA900" s="259"/>
      <c r="CB900" s="259"/>
      <c r="CC900" s="259"/>
      <c r="CD900" s="259"/>
      <c r="CE900" s="259"/>
    </row>
    <row r="901" spans="46:83" x14ac:dyDescent="0.15">
      <c r="AT901" s="259"/>
      <c r="AU901" s="259"/>
      <c r="AV901" s="259"/>
      <c r="AW901" s="259"/>
      <c r="AX901" s="259"/>
      <c r="AY901" s="259"/>
      <c r="AZ901" s="259"/>
      <c r="BA901" s="259"/>
      <c r="BB901" s="259"/>
      <c r="BC901" s="259"/>
      <c r="BD901" s="259"/>
      <c r="BE901" s="259"/>
      <c r="BF901" s="259"/>
      <c r="BG901" s="259"/>
      <c r="BH901" s="259"/>
      <c r="BI901" s="259"/>
      <c r="BJ901" s="259"/>
      <c r="BK901" s="259"/>
      <c r="BL901" s="259"/>
      <c r="BM901" s="259"/>
      <c r="BN901" s="259"/>
      <c r="BO901" s="259"/>
      <c r="BP901" s="259"/>
      <c r="BQ901" s="259"/>
      <c r="BR901" s="259"/>
      <c r="BS901" s="259"/>
      <c r="BT901" s="259"/>
      <c r="BU901" s="259"/>
      <c r="BV901" s="259"/>
      <c r="BW901" s="259"/>
      <c r="BX901" s="259"/>
      <c r="BY901" s="259"/>
      <c r="BZ901" s="259"/>
      <c r="CA901" s="259"/>
      <c r="CB901" s="259"/>
      <c r="CC901" s="259"/>
      <c r="CD901" s="259"/>
      <c r="CE901" s="259"/>
    </row>
    <row r="902" spans="46:83" x14ac:dyDescent="0.15">
      <c r="AT902" s="259"/>
      <c r="AU902" s="259"/>
      <c r="AV902" s="259"/>
      <c r="AW902" s="259"/>
      <c r="AX902" s="259"/>
      <c r="AY902" s="259"/>
      <c r="AZ902" s="259"/>
      <c r="BA902" s="259"/>
      <c r="BB902" s="259"/>
      <c r="BC902" s="259"/>
      <c r="BD902" s="259"/>
      <c r="BE902" s="259"/>
      <c r="BF902" s="259"/>
      <c r="BG902" s="259"/>
      <c r="BH902" s="259"/>
      <c r="BI902" s="259"/>
      <c r="BJ902" s="259"/>
      <c r="BK902" s="259"/>
      <c r="BL902" s="259"/>
      <c r="BM902" s="259"/>
      <c r="BN902" s="259"/>
      <c r="BO902" s="259"/>
      <c r="BP902" s="259"/>
      <c r="BQ902" s="259"/>
      <c r="BR902" s="259"/>
      <c r="BS902" s="259"/>
      <c r="BT902" s="259"/>
      <c r="BU902" s="259"/>
      <c r="BV902" s="259"/>
      <c r="BW902" s="259"/>
      <c r="BX902" s="259"/>
      <c r="BY902" s="259"/>
      <c r="BZ902" s="259"/>
      <c r="CA902" s="259"/>
      <c r="CB902" s="259"/>
      <c r="CC902" s="259"/>
      <c r="CD902" s="259"/>
      <c r="CE902" s="259"/>
    </row>
    <row r="903" spans="46:83" x14ac:dyDescent="0.15">
      <c r="AT903" s="259"/>
      <c r="AU903" s="259"/>
      <c r="AV903" s="259"/>
      <c r="AW903" s="259"/>
      <c r="AX903" s="259"/>
      <c r="AY903" s="259"/>
      <c r="AZ903" s="259"/>
      <c r="BA903" s="259"/>
      <c r="BB903" s="259"/>
      <c r="BC903" s="259"/>
      <c r="BD903" s="259"/>
      <c r="BE903" s="259"/>
      <c r="BF903" s="259"/>
      <c r="BG903" s="259"/>
      <c r="BH903" s="259"/>
      <c r="BI903" s="259"/>
      <c r="BJ903" s="259"/>
      <c r="BK903" s="259"/>
      <c r="BL903" s="259"/>
      <c r="BM903" s="259"/>
      <c r="BN903" s="259"/>
      <c r="BO903" s="259"/>
      <c r="BP903" s="259"/>
      <c r="BQ903" s="259"/>
      <c r="BR903" s="259"/>
      <c r="BS903" s="259"/>
      <c r="BT903" s="259"/>
      <c r="BU903" s="259"/>
      <c r="BV903" s="259"/>
      <c r="BW903" s="259"/>
      <c r="BX903" s="259"/>
      <c r="BY903" s="259"/>
      <c r="BZ903" s="259"/>
      <c r="CA903" s="259"/>
      <c r="CB903" s="259"/>
      <c r="CC903" s="259"/>
      <c r="CD903" s="259"/>
      <c r="CE903" s="259"/>
    </row>
    <row r="904" spans="46:83" x14ac:dyDescent="0.15">
      <c r="AT904" s="259"/>
      <c r="AU904" s="259"/>
      <c r="AV904" s="259"/>
      <c r="AW904" s="259"/>
      <c r="AX904" s="259"/>
      <c r="AY904" s="259"/>
      <c r="AZ904" s="259"/>
      <c r="BA904" s="259"/>
      <c r="BB904" s="259"/>
      <c r="BC904" s="259"/>
      <c r="BD904" s="259"/>
      <c r="BE904" s="259"/>
      <c r="BF904" s="259"/>
      <c r="BG904" s="259"/>
      <c r="BH904" s="259"/>
      <c r="BI904" s="259"/>
      <c r="BJ904" s="259"/>
      <c r="BK904" s="259"/>
      <c r="BL904" s="259"/>
      <c r="BM904" s="259"/>
      <c r="BN904" s="259"/>
      <c r="BO904" s="259"/>
      <c r="BP904" s="259"/>
      <c r="BQ904" s="259"/>
      <c r="BR904" s="259"/>
      <c r="BS904" s="259"/>
      <c r="BT904" s="259"/>
      <c r="BU904" s="259"/>
      <c r="BV904" s="259"/>
      <c r="BW904" s="259"/>
      <c r="BX904" s="259"/>
      <c r="BY904" s="259"/>
      <c r="BZ904" s="259"/>
      <c r="CA904" s="259"/>
      <c r="CB904" s="259"/>
      <c r="CC904" s="259"/>
      <c r="CD904" s="259"/>
      <c r="CE904" s="259"/>
    </row>
    <row r="905" spans="46:83" x14ac:dyDescent="0.15">
      <c r="AT905" s="259"/>
      <c r="AU905" s="259"/>
      <c r="AV905" s="259"/>
      <c r="AW905" s="259"/>
      <c r="AX905" s="259"/>
      <c r="AY905" s="259"/>
      <c r="AZ905" s="259"/>
      <c r="BA905" s="259"/>
      <c r="BB905" s="259"/>
      <c r="BC905" s="259"/>
      <c r="BD905" s="259"/>
      <c r="BE905" s="259"/>
      <c r="BF905" s="259"/>
      <c r="BG905" s="259"/>
      <c r="BH905" s="259"/>
      <c r="BI905" s="259"/>
      <c r="BJ905" s="259"/>
      <c r="BK905" s="259"/>
      <c r="BL905" s="259"/>
      <c r="BM905" s="259"/>
      <c r="BN905" s="259"/>
      <c r="BO905" s="259"/>
      <c r="BP905" s="259"/>
      <c r="BQ905" s="259"/>
      <c r="BR905" s="259"/>
      <c r="BS905" s="259"/>
      <c r="BT905" s="259"/>
      <c r="BU905" s="259"/>
      <c r="BV905" s="259"/>
      <c r="BW905" s="259"/>
      <c r="BX905" s="259"/>
      <c r="BY905" s="259"/>
      <c r="BZ905" s="259"/>
      <c r="CA905" s="259"/>
      <c r="CB905" s="259"/>
      <c r="CC905" s="259"/>
      <c r="CD905" s="259"/>
      <c r="CE905" s="259"/>
    </row>
    <row r="906" spans="46:83" x14ac:dyDescent="0.15">
      <c r="AT906" s="259"/>
      <c r="AU906" s="259"/>
      <c r="AV906" s="259"/>
      <c r="AW906" s="259"/>
      <c r="AX906" s="259"/>
      <c r="AY906" s="259"/>
      <c r="AZ906" s="259"/>
      <c r="BA906" s="259"/>
      <c r="BB906" s="259"/>
      <c r="BC906" s="259"/>
      <c r="BD906" s="259"/>
      <c r="BE906" s="259"/>
      <c r="BF906" s="259"/>
      <c r="BG906" s="259"/>
      <c r="BH906" s="259"/>
      <c r="BI906" s="259"/>
      <c r="BJ906" s="259"/>
      <c r="BK906" s="259"/>
      <c r="BL906" s="259"/>
      <c r="BM906" s="259"/>
      <c r="BN906" s="259"/>
      <c r="BO906" s="259"/>
      <c r="BP906" s="259"/>
      <c r="BQ906" s="259"/>
      <c r="BR906" s="259"/>
      <c r="BS906" s="259"/>
      <c r="BT906" s="259"/>
      <c r="BU906" s="259"/>
      <c r="BV906" s="259"/>
      <c r="BW906" s="259"/>
      <c r="BX906" s="259"/>
      <c r="BY906" s="259"/>
      <c r="BZ906" s="259"/>
      <c r="CA906" s="259"/>
      <c r="CB906" s="259"/>
      <c r="CC906" s="259"/>
      <c r="CD906" s="259"/>
      <c r="CE906" s="259"/>
    </row>
    <row r="907" spans="46:83" x14ac:dyDescent="0.15">
      <c r="AT907" s="259"/>
      <c r="AU907" s="259"/>
      <c r="AV907" s="259"/>
      <c r="AW907" s="259"/>
      <c r="AX907" s="259"/>
      <c r="AY907" s="259"/>
      <c r="AZ907" s="259"/>
      <c r="BA907" s="259"/>
      <c r="BB907" s="259"/>
      <c r="BC907" s="259"/>
      <c r="BD907" s="259"/>
      <c r="BE907" s="259"/>
      <c r="BF907" s="259"/>
      <c r="BG907" s="259"/>
      <c r="BH907" s="259"/>
      <c r="BI907" s="259"/>
      <c r="BJ907" s="259"/>
      <c r="BK907" s="259"/>
      <c r="BL907" s="259"/>
      <c r="BM907" s="259"/>
      <c r="BN907" s="259"/>
      <c r="BO907" s="259"/>
      <c r="BP907" s="259"/>
      <c r="BQ907" s="259"/>
      <c r="BR907" s="259"/>
      <c r="BS907" s="259"/>
      <c r="BT907" s="259"/>
      <c r="BU907" s="259"/>
      <c r="BV907" s="259"/>
      <c r="BW907" s="259"/>
      <c r="BX907" s="259"/>
      <c r="BY907" s="259"/>
      <c r="BZ907" s="259"/>
      <c r="CA907" s="259"/>
      <c r="CB907" s="259"/>
      <c r="CC907" s="259"/>
      <c r="CD907" s="259"/>
      <c r="CE907" s="259"/>
    </row>
    <row r="908" spans="46:83" x14ac:dyDescent="0.15">
      <c r="AT908" s="259"/>
      <c r="AU908" s="259"/>
      <c r="AV908" s="259"/>
      <c r="AW908" s="259"/>
      <c r="AX908" s="259"/>
      <c r="AY908" s="259"/>
      <c r="AZ908" s="259"/>
      <c r="BA908" s="259"/>
      <c r="BB908" s="259"/>
      <c r="BC908" s="259"/>
      <c r="BD908" s="259"/>
      <c r="BE908" s="259"/>
      <c r="BF908" s="259"/>
      <c r="BG908" s="259"/>
      <c r="BH908" s="259"/>
      <c r="BI908" s="259"/>
      <c r="BJ908" s="259"/>
      <c r="BK908" s="259"/>
      <c r="BL908" s="259"/>
      <c r="BM908" s="259"/>
      <c r="BN908" s="259"/>
      <c r="BO908" s="259"/>
      <c r="BP908" s="259"/>
      <c r="BQ908" s="259"/>
      <c r="BR908" s="259"/>
      <c r="BS908" s="259"/>
      <c r="BT908" s="259"/>
      <c r="BU908" s="259"/>
      <c r="BV908" s="259"/>
      <c r="BW908" s="259"/>
      <c r="BX908" s="259"/>
      <c r="BY908" s="259"/>
      <c r="BZ908" s="259"/>
      <c r="CA908" s="259"/>
      <c r="CB908" s="259"/>
      <c r="CC908" s="259"/>
      <c r="CD908" s="259"/>
      <c r="CE908" s="259"/>
    </row>
    <row r="909" spans="46:83" x14ac:dyDescent="0.15">
      <c r="AT909" s="259"/>
      <c r="AU909" s="259"/>
      <c r="AV909" s="259"/>
      <c r="AW909" s="259"/>
      <c r="AX909" s="259"/>
      <c r="AY909" s="259"/>
      <c r="AZ909" s="259"/>
      <c r="BA909" s="259"/>
      <c r="BB909" s="259"/>
      <c r="BC909" s="259"/>
      <c r="BD909" s="259"/>
      <c r="BE909" s="259"/>
      <c r="BF909" s="259"/>
      <c r="BG909" s="259"/>
      <c r="BH909" s="259"/>
      <c r="BI909" s="259"/>
      <c r="BJ909" s="259"/>
      <c r="BK909" s="259"/>
      <c r="BL909" s="259"/>
      <c r="BM909" s="259"/>
      <c r="BN909" s="259"/>
      <c r="BO909" s="259"/>
      <c r="BP909" s="259"/>
      <c r="BQ909" s="259"/>
      <c r="BR909" s="259"/>
      <c r="BS909" s="259"/>
      <c r="BT909" s="259"/>
      <c r="BU909" s="259"/>
      <c r="BV909" s="259"/>
      <c r="BW909" s="259"/>
      <c r="BX909" s="259"/>
      <c r="BY909" s="259"/>
      <c r="BZ909" s="259"/>
      <c r="CA909" s="259"/>
      <c r="CB909" s="259"/>
      <c r="CC909" s="259"/>
      <c r="CD909" s="259"/>
      <c r="CE909" s="259"/>
    </row>
    <row r="910" spans="46:83" x14ac:dyDescent="0.15">
      <c r="AT910" s="259"/>
      <c r="AU910" s="259"/>
      <c r="AV910" s="259"/>
      <c r="AW910" s="259"/>
      <c r="AX910" s="259"/>
      <c r="AY910" s="259"/>
      <c r="AZ910" s="259"/>
      <c r="BA910" s="259"/>
      <c r="BB910" s="259"/>
      <c r="BC910" s="259"/>
      <c r="BD910" s="259"/>
      <c r="BE910" s="259"/>
      <c r="BF910" s="259"/>
      <c r="BG910" s="259"/>
      <c r="BH910" s="259"/>
      <c r="BI910" s="259"/>
      <c r="BJ910" s="259"/>
      <c r="BK910" s="259"/>
      <c r="BL910" s="259"/>
      <c r="BM910" s="259"/>
      <c r="BN910" s="259"/>
      <c r="BO910" s="259"/>
      <c r="BP910" s="259"/>
      <c r="BQ910" s="259"/>
      <c r="BR910" s="259"/>
      <c r="BS910" s="259"/>
      <c r="BT910" s="259"/>
      <c r="BU910" s="259"/>
      <c r="BV910" s="259"/>
      <c r="BW910" s="259"/>
      <c r="BX910" s="259"/>
      <c r="BY910" s="259"/>
      <c r="BZ910" s="259"/>
      <c r="CA910" s="259"/>
      <c r="CB910" s="259"/>
      <c r="CC910" s="259"/>
      <c r="CD910" s="259"/>
      <c r="CE910" s="259"/>
    </row>
    <row r="911" spans="46:83" x14ac:dyDescent="0.15">
      <c r="AT911" s="259"/>
      <c r="AU911" s="259"/>
      <c r="AV911" s="259"/>
      <c r="AW911" s="259"/>
      <c r="AX911" s="259"/>
      <c r="AY911" s="259"/>
      <c r="AZ911" s="259"/>
      <c r="BA911" s="259"/>
      <c r="BB911" s="259"/>
      <c r="BC911" s="259"/>
      <c r="BD911" s="259"/>
      <c r="BE911" s="259"/>
      <c r="BF911" s="259"/>
      <c r="BG911" s="259"/>
      <c r="BH911" s="259"/>
      <c r="BI911" s="259"/>
      <c r="BJ911" s="259"/>
      <c r="BK911" s="259"/>
      <c r="BL911" s="259"/>
      <c r="BM911" s="259"/>
      <c r="BN911" s="259"/>
      <c r="BO911" s="259"/>
      <c r="BP911" s="259"/>
      <c r="BQ911" s="259"/>
      <c r="BR911" s="259"/>
      <c r="BS911" s="259"/>
      <c r="BT911" s="259"/>
      <c r="BU911" s="259"/>
      <c r="BV911" s="259"/>
      <c r="BW911" s="259"/>
      <c r="BX911" s="259"/>
      <c r="BY911" s="259"/>
      <c r="BZ911" s="259"/>
      <c r="CA911" s="259"/>
      <c r="CB911" s="259"/>
      <c r="CC911" s="259"/>
      <c r="CD911" s="259"/>
      <c r="CE911" s="259"/>
    </row>
    <row r="912" spans="46:83" x14ac:dyDescent="0.15">
      <c r="AT912" s="259"/>
      <c r="AU912" s="259"/>
      <c r="AV912" s="259"/>
      <c r="AW912" s="259"/>
      <c r="AX912" s="259"/>
      <c r="AY912" s="259"/>
      <c r="AZ912" s="259"/>
      <c r="BA912" s="259"/>
      <c r="BB912" s="259"/>
      <c r="BC912" s="259"/>
      <c r="BD912" s="259"/>
      <c r="BE912" s="259"/>
      <c r="BF912" s="259"/>
      <c r="BG912" s="259"/>
      <c r="BH912" s="259"/>
      <c r="BI912" s="259"/>
      <c r="BJ912" s="259"/>
      <c r="BK912" s="259"/>
      <c r="BL912" s="259"/>
      <c r="BM912" s="259"/>
      <c r="BN912" s="259"/>
      <c r="BO912" s="259"/>
      <c r="BP912" s="259"/>
      <c r="BQ912" s="259"/>
      <c r="BR912" s="259"/>
      <c r="BS912" s="259"/>
      <c r="BT912" s="259"/>
      <c r="BU912" s="259"/>
      <c r="BV912" s="259"/>
      <c r="BW912" s="259"/>
      <c r="BX912" s="259"/>
      <c r="BY912" s="259"/>
      <c r="BZ912" s="259"/>
      <c r="CA912" s="259"/>
      <c r="CB912" s="259"/>
      <c r="CC912" s="259"/>
      <c r="CD912" s="259"/>
      <c r="CE912" s="259"/>
    </row>
    <row r="913" spans="46:83" x14ac:dyDescent="0.15">
      <c r="AT913" s="259"/>
      <c r="AU913" s="259"/>
      <c r="AV913" s="259"/>
      <c r="AW913" s="259"/>
      <c r="AX913" s="259"/>
      <c r="AY913" s="259"/>
      <c r="AZ913" s="259"/>
      <c r="BA913" s="259"/>
      <c r="BB913" s="259"/>
      <c r="BC913" s="259"/>
      <c r="BD913" s="259"/>
      <c r="BE913" s="259"/>
      <c r="BF913" s="259"/>
      <c r="BG913" s="259"/>
      <c r="BH913" s="259"/>
      <c r="BI913" s="259"/>
      <c r="BJ913" s="259"/>
      <c r="BK913" s="259"/>
      <c r="BL913" s="259"/>
      <c r="BM913" s="259"/>
      <c r="BN913" s="259"/>
      <c r="BO913" s="259"/>
      <c r="BP913" s="259"/>
      <c r="BQ913" s="259"/>
      <c r="BR913" s="259"/>
      <c r="BS913" s="259"/>
      <c r="BT913" s="259"/>
      <c r="BU913" s="259"/>
      <c r="BV913" s="259"/>
      <c r="BW913" s="259"/>
      <c r="BX913" s="259"/>
      <c r="BY913" s="259"/>
      <c r="BZ913" s="259"/>
      <c r="CA913" s="259"/>
      <c r="CB913" s="259"/>
      <c r="CC913" s="259"/>
      <c r="CD913" s="259"/>
      <c r="CE913" s="259"/>
    </row>
    <row r="914" spans="46:83" x14ac:dyDescent="0.15">
      <c r="AT914" s="259"/>
      <c r="AU914" s="259"/>
      <c r="AV914" s="259"/>
      <c r="AW914" s="259"/>
      <c r="AX914" s="259"/>
      <c r="AY914" s="259"/>
      <c r="AZ914" s="259"/>
      <c r="BA914" s="259"/>
      <c r="BB914" s="259"/>
      <c r="BC914" s="259"/>
      <c r="BD914" s="259"/>
      <c r="BE914" s="259"/>
      <c r="BF914" s="259"/>
      <c r="BG914" s="259"/>
      <c r="BH914" s="259"/>
      <c r="BI914" s="259"/>
      <c r="BJ914" s="259"/>
      <c r="BK914" s="259"/>
      <c r="BL914" s="259"/>
      <c r="BM914" s="259"/>
      <c r="BN914" s="259"/>
      <c r="BO914" s="259"/>
      <c r="BP914" s="259"/>
      <c r="BQ914" s="259"/>
      <c r="BR914" s="259"/>
      <c r="BS914" s="259"/>
      <c r="BT914" s="259"/>
      <c r="BU914" s="259"/>
      <c r="BV914" s="259"/>
      <c r="BW914" s="259"/>
      <c r="BX914" s="259"/>
      <c r="BY914" s="259"/>
      <c r="BZ914" s="259"/>
      <c r="CA914" s="259"/>
      <c r="CB914" s="259"/>
      <c r="CC914" s="259"/>
      <c r="CD914" s="259"/>
      <c r="CE914" s="259"/>
    </row>
    <row r="915" spans="46:83" x14ac:dyDescent="0.15">
      <c r="AT915" s="259"/>
      <c r="AU915" s="259"/>
      <c r="AV915" s="259"/>
      <c r="AW915" s="259"/>
      <c r="AX915" s="259"/>
      <c r="AY915" s="259"/>
      <c r="AZ915" s="259"/>
      <c r="BA915" s="259"/>
      <c r="BB915" s="259"/>
      <c r="BC915" s="259"/>
      <c r="BD915" s="259"/>
      <c r="BE915" s="259"/>
      <c r="BF915" s="259"/>
      <c r="BG915" s="259"/>
      <c r="BH915" s="259"/>
      <c r="BI915" s="259"/>
      <c r="BJ915" s="259"/>
      <c r="BK915" s="259"/>
      <c r="BL915" s="259"/>
      <c r="BM915" s="259"/>
      <c r="BN915" s="259"/>
      <c r="BO915" s="259"/>
      <c r="BP915" s="259"/>
      <c r="BQ915" s="259"/>
      <c r="BR915" s="259"/>
      <c r="BS915" s="259"/>
      <c r="BT915" s="259"/>
      <c r="BU915" s="259"/>
      <c r="BV915" s="259"/>
      <c r="BW915" s="259"/>
      <c r="BX915" s="259"/>
      <c r="BY915" s="259"/>
      <c r="BZ915" s="259"/>
      <c r="CA915" s="259"/>
      <c r="CB915" s="259"/>
      <c r="CC915" s="259"/>
      <c r="CD915" s="259"/>
      <c r="CE915" s="259"/>
    </row>
    <row r="916" spans="46:83" x14ac:dyDescent="0.15">
      <c r="AT916" s="259"/>
      <c r="AU916" s="259"/>
      <c r="AV916" s="259"/>
      <c r="AW916" s="259"/>
      <c r="AX916" s="259"/>
      <c r="AY916" s="259"/>
      <c r="AZ916" s="259"/>
      <c r="BA916" s="259"/>
      <c r="BB916" s="259"/>
      <c r="BC916" s="259"/>
      <c r="BD916" s="259"/>
      <c r="BE916" s="259"/>
      <c r="BF916" s="259"/>
      <c r="BG916" s="259"/>
      <c r="BH916" s="259"/>
      <c r="BI916" s="259"/>
      <c r="BJ916" s="259"/>
      <c r="BK916" s="259"/>
      <c r="BL916" s="259"/>
      <c r="BM916" s="259"/>
      <c r="BN916" s="259"/>
      <c r="BO916" s="259"/>
      <c r="BP916" s="259"/>
      <c r="BQ916" s="259"/>
      <c r="BR916" s="259"/>
      <c r="BS916" s="259"/>
      <c r="BT916" s="259"/>
      <c r="BU916" s="259"/>
      <c r="BV916" s="259"/>
      <c r="BW916" s="259"/>
      <c r="BX916" s="259"/>
      <c r="BY916" s="259"/>
      <c r="BZ916" s="259"/>
      <c r="CA916" s="259"/>
      <c r="CB916" s="259"/>
      <c r="CC916" s="259"/>
      <c r="CD916" s="259"/>
      <c r="CE916" s="259"/>
    </row>
    <row r="917" spans="46:83" x14ac:dyDescent="0.15">
      <c r="AT917" s="259"/>
      <c r="AU917" s="259"/>
      <c r="AV917" s="259"/>
      <c r="AW917" s="259"/>
      <c r="AX917" s="259"/>
      <c r="AY917" s="259"/>
      <c r="AZ917" s="259"/>
      <c r="BA917" s="259"/>
      <c r="BB917" s="259"/>
      <c r="BC917" s="259"/>
      <c r="BD917" s="259"/>
      <c r="BE917" s="259"/>
      <c r="BF917" s="259"/>
      <c r="BG917" s="259"/>
      <c r="BH917" s="259"/>
      <c r="BI917" s="259"/>
      <c r="BJ917" s="259"/>
      <c r="BK917" s="259"/>
      <c r="BL917" s="259"/>
      <c r="BM917" s="259"/>
      <c r="BN917" s="259"/>
      <c r="BO917" s="259"/>
      <c r="BP917" s="259"/>
      <c r="BQ917" s="259"/>
      <c r="BR917" s="259"/>
      <c r="BS917" s="259"/>
      <c r="BT917" s="259"/>
      <c r="BU917" s="259"/>
      <c r="BV917" s="259"/>
      <c r="BW917" s="259"/>
      <c r="BX917" s="259"/>
      <c r="BY917" s="259"/>
      <c r="BZ917" s="259"/>
      <c r="CA917" s="259"/>
      <c r="CB917" s="259"/>
      <c r="CC917" s="259"/>
      <c r="CD917" s="259"/>
      <c r="CE917" s="259"/>
    </row>
    <row r="918" spans="46:83" x14ac:dyDescent="0.15">
      <c r="AT918" s="259"/>
      <c r="AU918" s="259"/>
      <c r="AV918" s="259"/>
      <c r="AW918" s="259"/>
      <c r="AX918" s="259"/>
      <c r="AY918" s="259"/>
      <c r="AZ918" s="259"/>
      <c r="BA918" s="259"/>
      <c r="BB918" s="259"/>
      <c r="BC918" s="259"/>
      <c r="BD918" s="259"/>
      <c r="BE918" s="259"/>
      <c r="BF918" s="259"/>
      <c r="BG918" s="259"/>
      <c r="BH918" s="259"/>
      <c r="BI918" s="259"/>
      <c r="BJ918" s="259"/>
      <c r="BK918" s="259"/>
      <c r="BL918" s="259"/>
      <c r="BM918" s="259"/>
      <c r="BN918" s="259"/>
      <c r="BO918" s="259"/>
      <c r="BP918" s="259"/>
      <c r="BQ918" s="259"/>
      <c r="BR918" s="259"/>
      <c r="BS918" s="259"/>
      <c r="BT918" s="259"/>
      <c r="BU918" s="259"/>
      <c r="BV918" s="259"/>
      <c r="BW918" s="259"/>
      <c r="BX918" s="259"/>
      <c r="BY918" s="259"/>
      <c r="BZ918" s="259"/>
      <c r="CA918" s="259"/>
      <c r="CB918" s="259"/>
      <c r="CC918" s="259"/>
      <c r="CD918" s="259"/>
      <c r="CE918" s="259"/>
    </row>
    <row r="919" spans="46:83" x14ac:dyDescent="0.15">
      <c r="AT919" s="259"/>
      <c r="AU919" s="259"/>
      <c r="AV919" s="259"/>
      <c r="AW919" s="259"/>
      <c r="AX919" s="259"/>
      <c r="AY919" s="259"/>
      <c r="AZ919" s="259"/>
      <c r="BA919" s="259"/>
      <c r="BB919" s="259"/>
      <c r="BC919" s="259"/>
      <c r="BD919" s="259"/>
      <c r="BE919" s="259"/>
      <c r="BF919" s="259"/>
      <c r="BG919" s="259"/>
      <c r="BH919" s="259"/>
      <c r="BI919" s="259"/>
      <c r="BJ919" s="259"/>
      <c r="BK919" s="259"/>
      <c r="BL919" s="259"/>
      <c r="BM919" s="259"/>
      <c r="BN919" s="259"/>
      <c r="BO919" s="259"/>
      <c r="BP919" s="259"/>
      <c r="BQ919" s="259"/>
      <c r="BR919" s="259"/>
      <c r="BS919" s="259"/>
      <c r="BT919" s="259"/>
      <c r="BU919" s="259"/>
      <c r="BV919" s="259"/>
      <c r="BW919" s="259"/>
      <c r="BX919" s="259"/>
      <c r="BY919" s="259"/>
      <c r="BZ919" s="259"/>
      <c r="CA919" s="259"/>
      <c r="CB919" s="259"/>
      <c r="CC919" s="259"/>
      <c r="CD919" s="259"/>
      <c r="CE919" s="259"/>
    </row>
    <row r="920" spans="46:83" x14ac:dyDescent="0.15">
      <c r="AT920" s="259"/>
      <c r="AU920" s="259"/>
      <c r="AV920" s="259"/>
      <c r="AW920" s="259"/>
      <c r="AX920" s="259"/>
      <c r="AY920" s="259"/>
      <c r="AZ920" s="259"/>
      <c r="BA920" s="259"/>
      <c r="BB920" s="259"/>
      <c r="BC920" s="259"/>
      <c r="BD920" s="259"/>
      <c r="BE920" s="259"/>
      <c r="BF920" s="259"/>
      <c r="BG920" s="259"/>
      <c r="BH920" s="259"/>
      <c r="BI920" s="259"/>
      <c r="BJ920" s="259"/>
      <c r="BK920" s="259"/>
      <c r="BL920" s="259"/>
      <c r="BM920" s="259"/>
      <c r="BN920" s="259"/>
      <c r="BO920" s="259"/>
      <c r="BP920" s="259"/>
      <c r="BQ920" s="259"/>
      <c r="BR920" s="259"/>
      <c r="BS920" s="259"/>
      <c r="BT920" s="259"/>
      <c r="BU920" s="259"/>
      <c r="BV920" s="259"/>
      <c r="BW920" s="259"/>
      <c r="BX920" s="259"/>
      <c r="BY920" s="259"/>
      <c r="BZ920" s="259"/>
      <c r="CA920" s="259"/>
      <c r="CB920" s="259"/>
      <c r="CC920" s="259"/>
      <c r="CD920" s="259"/>
      <c r="CE920" s="259"/>
    </row>
    <row r="921" spans="46:83" x14ac:dyDescent="0.15">
      <c r="AT921" s="259"/>
      <c r="AU921" s="259"/>
      <c r="AV921" s="259"/>
      <c r="AW921" s="259"/>
      <c r="AX921" s="259"/>
      <c r="AY921" s="259"/>
      <c r="AZ921" s="259"/>
      <c r="BA921" s="259"/>
      <c r="BB921" s="259"/>
      <c r="BC921" s="259"/>
      <c r="BD921" s="259"/>
      <c r="BE921" s="259"/>
      <c r="BF921" s="259"/>
      <c r="BG921" s="259"/>
      <c r="BH921" s="259"/>
      <c r="BI921" s="259"/>
      <c r="BJ921" s="259"/>
      <c r="BK921" s="259"/>
      <c r="BL921" s="259"/>
      <c r="BM921" s="259"/>
      <c r="BN921" s="259"/>
      <c r="BO921" s="259"/>
      <c r="BP921" s="259"/>
      <c r="BQ921" s="259"/>
      <c r="BR921" s="259"/>
      <c r="BS921" s="259"/>
      <c r="BT921" s="259"/>
      <c r="BU921" s="259"/>
      <c r="BV921" s="259"/>
      <c r="BW921" s="259"/>
      <c r="BX921" s="259"/>
      <c r="BY921" s="259"/>
      <c r="BZ921" s="259"/>
      <c r="CA921" s="259"/>
      <c r="CB921" s="259"/>
      <c r="CC921" s="259"/>
      <c r="CD921" s="259"/>
      <c r="CE921" s="259"/>
    </row>
    <row r="922" spans="46:83" x14ac:dyDescent="0.15">
      <c r="AT922" s="259"/>
      <c r="AU922" s="259"/>
      <c r="AV922" s="259"/>
      <c r="AW922" s="259"/>
      <c r="AX922" s="259"/>
      <c r="AY922" s="259"/>
      <c r="AZ922" s="259"/>
      <c r="BA922" s="259"/>
      <c r="BB922" s="259"/>
      <c r="BC922" s="259"/>
      <c r="BD922" s="259"/>
      <c r="BE922" s="259"/>
      <c r="BF922" s="259"/>
      <c r="BG922" s="259"/>
      <c r="BH922" s="259"/>
      <c r="BI922" s="259"/>
      <c r="BJ922" s="259"/>
      <c r="BK922" s="259"/>
      <c r="BL922" s="259"/>
      <c r="BM922" s="259"/>
      <c r="BN922" s="259"/>
      <c r="BO922" s="259"/>
      <c r="BP922" s="259"/>
      <c r="BQ922" s="259"/>
      <c r="BR922" s="259"/>
      <c r="BS922" s="259"/>
      <c r="BT922" s="259"/>
      <c r="BU922" s="259"/>
      <c r="BV922" s="259"/>
      <c r="BW922" s="259"/>
      <c r="BX922" s="259"/>
      <c r="BY922" s="259"/>
      <c r="BZ922" s="259"/>
      <c r="CA922" s="259"/>
      <c r="CB922" s="259"/>
      <c r="CC922" s="259"/>
      <c r="CD922" s="259"/>
      <c r="CE922" s="259"/>
    </row>
    <row r="923" spans="46:83" x14ac:dyDescent="0.15">
      <c r="AT923" s="259"/>
      <c r="AU923" s="259"/>
      <c r="AV923" s="259"/>
      <c r="AW923" s="259"/>
      <c r="AX923" s="259"/>
      <c r="AY923" s="259"/>
      <c r="AZ923" s="259"/>
      <c r="BA923" s="259"/>
      <c r="BB923" s="259"/>
      <c r="BC923" s="259"/>
      <c r="BD923" s="259"/>
      <c r="BE923" s="259"/>
      <c r="BF923" s="259"/>
      <c r="BG923" s="259"/>
      <c r="BH923" s="259"/>
      <c r="BI923" s="259"/>
      <c r="BJ923" s="259"/>
      <c r="BK923" s="259"/>
      <c r="BL923" s="259"/>
      <c r="BM923" s="259"/>
      <c r="BN923" s="259"/>
      <c r="BO923" s="259"/>
      <c r="BP923" s="259"/>
      <c r="BQ923" s="259"/>
      <c r="BR923" s="259"/>
      <c r="BS923" s="259"/>
      <c r="BT923" s="259"/>
      <c r="BU923" s="259"/>
      <c r="BV923" s="259"/>
      <c r="BW923" s="259"/>
      <c r="BX923" s="259"/>
      <c r="BY923" s="259"/>
      <c r="BZ923" s="259"/>
      <c r="CA923" s="259"/>
      <c r="CB923" s="259"/>
      <c r="CC923" s="259"/>
      <c r="CD923" s="259"/>
      <c r="CE923" s="259"/>
    </row>
    <row r="924" spans="46:83" x14ac:dyDescent="0.15">
      <c r="AT924" s="259"/>
      <c r="AU924" s="259"/>
      <c r="AV924" s="259"/>
      <c r="AW924" s="259"/>
      <c r="AX924" s="259"/>
      <c r="AY924" s="259"/>
      <c r="AZ924" s="259"/>
      <c r="BA924" s="259"/>
      <c r="BB924" s="259"/>
      <c r="BC924" s="259"/>
      <c r="BD924" s="259"/>
      <c r="BE924" s="259"/>
      <c r="BF924" s="259"/>
      <c r="BG924" s="259"/>
      <c r="BH924" s="259"/>
      <c r="BI924" s="259"/>
      <c r="BJ924" s="259"/>
      <c r="BK924" s="259"/>
      <c r="BL924" s="259"/>
      <c r="BM924" s="259"/>
      <c r="BN924" s="259"/>
      <c r="BO924" s="259"/>
      <c r="BP924" s="259"/>
      <c r="BQ924" s="259"/>
      <c r="BR924" s="259"/>
      <c r="BS924" s="259"/>
      <c r="BT924" s="259"/>
      <c r="BU924" s="259"/>
      <c r="BV924" s="259"/>
      <c r="BW924" s="259"/>
      <c r="BX924" s="259"/>
      <c r="BY924" s="259"/>
      <c r="BZ924" s="259"/>
      <c r="CA924" s="259"/>
      <c r="CB924" s="259"/>
      <c r="CC924" s="259"/>
      <c r="CD924" s="259"/>
      <c r="CE924" s="259"/>
    </row>
    <row r="925" spans="46:83" x14ac:dyDescent="0.15">
      <c r="AT925" s="259"/>
      <c r="AU925" s="259"/>
      <c r="AV925" s="259"/>
      <c r="AW925" s="259"/>
      <c r="AX925" s="259"/>
      <c r="AY925" s="259"/>
      <c r="AZ925" s="259"/>
      <c r="BA925" s="259"/>
      <c r="BB925" s="259"/>
      <c r="BC925" s="259"/>
      <c r="BD925" s="259"/>
      <c r="BE925" s="259"/>
      <c r="BF925" s="259"/>
      <c r="BG925" s="259"/>
      <c r="BH925" s="259"/>
      <c r="BI925" s="259"/>
      <c r="BJ925" s="259"/>
      <c r="BK925" s="259"/>
      <c r="BL925" s="259"/>
      <c r="BM925" s="259"/>
      <c r="BN925" s="259"/>
      <c r="BO925" s="259"/>
      <c r="BP925" s="259"/>
      <c r="BQ925" s="259"/>
      <c r="BR925" s="259"/>
      <c r="BS925" s="259"/>
      <c r="BT925" s="259"/>
      <c r="BU925" s="259"/>
      <c r="BV925" s="259"/>
      <c r="BW925" s="259"/>
      <c r="BX925" s="259"/>
      <c r="BY925" s="259"/>
      <c r="BZ925" s="259"/>
      <c r="CA925" s="259"/>
      <c r="CB925" s="259"/>
      <c r="CC925" s="259"/>
      <c r="CD925" s="259"/>
      <c r="CE925" s="259"/>
    </row>
    <row r="926" spans="46:83" x14ac:dyDescent="0.15">
      <c r="AT926" s="259"/>
      <c r="AU926" s="259"/>
      <c r="AV926" s="259"/>
      <c r="AW926" s="259"/>
      <c r="AX926" s="259"/>
      <c r="AY926" s="259"/>
      <c r="AZ926" s="259"/>
      <c r="BA926" s="259"/>
      <c r="BB926" s="259"/>
      <c r="BC926" s="259"/>
      <c r="BD926" s="259"/>
      <c r="BE926" s="259"/>
      <c r="BF926" s="259"/>
      <c r="BG926" s="259"/>
      <c r="BH926" s="259"/>
      <c r="BI926" s="259"/>
      <c r="BJ926" s="259"/>
      <c r="BK926" s="259"/>
      <c r="BL926" s="259"/>
      <c r="BM926" s="259"/>
      <c r="BN926" s="259"/>
      <c r="BO926" s="259"/>
      <c r="BP926" s="259"/>
      <c r="BQ926" s="259"/>
      <c r="BR926" s="259"/>
      <c r="BS926" s="259"/>
      <c r="BT926" s="259"/>
      <c r="BU926" s="259"/>
      <c r="BV926" s="259"/>
      <c r="BW926" s="259"/>
      <c r="BX926" s="259"/>
      <c r="BY926" s="259"/>
      <c r="BZ926" s="259"/>
      <c r="CA926" s="259"/>
      <c r="CB926" s="259"/>
      <c r="CC926" s="259"/>
      <c r="CD926" s="259"/>
      <c r="CE926" s="259"/>
    </row>
    <row r="927" spans="46:83" x14ac:dyDescent="0.15">
      <c r="AT927" s="259"/>
      <c r="AU927" s="259"/>
      <c r="AV927" s="259"/>
      <c r="AW927" s="259"/>
      <c r="AX927" s="259"/>
      <c r="AY927" s="259"/>
      <c r="AZ927" s="259"/>
      <c r="BA927" s="259"/>
      <c r="BB927" s="259"/>
      <c r="BC927" s="259"/>
      <c r="BD927" s="259"/>
      <c r="BE927" s="259"/>
      <c r="BF927" s="259"/>
      <c r="BG927" s="259"/>
      <c r="BH927" s="259"/>
      <c r="BI927" s="259"/>
      <c r="BJ927" s="259"/>
      <c r="BK927" s="259"/>
      <c r="BL927" s="259"/>
      <c r="BM927" s="259"/>
      <c r="BN927" s="259"/>
      <c r="BO927" s="259"/>
      <c r="BP927" s="259"/>
      <c r="BQ927" s="259"/>
      <c r="BR927" s="259"/>
      <c r="BS927" s="259"/>
      <c r="BT927" s="259"/>
      <c r="BU927" s="259"/>
      <c r="BV927" s="259"/>
      <c r="BW927" s="259"/>
      <c r="BX927" s="259"/>
      <c r="BY927" s="259"/>
      <c r="BZ927" s="259"/>
      <c r="CA927" s="259"/>
      <c r="CB927" s="259"/>
      <c r="CC927" s="259"/>
      <c r="CD927" s="259"/>
      <c r="CE927" s="259"/>
    </row>
    <row r="928" spans="46:83" x14ac:dyDescent="0.15">
      <c r="AT928" s="259"/>
      <c r="AU928" s="259"/>
      <c r="AV928" s="259"/>
      <c r="AW928" s="259"/>
      <c r="AX928" s="259"/>
      <c r="AY928" s="259"/>
      <c r="AZ928" s="259"/>
      <c r="BA928" s="259"/>
      <c r="BB928" s="259"/>
      <c r="BC928" s="259"/>
      <c r="BD928" s="259"/>
      <c r="BE928" s="259"/>
      <c r="BF928" s="259"/>
      <c r="BG928" s="259"/>
      <c r="BH928" s="259"/>
      <c r="BI928" s="259"/>
      <c r="BJ928" s="259"/>
      <c r="BK928" s="259"/>
      <c r="BL928" s="259"/>
      <c r="BM928" s="259"/>
      <c r="BN928" s="259"/>
      <c r="BO928" s="259"/>
      <c r="BP928" s="259"/>
      <c r="BQ928" s="259"/>
      <c r="BR928" s="259"/>
      <c r="BS928" s="259"/>
      <c r="BT928" s="259"/>
      <c r="BU928" s="259"/>
      <c r="BV928" s="259"/>
      <c r="BW928" s="259"/>
      <c r="BX928" s="259"/>
      <c r="BY928" s="259"/>
      <c r="BZ928" s="259"/>
      <c r="CA928" s="259"/>
      <c r="CB928" s="259"/>
      <c r="CC928" s="259"/>
      <c r="CD928" s="259"/>
      <c r="CE928" s="259"/>
    </row>
    <row r="929" spans="46:83" x14ac:dyDescent="0.15">
      <c r="AT929" s="259"/>
      <c r="AU929" s="259"/>
      <c r="AV929" s="259"/>
      <c r="AW929" s="259"/>
      <c r="AX929" s="259"/>
      <c r="AY929" s="259"/>
      <c r="AZ929" s="259"/>
      <c r="BA929" s="259"/>
      <c r="BB929" s="259"/>
      <c r="BC929" s="259"/>
      <c r="BD929" s="259"/>
      <c r="BE929" s="259"/>
      <c r="BF929" s="259"/>
      <c r="BG929" s="259"/>
      <c r="BH929" s="259"/>
      <c r="BI929" s="259"/>
      <c r="BJ929" s="259"/>
      <c r="BK929" s="259"/>
      <c r="BL929" s="259"/>
      <c r="BM929" s="259"/>
      <c r="BN929" s="259"/>
      <c r="BO929" s="259"/>
      <c r="BP929" s="259"/>
      <c r="BQ929" s="259"/>
      <c r="BR929" s="259"/>
      <c r="BS929" s="259"/>
      <c r="BT929" s="259"/>
      <c r="BU929" s="259"/>
      <c r="BV929" s="259"/>
      <c r="BW929" s="259"/>
      <c r="BX929" s="259"/>
      <c r="BY929" s="259"/>
      <c r="BZ929" s="259"/>
      <c r="CA929" s="259"/>
      <c r="CB929" s="259"/>
      <c r="CC929" s="259"/>
      <c r="CD929" s="259"/>
      <c r="CE929" s="259"/>
    </row>
    <row r="930" spans="46:83" x14ac:dyDescent="0.15">
      <c r="AT930" s="259"/>
      <c r="AU930" s="259"/>
      <c r="AV930" s="259"/>
      <c r="AW930" s="259"/>
      <c r="AX930" s="259"/>
      <c r="AY930" s="259"/>
      <c r="AZ930" s="259"/>
      <c r="BA930" s="259"/>
      <c r="BB930" s="259"/>
      <c r="BC930" s="259"/>
      <c r="BD930" s="259"/>
      <c r="BE930" s="259"/>
      <c r="BF930" s="259"/>
      <c r="BG930" s="259"/>
      <c r="BH930" s="259"/>
      <c r="BI930" s="259"/>
      <c r="BJ930" s="259"/>
      <c r="BK930" s="259"/>
      <c r="BL930" s="259"/>
      <c r="BM930" s="259"/>
      <c r="BN930" s="259"/>
      <c r="BO930" s="259"/>
      <c r="BP930" s="259"/>
      <c r="BQ930" s="259"/>
      <c r="BR930" s="259"/>
      <c r="BS930" s="259"/>
      <c r="BT930" s="259"/>
      <c r="BU930" s="259"/>
      <c r="BV930" s="259"/>
      <c r="BW930" s="259"/>
      <c r="BX930" s="259"/>
      <c r="BY930" s="259"/>
      <c r="BZ930" s="259"/>
      <c r="CA930" s="259"/>
      <c r="CB930" s="259"/>
      <c r="CC930" s="259"/>
      <c r="CD930" s="259"/>
      <c r="CE930" s="259"/>
    </row>
    <row r="931" spans="46:83" x14ac:dyDescent="0.15">
      <c r="AT931" s="259"/>
      <c r="AU931" s="259"/>
      <c r="AV931" s="259"/>
      <c r="AW931" s="259"/>
      <c r="AX931" s="259"/>
      <c r="AY931" s="259"/>
      <c r="AZ931" s="259"/>
      <c r="BA931" s="259"/>
      <c r="BB931" s="259"/>
      <c r="BC931" s="259"/>
      <c r="BD931" s="259"/>
      <c r="BE931" s="259"/>
      <c r="BF931" s="259"/>
      <c r="BG931" s="259"/>
      <c r="BH931" s="259"/>
      <c r="BI931" s="259"/>
      <c r="BJ931" s="259"/>
      <c r="BK931" s="259"/>
      <c r="BL931" s="259"/>
      <c r="BM931" s="259"/>
      <c r="BN931" s="259"/>
      <c r="BO931" s="259"/>
      <c r="BP931" s="259"/>
      <c r="BQ931" s="259"/>
      <c r="BR931" s="259"/>
      <c r="BS931" s="259"/>
      <c r="BT931" s="259"/>
      <c r="BU931" s="259"/>
      <c r="BV931" s="259"/>
      <c r="BW931" s="259"/>
      <c r="BX931" s="259"/>
      <c r="BY931" s="259"/>
      <c r="BZ931" s="259"/>
      <c r="CA931" s="259"/>
      <c r="CB931" s="259"/>
      <c r="CC931" s="259"/>
      <c r="CD931" s="259"/>
      <c r="CE931" s="259"/>
    </row>
    <row r="932" spans="46:83" x14ac:dyDescent="0.15">
      <c r="AT932" s="259"/>
      <c r="AU932" s="259"/>
      <c r="AV932" s="259"/>
      <c r="AW932" s="259"/>
      <c r="AX932" s="259"/>
      <c r="AY932" s="259"/>
      <c r="AZ932" s="259"/>
      <c r="BA932" s="259"/>
      <c r="BB932" s="259"/>
      <c r="BC932" s="259"/>
      <c r="BD932" s="259"/>
      <c r="BE932" s="259"/>
      <c r="BF932" s="259"/>
      <c r="BG932" s="259"/>
      <c r="BH932" s="259"/>
      <c r="BI932" s="259"/>
      <c r="BJ932" s="259"/>
      <c r="BK932" s="259"/>
      <c r="BL932" s="259"/>
      <c r="BM932" s="259"/>
      <c r="BN932" s="259"/>
      <c r="BO932" s="259"/>
      <c r="BP932" s="259"/>
      <c r="BQ932" s="259"/>
      <c r="BR932" s="259"/>
      <c r="BS932" s="259"/>
      <c r="BT932" s="259"/>
      <c r="BU932" s="259"/>
      <c r="BV932" s="259"/>
      <c r="BW932" s="259"/>
      <c r="BX932" s="259"/>
      <c r="BY932" s="259"/>
      <c r="BZ932" s="259"/>
      <c r="CA932" s="259"/>
      <c r="CB932" s="259"/>
      <c r="CC932" s="259"/>
      <c r="CD932" s="259"/>
      <c r="CE932" s="259"/>
    </row>
    <row r="933" spans="46:83" x14ac:dyDescent="0.15">
      <c r="AT933" s="259"/>
      <c r="AU933" s="259"/>
      <c r="AV933" s="259"/>
      <c r="AW933" s="259"/>
      <c r="AX933" s="259"/>
      <c r="AY933" s="259"/>
      <c r="AZ933" s="259"/>
      <c r="BA933" s="259"/>
      <c r="BB933" s="259"/>
      <c r="BC933" s="259"/>
      <c r="BD933" s="259"/>
      <c r="BE933" s="259"/>
      <c r="BF933" s="259"/>
      <c r="BG933" s="259"/>
      <c r="BH933" s="259"/>
      <c r="BI933" s="259"/>
      <c r="BJ933" s="259"/>
      <c r="BK933" s="259"/>
      <c r="BL933" s="259"/>
      <c r="BM933" s="259"/>
      <c r="BN933" s="259"/>
      <c r="BO933" s="259"/>
      <c r="BP933" s="259"/>
      <c r="BQ933" s="259"/>
      <c r="BR933" s="259"/>
      <c r="BS933" s="259"/>
      <c r="BT933" s="259"/>
      <c r="BU933" s="259"/>
      <c r="BV933" s="259"/>
      <c r="BW933" s="259"/>
      <c r="BX933" s="259"/>
      <c r="BY933" s="259"/>
      <c r="BZ933" s="259"/>
      <c r="CA933" s="259"/>
      <c r="CB933" s="259"/>
      <c r="CC933" s="259"/>
      <c r="CD933" s="259"/>
      <c r="CE933" s="259"/>
    </row>
    <row r="934" spans="46:83" x14ac:dyDescent="0.15">
      <c r="AT934" s="259"/>
      <c r="AU934" s="259"/>
      <c r="AV934" s="259"/>
      <c r="AW934" s="259"/>
      <c r="AX934" s="259"/>
      <c r="AY934" s="259"/>
      <c r="AZ934" s="259"/>
      <c r="BA934" s="259"/>
      <c r="BB934" s="259"/>
      <c r="BC934" s="259"/>
      <c r="BD934" s="259"/>
      <c r="BE934" s="259"/>
      <c r="BF934" s="259"/>
      <c r="BG934" s="259"/>
      <c r="BH934" s="259"/>
      <c r="BI934" s="259"/>
      <c r="BJ934" s="259"/>
      <c r="BK934" s="259"/>
      <c r="BL934" s="259"/>
      <c r="BM934" s="259"/>
      <c r="BN934" s="259"/>
      <c r="BO934" s="259"/>
      <c r="BP934" s="259"/>
      <c r="BQ934" s="259"/>
      <c r="BR934" s="259"/>
      <c r="BS934" s="259"/>
      <c r="BT934" s="259"/>
      <c r="BU934" s="259"/>
      <c r="BV934" s="259"/>
      <c r="BW934" s="259"/>
      <c r="BX934" s="259"/>
      <c r="BY934" s="259"/>
      <c r="BZ934" s="259"/>
      <c r="CA934" s="259"/>
      <c r="CB934" s="259"/>
      <c r="CC934" s="259"/>
      <c r="CD934" s="259"/>
      <c r="CE934" s="259"/>
    </row>
    <row r="935" spans="46:83" x14ac:dyDescent="0.15">
      <c r="AT935" s="259"/>
      <c r="AU935" s="259"/>
      <c r="AV935" s="259"/>
      <c r="AW935" s="259"/>
      <c r="AX935" s="259"/>
      <c r="AY935" s="259"/>
      <c r="AZ935" s="259"/>
      <c r="BA935" s="259"/>
      <c r="BB935" s="259"/>
      <c r="BC935" s="259"/>
      <c r="BD935" s="259"/>
      <c r="BE935" s="259"/>
      <c r="BF935" s="259"/>
      <c r="BG935" s="259"/>
      <c r="BH935" s="259"/>
      <c r="BI935" s="259"/>
      <c r="BJ935" s="259"/>
      <c r="BK935" s="259"/>
      <c r="BL935" s="259"/>
      <c r="BM935" s="259"/>
      <c r="BN935" s="259"/>
      <c r="BO935" s="259"/>
      <c r="BP935" s="259"/>
      <c r="BQ935" s="259"/>
      <c r="BR935" s="259"/>
      <c r="BS935" s="259"/>
      <c r="BT935" s="259"/>
      <c r="BU935" s="259"/>
      <c r="BV935" s="259"/>
      <c r="BW935" s="259"/>
      <c r="BX935" s="259"/>
      <c r="BY935" s="259"/>
      <c r="BZ935" s="259"/>
      <c r="CA935" s="259"/>
      <c r="CB935" s="259"/>
      <c r="CC935" s="259"/>
      <c r="CD935" s="259"/>
      <c r="CE935" s="259"/>
    </row>
    <row r="936" spans="46:83" x14ac:dyDescent="0.15">
      <c r="AT936" s="259"/>
      <c r="AU936" s="259"/>
      <c r="AV936" s="259"/>
      <c r="AW936" s="259"/>
      <c r="AX936" s="259"/>
      <c r="AY936" s="259"/>
      <c r="AZ936" s="259"/>
      <c r="BA936" s="259"/>
      <c r="BB936" s="259"/>
      <c r="BC936" s="259"/>
      <c r="BD936" s="259"/>
      <c r="BE936" s="259"/>
      <c r="BF936" s="259"/>
      <c r="BG936" s="259"/>
      <c r="BH936" s="259"/>
      <c r="BI936" s="259"/>
      <c r="BJ936" s="259"/>
      <c r="BK936" s="259"/>
      <c r="BL936" s="259"/>
      <c r="BM936" s="259"/>
      <c r="BN936" s="259"/>
      <c r="BO936" s="259"/>
      <c r="BP936" s="259"/>
      <c r="BQ936" s="259"/>
      <c r="BR936" s="259"/>
      <c r="BS936" s="259"/>
      <c r="BT936" s="259"/>
      <c r="BU936" s="259"/>
      <c r="BV936" s="259"/>
      <c r="BW936" s="259"/>
      <c r="BX936" s="259"/>
      <c r="BY936" s="259"/>
      <c r="BZ936" s="259"/>
      <c r="CA936" s="259"/>
      <c r="CB936" s="259"/>
      <c r="CC936" s="259"/>
      <c r="CD936" s="259"/>
      <c r="CE936" s="259"/>
    </row>
    <row r="937" spans="46:83" x14ac:dyDescent="0.15">
      <c r="AT937" s="259"/>
      <c r="AU937" s="259"/>
      <c r="AV937" s="259"/>
      <c r="AW937" s="259"/>
      <c r="AX937" s="259"/>
      <c r="AY937" s="259"/>
      <c r="AZ937" s="259"/>
      <c r="BA937" s="259"/>
      <c r="BB937" s="259"/>
      <c r="BC937" s="259"/>
      <c r="BD937" s="259"/>
      <c r="BE937" s="259"/>
      <c r="BF937" s="259"/>
      <c r="BG937" s="259"/>
      <c r="BH937" s="259"/>
      <c r="BI937" s="259"/>
      <c r="BJ937" s="259"/>
      <c r="BK937" s="259"/>
      <c r="BL937" s="259"/>
      <c r="BM937" s="259"/>
      <c r="BN937" s="259"/>
      <c r="BO937" s="259"/>
      <c r="BP937" s="259"/>
      <c r="BQ937" s="259"/>
      <c r="BR937" s="259"/>
      <c r="BS937" s="259"/>
      <c r="BT937" s="259"/>
      <c r="BU937" s="259"/>
      <c r="BV937" s="259"/>
      <c r="BW937" s="259"/>
      <c r="BX937" s="259"/>
      <c r="BY937" s="259"/>
      <c r="BZ937" s="259"/>
      <c r="CA937" s="259"/>
      <c r="CB937" s="259"/>
      <c r="CC937" s="259"/>
      <c r="CD937" s="259"/>
      <c r="CE937" s="259"/>
    </row>
    <row r="938" spans="46:83" x14ac:dyDescent="0.15">
      <c r="AT938" s="259"/>
      <c r="AU938" s="259"/>
      <c r="AV938" s="259"/>
      <c r="AW938" s="259"/>
      <c r="AX938" s="259"/>
      <c r="AY938" s="259"/>
      <c r="AZ938" s="259"/>
      <c r="BA938" s="259"/>
      <c r="BB938" s="259"/>
      <c r="BC938" s="259"/>
      <c r="BD938" s="259"/>
      <c r="BE938" s="259"/>
      <c r="BF938" s="259"/>
      <c r="BG938" s="259"/>
      <c r="BH938" s="259"/>
      <c r="BI938" s="259"/>
      <c r="BJ938" s="259"/>
      <c r="BK938" s="259"/>
      <c r="BL938" s="259"/>
      <c r="BM938" s="259"/>
      <c r="BN938" s="259"/>
      <c r="BO938" s="259"/>
      <c r="BP938" s="259"/>
      <c r="BQ938" s="259"/>
      <c r="BR938" s="259"/>
      <c r="BS938" s="259"/>
      <c r="BT938" s="259"/>
      <c r="BU938" s="259"/>
      <c r="BV938" s="259"/>
      <c r="BW938" s="259"/>
      <c r="BX938" s="259"/>
      <c r="BY938" s="259"/>
      <c r="BZ938" s="259"/>
      <c r="CA938" s="259"/>
      <c r="CB938" s="259"/>
      <c r="CC938" s="259"/>
      <c r="CD938" s="259"/>
      <c r="CE938" s="259"/>
    </row>
    <row r="939" spans="46:83" x14ac:dyDescent="0.15">
      <c r="AT939" s="259"/>
      <c r="AU939" s="259"/>
      <c r="AV939" s="259"/>
      <c r="AW939" s="259"/>
      <c r="AX939" s="259"/>
      <c r="AY939" s="259"/>
      <c r="AZ939" s="259"/>
      <c r="BA939" s="259"/>
      <c r="BB939" s="259"/>
      <c r="BC939" s="259"/>
      <c r="BD939" s="259"/>
      <c r="BE939" s="259"/>
      <c r="BF939" s="259"/>
      <c r="BG939" s="259"/>
      <c r="BH939" s="259"/>
      <c r="BI939" s="259"/>
      <c r="BJ939" s="259"/>
      <c r="BK939" s="259"/>
      <c r="BL939" s="259"/>
      <c r="BM939" s="259"/>
      <c r="BN939" s="259"/>
      <c r="BO939" s="259"/>
      <c r="BP939" s="259"/>
      <c r="BQ939" s="259"/>
      <c r="BR939" s="259"/>
      <c r="BS939" s="259"/>
      <c r="BT939" s="259"/>
      <c r="BU939" s="259"/>
      <c r="BV939" s="259"/>
      <c r="BW939" s="259"/>
      <c r="BX939" s="259"/>
      <c r="BY939" s="259"/>
      <c r="BZ939" s="259"/>
      <c r="CA939" s="259"/>
      <c r="CB939" s="259"/>
      <c r="CC939" s="259"/>
      <c r="CD939" s="259"/>
      <c r="CE939" s="259"/>
    </row>
    <row r="940" spans="46:83" x14ac:dyDescent="0.15">
      <c r="AT940" s="259"/>
      <c r="AU940" s="259"/>
      <c r="AV940" s="259"/>
      <c r="AW940" s="259"/>
      <c r="AX940" s="259"/>
      <c r="AY940" s="259"/>
      <c r="AZ940" s="259"/>
      <c r="BA940" s="259"/>
      <c r="BB940" s="259"/>
      <c r="BC940" s="259"/>
      <c r="BD940" s="259"/>
      <c r="BE940" s="259"/>
      <c r="BF940" s="259"/>
      <c r="BG940" s="259"/>
      <c r="BH940" s="259"/>
      <c r="BI940" s="259"/>
      <c r="BJ940" s="259"/>
      <c r="BK940" s="259"/>
      <c r="BL940" s="259"/>
      <c r="BM940" s="259"/>
      <c r="BN940" s="259"/>
      <c r="BO940" s="259"/>
      <c r="BP940" s="259"/>
      <c r="BQ940" s="259"/>
      <c r="BR940" s="259"/>
      <c r="BS940" s="259"/>
      <c r="BT940" s="259"/>
      <c r="BU940" s="259"/>
      <c r="BV940" s="259"/>
      <c r="BW940" s="259"/>
      <c r="BX940" s="259"/>
      <c r="BY940" s="259"/>
      <c r="BZ940" s="259"/>
      <c r="CA940" s="259"/>
      <c r="CB940" s="259"/>
      <c r="CC940" s="259"/>
      <c r="CD940" s="259"/>
      <c r="CE940" s="259"/>
    </row>
    <row r="941" spans="46:83" x14ac:dyDescent="0.15">
      <c r="AT941" s="259"/>
      <c r="AU941" s="259"/>
      <c r="AV941" s="259"/>
      <c r="AW941" s="259"/>
      <c r="AX941" s="259"/>
      <c r="AY941" s="259"/>
      <c r="AZ941" s="259"/>
      <c r="BA941" s="259"/>
      <c r="BB941" s="259"/>
      <c r="BC941" s="259"/>
      <c r="BD941" s="259"/>
      <c r="BE941" s="259"/>
      <c r="BF941" s="259"/>
      <c r="BG941" s="259"/>
      <c r="BH941" s="259"/>
      <c r="BI941" s="259"/>
      <c r="BJ941" s="259"/>
      <c r="BK941" s="259"/>
      <c r="BL941" s="259"/>
      <c r="BM941" s="259"/>
      <c r="BN941" s="259"/>
      <c r="BO941" s="259"/>
      <c r="BP941" s="259"/>
      <c r="BQ941" s="259"/>
      <c r="BR941" s="259"/>
      <c r="BS941" s="259"/>
      <c r="BT941" s="259"/>
      <c r="BU941" s="259"/>
      <c r="BV941" s="259"/>
      <c r="BW941" s="259"/>
      <c r="BX941" s="259"/>
      <c r="BY941" s="259"/>
      <c r="BZ941" s="259"/>
      <c r="CA941" s="259"/>
      <c r="CB941" s="259"/>
      <c r="CC941" s="259"/>
      <c r="CD941" s="259"/>
      <c r="CE941" s="259"/>
    </row>
    <row r="942" spans="46:83" x14ac:dyDescent="0.15">
      <c r="AT942" s="259"/>
      <c r="AU942" s="259"/>
      <c r="AV942" s="259"/>
      <c r="AW942" s="259"/>
      <c r="AX942" s="259"/>
      <c r="AY942" s="259"/>
      <c r="AZ942" s="259"/>
      <c r="BA942" s="259"/>
      <c r="BB942" s="259"/>
      <c r="BC942" s="259"/>
      <c r="BD942" s="259"/>
      <c r="BE942" s="259"/>
      <c r="BF942" s="259"/>
      <c r="BG942" s="259"/>
      <c r="BH942" s="259"/>
      <c r="BI942" s="259"/>
      <c r="BJ942" s="259"/>
      <c r="BK942" s="259"/>
      <c r="BL942" s="259"/>
      <c r="BM942" s="259"/>
      <c r="BN942" s="259"/>
      <c r="BO942" s="259"/>
      <c r="BP942" s="259"/>
      <c r="BQ942" s="259"/>
      <c r="BR942" s="259"/>
      <c r="BS942" s="259"/>
      <c r="BT942" s="259"/>
      <c r="BU942" s="259"/>
      <c r="BV942" s="259"/>
      <c r="BW942" s="259"/>
      <c r="BX942" s="259"/>
      <c r="BY942" s="259"/>
      <c r="BZ942" s="259"/>
      <c r="CA942" s="259"/>
      <c r="CB942" s="259"/>
      <c r="CC942" s="259"/>
      <c r="CD942" s="259"/>
      <c r="CE942" s="259"/>
    </row>
    <row r="943" spans="46:83" x14ac:dyDescent="0.15">
      <c r="AT943" s="259"/>
      <c r="AU943" s="259"/>
      <c r="AV943" s="259"/>
      <c r="AW943" s="259"/>
      <c r="AX943" s="259"/>
      <c r="AY943" s="259"/>
      <c r="AZ943" s="259"/>
      <c r="BA943" s="259"/>
      <c r="BB943" s="259"/>
      <c r="BC943" s="259"/>
      <c r="BD943" s="259"/>
      <c r="BE943" s="259"/>
      <c r="BF943" s="259"/>
      <c r="BG943" s="259"/>
      <c r="BH943" s="259"/>
      <c r="BI943" s="259"/>
      <c r="BJ943" s="259"/>
      <c r="BK943" s="259"/>
      <c r="BL943" s="259"/>
      <c r="BM943" s="259"/>
      <c r="BN943" s="259"/>
      <c r="BO943" s="259"/>
      <c r="BP943" s="259"/>
      <c r="BQ943" s="259"/>
      <c r="BR943" s="259"/>
      <c r="BS943" s="259"/>
      <c r="BT943" s="259"/>
      <c r="BU943" s="259"/>
      <c r="BV943" s="259"/>
      <c r="BW943" s="259"/>
      <c r="BX943" s="259"/>
      <c r="BY943" s="259"/>
      <c r="BZ943" s="259"/>
      <c r="CA943" s="259"/>
      <c r="CB943" s="259"/>
      <c r="CC943" s="259"/>
      <c r="CD943" s="259"/>
      <c r="CE943" s="259"/>
    </row>
    <row r="944" spans="46:83" x14ac:dyDescent="0.15">
      <c r="AT944" s="259"/>
      <c r="AU944" s="259"/>
      <c r="AV944" s="259"/>
      <c r="AW944" s="259"/>
      <c r="AX944" s="259"/>
      <c r="AY944" s="259"/>
      <c r="AZ944" s="259"/>
      <c r="BA944" s="259"/>
      <c r="BB944" s="259"/>
      <c r="BC944" s="259"/>
      <c r="BD944" s="259"/>
      <c r="BE944" s="259"/>
      <c r="BF944" s="259"/>
      <c r="BG944" s="259"/>
      <c r="BH944" s="259"/>
      <c r="BI944" s="259"/>
      <c r="BJ944" s="259"/>
      <c r="BK944" s="259"/>
      <c r="BL944" s="259"/>
      <c r="BM944" s="259"/>
      <c r="BN944" s="259"/>
      <c r="BO944" s="259"/>
      <c r="BP944" s="259"/>
      <c r="BQ944" s="259"/>
      <c r="BR944" s="259"/>
      <c r="BS944" s="259"/>
      <c r="BT944" s="259"/>
      <c r="BU944" s="259"/>
      <c r="BV944" s="259"/>
      <c r="BW944" s="259"/>
      <c r="BX944" s="259"/>
      <c r="BY944" s="259"/>
      <c r="BZ944" s="259"/>
      <c r="CA944" s="259"/>
      <c r="CB944" s="259"/>
      <c r="CC944" s="259"/>
      <c r="CD944" s="259"/>
      <c r="CE944" s="259"/>
    </row>
    <row r="945" spans="46:83" x14ac:dyDescent="0.15">
      <c r="AT945" s="259"/>
      <c r="AU945" s="259"/>
      <c r="AV945" s="259"/>
      <c r="AW945" s="259"/>
      <c r="AX945" s="259"/>
      <c r="AY945" s="259"/>
      <c r="AZ945" s="259"/>
      <c r="BA945" s="259"/>
      <c r="BB945" s="259"/>
      <c r="BC945" s="259"/>
      <c r="BD945" s="259"/>
      <c r="BE945" s="259"/>
      <c r="BF945" s="259"/>
      <c r="BG945" s="259"/>
      <c r="BH945" s="259"/>
      <c r="BI945" s="259"/>
      <c r="BJ945" s="259"/>
      <c r="BK945" s="259"/>
      <c r="BL945" s="259"/>
      <c r="BM945" s="259"/>
      <c r="BN945" s="259"/>
      <c r="BO945" s="259"/>
      <c r="BP945" s="259"/>
      <c r="BQ945" s="259"/>
      <c r="BR945" s="259"/>
      <c r="BS945" s="259"/>
      <c r="BT945" s="259"/>
      <c r="BU945" s="259"/>
      <c r="BV945" s="259"/>
      <c r="BW945" s="259"/>
      <c r="BX945" s="259"/>
      <c r="BY945" s="259"/>
      <c r="BZ945" s="259"/>
      <c r="CA945" s="259"/>
      <c r="CB945" s="259"/>
      <c r="CC945" s="259"/>
      <c r="CD945" s="259"/>
      <c r="CE945" s="259"/>
    </row>
    <row r="946" spans="46:83" x14ac:dyDescent="0.15">
      <c r="AT946" s="259"/>
      <c r="AU946" s="259"/>
      <c r="AV946" s="259"/>
      <c r="AW946" s="259"/>
      <c r="AX946" s="259"/>
      <c r="AY946" s="259"/>
      <c r="AZ946" s="259"/>
      <c r="BA946" s="259"/>
      <c r="BB946" s="259"/>
      <c r="BC946" s="259"/>
      <c r="BD946" s="259"/>
      <c r="BE946" s="259"/>
      <c r="BF946" s="259"/>
      <c r="BG946" s="259"/>
      <c r="BH946" s="259"/>
      <c r="BI946" s="259"/>
      <c r="BJ946" s="259"/>
      <c r="BK946" s="259"/>
      <c r="BL946" s="259"/>
      <c r="BM946" s="259"/>
      <c r="BN946" s="259"/>
      <c r="BO946" s="259"/>
      <c r="BP946" s="259"/>
      <c r="BQ946" s="259"/>
      <c r="BR946" s="259"/>
      <c r="BS946" s="259"/>
      <c r="BT946" s="259"/>
      <c r="BU946" s="259"/>
      <c r="BV946" s="259"/>
      <c r="BW946" s="259"/>
      <c r="BX946" s="259"/>
      <c r="BY946" s="259"/>
      <c r="BZ946" s="259"/>
      <c r="CA946" s="259"/>
      <c r="CB946" s="259"/>
      <c r="CC946" s="259"/>
      <c r="CD946" s="259"/>
      <c r="CE946" s="259"/>
    </row>
    <row r="947" spans="46:83" x14ac:dyDescent="0.15">
      <c r="AT947" s="259"/>
      <c r="AU947" s="259"/>
      <c r="AV947" s="259"/>
      <c r="AW947" s="259"/>
      <c r="AX947" s="259"/>
      <c r="AY947" s="259"/>
      <c r="AZ947" s="259"/>
      <c r="BA947" s="259"/>
      <c r="BB947" s="259"/>
      <c r="BC947" s="259"/>
      <c r="BD947" s="259"/>
      <c r="BE947" s="259"/>
      <c r="BF947" s="259"/>
      <c r="BG947" s="259"/>
      <c r="BH947" s="259"/>
      <c r="BI947" s="259"/>
      <c r="BJ947" s="259"/>
      <c r="BK947" s="259"/>
      <c r="BL947" s="259"/>
      <c r="BM947" s="259"/>
      <c r="BN947" s="259"/>
      <c r="BO947" s="259"/>
      <c r="BP947" s="259"/>
      <c r="BQ947" s="259"/>
      <c r="BR947" s="259"/>
      <c r="BS947" s="259"/>
      <c r="BT947" s="259"/>
      <c r="BU947" s="259"/>
      <c r="BV947" s="259"/>
      <c r="BW947" s="259"/>
      <c r="BX947" s="259"/>
      <c r="BY947" s="259"/>
      <c r="BZ947" s="259"/>
      <c r="CA947" s="259"/>
      <c r="CB947" s="259"/>
      <c r="CC947" s="259"/>
      <c r="CD947" s="259"/>
      <c r="CE947" s="259"/>
    </row>
    <row r="948" spans="46:83" x14ac:dyDescent="0.15">
      <c r="AT948" s="259"/>
      <c r="AU948" s="259"/>
      <c r="AV948" s="259"/>
      <c r="AW948" s="259"/>
      <c r="AX948" s="259"/>
      <c r="AY948" s="259"/>
      <c r="AZ948" s="259"/>
      <c r="BA948" s="259"/>
      <c r="BB948" s="259"/>
      <c r="BC948" s="259"/>
      <c r="BD948" s="259"/>
      <c r="BE948" s="259"/>
      <c r="BF948" s="259"/>
      <c r="BG948" s="259"/>
      <c r="BH948" s="259"/>
      <c r="BI948" s="259"/>
      <c r="BJ948" s="259"/>
      <c r="BK948" s="259"/>
      <c r="BL948" s="259"/>
      <c r="BM948" s="259"/>
      <c r="BN948" s="259"/>
      <c r="BO948" s="259"/>
      <c r="BP948" s="259"/>
      <c r="BQ948" s="259"/>
      <c r="BR948" s="259"/>
      <c r="BS948" s="259"/>
      <c r="BT948" s="259"/>
      <c r="BU948" s="259"/>
      <c r="BV948" s="259"/>
      <c r="BW948" s="259"/>
      <c r="BX948" s="259"/>
      <c r="BY948" s="259"/>
      <c r="BZ948" s="259"/>
      <c r="CA948" s="259"/>
      <c r="CB948" s="259"/>
      <c r="CC948" s="259"/>
      <c r="CD948" s="259"/>
      <c r="CE948" s="259"/>
    </row>
    <row r="949" spans="46:83" x14ac:dyDescent="0.15">
      <c r="AT949" s="259"/>
      <c r="AU949" s="259"/>
      <c r="AV949" s="259"/>
      <c r="AW949" s="259"/>
      <c r="AX949" s="259"/>
      <c r="AY949" s="259"/>
      <c r="AZ949" s="259"/>
      <c r="BA949" s="259"/>
      <c r="BB949" s="259"/>
      <c r="BC949" s="259"/>
      <c r="BD949" s="259"/>
      <c r="BE949" s="259"/>
      <c r="BF949" s="259"/>
      <c r="BG949" s="259"/>
      <c r="BH949" s="259"/>
      <c r="BI949" s="259"/>
      <c r="BJ949" s="259"/>
      <c r="BK949" s="259"/>
      <c r="BL949" s="259"/>
      <c r="BM949" s="259"/>
      <c r="BN949" s="259"/>
      <c r="BO949" s="259"/>
      <c r="BP949" s="259"/>
      <c r="BQ949" s="259"/>
      <c r="BR949" s="259"/>
      <c r="BS949" s="259"/>
      <c r="BT949" s="259"/>
      <c r="BU949" s="259"/>
      <c r="BV949" s="259"/>
      <c r="BW949" s="259"/>
      <c r="BX949" s="259"/>
      <c r="BY949" s="259"/>
      <c r="BZ949" s="259"/>
      <c r="CA949" s="259"/>
      <c r="CB949" s="259"/>
      <c r="CC949" s="259"/>
      <c r="CD949" s="259"/>
      <c r="CE949" s="259"/>
    </row>
    <row r="950" spans="46:83" x14ac:dyDescent="0.15">
      <c r="AT950" s="259"/>
      <c r="AU950" s="259"/>
      <c r="AV950" s="259"/>
      <c r="AW950" s="259"/>
      <c r="AX950" s="259"/>
      <c r="AY950" s="259"/>
      <c r="AZ950" s="259"/>
      <c r="BA950" s="259"/>
      <c r="BB950" s="259"/>
      <c r="BC950" s="259"/>
      <c r="BD950" s="259"/>
      <c r="BE950" s="259"/>
      <c r="BF950" s="259"/>
      <c r="BG950" s="259"/>
      <c r="BH950" s="259"/>
      <c r="BI950" s="259"/>
      <c r="BJ950" s="259"/>
      <c r="BK950" s="259"/>
      <c r="BL950" s="259"/>
      <c r="BM950" s="259"/>
      <c r="BN950" s="259"/>
      <c r="BO950" s="259"/>
      <c r="BP950" s="259"/>
      <c r="BQ950" s="259"/>
      <c r="BR950" s="259"/>
      <c r="BS950" s="259"/>
      <c r="BT950" s="259"/>
      <c r="BU950" s="259"/>
      <c r="BV950" s="259"/>
      <c r="BW950" s="259"/>
      <c r="BX950" s="259"/>
      <c r="BY950" s="259"/>
      <c r="BZ950" s="259"/>
      <c r="CA950" s="259"/>
      <c r="CB950" s="259"/>
      <c r="CC950" s="259"/>
      <c r="CD950" s="259"/>
      <c r="CE950" s="259"/>
    </row>
    <row r="951" spans="46:83" x14ac:dyDescent="0.15">
      <c r="AT951" s="259"/>
      <c r="AU951" s="259"/>
      <c r="AV951" s="259"/>
      <c r="AW951" s="259"/>
      <c r="AX951" s="259"/>
      <c r="AY951" s="259"/>
      <c r="AZ951" s="259"/>
      <c r="BA951" s="259"/>
      <c r="BB951" s="259"/>
      <c r="BC951" s="259"/>
      <c r="BD951" s="259"/>
      <c r="BE951" s="259"/>
      <c r="BF951" s="259"/>
      <c r="BG951" s="259"/>
      <c r="BH951" s="259"/>
      <c r="BI951" s="259"/>
      <c r="BJ951" s="259"/>
      <c r="BK951" s="259"/>
      <c r="BL951" s="259"/>
      <c r="BM951" s="259"/>
      <c r="BN951" s="259"/>
      <c r="BO951" s="259"/>
      <c r="BP951" s="259"/>
      <c r="BQ951" s="259"/>
      <c r="BR951" s="259"/>
      <c r="BS951" s="259"/>
      <c r="BT951" s="259"/>
      <c r="BU951" s="259"/>
      <c r="BV951" s="259"/>
      <c r="BW951" s="259"/>
      <c r="BX951" s="259"/>
      <c r="BY951" s="259"/>
      <c r="BZ951" s="259"/>
      <c r="CA951" s="259"/>
      <c r="CB951" s="259"/>
      <c r="CC951" s="259"/>
      <c r="CD951" s="259"/>
      <c r="CE951" s="259"/>
    </row>
    <row r="952" spans="46:83" x14ac:dyDescent="0.15">
      <c r="AT952" s="259"/>
      <c r="AU952" s="259"/>
      <c r="AV952" s="259"/>
      <c r="AW952" s="259"/>
      <c r="AX952" s="259"/>
      <c r="AY952" s="259"/>
      <c r="AZ952" s="259"/>
      <c r="BA952" s="259"/>
      <c r="BB952" s="259"/>
      <c r="BC952" s="259"/>
      <c r="BD952" s="259"/>
      <c r="BE952" s="259"/>
      <c r="BF952" s="259"/>
      <c r="BG952" s="259"/>
      <c r="BH952" s="259"/>
      <c r="BI952" s="259"/>
      <c r="BJ952" s="259"/>
      <c r="BK952" s="259"/>
      <c r="BL952" s="259"/>
      <c r="BM952" s="259"/>
      <c r="BN952" s="259"/>
      <c r="BO952" s="259"/>
      <c r="BP952" s="259"/>
      <c r="BQ952" s="259"/>
      <c r="BR952" s="259"/>
      <c r="BS952" s="259"/>
      <c r="BT952" s="259"/>
      <c r="BU952" s="259"/>
      <c r="BV952" s="259"/>
      <c r="BW952" s="259"/>
      <c r="BX952" s="259"/>
      <c r="BY952" s="259"/>
      <c r="BZ952" s="259"/>
      <c r="CA952" s="259"/>
      <c r="CB952" s="259"/>
      <c r="CC952" s="259"/>
      <c r="CD952" s="259"/>
      <c r="CE952" s="259"/>
    </row>
    <row r="953" spans="46:83" x14ac:dyDescent="0.15">
      <c r="AT953" s="259"/>
      <c r="AU953" s="259"/>
      <c r="AV953" s="259"/>
      <c r="AW953" s="259"/>
      <c r="AX953" s="259"/>
      <c r="AY953" s="259"/>
      <c r="AZ953" s="259"/>
      <c r="BA953" s="259"/>
      <c r="BB953" s="259"/>
      <c r="BC953" s="259"/>
      <c r="BD953" s="259"/>
      <c r="BE953" s="259"/>
      <c r="BF953" s="259"/>
      <c r="BG953" s="259"/>
      <c r="BH953" s="259"/>
      <c r="BI953" s="259"/>
      <c r="BJ953" s="259"/>
      <c r="BK953" s="259"/>
      <c r="BL953" s="259"/>
      <c r="BM953" s="259"/>
      <c r="BN953" s="259"/>
      <c r="BO953" s="259"/>
      <c r="BP953" s="259"/>
      <c r="BQ953" s="259"/>
      <c r="BR953" s="259"/>
      <c r="BS953" s="259"/>
      <c r="BT953" s="259"/>
      <c r="BU953" s="259"/>
      <c r="BV953" s="259"/>
      <c r="BW953" s="259"/>
      <c r="BX953" s="259"/>
      <c r="BY953" s="259"/>
      <c r="BZ953" s="259"/>
      <c r="CA953" s="259"/>
      <c r="CB953" s="259"/>
      <c r="CC953" s="259"/>
      <c r="CD953" s="259"/>
      <c r="CE953" s="259"/>
    </row>
    <row r="954" spans="46:83" x14ac:dyDescent="0.15">
      <c r="AT954" s="259"/>
      <c r="AU954" s="259"/>
      <c r="AV954" s="259"/>
      <c r="AW954" s="259"/>
      <c r="AX954" s="259"/>
      <c r="AY954" s="259"/>
      <c r="AZ954" s="259"/>
      <c r="BA954" s="259"/>
      <c r="BB954" s="259"/>
      <c r="BC954" s="259"/>
      <c r="BD954" s="259"/>
      <c r="BE954" s="259"/>
      <c r="BF954" s="259"/>
      <c r="BG954" s="259"/>
      <c r="BH954" s="259"/>
      <c r="BI954" s="259"/>
      <c r="BJ954" s="259"/>
      <c r="BK954" s="259"/>
      <c r="BL954" s="259"/>
      <c r="BM954" s="259"/>
      <c r="BN954" s="259"/>
      <c r="BO954" s="259"/>
      <c r="BP954" s="259"/>
      <c r="BQ954" s="259"/>
      <c r="BR954" s="259"/>
      <c r="BS954" s="259"/>
      <c r="BT954" s="259"/>
      <c r="BU954" s="259"/>
      <c r="BV954" s="259"/>
      <c r="BW954" s="259"/>
      <c r="BX954" s="259"/>
      <c r="BY954" s="259"/>
      <c r="BZ954" s="259"/>
      <c r="CA954" s="259"/>
      <c r="CB954" s="259"/>
      <c r="CC954" s="259"/>
      <c r="CD954" s="259"/>
      <c r="CE954" s="259"/>
    </row>
    <row r="955" spans="46:83" x14ac:dyDescent="0.15">
      <c r="AT955" s="259"/>
      <c r="AU955" s="259"/>
      <c r="AV955" s="259"/>
      <c r="AW955" s="259"/>
      <c r="AX955" s="259"/>
      <c r="AY955" s="259"/>
      <c r="AZ955" s="259"/>
      <c r="BA955" s="259"/>
      <c r="BB955" s="259"/>
      <c r="BC955" s="259"/>
      <c r="BD955" s="259"/>
      <c r="BE955" s="259"/>
      <c r="BF955" s="259"/>
      <c r="BG955" s="259"/>
      <c r="BH955" s="259"/>
      <c r="BI955" s="259"/>
      <c r="BJ955" s="259"/>
      <c r="BK955" s="259"/>
      <c r="BL955" s="259"/>
      <c r="BM955" s="259"/>
      <c r="BN955" s="259"/>
      <c r="BO955" s="259"/>
      <c r="BP955" s="259"/>
      <c r="BQ955" s="259"/>
      <c r="BR955" s="259"/>
      <c r="BS955" s="259"/>
      <c r="BT955" s="259"/>
      <c r="BU955" s="259"/>
      <c r="BV955" s="259"/>
      <c r="BW955" s="259"/>
      <c r="BX955" s="259"/>
      <c r="BY955" s="259"/>
      <c r="BZ955" s="259"/>
      <c r="CA955" s="259"/>
      <c r="CB955" s="259"/>
      <c r="CC955" s="259"/>
      <c r="CD955" s="259"/>
      <c r="CE955" s="259"/>
    </row>
    <row r="956" spans="46:83" x14ac:dyDescent="0.15">
      <c r="AT956" s="259"/>
      <c r="AU956" s="259"/>
      <c r="AV956" s="259"/>
      <c r="AW956" s="259"/>
      <c r="AX956" s="259"/>
      <c r="AY956" s="259"/>
      <c r="AZ956" s="259"/>
      <c r="BA956" s="259"/>
      <c r="BB956" s="259"/>
      <c r="BC956" s="259"/>
      <c r="BD956" s="259"/>
      <c r="BE956" s="259"/>
      <c r="BF956" s="259"/>
      <c r="BG956" s="259"/>
      <c r="BH956" s="259"/>
      <c r="BI956" s="259"/>
      <c r="BJ956" s="259"/>
      <c r="BK956" s="259"/>
      <c r="BL956" s="259"/>
      <c r="BM956" s="259"/>
      <c r="BN956" s="259"/>
      <c r="BO956" s="259"/>
      <c r="BP956" s="259"/>
      <c r="BQ956" s="259"/>
      <c r="BR956" s="259"/>
      <c r="BS956" s="259"/>
      <c r="BT956" s="259"/>
      <c r="BU956" s="259"/>
      <c r="BV956" s="259"/>
      <c r="BW956" s="259"/>
      <c r="BX956" s="259"/>
      <c r="BY956" s="259"/>
      <c r="BZ956" s="259"/>
      <c r="CA956" s="259"/>
      <c r="CB956" s="259"/>
      <c r="CC956" s="259"/>
      <c r="CD956" s="259"/>
      <c r="CE956" s="259"/>
    </row>
    <row r="957" spans="46:83" x14ac:dyDescent="0.15">
      <c r="AT957" s="259"/>
      <c r="AU957" s="259"/>
      <c r="AV957" s="259"/>
      <c r="AW957" s="259"/>
      <c r="AX957" s="259"/>
      <c r="AY957" s="259"/>
      <c r="AZ957" s="259"/>
      <c r="BA957" s="259"/>
      <c r="BB957" s="259"/>
      <c r="BC957" s="259"/>
      <c r="BD957" s="259"/>
      <c r="BE957" s="259"/>
      <c r="BF957" s="259"/>
      <c r="BG957" s="259"/>
      <c r="BH957" s="259"/>
      <c r="BI957" s="259"/>
      <c r="BJ957" s="259"/>
      <c r="BK957" s="259"/>
      <c r="BL957" s="259"/>
      <c r="BM957" s="259"/>
      <c r="BN957" s="259"/>
      <c r="BO957" s="259"/>
      <c r="BP957" s="259"/>
      <c r="BQ957" s="259"/>
      <c r="BR957" s="259"/>
      <c r="BS957" s="259"/>
      <c r="BT957" s="259"/>
      <c r="BU957" s="259"/>
      <c r="BV957" s="259"/>
      <c r="BW957" s="259"/>
      <c r="BX957" s="259"/>
      <c r="BY957" s="259"/>
      <c r="BZ957" s="259"/>
      <c r="CA957" s="259"/>
      <c r="CB957" s="259"/>
      <c r="CC957" s="259"/>
      <c r="CD957" s="259"/>
      <c r="CE957" s="259"/>
    </row>
    <row r="958" spans="46:83" x14ac:dyDescent="0.15">
      <c r="AT958" s="259"/>
      <c r="AU958" s="259"/>
      <c r="AV958" s="259"/>
      <c r="AW958" s="259"/>
      <c r="AX958" s="259"/>
      <c r="AY958" s="259"/>
      <c r="AZ958" s="259"/>
      <c r="BA958" s="259"/>
      <c r="BB958" s="259"/>
      <c r="BC958" s="259"/>
      <c r="BD958" s="259"/>
      <c r="BE958" s="259"/>
      <c r="BF958" s="259"/>
      <c r="BG958" s="259"/>
      <c r="BH958" s="259"/>
      <c r="BI958" s="259"/>
      <c r="BJ958" s="259"/>
      <c r="BK958" s="259"/>
      <c r="BL958" s="259"/>
      <c r="BM958" s="259"/>
      <c r="BN958" s="259"/>
      <c r="BO958" s="259"/>
      <c r="BP958" s="259"/>
      <c r="BQ958" s="259"/>
      <c r="BR958" s="259"/>
      <c r="BS958" s="259"/>
      <c r="BT958" s="259"/>
      <c r="BU958" s="259"/>
      <c r="BV958" s="259"/>
      <c r="BW958" s="259"/>
      <c r="BX958" s="259"/>
      <c r="BY958" s="259"/>
      <c r="BZ958" s="259"/>
      <c r="CA958" s="259"/>
      <c r="CB958" s="259"/>
      <c r="CC958" s="259"/>
      <c r="CD958" s="259"/>
      <c r="CE958" s="259"/>
    </row>
    <row r="959" spans="46:83" x14ac:dyDescent="0.15">
      <c r="AT959" s="259"/>
      <c r="AU959" s="259"/>
      <c r="AV959" s="259"/>
      <c r="AW959" s="259"/>
      <c r="AX959" s="259"/>
      <c r="AY959" s="259"/>
      <c r="AZ959" s="259"/>
      <c r="BA959" s="259"/>
      <c r="BB959" s="259"/>
      <c r="BC959" s="259"/>
      <c r="BD959" s="259"/>
      <c r="BE959" s="259"/>
      <c r="BF959" s="259"/>
      <c r="BG959" s="259"/>
      <c r="BH959" s="259"/>
      <c r="BI959" s="259"/>
      <c r="BJ959" s="259"/>
      <c r="BK959" s="259"/>
      <c r="BL959" s="259"/>
      <c r="BM959" s="259"/>
      <c r="BN959" s="259"/>
      <c r="BO959" s="259"/>
      <c r="BP959" s="259"/>
      <c r="BQ959" s="259"/>
      <c r="BR959" s="259"/>
      <c r="BS959" s="259"/>
      <c r="BT959" s="259"/>
      <c r="BU959" s="259"/>
      <c r="BV959" s="259"/>
      <c r="BW959" s="259"/>
      <c r="BX959" s="259"/>
      <c r="BY959" s="259"/>
      <c r="BZ959" s="259"/>
      <c r="CA959" s="259"/>
      <c r="CB959" s="259"/>
      <c r="CC959" s="259"/>
      <c r="CD959" s="259"/>
      <c r="CE959" s="259"/>
    </row>
    <row r="960" spans="46:83" x14ac:dyDescent="0.15">
      <c r="AT960" s="259"/>
      <c r="AU960" s="259"/>
      <c r="AV960" s="259"/>
      <c r="AW960" s="259"/>
      <c r="AX960" s="259"/>
      <c r="AY960" s="259"/>
      <c r="AZ960" s="259"/>
      <c r="BA960" s="259"/>
      <c r="BB960" s="259"/>
      <c r="BC960" s="259"/>
      <c r="BD960" s="259"/>
      <c r="BE960" s="259"/>
      <c r="BF960" s="259"/>
      <c r="BG960" s="259"/>
      <c r="BH960" s="259"/>
      <c r="BI960" s="259"/>
      <c r="BJ960" s="259"/>
      <c r="BK960" s="259"/>
      <c r="BL960" s="259"/>
      <c r="BM960" s="259"/>
      <c r="BN960" s="259"/>
      <c r="BO960" s="259"/>
      <c r="BP960" s="259"/>
      <c r="BQ960" s="259"/>
      <c r="BR960" s="259"/>
      <c r="BS960" s="259"/>
      <c r="BT960" s="259"/>
      <c r="BU960" s="259"/>
      <c r="BV960" s="259"/>
      <c r="BW960" s="259"/>
      <c r="BX960" s="259"/>
      <c r="BY960" s="259"/>
      <c r="BZ960" s="259"/>
      <c r="CA960" s="259"/>
      <c r="CB960" s="259"/>
      <c r="CC960" s="259"/>
      <c r="CD960" s="259"/>
      <c r="CE960" s="259"/>
    </row>
    <row r="961" spans="46:83" x14ac:dyDescent="0.15">
      <c r="AT961" s="259"/>
      <c r="AU961" s="259"/>
      <c r="AV961" s="259"/>
      <c r="AW961" s="259"/>
      <c r="AX961" s="259"/>
      <c r="AY961" s="259"/>
      <c r="AZ961" s="259"/>
      <c r="BA961" s="259"/>
      <c r="BB961" s="259"/>
      <c r="BC961" s="259"/>
      <c r="BD961" s="259"/>
      <c r="BE961" s="259"/>
      <c r="BF961" s="259"/>
      <c r="BG961" s="259"/>
      <c r="BH961" s="259"/>
      <c r="BI961" s="259"/>
      <c r="BJ961" s="259"/>
      <c r="BK961" s="259"/>
      <c r="BL961" s="259"/>
      <c r="BM961" s="259"/>
      <c r="BN961" s="259"/>
      <c r="BO961" s="259"/>
      <c r="BP961" s="259"/>
      <c r="BQ961" s="259"/>
      <c r="BR961" s="259"/>
      <c r="BS961" s="259"/>
      <c r="BT961" s="259"/>
      <c r="BU961" s="259"/>
      <c r="BV961" s="259"/>
      <c r="BW961" s="259"/>
      <c r="BX961" s="259"/>
      <c r="BY961" s="259"/>
      <c r="BZ961" s="259"/>
      <c r="CA961" s="259"/>
      <c r="CB961" s="259"/>
      <c r="CC961" s="259"/>
      <c r="CD961" s="259"/>
      <c r="CE961" s="259"/>
    </row>
    <row r="962" spans="46:83" x14ac:dyDescent="0.15">
      <c r="AT962" s="259"/>
      <c r="AU962" s="259"/>
      <c r="AV962" s="259"/>
      <c r="AW962" s="259"/>
      <c r="AX962" s="259"/>
      <c r="AY962" s="259"/>
      <c r="AZ962" s="259"/>
      <c r="BA962" s="259"/>
      <c r="BB962" s="259"/>
      <c r="BC962" s="259"/>
      <c r="BD962" s="259"/>
      <c r="BE962" s="259"/>
      <c r="BF962" s="259"/>
      <c r="BG962" s="259"/>
      <c r="BH962" s="259"/>
      <c r="BI962" s="259"/>
      <c r="BJ962" s="259"/>
      <c r="BK962" s="259"/>
      <c r="BL962" s="259"/>
      <c r="BM962" s="259"/>
      <c r="BN962" s="259"/>
      <c r="BO962" s="259"/>
      <c r="BP962" s="259"/>
      <c r="BQ962" s="259"/>
      <c r="BR962" s="259"/>
      <c r="BS962" s="259"/>
      <c r="BT962" s="259"/>
      <c r="BU962" s="259"/>
      <c r="BV962" s="259"/>
      <c r="BW962" s="259"/>
      <c r="BX962" s="259"/>
      <c r="BY962" s="259"/>
      <c r="BZ962" s="259"/>
      <c r="CA962" s="259"/>
      <c r="CB962" s="259"/>
      <c r="CC962" s="259"/>
      <c r="CD962" s="259"/>
      <c r="CE962" s="259"/>
    </row>
    <row r="963" spans="46:83" x14ac:dyDescent="0.15">
      <c r="AT963" s="259"/>
      <c r="AU963" s="259"/>
      <c r="AV963" s="259"/>
      <c r="AW963" s="259"/>
      <c r="AX963" s="259"/>
      <c r="AY963" s="259"/>
      <c r="AZ963" s="259"/>
      <c r="BA963" s="259"/>
      <c r="BB963" s="259"/>
      <c r="BC963" s="259"/>
      <c r="BD963" s="259"/>
      <c r="BE963" s="259"/>
      <c r="BF963" s="259"/>
      <c r="BG963" s="259"/>
      <c r="BH963" s="259"/>
      <c r="BI963" s="259"/>
      <c r="BJ963" s="259"/>
      <c r="BK963" s="259"/>
      <c r="BL963" s="259"/>
      <c r="BM963" s="259"/>
      <c r="BN963" s="259"/>
      <c r="BO963" s="259"/>
      <c r="BP963" s="259"/>
      <c r="BQ963" s="259"/>
      <c r="BR963" s="259"/>
      <c r="BS963" s="259"/>
      <c r="BT963" s="259"/>
      <c r="BU963" s="259"/>
      <c r="BV963" s="259"/>
      <c r="BW963" s="259"/>
      <c r="BX963" s="259"/>
      <c r="BY963" s="259"/>
      <c r="BZ963" s="259"/>
      <c r="CA963" s="259"/>
      <c r="CB963" s="259"/>
      <c r="CC963" s="259"/>
      <c r="CD963" s="259"/>
      <c r="CE963" s="259"/>
    </row>
    <row r="964" spans="46:83" x14ac:dyDescent="0.15">
      <c r="AT964" s="259"/>
      <c r="AU964" s="259"/>
      <c r="AV964" s="259"/>
      <c r="AW964" s="259"/>
      <c r="AX964" s="259"/>
      <c r="AY964" s="259"/>
      <c r="AZ964" s="259"/>
      <c r="BA964" s="259"/>
      <c r="BB964" s="259"/>
      <c r="BC964" s="259"/>
      <c r="BD964" s="259"/>
      <c r="BE964" s="259"/>
      <c r="BF964" s="259"/>
      <c r="BG964" s="259"/>
      <c r="BH964" s="259"/>
      <c r="BI964" s="259"/>
      <c r="BJ964" s="259"/>
      <c r="BK964" s="259"/>
      <c r="BL964" s="259"/>
      <c r="BM964" s="259"/>
      <c r="BN964" s="259"/>
      <c r="BO964" s="259"/>
      <c r="BP964" s="259"/>
      <c r="BQ964" s="259"/>
      <c r="BR964" s="259"/>
      <c r="BS964" s="259"/>
      <c r="BT964" s="259"/>
      <c r="BU964" s="259"/>
      <c r="BV964" s="259"/>
      <c r="BW964" s="259"/>
      <c r="BX964" s="259"/>
      <c r="BY964" s="259"/>
      <c r="BZ964" s="259"/>
      <c r="CA964" s="259"/>
      <c r="CB964" s="259"/>
      <c r="CC964" s="259"/>
      <c r="CD964" s="259"/>
      <c r="CE964" s="259"/>
    </row>
    <row r="965" spans="46:83" x14ac:dyDescent="0.15">
      <c r="AT965" s="259"/>
      <c r="AU965" s="259"/>
      <c r="AV965" s="259"/>
      <c r="AW965" s="259"/>
      <c r="AX965" s="259"/>
      <c r="AY965" s="259"/>
      <c r="AZ965" s="259"/>
      <c r="BA965" s="259"/>
      <c r="BB965" s="259"/>
      <c r="BC965" s="259"/>
      <c r="BD965" s="259"/>
      <c r="BE965" s="259"/>
      <c r="BF965" s="259"/>
      <c r="BG965" s="259"/>
      <c r="BH965" s="259"/>
      <c r="BI965" s="259"/>
      <c r="BJ965" s="259"/>
      <c r="BK965" s="259"/>
      <c r="BL965" s="259"/>
      <c r="BM965" s="259"/>
      <c r="BN965" s="259"/>
      <c r="BO965" s="259"/>
      <c r="BP965" s="259"/>
      <c r="BQ965" s="259"/>
      <c r="BR965" s="259"/>
      <c r="BS965" s="259"/>
      <c r="BT965" s="259"/>
      <c r="BU965" s="259"/>
      <c r="BV965" s="259"/>
      <c r="BW965" s="259"/>
      <c r="BX965" s="259"/>
      <c r="BY965" s="259"/>
      <c r="BZ965" s="259"/>
      <c r="CA965" s="259"/>
      <c r="CB965" s="259"/>
      <c r="CC965" s="259"/>
      <c r="CD965" s="259"/>
      <c r="CE965" s="259"/>
    </row>
    <row r="966" spans="46:83" x14ac:dyDescent="0.15">
      <c r="AT966" s="259"/>
      <c r="AU966" s="259"/>
      <c r="AV966" s="259"/>
      <c r="AW966" s="259"/>
      <c r="AX966" s="259"/>
      <c r="AY966" s="259"/>
      <c r="AZ966" s="259"/>
      <c r="BA966" s="259"/>
      <c r="BB966" s="259"/>
      <c r="BC966" s="259"/>
      <c r="BD966" s="259"/>
      <c r="BE966" s="259"/>
      <c r="BF966" s="259"/>
      <c r="BG966" s="259"/>
      <c r="BH966" s="259"/>
      <c r="BI966" s="259"/>
      <c r="BJ966" s="259"/>
      <c r="BK966" s="259"/>
      <c r="BL966" s="259"/>
      <c r="BM966" s="259"/>
      <c r="BN966" s="259"/>
      <c r="BO966" s="259"/>
      <c r="BP966" s="259"/>
      <c r="BQ966" s="259"/>
      <c r="BR966" s="259"/>
      <c r="BS966" s="259"/>
      <c r="BT966" s="259"/>
      <c r="BU966" s="259"/>
      <c r="BV966" s="259"/>
      <c r="BW966" s="259"/>
      <c r="BX966" s="259"/>
      <c r="BY966" s="259"/>
      <c r="BZ966" s="259"/>
      <c r="CA966" s="259"/>
      <c r="CB966" s="259"/>
      <c r="CC966" s="259"/>
      <c r="CD966" s="259"/>
      <c r="CE966" s="259"/>
    </row>
    <row r="967" spans="46:83" x14ac:dyDescent="0.15">
      <c r="AT967" s="259"/>
      <c r="AU967" s="259"/>
      <c r="AV967" s="259"/>
      <c r="AW967" s="259"/>
      <c r="AX967" s="259"/>
      <c r="AY967" s="259"/>
      <c r="AZ967" s="259"/>
      <c r="BA967" s="259"/>
      <c r="BB967" s="259"/>
      <c r="BC967" s="259"/>
      <c r="BD967" s="259"/>
      <c r="BE967" s="259"/>
      <c r="BF967" s="259"/>
      <c r="BG967" s="259"/>
      <c r="BH967" s="259"/>
      <c r="BI967" s="259"/>
      <c r="BJ967" s="259"/>
      <c r="BK967" s="259"/>
      <c r="BL967" s="259"/>
      <c r="BM967" s="259"/>
      <c r="BN967" s="259"/>
      <c r="BO967" s="259"/>
      <c r="BP967" s="259"/>
      <c r="BQ967" s="259"/>
      <c r="BR967" s="259"/>
      <c r="BS967" s="259"/>
      <c r="BT967" s="259"/>
      <c r="BU967" s="259"/>
      <c r="BV967" s="259"/>
      <c r="BW967" s="259"/>
      <c r="BX967" s="259"/>
      <c r="BY967" s="259"/>
      <c r="BZ967" s="259"/>
      <c r="CA967" s="259"/>
      <c r="CB967" s="259"/>
      <c r="CC967" s="259"/>
      <c r="CD967" s="259"/>
      <c r="CE967" s="259"/>
    </row>
    <row r="968" spans="46:83" x14ac:dyDescent="0.15">
      <c r="AT968" s="259"/>
      <c r="AU968" s="259"/>
      <c r="AV968" s="259"/>
      <c r="AW968" s="259"/>
      <c r="AX968" s="259"/>
      <c r="AY968" s="259"/>
      <c r="AZ968" s="259"/>
      <c r="BA968" s="259"/>
      <c r="BB968" s="259"/>
      <c r="BC968" s="259"/>
      <c r="BD968" s="259"/>
      <c r="BE968" s="259"/>
      <c r="BF968" s="259"/>
      <c r="BG968" s="259"/>
      <c r="BH968" s="259"/>
      <c r="BI968" s="259"/>
      <c r="BJ968" s="259"/>
      <c r="BK968" s="259"/>
      <c r="BL968" s="259"/>
      <c r="BM968" s="259"/>
      <c r="BN968" s="259"/>
      <c r="BO968" s="259"/>
      <c r="BP968" s="259"/>
      <c r="BQ968" s="259"/>
      <c r="BR968" s="259"/>
      <c r="BS968" s="259"/>
      <c r="BT968" s="259"/>
      <c r="BU968" s="259"/>
      <c r="BV968" s="259"/>
      <c r="BW968" s="259"/>
      <c r="BX968" s="259"/>
      <c r="BY968" s="259"/>
      <c r="BZ968" s="259"/>
      <c r="CA968" s="259"/>
      <c r="CB968" s="259"/>
      <c r="CC968" s="259"/>
      <c r="CD968" s="259"/>
      <c r="CE968" s="259"/>
    </row>
    <row r="969" spans="46:83" x14ac:dyDescent="0.15">
      <c r="AT969" s="259"/>
      <c r="AU969" s="259"/>
      <c r="AV969" s="259"/>
      <c r="AW969" s="259"/>
      <c r="AX969" s="259"/>
      <c r="AY969" s="259"/>
      <c r="AZ969" s="259"/>
      <c r="BA969" s="259"/>
      <c r="BB969" s="259"/>
      <c r="BC969" s="259"/>
      <c r="BD969" s="259"/>
      <c r="BE969" s="259"/>
      <c r="BF969" s="259"/>
      <c r="BG969" s="259"/>
      <c r="BH969" s="259"/>
      <c r="BI969" s="259"/>
      <c r="BJ969" s="259"/>
      <c r="BK969" s="259"/>
      <c r="BL969" s="259"/>
      <c r="BM969" s="259"/>
      <c r="BN969" s="259"/>
      <c r="BO969" s="259"/>
      <c r="BP969" s="259"/>
      <c r="BQ969" s="259"/>
      <c r="BR969" s="259"/>
      <c r="BS969" s="259"/>
      <c r="BT969" s="259"/>
      <c r="BU969" s="259"/>
      <c r="BV969" s="259"/>
      <c r="BW969" s="259"/>
      <c r="BX969" s="259"/>
      <c r="BY969" s="259"/>
      <c r="BZ969" s="259"/>
      <c r="CA969" s="259"/>
      <c r="CB969" s="259"/>
      <c r="CC969" s="259"/>
      <c r="CD969" s="259"/>
      <c r="CE969" s="259"/>
    </row>
    <row r="970" spans="46:83" x14ac:dyDescent="0.15">
      <c r="AT970" s="259"/>
      <c r="AU970" s="259"/>
      <c r="AV970" s="259"/>
      <c r="AW970" s="259"/>
      <c r="AX970" s="259"/>
      <c r="AY970" s="259"/>
      <c r="AZ970" s="259"/>
      <c r="BA970" s="259"/>
      <c r="BB970" s="259"/>
      <c r="BC970" s="259"/>
      <c r="BD970" s="259"/>
      <c r="BE970" s="259"/>
      <c r="BF970" s="259"/>
      <c r="BG970" s="259"/>
      <c r="BH970" s="259"/>
      <c r="BI970" s="259"/>
      <c r="BJ970" s="259"/>
      <c r="BK970" s="259"/>
      <c r="BL970" s="259"/>
      <c r="BM970" s="259"/>
      <c r="BN970" s="259"/>
      <c r="BO970" s="259"/>
      <c r="BP970" s="259"/>
      <c r="BQ970" s="259"/>
      <c r="BR970" s="259"/>
      <c r="BS970" s="259"/>
      <c r="BT970" s="259"/>
      <c r="BU970" s="259"/>
      <c r="BV970" s="259"/>
      <c r="BW970" s="259"/>
      <c r="BX970" s="259"/>
      <c r="BY970" s="259"/>
      <c r="BZ970" s="259"/>
      <c r="CA970" s="259"/>
      <c r="CB970" s="259"/>
      <c r="CC970" s="259"/>
      <c r="CD970" s="259"/>
      <c r="CE970" s="259"/>
    </row>
    <row r="971" spans="46:83" x14ac:dyDescent="0.15">
      <c r="AT971" s="259"/>
      <c r="AU971" s="259"/>
      <c r="AV971" s="259"/>
      <c r="AW971" s="259"/>
      <c r="AX971" s="259"/>
      <c r="AY971" s="259"/>
      <c r="AZ971" s="259"/>
      <c r="BA971" s="259"/>
      <c r="BB971" s="259"/>
      <c r="BC971" s="259"/>
      <c r="BD971" s="259"/>
      <c r="BE971" s="259"/>
      <c r="BF971" s="259"/>
      <c r="BG971" s="259"/>
      <c r="BH971" s="259"/>
      <c r="BI971" s="259"/>
      <c r="BJ971" s="259"/>
      <c r="BK971" s="259"/>
      <c r="BL971" s="259"/>
      <c r="BM971" s="259"/>
      <c r="BN971" s="259"/>
      <c r="BO971" s="259"/>
      <c r="BP971" s="259"/>
      <c r="BQ971" s="259"/>
      <c r="BR971" s="259"/>
      <c r="BS971" s="259"/>
      <c r="BT971" s="259"/>
      <c r="BU971" s="259"/>
      <c r="BV971" s="259"/>
      <c r="BW971" s="259"/>
      <c r="BX971" s="259"/>
      <c r="BY971" s="259"/>
      <c r="BZ971" s="259"/>
      <c r="CA971" s="259"/>
      <c r="CB971" s="259"/>
      <c r="CC971" s="259"/>
      <c r="CD971" s="259"/>
      <c r="CE971" s="259"/>
    </row>
    <row r="972" spans="46:83" x14ac:dyDescent="0.15">
      <c r="AT972" s="259"/>
      <c r="AU972" s="259"/>
      <c r="AV972" s="259"/>
      <c r="AW972" s="259"/>
      <c r="AX972" s="259"/>
      <c r="AY972" s="259"/>
      <c r="AZ972" s="259"/>
      <c r="BA972" s="259"/>
      <c r="BB972" s="259"/>
      <c r="BC972" s="259"/>
      <c r="BD972" s="259"/>
      <c r="BE972" s="259"/>
      <c r="BF972" s="259"/>
      <c r="BG972" s="259"/>
      <c r="BH972" s="259"/>
      <c r="BI972" s="259"/>
      <c r="BJ972" s="259"/>
      <c r="BK972" s="259"/>
      <c r="BL972" s="259"/>
      <c r="BM972" s="259"/>
      <c r="BN972" s="259"/>
      <c r="BO972" s="259"/>
      <c r="BP972" s="259"/>
      <c r="BQ972" s="259"/>
      <c r="BR972" s="259"/>
      <c r="BS972" s="259"/>
      <c r="BT972" s="259"/>
      <c r="BU972" s="259"/>
      <c r="BV972" s="259"/>
      <c r="BW972" s="259"/>
      <c r="BX972" s="259"/>
      <c r="BY972" s="259"/>
      <c r="BZ972" s="259"/>
      <c r="CA972" s="259"/>
      <c r="CB972" s="259"/>
      <c r="CC972" s="259"/>
      <c r="CD972" s="259"/>
      <c r="CE972" s="259"/>
    </row>
    <row r="973" spans="46:83" x14ac:dyDescent="0.15">
      <c r="AT973" s="259"/>
      <c r="AU973" s="259"/>
      <c r="AV973" s="259"/>
      <c r="AW973" s="259"/>
      <c r="AX973" s="259"/>
      <c r="AY973" s="259"/>
      <c r="AZ973" s="259"/>
      <c r="BA973" s="259"/>
      <c r="BB973" s="259"/>
      <c r="BC973" s="259"/>
      <c r="BD973" s="259"/>
      <c r="BE973" s="259"/>
      <c r="BF973" s="259"/>
      <c r="BG973" s="259"/>
      <c r="BH973" s="259"/>
      <c r="BI973" s="259"/>
      <c r="BJ973" s="259"/>
      <c r="BK973" s="259"/>
      <c r="BL973" s="259"/>
      <c r="BM973" s="259"/>
      <c r="BN973" s="259"/>
      <c r="BO973" s="259"/>
      <c r="BP973" s="259"/>
      <c r="BQ973" s="259"/>
      <c r="BR973" s="259"/>
      <c r="BS973" s="259"/>
      <c r="BT973" s="259"/>
      <c r="BU973" s="259"/>
      <c r="BV973" s="259"/>
      <c r="BW973" s="259"/>
      <c r="BX973" s="259"/>
      <c r="BY973" s="259"/>
      <c r="BZ973" s="259"/>
      <c r="CA973" s="259"/>
      <c r="CB973" s="259"/>
      <c r="CC973" s="259"/>
      <c r="CD973" s="259"/>
      <c r="CE973" s="259"/>
    </row>
    <row r="974" spans="46:83" x14ac:dyDescent="0.15">
      <c r="AT974" s="259"/>
      <c r="AU974" s="259"/>
      <c r="AV974" s="259"/>
      <c r="AW974" s="259"/>
      <c r="AX974" s="259"/>
      <c r="AY974" s="259"/>
      <c r="AZ974" s="259"/>
      <c r="BA974" s="259"/>
      <c r="BB974" s="259"/>
      <c r="BC974" s="259"/>
      <c r="BD974" s="259"/>
      <c r="BE974" s="259"/>
      <c r="BF974" s="259"/>
      <c r="BG974" s="259"/>
      <c r="BH974" s="259"/>
      <c r="BI974" s="259"/>
      <c r="BJ974" s="259"/>
      <c r="BK974" s="259"/>
      <c r="BL974" s="259"/>
      <c r="BM974" s="259"/>
      <c r="BN974" s="259"/>
      <c r="BO974" s="259"/>
      <c r="BP974" s="259"/>
      <c r="BQ974" s="259"/>
      <c r="BR974" s="259"/>
      <c r="BS974" s="259"/>
      <c r="BT974" s="259"/>
      <c r="BU974" s="259"/>
      <c r="BV974" s="259"/>
      <c r="BW974" s="259"/>
      <c r="BX974" s="259"/>
      <c r="BY974" s="259"/>
      <c r="BZ974" s="259"/>
      <c r="CA974" s="259"/>
      <c r="CB974" s="259"/>
      <c r="CC974" s="259"/>
      <c r="CD974" s="259"/>
      <c r="CE974" s="259"/>
    </row>
    <row r="975" spans="46:83" x14ac:dyDescent="0.15">
      <c r="AT975" s="259"/>
      <c r="AU975" s="259"/>
      <c r="AV975" s="259"/>
      <c r="AW975" s="259"/>
      <c r="AX975" s="259"/>
      <c r="AY975" s="259"/>
      <c r="AZ975" s="259"/>
      <c r="BA975" s="259"/>
      <c r="BB975" s="259"/>
      <c r="BC975" s="259"/>
      <c r="BD975" s="259"/>
      <c r="BE975" s="259"/>
      <c r="BF975" s="259"/>
      <c r="BG975" s="259"/>
      <c r="BH975" s="259"/>
      <c r="BI975" s="259"/>
      <c r="BJ975" s="259"/>
      <c r="BK975" s="259"/>
      <c r="BL975" s="259"/>
      <c r="BM975" s="259"/>
      <c r="BN975" s="259"/>
      <c r="BO975" s="259"/>
      <c r="BP975" s="259"/>
      <c r="BQ975" s="259"/>
      <c r="BR975" s="259"/>
      <c r="BS975" s="259"/>
      <c r="BT975" s="259"/>
      <c r="BU975" s="259"/>
      <c r="BV975" s="259"/>
      <c r="BW975" s="259"/>
      <c r="BX975" s="259"/>
      <c r="BY975" s="259"/>
      <c r="BZ975" s="259"/>
      <c r="CA975" s="259"/>
      <c r="CB975" s="259"/>
      <c r="CC975" s="259"/>
      <c r="CD975" s="259"/>
      <c r="CE975" s="259"/>
    </row>
    <row r="976" spans="46:83" x14ac:dyDescent="0.15">
      <c r="AT976" s="259"/>
      <c r="AU976" s="259"/>
      <c r="AV976" s="259"/>
      <c r="AW976" s="259"/>
      <c r="AX976" s="259"/>
      <c r="AY976" s="259"/>
      <c r="AZ976" s="259"/>
      <c r="BA976" s="259"/>
      <c r="BB976" s="259"/>
      <c r="BC976" s="259"/>
      <c r="BD976" s="259"/>
      <c r="BE976" s="259"/>
      <c r="BF976" s="259"/>
      <c r="BG976" s="259"/>
      <c r="BH976" s="259"/>
      <c r="BI976" s="259"/>
      <c r="BJ976" s="259"/>
      <c r="BK976" s="259"/>
      <c r="BL976" s="259"/>
      <c r="BM976" s="259"/>
      <c r="BN976" s="259"/>
      <c r="BO976" s="259"/>
      <c r="BP976" s="259"/>
      <c r="BQ976" s="259"/>
      <c r="BR976" s="259"/>
      <c r="BS976" s="259"/>
      <c r="BT976" s="259"/>
      <c r="BU976" s="259"/>
      <c r="BV976" s="259"/>
      <c r="BW976" s="259"/>
      <c r="BX976" s="259"/>
      <c r="BY976" s="259"/>
      <c r="BZ976" s="259"/>
      <c r="CA976" s="259"/>
      <c r="CB976" s="259"/>
      <c r="CC976" s="259"/>
      <c r="CD976" s="259"/>
      <c r="CE976" s="259"/>
    </row>
    <row r="977" spans="46:83" x14ac:dyDescent="0.15">
      <c r="AT977" s="259"/>
      <c r="AU977" s="259"/>
      <c r="AV977" s="259"/>
      <c r="AW977" s="259"/>
      <c r="AX977" s="259"/>
      <c r="AY977" s="259"/>
      <c r="AZ977" s="259"/>
      <c r="BA977" s="259"/>
      <c r="BB977" s="259"/>
      <c r="BC977" s="259"/>
      <c r="BD977" s="259"/>
      <c r="BE977" s="259"/>
      <c r="BF977" s="259"/>
      <c r="BG977" s="259"/>
      <c r="BH977" s="259"/>
      <c r="BI977" s="259"/>
      <c r="BJ977" s="259"/>
      <c r="BK977" s="259"/>
      <c r="BL977" s="259"/>
      <c r="BM977" s="259"/>
      <c r="BN977" s="259"/>
      <c r="BO977" s="259"/>
      <c r="BP977" s="259"/>
      <c r="BQ977" s="259"/>
      <c r="BR977" s="259"/>
      <c r="BS977" s="259"/>
      <c r="BT977" s="259"/>
      <c r="BU977" s="259"/>
      <c r="BV977" s="259"/>
      <c r="BW977" s="259"/>
      <c r="BX977" s="259"/>
      <c r="BY977" s="259"/>
      <c r="BZ977" s="259"/>
      <c r="CA977" s="259"/>
      <c r="CB977" s="259"/>
      <c r="CC977" s="259"/>
      <c r="CD977" s="259"/>
      <c r="CE977" s="259"/>
    </row>
    <row r="978" spans="46:83" x14ac:dyDescent="0.15">
      <c r="AT978" s="259"/>
      <c r="AU978" s="259"/>
      <c r="AV978" s="259"/>
      <c r="AW978" s="259"/>
      <c r="AX978" s="259"/>
      <c r="AY978" s="259"/>
      <c r="AZ978" s="259"/>
      <c r="BA978" s="259"/>
      <c r="BB978" s="259"/>
      <c r="BC978" s="259"/>
      <c r="BD978" s="259"/>
      <c r="BE978" s="259"/>
      <c r="BF978" s="259"/>
      <c r="BG978" s="259"/>
      <c r="BH978" s="259"/>
      <c r="BI978" s="259"/>
      <c r="BJ978" s="259"/>
      <c r="BK978" s="259"/>
      <c r="BL978" s="259"/>
      <c r="BM978" s="259"/>
      <c r="BN978" s="259"/>
      <c r="BO978" s="259"/>
      <c r="BP978" s="259"/>
      <c r="BQ978" s="259"/>
      <c r="BR978" s="259"/>
      <c r="BS978" s="259"/>
      <c r="BT978" s="259"/>
      <c r="BU978" s="259"/>
      <c r="BV978" s="259"/>
      <c r="BW978" s="259"/>
      <c r="BX978" s="259"/>
      <c r="BY978" s="259"/>
      <c r="BZ978" s="259"/>
      <c r="CA978" s="259"/>
      <c r="CB978" s="259"/>
      <c r="CC978" s="259"/>
      <c r="CD978" s="259"/>
      <c r="CE978" s="259"/>
    </row>
    <row r="979" spans="46:83" x14ac:dyDescent="0.15">
      <c r="AT979" s="259"/>
      <c r="AU979" s="259"/>
      <c r="AV979" s="259"/>
      <c r="AW979" s="259"/>
      <c r="AX979" s="259"/>
      <c r="AY979" s="259"/>
      <c r="AZ979" s="259"/>
      <c r="BA979" s="259"/>
      <c r="BB979" s="259"/>
      <c r="BC979" s="259"/>
      <c r="BD979" s="259"/>
      <c r="BE979" s="259"/>
      <c r="BF979" s="259"/>
      <c r="BG979" s="259"/>
      <c r="BH979" s="259"/>
      <c r="BI979" s="259"/>
      <c r="BJ979" s="259"/>
      <c r="BK979" s="259"/>
      <c r="BL979" s="259"/>
      <c r="BM979" s="259"/>
      <c r="BN979" s="259"/>
      <c r="BO979" s="259"/>
      <c r="BP979" s="259"/>
      <c r="BQ979" s="259"/>
      <c r="BR979" s="259"/>
      <c r="BS979" s="259"/>
      <c r="BT979" s="259"/>
      <c r="BU979" s="259"/>
      <c r="BV979" s="259"/>
      <c r="BW979" s="259"/>
      <c r="BX979" s="259"/>
      <c r="BY979" s="259"/>
      <c r="BZ979" s="259"/>
      <c r="CA979" s="259"/>
      <c r="CB979" s="259"/>
      <c r="CC979" s="259"/>
      <c r="CD979" s="259"/>
      <c r="CE979" s="259"/>
    </row>
    <row r="980" spans="46:83" x14ac:dyDescent="0.15">
      <c r="AT980" s="259"/>
      <c r="AU980" s="259"/>
      <c r="AV980" s="259"/>
      <c r="AW980" s="259"/>
      <c r="AX980" s="259"/>
      <c r="AY980" s="259"/>
      <c r="AZ980" s="259"/>
      <c r="BA980" s="259"/>
      <c r="BB980" s="259"/>
      <c r="BC980" s="259"/>
      <c r="BD980" s="259"/>
      <c r="BE980" s="259"/>
      <c r="BF980" s="259"/>
      <c r="BG980" s="259"/>
      <c r="BH980" s="259"/>
      <c r="BI980" s="259"/>
      <c r="BJ980" s="259"/>
      <c r="BK980" s="259"/>
      <c r="BL980" s="259"/>
      <c r="BM980" s="259"/>
      <c r="BN980" s="259"/>
      <c r="BO980" s="259"/>
      <c r="BP980" s="259"/>
      <c r="BQ980" s="259"/>
      <c r="BR980" s="259"/>
      <c r="BS980" s="259"/>
      <c r="BT980" s="259"/>
      <c r="BU980" s="259"/>
      <c r="BV980" s="259"/>
      <c r="BW980" s="259"/>
      <c r="BX980" s="259"/>
      <c r="BY980" s="259"/>
      <c r="BZ980" s="259"/>
      <c r="CA980" s="259"/>
      <c r="CB980" s="259"/>
      <c r="CC980" s="259"/>
      <c r="CD980" s="259"/>
      <c r="CE980" s="259"/>
    </row>
    <row r="981" spans="46:83" x14ac:dyDescent="0.15">
      <c r="AT981" s="259"/>
      <c r="AU981" s="259"/>
      <c r="AV981" s="259"/>
      <c r="AW981" s="259"/>
      <c r="AX981" s="259"/>
      <c r="AY981" s="259"/>
      <c r="AZ981" s="259"/>
      <c r="BA981" s="259"/>
      <c r="BB981" s="259"/>
      <c r="BC981" s="259"/>
      <c r="BD981" s="259"/>
      <c r="BE981" s="259"/>
      <c r="BF981" s="259"/>
      <c r="BG981" s="259"/>
      <c r="BH981" s="259"/>
      <c r="BI981" s="259"/>
      <c r="BJ981" s="259"/>
      <c r="BK981" s="259"/>
      <c r="BL981" s="259"/>
      <c r="BM981" s="259"/>
      <c r="BN981" s="259"/>
      <c r="BO981" s="259"/>
      <c r="BP981" s="259"/>
      <c r="BQ981" s="259"/>
      <c r="BR981" s="259"/>
      <c r="BS981" s="259"/>
      <c r="BT981" s="259"/>
      <c r="BU981" s="259"/>
      <c r="BV981" s="259"/>
      <c r="BW981" s="259"/>
      <c r="BX981" s="259"/>
      <c r="BY981" s="259"/>
      <c r="BZ981" s="259"/>
      <c r="CA981" s="259"/>
      <c r="CB981" s="259"/>
      <c r="CC981" s="259"/>
      <c r="CD981" s="259"/>
      <c r="CE981" s="259"/>
    </row>
    <row r="982" spans="46:83" x14ac:dyDescent="0.15">
      <c r="AT982" s="259"/>
      <c r="AU982" s="259"/>
      <c r="AV982" s="259"/>
      <c r="AW982" s="259"/>
      <c r="AX982" s="259"/>
      <c r="AY982" s="259"/>
      <c r="AZ982" s="259"/>
      <c r="BA982" s="259"/>
      <c r="BB982" s="259"/>
      <c r="BC982" s="259"/>
      <c r="BD982" s="259"/>
      <c r="BE982" s="259"/>
      <c r="BF982" s="259"/>
      <c r="BG982" s="259"/>
      <c r="BH982" s="259"/>
      <c r="BI982" s="259"/>
      <c r="BJ982" s="259"/>
      <c r="BK982" s="259"/>
      <c r="BL982" s="259"/>
      <c r="BM982" s="259"/>
      <c r="BN982" s="259"/>
      <c r="BO982" s="259"/>
      <c r="BP982" s="259"/>
      <c r="BQ982" s="259"/>
      <c r="BR982" s="259"/>
      <c r="BS982" s="259"/>
      <c r="BT982" s="259"/>
      <c r="BU982" s="259"/>
      <c r="BV982" s="259"/>
      <c r="BW982" s="259"/>
      <c r="BX982" s="259"/>
      <c r="BY982" s="259"/>
      <c r="BZ982" s="259"/>
      <c r="CA982" s="259"/>
      <c r="CB982" s="259"/>
      <c r="CC982" s="259"/>
      <c r="CD982" s="259"/>
      <c r="CE982" s="259"/>
    </row>
    <row r="983" spans="46:83" x14ac:dyDescent="0.15">
      <c r="AT983" s="259"/>
      <c r="AU983" s="259"/>
      <c r="AV983" s="259"/>
      <c r="AW983" s="259"/>
      <c r="AX983" s="259"/>
      <c r="AY983" s="259"/>
      <c r="AZ983" s="259"/>
      <c r="BA983" s="259"/>
      <c r="BB983" s="259"/>
      <c r="BC983" s="259"/>
      <c r="BD983" s="259"/>
      <c r="BE983" s="259"/>
      <c r="BF983" s="259"/>
      <c r="BG983" s="259"/>
      <c r="BH983" s="259"/>
      <c r="BI983" s="259"/>
      <c r="BJ983" s="259"/>
      <c r="BK983" s="259"/>
      <c r="BL983" s="259"/>
      <c r="BM983" s="259"/>
      <c r="BN983" s="259"/>
      <c r="BO983" s="259"/>
      <c r="BP983" s="259"/>
      <c r="BQ983" s="259"/>
      <c r="BR983" s="259"/>
      <c r="BS983" s="259"/>
      <c r="BT983" s="259"/>
      <c r="BU983" s="259"/>
      <c r="BV983" s="259"/>
      <c r="BW983" s="259"/>
      <c r="BX983" s="259"/>
      <c r="BY983" s="259"/>
      <c r="BZ983" s="259"/>
      <c r="CA983" s="259"/>
      <c r="CB983" s="259"/>
      <c r="CC983" s="259"/>
      <c r="CD983" s="259"/>
      <c r="CE983" s="259"/>
    </row>
    <row r="984" spans="46:83" x14ac:dyDescent="0.15">
      <c r="AT984" s="259"/>
      <c r="AU984" s="259"/>
      <c r="AV984" s="259"/>
      <c r="AW984" s="259"/>
      <c r="AX984" s="259"/>
      <c r="AY984" s="259"/>
      <c r="AZ984" s="259"/>
      <c r="BA984" s="259"/>
      <c r="BB984" s="259"/>
      <c r="BC984" s="259"/>
      <c r="BD984" s="259"/>
      <c r="BE984" s="259"/>
      <c r="BF984" s="259"/>
      <c r="BG984" s="259"/>
      <c r="BH984" s="259"/>
      <c r="BI984" s="259"/>
      <c r="BJ984" s="259"/>
      <c r="BK984" s="259"/>
      <c r="BL984" s="259"/>
      <c r="BM984" s="259"/>
      <c r="BN984" s="259"/>
      <c r="BO984" s="259"/>
      <c r="BP984" s="259"/>
      <c r="BQ984" s="259"/>
      <c r="BR984" s="259"/>
      <c r="BS984" s="259"/>
      <c r="BT984" s="259"/>
      <c r="BU984" s="259"/>
      <c r="BV984" s="259"/>
      <c r="BW984" s="259"/>
      <c r="BX984" s="259"/>
      <c r="BY984" s="259"/>
      <c r="BZ984" s="259"/>
      <c r="CA984" s="259"/>
      <c r="CB984" s="259"/>
      <c r="CC984" s="259"/>
      <c r="CD984" s="259"/>
      <c r="CE984" s="259"/>
    </row>
    <row r="985" spans="46:83" x14ac:dyDescent="0.15">
      <c r="AT985" s="259"/>
      <c r="AU985" s="259"/>
      <c r="AV985" s="259"/>
      <c r="AW985" s="259"/>
      <c r="AX985" s="259"/>
      <c r="AY985" s="259"/>
      <c r="AZ985" s="259"/>
      <c r="BA985" s="259"/>
      <c r="BB985" s="259"/>
      <c r="BC985" s="259"/>
      <c r="BD985" s="259"/>
      <c r="BE985" s="259"/>
      <c r="BF985" s="259"/>
      <c r="BG985" s="259"/>
      <c r="BH985" s="259"/>
      <c r="BI985" s="259"/>
      <c r="BJ985" s="259"/>
      <c r="BK985" s="259"/>
      <c r="BL985" s="259"/>
      <c r="BM985" s="259"/>
      <c r="BN985" s="259"/>
      <c r="BO985" s="259"/>
      <c r="BP985" s="259"/>
      <c r="BQ985" s="259"/>
      <c r="BR985" s="259"/>
      <c r="BS985" s="259"/>
      <c r="BT985" s="259"/>
      <c r="BU985" s="259"/>
      <c r="BV985" s="259"/>
      <c r="BW985" s="259"/>
      <c r="BX985" s="259"/>
      <c r="BY985" s="259"/>
      <c r="BZ985" s="259"/>
      <c r="CA985" s="259"/>
      <c r="CB985" s="259"/>
      <c r="CC985" s="259"/>
      <c r="CD985" s="259"/>
      <c r="CE985" s="259"/>
    </row>
    <row r="986" spans="46:83" x14ac:dyDescent="0.15">
      <c r="AT986" s="259"/>
      <c r="AU986" s="259"/>
      <c r="AV986" s="259"/>
      <c r="AW986" s="259"/>
      <c r="AX986" s="259"/>
      <c r="AY986" s="259"/>
      <c r="AZ986" s="259"/>
      <c r="BA986" s="259"/>
      <c r="BB986" s="259"/>
      <c r="BC986" s="259"/>
      <c r="BD986" s="259"/>
      <c r="BE986" s="259"/>
      <c r="BF986" s="259"/>
      <c r="BG986" s="259"/>
      <c r="BH986" s="259"/>
      <c r="BI986" s="259"/>
      <c r="BJ986" s="259"/>
      <c r="BK986" s="259"/>
      <c r="BL986" s="259"/>
      <c r="BM986" s="259"/>
      <c r="BN986" s="259"/>
      <c r="BO986" s="259"/>
      <c r="BP986" s="259"/>
      <c r="BQ986" s="259"/>
      <c r="BR986" s="259"/>
      <c r="BS986" s="259"/>
      <c r="BT986" s="259"/>
      <c r="BU986" s="259"/>
      <c r="BV986" s="259"/>
      <c r="BW986" s="259"/>
      <c r="BX986" s="259"/>
      <c r="BY986" s="259"/>
      <c r="BZ986" s="259"/>
      <c r="CA986" s="259"/>
      <c r="CB986" s="259"/>
      <c r="CC986" s="259"/>
      <c r="CD986" s="259"/>
      <c r="CE986" s="259"/>
    </row>
    <row r="987" spans="46:83" x14ac:dyDescent="0.15">
      <c r="AT987" s="259"/>
      <c r="AU987" s="259"/>
      <c r="AV987" s="259"/>
      <c r="AW987" s="259"/>
      <c r="AX987" s="259"/>
      <c r="AY987" s="259"/>
      <c r="AZ987" s="259"/>
      <c r="BA987" s="259"/>
      <c r="BB987" s="259"/>
      <c r="BC987" s="259"/>
      <c r="BD987" s="259"/>
      <c r="BE987" s="259"/>
      <c r="BF987" s="259"/>
      <c r="BG987" s="259"/>
      <c r="BH987" s="259"/>
      <c r="BI987" s="259"/>
      <c r="BJ987" s="259"/>
      <c r="BK987" s="259"/>
      <c r="BL987" s="259"/>
      <c r="BM987" s="259"/>
      <c r="BN987" s="259"/>
      <c r="BO987" s="259"/>
      <c r="BP987" s="259"/>
      <c r="BQ987" s="259"/>
      <c r="BR987" s="259"/>
      <c r="BS987" s="259"/>
      <c r="BT987" s="259"/>
      <c r="BU987" s="259"/>
      <c r="BV987" s="259"/>
      <c r="BW987" s="259"/>
      <c r="BX987" s="259"/>
      <c r="BY987" s="259"/>
      <c r="BZ987" s="259"/>
      <c r="CA987" s="259"/>
      <c r="CB987" s="259"/>
      <c r="CC987" s="259"/>
      <c r="CD987" s="259"/>
      <c r="CE987" s="259"/>
    </row>
    <row r="988" spans="46:83" x14ac:dyDescent="0.15">
      <c r="AT988" s="259"/>
      <c r="AU988" s="259"/>
      <c r="AV988" s="259"/>
      <c r="AW988" s="259"/>
      <c r="AX988" s="259"/>
      <c r="AY988" s="259"/>
      <c r="AZ988" s="259"/>
      <c r="BA988" s="259"/>
      <c r="BB988" s="259"/>
      <c r="BC988" s="259"/>
      <c r="BD988" s="259"/>
      <c r="BE988" s="259"/>
      <c r="BF988" s="259"/>
      <c r="BG988" s="259"/>
      <c r="BH988" s="259"/>
      <c r="BI988" s="259"/>
      <c r="BJ988" s="259"/>
      <c r="BK988" s="259"/>
      <c r="BL988" s="259"/>
      <c r="BM988" s="259"/>
      <c r="BN988" s="259"/>
      <c r="BO988" s="259"/>
      <c r="BP988" s="259"/>
      <c r="BQ988" s="259"/>
      <c r="BR988" s="259"/>
      <c r="BS988" s="259"/>
      <c r="BT988" s="259"/>
      <c r="BU988" s="259"/>
      <c r="BV988" s="259"/>
      <c r="BW988" s="259"/>
      <c r="BX988" s="259"/>
      <c r="BY988" s="259"/>
      <c r="BZ988" s="259"/>
      <c r="CA988" s="259"/>
      <c r="CB988" s="259"/>
      <c r="CC988" s="259"/>
      <c r="CD988" s="259"/>
      <c r="CE988" s="259"/>
    </row>
    <row r="989" spans="46:83" x14ac:dyDescent="0.15">
      <c r="AT989" s="259"/>
      <c r="AU989" s="259"/>
      <c r="AV989" s="259"/>
      <c r="AW989" s="259"/>
      <c r="AX989" s="259"/>
      <c r="AY989" s="259"/>
      <c r="AZ989" s="259"/>
      <c r="BA989" s="259"/>
      <c r="BB989" s="259"/>
      <c r="BC989" s="259"/>
      <c r="BD989" s="259"/>
      <c r="BE989" s="259"/>
      <c r="BF989" s="259"/>
      <c r="BG989" s="259"/>
      <c r="BH989" s="259"/>
      <c r="BI989" s="259"/>
      <c r="BJ989" s="259"/>
      <c r="BK989" s="259"/>
      <c r="BL989" s="259"/>
      <c r="BM989" s="259"/>
      <c r="BN989" s="259"/>
      <c r="BO989" s="259"/>
      <c r="BP989" s="259"/>
      <c r="BQ989" s="259"/>
      <c r="BR989" s="259"/>
      <c r="BS989" s="259"/>
      <c r="BT989" s="259"/>
      <c r="BU989" s="259"/>
      <c r="BV989" s="259"/>
      <c r="BW989" s="259"/>
      <c r="BX989" s="259"/>
      <c r="BY989" s="259"/>
      <c r="BZ989" s="259"/>
      <c r="CA989" s="259"/>
      <c r="CB989" s="259"/>
      <c r="CC989" s="259"/>
      <c r="CD989" s="259"/>
      <c r="CE989" s="259"/>
    </row>
    <row r="990" spans="46:83" x14ac:dyDescent="0.15">
      <c r="AT990" s="259"/>
      <c r="AU990" s="259"/>
      <c r="AV990" s="259"/>
      <c r="AW990" s="259"/>
      <c r="AX990" s="259"/>
      <c r="AY990" s="259"/>
      <c r="AZ990" s="259"/>
      <c r="BA990" s="259"/>
      <c r="BB990" s="259"/>
      <c r="BC990" s="259"/>
      <c r="BD990" s="259"/>
      <c r="BE990" s="259"/>
      <c r="BF990" s="259"/>
      <c r="BG990" s="259"/>
      <c r="BH990" s="259"/>
      <c r="BI990" s="259"/>
      <c r="BJ990" s="259"/>
      <c r="BK990" s="259"/>
      <c r="BL990" s="259"/>
      <c r="BM990" s="259"/>
      <c r="BN990" s="259"/>
      <c r="BO990" s="259"/>
      <c r="BP990" s="259"/>
      <c r="BQ990" s="259"/>
      <c r="BR990" s="259"/>
      <c r="BS990" s="259"/>
      <c r="BT990" s="259"/>
      <c r="BU990" s="259"/>
      <c r="BV990" s="259"/>
      <c r="BW990" s="259"/>
      <c r="BX990" s="259"/>
      <c r="BY990" s="259"/>
      <c r="BZ990" s="259"/>
      <c r="CA990" s="259"/>
      <c r="CB990" s="259"/>
      <c r="CC990" s="259"/>
      <c r="CD990" s="259"/>
      <c r="CE990" s="259"/>
    </row>
    <row r="991" spans="46:83" x14ac:dyDescent="0.15">
      <c r="AT991" s="259"/>
      <c r="AU991" s="259"/>
      <c r="AV991" s="259"/>
      <c r="AW991" s="259"/>
      <c r="AX991" s="259"/>
      <c r="AY991" s="259"/>
      <c r="AZ991" s="259"/>
      <c r="BA991" s="259"/>
      <c r="BB991" s="259"/>
      <c r="BC991" s="259"/>
      <c r="BD991" s="259"/>
      <c r="BE991" s="259"/>
      <c r="BF991" s="259"/>
      <c r="BG991" s="259"/>
      <c r="BH991" s="259"/>
      <c r="BI991" s="259"/>
      <c r="BJ991" s="259"/>
      <c r="BK991" s="259"/>
      <c r="BL991" s="259"/>
      <c r="BM991" s="259"/>
      <c r="BN991" s="259"/>
      <c r="BO991" s="259"/>
      <c r="BP991" s="259"/>
      <c r="BQ991" s="259"/>
      <c r="BR991" s="259"/>
      <c r="BS991" s="259"/>
      <c r="BT991" s="259"/>
      <c r="BU991" s="259"/>
      <c r="BV991" s="259"/>
      <c r="BW991" s="259"/>
      <c r="BX991" s="259"/>
      <c r="BY991" s="259"/>
      <c r="BZ991" s="259"/>
      <c r="CA991" s="259"/>
      <c r="CB991" s="259"/>
      <c r="CC991" s="259"/>
      <c r="CD991" s="259"/>
      <c r="CE991" s="259"/>
    </row>
    <row r="992" spans="46:83" x14ac:dyDescent="0.15">
      <c r="AT992" s="259"/>
      <c r="AU992" s="259"/>
      <c r="AV992" s="259"/>
      <c r="AW992" s="259"/>
      <c r="AX992" s="259"/>
      <c r="AY992" s="259"/>
      <c r="AZ992" s="259"/>
      <c r="BA992" s="259"/>
      <c r="BB992" s="259"/>
      <c r="BC992" s="259"/>
      <c r="BD992" s="259"/>
      <c r="BE992" s="259"/>
      <c r="BF992" s="259"/>
      <c r="BG992" s="259"/>
      <c r="BH992" s="259"/>
      <c r="BI992" s="259"/>
      <c r="BJ992" s="259"/>
      <c r="BK992" s="259"/>
      <c r="BL992" s="259"/>
      <c r="BM992" s="259"/>
      <c r="BN992" s="259"/>
      <c r="BO992" s="259"/>
      <c r="BP992" s="259"/>
      <c r="BQ992" s="259"/>
      <c r="BR992" s="259"/>
      <c r="BS992" s="259"/>
      <c r="BT992" s="259"/>
      <c r="BU992" s="259"/>
      <c r="BV992" s="259"/>
      <c r="BW992" s="259"/>
      <c r="BX992" s="259"/>
      <c r="BY992" s="259"/>
      <c r="BZ992" s="259"/>
      <c r="CA992" s="259"/>
      <c r="CB992" s="259"/>
      <c r="CC992" s="259"/>
      <c r="CD992" s="259"/>
      <c r="CE992" s="259"/>
    </row>
    <row r="993" spans="46:83" x14ac:dyDescent="0.15">
      <c r="AT993" s="259"/>
      <c r="AU993" s="259"/>
      <c r="AV993" s="259"/>
      <c r="AW993" s="259"/>
      <c r="AX993" s="259"/>
      <c r="AY993" s="259"/>
      <c r="AZ993" s="259"/>
      <c r="BA993" s="259"/>
      <c r="BB993" s="259"/>
      <c r="BC993" s="259"/>
      <c r="BD993" s="259"/>
      <c r="BE993" s="259"/>
      <c r="BF993" s="259"/>
      <c r="BG993" s="259"/>
      <c r="BH993" s="259"/>
      <c r="BI993" s="259"/>
      <c r="BJ993" s="259"/>
      <c r="BK993" s="259"/>
      <c r="BL993" s="259"/>
      <c r="BM993" s="259"/>
      <c r="BN993" s="259"/>
      <c r="BO993" s="259"/>
      <c r="BP993" s="259"/>
      <c r="BQ993" s="259"/>
      <c r="BR993" s="259"/>
      <c r="BS993" s="259"/>
      <c r="BT993" s="259"/>
      <c r="BU993" s="259"/>
      <c r="BV993" s="259"/>
      <c r="BW993" s="259"/>
      <c r="BX993" s="259"/>
      <c r="BY993" s="259"/>
      <c r="BZ993" s="259"/>
      <c r="CA993" s="259"/>
      <c r="CB993" s="259"/>
      <c r="CC993" s="259"/>
      <c r="CD993" s="259"/>
      <c r="CE993" s="259"/>
    </row>
    <row r="994" spans="46:83" x14ac:dyDescent="0.15">
      <c r="AT994" s="259"/>
      <c r="AU994" s="259"/>
      <c r="AV994" s="259"/>
      <c r="AW994" s="259"/>
      <c r="AX994" s="259"/>
      <c r="AY994" s="259"/>
      <c r="AZ994" s="259"/>
      <c r="BA994" s="259"/>
      <c r="BB994" s="259"/>
      <c r="BC994" s="259"/>
      <c r="BD994" s="259"/>
      <c r="BE994" s="259"/>
      <c r="BF994" s="259"/>
      <c r="BG994" s="259"/>
      <c r="BH994" s="259"/>
      <c r="BI994" s="259"/>
      <c r="BJ994" s="259"/>
      <c r="BK994" s="259"/>
      <c r="BL994" s="259"/>
      <c r="BM994" s="259"/>
      <c r="BN994" s="259"/>
      <c r="BO994" s="259"/>
      <c r="BP994" s="259"/>
      <c r="BQ994" s="259"/>
      <c r="BR994" s="259"/>
      <c r="BS994" s="259"/>
      <c r="BT994" s="259"/>
      <c r="BU994" s="259"/>
      <c r="BV994" s="259"/>
      <c r="BW994" s="259"/>
      <c r="BX994" s="259"/>
      <c r="BY994" s="259"/>
      <c r="BZ994" s="259"/>
      <c r="CA994" s="259"/>
      <c r="CB994" s="259"/>
      <c r="CC994" s="259"/>
      <c r="CD994" s="259"/>
      <c r="CE994" s="259"/>
    </row>
    <row r="995" spans="46:83" x14ac:dyDescent="0.15">
      <c r="AT995" s="259"/>
      <c r="AU995" s="259"/>
      <c r="AV995" s="259"/>
      <c r="AW995" s="259"/>
      <c r="AX995" s="259"/>
      <c r="AY995" s="259"/>
      <c r="AZ995" s="259"/>
      <c r="BA995" s="259"/>
      <c r="BB995" s="259"/>
      <c r="BC995" s="259"/>
      <c r="BD995" s="259"/>
      <c r="BE995" s="259"/>
      <c r="BF995" s="259"/>
      <c r="BG995" s="259"/>
      <c r="BH995" s="259"/>
      <c r="BI995" s="259"/>
      <c r="BJ995" s="259"/>
      <c r="BK995" s="259"/>
      <c r="BL995" s="259"/>
      <c r="BM995" s="259"/>
      <c r="BN995" s="259"/>
      <c r="BO995" s="259"/>
      <c r="BP995" s="259"/>
      <c r="BQ995" s="259"/>
      <c r="BR995" s="259"/>
      <c r="BS995" s="259"/>
      <c r="BT995" s="259"/>
      <c r="BU995" s="259"/>
      <c r="BV995" s="259"/>
      <c r="BW995" s="259"/>
      <c r="BX995" s="259"/>
      <c r="BY995" s="259"/>
      <c r="BZ995" s="259"/>
      <c r="CA995" s="259"/>
      <c r="CB995" s="259"/>
      <c r="CC995" s="259"/>
      <c r="CD995" s="259"/>
      <c r="CE995" s="259"/>
    </row>
    <row r="996" spans="46:83" x14ac:dyDescent="0.15">
      <c r="AT996" s="259"/>
      <c r="AU996" s="259"/>
      <c r="AV996" s="259"/>
      <c r="AW996" s="259"/>
      <c r="AX996" s="259"/>
      <c r="AY996" s="259"/>
      <c r="AZ996" s="259"/>
      <c r="BA996" s="259"/>
      <c r="BB996" s="259"/>
      <c r="BC996" s="259"/>
      <c r="BD996" s="259"/>
      <c r="BE996" s="259"/>
      <c r="BF996" s="259"/>
      <c r="BG996" s="259"/>
      <c r="BH996" s="259"/>
      <c r="BI996" s="259"/>
      <c r="BJ996" s="259"/>
      <c r="BK996" s="259"/>
      <c r="BL996" s="259"/>
      <c r="BM996" s="259"/>
      <c r="BN996" s="259"/>
      <c r="BO996" s="259"/>
      <c r="BP996" s="259"/>
      <c r="BQ996" s="259"/>
      <c r="BR996" s="259"/>
      <c r="BS996" s="259"/>
      <c r="BT996" s="259"/>
      <c r="BU996" s="259"/>
      <c r="BV996" s="259"/>
      <c r="BW996" s="259"/>
      <c r="BX996" s="259"/>
      <c r="BY996" s="259"/>
      <c r="BZ996" s="259"/>
      <c r="CA996" s="259"/>
      <c r="CB996" s="259"/>
      <c r="CC996" s="259"/>
      <c r="CD996" s="259"/>
      <c r="CE996" s="259"/>
    </row>
    <row r="997" spans="46:83" x14ac:dyDescent="0.15">
      <c r="AT997" s="259"/>
      <c r="AU997" s="259"/>
      <c r="AV997" s="259"/>
      <c r="AW997" s="259"/>
      <c r="AX997" s="259"/>
      <c r="AY997" s="259"/>
      <c r="AZ997" s="259"/>
      <c r="BA997" s="259"/>
      <c r="BB997" s="259"/>
      <c r="BC997" s="259"/>
      <c r="BD997" s="259"/>
      <c r="BE997" s="259"/>
      <c r="BF997" s="259"/>
      <c r="BG997" s="259"/>
      <c r="BH997" s="259"/>
      <c r="BI997" s="259"/>
      <c r="BJ997" s="259"/>
      <c r="BK997" s="259"/>
      <c r="BL997" s="259"/>
      <c r="BM997" s="259"/>
      <c r="BN997" s="259"/>
      <c r="BO997" s="259"/>
      <c r="BP997" s="259"/>
      <c r="BQ997" s="259"/>
      <c r="BR997" s="259"/>
      <c r="BS997" s="259"/>
      <c r="BT997" s="259"/>
      <c r="BU997" s="259"/>
      <c r="BV997" s="259"/>
      <c r="BW997" s="259"/>
      <c r="BX997" s="259"/>
      <c r="BY997" s="259"/>
      <c r="BZ997" s="259"/>
      <c r="CA997" s="259"/>
      <c r="CB997" s="259"/>
      <c r="CC997" s="259"/>
      <c r="CD997" s="259"/>
      <c r="CE997" s="259"/>
    </row>
    <row r="998" spans="46:83" x14ac:dyDescent="0.15">
      <c r="AT998" s="259"/>
      <c r="AU998" s="259"/>
      <c r="AV998" s="259"/>
      <c r="AW998" s="259"/>
      <c r="AX998" s="259"/>
      <c r="AY998" s="259"/>
      <c r="AZ998" s="259"/>
      <c r="BA998" s="259"/>
      <c r="BB998" s="259"/>
      <c r="BC998" s="259"/>
      <c r="BD998" s="259"/>
      <c r="BE998" s="259"/>
      <c r="BF998" s="259"/>
      <c r="BG998" s="259"/>
      <c r="BH998" s="259"/>
      <c r="BI998" s="259"/>
      <c r="BJ998" s="259"/>
      <c r="BK998" s="259"/>
      <c r="BL998" s="259"/>
      <c r="BM998" s="259"/>
      <c r="BN998" s="259"/>
      <c r="BO998" s="259"/>
      <c r="BP998" s="259"/>
      <c r="BQ998" s="259"/>
      <c r="BR998" s="259"/>
      <c r="BS998" s="259"/>
      <c r="BT998" s="259"/>
      <c r="BU998" s="259"/>
      <c r="BV998" s="259"/>
      <c r="BW998" s="259"/>
      <c r="BX998" s="259"/>
      <c r="BY998" s="259"/>
      <c r="BZ998" s="259"/>
      <c r="CA998" s="259"/>
      <c r="CB998" s="259"/>
      <c r="CC998" s="259"/>
      <c r="CD998" s="259"/>
      <c r="CE998" s="259"/>
    </row>
    <row r="999" spans="46:83" x14ac:dyDescent="0.15">
      <c r="AT999" s="259"/>
      <c r="AU999" s="259"/>
      <c r="AV999" s="259"/>
      <c r="AW999" s="259"/>
      <c r="AX999" s="259"/>
      <c r="AY999" s="259"/>
      <c r="AZ999" s="259"/>
      <c r="BA999" s="259"/>
      <c r="BB999" s="259"/>
      <c r="BC999" s="259"/>
      <c r="BD999" s="259"/>
      <c r="BE999" s="259"/>
      <c r="BF999" s="259"/>
      <c r="BG999" s="259"/>
      <c r="BH999" s="259"/>
      <c r="BI999" s="259"/>
      <c r="BJ999" s="259"/>
      <c r="BK999" s="259"/>
      <c r="BL999" s="259"/>
      <c r="BM999" s="259"/>
      <c r="BN999" s="259"/>
      <c r="BO999" s="259"/>
      <c r="BP999" s="259"/>
      <c r="BQ999" s="259"/>
      <c r="BR999" s="259"/>
      <c r="BS999" s="259"/>
      <c r="BT999" s="259"/>
      <c r="BU999" s="259"/>
      <c r="BV999" s="259"/>
      <c r="BW999" s="259"/>
      <c r="BX999" s="259"/>
      <c r="BY999" s="259"/>
      <c r="BZ999" s="259"/>
      <c r="CA999" s="259"/>
      <c r="CB999" s="259"/>
      <c r="CC999" s="259"/>
      <c r="CD999" s="259"/>
      <c r="CE999" s="259"/>
    </row>
    <row r="1000" spans="46:83" x14ac:dyDescent="0.15">
      <c r="AT1000" s="259"/>
      <c r="AU1000" s="259"/>
      <c r="AV1000" s="259"/>
      <c r="AW1000" s="259"/>
      <c r="AX1000" s="259"/>
      <c r="AY1000" s="259"/>
      <c r="AZ1000" s="259"/>
      <c r="BA1000" s="259"/>
      <c r="BB1000" s="259"/>
      <c r="BC1000" s="259"/>
      <c r="BD1000" s="259"/>
      <c r="BE1000" s="259"/>
      <c r="BF1000" s="259"/>
      <c r="BG1000" s="259"/>
      <c r="BH1000" s="259"/>
      <c r="BI1000" s="259"/>
      <c r="BJ1000" s="259"/>
      <c r="BK1000" s="259"/>
      <c r="BL1000" s="259"/>
      <c r="BM1000" s="259"/>
      <c r="BN1000" s="259"/>
      <c r="BO1000" s="259"/>
      <c r="BP1000" s="259"/>
      <c r="BQ1000" s="259"/>
      <c r="BR1000" s="259"/>
      <c r="BS1000" s="259"/>
      <c r="BT1000" s="259"/>
      <c r="BU1000" s="259"/>
      <c r="BV1000" s="259"/>
      <c r="BW1000" s="259"/>
      <c r="BX1000" s="259"/>
      <c r="BY1000" s="259"/>
      <c r="BZ1000" s="259"/>
      <c r="CA1000" s="259"/>
      <c r="CB1000" s="259"/>
      <c r="CC1000" s="259"/>
      <c r="CD1000" s="259"/>
      <c r="CE1000" s="259"/>
    </row>
    <row r="1001" spans="46:83" x14ac:dyDescent="0.15">
      <c r="AT1001" s="259"/>
      <c r="AU1001" s="259"/>
      <c r="AV1001" s="259"/>
      <c r="AW1001" s="259"/>
      <c r="AX1001" s="259"/>
      <c r="AY1001" s="259"/>
      <c r="AZ1001" s="259"/>
      <c r="BA1001" s="259"/>
      <c r="BB1001" s="259"/>
      <c r="BC1001" s="259"/>
      <c r="BD1001" s="259"/>
      <c r="BE1001" s="259"/>
      <c r="BF1001" s="259"/>
      <c r="BG1001" s="259"/>
      <c r="BH1001" s="259"/>
      <c r="BI1001" s="259"/>
      <c r="BJ1001" s="259"/>
      <c r="BK1001" s="259"/>
      <c r="BL1001" s="259"/>
      <c r="BM1001" s="259"/>
      <c r="BN1001" s="259"/>
      <c r="BO1001" s="259"/>
      <c r="BP1001" s="259"/>
      <c r="BQ1001" s="259"/>
      <c r="BR1001" s="259"/>
      <c r="BS1001" s="259"/>
      <c r="BT1001" s="259"/>
      <c r="BU1001" s="259"/>
      <c r="BV1001" s="259"/>
      <c r="BW1001" s="259"/>
      <c r="BX1001" s="259"/>
      <c r="BY1001" s="259"/>
      <c r="BZ1001" s="259"/>
      <c r="CA1001" s="259"/>
      <c r="CB1001" s="259"/>
      <c r="CC1001" s="259"/>
      <c r="CD1001" s="259"/>
      <c r="CE1001" s="259"/>
    </row>
    <row r="1002" spans="46:83" x14ac:dyDescent="0.15">
      <c r="AT1002" s="259"/>
      <c r="AU1002" s="259"/>
      <c r="AV1002" s="259"/>
      <c r="AW1002" s="259"/>
      <c r="AX1002" s="259"/>
      <c r="AY1002" s="259"/>
      <c r="AZ1002" s="259"/>
      <c r="BA1002" s="259"/>
      <c r="BB1002" s="259"/>
      <c r="BC1002" s="259"/>
      <c r="BD1002" s="259"/>
      <c r="BE1002" s="259"/>
      <c r="BF1002" s="259"/>
      <c r="BG1002" s="259"/>
      <c r="BH1002" s="259"/>
      <c r="BI1002" s="259"/>
      <c r="BJ1002" s="259"/>
      <c r="BK1002" s="259"/>
      <c r="BL1002" s="259"/>
      <c r="BM1002" s="259"/>
      <c r="BN1002" s="259"/>
      <c r="BO1002" s="259"/>
      <c r="BP1002" s="259"/>
      <c r="BQ1002" s="259"/>
      <c r="BR1002" s="259"/>
      <c r="BS1002" s="259"/>
      <c r="BT1002" s="259"/>
      <c r="BU1002" s="259"/>
      <c r="BV1002" s="259"/>
      <c r="BW1002" s="259"/>
      <c r="BX1002" s="259"/>
      <c r="BY1002" s="259"/>
      <c r="BZ1002" s="259"/>
      <c r="CA1002" s="259"/>
      <c r="CB1002" s="259"/>
      <c r="CC1002" s="259"/>
      <c r="CD1002" s="259"/>
      <c r="CE1002" s="259"/>
    </row>
    <row r="1003" spans="46:83" x14ac:dyDescent="0.15">
      <c r="AT1003" s="259"/>
      <c r="AU1003" s="259"/>
      <c r="AV1003" s="259"/>
      <c r="AW1003" s="259"/>
      <c r="AX1003" s="259"/>
      <c r="AY1003" s="259"/>
      <c r="AZ1003" s="259"/>
      <c r="BA1003" s="259"/>
      <c r="BB1003" s="259"/>
      <c r="BC1003" s="259"/>
      <c r="BD1003" s="259"/>
      <c r="BE1003" s="259"/>
      <c r="BF1003" s="259"/>
      <c r="BG1003" s="259"/>
      <c r="BH1003" s="259"/>
      <c r="BI1003" s="259"/>
      <c r="BJ1003" s="259"/>
      <c r="BK1003" s="259"/>
      <c r="BL1003" s="259"/>
      <c r="BM1003" s="259"/>
      <c r="BN1003" s="259"/>
      <c r="BO1003" s="259"/>
      <c r="BP1003" s="259"/>
      <c r="BQ1003" s="259"/>
      <c r="BR1003" s="259"/>
      <c r="BS1003" s="259"/>
      <c r="BT1003" s="259"/>
      <c r="BU1003" s="259"/>
      <c r="BV1003" s="259"/>
      <c r="BW1003" s="259"/>
      <c r="BX1003" s="259"/>
      <c r="BY1003" s="259"/>
      <c r="BZ1003" s="259"/>
      <c r="CA1003" s="259"/>
      <c r="CB1003" s="259"/>
      <c r="CC1003" s="259"/>
      <c r="CD1003" s="259"/>
      <c r="CE1003" s="259"/>
    </row>
    <row r="1004" spans="46:83" x14ac:dyDescent="0.15">
      <c r="AT1004" s="259"/>
      <c r="AU1004" s="259"/>
      <c r="AV1004" s="259"/>
      <c r="AW1004" s="259"/>
      <c r="AX1004" s="259"/>
      <c r="AY1004" s="259"/>
      <c r="AZ1004" s="259"/>
      <c r="BA1004" s="259"/>
      <c r="BB1004" s="259"/>
      <c r="BC1004" s="259"/>
      <c r="BD1004" s="259"/>
      <c r="BE1004" s="259"/>
      <c r="BF1004" s="259"/>
      <c r="BG1004" s="259"/>
      <c r="BH1004" s="259"/>
      <c r="BI1004" s="259"/>
      <c r="BJ1004" s="259"/>
      <c r="BK1004" s="259"/>
      <c r="BL1004" s="259"/>
      <c r="BM1004" s="259"/>
      <c r="BN1004" s="259"/>
      <c r="BO1004" s="259"/>
      <c r="BP1004" s="259"/>
      <c r="BQ1004" s="259"/>
      <c r="BR1004" s="259"/>
      <c r="BS1004" s="259"/>
      <c r="BT1004" s="259"/>
      <c r="BU1004" s="259"/>
      <c r="BV1004" s="259"/>
      <c r="BW1004" s="259"/>
      <c r="BX1004" s="259"/>
      <c r="BY1004" s="259"/>
      <c r="BZ1004" s="259"/>
      <c r="CA1004" s="259"/>
      <c r="CB1004" s="259"/>
      <c r="CC1004" s="259"/>
      <c r="CD1004" s="259"/>
      <c r="CE1004" s="259"/>
    </row>
    <row r="1005" spans="46:83" x14ac:dyDescent="0.15">
      <c r="AT1005" s="259"/>
      <c r="AU1005" s="259"/>
      <c r="AV1005" s="259"/>
      <c r="AW1005" s="259"/>
      <c r="AX1005" s="259"/>
      <c r="AY1005" s="259"/>
      <c r="AZ1005" s="259"/>
      <c r="BA1005" s="259"/>
      <c r="BB1005" s="259"/>
      <c r="BC1005" s="259"/>
      <c r="BD1005" s="259"/>
      <c r="BE1005" s="259"/>
      <c r="BF1005" s="259"/>
      <c r="BG1005" s="259"/>
      <c r="BH1005" s="259"/>
      <c r="BI1005" s="259"/>
      <c r="BJ1005" s="259"/>
      <c r="BK1005" s="259"/>
      <c r="BL1005" s="259"/>
      <c r="BM1005" s="259"/>
      <c r="BN1005" s="259"/>
      <c r="BO1005" s="259"/>
      <c r="BP1005" s="259"/>
      <c r="BQ1005" s="259"/>
      <c r="BR1005" s="259"/>
      <c r="BS1005" s="259"/>
      <c r="BT1005" s="259"/>
      <c r="BU1005" s="259"/>
      <c r="BV1005" s="259"/>
      <c r="BW1005" s="259"/>
      <c r="BX1005" s="259"/>
      <c r="BY1005" s="259"/>
      <c r="BZ1005" s="259"/>
      <c r="CA1005" s="259"/>
      <c r="CB1005" s="259"/>
      <c r="CC1005" s="259"/>
      <c r="CD1005" s="259"/>
      <c r="CE1005" s="259"/>
    </row>
    <row r="1006" spans="46:83" x14ac:dyDescent="0.15">
      <c r="AT1006" s="259"/>
      <c r="AU1006" s="259"/>
      <c r="AV1006" s="259"/>
      <c r="AW1006" s="259"/>
      <c r="AX1006" s="259"/>
      <c r="AY1006" s="259"/>
      <c r="AZ1006" s="259"/>
      <c r="BA1006" s="259"/>
      <c r="BB1006" s="259"/>
      <c r="BC1006" s="259"/>
      <c r="BD1006" s="259"/>
      <c r="BE1006" s="259"/>
      <c r="BF1006" s="259"/>
      <c r="BG1006" s="259"/>
      <c r="BH1006" s="259"/>
      <c r="BI1006" s="259"/>
      <c r="BJ1006" s="259"/>
      <c r="BK1006" s="259"/>
      <c r="BL1006" s="259"/>
      <c r="BM1006" s="259"/>
      <c r="BN1006" s="259"/>
      <c r="BO1006" s="259"/>
      <c r="BP1006" s="259"/>
      <c r="BQ1006" s="259"/>
      <c r="BR1006" s="259"/>
      <c r="BS1006" s="259"/>
      <c r="BT1006" s="259"/>
      <c r="BU1006" s="259"/>
      <c r="BV1006" s="259"/>
      <c r="BW1006" s="259"/>
      <c r="BX1006" s="259"/>
      <c r="BY1006" s="259"/>
      <c r="BZ1006" s="259"/>
      <c r="CA1006" s="259"/>
      <c r="CB1006" s="259"/>
      <c r="CC1006" s="259"/>
      <c r="CD1006" s="259"/>
      <c r="CE1006" s="259"/>
    </row>
    <row r="1007" spans="46:83" x14ac:dyDescent="0.15">
      <c r="AT1007" s="259"/>
      <c r="AU1007" s="259"/>
      <c r="AV1007" s="259"/>
      <c r="AW1007" s="259"/>
      <c r="AX1007" s="259"/>
      <c r="AY1007" s="259"/>
      <c r="AZ1007" s="259"/>
      <c r="BA1007" s="259"/>
      <c r="BB1007" s="259"/>
      <c r="BC1007" s="259"/>
      <c r="BD1007" s="259"/>
      <c r="BE1007" s="259"/>
      <c r="BF1007" s="259"/>
      <c r="BG1007" s="259"/>
      <c r="BH1007" s="259"/>
      <c r="BI1007" s="259"/>
      <c r="BJ1007" s="259"/>
      <c r="BK1007" s="259"/>
      <c r="BL1007" s="259"/>
      <c r="BM1007" s="259"/>
      <c r="BN1007" s="259"/>
      <c r="BO1007" s="259"/>
      <c r="BP1007" s="259"/>
      <c r="BQ1007" s="259"/>
      <c r="BR1007" s="259"/>
      <c r="BS1007" s="259"/>
      <c r="BT1007" s="259"/>
      <c r="BU1007" s="259"/>
      <c r="BV1007" s="259"/>
      <c r="BW1007" s="259"/>
      <c r="BX1007" s="259"/>
      <c r="BY1007" s="259"/>
      <c r="BZ1007" s="259"/>
      <c r="CA1007" s="259"/>
      <c r="CB1007" s="259"/>
      <c r="CC1007" s="259"/>
      <c r="CD1007" s="259"/>
      <c r="CE1007" s="259"/>
    </row>
    <row r="1008" spans="46:83" x14ac:dyDescent="0.15">
      <c r="AT1008" s="259"/>
      <c r="AU1008" s="259"/>
      <c r="AV1008" s="259"/>
      <c r="AW1008" s="259"/>
      <c r="AX1008" s="259"/>
      <c r="AY1008" s="259"/>
      <c r="AZ1008" s="259"/>
      <c r="BA1008" s="259"/>
      <c r="BB1008" s="259"/>
      <c r="BC1008" s="259"/>
      <c r="BD1008" s="259"/>
      <c r="BE1008" s="259"/>
      <c r="BF1008" s="259"/>
      <c r="BG1008" s="259"/>
      <c r="BH1008" s="259"/>
      <c r="BI1008" s="259"/>
      <c r="BJ1008" s="259"/>
      <c r="BK1008" s="259"/>
      <c r="BL1008" s="259"/>
      <c r="BM1008" s="259"/>
      <c r="BN1008" s="259"/>
      <c r="BO1008" s="259"/>
      <c r="BP1008" s="259"/>
      <c r="BQ1008" s="259"/>
      <c r="BR1008" s="259"/>
      <c r="BS1008" s="259"/>
      <c r="BT1008" s="259"/>
      <c r="BU1008" s="259"/>
      <c r="BV1008" s="259"/>
      <c r="BW1008" s="259"/>
      <c r="BX1008" s="259"/>
      <c r="BY1008" s="259"/>
      <c r="BZ1008" s="259"/>
      <c r="CA1008" s="259"/>
      <c r="CB1008" s="259"/>
      <c r="CC1008" s="259"/>
      <c r="CD1008" s="259"/>
      <c r="CE1008" s="259"/>
    </row>
    <row r="1009" spans="46:83" x14ac:dyDescent="0.15">
      <c r="AT1009" s="259"/>
      <c r="AU1009" s="259"/>
      <c r="AV1009" s="259"/>
      <c r="AW1009" s="259"/>
      <c r="AX1009" s="259"/>
      <c r="AY1009" s="259"/>
      <c r="AZ1009" s="259"/>
      <c r="BA1009" s="259"/>
      <c r="BB1009" s="259"/>
      <c r="BC1009" s="259"/>
      <c r="BD1009" s="259"/>
      <c r="BE1009" s="259"/>
      <c r="BF1009" s="259"/>
      <c r="BG1009" s="259"/>
      <c r="BH1009" s="259"/>
      <c r="BI1009" s="259"/>
      <c r="BJ1009" s="259"/>
      <c r="BK1009" s="259"/>
      <c r="BL1009" s="259"/>
      <c r="BM1009" s="259"/>
      <c r="BN1009" s="259"/>
      <c r="BO1009" s="259"/>
      <c r="BP1009" s="259"/>
      <c r="BQ1009" s="259"/>
      <c r="BR1009" s="259"/>
      <c r="BS1009" s="259"/>
      <c r="BT1009" s="259"/>
      <c r="BU1009" s="259"/>
      <c r="BV1009" s="259"/>
      <c r="BW1009" s="259"/>
      <c r="BX1009" s="259"/>
      <c r="BY1009" s="259"/>
      <c r="BZ1009" s="259"/>
      <c r="CA1009" s="259"/>
      <c r="CB1009" s="259"/>
      <c r="CC1009" s="259"/>
      <c r="CD1009" s="259"/>
      <c r="CE1009" s="259"/>
    </row>
    <row r="1010" spans="46:83" x14ac:dyDescent="0.15">
      <c r="AT1010" s="259"/>
      <c r="AU1010" s="259"/>
      <c r="AV1010" s="259"/>
      <c r="AW1010" s="259"/>
      <c r="AX1010" s="259"/>
      <c r="AY1010" s="259"/>
      <c r="AZ1010" s="259"/>
      <c r="BA1010" s="259"/>
      <c r="BB1010" s="259"/>
      <c r="BC1010" s="259"/>
      <c r="BD1010" s="259"/>
      <c r="BE1010" s="259"/>
      <c r="BF1010" s="259"/>
      <c r="BG1010" s="259"/>
      <c r="BH1010" s="259"/>
      <c r="BI1010" s="259"/>
      <c r="BJ1010" s="259"/>
      <c r="BK1010" s="259"/>
      <c r="BL1010" s="259"/>
      <c r="BM1010" s="259"/>
      <c r="BN1010" s="259"/>
      <c r="BO1010" s="259"/>
      <c r="BP1010" s="259"/>
      <c r="BQ1010" s="259"/>
      <c r="BR1010" s="259"/>
      <c r="BS1010" s="259"/>
      <c r="BT1010" s="259"/>
      <c r="BU1010" s="259"/>
      <c r="BV1010" s="259"/>
      <c r="BW1010" s="259"/>
      <c r="BX1010" s="259"/>
      <c r="BY1010" s="259"/>
      <c r="BZ1010" s="259"/>
      <c r="CA1010" s="259"/>
      <c r="CB1010" s="259"/>
      <c r="CC1010" s="259"/>
      <c r="CD1010" s="259"/>
      <c r="CE1010" s="259"/>
    </row>
    <row r="1011" spans="46:83" x14ac:dyDescent="0.15">
      <c r="AT1011" s="259"/>
      <c r="AU1011" s="259"/>
      <c r="AV1011" s="259"/>
      <c r="AW1011" s="259"/>
      <c r="AX1011" s="259"/>
      <c r="AY1011" s="259"/>
      <c r="AZ1011" s="259"/>
      <c r="BA1011" s="259"/>
      <c r="BB1011" s="259"/>
      <c r="BC1011" s="259"/>
      <c r="BD1011" s="259"/>
      <c r="BE1011" s="259"/>
      <c r="BF1011" s="259"/>
      <c r="BG1011" s="259"/>
      <c r="BH1011" s="259"/>
      <c r="BI1011" s="259"/>
      <c r="BJ1011" s="259"/>
      <c r="BK1011" s="259"/>
      <c r="BL1011" s="259"/>
      <c r="BM1011" s="259"/>
      <c r="BN1011" s="259"/>
      <c r="BO1011" s="259"/>
      <c r="BP1011" s="259"/>
      <c r="BQ1011" s="259"/>
      <c r="BR1011" s="259"/>
      <c r="BS1011" s="259"/>
      <c r="BT1011" s="259"/>
      <c r="BU1011" s="259"/>
      <c r="BV1011" s="259"/>
      <c r="BW1011" s="259"/>
      <c r="BX1011" s="259"/>
      <c r="BY1011" s="259"/>
      <c r="BZ1011" s="259"/>
      <c r="CA1011" s="259"/>
      <c r="CB1011" s="259"/>
      <c r="CC1011" s="259"/>
      <c r="CD1011" s="259"/>
      <c r="CE1011" s="259"/>
    </row>
    <row r="1012" spans="46:83" x14ac:dyDescent="0.15">
      <c r="AT1012" s="259"/>
      <c r="AU1012" s="259"/>
      <c r="AV1012" s="259"/>
      <c r="AW1012" s="259"/>
      <c r="AX1012" s="259"/>
      <c r="AY1012" s="259"/>
      <c r="AZ1012" s="259"/>
      <c r="BA1012" s="259"/>
      <c r="BB1012" s="259"/>
      <c r="BC1012" s="259"/>
      <c r="BD1012" s="259"/>
      <c r="BE1012" s="259"/>
      <c r="BF1012" s="259"/>
      <c r="BG1012" s="259"/>
      <c r="BH1012" s="259"/>
      <c r="BI1012" s="259"/>
      <c r="BJ1012" s="259"/>
      <c r="BK1012" s="259"/>
      <c r="BL1012" s="259"/>
      <c r="BM1012" s="259"/>
      <c r="BN1012" s="259"/>
      <c r="BO1012" s="259"/>
      <c r="BP1012" s="259"/>
      <c r="BQ1012" s="259"/>
      <c r="BR1012" s="259"/>
      <c r="BS1012" s="259"/>
      <c r="BT1012" s="259"/>
      <c r="BU1012" s="259"/>
      <c r="BV1012" s="259"/>
      <c r="BW1012" s="259"/>
      <c r="BX1012" s="259"/>
      <c r="BY1012" s="259"/>
      <c r="BZ1012" s="259"/>
      <c r="CA1012" s="259"/>
      <c r="CB1012" s="259"/>
      <c r="CC1012" s="259"/>
      <c r="CD1012" s="259"/>
      <c r="CE1012" s="259"/>
    </row>
    <row r="1013" spans="46:83" x14ac:dyDescent="0.15">
      <c r="AT1013" s="259"/>
      <c r="AU1013" s="259"/>
      <c r="AV1013" s="259"/>
      <c r="AW1013" s="259"/>
      <c r="AX1013" s="259"/>
      <c r="AY1013" s="259"/>
      <c r="AZ1013" s="259"/>
      <c r="BA1013" s="259"/>
      <c r="BB1013" s="259"/>
      <c r="BC1013" s="259"/>
      <c r="BD1013" s="259"/>
      <c r="BE1013" s="259"/>
      <c r="BF1013" s="259"/>
      <c r="BG1013" s="259"/>
      <c r="BH1013" s="259"/>
      <c r="BI1013" s="259"/>
      <c r="BJ1013" s="259"/>
      <c r="BK1013" s="259"/>
      <c r="BL1013" s="259"/>
      <c r="BM1013" s="259"/>
      <c r="BN1013" s="259"/>
      <c r="BO1013" s="259"/>
      <c r="BP1013" s="259"/>
      <c r="BQ1013" s="259"/>
      <c r="BR1013" s="259"/>
      <c r="BS1013" s="259"/>
      <c r="BT1013" s="259"/>
      <c r="BU1013" s="259"/>
      <c r="BV1013" s="259"/>
      <c r="BW1013" s="259"/>
      <c r="BX1013" s="259"/>
      <c r="BY1013" s="259"/>
      <c r="BZ1013" s="259"/>
      <c r="CA1013" s="259"/>
      <c r="CB1013" s="259"/>
      <c r="CC1013" s="259"/>
      <c r="CD1013" s="259"/>
      <c r="CE1013" s="259"/>
    </row>
    <row r="1014" spans="46:83" x14ac:dyDescent="0.15">
      <c r="AT1014" s="259"/>
      <c r="AU1014" s="259"/>
      <c r="AV1014" s="259"/>
      <c r="AW1014" s="259"/>
      <c r="AX1014" s="259"/>
      <c r="AY1014" s="259"/>
      <c r="AZ1014" s="259"/>
      <c r="BA1014" s="259"/>
      <c r="BB1014" s="259"/>
      <c r="BC1014" s="259"/>
      <c r="BD1014" s="259"/>
      <c r="BE1014" s="259"/>
      <c r="BF1014" s="259"/>
      <c r="BG1014" s="259"/>
      <c r="BH1014" s="259"/>
      <c r="BI1014" s="259"/>
      <c r="BJ1014" s="259"/>
      <c r="BK1014" s="259"/>
      <c r="BL1014" s="259"/>
      <c r="BM1014" s="259"/>
      <c r="BN1014" s="259"/>
      <c r="BO1014" s="259"/>
      <c r="BP1014" s="259"/>
      <c r="BQ1014" s="259"/>
      <c r="BR1014" s="259"/>
      <c r="BS1014" s="259"/>
      <c r="BT1014" s="259"/>
      <c r="BU1014" s="259"/>
      <c r="BV1014" s="259"/>
      <c r="BW1014" s="259"/>
      <c r="BX1014" s="259"/>
      <c r="BY1014" s="259"/>
      <c r="BZ1014" s="259"/>
      <c r="CA1014" s="259"/>
      <c r="CB1014" s="259"/>
      <c r="CC1014" s="259"/>
      <c r="CD1014" s="259"/>
      <c r="CE1014" s="259"/>
    </row>
    <row r="1015" spans="46:83" x14ac:dyDescent="0.15">
      <c r="AT1015" s="259"/>
      <c r="AU1015" s="259"/>
      <c r="AV1015" s="259"/>
      <c r="AW1015" s="259"/>
      <c r="AX1015" s="259"/>
      <c r="AY1015" s="259"/>
      <c r="AZ1015" s="259"/>
      <c r="BA1015" s="259"/>
      <c r="BB1015" s="259"/>
      <c r="BC1015" s="259"/>
      <c r="BD1015" s="259"/>
      <c r="BE1015" s="259"/>
      <c r="BF1015" s="259"/>
      <c r="BG1015" s="259"/>
      <c r="BH1015" s="259"/>
      <c r="BI1015" s="259"/>
      <c r="BJ1015" s="259"/>
      <c r="BK1015" s="259"/>
      <c r="BL1015" s="259"/>
      <c r="BM1015" s="259"/>
      <c r="BN1015" s="259"/>
      <c r="BO1015" s="259"/>
      <c r="BP1015" s="259"/>
      <c r="BQ1015" s="259"/>
      <c r="BR1015" s="259"/>
      <c r="BS1015" s="259"/>
      <c r="BT1015" s="259"/>
      <c r="BU1015" s="259"/>
      <c r="BV1015" s="259"/>
      <c r="BW1015" s="259"/>
      <c r="BX1015" s="259"/>
      <c r="BY1015" s="259"/>
      <c r="BZ1015" s="259"/>
      <c r="CA1015" s="259"/>
      <c r="CB1015" s="259"/>
      <c r="CC1015" s="259"/>
      <c r="CD1015" s="259"/>
      <c r="CE1015" s="259"/>
    </row>
    <row r="1016" spans="46:83" x14ac:dyDescent="0.15">
      <c r="AT1016" s="259"/>
      <c r="AU1016" s="259"/>
      <c r="AV1016" s="259"/>
      <c r="AW1016" s="259"/>
      <c r="AX1016" s="259"/>
      <c r="AY1016" s="259"/>
      <c r="AZ1016" s="259"/>
      <c r="BA1016" s="259"/>
      <c r="BB1016" s="259"/>
      <c r="BC1016" s="259"/>
      <c r="BD1016" s="259"/>
      <c r="BE1016" s="259"/>
      <c r="BF1016" s="259"/>
      <c r="BG1016" s="259"/>
      <c r="BH1016" s="259"/>
      <c r="BI1016" s="259"/>
      <c r="BJ1016" s="259"/>
      <c r="BK1016" s="259"/>
      <c r="BL1016" s="259"/>
      <c r="BM1016" s="259"/>
      <c r="BN1016" s="259"/>
      <c r="BO1016" s="259"/>
      <c r="BP1016" s="259"/>
      <c r="BQ1016" s="259"/>
      <c r="BR1016" s="259"/>
      <c r="BS1016" s="259"/>
      <c r="BT1016" s="259"/>
      <c r="BU1016" s="259"/>
      <c r="BV1016" s="259"/>
      <c r="BW1016" s="259"/>
      <c r="BX1016" s="259"/>
      <c r="BY1016" s="259"/>
      <c r="BZ1016" s="259"/>
      <c r="CA1016" s="259"/>
      <c r="CB1016" s="259"/>
      <c r="CC1016" s="259"/>
      <c r="CD1016" s="259"/>
      <c r="CE1016" s="259"/>
    </row>
    <row r="1017" spans="46:83" x14ac:dyDescent="0.15">
      <c r="AT1017" s="259"/>
      <c r="AU1017" s="259"/>
      <c r="AV1017" s="259"/>
      <c r="AW1017" s="259"/>
      <c r="AX1017" s="259"/>
      <c r="AY1017" s="259"/>
      <c r="AZ1017" s="259"/>
      <c r="BA1017" s="259"/>
      <c r="BB1017" s="259"/>
      <c r="BC1017" s="259"/>
      <c r="BD1017" s="259"/>
      <c r="BE1017" s="259"/>
      <c r="BF1017" s="259"/>
      <c r="BG1017" s="259"/>
      <c r="BH1017" s="259"/>
      <c r="BI1017" s="259"/>
      <c r="BJ1017" s="259"/>
      <c r="BK1017" s="259"/>
      <c r="BL1017" s="259"/>
      <c r="BM1017" s="259"/>
      <c r="BN1017" s="259"/>
      <c r="BO1017" s="259"/>
      <c r="BP1017" s="259"/>
      <c r="BQ1017" s="259"/>
      <c r="BR1017" s="259"/>
      <c r="BS1017" s="259"/>
      <c r="BT1017" s="259"/>
      <c r="BU1017" s="259"/>
      <c r="BV1017" s="259"/>
      <c r="BW1017" s="259"/>
      <c r="BX1017" s="259"/>
      <c r="BY1017" s="259"/>
      <c r="BZ1017" s="259"/>
      <c r="CA1017" s="259"/>
      <c r="CB1017" s="259"/>
      <c r="CC1017" s="259"/>
      <c r="CD1017" s="259"/>
      <c r="CE1017" s="259"/>
    </row>
    <row r="1018" spans="46:83" x14ac:dyDescent="0.15">
      <c r="AT1018" s="259"/>
      <c r="AU1018" s="259"/>
      <c r="AV1018" s="259"/>
      <c r="AW1018" s="259"/>
      <c r="AX1018" s="259"/>
      <c r="AY1018" s="259"/>
      <c r="AZ1018" s="259"/>
      <c r="BA1018" s="259"/>
      <c r="BB1018" s="259"/>
      <c r="BC1018" s="259"/>
      <c r="BD1018" s="259"/>
      <c r="BE1018" s="259"/>
      <c r="BF1018" s="259"/>
      <c r="BG1018" s="259"/>
      <c r="BH1018" s="259"/>
      <c r="BI1018" s="259"/>
      <c r="BJ1018" s="259"/>
      <c r="BK1018" s="259"/>
      <c r="BL1018" s="259"/>
      <c r="BM1018" s="259"/>
      <c r="BN1018" s="259"/>
      <c r="BO1018" s="259"/>
      <c r="BP1018" s="259"/>
      <c r="BQ1018" s="259"/>
      <c r="BR1018" s="259"/>
      <c r="BS1018" s="259"/>
      <c r="BT1018" s="259"/>
      <c r="BU1018" s="259"/>
      <c r="BV1018" s="259"/>
      <c r="BW1018" s="259"/>
      <c r="BX1018" s="259"/>
      <c r="BY1018" s="259"/>
      <c r="BZ1018" s="259"/>
      <c r="CA1018" s="259"/>
      <c r="CB1018" s="259"/>
      <c r="CC1018" s="259"/>
      <c r="CD1018" s="259"/>
      <c r="CE1018" s="259"/>
    </row>
    <row r="1019" spans="46:83" x14ac:dyDescent="0.15">
      <c r="AT1019" s="259"/>
      <c r="AU1019" s="259"/>
      <c r="AV1019" s="259"/>
      <c r="AW1019" s="259"/>
      <c r="AX1019" s="259"/>
      <c r="AY1019" s="259"/>
      <c r="AZ1019" s="259"/>
      <c r="BA1019" s="259"/>
      <c r="BB1019" s="259"/>
      <c r="BC1019" s="259"/>
      <c r="BD1019" s="259"/>
      <c r="BE1019" s="259"/>
      <c r="BF1019" s="259"/>
      <c r="BG1019" s="259"/>
      <c r="BH1019" s="259"/>
      <c r="BI1019" s="259"/>
      <c r="BJ1019" s="259"/>
      <c r="BK1019" s="259"/>
      <c r="BL1019" s="259"/>
      <c r="BM1019" s="259"/>
      <c r="BN1019" s="259"/>
      <c r="BO1019" s="259"/>
      <c r="BP1019" s="259"/>
      <c r="BQ1019" s="259"/>
      <c r="BR1019" s="259"/>
      <c r="BS1019" s="259"/>
      <c r="BT1019" s="259"/>
      <c r="BU1019" s="259"/>
      <c r="BV1019" s="259"/>
      <c r="BW1019" s="259"/>
      <c r="BX1019" s="259"/>
      <c r="BY1019" s="259"/>
      <c r="BZ1019" s="259"/>
      <c r="CA1019" s="259"/>
      <c r="CB1019" s="259"/>
      <c r="CC1019" s="259"/>
      <c r="CD1019" s="259"/>
      <c r="CE1019" s="259"/>
    </row>
    <row r="1020" spans="46:83" x14ac:dyDescent="0.15">
      <c r="AT1020" s="259"/>
      <c r="AU1020" s="259"/>
      <c r="AV1020" s="259"/>
      <c r="AW1020" s="259"/>
      <c r="AX1020" s="259"/>
      <c r="AY1020" s="259"/>
      <c r="AZ1020" s="259"/>
      <c r="BA1020" s="259"/>
      <c r="BB1020" s="259"/>
      <c r="BC1020" s="259"/>
      <c r="BD1020" s="259"/>
      <c r="BE1020" s="259"/>
      <c r="BF1020" s="259"/>
      <c r="BG1020" s="259"/>
      <c r="BH1020" s="259"/>
      <c r="BI1020" s="259"/>
      <c r="BJ1020" s="259"/>
      <c r="BK1020" s="259"/>
      <c r="BL1020" s="259"/>
      <c r="BM1020" s="259"/>
      <c r="BN1020" s="259"/>
      <c r="BO1020" s="259"/>
      <c r="BP1020" s="259"/>
      <c r="BQ1020" s="259"/>
      <c r="BR1020" s="259"/>
      <c r="BS1020" s="259"/>
      <c r="BT1020" s="259"/>
      <c r="BU1020" s="259"/>
      <c r="BV1020" s="259"/>
      <c r="BW1020" s="259"/>
      <c r="BX1020" s="259"/>
      <c r="BY1020" s="259"/>
      <c r="BZ1020" s="259"/>
      <c r="CA1020" s="259"/>
      <c r="CB1020" s="259"/>
      <c r="CC1020" s="259"/>
      <c r="CD1020" s="259"/>
      <c r="CE1020" s="259"/>
    </row>
    <row r="1021" spans="46:83" x14ac:dyDescent="0.15">
      <c r="AT1021" s="259"/>
      <c r="AU1021" s="259"/>
      <c r="AV1021" s="259"/>
      <c r="AW1021" s="259"/>
      <c r="AX1021" s="259"/>
      <c r="AY1021" s="259"/>
      <c r="AZ1021" s="259"/>
      <c r="BA1021" s="259"/>
      <c r="BB1021" s="259"/>
      <c r="BC1021" s="259"/>
      <c r="BD1021" s="259"/>
      <c r="BE1021" s="259"/>
      <c r="BF1021" s="259"/>
      <c r="BG1021" s="259"/>
      <c r="BH1021" s="259"/>
      <c r="BI1021" s="259"/>
      <c r="BJ1021" s="259"/>
      <c r="BK1021" s="259"/>
      <c r="BL1021" s="259"/>
      <c r="BM1021" s="259"/>
      <c r="BN1021" s="259"/>
      <c r="BO1021" s="259"/>
      <c r="BP1021" s="259"/>
      <c r="BQ1021" s="259"/>
      <c r="BR1021" s="259"/>
      <c r="BS1021" s="259"/>
      <c r="BT1021" s="259"/>
      <c r="BU1021" s="259"/>
      <c r="BV1021" s="259"/>
      <c r="BW1021" s="259"/>
      <c r="BX1021" s="259"/>
      <c r="BY1021" s="259"/>
      <c r="BZ1021" s="259"/>
      <c r="CA1021" s="259"/>
      <c r="CB1021" s="259"/>
      <c r="CC1021" s="259"/>
      <c r="CD1021" s="259"/>
      <c r="CE1021" s="259"/>
    </row>
    <row r="1022" spans="46:83" x14ac:dyDescent="0.15">
      <c r="AT1022" s="259"/>
      <c r="AU1022" s="259"/>
      <c r="AV1022" s="259"/>
      <c r="AW1022" s="259"/>
      <c r="AX1022" s="259"/>
      <c r="AY1022" s="259"/>
      <c r="AZ1022" s="259"/>
      <c r="BA1022" s="259"/>
      <c r="BB1022" s="259"/>
      <c r="BC1022" s="259"/>
      <c r="BD1022" s="259"/>
      <c r="BE1022" s="259"/>
      <c r="BF1022" s="259"/>
      <c r="BG1022" s="259"/>
      <c r="BH1022" s="259"/>
      <c r="BI1022" s="259"/>
      <c r="BJ1022" s="259"/>
      <c r="BK1022" s="259"/>
      <c r="BL1022" s="259"/>
      <c r="BM1022" s="259"/>
      <c r="BN1022" s="259"/>
      <c r="BO1022" s="259"/>
      <c r="BP1022" s="259"/>
      <c r="BQ1022" s="259"/>
      <c r="BR1022" s="259"/>
      <c r="BS1022" s="259"/>
      <c r="BT1022" s="259"/>
      <c r="BU1022" s="259"/>
      <c r="BV1022" s="259"/>
      <c r="BW1022" s="259"/>
      <c r="BX1022" s="259"/>
      <c r="BY1022" s="259"/>
      <c r="BZ1022" s="259"/>
      <c r="CA1022" s="259"/>
      <c r="CB1022" s="259"/>
      <c r="CC1022" s="259"/>
      <c r="CD1022" s="259"/>
      <c r="CE1022" s="259"/>
    </row>
    <row r="1023" spans="46:83" x14ac:dyDescent="0.15">
      <c r="AT1023" s="259"/>
      <c r="AU1023" s="259"/>
      <c r="AV1023" s="259"/>
      <c r="AW1023" s="259"/>
      <c r="AX1023" s="259"/>
      <c r="AY1023" s="259"/>
      <c r="AZ1023" s="259"/>
      <c r="BA1023" s="259"/>
      <c r="BB1023" s="259"/>
      <c r="BC1023" s="259"/>
      <c r="BD1023" s="259"/>
      <c r="BE1023" s="259"/>
      <c r="BF1023" s="259"/>
      <c r="BG1023" s="259"/>
      <c r="BH1023" s="259"/>
      <c r="BI1023" s="259"/>
      <c r="BJ1023" s="259"/>
      <c r="BK1023" s="259"/>
      <c r="BL1023" s="259"/>
      <c r="BM1023" s="259"/>
      <c r="BN1023" s="259"/>
      <c r="BO1023" s="259"/>
      <c r="BP1023" s="259"/>
      <c r="BQ1023" s="259"/>
      <c r="BR1023" s="259"/>
      <c r="BS1023" s="259"/>
      <c r="BT1023" s="259"/>
      <c r="BU1023" s="259"/>
      <c r="BV1023" s="259"/>
      <c r="BW1023" s="259"/>
      <c r="BX1023" s="259"/>
      <c r="BY1023" s="259"/>
      <c r="BZ1023" s="259"/>
      <c r="CA1023" s="259"/>
      <c r="CB1023" s="259"/>
      <c r="CC1023" s="259"/>
      <c r="CD1023" s="259"/>
      <c r="CE1023" s="259"/>
    </row>
    <row r="1024" spans="46:83" x14ac:dyDescent="0.15">
      <c r="AT1024" s="259"/>
      <c r="AU1024" s="259"/>
      <c r="AV1024" s="259"/>
      <c r="AW1024" s="259"/>
      <c r="AX1024" s="259"/>
      <c r="AY1024" s="259"/>
      <c r="AZ1024" s="259"/>
      <c r="BA1024" s="259"/>
      <c r="BB1024" s="259"/>
      <c r="BC1024" s="259"/>
      <c r="BD1024" s="259"/>
      <c r="BE1024" s="259"/>
      <c r="BF1024" s="259"/>
      <c r="BG1024" s="259"/>
      <c r="BH1024" s="259"/>
      <c r="BI1024" s="259"/>
      <c r="BJ1024" s="259"/>
      <c r="BK1024" s="259"/>
      <c r="BL1024" s="259"/>
      <c r="BM1024" s="259"/>
      <c r="BN1024" s="259"/>
      <c r="BO1024" s="259"/>
      <c r="BP1024" s="259"/>
      <c r="BQ1024" s="259"/>
      <c r="BR1024" s="259"/>
      <c r="BS1024" s="259"/>
      <c r="BT1024" s="259"/>
      <c r="BU1024" s="259"/>
      <c r="BV1024" s="259"/>
      <c r="BW1024" s="259"/>
      <c r="BX1024" s="259"/>
      <c r="BY1024" s="259"/>
      <c r="BZ1024" s="259"/>
      <c r="CA1024" s="259"/>
      <c r="CB1024" s="259"/>
      <c r="CC1024" s="259"/>
      <c r="CD1024" s="259"/>
      <c r="CE1024" s="259"/>
    </row>
    <row r="1025" spans="46:83" x14ac:dyDescent="0.15">
      <c r="AT1025" s="259"/>
      <c r="AU1025" s="259"/>
      <c r="AV1025" s="259"/>
      <c r="AW1025" s="259"/>
      <c r="AX1025" s="259"/>
      <c r="AY1025" s="259"/>
      <c r="AZ1025" s="259"/>
      <c r="BA1025" s="259"/>
      <c r="BB1025" s="259"/>
      <c r="BC1025" s="259"/>
      <c r="BD1025" s="259"/>
      <c r="BE1025" s="259"/>
      <c r="BF1025" s="259"/>
      <c r="BG1025" s="259"/>
      <c r="BH1025" s="259"/>
      <c r="BI1025" s="259"/>
      <c r="BJ1025" s="259"/>
      <c r="BK1025" s="259"/>
      <c r="BL1025" s="259"/>
      <c r="BM1025" s="259"/>
      <c r="BN1025" s="259"/>
      <c r="BO1025" s="259"/>
      <c r="BP1025" s="259"/>
      <c r="BQ1025" s="259"/>
      <c r="BR1025" s="259"/>
      <c r="BS1025" s="259"/>
      <c r="BT1025" s="259"/>
      <c r="BU1025" s="259"/>
      <c r="BV1025" s="259"/>
      <c r="BW1025" s="259"/>
      <c r="BX1025" s="259"/>
      <c r="BY1025" s="259"/>
      <c r="BZ1025" s="259"/>
      <c r="CA1025" s="259"/>
      <c r="CB1025" s="259"/>
      <c r="CC1025" s="259"/>
      <c r="CD1025" s="259"/>
      <c r="CE1025" s="259"/>
    </row>
    <row r="1026" spans="46:83" x14ac:dyDescent="0.15">
      <c r="AT1026" s="259"/>
      <c r="AU1026" s="259"/>
      <c r="AV1026" s="259"/>
      <c r="AW1026" s="259"/>
      <c r="AX1026" s="259"/>
      <c r="AY1026" s="259"/>
      <c r="AZ1026" s="259"/>
      <c r="BA1026" s="259"/>
      <c r="BB1026" s="259"/>
      <c r="BC1026" s="259"/>
      <c r="BD1026" s="259"/>
      <c r="BE1026" s="259"/>
      <c r="BF1026" s="259"/>
      <c r="BG1026" s="259"/>
      <c r="BH1026" s="259"/>
      <c r="BI1026" s="259"/>
      <c r="BJ1026" s="259"/>
      <c r="BK1026" s="259"/>
      <c r="BL1026" s="259"/>
      <c r="BM1026" s="259"/>
      <c r="BN1026" s="259"/>
      <c r="BO1026" s="259"/>
      <c r="BP1026" s="259"/>
      <c r="BQ1026" s="259"/>
      <c r="BR1026" s="259"/>
      <c r="BS1026" s="259"/>
      <c r="BT1026" s="259"/>
      <c r="BU1026" s="259"/>
      <c r="BV1026" s="259"/>
      <c r="BW1026" s="259"/>
      <c r="BX1026" s="259"/>
      <c r="BY1026" s="259"/>
      <c r="BZ1026" s="259"/>
      <c r="CA1026" s="259"/>
      <c r="CB1026" s="259"/>
      <c r="CC1026" s="259"/>
      <c r="CD1026" s="259"/>
      <c r="CE1026" s="259"/>
    </row>
    <row r="1027" spans="46:83" x14ac:dyDescent="0.15">
      <c r="AT1027" s="259"/>
      <c r="AU1027" s="259"/>
      <c r="AV1027" s="259"/>
      <c r="AW1027" s="259"/>
      <c r="AX1027" s="259"/>
      <c r="AY1027" s="259"/>
      <c r="AZ1027" s="259"/>
      <c r="BA1027" s="259"/>
      <c r="BB1027" s="259"/>
      <c r="BC1027" s="259"/>
      <c r="BD1027" s="259"/>
      <c r="BE1027" s="259"/>
      <c r="BF1027" s="259"/>
      <c r="BG1027" s="259"/>
      <c r="BH1027" s="259"/>
      <c r="BI1027" s="259"/>
      <c r="BJ1027" s="259"/>
      <c r="BK1027" s="259"/>
      <c r="BL1027" s="259"/>
      <c r="BM1027" s="259"/>
      <c r="BN1027" s="259"/>
      <c r="BO1027" s="259"/>
      <c r="BP1027" s="259"/>
      <c r="BQ1027" s="259"/>
      <c r="BR1027" s="259"/>
      <c r="BS1027" s="259"/>
      <c r="BT1027" s="259"/>
      <c r="BU1027" s="259"/>
      <c r="BV1027" s="259"/>
      <c r="BW1027" s="259"/>
      <c r="BX1027" s="259"/>
      <c r="BY1027" s="259"/>
      <c r="BZ1027" s="259"/>
      <c r="CA1027" s="259"/>
      <c r="CB1027" s="259"/>
      <c r="CC1027" s="259"/>
      <c r="CD1027" s="259"/>
      <c r="CE1027" s="259"/>
    </row>
    <row r="1028" spans="46:83" x14ac:dyDescent="0.15">
      <c r="AT1028" s="259"/>
      <c r="AU1028" s="259"/>
      <c r="AV1028" s="259"/>
      <c r="AW1028" s="259"/>
      <c r="AX1028" s="259"/>
      <c r="AY1028" s="259"/>
      <c r="AZ1028" s="259"/>
      <c r="BA1028" s="259"/>
      <c r="BB1028" s="259"/>
      <c r="BC1028" s="259"/>
      <c r="BD1028" s="259"/>
      <c r="BE1028" s="259"/>
      <c r="BF1028" s="259"/>
      <c r="BG1028" s="259"/>
      <c r="BH1028" s="259"/>
      <c r="BI1028" s="259"/>
      <c r="BJ1028" s="259"/>
      <c r="BK1028" s="259"/>
      <c r="BL1028" s="259"/>
      <c r="BM1028" s="259"/>
      <c r="BN1028" s="259"/>
      <c r="BO1028" s="259"/>
      <c r="BP1028" s="259"/>
      <c r="BQ1028" s="259"/>
      <c r="BR1028" s="259"/>
      <c r="BS1028" s="259"/>
      <c r="BT1028" s="259"/>
      <c r="BU1028" s="259"/>
      <c r="BV1028" s="259"/>
      <c r="BW1028" s="259"/>
      <c r="BX1028" s="259"/>
      <c r="BY1028" s="259"/>
      <c r="BZ1028" s="259"/>
      <c r="CA1028" s="259"/>
      <c r="CB1028" s="259"/>
      <c r="CC1028" s="259"/>
      <c r="CD1028" s="259"/>
      <c r="CE1028" s="259"/>
    </row>
    <row r="1029" spans="46:83" x14ac:dyDescent="0.15">
      <c r="AT1029" s="259"/>
      <c r="AU1029" s="259"/>
      <c r="AV1029" s="259"/>
      <c r="AW1029" s="259"/>
      <c r="AX1029" s="259"/>
      <c r="AY1029" s="259"/>
      <c r="AZ1029" s="259"/>
      <c r="BA1029" s="259"/>
      <c r="BB1029" s="259"/>
      <c r="BC1029" s="259"/>
      <c r="BD1029" s="259"/>
      <c r="BE1029" s="259"/>
      <c r="BF1029" s="259"/>
      <c r="BG1029" s="259"/>
      <c r="BH1029" s="259"/>
      <c r="BI1029" s="259"/>
      <c r="BJ1029" s="259"/>
      <c r="BK1029" s="259"/>
      <c r="BL1029" s="259"/>
      <c r="BM1029" s="259"/>
      <c r="BN1029" s="259"/>
      <c r="BO1029" s="259"/>
      <c r="BP1029" s="259"/>
      <c r="BQ1029" s="259"/>
      <c r="BR1029" s="259"/>
      <c r="BS1029" s="259"/>
      <c r="BT1029" s="259"/>
      <c r="BU1029" s="259"/>
      <c r="BV1029" s="259"/>
      <c r="BW1029" s="259"/>
      <c r="BX1029" s="259"/>
      <c r="BY1029" s="259"/>
      <c r="BZ1029" s="259"/>
      <c r="CA1029" s="259"/>
      <c r="CB1029" s="259"/>
      <c r="CC1029" s="259"/>
      <c r="CD1029" s="259"/>
      <c r="CE1029" s="259"/>
    </row>
    <row r="1030" spans="46:83" x14ac:dyDescent="0.15">
      <c r="AT1030" s="259"/>
      <c r="AU1030" s="259"/>
      <c r="AV1030" s="259"/>
      <c r="AW1030" s="259"/>
      <c r="AX1030" s="259"/>
      <c r="AY1030" s="259"/>
      <c r="AZ1030" s="259"/>
      <c r="BA1030" s="259"/>
      <c r="BB1030" s="259"/>
      <c r="BC1030" s="259"/>
      <c r="BD1030" s="259"/>
      <c r="BE1030" s="259"/>
      <c r="BF1030" s="259"/>
      <c r="BG1030" s="259"/>
      <c r="BH1030" s="259"/>
      <c r="BI1030" s="259"/>
      <c r="BJ1030" s="259"/>
      <c r="BK1030" s="259"/>
      <c r="BL1030" s="259"/>
      <c r="BM1030" s="259"/>
      <c r="BN1030" s="259"/>
      <c r="BO1030" s="259"/>
      <c r="BP1030" s="259"/>
      <c r="BQ1030" s="259"/>
      <c r="BR1030" s="259"/>
      <c r="BS1030" s="259"/>
      <c r="BT1030" s="259"/>
      <c r="BU1030" s="259"/>
      <c r="BV1030" s="259"/>
      <c r="BW1030" s="259"/>
      <c r="BX1030" s="259"/>
      <c r="BY1030" s="259"/>
      <c r="BZ1030" s="259"/>
      <c r="CA1030" s="259"/>
      <c r="CB1030" s="259"/>
      <c r="CC1030" s="259"/>
      <c r="CD1030" s="259"/>
      <c r="CE1030" s="259"/>
    </row>
    <row r="1031" spans="46:83" x14ac:dyDescent="0.15">
      <c r="AT1031" s="259"/>
      <c r="AU1031" s="259"/>
      <c r="AV1031" s="259"/>
      <c r="AW1031" s="259"/>
      <c r="AX1031" s="259"/>
      <c r="AY1031" s="259"/>
      <c r="AZ1031" s="259"/>
      <c r="BA1031" s="259"/>
      <c r="BB1031" s="259"/>
      <c r="BC1031" s="259"/>
      <c r="BD1031" s="259"/>
      <c r="BE1031" s="259"/>
      <c r="BF1031" s="259"/>
      <c r="BG1031" s="259"/>
      <c r="BH1031" s="259"/>
      <c r="BI1031" s="259"/>
      <c r="BJ1031" s="259"/>
      <c r="BK1031" s="259"/>
      <c r="BL1031" s="259"/>
      <c r="BM1031" s="259"/>
      <c r="BN1031" s="259"/>
      <c r="BO1031" s="259"/>
      <c r="BP1031" s="259"/>
      <c r="BQ1031" s="259"/>
      <c r="BR1031" s="259"/>
      <c r="BS1031" s="259"/>
      <c r="BT1031" s="259"/>
      <c r="BU1031" s="259"/>
      <c r="BV1031" s="259"/>
      <c r="BW1031" s="259"/>
      <c r="BX1031" s="259"/>
      <c r="BY1031" s="259"/>
      <c r="BZ1031" s="259"/>
      <c r="CA1031" s="259"/>
      <c r="CB1031" s="259"/>
      <c r="CC1031" s="259"/>
      <c r="CD1031" s="259"/>
      <c r="CE1031" s="259"/>
    </row>
    <row r="1032" spans="46:83" x14ac:dyDescent="0.15">
      <c r="AT1032" s="259"/>
      <c r="AU1032" s="259"/>
      <c r="AV1032" s="259"/>
      <c r="AW1032" s="259"/>
      <c r="AX1032" s="259"/>
      <c r="AY1032" s="259"/>
      <c r="AZ1032" s="259"/>
      <c r="BA1032" s="259"/>
      <c r="BB1032" s="259"/>
      <c r="BC1032" s="259"/>
      <c r="BD1032" s="259"/>
      <c r="BE1032" s="259"/>
      <c r="BF1032" s="259"/>
      <c r="BG1032" s="259"/>
      <c r="BH1032" s="259"/>
      <c r="BI1032" s="259"/>
      <c r="BJ1032" s="259"/>
      <c r="BK1032" s="259"/>
      <c r="BL1032" s="259"/>
      <c r="BM1032" s="259"/>
      <c r="BN1032" s="259"/>
      <c r="BO1032" s="259"/>
      <c r="BP1032" s="259"/>
      <c r="BQ1032" s="259"/>
      <c r="BR1032" s="259"/>
      <c r="BS1032" s="259"/>
      <c r="BT1032" s="259"/>
      <c r="BU1032" s="259"/>
      <c r="BV1032" s="259"/>
      <c r="BW1032" s="259"/>
      <c r="BX1032" s="259"/>
      <c r="BY1032" s="259"/>
      <c r="BZ1032" s="259"/>
      <c r="CA1032" s="259"/>
      <c r="CB1032" s="259"/>
      <c r="CC1032" s="259"/>
      <c r="CD1032" s="259"/>
      <c r="CE1032" s="259"/>
    </row>
    <row r="1033" spans="46:83" x14ac:dyDescent="0.15">
      <c r="AT1033" s="259"/>
      <c r="AU1033" s="259"/>
      <c r="AV1033" s="259"/>
      <c r="AW1033" s="259"/>
      <c r="AX1033" s="259"/>
      <c r="AY1033" s="259"/>
      <c r="AZ1033" s="259"/>
      <c r="BA1033" s="259"/>
      <c r="BB1033" s="259"/>
      <c r="BC1033" s="259"/>
      <c r="BD1033" s="259"/>
      <c r="BE1033" s="259"/>
      <c r="BF1033" s="259"/>
      <c r="BG1033" s="259"/>
      <c r="BH1033" s="259"/>
      <c r="BI1033" s="259"/>
      <c r="BJ1033" s="259"/>
      <c r="BK1033" s="259"/>
      <c r="BL1033" s="259"/>
      <c r="BM1033" s="259"/>
      <c r="BN1033" s="259"/>
      <c r="BO1033" s="259"/>
      <c r="BP1033" s="259"/>
      <c r="BQ1033" s="259"/>
      <c r="BR1033" s="259"/>
      <c r="BS1033" s="259"/>
      <c r="BT1033" s="259"/>
      <c r="BU1033" s="259"/>
      <c r="BV1033" s="259"/>
      <c r="BW1033" s="259"/>
      <c r="BX1033" s="259"/>
      <c r="BY1033" s="259"/>
      <c r="BZ1033" s="259"/>
      <c r="CA1033" s="259"/>
      <c r="CB1033" s="259"/>
      <c r="CC1033" s="259"/>
      <c r="CD1033" s="259"/>
      <c r="CE1033" s="259"/>
    </row>
    <row r="1034" spans="46:83" x14ac:dyDescent="0.15">
      <c r="AT1034" s="259"/>
      <c r="AU1034" s="259"/>
      <c r="AV1034" s="259"/>
      <c r="AW1034" s="259"/>
      <c r="AX1034" s="259"/>
      <c r="AY1034" s="259"/>
      <c r="AZ1034" s="259"/>
      <c r="BA1034" s="259"/>
      <c r="BB1034" s="259"/>
      <c r="BC1034" s="259"/>
      <c r="BD1034" s="259"/>
      <c r="BE1034" s="259"/>
      <c r="BF1034" s="259"/>
      <c r="BG1034" s="259"/>
      <c r="BH1034" s="259"/>
      <c r="BI1034" s="259"/>
      <c r="BJ1034" s="259"/>
      <c r="BK1034" s="259"/>
      <c r="BL1034" s="259"/>
      <c r="BM1034" s="259"/>
      <c r="BN1034" s="259"/>
      <c r="BO1034" s="259"/>
      <c r="BP1034" s="259"/>
      <c r="BQ1034" s="259"/>
      <c r="BR1034" s="259"/>
      <c r="BS1034" s="259"/>
      <c r="BT1034" s="259"/>
      <c r="BU1034" s="259"/>
      <c r="BV1034" s="259"/>
      <c r="BW1034" s="259"/>
      <c r="BX1034" s="259"/>
      <c r="BY1034" s="259"/>
      <c r="BZ1034" s="259"/>
      <c r="CA1034" s="259"/>
      <c r="CB1034" s="259"/>
      <c r="CC1034" s="259"/>
      <c r="CD1034" s="259"/>
      <c r="CE1034" s="259"/>
    </row>
    <row r="1035" spans="46:83" x14ac:dyDescent="0.15">
      <c r="AT1035" s="259"/>
      <c r="AU1035" s="259"/>
      <c r="AV1035" s="259"/>
      <c r="AW1035" s="259"/>
      <c r="AX1035" s="259"/>
      <c r="AY1035" s="259"/>
      <c r="AZ1035" s="259"/>
      <c r="BA1035" s="259"/>
      <c r="BB1035" s="259"/>
      <c r="BC1035" s="259"/>
      <c r="BD1035" s="259"/>
      <c r="BE1035" s="259"/>
      <c r="BF1035" s="259"/>
      <c r="BG1035" s="259"/>
      <c r="BH1035" s="259"/>
      <c r="BI1035" s="259"/>
      <c r="BJ1035" s="259"/>
      <c r="BK1035" s="259"/>
      <c r="BL1035" s="259"/>
      <c r="BM1035" s="259"/>
      <c r="BN1035" s="259"/>
      <c r="BO1035" s="259"/>
      <c r="BP1035" s="259"/>
      <c r="BQ1035" s="259"/>
      <c r="BR1035" s="259"/>
      <c r="BS1035" s="259"/>
      <c r="BT1035" s="259"/>
      <c r="BU1035" s="259"/>
      <c r="BV1035" s="259"/>
      <c r="BW1035" s="259"/>
      <c r="BX1035" s="259"/>
      <c r="BY1035" s="259"/>
      <c r="BZ1035" s="259"/>
      <c r="CA1035" s="259"/>
      <c r="CB1035" s="259"/>
      <c r="CC1035" s="259"/>
      <c r="CD1035" s="259"/>
      <c r="CE1035" s="259"/>
    </row>
    <row r="1036" spans="46:83" x14ac:dyDescent="0.15">
      <c r="AT1036" s="259"/>
      <c r="AU1036" s="259"/>
      <c r="AV1036" s="259"/>
      <c r="AW1036" s="259"/>
      <c r="AX1036" s="259"/>
      <c r="AY1036" s="259"/>
      <c r="AZ1036" s="259"/>
      <c r="BA1036" s="259"/>
      <c r="BB1036" s="259"/>
      <c r="BC1036" s="259"/>
      <c r="BD1036" s="259"/>
      <c r="BE1036" s="259"/>
      <c r="BF1036" s="259"/>
      <c r="BG1036" s="259"/>
      <c r="BH1036" s="259"/>
      <c r="BI1036" s="259"/>
      <c r="BJ1036" s="259"/>
      <c r="BK1036" s="259"/>
      <c r="BL1036" s="259"/>
      <c r="BM1036" s="259"/>
      <c r="BN1036" s="259"/>
      <c r="BO1036" s="259"/>
      <c r="BP1036" s="259"/>
      <c r="BQ1036" s="259"/>
      <c r="BR1036" s="259"/>
      <c r="BS1036" s="259"/>
      <c r="BT1036" s="259"/>
      <c r="BU1036" s="259"/>
      <c r="BV1036" s="259"/>
      <c r="BW1036" s="259"/>
      <c r="BX1036" s="259"/>
      <c r="BY1036" s="259"/>
      <c r="BZ1036" s="259"/>
      <c r="CA1036" s="259"/>
      <c r="CB1036" s="259"/>
      <c r="CC1036" s="259"/>
      <c r="CD1036" s="259"/>
      <c r="CE1036" s="259"/>
    </row>
    <row r="1037" spans="46:83" x14ac:dyDescent="0.15">
      <c r="AT1037" s="259"/>
      <c r="AU1037" s="259"/>
      <c r="AV1037" s="259"/>
      <c r="AW1037" s="259"/>
      <c r="AX1037" s="259"/>
      <c r="AY1037" s="259"/>
      <c r="AZ1037" s="259"/>
      <c r="BA1037" s="259"/>
      <c r="BB1037" s="259"/>
      <c r="BC1037" s="259"/>
      <c r="BD1037" s="259"/>
      <c r="BE1037" s="259"/>
      <c r="BF1037" s="259"/>
      <c r="BG1037" s="259"/>
      <c r="BH1037" s="259"/>
      <c r="BI1037" s="259"/>
      <c r="BJ1037" s="259"/>
      <c r="BK1037" s="259"/>
      <c r="BL1037" s="259"/>
      <c r="BM1037" s="259"/>
      <c r="BN1037" s="259"/>
      <c r="BO1037" s="259"/>
      <c r="BP1037" s="259"/>
      <c r="BQ1037" s="259"/>
      <c r="BR1037" s="259"/>
      <c r="BS1037" s="259"/>
      <c r="BT1037" s="259"/>
      <c r="BU1037" s="259"/>
      <c r="BV1037" s="259"/>
      <c r="BW1037" s="259"/>
      <c r="BX1037" s="259"/>
      <c r="BY1037" s="259"/>
      <c r="BZ1037" s="259"/>
      <c r="CA1037" s="259"/>
      <c r="CB1037" s="259"/>
      <c r="CC1037" s="259"/>
      <c r="CD1037" s="259"/>
      <c r="CE1037" s="259"/>
    </row>
    <row r="1038" spans="46:83" x14ac:dyDescent="0.15">
      <c r="AT1038" s="259"/>
      <c r="AU1038" s="259"/>
      <c r="AV1038" s="259"/>
      <c r="AW1038" s="259"/>
      <c r="AX1038" s="259"/>
      <c r="AY1038" s="259"/>
      <c r="AZ1038" s="259"/>
      <c r="BA1038" s="259"/>
      <c r="BB1038" s="259"/>
      <c r="BC1038" s="259"/>
      <c r="BD1038" s="259"/>
      <c r="BE1038" s="259"/>
      <c r="BF1038" s="259"/>
      <c r="BG1038" s="259"/>
      <c r="BH1038" s="259"/>
      <c r="BI1038" s="259"/>
      <c r="BJ1038" s="259"/>
      <c r="BK1038" s="259"/>
      <c r="BL1038" s="259"/>
      <c r="BM1038" s="259"/>
      <c r="BN1038" s="259"/>
      <c r="BO1038" s="259"/>
      <c r="BP1038" s="259"/>
      <c r="BQ1038" s="259"/>
      <c r="BR1038" s="259"/>
      <c r="BS1038" s="259"/>
      <c r="BT1038" s="259"/>
      <c r="BU1038" s="259"/>
      <c r="BV1038" s="259"/>
      <c r="BW1038" s="259"/>
      <c r="BX1038" s="259"/>
      <c r="BY1038" s="259"/>
      <c r="BZ1038" s="259"/>
      <c r="CA1038" s="259"/>
      <c r="CB1038" s="259"/>
      <c r="CC1038" s="259"/>
      <c r="CD1038" s="259"/>
      <c r="CE1038" s="259"/>
    </row>
    <row r="1039" spans="46:83" x14ac:dyDescent="0.15">
      <c r="AT1039" s="259"/>
      <c r="AU1039" s="259"/>
      <c r="AV1039" s="259"/>
      <c r="AW1039" s="259"/>
      <c r="AX1039" s="259"/>
      <c r="AY1039" s="259"/>
      <c r="AZ1039" s="259"/>
      <c r="BA1039" s="259"/>
      <c r="BB1039" s="259"/>
      <c r="BC1039" s="259"/>
      <c r="BD1039" s="259"/>
      <c r="BE1039" s="259"/>
      <c r="BF1039" s="259"/>
      <c r="BG1039" s="259"/>
      <c r="BH1039" s="259"/>
      <c r="BI1039" s="259"/>
      <c r="BJ1039" s="259"/>
      <c r="BK1039" s="259"/>
      <c r="BL1039" s="259"/>
      <c r="BM1039" s="259"/>
      <c r="BN1039" s="259"/>
      <c r="BO1039" s="259"/>
      <c r="BP1039" s="259"/>
      <c r="BQ1039" s="259"/>
      <c r="BR1039" s="259"/>
      <c r="BS1039" s="259"/>
      <c r="BT1039" s="259"/>
      <c r="BU1039" s="259"/>
      <c r="BV1039" s="259"/>
      <c r="BW1039" s="259"/>
      <c r="BX1039" s="259"/>
      <c r="BY1039" s="259"/>
      <c r="BZ1039" s="259"/>
      <c r="CA1039" s="259"/>
      <c r="CB1039" s="259"/>
      <c r="CC1039" s="259"/>
      <c r="CD1039" s="259"/>
      <c r="CE1039" s="259"/>
    </row>
    <row r="1040" spans="46:83" x14ac:dyDescent="0.15">
      <c r="AT1040" s="259"/>
      <c r="AU1040" s="259"/>
      <c r="AV1040" s="259"/>
      <c r="AW1040" s="259"/>
      <c r="AX1040" s="259"/>
      <c r="AY1040" s="259"/>
      <c r="AZ1040" s="259"/>
      <c r="BA1040" s="259"/>
      <c r="BB1040" s="259"/>
      <c r="BC1040" s="259"/>
      <c r="BD1040" s="259"/>
      <c r="BE1040" s="259"/>
      <c r="BF1040" s="259"/>
      <c r="BG1040" s="259"/>
      <c r="BH1040" s="259"/>
      <c r="BI1040" s="259"/>
      <c r="BJ1040" s="259"/>
      <c r="BK1040" s="259"/>
      <c r="BL1040" s="259"/>
      <c r="BM1040" s="259"/>
      <c r="BN1040" s="259"/>
      <c r="BO1040" s="259"/>
      <c r="BP1040" s="259"/>
      <c r="BQ1040" s="259"/>
      <c r="BR1040" s="259"/>
      <c r="BS1040" s="259"/>
      <c r="BT1040" s="259"/>
      <c r="BU1040" s="259"/>
      <c r="BV1040" s="259"/>
      <c r="BW1040" s="259"/>
      <c r="BX1040" s="259"/>
      <c r="BY1040" s="259"/>
      <c r="BZ1040" s="259"/>
      <c r="CA1040" s="259"/>
      <c r="CB1040" s="259"/>
      <c r="CC1040" s="259"/>
      <c r="CD1040" s="259"/>
      <c r="CE1040" s="259"/>
    </row>
    <row r="1041" spans="46:83" x14ac:dyDescent="0.15">
      <c r="AT1041" s="259"/>
      <c r="AU1041" s="259"/>
      <c r="AV1041" s="259"/>
      <c r="AW1041" s="259"/>
      <c r="AX1041" s="259"/>
      <c r="AY1041" s="259"/>
      <c r="AZ1041" s="259"/>
      <c r="BA1041" s="259"/>
      <c r="BB1041" s="259"/>
      <c r="BC1041" s="259"/>
      <c r="BD1041" s="259"/>
      <c r="BE1041" s="259"/>
      <c r="BF1041" s="259"/>
      <c r="BG1041" s="259"/>
      <c r="BH1041" s="259"/>
      <c r="BI1041" s="259"/>
      <c r="BJ1041" s="259"/>
      <c r="BK1041" s="259"/>
      <c r="BL1041" s="259"/>
      <c r="BM1041" s="259"/>
      <c r="BN1041" s="259"/>
      <c r="BO1041" s="259"/>
      <c r="BP1041" s="259"/>
      <c r="BQ1041" s="259"/>
      <c r="BR1041" s="259"/>
      <c r="BS1041" s="259"/>
      <c r="BT1041" s="259"/>
      <c r="BU1041" s="259"/>
      <c r="BV1041" s="259"/>
      <c r="BW1041" s="259"/>
      <c r="BX1041" s="259"/>
      <c r="BY1041" s="259"/>
      <c r="BZ1041" s="259"/>
      <c r="CA1041" s="259"/>
      <c r="CB1041" s="259"/>
      <c r="CC1041" s="259"/>
      <c r="CD1041" s="259"/>
      <c r="CE1041" s="259"/>
    </row>
    <row r="1042" spans="46:83" x14ac:dyDescent="0.15">
      <c r="AT1042" s="259"/>
      <c r="AU1042" s="259"/>
      <c r="AV1042" s="259"/>
      <c r="AW1042" s="259"/>
      <c r="AX1042" s="259"/>
      <c r="AY1042" s="259"/>
      <c r="AZ1042" s="259"/>
      <c r="BA1042" s="259"/>
      <c r="BB1042" s="259"/>
      <c r="BC1042" s="259"/>
      <c r="BD1042" s="259"/>
      <c r="BE1042" s="259"/>
      <c r="BF1042" s="259"/>
      <c r="BG1042" s="259"/>
      <c r="BH1042" s="259"/>
      <c r="BI1042" s="259"/>
      <c r="BJ1042" s="259"/>
      <c r="BK1042" s="259"/>
      <c r="BL1042" s="259"/>
      <c r="BM1042" s="259"/>
      <c r="BN1042" s="259"/>
      <c r="BO1042" s="259"/>
      <c r="BP1042" s="259"/>
      <c r="BQ1042" s="259"/>
      <c r="BR1042" s="259"/>
      <c r="BS1042" s="259"/>
      <c r="BT1042" s="259"/>
      <c r="BU1042" s="259"/>
      <c r="BV1042" s="259"/>
      <c r="BW1042" s="259"/>
      <c r="BX1042" s="259"/>
      <c r="BY1042" s="259"/>
      <c r="BZ1042" s="259"/>
      <c r="CA1042" s="259"/>
      <c r="CB1042" s="259"/>
      <c r="CC1042" s="259"/>
      <c r="CD1042" s="259"/>
      <c r="CE1042" s="259"/>
    </row>
    <row r="1043" spans="46:83" x14ac:dyDescent="0.15">
      <c r="AT1043" s="259"/>
      <c r="AU1043" s="259"/>
      <c r="AV1043" s="259"/>
      <c r="AW1043" s="259"/>
      <c r="AX1043" s="259"/>
      <c r="AY1043" s="259"/>
      <c r="AZ1043" s="259"/>
      <c r="BA1043" s="259"/>
      <c r="BB1043" s="259"/>
      <c r="BC1043" s="259"/>
      <c r="BD1043" s="259"/>
      <c r="BE1043" s="259"/>
      <c r="BF1043" s="259"/>
      <c r="BG1043" s="259"/>
      <c r="BH1043" s="259"/>
      <c r="BI1043" s="259"/>
      <c r="BJ1043" s="259"/>
      <c r="BK1043" s="259"/>
      <c r="BL1043" s="259"/>
      <c r="BM1043" s="259"/>
      <c r="BN1043" s="259"/>
      <c r="BO1043" s="259"/>
      <c r="BP1043" s="259"/>
      <c r="BQ1043" s="259"/>
      <c r="BR1043" s="259"/>
      <c r="BS1043" s="259"/>
      <c r="BT1043" s="259"/>
      <c r="BU1043" s="259"/>
      <c r="BV1043" s="259"/>
      <c r="BW1043" s="259"/>
      <c r="BX1043" s="259"/>
      <c r="BY1043" s="259"/>
      <c r="BZ1043" s="259"/>
      <c r="CA1043" s="259"/>
      <c r="CB1043" s="259"/>
      <c r="CC1043" s="259"/>
      <c r="CD1043" s="259"/>
      <c r="CE1043" s="259"/>
    </row>
    <row r="1044" spans="46:83" x14ac:dyDescent="0.15">
      <c r="AT1044" s="259"/>
      <c r="AU1044" s="259"/>
      <c r="AV1044" s="259"/>
      <c r="AW1044" s="259"/>
      <c r="AX1044" s="259"/>
      <c r="AY1044" s="259"/>
      <c r="AZ1044" s="259"/>
      <c r="BA1044" s="259"/>
      <c r="BB1044" s="259"/>
      <c r="BC1044" s="259"/>
      <c r="BD1044" s="259"/>
      <c r="BE1044" s="259"/>
      <c r="BF1044" s="259"/>
      <c r="BG1044" s="259"/>
      <c r="BH1044" s="259"/>
      <c r="BI1044" s="259"/>
      <c r="BJ1044" s="259"/>
      <c r="BK1044" s="259"/>
      <c r="BL1044" s="259"/>
      <c r="BM1044" s="259"/>
      <c r="BN1044" s="259"/>
      <c r="BO1044" s="259"/>
      <c r="BP1044" s="259"/>
      <c r="BQ1044" s="259"/>
      <c r="BR1044" s="259"/>
      <c r="BS1044" s="259"/>
      <c r="BT1044" s="259"/>
      <c r="BU1044" s="259"/>
      <c r="BV1044" s="259"/>
      <c r="BW1044" s="259"/>
      <c r="BX1044" s="259"/>
      <c r="BY1044" s="259"/>
      <c r="BZ1044" s="259"/>
      <c r="CA1044" s="259"/>
      <c r="CB1044" s="259"/>
      <c r="CC1044" s="259"/>
      <c r="CD1044" s="259"/>
      <c r="CE1044" s="259"/>
    </row>
    <row r="1045" spans="46:83" x14ac:dyDescent="0.15">
      <c r="AT1045" s="259"/>
      <c r="AU1045" s="259"/>
      <c r="AV1045" s="259"/>
      <c r="AW1045" s="259"/>
      <c r="AX1045" s="259"/>
      <c r="AY1045" s="259"/>
      <c r="AZ1045" s="259"/>
      <c r="BA1045" s="259"/>
      <c r="BB1045" s="259"/>
      <c r="BC1045" s="259"/>
      <c r="BD1045" s="259"/>
      <c r="BE1045" s="259"/>
      <c r="BF1045" s="259"/>
      <c r="BG1045" s="259"/>
      <c r="BH1045" s="259"/>
      <c r="BI1045" s="259"/>
      <c r="BJ1045" s="259"/>
      <c r="BK1045" s="259"/>
      <c r="BL1045" s="259"/>
      <c r="BM1045" s="259"/>
      <c r="BN1045" s="259"/>
      <c r="BO1045" s="259"/>
      <c r="BP1045" s="259"/>
      <c r="BQ1045" s="259"/>
      <c r="BR1045" s="259"/>
      <c r="BS1045" s="259"/>
      <c r="BT1045" s="259"/>
      <c r="BU1045" s="259"/>
      <c r="BV1045" s="259"/>
      <c r="BW1045" s="259"/>
      <c r="BX1045" s="259"/>
      <c r="BY1045" s="259"/>
      <c r="BZ1045" s="259"/>
      <c r="CA1045" s="259"/>
      <c r="CB1045" s="259"/>
      <c r="CC1045" s="259"/>
      <c r="CD1045" s="259"/>
      <c r="CE1045" s="259"/>
    </row>
    <row r="1046" spans="46:83" x14ac:dyDescent="0.15">
      <c r="AT1046" s="259"/>
      <c r="AU1046" s="259"/>
      <c r="AV1046" s="259"/>
      <c r="AW1046" s="259"/>
      <c r="AX1046" s="259"/>
      <c r="AY1046" s="259"/>
      <c r="AZ1046" s="259"/>
      <c r="BA1046" s="259"/>
      <c r="BB1046" s="259"/>
      <c r="BC1046" s="259"/>
      <c r="BD1046" s="259"/>
      <c r="BE1046" s="259"/>
      <c r="BF1046" s="259"/>
      <c r="BG1046" s="259"/>
      <c r="BH1046" s="259"/>
      <c r="BI1046" s="259"/>
      <c r="BJ1046" s="259"/>
      <c r="BK1046" s="259"/>
      <c r="BL1046" s="259"/>
      <c r="BM1046" s="259"/>
      <c r="BN1046" s="259"/>
      <c r="BO1046" s="259"/>
      <c r="BP1046" s="259"/>
      <c r="BQ1046" s="259"/>
      <c r="BR1046" s="259"/>
      <c r="BS1046" s="259"/>
      <c r="BT1046" s="259"/>
      <c r="BU1046" s="259"/>
      <c r="BV1046" s="259"/>
      <c r="BW1046" s="259"/>
      <c r="BX1046" s="259"/>
      <c r="BY1046" s="259"/>
      <c r="BZ1046" s="259"/>
      <c r="CA1046" s="259"/>
      <c r="CB1046" s="259"/>
      <c r="CC1046" s="259"/>
      <c r="CD1046" s="259"/>
      <c r="CE1046" s="259"/>
    </row>
    <row r="1047" spans="46:83" x14ac:dyDescent="0.15">
      <c r="AT1047" s="259"/>
      <c r="AU1047" s="259"/>
      <c r="AV1047" s="259"/>
      <c r="AW1047" s="259"/>
      <c r="AX1047" s="259"/>
      <c r="AY1047" s="259"/>
      <c r="AZ1047" s="259"/>
      <c r="BA1047" s="259"/>
      <c r="BB1047" s="259"/>
      <c r="BC1047" s="259"/>
      <c r="BD1047" s="259"/>
      <c r="BE1047" s="259"/>
      <c r="BF1047" s="259"/>
      <c r="BG1047" s="259"/>
      <c r="BH1047" s="259"/>
      <c r="BI1047" s="259"/>
      <c r="BJ1047" s="259"/>
      <c r="BK1047" s="259"/>
      <c r="BL1047" s="259"/>
      <c r="BM1047" s="259"/>
      <c r="BN1047" s="259"/>
      <c r="BO1047" s="259"/>
      <c r="BP1047" s="259"/>
      <c r="BQ1047" s="259"/>
      <c r="BR1047" s="259"/>
      <c r="BS1047" s="259"/>
      <c r="BT1047" s="259"/>
      <c r="BU1047" s="259"/>
      <c r="BV1047" s="259"/>
      <c r="BW1047" s="259"/>
      <c r="BX1047" s="259"/>
      <c r="BY1047" s="259"/>
      <c r="BZ1047" s="259"/>
      <c r="CA1047" s="259"/>
      <c r="CB1047" s="259"/>
      <c r="CC1047" s="259"/>
      <c r="CD1047" s="259"/>
      <c r="CE1047" s="259"/>
    </row>
    <row r="1048" spans="46:83" x14ac:dyDescent="0.15">
      <c r="AT1048" s="259"/>
      <c r="AU1048" s="259"/>
      <c r="AV1048" s="259"/>
      <c r="AW1048" s="259"/>
      <c r="AX1048" s="259"/>
      <c r="AY1048" s="259"/>
      <c r="AZ1048" s="259"/>
      <c r="BA1048" s="259"/>
      <c r="BB1048" s="259"/>
      <c r="BC1048" s="259"/>
      <c r="BD1048" s="259"/>
      <c r="BE1048" s="259"/>
      <c r="BF1048" s="259"/>
      <c r="BG1048" s="259"/>
      <c r="BH1048" s="259"/>
      <c r="BI1048" s="259"/>
      <c r="BJ1048" s="259"/>
      <c r="BK1048" s="259"/>
      <c r="BL1048" s="259"/>
      <c r="BM1048" s="259"/>
      <c r="BN1048" s="259"/>
      <c r="BO1048" s="259"/>
      <c r="BP1048" s="259"/>
      <c r="BQ1048" s="259"/>
      <c r="BR1048" s="259"/>
      <c r="BS1048" s="259"/>
      <c r="BT1048" s="259"/>
      <c r="BU1048" s="259"/>
      <c r="BV1048" s="259"/>
      <c r="BW1048" s="259"/>
      <c r="BX1048" s="259"/>
      <c r="BY1048" s="259"/>
      <c r="BZ1048" s="259"/>
      <c r="CA1048" s="259"/>
      <c r="CB1048" s="259"/>
      <c r="CC1048" s="259"/>
      <c r="CD1048" s="259"/>
      <c r="CE1048" s="259"/>
    </row>
    <row r="1049" spans="46:83" x14ac:dyDescent="0.15">
      <c r="AT1049" s="259"/>
      <c r="AU1049" s="259"/>
      <c r="AV1049" s="259"/>
      <c r="AW1049" s="259"/>
      <c r="AX1049" s="259"/>
      <c r="AY1049" s="259"/>
      <c r="AZ1049" s="259"/>
      <c r="BA1049" s="259"/>
      <c r="BB1049" s="259"/>
      <c r="BC1049" s="259"/>
      <c r="BD1049" s="259"/>
      <c r="BE1049" s="259"/>
      <c r="BF1049" s="259"/>
      <c r="BG1049" s="259"/>
      <c r="BH1049" s="259"/>
      <c r="BI1049" s="259"/>
      <c r="BJ1049" s="259"/>
      <c r="BK1049" s="259"/>
      <c r="BL1049" s="259"/>
      <c r="BM1049" s="259"/>
      <c r="BN1049" s="259"/>
      <c r="BO1049" s="259"/>
      <c r="BP1049" s="259"/>
      <c r="BQ1049" s="259"/>
      <c r="BR1049" s="259"/>
      <c r="BS1049" s="259"/>
      <c r="BT1049" s="259"/>
      <c r="BU1049" s="259"/>
      <c r="BV1049" s="259"/>
      <c r="BW1049" s="259"/>
      <c r="BX1049" s="259"/>
      <c r="BY1049" s="259"/>
      <c r="BZ1049" s="259"/>
      <c r="CA1049" s="259"/>
      <c r="CB1049" s="259"/>
      <c r="CC1049" s="259"/>
      <c r="CD1049" s="259"/>
      <c r="CE1049" s="259"/>
    </row>
    <row r="1050" spans="46:83" x14ac:dyDescent="0.15">
      <c r="AT1050" s="259"/>
      <c r="AU1050" s="259"/>
      <c r="AV1050" s="259"/>
      <c r="AW1050" s="259"/>
      <c r="AX1050" s="259"/>
      <c r="AY1050" s="259"/>
      <c r="AZ1050" s="259"/>
      <c r="BA1050" s="259"/>
      <c r="BB1050" s="259"/>
      <c r="BC1050" s="259"/>
      <c r="BD1050" s="259"/>
      <c r="BE1050" s="259"/>
      <c r="BF1050" s="259"/>
      <c r="BG1050" s="259"/>
      <c r="BH1050" s="259"/>
      <c r="BI1050" s="259"/>
      <c r="BJ1050" s="259"/>
      <c r="BK1050" s="259"/>
      <c r="BL1050" s="259"/>
      <c r="BM1050" s="259"/>
      <c r="BN1050" s="259"/>
      <c r="BO1050" s="259"/>
      <c r="BP1050" s="259"/>
      <c r="BQ1050" s="259"/>
      <c r="BR1050" s="259"/>
      <c r="BS1050" s="259"/>
      <c r="BT1050" s="259"/>
      <c r="BU1050" s="259"/>
      <c r="BV1050" s="259"/>
      <c r="BW1050" s="259"/>
      <c r="BX1050" s="259"/>
      <c r="BY1050" s="259"/>
      <c r="BZ1050" s="259"/>
      <c r="CA1050" s="259"/>
      <c r="CB1050" s="259"/>
      <c r="CC1050" s="259"/>
      <c r="CD1050" s="259"/>
      <c r="CE1050" s="259"/>
    </row>
    <row r="1051" spans="46:83" x14ac:dyDescent="0.15">
      <c r="AT1051" s="259"/>
      <c r="AU1051" s="259"/>
      <c r="AV1051" s="259"/>
      <c r="AW1051" s="259"/>
      <c r="AX1051" s="259"/>
      <c r="AY1051" s="259"/>
      <c r="AZ1051" s="259"/>
      <c r="BA1051" s="259"/>
      <c r="BB1051" s="259"/>
      <c r="BC1051" s="259"/>
      <c r="BD1051" s="259"/>
      <c r="BE1051" s="259"/>
      <c r="BF1051" s="259"/>
      <c r="BG1051" s="259"/>
      <c r="BH1051" s="259"/>
      <c r="BI1051" s="259"/>
      <c r="BJ1051" s="259"/>
      <c r="BK1051" s="259"/>
      <c r="BL1051" s="259"/>
      <c r="BM1051" s="259"/>
      <c r="BN1051" s="259"/>
      <c r="BO1051" s="259"/>
      <c r="BP1051" s="259"/>
      <c r="BQ1051" s="259"/>
      <c r="BR1051" s="259"/>
      <c r="BS1051" s="259"/>
      <c r="BT1051" s="259"/>
      <c r="BU1051" s="259"/>
      <c r="BV1051" s="259"/>
      <c r="BW1051" s="259"/>
      <c r="BX1051" s="259"/>
      <c r="BY1051" s="259"/>
      <c r="BZ1051" s="259"/>
      <c r="CA1051" s="259"/>
      <c r="CB1051" s="259"/>
      <c r="CC1051" s="259"/>
      <c r="CD1051" s="259"/>
      <c r="CE1051" s="259"/>
    </row>
    <row r="1052" spans="46:83" x14ac:dyDescent="0.15">
      <c r="AT1052" s="259"/>
      <c r="AU1052" s="259"/>
      <c r="AV1052" s="259"/>
      <c r="AW1052" s="259"/>
      <c r="AX1052" s="259"/>
      <c r="AY1052" s="259"/>
      <c r="AZ1052" s="259"/>
      <c r="BA1052" s="259"/>
      <c r="BB1052" s="259"/>
      <c r="BC1052" s="259"/>
      <c r="BD1052" s="259"/>
      <c r="BE1052" s="259"/>
      <c r="BF1052" s="259"/>
      <c r="BG1052" s="259"/>
      <c r="BH1052" s="259"/>
      <c r="BI1052" s="259"/>
      <c r="BJ1052" s="259"/>
      <c r="BK1052" s="259"/>
      <c r="BL1052" s="259"/>
      <c r="BM1052" s="259"/>
      <c r="BN1052" s="259"/>
      <c r="BO1052" s="259"/>
      <c r="BP1052" s="259"/>
      <c r="BQ1052" s="259"/>
      <c r="BR1052" s="259"/>
      <c r="BS1052" s="259"/>
      <c r="BT1052" s="259"/>
      <c r="BU1052" s="259"/>
      <c r="BV1052" s="259"/>
      <c r="BW1052" s="259"/>
      <c r="BX1052" s="259"/>
      <c r="BY1052" s="259"/>
      <c r="BZ1052" s="259"/>
      <c r="CA1052" s="259"/>
      <c r="CB1052" s="259"/>
      <c r="CC1052" s="259"/>
      <c r="CD1052" s="259"/>
      <c r="CE1052" s="259"/>
    </row>
    <row r="1053" spans="46:83" x14ac:dyDescent="0.15">
      <c r="AT1053" s="259"/>
      <c r="AU1053" s="259"/>
      <c r="AV1053" s="259"/>
      <c r="AW1053" s="259"/>
      <c r="AX1053" s="259"/>
      <c r="AY1053" s="259"/>
      <c r="AZ1053" s="259"/>
      <c r="BA1053" s="259"/>
      <c r="BB1053" s="259"/>
      <c r="BC1053" s="259"/>
      <c r="BD1053" s="259"/>
      <c r="BE1053" s="259"/>
      <c r="BF1053" s="259"/>
      <c r="BG1053" s="259"/>
      <c r="BH1053" s="259"/>
      <c r="BI1053" s="259"/>
      <c r="BJ1053" s="259"/>
      <c r="BK1053" s="259"/>
      <c r="BL1053" s="259"/>
      <c r="BM1053" s="259"/>
      <c r="BN1053" s="259"/>
      <c r="BO1053" s="259"/>
      <c r="BP1053" s="259"/>
      <c r="BQ1053" s="259"/>
      <c r="BR1053" s="259"/>
      <c r="BS1053" s="259"/>
      <c r="BT1053" s="259"/>
      <c r="BU1053" s="259"/>
      <c r="BV1053" s="259"/>
      <c r="BW1053" s="259"/>
      <c r="BX1053" s="259"/>
      <c r="BY1053" s="259"/>
      <c r="BZ1053" s="259"/>
      <c r="CA1053" s="259"/>
      <c r="CB1053" s="259"/>
      <c r="CC1053" s="259"/>
      <c r="CD1053" s="259"/>
      <c r="CE1053" s="259"/>
    </row>
    <row r="1054" spans="46:83" x14ac:dyDescent="0.15">
      <c r="AT1054" s="259"/>
      <c r="AU1054" s="259"/>
      <c r="AV1054" s="259"/>
      <c r="AW1054" s="259"/>
      <c r="AX1054" s="259"/>
      <c r="AY1054" s="259"/>
      <c r="AZ1054" s="259"/>
      <c r="BA1054" s="259"/>
      <c r="BB1054" s="259"/>
      <c r="BC1054" s="259"/>
      <c r="BD1054" s="259"/>
      <c r="BE1054" s="259"/>
      <c r="BF1054" s="259"/>
      <c r="BG1054" s="259"/>
      <c r="BH1054" s="259"/>
      <c r="BI1054" s="259"/>
      <c r="BJ1054" s="259"/>
      <c r="BK1054" s="259"/>
      <c r="BL1054" s="259"/>
      <c r="BM1054" s="259"/>
      <c r="BN1054" s="259"/>
      <c r="BO1054" s="259"/>
      <c r="BP1054" s="259"/>
      <c r="BQ1054" s="259"/>
      <c r="BR1054" s="259"/>
      <c r="BS1054" s="259"/>
      <c r="BT1054" s="259"/>
      <c r="BU1054" s="259"/>
      <c r="BV1054" s="259"/>
      <c r="BW1054" s="259"/>
      <c r="BX1054" s="259"/>
      <c r="BY1054" s="259"/>
      <c r="BZ1054" s="259"/>
      <c r="CA1054" s="259"/>
      <c r="CB1054" s="259"/>
      <c r="CC1054" s="259"/>
      <c r="CD1054" s="259"/>
      <c r="CE1054" s="259"/>
    </row>
    <row r="1055" spans="46:83" x14ac:dyDescent="0.15">
      <c r="AT1055" s="259"/>
      <c r="AU1055" s="259"/>
      <c r="AV1055" s="259"/>
      <c r="AW1055" s="259"/>
      <c r="AX1055" s="259"/>
      <c r="AY1055" s="259"/>
      <c r="AZ1055" s="259"/>
      <c r="BA1055" s="259"/>
      <c r="BB1055" s="259"/>
      <c r="BC1055" s="259"/>
      <c r="BD1055" s="259"/>
      <c r="BE1055" s="259"/>
      <c r="BF1055" s="259"/>
      <c r="BG1055" s="259"/>
      <c r="BH1055" s="259"/>
      <c r="BI1055" s="259"/>
      <c r="BJ1055" s="259"/>
      <c r="BK1055" s="259"/>
      <c r="BL1055" s="259"/>
      <c r="BM1055" s="259"/>
      <c r="BN1055" s="259"/>
      <c r="BO1055" s="259"/>
      <c r="BP1055" s="259"/>
      <c r="BQ1055" s="259"/>
      <c r="BR1055" s="259"/>
      <c r="BS1055" s="259"/>
      <c r="BT1055" s="259"/>
      <c r="BU1055" s="259"/>
      <c r="BV1055" s="259"/>
      <c r="BW1055" s="259"/>
      <c r="BX1055" s="259"/>
      <c r="BY1055" s="259"/>
      <c r="BZ1055" s="259"/>
      <c r="CA1055" s="259"/>
      <c r="CB1055" s="259"/>
      <c r="CC1055" s="259"/>
      <c r="CD1055" s="259"/>
      <c r="CE1055" s="259"/>
    </row>
    <row r="1056" spans="46:83" x14ac:dyDescent="0.15">
      <c r="AT1056" s="259"/>
      <c r="AU1056" s="259"/>
      <c r="AV1056" s="259"/>
      <c r="AW1056" s="259"/>
      <c r="AX1056" s="259"/>
      <c r="AY1056" s="259"/>
      <c r="AZ1056" s="259"/>
      <c r="BA1056" s="259"/>
      <c r="BB1056" s="259"/>
      <c r="BC1056" s="259"/>
      <c r="BD1056" s="259"/>
      <c r="BE1056" s="259"/>
      <c r="BF1056" s="259"/>
      <c r="BG1056" s="259"/>
      <c r="BH1056" s="259"/>
      <c r="BI1056" s="259"/>
      <c r="BJ1056" s="259"/>
      <c r="BK1056" s="259"/>
      <c r="BL1056" s="259"/>
      <c r="BM1056" s="259"/>
      <c r="BN1056" s="259"/>
      <c r="BO1056" s="259"/>
      <c r="BP1056" s="259"/>
      <c r="BQ1056" s="259"/>
      <c r="BR1056" s="259"/>
      <c r="BS1056" s="259"/>
      <c r="BT1056" s="259"/>
      <c r="BU1056" s="259"/>
      <c r="BV1056" s="259"/>
      <c r="BW1056" s="259"/>
      <c r="BX1056" s="259"/>
      <c r="BY1056" s="259"/>
      <c r="BZ1056" s="259"/>
      <c r="CA1056" s="259"/>
      <c r="CB1056" s="259"/>
      <c r="CC1056" s="259"/>
      <c r="CD1056" s="259"/>
      <c r="CE1056" s="259"/>
    </row>
    <row r="1057" spans="46:83" x14ac:dyDescent="0.15">
      <c r="AT1057" s="259"/>
      <c r="AU1057" s="259"/>
      <c r="AV1057" s="259"/>
      <c r="AW1057" s="259"/>
      <c r="AX1057" s="259"/>
      <c r="AY1057" s="259"/>
      <c r="AZ1057" s="259"/>
      <c r="BA1057" s="259"/>
      <c r="BB1057" s="259"/>
      <c r="BC1057" s="259"/>
      <c r="BD1057" s="259"/>
      <c r="BE1057" s="259"/>
      <c r="BF1057" s="259"/>
      <c r="BG1057" s="259"/>
      <c r="BH1057" s="259"/>
      <c r="BI1057" s="259"/>
      <c r="BJ1057" s="259"/>
      <c r="BK1057" s="259"/>
      <c r="BL1057" s="259"/>
      <c r="BM1057" s="259"/>
      <c r="BN1057" s="259"/>
      <c r="BO1057" s="259"/>
      <c r="BP1057" s="259"/>
      <c r="BQ1057" s="259"/>
      <c r="BR1057" s="259"/>
      <c r="BS1057" s="259"/>
      <c r="BT1057" s="259"/>
      <c r="BU1057" s="259"/>
      <c r="BV1057" s="259"/>
      <c r="BW1057" s="259"/>
      <c r="BX1057" s="259"/>
      <c r="BY1057" s="259"/>
      <c r="BZ1057" s="259"/>
      <c r="CA1057" s="259"/>
      <c r="CB1057" s="259"/>
      <c r="CC1057" s="259"/>
      <c r="CD1057" s="259"/>
      <c r="CE1057" s="259"/>
    </row>
    <row r="1058" spans="46:83" x14ac:dyDescent="0.15">
      <c r="AT1058" s="259"/>
      <c r="AU1058" s="259"/>
      <c r="AV1058" s="259"/>
      <c r="AW1058" s="259"/>
      <c r="AX1058" s="259"/>
      <c r="AY1058" s="259"/>
      <c r="AZ1058" s="259"/>
      <c r="BA1058" s="259"/>
      <c r="BB1058" s="259"/>
      <c r="BC1058" s="259"/>
      <c r="BD1058" s="259"/>
      <c r="BE1058" s="259"/>
      <c r="BF1058" s="259"/>
      <c r="BG1058" s="259"/>
      <c r="BH1058" s="259"/>
      <c r="BI1058" s="259"/>
      <c r="BJ1058" s="259"/>
      <c r="BK1058" s="259"/>
      <c r="BL1058" s="259"/>
      <c r="BM1058" s="259"/>
      <c r="BN1058" s="259"/>
      <c r="BO1058" s="259"/>
      <c r="BP1058" s="259"/>
      <c r="BQ1058" s="259"/>
      <c r="BR1058" s="259"/>
      <c r="BS1058" s="259"/>
      <c r="BT1058" s="259"/>
      <c r="BU1058" s="259"/>
      <c r="BV1058" s="259"/>
      <c r="BW1058" s="259"/>
      <c r="BX1058" s="259"/>
      <c r="BY1058" s="259"/>
      <c r="BZ1058" s="259"/>
      <c r="CA1058" s="259"/>
      <c r="CB1058" s="259"/>
      <c r="CC1058" s="259"/>
      <c r="CD1058" s="259"/>
      <c r="CE1058" s="259"/>
    </row>
    <row r="1059" spans="46:83" x14ac:dyDescent="0.15">
      <c r="AT1059" s="259"/>
      <c r="AU1059" s="259"/>
      <c r="AV1059" s="259"/>
      <c r="AW1059" s="259"/>
      <c r="AX1059" s="259"/>
      <c r="AY1059" s="259"/>
      <c r="AZ1059" s="259"/>
      <c r="BA1059" s="259"/>
      <c r="BB1059" s="259"/>
      <c r="BC1059" s="259"/>
      <c r="BD1059" s="259"/>
      <c r="BE1059" s="259"/>
      <c r="BF1059" s="259"/>
      <c r="BG1059" s="259"/>
      <c r="BH1059" s="259"/>
      <c r="BI1059" s="259"/>
      <c r="BJ1059" s="259"/>
      <c r="BK1059" s="259"/>
      <c r="BL1059" s="259"/>
      <c r="BM1059" s="259"/>
      <c r="BN1059" s="259"/>
      <c r="BO1059" s="259"/>
      <c r="BP1059" s="259"/>
      <c r="BQ1059" s="259"/>
      <c r="BR1059" s="259"/>
      <c r="BS1059" s="259"/>
      <c r="BT1059" s="259"/>
      <c r="BU1059" s="259"/>
      <c r="BV1059" s="259"/>
      <c r="BW1059" s="259"/>
      <c r="BX1059" s="259"/>
      <c r="BY1059" s="259"/>
      <c r="BZ1059" s="259"/>
      <c r="CA1059" s="259"/>
      <c r="CB1059" s="259"/>
      <c r="CC1059" s="259"/>
      <c r="CD1059" s="259"/>
      <c r="CE1059" s="259"/>
    </row>
    <row r="1060" spans="46:83" x14ac:dyDescent="0.15">
      <c r="AT1060" s="259"/>
      <c r="AU1060" s="259"/>
      <c r="AV1060" s="259"/>
      <c r="AW1060" s="259"/>
      <c r="AX1060" s="259"/>
      <c r="AY1060" s="259"/>
      <c r="AZ1060" s="259"/>
      <c r="BA1060" s="259"/>
      <c r="BB1060" s="259"/>
      <c r="BC1060" s="259"/>
      <c r="BD1060" s="259"/>
      <c r="BE1060" s="259"/>
      <c r="BF1060" s="259"/>
      <c r="BG1060" s="259"/>
      <c r="BH1060" s="259"/>
      <c r="BI1060" s="259"/>
      <c r="BJ1060" s="259"/>
      <c r="BK1060" s="259"/>
      <c r="BL1060" s="259"/>
      <c r="BM1060" s="259"/>
      <c r="BN1060" s="259"/>
      <c r="BO1060" s="259"/>
      <c r="BP1060" s="259"/>
      <c r="BQ1060" s="259"/>
      <c r="BR1060" s="259"/>
      <c r="BS1060" s="259"/>
      <c r="BT1060" s="259"/>
      <c r="BU1060" s="259"/>
      <c r="BV1060" s="259"/>
      <c r="BW1060" s="259"/>
      <c r="BX1060" s="259"/>
      <c r="BY1060" s="259"/>
      <c r="BZ1060" s="259"/>
      <c r="CA1060" s="259"/>
      <c r="CB1060" s="259"/>
      <c r="CC1060" s="259"/>
      <c r="CD1060" s="259"/>
      <c r="CE1060" s="259"/>
    </row>
    <row r="1061" spans="46:83" x14ac:dyDescent="0.15">
      <c r="AT1061" s="259"/>
      <c r="AU1061" s="259"/>
      <c r="AV1061" s="259"/>
      <c r="AW1061" s="259"/>
      <c r="AX1061" s="259"/>
      <c r="AY1061" s="259"/>
      <c r="AZ1061" s="259"/>
      <c r="BA1061" s="259"/>
      <c r="BB1061" s="259"/>
      <c r="BC1061" s="259"/>
      <c r="BD1061" s="259"/>
      <c r="BE1061" s="259"/>
      <c r="BF1061" s="259"/>
      <c r="BG1061" s="259"/>
      <c r="BH1061" s="259"/>
      <c r="BI1061" s="259"/>
      <c r="BJ1061" s="259"/>
      <c r="BK1061" s="259"/>
      <c r="BL1061" s="259"/>
      <c r="BM1061" s="259"/>
      <c r="BN1061" s="259"/>
      <c r="BO1061" s="259"/>
      <c r="BP1061" s="259"/>
      <c r="BQ1061" s="259"/>
      <c r="BR1061" s="259"/>
      <c r="BS1061" s="259"/>
      <c r="BT1061" s="259"/>
      <c r="BU1061" s="259"/>
      <c r="BV1061" s="259"/>
      <c r="BW1061" s="259"/>
      <c r="BX1061" s="259"/>
      <c r="BY1061" s="259"/>
      <c r="BZ1061" s="259"/>
      <c r="CA1061" s="259"/>
      <c r="CB1061" s="259"/>
      <c r="CC1061" s="259"/>
      <c r="CD1061" s="259"/>
      <c r="CE1061" s="259"/>
    </row>
    <row r="1062" spans="46:83" x14ac:dyDescent="0.15">
      <c r="AT1062" s="259"/>
      <c r="AU1062" s="259"/>
      <c r="AV1062" s="259"/>
      <c r="AW1062" s="259"/>
      <c r="AX1062" s="259"/>
      <c r="AY1062" s="259"/>
      <c r="AZ1062" s="259"/>
      <c r="BA1062" s="259"/>
      <c r="BB1062" s="259"/>
      <c r="BC1062" s="259"/>
      <c r="BD1062" s="259"/>
      <c r="BE1062" s="259"/>
      <c r="BF1062" s="259"/>
      <c r="BG1062" s="259"/>
      <c r="BH1062" s="259"/>
      <c r="BI1062" s="259"/>
      <c r="BJ1062" s="259"/>
      <c r="BK1062" s="259"/>
      <c r="BL1062" s="259"/>
      <c r="BM1062" s="259"/>
      <c r="BN1062" s="259"/>
      <c r="BO1062" s="259"/>
      <c r="BP1062" s="259"/>
      <c r="BQ1062" s="259"/>
      <c r="BR1062" s="259"/>
      <c r="BS1062" s="259"/>
      <c r="BT1062" s="259"/>
      <c r="BU1062" s="259"/>
      <c r="BV1062" s="259"/>
      <c r="BW1062" s="259"/>
      <c r="BX1062" s="259"/>
      <c r="BY1062" s="259"/>
      <c r="BZ1062" s="259"/>
      <c r="CA1062" s="259"/>
      <c r="CB1062" s="259"/>
      <c r="CC1062" s="259"/>
      <c r="CD1062" s="259"/>
      <c r="CE1062" s="259"/>
    </row>
    <row r="1063" spans="46:83" x14ac:dyDescent="0.15">
      <c r="AT1063" s="259"/>
      <c r="AU1063" s="259"/>
      <c r="AV1063" s="259"/>
      <c r="AW1063" s="259"/>
      <c r="AX1063" s="259"/>
      <c r="AY1063" s="259"/>
      <c r="AZ1063" s="259"/>
      <c r="BA1063" s="259"/>
      <c r="BB1063" s="259"/>
      <c r="BC1063" s="259"/>
      <c r="BD1063" s="259"/>
      <c r="BE1063" s="259"/>
      <c r="BF1063" s="259"/>
      <c r="BG1063" s="259"/>
      <c r="BH1063" s="259"/>
      <c r="BI1063" s="259"/>
      <c r="BJ1063" s="259"/>
      <c r="BK1063" s="259"/>
      <c r="BL1063" s="259"/>
      <c r="BM1063" s="259"/>
      <c r="BN1063" s="259"/>
      <c r="BO1063" s="259"/>
      <c r="BP1063" s="259"/>
      <c r="BQ1063" s="259"/>
      <c r="BR1063" s="259"/>
      <c r="BS1063" s="259"/>
      <c r="BT1063" s="259"/>
      <c r="BU1063" s="259"/>
      <c r="BV1063" s="259"/>
      <c r="BW1063" s="259"/>
      <c r="BX1063" s="259"/>
      <c r="BY1063" s="259"/>
      <c r="BZ1063" s="259"/>
      <c r="CA1063" s="259"/>
      <c r="CB1063" s="259"/>
      <c r="CC1063" s="259"/>
      <c r="CD1063" s="259"/>
      <c r="CE1063" s="259"/>
    </row>
    <row r="1064" spans="46:83" x14ac:dyDescent="0.15">
      <c r="AT1064" s="259"/>
      <c r="AU1064" s="259"/>
      <c r="AV1064" s="259"/>
      <c r="AW1064" s="259"/>
      <c r="AX1064" s="259"/>
      <c r="AY1064" s="259"/>
      <c r="AZ1064" s="259"/>
      <c r="BA1064" s="259"/>
      <c r="BB1064" s="259"/>
      <c r="BC1064" s="259"/>
      <c r="BD1064" s="259"/>
      <c r="BE1064" s="259"/>
      <c r="BF1064" s="259"/>
      <c r="BG1064" s="259"/>
      <c r="BH1064" s="259"/>
      <c r="BI1064" s="259"/>
      <c r="BJ1064" s="259"/>
      <c r="BK1064" s="259"/>
      <c r="BL1064" s="259"/>
      <c r="BM1064" s="259"/>
      <c r="BN1064" s="259"/>
      <c r="BO1064" s="259"/>
      <c r="BP1064" s="259"/>
      <c r="BQ1064" s="259"/>
      <c r="BR1064" s="259"/>
      <c r="BS1064" s="259"/>
      <c r="BT1064" s="259"/>
      <c r="BU1064" s="259"/>
      <c r="BV1064" s="259"/>
      <c r="BW1064" s="259"/>
      <c r="BX1064" s="259"/>
      <c r="BY1064" s="259"/>
      <c r="BZ1064" s="259"/>
      <c r="CA1064" s="259"/>
      <c r="CB1064" s="259"/>
      <c r="CC1064" s="259"/>
      <c r="CD1064" s="259"/>
      <c r="CE1064" s="259"/>
    </row>
    <row r="1065" spans="46:83" x14ac:dyDescent="0.15">
      <c r="AT1065" s="259"/>
      <c r="AU1065" s="259"/>
      <c r="AV1065" s="259"/>
      <c r="AW1065" s="259"/>
      <c r="AX1065" s="259"/>
      <c r="AY1065" s="259"/>
      <c r="AZ1065" s="259"/>
      <c r="BA1065" s="259"/>
      <c r="BB1065" s="259"/>
      <c r="BC1065" s="259"/>
      <c r="BD1065" s="259"/>
      <c r="BE1065" s="259"/>
      <c r="BF1065" s="259"/>
      <c r="BG1065" s="259"/>
      <c r="BH1065" s="259"/>
      <c r="BI1065" s="259"/>
      <c r="BJ1065" s="259"/>
      <c r="BK1065" s="259"/>
      <c r="BL1065" s="259"/>
      <c r="BM1065" s="259"/>
      <c r="BN1065" s="259"/>
      <c r="BO1065" s="259"/>
      <c r="BP1065" s="259"/>
      <c r="BQ1065" s="259"/>
      <c r="BR1065" s="259"/>
      <c r="BS1065" s="259"/>
      <c r="BT1065" s="259"/>
      <c r="BU1065" s="259"/>
      <c r="BV1065" s="259"/>
      <c r="BW1065" s="259"/>
      <c r="BX1065" s="259"/>
      <c r="BY1065" s="259"/>
      <c r="BZ1065" s="259"/>
      <c r="CA1065" s="259"/>
      <c r="CB1065" s="259"/>
      <c r="CC1065" s="259"/>
      <c r="CD1065" s="259"/>
      <c r="CE1065" s="259"/>
    </row>
    <row r="1066" spans="46:83" x14ac:dyDescent="0.15">
      <c r="AT1066" s="259"/>
      <c r="AU1066" s="259"/>
      <c r="AV1066" s="259"/>
      <c r="AW1066" s="259"/>
      <c r="AX1066" s="259"/>
      <c r="AY1066" s="259"/>
      <c r="AZ1066" s="259"/>
      <c r="BA1066" s="259"/>
      <c r="BB1066" s="259"/>
      <c r="BC1066" s="259"/>
      <c r="BD1066" s="259"/>
      <c r="BE1066" s="259"/>
      <c r="BF1066" s="259"/>
      <c r="BG1066" s="259"/>
      <c r="BH1066" s="259"/>
      <c r="BI1066" s="259"/>
      <c r="BJ1066" s="259"/>
      <c r="BK1066" s="259"/>
      <c r="BL1066" s="259"/>
      <c r="BM1066" s="259"/>
      <c r="BN1066" s="259"/>
      <c r="BO1066" s="259"/>
      <c r="BP1066" s="259"/>
      <c r="BQ1066" s="259"/>
      <c r="BR1066" s="259"/>
      <c r="BS1066" s="259"/>
      <c r="BT1066" s="259"/>
      <c r="BU1066" s="259"/>
      <c r="BV1066" s="259"/>
      <c r="BW1066" s="259"/>
      <c r="BX1066" s="259"/>
      <c r="BY1066" s="259"/>
      <c r="BZ1066" s="259"/>
      <c r="CA1066" s="259"/>
      <c r="CB1066" s="259"/>
      <c r="CC1066" s="259"/>
      <c r="CD1066" s="259"/>
      <c r="CE1066" s="259"/>
    </row>
    <row r="1067" spans="46:83" x14ac:dyDescent="0.15">
      <c r="AT1067" s="259"/>
      <c r="AU1067" s="259"/>
      <c r="AV1067" s="259"/>
      <c r="AW1067" s="259"/>
      <c r="AX1067" s="259"/>
      <c r="AY1067" s="259"/>
      <c r="AZ1067" s="259"/>
      <c r="BA1067" s="259"/>
      <c r="BB1067" s="259"/>
      <c r="BC1067" s="259"/>
      <c r="BD1067" s="259"/>
      <c r="BE1067" s="259"/>
      <c r="BF1067" s="259"/>
      <c r="BG1067" s="259"/>
      <c r="BH1067" s="259"/>
      <c r="BI1067" s="259"/>
      <c r="BJ1067" s="259"/>
      <c r="BK1067" s="259"/>
      <c r="BL1067" s="259"/>
      <c r="BM1067" s="259"/>
      <c r="BN1067" s="259"/>
      <c r="BO1067" s="259"/>
      <c r="BP1067" s="259"/>
      <c r="BQ1067" s="259"/>
      <c r="BR1067" s="259"/>
      <c r="BS1067" s="259"/>
      <c r="BT1067" s="259"/>
      <c r="BU1067" s="259"/>
      <c r="BV1067" s="259"/>
      <c r="BW1067" s="259"/>
      <c r="BX1067" s="259"/>
      <c r="BY1067" s="259"/>
      <c r="BZ1067" s="259"/>
      <c r="CA1067" s="259"/>
      <c r="CB1067" s="259"/>
      <c r="CC1067" s="259"/>
      <c r="CD1067" s="259"/>
      <c r="CE1067" s="259"/>
    </row>
    <row r="1068" spans="46:83" x14ac:dyDescent="0.15">
      <c r="AT1068" s="259"/>
      <c r="AU1068" s="259"/>
      <c r="AV1068" s="259"/>
      <c r="AW1068" s="259"/>
      <c r="AX1068" s="259"/>
      <c r="AY1068" s="259"/>
      <c r="AZ1068" s="259"/>
      <c r="BA1068" s="259"/>
      <c r="BB1068" s="259"/>
      <c r="BC1068" s="259"/>
      <c r="BD1068" s="259"/>
      <c r="BE1068" s="259"/>
      <c r="BF1068" s="259"/>
      <c r="BG1068" s="259"/>
      <c r="BH1068" s="259"/>
      <c r="BI1068" s="259"/>
      <c r="BJ1068" s="259"/>
      <c r="BK1068" s="259"/>
      <c r="BL1068" s="259"/>
      <c r="BM1068" s="259"/>
      <c r="BN1068" s="259"/>
      <c r="BO1068" s="259"/>
      <c r="BP1068" s="259"/>
      <c r="BQ1068" s="259"/>
      <c r="BR1068" s="259"/>
      <c r="BS1068" s="259"/>
      <c r="BT1068" s="259"/>
      <c r="BU1068" s="259"/>
      <c r="BV1068" s="259"/>
      <c r="BW1068" s="259"/>
      <c r="BX1068" s="259"/>
      <c r="BY1068" s="259"/>
      <c r="BZ1068" s="259"/>
      <c r="CA1068" s="259"/>
      <c r="CB1068" s="259"/>
      <c r="CC1068" s="259"/>
      <c r="CD1068" s="259"/>
      <c r="CE1068" s="259"/>
    </row>
    <row r="1069" spans="46:83" x14ac:dyDescent="0.15">
      <c r="AT1069" s="259"/>
      <c r="AU1069" s="259"/>
      <c r="AV1069" s="259"/>
      <c r="AW1069" s="259"/>
      <c r="AX1069" s="259"/>
      <c r="AY1069" s="259"/>
      <c r="AZ1069" s="259"/>
      <c r="BA1069" s="259"/>
      <c r="BB1069" s="259"/>
      <c r="BC1069" s="259"/>
      <c r="BD1069" s="259"/>
      <c r="BE1069" s="259"/>
      <c r="BF1069" s="259"/>
      <c r="BG1069" s="259"/>
      <c r="BH1069" s="259"/>
      <c r="BI1069" s="259"/>
      <c r="BJ1069" s="259"/>
      <c r="BK1069" s="259"/>
      <c r="BL1069" s="259"/>
      <c r="BM1069" s="259"/>
      <c r="BN1069" s="259"/>
      <c r="BO1069" s="259"/>
      <c r="BP1069" s="259"/>
      <c r="BQ1069" s="259"/>
      <c r="BR1069" s="259"/>
      <c r="BS1069" s="259"/>
      <c r="BT1069" s="259"/>
      <c r="BU1069" s="259"/>
      <c r="BV1069" s="259"/>
      <c r="BW1069" s="259"/>
      <c r="BX1069" s="259"/>
      <c r="BY1069" s="259"/>
      <c r="BZ1069" s="259"/>
      <c r="CA1069" s="259"/>
      <c r="CB1069" s="259"/>
      <c r="CC1069" s="259"/>
      <c r="CD1069" s="259"/>
      <c r="CE1069" s="259"/>
    </row>
    <row r="1070" spans="46:83" x14ac:dyDescent="0.15">
      <c r="AT1070" s="259"/>
      <c r="AU1070" s="259"/>
      <c r="AV1070" s="259"/>
      <c r="AW1070" s="259"/>
      <c r="AX1070" s="259"/>
      <c r="AY1070" s="259"/>
      <c r="AZ1070" s="259"/>
      <c r="BA1070" s="259"/>
      <c r="BB1070" s="259"/>
      <c r="BC1070" s="259"/>
      <c r="BD1070" s="259"/>
      <c r="BE1070" s="259"/>
      <c r="BF1070" s="259"/>
      <c r="BG1070" s="259"/>
      <c r="BH1070" s="259"/>
      <c r="BI1070" s="259"/>
      <c r="BJ1070" s="259"/>
      <c r="BK1070" s="259"/>
      <c r="BL1070" s="259"/>
      <c r="BM1070" s="259"/>
      <c r="BN1070" s="259"/>
      <c r="BO1070" s="259"/>
      <c r="BP1070" s="259"/>
      <c r="BQ1070" s="259"/>
      <c r="BR1070" s="259"/>
      <c r="BS1070" s="259"/>
      <c r="BT1070" s="259"/>
      <c r="BU1070" s="259"/>
      <c r="BV1070" s="259"/>
      <c r="BW1070" s="259"/>
      <c r="BX1070" s="259"/>
      <c r="BY1070" s="259"/>
      <c r="BZ1070" s="259"/>
      <c r="CA1070" s="259"/>
      <c r="CB1070" s="259"/>
      <c r="CC1070" s="259"/>
      <c r="CD1070" s="259"/>
      <c r="CE1070" s="259"/>
    </row>
    <row r="1071" spans="46:83" x14ac:dyDescent="0.15">
      <c r="AT1071" s="259"/>
      <c r="AU1071" s="259"/>
      <c r="AV1071" s="259"/>
      <c r="AW1071" s="259"/>
      <c r="AX1071" s="259"/>
      <c r="AY1071" s="259"/>
      <c r="AZ1071" s="259"/>
      <c r="BA1071" s="259"/>
      <c r="BB1071" s="259"/>
      <c r="BC1071" s="259"/>
      <c r="BD1071" s="259"/>
      <c r="BE1071" s="259"/>
      <c r="BF1071" s="259"/>
      <c r="BG1071" s="259"/>
      <c r="BH1071" s="259"/>
      <c r="BI1071" s="259"/>
      <c r="BJ1071" s="259"/>
      <c r="BK1071" s="259"/>
      <c r="BL1071" s="259"/>
      <c r="BM1071" s="259"/>
      <c r="BN1071" s="259"/>
      <c r="BO1071" s="259"/>
      <c r="BP1071" s="259"/>
      <c r="BQ1071" s="259"/>
      <c r="BR1071" s="259"/>
      <c r="BS1071" s="259"/>
      <c r="BT1071" s="259"/>
      <c r="BU1071" s="259"/>
      <c r="BV1071" s="259"/>
      <c r="BW1071" s="259"/>
      <c r="BX1071" s="259"/>
      <c r="BY1071" s="259"/>
      <c r="BZ1071" s="259"/>
      <c r="CA1071" s="259"/>
      <c r="CB1071" s="259"/>
      <c r="CC1071" s="259"/>
      <c r="CD1071" s="259"/>
      <c r="CE1071" s="259"/>
    </row>
    <row r="1072" spans="46:83" x14ac:dyDescent="0.15">
      <c r="AT1072" s="259"/>
      <c r="AU1072" s="259"/>
      <c r="AV1072" s="259"/>
      <c r="AW1072" s="259"/>
      <c r="AX1072" s="259"/>
      <c r="AY1072" s="259"/>
      <c r="AZ1072" s="259"/>
      <c r="BA1072" s="259"/>
      <c r="BB1072" s="259"/>
      <c r="BC1072" s="259"/>
      <c r="BD1072" s="259"/>
      <c r="BE1072" s="259"/>
      <c r="BF1072" s="259"/>
      <c r="BG1072" s="259"/>
      <c r="BH1072" s="259"/>
      <c r="BI1072" s="259"/>
      <c r="BJ1072" s="259"/>
      <c r="BK1072" s="259"/>
      <c r="BL1072" s="259"/>
      <c r="BM1072" s="259"/>
      <c r="BN1072" s="259"/>
      <c r="BO1072" s="259"/>
      <c r="BP1072" s="259"/>
      <c r="BQ1072" s="259"/>
      <c r="BR1072" s="259"/>
      <c r="BS1072" s="259"/>
      <c r="BT1072" s="259"/>
      <c r="BU1072" s="259"/>
      <c r="BV1072" s="259"/>
      <c r="BW1072" s="259"/>
      <c r="BX1072" s="259"/>
      <c r="BY1072" s="259"/>
      <c r="BZ1072" s="259"/>
      <c r="CA1072" s="259"/>
      <c r="CB1072" s="259"/>
      <c r="CC1072" s="259"/>
      <c r="CD1072" s="259"/>
      <c r="CE1072" s="259"/>
    </row>
    <row r="1073" spans="46:83" x14ac:dyDescent="0.15">
      <c r="AT1073" s="259"/>
      <c r="AU1073" s="259"/>
      <c r="AV1073" s="259"/>
      <c r="AW1073" s="259"/>
      <c r="AX1073" s="259"/>
      <c r="AY1073" s="259"/>
      <c r="AZ1073" s="259"/>
      <c r="BA1073" s="259"/>
      <c r="BB1073" s="259"/>
      <c r="BC1073" s="259"/>
      <c r="BD1073" s="259"/>
      <c r="BE1073" s="259"/>
      <c r="BF1073" s="259"/>
      <c r="BG1073" s="259"/>
      <c r="BH1073" s="259"/>
      <c r="BI1073" s="259"/>
      <c r="BJ1073" s="259"/>
      <c r="BK1073" s="259"/>
      <c r="BL1073" s="259"/>
      <c r="BM1073" s="259"/>
      <c r="BN1073" s="259"/>
      <c r="BO1073" s="259"/>
      <c r="BP1073" s="259"/>
      <c r="BQ1073" s="259"/>
      <c r="BR1073" s="259"/>
      <c r="BS1073" s="259"/>
      <c r="BT1073" s="259"/>
      <c r="BU1073" s="259"/>
      <c r="BV1073" s="259"/>
      <c r="BW1073" s="259"/>
      <c r="BX1073" s="259"/>
      <c r="BY1073" s="259"/>
      <c r="BZ1073" s="259"/>
      <c r="CA1073" s="259"/>
      <c r="CB1073" s="259"/>
      <c r="CC1073" s="259"/>
      <c r="CD1073" s="259"/>
      <c r="CE1073" s="259"/>
    </row>
    <row r="1074" spans="46:83" x14ac:dyDescent="0.15">
      <c r="AT1074" s="259"/>
      <c r="AU1074" s="259"/>
      <c r="AV1074" s="259"/>
      <c r="AW1074" s="259"/>
      <c r="AX1074" s="259"/>
      <c r="AY1074" s="259"/>
      <c r="AZ1074" s="259"/>
      <c r="BA1074" s="259"/>
      <c r="BB1074" s="259"/>
      <c r="BC1074" s="259"/>
      <c r="BD1074" s="259"/>
      <c r="BE1074" s="259"/>
      <c r="BF1074" s="259"/>
      <c r="BG1074" s="259"/>
      <c r="BH1074" s="259"/>
      <c r="BI1074" s="259"/>
      <c r="BJ1074" s="259"/>
      <c r="BK1074" s="259"/>
      <c r="BL1074" s="259"/>
      <c r="BM1074" s="259"/>
      <c r="BN1074" s="259"/>
      <c r="BO1074" s="259"/>
      <c r="BP1074" s="259"/>
      <c r="BQ1074" s="259"/>
      <c r="BR1074" s="259"/>
      <c r="BS1074" s="259"/>
      <c r="BT1074" s="259"/>
      <c r="BU1074" s="259"/>
      <c r="BV1074" s="259"/>
      <c r="BW1074" s="259"/>
      <c r="BX1074" s="259"/>
      <c r="BY1074" s="259"/>
      <c r="BZ1074" s="259"/>
      <c r="CA1074" s="259"/>
      <c r="CB1074" s="259"/>
      <c r="CC1074" s="259"/>
      <c r="CD1074" s="259"/>
      <c r="CE1074" s="259"/>
    </row>
    <row r="1075" spans="46:83" x14ac:dyDescent="0.15">
      <c r="AT1075" s="259"/>
      <c r="AU1075" s="259"/>
      <c r="AV1075" s="259"/>
      <c r="AW1075" s="259"/>
      <c r="AX1075" s="259"/>
      <c r="AY1075" s="259"/>
      <c r="AZ1075" s="259"/>
      <c r="BA1075" s="259"/>
      <c r="BB1075" s="259"/>
      <c r="BC1075" s="259"/>
      <c r="BD1075" s="259"/>
      <c r="BE1075" s="259"/>
      <c r="BF1075" s="259"/>
      <c r="BG1075" s="259"/>
      <c r="BH1075" s="259"/>
      <c r="BI1075" s="259"/>
      <c r="BJ1075" s="259"/>
      <c r="BK1075" s="259"/>
      <c r="BL1075" s="259"/>
      <c r="BM1075" s="259"/>
      <c r="BN1075" s="259"/>
      <c r="BO1075" s="259"/>
      <c r="BP1075" s="259"/>
      <c r="BQ1075" s="259"/>
      <c r="BR1075" s="259"/>
      <c r="BS1075" s="259"/>
      <c r="BT1075" s="259"/>
      <c r="BU1075" s="259"/>
      <c r="BV1075" s="259"/>
      <c r="BW1075" s="259"/>
      <c r="BX1075" s="259"/>
      <c r="BY1075" s="259"/>
      <c r="BZ1075" s="259"/>
      <c r="CA1075" s="259"/>
      <c r="CB1075" s="259"/>
      <c r="CC1075" s="259"/>
      <c r="CD1075" s="259"/>
      <c r="CE1075" s="259"/>
    </row>
    <row r="1076" spans="46:83" x14ac:dyDescent="0.15">
      <c r="AT1076" s="259"/>
      <c r="AU1076" s="259"/>
      <c r="AV1076" s="259"/>
      <c r="AW1076" s="259"/>
      <c r="AX1076" s="259"/>
      <c r="AY1076" s="259"/>
      <c r="AZ1076" s="259"/>
      <c r="BA1076" s="259"/>
      <c r="BB1076" s="259"/>
      <c r="BC1076" s="259"/>
      <c r="BD1076" s="259"/>
      <c r="BE1076" s="259"/>
      <c r="BF1076" s="259"/>
      <c r="BG1076" s="259"/>
      <c r="BH1076" s="259"/>
      <c r="BI1076" s="259"/>
      <c r="BJ1076" s="259"/>
      <c r="BK1076" s="259"/>
      <c r="BL1076" s="259"/>
      <c r="BM1076" s="259"/>
      <c r="BN1076" s="259"/>
      <c r="BO1076" s="259"/>
      <c r="BP1076" s="259"/>
      <c r="BQ1076" s="259"/>
      <c r="BR1076" s="259"/>
      <c r="BS1076" s="259"/>
      <c r="BT1076" s="259"/>
      <c r="BU1076" s="259"/>
      <c r="BV1076" s="259"/>
      <c r="BW1076" s="259"/>
      <c r="BX1076" s="259"/>
      <c r="BY1076" s="259"/>
      <c r="BZ1076" s="259"/>
      <c r="CA1076" s="259"/>
      <c r="CB1076" s="259"/>
      <c r="CC1076" s="259"/>
      <c r="CD1076" s="259"/>
      <c r="CE1076" s="259"/>
    </row>
    <row r="1077" spans="46:83" x14ac:dyDescent="0.15">
      <c r="AT1077" s="259"/>
      <c r="AU1077" s="259"/>
      <c r="AV1077" s="259"/>
      <c r="AW1077" s="259"/>
      <c r="AX1077" s="259"/>
      <c r="AY1077" s="259"/>
      <c r="AZ1077" s="259"/>
      <c r="BA1077" s="259"/>
      <c r="BB1077" s="259"/>
      <c r="BC1077" s="259"/>
      <c r="BD1077" s="259"/>
      <c r="BE1077" s="259"/>
      <c r="BF1077" s="259"/>
      <c r="BG1077" s="259"/>
      <c r="BH1077" s="259"/>
      <c r="BI1077" s="259"/>
      <c r="BJ1077" s="259"/>
      <c r="BK1077" s="259"/>
      <c r="BL1077" s="259"/>
      <c r="BM1077" s="259"/>
      <c r="BN1077" s="259"/>
      <c r="BO1077" s="259"/>
      <c r="BP1077" s="259"/>
      <c r="BQ1077" s="259"/>
      <c r="BR1077" s="259"/>
      <c r="BS1077" s="259"/>
      <c r="BT1077" s="259"/>
      <c r="BU1077" s="259"/>
      <c r="BV1077" s="259"/>
      <c r="BW1077" s="259"/>
      <c r="BX1077" s="259"/>
      <c r="BY1077" s="259"/>
      <c r="BZ1077" s="259"/>
      <c r="CA1077" s="259"/>
      <c r="CB1077" s="259"/>
      <c r="CC1077" s="259"/>
      <c r="CD1077" s="259"/>
      <c r="CE1077" s="259"/>
    </row>
    <row r="1078" spans="46:83" x14ac:dyDescent="0.15">
      <c r="AT1078" s="259"/>
      <c r="AU1078" s="259"/>
      <c r="AV1078" s="259"/>
      <c r="AW1078" s="259"/>
      <c r="AX1078" s="259"/>
      <c r="AY1078" s="259"/>
      <c r="AZ1078" s="259"/>
      <c r="BA1078" s="259"/>
      <c r="BB1078" s="259"/>
      <c r="BC1078" s="259"/>
      <c r="BD1078" s="259"/>
      <c r="BE1078" s="259"/>
      <c r="BF1078" s="259"/>
      <c r="BG1078" s="259"/>
      <c r="BH1078" s="259"/>
      <c r="BI1078" s="259"/>
      <c r="BJ1078" s="259"/>
      <c r="BK1078" s="259"/>
      <c r="BL1078" s="259"/>
      <c r="BM1078" s="259"/>
      <c r="BN1078" s="259"/>
      <c r="BO1078" s="259"/>
      <c r="BP1078" s="259"/>
      <c r="BQ1078" s="259"/>
      <c r="BR1078" s="259"/>
      <c r="BS1078" s="259"/>
      <c r="BT1078" s="259"/>
      <c r="BU1078" s="259"/>
      <c r="BV1078" s="259"/>
      <c r="BW1078" s="259"/>
      <c r="BX1078" s="259"/>
      <c r="BY1078" s="259"/>
      <c r="BZ1078" s="259"/>
      <c r="CA1078" s="259"/>
      <c r="CB1078" s="259"/>
      <c r="CC1078" s="259"/>
      <c r="CD1078" s="259"/>
      <c r="CE1078" s="259"/>
    </row>
    <row r="1079" spans="46:83" x14ac:dyDescent="0.15">
      <c r="AT1079" s="259"/>
      <c r="AU1079" s="259"/>
      <c r="AV1079" s="259"/>
      <c r="AW1079" s="259"/>
      <c r="AX1079" s="259"/>
      <c r="AY1079" s="259"/>
      <c r="AZ1079" s="259"/>
      <c r="BA1079" s="259"/>
      <c r="BB1079" s="259"/>
      <c r="BC1079" s="259"/>
      <c r="BD1079" s="259"/>
      <c r="BE1079" s="259"/>
      <c r="BF1079" s="259"/>
      <c r="BG1079" s="259"/>
      <c r="BH1079" s="259"/>
      <c r="BI1079" s="259"/>
      <c r="BJ1079" s="259"/>
      <c r="BK1079" s="259"/>
      <c r="BL1079" s="259"/>
      <c r="BM1079" s="259"/>
      <c r="BN1079" s="259"/>
      <c r="BO1079" s="259"/>
      <c r="BP1079" s="259"/>
      <c r="BQ1079" s="259"/>
      <c r="BR1079" s="259"/>
      <c r="BS1079" s="259"/>
      <c r="BT1079" s="259"/>
      <c r="BU1079" s="259"/>
      <c r="BV1079" s="259"/>
      <c r="BW1079" s="259"/>
      <c r="BX1079" s="259"/>
      <c r="BY1079" s="259"/>
      <c r="BZ1079" s="259"/>
      <c r="CA1079" s="259"/>
      <c r="CB1079" s="259"/>
      <c r="CC1079" s="259"/>
      <c r="CD1079" s="259"/>
      <c r="CE1079" s="259"/>
    </row>
    <row r="1080" spans="46:83" x14ac:dyDescent="0.15">
      <c r="AT1080" s="259"/>
      <c r="AU1080" s="259"/>
      <c r="AV1080" s="259"/>
      <c r="AW1080" s="259"/>
      <c r="AX1080" s="259"/>
      <c r="AY1080" s="259"/>
      <c r="AZ1080" s="259"/>
      <c r="BA1080" s="259"/>
      <c r="BB1080" s="259"/>
      <c r="BC1080" s="259"/>
      <c r="BD1080" s="259"/>
      <c r="BE1080" s="259"/>
      <c r="BF1080" s="259"/>
      <c r="BG1080" s="259"/>
      <c r="BH1080" s="259"/>
      <c r="BI1080" s="259"/>
      <c r="BJ1080" s="259"/>
      <c r="BK1080" s="259"/>
      <c r="BL1080" s="259"/>
      <c r="BM1080" s="259"/>
      <c r="BN1080" s="259"/>
      <c r="BO1080" s="259"/>
      <c r="BP1080" s="259"/>
      <c r="BQ1080" s="259"/>
      <c r="BR1080" s="259"/>
      <c r="BS1080" s="259"/>
      <c r="BT1080" s="259"/>
      <c r="BU1080" s="259"/>
      <c r="BV1080" s="259"/>
      <c r="BW1080" s="259"/>
      <c r="BX1080" s="259"/>
      <c r="BY1080" s="259"/>
      <c r="BZ1080" s="259"/>
      <c r="CA1080" s="259"/>
      <c r="CB1080" s="259"/>
      <c r="CC1080" s="259"/>
      <c r="CD1080" s="259"/>
      <c r="CE1080" s="259"/>
    </row>
    <row r="1081" spans="46:83" x14ac:dyDescent="0.15">
      <c r="AT1081" s="259"/>
      <c r="AU1081" s="259"/>
      <c r="AV1081" s="259"/>
      <c r="AW1081" s="259"/>
      <c r="AX1081" s="259"/>
      <c r="AY1081" s="259"/>
      <c r="AZ1081" s="259"/>
      <c r="BA1081" s="259"/>
      <c r="BB1081" s="259"/>
      <c r="BC1081" s="259"/>
      <c r="BD1081" s="259"/>
      <c r="BE1081" s="259"/>
      <c r="BF1081" s="259"/>
      <c r="BG1081" s="259"/>
      <c r="BH1081" s="259"/>
      <c r="BI1081" s="259"/>
      <c r="BJ1081" s="259"/>
      <c r="BK1081" s="259"/>
      <c r="BL1081" s="259"/>
      <c r="BM1081" s="259"/>
      <c r="BN1081" s="259"/>
      <c r="BO1081" s="259"/>
      <c r="BP1081" s="259"/>
      <c r="BQ1081" s="259"/>
      <c r="BR1081" s="259"/>
      <c r="BS1081" s="259"/>
      <c r="BT1081" s="259"/>
      <c r="BU1081" s="259"/>
      <c r="BV1081" s="259"/>
      <c r="BW1081" s="259"/>
      <c r="BX1081" s="259"/>
      <c r="BY1081" s="259"/>
      <c r="BZ1081" s="259"/>
      <c r="CA1081" s="259"/>
      <c r="CB1081" s="259"/>
      <c r="CC1081" s="259"/>
      <c r="CD1081" s="259"/>
      <c r="CE1081" s="259"/>
    </row>
    <row r="1082" spans="46:83" x14ac:dyDescent="0.15">
      <c r="AT1082" s="259"/>
      <c r="AU1082" s="259"/>
      <c r="AV1082" s="259"/>
      <c r="AW1082" s="259"/>
      <c r="AX1082" s="259"/>
      <c r="AY1082" s="259"/>
      <c r="AZ1082" s="259"/>
      <c r="BA1082" s="259"/>
      <c r="BB1082" s="259"/>
      <c r="BC1082" s="259"/>
      <c r="BD1082" s="259"/>
      <c r="BE1082" s="259"/>
      <c r="BF1082" s="259"/>
      <c r="BG1082" s="259"/>
      <c r="BH1082" s="259"/>
      <c r="BI1082" s="259"/>
      <c r="BJ1082" s="259"/>
      <c r="BK1082" s="259"/>
      <c r="BL1082" s="259"/>
      <c r="BM1082" s="259"/>
      <c r="BN1082" s="259"/>
      <c r="BO1082" s="259"/>
      <c r="BP1082" s="259"/>
      <c r="BQ1082" s="259"/>
      <c r="BR1082" s="259"/>
      <c r="BS1082" s="259"/>
      <c r="BT1082" s="259"/>
      <c r="BU1082" s="259"/>
      <c r="BV1082" s="259"/>
      <c r="BW1082" s="259"/>
      <c r="BX1082" s="259"/>
      <c r="BY1082" s="259"/>
      <c r="BZ1082" s="259"/>
      <c r="CA1082" s="259"/>
      <c r="CB1082" s="259"/>
      <c r="CC1082" s="259"/>
      <c r="CD1082" s="259"/>
      <c r="CE1082" s="259"/>
    </row>
    <row r="1083" spans="46:83" x14ac:dyDescent="0.15">
      <c r="AT1083" s="259"/>
      <c r="AU1083" s="259"/>
      <c r="AV1083" s="259"/>
      <c r="AW1083" s="259"/>
      <c r="AX1083" s="259"/>
      <c r="AY1083" s="259"/>
      <c r="AZ1083" s="259"/>
      <c r="BA1083" s="259"/>
      <c r="BB1083" s="259"/>
      <c r="BC1083" s="259"/>
      <c r="BD1083" s="259"/>
      <c r="BE1083" s="259"/>
      <c r="BF1083" s="259"/>
      <c r="BG1083" s="259"/>
      <c r="BH1083" s="259"/>
      <c r="BI1083" s="259"/>
      <c r="BJ1083" s="259"/>
      <c r="BK1083" s="259"/>
      <c r="BL1083" s="259"/>
      <c r="BM1083" s="259"/>
      <c r="BN1083" s="259"/>
      <c r="BO1083" s="259"/>
      <c r="BP1083" s="259"/>
      <c r="BQ1083" s="259"/>
      <c r="BR1083" s="259"/>
      <c r="BS1083" s="259"/>
      <c r="BT1083" s="259"/>
      <c r="BU1083" s="259"/>
      <c r="BV1083" s="259"/>
      <c r="BW1083" s="259"/>
      <c r="BX1083" s="259"/>
      <c r="BY1083" s="259"/>
      <c r="BZ1083" s="259"/>
      <c r="CA1083" s="259"/>
      <c r="CB1083" s="259"/>
      <c r="CC1083" s="259"/>
      <c r="CD1083" s="259"/>
      <c r="CE1083" s="259"/>
    </row>
    <row r="1084" spans="46:83" x14ac:dyDescent="0.15">
      <c r="AT1084" s="259"/>
      <c r="AU1084" s="259"/>
      <c r="AV1084" s="259"/>
      <c r="AW1084" s="259"/>
      <c r="AX1084" s="259"/>
      <c r="AY1084" s="259"/>
      <c r="AZ1084" s="259"/>
      <c r="BA1084" s="259"/>
      <c r="BB1084" s="259"/>
      <c r="BC1084" s="259"/>
      <c r="BD1084" s="259"/>
      <c r="BE1084" s="259"/>
      <c r="BF1084" s="259"/>
      <c r="BG1084" s="259"/>
      <c r="BH1084" s="259"/>
      <c r="BI1084" s="259"/>
      <c r="BJ1084" s="259"/>
      <c r="BK1084" s="259"/>
      <c r="BL1084" s="259"/>
      <c r="BM1084" s="259"/>
      <c r="BN1084" s="259"/>
      <c r="BO1084" s="259"/>
      <c r="BP1084" s="259"/>
      <c r="BQ1084" s="259"/>
      <c r="BR1084" s="259"/>
      <c r="BS1084" s="259"/>
      <c r="BT1084" s="259"/>
      <c r="BU1084" s="259"/>
      <c r="BV1084" s="259"/>
      <c r="BW1084" s="259"/>
      <c r="BX1084" s="259"/>
      <c r="BY1084" s="259"/>
      <c r="BZ1084" s="259"/>
      <c r="CA1084" s="259"/>
      <c r="CB1084" s="259"/>
      <c r="CC1084" s="259"/>
      <c r="CD1084" s="259"/>
      <c r="CE1084" s="259"/>
    </row>
    <row r="1085" spans="46:83" x14ac:dyDescent="0.15">
      <c r="AT1085" s="259"/>
      <c r="AU1085" s="259"/>
      <c r="AV1085" s="259"/>
      <c r="AW1085" s="259"/>
      <c r="AX1085" s="259"/>
      <c r="AY1085" s="259"/>
      <c r="AZ1085" s="259"/>
      <c r="BA1085" s="259"/>
      <c r="BB1085" s="259"/>
      <c r="BC1085" s="259"/>
      <c r="BD1085" s="259"/>
      <c r="BE1085" s="259"/>
      <c r="BF1085" s="259"/>
      <c r="BG1085" s="259"/>
      <c r="BH1085" s="259"/>
      <c r="BI1085" s="259"/>
      <c r="BJ1085" s="259"/>
      <c r="BK1085" s="259"/>
      <c r="BL1085" s="259"/>
      <c r="BM1085" s="259"/>
      <c r="BN1085" s="259"/>
      <c r="BO1085" s="259"/>
      <c r="BP1085" s="259"/>
      <c r="BQ1085" s="259"/>
      <c r="BR1085" s="259"/>
      <c r="BS1085" s="259"/>
      <c r="BT1085" s="259"/>
      <c r="BU1085" s="259"/>
      <c r="BV1085" s="259"/>
      <c r="BW1085" s="259"/>
      <c r="BX1085" s="259"/>
      <c r="BY1085" s="259"/>
      <c r="BZ1085" s="259"/>
      <c r="CA1085" s="259"/>
      <c r="CB1085" s="259"/>
      <c r="CC1085" s="259"/>
      <c r="CD1085" s="259"/>
      <c r="CE1085" s="259"/>
    </row>
    <row r="1086" spans="46:83" x14ac:dyDescent="0.15">
      <c r="AT1086" s="259"/>
      <c r="AU1086" s="259"/>
      <c r="AV1086" s="259"/>
      <c r="AW1086" s="259"/>
      <c r="AX1086" s="259"/>
      <c r="AY1086" s="259"/>
      <c r="AZ1086" s="259"/>
      <c r="BA1086" s="259"/>
      <c r="BB1086" s="259"/>
      <c r="BC1086" s="259"/>
      <c r="BD1086" s="259"/>
      <c r="BE1086" s="259"/>
      <c r="BF1086" s="259"/>
      <c r="BG1086" s="259"/>
      <c r="BH1086" s="259"/>
      <c r="BI1086" s="259"/>
      <c r="BJ1086" s="259"/>
      <c r="BK1086" s="259"/>
      <c r="BL1086" s="259"/>
      <c r="BM1086" s="259"/>
      <c r="BN1086" s="259"/>
      <c r="BO1086" s="259"/>
      <c r="BP1086" s="259"/>
      <c r="BQ1086" s="259"/>
      <c r="BR1086" s="259"/>
      <c r="BS1086" s="259"/>
      <c r="BT1086" s="259"/>
      <c r="BU1086" s="259"/>
      <c r="BV1086" s="259"/>
      <c r="BW1086" s="259"/>
      <c r="BX1086" s="259"/>
      <c r="BY1086" s="259"/>
      <c r="BZ1086" s="259"/>
      <c r="CA1086" s="259"/>
      <c r="CB1086" s="259"/>
      <c r="CC1086" s="259"/>
      <c r="CD1086" s="259"/>
      <c r="CE1086" s="259"/>
    </row>
    <row r="1087" spans="46:83" x14ac:dyDescent="0.15">
      <c r="AT1087" s="259"/>
      <c r="AU1087" s="259"/>
      <c r="AV1087" s="259"/>
      <c r="AW1087" s="259"/>
      <c r="AX1087" s="259"/>
      <c r="AY1087" s="259"/>
      <c r="AZ1087" s="259"/>
      <c r="BA1087" s="259"/>
      <c r="BB1087" s="259"/>
      <c r="BC1087" s="259"/>
      <c r="BD1087" s="259"/>
      <c r="BE1087" s="259"/>
      <c r="BF1087" s="259"/>
      <c r="BG1087" s="259"/>
      <c r="BH1087" s="259"/>
      <c r="BI1087" s="259"/>
      <c r="BJ1087" s="259"/>
      <c r="BK1087" s="259"/>
      <c r="BL1087" s="259"/>
      <c r="BM1087" s="259"/>
      <c r="BN1087" s="259"/>
      <c r="BO1087" s="259"/>
      <c r="BP1087" s="259"/>
      <c r="BQ1087" s="259"/>
      <c r="BR1087" s="259"/>
      <c r="BS1087" s="259"/>
      <c r="BT1087" s="259"/>
      <c r="BU1087" s="259"/>
      <c r="BV1087" s="259"/>
      <c r="BW1087" s="259"/>
      <c r="BX1087" s="259"/>
      <c r="BY1087" s="259"/>
      <c r="BZ1087" s="259"/>
      <c r="CA1087" s="259"/>
      <c r="CB1087" s="259"/>
      <c r="CC1087" s="259"/>
      <c r="CD1087" s="259"/>
      <c r="CE1087" s="259"/>
    </row>
    <row r="1088" spans="46:83" x14ac:dyDescent="0.15">
      <c r="AT1088" s="259"/>
      <c r="AU1088" s="259"/>
      <c r="AV1088" s="259"/>
      <c r="AW1088" s="259"/>
      <c r="AX1088" s="259"/>
      <c r="AY1088" s="259"/>
      <c r="AZ1088" s="259"/>
      <c r="BA1088" s="259"/>
      <c r="BB1088" s="259"/>
      <c r="BC1088" s="259"/>
      <c r="BD1088" s="259"/>
      <c r="BE1088" s="259"/>
      <c r="BF1088" s="259"/>
      <c r="BG1088" s="259"/>
      <c r="BH1088" s="259"/>
      <c r="BI1088" s="259"/>
      <c r="BJ1088" s="259"/>
      <c r="BK1088" s="259"/>
      <c r="BL1088" s="259"/>
      <c r="BM1088" s="259"/>
      <c r="BN1088" s="259"/>
      <c r="BO1088" s="259"/>
      <c r="BP1088" s="259"/>
      <c r="BQ1088" s="259"/>
      <c r="BR1088" s="259"/>
      <c r="BS1088" s="259"/>
      <c r="BT1088" s="259"/>
      <c r="BU1088" s="259"/>
      <c r="BV1088" s="259"/>
      <c r="BW1088" s="259"/>
      <c r="BX1088" s="259"/>
      <c r="BY1088" s="259"/>
      <c r="BZ1088" s="259"/>
      <c r="CA1088" s="259"/>
      <c r="CB1088" s="259"/>
      <c r="CC1088" s="259"/>
      <c r="CD1088" s="259"/>
      <c r="CE1088" s="259"/>
    </row>
    <row r="1089" spans="46:83" x14ac:dyDescent="0.15">
      <c r="AT1089" s="259"/>
      <c r="AU1089" s="259"/>
      <c r="AV1089" s="259"/>
      <c r="AW1089" s="259"/>
      <c r="AX1089" s="259"/>
      <c r="AY1089" s="259"/>
      <c r="AZ1089" s="259"/>
      <c r="BA1089" s="259"/>
      <c r="BB1089" s="259"/>
      <c r="BC1089" s="259"/>
      <c r="BD1089" s="259"/>
      <c r="BE1089" s="259"/>
      <c r="BF1089" s="259"/>
      <c r="BG1089" s="259"/>
      <c r="BH1089" s="259"/>
      <c r="BI1089" s="259"/>
      <c r="BJ1089" s="259"/>
      <c r="BK1089" s="259"/>
      <c r="BL1089" s="259"/>
      <c r="BM1089" s="259"/>
      <c r="BN1089" s="259"/>
      <c r="BO1089" s="259"/>
      <c r="BP1089" s="259"/>
      <c r="BQ1089" s="259"/>
      <c r="BR1089" s="259"/>
      <c r="BS1089" s="259"/>
      <c r="BT1089" s="259"/>
      <c r="BU1089" s="259"/>
      <c r="BV1089" s="259"/>
      <c r="BW1089" s="259"/>
      <c r="BX1089" s="259"/>
      <c r="BY1089" s="259"/>
      <c r="BZ1089" s="259"/>
      <c r="CA1089" s="259"/>
      <c r="CB1089" s="259"/>
      <c r="CC1089" s="259"/>
      <c r="CD1089" s="259"/>
      <c r="CE1089" s="259"/>
    </row>
    <row r="1090" spans="46:83" x14ac:dyDescent="0.15">
      <c r="AT1090" s="259"/>
      <c r="AU1090" s="259"/>
      <c r="AV1090" s="259"/>
      <c r="AW1090" s="259"/>
      <c r="AX1090" s="259"/>
      <c r="AY1090" s="259"/>
      <c r="AZ1090" s="259"/>
      <c r="BA1090" s="259"/>
      <c r="BB1090" s="259"/>
      <c r="BC1090" s="259"/>
      <c r="BD1090" s="259"/>
      <c r="BE1090" s="259"/>
      <c r="BF1090" s="259"/>
      <c r="BG1090" s="259"/>
      <c r="BH1090" s="259"/>
      <c r="BI1090" s="259"/>
      <c r="BJ1090" s="259"/>
      <c r="BK1090" s="259"/>
      <c r="BL1090" s="259"/>
      <c r="BM1090" s="259"/>
      <c r="BN1090" s="259"/>
      <c r="BO1090" s="259"/>
      <c r="BP1090" s="259"/>
      <c r="BQ1090" s="259"/>
      <c r="BR1090" s="259"/>
      <c r="BS1090" s="259"/>
      <c r="BT1090" s="259"/>
      <c r="BU1090" s="259"/>
      <c r="BV1090" s="259"/>
      <c r="BW1090" s="259"/>
      <c r="BX1090" s="259"/>
      <c r="BY1090" s="259"/>
      <c r="BZ1090" s="259"/>
      <c r="CA1090" s="259"/>
      <c r="CB1090" s="259"/>
      <c r="CC1090" s="259"/>
      <c r="CD1090" s="259"/>
      <c r="CE1090" s="259"/>
    </row>
    <row r="1091" spans="46:83" x14ac:dyDescent="0.15">
      <c r="AT1091" s="259"/>
      <c r="AU1091" s="259"/>
      <c r="AV1091" s="259"/>
      <c r="AW1091" s="259"/>
      <c r="AX1091" s="259"/>
      <c r="AY1091" s="259"/>
      <c r="AZ1091" s="259"/>
      <c r="BA1091" s="259"/>
      <c r="BB1091" s="259"/>
      <c r="BC1091" s="259"/>
      <c r="BD1091" s="259"/>
      <c r="BE1091" s="259"/>
      <c r="BF1091" s="259"/>
      <c r="BG1091" s="259"/>
      <c r="BH1091" s="259"/>
      <c r="BI1091" s="259"/>
      <c r="BJ1091" s="259"/>
      <c r="BK1091" s="259"/>
      <c r="BL1091" s="259"/>
      <c r="BM1091" s="259"/>
      <c r="BN1091" s="259"/>
      <c r="BO1091" s="259"/>
      <c r="BP1091" s="259"/>
      <c r="BQ1091" s="259"/>
      <c r="BR1091" s="259"/>
      <c r="BS1091" s="259"/>
      <c r="BT1091" s="259"/>
      <c r="BU1091" s="259"/>
      <c r="BV1091" s="259"/>
      <c r="BW1091" s="259"/>
      <c r="BX1091" s="259"/>
      <c r="BY1091" s="259"/>
      <c r="BZ1091" s="259"/>
      <c r="CA1091" s="259"/>
      <c r="CB1091" s="259"/>
      <c r="CC1091" s="259"/>
      <c r="CD1091" s="259"/>
      <c r="CE1091" s="259"/>
    </row>
    <row r="1092" spans="46:83" x14ac:dyDescent="0.15">
      <c r="AT1092" s="259"/>
      <c r="AU1092" s="259"/>
      <c r="AV1092" s="259"/>
      <c r="AW1092" s="259"/>
      <c r="AX1092" s="259"/>
      <c r="AY1092" s="259"/>
      <c r="AZ1092" s="259"/>
      <c r="BA1092" s="259"/>
      <c r="BB1092" s="259"/>
      <c r="BC1092" s="259"/>
      <c r="BD1092" s="259"/>
      <c r="BE1092" s="259"/>
      <c r="BF1092" s="259"/>
      <c r="BG1092" s="259"/>
      <c r="BH1092" s="259"/>
      <c r="BI1092" s="259"/>
      <c r="BJ1092" s="259"/>
      <c r="BK1092" s="259"/>
      <c r="BL1092" s="259"/>
      <c r="BM1092" s="259"/>
      <c r="BN1092" s="259"/>
      <c r="BO1092" s="259"/>
      <c r="BP1092" s="259"/>
      <c r="BQ1092" s="259"/>
      <c r="BR1092" s="259"/>
      <c r="BS1092" s="259"/>
      <c r="BT1092" s="259"/>
      <c r="BU1092" s="259"/>
      <c r="BV1092" s="259"/>
      <c r="BW1092" s="259"/>
      <c r="BX1092" s="259"/>
      <c r="BY1092" s="259"/>
      <c r="BZ1092" s="259"/>
      <c r="CA1092" s="259"/>
      <c r="CB1092" s="259"/>
      <c r="CC1092" s="259"/>
      <c r="CD1092" s="259"/>
      <c r="CE1092" s="259"/>
    </row>
    <row r="1093" spans="46:83" x14ac:dyDescent="0.15">
      <c r="AT1093" s="259"/>
      <c r="AU1093" s="259"/>
      <c r="AV1093" s="259"/>
      <c r="AW1093" s="259"/>
      <c r="AX1093" s="259"/>
      <c r="AY1093" s="259"/>
      <c r="AZ1093" s="259"/>
      <c r="BA1093" s="259"/>
      <c r="BB1093" s="259"/>
      <c r="BC1093" s="259"/>
      <c r="BD1093" s="259"/>
      <c r="BE1093" s="259"/>
      <c r="BF1093" s="259"/>
      <c r="BG1093" s="259"/>
      <c r="BH1093" s="259"/>
      <c r="BI1093" s="259"/>
      <c r="BJ1093" s="259"/>
      <c r="BK1093" s="259"/>
      <c r="BL1093" s="259"/>
      <c r="BM1093" s="259"/>
      <c r="BN1093" s="259"/>
      <c r="BO1093" s="259"/>
      <c r="BP1093" s="259"/>
      <c r="BQ1093" s="259"/>
      <c r="BR1093" s="259"/>
      <c r="BS1093" s="259"/>
      <c r="BT1093" s="259"/>
      <c r="BU1093" s="259"/>
      <c r="BV1093" s="259"/>
      <c r="BW1093" s="259"/>
      <c r="BX1093" s="259"/>
      <c r="BY1093" s="259"/>
      <c r="BZ1093" s="259"/>
      <c r="CA1093" s="259"/>
      <c r="CB1093" s="259"/>
      <c r="CC1093" s="259"/>
      <c r="CD1093" s="259"/>
      <c r="CE1093" s="259"/>
    </row>
    <row r="1094" spans="46:83" x14ac:dyDescent="0.15">
      <c r="AT1094" s="259"/>
      <c r="AU1094" s="259"/>
      <c r="AV1094" s="259"/>
      <c r="AW1094" s="259"/>
      <c r="AX1094" s="259"/>
      <c r="AY1094" s="259"/>
      <c r="AZ1094" s="259"/>
      <c r="BA1094" s="259"/>
      <c r="BB1094" s="259"/>
      <c r="BC1094" s="259"/>
      <c r="BD1094" s="259"/>
      <c r="BE1094" s="259"/>
      <c r="BF1094" s="259"/>
      <c r="BG1094" s="259"/>
      <c r="BH1094" s="259"/>
      <c r="BI1094" s="259"/>
      <c r="BJ1094" s="259"/>
      <c r="BK1094" s="259"/>
      <c r="BL1094" s="259"/>
      <c r="BM1094" s="259"/>
      <c r="BN1094" s="259"/>
      <c r="BO1094" s="259"/>
      <c r="BP1094" s="259"/>
      <c r="BQ1094" s="259"/>
      <c r="BR1094" s="259"/>
      <c r="BS1094" s="259"/>
      <c r="BT1094" s="259"/>
      <c r="BU1094" s="259"/>
      <c r="BV1094" s="259"/>
      <c r="BW1094" s="259"/>
      <c r="BX1094" s="259"/>
      <c r="BY1094" s="259"/>
      <c r="BZ1094" s="259"/>
      <c r="CA1094" s="259"/>
      <c r="CB1094" s="259"/>
      <c r="CC1094" s="259"/>
      <c r="CD1094" s="259"/>
      <c r="CE1094" s="259"/>
    </row>
    <row r="1095" spans="46:83" x14ac:dyDescent="0.15">
      <c r="AT1095" s="259"/>
      <c r="AU1095" s="259"/>
      <c r="AV1095" s="259"/>
      <c r="AW1095" s="259"/>
      <c r="AX1095" s="259"/>
      <c r="AY1095" s="259"/>
      <c r="AZ1095" s="259"/>
      <c r="BA1095" s="259"/>
      <c r="BB1095" s="259"/>
      <c r="BC1095" s="259"/>
      <c r="BD1095" s="259"/>
      <c r="BE1095" s="259"/>
      <c r="BF1095" s="259"/>
      <c r="BG1095" s="259"/>
      <c r="BH1095" s="259"/>
      <c r="BI1095" s="259"/>
      <c r="BJ1095" s="259"/>
      <c r="BK1095" s="259"/>
      <c r="BL1095" s="259"/>
      <c r="BM1095" s="259"/>
      <c r="BN1095" s="259"/>
      <c r="BO1095" s="259"/>
      <c r="BP1095" s="259"/>
      <c r="BQ1095" s="259"/>
      <c r="BR1095" s="259"/>
      <c r="BS1095" s="259"/>
      <c r="BT1095" s="259"/>
      <c r="BU1095" s="259"/>
      <c r="BV1095" s="259"/>
      <c r="BW1095" s="259"/>
      <c r="BX1095" s="259"/>
      <c r="BY1095" s="259"/>
      <c r="BZ1095" s="259"/>
      <c r="CA1095" s="259"/>
      <c r="CB1095" s="259"/>
      <c r="CC1095" s="259"/>
      <c r="CD1095" s="259"/>
      <c r="CE1095" s="259"/>
    </row>
    <row r="1096" spans="46:83" x14ac:dyDescent="0.15">
      <c r="AT1096" s="259"/>
      <c r="AU1096" s="259"/>
      <c r="AV1096" s="259"/>
      <c r="AW1096" s="259"/>
      <c r="AX1096" s="259"/>
      <c r="AY1096" s="259"/>
      <c r="AZ1096" s="259"/>
      <c r="BA1096" s="259"/>
      <c r="BB1096" s="259"/>
      <c r="BC1096" s="259"/>
      <c r="BD1096" s="259"/>
      <c r="BE1096" s="259"/>
      <c r="BF1096" s="259"/>
      <c r="BG1096" s="259"/>
      <c r="BH1096" s="259"/>
      <c r="BI1096" s="259"/>
      <c r="BJ1096" s="259"/>
      <c r="BK1096" s="259"/>
      <c r="BL1096" s="259"/>
      <c r="BM1096" s="259"/>
      <c r="BN1096" s="259"/>
      <c r="BO1096" s="259"/>
      <c r="BP1096" s="259"/>
      <c r="BQ1096" s="259"/>
      <c r="BR1096" s="259"/>
      <c r="BS1096" s="259"/>
      <c r="BT1096" s="259"/>
      <c r="BU1096" s="259"/>
      <c r="BV1096" s="259"/>
      <c r="BW1096" s="259"/>
      <c r="BX1096" s="259"/>
      <c r="BY1096" s="259"/>
      <c r="BZ1096" s="259"/>
      <c r="CA1096" s="259"/>
      <c r="CB1096" s="259"/>
      <c r="CC1096" s="259"/>
      <c r="CD1096" s="259"/>
      <c r="CE1096" s="259"/>
    </row>
    <row r="1097" spans="46:83" x14ac:dyDescent="0.15">
      <c r="AT1097" s="259"/>
      <c r="AU1097" s="259"/>
      <c r="AV1097" s="259"/>
      <c r="AW1097" s="259"/>
      <c r="AX1097" s="259"/>
      <c r="AY1097" s="259"/>
      <c r="AZ1097" s="259"/>
      <c r="BA1097" s="259"/>
      <c r="BB1097" s="259"/>
      <c r="BC1097" s="259"/>
      <c r="BD1097" s="259"/>
      <c r="BE1097" s="259"/>
      <c r="BF1097" s="259"/>
      <c r="BG1097" s="259"/>
      <c r="BH1097" s="259"/>
      <c r="BI1097" s="259"/>
      <c r="BJ1097" s="259"/>
      <c r="BK1097" s="259"/>
      <c r="BL1097" s="259"/>
      <c r="BM1097" s="259"/>
      <c r="BN1097" s="259"/>
      <c r="BO1097" s="259"/>
      <c r="BP1097" s="259"/>
      <c r="BQ1097" s="259"/>
      <c r="BR1097" s="259"/>
      <c r="BS1097" s="259"/>
      <c r="BT1097" s="259"/>
      <c r="BU1097" s="259"/>
      <c r="BV1097" s="259"/>
      <c r="BW1097" s="259"/>
      <c r="BX1097" s="259"/>
      <c r="BY1097" s="259"/>
      <c r="BZ1097" s="259"/>
      <c r="CA1097" s="259"/>
      <c r="CB1097" s="259"/>
      <c r="CC1097" s="259"/>
      <c r="CD1097" s="259"/>
      <c r="CE1097" s="259"/>
    </row>
    <row r="1098" spans="46:83" x14ac:dyDescent="0.15">
      <c r="AT1098" s="259"/>
      <c r="AU1098" s="259"/>
      <c r="AV1098" s="259"/>
      <c r="AW1098" s="259"/>
      <c r="AX1098" s="259"/>
      <c r="AY1098" s="259"/>
      <c r="AZ1098" s="259"/>
      <c r="BA1098" s="259"/>
      <c r="BB1098" s="259"/>
      <c r="BC1098" s="259"/>
      <c r="BD1098" s="259"/>
      <c r="BE1098" s="259"/>
      <c r="BF1098" s="259"/>
      <c r="BG1098" s="259"/>
      <c r="BH1098" s="259"/>
      <c r="BI1098" s="259"/>
      <c r="BJ1098" s="259"/>
      <c r="BK1098" s="259"/>
      <c r="BL1098" s="259"/>
      <c r="BM1098" s="259"/>
      <c r="BN1098" s="259"/>
      <c r="BO1098" s="259"/>
      <c r="BP1098" s="259"/>
      <c r="BQ1098" s="259"/>
      <c r="BR1098" s="259"/>
      <c r="BS1098" s="259"/>
      <c r="BT1098" s="259"/>
      <c r="BU1098" s="259"/>
      <c r="BV1098" s="259"/>
      <c r="BW1098" s="259"/>
      <c r="BX1098" s="259"/>
      <c r="BY1098" s="259"/>
      <c r="BZ1098" s="259"/>
      <c r="CA1098" s="259"/>
      <c r="CB1098" s="259"/>
      <c r="CC1098" s="259"/>
      <c r="CD1098" s="259"/>
      <c r="CE1098" s="259"/>
    </row>
    <row r="1099" spans="46:83" x14ac:dyDescent="0.15">
      <c r="AT1099" s="259"/>
      <c r="AU1099" s="259"/>
      <c r="AV1099" s="259"/>
      <c r="AW1099" s="259"/>
      <c r="AX1099" s="259"/>
      <c r="AY1099" s="259"/>
      <c r="AZ1099" s="259"/>
      <c r="BA1099" s="259"/>
      <c r="BB1099" s="259"/>
      <c r="BC1099" s="259"/>
      <c r="BD1099" s="259"/>
      <c r="BE1099" s="259"/>
      <c r="BF1099" s="259"/>
      <c r="BG1099" s="259"/>
      <c r="BH1099" s="259"/>
      <c r="BI1099" s="259"/>
      <c r="BJ1099" s="259"/>
      <c r="BK1099" s="259"/>
      <c r="BL1099" s="259"/>
      <c r="BM1099" s="259"/>
      <c r="BN1099" s="259"/>
      <c r="BO1099" s="259"/>
      <c r="BP1099" s="259"/>
      <c r="BQ1099" s="259"/>
      <c r="BR1099" s="259"/>
      <c r="BS1099" s="259"/>
      <c r="BT1099" s="259"/>
      <c r="BU1099" s="259"/>
      <c r="BV1099" s="259"/>
      <c r="BW1099" s="259"/>
      <c r="BX1099" s="259"/>
      <c r="BY1099" s="259"/>
      <c r="BZ1099" s="259"/>
      <c r="CA1099" s="259"/>
      <c r="CB1099" s="259"/>
      <c r="CC1099" s="259"/>
      <c r="CD1099" s="259"/>
      <c r="CE1099" s="259"/>
    </row>
    <row r="1100" spans="46:83" x14ac:dyDescent="0.15">
      <c r="AT1100" s="259"/>
      <c r="AU1100" s="259"/>
      <c r="AV1100" s="259"/>
      <c r="AW1100" s="259"/>
      <c r="AX1100" s="259"/>
      <c r="AY1100" s="259"/>
      <c r="AZ1100" s="259"/>
      <c r="BA1100" s="259"/>
      <c r="BB1100" s="259"/>
      <c r="BC1100" s="259"/>
      <c r="BD1100" s="259"/>
      <c r="BE1100" s="259"/>
      <c r="BF1100" s="259"/>
      <c r="BG1100" s="259"/>
      <c r="BH1100" s="259"/>
      <c r="BI1100" s="259"/>
      <c r="BJ1100" s="259"/>
      <c r="BK1100" s="259"/>
      <c r="BL1100" s="259"/>
      <c r="BM1100" s="259"/>
      <c r="BN1100" s="259"/>
      <c r="BO1100" s="259"/>
      <c r="BP1100" s="259"/>
      <c r="BQ1100" s="259"/>
      <c r="BR1100" s="259"/>
      <c r="BS1100" s="259"/>
      <c r="BT1100" s="259"/>
      <c r="BU1100" s="259"/>
      <c r="BV1100" s="259"/>
      <c r="BW1100" s="259"/>
      <c r="BX1100" s="259"/>
      <c r="BY1100" s="259"/>
      <c r="BZ1100" s="259"/>
      <c r="CA1100" s="259"/>
      <c r="CB1100" s="259"/>
      <c r="CC1100" s="259"/>
      <c r="CD1100" s="259"/>
      <c r="CE1100" s="259"/>
    </row>
    <row r="1101" spans="46:83" x14ac:dyDescent="0.15">
      <c r="AT1101" s="259"/>
      <c r="AU1101" s="259"/>
      <c r="AV1101" s="259"/>
      <c r="AW1101" s="259"/>
      <c r="AX1101" s="259"/>
      <c r="AY1101" s="259"/>
      <c r="AZ1101" s="259"/>
      <c r="BA1101" s="259"/>
      <c r="BB1101" s="259"/>
      <c r="BC1101" s="259"/>
      <c r="BD1101" s="259"/>
      <c r="BE1101" s="259"/>
      <c r="BF1101" s="259"/>
      <c r="BG1101" s="259"/>
      <c r="BH1101" s="259"/>
      <c r="BI1101" s="259"/>
      <c r="BJ1101" s="259"/>
      <c r="BK1101" s="259"/>
      <c r="BL1101" s="259"/>
      <c r="BM1101" s="259"/>
      <c r="BN1101" s="259"/>
      <c r="BO1101" s="259"/>
      <c r="BP1101" s="259"/>
      <c r="BQ1101" s="259"/>
      <c r="BR1101" s="259"/>
      <c r="BS1101" s="259"/>
      <c r="BT1101" s="259"/>
      <c r="BU1101" s="259"/>
      <c r="BV1101" s="259"/>
      <c r="BW1101" s="259"/>
      <c r="BX1101" s="259"/>
      <c r="BY1101" s="259"/>
      <c r="BZ1101" s="259"/>
      <c r="CA1101" s="259"/>
      <c r="CB1101" s="259"/>
      <c r="CC1101" s="259"/>
      <c r="CD1101" s="259"/>
      <c r="CE1101" s="259"/>
    </row>
    <row r="1102" spans="46:83" x14ac:dyDescent="0.15">
      <c r="AT1102" s="259"/>
      <c r="AU1102" s="259"/>
      <c r="AV1102" s="259"/>
      <c r="AW1102" s="259"/>
      <c r="AX1102" s="259"/>
      <c r="AY1102" s="259"/>
      <c r="AZ1102" s="259"/>
      <c r="BA1102" s="259"/>
      <c r="BB1102" s="259"/>
      <c r="BC1102" s="259"/>
      <c r="BD1102" s="259"/>
      <c r="BE1102" s="259"/>
      <c r="BF1102" s="259"/>
      <c r="BG1102" s="259"/>
      <c r="BH1102" s="259"/>
      <c r="BI1102" s="259"/>
      <c r="BJ1102" s="259"/>
      <c r="BK1102" s="259"/>
      <c r="BL1102" s="259"/>
      <c r="BM1102" s="259"/>
      <c r="BN1102" s="259"/>
      <c r="BO1102" s="259"/>
      <c r="BP1102" s="259"/>
      <c r="BQ1102" s="259"/>
      <c r="BR1102" s="259"/>
      <c r="BS1102" s="259"/>
      <c r="BT1102" s="259"/>
      <c r="BU1102" s="259"/>
      <c r="BV1102" s="259"/>
      <c r="BW1102" s="259"/>
      <c r="BX1102" s="259"/>
      <c r="BY1102" s="259"/>
      <c r="BZ1102" s="259"/>
      <c r="CA1102" s="259"/>
      <c r="CB1102" s="259"/>
      <c r="CC1102" s="259"/>
      <c r="CD1102" s="259"/>
      <c r="CE1102" s="259"/>
    </row>
    <row r="1103" spans="46:83" x14ac:dyDescent="0.15">
      <c r="AT1103" s="259"/>
      <c r="AU1103" s="259"/>
      <c r="AV1103" s="259"/>
      <c r="AW1103" s="259"/>
      <c r="AX1103" s="259"/>
      <c r="AY1103" s="259"/>
      <c r="AZ1103" s="259"/>
      <c r="BA1103" s="259"/>
      <c r="BB1103" s="259"/>
      <c r="BC1103" s="259"/>
      <c r="BD1103" s="259"/>
      <c r="BE1103" s="259"/>
      <c r="BF1103" s="259"/>
      <c r="BG1103" s="259"/>
      <c r="BH1103" s="259"/>
      <c r="BI1103" s="259"/>
      <c r="BJ1103" s="259"/>
      <c r="BK1103" s="259"/>
      <c r="BL1103" s="259"/>
      <c r="BM1103" s="259"/>
      <c r="BN1103" s="259"/>
      <c r="BO1103" s="259"/>
      <c r="BP1103" s="259"/>
      <c r="BQ1103" s="259"/>
      <c r="BR1103" s="259"/>
      <c r="BS1103" s="259"/>
      <c r="BT1103" s="259"/>
      <c r="BU1103" s="259"/>
      <c r="BV1103" s="259"/>
      <c r="BW1103" s="259"/>
      <c r="BX1103" s="259"/>
      <c r="BY1103" s="259"/>
      <c r="BZ1103" s="259"/>
      <c r="CA1103" s="259"/>
      <c r="CB1103" s="259"/>
      <c r="CC1103" s="259"/>
      <c r="CD1103" s="259"/>
      <c r="CE1103" s="259"/>
    </row>
    <row r="1104" spans="46:83" x14ac:dyDescent="0.15">
      <c r="AT1104" s="259"/>
      <c r="AU1104" s="259"/>
      <c r="AV1104" s="259"/>
      <c r="AW1104" s="259"/>
      <c r="AX1104" s="259"/>
      <c r="AY1104" s="259"/>
      <c r="AZ1104" s="259"/>
      <c r="BA1104" s="259"/>
      <c r="BB1104" s="259"/>
      <c r="BC1104" s="259"/>
      <c r="BD1104" s="259"/>
      <c r="BE1104" s="259"/>
      <c r="BF1104" s="259"/>
      <c r="BG1104" s="259"/>
      <c r="BH1104" s="259"/>
      <c r="BI1104" s="259"/>
      <c r="BJ1104" s="259"/>
      <c r="BK1104" s="259"/>
      <c r="BL1104" s="259"/>
      <c r="BM1104" s="259"/>
      <c r="BN1104" s="259"/>
      <c r="BO1104" s="259"/>
      <c r="BP1104" s="259"/>
      <c r="BQ1104" s="259"/>
      <c r="BR1104" s="259"/>
      <c r="BS1104" s="259"/>
      <c r="BT1104" s="259"/>
      <c r="BU1104" s="259"/>
      <c r="BV1104" s="259"/>
      <c r="BW1104" s="259"/>
      <c r="BX1104" s="259"/>
      <c r="BY1104" s="259"/>
      <c r="BZ1104" s="259"/>
      <c r="CA1104" s="259"/>
      <c r="CB1104" s="259"/>
      <c r="CC1104" s="259"/>
      <c r="CD1104" s="259"/>
      <c r="CE1104" s="259"/>
    </row>
    <row r="1105" spans="46:83" x14ac:dyDescent="0.15">
      <c r="AT1105" s="259"/>
      <c r="AU1105" s="259"/>
      <c r="AV1105" s="259"/>
      <c r="AW1105" s="259"/>
      <c r="AX1105" s="259"/>
      <c r="AY1105" s="259"/>
      <c r="AZ1105" s="259"/>
      <c r="BA1105" s="259"/>
      <c r="BB1105" s="259"/>
      <c r="BC1105" s="259"/>
      <c r="BD1105" s="259"/>
      <c r="BE1105" s="259"/>
      <c r="BF1105" s="259"/>
      <c r="BG1105" s="259"/>
      <c r="BH1105" s="259"/>
      <c r="BI1105" s="259"/>
      <c r="BJ1105" s="259"/>
      <c r="BK1105" s="259"/>
      <c r="BL1105" s="259"/>
      <c r="BM1105" s="259"/>
      <c r="BN1105" s="259"/>
      <c r="BO1105" s="259"/>
      <c r="BP1105" s="259"/>
      <c r="BQ1105" s="259"/>
      <c r="BR1105" s="259"/>
      <c r="BS1105" s="259"/>
      <c r="BT1105" s="259"/>
      <c r="BU1105" s="259"/>
      <c r="BV1105" s="259"/>
      <c r="BW1105" s="259"/>
      <c r="BX1105" s="259"/>
      <c r="BY1105" s="259"/>
      <c r="BZ1105" s="259"/>
      <c r="CA1105" s="259"/>
      <c r="CB1105" s="259"/>
      <c r="CC1105" s="259"/>
      <c r="CD1105" s="259"/>
      <c r="CE1105" s="259"/>
    </row>
    <row r="1106" spans="46:83" x14ac:dyDescent="0.15">
      <c r="AT1106" s="259"/>
      <c r="AU1106" s="259"/>
      <c r="AV1106" s="259"/>
      <c r="AW1106" s="259"/>
      <c r="AX1106" s="259"/>
      <c r="AY1106" s="259"/>
      <c r="AZ1106" s="259"/>
      <c r="BA1106" s="259"/>
      <c r="BB1106" s="259"/>
      <c r="BC1106" s="259"/>
      <c r="BD1106" s="259"/>
      <c r="BE1106" s="259"/>
      <c r="BF1106" s="259"/>
      <c r="BG1106" s="259"/>
      <c r="BH1106" s="259"/>
      <c r="BI1106" s="259"/>
      <c r="BJ1106" s="259"/>
      <c r="BK1106" s="259"/>
      <c r="BL1106" s="259"/>
      <c r="BM1106" s="259"/>
      <c r="BN1106" s="259"/>
      <c r="BO1106" s="259"/>
      <c r="BP1106" s="259"/>
      <c r="BQ1106" s="259"/>
      <c r="BR1106" s="259"/>
      <c r="BS1106" s="259"/>
      <c r="BT1106" s="259"/>
      <c r="BU1106" s="259"/>
      <c r="BV1106" s="259"/>
      <c r="BW1106" s="259"/>
      <c r="BX1106" s="259"/>
      <c r="BY1106" s="259"/>
      <c r="BZ1106" s="259"/>
      <c r="CA1106" s="259"/>
      <c r="CB1106" s="259"/>
      <c r="CC1106" s="259"/>
      <c r="CD1106" s="259"/>
      <c r="CE1106" s="259"/>
    </row>
    <row r="1107" spans="46:83" x14ac:dyDescent="0.15">
      <c r="AT1107" s="259"/>
      <c r="AU1107" s="259"/>
      <c r="AV1107" s="259"/>
      <c r="AW1107" s="259"/>
      <c r="AX1107" s="259"/>
      <c r="AY1107" s="259"/>
      <c r="AZ1107" s="259"/>
      <c r="BA1107" s="259"/>
      <c r="BB1107" s="259"/>
      <c r="BC1107" s="259"/>
      <c r="BD1107" s="259"/>
      <c r="BE1107" s="259"/>
      <c r="BF1107" s="259"/>
      <c r="BG1107" s="259"/>
      <c r="BH1107" s="259"/>
      <c r="BI1107" s="259"/>
      <c r="BJ1107" s="259"/>
      <c r="BK1107" s="259"/>
      <c r="BL1107" s="259"/>
      <c r="BM1107" s="259"/>
      <c r="BN1107" s="259"/>
      <c r="BO1107" s="259"/>
      <c r="BP1107" s="259"/>
      <c r="BQ1107" s="259"/>
      <c r="BR1107" s="259"/>
      <c r="BS1107" s="259"/>
      <c r="BT1107" s="259"/>
      <c r="BU1107" s="259"/>
      <c r="BV1107" s="259"/>
      <c r="BW1107" s="259"/>
      <c r="BX1107" s="259"/>
      <c r="BY1107" s="259"/>
      <c r="BZ1107" s="259"/>
      <c r="CA1107" s="259"/>
      <c r="CB1107" s="259"/>
      <c r="CC1107" s="259"/>
      <c r="CD1107" s="259"/>
      <c r="CE1107" s="259"/>
    </row>
    <row r="1108" spans="46:83" x14ac:dyDescent="0.15">
      <c r="AT1108" s="259"/>
      <c r="AU1108" s="259"/>
      <c r="AV1108" s="259"/>
      <c r="AW1108" s="259"/>
      <c r="AX1108" s="259"/>
      <c r="AY1108" s="259"/>
      <c r="AZ1108" s="259"/>
      <c r="BA1108" s="259"/>
      <c r="BB1108" s="259"/>
      <c r="BC1108" s="259"/>
      <c r="BD1108" s="259"/>
      <c r="BE1108" s="259"/>
      <c r="BF1108" s="259"/>
      <c r="BG1108" s="259"/>
      <c r="BH1108" s="259"/>
      <c r="BI1108" s="259"/>
      <c r="BJ1108" s="259"/>
      <c r="BK1108" s="259"/>
      <c r="BL1108" s="259"/>
      <c r="BM1108" s="259"/>
      <c r="BN1108" s="259"/>
      <c r="BO1108" s="259"/>
      <c r="BP1108" s="259"/>
      <c r="BQ1108" s="259"/>
      <c r="BR1108" s="259"/>
      <c r="BS1108" s="259"/>
      <c r="BT1108" s="259"/>
      <c r="BU1108" s="259"/>
      <c r="BV1108" s="259"/>
      <c r="BW1108" s="259"/>
      <c r="BX1108" s="259"/>
      <c r="BY1108" s="259"/>
      <c r="BZ1108" s="259"/>
      <c r="CA1108" s="259"/>
      <c r="CB1108" s="259"/>
      <c r="CC1108" s="259"/>
      <c r="CD1108" s="259"/>
      <c r="CE1108" s="259"/>
    </row>
    <row r="1109" spans="46:83" x14ac:dyDescent="0.15">
      <c r="AT1109" s="259"/>
      <c r="AU1109" s="259"/>
      <c r="AV1109" s="259"/>
      <c r="AW1109" s="259"/>
      <c r="AX1109" s="259"/>
      <c r="AY1109" s="259"/>
      <c r="AZ1109" s="259"/>
      <c r="BA1109" s="259"/>
      <c r="BB1109" s="259"/>
      <c r="BC1109" s="259"/>
      <c r="BD1109" s="259"/>
      <c r="BE1109" s="259"/>
      <c r="BF1109" s="259"/>
      <c r="BG1109" s="259"/>
      <c r="BH1109" s="259"/>
      <c r="BI1109" s="259"/>
      <c r="BJ1109" s="259"/>
      <c r="BK1109" s="259"/>
      <c r="BL1109" s="259"/>
      <c r="BM1109" s="259"/>
      <c r="BN1109" s="259"/>
      <c r="BO1109" s="259"/>
      <c r="BP1109" s="259"/>
      <c r="BQ1109" s="259"/>
      <c r="BR1109" s="259"/>
      <c r="BS1109" s="259"/>
      <c r="BT1109" s="259"/>
      <c r="BU1109" s="259"/>
      <c r="BV1109" s="259"/>
      <c r="BW1109" s="259"/>
      <c r="BX1109" s="259"/>
      <c r="BY1109" s="259"/>
      <c r="BZ1109" s="259"/>
      <c r="CA1109" s="259"/>
      <c r="CB1109" s="259"/>
      <c r="CC1109" s="259"/>
      <c r="CD1109" s="259"/>
      <c r="CE1109" s="259"/>
    </row>
    <row r="1110" spans="46:83" x14ac:dyDescent="0.15">
      <c r="AT1110" s="259"/>
      <c r="AU1110" s="259"/>
      <c r="AV1110" s="259"/>
      <c r="AW1110" s="259"/>
      <c r="AX1110" s="259"/>
      <c r="AY1110" s="259"/>
      <c r="AZ1110" s="259"/>
      <c r="BA1110" s="259"/>
      <c r="BB1110" s="259"/>
      <c r="BC1110" s="259"/>
      <c r="BD1110" s="259"/>
      <c r="BE1110" s="259"/>
      <c r="BF1110" s="259"/>
      <c r="BG1110" s="259"/>
      <c r="BH1110" s="259"/>
      <c r="BI1110" s="259"/>
      <c r="BJ1110" s="259"/>
      <c r="BK1110" s="259"/>
      <c r="BL1110" s="259"/>
      <c r="BM1110" s="259"/>
      <c r="BN1110" s="259"/>
      <c r="BO1110" s="259"/>
      <c r="BP1110" s="259"/>
      <c r="BQ1110" s="259"/>
      <c r="BR1110" s="259"/>
      <c r="BS1110" s="259"/>
      <c r="BT1110" s="259"/>
      <c r="BU1110" s="259"/>
      <c r="BV1110" s="259"/>
      <c r="BW1110" s="259"/>
      <c r="BX1110" s="259"/>
      <c r="BY1110" s="259"/>
      <c r="BZ1110" s="259"/>
      <c r="CA1110" s="259"/>
      <c r="CB1110" s="259"/>
      <c r="CC1110" s="259"/>
      <c r="CD1110" s="259"/>
      <c r="CE1110" s="259"/>
    </row>
    <row r="1111" spans="46:83" x14ac:dyDescent="0.15">
      <c r="AT1111" s="259"/>
      <c r="AU1111" s="259"/>
      <c r="AV1111" s="259"/>
      <c r="AW1111" s="259"/>
      <c r="AX1111" s="259"/>
      <c r="AY1111" s="259"/>
      <c r="AZ1111" s="259"/>
      <c r="BA1111" s="259"/>
      <c r="BB1111" s="259"/>
      <c r="BC1111" s="259"/>
      <c r="BD1111" s="259"/>
      <c r="BE1111" s="259"/>
      <c r="BF1111" s="259"/>
      <c r="BG1111" s="259"/>
      <c r="BH1111" s="259"/>
      <c r="BI1111" s="259"/>
      <c r="BJ1111" s="259"/>
      <c r="BK1111" s="259"/>
      <c r="BL1111" s="259"/>
      <c r="BM1111" s="259"/>
      <c r="BN1111" s="259"/>
      <c r="BO1111" s="259"/>
      <c r="BP1111" s="259"/>
      <c r="BQ1111" s="259"/>
      <c r="BR1111" s="259"/>
      <c r="BS1111" s="259"/>
      <c r="BT1111" s="259"/>
      <c r="BU1111" s="259"/>
      <c r="BV1111" s="259"/>
      <c r="BW1111" s="259"/>
      <c r="BX1111" s="259"/>
      <c r="BY1111" s="259"/>
      <c r="BZ1111" s="259"/>
      <c r="CA1111" s="259"/>
      <c r="CB1111" s="259"/>
      <c r="CC1111" s="259"/>
      <c r="CD1111" s="259"/>
      <c r="CE1111" s="259"/>
    </row>
    <row r="1112" spans="46:83" x14ac:dyDescent="0.15">
      <c r="AT1112" s="259"/>
      <c r="AU1112" s="259"/>
      <c r="AV1112" s="259"/>
      <c r="AW1112" s="259"/>
      <c r="AX1112" s="259"/>
      <c r="AY1112" s="259"/>
      <c r="AZ1112" s="259"/>
      <c r="BA1112" s="259"/>
      <c r="BB1112" s="259"/>
      <c r="BC1112" s="259"/>
      <c r="BD1112" s="259"/>
      <c r="BE1112" s="259"/>
      <c r="BF1112" s="259"/>
      <c r="BG1112" s="259"/>
      <c r="BH1112" s="259"/>
      <c r="BI1112" s="259"/>
      <c r="BJ1112" s="259"/>
      <c r="BK1112" s="259"/>
      <c r="BL1112" s="259"/>
      <c r="BM1112" s="259"/>
      <c r="BN1112" s="259"/>
      <c r="BO1112" s="259"/>
      <c r="BP1112" s="259"/>
      <c r="BQ1112" s="259"/>
      <c r="BR1112" s="259"/>
      <c r="BS1112" s="259"/>
      <c r="BT1112" s="259"/>
      <c r="BU1112" s="259"/>
      <c r="BV1112" s="259"/>
      <c r="BW1112" s="259"/>
      <c r="BX1112" s="259"/>
      <c r="BY1112" s="259"/>
      <c r="BZ1112" s="259"/>
      <c r="CA1112" s="259"/>
      <c r="CB1112" s="259"/>
      <c r="CC1112" s="259"/>
      <c r="CD1112" s="259"/>
      <c r="CE1112" s="259"/>
    </row>
    <row r="1113" spans="46:83" x14ac:dyDescent="0.15">
      <c r="AT1113" s="259"/>
      <c r="AU1113" s="259"/>
      <c r="AV1113" s="259"/>
      <c r="AW1113" s="259"/>
      <c r="AX1113" s="259"/>
      <c r="AY1113" s="259"/>
      <c r="AZ1113" s="259"/>
      <c r="BA1113" s="259"/>
      <c r="BB1113" s="259"/>
      <c r="BC1113" s="259"/>
      <c r="BD1113" s="259"/>
      <c r="BE1113" s="259"/>
      <c r="BF1113" s="259"/>
      <c r="BG1113" s="259"/>
      <c r="BH1113" s="259"/>
      <c r="BI1113" s="259"/>
      <c r="BJ1113" s="259"/>
      <c r="BK1113" s="259"/>
      <c r="BL1113" s="259"/>
      <c r="BM1113" s="259"/>
      <c r="BN1113" s="259"/>
      <c r="BO1113" s="259"/>
      <c r="BP1113" s="259"/>
      <c r="BQ1113" s="259"/>
      <c r="BR1113" s="259"/>
      <c r="BS1113" s="259"/>
      <c r="BT1113" s="259"/>
      <c r="BU1113" s="259"/>
      <c r="BV1113" s="259"/>
      <c r="BW1113" s="259"/>
      <c r="BX1113" s="259"/>
      <c r="BY1113" s="259"/>
      <c r="BZ1113" s="259"/>
      <c r="CA1113" s="259"/>
      <c r="CB1113" s="259"/>
      <c r="CC1113" s="259"/>
      <c r="CD1113" s="259"/>
      <c r="CE1113" s="259"/>
    </row>
    <row r="1114" spans="46:83" x14ac:dyDescent="0.15">
      <c r="AT1114" s="259"/>
      <c r="AU1114" s="259"/>
      <c r="AV1114" s="259"/>
      <c r="AW1114" s="259"/>
      <c r="AX1114" s="259"/>
      <c r="AY1114" s="259"/>
      <c r="AZ1114" s="259"/>
      <c r="BA1114" s="259"/>
      <c r="BB1114" s="259"/>
      <c r="BC1114" s="259"/>
      <c r="BD1114" s="259"/>
      <c r="BE1114" s="259"/>
      <c r="BF1114" s="259"/>
      <c r="BG1114" s="259"/>
      <c r="BH1114" s="259"/>
      <c r="BI1114" s="259"/>
      <c r="BJ1114" s="259"/>
      <c r="BK1114" s="259"/>
      <c r="BL1114" s="259"/>
      <c r="BM1114" s="259"/>
      <c r="BN1114" s="259"/>
      <c r="BO1114" s="259"/>
      <c r="BP1114" s="259"/>
      <c r="BQ1114" s="259"/>
      <c r="BR1114" s="259"/>
      <c r="BS1114" s="259"/>
      <c r="BT1114" s="259"/>
      <c r="BU1114" s="259"/>
      <c r="BV1114" s="259"/>
      <c r="BW1114" s="259"/>
      <c r="BX1114" s="259"/>
      <c r="BY1114" s="259"/>
      <c r="BZ1114" s="259"/>
      <c r="CA1114" s="259"/>
      <c r="CB1114" s="259"/>
      <c r="CC1114" s="259"/>
      <c r="CD1114" s="259"/>
      <c r="CE1114" s="259"/>
    </row>
    <row r="1115" spans="46:83" x14ac:dyDescent="0.15">
      <c r="AT1115" s="259"/>
      <c r="AU1115" s="259"/>
      <c r="AV1115" s="259"/>
      <c r="AW1115" s="259"/>
      <c r="AX1115" s="259"/>
      <c r="AY1115" s="259"/>
      <c r="AZ1115" s="259"/>
      <c r="BA1115" s="259"/>
      <c r="BB1115" s="259"/>
      <c r="BC1115" s="259"/>
      <c r="BD1115" s="259"/>
      <c r="BE1115" s="259"/>
      <c r="BF1115" s="259"/>
      <c r="BG1115" s="259"/>
      <c r="BH1115" s="259"/>
      <c r="BI1115" s="259"/>
      <c r="BJ1115" s="259"/>
      <c r="BK1115" s="259"/>
      <c r="BL1115" s="259"/>
      <c r="BM1115" s="259"/>
      <c r="BN1115" s="259"/>
      <c r="BO1115" s="259"/>
      <c r="BP1115" s="259"/>
      <c r="BQ1115" s="259"/>
      <c r="BR1115" s="259"/>
      <c r="BS1115" s="259"/>
      <c r="BT1115" s="259"/>
      <c r="BU1115" s="259"/>
      <c r="BV1115" s="259"/>
      <c r="BW1115" s="259"/>
      <c r="BX1115" s="259"/>
      <c r="BY1115" s="259"/>
      <c r="BZ1115" s="259"/>
      <c r="CA1115" s="259"/>
      <c r="CB1115" s="259"/>
      <c r="CC1115" s="259"/>
      <c r="CD1115" s="259"/>
      <c r="CE1115" s="259"/>
    </row>
    <row r="1116" spans="46:83" x14ac:dyDescent="0.15">
      <c r="AT1116" s="259"/>
      <c r="AU1116" s="259"/>
      <c r="AV1116" s="259"/>
      <c r="AW1116" s="259"/>
      <c r="AX1116" s="259"/>
      <c r="AY1116" s="259"/>
      <c r="AZ1116" s="259"/>
      <c r="BA1116" s="259"/>
      <c r="BB1116" s="259"/>
      <c r="BC1116" s="259"/>
      <c r="BD1116" s="259"/>
      <c r="BE1116" s="259"/>
      <c r="BF1116" s="259"/>
      <c r="BG1116" s="259"/>
      <c r="BH1116" s="259"/>
      <c r="BI1116" s="259"/>
      <c r="BJ1116" s="259"/>
      <c r="BK1116" s="259"/>
      <c r="BL1116" s="259"/>
      <c r="BM1116" s="259"/>
      <c r="BN1116" s="259"/>
      <c r="BO1116" s="259"/>
      <c r="BP1116" s="259"/>
      <c r="BQ1116" s="259"/>
      <c r="BR1116" s="259"/>
      <c r="BS1116" s="259"/>
      <c r="BT1116" s="259"/>
      <c r="BU1116" s="259"/>
      <c r="BV1116" s="259"/>
      <c r="BW1116" s="259"/>
      <c r="BX1116" s="259"/>
      <c r="BY1116" s="259"/>
      <c r="BZ1116" s="259"/>
      <c r="CA1116" s="259"/>
      <c r="CB1116" s="259"/>
      <c r="CC1116" s="259"/>
      <c r="CD1116" s="259"/>
      <c r="CE1116" s="259"/>
    </row>
    <row r="1117" spans="46:83" x14ac:dyDescent="0.15">
      <c r="AT1117" s="259"/>
      <c r="AU1117" s="259"/>
      <c r="AV1117" s="259"/>
      <c r="AW1117" s="259"/>
      <c r="AX1117" s="259"/>
      <c r="AY1117" s="259"/>
      <c r="AZ1117" s="259"/>
      <c r="BA1117" s="259"/>
      <c r="BB1117" s="259"/>
      <c r="BC1117" s="259"/>
      <c r="BD1117" s="259"/>
      <c r="BE1117" s="259"/>
      <c r="BF1117" s="259"/>
      <c r="BG1117" s="259"/>
      <c r="BH1117" s="259"/>
      <c r="BI1117" s="259"/>
      <c r="BJ1117" s="259"/>
      <c r="BK1117" s="259"/>
      <c r="BL1117" s="259"/>
      <c r="BM1117" s="259"/>
      <c r="BN1117" s="259"/>
      <c r="BO1117" s="259"/>
      <c r="BP1117" s="259"/>
      <c r="BQ1117" s="259"/>
      <c r="BR1117" s="259"/>
      <c r="BS1117" s="259"/>
      <c r="BT1117" s="259"/>
      <c r="BU1117" s="259"/>
      <c r="BV1117" s="259"/>
      <c r="BW1117" s="259"/>
      <c r="BX1117" s="259"/>
      <c r="BY1117" s="259"/>
      <c r="BZ1117" s="259"/>
      <c r="CA1117" s="259"/>
      <c r="CB1117" s="259"/>
      <c r="CC1117" s="259"/>
      <c r="CD1117" s="259"/>
      <c r="CE1117" s="259"/>
    </row>
    <row r="1118" spans="46:83" x14ac:dyDescent="0.15">
      <c r="AT1118" s="259"/>
      <c r="AU1118" s="259"/>
      <c r="AV1118" s="259"/>
      <c r="AW1118" s="259"/>
      <c r="AX1118" s="259"/>
      <c r="AY1118" s="259"/>
      <c r="AZ1118" s="259"/>
      <c r="BA1118" s="259"/>
      <c r="BB1118" s="259"/>
      <c r="BC1118" s="259"/>
      <c r="BD1118" s="259"/>
      <c r="BE1118" s="259"/>
      <c r="BF1118" s="259"/>
      <c r="BG1118" s="259"/>
      <c r="BH1118" s="259"/>
      <c r="BI1118" s="259"/>
      <c r="BJ1118" s="259"/>
      <c r="BK1118" s="259"/>
      <c r="BL1118" s="259"/>
      <c r="BM1118" s="259"/>
      <c r="BN1118" s="259"/>
      <c r="BO1118" s="259"/>
      <c r="BP1118" s="259"/>
      <c r="BQ1118" s="259"/>
      <c r="BR1118" s="259"/>
      <c r="BS1118" s="259"/>
      <c r="BT1118" s="259"/>
      <c r="BU1118" s="259"/>
      <c r="BV1118" s="259"/>
      <c r="BW1118" s="259"/>
      <c r="BX1118" s="259"/>
      <c r="BY1118" s="259"/>
      <c r="BZ1118" s="259"/>
      <c r="CA1118" s="259"/>
      <c r="CB1118" s="259"/>
      <c r="CC1118" s="259"/>
      <c r="CD1118" s="259"/>
      <c r="CE1118" s="259"/>
    </row>
    <row r="1119" spans="46:83" x14ac:dyDescent="0.15">
      <c r="AT1119" s="259"/>
      <c r="AU1119" s="259"/>
      <c r="AV1119" s="259"/>
      <c r="AW1119" s="259"/>
      <c r="AX1119" s="259"/>
      <c r="AY1119" s="259"/>
      <c r="AZ1119" s="259"/>
      <c r="BA1119" s="259"/>
      <c r="BB1119" s="259"/>
      <c r="BC1119" s="259"/>
      <c r="BD1119" s="259"/>
      <c r="BE1119" s="259"/>
      <c r="BF1119" s="259"/>
      <c r="BG1119" s="259"/>
      <c r="BH1119" s="259"/>
      <c r="BI1119" s="259"/>
      <c r="BJ1119" s="259"/>
      <c r="BK1119" s="259"/>
      <c r="BL1119" s="259"/>
      <c r="BM1119" s="259"/>
      <c r="BN1119" s="259"/>
      <c r="BO1119" s="259"/>
      <c r="BP1119" s="259"/>
      <c r="BQ1119" s="259"/>
      <c r="BR1119" s="259"/>
      <c r="BS1119" s="259"/>
      <c r="BT1119" s="259"/>
      <c r="BU1119" s="259"/>
      <c r="BV1119" s="259"/>
      <c r="BW1119" s="259"/>
      <c r="BX1119" s="259"/>
      <c r="BY1119" s="259"/>
      <c r="BZ1119" s="259"/>
      <c r="CA1119" s="259"/>
      <c r="CB1119" s="259"/>
      <c r="CC1119" s="259"/>
      <c r="CD1119" s="259"/>
      <c r="CE1119" s="259"/>
    </row>
    <row r="1120" spans="46:83" x14ac:dyDescent="0.15">
      <c r="AT1120" s="259"/>
      <c r="AU1120" s="259"/>
      <c r="AV1120" s="259"/>
      <c r="AW1120" s="259"/>
      <c r="AX1120" s="259"/>
      <c r="AY1120" s="259"/>
      <c r="AZ1120" s="259"/>
      <c r="BA1120" s="259"/>
      <c r="BB1120" s="259"/>
      <c r="BC1120" s="259"/>
      <c r="BD1120" s="259"/>
      <c r="BE1120" s="259"/>
      <c r="BF1120" s="259"/>
      <c r="BG1120" s="259"/>
      <c r="BH1120" s="259"/>
      <c r="BI1120" s="259"/>
      <c r="BJ1120" s="259"/>
      <c r="BK1120" s="259"/>
      <c r="BL1120" s="259"/>
      <c r="BM1120" s="259"/>
      <c r="BN1120" s="259"/>
      <c r="BO1120" s="259"/>
      <c r="BP1120" s="259"/>
      <c r="BQ1120" s="259"/>
      <c r="BR1120" s="259"/>
      <c r="BS1120" s="259"/>
      <c r="BT1120" s="259"/>
      <c r="BU1120" s="259"/>
      <c r="BV1120" s="259"/>
      <c r="BW1120" s="259"/>
      <c r="BX1120" s="259"/>
      <c r="BY1120" s="259"/>
      <c r="BZ1120" s="259"/>
      <c r="CA1120" s="259"/>
      <c r="CB1120" s="259"/>
      <c r="CC1120" s="259"/>
      <c r="CD1120" s="259"/>
      <c r="CE1120" s="259"/>
    </row>
    <row r="1121" spans="46:83" x14ac:dyDescent="0.15">
      <c r="AT1121" s="259"/>
      <c r="AU1121" s="259"/>
      <c r="AV1121" s="259"/>
      <c r="AW1121" s="259"/>
      <c r="AX1121" s="259"/>
      <c r="AY1121" s="259"/>
      <c r="AZ1121" s="259"/>
      <c r="BA1121" s="259"/>
      <c r="BB1121" s="259"/>
      <c r="BC1121" s="259"/>
      <c r="BD1121" s="259"/>
      <c r="BE1121" s="259"/>
      <c r="BF1121" s="259"/>
      <c r="BG1121" s="259"/>
      <c r="BH1121" s="259"/>
      <c r="BI1121" s="259"/>
      <c r="BJ1121" s="259"/>
      <c r="BK1121" s="259"/>
      <c r="BL1121" s="259"/>
      <c r="BM1121" s="259"/>
      <c r="BN1121" s="259"/>
      <c r="BO1121" s="259"/>
      <c r="BP1121" s="259"/>
      <c r="BQ1121" s="259"/>
      <c r="BR1121" s="259"/>
      <c r="BS1121" s="259"/>
      <c r="BT1121" s="259"/>
      <c r="BU1121" s="259"/>
      <c r="BV1121" s="259"/>
      <c r="BW1121" s="259"/>
      <c r="BX1121" s="259"/>
      <c r="BY1121" s="259"/>
      <c r="BZ1121" s="259"/>
      <c r="CA1121" s="259"/>
      <c r="CB1121" s="259"/>
      <c r="CC1121" s="259"/>
      <c r="CD1121" s="259"/>
      <c r="CE1121" s="259"/>
    </row>
    <row r="1122" spans="46:83" x14ac:dyDescent="0.15">
      <c r="AT1122" s="259"/>
      <c r="AU1122" s="259"/>
      <c r="AV1122" s="259"/>
      <c r="AW1122" s="259"/>
      <c r="AX1122" s="259"/>
      <c r="AY1122" s="259"/>
      <c r="AZ1122" s="259"/>
      <c r="BA1122" s="259"/>
      <c r="BB1122" s="259"/>
      <c r="BC1122" s="259"/>
      <c r="BD1122" s="259"/>
      <c r="BE1122" s="259"/>
      <c r="BF1122" s="259"/>
      <c r="BG1122" s="259"/>
      <c r="BH1122" s="259"/>
      <c r="BI1122" s="259"/>
      <c r="BJ1122" s="259"/>
      <c r="BK1122" s="259"/>
      <c r="BL1122" s="259"/>
      <c r="BM1122" s="259"/>
      <c r="BN1122" s="259"/>
      <c r="BO1122" s="259"/>
      <c r="BP1122" s="259"/>
      <c r="BQ1122" s="259"/>
      <c r="BR1122" s="259"/>
      <c r="BS1122" s="259"/>
      <c r="BT1122" s="259"/>
      <c r="BU1122" s="259"/>
      <c r="BV1122" s="259"/>
      <c r="BW1122" s="259"/>
      <c r="BX1122" s="259"/>
      <c r="BY1122" s="259"/>
      <c r="BZ1122" s="259"/>
      <c r="CA1122" s="259"/>
      <c r="CB1122" s="259"/>
      <c r="CC1122" s="259"/>
      <c r="CD1122" s="259"/>
      <c r="CE1122" s="259"/>
    </row>
    <row r="1123" spans="46:83" x14ac:dyDescent="0.15">
      <c r="AT1123" s="259"/>
      <c r="AU1123" s="259"/>
      <c r="AV1123" s="259"/>
      <c r="AW1123" s="259"/>
      <c r="AX1123" s="259"/>
      <c r="AY1123" s="259"/>
      <c r="AZ1123" s="259"/>
      <c r="BA1123" s="259"/>
      <c r="BB1123" s="259"/>
      <c r="BC1123" s="259"/>
      <c r="BD1123" s="259"/>
      <c r="BE1123" s="259"/>
      <c r="BF1123" s="259"/>
      <c r="BG1123" s="259"/>
      <c r="BH1123" s="259"/>
      <c r="BI1123" s="259"/>
      <c r="BJ1123" s="259"/>
      <c r="BK1123" s="259"/>
      <c r="BL1123" s="259"/>
      <c r="BM1123" s="259"/>
      <c r="BN1123" s="259"/>
      <c r="BO1123" s="259"/>
      <c r="BP1123" s="259"/>
      <c r="BQ1123" s="259"/>
      <c r="BR1123" s="259"/>
      <c r="BS1123" s="259"/>
      <c r="BT1123" s="259"/>
      <c r="BU1123" s="259"/>
      <c r="BV1123" s="259"/>
      <c r="BW1123" s="259"/>
      <c r="BX1123" s="259"/>
      <c r="BY1123" s="259"/>
      <c r="BZ1123" s="259"/>
      <c r="CA1123" s="259"/>
      <c r="CB1123" s="259"/>
      <c r="CC1123" s="259"/>
      <c r="CD1123" s="259"/>
      <c r="CE1123" s="259"/>
    </row>
    <row r="1124" spans="46:83" x14ac:dyDescent="0.15">
      <c r="AT1124" s="259"/>
      <c r="AU1124" s="259"/>
      <c r="AV1124" s="259"/>
      <c r="AW1124" s="259"/>
      <c r="AX1124" s="259"/>
      <c r="AY1124" s="259"/>
      <c r="AZ1124" s="259"/>
      <c r="BA1124" s="259"/>
      <c r="BB1124" s="259"/>
      <c r="BC1124" s="259"/>
      <c r="BD1124" s="259"/>
      <c r="BE1124" s="259"/>
      <c r="BF1124" s="259"/>
      <c r="BG1124" s="259"/>
      <c r="BH1124" s="259"/>
      <c r="BI1124" s="259"/>
      <c r="BJ1124" s="259"/>
      <c r="BK1124" s="259"/>
      <c r="BL1124" s="259"/>
      <c r="BM1124" s="259"/>
      <c r="BN1124" s="259"/>
      <c r="BO1124" s="259"/>
      <c r="BP1124" s="259"/>
      <c r="BQ1124" s="259"/>
      <c r="BR1124" s="259"/>
      <c r="BS1124" s="259"/>
      <c r="BT1124" s="259"/>
      <c r="BU1124" s="259"/>
      <c r="BV1124" s="259"/>
      <c r="BW1124" s="259"/>
      <c r="BX1124" s="259"/>
      <c r="BY1124" s="259"/>
      <c r="BZ1124" s="259"/>
      <c r="CA1124" s="259"/>
      <c r="CB1124" s="259"/>
      <c r="CC1124" s="259"/>
      <c r="CD1124" s="259"/>
      <c r="CE1124" s="259"/>
    </row>
    <row r="1125" spans="46:83" x14ac:dyDescent="0.15">
      <c r="AT1125" s="259"/>
      <c r="AU1125" s="259"/>
      <c r="AV1125" s="259"/>
      <c r="AW1125" s="259"/>
      <c r="AX1125" s="259"/>
      <c r="AY1125" s="259"/>
      <c r="AZ1125" s="259"/>
      <c r="BA1125" s="259"/>
      <c r="BB1125" s="259"/>
      <c r="BC1125" s="259"/>
      <c r="BD1125" s="259"/>
      <c r="BE1125" s="259"/>
      <c r="BF1125" s="259"/>
      <c r="BG1125" s="259"/>
      <c r="BH1125" s="259"/>
      <c r="BI1125" s="259"/>
      <c r="BJ1125" s="259"/>
      <c r="BK1125" s="259"/>
      <c r="BL1125" s="259"/>
      <c r="BM1125" s="259"/>
      <c r="BN1125" s="259"/>
      <c r="BO1125" s="259"/>
      <c r="BP1125" s="259"/>
      <c r="BQ1125" s="259"/>
      <c r="BR1125" s="259"/>
      <c r="BS1125" s="259"/>
      <c r="BT1125" s="259"/>
      <c r="BU1125" s="259"/>
      <c r="BV1125" s="259"/>
      <c r="BW1125" s="259"/>
      <c r="BX1125" s="259"/>
      <c r="BY1125" s="259"/>
      <c r="BZ1125" s="259"/>
      <c r="CA1125" s="259"/>
      <c r="CB1125" s="259"/>
      <c r="CC1125" s="259"/>
      <c r="CD1125" s="259"/>
      <c r="CE1125" s="259"/>
    </row>
    <row r="1126" spans="46:83" x14ac:dyDescent="0.15">
      <c r="AT1126" s="259"/>
      <c r="AU1126" s="259"/>
      <c r="AV1126" s="259"/>
      <c r="AW1126" s="259"/>
      <c r="AX1126" s="259"/>
      <c r="AY1126" s="259"/>
      <c r="AZ1126" s="259"/>
      <c r="BA1126" s="259"/>
      <c r="BB1126" s="259"/>
      <c r="BC1126" s="259"/>
      <c r="BD1126" s="259"/>
      <c r="BE1126" s="259"/>
      <c r="BF1126" s="259"/>
      <c r="BG1126" s="259"/>
      <c r="BH1126" s="259"/>
      <c r="BI1126" s="259"/>
      <c r="BJ1126" s="259"/>
      <c r="BK1126" s="259"/>
      <c r="BL1126" s="259"/>
      <c r="BM1126" s="259"/>
      <c r="BN1126" s="259"/>
      <c r="BO1126" s="259"/>
      <c r="BP1126" s="259"/>
      <c r="BQ1126" s="259"/>
      <c r="BR1126" s="259"/>
      <c r="BS1126" s="259"/>
      <c r="BT1126" s="259"/>
      <c r="BU1126" s="259"/>
      <c r="BV1126" s="259"/>
      <c r="BW1126" s="259"/>
      <c r="BX1126" s="259"/>
      <c r="BY1126" s="259"/>
      <c r="BZ1126" s="259"/>
      <c r="CA1126" s="259"/>
      <c r="CB1126" s="259"/>
      <c r="CC1126" s="259"/>
      <c r="CD1126" s="259"/>
      <c r="CE1126" s="259"/>
    </row>
    <row r="1127" spans="46:83" x14ac:dyDescent="0.15">
      <c r="AT1127" s="259"/>
      <c r="AU1127" s="259"/>
      <c r="AV1127" s="259"/>
      <c r="AW1127" s="259"/>
      <c r="AX1127" s="259"/>
      <c r="AY1127" s="259"/>
      <c r="AZ1127" s="259"/>
      <c r="BA1127" s="259"/>
      <c r="BB1127" s="259"/>
      <c r="BC1127" s="259"/>
      <c r="BD1127" s="259"/>
      <c r="BE1127" s="259"/>
      <c r="BF1127" s="259"/>
      <c r="BG1127" s="259"/>
      <c r="BH1127" s="259"/>
      <c r="BI1127" s="259"/>
      <c r="BJ1127" s="259"/>
      <c r="BK1127" s="259"/>
      <c r="BL1127" s="259"/>
      <c r="BM1127" s="259"/>
      <c r="BN1127" s="259"/>
      <c r="BO1127" s="259"/>
      <c r="BP1127" s="259"/>
      <c r="BQ1127" s="259"/>
      <c r="BR1127" s="259"/>
      <c r="BS1127" s="259"/>
      <c r="BT1127" s="259"/>
      <c r="BU1127" s="259"/>
      <c r="BV1127" s="259"/>
      <c r="BW1127" s="259"/>
      <c r="BX1127" s="259"/>
      <c r="BY1127" s="259"/>
      <c r="BZ1127" s="259"/>
      <c r="CA1127" s="259"/>
      <c r="CB1127" s="259"/>
      <c r="CC1127" s="259"/>
      <c r="CD1127" s="259"/>
      <c r="CE1127" s="259"/>
    </row>
    <row r="1128" spans="46:83" x14ac:dyDescent="0.15">
      <c r="AT1128" s="259"/>
      <c r="AU1128" s="259"/>
      <c r="AV1128" s="259"/>
      <c r="AW1128" s="259"/>
      <c r="AX1128" s="259"/>
      <c r="AY1128" s="259"/>
      <c r="AZ1128" s="259"/>
      <c r="BA1128" s="259"/>
      <c r="BB1128" s="259"/>
      <c r="BC1128" s="259"/>
      <c r="BD1128" s="259"/>
      <c r="BE1128" s="259"/>
      <c r="BF1128" s="259"/>
      <c r="BG1128" s="259"/>
      <c r="BH1128" s="259"/>
      <c r="BI1128" s="259"/>
      <c r="BJ1128" s="259"/>
      <c r="BK1128" s="259"/>
      <c r="BL1128" s="259"/>
      <c r="BM1128" s="259"/>
      <c r="BN1128" s="259"/>
      <c r="BO1128" s="259"/>
      <c r="BP1128" s="259"/>
      <c r="BQ1128" s="259"/>
      <c r="BR1128" s="259"/>
      <c r="BS1128" s="259"/>
      <c r="BT1128" s="259"/>
      <c r="BU1128" s="259"/>
      <c r="BV1128" s="259"/>
      <c r="BW1128" s="259"/>
      <c r="BX1128" s="259"/>
      <c r="BY1128" s="259"/>
      <c r="BZ1128" s="259"/>
      <c r="CA1128" s="259"/>
      <c r="CB1128" s="259"/>
      <c r="CC1128" s="259"/>
      <c r="CD1128" s="259"/>
      <c r="CE1128" s="259"/>
    </row>
    <row r="1129" spans="46:83" x14ac:dyDescent="0.15">
      <c r="AT1129" s="259"/>
      <c r="AU1129" s="259"/>
      <c r="AV1129" s="259"/>
      <c r="AW1129" s="259"/>
      <c r="AX1129" s="259"/>
      <c r="AY1129" s="259"/>
      <c r="AZ1129" s="259"/>
      <c r="BA1129" s="259"/>
      <c r="BB1129" s="259"/>
      <c r="BC1129" s="259"/>
      <c r="BD1129" s="259"/>
      <c r="BE1129" s="259"/>
      <c r="BF1129" s="259"/>
      <c r="BG1129" s="259"/>
      <c r="BH1129" s="259"/>
      <c r="BI1129" s="259"/>
      <c r="BJ1129" s="259"/>
      <c r="BK1129" s="259"/>
      <c r="BL1129" s="259"/>
      <c r="BM1129" s="259"/>
      <c r="BN1129" s="259"/>
      <c r="BO1129" s="259"/>
      <c r="BP1129" s="259"/>
      <c r="BQ1129" s="259"/>
      <c r="BR1129" s="259"/>
      <c r="BS1129" s="259"/>
      <c r="BT1129" s="259"/>
      <c r="BU1129" s="259"/>
      <c r="BV1129" s="259"/>
      <c r="BW1129" s="259"/>
      <c r="BX1129" s="259"/>
      <c r="BY1129" s="259"/>
      <c r="BZ1129" s="259"/>
      <c r="CA1129" s="259"/>
      <c r="CB1129" s="259"/>
      <c r="CC1129" s="259"/>
      <c r="CD1129" s="259"/>
      <c r="CE1129" s="259"/>
    </row>
    <row r="1130" spans="46:83" x14ac:dyDescent="0.15">
      <c r="AT1130" s="259"/>
      <c r="AU1130" s="259"/>
      <c r="AV1130" s="259"/>
      <c r="AW1130" s="259"/>
      <c r="AX1130" s="259"/>
      <c r="AY1130" s="259"/>
      <c r="AZ1130" s="259"/>
      <c r="BA1130" s="259"/>
      <c r="BB1130" s="259"/>
      <c r="BC1130" s="259"/>
      <c r="BD1130" s="259"/>
      <c r="BE1130" s="259"/>
      <c r="BF1130" s="259"/>
      <c r="BG1130" s="259"/>
      <c r="BH1130" s="259"/>
      <c r="BI1130" s="259"/>
      <c r="BJ1130" s="259"/>
      <c r="BK1130" s="259"/>
      <c r="BL1130" s="259"/>
      <c r="BM1130" s="259"/>
      <c r="BN1130" s="259"/>
      <c r="BO1130" s="259"/>
      <c r="BP1130" s="259"/>
      <c r="BQ1130" s="259"/>
      <c r="BR1130" s="259"/>
      <c r="BS1130" s="259"/>
      <c r="BT1130" s="259"/>
      <c r="BU1130" s="259"/>
      <c r="BV1130" s="259"/>
      <c r="BW1130" s="259"/>
      <c r="BX1130" s="259"/>
      <c r="BY1130" s="259"/>
      <c r="BZ1130" s="259"/>
      <c r="CA1130" s="259"/>
      <c r="CB1130" s="259"/>
      <c r="CC1130" s="259"/>
      <c r="CD1130" s="259"/>
      <c r="CE1130" s="259"/>
    </row>
    <row r="1131" spans="46:83" x14ac:dyDescent="0.15">
      <c r="AT1131" s="259"/>
      <c r="AU1131" s="259"/>
      <c r="AV1131" s="259"/>
      <c r="AW1131" s="259"/>
      <c r="AX1131" s="259"/>
      <c r="AY1131" s="259"/>
      <c r="AZ1131" s="259"/>
      <c r="BA1131" s="259"/>
      <c r="BB1131" s="259"/>
      <c r="BC1131" s="259"/>
      <c r="BD1131" s="259"/>
      <c r="BE1131" s="259"/>
      <c r="BF1131" s="259"/>
      <c r="BG1131" s="259"/>
      <c r="BH1131" s="259"/>
      <c r="BI1131" s="259"/>
      <c r="BJ1131" s="259"/>
      <c r="BK1131" s="259"/>
      <c r="BL1131" s="259"/>
      <c r="BM1131" s="259"/>
      <c r="BN1131" s="259"/>
      <c r="BO1131" s="259"/>
      <c r="BP1131" s="259"/>
      <c r="BQ1131" s="259"/>
      <c r="BR1131" s="259"/>
      <c r="BS1131" s="259"/>
      <c r="BT1131" s="259"/>
      <c r="BU1131" s="259"/>
      <c r="BV1131" s="259"/>
      <c r="BW1131" s="259"/>
      <c r="BX1131" s="259"/>
      <c r="BY1131" s="259"/>
      <c r="BZ1131" s="259"/>
      <c r="CA1131" s="259"/>
      <c r="CB1131" s="259"/>
      <c r="CC1131" s="259"/>
      <c r="CD1131" s="259"/>
      <c r="CE1131" s="259"/>
    </row>
    <row r="1132" spans="46:83" x14ac:dyDescent="0.15">
      <c r="AT1132" s="259"/>
      <c r="AU1132" s="259"/>
      <c r="AV1132" s="259"/>
      <c r="AW1132" s="259"/>
      <c r="AX1132" s="259"/>
      <c r="AY1132" s="259"/>
      <c r="AZ1132" s="259"/>
      <c r="BA1132" s="259"/>
      <c r="BB1132" s="259"/>
      <c r="BC1132" s="259"/>
      <c r="BD1132" s="259"/>
      <c r="BE1132" s="259"/>
      <c r="BF1132" s="259"/>
      <c r="BG1132" s="259"/>
      <c r="BH1132" s="259"/>
      <c r="BI1132" s="259"/>
      <c r="BJ1132" s="259"/>
      <c r="BK1132" s="259"/>
      <c r="BL1132" s="259"/>
      <c r="BM1132" s="259"/>
      <c r="BN1132" s="259"/>
      <c r="BO1132" s="259"/>
      <c r="BP1132" s="259"/>
      <c r="BQ1132" s="259"/>
      <c r="BR1132" s="259"/>
      <c r="BS1132" s="259"/>
      <c r="BT1132" s="259"/>
      <c r="BU1132" s="259"/>
      <c r="BV1132" s="259"/>
      <c r="BW1132" s="259"/>
      <c r="BX1132" s="259"/>
      <c r="BY1132" s="259"/>
      <c r="BZ1132" s="259"/>
      <c r="CA1132" s="259"/>
      <c r="CB1132" s="259"/>
      <c r="CC1132" s="259"/>
      <c r="CD1132" s="259"/>
      <c r="CE1132" s="259"/>
    </row>
    <row r="1133" spans="46:83" x14ac:dyDescent="0.15">
      <c r="AT1133" s="259"/>
      <c r="AU1133" s="259"/>
      <c r="AV1133" s="259"/>
      <c r="AW1133" s="259"/>
      <c r="AX1133" s="259"/>
      <c r="AY1133" s="259"/>
      <c r="AZ1133" s="259"/>
      <c r="BA1133" s="259"/>
      <c r="BB1133" s="259"/>
      <c r="BC1133" s="259"/>
      <c r="BD1133" s="259"/>
      <c r="BE1133" s="259"/>
      <c r="BF1133" s="259"/>
      <c r="BG1133" s="259"/>
      <c r="BH1133" s="259"/>
      <c r="BI1133" s="259"/>
      <c r="BJ1133" s="259"/>
      <c r="BK1133" s="259"/>
      <c r="BL1133" s="259"/>
      <c r="BM1133" s="259"/>
      <c r="BN1133" s="259"/>
      <c r="BO1133" s="259"/>
      <c r="BP1133" s="259"/>
      <c r="BQ1133" s="259"/>
      <c r="BR1133" s="259"/>
      <c r="BS1133" s="259"/>
      <c r="BT1133" s="259"/>
      <c r="BU1133" s="259"/>
      <c r="BV1133" s="259"/>
      <c r="BW1133" s="259"/>
      <c r="BX1133" s="259"/>
      <c r="BY1133" s="259"/>
      <c r="BZ1133" s="259"/>
      <c r="CA1133" s="259"/>
      <c r="CB1133" s="259"/>
      <c r="CC1133" s="259"/>
      <c r="CD1133" s="259"/>
      <c r="CE1133" s="259"/>
    </row>
    <row r="1134" spans="46:83" x14ac:dyDescent="0.15">
      <c r="AT1134" s="259"/>
      <c r="AU1134" s="259"/>
      <c r="AV1134" s="259"/>
      <c r="AW1134" s="259"/>
      <c r="AX1134" s="259"/>
      <c r="AY1134" s="259"/>
      <c r="AZ1134" s="259"/>
      <c r="BA1134" s="259"/>
      <c r="BB1134" s="259"/>
      <c r="BC1134" s="259"/>
      <c r="BD1134" s="259"/>
      <c r="BE1134" s="259"/>
      <c r="BF1134" s="259"/>
      <c r="BG1134" s="259"/>
      <c r="BH1134" s="259"/>
      <c r="BI1134" s="259"/>
      <c r="BJ1134" s="259"/>
      <c r="BK1134" s="259"/>
      <c r="BL1134" s="259"/>
      <c r="BM1134" s="259"/>
      <c r="BN1134" s="259"/>
      <c r="BO1134" s="259"/>
      <c r="BP1134" s="259"/>
      <c r="BQ1134" s="259"/>
      <c r="BR1134" s="259"/>
      <c r="BS1134" s="259"/>
      <c r="BT1134" s="259"/>
      <c r="BU1134" s="259"/>
      <c r="BV1134" s="259"/>
      <c r="BW1134" s="259"/>
      <c r="BX1134" s="259"/>
      <c r="BY1134" s="259"/>
      <c r="BZ1134" s="259"/>
      <c r="CA1134" s="259"/>
      <c r="CB1134" s="259"/>
      <c r="CC1134" s="259"/>
      <c r="CD1134" s="259"/>
      <c r="CE1134" s="259"/>
    </row>
    <row r="1135" spans="46:83" x14ac:dyDescent="0.15">
      <c r="AT1135" s="259"/>
      <c r="AU1135" s="259"/>
      <c r="AV1135" s="259"/>
      <c r="AW1135" s="259"/>
      <c r="AX1135" s="259"/>
      <c r="AY1135" s="259"/>
      <c r="AZ1135" s="259"/>
      <c r="BA1135" s="259"/>
      <c r="BB1135" s="259"/>
      <c r="BC1135" s="259"/>
      <c r="BD1135" s="259"/>
      <c r="BE1135" s="259"/>
      <c r="BF1135" s="259"/>
      <c r="BG1135" s="259"/>
      <c r="BH1135" s="259"/>
      <c r="BI1135" s="259"/>
      <c r="BJ1135" s="259"/>
      <c r="BK1135" s="259"/>
      <c r="BL1135" s="259"/>
      <c r="BM1135" s="259"/>
      <c r="BN1135" s="259"/>
      <c r="BO1135" s="259"/>
      <c r="BP1135" s="259"/>
      <c r="BQ1135" s="259"/>
      <c r="BR1135" s="259"/>
      <c r="BS1135" s="259"/>
      <c r="BT1135" s="259"/>
      <c r="BU1135" s="259"/>
      <c r="BV1135" s="259"/>
      <c r="BW1135" s="259"/>
      <c r="BX1135" s="259"/>
      <c r="BY1135" s="259"/>
      <c r="BZ1135" s="259"/>
      <c r="CA1135" s="259"/>
      <c r="CB1135" s="259"/>
      <c r="CC1135" s="259"/>
      <c r="CD1135" s="259"/>
      <c r="CE1135" s="259"/>
    </row>
    <row r="1136" spans="46:83" x14ac:dyDescent="0.15">
      <c r="AT1136" s="259"/>
      <c r="AU1136" s="259"/>
      <c r="AV1136" s="259"/>
      <c r="AW1136" s="259"/>
      <c r="AX1136" s="259"/>
      <c r="AY1136" s="259"/>
      <c r="AZ1136" s="259"/>
      <c r="BA1136" s="259"/>
      <c r="BB1136" s="259"/>
      <c r="BC1136" s="259"/>
      <c r="BD1136" s="259"/>
      <c r="BE1136" s="259"/>
      <c r="BF1136" s="259"/>
      <c r="BG1136" s="259"/>
      <c r="BH1136" s="259"/>
      <c r="BI1136" s="259"/>
      <c r="BJ1136" s="259"/>
      <c r="BK1136" s="259"/>
      <c r="BL1136" s="259"/>
      <c r="BM1136" s="259"/>
      <c r="BN1136" s="259"/>
      <c r="BO1136" s="259"/>
      <c r="BP1136" s="259"/>
      <c r="BQ1136" s="259"/>
      <c r="BR1136" s="259"/>
      <c r="BS1136" s="259"/>
      <c r="BT1136" s="259"/>
      <c r="BU1136" s="259"/>
      <c r="BV1136" s="259"/>
      <c r="BW1136" s="259"/>
      <c r="BX1136" s="259"/>
      <c r="BY1136" s="259"/>
      <c r="BZ1136" s="259"/>
      <c r="CA1136" s="259"/>
      <c r="CB1136" s="259"/>
      <c r="CC1136" s="259"/>
      <c r="CD1136" s="259"/>
      <c r="CE1136" s="259"/>
    </row>
    <row r="1137" spans="46:83" x14ac:dyDescent="0.15">
      <c r="AT1137" s="259"/>
      <c r="AU1137" s="259"/>
      <c r="AV1137" s="259"/>
      <c r="AW1137" s="259"/>
      <c r="AX1137" s="259"/>
      <c r="AY1137" s="259"/>
      <c r="AZ1137" s="259"/>
      <c r="BA1137" s="259"/>
      <c r="BB1137" s="259"/>
      <c r="BC1137" s="259"/>
      <c r="BD1137" s="259"/>
      <c r="BE1137" s="259"/>
      <c r="BF1137" s="259"/>
      <c r="BG1137" s="259"/>
      <c r="BH1137" s="259"/>
      <c r="BI1137" s="259"/>
      <c r="BJ1137" s="259"/>
      <c r="BK1137" s="259"/>
      <c r="BL1137" s="259"/>
      <c r="BM1137" s="259"/>
      <c r="BN1137" s="259"/>
      <c r="BO1137" s="259"/>
      <c r="BP1137" s="259"/>
      <c r="BQ1137" s="259"/>
      <c r="BR1137" s="259"/>
      <c r="BS1137" s="259"/>
      <c r="BT1137" s="259"/>
      <c r="BU1137" s="259"/>
      <c r="BV1137" s="259"/>
      <c r="BW1137" s="259"/>
      <c r="BX1137" s="259"/>
      <c r="BY1137" s="259"/>
      <c r="BZ1137" s="259"/>
      <c r="CA1137" s="259"/>
      <c r="CB1137" s="259"/>
      <c r="CC1137" s="259"/>
      <c r="CD1137" s="259"/>
      <c r="CE1137" s="259"/>
    </row>
    <row r="1138" spans="46:83" x14ac:dyDescent="0.15">
      <c r="AT1138" s="259"/>
      <c r="AU1138" s="259"/>
      <c r="AV1138" s="259"/>
      <c r="AW1138" s="259"/>
      <c r="AX1138" s="259"/>
      <c r="AY1138" s="259"/>
      <c r="AZ1138" s="259"/>
      <c r="BA1138" s="259"/>
      <c r="BB1138" s="259"/>
      <c r="BC1138" s="259"/>
      <c r="BD1138" s="259"/>
      <c r="BE1138" s="259"/>
      <c r="BF1138" s="259"/>
      <c r="BG1138" s="259"/>
      <c r="BH1138" s="259"/>
      <c r="BI1138" s="259"/>
      <c r="BJ1138" s="259"/>
      <c r="BK1138" s="259"/>
      <c r="BL1138" s="259"/>
      <c r="BM1138" s="259"/>
      <c r="BN1138" s="259"/>
      <c r="BO1138" s="259"/>
      <c r="BP1138" s="259"/>
      <c r="BQ1138" s="259"/>
      <c r="BR1138" s="259"/>
      <c r="BS1138" s="259"/>
      <c r="BT1138" s="259"/>
      <c r="BU1138" s="259"/>
      <c r="BV1138" s="259"/>
      <c r="BW1138" s="259"/>
      <c r="BX1138" s="259"/>
      <c r="BY1138" s="259"/>
      <c r="BZ1138" s="259"/>
      <c r="CA1138" s="259"/>
      <c r="CB1138" s="259"/>
      <c r="CC1138" s="259"/>
      <c r="CD1138" s="259"/>
      <c r="CE1138" s="259"/>
    </row>
    <row r="1139" spans="46:83" x14ac:dyDescent="0.15">
      <c r="AT1139" s="259"/>
      <c r="AU1139" s="259"/>
      <c r="AV1139" s="259"/>
      <c r="AW1139" s="259"/>
      <c r="AX1139" s="259"/>
      <c r="AY1139" s="259"/>
      <c r="AZ1139" s="259"/>
      <c r="BA1139" s="259"/>
      <c r="BB1139" s="259"/>
      <c r="BC1139" s="259"/>
      <c r="BD1139" s="259"/>
      <c r="BE1139" s="259"/>
      <c r="BF1139" s="259"/>
      <c r="BG1139" s="259"/>
      <c r="BH1139" s="259"/>
      <c r="BI1139" s="259"/>
      <c r="BJ1139" s="259"/>
      <c r="BK1139" s="259"/>
      <c r="BL1139" s="259"/>
      <c r="BM1139" s="259"/>
      <c r="BN1139" s="259"/>
      <c r="BO1139" s="259"/>
      <c r="BP1139" s="259"/>
      <c r="BQ1139" s="259"/>
      <c r="BR1139" s="259"/>
      <c r="BS1139" s="259"/>
      <c r="BT1139" s="259"/>
      <c r="BU1139" s="259"/>
      <c r="BV1139" s="259"/>
      <c r="BW1139" s="259"/>
      <c r="BX1139" s="259"/>
      <c r="BY1139" s="259"/>
      <c r="BZ1139" s="259"/>
      <c r="CA1139" s="259"/>
      <c r="CB1139" s="259"/>
      <c r="CC1139" s="259"/>
      <c r="CD1139" s="259"/>
      <c r="CE1139" s="259"/>
    </row>
    <row r="1140" spans="46:83" x14ac:dyDescent="0.15">
      <c r="AT1140" s="259"/>
      <c r="AU1140" s="259"/>
      <c r="AV1140" s="259"/>
      <c r="AW1140" s="259"/>
      <c r="AX1140" s="259"/>
      <c r="AY1140" s="259"/>
      <c r="AZ1140" s="259"/>
      <c r="BA1140" s="259"/>
      <c r="BB1140" s="259"/>
      <c r="BC1140" s="259"/>
      <c r="BD1140" s="259"/>
      <c r="BE1140" s="259"/>
      <c r="BF1140" s="259"/>
      <c r="BG1140" s="259"/>
      <c r="BH1140" s="259"/>
      <c r="BI1140" s="259"/>
      <c r="BJ1140" s="259"/>
      <c r="BK1140" s="259"/>
      <c r="BL1140" s="259"/>
      <c r="BM1140" s="259"/>
      <c r="BN1140" s="259"/>
      <c r="BO1140" s="259"/>
      <c r="BP1140" s="259"/>
      <c r="BQ1140" s="259"/>
      <c r="BR1140" s="259"/>
      <c r="BS1140" s="259"/>
      <c r="BT1140" s="259"/>
      <c r="BU1140" s="259"/>
      <c r="BV1140" s="259"/>
      <c r="BW1140" s="259"/>
      <c r="BX1140" s="259"/>
      <c r="BY1140" s="259"/>
      <c r="BZ1140" s="259"/>
      <c r="CA1140" s="259"/>
      <c r="CB1140" s="259"/>
      <c r="CC1140" s="259"/>
      <c r="CD1140" s="259"/>
      <c r="CE1140" s="259"/>
    </row>
    <row r="1141" spans="46:83" x14ac:dyDescent="0.15">
      <c r="AT1141" s="259"/>
      <c r="AU1141" s="259"/>
      <c r="AV1141" s="259"/>
      <c r="AW1141" s="259"/>
      <c r="AX1141" s="259"/>
      <c r="AY1141" s="259"/>
      <c r="AZ1141" s="259"/>
      <c r="BA1141" s="259"/>
      <c r="BB1141" s="259"/>
      <c r="BC1141" s="259"/>
      <c r="BD1141" s="259"/>
      <c r="BE1141" s="259"/>
      <c r="BF1141" s="259"/>
      <c r="BG1141" s="259"/>
      <c r="BH1141" s="259"/>
      <c r="BI1141" s="259"/>
      <c r="BJ1141" s="259"/>
      <c r="BK1141" s="259"/>
      <c r="BL1141" s="259"/>
      <c r="BM1141" s="259"/>
      <c r="BN1141" s="259"/>
      <c r="BO1141" s="259"/>
      <c r="BP1141" s="259"/>
      <c r="BQ1141" s="259"/>
      <c r="BR1141" s="259"/>
      <c r="BS1141" s="259"/>
      <c r="BT1141" s="259"/>
      <c r="BU1141" s="259"/>
      <c r="BV1141" s="259"/>
      <c r="BW1141" s="259"/>
      <c r="BX1141" s="259"/>
      <c r="BY1141" s="259"/>
      <c r="BZ1141" s="259"/>
      <c r="CA1141" s="259"/>
      <c r="CB1141" s="259"/>
      <c r="CC1141" s="259"/>
      <c r="CD1141" s="259"/>
      <c r="CE1141" s="259"/>
    </row>
    <row r="1142" spans="46:83" x14ac:dyDescent="0.15">
      <c r="AT1142" s="259"/>
      <c r="AU1142" s="259"/>
      <c r="AV1142" s="259"/>
      <c r="AW1142" s="259"/>
      <c r="AX1142" s="259"/>
      <c r="AY1142" s="259"/>
      <c r="AZ1142" s="259"/>
      <c r="BA1142" s="259"/>
      <c r="BB1142" s="259"/>
      <c r="BC1142" s="259"/>
      <c r="BD1142" s="259"/>
      <c r="BE1142" s="259"/>
      <c r="BF1142" s="259"/>
      <c r="BG1142" s="259"/>
      <c r="BH1142" s="259"/>
      <c r="BI1142" s="259"/>
      <c r="BJ1142" s="259"/>
      <c r="BK1142" s="259"/>
      <c r="BL1142" s="259"/>
      <c r="BM1142" s="259"/>
      <c r="BN1142" s="259"/>
      <c r="BO1142" s="259"/>
      <c r="BP1142" s="259"/>
      <c r="BQ1142" s="259"/>
      <c r="BR1142" s="259"/>
      <c r="BS1142" s="259"/>
      <c r="BT1142" s="259"/>
      <c r="BU1142" s="259"/>
      <c r="BV1142" s="259"/>
      <c r="BW1142" s="259"/>
      <c r="BX1142" s="259"/>
      <c r="BY1142" s="259"/>
      <c r="BZ1142" s="259"/>
      <c r="CA1142" s="259"/>
      <c r="CB1142" s="259"/>
      <c r="CC1142" s="259"/>
      <c r="CD1142" s="259"/>
      <c r="CE1142" s="259"/>
    </row>
    <row r="1143" spans="46:83" x14ac:dyDescent="0.15">
      <c r="AT1143" s="259"/>
      <c r="AU1143" s="259"/>
      <c r="AV1143" s="259"/>
      <c r="AW1143" s="259"/>
      <c r="AX1143" s="259"/>
      <c r="AY1143" s="259"/>
      <c r="AZ1143" s="259"/>
      <c r="BA1143" s="259"/>
      <c r="BB1143" s="259"/>
      <c r="BC1143" s="259"/>
      <c r="BD1143" s="259"/>
      <c r="BE1143" s="259"/>
      <c r="BF1143" s="259"/>
      <c r="BG1143" s="259"/>
      <c r="BH1143" s="259"/>
      <c r="BI1143" s="259"/>
      <c r="BJ1143" s="259"/>
      <c r="BK1143" s="259"/>
      <c r="BL1143" s="259"/>
      <c r="BM1143" s="259"/>
      <c r="BN1143" s="259"/>
      <c r="BO1143" s="259"/>
      <c r="BP1143" s="259"/>
      <c r="BQ1143" s="259"/>
      <c r="BR1143" s="259"/>
      <c r="BS1143" s="259"/>
      <c r="BT1143" s="259"/>
      <c r="BU1143" s="259"/>
      <c r="BV1143" s="259"/>
      <c r="BW1143" s="259"/>
      <c r="BX1143" s="259"/>
      <c r="BY1143" s="259"/>
      <c r="BZ1143" s="259"/>
      <c r="CA1143" s="259"/>
      <c r="CB1143" s="259"/>
      <c r="CC1143" s="259"/>
      <c r="CD1143" s="259"/>
      <c r="CE1143" s="259"/>
    </row>
    <row r="1144" spans="46:83" x14ac:dyDescent="0.15">
      <c r="AT1144" s="259"/>
      <c r="AU1144" s="259"/>
      <c r="AV1144" s="259"/>
      <c r="AW1144" s="259"/>
      <c r="AX1144" s="259"/>
      <c r="AY1144" s="259"/>
      <c r="AZ1144" s="259"/>
      <c r="BA1144" s="259"/>
      <c r="BB1144" s="259"/>
      <c r="BC1144" s="259"/>
      <c r="BD1144" s="259"/>
      <c r="BE1144" s="259"/>
      <c r="BF1144" s="259"/>
      <c r="BG1144" s="259"/>
      <c r="BH1144" s="259"/>
      <c r="BI1144" s="259"/>
      <c r="BJ1144" s="259"/>
      <c r="BK1144" s="259"/>
      <c r="BL1144" s="259"/>
      <c r="BM1144" s="259"/>
      <c r="BN1144" s="259"/>
      <c r="BO1144" s="259"/>
      <c r="BP1144" s="259"/>
      <c r="BQ1144" s="259"/>
      <c r="BR1144" s="259"/>
      <c r="BS1144" s="259"/>
      <c r="BT1144" s="259"/>
      <c r="BU1144" s="259"/>
      <c r="BV1144" s="259"/>
      <c r="BW1144" s="259"/>
      <c r="BX1144" s="259"/>
      <c r="BY1144" s="259"/>
      <c r="BZ1144" s="259"/>
      <c r="CA1144" s="259"/>
      <c r="CB1144" s="259"/>
      <c r="CC1144" s="259"/>
      <c r="CD1144" s="259"/>
      <c r="CE1144" s="259"/>
    </row>
    <row r="1145" spans="46:83" x14ac:dyDescent="0.15">
      <c r="AT1145" s="259"/>
      <c r="AU1145" s="259"/>
      <c r="AV1145" s="259"/>
      <c r="AW1145" s="259"/>
      <c r="AX1145" s="259"/>
      <c r="AY1145" s="259"/>
      <c r="AZ1145" s="259"/>
      <c r="BA1145" s="259"/>
      <c r="BB1145" s="259"/>
      <c r="BC1145" s="259"/>
      <c r="BD1145" s="259"/>
      <c r="BE1145" s="259"/>
      <c r="BF1145" s="259"/>
      <c r="BG1145" s="259"/>
      <c r="BH1145" s="259"/>
      <c r="BI1145" s="259"/>
      <c r="BJ1145" s="259"/>
      <c r="BK1145" s="259"/>
      <c r="BL1145" s="259"/>
      <c r="BM1145" s="259"/>
      <c r="BN1145" s="259"/>
      <c r="BO1145" s="259"/>
      <c r="BP1145" s="259"/>
      <c r="BQ1145" s="259"/>
      <c r="BR1145" s="259"/>
      <c r="BS1145" s="259"/>
      <c r="BT1145" s="259"/>
      <c r="BU1145" s="259"/>
      <c r="BV1145" s="259"/>
      <c r="BW1145" s="259"/>
      <c r="BX1145" s="259"/>
      <c r="BY1145" s="259"/>
      <c r="BZ1145" s="259"/>
      <c r="CA1145" s="259"/>
      <c r="CB1145" s="259"/>
      <c r="CC1145" s="259"/>
      <c r="CD1145" s="259"/>
      <c r="CE1145" s="259"/>
    </row>
    <row r="1146" spans="46:83" x14ac:dyDescent="0.15">
      <c r="AT1146" s="259"/>
      <c r="AU1146" s="259"/>
      <c r="AV1146" s="259"/>
      <c r="AW1146" s="259"/>
      <c r="AX1146" s="259"/>
      <c r="AY1146" s="259"/>
      <c r="AZ1146" s="259"/>
      <c r="BA1146" s="259"/>
      <c r="BB1146" s="259"/>
      <c r="BC1146" s="259"/>
      <c r="BD1146" s="259"/>
      <c r="BE1146" s="259"/>
      <c r="BF1146" s="259"/>
      <c r="BG1146" s="259"/>
      <c r="BH1146" s="259"/>
      <c r="BI1146" s="259"/>
      <c r="BJ1146" s="259"/>
      <c r="BK1146" s="259"/>
      <c r="BL1146" s="259"/>
      <c r="BM1146" s="259"/>
      <c r="BN1146" s="259"/>
      <c r="BO1146" s="259"/>
      <c r="BP1146" s="259"/>
      <c r="BQ1146" s="259"/>
      <c r="BR1146" s="259"/>
      <c r="BS1146" s="259"/>
      <c r="BT1146" s="259"/>
      <c r="BU1146" s="259"/>
      <c r="BV1146" s="259"/>
      <c r="BW1146" s="259"/>
      <c r="BX1146" s="259"/>
      <c r="BY1146" s="259"/>
      <c r="BZ1146" s="259"/>
      <c r="CA1146" s="259"/>
      <c r="CB1146" s="259"/>
      <c r="CC1146" s="259"/>
      <c r="CD1146" s="259"/>
      <c r="CE1146" s="259"/>
    </row>
    <row r="1147" spans="46:83" x14ac:dyDescent="0.15">
      <c r="AT1147" s="259"/>
      <c r="AU1147" s="259"/>
      <c r="AV1147" s="259"/>
      <c r="AW1147" s="259"/>
      <c r="AX1147" s="259"/>
      <c r="AY1147" s="259"/>
      <c r="AZ1147" s="259"/>
      <c r="BA1147" s="259"/>
      <c r="BB1147" s="259"/>
      <c r="BC1147" s="259"/>
      <c r="BD1147" s="259"/>
      <c r="BE1147" s="259"/>
      <c r="BF1147" s="259"/>
      <c r="BG1147" s="259"/>
      <c r="BH1147" s="259"/>
      <c r="BI1147" s="259"/>
      <c r="BJ1147" s="259"/>
      <c r="BK1147" s="259"/>
      <c r="BL1147" s="259"/>
      <c r="BM1147" s="259"/>
      <c r="BN1147" s="259"/>
      <c r="BO1147" s="259"/>
      <c r="BP1147" s="259"/>
      <c r="BQ1147" s="259"/>
      <c r="BR1147" s="259"/>
      <c r="BS1147" s="259"/>
      <c r="BT1147" s="259"/>
      <c r="BU1147" s="259"/>
      <c r="BV1147" s="259"/>
      <c r="BW1147" s="259"/>
      <c r="BX1147" s="259"/>
      <c r="BY1147" s="259"/>
      <c r="BZ1147" s="259"/>
      <c r="CA1147" s="259"/>
      <c r="CB1147" s="259"/>
      <c r="CC1147" s="259"/>
      <c r="CD1147" s="259"/>
      <c r="CE1147" s="259"/>
    </row>
    <row r="1148" spans="46:83" x14ac:dyDescent="0.15">
      <c r="AT1148" s="259"/>
      <c r="AU1148" s="259"/>
      <c r="AV1148" s="259"/>
      <c r="AW1148" s="259"/>
      <c r="AX1148" s="259"/>
      <c r="AY1148" s="259"/>
      <c r="AZ1148" s="259"/>
      <c r="BA1148" s="259"/>
      <c r="BB1148" s="259"/>
      <c r="BC1148" s="259"/>
      <c r="BD1148" s="259"/>
      <c r="BE1148" s="259"/>
      <c r="BF1148" s="259"/>
      <c r="BG1148" s="259"/>
      <c r="BH1148" s="259"/>
      <c r="BI1148" s="259"/>
      <c r="BJ1148" s="259"/>
      <c r="BK1148" s="259"/>
      <c r="BL1148" s="259"/>
      <c r="BM1148" s="259"/>
      <c r="BN1148" s="259"/>
      <c r="BO1148" s="259"/>
      <c r="BP1148" s="259"/>
      <c r="BQ1148" s="259"/>
      <c r="BR1148" s="259"/>
      <c r="BS1148" s="259"/>
      <c r="BT1148" s="259"/>
      <c r="BU1148" s="259"/>
      <c r="BV1148" s="259"/>
      <c r="BW1148" s="259"/>
      <c r="BX1148" s="259"/>
      <c r="BY1148" s="259"/>
      <c r="BZ1148" s="259"/>
      <c r="CA1148" s="259"/>
      <c r="CB1148" s="259"/>
      <c r="CC1148" s="259"/>
      <c r="CD1148" s="259"/>
      <c r="CE1148" s="259"/>
    </row>
    <row r="1149" spans="46:83" x14ac:dyDescent="0.15">
      <c r="AT1149" s="259"/>
      <c r="AU1149" s="259"/>
      <c r="AV1149" s="259"/>
      <c r="AW1149" s="259"/>
      <c r="AX1149" s="259"/>
      <c r="AY1149" s="259"/>
      <c r="AZ1149" s="259"/>
      <c r="BA1149" s="259"/>
      <c r="BB1149" s="259"/>
      <c r="BC1149" s="259"/>
      <c r="BD1149" s="259"/>
      <c r="BE1149" s="259"/>
      <c r="BF1149" s="259"/>
      <c r="BG1149" s="259"/>
      <c r="BH1149" s="259"/>
      <c r="BI1149" s="259"/>
      <c r="BJ1149" s="259"/>
      <c r="BK1149" s="259"/>
      <c r="BL1149" s="259"/>
      <c r="BM1149" s="259"/>
      <c r="BN1149" s="259"/>
      <c r="BO1149" s="259"/>
      <c r="BP1149" s="259"/>
      <c r="BQ1149" s="259"/>
      <c r="BR1149" s="259"/>
      <c r="BS1149" s="259"/>
      <c r="BT1149" s="259"/>
      <c r="BU1149" s="259"/>
      <c r="BV1149" s="259"/>
      <c r="BW1149" s="259"/>
      <c r="BX1149" s="259"/>
      <c r="BY1149" s="259"/>
      <c r="BZ1149" s="259"/>
      <c r="CA1149" s="259"/>
      <c r="CB1149" s="259"/>
      <c r="CC1149" s="259"/>
      <c r="CD1149" s="259"/>
      <c r="CE1149" s="259"/>
    </row>
    <row r="1150" spans="46:83" x14ac:dyDescent="0.15">
      <c r="AT1150" s="259"/>
      <c r="AU1150" s="259"/>
      <c r="AV1150" s="259"/>
      <c r="AW1150" s="259"/>
      <c r="AX1150" s="259"/>
      <c r="AY1150" s="259"/>
      <c r="AZ1150" s="259"/>
      <c r="BA1150" s="259"/>
      <c r="BB1150" s="259"/>
      <c r="BC1150" s="259"/>
      <c r="BD1150" s="259"/>
      <c r="BE1150" s="259"/>
      <c r="BF1150" s="259"/>
      <c r="BG1150" s="259"/>
      <c r="BH1150" s="259"/>
      <c r="BI1150" s="259"/>
      <c r="BJ1150" s="259"/>
      <c r="BK1150" s="259"/>
      <c r="BL1150" s="259"/>
      <c r="BM1150" s="259"/>
      <c r="BN1150" s="259"/>
      <c r="BO1150" s="259"/>
      <c r="BP1150" s="259"/>
      <c r="BQ1150" s="259"/>
      <c r="BR1150" s="259"/>
      <c r="BS1150" s="259"/>
      <c r="BT1150" s="259"/>
      <c r="BU1150" s="259"/>
      <c r="BV1150" s="259"/>
      <c r="BW1150" s="259"/>
      <c r="BX1150" s="259"/>
      <c r="BY1150" s="259"/>
      <c r="BZ1150" s="259"/>
      <c r="CA1150" s="259"/>
      <c r="CB1150" s="259"/>
      <c r="CC1150" s="259"/>
      <c r="CD1150" s="259"/>
      <c r="CE1150" s="259"/>
    </row>
    <row r="1151" spans="46:83" x14ac:dyDescent="0.15">
      <c r="AT1151" s="259"/>
      <c r="AU1151" s="259"/>
      <c r="AV1151" s="259"/>
      <c r="AW1151" s="259"/>
      <c r="AX1151" s="259"/>
      <c r="AY1151" s="259"/>
      <c r="AZ1151" s="259"/>
      <c r="BA1151" s="259"/>
      <c r="BB1151" s="259"/>
      <c r="BC1151" s="259"/>
      <c r="BD1151" s="259"/>
      <c r="BE1151" s="259"/>
      <c r="BF1151" s="259"/>
      <c r="BG1151" s="259"/>
      <c r="BH1151" s="259"/>
      <c r="BI1151" s="259"/>
      <c r="BJ1151" s="259"/>
      <c r="BK1151" s="259"/>
      <c r="BL1151" s="259"/>
      <c r="BM1151" s="259"/>
      <c r="BN1151" s="259"/>
      <c r="BO1151" s="259"/>
      <c r="BP1151" s="259"/>
      <c r="BQ1151" s="259"/>
      <c r="BR1151" s="259"/>
      <c r="BS1151" s="259"/>
      <c r="BT1151" s="259"/>
      <c r="BU1151" s="259"/>
      <c r="BV1151" s="259"/>
      <c r="BW1151" s="259"/>
      <c r="BX1151" s="259"/>
      <c r="BY1151" s="259"/>
      <c r="BZ1151" s="259"/>
      <c r="CA1151" s="259"/>
      <c r="CB1151" s="259"/>
      <c r="CC1151" s="259"/>
      <c r="CD1151" s="259"/>
      <c r="CE1151" s="259"/>
    </row>
    <row r="1152" spans="46:83" x14ac:dyDescent="0.15">
      <c r="AT1152" s="259"/>
      <c r="AU1152" s="259"/>
      <c r="AV1152" s="259"/>
      <c r="AW1152" s="259"/>
      <c r="AX1152" s="259"/>
      <c r="AY1152" s="259"/>
      <c r="AZ1152" s="259"/>
      <c r="BA1152" s="259"/>
      <c r="BB1152" s="259"/>
      <c r="BC1152" s="259"/>
      <c r="BD1152" s="259"/>
      <c r="BE1152" s="259"/>
      <c r="BF1152" s="259"/>
      <c r="BG1152" s="259"/>
      <c r="BH1152" s="259"/>
      <c r="BI1152" s="259"/>
      <c r="BJ1152" s="259"/>
      <c r="BK1152" s="259"/>
      <c r="BL1152" s="259"/>
      <c r="BM1152" s="259"/>
      <c r="BN1152" s="259"/>
      <c r="BO1152" s="259"/>
      <c r="BP1152" s="259"/>
      <c r="BQ1152" s="259"/>
      <c r="BR1152" s="259"/>
      <c r="BS1152" s="259"/>
      <c r="BT1152" s="259"/>
      <c r="BU1152" s="259"/>
      <c r="BV1152" s="259"/>
      <c r="BW1152" s="259"/>
      <c r="BX1152" s="259"/>
      <c r="BY1152" s="259"/>
      <c r="BZ1152" s="259"/>
      <c r="CA1152" s="259"/>
      <c r="CB1152" s="259"/>
      <c r="CC1152" s="259"/>
      <c r="CD1152" s="259"/>
      <c r="CE1152" s="259"/>
    </row>
    <row r="1153" spans="46:83" x14ac:dyDescent="0.15">
      <c r="AT1153" s="259"/>
      <c r="AU1153" s="259"/>
      <c r="AV1153" s="259"/>
      <c r="AW1153" s="259"/>
      <c r="AX1153" s="259"/>
      <c r="AY1153" s="259"/>
      <c r="AZ1153" s="259"/>
      <c r="BA1153" s="259"/>
      <c r="BB1153" s="259"/>
      <c r="BC1153" s="259"/>
      <c r="BD1153" s="259"/>
      <c r="BE1153" s="259"/>
      <c r="BF1153" s="259"/>
      <c r="BG1153" s="259"/>
      <c r="BH1153" s="259"/>
      <c r="BI1153" s="259"/>
      <c r="BJ1153" s="259"/>
      <c r="BK1153" s="259"/>
      <c r="BL1153" s="259"/>
      <c r="BM1153" s="259"/>
      <c r="BN1153" s="259"/>
      <c r="BO1153" s="259"/>
      <c r="BP1153" s="259"/>
      <c r="BQ1153" s="259"/>
      <c r="BR1153" s="259"/>
      <c r="BS1153" s="259"/>
      <c r="BT1153" s="259"/>
      <c r="BU1153" s="259"/>
      <c r="BV1153" s="259"/>
      <c r="BW1153" s="259"/>
      <c r="BX1153" s="259"/>
      <c r="BY1153" s="259"/>
      <c r="BZ1153" s="259"/>
      <c r="CA1153" s="259"/>
      <c r="CB1153" s="259"/>
      <c r="CC1153" s="259"/>
      <c r="CD1153" s="259"/>
      <c r="CE1153" s="259"/>
    </row>
    <row r="1154" spans="46:83" x14ac:dyDescent="0.15">
      <c r="AT1154" s="259"/>
      <c r="AU1154" s="259"/>
      <c r="AV1154" s="259"/>
      <c r="AW1154" s="259"/>
      <c r="AX1154" s="259"/>
      <c r="AY1154" s="259"/>
      <c r="AZ1154" s="259"/>
      <c r="BA1154" s="259"/>
      <c r="BB1154" s="259"/>
      <c r="BC1154" s="259"/>
      <c r="BD1154" s="259"/>
      <c r="BE1154" s="259"/>
      <c r="BF1154" s="259"/>
      <c r="BG1154" s="259"/>
      <c r="BH1154" s="259"/>
      <c r="BI1154" s="259"/>
      <c r="BJ1154" s="259"/>
      <c r="BK1154" s="259"/>
      <c r="BL1154" s="259"/>
      <c r="BM1154" s="259"/>
      <c r="BN1154" s="259"/>
      <c r="BO1154" s="259"/>
      <c r="BP1154" s="259"/>
      <c r="BQ1154" s="259"/>
      <c r="BR1154" s="259"/>
      <c r="BS1154" s="259"/>
      <c r="BT1154" s="259"/>
      <c r="BU1154" s="259"/>
      <c r="BV1154" s="259"/>
      <c r="BW1154" s="259"/>
      <c r="BX1154" s="259"/>
      <c r="BY1154" s="259"/>
      <c r="BZ1154" s="259"/>
      <c r="CA1154" s="259"/>
      <c r="CB1154" s="259"/>
      <c r="CC1154" s="259"/>
      <c r="CD1154" s="259"/>
      <c r="CE1154" s="259"/>
    </row>
    <row r="1155" spans="46:83" x14ac:dyDescent="0.15">
      <c r="AT1155" s="259"/>
      <c r="AU1155" s="259"/>
      <c r="AV1155" s="259"/>
      <c r="AW1155" s="259"/>
      <c r="AX1155" s="259"/>
      <c r="AY1155" s="259"/>
      <c r="AZ1155" s="259"/>
      <c r="BA1155" s="259"/>
      <c r="BB1155" s="259"/>
      <c r="BC1155" s="259"/>
      <c r="BD1155" s="259"/>
      <c r="BE1155" s="259"/>
      <c r="BF1155" s="259"/>
      <c r="BG1155" s="259"/>
      <c r="BH1155" s="259"/>
      <c r="BI1155" s="259"/>
      <c r="BJ1155" s="259"/>
      <c r="BK1155" s="259"/>
      <c r="BL1155" s="259"/>
      <c r="BM1155" s="259"/>
      <c r="BN1155" s="259"/>
      <c r="BO1155" s="259"/>
      <c r="BP1155" s="259"/>
      <c r="BQ1155" s="259"/>
      <c r="BR1155" s="259"/>
      <c r="BS1155" s="259"/>
      <c r="BT1155" s="259"/>
      <c r="BU1155" s="259"/>
      <c r="BV1155" s="259"/>
      <c r="BW1155" s="259"/>
      <c r="BX1155" s="259"/>
      <c r="BY1155" s="259"/>
      <c r="BZ1155" s="259"/>
      <c r="CA1155" s="259"/>
      <c r="CB1155" s="259"/>
      <c r="CC1155" s="259"/>
      <c r="CD1155" s="259"/>
      <c r="CE1155" s="259"/>
    </row>
    <row r="1156" spans="46:83" x14ac:dyDescent="0.15">
      <c r="AT1156" s="259"/>
      <c r="AU1156" s="259"/>
      <c r="AV1156" s="259"/>
      <c r="AW1156" s="259"/>
      <c r="AX1156" s="259"/>
      <c r="AY1156" s="259"/>
      <c r="AZ1156" s="259"/>
      <c r="BA1156" s="259"/>
      <c r="BB1156" s="259"/>
      <c r="BC1156" s="259"/>
      <c r="BD1156" s="259"/>
      <c r="BE1156" s="259"/>
      <c r="BF1156" s="259"/>
      <c r="BG1156" s="259"/>
      <c r="BH1156" s="259"/>
      <c r="BI1156" s="259"/>
      <c r="BJ1156" s="259"/>
      <c r="BK1156" s="259"/>
      <c r="BL1156" s="259"/>
      <c r="BM1156" s="259"/>
      <c r="BN1156" s="259"/>
      <c r="BO1156" s="259"/>
      <c r="BP1156" s="259"/>
      <c r="BQ1156" s="259"/>
      <c r="BR1156" s="259"/>
      <c r="BS1156" s="259"/>
      <c r="BT1156" s="259"/>
      <c r="BU1156" s="259"/>
      <c r="BV1156" s="259"/>
      <c r="BW1156" s="259"/>
      <c r="BX1156" s="259"/>
      <c r="BY1156" s="259"/>
      <c r="BZ1156" s="259"/>
      <c r="CA1156" s="259"/>
      <c r="CB1156" s="259"/>
      <c r="CC1156" s="259"/>
      <c r="CD1156" s="259"/>
      <c r="CE1156" s="259"/>
    </row>
    <row r="1157" spans="46:83" x14ac:dyDescent="0.15">
      <c r="AT1157" s="259"/>
      <c r="AU1157" s="259"/>
      <c r="AV1157" s="259"/>
      <c r="AW1157" s="259"/>
      <c r="AX1157" s="259"/>
      <c r="AY1157" s="259"/>
      <c r="AZ1157" s="259"/>
      <c r="BA1157" s="259"/>
      <c r="BB1157" s="259"/>
      <c r="BC1157" s="259"/>
      <c r="BD1157" s="259"/>
      <c r="BE1157" s="259"/>
      <c r="BF1157" s="259"/>
      <c r="BG1157" s="259"/>
      <c r="BH1157" s="259"/>
      <c r="BI1157" s="259"/>
      <c r="BJ1157" s="259"/>
      <c r="BK1157" s="259"/>
      <c r="BL1157" s="259"/>
      <c r="BM1157" s="259"/>
      <c r="BN1157" s="259"/>
      <c r="BO1157" s="259"/>
      <c r="BP1157" s="259"/>
      <c r="BQ1157" s="259"/>
      <c r="BR1157" s="259"/>
      <c r="BS1157" s="259"/>
      <c r="BT1157" s="259"/>
      <c r="BU1157" s="259"/>
      <c r="BV1157" s="259"/>
      <c r="BW1157" s="259"/>
      <c r="BX1157" s="259"/>
      <c r="BY1157" s="259"/>
      <c r="BZ1157" s="259"/>
      <c r="CA1157" s="259"/>
      <c r="CB1157" s="259"/>
      <c r="CC1157" s="259"/>
      <c r="CD1157" s="259"/>
      <c r="CE1157" s="259"/>
    </row>
    <row r="1158" spans="46:83" x14ac:dyDescent="0.15">
      <c r="AT1158" s="259"/>
      <c r="AU1158" s="259"/>
      <c r="AV1158" s="259"/>
      <c r="AW1158" s="259"/>
      <c r="AX1158" s="259"/>
      <c r="AY1158" s="259"/>
      <c r="AZ1158" s="259"/>
      <c r="BA1158" s="259"/>
      <c r="BB1158" s="259"/>
      <c r="BC1158" s="259"/>
      <c r="BD1158" s="259"/>
      <c r="BE1158" s="259"/>
      <c r="BF1158" s="259"/>
      <c r="BG1158" s="259"/>
      <c r="BH1158" s="259"/>
      <c r="BI1158" s="259"/>
      <c r="BJ1158" s="259"/>
      <c r="BK1158" s="259"/>
      <c r="BL1158" s="259"/>
      <c r="BM1158" s="259"/>
      <c r="BN1158" s="259"/>
      <c r="BO1158" s="259"/>
      <c r="BP1158" s="259"/>
      <c r="BQ1158" s="259"/>
      <c r="BR1158" s="259"/>
      <c r="BS1158" s="259"/>
      <c r="BT1158" s="259"/>
      <c r="BU1158" s="259"/>
      <c r="BV1158" s="259"/>
      <c r="BW1158" s="259"/>
      <c r="BX1158" s="259"/>
      <c r="BY1158" s="259"/>
      <c r="BZ1158" s="259"/>
      <c r="CA1158" s="259"/>
      <c r="CB1158" s="259"/>
      <c r="CC1158" s="259"/>
      <c r="CD1158" s="259"/>
      <c r="CE1158" s="259"/>
    </row>
    <row r="1159" spans="46:83" x14ac:dyDescent="0.15">
      <c r="AT1159" s="259"/>
      <c r="AU1159" s="259"/>
      <c r="AV1159" s="259"/>
      <c r="AW1159" s="259"/>
      <c r="AX1159" s="259"/>
      <c r="AY1159" s="259"/>
      <c r="AZ1159" s="259"/>
      <c r="BA1159" s="259"/>
      <c r="BB1159" s="259"/>
      <c r="BC1159" s="259"/>
      <c r="BD1159" s="259"/>
      <c r="BE1159" s="259"/>
      <c r="BF1159" s="259"/>
      <c r="BG1159" s="259"/>
      <c r="BH1159" s="259"/>
      <c r="BI1159" s="259"/>
      <c r="BJ1159" s="259"/>
      <c r="BK1159" s="259"/>
      <c r="BL1159" s="259"/>
      <c r="BM1159" s="259"/>
      <c r="BN1159" s="259"/>
      <c r="BO1159" s="259"/>
      <c r="BP1159" s="259"/>
      <c r="BQ1159" s="259"/>
      <c r="BR1159" s="259"/>
      <c r="BS1159" s="259"/>
      <c r="BT1159" s="259"/>
      <c r="BU1159" s="259"/>
      <c r="BV1159" s="259"/>
      <c r="BW1159" s="259"/>
      <c r="BX1159" s="259"/>
      <c r="BY1159" s="259"/>
      <c r="BZ1159" s="259"/>
      <c r="CA1159" s="259"/>
      <c r="CB1159" s="259"/>
      <c r="CC1159" s="259"/>
      <c r="CD1159" s="259"/>
      <c r="CE1159" s="259"/>
    </row>
    <row r="1160" spans="46:83" x14ac:dyDescent="0.15">
      <c r="AT1160" s="259"/>
      <c r="AU1160" s="259"/>
      <c r="AV1160" s="259"/>
      <c r="AW1160" s="259"/>
      <c r="AX1160" s="259"/>
      <c r="AY1160" s="259"/>
      <c r="AZ1160" s="259"/>
      <c r="BA1160" s="259"/>
      <c r="BB1160" s="259"/>
      <c r="BC1160" s="259"/>
      <c r="BD1160" s="259"/>
      <c r="BE1160" s="259"/>
      <c r="BF1160" s="259"/>
      <c r="BG1160" s="259"/>
      <c r="BH1160" s="259"/>
      <c r="BI1160" s="259"/>
      <c r="BJ1160" s="259"/>
      <c r="BK1160" s="259"/>
      <c r="BL1160" s="259"/>
      <c r="BM1160" s="259"/>
      <c r="BN1160" s="259"/>
      <c r="BO1160" s="259"/>
      <c r="BP1160" s="259"/>
      <c r="BQ1160" s="259"/>
      <c r="BR1160" s="259"/>
      <c r="BS1160" s="259"/>
      <c r="BT1160" s="259"/>
      <c r="BU1160" s="259"/>
      <c r="BV1160" s="259"/>
      <c r="BW1160" s="259"/>
      <c r="BX1160" s="259"/>
      <c r="BY1160" s="259"/>
      <c r="BZ1160" s="259"/>
      <c r="CA1160" s="259"/>
      <c r="CB1160" s="259"/>
      <c r="CC1160" s="259"/>
      <c r="CD1160" s="259"/>
      <c r="CE1160" s="259"/>
    </row>
    <row r="1161" spans="46:83" x14ac:dyDescent="0.15">
      <c r="AT1161" s="259"/>
      <c r="AU1161" s="259"/>
      <c r="AV1161" s="259"/>
      <c r="AW1161" s="259"/>
      <c r="AX1161" s="259"/>
      <c r="AY1161" s="259"/>
      <c r="AZ1161" s="259"/>
      <c r="BA1161" s="259"/>
      <c r="BB1161" s="259"/>
      <c r="BC1161" s="259"/>
      <c r="BD1161" s="259"/>
      <c r="BE1161" s="259"/>
      <c r="BF1161" s="259"/>
      <c r="BG1161" s="259"/>
      <c r="BH1161" s="259"/>
      <c r="BI1161" s="259"/>
      <c r="BJ1161" s="259"/>
      <c r="BK1161" s="259"/>
      <c r="BL1161" s="259"/>
      <c r="BM1161" s="259"/>
      <c r="BN1161" s="259"/>
      <c r="BO1161" s="259"/>
      <c r="BP1161" s="259"/>
      <c r="BQ1161" s="259"/>
      <c r="BR1161" s="259"/>
      <c r="BS1161" s="259"/>
      <c r="BT1161" s="259"/>
      <c r="BU1161" s="259"/>
      <c r="BV1161" s="259"/>
      <c r="BW1161" s="259"/>
      <c r="BX1161" s="259"/>
      <c r="BY1161" s="259"/>
      <c r="BZ1161" s="259"/>
      <c r="CA1161" s="259"/>
      <c r="CB1161" s="259"/>
      <c r="CC1161" s="259"/>
      <c r="CD1161" s="259"/>
      <c r="CE1161" s="259"/>
    </row>
    <row r="1162" spans="46:83" x14ac:dyDescent="0.15">
      <c r="AT1162" s="259"/>
      <c r="AU1162" s="259"/>
      <c r="AV1162" s="259"/>
      <c r="AW1162" s="259"/>
      <c r="AX1162" s="259"/>
      <c r="AY1162" s="259"/>
      <c r="AZ1162" s="259"/>
      <c r="BA1162" s="259"/>
      <c r="BB1162" s="259"/>
      <c r="BC1162" s="259"/>
      <c r="BD1162" s="259"/>
      <c r="BE1162" s="259"/>
      <c r="BF1162" s="259"/>
      <c r="BG1162" s="259"/>
      <c r="BH1162" s="259"/>
      <c r="BI1162" s="259"/>
      <c r="BJ1162" s="259"/>
      <c r="BK1162" s="259"/>
      <c r="BL1162" s="259"/>
      <c r="BM1162" s="259"/>
      <c r="BN1162" s="259"/>
      <c r="BO1162" s="259"/>
      <c r="BP1162" s="259"/>
      <c r="BQ1162" s="259"/>
      <c r="BR1162" s="259"/>
      <c r="BS1162" s="259"/>
      <c r="BT1162" s="259"/>
      <c r="BU1162" s="259"/>
      <c r="BV1162" s="259"/>
      <c r="BW1162" s="259"/>
      <c r="BX1162" s="259"/>
      <c r="BY1162" s="259"/>
      <c r="BZ1162" s="259"/>
      <c r="CA1162" s="259"/>
      <c r="CB1162" s="259"/>
      <c r="CC1162" s="259"/>
      <c r="CD1162" s="259"/>
      <c r="CE1162" s="259"/>
    </row>
    <row r="1163" spans="46:83" x14ac:dyDescent="0.15">
      <c r="AT1163" s="259"/>
      <c r="AU1163" s="259"/>
      <c r="AV1163" s="259"/>
      <c r="AW1163" s="259"/>
      <c r="AX1163" s="259"/>
      <c r="AY1163" s="259"/>
      <c r="AZ1163" s="259"/>
      <c r="BA1163" s="259"/>
      <c r="BB1163" s="259"/>
      <c r="BC1163" s="259"/>
      <c r="BD1163" s="259"/>
      <c r="BE1163" s="259"/>
      <c r="BF1163" s="259"/>
      <c r="BG1163" s="259"/>
      <c r="BH1163" s="259"/>
      <c r="BI1163" s="259"/>
      <c r="BJ1163" s="259"/>
      <c r="BK1163" s="259"/>
      <c r="BL1163" s="259"/>
      <c r="BM1163" s="259"/>
      <c r="BN1163" s="259"/>
      <c r="BO1163" s="259"/>
      <c r="BP1163" s="259"/>
      <c r="BQ1163" s="259"/>
      <c r="BR1163" s="259"/>
      <c r="BS1163" s="259"/>
      <c r="BT1163" s="259"/>
      <c r="BU1163" s="259"/>
      <c r="BV1163" s="259"/>
      <c r="BW1163" s="259"/>
      <c r="BX1163" s="259"/>
      <c r="BY1163" s="259"/>
      <c r="BZ1163" s="259"/>
      <c r="CA1163" s="259"/>
      <c r="CB1163" s="259"/>
      <c r="CC1163" s="259"/>
      <c r="CD1163" s="259"/>
      <c r="CE1163" s="259"/>
    </row>
    <row r="1164" spans="46:83" x14ac:dyDescent="0.15">
      <c r="AT1164" s="259"/>
      <c r="AU1164" s="259"/>
      <c r="AV1164" s="259"/>
      <c r="AW1164" s="259"/>
      <c r="AX1164" s="259"/>
      <c r="AY1164" s="259"/>
      <c r="AZ1164" s="259"/>
      <c r="BA1164" s="259"/>
      <c r="BB1164" s="259"/>
      <c r="BC1164" s="259"/>
      <c r="BD1164" s="259"/>
      <c r="BE1164" s="259"/>
      <c r="BF1164" s="259"/>
      <c r="BG1164" s="259"/>
      <c r="BH1164" s="259"/>
      <c r="BI1164" s="259"/>
      <c r="BJ1164" s="259"/>
      <c r="BK1164" s="259"/>
      <c r="BL1164" s="259"/>
      <c r="BM1164" s="259"/>
      <c r="BN1164" s="259"/>
      <c r="BO1164" s="259"/>
      <c r="BP1164" s="259"/>
      <c r="BQ1164" s="259"/>
      <c r="BR1164" s="259"/>
      <c r="BS1164" s="259"/>
      <c r="BT1164" s="259"/>
      <c r="BU1164" s="259"/>
      <c r="BV1164" s="259"/>
      <c r="BW1164" s="259"/>
      <c r="BX1164" s="259"/>
      <c r="BY1164" s="259"/>
      <c r="BZ1164" s="259"/>
      <c r="CA1164" s="259"/>
      <c r="CB1164" s="259"/>
      <c r="CC1164" s="259"/>
      <c r="CD1164" s="259"/>
      <c r="CE1164" s="259"/>
    </row>
    <row r="1165" spans="46:83" x14ac:dyDescent="0.15">
      <c r="AT1165" s="259"/>
      <c r="AU1165" s="259"/>
      <c r="AV1165" s="259"/>
      <c r="AW1165" s="259"/>
      <c r="AX1165" s="259"/>
      <c r="AY1165" s="259"/>
      <c r="AZ1165" s="259"/>
      <c r="BA1165" s="259"/>
      <c r="BB1165" s="259"/>
      <c r="BC1165" s="259"/>
      <c r="BD1165" s="259"/>
      <c r="BE1165" s="259"/>
      <c r="BF1165" s="259"/>
      <c r="BG1165" s="259"/>
      <c r="BH1165" s="259"/>
      <c r="BI1165" s="259"/>
      <c r="BJ1165" s="259"/>
      <c r="BK1165" s="259"/>
      <c r="BL1165" s="259"/>
      <c r="BM1165" s="259"/>
      <c r="BN1165" s="259"/>
      <c r="BO1165" s="259"/>
      <c r="BP1165" s="259"/>
      <c r="BQ1165" s="259"/>
      <c r="BR1165" s="259"/>
      <c r="BS1165" s="259"/>
      <c r="BT1165" s="259"/>
      <c r="BU1165" s="259"/>
      <c r="BV1165" s="259"/>
      <c r="BW1165" s="259"/>
      <c r="BX1165" s="259"/>
      <c r="BY1165" s="259"/>
      <c r="BZ1165" s="259"/>
      <c r="CA1165" s="259"/>
      <c r="CB1165" s="259"/>
      <c r="CC1165" s="259"/>
      <c r="CD1165" s="259"/>
      <c r="CE1165" s="259"/>
    </row>
    <row r="1166" spans="46:83" x14ac:dyDescent="0.15">
      <c r="AT1166" s="259"/>
      <c r="AU1166" s="259"/>
      <c r="AV1166" s="259"/>
      <c r="AW1166" s="259"/>
      <c r="AX1166" s="259"/>
      <c r="AY1166" s="259"/>
      <c r="AZ1166" s="259"/>
      <c r="BA1166" s="259"/>
      <c r="BB1166" s="259"/>
      <c r="BC1166" s="259"/>
      <c r="BD1166" s="259"/>
      <c r="BE1166" s="259"/>
      <c r="BF1166" s="259"/>
      <c r="BG1166" s="259"/>
      <c r="BH1166" s="259"/>
      <c r="BI1166" s="259"/>
      <c r="BJ1166" s="259"/>
      <c r="BK1166" s="259"/>
      <c r="BL1166" s="259"/>
      <c r="BM1166" s="259"/>
      <c r="BN1166" s="259"/>
      <c r="BO1166" s="259"/>
      <c r="BP1166" s="259"/>
      <c r="BQ1166" s="259"/>
      <c r="BR1166" s="259"/>
      <c r="BS1166" s="259"/>
      <c r="BT1166" s="259"/>
      <c r="BU1166" s="259"/>
      <c r="BV1166" s="259"/>
      <c r="BW1166" s="259"/>
      <c r="BX1166" s="259"/>
      <c r="BY1166" s="259"/>
      <c r="BZ1166" s="259"/>
      <c r="CA1166" s="259"/>
      <c r="CB1166" s="259"/>
      <c r="CC1166" s="259"/>
      <c r="CD1166" s="259"/>
      <c r="CE1166" s="259"/>
    </row>
    <row r="1167" spans="46:83" x14ac:dyDescent="0.15">
      <c r="AT1167" s="259"/>
      <c r="AU1167" s="259"/>
      <c r="AV1167" s="259"/>
      <c r="AW1167" s="259"/>
      <c r="AX1167" s="259"/>
      <c r="AY1167" s="259"/>
      <c r="AZ1167" s="259"/>
      <c r="BA1167" s="259"/>
      <c r="BB1167" s="259"/>
      <c r="BC1167" s="259"/>
      <c r="BD1167" s="259"/>
      <c r="BE1167" s="259"/>
      <c r="BF1167" s="259"/>
      <c r="BG1167" s="259"/>
      <c r="BH1167" s="259"/>
      <c r="BI1167" s="259"/>
      <c r="BJ1167" s="259"/>
      <c r="BK1167" s="259"/>
      <c r="BL1167" s="259"/>
      <c r="BM1167" s="259"/>
      <c r="BN1167" s="259"/>
      <c r="BO1167" s="259"/>
      <c r="BP1167" s="259"/>
      <c r="BQ1167" s="259"/>
      <c r="BR1167" s="259"/>
      <c r="BS1167" s="259"/>
      <c r="BT1167" s="259"/>
      <c r="BU1167" s="259"/>
      <c r="BV1167" s="259"/>
      <c r="BW1167" s="259"/>
      <c r="BX1167" s="259"/>
      <c r="BY1167" s="259"/>
      <c r="BZ1167" s="259"/>
      <c r="CA1167" s="259"/>
      <c r="CB1167" s="259"/>
      <c r="CC1167" s="259"/>
      <c r="CD1167" s="259"/>
      <c r="CE1167" s="259"/>
    </row>
    <row r="1168" spans="46:83" x14ac:dyDescent="0.15">
      <c r="AT1168" s="259"/>
      <c r="AU1168" s="259"/>
      <c r="AV1168" s="259"/>
      <c r="AW1168" s="259"/>
      <c r="AX1168" s="259"/>
      <c r="AY1168" s="259"/>
      <c r="AZ1168" s="259"/>
      <c r="BA1168" s="259"/>
      <c r="BB1168" s="259"/>
      <c r="BC1168" s="259"/>
      <c r="BD1168" s="259"/>
      <c r="BE1168" s="259"/>
      <c r="BF1168" s="259"/>
      <c r="BG1168" s="259"/>
      <c r="BH1168" s="259"/>
      <c r="BI1168" s="259"/>
      <c r="BJ1168" s="259"/>
      <c r="BK1168" s="259"/>
      <c r="BL1168" s="259"/>
      <c r="BM1168" s="259"/>
      <c r="BN1168" s="259"/>
      <c r="BO1168" s="259"/>
      <c r="BP1168" s="259"/>
      <c r="BQ1168" s="259"/>
      <c r="BR1168" s="259"/>
      <c r="BS1168" s="259"/>
      <c r="BT1168" s="259"/>
      <c r="BU1168" s="259"/>
      <c r="BV1168" s="259"/>
      <c r="BW1168" s="259"/>
      <c r="BX1168" s="259"/>
      <c r="BY1168" s="259"/>
      <c r="BZ1168" s="259"/>
      <c r="CA1168" s="259"/>
      <c r="CB1168" s="259"/>
      <c r="CC1168" s="259"/>
      <c r="CD1168" s="259"/>
      <c r="CE1168" s="259"/>
    </row>
    <row r="1169" spans="46:83" x14ac:dyDescent="0.15">
      <c r="AT1169" s="259"/>
      <c r="AU1169" s="259"/>
      <c r="AV1169" s="259"/>
      <c r="AW1169" s="259"/>
      <c r="AX1169" s="259"/>
      <c r="AY1169" s="259"/>
      <c r="AZ1169" s="259"/>
      <c r="BA1169" s="259"/>
      <c r="BB1169" s="259"/>
      <c r="BC1169" s="259"/>
      <c r="BD1169" s="259"/>
      <c r="BE1169" s="259"/>
      <c r="BF1169" s="259"/>
      <c r="BG1169" s="259"/>
      <c r="BH1169" s="259"/>
      <c r="BI1169" s="259"/>
      <c r="BJ1169" s="259"/>
      <c r="BK1169" s="259"/>
      <c r="BL1169" s="259"/>
      <c r="BM1169" s="259"/>
      <c r="BN1169" s="259"/>
      <c r="BO1169" s="259"/>
      <c r="BP1169" s="259"/>
      <c r="BQ1169" s="259"/>
      <c r="BR1169" s="259"/>
      <c r="BS1169" s="259"/>
      <c r="BT1169" s="259"/>
      <c r="BU1169" s="259"/>
      <c r="BV1169" s="259"/>
      <c r="BW1169" s="259"/>
      <c r="BX1169" s="259"/>
      <c r="BY1169" s="259"/>
      <c r="BZ1169" s="259"/>
      <c r="CA1169" s="259"/>
      <c r="CB1169" s="259"/>
      <c r="CC1169" s="259"/>
      <c r="CD1169" s="259"/>
      <c r="CE1169" s="259"/>
    </row>
    <row r="1170" spans="46:83" x14ac:dyDescent="0.15">
      <c r="AT1170" s="259"/>
      <c r="AU1170" s="259"/>
      <c r="AV1170" s="259"/>
      <c r="AW1170" s="259"/>
      <c r="AX1170" s="259"/>
      <c r="AY1170" s="259"/>
      <c r="AZ1170" s="259"/>
      <c r="BA1170" s="259"/>
      <c r="BB1170" s="259"/>
      <c r="BC1170" s="259"/>
      <c r="BD1170" s="259"/>
      <c r="BE1170" s="259"/>
      <c r="BF1170" s="259"/>
      <c r="BG1170" s="259"/>
      <c r="BH1170" s="259"/>
      <c r="BI1170" s="259"/>
      <c r="BJ1170" s="259"/>
      <c r="BK1170" s="259"/>
      <c r="BL1170" s="259"/>
      <c r="BM1170" s="259"/>
      <c r="BN1170" s="259"/>
      <c r="BO1170" s="259"/>
      <c r="BP1170" s="259"/>
      <c r="BQ1170" s="259"/>
      <c r="BR1170" s="259"/>
      <c r="BS1170" s="259"/>
      <c r="BT1170" s="259"/>
      <c r="BU1170" s="259"/>
      <c r="BV1170" s="259"/>
      <c r="BW1170" s="259"/>
      <c r="BX1170" s="259"/>
      <c r="BY1170" s="259"/>
      <c r="BZ1170" s="259"/>
      <c r="CA1170" s="259"/>
      <c r="CB1170" s="259"/>
      <c r="CC1170" s="259"/>
      <c r="CD1170" s="259"/>
      <c r="CE1170" s="259"/>
    </row>
    <row r="1171" spans="46:83" x14ac:dyDescent="0.15">
      <c r="AT1171" s="259"/>
      <c r="AU1171" s="259"/>
      <c r="AV1171" s="259"/>
      <c r="AW1171" s="259"/>
      <c r="AX1171" s="259"/>
      <c r="AY1171" s="259"/>
      <c r="AZ1171" s="259"/>
      <c r="BA1171" s="259"/>
      <c r="BB1171" s="259"/>
      <c r="BC1171" s="259"/>
      <c r="BD1171" s="259"/>
      <c r="BE1171" s="259"/>
      <c r="BF1171" s="259"/>
      <c r="BG1171" s="259"/>
      <c r="BH1171" s="259"/>
      <c r="BI1171" s="259"/>
      <c r="BJ1171" s="259"/>
      <c r="BK1171" s="259"/>
      <c r="BL1171" s="259"/>
      <c r="BM1171" s="259"/>
      <c r="BN1171" s="259"/>
      <c r="BO1171" s="259"/>
      <c r="BP1171" s="259"/>
      <c r="BQ1171" s="259"/>
      <c r="BR1171" s="259"/>
      <c r="BS1171" s="259"/>
      <c r="BT1171" s="259"/>
      <c r="BU1171" s="259"/>
      <c r="BV1171" s="259"/>
      <c r="BW1171" s="259"/>
      <c r="BX1171" s="259"/>
      <c r="BY1171" s="259"/>
      <c r="BZ1171" s="259"/>
      <c r="CA1171" s="259"/>
      <c r="CB1171" s="259"/>
      <c r="CC1171" s="259"/>
      <c r="CD1171" s="259"/>
      <c r="CE1171" s="259"/>
    </row>
    <row r="1172" spans="46:83" x14ac:dyDescent="0.15">
      <c r="AT1172" s="259"/>
      <c r="AU1172" s="259"/>
      <c r="AV1172" s="259"/>
      <c r="AW1172" s="259"/>
      <c r="AX1172" s="259"/>
      <c r="AY1172" s="259"/>
      <c r="AZ1172" s="259"/>
      <c r="BA1172" s="259"/>
      <c r="BB1172" s="259"/>
      <c r="BC1172" s="259"/>
      <c r="BD1172" s="259"/>
      <c r="BE1172" s="259"/>
      <c r="BF1172" s="259"/>
      <c r="BG1172" s="259"/>
      <c r="BH1172" s="259"/>
      <c r="BI1172" s="259"/>
      <c r="BJ1172" s="259"/>
      <c r="BK1172" s="259"/>
      <c r="BL1172" s="259"/>
      <c r="BM1172" s="259"/>
      <c r="BN1172" s="259"/>
      <c r="BO1172" s="259"/>
      <c r="BP1172" s="259"/>
      <c r="BQ1172" s="259"/>
      <c r="BR1172" s="259"/>
      <c r="BS1172" s="259"/>
      <c r="BT1172" s="259"/>
      <c r="BU1172" s="259"/>
      <c r="BV1172" s="259"/>
      <c r="BW1172" s="259"/>
      <c r="BX1172" s="259"/>
      <c r="BY1172" s="259"/>
      <c r="BZ1172" s="259"/>
      <c r="CA1172" s="259"/>
      <c r="CB1172" s="259"/>
      <c r="CC1172" s="259"/>
      <c r="CD1172" s="259"/>
      <c r="CE1172" s="259"/>
    </row>
    <row r="1173" spans="46:83" x14ac:dyDescent="0.15">
      <c r="AT1173" s="259"/>
      <c r="AU1173" s="259"/>
      <c r="AV1173" s="259"/>
      <c r="AW1173" s="259"/>
      <c r="AX1173" s="259"/>
      <c r="AY1173" s="259"/>
      <c r="AZ1173" s="259"/>
      <c r="BA1173" s="259"/>
      <c r="BB1173" s="259"/>
      <c r="BC1173" s="259"/>
      <c r="BD1173" s="259"/>
      <c r="BE1173" s="259"/>
      <c r="BF1173" s="259"/>
      <c r="BG1173" s="259"/>
      <c r="BH1173" s="259"/>
      <c r="BI1173" s="259"/>
      <c r="BJ1173" s="259"/>
      <c r="BK1173" s="259"/>
      <c r="BL1173" s="259"/>
      <c r="BM1173" s="259"/>
      <c r="BN1173" s="259"/>
      <c r="BO1173" s="259"/>
      <c r="BP1173" s="259"/>
      <c r="BQ1173" s="259"/>
      <c r="BR1173" s="259"/>
      <c r="BS1173" s="259"/>
      <c r="BT1173" s="259"/>
      <c r="BU1173" s="259"/>
      <c r="BV1173" s="259"/>
      <c r="BW1173" s="259"/>
      <c r="BX1173" s="259"/>
      <c r="BY1173" s="259"/>
      <c r="BZ1173" s="259"/>
      <c r="CA1173" s="259"/>
      <c r="CB1173" s="259"/>
      <c r="CC1173" s="259"/>
      <c r="CD1173" s="259"/>
      <c r="CE1173" s="259"/>
    </row>
    <row r="1174" spans="46:83" x14ac:dyDescent="0.15">
      <c r="AT1174" s="259"/>
      <c r="AU1174" s="259"/>
      <c r="AV1174" s="259"/>
      <c r="AW1174" s="259"/>
      <c r="AX1174" s="259"/>
      <c r="AY1174" s="259"/>
      <c r="AZ1174" s="259"/>
      <c r="BA1174" s="259"/>
      <c r="BB1174" s="259"/>
      <c r="BC1174" s="259"/>
      <c r="BD1174" s="259"/>
      <c r="BE1174" s="259"/>
      <c r="BF1174" s="259"/>
      <c r="BG1174" s="259"/>
      <c r="BH1174" s="259"/>
      <c r="BI1174" s="259"/>
      <c r="BJ1174" s="259"/>
      <c r="BK1174" s="259"/>
      <c r="BL1174" s="259"/>
      <c r="BM1174" s="259"/>
      <c r="BN1174" s="259"/>
      <c r="BO1174" s="259"/>
      <c r="BP1174" s="259"/>
      <c r="BQ1174" s="259"/>
      <c r="BR1174" s="259"/>
      <c r="BS1174" s="259"/>
      <c r="BT1174" s="259"/>
      <c r="BU1174" s="259"/>
      <c r="BV1174" s="259"/>
      <c r="BW1174" s="259"/>
      <c r="BX1174" s="259"/>
      <c r="BY1174" s="259"/>
      <c r="BZ1174" s="259"/>
      <c r="CA1174" s="259"/>
      <c r="CB1174" s="259"/>
      <c r="CC1174" s="259"/>
      <c r="CD1174" s="259"/>
      <c r="CE1174" s="259"/>
    </row>
    <row r="1175" spans="46:83" x14ac:dyDescent="0.15">
      <c r="AT1175" s="259"/>
      <c r="AU1175" s="259"/>
      <c r="AV1175" s="259"/>
      <c r="AW1175" s="259"/>
      <c r="AX1175" s="259"/>
      <c r="AY1175" s="259"/>
      <c r="AZ1175" s="259"/>
      <c r="BA1175" s="259"/>
      <c r="BB1175" s="259"/>
      <c r="BC1175" s="259"/>
      <c r="BD1175" s="259"/>
      <c r="BE1175" s="259"/>
      <c r="BF1175" s="259"/>
      <c r="BG1175" s="259"/>
      <c r="BH1175" s="259"/>
      <c r="BI1175" s="259"/>
      <c r="BJ1175" s="259"/>
      <c r="BK1175" s="259"/>
      <c r="BL1175" s="259"/>
      <c r="BM1175" s="259"/>
      <c r="BN1175" s="259"/>
      <c r="BO1175" s="259"/>
      <c r="BP1175" s="259"/>
      <c r="BQ1175" s="259"/>
      <c r="BR1175" s="259"/>
      <c r="BS1175" s="259"/>
      <c r="BT1175" s="259"/>
      <c r="BU1175" s="259"/>
      <c r="BV1175" s="259"/>
      <c r="BW1175" s="259"/>
      <c r="BX1175" s="259"/>
      <c r="BY1175" s="259"/>
      <c r="BZ1175" s="259"/>
      <c r="CA1175" s="259"/>
      <c r="CB1175" s="259"/>
      <c r="CC1175" s="259"/>
      <c r="CD1175" s="259"/>
      <c r="CE1175" s="259"/>
    </row>
    <row r="1176" spans="46:83" x14ac:dyDescent="0.15">
      <c r="AT1176" s="259"/>
      <c r="AU1176" s="259"/>
      <c r="AV1176" s="259"/>
      <c r="AW1176" s="259"/>
      <c r="AX1176" s="259"/>
      <c r="AY1176" s="259"/>
      <c r="AZ1176" s="259"/>
      <c r="BA1176" s="259"/>
      <c r="BB1176" s="259"/>
      <c r="BC1176" s="259"/>
      <c r="BD1176" s="259"/>
      <c r="BE1176" s="259"/>
      <c r="BF1176" s="259"/>
      <c r="BG1176" s="259"/>
      <c r="BH1176" s="259"/>
      <c r="BI1176" s="259"/>
      <c r="BJ1176" s="259"/>
      <c r="BK1176" s="259"/>
      <c r="BL1176" s="259"/>
      <c r="BM1176" s="259"/>
      <c r="BN1176" s="259"/>
      <c r="BO1176" s="259"/>
      <c r="BP1176" s="259"/>
      <c r="BQ1176" s="259"/>
      <c r="BR1176" s="259"/>
      <c r="BS1176" s="259"/>
      <c r="BT1176" s="259"/>
      <c r="BU1176" s="259"/>
      <c r="BV1176" s="259"/>
      <c r="BW1176" s="259"/>
      <c r="BX1176" s="259"/>
      <c r="BY1176" s="259"/>
      <c r="BZ1176" s="259"/>
      <c r="CA1176" s="259"/>
      <c r="CB1176" s="259"/>
      <c r="CC1176" s="259"/>
      <c r="CD1176" s="259"/>
      <c r="CE1176" s="259"/>
    </row>
    <row r="1177" spans="46:83" x14ac:dyDescent="0.15">
      <c r="AT1177" s="259"/>
      <c r="AU1177" s="259"/>
      <c r="AV1177" s="259"/>
      <c r="AW1177" s="259"/>
      <c r="AX1177" s="259"/>
      <c r="AY1177" s="259"/>
      <c r="AZ1177" s="259"/>
      <c r="BA1177" s="259"/>
      <c r="BB1177" s="259"/>
      <c r="BC1177" s="259"/>
      <c r="BD1177" s="259"/>
      <c r="BE1177" s="259"/>
      <c r="BF1177" s="259"/>
      <c r="BG1177" s="259"/>
      <c r="BH1177" s="259"/>
      <c r="BI1177" s="259"/>
      <c r="BJ1177" s="259"/>
      <c r="BK1177" s="259"/>
      <c r="BL1177" s="259"/>
      <c r="BM1177" s="259"/>
      <c r="BN1177" s="259"/>
      <c r="BO1177" s="259"/>
      <c r="BP1177" s="259"/>
      <c r="BQ1177" s="259"/>
      <c r="BR1177" s="259"/>
      <c r="BS1177" s="259"/>
      <c r="BT1177" s="259"/>
      <c r="BU1177" s="259"/>
      <c r="BV1177" s="259"/>
      <c r="BW1177" s="259"/>
      <c r="BX1177" s="259"/>
      <c r="BY1177" s="259"/>
      <c r="BZ1177" s="259"/>
      <c r="CA1177" s="259"/>
      <c r="CB1177" s="259"/>
      <c r="CC1177" s="259"/>
      <c r="CD1177" s="259"/>
      <c r="CE1177" s="259"/>
    </row>
    <row r="1178" spans="46:83" x14ac:dyDescent="0.15">
      <c r="AT1178" s="259"/>
      <c r="AU1178" s="259"/>
      <c r="AV1178" s="259"/>
      <c r="AW1178" s="259"/>
      <c r="AX1178" s="259"/>
      <c r="AY1178" s="259"/>
      <c r="AZ1178" s="259"/>
      <c r="BA1178" s="259"/>
      <c r="BB1178" s="259"/>
      <c r="BC1178" s="259"/>
      <c r="BD1178" s="259"/>
      <c r="BE1178" s="259"/>
      <c r="BF1178" s="259"/>
      <c r="BG1178" s="259"/>
      <c r="BH1178" s="259"/>
      <c r="BI1178" s="259"/>
      <c r="BJ1178" s="259"/>
      <c r="BK1178" s="259"/>
      <c r="BL1178" s="259"/>
      <c r="BM1178" s="259"/>
      <c r="BN1178" s="259"/>
      <c r="BO1178" s="259"/>
      <c r="BP1178" s="259"/>
      <c r="BQ1178" s="259"/>
      <c r="BR1178" s="259"/>
      <c r="BS1178" s="259"/>
      <c r="BT1178" s="259"/>
      <c r="BU1178" s="259"/>
      <c r="BV1178" s="259"/>
      <c r="BW1178" s="259"/>
      <c r="BX1178" s="259"/>
      <c r="BY1178" s="259"/>
      <c r="BZ1178" s="259"/>
      <c r="CA1178" s="259"/>
      <c r="CB1178" s="259"/>
      <c r="CC1178" s="259"/>
      <c r="CD1178" s="259"/>
      <c r="CE1178" s="259"/>
    </row>
    <row r="1179" spans="46:83" x14ac:dyDescent="0.15">
      <c r="AT1179" s="259"/>
      <c r="AU1179" s="259"/>
      <c r="AV1179" s="259"/>
      <c r="AW1179" s="259"/>
      <c r="AX1179" s="259"/>
      <c r="AY1179" s="259"/>
      <c r="AZ1179" s="259"/>
      <c r="BA1179" s="259"/>
      <c r="BB1179" s="259"/>
      <c r="BC1179" s="259"/>
      <c r="BD1179" s="259"/>
      <c r="BE1179" s="259"/>
      <c r="BF1179" s="259"/>
      <c r="BG1179" s="259"/>
      <c r="BH1179" s="259"/>
      <c r="BI1179" s="259"/>
      <c r="BJ1179" s="259"/>
      <c r="BK1179" s="259"/>
      <c r="BL1179" s="259"/>
      <c r="BM1179" s="259"/>
      <c r="BN1179" s="259"/>
      <c r="BO1179" s="259"/>
      <c r="BP1179" s="259"/>
      <c r="BQ1179" s="259"/>
      <c r="BR1179" s="259"/>
      <c r="BS1179" s="259"/>
      <c r="BT1179" s="259"/>
      <c r="BU1179" s="259"/>
      <c r="BV1179" s="259"/>
      <c r="BW1179" s="259"/>
      <c r="BX1179" s="259"/>
      <c r="BY1179" s="259"/>
      <c r="BZ1179" s="259"/>
      <c r="CA1179" s="259"/>
      <c r="CB1179" s="259"/>
      <c r="CC1179" s="259"/>
      <c r="CD1179" s="259"/>
      <c r="CE1179" s="259"/>
    </row>
    <row r="1180" spans="46:83" x14ac:dyDescent="0.15">
      <c r="AT1180" s="259"/>
      <c r="AU1180" s="259"/>
      <c r="AV1180" s="259"/>
      <c r="AW1180" s="259"/>
      <c r="AX1180" s="259"/>
      <c r="AY1180" s="259"/>
      <c r="AZ1180" s="259"/>
      <c r="BA1180" s="259"/>
      <c r="BB1180" s="259"/>
      <c r="BC1180" s="259"/>
      <c r="BD1180" s="259"/>
      <c r="BE1180" s="259"/>
      <c r="BF1180" s="259"/>
      <c r="BG1180" s="259"/>
      <c r="BH1180" s="259"/>
      <c r="BI1180" s="259"/>
      <c r="BJ1180" s="259"/>
      <c r="BK1180" s="259"/>
      <c r="BL1180" s="259"/>
      <c r="BM1180" s="259"/>
      <c r="BN1180" s="259"/>
      <c r="BO1180" s="259"/>
      <c r="BP1180" s="259"/>
      <c r="BQ1180" s="259"/>
      <c r="BR1180" s="259"/>
      <c r="BS1180" s="259"/>
      <c r="BT1180" s="259"/>
      <c r="BU1180" s="259"/>
      <c r="BV1180" s="259"/>
      <c r="BW1180" s="259"/>
      <c r="BX1180" s="259"/>
      <c r="BY1180" s="259"/>
      <c r="BZ1180" s="259"/>
      <c r="CA1180" s="259"/>
      <c r="CB1180" s="259"/>
      <c r="CC1180" s="259"/>
      <c r="CD1180" s="259"/>
      <c r="CE1180" s="259"/>
    </row>
    <row r="1181" spans="46:83" x14ac:dyDescent="0.15">
      <c r="AT1181" s="259"/>
      <c r="AU1181" s="259"/>
      <c r="AV1181" s="259"/>
      <c r="AW1181" s="259"/>
      <c r="AX1181" s="259"/>
      <c r="AY1181" s="259"/>
      <c r="AZ1181" s="259"/>
      <c r="BA1181" s="259"/>
      <c r="BB1181" s="259"/>
      <c r="BC1181" s="259"/>
      <c r="BD1181" s="259"/>
      <c r="BE1181" s="259"/>
      <c r="BF1181" s="259"/>
      <c r="BG1181" s="259"/>
      <c r="BH1181" s="259"/>
      <c r="BI1181" s="259"/>
      <c r="BJ1181" s="259"/>
      <c r="BK1181" s="259"/>
      <c r="BL1181" s="259"/>
      <c r="BM1181" s="259"/>
      <c r="BN1181" s="259"/>
      <c r="BO1181" s="259"/>
      <c r="BP1181" s="259"/>
      <c r="BQ1181" s="259"/>
      <c r="BR1181" s="259"/>
      <c r="BS1181" s="259"/>
      <c r="BT1181" s="259"/>
      <c r="BU1181" s="259"/>
      <c r="BV1181" s="259"/>
      <c r="BW1181" s="259"/>
      <c r="BX1181" s="259"/>
      <c r="BY1181" s="259"/>
      <c r="BZ1181" s="259"/>
      <c r="CA1181" s="259"/>
      <c r="CB1181" s="259"/>
      <c r="CC1181" s="259"/>
      <c r="CD1181" s="259"/>
      <c r="CE1181" s="259"/>
    </row>
    <row r="1182" spans="46:83" x14ac:dyDescent="0.15">
      <c r="AT1182" s="259"/>
      <c r="AU1182" s="259"/>
      <c r="AV1182" s="259"/>
      <c r="AW1182" s="259"/>
      <c r="AX1182" s="259"/>
      <c r="AY1182" s="259"/>
      <c r="AZ1182" s="259"/>
      <c r="BA1182" s="259"/>
      <c r="BB1182" s="259"/>
      <c r="BC1182" s="259"/>
      <c r="BD1182" s="259"/>
      <c r="BE1182" s="259"/>
      <c r="BF1182" s="259"/>
      <c r="BG1182" s="259"/>
      <c r="BH1182" s="259"/>
      <c r="BI1182" s="259"/>
      <c r="BJ1182" s="259"/>
      <c r="BK1182" s="259"/>
      <c r="BL1182" s="259"/>
      <c r="BM1182" s="259"/>
      <c r="BN1182" s="259"/>
      <c r="BO1182" s="259"/>
      <c r="BP1182" s="259"/>
      <c r="BQ1182" s="259"/>
      <c r="BR1182" s="259"/>
      <c r="BS1182" s="259"/>
      <c r="BT1182" s="259"/>
      <c r="BU1182" s="259"/>
      <c r="BV1182" s="259"/>
      <c r="BW1182" s="259"/>
      <c r="BX1182" s="259"/>
      <c r="BY1182" s="259"/>
      <c r="BZ1182" s="259"/>
      <c r="CA1182" s="259"/>
      <c r="CB1182" s="259"/>
      <c r="CC1182" s="259"/>
      <c r="CD1182" s="259"/>
      <c r="CE1182" s="259"/>
    </row>
    <row r="1183" spans="46:83" x14ac:dyDescent="0.15">
      <c r="AT1183" s="259"/>
      <c r="AU1183" s="259"/>
      <c r="AV1183" s="259"/>
      <c r="AW1183" s="259"/>
      <c r="AX1183" s="259"/>
      <c r="AY1183" s="259"/>
      <c r="AZ1183" s="259"/>
      <c r="BA1183" s="259"/>
      <c r="BB1183" s="259"/>
      <c r="BC1183" s="259"/>
      <c r="BD1183" s="259"/>
      <c r="BE1183" s="259"/>
      <c r="BF1183" s="259"/>
      <c r="BG1183" s="259"/>
      <c r="BH1183" s="259"/>
      <c r="BI1183" s="259"/>
      <c r="BJ1183" s="259"/>
      <c r="BK1183" s="259"/>
      <c r="BL1183" s="259"/>
      <c r="BM1183" s="259"/>
      <c r="BN1183" s="259"/>
      <c r="BO1183" s="259"/>
      <c r="BP1183" s="259"/>
      <c r="BQ1183" s="259"/>
      <c r="BR1183" s="259"/>
      <c r="BS1183" s="259"/>
      <c r="BT1183" s="259"/>
      <c r="BU1183" s="259"/>
      <c r="BV1183" s="259"/>
      <c r="BW1183" s="259"/>
      <c r="BX1183" s="259"/>
      <c r="BY1183" s="259"/>
      <c r="BZ1183" s="259"/>
      <c r="CA1183" s="259"/>
      <c r="CB1183" s="259"/>
      <c r="CC1183" s="259"/>
      <c r="CD1183" s="259"/>
      <c r="CE1183" s="259"/>
    </row>
    <row r="1184" spans="46:83" x14ac:dyDescent="0.15">
      <c r="AT1184" s="259"/>
      <c r="AU1184" s="259"/>
      <c r="AV1184" s="259"/>
      <c r="AW1184" s="259"/>
      <c r="AX1184" s="259"/>
      <c r="AY1184" s="259"/>
      <c r="AZ1184" s="259"/>
      <c r="BA1184" s="259"/>
      <c r="BB1184" s="259"/>
      <c r="BC1184" s="259"/>
      <c r="BD1184" s="259"/>
      <c r="BE1184" s="259"/>
      <c r="BF1184" s="259"/>
      <c r="BG1184" s="259"/>
      <c r="BH1184" s="259"/>
      <c r="BI1184" s="259"/>
      <c r="BJ1184" s="259"/>
      <c r="BK1184" s="259"/>
      <c r="BL1184" s="259"/>
      <c r="BM1184" s="259"/>
      <c r="BN1184" s="259"/>
      <c r="BO1184" s="259"/>
      <c r="BP1184" s="259"/>
      <c r="BQ1184" s="259"/>
      <c r="BR1184" s="259"/>
      <c r="BS1184" s="259"/>
      <c r="BT1184" s="259"/>
      <c r="BU1184" s="259"/>
      <c r="BV1184" s="259"/>
      <c r="BW1184" s="259"/>
      <c r="BX1184" s="259"/>
      <c r="BY1184" s="259"/>
      <c r="BZ1184" s="259"/>
      <c r="CA1184" s="259"/>
      <c r="CB1184" s="259"/>
      <c r="CC1184" s="259"/>
      <c r="CD1184" s="259"/>
      <c r="CE1184" s="259"/>
    </row>
    <row r="1185" spans="46:83" x14ac:dyDescent="0.15">
      <c r="AT1185" s="259"/>
      <c r="AU1185" s="259"/>
      <c r="AV1185" s="259"/>
      <c r="AW1185" s="259"/>
      <c r="AX1185" s="259"/>
      <c r="AY1185" s="259"/>
      <c r="AZ1185" s="259"/>
      <c r="BA1185" s="259"/>
      <c r="BB1185" s="259"/>
      <c r="BC1185" s="259"/>
      <c r="BD1185" s="259"/>
      <c r="BE1185" s="259"/>
      <c r="BF1185" s="259"/>
      <c r="BG1185" s="259"/>
      <c r="BH1185" s="259"/>
      <c r="BI1185" s="259"/>
      <c r="BJ1185" s="259"/>
      <c r="BK1185" s="259"/>
      <c r="BL1185" s="259"/>
      <c r="BM1185" s="259"/>
      <c r="BN1185" s="259"/>
      <c r="BO1185" s="259"/>
      <c r="BP1185" s="259"/>
      <c r="BQ1185" s="259"/>
      <c r="BR1185" s="259"/>
      <c r="BS1185" s="259"/>
      <c r="BT1185" s="259"/>
      <c r="BU1185" s="259"/>
      <c r="BV1185" s="259"/>
      <c r="BW1185" s="259"/>
      <c r="BX1185" s="259"/>
      <c r="BY1185" s="259"/>
      <c r="BZ1185" s="259"/>
      <c r="CA1185" s="259"/>
      <c r="CB1185" s="259"/>
      <c r="CC1185" s="259"/>
      <c r="CD1185" s="259"/>
      <c r="CE1185" s="259"/>
    </row>
    <row r="1186" spans="46:83" x14ac:dyDescent="0.15">
      <c r="AT1186" s="259"/>
      <c r="AU1186" s="259"/>
      <c r="AV1186" s="259"/>
      <c r="AW1186" s="259"/>
      <c r="AX1186" s="259"/>
      <c r="AY1186" s="259"/>
      <c r="AZ1186" s="259"/>
      <c r="BA1186" s="259"/>
      <c r="BB1186" s="259"/>
      <c r="BC1186" s="259"/>
      <c r="BD1186" s="259"/>
      <c r="BE1186" s="259"/>
      <c r="BF1186" s="259"/>
      <c r="BG1186" s="259"/>
      <c r="BH1186" s="259"/>
      <c r="BI1186" s="259"/>
      <c r="BJ1186" s="259"/>
      <c r="BK1186" s="259"/>
      <c r="BL1186" s="259"/>
      <c r="BM1186" s="259"/>
      <c r="BN1186" s="259"/>
      <c r="BO1186" s="259"/>
      <c r="BP1186" s="259"/>
      <c r="BQ1186" s="259"/>
      <c r="BR1186" s="259"/>
      <c r="BS1186" s="259"/>
      <c r="BT1186" s="259"/>
      <c r="BU1186" s="259"/>
      <c r="BV1186" s="259"/>
      <c r="BW1186" s="259"/>
      <c r="BX1186" s="259"/>
      <c r="BY1186" s="259"/>
      <c r="BZ1186" s="259"/>
      <c r="CA1186" s="259"/>
      <c r="CB1186" s="259"/>
      <c r="CC1186" s="259"/>
      <c r="CD1186" s="259"/>
      <c r="CE1186" s="259"/>
    </row>
    <row r="1187" spans="46:83" x14ac:dyDescent="0.15">
      <c r="AT1187" s="259"/>
      <c r="AU1187" s="259"/>
      <c r="AV1187" s="259"/>
      <c r="AW1187" s="259"/>
      <c r="AX1187" s="259"/>
      <c r="AY1187" s="259"/>
      <c r="AZ1187" s="259"/>
      <c r="BA1187" s="259"/>
      <c r="BB1187" s="259"/>
      <c r="BC1187" s="259"/>
      <c r="BD1187" s="259"/>
      <c r="BE1187" s="259"/>
      <c r="BF1187" s="259"/>
      <c r="BG1187" s="259"/>
      <c r="BH1187" s="259"/>
      <c r="BI1187" s="259"/>
      <c r="BJ1187" s="259"/>
      <c r="BK1187" s="259"/>
      <c r="BL1187" s="259"/>
      <c r="BM1187" s="259"/>
      <c r="BN1187" s="259"/>
      <c r="BO1187" s="259"/>
      <c r="BP1187" s="259"/>
      <c r="BQ1187" s="259"/>
      <c r="BR1187" s="259"/>
      <c r="BS1187" s="259"/>
      <c r="BT1187" s="259"/>
      <c r="BU1187" s="259"/>
      <c r="BV1187" s="259"/>
      <c r="BW1187" s="259"/>
      <c r="BX1187" s="259"/>
      <c r="BY1187" s="259"/>
      <c r="BZ1187" s="259"/>
      <c r="CA1187" s="259"/>
      <c r="CB1187" s="259"/>
      <c r="CC1187" s="259"/>
      <c r="CD1187" s="259"/>
      <c r="CE1187" s="259"/>
    </row>
    <row r="1188" spans="46:83" x14ac:dyDescent="0.15">
      <c r="AT1188" s="259"/>
      <c r="AU1188" s="259"/>
      <c r="AV1188" s="259"/>
      <c r="AW1188" s="259"/>
      <c r="AX1188" s="259"/>
      <c r="AY1188" s="259"/>
      <c r="AZ1188" s="259"/>
      <c r="BA1188" s="259"/>
      <c r="BB1188" s="259"/>
      <c r="BC1188" s="259"/>
      <c r="BD1188" s="259"/>
      <c r="BE1188" s="259"/>
      <c r="BF1188" s="259"/>
      <c r="BG1188" s="259"/>
      <c r="BH1188" s="259"/>
      <c r="BI1188" s="259"/>
      <c r="BJ1188" s="259"/>
      <c r="BK1188" s="259"/>
      <c r="BL1188" s="259"/>
      <c r="BM1188" s="259"/>
      <c r="BN1188" s="259"/>
      <c r="BO1188" s="259"/>
      <c r="BP1188" s="259"/>
      <c r="BQ1188" s="259"/>
      <c r="BR1188" s="259"/>
      <c r="BS1188" s="259"/>
      <c r="BT1188" s="259"/>
      <c r="BU1188" s="259"/>
      <c r="BV1188" s="259"/>
      <c r="BW1188" s="259"/>
      <c r="BX1188" s="259"/>
      <c r="BY1188" s="259"/>
      <c r="BZ1188" s="259"/>
      <c r="CA1188" s="259"/>
      <c r="CB1188" s="259"/>
      <c r="CC1188" s="259"/>
      <c r="CD1188" s="259"/>
      <c r="CE1188" s="259"/>
    </row>
    <row r="1189" spans="46:83" x14ac:dyDescent="0.15">
      <c r="AT1189" s="259"/>
      <c r="AU1189" s="259"/>
      <c r="AV1189" s="259"/>
      <c r="AW1189" s="259"/>
      <c r="AX1189" s="259"/>
      <c r="AY1189" s="259"/>
      <c r="AZ1189" s="259"/>
      <c r="BA1189" s="259"/>
      <c r="BB1189" s="259"/>
      <c r="BC1189" s="259"/>
      <c r="BD1189" s="259"/>
      <c r="BE1189" s="259"/>
      <c r="BF1189" s="259"/>
      <c r="BG1189" s="259"/>
      <c r="BH1189" s="259"/>
      <c r="BI1189" s="259"/>
      <c r="BJ1189" s="259"/>
      <c r="BK1189" s="259"/>
      <c r="BL1189" s="259"/>
      <c r="BM1189" s="259"/>
      <c r="BN1189" s="259"/>
      <c r="BO1189" s="259"/>
      <c r="BP1189" s="259"/>
      <c r="BQ1189" s="259"/>
      <c r="BR1189" s="259"/>
      <c r="BS1189" s="259"/>
      <c r="BT1189" s="259"/>
      <c r="BU1189" s="259"/>
      <c r="BV1189" s="259"/>
      <c r="BW1189" s="259"/>
      <c r="BX1189" s="259"/>
      <c r="BY1189" s="259"/>
      <c r="BZ1189" s="259"/>
      <c r="CA1189" s="259"/>
      <c r="CB1189" s="259"/>
      <c r="CC1189" s="259"/>
      <c r="CD1189" s="259"/>
      <c r="CE1189" s="259"/>
    </row>
    <row r="1190" spans="46:83" x14ac:dyDescent="0.15">
      <c r="AT1190" s="259"/>
      <c r="AU1190" s="259"/>
      <c r="AV1190" s="259"/>
      <c r="AW1190" s="259"/>
      <c r="AX1190" s="259"/>
      <c r="AY1190" s="259"/>
      <c r="AZ1190" s="259"/>
      <c r="BA1190" s="259"/>
      <c r="BB1190" s="259"/>
      <c r="BC1190" s="259"/>
      <c r="BD1190" s="259"/>
      <c r="BE1190" s="259"/>
      <c r="BF1190" s="259"/>
      <c r="BG1190" s="259"/>
      <c r="BH1190" s="259"/>
      <c r="BI1190" s="259"/>
      <c r="BJ1190" s="259"/>
      <c r="BK1190" s="259"/>
      <c r="BL1190" s="259"/>
      <c r="BM1190" s="259"/>
      <c r="BN1190" s="259"/>
      <c r="BO1190" s="259"/>
      <c r="BP1190" s="259"/>
      <c r="BQ1190" s="259"/>
      <c r="BR1190" s="259"/>
      <c r="BS1190" s="259"/>
      <c r="BT1190" s="259"/>
      <c r="BU1190" s="259"/>
      <c r="BV1190" s="259"/>
      <c r="BW1190" s="259"/>
      <c r="BX1190" s="259"/>
      <c r="BY1190" s="259"/>
      <c r="BZ1190" s="259"/>
      <c r="CA1190" s="259"/>
      <c r="CB1190" s="259"/>
      <c r="CC1190" s="259"/>
      <c r="CD1190" s="259"/>
      <c r="CE1190" s="259"/>
    </row>
    <row r="1191" spans="46:83" x14ac:dyDescent="0.15">
      <c r="AT1191" s="259"/>
      <c r="AU1191" s="259"/>
      <c r="AV1191" s="259"/>
      <c r="AW1191" s="259"/>
      <c r="AX1191" s="259"/>
      <c r="AY1191" s="259"/>
      <c r="AZ1191" s="259"/>
      <c r="BA1191" s="259"/>
      <c r="BB1191" s="259"/>
      <c r="BC1191" s="259"/>
      <c r="BD1191" s="259"/>
      <c r="BE1191" s="259"/>
      <c r="BF1191" s="259"/>
      <c r="BG1191" s="259"/>
      <c r="BH1191" s="259"/>
      <c r="BI1191" s="259"/>
      <c r="BJ1191" s="259"/>
      <c r="BK1191" s="259"/>
      <c r="BL1191" s="259"/>
      <c r="BM1191" s="259"/>
      <c r="BN1191" s="259"/>
      <c r="BO1191" s="259"/>
      <c r="BP1191" s="259"/>
      <c r="BQ1191" s="259"/>
      <c r="BR1191" s="259"/>
      <c r="BS1191" s="259"/>
      <c r="BT1191" s="259"/>
      <c r="BU1191" s="259"/>
      <c r="BV1191" s="259"/>
      <c r="BW1191" s="259"/>
      <c r="BX1191" s="259"/>
      <c r="BY1191" s="259"/>
      <c r="BZ1191" s="259"/>
      <c r="CA1191" s="259"/>
      <c r="CB1191" s="259"/>
      <c r="CC1191" s="259"/>
      <c r="CD1191" s="259"/>
      <c r="CE1191" s="259"/>
    </row>
    <row r="1192" spans="46:83" x14ac:dyDescent="0.15">
      <c r="AT1192" s="259"/>
      <c r="AU1192" s="259"/>
      <c r="AV1192" s="259"/>
      <c r="AW1192" s="259"/>
      <c r="AX1192" s="259"/>
      <c r="AY1192" s="259"/>
      <c r="AZ1192" s="259"/>
      <c r="BA1192" s="259"/>
      <c r="BB1192" s="259"/>
      <c r="BC1192" s="259"/>
      <c r="BD1192" s="259"/>
      <c r="BE1192" s="259"/>
      <c r="BF1192" s="259"/>
      <c r="BG1192" s="259"/>
      <c r="BH1192" s="259"/>
      <c r="BI1192" s="259"/>
      <c r="BJ1192" s="259"/>
      <c r="BK1192" s="259"/>
      <c r="BL1192" s="259"/>
      <c r="BM1192" s="259"/>
      <c r="BN1192" s="259"/>
      <c r="BO1192" s="259"/>
      <c r="BP1192" s="259"/>
      <c r="BQ1192" s="259"/>
      <c r="BR1192" s="259"/>
      <c r="BS1192" s="259"/>
      <c r="BT1192" s="259"/>
      <c r="BU1192" s="259"/>
      <c r="BV1192" s="259"/>
      <c r="BW1192" s="259"/>
      <c r="BX1192" s="259"/>
      <c r="BY1192" s="259"/>
      <c r="BZ1192" s="259"/>
      <c r="CA1192" s="259"/>
      <c r="CB1192" s="259"/>
      <c r="CC1192" s="259"/>
      <c r="CD1192" s="259"/>
      <c r="CE1192" s="259"/>
    </row>
    <row r="1193" spans="46:83" x14ac:dyDescent="0.15">
      <c r="AT1193" s="259"/>
      <c r="AU1193" s="259"/>
      <c r="AV1193" s="259"/>
      <c r="AW1193" s="259"/>
      <c r="AX1193" s="259"/>
      <c r="AY1193" s="259"/>
      <c r="AZ1193" s="259"/>
      <c r="BA1193" s="259"/>
      <c r="BB1193" s="259"/>
      <c r="BC1193" s="259"/>
      <c r="BD1193" s="259"/>
      <c r="BE1193" s="259"/>
      <c r="BF1193" s="259"/>
      <c r="BG1193" s="259"/>
      <c r="BH1193" s="259"/>
      <c r="BI1193" s="259"/>
      <c r="BJ1193" s="259"/>
      <c r="BK1193" s="259"/>
      <c r="BL1193" s="259"/>
      <c r="BM1193" s="259"/>
      <c r="BN1193" s="259"/>
      <c r="BO1193" s="259"/>
      <c r="BP1193" s="259"/>
      <c r="BQ1193" s="259"/>
      <c r="BR1193" s="259"/>
      <c r="BS1193" s="259"/>
      <c r="BT1193" s="259"/>
      <c r="BU1193" s="259"/>
      <c r="BV1193" s="259"/>
      <c r="BW1193" s="259"/>
      <c r="BX1193" s="259"/>
      <c r="BY1193" s="259"/>
      <c r="BZ1193" s="259"/>
      <c r="CA1193" s="259"/>
      <c r="CB1193" s="259"/>
      <c r="CC1193" s="259"/>
      <c r="CD1193" s="259"/>
      <c r="CE1193" s="259"/>
    </row>
    <row r="1194" spans="46:83" x14ac:dyDescent="0.15">
      <c r="AT1194" s="259"/>
      <c r="AU1194" s="259"/>
      <c r="AV1194" s="259"/>
      <c r="AW1194" s="259"/>
      <c r="AX1194" s="259"/>
      <c r="AY1194" s="259"/>
      <c r="AZ1194" s="259"/>
      <c r="BA1194" s="259"/>
      <c r="BB1194" s="259"/>
      <c r="BC1194" s="259"/>
      <c r="BD1194" s="259"/>
      <c r="BE1194" s="259"/>
      <c r="BF1194" s="259"/>
      <c r="BG1194" s="259"/>
      <c r="BH1194" s="259"/>
      <c r="BI1194" s="259"/>
      <c r="BJ1194" s="259"/>
      <c r="BK1194" s="259"/>
      <c r="BL1194" s="259"/>
      <c r="BM1194" s="259"/>
      <c r="BN1194" s="259"/>
      <c r="BO1194" s="259"/>
      <c r="BP1194" s="259"/>
      <c r="BQ1194" s="259"/>
      <c r="BR1194" s="259"/>
      <c r="BS1194" s="259"/>
      <c r="BT1194" s="259"/>
      <c r="BU1194" s="259"/>
      <c r="BV1194" s="259"/>
      <c r="BW1194" s="259"/>
      <c r="BX1194" s="259"/>
      <c r="BY1194" s="259"/>
      <c r="BZ1194" s="259"/>
      <c r="CA1194" s="259"/>
      <c r="CB1194" s="259"/>
      <c r="CC1194" s="259"/>
      <c r="CD1194" s="259"/>
      <c r="CE1194" s="259"/>
    </row>
    <row r="1195" spans="46:83" x14ac:dyDescent="0.15">
      <c r="AT1195" s="259"/>
      <c r="AU1195" s="259"/>
      <c r="AV1195" s="259"/>
      <c r="AW1195" s="259"/>
      <c r="AX1195" s="259"/>
      <c r="AY1195" s="259"/>
      <c r="AZ1195" s="259"/>
      <c r="BA1195" s="259"/>
      <c r="BB1195" s="259"/>
      <c r="BC1195" s="259"/>
      <c r="BD1195" s="259"/>
      <c r="BE1195" s="259"/>
      <c r="BF1195" s="259"/>
      <c r="BG1195" s="259"/>
      <c r="BH1195" s="259"/>
      <c r="BI1195" s="259"/>
      <c r="BJ1195" s="259"/>
      <c r="BK1195" s="259"/>
      <c r="BL1195" s="259"/>
      <c r="BM1195" s="259"/>
      <c r="BN1195" s="259"/>
      <c r="BO1195" s="259"/>
      <c r="BP1195" s="259"/>
      <c r="BQ1195" s="259"/>
      <c r="BR1195" s="259"/>
      <c r="BS1195" s="259"/>
      <c r="BT1195" s="259"/>
      <c r="BU1195" s="259"/>
      <c r="BV1195" s="259"/>
      <c r="BW1195" s="259"/>
      <c r="BX1195" s="259"/>
      <c r="BY1195" s="259"/>
      <c r="BZ1195" s="259"/>
      <c r="CA1195" s="259"/>
      <c r="CB1195" s="259"/>
      <c r="CC1195" s="259"/>
      <c r="CD1195" s="259"/>
      <c r="CE1195" s="259"/>
    </row>
    <row r="1196" spans="46:83" x14ac:dyDescent="0.15">
      <c r="AT1196" s="259"/>
      <c r="AU1196" s="259"/>
      <c r="AV1196" s="259"/>
      <c r="AW1196" s="259"/>
      <c r="AX1196" s="259"/>
      <c r="AY1196" s="259"/>
      <c r="AZ1196" s="259"/>
      <c r="BA1196" s="259"/>
      <c r="BB1196" s="259"/>
      <c r="BC1196" s="259"/>
      <c r="BD1196" s="259"/>
      <c r="BE1196" s="259"/>
      <c r="BF1196" s="259"/>
      <c r="BG1196" s="259"/>
      <c r="BH1196" s="259"/>
      <c r="BI1196" s="259"/>
      <c r="BJ1196" s="259"/>
      <c r="BK1196" s="259"/>
      <c r="BL1196" s="259"/>
      <c r="BM1196" s="259"/>
      <c r="BN1196" s="259"/>
      <c r="BO1196" s="259"/>
      <c r="BP1196" s="259"/>
      <c r="BQ1196" s="259"/>
      <c r="BR1196" s="259"/>
      <c r="BS1196" s="259"/>
      <c r="BT1196" s="259"/>
      <c r="BU1196" s="259"/>
      <c r="BV1196" s="259"/>
      <c r="BW1196" s="259"/>
      <c r="BX1196" s="259"/>
      <c r="BY1196" s="259"/>
      <c r="BZ1196" s="259"/>
      <c r="CA1196" s="259"/>
      <c r="CB1196" s="259"/>
      <c r="CC1196" s="259"/>
      <c r="CD1196" s="259"/>
      <c r="CE1196" s="259"/>
    </row>
    <row r="1197" spans="46:83" x14ac:dyDescent="0.15">
      <c r="AT1197" s="259"/>
      <c r="AU1197" s="259"/>
      <c r="AV1197" s="259"/>
      <c r="AW1197" s="259"/>
      <c r="AX1197" s="259"/>
      <c r="AY1197" s="259"/>
      <c r="AZ1197" s="259"/>
      <c r="BA1197" s="259"/>
      <c r="BB1197" s="259"/>
      <c r="BC1197" s="259"/>
      <c r="BD1197" s="259"/>
      <c r="BE1197" s="259"/>
      <c r="BF1197" s="259"/>
      <c r="BG1197" s="259"/>
      <c r="BH1197" s="259"/>
      <c r="BI1197" s="259"/>
      <c r="BJ1197" s="259"/>
      <c r="BK1197" s="259"/>
      <c r="BL1197" s="259"/>
      <c r="BM1197" s="259"/>
      <c r="BN1197" s="259"/>
      <c r="BO1197" s="259"/>
      <c r="BP1197" s="259"/>
      <c r="BQ1197" s="259"/>
      <c r="BR1197" s="259"/>
      <c r="BS1197" s="259"/>
      <c r="BT1197" s="259"/>
      <c r="BU1197" s="259"/>
      <c r="BV1197" s="259"/>
      <c r="BW1197" s="259"/>
      <c r="BX1197" s="259"/>
      <c r="BY1197" s="259"/>
      <c r="BZ1197" s="259"/>
      <c r="CA1197" s="259"/>
      <c r="CB1197" s="259"/>
      <c r="CC1197" s="259"/>
      <c r="CD1197" s="259"/>
      <c r="CE1197" s="259"/>
    </row>
    <row r="1198" spans="46:83" x14ac:dyDescent="0.15">
      <c r="AT1198" s="259"/>
      <c r="AU1198" s="259"/>
      <c r="AV1198" s="259"/>
      <c r="AW1198" s="259"/>
      <c r="AX1198" s="259"/>
      <c r="AY1198" s="259"/>
      <c r="AZ1198" s="259"/>
      <c r="BA1198" s="259"/>
      <c r="BB1198" s="259"/>
      <c r="BC1198" s="259"/>
      <c r="BD1198" s="259"/>
      <c r="BE1198" s="259"/>
      <c r="BF1198" s="259"/>
      <c r="BG1198" s="259"/>
      <c r="BH1198" s="259"/>
      <c r="BI1198" s="259"/>
      <c r="BJ1198" s="259"/>
      <c r="BK1198" s="259"/>
      <c r="BL1198" s="259"/>
      <c r="BM1198" s="259"/>
      <c r="BN1198" s="259"/>
      <c r="BO1198" s="259"/>
      <c r="BP1198" s="259"/>
      <c r="BQ1198" s="259"/>
      <c r="BR1198" s="259"/>
      <c r="BS1198" s="259"/>
      <c r="BT1198" s="259"/>
      <c r="BU1198" s="259"/>
      <c r="BV1198" s="259"/>
      <c r="BW1198" s="259"/>
      <c r="BX1198" s="259"/>
      <c r="BY1198" s="259"/>
      <c r="BZ1198" s="259"/>
      <c r="CA1198" s="259"/>
      <c r="CB1198" s="259"/>
      <c r="CC1198" s="259"/>
      <c r="CD1198" s="259"/>
      <c r="CE1198" s="259"/>
    </row>
    <row r="1199" spans="46:83" x14ac:dyDescent="0.15">
      <c r="AT1199" s="259"/>
      <c r="AU1199" s="259"/>
      <c r="AV1199" s="259"/>
      <c r="AW1199" s="259"/>
      <c r="AX1199" s="259"/>
      <c r="AY1199" s="259"/>
      <c r="AZ1199" s="259"/>
      <c r="BA1199" s="259"/>
      <c r="BB1199" s="259"/>
      <c r="BC1199" s="259"/>
      <c r="BD1199" s="259"/>
      <c r="BE1199" s="259"/>
      <c r="BF1199" s="259"/>
      <c r="BG1199" s="259"/>
      <c r="BH1199" s="259"/>
      <c r="BI1199" s="259"/>
      <c r="BJ1199" s="259"/>
      <c r="BK1199" s="259"/>
      <c r="BL1199" s="259"/>
      <c r="BM1199" s="259"/>
      <c r="BN1199" s="259"/>
      <c r="BO1199" s="259"/>
      <c r="BP1199" s="259"/>
      <c r="BQ1199" s="259"/>
      <c r="BR1199" s="259"/>
      <c r="BS1199" s="259"/>
      <c r="BT1199" s="259"/>
      <c r="BU1199" s="259"/>
      <c r="BV1199" s="259"/>
      <c r="BW1199" s="259"/>
      <c r="BX1199" s="259"/>
      <c r="BY1199" s="259"/>
      <c r="BZ1199" s="259"/>
      <c r="CA1199" s="259"/>
      <c r="CB1199" s="259"/>
      <c r="CC1199" s="259"/>
      <c r="CD1199" s="259"/>
      <c r="CE1199" s="259"/>
    </row>
    <row r="1200" spans="46:83" x14ac:dyDescent="0.15">
      <c r="AT1200" s="259"/>
      <c r="AU1200" s="259"/>
      <c r="AV1200" s="259"/>
      <c r="AW1200" s="259"/>
      <c r="AX1200" s="259"/>
      <c r="AY1200" s="259"/>
      <c r="AZ1200" s="259"/>
      <c r="BA1200" s="259"/>
      <c r="BB1200" s="259"/>
      <c r="BC1200" s="259"/>
      <c r="BD1200" s="259"/>
      <c r="BE1200" s="259"/>
      <c r="BF1200" s="259"/>
      <c r="BG1200" s="259"/>
      <c r="BH1200" s="259"/>
      <c r="BI1200" s="259"/>
      <c r="BJ1200" s="259"/>
      <c r="BK1200" s="259"/>
      <c r="BL1200" s="259"/>
      <c r="BM1200" s="259"/>
      <c r="BN1200" s="259"/>
      <c r="BO1200" s="259"/>
      <c r="BP1200" s="259"/>
      <c r="BQ1200" s="259"/>
      <c r="BR1200" s="259"/>
      <c r="BS1200" s="259"/>
      <c r="BT1200" s="259"/>
      <c r="BU1200" s="259"/>
      <c r="BV1200" s="259"/>
      <c r="BW1200" s="259"/>
      <c r="BX1200" s="259"/>
      <c r="BY1200" s="259"/>
      <c r="BZ1200" s="259"/>
      <c r="CA1200" s="259"/>
      <c r="CB1200" s="259"/>
      <c r="CC1200" s="259"/>
      <c r="CD1200" s="259"/>
      <c r="CE1200" s="259"/>
    </row>
    <row r="1201" spans="46:83" x14ac:dyDescent="0.15">
      <c r="AT1201" s="259"/>
      <c r="AU1201" s="259"/>
      <c r="AV1201" s="259"/>
      <c r="AW1201" s="259"/>
      <c r="AX1201" s="259"/>
      <c r="AY1201" s="259"/>
      <c r="AZ1201" s="259"/>
      <c r="BA1201" s="259"/>
      <c r="BB1201" s="259"/>
      <c r="BC1201" s="259"/>
      <c r="BD1201" s="259"/>
      <c r="BE1201" s="259"/>
      <c r="BF1201" s="259"/>
      <c r="BG1201" s="259"/>
      <c r="BH1201" s="259"/>
      <c r="BI1201" s="259"/>
      <c r="BJ1201" s="259"/>
      <c r="BK1201" s="259"/>
      <c r="BL1201" s="259"/>
      <c r="BM1201" s="259"/>
      <c r="BN1201" s="259"/>
      <c r="BO1201" s="259"/>
      <c r="BP1201" s="259"/>
      <c r="BQ1201" s="259"/>
      <c r="BR1201" s="259"/>
      <c r="BS1201" s="259"/>
      <c r="BT1201" s="259"/>
      <c r="BU1201" s="259"/>
      <c r="BV1201" s="259"/>
      <c r="BW1201" s="259"/>
      <c r="BX1201" s="259"/>
      <c r="BY1201" s="259"/>
      <c r="BZ1201" s="259"/>
      <c r="CA1201" s="259"/>
      <c r="CB1201" s="259"/>
      <c r="CC1201" s="259"/>
      <c r="CD1201" s="259"/>
      <c r="CE1201" s="259"/>
    </row>
    <row r="1202" spans="46:83" x14ac:dyDescent="0.15">
      <c r="AT1202" s="259"/>
      <c r="AU1202" s="259"/>
      <c r="AV1202" s="259"/>
      <c r="AW1202" s="259"/>
      <c r="AX1202" s="259"/>
      <c r="AY1202" s="259"/>
      <c r="AZ1202" s="259"/>
      <c r="BA1202" s="259"/>
      <c r="BB1202" s="259"/>
      <c r="BC1202" s="259"/>
      <c r="BD1202" s="259"/>
      <c r="BE1202" s="259"/>
      <c r="BF1202" s="259"/>
      <c r="BG1202" s="259"/>
      <c r="BH1202" s="259"/>
      <c r="BI1202" s="259"/>
      <c r="BJ1202" s="259"/>
      <c r="BK1202" s="259"/>
      <c r="BL1202" s="259"/>
      <c r="BM1202" s="259"/>
      <c r="BN1202" s="259"/>
      <c r="BO1202" s="259"/>
      <c r="BP1202" s="259"/>
      <c r="BQ1202" s="259"/>
      <c r="BR1202" s="259"/>
      <c r="BS1202" s="259"/>
      <c r="BT1202" s="259"/>
      <c r="BU1202" s="259"/>
      <c r="BV1202" s="259"/>
      <c r="BW1202" s="259"/>
      <c r="BX1202" s="259"/>
      <c r="BY1202" s="259"/>
      <c r="BZ1202" s="259"/>
      <c r="CA1202" s="259"/>
      <c r="CB1202" s="259"/>
      <c r="CC1202" s="259"/>
      <c r="CD1202" s="259"/>
      <c r="CE1202" s="259"/>
    </row>
    <row r="1203" spans="46:83" x14ac:dyDescent="0.15">
      <c r="AT1203" s="259"/>
      <c r="AU1203" s="259"/>
      <c r="AV1203" s="259"/>
      <c r="AW1203" s="259"/>
      <c r="AX1203" s="259"/>
      <c r="AY1203" s="259"/>
      <c r="AZ1203" s="259"/>
      <c r="BA1203" s="259"/>
      <c r="BB1203" s="259"/>
      <c r="BC1203" s="259"/>
      <c r="BD1203" s="259"/>
      <c r="BE1203" s="259"/>
      <c r="BF1203" s="259"/>
      <c r="BG1203" s="259"/>
      <c r="BH1203" s="259"/>
      <c r="BI1203" s="259"/>
      <c r="BJ1203" s="259"/>
      <c r="BK1203" s="259"/>
      <c r="BL1203" s="259"/>
      <c r="BM1203" s="259"/>
      <c r="BN1203" s="259"/>
      <c r="BO1203" s="259"/>
      <c r="BP1203" s="259"/>
      <c r="BQ1203" s="259"/>
      <c r="BR1203" s="259"/>
      <c r="BS1203" s="259"/>
      <c r="BT1203" s="259"/>
      <c r="BU1203" s="259"/>
      <c r="BV1203" s="259"/>
      <c r="BW1203" s="259"/>
      <c r="BX1203" s="259"/>
      <c r="BY1203" s="259"/>
      <c r="BZ1203" s="259"/>
      <c r="CA1203" s="259"/>
      <c r="CB1203" s="259"/>
      <c r="CC1203" s="259"/>
      <c r="CD1203" s="259"/>
      <c r="CE1203" s="259"/>
    </row>
    <row r="1204" spans="46:83" x14ac:dyDescent="0.15">
      <c r="AT1204" s="259"/>
      <c r="AU1204" s="259"/>
      <c r="AV1204" s="259"/>
      <c r="AW1204" s="259"/>
      <c r="AX1204" s="259"/>
      <c r="AY1204" s="259"/>
      <c r="AZ1204" s="259"/>
      <c r="BA1204" s="259"/>
      <c r="BB1204" s="259"/>
      <c r="BC1204" s="259"/>
      <c r="BD1204" s="259"/>
      <c r="BE1204" s="259"/>
      <c r="BF1204" s="259"/>
      <c r="BG1204" s="259"/>
      <c r="BH1204" s="259"/>
      <c r="BI1204" s="259"/>
      <c r="BJ1204" s="259"/>
      <c r="BK1204" s="259"/>
      <c r="BL1204" s="259"/>
      <c r="BM1204" s="259"/>
      <c r="BN1204" s="259"/>
      <c r="BO1204" s="259"/>
      <c r="BP1204" s="259"/>
      <c r="BQ1204" s="259"/>
      <c r="BR1204" s="259"/>
      <c r="BS1204" s="259"/>
      <c r="BT1204" s="259"/>
      <c r="BU1204" s="259"/>
      <c r="BV1204" s="259"/>
      <c r="BW1204" s="259"/>
      <c r="BX1204" s="259"/>
      <c r="BY1204" s="259"/>
      <c r="BZ1204" s="259"/>
      <c r="CA1204" s="259"/>
      <c r="CB1204" s="259"/>
      <c r="CC1204" s="259"/>
      <c r="CD1204" s="259"/>
      <c r="CE1204" s="259"/>
    </row>
    <row r="1205" spans="46:83" x14ac:dyDescent="0.15">
      <c r="AT1205" s="259"/>
      <c r="AU1205" s="259"/>
      <c r="AV1205" s="259"/>
      <c r="AW1205" s="259"/>
      <c r="AX1205" s="259"/>
      <c r="AY1205" s="259"/>
      <c r="AZ1205" s="259"/>
      <c r="BA1205" s="259"/>
      <c r="BB1205" s="259"/>
      <c r="BC1205" s="259"/>
      <c r="BD1205" s="259"/>
      <c r="BE1205" s="259"/>
      <c r="BF1205" s="259"/>
      <c r="BG1205" s="259"/>
      <c r="BH1205" s="259"/>
      <c r="BI1205" s="259"/>
      <c r="BJ1205" s="259"/>
      <c r="BK1205" s="259"/>
      <c r="BL1205" s="259"/>
      <c r="BM1205" s="259"/>
      <c r="BN1205" s="259"/>
      <c r="BO1205" s="259"/>
      <c r="BP1205" s="259"/>
      <c r="BQ1205" s="259"/>
      <c r="BR1205" s="259"/>
      <c r="BS1205" s="259"/>
      <c r="BT1205" s="259"/>
      <c r="BU1205" s="259"/>
      <c r="BV1205" s="259"/>
      <c r="BW1205" s="259"/>
      <c r="BX1205" s="259"/>
      <c r="BY1205" s="259"/>
      <c r="BZ1205" s="259"/>
      <c r="CA1205" s="259"/>
      <c r="CB1205" s="259"/>
      <c r="CC1205" s="259"/>
      <c r="CD1205" s="259"/>
      <c r="CE1205" s="259"/>
    </row>
    <row r="1206" spans="46:83" x14ac:dyDescent="0.15">
      <c r="AT1206" s="259"/>
      <c r="AU1206" s="259"/>
      <c r="AV1206" s="259"/>
      <c r="AW1206" s="259"/>
      <c r="AX1206" s="259"/>
      <c r="AY1206" s="259"/>
      <c r="AZ1206" s="259"/>
      <c r="BA1206" s="259"/>
      <c r="BB1206" s="259"/>
      <c r="BC1206" s="259"/>
      <c r="BD1206" s="259"/>
      <c r="BE1206" s="259"/>
      <c r="BF1206" s="259"/>
      <c r="BG1206" s="259"/>
      <c r="BH1206" s="259"/>
      <c r="BI1206" s="259"/>
      <c r="BJ1206" s="259"/>
      <c r="BK1206" s="259"/>
      <c r="BL1206" s="259"/>
      <c r="BM1206" s="259"/>
      <c r="BN1206" s="259"/>
      <c r="BO1206" s="259"/>
      <c r="BP1206" s="259"/>
      <c r="BQ1206" s="259"/>
      <c r="BR1206" s="259"/>
      <c r="BS1206" s="259"/>
      <c r="BT1206" s="259"/>
      <c r="BU1206" s="259"/>
      <c r="BV1206" s="259"/>
      <c r="BW1206" s="259"/>
      <c r="BX1206" s="259"/>
      <c r="BY1206" s="259"/>
      <c r="BZ1206" s="259"/>
      <c r="CA1206" s="259"/>
      <c r="CB1206" s="259"/>
      <c r="CC1206" s="259"/>
      <c r="CD1206" s="259"/>
      <c r="CE1206" s="259"/>
    </row>
    <row r="1207" spans="46:83" x14ac:dyDescent="0.15">
      <c r="AT1207" s="259"/>
      <c r="AU1207" s="259"/>
      <c r="AV1207" s="259"/>
      <c r="AW1207" s="259"/>
      <c r="AX1207" s="259"/>
      <c r="AY1207" s="259"/>
      <c r="AZ1207" s="259"/>
      <c r="BA1207" s="259"/>
      <c r="BB1207" s="259"/>
      <c r="BC1207" s="259"/>
      <c r="BD1207" s="259"/>
      <c r="BE1207" s="259"/>
      <c r="BF1207" s="259"/>
      <c r="BG1207" s="259"/>
      <c r="BH1207" s="259"/>
      <c r="BI1207" s="259"/>
      <c r="BJ1207" s="259"/>
      <c r="BK1207" s="259"/>
      <c r="BL1207" s="259"/>
      <c r="BM1207" s="259"/>
      <c r="BN1207" s="259"/>
      <c r="BO1207" s="259"/>
      <c r="BP1207" s="259"/>
      <c r="BQ1207" s="259"/>
      <c r="BR1207" s="259"/>
      <c r="BS1207" s="259"/>
      <c r="BT1207" s="259"/>
      <c r="BU1207" s="259"/>
      <c r="BV1207" s="259"/>
      <c r="BW1207" s="259"/>
      <c r="BX1207" s="259"/>
      <c r="BY1207" s="259"/>
      <c r="BZ1207" s="259"/>
      <c r="CA1207" s="259"/>
      <c r="CB1207" s="259"/>
      <c r="CC1207" s="259"/>
      <c r="CD1207" s="259"/>
      <c r="CE1207" s="259"/>
    </row>
    <row r="1208" spans="46:83" x14ac:dyDescent="0.15">
      <c r="AT1208" s="259"/>
      <c r="AU1208" s="259"/>
      <c r="AV1208" s="259"/>
      <c r="AW1208" s="259"/>
      <c r="AX1208" s="259"/>
      <c r="AY1208" s="259"/>
      <c r="AZ1208" s="259"/>
      <c r="BA1208" s="259"/>
      <c r="BB1208" s="259"/>
      <c r="BC1208" s="259"/>
      <c r="BD1208" s="259"/>
      <c r="BE1208" s="259"/>
      <c r="BF1208" s="259"/>
      <c r="BG1208" s="259"/>
      <c r="BH1208" s="259"/>
      <c r="BI1208" s="259"/>
      <c r="BJ1208" s="259"/>
      <c r="BK1208" s="259"/>
      <c r="BL1208" s="259"/>
      <c r="BM1208" s="259"/>
      <c r="BN1208" s="259"/>
      <c r="BO1208" s="259"/>
      <c r="BP1208" s="259"/>
      <c r="BQ1208" s="259"/>
      <c r="BR1208" s="259"/>
      <c r="BS1208" s="259"/>
      <c r="BT1208" s="259"/>
      <c r="BU1208" s="259"/>
      <c r="BV1208" s="259"/>
      <c r="BW1208" s="259"/>
      <c r="BX1208" s="259"/>
      <c r="BY1208" s="259"/>
      <c r="BZ1208" s="259"/>
      <c r="CA1208" s="259"/>
      <c r="CB1208" s="259"/>
      <c r="CC1208" s="259"/>
      <c r="CD1208" s="259"/>
      <c r="CE1208" s="259"/>
    </row>
    <row r="1209" spans="46:83" x14ac:dyDescent="0.15">
      <c r="AT1209" s="259"/>
      <c r="AU1209" s="259"/>
      <c r="AV1209" s="259"/>
      <c r="AW1209" s="259"/>
      <c r="AX1209" s="259"/>
      <c r="AY1209" s="259"/>
      <c r="AZ1209" s="259"/>
      <c r="BA1209" s="259"/>
      <c r="BB1209" s="259"/>
      <c r="BC1209" s="259"/>
      <c r="BD1209" s="259"/>
      <c r="BE1209" s="259"/>
      <c r="BF1209" s="259"/>
      <c r="BG1209" s="259"/>
      <c r="BH1209" s="259"/>
      <c r="BI1209" s="259"/>
      <c r="BJ1209" s="259"/>
      <c r="BK1209" s="259"/>
      <c r="BL1209" s="259"/>
      <c r="BM1209" s="259"/>
      <c r="BN1209" s="259"/>
      <c r="BO1209" s="259"/>
      <c r="BP1209" s="259"/>
      <c r="BQ1209" s="259"/>
      <c r="BR1209" s="259"/>
      <c r="BS1209" s="259"/>
      <c r="BT1209" s="259"/>
      <c r="BU1209" s="259"/>
      <c r="BV1209" s="259"/>
      <c r="BW1209" s="259"/>
      <c r="BX1209" s="259"/>
      <c r="BY1209" s="259"/>
      <c r="BZ1209" s="259"/>
      <c r="CA1209" s="259"/>
      <c r="CB1209" s="259"/>
      <c r="CC1209" s="259"/>
      <c r="CD1209" s="259"/>
      <c r="CE1209" s="259"/>
    </row>
    <row r="1210" spans="46:83" x14ac:dyDescent="0.15">
      <c r="AT1210" s="259"/>
      <c r="AU1210" s="259"/>
      <c r="AV1210" s="259"/>
      <c r="AW1210" s="259"/>
      <c r="AX1210" s="259"/>
      <c r="AY1210" s="259"/>
      <c r="AZ1210" s="259"/>
      <c r="BA1210" s="259"/>
      <c r="BB1210" s="259"/>
      <c r="BC1210" s="259"/>
      <c r="BD1210" s="259"/>
      <c r="BE1210" s="259"/>
      <c r="BF1210" s="259"/>
      <c r="BG1210" s="259"/>
      <c r="BH1210" s="259"/>
      <c r="BI1210" s="259"/>
      <c r="BJ1210" s="259"/>
      <c r="BK1210" s="259"/>
      <c r="BL1210" s="259"/>
      <c r="BM1210" s="259"/>
      <c r="BN1210" s="259"/>
      <c r="BO1210" s="259"/>
      <c r="BP1210" s="259"/>
      <c r="BQ1210" s="259"/>
      <c r="BR1210" s="259"/>
      <c r="BS1210" s="259"/>
      <c r="BT1210" s="259"/>
      <c r="BU1210" s="259"/>
      <c r="BV1210" s="259"/>
      <c r="BW1210" s="259"/>
      <c r="BX1210" s="259"/>
      <c r="BY1210" s="259"/>
      <c r="BZ1210" s="259"/>
      <c r="CA1210" s="259"/>
      <c r="CB1210" s="259"/>
      <c r="CC1210" s="259"/>
      <c r="CD1210" s="259"/>
      <c r="CE1210" s="259"/>
    </row>
    <row r="1211" spans="46:83" x14ac:dyDescent="0.15">
      <c r="AT1211" s="259"/>
      <c r="AU1211" s="259"/>
      <c r="AV1211" s="259"/>
      <c r="AW1211" s="259"/>
      <c r="AX1211" s="259"/>
      <c r="AY1211" s="259"/>
      <c r="AZ1211" s="259"/>
      <c r="BA1211" s="259"/>
      <c r="BB1211" s="259"/>
      <c r="BC1211" s="259"/>
      <c r="BD1211" s="259"/>
      <c r="BE1211" s="259"/>
      <c r="BF1211" s="259"/>
      <c r="BG1211" s="259"/>
      <c r="BH1211" s="259"/>
      <c r="BI1211" s="259"/>
      <c r="BJ1211" s="259"/>
      <c r="BK1211" s="259"/>
      <c r="BL1211" s="259"/>
      <c r="BM1211" s="259"/>
      <c r="BN1211" s="259"/>
      <c r="BO1211" s="259"/>
      <c r="BP1211" s="259"/>
      <c r="BQ1211" s="259"/>
      <c r="BR1211" s="259"/>
      <c r="BS1211" s="259"/>
      <c r="BT1211" s="259"/>
      <c r="BU1211" s="259"/>
      <c r="BV1211" s="259"/>
      <c r="BW1211" s="259"/>
      <c r="BX1211" s="259"/>
      <c r="BY1211" s="259"/>
      <c r="BZ1211" s="259"/>
      <c r="CA1211" s="259"/>
      <c r="CB1211" s="259"/>
      <c r="CC1211" s="259"/>
      <c r="CD1211" s="259"/>
      <c r="CE1211" s="259"/>
    </row>
    <row r="1212" spans="46:83" x14ac:dyDescent="0.15">
      <c r="AT1212" s="259"/>
      <c r="AU1212" s="259"/>
      <c r="AV1212" s="259"/>
      <c r="AW1212" s="259"/>
      <c r="AX1212" s="259"/>
      <c r="AY1212" s="259"/>
      <c r="AZ1212" s="259"/>
      <c r="BA1212" s="259"/>
      <c r="BB1212" s="259"/>
      <c r="BC1212" s="259"/>
      <c r="BD1212" s="259"/>
      <c r="BE1212" s="259"/>
      <c r="BF1212" s="259"/>
      <c r="BG1212" s="259"/>
      <c r="BH1212" s="259"/>
      <c r="BI1212" s="259"/>
      <c r="BJ1212" s="259"/>
      <c r="BK1212" s="259"/>
      <c r="BL1212" s="259"/>
      <c r="BM1212" s="259"/>
      <c r="BN1212" s="259"/>
      <c r="BO1212" s="259"/>
      <c r="BP1212" s="259"/>
      <c r="BQ1212" s="259"/>
      <c r="BR1212" s="259"/>
      <c r="BS1212" s="259"/>
      <c r="BT1212" s="259"/>
      <c r="BU1212" s="259"/>
      <c r="BV1212" s="259"/>
      <c r="BW1212" s="259"/>
      <c r="BX1212" s="259"/>
      <c r="BY1212" s="259"/>
      <c r="BZ1212" s="259"/>
      <c r="CA1212" s="259"/>
      <c r="CB1212" s="259"/>
      <c r="CC1212" s="259"/>
      <c r="CD1212" s="259"/>
      <c r="CE1212" s="259"/>
    </row>
    <row r="1213" spans="46:83" x14ac:dyDescent="0.15">
      <c r="AT1213" s="259"/>
      <c r="AU1213" s="259"/>
      <c r="AV1213" s="259"/>
      <c r="AW1213" s="259"/>
      <c r="AX1213" s="259"/>
      <c r="AY1213" s="259"/>
      <c r="AZ1213" s="259"/>
      <c r="BA1213" s="259"/>
      <c r="BB1213" s="259"/>
      <c r="BC1213" s="259"/>
      <c r="BD1213" s="259"/>
      <c r="BE1213" s="259"/>
      <c r="BF1213" s="259"/>
      <c r="BG1213" s="259"/>
      <c r="BH1213" s="259"/>
      <c r="BI1213" s="259"/>
      <c r="BJ1213" s="259"/>
      <c r="BK1213" s="259"/>
      <c r="BL1213" s="259"/>
      <c r="BM1213" s="259"/>
      <c r="BN1213" s="259"/>
      <c r="BO1213" s="259"/>
      <c r="BP1213" s="259"/>
      <c r="BQ1213" s="259"/>
      <c r="BR1213" s="259"/>
      <c r="BS1213" s="259"/>
      <c r="BT1213" s="259"/>
      <c r="BU1213" s="259"/>
      <c r="BV1213" s="259"/>
      <c r="BW1213" s="259"/>
      <c r="BX1213" s="259"/>
      <c r="BY1213" s="259"/>
      <c r="BZ1213" s="259"/>
      <c r="CA1213" s="259"/>
      <c r="CB1213" s="259"/>
      <c r="CC1213" s="259"/>
      <c r="CD1213" s="259"/>
      <c r="CE1213" s="259"/>
    </row>
    <row r="1214" spans="46:83" x14ac:dyDescent="0.15">
      <c r="AT1214" s="259"/>
      <c r="AU1214" s="259"/>
      <c r="AV1214" s="259"/>
      <c r="AW1214" s="259"/>
      <c r="AX1214" s="259"/>
      <c r="AY1214" s="259"/>
      <c r="AZ1214" s="259"/>
      <c r="BA1214" s="259"/>
      <c r="BB1214" s="259"/>
      <c r="BC1214" s="259"/>
      <c r="BD1214" s="259"/>
      <c r="BE1214" s="259"/>
      <c r="BF1214" s="259"/>
      <c r="BG1214" s="259"/>
      <c r="BH1214" s="259"/>
      <c r="BI1214" s="259"/>
      <c r="BJ1214" s="259"/>
      <c r="BK1214" s="259"/>
      <c r="BL1214" s="259"/>
      <c r="BM1214" s="259"/>
      <c r="BN1214" s="259"/>
      <c r="BO1214" s="259"/>
      <c r="BP1214" s="259"/>
      <c r="BQ1214" s="259"/>
      <c r="BR1214" s="259"/>
      <c r="BS1214" s="259"/>
      <c r="BT1214" s="259"/>
      <c r="BU1214" s="259"/>
      <c r="BV1214" s="259"/>
      <c r="BW1214" s="259"/>
      <c r="BX1214" s="259"/>
      <c r="BY1214" s="259"/>
      <c r="BZ1214" s="259"/>
      <c r="CA1214" s="259"/>
      <c r="CB1214" s="259"/>
      <c r="CC1214" s="259"/>
      <c r="CD1214" s="259"/>
      <c r="CE1214" s="259"/>
    </row>
    <row r="1215" spans="46:83" x14ac:dyDescent="0.15">
      <c r="AT1215" s="259"/>
      <c r="AU1215" s="259"/>
      <c r="AV1215" s="259"/>
      <c r="AW1215" s="259"/>
      <c r="AX1215" s="259"/>
      <c r="AY1215" s="259"/>
      <c r="AZ1215" s="259"/>
      <c r="BA1215" s="259"/>
      <c r="BB1215" s="259"/>
      <c r="BC1215" s="259"/>
      <c r="BD1215" s="259"/>
      <c r="BE1215" s="259"/>
      <c r="BF1215" s="259"/>
      <c r="BG1215" s="259"/>
      <c r="BH1215" s="259"/>
      <c r="BI1215" s="259"/>
      <c r="BJ1215" s="259"/>
      <c r="BK1215" s="259"/>
      <c r="BL1215" s="259"/>
      <c r="BM1215" s="259"/>
      <c r="BN1215" s="259"/>
      <c r="BO1215" s="259"/>
      <c r="BP1215" s="259"/>
      <c r="BQ1215" s="259"/>
      <c r="BR1215" s="259"/>
      <c r="BS1215" s="259"/>
      <c r="BT1215" s="259"/>
      <c r="BU1215" s="259"/>
      <c r="BV1215" s="259"/>
      <c r="BW1215" s="259"/>
      <c r="BX1215" s="259"/>
      <c r="BY1215" s="259"/>
      <c r="BZ1215" s="259"/>
      <c r="CA1215" s="259"/>
      <c r="CB1215" s="259"/>
      <c r="CC1215" s="259"/>
      <c r="CD1215" s="259"/>
      <c r="CE1215" s="259"/>
    </row>
    <row r="1216" spans="46:83" x14ac:dyDescent="0.15">
      <c r="AT1216" s="259"/>
      <c r="AU1216" s="259"/>
      <c r="AV1216" s="259"/>
      <c r="AW1216" s="259"/>
      <c r="AX1216" s="259"/>
      <c r="AY1216" s="259"/>
      <c r="AZ1216" s="259"/>
      <c r="BA1216" s="259"/>
      <c r="BB1216" s="259"/>
      <c r="BC1216" s="259"/>
      <c r="BD1216" s="259"/>
      <c r="BE1216" s="259"/>
      <c r="BF1216" s="259"/>
      <c r="BG1216" s="259"/>
      <c r="BH1216" s="259"/>
      <c r="BI1216" s="259"/>
      <c r="BJ1216" s="259"/>
      <c r="BK1216" s="259"/>
      <c r="BL1216" s="259"/>
      <c r="BM1216" s="259"/>
      <c r="BN1216" s="259"/>
      <c r="BO1216" s="259"/>
      <c r="BP1216" s="259"/>
      <c r="BQ1216" s="259"/>
      <c r="BR1216" s="259"/>
      <c r="BS1216" s="259"/>
      <c r="BT1216" s="259"/>
      <c r="BU1216" s="259"/>
      <c r="BV1216" s="259"/>
      <c r="BW1216" s="259"/>
      <c r="BX1216" s="259"/>
      <c r="BY1216" s="259"/>
      <c r="BZ1216" s="259"/>
      <c r="CA1216" s="259"/>
      <c r="CB1216" s="259"/>
      <c r="CC1216" s="259"/>
      <c r="CD1216" s="259"/>
      <c r="CE1216" s="259"/>
    </row>
    <row r="1217" spans="46:83" x14ac:dyDescent="0.15">
      <c r="AT1217" s="259"/>
      <c r="AU1217" s="259"/>
      <c r="AV1217" s="259"/>
      <c r="AW1217" s="259"/>
      <c r="AX1217" s="259"/>
      <c r="AY1217" s="259"/>
      <c r="AZ1217" s="259"/>
      <c r="BA1217" s="259"/>
      <c r="BB1217" s="259"/>
      <c r="BC1217" s="259"/>
      <c r="BD1217" s="259"/>
      <c r="BE1217" s="259"/>
      <c r="BF1217" s="259"/>
      <c r="BG1217" s="259"/>
      <c r="BH1217" s="259"/>
      <c r="BI1217" s="259"/>
      <c r="BJ1217" s="259"/>
      <c r="BK1217" s="259"/>
      <c r="BL1217" s="259"/>
      <c r="BM1217" s="259"/>
      <c r="BN1217" s="259"/>
      <c r="BO1217" s="259"/>
      <c r="BP1217" s="259"/>
      <c r="BQ1217" s="259"/>
      <c r="BR1217" s="259"/>
      <c r="BS1217" s="259"/>
      <c r="BT1217" s="259"/>
      <c r="BU1217" s="259"/>
      <c r="BV1217" s="259"/>
      <c r="BW1217" s="259"/>
      <c r="BX1217" s="259"/>
      <c r="BY1217" s="259"/>
      <c r="BZ1217" s="259"/>
      <c r="CA1217" s="259"/>
      <c r="CB1217" s="259"/>
      <c r="CC1217" s="259"/>
      <c r="CD1217" s="259"/>
      <c r="CE1217" s="259"/>
    </row>
    <row r="1218" spans="46:83" x14ac:dyDescent="0.15">
      <c r="AT1218" s="259"/>
      <c r="AU1218" s="259"/>
      <c r="AV1218" s="259"/>
      <c r="AW1218" s="259"/>
      <c r="AX1218" s="259"/>
      <c r="AY1218" s="259"/>
      <c r="AZ1218" s="259"/>
      <c r="BA1218" s="259"/>
      <c r="BB1218" s="259"/>
      <c r="BC1218" s="259"/>
      <c r="BD1218" s="259"/>
      <c r="BE1218" s="259"/>
      <c r="BF1218" s="259"/>
      <c r="BG1218" s="259"/>
      <c r="BH1218" s="259"/>
      <c r="BI1218" s="259"/>
      <c r="BJ1218" s="259"/>
      <c r="BK1218" s="259"/>
      <c r="BL1218" s="259"/>
      <c r="BM1218" s="259"/>
      <c r="BN1218" s="259"/>
      <c r="BO1218" s="259"/>
      <c r="BP1218" s="259"/>
      <c r="BQ1218" s="259"/>
      <c r="BR1218" s="259"/>
      <c r="BS1218" s="259"/>
      <c r="BT1218" s="259"/>
      <c r="BU1218" s="259"/>
      <c r="BV1218" s="259"/>
      <c r="BW1218" s="259"/>
      <c r="BX1218" s="259"/>
      <c r="BY1218" s="259"/>
      <c r="BZ1218" s="259"/>
      <c r="CA1218" s="259"/>
      <c r="CB1218" s="259"/>
      <c r="CC1218" s="259"/>
      <c r="CD1218" s="259"/>
      <c r="CE1218" s="259"/>
    </row>
    <row r="1219" spans="46:83" x14ac:dyDescent="0.15">
      <c r="AT1219" s="259"/>
      <c r="AU1219" s="259"/>
      <c r="AV1219" s="259"/>
      <c r="AW1219" s="259"/>
      <c r="AX1219" s="259"/>
      <c r="AY1219" s="259"/>
      <c r="AZ1219" s="259"/>
      <c r="BA1219" s="259"/>
      <c r="BB1219" s="259"/>
      <c r="BC1219" s="259"/>
      <c r="BD1219" s="259"/>
      <c r="BE1219" s="259"/>
      <c r="BF1219" s="259"/>
      <c r="BG1219" s="259"/>
      <c r="BH1219" s="259"/>
      <c r="BI1219" s="259"/>
      <c r="BJ1219" s="259"/>
      <c r="BK1219" s="259"/>
      <c r="BL1219" s="259"/>
      <c r="BM1219" s="259"/>
      <c r="BN1219" s="259"/>
      <c r="BO1219" s="259"/>
      <c r="BP1219" s="259"/>
      <c r="BQ1219" s="259"/>
      <c r="BR1219" s="259"/>
      <c r="BS1219" s="259"/>
      <c r="BT1219" s="259"/>
      <c r="BU1219" s="259"/>
      <c r="BV1219" s="259"/>
      <c r="BW1219" s="259"/>
      <c r="BX1219" s="259"/>
      <c r="BY1219" s="259"/>
      <c r="BZ1219" s="259"/>
      <c r="CA1219" s="259"/>
      <c r="CB1219" s="259"/>
      <c r="CC1219" s="259"/>
      <c r="CD1219" s="259"/>
      <c r="CE1219" s="259"/>
    </row>
    <row r="1220" spans="46:83" x14ac:dyDescent="0.15">
      <c r="AT1220" s="259"/>
      <c r="AU1220" s="259"/>
      <c r="AV1220" s="259"/>
      <c r="AW1220" s="259"/>
      <c r="AX1220" s="259"/>
      <c r="AY1220" s="259"/>
      <c r="AZ1220" s="259"/>
      <c r="BA1220" s="259"/>
      <c r="BB1220" s="259"/>
      <c r="BC1220" s="259"/>
      <c r="BD1220" s="259"/>
      <c r="BE1220" s="259"/>
      <c r="BF1220" s="259"/>
      <c r="BG1220" s="259"/>
      <c r="BH1220" s="259"/>
      <c r="BI1220" s="259"/>
      <c r="BJ1220" s="259"/>
      <c r="BK1220" s="259"/>
      <c r="BL1220" s="259"/>
      <c r="BM1220" s="259"/>
      <c r="BN1220" s="259"/>
      <c r="BO1220" s="259"/>
      <c r="BP1220" s="259"/>
      <c r="BQ1220" s="259"/>
      <c r="BR1220" s="259"/>
      <c r="BS1220" s="259"/>
      <c r="BT1220" s="259"/>
      <c r="BU1220" s="259"/>
      <c r="BV1220" s="259"/>
      <c r="BW1220" s="259"/>
      <c r="BX1220" s="259"/>
      <c r="BY1220" s="259"/>
      <c r="BZ1220" s="259"/>
      <c r="CA1220" s="259"/>
      <c r="CB1220" s="259"/>
      <c r="CC1220" s="259"/>
      <c r="CD1220" s="259"/>
      <c r="CE1220" s="259"/>
    </row>
    <row r="1221" spans="46:83" x14ac:dyDescent="0.15">
      <c r="AT1221" s="259"/>
      <c r="AU1221" s="259"/>
      <c r="AV1221" s="259"/>
      <c r="AW1221" s="259"/>
      <c r="AX1221" s="259"/>
      <c r="AY1221" s="259"/>
      <c r="AZ1221" s="259"/>
      <c r="BA1221" s="259"/>
      <c r="BB1221" s="259"/>
      <c r="BC1221" s="259"/>
      <c r="BD1221" s="259"/>
      <c r="BE1221" s="259"/>
      <c r="BF1221" s="259"/>
      <c r="BG1221" s="259"/>
      <c r="BH1221" s="259"/>
      <c r="BI1221" s="259"/>
      <c r="BJ1221" s="259"/>
      <c r="BK1221" s="259"/>
      <c r="BL1221" s="259"/>
      <c r="BM1221" s="259"/>
      <c r="BN1221" s="259"/>
      <c r="BO1221" s="259"/>
      <c r="BP1221" s="259"/>
      <c r="BQ1221" s="259"/>
      <c r="BR1221" s="259"/>
      <c r="BS1221" s="259"/>
      <c r="BT1221" s="259"/>
      <c r="BU1221" s="259"/>
      <c r="BV1221" s="259"/>
      <c r="BW1221" s="259"/>
      <c r="BX1221" s="259"/>
      <c r="BY1221" s="259"/>
      <c r="BZ1221" s="259"/>
      <c r="CA1221" s="259"/>
      <c r="CB1221" s="259"/>
      <c r="CC1221" s="259"/>
      <c r="CD1221" s="259"/>
      <c r="CE1221" s="259"/>
    </row>
    <row r="1222" spans="46:83" x14ac:dyDescent="0.15">
      <c r="AT1222" s="259"/>
      <c r="AU1222" s="259"/>
      <c r="AV1222" s="259"/>
      <c r="AW1222" s="259"/>
      <c r="AX1222" s="259"/>
      <c r="AY1222" s="259"/>
      <c r="AZ1222" s="259"/>
      <c r="BA1222" s="259"/>
      <c r="BB1222" s="259"/>
      <c r="BC1222" s="259"/>
      <c r="BD1222" s="259"/>
      <c r="BE1222" s="259"/>
      <c r="BF1222" s="259"/>
      <c r="BG1222" s="259"/>
      <c r="BH1222" s="259"/>
      <c r="BI1222" s="259"/>
      <c r="BJ1222" s="259"/>
      <c r="BK1222" s="259"/>
      <c r="BL1222" s="259"/>
      <c r="BM1222" s="259"/>
      <c r="BN1222" s="259"/>
      <c r="BO1222" s="259"/>
      <c r="BP1222" s="259"/>
      <c r="BQ1222" s="259"/>
      <c r="BR1222" s="259"/>
      <c r="BS1222" s="259"/>
      <c r="BT1222" s="259"/>
      <c r="BU1222" s="259"/>
      <c r="BV1222" s="259"/>
      <c r="BW1222" s="259"/>
      <c r="BX1222" s="259"/>
      <c r="BY1222" s="259"/>
      <c r="BZ1222" s="259"/>
      <c r="CA1222" s="259"/>
      <c r="CB1222" s="259"/>
      <c r="CC1222" s="259"/>
      <c r="CD1222" s="259"/>
      <c r="CE1222" s="259"/>
    </row>
    <row r="1223" spans="46:83" x14ac:dyDescent="0.15">
      <c r="AT1223" s="259"/>
      <c r="AU1223" s="259"/>
      <c r="AV1223" s="259"/>
      <c r="AW1223" s="259"/>
      <c r="AX1223" s="259"/>
      <c r="AY1223" s="259"/>
      <c r="AZ1223" s="259"/>
      <c r="BA1223" s="259"/>
      <c r="BB1223" s="259"/>
      <c r="BC1223" s="259"/>
      <c r="BD1223" s="259"/>
      <c r="BE1223" s="259"/>
      <c r="BF1223" s="259"/>
      <c r="BG1223" s="259"/>
      <c r="BH1223" s="259"/>
      <c r="BI1223" s="259"/>
      <c r="BJ1223" s="259"/>
      <c r="BK1223" s="259"/>
      <c r="BL1223" s="259"/>
      <c r="BM1223" s="259"/>
      <c r="BN1223" s="259"/>
      <c r="BO1223" s="259"/>
      <c r="BP1223" s="259"/>
      <c r="BQ1223" s="259"/>
      <c r="BR1223" s="259"/>
      <c r="BS1223" s="259"/>
      <c r="BT1223" s="259"/>
      <c r="BU1223" s="259"/>
      <c r="BV1223" s="259"/>
      <c r="BW1223" s="259"/>
      <c r="BX1223" s="259"/>
      <c r="BY1223" s="259"/>
      <c r="BZ1223" s="259"/>
      <c r="CA1223" s="259"/>
      <c r="CB1223" s="259"/>
      <c r="CC1223" s="259"/>
      <c r="CD1223" s="259"/>
      <c r="CE1223" s="259"/>
    </row>
    <row r="1224" spans="46:83" x14ac:dyDescent="0.15">
      <c r="AT1224" s="259"/>
      <c r="AU1224" s="259"/>
      <c r="AV1224" s="259"/>
      <c r="AW1224" s="259"/>
      <c r="AX1224" s="259"/>
      <c r="AY1224" s="259"/>
      <c r="AZ1224" s="259"/>
      <c r="BA1224" s="259"/>
      <c r="BB1224" s="259"/>
      <c r="BC1224" s="259"/>
      <c r="BD1224" s="259"/>
      <c r="BE1224" s="259"/>
      <c r="BF1224" s="259"/>
      <c r="BG1224" s="259"/>
      <c r="BH1224" s="259"/>
      <c r="BI1224" s="259"/>
      <c r="BJ1224" s="259"/>
      <c r="BK1224" s="259"/>
      <c r="BL1224" s="259"/>
      <c r="BM1224" s="259"/>
      <c r="BN1224" s="259"/>
      <c r="BO1224" s="259"/>
      <c r="BP1224" s="259"/>
      <c r="BQ1224" s="259"/>
      <c r="BR1224" s="259"/>
      <c r="BS1224" s="259"/>
      <c r="BT1224" s="259"/>
      <c r="BU1224" s="259"/>
      <c r="BV1224" s="259"/>
      <c r="BW1224" s="259"/>
      <c r="BX1224" s="259"/>
      <c r="BY1224" s="259"/>
      <c r="BZ1224" s="259"/>
      <c r="CA1224" s="259"/>
      <c r="CB1224" s="259"/>
      <c r="CC1224" s="259"/>
      <c r="CD1224" s="259"/>
      <c r="CE1224" s="259"/>
    </row>
    <row r="1225" spans="46:83" x14ac:dyDescent="0.15">
      <c r="AT1225" s="259"/>
      <c r="AU1225" s="259"/>
      <c r="AV1225" s="259"/>
      <c r="AW1225" s="259"/>
      <c r="AX1225" s="259"/>
      <c r="AY1225" s="259"/>
      <c r="AZ1225" s="259"/>
      <c r="BA1225" s="259"/>
      <c r="BB1225" s="259"/>
      <c r="BC1225" s="259"/>
      <c r="BD1225" s="259"/>
      <c r="BE1225" s="259"/>
      <c r="BF1225" s="259"/>
      <c r="BG1225" s="259"/>
      <c r="BH1225" s="259"/>
      <c r="BI1225" s="259"/>
      <c r="BJ1225" s="259"/>
      <c r="BK1225" s="259"/>
      <c r="BL1225" s="259"/>
      <c r="BM1225" s="259"/>
      <c r="BN1225" s="259"/>
      <c r="BO1225" s="259"/>
      <c r="BP1225" s="259"/>
      <c r="BQ1225" s="259"/>
      <c r="BR1225" s="259"/>
      <c r="BS1225" s="259"/>
      <c r="BT1225" s="259"/>
      <c r="BU1225" s="259"/>
      <c r="BV1225" s="259"/>
      <c r="BW1225" s="259"/>
      <c r="BX1225" s="259"/>
      <c r="BY1225" s="259"/>
      <c r="BZ1225" s="259"/>
      <c r="CA1225" s="259"/>
      <c r="CB1225" s="259"/>
      <c r="CC1225" s="259"/>
      <c r="CD1225" s="259"/>
      <c r="CE1225" s="259"/>
    </row>
    <row r="1226" spans="46:83" x14ac:dyDescent="0.15">
      <c r="AT1226" s="259"/>
      <c r="AU1226" s="259"/>
      <c r="AV1226" s="259"/>
      <c r="AW1226" s="259"/>
      <c r="AX1226" s="259"/>
      <c r="AY1226" s="259"/>
      <c r="AZ1226" s="259"/>
      <c r="BA1226" s="259"/>
      <c r="BB1226" s="259"/>
      <c r="BC1226" s="259"/>
      <c r="BD1226" s="259"/>
      <c r="BE1226" s="259"/>
      <c r="BF1226" s="259"/>
      <c r="BG1226" s="259"/>
      <c r="BH1226" s="259"/>
      <c r="BI1226" s="259"/>
      <c r="BJ1226" s="259"/>
      <c r="BK1226" s="259"/>
      <c r="BL1226" s="259"/>
      <c r="BM1226" s="259"/>
      <c r="BN1226" s="259"/>
      <c r="BO1226" s="259"/>
      <c r="BP1226" s="259"/>
      <c r="BQ1226" s="259"/>
      <c r="BR1226" s="259"/>
      <c r="BS1226" s="259"/>
      <c r="BT1226" s="259"/>
      <c r="BU1226" s="259"/>
      <c r="BV1226" s="259"/>
      <c r="BW1226" s="259"/>
      <c r="BX1226" s="259"/>
      <c r="BY1226" s="259"/>
      <c r="BZ1226" s="259"/>
      <c r="CA1226" s="259"/>
      <c r="CB1226" s="259"/>
      <c r="CC1226" s="259"/>
      <c r="CD1226" s="259"/>
      <c r="CE1226" s="259"/>
    </row>
    <row r="1227" spans="46:83" x14ac:dyDescent="0.15">
      <c r="AT1227" s="259"/>
      <c r="AU1227" s="259"/>
      <c r="AV1227" s="259"/>
      <c r="AW1227" s="259"/>
      <c r="AX1227" s="259"/>
      <c r="AY1227" s="259"/>
      <c r="AZ1227" s="259"/>
      <c r="BA1227" s="259"/>
      <c r="BB1227" s="259"/>
      <c r="BC1227" s="259"/>
      <c r="BD1227" s="259"/>
      <c r="BE1227" s="259"/>
      <c r="BF1227" s="259"/>
      <c r="BG1227" s="259"/>
      <c r="BH1227" s="259"/>
      <c r="BI1227" s="259"/>
      <c r="BJ1227" s="259"/>
      <c r="BK1227" s="259"/>
      <c r="BL1227" s="259"/>
      <c r="BM1227" s="259"/>
      <c r="BN1227" s="259"/>
      <c r="BO1227" s="259"/>
      <c r="BP1227" s="259"/>
      <c r="BQ1227" s="259"/>
      <c r="BR1227" s="259"/>
      <c r="BS1227" s="259"/>
      <c r="BT1227" s="259"/>
      <c r="BU1227" s="259"/>
      <c r="BV1227" s="259"/>
      <c r="BW1227" s="259"/>
      <c r="BX1227" s="259"/>
      <c r="BY1227" s="259"/>
      <c r="BZ1227" s="259"/>
      <c r="CA1227" s="259"/>
      <c r="CB1227" s="259"/>
      <c r="CC1227" s="259"/>
      <c r="CD1227" s="259"/>
      <c r="CE1227" s="259"/>
    </row>
    <row r="1228" spans="46:83" x14ac:dyDescent="0.15">
      <c r="AT1228" s="259"/>
      <c r="AU1228" s="259"/>
      <c r="AV1228" s="259"/>
      <c r="AW1228" s="259"/>
      <c r="AX1228" s="259"/>
      <c r="AY1228" s="259"/>
      <c r="AZ1228" s="259"/>
      <c r="BA1228" s="259"/>
      <c r="BB1228" s="259"/>
      <c r="BC1228" s="259"/>
      <c r="BD1228" s="259"/>
      <c r="BE1228" s="259"/>
      <c r="BF1228" s="259"/>
      <c r="BG1228" s="259"/>
      <c r="BH1228" s="259"/>
      <c r="BI1228" s="259"/>
      <c r="BJ1228" s="259"/>
      <c r="BK1228" s="259"/>
      <c r="BL1228" s="259"/>
      <c r="BM1228" s="259"/>
      <c r="BN1228" s="259"/>
      <c r="BO1228" s="259"/>
      <c r="BP1228" s="259"/>
      <c r="BQ1228" s="259"/>
      <c r="BR1228" s="259"/>
      <c r="BS1228" s="259"/>
      <c r="BT1228" s="259"/>
      <c r="BU1228" s="259"/>
      <c r="BV1228" s="259"/>
      <c r="BW1228" s="259"/>
      <c r="BX1228" s="259"/>
      <c r="BY1228" s="259"/>
      <c r="BZ1228" s="259"/>
      <c r="CA1228" s="259"/>
      <c r="CB1228" s="259"/>
      <c r="CC1228" s="259"/>
      <c r="CD1228" s="259"/>
      <c r="CE1228" s="263" t="s">
        <v>156</v>
      </c>
    </row>
    <row r="1229" spans="46:83" x14ac:dyDescent="0.15">
      <c r="AT1229" s="259"/>
      <c r="AU1229" s="259"/>
      <c r="AV1229" s="259"/>
      <c r="AW1229" s="259"/>
      <c r="AX1229" s="259"/>
      <c r="AY1229" s="259"/>
      <c r="AZ1229" s="259"/>
      <c r="BA1229" s="259"/>
      <c r="BB1229" s="259"/>
      <c r="BC1229" s="259"/>
      <c r="BD1229" s="259"/>
      <c r="BE1229" s="259"/>
      <c r="BF1229" s="259"/>
      <c r="BG1229" s="259"/>
      <c r="BH1229" s="259"/>
      <c r="BI1229" s="259"/>
      <c r="BJ1229" s="259"/>
      <c r="BK1229" s="259"/>
      <c r="BL1229" s="259"/>
      <c r="BM1229" s="259"/>
      <c r="BN1229" s="259"/>
      <c r="BO1229" s="259"/>
      <c r="BP1229" s="259"/>
      <c r="BQ1229" s="259"/>
      <c r="BR1229" s="259"/>
      <c r="BS1229" s="259"/>
      <c r="BT1229" s="259"/>
      <c r="BU1229" s="259"/>
      <c r="BV1229" s="259"/>
      <c r="BW1229" s="259"/>
      <c r="BX1229" s="259"/>
      <c r="BY1229" s="259"/>
      <c r="BZ1229" s="259"/>
      <c r="CA1229" s="259"/>
      <c r="CB1229" s="259"/>
      <c r="CC1229" s="259"/>
      <c r="CD1229" s="259"/>
      <c r="CE1229" s="259"/>
    </row>
    <row r="1230" spans="46:83" x14ac:dyDescent="0.15">
      <c r="AT1230" s="259"/>
      <c r="AU1230" s="259"/>
      <c r="AV1230" s="259"/>
      <c r="AW1230" s="259"/>
      <c r="AX1230" s="259"/>
      <c r="AY1230" s="259"/>
      <c r="AZ1230" s="259"/>
      <c r="BA1230" s="259"/>
      <c r="BB1230" s="259"/>
      <c r="BC1230" s="259"/>
      <c r="BD1230" s="259"/>
      <c r="BE1230" s="259"/>
      <c r="BF1230" s="259"/>
      <c r="BG1230" s="259"/>
      <c r="BH1230" s="259"/>
      <c r="BI1230" s="259"/>
      <c r="BJ1230" s="259"/>
      <c r="BK1230" s="259"/>
      <c r="BL1230" s="259"/>
      <c r="BM1230" s="259"/>
      <c r="BN1230" s="259"/>
      <c r="BO1230" s="259"/>
      <c r="BP1230" s="259"/>
      <c r="BQ1230" s="259"/>
      <c r="BR1230" s="259"/>
      <c r="BS1230" s="259"/>
      <c r="BT1230" s="259"/>
      <c r="BU1230" s="259"/>
      <c r="BV1230" s="259"/>
      <c r="BW1230" s="259"/>
      <c r="BX1230" s="259"/>
      <c r="BY1230" s="259"/>
      <c r="BZ1230" s="259"/>
      <c r="CA1230" s="259"/>
      <c r="CB1230" s="259"/>
      <c r="CC1230" s="259"/>
      <c r="CD1230" s="259"/>
      <c r="CE1230" s="259"/>
    </row>
    <row r="1231" spans="46:83" x14ac:dyDescent="0.15">
      <c r="AT1231" s="259"/>
      <c r="AU1231" s="259"/>
      <c r="AV1231" s="259"/>
      <c r="AW1231" s="259"/>
      <c r="AX1231" s="259"/>
      <c r="AY1231" s="259"/>
      <c r="AZ1231" s="259"/>
      <c r="BA1231" s="259"/>
      <c r="BB1231" s="259"/>
      <c r="BC1231" s="259"/>
      <c r="BD1231" s="259"/>
      <c r="BE1231" s="259"/>
      <c r="BF1231" s="259"/>
      <c r="BG1231" s="259"/>
      <c r="BH1231" s="259"/>
      <c r="BI1231" s="259"/>
      <c r="BJ1231" s="259"/>
      <c r="BK1231" s="259"/>
      <c r="BL1231" s="259"/>
      <c r="BM1231" s="259"/>
      <c r="BN1231" s="259"/>
      <c r="BO1231" s="259"/>
      <c r="BP1231" s="259"/>
      <c r="BQ1231" s="259"/>
      <c r="BR1231" s="259"/>
      <c r="BS1231" s="259"/>
      <c r="BT1231" s="259"/>
      <c r="BU1231" s="259"/>
      <c r="BV1231" s="259"/>
      <c r="BW1231" s="259"/>
      <c r="BX1231" s="259"/>
      <c r="BY1231" s="259"/>
      <c r="BZ1231" s="259"/>
      <c r="CA1231" s="259"/>
      <c r="CB1231" s="259"/>
      <c r="CC1231" s="259"/>
      <c r="CD1231" s="259"/>
      <c r="CE1231" s="259"/>
    </row>
    <row r="1232" spans="46:83" x14ac:dyDescent="0.15">
      <c r="AT1232" s="259"/>
      <c r="AU1232" s="259"/>
      <c r="AV1232" s="259"/>
      <c r="AW1232" s="259"/>
      <c r="AX1232" s="259"/>
      <c r="AY1232" s="259"/>
      <c r="AZ1232" s="259"/>
      <c r="BA1232" s="259"/>
      <c r="BB1232" s="259"/>
      <c r="BC1232" s="259"/>
      <c r="BD1232" s="259"/>
      <c r="BE1232" s="259"/>
      <c r="BF1232" s="259"/>
      <c r="BG1232" s="259"/>
      <c r="BH1232" s="259"/>
      <c r="BI1232" s="259"/>
      <c r="BJ1232" s="259"/>
      <c r="BK1232" s="259"/>
      <c r="BL1232" s="259"/>
      <c r="BM1232" s="259"/>
      <c r="BN1232" s="259"/>
      <c r="BO1232" s="259"/>
      <c r="BP1232" s="259"/>
      <c r="BQ1232" s="259"/>
      <c r="BR1232" s="259"/>
      <c r="BS1232" s="259"/>
      <c r="BT1232" s="259"/>
      <c r="BU1232" s="259"/>
      <c r="BV1232" s="259"/>
      <c r="BW1232" s="259"/>
      <c r="BX1232" s="259"/>
      <c r="BY1232" s="259"/>
      <c r="BZ1232" s="259"/>
      <c r="CA1232" s="259"/>
      <c r="CB1232" s="259"/>
      <c r="CC1232" s="259"/>
      <c r="CD1232" s="259"/>
      <c r="CE1232" s="259"/>
    </row>
    <row r="1233" spans="46:83" x14ac:dyDescent="0.15">
      <c r="AT1233" s="259"/>
      <c r="AU1233" s="259"/>
      <c r="AV1233" s="259"/>
      <c r="AW1233" s="259"/>
      <c r="AX1233" s="259"/>
      <c r="AY1233" s="259"/>
      <c r="AZ1233" s="259"/>
      <c r="BA1233" s="259"/>
      <c r="BB1233" s="259"/>
      <c r="BC1233" s="259"/>
      <c r="BD1233" s="259"/>
      <c r="BE1233" s="259"/>
      <c r="BF1233" s="259"/>
      <c r="BG1233" s="259"/>
      <c r="BH1233" s="259"/>
      <c r="BI1233" s="259"/>
      <c r="BJ1233" s="259"/>
      <c r="BK1233" s="259"/>
      <c r="BL1233" s="259"/>
      <c r="BM1233" s="259"/>
      <c r="BN1233" s="259"/>
      <c r="BO1233" s="259"/>
      <c r="BP1233" s="259"/>
      <c r="BQ1233" s="259"/>
      <c r="BR1233" s="259"/>
      <c r="BS1233" s="259"/>
      <c r="BT1233" s="259"/>
      <c r="BU1233" s="259"/>
      <c r="BV1233" s="259"/>
      <c r="BW1233" s="259"/>
      <c r="BX1233" s="259"/>
      <c r="BY1233" s="259"/>
      <c r="BZ1233" s="259"/>
      <c r="CA1233" s="259"/>
      <c r="CB1233" s="259"/>
      <c r="CC1233" s="259"/>
      <c r="CD1233" s="259"/>
      <c r="CE1233" s="259"/>
    </row>
    <row r="1234" spans="46:83" x14ac:dyDescent="0.15">
      <c r="AT1234" s="259"/>
      <c r="AU1234" s="259"/>
      <c r="AV1234" s="259"/>
      <c r="AW1234" s="259"/>
      <c r="AX1234" s="259"/>
      <c r="AY1234" s="259"/>
      <c r="AZ1234" s="259"/>
      <c r="BA1234" s="259"/>
      <c r="BB1234" s="259"/>
      <c r="BC1234" s="259"/>
      <c r="BD1234" s="259"/>
      <c r="BE1234" s="259"/>
      <c r="BF1234" s="259"/>
      <c r="BG1234" s="259"/>
      <c r="BH1234" s="259"/>
      <c r="BI1234" s="259"/>
      <c r="BJ1234" s="259"/>
      <c r="BK1234" s="259"/>
      <c r="BL1234" s="259"/>
      <c r="BM1234" s="259"/>
      <c r="BN1234" s="259"/>
      <c r="BO1234" s="259"/>
      <c r="BP1234" s="259"/>
      <c r="BQ1234" s="259"/>
      <c r="BR1234" s="259"/>
      <c r="BS1234" s="259"/>
      <c r="BT1234" s="259"/>
      <c r="BU1234" s="259"/>
      <c r="BV1234" s="259"/>
      <c r="BW1234" s="259"/>
      <c r="BX1234" s="259"/>
      <c r="BY1234" s="259"/>
      <c r="BZ1234" s="259"/>
      <c r="CA1234" s="259"/>
      <c r="CB1234" s="259"/>
      <c r="CC1234" s="259"/>
      <c r="CD1234" s="259"/>
      <c r="CE1234" s="259"/>
    </row>
    <row r="1235" spans="46:83" x14ac:dyDescent="0.15">
      <c r="AT1235" s="259"/>
      <c r="AU1235" s="259"/>
      <c r="AV1235" s="259"/>
      <c r="AW1235" s="259"/>
      <c r="AX1235" s="259"/>
      <c r="AY1235" s="259"/>
      <c r="AZ1235" s="259"/>
      <c r="BA1235" s="259"/>
      <c r="BB1235" s="259"/>
      <c r="BC1235" s="259"/>
      <c r="BD1235" s="259"/>
      <c r="BE1235" s="259"/>
      <c r="BF1235" s="259"/>
      <c r="BG1235" s="259"/>
      <c r="BH1235" s="259"/>
      <c r="BI1235" s="259"/>
      <c r="BJ1235" s="259"/>
      <c r="BK1235" s="259"/>
      <c r="BL1235" s="259"/>
      <c r="BM1235" s="259"/>
      <c r="BN1235" s="259"/>
      <c r="BO1235" s="259"/>
      <c r="BP1235" s="259"/>
      <c r="BQ1235" s="259"/>
      <c r="BR1235" s="259"/>
      <c r="BS1235" s="259"/>
      <c r="BT1235" s="259"/>
      <c r="BU1235" s="259"/>
      <c r="BV1235" s="259"/>
      <c r="BW1235" s="259"/>
      <c r="BX1235" s="259"/>
      <c r="BY1235" s="259"/>
      <c r="BZ1235" s="259"/>
      <c r="CA1235" s="259"/>
      <c r="CB1235" s="259"/>
      <c r="CC1235" s="259"/>
      <c r="CD1235" s="259"/>
      <c r="CE1235" s="259"/>
    </row>
    <row r="1236" spans="46:83" x14ac:dyDescent="0.15">
      <c r="AT1236" s="259"/>
      <c r="AU1236" s="259"/>
      <c r="AV1236" s="259"/>
      <c r="AW1236" s="259"/>
      <c r="AX1236" s="259"/>
      <c r="AY1236" s="259"/>
      <c r="AZ1236" s="259"/>
      <c r="BA1236" s="259"/>
      <c r="BB1236" s="259"/>
      <c r="BC1236" s="259"/>
      <c r="BD1236" s="259"/>
      <c r="BE1236" s="259"/>
      <c r="BF1236" s="259"/>
      <c r="BG1236" s="259"/>
      <c r="BH1236" s="259"/>
      <c r="BI1236" s="259"/>
      <c r="BJ1236" s="259"/>
      <c r="BK1236" s="259"/>
      <c r="BL1236" s="259"/>
      <c r="BM1236" s="259"/>
      <c r="BN1236" s="259"/>
      <c r="BO1236" s="259"/>
      <c r="BP1236" s="259"/>
      <c r="BQ1236" s="259"/>
      <c r="BR1236" s="259"/>
      <c r="BS1236" s="259"/>
      <c r="BT1236" s="259"/>
      <c r="BU1236" s="259"/>
      <c r="BV1236" s="259"/>
      <c r="BW1236" s="259"/>
      <c r="BX1236" s="259"/>
      <c r="BY1236" s="259"/>
      <c r="BZ1236" s="259"/>
      <c r="CA1236" s="259"/>
      <c r="CB1236" s="259"/>
      <c r="CC1236" s="259"/>
      <c r="CD1236" s="259"/>
      <c r="CE1236" s="259"/>
    </row>
    <row r="1237" spans="46:83" x14ac:dyDescent="0.15">
      <c r="AT1237" s="259"/>
      <c r="AU1237" s="259"/>
      <c r="AV1237" s="259"/>
      <c r="AW1237" s="259"/>
      <c r="AX1237" s="259"/>
      <c r="AY1237" s="259"/>
      <c r="AZ1237" s="259"/>
      <c r="BA1237" s="259"/>
      <c r="BB1237" s="259"/>
      <c r="BC1237" s="259"/>
      <c r="BD1237" s="259"/>
      <c r="BE1237" s="259"/>
      <c r="BF1237" s="259"/>
      <c r="BG1237" s="259"/>
      <c r="BH1237" s="259"/>
      <c r="BI1237" s="259"/>
      <c r="BJ1237" s="259"/>
      <c r="BK1237" s="259"/>
      <c r="BL1237" s="259"/>
      <c r="BM1237" s="259"/>
      <c r="BN1237" s="259"/>
      <c r="BO1237" s="259"/>
      <c r="BP1237" s="259"/>
      <c r="BQ1237" s="259"/>
      <c r="BR1237" s="259"/>
      <c r="BS1237" s="259"/>
      <c r="BT1237" s="259"/>
      <c r="BU1237" s="259"/>
      <c r="BV1237" s="259"/>
      <c r="BW1237" s="259"/>
      <c r="BX1237" s="259"/>
      <c r="BY1237" s="259"/>
      <c r="BZ1237" s="259"/>
      <c r="CA1237" s="259"/>
      <c r="CB1237" s="259"/>
      <c r="CC1237" s="259"/>
      <c r="CD1237" s="259"/>
      <c r="CE1237" s="259"/>
    </row>
    <row r="1238" spans="46:83" x14ac:dyDescent="0.15">
      <c r="AT1238" s="259"/>
      <c r="AU1238" s="259"/>
      <c r="AV1238" s="259"/>
      <c r="AW1238" s="259"/>
      <c r="AX1238" s="259"/>
      <c r="AY1238" s="259"/>
      <c r="AZ1238" s="259"/>
      <c r="BA1238" s="259"/>
      <c r="BB1238" s="259"/>
      <c r="BC1238" s="259"/>
      <c r="BD1238" s="259"/>
      <c r="BE1238" s="259"/>
      <c r="BF1238" s="259"/>
      <c r="BG1238" s="259"/>
      <c r="BH1238" s="259"/>
      <c r="BI1238" s="259"/>
      <c r="BJ1238" s="259"/>
      <c r="BK1238" s="259"/>
      <c r="BL1238" s="259"/>
      <c r="BM1238" s="259"/>
      <c r="BN1238" s="259"/>
      <c r="BO1238" s="259"/>
      <c r="BP1238" s="259"/>
      <c r="BQ1238" s="259"/>
      <c r="BR1238" s="259"/>
      <c r="BS1238" s="259"/>
      <c r="BT1238" s="259"/>
      <c r="BU1238" s="259"/>
      <c r="BV1238" s="259"/>
      <c r="BW1238" s="259"/>
      <c r="BX1238" s="259"/>
      <c r="BY1238" s="259"/>
      <c r="BZ1238" s="259"/>
      <c r="CA1238" s="259"/>
      <c r="CB1238" s="259"/>
      <c r="CC1238" s="259"/>
      <c r="CD1238" s="259"/>
      <c r="CE1238" s="259"/>
    </row>
    <row r="1239" spans="46:83" x14ac:dyDescent="0.15">
      <c r="AT1239" s="259"/>
      <c r="AU1239" s="259"/>
      <c r="AV1239" s="259"/>
      <c r="AW1239" s="259"/>
      <c r="AX1239" s="259"/>
      <c r="AY1239" s="259"/>
      <c r="AZ1239" s="259"/>
      <c r="BA1239" s="259"/>
      <c r="BB1239" s="259"/>
      <c r="BC1239" s="259"/>
      <c r="BD1239" s="259"/>
      <c r="BE1239" s="259"/>
      <c r="BF1239" s="259"/>
      <c r="BG1239" s="259"/>
      <c r="BH1239" s="259"/>
      <c r="BI1239" s="259"/>
      <c r="BJ1239" s="259"/>
      <c r="BK1239" s="259"/>
      <c r="BL1239" s="259"/>
      <c r="BM1239" s="259"/>
      <c r="BN1239" s="259"/>
      <c r="BO1239" s="259"/>
      <c r="BP1239" s="259"/>
      <c r="BQ1239" s="259"/>
      <c r="BR1239" s="259"/>
      <c r="BS1239" s="259"/>
      <c r="BT1239" s="259"/>
      <c r="BU1239" s="259"/>
      <c r="BV1239" s="259"/>
      <c r="BW1239" s="259"/>
      <c r="BX1239" s="259"/>
      <c r="BY1239" s="259"/>
      <c r="BZ1239" s="259"/>
      <c r="CA1239" s="259"/>
      <c r="CB1239" s="259"/>
      <c r="CC1239" s="259"/>
      <c r="CD1239" s="259"/>
      <c r="CE1239" s="259"/>
    </row>
    <row r="1240" spans="46:83" x14ac:dyDescent="0.15">
      <c r="AT1240" s="259"/>
      <c r="AU1240" s="259"/>
      <c r="AV1240" s="259"/>
      <c r="AW1240" s="259"/>
      <c r="AX1240" s="259"/>
      <c r="AY1240" s="259"/>
      <c r="AZ1240" s="259"/>
      <c r="BA1240" s="259"/>
      <c r="BB1240" s="259"/>
      <c r="BC1240" s="259"/>
      <c r="BD1240" s="259"/>
      <c r="BE1240" s="259"/>
      <c r="BF1240" s="259"/>
      <c r="BG1240" s="259"/>
      <c r="BH1240" s="259"/>
      <c r="BI1240" s="259"/>
      <c r="BJ1240" s="259"/>
      <c r="BK1240" s="259"/>
      <c r="BL1240" s="259"/>
      <c r="BM1240" s="259"/>
      <c r="BN1240" s="259"/>
      <c r="BO1240" s="259"/>
      <c r="BP1240" s="259"/>
      <c r="BQ1240" s="259"/>
      <c r="BR1240" s="259"/>
      <c r="BS1240" s="259"/>
      <c r="BT1240" s="259"/>
      <c r="BU1240" s="259"/>
      <c r="BV1240" s="259"/>
      <c r="BW1240" s="259"/>
      <c r="BX1240" s="259"/>
      <c r="BY1240" s="259"/>
      <c r="BZ1240" s="259"/>
      <c r="CA1240" s="259"/>
      <c r="CB1240" s="259"/>
      <c r="CC1240" s="259"/>
      <c r="CD1240" s="259"/>
      <c r="CE1240" s="259"/>
    </row>
    <row r="1241" spans="46:83" x14ac:dyDescent="0.15">
      <c r="AT1241" s="259"/>
      <c r="AU1241" s="259"/>
      <c r="AV1241" s="259"/>
      <c r="AW1241" s="259"/>
      <c r="AX1241" s="259"/>
      <c r="AY1241" s="259"/>
      <c r="AZ1241" s="259"/>
      <c r="BA1241" s="259"/>
      <c r="BB1241" s="259"/>
      <c r="BC1241" s="259"/>
      <c r="BD1241" s="259"/>
      <c r="BE1241" s="259"/>
      <c r="BF1241" s="259"/>
      <c r="BG1241" s="259"/>
      <c r="BH1241" s="259"/>
      <c r="BI1241" s="259"/>
      <c r="BJ1241" s="259"/>
      <c r="BK1241" s="259"/>
      <c r="BL1241" s="259"/>
      <c r="BM1241" s="259"/>
      <c r="BN1241" s="259"/>
      <c r="BO1241" s="259"/>
      <c r="BP1241" s="259"/>
      <c r="BQ1241" s="259"/>
      <c r="BR1241" s="259"/>
      <c r="BS1241" s="259"/>
      <c r="BT1241" s="259"/>
      <c r="BU1241" s="259"/>
      <c r="BV1241" s="259"/>
      <c r="BW1241" s="259"/>
      <c r="BX1241" s="259"/>
      <c r="BY1241" s="259"/>
      <c r="BZ1241" s="259"/>
      <c r="CA1241" s="259"/>
      <c r="CB1241" s="259"/>
      <c r="CC1241" s="259"/>
      <c r="CD1241" s="259"/>
      <c r="CE1241" s="259"/>
    </row>
    <row r="1242" spans="46:83" x14ac:dyDescent="0.15">
      <c r="AT1242" s="259"/>
      <c r="AU1242" s="259"/>
      <c r="AV1242" s="259"/>
      <c r="AW1242" s="259"/>
      <c r="AX1242" s="259"/>
      <c r="AY1242" s="259"/>
      <c r="AZ1242" s="259"/>
      <c r="BA1242" s="259"/>
      <c r="BB1242" s="259"/>
      <c r="BC1242" s="259"/>
      <c r="BD1242" s="259"/>
      <c r="BE1242" s="259"/>
      <c r="BF1242" s="259"/>
      <c r="BG1242" s="259"/>
      <c r="BH1242" s="259"/>
      <c r="BI1242" s="259"/>
      <c r="BJ1242" s="259"/>
      <c r="BK1242" s="259"/>
      <c r="BL1242" s="259"/>
      <c r="BM1242" s="259"/>
      <c r="BN1242" s="259"/>
      <c r="BO1242" s="259"/>
      <c r="BP1242" s="259"/>
      <c r="BQ1242" s="259"/>
      <c r="BR1242" s="259"/>
      <c r="BS1242" s="259"/>
      <c r="BT1242" s="259"/>
      <c r="BU1242" s="259"/>
      <c r="BV1242" s="259"/>
      <c r="BW1242" s="259"/>
      <c r="BX1242" s="259"/>
      <c r="BY1242" s="259"/>
      <c r="BZ1242" s="259"/>
      <c r="CA1242" s="259"/>
      <c r="CB1242" s="259"/>
      <c r="CC1242" s="259"/>
      <c r="CD1242" s="259"/>
      <c r="CE1242" s="259"/>
    </row>
    <row r="1243" spans="46:83" x14ac:dyDescent="0.15">
      <c r="AT1243" s="259"/>
      <c r="AU1243" s="259"/>
      <c r="AV1243" s="259"/>
      <c r="AW1243" s="259"/>
      <c r="AX1243" s="259"/>
      <c r="AY1243" s="259"/>
      <c r="AZ1243" s="259"/>
      <c r="BA1243" s="259"/>
      <c r="BB1243" s="259"/>
      <c r="BC1243" s="259"/>
      <c r="BD1243" s="259"/>
      <c r="BE1243" s="259"/>
      <c r="BF1243" s="259"/>
      <c r="BG1243" s="259"/>
      <c r="BH1243" s="259"/>
      <c r="BI1243" s="259"/>
      <c r="BJ1243" s="259"/>
      <c r="BK1243" s="259"/>
      <c r="BL1243" s="259"/>
      <c r="BM1243" s="259"/>
      <c r="BN1243" s="259"/>
      <c r="BO1243" s="259"/>
      <c r="BP1243" s="259"/>
      <c r="BQ1243" s="259"/>
      <c r="BR1243" s="259"/>
      <c r="BS1243" s="259"/>
      <c r="BT1243" s="259"/>
      <c r="BU1243" s="259"/>
      <c r="BV1243" s="259"/>
      <c r="BW1243" s="259"/>
      <c r="BX1243" s="259"/>
      <c r="BY1243" s="259"/>
      <c r="BZ1243" s="259"/>
      <c r="CA1243" s="259"/>
      <c r="CB1243" s="259"/>
      <c r="CC1243" s="259"/>
      <c r="CD1243" s="259"/>
      <c r="CE1243" s="259"/>
    </row>
    <row r="1244" spans="46:83" x14ac:dyDescent="0.15">
      <c r="AT1244" s="259"/>
      <c r="AU1244" s="259"/>
      <c r="AV1244" s="259"/>
      <c r="AW1244" s="259"/>
      <c r="AX1244" s="259"/>
      <c r="AY1244" s="259"/>
      <c r="AZ1244" s="259"/>
      <c r="BA1244" s="259"/>
      <c r="BB1244" s="259"/>
      <c r="BC1244" s="259"/>
      <c r="BD1244" s="259"/>
      <c r="BE1244" s="259"/>
      <c r="BF1244" s="259"/>
      <c r="BG1244" s="259"/>
      <c r="BH1244" s="259"/>
      <c r="BI1244" s="259"/>
      <c r="BJ1244" s="259"/>
      <c r="BK1244" s="259"/>
      <c r="BL1244" s="259"/>
      <c r="BM1244" s="259"/>
      <c r="BN1244" s="259"/>
      <c r="BO1244" s="259"/>
      <c r="BP1244" s="259"/>
      <c r="BQ1244" s="259"/>
      <c r="BR1244" s="259"/>
      <c r="BS1244" s="259"/>
      <c r="BT1244" s="259"/>
      <c r="BU1244" s="259"/>
      <c r="BV1244" s="259"/>
      <c r="BW1244" s="259"/>
      <c r="BX1244" s="259"/>
      <c r="BY1244" s="259"/>
      <c r="BZ1244" s="259"/>
      <c r="CA1244" s="259"/>
      <c r="CB1244" s="259"/>
      <c r="CC1244" s="259"/>
      <c r="CD1244" s="259"/>
      <c r="CE1244" s="259"/>
    </row>
    <row r="1245" spans="46:83" x14ac:dyDescent="0.15">
      <c r="AT1245" s="259"/>
      <c r="AU1245" s="259"/>
      <c r="AV1245" s="259"/>
      <c r="AW1245" s="259"/>
      <c r="AX1245" s="259"/>
      <c r="AY1245" s="259"/>
      <c r="AZ1245" s="259"/>
      <c r="BA1245" s="259"/>
      <c r="BB1245" s="259"/>
      <c r="BC1245" s="259"/>
      <c r="BD1245" s="259"/>
      <c r="BE1245" s="259"/>
      <c r="BF1245" s="259"/>
      <c r="BG1245" s="259"/>
      <c r="BH1245" s="259"/>
      <c r="BI1245" s="259"/>
      <c r="BJ1245" s="259"/>
      <c r="BK1245" s="259"/>
      <c r="BL1245" s="259"/>
      <c r="BM1245" s="259"/>
      <c r="BN1245" s="259"/>
      <c r="BO1245" s="259"/>
      <c r="BP1245" s="259"/>
      <c r="BQ1245" s="259"/>
      <c r="BR1245" s="259"/>
      <c r="BS1245" s="259"/>
      <c r="BT1245" s="259"/>
      <c r="BU1245" s="259"/>
      <c r="BV1245" s="259"/>
      <c r="BW1245" s="259"/>
      <c r="BX1245" s="259"/>
      <c r="BY1245" s="259"/>
      <c r="BZ1245" s="259"/>
      <c r="CA1245" s="259"/>
      <c r="CB1245" s="259"/>
      <c r="CC1245" s="259"/>
      <c r="CD1245" s="259"/>
      <c r="CE1245" s="259"/>
    </row>
    <row r="1246" spans="46:83" x14ac:dyDescent="0.15">
      <c r="AT1246" s="259"/>
      <c r="AU1246" s="259"/>
      <c r="AV1246" s="259"/>
      <c r="AW1246" s="259"/>
      <c r="AX1246" s="259"/>
      <c r="AY1246" s="259"/>
      <c r="AZ1246" s="259"/>
      <c r="BA1246" s="259"/>
      <c r="BB1246" s="259"/>
      <c r="BC1246" s="259"/>
      <c r="BD1246" s="259"/>
      <c r="BE1246" s="259"/>
      <c r="BF1246" s="259"/>
      <c r="BG1246" s="259"/>
      <c r="BH1246" s="259"/>
      <c r="BI1246" s="259"/>
      <c r="BJ1246" s="259"/>
      <c r="BK1246" s="259"/>
      <c r="BL1246" s="259"/>
      <c r="BM1246" s="259"/>
      <c r="BN1246" s="259"/>
      <c r="BO1246" s="259"/>
      <c r="BP1246" s="259"/>
      <c r="BQ1246" s="259"/>
      <c r="BR1246" s="259"/>
      <c r="BS1246" s="259"/>
      <c r="BT1246" s="259"/>
      <c r="BU1246" s="259"/>
      <c r="BV1246" s="259"/>
      <c r="BW1246" s="259"/>
      <c r="BX1246" s="259"/>
      <c r="BY1246" s="259"/>
      <c r="BZ1246" s="259"/>
      <c r="CA1246" s="259"/>
      <c r="CB1246" s="259"/>
      <c r="CC1246" s="259"/>
      <c r="CD1246" s="259"/>
      <c r="CE1246" s="259"/>
    </row>
    <row r="1247" spans="46:83" x14ac:dyDescent="0.15">
      <c r="AT1247" s="259"/>
      <c r="AU1247" s="259"/>
      <c r="AV1247" s="259"/>
      <c r="AW1247" s="259"/>
      <c r="AX1247" s="259"/>
      <c r="AY1247" s="259"/>
      <c r="AZ1247" s="259"/>
      <c r="BA1247" s="259"/>
      <c r="BB1247" s="259"/>
      <c r="BC1247" s="259"/>
      <c r="BD1247" s="259"/>
      <c r="BE1247" s="259"/>
      <c r="BF1247" s="259"/>
      <c r="BG1247" s="259"/>
      <c r="BH1247" s="259"/>
      <c r="BI1247" s="259"/>
      <c r="BJ1247" s="259"/>
      <c r="BK1247" s="259"/>
      <c r="BL1247" s="259"/>
      <c r="BM1247" s="259"/>
      <c r="BN1247" s="259"/>
      <c r="BO1247" s="259"/>
      <c r="BP1247" s="259"/>
      <c r="BQ1247" s="259"/>
      <c r="BR1247" s="259"/>
      <c r="BS1247" s="259"/>
      <c r="BT1247" s="259"/>
      <c r="BU1247" s="259"/>
      <c r="BV1247" s="259"/>
      <c r="BW1247" s="259"/>
      <c r="BX1247" s="259"/>
      <c r="BY1247" s="259"/>
      <c r="BZ1247" s="259"/>
      <c r="CA1247" s="259"/>
      <c r="CB1247" s="259"/>
      <c r="CC1247" s="259"/>
      <c r="CD1247" s="259"/>
      <c r="CE1247" s="259"/>
    </row>
    <row r="1248" spans="46:83" x14ac:dyDescent="0.15">
      <c r="AT1248" s="259"/>
      <c r="AU1248" s="259"/>
      <c r="AV1248" s="259"/>
      <c r="AW1248" s="259"/>
      <c r="AX1248" s="259"/>
      <c r="AY1248" s="259"/>
      <c r="AZ1248" s="259"/>
      <c r="BA1248" s="259"/>
      <c r="BB1248" s="259"/>
      <c r="BC1248" s="259"/>
      <c r="BD1248" s="259"/>
      <c r="BE1248" s="259"/>
      <c r="BF1248" s="259"/>
      <c r="BG1248" s="259"/>
      <c r="BH1248" s="259"/>
      <c r="BI1248" s="259"/>
      <c r="BJ1248" s="259"/>
      <c r="BK1248" s="259"/>
      <c r="BL1248" s="259"/>
      <c r="BM1248" s="259"/>
      <c r="BN1248" s="259"/>
      <c r="BO1248" s="259"/>
      <c r="BP1248" s="259"/>
      <c r="BQ1248" s="259"/>
      <c r="BR1248" s="259"/>
      <c r="BS1248" s="259"/>
      <c r="BT1248" s="259"/>
      <c r="BU1248" s="259"/>
      <c r="BV1248" s="259"/>
      <c r="BW1248" s="259"/>
      <c r="BX1248" s="259"/>
      <c r="BY1248" s="259"/>
      <c r="BZ1248" s="259"/>
      <c r="CA1248" s="259"/>
      <c r="CB1248" s="259"/>
      <c r="CC1248" s="259"/>
      <c r="CD1248" s="259"/>
      <c r="CE1248" s="259"/>
    </row>
    <row r="1249" spans="46:83" x14ac:dyDescent="0.15">
      <c r="AT1249" s="259"/>
      <c r="AU1249" s="259"/>
      <c r="AV1249" s="259"/>
      <c r="AW1249" s="259"/>
      <c r="AX1249" s="259"/>
      <c r="AY1249" s="259"/>
      <c r="AZ1249" s="259"/>
      <c r="BA1249" s="259"/>
      <c r="BB1249" s="259"/>
      <c r="BC1249" s="259"/>
      <c r="BD1249" s="259"/>
      <c r="BE1249" s="259"/>
      <c r="BF1249" s="259"/>
      <c r="BG1249" s="259"/>
      <c r="BH1249" s="259"/>
      <c r="BI1249" s="259"/>
      <c r="BJ1249" s="259"/>
      <c r="BK1249" s="259"/>
      <c r="BL1249" s="259"/>
      <c r="BM1249" s="259"/>
      <c r="BN1249" s="259"/>
      <c r="BO1249" s="259"/>
      <c r="BP1249" s="259"/>
      <c r="BQ1249" s="259"/>
      <c r="BR1249" s="259"/>
      <c r="BS1249" s="259"/>
      <c r="BT1249" s="259"/>
      <c r="BU1249" s="259"/>
      <c r="BV1249" s="259"/>
      <c r="BW1249" s="259"/>
      <c r="BX1249" s="259"/>
      <c r="BY1249" s="259"/>
      <c r="BZ1249" s="259"/>
      <c r="CA1249" s="259"/>
      <c r="CB1249" s="259"/>
      <c r="CC1249" s="259"/>
      <c r="CD1249" s="259"/>
      <c r="CE1249" s="259"/>
    </row>
    <row r="1250" spans="46:83" x14ac:dyDescent="0.15">
      <c r="AT1250" s="259"/>
      <c r="AU1250" s="259"/>
      <c r="AV1250" s="259"/>
      <c r="AW1250" s="259"/>
      <c r="AX1250" s="259"/>
      <c r="AY1250" s="259"/>
      <c r="AZ1250" s="259"/>
      <c r="BA1250" s="259"/>
      <c r="BB1250" s="259"/>
      <c r="BC1250" s="259"/>
      <c r="BD1250" s="259"/>
      <c r="BE1250" s="259"/>
      <c r="BF1250" s="259"/>
      <c r="BG1250" s="259"/>
      <c r="BH1250" s="259"/>
      <c r="BI1250" s="259"/>
      <c r="BJ1250" s="259"/>
      <c r="BK1250" s="259"/>
      <c r="BL1250" s="259"/>
      <c r="BM1250" s="259"/>
      <c r="BN1250" s="259"/>
      <c r="BO1250" s="259"/>
      <c r="BP1250" s="259"/>
      <c r="BQ1250" s="259"/>
      <c r="BR1250" s="259"/>
      <c r="BS1250" s="259"/>
      <c r="BT1250" s="259"/>
      <c r="BU1250" s="259"/>
      <c r="BV1250" s="259"/>
      <c r="BW1250" s="259"/>
      <c r="BX1250" s="259"/>
      <c r="BY1250" s="259"/>
      <c r="BZ1250" s="259"/>
      <c r="CA1250" s="259"/>
      <c r="CB1250" s="259"/>
      <c r="CC1250" s="259"/>
      <c r="CD1250" s="259"/>
      <c r="CE1250" s="259"/>
    </row>
    <row r="1251" spans="46:83" x14ac:dyDescent="0.15">
      <c r="AT1251" s="259"/>
      <c r="AU1251" s="259"/>
      <c r="AV1251" s="259"/>
      <c r="AW1251" s="259"/>
      <c r="AX1251" s="259"/>
      <c r="AY1251" s="259"/>
      <c r="AZ1251" s="259"/>
      <c r="BA1251" s="259"/>
      <c r="BB1251" s="259"/>
      <c r="BC1251" s="259"/>
      <c r="BD1251" s="259"/>
      <c r="BE1251" s="259"/>
      <c r="BF1251" s="259"/>
      <c r="BG1251" s="259"/>
      <c r="BH1251" s="259"/>
      <c r="BI1251" s="259"/>
      <c r="BJ1251" s="259"/>
      <c r="BK1251" s="259"/>
      <c r="BL1251" s="259"/>
      <c r="BM1251" s="259"/>
      <c r="BN1251" s="259"/>
      <c r="BO1251" s="259"/>
      <c r="BP1251" s="259"/>
      <c r="BQ1251" s="259"/>
      <c r="BR1251" s="259"/>
      <c r="BS1251" s="259"/>
      <c r="BT1251" s="259"/>
      <c r="BU1251" s="259"/>
      <c r="BV1251" s="259"/>
      <c r="BW1251" s="259"/>
      <c r="BX1251" s="259"/>
      <c r="BY1251" s="259"/>
      <c r="BZ1251" s="259"/>
      <c r="CA1251" s="259"/>
      <c r="CB1251" s="259"/>
      <c r="CC1251" s="259"/>
      <c r="CD1251" s="259"/>
      <c r="CE1251" s="259"/>
    </row>
    <row r="1252" spans="46:83" x14ac:dyDescent="0.15">
      <c r="AT1252" s="259"/>
      <c r="AU1252" s="259"/>
      <c r="AV1252" s="259"/>
      <c r="AW1252" s="259"/>
      <c r="AX1252" s="259"/>
      <c r="AY1252" s="259"/>
      <c r="AZ1252" s="259"/>
      <c r="BA1252" s="259"/>
      <c r="BB1252" s="259"/>
      <c r="BC1252" s="259"/>
      <c r="BD1252" s="259"/>
      <c r="BE1252" s="259"/>
      <c r="BF1252" s="259"/>
      <c r="BG1252" s="259"/>
      <c r="BH1252" s="259"/>
      <c r="BI1252" s="259"/>
      <c r="BJ1252" s="259"/>
      <c r="BK1252" s="259"/>
      <c r="BL1252" s="259"/>
      <c r="BM1252" s="259"/>
      <c r="BN1252" s="259"/>
      <c r="BO1252" s="259"/>
      <c r="BP1252" s="259"/>
      <c r="BQ1252" s="259"/>
      <c r="BR1252" s="259"/>
      <c r="BS1252" s="259"/>
      <c r="BT1252" s="259"/>
      <c r="BU1252" s="259"/>
      <c r="BV1252" s="259"/>
      <c r="BW1252" s="259"/>
      <c r="BX1252" s="259"/>
      <c r="BY1252" s="259"/>
      <c r="BZ1252" s="259"/>
      <c r="CA1252" s="259"/>
      <c r="CB1252" s="259"/>
      <c r="CC1252" s="259"/>
      <c r="CD1252" s="259"/>
      <c r="CE1252" s="259"/>
    </row>
    <row r="1253" spans="46:83" x14ac:dyDescent="0.15">
      <c r="AT1253" s="259"/>
      <c r="AU1253" s="259"/>
      <c r="AV1253" s="259"/>
      <c r="AW1253" s="259"/>
      <c r="AX1253" s="259"/>
      <c r="AY1253" s="259"/>
      <c r="AZ1253" s="259"/>
      <c r="BA1253" s="259"/>
      <c r="BB1253" s="259"/>
      <c r="BC1253" s="259"/>
      <c r="BD1253" s="259"/>
      <c r="BE1253" s="259"/>
      <c r="BF1253" s="259"/>
      <c r="BG1253" s="259"/>
      <c r="BH1253" s="259"/>
      <c r="BI1253" s="259"/>
      <c r="BJ1253" s="259"/>
      <c r="BK1253" s="259"/>
      <c r="BL1253" s="259"/>
      <c r="BM1253" s="259"/>
      <c r="BN1253" s="259"/>
      <c r="BO1253" s="259"/>
      <c r="BP1253" s="259"/>
      <c r="BQ1253" s="259"/>
      <c r="BR1253" s="259"/>
      <c r="BS1253" s="259"/>
      <c r="BT1253" s="259"/>
      <c r="BU1253" s="259"/>
      <c r="BV1253" s="259"/>
      <c r="BW1253" s="259"/>
      <c r="BX1253" s="259"/>
      <c r="BY1253" s="259"/>
      <c r="BZ1253" s="259"/>
      <c r="CA1253" s="259"/>
      <c r="CB1253" s="259"/>
      <c r="CC1253" s="259"/>
      <c r="CD1253" s="259"/>
      <c r="CE1253" s="259"/>
    </row>
    <row r="1254" spans="46:83" x14ac:dyDescent="0.15">
      <c r="AT1254" s="259"/>
      <c r="AU1254" s="259"/>
      <c r="AV1254" s="259"/>
      <c r="AW1254" s="259"/>
      <c r="AX1254" s="259"/>
      <c r="AY1254" s="259"/>
      <c r="AZ1254" s="259"/>
      <c r="BA1254" s="259"/>
      <c r="BB1254" s="259"/>
      <c r="BC1254" s="259"/>
      <c r="BD1254" s="259"/>
      <c r="BE1254" s="259"/>
      <c r="BF1254" s="259"/>
      <c r="BG1254" s="259"/>
      <c r="BH1254" s="259"/>
      <c r="BI1254" s="259"/>
      <c r="BJ1254" s="259"/>
      <c r="BK1254" s="259"/>
      <c r="BL1254" s="259"/>
      <c r="BM1254" s="259"/>
      <c r="BN1254" s="259"/>
      <c r="BO1254" s="259"/>
      <c r="BP1254" s="259"/>
      <c r="BQ1254" s="259"/>
      <c r="BR1254" s="259"/>
      <c r="BS1254" s="259"/>
      <c r="BT1254" s="259"/>
      <c r="BU1254" s="259"/>
      <c r="BV1254" s="259"/>
      <c r="BW1254" s="259"/>
      <c r="BX1254" s="259"/>
      <c r="BY1254" s="259"/>
      <c r="BZ1254" s="259"/>
      <c r="CA1254" s="259"/>
      <c r="CB1254" s="259"/>
      <c r="CC1254" s="259"/>
      <c r="CD1254" s="259"/>
      <c r="CE1254" s="259"/>
    </row>
    <row r="1255" spans="46:83" x14ac:dyDescent="0.15">
      <c r="AT1255" s="259"/>
      <c r="AU1255" s="259"/>
      <c r="AV1255" s="259"/>
      <c r="AW1255" s="259"/>
      <c r="AX1255" s="259"/>
      <c r="AY1255" s="259"/>
      <c r="AZ1255" s="259"/>
      <c r="BA1255" s="259"/>
      <c r="BB1255" s="259"/>
      <c r="BC1255" s="259"/>
      <c r="BD1255" s="259"/>
      <c r="BE1255" s="259"/>
      <c r="BF1255" s="259"/>
      <c r="BG1255" s="259"/>
      <c r="BH1255" s="259"/>
      <c r="BI1255" s="259"/>
      <c r="BJ1255" s="259"/>
      <c r="BK1255" s="259"/>
      <c r="BL1255" s="259"/>
      <c r="BM1255" s="259"/>
      <c r="BN1255" s="259"/>
      <c r="BO1255" s="259"/>
      <c r="BP1255" s="259"/>
      <c r="BQ1255" s="259"/>
      <c r="BR1255" s="259"/>
      <c r="BS1255" s="259"/>
      <c r="BT1255" s="259"/>
      <c r="BU1255" s="259"/>
      <c r="BV1255" s="259"/>
      <c r="BW1255" s="259"/>
      <c r="BX1255" s="259"/>
      <c r="BY1255" s="259"/>
      <c r="BZ1255" s="259"/>
      <c r="CA1255" s="259"/>
      <c r="CB1255" s="259"/>
      <c r="CC1255" s="259"/>
      <c r="CD1255" s="259"/>
      <c r="CE1255" s="259"/>
    </row>
    <row r="1256" spans="46:83" x14ac:dyDescent="0.15">
      <c r="AT1256" s="259"/>
      <c r="AU1256" s="259"/>
      <c r="AV1256" s="259"/>
      <c r="AW1256" s="259"/>
      <c r="AX1256" s="259"/>
      <c r="AY1256" s="259"/>
      <c r="AZ1256" s="259"/>
      <c r="BA1256" s="259"/>
      <c r="BB1256" s="259"/>
      <c r="BC1256" s="259"/>
      <c r="BD1256" s="259"/>
      <c r="BE1256" s="259"/>
      <c r="BF1256" s="259"/>
      <c r="BG1256" s="259"/>
      <c r="BH1256" s="259"/>
      <c r="BI1256" s="259"/>
      <c r="BJ1256" s="259"/>
      <c r="BK1256" s="259"/>
      <c r="BL1256" s="259"/>
      <c r="BM1256" s="259"/>
      <c r="BN1256" s="259"/>
      <c r="BO1256" s="259"/>
      <c r="BP1256" s="259"/>
      <c r="BQ1256" s="259"/>
      <c r="BR1256" s="259"/>
      <c r="BS1256" s="259"/>
      <c r="BT1256" s="259"/>
      <c r="BU1256" s="259"/>
      <c r="BV1256" s="259"/>
      <c r="BW1256" s="259"/>
      <c r="BX1256" s="259"/>
      <c r="BY1256" s="259"/>
      <c r="BZ1256" s="259"/>
      <c r="CA1256" s="259"/>
      <c r="CB1256" s="259"/>
      <c r="CC1256" s="259"/>
      <c r="CD1256" s="259"/>
      <c r="CE1256" s="259"/>
    </row>
    <row r="1257" spans="46:83" x14ac:dyDescent="0.15">
      <c r="AT1257" s="259"/>
      <c r="AU1257" s="259"/>
      <c r="AV1257" s="259"/>
      <c r="AW1257" s="259"/>
      <c r="AX1257" s="259"/>
      <c r="AY1257" s="259"/>
      <c r="AZ1257" s="259"/>
      <c r="BA1257" s="259"/>
      <c r="BB1257" s="259"/>
      <c r="BC1257" s="259"/>
      <c r="BD1257" s="259"/>
      <c r="BE1257" s="259"/>
      <c r="BF1257" s="259"/>
      <c r="BG1257" s="259"/>
      <c r="BH1257" s="259"/>
      <c r="BI1257" s="259"/>
      <c r="BJ1257" s="259"/>
      <c r="BK1257" s="259"/>
      <c r="BL1257" s="259"/>
      <c r="BM1257" s="259"/>
      <c r="BN1257" s="259"/>
      <c r="BO1257" s="259"/>
      <c r="BP1257" s="259"/>
      <c r="BQ1257" s="259"/>
      <c r="BR1257" s="259"/>
      <c r="BS1257" s="259"/>
      <c r="BT1257" s="259"/>
      <c r="BU1257" s="259"/>
      <c r="BV1257" s="259"/>
      <c r="BW1257" s="259"/>
      <c r="BX1257" s="259"/>
      <c r="BY1257" s="259"/>
      <c r="BZ1257" s="259"/>
      <c r="CA1257" s="259"/>
      <c r="CB1257" s="259"/>
      <c r="CC1257" s="259"/>
      <c r="CD1257" s="259"/>
      <c r="CE1257" s="259"/>
    </row>
    <row r="1258" spans="46:83" x14ac:dyDescent="0.15">
      <c r="AT1258" s="259"/>
      <c r="AU1258" s="259"/>
      <c r="AV1258" s="259"/>
      <c r="AW1258" s="259"/>
      <c r="AX1258" s="259"/>
      <c r="AY1258" s="259"/>
      <c r="AZ1258" s="259"/>
      <c r="BA1258" s="259"/>
      <c r="BB1258" s="259"/>
      <c r="BC1258" s="259"/>
      <c r="BD1258" s="259"/>
      <c r="BE1258" s="259"/>
      <c r="BF1258" s="259"/>
      <c r="BG1258" s="259"/>
      <c r="BH1258" s="259"/>
      <c r="BI1258" s="259"/>
      <c r="BJ1258" s="259"/>
      <c r="BK1258" s="259"/>
      <c r="BL1258" s="259"/>
      <c r="BM1258" s="259"/>
      <c r="BN1258" s="259"/>
      <c r="BO1258" s="259"/>
      <c r="BP1258" s="259"/>
      <c r="BQ1258" s="259"/>
      <c r="BR1258" s="259"/>
      <c r="BS1258" s="259"/>
      <c r="BT1258" s="259"/>
      <c r="BU1258" s="259"/>
      <c r="BV1258" s="259"/>
      <c r="BW1258" s="259"/>
      <c r="BX1258" s="259"/>
      <c r="BY1258" s="259"/>
      <c r="BZ1258" s="259"/>
      <c r="CA1258" s="259"/>
      <c r="CB1258" s="259"/>
      <c r="CC1258" s="259"/>
      <c r="CD1258" s="259"/>
      <c r="CE1258" s="259"/>
    </row>
    <row r="1259" spans="46:83" x14ac:dyDescent="0.15">
      <c r="AT1259" s="259"/>
      <c r="AU1259" s="259"/>
      <c r="AV1259" s="259"/>
      <c r="AW1259" s="259"/>
      <c r="AX1259" s="259"/>
      <c r="AY1259" s="259"/>
      <c r="AZ1259" s="259"/>
      <c r="BA1259" s="259"/>
      <c r="BB1259" s="259"/>
      <c r="BC1259" s="259"/>
      <c r="BD1259" s="259"/>
      <c r="BE1259" s="259"/>
      <c r="BF1259" s="259"/>
      <c r="BG1259" s="259"/>
      <c r="BH1259" s="259"/>
      <c r="BI1259" s="259"/>
      <c r="BJ1259" s="259"/>
      <c r="BK1259" s="259"/>
      <c r="BL1259" s="259"/>
      <c r="BM1259" s="259"/>
      <c r="BN1259" s="259"/>
      <c r="BO1259" s="259"/>
      <c r="BP1259" s="259"/>
      <c r="BQ1259" s="259"/>
      <c r="BR1259" s="259"/>
      <c r="BS1259" s="259"/>
      <c r="BT1259" s="259"/>
      <c r="BU1259" s="259"/>
      <c r="BV1259" s="259"/>
      <c r="BW1259" s="259"/>
      <c r="BX1259" s="259"/>
      <c r="BY1259" s="259"/>
      <c r="BZ1259" s="259"/>
      <c r="CA1259" s="259"/>
      <c r="CB1259" s="259"/>
      <c r="CC1259" s="259"/>
      <c r="CD1259" s="259"/>
      <c r="CE1259" s="259"/>
    </row>
    <row r="1260" spans="46:83" x14ac:dyDescent="0.15">
      <c r="AT1260" s="259"/>
      <c r="AU1260" s="259"/>
      <c r="AV1260" s="259"/>
      <c r="AW1260" s="259"/>
      <c r="AX1260" s="259"/>
      <c r="AY1260" s="259"/>
      <c r="AZ1260" s="259"/>
      <c r="BA1260" s="259"/>
      <c r="BB1260" s="259"/>
      <c r="BC1260" s="259"/>
      <c r="BD1260" s="259"/>
      <c r="BE1260" s="259"/>
      <c r="BF1260" s="259"/>
      <c r="BG1260" s="259"/>
      <c r="BH1260" s="259"/>
      <c r="BI1260" s="259"/>
      <c r="BJ1260" s="259"/>
      <c r="BK1260" s="259"/>
      <c r="BL1260" s="259"/>
      <c r="BM1260" s="259"/>
      <c r="BN1260" s="259"/>
      <c r="BO1260" s="259"/>
      <c r="BP1260" s="259"/>
      <c r="BQ1260" s="259"/>
      <c r="BR1260" s="259"/>
      <c r="BS1260" s="259"/>
      <c r="BT1260" s="259"/>
      <c r="BU1260" s="259"/>
      <c r="BV1260" s="259"/>
      <c r="BW1260" s="259"/>
      <c r="BX1260" s="259"/>
      <c r="BY1260" s="259"/>
      <c r="BZ1260" s="259"/>
      <c r="CA1260" s="259"/>
      <c r="CB1260" s="259"/>
      <c r="CC1260" s="259"/>
      <c r="CD1260" s="259"/>
      <c r="CE1260" s="259"/>
    </row>
    <row r="1261" spans="46:83" x14ac:dyDescent="0.15">
      <c r="AT1261" s="259"/>
      <c r="AU1261" s="259"/>
      <c r="AV1261" s="259"/>
      <c r="AW1261" s="259"/>
      <c r="AX1261" s="259"/>
      <c r="AY1261" s="259"/>
      <c r="AZ1261" s="259"/>
      <c r="BA1261" s="259"/>
      <c r="BB1261" s="259"/>
      <c r="BC1261" s="259"/>
      <c r="BD1261" s="259"/>
      <c r="BE1261" s="259"/>
      <c r="BF1261" s="259"/>
      <c r="BG1261" s="259"/>
      <c r="BH1261" s="259"/>
      <c r="BI1261" s="259"/>
      <c r="BJ1261" s="259"/>
      <c r="BK1261" s="259"/>
      <c r="BL1261" s="259"/>
      <c r="BM1261" s="259"/>
      <c r="BN1261" s="259"/>
      <c r="BO1261" s="259"/>
      <c r="BP1261" s="259"/>
      <c r="BQ1261" s="259"/>
      <c r="BR1261" s="259"/>
      <c r="BS1261" s="259"/>
      <c r="BT1261" s="259"/>
      <c r="BU1261" s="259"/>
      <c r="BV1261" s="259"/>
      <c r="BW1261" s="259"/>
      <c r="BX1261" s="259"/>
      <c r="BY1261" s="259"/>
      <c r="BZ1261" s="259"/>
      <c r="CA1261" s="259"/>
      <c r="CB1261" s="259"/>
      <c r="CC1261" s="259"/>
      <c r="CD1261" s="259"/>
      <c r="CE1261" s="259"/>
    </row>
    <row r="1262" spans="46:83" x14ac:dyDescent="0.15">
      <c r="AT1262" s="259"/>
      <c r="AU1262" s="259"/>
      <c r="AV1262" s="259"/>
      <c r="AW1262" s="259"/>
      <c r="AX1262" s="259"/>
      <c r="AY1262" s="259"/>
      <c r="AZ1262" s="259"/>
      <c r="BA1262" s="259"/>
      <c r="BB1262" s="259"/>
      <c r="BC1262" s="259"/>
      <c r="BD1262" s="259"/>
      <c r="BE1262" s="259"/>
      <c r="BF1262" s="259"/>
      <c r="BG1262" s="259"/>
      <c r="BH1262" s="259"/>
      <c r="BI1262" s="259"/>
      <c r="BJ1262" s="259"/>
      <c r="BK1262" s="259"/>
      <c r="BL1262" s="259"/>
      <c r="BM1262" s="259"/>
      <c r="BN1262" s="259"/>
      <c r="BO1262" s="259"/>
      <c r="BP1262" s="259"/>
      <c r="BQ1262" s="259"/>
      <c r="BR1262" s="259"/>
      <c r="BS1262" s="259"/>
      <c r="BT1262" s="259"/>
      <c r="BU1262" s="259"/>
      <c r="BV1262" s="259"/>
      <c r="BW1262" s="259"/>
      <c r="BX1262" s="259"/>
      <c r="BY1262" s="259"/>
      <c r="BZ1262" s="259"/>
      <c r="CA1262" s="259"/>
      <c r="CB1262" s="259"/>
      <c r="CC1262" s="259"/>
      <c r="CD1262" s="259"/>
      <c r="CE1262" s="259"/>
    </row>
    <row r="1263" spans="46:83" x14ac:dyDescent="0.15">
      <c r="AT1263" s="259"/>
      <c r="AU1263" s="259"/>
      <c r="AV1263" s="259"/>
      <c r="AW1263" s="259"/>
      <c r="AX1263" s="259"/>
      <c r="AY1263" s="259"/>
      <c r="AZ1263" s="259"/>
      <c r="BA1263" s="259"/>
      <c r="BB1263" s="259"/>
      <c r="BC1263" s="259"/>
      <c r="BD1263" s="259"/>
      <c r="BE1263" s="259"/>
      <c r="BF1263" s="259"/>
      <c r="BG1263" s="259"/>
      <c r="BH1263" s="259"/>
      <c r="BI1263" s="259"/>
      <c r="BJ1263" s="259"/>
      <c r="BK1263" s="259"/>
      <c r="BL1263" s="259"/>
      <c r="BM1263" s="259"/>
      <c r="BN1263" s="259"/>
      <c r="BO1263" s="259"/>
      <c r="BP1263" s="259"/>
      <c r="BQ1263" s="259"/>
      <c r="BR1263" s="259"/>
      <c r="BS1263" s="259"/>
      <c r="BT1263" s="259"/>
      <c r="BU1263" s="259"/>
      <c r="BV1263" s="259"/>
      <c r="BW1263" s="259"/>
      <c r="BX1263" s="259"/>
      <c r="BY1263" s="259"/>
      <c r="BZ1263" s="259"/>
      <c r="CA1263" s="259"/>
      <c r="CB1263" s="259"/>
      <c r="CC1263" s="259"/>
      <c r="CD1263" s="259"/>
      <c r="CE1263" s="259"/>
    </row>
    <row r="1264" spans="46:83" x14ac:dyDescent="0.15">
      <c r="AT1264" s="259"/>
      <c r="AU1264" s="259"/>
      <c r="AV1264" s="259"/>
      <c r="AW1264" s="259"/>
      <c r="AX1264" s="259"/>
      <c r="AY1264" s="259"/>
      <c r="AZ1264" s="259"/>
      <c r="BA1264" s="259"/>
      <c r="BB1264" s="259"/>
      <c r="BC1264" s="259"/>
      <c r="BD1264" s="259"/>
      <c r="BE1264" s="259"/>
      <c r="BF1264" s="259"/>
      <c r="BG1264" s="259"/>
      <c r="BH1264" s="259"/>
      <c r="BI1264" s="259"/>
      <c r="BJ1264" s="259"/>
      <c r="BK1264" s="259"/>
      <c r="BL1264" s="259"/>
      <c r="BM1264" s="259"/>
      <c r="BN1264" s="259"/>
      <c r="BO1264" s="259"/>
      <c r="BP1264" s="259"/>
      <c r="BQ1264" s="259"/>
      <c r="BR1264" s="259"/>
      <c r="BS1264" s="259"/>
      <c r="BT1264" s="259"/>
      <c r="BU1264" s="259"/>
      <c r="BV1264" s="259"/>
      <c r="BW1264" s="259"/>
      <c r="BX1264" s="259"/>
      <c r="BY1264" s="259"/>
      <c r="BZ1264" s="259"/>
      <c r="CA1264" s="259"/>
      <c r="CB1264" s="259"/>
      <c r="CC1264" s="259"/>
      <c r="CD1264" s="259"/>
      <c r="CE1264" s="259"/>
    </row>
    <row r="1265" spans="46:83" x14ac:dyDescent="0.15">
      <c r="AT1265" s="259"/>
      <c r="AU1265" s="259"/>
      <c r="AV1265" s="259"/>
      <c r="AW1265" s="259"/>
      <c r="AX1265" s="259"/>
      <c r="AY1265" s="259"/>
      <c r="AZ1265" s="259"/>
      <c r="BA1265" s="259"/>
      <c r="BB1265" s="259"/>
      <c r="BC1265" s="259"/>
      <c r="BD1265" s="259"/>
      <c r="BE1265" s="259"/>
      <c r="BF1265" s="259"/>
      <c r="BG1265" s="259"/>
      <c r="BH1265" s="259"/>
      <c r="BI1265" s="259"/>
      <c r="BJ1265" s="259"/>
      <c r="BK1265" s="259"/>
      <c r="BL1265" s="259"/>
      <c r="BM1265" s="259"/>
      <c r="BN1265" s="259"/>
      <c r="BO1265" s="259"/>
      <c r="BP1265" s="259"/>
      <c r="BQ1265" s="259"/>
      <c r="BR1265" s="259"/>
      <c r="BS1265" s="259"/>
      <c r="BT1265" s="259"/>
      <c r="BU1265" s="259"/>
      <c r="BV1265" s="259"/>
      <c r="BW1265" s="259"/>
      <c r="BX1265" s="259"/>
      <c r="BY1265" s="259"/>
      <c r="BZ1265" s="259"/>
      <c r="CA1265" s="259"/>
      <c r="CB1265" s="259"/>
      <c r="CC1265" s="259"/>
      <c r="CD1265" s="259"/>
      <c r="CE1265" s="259"/>
    </row>
    <row r="1266" spans="46:83" x14ac:dyDescent="0.15">
      <c r="AT1266" s="259"/>
      <c r="AU1266" s="259"/>
      <c r="AV1266" s="259"/>
      <c r="AW1266" s="259"/>
      <c r="AX1266" s="259"/>
      <c r="AY1266" s="259"/>
      <c r="AZ1266" s="259"/>
      <c r="BA1266" s="259"/>
      <c r="BB1266" s="259"/>
      <c r="BC1266" s="259"/>
      <c r="BD1266" s="259"/>
      <c r="BE1266" s="259"/>
      <c r="BF1266" s="259"/>
      <c r="BG1266" s="259"/>
      <c r="BH1266" s="259"/>
      <c r="BI1266" s="259"/>
      <c r="BJ1266" s="259"/>
      <c r="BK1266" s="259"/>
      <c r="BL1266" s="259"/>
      <c r="BM1266" s="259"/>
      <c r="BN1266" s="259"/>
      <c r="BO1266" s="259"/>
      <c r="BP1266" s="259"/>
      <c r="BQ1266" s="259"/>
      <c r="BR1266" s="259"/>
      <c r="BS1266" s="259"/>
      <c r="BT1266" s="259"/>
      <c r="BU1266" s="259"/>
      <c r="BV1266" s="259"/>
      <c r="BW1266" s="259"/>
      <c r="BX1266" s="259"/>
      <c r="BY1266" s="259"/>
      <c r="BZ1266" s="259"/>
      <c r="CA1266" s="259"/>
      <c r="CB1266" s="259"/>
      <c r="CC1266" s="259"/>
      <c r="CD1266" s="259"/>
      <c r="CE1266" s="259"/>
    </row>
    <row r="1267" spans="46:83" x14ac:dyDescent="0.15">
      <c r="AT1267" s="259"/>
      <c r="AU1267" s="259"/>
      <c r="AV1267" s="259"/>
      <c r="AW1267" s="259"/>
      <c r="AX1267" s="259"/>
      <c r="AY1267" s="259"/>
      <c r="AZ1267" s="259"/>
      <c r="BA1267" s="259"/>
      <c r="BB1267" s="259"/>
      <c r="BC1267" s="259"/>
      <c r="BD1267" s="259"/>
      <c r="BE1267" s="259"/>
      <c r="BF1267" s="259"/>
      <c r="BG1267" s="259"/>
      <c r="BH1267" s="259"/>
      <c r="BI1267" s="259"/>
      <c r="BJ1267" s="259"/>
      <c r="BK1267" s="259"/>
      <c r="BL1267" s="259"/>
      <c r="BM1267" s="259"/>
      <c r="BN1267" s="259"/>
      <c r="BO1267" s="259"/>
      <c r="BP1267" s="259"/>
      <c r="BQ1267" s="259"/>
      <c r="BR1267" s="259"/>
      <c r="BS1267" s="259"/>
      <c r="BT1267" s="259"/>
      <c r="BU1267" s="259"/>
      <c r="BV1267" s="259"/>
      <c r="BW1267" s="259"/>
      <c r="BX1267" s="259"/>
      <c r="BY1267" s="259"/>
      <c r="BZ1267" s="259"/>
      <c r="CA1267" s="259"/>
      <c r="CB1267" s="259"/>
      <c r="CC1267" s="259"/>
      <c r="CD1267" s="259"/>
      <c r="CE1267" s="259"/>
    </row>
    <row r="1268" spans="46:83" x14ac:dyDescent="0.15">
      <c r="AT1268" s="259"/>
      <c r="AU1268" s="259"/>
      <c r="AV1268" s="259"/>
      <c r="AW1268" s="259"/>
      <c r="AX1268" s="259"/>
      <c r="AY1268" s="259"/>
      <c r="AZ1268" s="259"/>
      <c r="BA1268" s="259"/>
      <c r="BB1268" s="259"/>
      <c r="BC1268" s="259"/>
      <c r="BD1268" s="259"/>
      <c r="BE1268" s="259"/>
      <c r="BF1268" s="259"/>
      <c r="BG1268" s="259"/>
      <c r="BH1268" s="259"/>
      <c r="BI1268" s="259"/>
      <c r="BJ1268" s="259"/>
      <c r="BK1268" s="259"/>
      <c r="BL1268" s="259"/>
      <c r="BM1268" s="259"/>
      <c r="BN1268" s="259"/>
      <c r="BO1268" s="259"/>
      <c r="BP1268" s="259"/>
      <c r="BQ1268" s="259"/>
      <c r="BR1268" s="259"/>
      <c r="BS1268" s="259"/>
      <c r="BT1268" s="259"/>
      <c r="BU1268" s="259"/>
      <c r="BV1268" s="259"/>
      <c r="BW1268" s="259"/>
      <c r="BX1268" s="259"/>
      <c r="BY1268" s="259"/>
      <c r="BZ1268" s="259"/>
      <c r="CA1268" s="259"/>
      <c r="CB1268" s="259"/>
      <c r="CC1268" s="259"/>
      <c r="CD1268" s="259"/>
      <c r="CE1268" s="259"/>
    </row>
    <row r="1269" spans="46:83" x14ac:dyDescent="0.15">
      <c r="AT1269" s="259"/>
      <c r="AU1269" s="259"/>
      <c r="AV1269" s="259"/>
      <c r="AW1269" s="259"/>
      <c r="AX1269" s="259"/>
      <c r="AY1269" s="259"/>
      <c r="AZ1269" s="259"/>
      <c r="BA1269" s="259"/>
      <c r="BB1269" s="259"/>
      <c r="BC1269" s="259"/>
      <c r="BD1269" s="259"/>
      <c r="BE1269" s="259"/>
      <c r="BF1269" s="259"/>
      <c r="BG1269" s="259"/>
      <c r="BH1269" s="259"/>
      <c r="BI1269" s="259"/>
      <c r="BJ1269" s="259"/>
      <c r="BK1269" s="259"/>
      <c r="BL1269" s="259"/>
      <c r="BM1269" s="259"/>
      <c r="BN1269" s="259"/>
      <c r="BO1269" s="259"/>
      <c r="BP1269" s="259"/>
      <c r="BQ1269" s="259"/>
      <c r="BR1269" s="259"/>
      <c r="BS1269" s="259"/>
      <c r="BT1269" s="259"/>
      <c r="BU1269" s="259"/>
      <c r="BV1269" s="259"/>
      <c r="BW1269" s="259"/>
      <c r="BX1269" s="259"/>
      <c r="BY1269" s="259"/>
      <c r="BZ1269" s="259"/>
      <c r="CA1269" s="259"/>
      <c r="CB1269" s="259"/>
      <c r="CC1269" s="259"/>
      <c r="CD1269" s="259"/>
      <c r="CE1269" s="259"/>
    </row>
    <row r="1270" spans="46:83" x14ac:dyDescent="0.15">
      <c r="AT1270" s="259"/>
      <c r="AU1270" s="259"/>
      <c r="AV1270" s="259"/>
      <c r="AW1270" s="259"/>
      <c r="AX1270" s="259"/>
      <c r="AY1270" s="259"/>
      <c r="AZ1270" s="259"/>
      <c r="BA1270" s="259"/>
      <c r="BB1270" s="259"/>
      <c r="BC1270" s="259"/>
      <c r="BD1270" s="259"/>
      <c r="BE1270" s="259"/>
      <c r="BF1270" s="259"/>
      <c r="BG1270" s="259"/>
      <c r="BH1270" s="259"/>
      <c r="BI1270" s="259"/>
      <c r="BJ1270" s="259"/>
      <c r="BK1270" s="259"/>
      <c r="BL1270" s="259"/>
      <c r="BM1270" s="259"/>
      <c r="BN1270" s="259"/>
      <c r="BO1270" s="259"/>
      <c r="BP1270" s="259"/>
      <c r="BQ1270" s="259"/>
      <c r="BR1270" s="259"/>
      <c r="BS1270" s="259"/>
      <c r="BT1270" s="259"/>
      <c r="BU1270" s="259"/>
      <c r="BV1270" s="259"/>
      <c r="BW1270" s="259"/>
      <c r="BX1270" s="259"/>
      <c r="BY1270" s="259"/>
      <c r="BZ1270" s="259"/>
      <c r="CA1270" s="259"/>
      <c r="CB1270" s="259"/>
      <c r="CC1270" s="259"/>
      <c r="CD1270" s="259"/>
      <c r="CE1270" s="259"/>
    </row>
    <row r="1271" spans="46:83" x14ac:dyDescent="0.15">
      <c r="AT1271" s="259"/>
      <c r="AU1271" s="259"/>
      <c r="AV1271" s="259"/>
      <c r="AW1271" s="259"/>
      <c r="AX1271" s="259"/>
      <c r="AY1271" s="259"/>
      <c r="AZ1271" s="259"/>
      <c r="BA1271" s="259"/>
      <c r="BB1271" s="259"/>
      <c r="BC1271" s="259"/>
      <c r="BD1271" s="259"/>
      <c r="BE1271" s="259"/>
      <c r="BF1271" s="259"/>
      <c r="BG1271" s="259"/>
      <c r="BH1271" s="259"/>
      <c r="BI1271" s="259"/>
      <c r="BJ1271" s="259"/>
      <c r="BK1271" s="259"/>
      <c r="BL1271" s="259"/>
      <c r="BM1271" s="259"/>
      <c r="BN1271" s="259"/>
      <c r="BO1271" s="259"/>
      <c r="BP1271" s="259"/>
      <c r="BQ1271" s="259"/>
      <c r="BR1271" s="259"/>
      <c r="BS1271" s="259"/>
      <c r="BT1271" s="259"/>
      <c r="BU1271" s="259"/>
      <c r="BV1271" s="259"/>
      <c r="BW1271" s="259"/>
      <c r="BX1271" s="259"/>
      <c r="BY1271" s="259"/>
      <c r="BZ1271" s="259"/>
      <c r="CA1271" s="259"/>
      <c r="CB1271" s="259"/>
      <c r="CC1271" s="259"/>
      <c r="CD1271" s="259"/>
      <c r="CE1271" s="259"/>
    </row>
    <row r="1272" spans="46:83" x14ac:dyDescent="0.15">
      <c r="AT1272" s="259"/>
      <c r="AU1272" s="259"/>
      <c r="AV1272" s="259"/>
      <c r="AW1272" s="259"/>
      <c r="AX1272" s="259"/>
      <c r="AY1272" s="259"/>
      <c r="AZ1272" s="259"/>
      <c r="BA1272" s="259"/>
      <c r="BB1272" s="259"/>
      <c r="BC1272" s="259"/>
      <c r="BD1272" s="259"/>
      <c r="BE1272" s="259"/>
      <c r="BF1272" s="259"/>
      <c r="BG1272" s="259"/>
      <c r="BH1272" s="259"/>
      <c r="BI1272" s="259"/>
      <c r="BJ1272" s="259"/>
      <c r="BK1272" s="259"/>
      <c r="BL1272" s="259"/>
      <c r="BM1272" s="259"/>
      <c r="BN1272" s="259"/>
      <c r="BO1272" s="259"/>
      <c r="BP1272" s="259"/>
      <c r="BQ1272" s="259"/>
      <c r="BR1272" s="259"/>
      <c r="BS1272" s="259"/>
      <c r="BT1272" s="259"/>
      <c r="BU1272" s="259"/>
      <c r="BV1272" s="259"/>
      <c r="BW1272" s="259"/>
      <c r="BX1272" s="259"/>
      <c r="BY1272" s="259"/>
      <c r="BZ1272" s="259"/>
      <c r="CA1272" s="259"/>
      <c r="CB1272" s="259"/>
      <c r="CC1272" s="259"/>
      <c r="CD1272" s="259"/>
      <c r="CE1272" s="259"/>
    </row>
    <row r="1273" spans="46:83" x14ac:dyDescent="0.15">
      <c r="AT1273" s="259"/>
      <c r="AU1273" s="259"/>
      <c r="AV1273" s="259"/>
      <c r="AW1273" s="259"/>
      <c r="AX1273" s="259"/>
      <c r="AY1273" s="259"/>
      <c r="AZ1273" s="259"/>
      <c r="BA1273" s="259"/>
      <c r="BB1273" s="259"/>
      <c r="BC1273" s="259"/>
      <c r="BD1273" s="259"/>
      <c r="BE1273" s="259"/>
      <c r="BF1273" s="259"/>
      <c r="BG1273" s="259"/>
      <c r="BH1273" s="259"/>
      <c r="BI1273" s="259"/>
      <c r="BJ1273" s="259"/>
      <c r="BK1273" s="259"/>
      <c r="BL1273" s="259"/>
      <c r="BM1273" s="259"/>
      <c r="BN1273" s="259"/>
      <c r="BO1273" s="259"/>
      <c r="BP1273" s="259"/>
      <c r="BQ1273" s="259"/>
      <c r="BR1273" s="259"/>
      <c r="BS1273" s="259"/>
      <c r="BT1273" s="259"/>
      <c r="BU1273" s="259"/>
      <c r="BV1273" s="259"/>
      <c r="BW1273" s="259"/>
      <c r="BX1273" s="259"/>
      <c r="BY1273" s="259"/>
      <c r="BZ1273" s="259"/>
      <c r="CA1273" s="259"/>
      <c r="CB1273" s="259"/>
      <c r="CC1273" s="259"/>
      <c r="CD1273" s="259"/>
      <c r="CE1273" s="259"/>
    </row>
    <row r="1274" spans="46:83" x14ac:dyDescent="0.15">
      <c r="AT1274" s="259"/>
      <c r="AU1274" s="259"/>
      <c r="AV1274" s="259"/>
      <c r="AW1274" s="259"/>
      <c r="AX1274" s="259"/>
      <c r="AY1274" s="259"/>
      <c r="AZ1274" s="259"/>
      <c r="BA1274" s="259"/>
      <c r="BB1274" s="259"/>
      <c r="BC1274" s="259"/>
      <c r="BD1274" s="259"/>
      <c r="BE1274" s="259"/>
      <c r="BF1274" s="259"/>
      <c r="BG1274" s="259"/>
      <c r="BH1274" s="259"/>
      <c r="BI1274" s="259"/>
      <c r="BJ1274" s="259"/>
      <c r="BK1274" s="259"/>
      <c r="BL1274" s="259"/>
      <c r="BM1274" s="259"/>
      <c r="BN1274" s="259"/>
      <c r="BO1274" s="259"/>
      <c r="BP1274" s="259"/>
      <c r="BQ1274" s="259"/>
      <c r="BR1274" s="259"/>
      <c r="BS1274" s="259"/>
      <c r="BT1274" s="259"/>
      <c r="BU1274" s="259"/>
      <c r="BV1274" s="259"/>
      <c r="BW1274" s="259"/>
      <c r="BX1274" s="259"/>
      <c r="BY1274" s="259"/>
      <c r="BZ1274" s="259"/>
      <c r="CA1274" s="259"/>
      <c r="CB1274" s="259"/>
      <c r="CC1274" s="259"/>
      <c r="CD1274" s="259"/>
      <c r="CE1274" s="259"/>
    </row>
    <row r="1275" spans="46:83" x14ac:dyDescent="0.15">
      <c r="AT1275" s="259"/>
      <c r="AU1275" s="259"/>
      <c r="AV1275" s="259"/>
      <c r="AW1275" s="259"/>
      <c r="AX1275" s="259"/>
      <c r="AY1275" s="259"/>
      <c r="AZ1275" s="259"/>
      <c r="BA1275" s="259"/>
      <c r="BB1275" s="259"/>
      <c r="BC1275" s="259"/>
      <c r="BD1275" s="259"/>
      <c r="BE1275" s="259"/>
      <c r="BF1275" s="259"/>
      <c r="BG1275" s="259"/>
      <c r="BH1275" s="259"/>
      <c r="BI1275" s="259"/>
      <c r="BJ1275" s="259"/>
      <c r="BK1275" s="259"/>
      <c r="BL1275" s="259"/>
      <c r="BM1275" s="259"/>
      <c r="BN1275" s="259"/>
      <c r="BO1275" s="259"/>
      <c r="BP1275" s="259"/>
      <c r="BQ1275" s="259"/>
      <c r="BR1275" s="259"/>
      <c r="BS1275" s="259"/>
      <c r="BT1275" s="259"/>
      <c r="BU1275" s="259"/>
      <c r="BV1275" s="259"/>
      <c r="BW1275" s="259"/>
      <c r="BX1275" s="259"/>
      <c r="BY1275" s="259"/>
      <c r="BZ1275" s="259"/>
      <c r="CA1275" s="259"/>
      <c r="CB1275" s="259"/>
      <c r="CC1275" s="259"/>
      <c r="CD1275" s="259"/>
      <c r="CE1275" s="259"/>
    </row>
    <row r="1276" spans="46:83" x14ac:dyDescent="0.15">
      <c r="AT1276" s="259"/>
      <c r="AU1276" s="259"/>
      <c r="AV1276" s="259"/>
      <c r="AW1276" s="259"/>
      <c r="AX1276" s="259"/>
      <c r="AY1276" s="259"/>
      <c r="AZ1276" s="259"/>
      <c r="BA1276" s="259"/>
      <c r="BB1276" s="259"/>
      <c r="BC1276" s="259"/>
      <c r="BD1276" s="259"/>
      <c r="BE1276" s="259"/>
      <c r="BF1276" s="259"/>
      <c r="BG1276" s="259"/>
      <c r="BH1276" s="259"/>
      <c r="BI1276" s="259"/>
      <c r="BJ1276" s="259"/>
      <c r="BK1276" s="259"/>
      <c r="BL1276" s="259"/>
      <c r="BM1276" s="259"/>
      <c r="BN1276" s="259"/>
      <c r="BO1276" s="259"/>
      <c r="BP1276" s="259"/>
      <c r="BQ1276" s="259"/>
      <c r="BR1276" s="259"/>
      <c r="BS1276" s="259"/>
      <c r="BT1276" s="259"/>
      <c r="BU1276" s="259"/>
      <c r="BV1276" s="259"/>
      <c r="BW1276" s="259"/>
      <c r="BX1276" s="259"/>
      <c r="BY1276" s="259"/>
      <c r="BZ1276" s="259"/>
      <c r="CA1276" s="259"/>
      <c r="CB1276" s="259"/>
      <c r="CC1276" s="259"/>
      <c r="CD1276" s="259"/>
      <c r="CE1276" s="259"/>
    </row>
    <row r="1277" spans="46:83" x14ac:dyDescent="0.15">
      <c r="AT1277" s="259"/>
      <c r="AU1277" s="259"/>
      <c r="AV1277" s="259"/>
      <c r="AW1277" s="259"/>
      <c r="AX1277" s="259"/>
      <c r="AY1277" s="259"/>
      <c r="AZ1277" s="259"/>
      <c r="BA1277" s="259"/>
      <c r="BB1277" s="259"/>
      <c r="BC1277" s="259"/>
      <c r="BD1277" s="259"/>
      <c r="BE1277" s="259"/>
      <c r="BF1277" s="259"/>
      <c r="BG1277" s="259"/>
      <c r="BH1277" s="259"/>
      <c r="BI1277" s="259"/>
      <c r="BJ1277" s="259"/>
      <c r="BK1277" s="259"/>
      <c r="BL1277" s="259"/>
      <c r="BM1277" s="259"/>
      <c r="BN1277" s="259"/>
      <c r="BO1277" s="259"/>
      <c r="BP1277" s="259"/>
      <c r="BQ1277" s="259"/>
      <c r="BR1277" s="259"/>
      <c r="BS1277" s="259"/>
      <c r="BT1277" s="259"/>
      <c r="BU1277" s="259"/>
      <c r="BV1277" s="259"/>
      <c r="BW1277" s="259"/>
      <c r="BX1277" s="259"/>
      <c r="BY1277" s="259"/>
      <c r="BZ1277" s="259"/>
      <c r="CA1277" s="259"/>
      <c r="CB1277" s="259"/>
      <c r="CC1277" s="259"/>
      <c r="CD1277" s="259"/>
      <c r="CE1277" s="259"/>
    </row>
    <row r="1278" spans="46:83" x14ac:dyDescent="0.15">
      <c r="AT1278" s="259"/>
      <c r="AU1278" s="259"/>
      <c r="AV1278" s="259"/>
      <c r="AW1278" s="259"/>
      <c r="AX1278" s="259"/>
      <c r="AY1278" s="259"/>
      <c r="AZ1278" s="259"/>
      <c r="BA1278" s="259"/>
      <c r="BB1278" s="259"/>
      <c r="BC1278" s="259"/>
      <c r="BD1278" s="259"/>
      <c r="BE1278" s="259"/>
      <c r="BF1278" s="259"/>
      <c r="BG1278" s="259"/>
      <c r="BH1278" s="259"/>
      <c r="BI1278" s="259"/>
      <c r="BJ1278" s="259"/>
      <c r="BK1278" s="259"/>
      <c r="BL1278" s="259"/>
      <c r="BM1278" s="259"/>
      <c r="BN1278" s="259"/>
      <c r="BO1278" s="259"/>
      <c r="BP1278" s="259"/>
      <c r="BQ1278" s="259"/>
      <c r="BR1278" s="259"/>
      <c r="BS1278" s="259"/>
      <c r="BT1278" s="259"/>
      <c r="BU1278" s="259"/>
      <c r="BV1278" s="259"/>
      <c r="BW1278" s="259"/>
      <c r="BX1278" s="259"/>
      <c r="BY1278" s="259"/>
      <c r="BZ1278" s="259"/>
      <c r="CA1278" s="259"/>
      <c r="CB1278" s="259"/>
      <c r="CC1278" s="259"/>
      <c r="CD1278" s="259"/>
      <c r="CE1278" s="259"/>
    </row>
    <row r="1279" spans="46:83" x14ac:dyDescent="0.15">
      <c r="AT1279" s="259"/>
      <c r="AU1279" s="259"/>
      <c r="AV1279" s="259"/>
      <c r="AW1279" s="259"/>
      <c r="AX1279" s="259"/>
      <c r="AY1279" s="259"/>
      <c r="AZ1279" s="259"/>
      <c r="BA1279" s="259"/>
      <c r="BB1279" s="259"/>
      <c r="BC1279" s="259"/>
      <c r="BD1279" s="259"/>
      <c r="BE1279" s="259"/>
      <c r="BF1279" s="259"/>
      <c r="BG1279" s="259"/>
      <c r="BH1279" s="259"/>
      <c r="BI1279" s="259"/>
      <c r="BJ1279" s="259"/>
      <c r="BK1279" s="259"/>
      <c r="BL1279" s="259"/>
      <c r="BM1279" s="259"/>
      <c r="BN1279" s="259"/>
      <c r="BO1279" s="259"/>
      <c r="BP1279" s="259"/>
      <c r="BQ1279" s="259"/>
      <c r="BR1279" s="259"/>
      <c r="BS1279" s="259"/>
      <c r="BT1279" s="259"/>
      <c r="BU1279" s="259"/>
      <c r="BV1279" s="259"/>
      <c r="BW1279" s="259"/>
      <c r="BX1279" s="259"/>
      <c r="BY1279" s="259"/>
      <c r="BZ1279" s="259"/>
      <c r="CA1279" s="259"/>
      <c r="CB1279" s="259"/>
      <c r="CC1279" s="259"/>
      <c r="CD1279" s="259"/>
      <c r="CE1279" s="259"/>
    </row>
    <row r="1280" spans="46:83" x14ac:dyDescent="0.15">
      <c r="AT1280" s="259"/>
      <c r="AU1280" s="259"/>
      <c r="AV1280" s="259"/>
      <c r="AW1280" s="259"/>
      <c r="AX1280" s="259"/>
      <c r="AY1280" s="259"/>
      <c r="AZ1280" s="259"/>
      <c r="BA1280" s="259"/>
      <c r="BB1280" s="259"/>
      <c r="BC1280" s="259"/>
      <c r="BD1280" s="259"/>
      <c r="BE1280" s="259"/>
      <c r="BF1280" s="259"/>
      <c r="BG1280" s="259"/>
      <c r="BH1280" s="259"/>
      <c r="BI1280" s="259"/>
      <c r="BJ1280" s="259"/>
      <c r="BK1280" s="259"/>
      <c r="BL1280" s="259"/>
      <c r="BM1280" s="259"/>
      <c r="BN1280" s="259"/>
      <c r="BO1280" s="259"/>
      <c r="BP1280" s="259"/>
      <c r="BQ1280" s="259"/>
      <c r="BR1280" s="259"/>
      <c r="BS1280" s="259"/>
      <c r="BT1280" s="259"/>
      <c r="BU1280" s="259"/>
      <c r="BV1280" s="259"/>
      <c r="BW1280" s="259"/>
      <c r="BX1280" s="259"/>
      <c r="BY1280" s="259"/>
      <c r="BZ1280" s="259"/>
      <c r="CA1280" s="259"/>
      <c r="CB1280" s="259"/>
      <c r="CC1280" s="259"/>
      <c r="CD1280" s="259"/>
      <c r="CE1280" s="259"/>
    </row>
    <row r="1281" spans="46:83" x14ac:dyDescent="0.15">
      <c r="AT1281" s="259"/>
      <c r="AU1281" s="259"/>
      <c r="AV1281" s="259"/>
      <c r="AW1281" s="259"/>
      <c r="AX1281" s="259"/>
      <c r="AY1281" s="259"/>
      <c r="AZ1281" s="259"/>
      <c r="BA1281" s="259"/>
      <c r="BB1281" s="259"/>
      <c r="BC1281" s="259"/>
      <c r="BD1281" s="259"/>
      <c r="BE1281" s="259"/>
      <c r="BF1281" s="259"/>
      <c r="BG1281" s="259"/>
      <c r="BH1281" s="259"/>
      <c r="BI1281" s="259"/>
      <c r="BJ1281" s="259"/>
      <c r="BK1281" s="259"/>
      <c r="BL1281" s="259"/>
      <c r="BM1281" s="259"/>
      <c r="BN1281" s="259"/>
      <c r="BO1281" s="259"/>
      <c r="BP1281" s="259"/>
      <c r="BQ1281" s="259"/>
      <c r="BR1281" s="259"/>
      <c r="BS1281" s="259"/>
      <c r="BT1281" s="259"/>
      <c r="BU1281" s="259"/>
      <c r="BV1281" s="259"/>
      <c r="BW1281" s="259"/>
      <c r="BX1281" s="259"/>
      <c r="BY1281" s="259"/>
      <c r="BZ1281" s="259"/>
      <c r="CA1281" s="259"/>
      <c r="CB1281" s="259"/>
      <c r="CC1281" s="259"/>
      <c r="CD1281" s="259"/>
      <c r="CE1281" s="259"/>
    </row>
    <row r="1282" spans="46:83" x14ac:dyDescent="0.15">
      <c r="AT1282" s="259"/>
      <c r="AU1282" s="259"/>
      <c r="AV1282" s="259"/>
      <c r="AW1282" s="259"/>
      <c r="AX1282" s="259"/>
      <c r="AY1282" s="259"/>
      <c r="AZ1282" s="259"/>
      <c r="BA1282" s="259"/>
      <c r="BB1282" s="259"/>
      <c r="BC1282" s="259"/>
      <c r="BD1282" s="259"/>
      <c r="BE1282" s="259"/>
      <c r="BF1282" s="259"/>
      <c r="BG1282" s="259"/>
      <c r="BH1282" s="259"/>
      <c r="BI1282" s="259"/>
      <c r="BJ1282" s="259"/>
      <c r="BK1282" s="259"/>
      <c r="BL1282" s="259"/>
      <c r="BM1282" s="259"/>
      <c r="BN1282" s="259"/>
      <c r="BO1282" s="259"/>
      <c r="BP1282" s="259"/>
      <c r="BQ1282" s="259"/>
      <c r="BR1282" s="259"/>
      <c r="BS1282" s="259"/>
      <c r="BT1282" s="259"/>
      <c r="BU1282" s="259"/>
      <c r="BV1282" s="259"/>
      <c r="BW1282" s="259"/>
      <c r="BX1282" s="259"/>
      <c r="BY1282" s="259"/>
      <c r="BZ1282" s="259"/>
      <c r="CA1282" s="259"/>
      <c r="CB1282" s="259"/>
      <c r="CC1282" s="259"/>
      <c r="CD1282" s="259"/>
      <c r="CE1282" s="259"/>
    </row>
    <row r="1283" spans="46:83" x14ac:dyDescent="0.15">
      <c r="AT1283" s="259"/>
      <c r="AU1283" s="259"/>
      <c r="AV1283" s="259"/>
      <c r="AW1283" s="259"/>
      <c r="AX1283" s="259"/>
      <c r="AY1283" s="259"/>
      <c r="AZ1283" s="259"/>
      <c r="BA1283" s="259"/>
      <c r="BB1283" s="259"/>
      <c r="BC1283" s="259"/>
      <c r="BD1283" s="259"/>
      <c r="BE1283" s="259"/>
      <c r="BF1283" s="259"/>
      <c r="BG1283" s="259"/>
      <c r="BH1283" s="259"/>
      <c r="BI1283" s="259"/>
      <c r="BJ1283" s="259"/>
      <c r="BK1283" s="259"/>
      <c r="BL1283" s="259"/>
      <c r="BM1283" s="259"/>
      <c r="BN1283" s="259"/>
      <c r="BO1283" s="259"/>
      <c r="BP1283" s="259"/>
      <c r="BQ1283" s="259"/>
      <c r="BR1283" s="259"/>
      <c r="BS1283" s="259"/>
      <c r="BT1283" s="259"/>
      <c r="BU1283" s="259"/>
      <c r="BV1283" s="259"/>
      <c r="BW1283" s="259"/>
      <c r="BX1283" s="259"/>
      <c r="BY1283" s="259"/>
      <c r="BZ1283" s="259"/>
      <c r="CA1283" s="259"/>
      <c r="CB1283" s="259"/>
      <c r="CC1283" s="259"/>
      <c r="CD1283" s="259"/>
      <c r="CE1283" s="259"/>
    </row>
    <row r="1284" spans="46:83" x14ac:dyDescent="0.15">
      <c r="AT1284" s="259"/>
      <c r="AU1284" s="259"/>
      <c r="AV1284" s="259"/>
      <c r="AW1284" s="259"/>
      <c r="AX1284" s="259"/>
      <c r="AY1284" s="259"/>
      <c r="AZ1284" s="259"/>
      <c r="BA1284" s="259"/>
      <c r="BB1284" s="259"/>
      <c r="BC1284" s="259"/>
      <c r="BD1284" s="259"/>
      <c r="BE1284" s="259"/>
      <c r="BF1284" s="259"/>
      <c r="BG1284" s="259"/>
      <c r="BH1284" s="259"/>
      <c r="BI1284" s="259"/>
      <c r="BJ1284" s="259"/>
      <c r="BK1284" s="259"/>
      <c r="BL1284" s="259"/>
      <c r="BM1284" s="259"/>
      <c r="BN1284" s="259"/>
      <c r="BO1284" s="259"/>
      <c r="BP1284" s="259"/>
      <c r="BQ1284" s="259"/>
      <c r="BR1284" s="259"/>
      <c r="BS1284" s="259"/>
      <c r="BT1284" s="259"/>
      <c r="BU1284" s="259"/>
      <c r="BV1284" s="259"/>
      <c r="BW1284" s="259"/>
      <c r="BX1284" s="259"/>
      <c r="BY1284" s="259"/>
      <c r="BZ1284" s="259"/>
      <c r="CA1284" s="259"/>
      <c r="CB1284" s="259"/>
      <c r="CC1284" s="259"/>
      <c r="CD1284" s="259"/>
      <c r="CE1284" s="259"/>
    </row>
    <row r="1285" spans="46:83" x14ac:dyDescent="0.15">
      <c r="AT1285" s="259"/>
      <c r="AU1285" s="259"/>
      <c r="AV1285" s="259"/>
      <c r="AW1285" s="259"/>
      <c r="AX1285" s="259"/>
      <c r="AY1285" s="259"/>
      <c r="AZ1285" s="259"/>
      <c r="BA1285" s="259"/>
      <c r="BB1285" s="259"/>
      <c r="BC1285" s="259"/>
      <c r="BD1285" s="259"/>
      <c r="BE1285" s="259"/>
      <c r="BF1285" s="259"/>
      <c r="BG1285" s="259"/>
      <c r="BH1285" s="259"/>
      <c r="BI1285" s="259"/>
      <c r="BJ1285" s="259"/>
      <c r="BK1285" s="259"/>
      <c r="BL1285" s="259"/>
      <c r="BM1285" s="259"/>
      <c r="BN1285" s="259"/>
      <c r="BO1285" s="259"/>
      <c r="BP1285" s="259"/>
      <c r="BQ1285" s="259"/>
      <c r="BR1285" s="259"/>
      <c r="BS1285" s="259"/>
      <c r="BT1285" s="259"/>
      <c r="BU1285" s="259"/>
      <c r="BV1285" s="259"/>
      <c r="BW1285" s="259"/>
      <c r="BX1285" s="259"/>
      <c r="BY1285" s="259"/>
      <c r="BZ1285" s="259"/>
      <c r="CA1285" s="259"/>
      <c r="CB1285" s="259"/>
      <c r="CC1285" s="259"/>
      <c r="CD1285" s="259"/>
      <c r="CE1285" s="259"/>
    </row>
    <row r="1286" spans="46:83" x14ac:dyDescent="0.15">
      <c r="AT1286" s="259"/>
      <c r="AU1286" s="259"/>
      <c r="AV1286" s="259"/>
      <c r="AW1286" s="259"/>
      <c r="AX1286" s="259"/>
      <c r="AY1286" s="259"/>
      <c r="AZ1286" s="259"/>
      <c r="BA1286" s="259"/>
      <c r="BB1286" s="259"/>
      <c r="BC1286" s="259"/>
      <c r="BD1286" s="259"/>
      <c r="BE1286" s="259"/>
      <c r="BF1286" s="259"/>
      <c r="BG1286" s="259"/>
      <c r="BH1286" s="259"/>
      <c r="BI1286" s="259"/>
      <c r="BJ1286" s="259"/>
      <c r="BK1286" s="259"/>
      <c r="BL1286" s="259"/>
      <c r="BM1286" s="259"/>
      <c r="BN1286" s="259"/>
      <c r="BO1286" s="259"/>
      <c r="BP1286" s="259"/>
      <c r="BQ1286" s="259"/>
      <c r="BR1286" s="259"/>
      <c r="BS1286" s="259"/>
      <c r="BT1286" s="259"/>
      <c r="BU1286" s="259"/>
      <c r="BV1286" s="259"/>
      <c r="BW1286" s="259"/>
      <c r="BX1286" s="259"/>
      <c r="BY1286" s="259"/>
      <c r="BZ1286" s="259"/>
      <c r="CA1286" s="259"/>
      <c r="CB1286" s="259"/>
      <c r="CC1286" s="259"/>
      <c r="CD1286" s="259"/>
      <c r="CE1286" s="259"/>
    </row>
    <row r="1287" spans="46:83" x14ac:dyDescent="0.15">
      <c r="AT1287" s="259"/>
      <c r="AU1287" s="259"/>
      <c r="AV1287" s="259"/>
      <c r="AW1287" s="259"/>
      <c r="AX1287" s="259"/>
      <c r="AY1287" s="259"/>
      <c r="AZ1287" s="259"/>
      <c r="BA1287" s="259"/>
      <c r="BB1287" s="259"/>
      <c r="BC1287" s="259"/>
      <c r="BD1287" s="259"/>
      <c r="BE1287" s="259"/>
      <c r="BF1287" s="259"/>
      <c r="BG1287" s="259"/>
      <c r="BH1287" s="259"/>
      <c r="BI1287" s="259"/>
      <c r="BJ1287" s="259"/>
      <c r="BK1287" s="259"/>
      <c r="BL1287" s="259"/>
      <c r="BM1287" s="259"/>
      <c r="BN1287" s="259"/>
      <c r="BO1287" s="259"/>
      <c r="BP1287" s="259"/>
      <c r="BQ1287" s="259"/>
      <c r="BR1287" s="259"/>
      <c r="BS1287" s="259"/>
      <c r="BT1287" s="259"/>
      <c r="BU1287" s="259"/>
      <c r="BV1287" s="259"/>
      <c r="BW1287" s="259"/>
      <c r="BX1287" s="259"/>
      <c r="BY1287" s="259"/>
      <c r="BZ1287" s="259"/>
      <c r="CA1287" s="259"/>
      <c r="CB1287" s="259"/>
      <c r="CC1287" s="259"/>
      <c r="CD1287" s="259"/>
      <c r="CE1287" s="259"/>
    </row>
    <row r="1288" spans="46:83" x14ac:dyDescent="0.15">
      <c r="AT1288" s="259"/>
      <c r="AU1288" s="259"/>
      <c r="AV1288" s="259"/>
      <c r="AW1288" s="259"/>
      <c r="AX1288" s="259"/>
      <c r="AY1288" s="259"/>
      <c r="AZ1288" s="259"/>
      <c r="BA1288" s="259"/>
      <c r="BB1288" s="259"/>
      <c r="BC1288" s="259"/>
      <c r="BD1288" s="259"/>
      <c r="BE1288" s="259"/>
      <c r="BF1288" s="259"/>
      <c r="BG1288" s="259"/>
      <c r="BH1288" s="259"/>
      <c r="BI1288" s="259"/>
      <c r="BJ1288" s="259"/>
      <c r="BK1288" s="259"/>
      <c r="BL1288" s="259"/>
      <c r="BM1288" s="259"/>
      <c r="BN1288" s="259"/>
      <c r="BO1288" s="259"/>
      <c r="BP1288" s="259"/>
      <c r="BQ1288" s="259"/>
      <c r="BR1288" s="259"/>
      <c r="BS1288" s="259"/>
      <c r="BT1288" s="259"/>
      <c r="BU1288" s="259"/>
      <c r="BV1288" s="259"/>
      <c r="BW1288" s="259"/>
      <c r="BX1288" s="259"/>
      <c r="BY1288" s="259"/>
      <c r="BZ1288" s="259"/>
      <c r="CA1288" s="259"/>
      <c r="CB1288" s="259"/>
      <c r="CC1288" s="259"/>
      <c r="CD1288" s="259"/>
      <c r="CE1288" s="259"/>
    </row>
    <row r="1289" spans="46:83" x14ac:dyDescent="0.15">
      <c r="AT1289" s="259"/>
      <c r="AU1289" s="259"/>
      <c r="AV1289" s="259"/>
      <c r="AW1289" s="259"/>
      <c r="AX1289" s="259"/>
      <c r="AY1289" s="259"/>
      <c r="AZ1289" s="259"/>
      <c r="BA1289" s="259"/>
      <c r="BB1289" s="259"/>
      <c r="BC1289" s="259"/>
      <c r="BD1289" s="259"/>
      <c r="BE1289" s="259"/>
      <c r="BF1289" s="259"/>
      <c r="BG1289" s="259"/>
      <c r="BH1289" s="259"/>
      <c r="BI1289" s="259"/>
      <c r="BJ1289" s="259"/>
      <c r="BK1289" s="259"/>
      <c r="BL1289" s="259"/>
      <c r="BM1289" s="259"/>
      <c r="BN1289" s="259"/>
      <c r="BO1289" s="259"/>
      <c r="BP1289" s="259"/>
      <c r="BQ1289" s="259"/>
      <c r="BR1289" s="259"/>
      <c r="BS1289" s="259"/>
      <c r="BT1289" s="259"/>
      <c r="BU1289" s="259"/>
      <c r="BV1289" s="259"/>
      <c r="BW1289" s="259"/>
      <c r="BX1289" s="259"/>
      <c r="BY1289" s="259"/>
      <c r="BZ1289" s="259"/>
      <c r="CA1289" s="259"/>
      <c r="CB1289" s="259"/>
      <c r="CC1289" s="259"/>
      <c r="CD1289" s="259"/>
      <c r="CE1289" s="259"/>
    </row>
    <row r="1290" spans="46:83" x14ac:dyDescent="0.15">
      <c r="AT1290" s="259"/>
      <c r="AU1290" s="259"/>
      <c r="AV1290" s="259"/>
      <c r="AW1290" s="259"/>
      <c r="AX1290" s="259"/>
      <c r="AY1290" s="259"/>
      <c r="AZ1290" s="259"/>
      <c r="BA1290" s="259"/>
      <c r="BB1290" s="259"/>
      <c r="BC1290" s="259"/>
      <c r="BD1290" s="259"/>
      <c r="BE1290" s="259"/>
      <c r="BF1290" s="259"/>
      <c r="BG1290" s="259"/>
      <c r="BH1290" s="259"/>
      <c r="BI1290" s="259"/>
      <c r="BJ1290" s="259"/>
      <c r="BK1290" s="259"/>
      <c r="BL1290" s="259"/>
      <c r="BM1290" s="259"/>
      <c r="BN1290" s="259"/>
      <c r="BO1290" s="259"/>
      <c r="BP1290" s="259"/>
      <c r="BQ1290" s="259"/>
      <c r="BR1290" s="259"/>
      <c r="BS1290" s="259"/>
      <c r="BT1290" s="259"/>
      <c r="BU1290" s="259"/>
      <c r="BV1290" s="259"/>
      <c r="BW1290" s="259"/>
      <c r="BX1290" s="259"/>
      <c r="BY1290" s="259"/>
      <c r="BZ1290" s="259"/>
      <c r="CA1290" s="259"/>
      <c r="CB1290" s="259"/>
      <c r="CC1290" s="259"/>
      <c r="CD1290" s="259"/>
      <c r="CE1290" s="259"/>
    </row>
    <row r="1291" spans="46:83" x14ac:dyDescent="0.15">
      <c r="AT1291" s="259"/>
      <c r="AU1291" s="259"/>
      <c r="AV1291" s="259"/>
      <c r="AW1291" s="259"/>
      <c r="AX1291" s="259"/>
      <c r="AY1291" s="259"/>
      <c r="AZ1291" s="259"/>
      <c r="BA1291" s="259"/>
      <c r="BB1291" s="259"/>
      <c r="BC1291" s="259"/>
      <c r="BD1291" s="259"/>
      <c r="BE1291" s="259"/>
      <c r="BF1291" s="259"/>
      <c r="BG1291" s="259"/>
      <c r="BH1291" s="259"/>
      <c r="BI1291" s="259"/>
      <c r="BJ1291" s="259"/>
      <c r="BK1291" s="259"/>
      <c r="BL1291" s="259"/>
      <c r="BM1291" s="259"/>
      <c r="BN1291" s="259"/>
      <c r="BO1291" s="259"/>
      <c r="BP1291" s="259"/>
      <c r="BQ1291" s="259"/>
      <c r="BR1291" s="259"/>
      <c r="BS1291" s="259"/>
      <c r="BT1291" s="259"/>
      <c r="BU1291" s="259"/>
      <c r="BV1291" s="259"/>
      <c r="BW1291" s="259"/>
      <c r="BX1291" s="259"/>
      <c r="BY1291" s="259"/>
      <c r="BZ1291" s="259"/>
      <c r="CA1291" s="259"/>
      <c r="CB1291" s="259"/>
      <c r="CC1291" s="259"/>
      <c r="CD1291" s="259"/>
      <c r="CE1291" s="259"/>
    </row>
    <row r="1292" spans="46:83" x14ac:dyDescent="0.15">
      <c r="AT1292" s="259"/>
      <c r="AU1292" s="259"/>
      <c r="AV1292" s="259"/>
      <c r="AW1292" s="259"/>
      <c r="AX1292" s="259"/>
      <c r="AY1292" s="259"/>
      <c r="AZ1292" s="259"/>
      <c r="BA1292" s="259"/>
      <c r="BB1292" s="259"/>
      <c r="BC1292" s="259"/>
      <c r="BD1292" s="259"/>
      <c r="BE1292" s="259"/>
      <c r="BF1292" s="259"/>
      <c r="BG1292" s="259"/>
      <c r="BH1292" s="259"/>
      <c r="BI1292" s="259"/>
      <c r="BJ1292" s="259"/>
      <c r="BK1292" s="259"/>
      <c r="BL1292" s="259"/>
      <c r="BM1292" s="259"/>
      <c r="BN1292" s="259"/>
      <c r="BO1292" s="259"/>
      <c r="BP1292" s="259"/>
      <c r="BQ1292" s="259"/>
      <c r="BR1292" s="259"/>
      <c r="BS1292" s="259"/>
      <c r="BT1292" s="259"/>
      <c r="BU1292" s="259"/>
      <c r="BV1292" s="259"/>
      <c r="BW1292" s="259"/>
      <c r="BX1292" s="259"/>
      <c r="BY1292" s="259"/>
      <c r="BZ1292" s="259"/>
      <c r="CA1292" s="259"/>
      <c r="CB1292" s="259"/>
      <c r="CC1292" s="259"/>
      <c r="CD1292" s="259"/>
      <c r="CE1292" s="259"/>
    </row>
    <row r="1293" spans="46:83" x14ac:dyDescent="0.15">
      <c r="AT1293" s="259"/>
      <c r="AU1293" s="259"/>
      <c r="AV1293" s="259"/>
      <c r="AW1293" s="259"/>
      <c r="AX1293" s="259"/>
      <c r="AY1293" s="259"/>
      <c r="AZ1293" s="259"/>
      <c r="BA1293" s="259"/>
      <c r="BB1293" s="259"/>
      <c r="BC1293" s="259"/>
      <c r="BD1293" s="259"/>
      <c r="BE1293" s="259"/>
      <c r="BF1293" s="259"/>
      <c r="BG1293" s="259"/>
      <c r="BH1293" s="259"/>
      <c r="BI1293" s="259"/>
      <c r="BJ1293" s="259"/>
      <c r="BK1293" s="259"/>
      <c r="BL1293" s="259"/>
      <c r="BM1293" s="259"/>
      <c r="BN1293" s="259"/>
      <c r="BO1293" s="259"/>
      <c r="BP1293" s="259"/>
      <c r="BQ1293" s="259"/>
      <c r="BR1293" s="259"/>
      <c r="BS1293" s="259"/>
      <c r="BT1293" s="259"/>
      <c r="BU1293" s="259"/>
      <c r="BV1293" s="259"/>
      <c r="BW1293" s="259"/>
      <c r="BX1293" s="259"/>
      <c r="BY1293" s="259"/>
      <c r="BZ1293" s="259"/>
      <c r="CA1293" s="259"/>
      <c r="CB1293" s="259"/>
      <c r="CC1293" s="259"/>
      <c r="CD1293" s="259"/>
      <c r="CE1293" s="259"/>
    </row>
    <row r="1294" spans="46:83" x14ac:dyDescent="0.15">
      <c r="AT1294" s="259"/>
      <c r="AU1294" s="259"/>
      <c r="AV1294" s="259"/>
      <c r="AW1294" s="259"/>
      <c r="AX1294" s="259"/>
      <c r="AY1294" s="259"/>
      <c r="AZ1294" s="259"/>
      <c r="BA1294" s="259"/>
      <c r="BB1294" s="259"/>
      <c r="BC1294" s="259"/>
      <c r="BD1294" s="259"/>
      <c r="BE1294" s="259"/>
      <c r="BF1294" s="259"/>
      <c r="BG1294" s="259"/>
      <c r="BH1294" s="259"/>
      <c r="BI1294" s="259"/>
      <c r="BJ1294" s="259"/>
      <c r="BK1294" s="259"/>
      <c r="BL1294" s="259"/>
      <c r="BM1294" s="259"/>
      <c r="BN1294" s="259"/>
      <c r="BO1294" s="259"/>
      <c r="BP1294" s="259"/>
      <c r="BQ1294" s="259"/>
      <c r="BR1294" s="259"/>
      <c r="BS1294" s="259"/>
      <c r="BT1294" s="259"/>
      <c r="BU1294" s="259"/>
      <c r="BV1294" s="259"/>
      <c r="BW1294" s="259"/>
      <c r="BX1294" s="259"/>
      <c r="BY1294" s="259"/>
      <c r="BZ1294" s="259"/>
      <c r="CA1294" s="259"/>
      <c r="CB1294" s="259"/>
      <c r="CC1294" s="259"/>
      <c r="CD1294" s="259"/>
      <c r="CE1294" s="259"/>
    </row>
    <row r="1295" spans="46:83" x14ac:dyDescent="0.15">
      <c r="AT1295" s="259"/>
      <c r="AU1295" s="259"/>
      <c r="AV1295" s="259"/>
      <c r="AW1295" s="259"/>
      <c r="AX1295" s="259"/>
      <c r="AY1295" s="259"/>
      <c r="AZ1295" s="259"/>
      <c r="BA1295" s="259"/>
      <c r="BB1295" s="259"/>
      <c r="BC1295" s="259"/>
      <c r="BD1295" s="259"/>
      <c r="BE1295" s="259"/>
      <c r="BF1295" s="259"/>
      <c r="BG1295" s="259"/>
      <c r="BH1295" s="259"/>
      <c r="BI1295" s="259"/>
      <c r="BJ1295" s="259"/>
      <c r="BK1295" s="259"/>
      <c r="BL1295" s="259"/>
      <c r="BM1295" s="259"/>
      <c r="BN1295" s="259"/>
      <c r="BO1295" s="259"/>
      <c r="BP1295" s="259"/>
      <c r="BQ1295" s="259"/>
      <c r="BR1295" s="259"/>
      <c r="BS1295" s="259"/>
      <c r="BT1295" s="259"/>
      <c r="BU1295" s="259"/>
      <c r="BV1295" s="259"/>
      <c r="BW1295" s="259"/>
      <c r="BX1295" s="259"/>
      <c r="BY1295" s="259"/>
      <c r="BZ1295" s="259"/>
      <c r="CA1295" s="259"/>
      <c r="CB1295" s="259"/>
      <c r="CC1295" s="259"/>
      <c r="CD1295" s="259"/>
      <c r="CE1295" s="259"/>
    </row>
    <row r="1296" spans="46:83" x14ac:dyDescent="0.15">
      <c r="AT1296" s="259"/>
      <c r="AU1296" s="259"/>
      <c r="AV1296" s="259"/>
      <c r="AW1296" s="259"/>
      <c r="AX1296" s="259"/>
      <c r="AY1296" s="259"/>
      <c r="AZ1296" s="259"/>
      <c r="BA1296" s="259"/>
      <c r="BB1296" s="259"/>
      <c r="BC1296" s="259"/>
      <c r="BD1296" s="259"/>
      <c r="BE1296" s="259"/>
      <c r="BF1296" s="259"/>
      <c r="BG1296" s="259"/>
      <c r="BH1296" s="259"/>
      <c r="BI1296" s="259"/>
      <c r="BJ1296" s="259"/>
      <c r="BK1296" s="259"/>
      <c r="BL1296" s="259"/>
      <c r="BM1296" s="259"/>
      <c r="BN1296" s="259"/>
      <c r="BO1296" s="259"/>
      <c r="BP1296" s="259"/>
      <c r="BQ1296" s="259"/>
      <c r="BR1296" s="259"/>
      <c r="BS1296" s="259"/>
      <c r="BT1296" s="259"/>
      <c r="BU1296" s="259"/>
      <c r="BV1296" s="259"/>
      <c r="BW1296" s="259"/>
      <c r="BX1296" s="259"/>
      <c r="BY1296" s="259"/>
      <c r="BZ1296" s="259"/>
      <c r="CA1296" s="259"/>
      <c r="CB1296" s="259"/>
      <c r="CC1296" s="259"/>
      <c r="CD1296" s="259"/>
      <c r="CE1296" s="259"/>
    </row>
    <row r="1297" spans="46:83" x14ac:dyDescent="0.15">
      <c r="AT1297" s="259"/>
      <c r="AU1297" s="259"/>
      <c r="AV1297" s="259"/>
      <c r="AW1297" s="259"/>
      <c r="AX1297" s="259"/>
      <c r="AY1297" s="259"/>
      <c r="AZ1297" s="259"/>
      <c r="BA1297" s="259"/>
      <c r="BB1297" s="259"/>
      <c r="BC1297" s="259"/>
      <c r="BD1297" s="259"/>
      <c r="BE1297" s="259"/>
      <c r="BF1297" s="259"/>
      <c r="BG1297" s="259"/>
      <c r="BH1297" s="259"/>
      <c r="BI1297" s="259"/>
      <c r="BJ1297" s="259"/>
      <c r="BK1297" s="259"/>
      <c r="BL1297" s="259"/>
      <c r="BM1297" s="259"/>
      <c r="BN1297" s="259"/>
      <c r="BO1297" s="259"/>
      <c r="BP1297" s="259"/>
      <c r="BQ1297" s="259"/>
      <c r="BR1297" s="259"/>
      <c r="BS1297" s="259"/>
      <c r="BT1297" s="259"/>
      <c r="BU1297" s="259"/>
      <c r="BV1297" s="259"/>
      <c r="BW1297" s="259"/>
      <c r="BX1297" s="259"/>
      <c r="BY1297" s="259"/>
      <c r="BZ1297" s="259"/>
      <c r="CA1297" s="259"/>
      <c r="CB1297" s="259"/>
      <c r="CC1297" s="259"/>
      <c r="CD1297" s="259"/>
      <c r="CE1297" s="259"/>
    </row>
    <row r="1298" spans="46:83" x14ac:dyDescent="0.15">
      <c r="AT1298" s="259"/>
      <c r="AU1298" s="259"/>
      <c r="AV1298" s="259"/>
      <c r="AW1298" s="259"/>
      <c r="AX1298" s="259"/>
      <c r="AY1298" s="259"/>
      <c r="AZ1298" s="259"/>
      <c r="BA1298" s="259"/>
      <c r="BB1298" s="259"/>
      <c r="BC1298" s="259"/>
      <c r="BD1298" s="259"/>
      <c r="BE1298" s="259"/>
      <c r="BF1298" s="259"/>
      <c r="BG1298" s="259"/>
      <c r="BH1298" s="259"/>
      <c r="BI1298" s="259"/>
      <c r="BJ1298" s="259"/>
      <c r="BK1298" s="259"/>
      <c r="BL1298" s="259"/>
      <c r="BM1298" s="259"/>
      <c r="BN1298" s="259"/>
      <c r="BO1298" s="259"/>
      <c r="BP1298" s="259"/>
      <c r="BQ1298" s="259"/>
      <c r="BR1298" s="259"/>
      <c r="BS1298" s="259"/>
      <c r="BT1298" s="259"/>
      <c r="BU1298" s="259"/>
      <c r="BV1298" s="259"/>
      <c r="BW1298" s="259"/>
      <c r="BX1298" s="259"/>
      <c r="BY1298" s="259"/>
      <c r="BZ1298" s="259"/>
      <c r="CA1298" s="259"/>
      <c r="CB1298" s="259"/>
      <c r="CC1298" s="259"/>
      <c r="CD1298" s="259"/>
      <c r="CE1298" s="259"/>
    </row>
    <row r="1299" spans="46:83" x14ac:dyDescent="0.15">
      <c r="AT1299" s="259"/>
      <c r="AU1299" s="259"/>
      <c r="AV1299" s="259"/>
      <c r="AW1299" s="259"/>
      <c r="AX1299" s="259"/>
      <c r="AY1299" s="259"/>
      <c r="AZ1299" s="259"/>
      <c r="BA1299" s="259"/>
      <c r="BB1299" s="259"/>
      <c r="BC1299" s="259"/>
      <c r="BD1299" s="259"/>
      <c r="BE1299" s="259"/>
      <c r="BF1299" s="259"/>
      <c r="BG1299" s="259"/>
      <c r="BH1299" s="259"/>
      <c r="BI1299" s="259"/>
      <c r="BJ1299" s="259"/>
      <c r="BK1299" s="259"/>
      <c r="BL1299" s="259"/>
      <c r="BM1299" s="259"/>
      <c r="BN1299" s="259"/>
      <c r="BO1299" s="259"/>
      <c r="BP1299" s="259"/>
      <c r="BQ1299" s="259"/>
      <c r="BR1299" s="259"/>
      <c r="BS1299" s="259"/>
      <c r="BT1299" s="259"/>
      <c r="BU1299" s="259"/>
      <c r="BV1299" s="259"/>
      <c r="BW1299" s="259"/>
      <c r="BX1299" s="259"/>
      <c r="BY1299" s="259"/>
      <c r="BZ1299" s="259"/>
      <c r="CA1299" s="259"/>
      <c r="CB1299" s="259"/>
      <c r="CC1299" s="259"/>
      <c r="CD1299" s="259"/>
      <c r="CE1299" s="259"/>
    </row>
    <row r="1300" spans="46:83" x14ac:dyDescent="0.15">
      <c r="AT1300" s="259"/>
      <c r="AU1300" s="259"/>
      <c r="AV1300" s="259"/>
      <c r="AW1300" s="259"/>
      <c r="AX1300" s="259"/>
      <c r="AY1300" s="259"/>
      <c r="AZ1300" s="259"/>
      <c r="BA1300" s="259"/>
      <c r="BB1300" s="259"/>
      <c r="BC1300" s="259"/>
      <c r="BD1300" s="259"/>
      <c r="BE1300" s="259"/>
      <c r="BF1300" s="259"/>
      <c r="BG1300" s="259"/>
      <c r="BH1300" s="259"/>
      <c r="BI1300" s="259"/>
      <c r="BJ1300" s="259"/>
      <c r="BK1300" s="259"/>
      <c r="BL1300" s="259"/>
      <c r="BM1300" s="259"/>
      <c r="BN1300" s="259"/>
      <c r="BO1300" s="259"/>
      <c r="BP1300" s="259"/>
      <c r="BQ1300" s="259"/>
      <c r="BR1300" s="259"/>
      <c r="BS1300" s="259"/>
      <c r="BT1300" s="259"/>
      <c r="BU1300" s="259"/>
      <c r="BV1300" s="259"/>
      <c r="BW1300" s="259"/>
      <c r="BX1300" s="259"/>
      <c r="BY1300" s="259"/>
      <c r="BZ1300" s="259"/>
      <c r="CA1300" s="259"/>
      <c r="CB1300" s="259"/>
      <c r="CC1300" s="259"/>
      <c r="CD1300" s="259"/>
      <c r="CE1300" s="259"/>
    </row>
    <row r="1301" spans="46:83" x14ac:dyDescent="0.15">
      <c r="AT1301" s="259"/>
      <c r="AU1301" s="259"/>
      <c r="AV1301" s="259"/>
      <c r="AW1301" s="259"/>
      <c r="AX1301" s="259"/>
      <c r="AY1301" s="259"/>
      <c r="AZ1301" s="259"/>
      <c r="BA1301" s="259"/>
      <c r="BB1301" s="259"/>
      <c r="BC1301" s="259"/>
      <c r="BD1301" s="259"/>
      <c r="BE1301" s="259"/>
      <c r="BF1301" s="259"/>
      <c r="BG1301" s="259"/>
      <c r="BH1301" s="259"/>
      <c r="BI1301" s="259"/>
      <c r="BJ1301" s="259"/>
      <c r="BK1301" s="259"/>
      <c r="BL1301" s="259"/>
      <c r="BM1301" s="259"/>
      <c r="BN1301" s="259"/>
      <c r="BO1301" s="259"/>
      <c r="BP1301" s="259"/>
      <c r="BQ1301" s="259"/>
      <c r="BR1301" s="259"/>
      <c r="BS1301" s="259"/>
      <c r="BT1301" s="259"/>
      <c r="BU1301" s="259"/>
      <c r="BV1301" s="259"/>
      <c r="BW1301" s="259"/>
      <c r="BX1301" s="259"/>
      <c r="BY1301" s="259"/>
      <c r="BZ1301" s="259"/>
      <c r="CA1301" s="259"/>
      <c r="CB1301" s="259"/>
      <c r="CC1301" s="259"/>
      <c r="CD1301" s="259"/>
      <c r="CE1301" s="259"/>
    </row>
    <row r="1302" spans="46:83" x14ac:dyDescent="0.15">
      <c r="AT1302" s="259"/>
      <c r="AU1302" s="259"/>
      <c r="AV1302" s="259"/>
      <c r="AW1302" s="259"/>
      <c r="AX1302" s="259"/>
      <c r="AY1302" s="259"/>
      <c r="AZ1302" s="259"/>
      <c r="BA1302" s="259"/>
      <c r="BB1302" s="259"/>
      <c r="BC1302" s="259"/>
      <c r="BD1302" s="259"/>
      <c r="BE1302" s="259"/>
      <c r="BF1302" s="259"/>
      <c r="BG1302" s="259"/>
      <c r="BH1302" s="259"/>
      <c r="BI1302" s="259"/>
      <c r="BJ1302" s="259"/>
      <c r="BK1302" s="259"/>
      <c r="BL1302" s="259"/>
      <c r="BM1302" s="259"/>
      <c r="BN1302" s="259"/>
      <c r="BO1302" s="259"/>
      <c r="BP1302" s="259"/>
      <c r="BQ1302" s="259"/>
      <c r="BR1302" s="259"/>
      <c r="BS1302" s="259"/>
      <c r="BT1302" s="259"/>
      <c r="BU1302" s="259"/>
      <c r="BV1302" s="259"/>
      <c r="BW1302" s="259"/>
      <c r="BX1302" s="259"/>
      <c r="BY1302" s="259"/>
      <c r="BZ1302" s="259"/>
      <c r="CA1302" s="259"/>
      <c r="CB1302" s="259"/>
      <c r="CC1302" s="259"/>
      <c r="CD1302" s="259"/>
      <c r="CE1302" s="259"/>
    </row>
    <row r="1303" spans="46:83" x14ac:dyDescent="0.15">
      <c r="AT1303" s="259"/>
      <c r="AU1303" s="259"/>
      <c r="AV1303" s="259"/>
      <c r="AW1303" s="259"/>
      <c r="AX1303" s="259"/>
      <c r="AY1303" s="259"/>
      <c r="AZ1303" s="259"/>
      <c r="BA1303" s="259"/>
      <c r="BB1303" s="259"/>
      <c r="BC1303" s="259"/>
      <c r="BD1303" s="259"/>
      <c r="BE1303" s="259"/>
      <c r="BF1303" s="259"/>
      <c r="BG1303" s="259"/>
      <c r="BH1303" s="259"/>
      <c r="BI1303" s="259"/>
      <c r="BJ1303" s="259"/>
      <c r="BK1303" s="259"/>
      <c r="BL1303" s="259"/>
      <c r="BM1303" s="259"/>
      <c r="BN1303" s="259"/>
      <c r="BO1303" s="259"/>
      <c r="BP1303" s="259"/>
      <c r="BQ1303" s="259"/>
      <c r="BR1303" s="259"/>
      <c r="BS1303" s="259"/>
      <c r="BT1303" s="259"/>
      <c r="BU1303" s="259"/>
      <c r="BV1303" s="259"/>
      <c r="BW1303" s="259"/>
      <c r="BX1303" s="259"/>
      <c r="BY1303" s="259"/>
      <c r="BZ1303" s="259"/>
      <c r="CA1303" s="259"/>
      <c r="CB1303" s="259"/>
      <c r="CC1303" s="259"/>
      <c r="CD1303" s="259"/>
      <c r="CE1303" s="259"/>
    </row>
    <row r="1304" spans="46:83" x14ac:dyDescent="0.15">
      <c r="AT1304" s="259"/>
      <c r="AU1304" s="259"/>
      <c r="AV1304" s="259"/>
      <c r="AW1304" s="259"/>
      <c r="AX1304" s="259"/>
      <c r="AY1304" s="259"/>
      <c r="AZ1304" s="259"/>
      <c r="BA1304" s="259"/>
      <c r="BB1304" s="259"/>
      <c r="BC1304" s="259"/>
      <c r="BD1304" s="259"/>
      <c r="BE1304" s="259"/>
      <c r="BF1304" s="259"/>
      <c r="BG1304" s="259"/>
      <c r="BH1304" s="259"/>
      <c r="BI1304" s="259"/>
      <c r="BJ1304" s="259"/>
      <c r="BK1304" s="259"/>
      <c r="BL1304" s="259"/>
      <c r="BM1304" s="259"/>
      <c r="BN1304" s="259"/>
      <c r="BO1304" s="259"/>
      <c r="BP1304" s="259"/>
      <c r="BQ1304" s="259"/>
      <c r="BR1304" s="259"/>
      <c r="BS1304" s="259"/>
      <c r="BT1304" s="259"/>
      <c r="BU1304" s="259"/>
      <c r="BV1304" s="259"/>
      <c r="BW1304" s="259"/>
      <c r="BX1304" s="259"/>
      <c r="BY1304" s="259"/>
      <c r="BZ1304" s="259"/>
      <c r="CA1304" s="259"/>
      <c r="CB1304" s="259"/>
      <c r="CC1304" s="259"/>
      <c r="CD1304" s="259"/>
      <c r="CE1304" s="259"/>
    </row>
    <row r="1305" spans="46:83" x14ac:dyDescent="0.15">
      <c r="AT1305" s="259"/>
      <c r="AU1305" s="259"/>
      <c r="AV1305" s="259"/>
      <c r="AW1305" s="259"/>
      <c r="AX1305" s="259"/>
      <c r="AY1305" s="259"/>
      <c r="AZ1305" s="259"/>
      <c r="BA1305" s="259"/>
      <c r="BB1305" s="259"/>
      <c r="BC1305" s="259"/>
      <c r="BD1305" s="259"/>
      <c r="BE1305" s="259"/>
      <c r="BF1305" s="259"/>
      <c r="BG1305" s="259"/>
      <c r="BH1305" s="259"/>
      <c r="BI1305" s="259"/>
      <c r="BJ1305" s="259"/>
      <c r="BK1305" s="259"/>
      <c r="BL1305" s="259"/>
      <c r="BM1305" s="259"/>
      <c r="BN1305" s="259"/>
      <c r="BO1305" s="259"/>
      <c r="BP1305" s="259"/>
      <c r="BQ1305" s="259"/>
      <c r="BR1305" s="259"/>
      <c r="BS1305" s="259"/>
      <c r="BT1305" s="259"/>
      <c r="BU1305" s="259"/>
      <c r="BV1305" s="259"/>
      <c r="BW1305" s="259"/>
      <c r="BX1305" s="259"/>
      <c r="BY1305" s="259"/>
      <c r="BZ1305" s="259"/>
      <c r="CA1305" s="259"/>
      <c r="CB1305" s="259"/>
      <c r="CC1305" s="259"/>
      <c r="CD1305" s="259"/>
      <c r="CE1305" s="259"/>
    </row>
    <row r="1306" spans="46:83" x14ac:dyDescent="0.15">
      <c r="AT1306" s="259"/>
      <c r="AU1306" s="259"/>
      <c r="AV1306" s="259"/>
      <c r="AW1306" s="259"/>
      <c r="AX1306" s="259"/>
      <c r="AY1306" s="259"/>
      <c r="AZ1306" s="259"/>
      <c r="BA1306" s="259"/>
      <c r="BB1306" s="259"/>
      <c r="BC1306" s="259"/>
      <c r="BD1306" s="259"/>
      <c r="BE1306" s="259"/>
      <c r="BF1306" s="259"/>
      <c r="BG1306" s="259"/>
      <c r="BH1306" s="259"/>
      <c r="BI1306" s="259"/>
      <c r="BJ1306" s="259"/>
      <c r="BK1306" s="259"/>
      <c r="BL1306" s="259"/>
      <c r="BM1306" s="259"/>
      <c r="BN1306" s="259"/>
      <c r="BO1306" s="259"/>
      <c r="BP1306" s="259"/>
      <c r="BQ1306" s="259"/>
      <c r="BR1306" s="259"/>
      <c r="BS1306" s="259"/>
      <c r="BT1306" s="259"/>
      <c r="BU1306" s="259"/>
      <c r="BV1306" s="259"/>
      <c r="BW1306" s="259"/>
      <c r="BX1306" s="259"/>
      <c r="BY1306" s="259"/>
      <c r="BZ1306" s="259"/>
      <c r="CA1306" s="259"/>
      <c r="CB1306" s="259"/>
      <c r="CC1306" s="259"/>
      <c r="CD1306" s="259"/>
      <c r="CE1306" s="259"/>
    </row>
    <row r="1307" spans="46:83" x14ac:dyDescent="0.15">
      <c r="AT1307" s="259"/>
      <c r="AU1307" s="259"/>
      <c r="AV1307" s="259"/>
      <c r="AW1307" s="259"/>
      <c r="AX1307" s="259"/>
      <c r="AY1307" s="259"/>
      <c r="AZ1307" s="259"/>
      <c r="BA1307" s="259"/>
      <c r="BB1307" s="259"/>
      <c r="BC1307" s="259"/>
      <c r="BD1307" s="259"/>
      <c r="BE1307" s="259"/>
      <c r="BF1307" s="259"/>
      <c r="BG1307" s="259"/>
      <c r="BH1307" s="259"/>
      <c r="BI1307" s="259"/>
      <c r="BJ1307" s="259"/>
      <c r="BK1307" s="259"/>
      <c r="BL1307" s="259"/>
      <c r="BM1307" s="259"/>
      <c r="BN1307" s="259"/>
      <c r="BO1307" s="259"/>
      <c r="BP1307" s="259"/>
      <c r="BQ1307" s="259"/>
      <c r="BR1307" s="259"/>
      <c r="BS1307" s="259"/>
      <c r="BT1307" s="259"/>
      <c r="BU1307" s="259"/>
      <c r="BV1307" s="259"/>
      <c r="BW1307" s="259"/>
      <c r="BX1307" s="259"/>
      <c r="BY1307" s="259"/>
      <c r="BZ1307" s="259"/>
      <c r="CA1307" s="259"/>
      <c r="CB1307" s="259"/>
      <c r="CC1307" s="259"/>
      <c r="CD1307" s="259"/>
      <c r="CE1307" s="259"/>
    </row>
    <row r="1308" spans="46:83" x14ac:dyDescent="0.15">
      <c r="AT1308" s="259"/>
      <c r="AU1308" s="259"/>
      <c r="AV1308" s="259"/>
      <c r="AW1308" s="259"/>
      <c r="AX1308" s="259"/>
      <c r="AY1308" s="259"/>
      <c r="AZ1308" s="259"/>
      <c r="BA1308" s="259"/>
      <c r="BB1308" s="259"/>
      <c r="BC1308" s="259"/>
      <c r="BD1308" s="259"/>
      <c r="BE1308" s="259"/>
      <c r="BF1308" s="259"/>
      <c r="BG1308" s="259"/>
      <c r="BH1308" s="259"/>
      <c r="BI1308" s="259"/>
      <c r="BJ1308" s="259"/>
      <c r="BK1308" s="259"/>
      <c r="BL1308" s="259"/>
      <c r="BM1308" s="259"/>
      <c r="BN1308" s="259"/>
      <c r="BO1308" s="259"/>
      <c r="BP1308" s="259"/>
      <c r="BQ1308" s="259"/>
      <c r="BR1308" s="259"/>
      <c r="BS1308" s="259"/>
      <c r="BT1308" s="259"/>
      <c r="BU1308" s="259"/>
      <c r="BV1308" s="259"/>
      <c r="BW1308" s="259"/>
      <c r="BX1308" s="259"/>
      <c r="BY1308" s="259"/>
      <c r="BZ1308" s="259"/>
      <c r="CA1308" s="259"/>
      <c r="CB1308" s="259"/>
      <c r="CC1308" s="259"/>
      <c r="CD1308" s="259"/>
      <c r="CE1308" s="259"/>
    </row>
    <row r="1309" spans="46:83" x14ac:dyDescent="0.15">
      <c r="AT1309" s="259"/>
      <c r="AU1309" s="259"/>
      <c r="AV1309" s="259"/>
      <c r="AW1309" s="259"/>
      <c r="AX1309" s="259"/>
      <c r="AY1309" s="259"/>
      <c r="AZ1309" s="259"/>
      <c r="BA1309" s="259"/>
      <c r="BB1309" s="259"/>
      <c r="BC1309" s="259"/>
      <c r="BD1309" s="259"/>
      <c r="BE1309" s="259"/>
      <c r="BF1309" s="259"/>
      <c r="BG1309" s="259"/>
      <c r="BH1309" s="259"/>
      <c r="BI1309" s="259"/>
      <c r="BJ1309" s="259"/>
      <c r="BK1309" s="259"/>
      <c r="BL1309" s="259"/>
      <c r="BM1309" s="259"/>
      <c r="BN1309" s="259"/>
      <c r="BO1309" s="259"/>
      <c r="BP1309" s="259"/>
      <c r="BQ1309" s="259"/>
      <c r="BR1309" s="259"/>
      <c r="BS1309" s="259"/>
      <c r="BT1309" s="259"/>
      <c r="BU1309" s="259"/>
      <c r="BV1309" s="259"/>
      <c r="BW1309" s="259"/>
      <c r="BX1309" s="259"/>
      <c r="BY1309" s="259"/>
      <c r="BZ1309" s="259"/>
      <c r="CA1309" s="259"/>
      <c r="CB1309" s="259"/>
      <c r="CC1309" s="259"/>
      <c r="CD1309" s="259"/>
      <c r="CE1309" s="259"/>
    </row>
    <row r="1310" spans="46:83" x14ac:dyDescent="0.15">
      <c r="AT1310" s="259"/>
      <c r="AU1310" s="259"/>
      <c r="AV1310" s="259"/>
      <c r="AW1310" s="259"/>
      <c r="AX1310" s="259"/>
      <c r="AY1310" s="259"/>
      <c r="AZ1310" s="259"/>
      <c r="BA1310" s="259"/>
      <c r="BB1310" s="259"/>
      <c r="BC1310" s="259"/>
      <c r="BD1310" s="259"/>
      <c r="BE1310" s="259"/>
      <c r="BF1310" s="259"/>
      <c r="BG1310" s="259"/>
      <c r="BH1310" s="259"/>
      <c r="BI1310" s="259"/>
      <c r="BJ1310" s="259"/>
      <c r="BK1310" s="259"/>
      <c r="BL1310" s="259"/>
      <c r="BM1310" s="259"/>
      <c r="BN1310" s="259"/>
      <c r="BO1310" s="259"/>
      <c r="BP1310" s="259"/>
      <c r="BQ1310" s="259"/>
      <c r="BR1310" s="259"/>
      <c r="BS1310" s="259"/>
      <c r="BT1310" s="259"/>
      <c r="BU1310" s="259"/>
      <c r="BV1310" s="259"/>
      <c r="BW1310" s="259"/>
      <c r="BX1310" s="259"/>
      <c r="BY1310" s="259"/>
      <c r="BZ1310" s="259"/>
      <c r="CA1310" s="259"/>
      <c r="CB1310" s="259"/>
      <c r="CC1310" s="259"/>
      <c r="CD1310" s="259"/>
      <c r="CE1310" s="259"/>
    </row>
    <row r="1311" spans="46:83" x14ac:dyDescent="0.15">
      <c r="AT1311" s="259"/>
      <c r="AU1311" s="259"/>
      <c r="AV1311" s="259"/>
      <c r="AW1311" s="259"/>
      <c r="AX1311" s="259"/>
      <c r="AY1311" s="259"/>
      <c r="AZ1311" s="259"/>
      <c r="BA1311" s="259"/>
      <c r="BB1311" s="259"/>
      <c r="BC1311" s="259"/>
      <c r="BD1311" s="259"/>
      <c r="BE1311" s="259"/>
      <c r="BF1311" s="259"/>
      <c r="BG1311" s="259"/>
      <c r="BH1311" s="259"/>
      <c r="BI1311" s="259"/>
      <c r="BJ1311" s="259"/>
      <c r="BK1311" s="259"/>
      <c r="BL1311" s="259"/>
      <c r="BM1311" s="259"/>
      <c r="BN1311" s="259"/>
      <c r="BO1311" s="259"/>
      <c r="BP1311" s="259"/>
      <c r="BQ1311" s="259"/>
      <c r="BR1311" s="259"/>
      <c r="BS1311" s="259"/>
      <c r="BT1311" s="259"/>
      <c r="BU1311" s="259"/>
      <c r="BV1311" s="259"/>
      <c r="BW1311" s="259"/>
      <c r="BX1311" s="259"/>
      <c r="BY1311" s="259"/>
      <c r="BZ1311" s="259"/>
      <c r="CA1311" s="259"/>
      <c r="CB1311" s="259"/>
      <c r="CC1311" s="259"/>
      <c r="CD1311" s="259"/>
      <c r="CE1311" s="259"/>
    </row>
    <row r="1312" spans="46:83" x14ac:dyDescent="0.15">
      <c r="AT1312" s="259"/>
      <c r="AU1312" s="259"/>
      <c r="AV1312" s="259"/>
      <c r="AW1312" s="259"/>
      <c r="AX1312" s="259"/>
      <c r="AY1312" s="259"/>
      <c r="AZ1312" s="259"/>
      <c r="BA1312" s="259"/>
      <c r="BB1312" s="259"/>
      <c r="BC1312" s="259"/>
      <c r="BD1312" s="259"/>
      <c r="BE1312" s="259"/>
      <c r="BF1312" s="259"/>
      <c r="BG1312" s="259"/>
      <c r="BH1312" s="259"/>
      <c r="BI1312" s="259"/>
      <c r="BJ1312" s="259"/>
      <c r="BK1312" s="259"/>
      <c r="BL1312" s="259"/>
      <c r="BM1312" s="259"/>
      <c r="BN1312" s="259"/>
      <c r="BO1312" s="259"/>
      <c r="BP1312" s="259"/>
      <c r="BQ1312" s="259"/>
      <c r="BR1312" s="259"/>
      <c r="BS1312" s="259"/>
      <c r="BT1312" s="259"/>
      <c r="BU1312" s="259"/>
      <c r="BV1312" s="259"/>
      <c r="BW1312" s="259"/>
      <c r="BX1312" s="259"/>
      <c r="BY1312" s="259"/>
      <c r="BZ1312" s="259"/>
      <c r="CA1312" s="259"/>
      <c r="CB1312" s="259"/>
      <c r="CC1312" s="259"/>
      <c r="CD1312" s="259"/>
      <c r="CE1312" s="259"/>
    </row>
    <row r="1313" spans="46:83" x14ac:dyDescent="0.15">
      <c r="AT1313" s="259"/>
      <c r="AU1313" s="259"/>
      <c r="AV1313" s="259"/>
      <c r="AW1313" s="259"/>
      <c r="AX1313" s="259"/>
      <c r="AY1313" s="259"/>
      <c r="AZ1313" s="259"/>
      <c r="BA1313" s="259"/>
      <c r="BB1313" s="259"/>
      <c r="BC1313" s="259"/>
      <c r="BD1313" s="259"/>
      <c r="BE1313" s="259"/>
      <c r="BF1313" s="259"/>
      <c r="BG1313" s="259"/>
      <c r="BH1313" s="259"/>
      <c r="BI1313" s="259"/>
      <c r="BJ1313" s="259"/>
      <c r="BK1313" s="259"/>
      <c r="BL1313" s="259"/>
      <c r="BM1313" s="259"/>
      <c r="BN1313" s="259"/>
      <c r="BO1313" s="259"/>
      <c r="BP1313" s="259"/>
      <c r="BQ1313" s="259"/>
      <c r="BR1313" s="259"/>
      <c r="BS1313" s="259"/>
      <c r="BT1313" s="259"/>
      <c r="BU1313" s="259"/>
      <c r="BV1313" s="259"/>
      <c r="BW1313" s="259"/>
      <c r="BX1313" s="259"/>
      <c r="BY1313" s="259"/>
      <c r="BZ1313" s="259"/>
      <c r="CA1313" s="259"/>
      <c r="CB1313" s="259"/>
      <c r="CC1313" s="259"/>
      <c r="CD1313" s="259"/>
      <c r="CE1313" s="259"/>
    </row>
    <row r="1314" spans="46:83" x14ac:dyDescent="0.15">
      <c r="AT1314" s="259"/>
      <c r="AU1314" s="259"/>
      <c r="AV1314" s="259"/>
      <c r="AW1314" s="259"/>
      <c r="AX1314" s="259"/>
      <c r="AY1314" s="259"/>
      <c r="AZ1314" s="259"/>
      <c r="BA1314" s="259"/>
      <c r="BB1314" s="259"/>
      <c r="BC1314" s="259"/>
      <c r="BD1314" s="259"/>
      <c r="BE1314" s="259"/>
      <c r="BF1314" s="259"/>
      <c r="BG1314" s="259"/>
      <c r="BH1314" s="259"/>
      <c r="BI1314" s="259"/>
      <c r="BJ1314" s="259"/>
      <c r="BK1314" s="259"/>
      <c r="BL1314" s="259"/>
      <c r="BM1314" s="259"/>
      <c r="BN1314" s="259"/>
      <c r="BO1314" s="259"/>
      <c r="BP1314" s="259"/>
      <c r="BQ1314" s="259"/>
      <c r="BR1314" s="259"/>
      <c r="BS1314" s="259"/>
      <c r="BT1314" s="259"/>
      <c r="BU1314" s="259"/>
      <c r="BV1314" s="259"/>
      <c r="BW1314" s="259"/>
      <c r="BX1314" s="259"/>
      <c r="BY1314" s="259"/>
      <c r="BZ1314" s="259"/>
      <c r="CA1314" s="259"/>
      <c r="CB1314" s="259"/>
      <c r="CC1314" s="259"/>
      <c r="CD1314" s="259"/>
      <c r="CE1314" s="259"/>
    </row>
    <row r="1315" spans="46:83" x14ac:dyDescent="0.15">
      <c r="AT1315" s="259"/>
      <c r="AU1315" s="259"/>
      <c r="AV1315" s="259"/>
      <c r="AW1315" s="259"/>
      <c r="AX1315" s="259"/>
      <c r="AY1315" s="259"/>
      <c r="AZ1315" s="259"/>
      <c r="BA1315" s="259"/>
      <c r="BB1315" s="259"/>
      <c r="BC1315" s="259"/>
      <c r="BD1315" s="259"/>
      <c r="BE1315" s="259"/>
      <c r="BF1315" s="259"/>
      <c r="BG1315" s="259"/>
      <c r="BH1315" s="259"/>
      <c r="BI1315" s="259"/>
      <c r="BJ1315" s="259"/>
      <c r="BK1315" s="259"/>
      <c r="BL1315" s="259"/>
      <c r="BM1315" s="259"/>
      <c r="BN1315" s="259"/>
      <c r="BO1315" s="259"/>
      <c r="BP1315" s="259"/>
      <c r="BQ1315" s="259"/>
      <c r="BR1315" s="259"/>
      <c r="BS1315" s="259"/>
      <c r="BT1315" s="259"/>
      <c r="BU1315" s="259"/>
      <c r="BV1315" s="259"/>
      <c r="BW1315" s="259"/>
      <c r="BX1315" s="259"/>
      <c r="BY1315" s="259"/>
      <c r="BZ1315" s="259"/>
      <c r="CA1315" s="259"/>
      <c r="CB1315" s="259"/>
      <c r="CC1315" s="259"/>
      <c r="CD1315" s="259"/>
      <c r="CE1315" s="259"/>
    </row>
    <row r="1316" spans="46:83" x14ac:dyDescent="0.15">
      <c r="AT1316" s="259"/>
      <c r="AU1316" s="259"/>
      <c r="AV1316" s="259"/>
      <c r="AW1316" s="259"/>
      <c r="AX1316" s="259"/>
      <c r="AY1316" s="259"/>
      <c r="AZ1316" s="259"/>
      <c r="BA1316" s="259"/>
      <c r="BB1316" s="259"/>
      <c r="BC1316" s="259"/>
      <c r="BD1316" s="259"/>
      <c r="BE1316" s="259"/>
      <c r="BF1316" s="259"/>
      <c r="BG1316" s="259"/>
      <c r="BH1316" s="259"/>
      <c r="BI1316" s="259"/>
      <c r="BJ1316" s="259"/>
      <c r="BK1316" s="259"/>
      <c r="BL1316" s="259"/>
      <c r="BM1316" s="259"/>
      <c r="BN1316" s="259"/>
      <c r="BO1316" s="259"/>
      <c r="BP1316" s="259"/>
      <c r="BQ1316" s="259"/>
      <c r="BR1316" s="259"/>
      <c r="BS1316" s="259"/>
      <c r="BT1316" s="259"/>
      <c r="BU1316" s="259"/>
      <c r="BV1316" s="259"/>
      <c r="BW1316" s="259"/>
      <c r="BX1316" s="259"/>
      <c r="BY1316" s="259"/>
      <c r="BZ1316" s="259"/>
      <c r="CA1316" s="259"/>
      <c r="CB1316" s="259"/>
      <c r="CC1316" s="259"/>
      <c r="CD1316" s="259"/>
      <c r="CE1316" s="259"/>
    </row>
    <row r="1317" spans="46:83" x14ac:dyDescent="0.15">
      <c r="AT1317" s="259"/>
      <c r="AU1317" s="259"/>
      <c r="AV1317" s="259"/>
      <c r="AW1317" s="259"/>
      <c r="AX1317" s="259"/>
      <c r="AY1317" s="259"/>
      <c r="AZ1317" s="259"/>
      <c r="BA1317" s="259"/>
      <c r="BB1317" s="259"/>
      <c r="BC1317" s="259"/>
      <c r="BD1317" s="259"/>
      <c r="BE1317" s="259"/>
      <c r="BF1317" s="259"/>
      <c r="BG1317" s="259"/>
      <c r="BH1317" s="259"/>
      <c r="BI1317" s="259"/>
      <c r="BJ1317" s="259"/>
      <c r="BK1317" s="259"/>
      <c r="BL1317" s="259"/>
      <c r="BM1317" s="259"/>
      <c r="BN1317" s="259"/>
      <c r="BO1317" s="259"/>
      <c r="BP1317" s="259"/>
      <c r="BQ1317" s="259"/>
      <c r="BR1317" s="259"/>
      <c r="BS1317" s="259"/>
      <c r="BT1317" s="259"/>
      <c r="BU1317" s="259"/>
      <c r="BV1317" s="259"/>
      <c r="BW1317" s="259"/>
      <c r="BX1317" s="259"/>
      <c r="BY1317" s="259"/>
      <c r="BZ1317" s="259"/>
      <c r="CA1317" s="259"/>
      <c r="CB1317" s="259"/>
      <c r="CC1317" s="259"/>
      <c r="CD1317" s="259"/>
      <c r="CE1317" s="259"/>
    </row>
    <row r="1318" spans="46:83" x14ac:dyDescent="0.15">
      <c r="AT1318" s="259"/>
      <c r="AU1318" s="259"/>
      <c r="AV1318" s="259"/>
      <c r="AW1318" s="259"/>
      <c r="AX1318" s="259"/>
      <c r="AY1318" s="259"/>
      <c r="AZ1318" s="259"/>
      <c r="BA1318" s="259"/>
      <c r="BB1318" s="259"/>
      <c r="BC1318" s="259"/>
      <c r="BD1318" s="259"/>
      <c r="BE1318" s="259"/>
      <c r="BF1318" s="259"/>
      <c r="BG1318" s="259"/>
      <c r="BH1318" s="259"/>
      <c r="BI1318" s="259"/>
      <c r="BJ1318" s="259"/>
      <c r="BK1318" s="259"/>
      <c r="BL1318" s="259"/>
      <c r="BM1318" s="259"/>
      <c r="BN1318" s="259"/>
      <c r="BO1318" s="259"/>
      <c r="BP1318" s="259"/>
      <c r="BQ1318" s="259"/>
      <c r="BR1318" s="259"/>
      <c r="BS1318" s="259"/>
      <c r="BT1318" s="259"/>
      <c r="BU1318" s="259"/>
      <c r="BV1318" s="259"/>
      <c r="BW1318" s="259"/>
      <c r="BX1318" s="259"/>
      <c r="BY1318" s="259"/>
      <c r="BZ1318" s="259"/>
      <c r="CA1318" s="259"/>
      <c r="CB1318" s="259"/>
      <c r="CC1318" s="259"/>
      <c r="CD1318" s="259"/>
      <c r="CE1318" s="259"/>
    </row>
    <row r="1319" spans="46:83" x14ac:dyDescent="0.15">
      <c r="AT1319" s="259"/>
      <c r="AU1319" s="259"/>
      <c r="AV1319" s="259"/>
      <c r="AW1319" s="259"/>
      <c r="AX1319" s="259"/>
      <c r="AY1319" s="259"/>
      <c r="AZ1319" s="259"/>
      <c r="BA1319" s="259"/>
      <c r="BB1319" s="259"/>
      <c r="BC1319" s="259"/>
      <c r="BD1319" s="259"/>
      <c r="BE1319" s="259"/>
      <c r="BF1319" s="259"/>
      <c r="BG1319" s="259"/>
      <c r="BH1319" s="259"/>
      <c r="BI1319" s="259"/>
      <c r="BJ1319" s="259"/>
      <c r="BK1319" s="259"/>
      <c r="BL1319" s="259"/>
      <c r="BM1319" s="259"/>
      <c r="BN1319" s="259"/>
      <c r="BO1319" s="259"/>
      <c r="BP1319" s="259"/>
      <c r="BQ1319" s="259"/>
      <c r="BR1319" s="259"/>
      <c r="BS1319" s="259"/>
      <c r="BT1319" s="259"/>
      <c r="BU1319" s="259"/>
      <c r="BV1319" s="259"/>
      <c r="BW1319" s="259"/>
      <c r="BX1319" s="259"/>
      <c r="BY1319" s="259"/>
      <c r="BZ1319" s="259"/>
      <c r="CA1319" s="259"/>
      <c r="CB1319" s="259"/>
      <c r="CC1319" s="259"/>
      <c r="CD1319" s="259"/>
      <c r="CE1319" s="259"/>
    </row>
    <row r="1320" spans="46:83" x14ac:dyDescent="0.15">
      <c r="AT1320" s="259"/>
      <c r="AU1320" s="259"/>
      <c r="AV1320" s="259"/>
      <c r="AW1320" s="259"/>
      <c r="AX1320" s="259"/>
      <c r="AY1320" s="259"/>
      <c r="AZ1320" s="259"/>
      <c r="BA1320" s="259"/>
      <c r="BB1320" s="259"/>
      <c r="BC1320" s="259"/>
      <c r="BD1320" s="259"/>
      <c r="BE1320" s="259"/>
      <c r="BF1320" s="259"/>
      <c r="BG1320" s="259"/>
      <c r="BH1320" s="259"/>
      <c r="BI1320" s="259"/>
      <c r="BJ1320" s="259"/>
      <c r="BK1320" s="259"/>
      <c r="BL1320" s="259"/>
      <c r="BM1320" s="259"/>
      <c r="BN1320" s="259"/>
      <c r="BO1320" s="259"/>
      <c r="BP1320" s="259"/>
      <c r="BQ1320" s="259"/>
      <c r="BR1320" s="259"/>
      <c r="BS1320" s="259"/>
      <c r="BT1320" s="259"/>
      <c r="BU1320" s="259"/>
      <c r="BV1320" s="259"/>
      <c r="BW1320" s="259"/>
      <c r="BX1320" s="259"/>
      <c r="BY1320" s="259"/>
      <c r="BZ1320" s="259"/>
      <c r="CA1320" s="259"/>
      <c r="CB1320" s="259"/>
      <c r="CC1320" s="259"/>
      <c r="CD1320" s="259"/>
      <c r="CE1320" s="259"/>
    </row>
    <row r="1321" spans="46:83" x14ac:dyDescent="0.15">
      <c r="AT1321" s="259"/>
      <c r="AU1321" s="259"/>
      <c r="AV1321" s="259"/>
      <c r="AW1321" s="259"/>
      <c r="AX1321" s="259"/>
      <c r="AY1321" s="259"/>
      <c r="AZ1321" s="259"/>
      <c r="BA1321" s="259"/>
      <c r="BB1321" s="259"/>
      <c r="BC1321" s="259"/>
      <c r="BD1321" s="259"/>
      <c r="BE1321" s="259"/>
      <c r="BF1321" s="259"/>
      <c r="BG1321" s="259"/>
      <c r="BH1321" s="259"/>
      <c r="BI1321" s="259"/>
      <c r="BJ1321" s="259"/>
      <c r="BK1321" s="259"/>
      <c r="BL1321" s="259"/>
      <c r="BM1321" s="259"/>
      <c r="BN1321" s="259"/>
      <c r="BO1321" s="259"/>
      <c r="BP1321" s="259"/>
      <c r="BQ1321" s="259"/>
      <c r="BR1321" s="259"/>
      <c r="BS1321" s="259"/>
      <c r="BT1321" s="259"/>
      <c r="BU1321" s="259"/>
      <c r="BV1321" s="259"/>
      <c r="BW1321" s="259"/>
      <c r="BX1321" s="259"/>
      <c r="BY1321" s="259"/>
      <c r="BZ1321" s="259"/>
      <c r="CA1321" s="259"/>
      <c r="CB1321" s="259"/>
      <c r="CC1321" s="259"/>
      <c r="CD1321" s="259"/>
      <c r="CE1321" s="259"/>
    </row>
    <row r="1322" spans="46:83" x14ac:dyDescent="0.15">
      <c r="AT1322" s="259"/>
      <c r="AU1322" s="259"/>
      <c r="AV1322" s="259"/>
      <c r="AW1322" s="259"/>
      <c r="AX1322" s="259"/>
      <c r="AY1322" s="259"/>
      <c r="AZ1322" s="259"/>
      <c r="BA1322" s="259"/>
      <c r="BB1322" s="259"/>
      <c r="BC1322" s="259"/>
      <c r="BD1322" s="259"/>
      <c r="BE1322" s="259"/>
      <c r="BF1322" s="259"/>
      <c r="BG1322" s="259"/>
      <c r="BH1322" s="259"/>
      <c r="BI1322" s="259"/>
      <c r="BJ1322" s="259"/>
      <c r="BK1322" s="259"/>
      <c r="BL1322" s="259"/>
      <c r="BM1322" s="259"/>
      <c r="BN1322" s="259"/>
      <c r="BO1322" s="259"/>
      <c r="BP1322" s="259"/>
      <c r="BQ1322" s="259"/>
      <c r="BR1322" s="259"/>
      <c r="BS1322" s="259"/>
      <c r="BT1322" s="259"/>
      <c r="BU1322" s="259"/>
      <c r="BV1322" s="259"/>
      <c r="BW1322" s="259"/>
      <c r="BX1322" s="259"/>
      <c r="BY1322" s="259"/>
      <c r="BZ1322" s="259"/>
      <c r="CA1322" s="259"/>
      <c r="CB1322" s="259"/>
      <c r="CC1322" s="259"/>
      <c r="CD1322" s="259"/>
      <c r="CE1322" s="259"/>
    </row>
    <row r="1323" spans="46:83" x14ac:dyDescent="0.15">
      <c r="AT1323" s="259"/>
      <c r="AU1323" s="259"/>
      <c r="AV1323" s="259"/>
      <c r="AW1323" s="259"/>
      <c r="AX1323" s="259"/>
      <c r="AY1323" s="259"/>
      <c r="AZ1323" s="259"/>
      <c r="BA1323" s="259"/>
      <c r="BB1323" s="259"/>
      <c r="BC1323" s="259"/>
      <c r="BD1323" s="259"/>
      <c r="BE1323" s="259"/>
      <c r="BF1323" s="259"/>
      <c r="BG1323" s="259"/>
      <c r="BH1323" s="259"/>
      <c r="BI1323" s="259"/>
      <c r="BJ1323" s="259"/>
      <c r="BK1323" s="259"/>
      <c r="BL1323" s="259"/>
      <c r="BM1323" s="259"/>
      <c r="BN1323" s="259"/>
      <c r="BO1323" s="259"/>
      <c r="BP1323" s="259"/>
      <c r="BQ1323" s="259"/>
      <c r="BR1323" s="259"/>
      <c r="BS1323" s="259"/>
      <c r="BT1323" s="259"/>
      <c r="BU1323" s="259"/>
      <c r="BV1323" s="259"/>
      <c r="BW1323" s="259"/>
      <c r="BX1323" s="259"/>
      <c r="BY1323" s="259"/>
      <c r="BZ1323" s="259"/>
      <c r="CA1323" s="259"/>
      <c r="CB1323" s="259"/>
      <c r="CC1323" s="259"/>
      <c r="CD1323" s="259"/>
      <c r="CE1323" s="259"/>
    </row>
    <row r="1324" spans="46:83" x14ac:dyDescent="0.15">
      <c r="AT1324" s="259"/>
      <c r="AU1324" s="259"/>
      <c r="AV1324" s="259"/>
      <c r="AW1324" s="259"/>
      <c r="AX1324" s="259"/>
      <c r="AY1324" s="259"/>
      <c r="AZ1324" s="259"/>
      <c r="BA1324" s="259"/>
      <c r="BB1324" s="259"/>
      <c r="BC1324" s="259"/>
      <c r="BD1324" s="259"/>
      <c r="BE1324" s="259"/>
      <c r="BF1324" s="259"/>
      <c r="BG1324" s="259"/>
      <c r="BH1324" s="259"/>
      <c r="BI1324" s="259"/>
      <c r="BJ1324" s="259"/>
      <c r="BK1324" s="259"/>
      <c r="BL1324" s="259"/>
      <c r="BM1324" s="259"/>
      <c r="BN1324" s="259"/>
      <c r="BO1324" s="259"/>
      <c r="BP1324" s="259"/>
      <c r="BQ1324" s="259"/>
      <c r="BR1324" s="259"/>
      <c r="BS1324" s="259"/>
      <c r="BT1324" s="259"/>
      <c r="BU1324" s="259"/>
      <c r="BV1324" s="259"/>
      <c r="BW1324" s="259"/>
      <c r="BX1324" s="259"/>
      <c r="BY1324" s="259"/>
      <c r="BZ1324" s="259"/>
      <c r="CA1324" s="259"/>
      <c r="CB1324" s="259"/>
      <c r="CC1324" s="259"/>
      <c r="CD1324" s="259"/>
      <c r="CE1324" s="259"/>
    </row>
    <row r="1325" spans="46:83" x14ac:dyDescent="0.15">
      <c r="AT1325" s="259"/>
      <c r="AU1325" s="259"/>
      <c r="AV1325" s="259"/>
      <c r="AW1325" s="259"/>
      <c r="AX1325" s="259"/>
      <c r="AY1325" s="259"/>
      <c r="AZ1325" s="259"/>
      <c r="BA1325" s="259"/>
      <c r="BB1325" s="259"/>
      <c r="BC1325" s="259"/>
      <c r="BD1325" s="259"/>
      <c r="BE1325" s="259"/>
      <c r="BF1325" s="259"/>
      <c r="BG1325" s="259"/>
      <c r="BH1325" s="259"/>
      <c r="BI1325" s="259"/>
      <c r="BJ1325" s="259"/>
      <c r="BK1325" s="259"/>
      <c r="BL1325" s="259"/>
      <c r="BM1325" s="259"/>
      <c r="BN1325" s="259"/>
      <c r="BO1325" s="259"/>
      <c r="BP1325" s="259"/>
      <c r="BQ1325" s="259"/>
      <c r="BR1325" s="259"/>
      <c r="BS1325" s="259"/>
      <c r="BT1325" s="259"/>
      <c r="BU1325" s="259"/>
      <c r="BV1325" s="259"/>
      <c r="BW1325" s="259"/>
      <c r="BX1325" s="259"/>
      <c r="BY1325" s="259"/>
      <c r="BZ1325" s="259"/>
      <c r="CA1325" s="259"/>
      <c r="CB1325" s="259"/>
      <c r="CC1325" s="259"/>
      <c r="CD1325" s="259"/>
      <c r="CE1325" s="259"/>
    </row>
    <row r="1326" spans="46:83" x14ac:dyDescent="0.15">
      <c r="AT1326" s="259"/>
      <c r="AU1326" s="259"/>
      <c r="AV1326" s="259"/>
      <c r="AW1326" s="259"/>
      <c r="AX1326" s="259"/>
      <c r="AY1326" s="259"/>
      <c r="AZ1326" s="259"/>
      <c r="BA1326" s="259"/>
      <c r="BB1326" s="259"/>
      <c r="BC1326" s="259"/>
      <c r="BD1326" s="259"/>
      <c r="BE1326" s="259"/>
      <c r="BF1326" s="259"/>
      <c r="BG1326" s="259"/>
      <c r="BH1326" s="259"/>
      <c r="BI1326" s="259"/>
      <c r="BJ1326" s="259"/>
      <c r="BK1326" s="259"/>
      <c r="BL1326" s="259"/>
      <c r="BM1326" s="259"/>
      <c r="BN1326" s="259"/>
      <c r="BO1326" s="259"/>
      <c r="BP1326" s="259"/>
      <c r="BQ1326" s="259"/>
      <c r="BR1326" s="259"/>
      <c r="BS1326" s="259"/>
      <c r="BT1326" s="259"/>
      <c r="BU1326" s="259"/>
      <c r="BV1326" s="259"/>
      <c r="BW1326" s="259"/>
      <c r="BX1326" s="259"/>
      <c r="BY1326" s="259"/>
      <c r="BZ1326" s="259"/>
      <c r="CA1326" s="259"/>
      <c r="CB1326" s="259"/>
      <c r="CC1326" s="259"/>
      <c r="CD1326" s="259"/>
      <c r="CE1326" s="259"/>
    </row>
    <row r="1327" spans="46:83" x14ac:dyDescent="0.15">
      <c r="AT1327" s="259"/>
      <c r="AU1327" s="259"/>
      <c r="AV1327" s="259"/>
      <c r="AW1327" s="259"/>
      <c r="AX1327" s="259"/>
      <c r="AY1327" s="259"/>
      <c r="AZ1327" s="259"/>
      <c r="BA1327" s="259"/>
      <c r="BB1327" s="259"/>
      <c r="BC1327" s="259"/>
      <c r="BD1327" s="259"/>
      <c r="BE1327" s="259"/>
      <c r="BF1327" s="259"/>
      <c r="BG1327" s="259"/>
      <c r="BH1327" s="259"/>
      <c r="BI1327" s="259"/>
      <c r="BJ1327" s="259"/>
      <c r="BK1327" s="259"/>
      <c r="BL1327" s="259"/>
      <c r="BM1327" s="259"/>
      <c r="BN1327" s="259"/>
      <c r="BO1327" s="259"/>
      <c r="BP1327" s="259"/>
      <c r="BQ1327" s="259"/>
      <c r="BR1327" s="259"/>
      <c r="BS1327" s="259"/>
      <c r="BT1327" s="259"/>
      <c r="BU1327" s="259"/>
      <c r="BV1327" s="259"/>
      <c r="BW1327" s="259"/>
      <c r="BX1327" s="259"/>
      <c r="BY1327" s="259"/>
      <c r="BZ1327" s="259"/>
      <c r="CA1327" s="259"/>
      <c r="CB1327" s="259"/>
      <c r="CC1327" s="259"/>
      <c r="CD1327" s="259"/>
      <c r="CE1327" s="259"/>
    </row>
    <row r="1328" spans="46:83" x14ac:dyDescent="0.15">
      <c r="AT1328" s="259"/>
      <c r="AU1328" s="259"/>
      <c r="AV1328" s="259"/>
      <c r="AW1328" s="259"/>
      <c r="AX1328" s="259"/>
      <c r="AY1328" s="259"/>
      <c r="AZ1328" s="259"/>
      <c r="BA1328" s="259"/>
      <c r="BB1328" s="259"/>
      <c r="BC1328" s="259"/>
      <c r="BD1328" s="259"/>
      <c r="BE1328" s="259"/>
      <c r="BF1328" s="259"/>
      <c r="BG1328" s="259"/>
      <c r="BH1328" s="259"/>
      <c r="BI1328" s="259"/>
      <c r="BJ1328" s="259"/>
      <c r="BK1328" s="259"/>
      <c r="BL1328" s="259"/>
      <c r="BM1328" s="259"/>
      <c r="BN1328" s="259"/>
      <c r="BO1328" s="259"/>
      <c r="BP1328" s="259"/>
      <c r="BQ1328" s="259"/>
      <c r="BR1328" s="259"/>
      <c r="BS1328" s="259"/>
      <c r="BT1328" s="259"/>
      <c r="BU1328" s="259"/>
      <c r="BV1328" s="259"/>
      <c r="BW1328" s="259"/>
      <c r="BX1328" s="259"/>
      <c r="BY1328" s="259"/>
      <c r="BZ1328" s="259"/>
      <c r="CA1328" s="259"/>
      <c r="CB1328" s="259"/>
      <c r="CC1328" s="259"/>
      <c r="CD1328" s="259"/>
      <c r="CE1328" s="259"/>
    </row>
    <row r="1329" spans="46:83" x14ac:dyDescent="0.15">
      <c r="AT1329" s="259"/>
      <c r="AU1329" s="259"/>
      <c r="AV1329" s="259"/>
      <c r="AW1329" s="259"/>
      <c r="AX1329" s="259"/>
      <c r="AY1329" s="259"/>
      <c r="AZ1329" s="259"/>
      <c r="BA1329" s="259"/>
      <c r="BB1329" s="259"/>
      <c r="BC1329" s="259"/>
      <c r="BD1329" s="259"/>
      <c r="BE1329" s="259"/>
      <c r="BF1329" s="259"/>
      <c r="BG1329" s="259"/>
      <c r="BH1329" s="259"/>
      <c r="BI1329" s="259"/>
      <c r="BJ1329" s="259"/>
      <c r="BK1329" s="259"/>
      <c r="BL1329" s="259"/>
      <c r="BM1329" s="259"/>
      <c r="BN1329" s="259"/>
      <c r="BO1329" s="259"/>
      <c r="BP1329" s="259"/>
      <c r="BQ1329" s="259"/>
      <c r="BR1329" s="259"/>
      <c r="BS1329" s="259"/>
      <c r="BT1329" s="259"/>
      <c r="BU1329" s="259"/>
      <c r="BV1329" s="259"/>
      <c r="BW1329" s="259"/>
      <c r="BX1329" s="259"/>
      <c r="BY1329" s="259"/>
      <c r="BZ1329" s="259"/>
      <c r="CA1329" s="259"/>
      <c r="CB1329" s="259"/>
      <c r="CC1329" s="259"/>
      <c r="CD1329" s="259"/>
      <c r="CE1329" s="259"/>
    </row>
    <row r="1330" spans="46:83" x14ac:dyDescent="0.15">
      <c r="AT1330" s="259"/>
      <c r="AU1330" s="259"/>
      <c r="AV1330" s="259"/>
      <c r="AW1330" s="259"/>
      <c r="AX1330" s="259"/>
      <c r="AY1330" s="259"/>
      <c r="AZ1330" s="259"/>
      <c r="BA1330" s="259"/>
      <c r="BB1330" s="259"/>
      <c r="BC1330" s="259"/>
      <c r="BD1330" s="259"/>
      <c r="BE1330" s="259"/>
      <c r="BF1330" s="259"/>
      <c r="BG1330" s="259"/>
      <c r="BH1330" s="259"/>
      <c r="BI1330" s="259"/>
      <c r="BJ1330" s="259"/>
      <c r="BK1330" s="259"/>
      <c r="BL1330" s="259"/>
      <c r="BM1330" s="259"/>
      <c r="BN1330" s="259"/>
      <c r="BO1330" s="259"/>
      <c r="BP1330" s="259"/>
      <c r="BQ1330" s="259"/>
      <c r="BR1330" s="259"/>
      <c r="BS1330" s="259"/>
      <c r="BT1330" s="259"/>
      <c r="BU1330" s="259"/>
      <c r="BV1330" s="259"/>
      <c r="BW1330" s="259"/>
      <c r="BX1330" s="259"/>
      <c r="BY1330" s="259"/>
      <c r="BZ1330" s="259"/>
      <c r="CA1330" s="259"/>
      <c r="CB1330" s="259"/>
      <c r="CC1330" s="259"/>
      <c r="CD1330" s="259"/>
      <c r="CE1330" s="259"/>
    </row>
    <row r="1331" spans="46:83" x14ac:dyDescent="0.15">
      <c r="AT1331" s="259"/>
      <c r="AU1331" s="259"/>
      <c r="AV1331" s="259"/>
      <c r="AW1331" s="259"/>
      <c r="AX1331" s="259"/>
      <c r="AY1331" s="259"/>
      <c r="AZ1331" s="259"/>
      <c r="BA1331" s="259"/>
      <c r="BB1331" s="259"/>
      <c r="BC1331" s="259"/>
      <c r="BD1331" s="259"/>
      <c r="BE1331" s="259"/>
      <c r="BF1331" s="259"/>
      <c r="BG1331" s="259"/>
      <c r="BH1331" s="259"/>
      <c r="BI1331" s="259"/>
      <c r="BJ1331" s="259"/>
      <c r="BK1331" s="259"/>
      <c r="BL1331" s="259"/>
      <c r="BM1331" s="259"/>
      <c r="BN1331" s="259"/>
      <c r="BO1331" s="259"/>
      <c r="BP1331" s="259"/>
      <c r="BQ1331" s="259"/>
      <c r="BR1331" s="259"/>
      <c r="BS1331" s="259"/>
      <c r="BT1331" s="259"/>
      <c r="BU1331" s="259"/>
      <c r="BV1331" s="259"/>
      <c r="BW1331" s="259"/>
      <c r="BX1331" s="259"/>
      <c r="BY1331" s="259"/>
      <c r="BZ1331" s="259"/>
      <c r="CA1331" s="259"/>
      <c r="CB1331" s="259"/>
      <c r="CC1331" s="259"/>
      <c r="CD1331" s="259"/>
      <c r="CE1331" s="259"/>
    </row>
    <row r="1332" spans="46:83" x14ac:dyDescent="0.15">
      <c r="AT1332" s="259"/>
      <c r="AU1332" s="259"/>
      <c r="AV1332" s="259"/>
      <c r="AW1332" s="259"/>
      <c r="AX1332" s="259"/>
      <c r="AY1332" s="259"/>
      <c r="AZ1332" s="259"/>
      <c r="BA1332" s="259"/>
      <c r="BB1332" s="259"/>
      <c r="BC1332" s="259"/>
      <c r="BD1332" s="259"/>
      <c r="BE1332" s="259"/>
      <c r="BF1332" s="259"/>
      <c r="BG1332" s="259"/>
      <c r="BH1332" s="259"/>
      <c r="BI1332" s="259"/>
      <c r="BJ1332" s="259"/>
      <c r="BK1332" s="259"/>
      <c r="BL1332" s="259"/>
      <c r="BM1332" s="259"/>
      <c r="BN1332" s="259"/>
      <c r="BO1332" s="259"/>
      <c r="BP1332" s="259"/>
      <c r="BQ1332" s="259"/>
      <c r="BR1332" s="259"/>
      <c r="BS1332" s="259"/>
      <c r="BT1332" s="259"/>
      <c r="BU1332" s="259"/>
      <c r="BV1332" s="259"/>
      <c r="BW1332" s="259"/>
      <c r="BX1332" s="259"/>
      <c r="BY1332" s="259"/>
      <c r="BZ1332" s="259"/>
      <c r="CA1332" s="259"/>
      <c r="CB1332" s="259"/>
      <c r="CC1332" s="259"/>
      <c r="CD1332" s="259"/>
      <c r="CE1332" s="259"/>
    </row>
    <row r="1333" spans="46:83" x14ac:dyDescent="0.15">
      <c r="AT1333" s="259"/>
      <c r="AU1333" s="259"/>
      <c r="AV1333" s="259"/>
      <c r="AW1333" s="259"/>
      <c r="AX1333" s="259"/>
      <c r="AY1333" s="259"/>
      <c r="AZ1333" s="259"/>
      <c r="BA1333" s="259"/>
      <c r="BB1333" s="259"/>
      <c r="BC1333" s="259"/>
      <c r="BD1333" s="259"/>
      <c r="BE1333" s="259"/>
      <c r="BF1333" s="259"/>
      <c r="BG1333" s="259"/>
      <c r="BH1333" s="259"/>
      <c r="BI1333" s="259"/>
      <c r="BJ1333" s="259"/>
      <c r="BK1333" s="259"/>
      <c r="BL1333" s="259"/>
      <c r="BM1333" s="259"/>
      <c r="BN1333" s="259"/>
      <c r="BO1333" s="259"/>
      <c r="BP1333" s="259"/>
      <c r="BQ1333" s="259"/>
      <c r="BR1333" s="259"/>
      <c r="BS1333" s="259"/>
      <c r="BT1333" s="259"/>
      <c r="BU1333" s="259"/>
      <c r="BV1333" s="259"/>
      <c r="BW1333" s="259"/>
      <c r="BX1333" s="259"/>
      <c r="BY1333" s="259"/>
      <c r="BZ1333" s="259"/>
      <c r="CA1333" s="259"/>
      <c r="CB1333" s="259"/>
      <c r="CC1333" s="259"/>
      <c r="CD1333" s="259"/>
      <c r="CE1333" s="259"/>
    </row>
    <row r="1334" spans="46:83" x14ac:dyDescent="0.15">
      <c r="AT1334" s="259"/>
      <c r="AU1334" s="259"/>
      <c r="AV1334" s="259"/>
      <c r="AW1334" s="259"/>
      <c r="AX1334" s="259"/>
      <c r="AY1334" s="259"/>
      <c r="AZ1334" s="259"/>
      <c r="BA1334" s="259"/>
      <c r="BB1334" s="259"/>
      <c r="BC1334" s="259"/>
      <c r="BD1334" s="259"/>
      <c r="BE1334" s="259"/>
      <c r="BF1334" s="259"/>
      <c r="BG1334" s="259"/>
      <c r="BH1334" s="259"/>
      <c r="BI1334" s="259"/>
      <c r="BJ1334" s="259"/>
      <c r="BK1334" s="259"/>
      <c r="BL1334" s="259"/>
      <c r="BM1334" s="259"/>
      <c r="BN1334" s="259"/>
      <c r="BO1334" s="259"/>
      <c r="BP1334" s="259"/>
      <c r="BQ1334" s="259"/>
      <c r="BR1334" s="259"/>
      <c r="BS1334" s="259"/>
      <c r="BT1334" s="259"/>
      <c r="BU1334" s="259"/>
      <c r="BV1334" s="259"/>
      <c r="BW1334" s="259"/>
      <c r="BX1334" s="259"/>
      <c r="BY1334" s="259"/>
      <c r="BZ1334" s="259"/>
      <c r="CA1334" s="259"/>
      <c r="CB1334" s="259"/>
      <c r="CC1334" s="259"/>
      <c r="CD1334" s="259"/>
      <c r="CE1334" s="259"/>
    </row>
    <row r="1335" spans="46:83" x14ac:dyDescent="0.15">
      <c r="AT1335" s="259"/>
      <c r="AU1335" s="259"/>
      <c r="AV1335" s="259"/>
      <c r="AW1335" s="259"/>
      <c r="AX1335" s="259"/>
      <c r="AY1335" s="259"/>
      <c r="AZ1335" s="259"/>
      <c r="BA1335" s="259"/>
      <c r="BB1335" s="259"/>
      <c r="BC1335" s="259"/>
      <c r="BD1335" s="259"/>
      <c r="BE1335" s="259"/>
      <c r="BF1335" s="259"/>
      <c r="BG1335" s="259"/>
      <c r="BH1335" s="259"/>
      <c r="BI1335" s="259"/>
      <c r="BJ1335" s="259"/>
      <c r="BK1335" s="259"/>
      <c r="BL1335" s="259"/>
      <c r="BM1335" s="259"/>
      <c r="BN1335" s="259"/>
      <c r="BO1335" s="259"/>
      <c r="BP1335" s="259"/>
      <c r="BQ1335" s="259"/>
      <c r="BR1335" s="259"/>
      <c r="BS1335" s="259"/>
      <c r="BT1335" s="259"/>
      <c r="BU1335" s="259"/>
      <c r="BV1335" s="259"/>
      <c r="BW1335" s="259"/>
      <c r="BX1335" s="259"/>
      <c r="BY1335" s="259"/>
      <c r="BZ1335" s="259"/>
      <c r="CA1335" s="259"/>
      <c r="CB1335" s="259"/>
      <c r="CC1335" s="259"/>
      <c r="CD1335" s="259"/>
      <c r="CE1335" s="259"/>
    </row>
    <row r="1336" spans="46:83" x14ac:dyDescent="0.15">
      <c r="AT1336" s="259"/>
      <c r="AU1336" s="259"/>
      <c r="AV1336" s="259"/>
      <c r="AW1336" s="259"/>
      <c r="AX1336" s="259"/>
      <c r="AY1336" s="259"/>
      <c r="AZ1336" s="259"/>
      <c r="BA1336" s="259"/>
      <c r="BB1336" s="259"/>
      <c r="BC1336" s="259"/>
      <c r="BD1336" s="259"/>
      <c r="BE1336" s="259"/>
      <c r="BF1336" s="259"/>
      <c r="BG1336" s="259"/>
      <c r="BH1336" s="259"/>
      <c r="BI1336" s="259"/>
      <c r="BJ1336" s="259"/>
      <c r="BK1336" s="259"/>
      <c r="BL1336" s="259"/>
      <c r="BM1336" s="259"/>
      <c r="BN1336" s="259"/>
      <c r="BO1336" s="259"/>
      <c r="BP1336" s="259"/>
      <c r="BQ1336" s="259"/>
      <c r="BR1336" s="259"/>
      <c r="BS1336" s="259"/>
      <c r="BT1336" s="259"/>
      <c r="BU1336" s="259"/>
      <c r="BV1336" s="259"/>
      <c r="BW1336" s="259"/>
      <c r="BX1336" s="259"/>
      <c r="BY1336" s="259"/>
      <c r="BZ1336" s="259"/>
      <c r="CA1336" s="259"/>
      <c r="CB1336" s="259"/>
      <c r="CC1336" s="259"/>
      <c r="CD1336" s="259"/>
      <c r="CE1336" s="259"/>
    </row>
    <row r="1337" spans="46:83" x14ac:dyDescent="0.15">
      <c r="AT1337" s="259"/>
      <c r="AU1337" s="259"/>
      <c r="AV1337" s="259"/>
      <c r="AW1337" s="259"/>
      <c r="AX1337" s="259"/>
      <c r="AY1337" s="259"/>
      <c r="AZ1337" s="259"/>
      <c r="BA1337" s="259"/>
      <c r="BB1337" s="259"/>
      <c r="BC1337" s="259"/>
      <c r="BD1337" s="259"/>
      <c r="BE1337" s="259"/>
      <c r="BF1337" s="259"/>
      <c r="BG1337" s="259"/>
      <c r="BH1337" s="259"/>
      <c r="BI1337" s="259"/>
      <c r="BJ1337" s="259"/>
      <c r="BK1337" s="259"/>
      <c r="BL1337" s="259"/>
      <c r="BM1337" s="259"/>
      <c r="BN1337" s="259"/>
      <c r="BO1337" s="259"/>
      <c r="BP1337" s="259"/>
      <c r="BQ1337" s="259"/>
      <c r="BR1337" s="259"/>
      <c r="BS1337" s="259"/>
      <c r="BT1337" s="259"/>
      <c r="BU1337" s="259"/>
      <c r="BV1337" s="259"/>
      <c r="BW1337" s="259"/>
      <c r="BX1337" s="259"/>
      <c r="BY1337" s="259"/>
      <c r="BZ1337" s="259"/>
      <c r="CA1337" s="259"/>
      <c r="CB1337" s="259"/>
      <c r="CC1337" s="259"/>
      <c r="CD1337" s="259"/>
      <c r="CE1337" s="259"/>
    </row>
    <row r="1338" spans="46:83" x14ac:dyDescent="0.15">
      <c r="AT1338" s="259"/>
      <c r="AU1338" s="259"/>
      <c r="AV1338" s="259"/>
      <c r="AW1338" s="259"/>
      <c r="AX1338" s="259"/>
      <c r="AY1338" s="259"/>
      <c r="AZ1338" s="259"/>
      <c r="BA1338" s="259"/>
      <c r="BB1338" s="259"/>
      <c r="BC1338" s="259"/>
      <c r="BD1338" s="259"/>
      <c r="BE1338" s="259"/>
      <c r="BF1338" s="259"/>
      <c r="BG1338" s="259"/>
      <c r="BH1338" s="259"/>
      <c r="BI1338" s="259"/>
      <c r="BJ1338" s="259"/>
      <c r="BK1338" s="259"/>
      <c r="BL1338" s="259"/>
      <c r="BM1338" s="259"/>
      <c r="BN1338" s="259"/>
      <c r="BO1338" s="259"/>
      <c r="BP1338" s="259"/>
      <c r="BQ1338" s="259"/>
      <c r="BR1338" s="259"/>
      <c r="BS1338" s="259"/>
      <c r="BT1338" s="259"/>
      <c r="BU1338" s="259"/>
      <c r="BV1338" s="259"/>
      <c r="BW1338" s="259"/>
      <c r="BX1338" s="259"/>
      <c r="BY1338" s="259"/>
      <c r="BZ1338" s="259"/>
      <c r="CA1338" s="259"/>
      <c r="CB1338" s="259"/>
      <c r="CC1338" s="259"/>
      <c r="CD1338" s="259"/>
      <c r="CE1338" s="259"/>
    </row>
    <row r="1339" spans="46:83" x14ac:dyDescent="0.15">
      <c r="AT1339" s="259"/>
      <c r="AU1339" s="259"/>
      <c r="AV1339" s="259"/>
      <c r="AW1339" s="259"/>
      <c r="AX1339" s="259"/>
      <c r="AY1339" s="259"/>
      <c r="AZ1339" s="259"/>
      <c r="BA1339" s="259"/>
      <c r="BB1339" s="259"/>
      <c r="BC1339" s="259"/>
      <c r="BD1339" s="259"/>
      <c r="BE1339" s="259"/>
      <c r="BF1339" s="259"/>
      <c r="BG1339" s="259"/>
      <c r="BH1339" s="259"/>
      <c r="BI1339" s="259"/>
      <c r="BJ1339" s="259"/>
      <c r="BK1339" s="259"/>
      <c r="BL1339" s="259"/>
      <c r="BM1339" s="259"/>
      <c r="BN1339" s="259"/>
      <c r="BO1339" s="259"/>
      <c r="BP1339" s="259"/>
      <c r="BQ1339" s="259"/>
      <c r="BR1339" s="259"/>
      <c r="BS1339" s="259"/>
      <c r="BT1339" s="259"/>
      <c r="BU1339" s="259"/>
      <c r="BV1339" s="259"/>
      <c r="BW1339" s="259"/>
      <c r="BX1339" s="259"/>
      <c r="BY1339" s="259"/>
      <c r="BZ1339" s="259"/>
      <c r="CA1339" s="259"/>
      <c r="CB1339" s="259"/>
      <c r="CC1339" s="259"/>
      <c r="CD1339" s="259"/>
      <c r="CE1339" s="259"/>
    </row>
    <row r="1340" spans="46:83" x14ac:dyDescent="0.15">
      <c r="AT1340" s="259"/>
      <c r="AU1340" s="259"/>
      <c r="AV1340" s="259"/>
      <c r="AW1340" s="259"/>
      <c r="AX1340" s="259"/>
      <c r="AY1340" s="259"/>
      <c r="AZ1340" s="259"/>
      <c r="BA1340" s="259"/>
      <c r="BB1340" s="259"/>
      <c r="BC1340" s="259"/>
      <c r="BD1340" s="259"/>
      <c r="BE1340" s="259"/>
      <c r="BF1340" s="259"/>
      <c r="BG1340" s="259"/>
      <c r="BH1340" s="259"/>
      <c r="BI1340" s="259"/>
      <c r="BJ1340" s="259"/>
      <c r="BK1340" s="259"/>
      <c r="BL1340" s="259"/>
      <c r="BM1340" s="259"/>
      <c r="BN1340" s="259"/>
      <c r="BO1340" s="259"/>
      <c r="BP1340" s="259"/>
      <c r="BQ1340" s="259"/>
      <c r="BR1340" s="259"/>
      <c r="BS1340" s="259"/>
      <c r="BT1340" s="259"/>
      <c r="BU1340" s="259"/>
      <c r="BV1340" s="259"/>
      <c r="BW1340" s="259"/>
      <c r="BX1340" s="259"/>
      <c r="BY1340" s="259"/>
      <c r="BZ1340" s="259"/>
      <c r="CA1340" s="259"/>
      <c r="CB1340" s="259"/>
      <c r="CC1340" s="259"/>
      <c r="CD1340" s="259"/>
      <c r="CE1340" s="259"/>
    </row>
    <row r="1341" spans="46:83" x14ac:dyDescent="0.15">
      <c r="AT1341" s="259"/>
      <c r="AU1341" s="259"/>
      <c r="AV1341" s="259"/>
      <c r="AW1341" s="259"/>
      <c r="AX1341" s="259"/>
      <c r="AY1341" s="259"/>
      <c r="AZ1341" s="259"/>
      <c r="BA1341" s="259"/>
      <c r="BB1341" s="259"/>
      <c r="BC1341" s="259"/>
      <c r="BD1341" s="259"/>
      <c r="BE1341" s="259"/>
      <c r="BF1341" s="259"/>
      <c r="BG1341" s="259"/>
      <c r="BH1341" s="259"/>
      <c r="BI1341" s="259"/>
      <c r="BJ1341" s="259"/>
      <c r="BK1341" s="259"/>
      <c r="BL1341" s="259"/>
      <c r="BM1341" s="259"/>
      <c r="BN1341" s="259"/>
      <c r="BO1341" s="259"/>
      <c r="BP1341" s="259"/>
      <c r="BQ1341" s="259"/>
      <c r="BR1341" s="259"/>
      <c r="BS1341" s="259"/>
      <c r="BT1341" s="259"/>
      <c r="BU1341" s="259"/>
      <c r="BV1341" s="259"/>
      <c r="BW1341" s="259"/>
      <c r="BX1341" s="259"/>
      <c r="BY1341" s="259"/>
      <c r="BZ1341" s="259"/>
      <c r="CA1341" s="259"/>
      <c r="CB1341" s="259"/>
      <c r="CC1341" s="259"/>
      <c r="CD1341" s="259"/>
      <c r="CE1341" s="259"/>
    </row>
    <row r="1342" spans="46:83" x14ac:dyDescent="0.15">
      <c r="AT1342" s="259"/>
      <c r="AU1342" s="259"/>
      <c r="AV1342" s="259"/>
      <c r="AW1342" s="259"/>
      <c r="AX1342" s="259"/>
      <c r="AY1342" s="259"/>
      <c r="AZ1342" s="259"/>
      <c r="BA1342" s="259"/>
      <c r="BB1342" s="259"/>
      <c r="BC1342" s="259"/>
      <c r="BD1342" s="259"/>
      <c r="BE1342" s="259"/>
      <c r="BF1342" s="259"/>
      <c r="BG1342" s="259"/>
      <c r="BH1342" s="259"/>
      <c r="BI1342" s="259"/>
      <c r="BJ1342" s="259"/>
      <c r="BK1342" s="259"/>
      <c r="BL1342" s="259"/>
      <c r="BM1342" s="259"/>
      <c r="BN1342" s="259"/>
      <c r="BO1342" s="259"/>
      <c r="BP1342" s="259"/>
      <c r="BQ1342" s="259"/>
      <c r="BR1342" s="259"/>
      <c r="BS1342" s="259"/>
      <c r="BT1342" s="259"/>
      <c r="BU1342" s="259"/>
      <c r="BV1342" s="259"/>
      <c r="BW1342" s="259"/>
      <c r="BX1342" s="259"/>
      <c r="BY1342" s="259"/>
      <c r="BZ1342" s="259"/>
      <c r="CA1342" s="259"/>
      <c r="CB1342" s="259"/>
      <c r="CC1342" s="259"/>
      <c r="CD1342" s="259"/>
      <c r="CE1342" s="259"/>
    </row>
    <row r="1343" spans="46:83" x14ac:dyDescent="0.15">
      <c r="AT1343" s="259"/>
      <c r="AU1343" s="259"/>
      <c r="AV1343" s="259"/>
      <c r="AW1343" s="259"/>
      <c r="AX1343" s="259"/>
      <c r="AY1343" s="259"/>
      <c r="AZ1343" s="259"/>
      <c r="BA1343" s="259"/>
      <c r="BB1343" s="259"/>
      <c r="BC1343" s="259"/>
      <c r="BD1343" s="259"/>
      <c r="BE1343" s="259"/>
      <c r="BF1343" s="259"/>
      <c r="BG1343" s="259"/>
      <c r="BH1343" s="259"/>
      <c r="BI1343" s="259"/>
      <c r="BJ1343" s="259"/>
      <c r="BK1343" s="259"/>
      <c r="BL1343" s="259"/>
      <c r="BM1343" s="259"/>
      <c r="BN1343" s="259"/>
      <c r="BO1343" s="259"/>
      <c r="BP1343" s="259"/>
      <c r="BQ1343" s="259"/>
      <c r="BR1343" s="259"/>
      <c r="BS1343" s="259"/>
      <c r="BT1343" s="259"/>
      <c r="BU1343" s="259"/>
      <c r="BV1343" s="259"/>
      <c r="BW1343" s="259"/>
      <c r="BX1343" s="259"/>
      <c r="BY1343" s="259"/>
      <c r="BZ1343" s="259"/>
      <c r="CA1343" s="259"/>
      <c r="CB1343" s="259"/>
      <c r="CC1343" s="259"/>
      <c r="CD1343" s="259"/>
      <c r="CE1343" s="259"/>
    </row>
    <row r="1344" spans="46:83" x14ac:dyDescent="0.15">
      <c r="AT1344" s="259"/>
      <c r="AU1344" s="259"/>
      <c r="AV1344" s="259"/>
      <c r="AW1344" s="259"/>
      <c r="AX1344" s="259"/>
      <c r="AY1344" s="259"/>
      <c r="AZ1344" s="259"/>
      <c r="BA1344" s="259"/>
      <c r="BB1344" s="259"/>
      <c r="BC1344" s="259"/>
      <c r="BD1344" s="259"/>
      <c r="BE1344" s="259"/>
      <c r="BF1344" s="259"/>
      <c r="BG1344" s="259"/>
      <c r="BH1344" s="259"/>
      <c r="BI1344" s="259"/>
      <c r="BJ1344" s="259"/>
      <c r="BK1344" s="259"/>
      <c r="BL1344" s="259"/>
      <c r="BM1344" s="259"/>
      <c r="BN1344" s="259"/>
      <c r="BO1344" s="259"/>
      <c r="BP1344" s="259"/>
      <c r="BQ1344" s="259"/>
      <c r="BR1344" s="259"/>
      <c r="BS1344" s="259"/>
      <c r="BT1344" s="259"/>
      <c r="BU1344" s="259"/>
      <c r="BV1344" s="259"/>
      <c r="BW1344" s="259"/>
      <c r="BX1344" s="259"/>
      <c r="BY1344" s="259"/>
      <c r="BZ1344" s="259"/>
      <c r="CA1344" s="259"/>
      <c r="CB1344" s="259"/>
      <c r="CC1344" s="259"/>
      <c r="CD1344" s="259"/>
      <c r="CE1344" s="259"/>
    </row>
    <row r="1345" spans="46:83" x14ac:dyDescent="0.15">
      <c r="AT1345" s="259"/>
      <c r="AU1345" s="259"/>
      <c r="AV1345" s="259"/>
      <c r="AW1345" s="259"/>
      <c r="AX1345" s="259"/>
      <c r="AY1345" s="259"/>
      <c r="AZ1345" s="259"/>
      <c r="BA1345" s="259"/>
      <c r="BB1345" s="259"/>
      <c r="BC1345" s="259"/>
      <c r="BD1345" s="259"/>
      <c r="BE1345" s="259"/>
      <c r="BF1345" s="259"/>
      <c r="BG1345" s="259"/>
      <c r="BH1345" s="259"/>
      <c r="BI1345" s="259"/>
      <c r="BJ1345" s="259"/>
      <c r="BK1345" s="259"/>
      <c r="BL1345" s="259"/>
      <c r="BM1345" s="259"/>
      <c r="BN1345" s="259"/>
      <c r="BO1345" s="259"/>
      <c r="BP1345" s="259"/>
      <c r="BQ1345" s="259"/>
      <c r="BR1345" s="259"/>
      <c r="BS1345" s="259"/>
      <c r="BT1345" s="259"/>
      <c r="BU1345" s="259"/>
      <c r="BV1345" s="259"/>
      <c r="BW1345" s="259"/>
      <c r="BX1345" s="259"/>
      <c r="BY1345" s="259"/>
      <c r="BZ1345" s="259"/>
      <c r="CA1345" s="259"/>
      <c r="CB1345" s="259"/>
      <c r="CC1345" s="259"/>
      <c r="CD1345" s="259"/>
      <c r="CE1345" s="259"/>
    </row>
    <row r="1346" spans="46:83" x14ac:dyDescent="0.15">
      <c r="AT1346" s="259"/>
      <c r="AU1346" s="259"/>
      <c r="AV1346" s="259"/>
      <c r="AW1346" s="259"/>
      <c r="AX1346" s="259"/>
      <c r="AY1346" s="259"/>
      <c r="AZ1346" s="259"/>
      <c r="BA1346" s="259"/>
      <c r="BB1346" s="259"/>
      <c r="BC1346" s="259"/>
      <c r="BD1346" s="259"/>
      <c r="BE1346" s="259"/>
      <c r="BF1346" s="259"/>
      <c r="BG1346" s="259"/>
      <c r="BH1346" s="259"/>
      <c r="BI1346" s="259"/>
      <c r="BJ1346" s="259"/>
      <c r="BK1346" s="259"/>
      <c r="BL1346" s="259"/>
      <c r="BM1346" s="259"/>
      <c r="BN1346" s="259"/>
      <c r="BO1346" s="259"/>
      <c r="BP1346" s="259"/>
      <c r="BQ1346" s="259"/>
      <c r="BR1346" s="259"/>
      <c r="BS1346" s="259"/>
      <c r="BT1346" s="259"/>
      <c r="BU1346" s="259"/>
      <c r="BV1346" s="259"/>
      <c r="BW1346" s="259"/>
      <c r="BX1346" s="259"/>
      <c r="BY1346" s="259"/>
      <c r="BZ1346" s="259"/>
      <c r="CA1346" s="259"/>
      <c r="CB1346" s="259"/>
      <c r="CC1346" s="259"/>
      <c r="CD1346" s="259"/>
      <c r="CE1346" s="259"/>
    </row>
    <row r="1347" spans="46:83" x14ac:dyDescent="0.15">
      <c r="AT1347" s="259"/>
      <c r="AU1347" s="259"/>
      <c r="AV1347" s="259"/>
      <c r="AW1347" s="259"/>
      <c r="AX1347" s="259"/>
      <c r="AY1347" s="259"/>
      <c r="AZ1347" s="259"/>
      <c r="BA1347" s="259"/>
      <c r="BB1347" s="259"/>
      <c r="BC1347" s="259"/>
      <c r="BD1347" s="259"/>
      <c r="BE1347" s="259"/>
      <c r="BF1347" s="259"/>
      <c r="BG1347" s="259"/>
      <c r="BH1347" s="259"/>
      <c r="BI1347" s="259"/>
      <c r="BJ1347" s="259"/>
      <c r="BK1347" s="259"/>
      <c r="BL1347" s="259"/>
      <c r="BM1347" s="259"/>
      <c r="BN1347" s="259"/>
      <c r="BO1347" s="259"/>
      <c r="BP1347" s="259"/>
      <c r="BQ1347" s="259"/>
      <c r="BR1347" s="259"/>
      <c r="BS1347" s="259"/>
      <c r="BT1347" s="259"/>
      <c r="BU1347" s="259"/>
      <c r="BV1347" s="259"/>
      <c r="BW1347" s="259"/>
      <c r="BX1347" s="259"/>
      <c r="BY1347" s="259"/>
      <c r="BZ1347" s="259"/>
      <c r="CA1347" s="259"/>
      <c r="CB1347" s="259"/>
      <c r="CC1347" s="259"/>
      <c r="CD1347" s="259"/>
      <c r="CE1347" s="259"/>
    </row>
    <row r="1348" spans="46:83" x14ac:dyDescent="0.15">
      <c r="AT1348" s="259"/>
      <c r="AU1348" s="259"/>
      <c r="AV1348" s="259"/>
      <c r="AW1348" s="259"/>
      <c r="AX1348" s="259"/>
      <c r="AY1348" s="259"/>
      <c r="AZ1348" s="259"/>
      <c r="BA1348" s="259"/>
      <c r="BB1348" s="259"/>
      <c r="BC1348" s="259"/>
      <c r="BD1348" s="259"/>
      <c r="BE1348" s="259"/>
      <c r="BF1348" s="259"/>
      <c r="BG1348" s="259"/>
      <c r="BH1348" s="259"/>
      <c r="BI1348" s="259"/>
      <c r="BJ1348" s="259"/>
      <c r="BK1348" s="259"/>
      <c r="BL1348" s="259"/>
      <c r="BM1348" s="259"/>
      <c r="BN1348" s="259"/>
      <c r="BO1348" s="259"/>
      <c r="BP1348" s="259"/>
      <c r="BQ1348" s="259"/>
      <c r="BR1348" s="259"/>
      <c r="BS1348" s="259"/>
      <c r="BT1348" s="259"/>
      <c r="BU1348" s="259"/>
      <c r="BV1348" s="259"/>
      <c r="BW1348" s="259"/>
      <c r="BX1348" s="259"/>
      <c r="BY1348" s="259"/>
      <c r="BZ1348" s="259"/>
      <c r="CA1348" s="259"/>
      <c r="CB1348" s="259"/>
      <c r="CC1348" s="259"/>
      <c r="CD1348" s="259"/>
      <c r="CE1348" s="259"/>
    </row>
    <row r="1349" spans="46:83" x14ac:dyDescent="0.15">
      <c r="AT1349" s="259"/>
      <c r="AU1349" s="259"/>
      <c r="AV1349" s="259"/>
      <c r="AW1349" s="259"/>
      <c r="AX1349" s="259"/>
      <c r="AY1349" s="259"/>
      <c r="AZ1349" s="259"/>
      <c r="BA1349" s="259"/>
      <c r="BB1349" s="259"/>
      <c r="BC1349" s="259"/>
      <c r="BD1349" s="259"/>
      <c r="BE1349" s="259"/>
      <c r="BF1349" s="259"/>
      <c r="BG1349" s="259"/>
      <c r="BH1349" s="259"/>
      <c r="BI1349" s="259"/>
      <c r="BJ1349" s="259"/>
      <c r="BK1349" s="259"/>
      <c r="BL1349" s="259"/>
      <c r="BM1349" s="259"/>
      <c r="BN1349" s="259"/>
      <c r="BO1349" s="259"/>
      <c r="BP1349" s="259"/>
      <c r="BQ1349" s="259"/>
      <c r="BR1349" s="259"/>
      <c r="BS1349" s="259"/>
      <c r="BT1349" s="259"/>
      <c r="BU1349" s="259"/>
      <c r="BV1349" s="259"/>
      <c r="BW1349" s="259"/>
      <c r="BX1349" s="259"/>
      <c r="BY1349" s="259"/>
      <c r="BZ1349" s="259"/>
      <c r="CA1349" s="259"/>
      <c r="CB1349" s="259"/>
      <c r="CC1349" s="259"/>
      <c r="CD1349" s="259"/>
      <c r="CE1349" s="259"/>
    </row>
    <row r="1350" spans="46:83" x14ac:dyDescent="0.15">
      <c r="AT1350" s="259"/>
      <c r="AU1350" s="259"/>
      <c r="AV1350" s="259"/>
      <c r="AW1350" s="259"/>
      <c r="AX1350" s="259"/>
      <c r="AY1350" s="259"/>
      <c r="AZ1350" s="259"/>
      <c r="BA1350" s="259"/>
      <c r="BB1350" s="259"/>
      <c r="BC1350" s="259"/>
      <c r="BD1350" s="259"/>
      <c r="BE1350" s="259"/>
      <c r="BF1350" s="259"/>
      <c r="BG1350" s="259"/>
      <c r="BH1350" s="259"/>
      <c r="BI1350" s="259"/>
      <c r="BJ1350" s="259"/>
      <c r="BK1350" s="259"/>
      <c r="BL1350" s="259"/>
      <c r="BM1350" s="259"/>
      <c r="BN1350" s="259"/>
      <c r="BO1350" s="259"/>
      <c r="BP1350" s="259"/>
      <c r="BQ1350" s="259"/>
      <c r="BR1350" s="259"/>
      <c r="BS1350" s="259"/>
      <c r="BT1350" s="259"/>
      <c r="BU1350" s="259"/>
      <c r="BV1350" s="259"/>
      <c r="BW1350" s="259"/>
      <c r="BX1350" s="259"/>
      <c r="BY1350" s="259"/>
      <c r="BZ1350" s="259"/>
      <c r="CA1350" s="259"/>
      <c r="CB1350" s="259"/>
      <c r="CC1350" s="259"/>
      <c r="CD1350" s="259"/>
      <c r="CE1350" s="259"/>
    </row>
    <row r="1351" spans="46:83" x14ac:dyDescent="0.15">
      <c r="AT1351" s="259"/>
      <c r="AU1351" s="259"/>
      <c r="AV1351" s="259"/>
      <c r="AW1351" s="259"/>
      <c r="AX1351" s="259"/>
      <c r="AY1351" s="259"/>
      <c r="AZ1351" s="259"/>
      <c r="BA1351" s="259"/>
      <c r="BB1351" s="259"/>
      <c r="BC1351" s="259"/>
      <c r="BD1351" s="259"/>
      <c r="BE1351" s="259"/>
      <c r="BF1351" s="259"/>
      <c r="BG1351" s="259"/>
      <c r="BH1351" s="259"/>
      <c r="BI1351" s="259"/>
      <c r="BJ1351" s="259"/>
      <c r="BK1351" s="259"/>
      <c r="BL1351" s="259"/>
      <c r="BM1351" s="259"/>
      <c r="BN1351" s="259"/>
      <c r="BO1351" s="259"/>
      <c r="BP1351" s="259"/>
      <c r="BQ1351" s="259"/>
      <c r="BR1351" s="259"/>
      <c r="BS1351" s="259"/>
      <c r="BT1351" s="259"/>
      <c r="BU1351" s="259"/>
      <c r="BV1351" s="259"/>
      <c r="BW1351" s="259"/>
      <c r="BX1351" s="259"/>
      <c r="BY1351" s="259"/>
      <c r="BZ1351" s="259"/>
      <c r="CA1351" s="259"/>
      <c r="CB1351" s="259"/>
      <c r="CC1351" s="259"/>
      <c r="CD1351" s="259"/>
      <c r="CE1351" s="259"/>
    </row>
    <row r="1352" spans="46:83" x14ac:dyDescent="0.15">
      <c r="AT1352" s="259"/>
      <c r="AU1352" s="259"/>
      <c r="AV1352" s="259"/>
      <c r="AW1352" s="259"/>
      <c r="AX1352" s="259"/>
      <c r="AY1352" s="259"/>
      <c r="AZ1352" s="259"/>
      <c r="BA1352" s="259"/>
      <c r="BB1352" s="259"/>
      <c r="BC1352" s="259"/>
      <c r="BD1352" s="259"/>
      <c r="BE1352" s="259"/>
      <c r="BF1352" s="259"/>
      <c r="BG1352" s="259"/>
      <c r="BH1352" s="259"/>
      <c r="BI1352" s="259"/>
      <c r="BJ1352" s="259"/>
      <c r="BK1352" s="259"/>
      <c r="BL1352" s="259"/>
      <c r="BM1352" s="259"/>
      <c r="BN1352" s="259"/>
      <c r="BO1352" s="259"/>
      <c r="BP1352" s="259"/>
      <c r="BQ1352" s="259"/>
      <c r="BR1352" s="259"/>
      <c r="BS1352" s="259"/>
      <c r="BT1352" s="259"/>
      <c r="BU1352" s="259"/>
      <c r="BV1352" s="259"/>
      <c r="BW1352" s="259"/>
      <c r="BX1352" s="259"/>
      <c r="BY1352" s="259"/>
      <c r="BZ1352" s="259"/>
      <c r="CA1352" s="259"/>
      <c r="CB1352" s="259"/>
      <c r="CC1352" s="259"/>
      <c r="CD1352" s="259"/>
      <c r="CE1352" s="259"/>
    </row>
    <row r="1353" spans="46:83" x14ac:dyDescent="0.15">
      <c r="AT1353" s="259"/>
      <c r="AU1353" s="259"/>
      <c r="AV1353" s="259"/>
      <c r="AW1353" s="259"/>
      <c r="AX1353" s="259"/>
      <c r="AY1353" s="259"/>
      <c r="AZ1353" s="259"/>
      <c r="BA1353" s="259"/>
      <c r="BB1353" s="259"/>
      <c r="BC1353" s="259"/>
      <c r="BD1353" s="259"/>
      <c r="BE1353" s="259"/>
      <c r="BF1353" s="259"/>
      <c r="BG1353" s="259"/>
      <c r="BH1353" s="259"/>
      <c r="BI1353" s="259"/>
      <c r="BJ1353" s="259"/>
      <c r="BK1353" s="259"/>
      <c r="BL1353" s="259"/>
      <c r="BM1353" s="259"/>
      <c r="BN1353" s="259"/>
      <c r="BO1353" s="259"/>
      <c r="BP1353" s="259"/>
      <c r="BQ1353" s="259"/>
      <c r="BR1353" s="259"/>
      <c r="BS1353" s="259"/>
      <c r="BT1353" s="259"/>
      <c r="BU1353" s="259"/>
      <c r="BV1353" s="259"/>
      <c r="BW1353" s="259"/>
      <c r="BX1353" s="259"/>
      <c r="BY1353" s="259"/>
      <c r="BZ1353" s="259"/>
      <c r="CA1353" s="259"/>
      <c r="CB1353" s="259"/>
      <c r="CC1353" s="259"/>
      <c r="CD1353" s="259"/>
      <c r="CE1353" s="259"/>
    </row>
    <row r="1354" spans="46:83" x14ac:dyDescent="0.15">
      <c r="AT1354" s="259"/>
      <c r="AU1354" s="259"/>
      <c r="AV1354" s="259"/>
      <c r="AW1354" s="259"/>
      <c r="AX1354" s="259"/>
      <c r="AY1354" s="259"/>
      <c r="AZ1354" s="259"/>
      <c r="BA1354" s="259"/>
      <c r="BB1354" s="259"/>
      <c r="BC1354" s="259"/>
      <c r="BD1354" s="259"/>
      <c r="BE1354" s="259"/>
      <c r="BF1354" s="259"/>
      <c r="BG1354" s="259"/>
      <c r="BH1354" s="259"/>
      <c r="BI1354" s="259"/>
      <c r="BJ1354" s="259"/>
      <c r="BK1354" s="259"/>
      <c r="BL1354" s="259"/>
      <c r="BM1354" s="259"/>
      <c r="BN1354" s="259"/>
      <c r="BO1354" s="259"/>
      <c r="BP1354" s="259"/>
      <c r="BQ1354" s="259"/>
      <c r="BR1354" s="259"/>
      <c r="BS1354" s="259"/>
      <c r="BT1354" s="259"/>
      <c r="BU1354" s="259"/>
      <c r="BV1354" s="259"/>
      <c r="BW1354" s="259"/>
      <c r="BX1354" s="259"/>
      <c r="BY1354" s="259"/>
      <c r="BZ1354" s="259"/>
      <c r="CA1354" s="259"/>
      <c r="CB1354" s="259"/>
      <c r="CC1354" s="259"/>
      <c r="CD1354" s="259"/>
      <c r="CE1354" s="259"/>
    </row>
    <row r="1355" spans="46:83" x14ac:dyDescent="0.15">
      <c r="AT1355" s="259"/>
      <c r="AU1355" s="259"/>
      <c r="AV1355" s="259"/>
      <c r="AW1355" s="259"/>
      <c r="AX1355" s="259"/>
      <c r="AY1355" s="259"/>
      <c r="AZ1355" s="259"/>
      <c r="BA1355" s="259"/>
      <c r="BB1355" s="259"/>
      <c r="BC1355" s="259"/>
      <c r="BD1355" s="259"/>
      <c r="BE1355" s="259"/>
      <c r="BF1355" s="259"/>
      <c r="BG1355" s="259"/>
      <c r="BH1355" s="259"/>
      <c r="BI1355" s="259"/>
      <c r="BJ1355" s="259"/>
      <c r="BK1355" s="259"/>
      <c r="BL1355" s="259"/>
      <c r="BM1355" s="259"/>
      <c r="BN1355" s="259"/>
      <c r="BO1355" s="259"/>
      <c r="BP1355" s="259"/>
      <c r="BQ1355" s="259"/>
      <c r="BR1355" s="259"/>
      <c r="BS1355" s="259"/>
      <c r="BT1355" s="259"/>
      <c r="BU1355" s="259"/>
      <c r="BV1355" s="259"/>
      <c r="BW1355" s="259"/>
      <c r="BX1355" s="259"/>
      <c r="BY1355" s="259"/>
      <c r="BZ1355" s="259"/>
      <c r="CA1355" s="259"/>
      <c r="CB1355" s="259"/>
      <c r="CC1355" s="259"/>
      <c r="CD1355" s="259"/>
      <c r="CE1355" s="259"/>
    </row>
    <row r="1356" spans="46:83" x14ac:dyDescent="0.15">
      <c r="AT1356" s="259"/>
      <c r="AU1356" s="259"/>
      <c r="AV1356" s="259"/>
      <c r="AW1356" s="259"/>
      <c r="AX1356" s="259"/>
      <c r="AY1356" s="259"/>
      <c r="AZ1356" s="259"/>
      <c r="BA1356" s="259"/>
      <c r="BB1356" s="259"/>
      <c r="BC1356" s="259"/>
      <c r="BD1356" s="259"/>
      <c r="BE1356" s="259"/>
      <c r="BF1356" s="259"/>
      <c r="BG1356" s="259"/>
      <c r="BH1356" s="259"/>
      <c r="BI1356" s="259"/>
      <c r="BJ1356" s="259"/>
      <c r="BK1356" s="259"/>
      <c r="BL1356" s="259"/>
      <c r="BM1356" s="259"/>
      <c r="BN1356" s="259"/>
      <c r="BO1356" s="259"/>
      <c r="BP1356" s="259"/>
      <c r="BQ1356" s="259"/>
      <c r="BR1356" s="259"/>
      <c r="BS1356" s="259"/>
      <c r="BT1356" s="259"/>
      <c r="BU1356" s="259"/>
      <c r="BV1356" s="259"/>
      <c r="BW1356" s="259"/>
      <c r="BX1356" s="259"/>
      <c r="BY1356" s="259"/>
      <c r="BZ1356" s="259"/>
      <c r="CA1356" s="259"/>
      <c r="CB1356" s="259"/>
      <c r="CC1356" s="259"/>
      <c r="CD1356" s="259"/>
      <c r="CE1356" s="259"/>
    </row>
    <row r="1357" spans="46:83" x14ac:dyDescent="0.15">
      <c r="AT1357" s="259"/>
      <c r="AU1357" s="259"/>
      <c r="AV1357" s="259"/>
      <c r="AW1357" s="259"/>
      <c r="AX1357" s="259"/>
      <c r="AY1357" s="259"/>
      <c r="AZ1357" s="259"/>
      <c r="BA1357" s="259"/>
      <c r="BB1357" s="259"/>
      <c r="BC1357" s="259"/>
      <c r="BD1357" s="259"/>
      <c r="BE1357" s="259"/>
      <c r="BF1357" s="259"/>
      <c r="BG1357" s="259"/>
      <c r="BH1357" s="259"/>
      <c r="BI1357" s="259"/>
      <c r="BJ1357" s="259"/>
      <c r="BK1357" s="259"/>
      <c r="BL1357" s="259"/>
      <c r="BM1357" s="259"/>
      <c r="BN1357" s="259"/>
      <c r="BO1357" s="259"/>
      <c r="BP1357" s="259"/>
      <c r="BQ1357" s="259"/>
      <c r="BR1357" s="259"/>
      <c r="BS1357" s="259"/>
      <c r="BT1357" s="259"/>
      <c r="BU1357" s="259"/>
      <c r="BV1357" s="259"/>
      <c r="BW1357" s="259"/>
      <c r="BX1357" s="259"/>
      <c r="BY1357" s="259"/>
      <c r="BZ1357" s="259"/>
      <c r="CA1357" s="259"/>
      <c r="CB1357" s="259"/>
      <c r="CC1357" s="259"/>
      <c r="CD1357" s="259"/>
      <c r="CE1357" s="259"/>
    </row>
    <row r="1358" spans="46:83" x14ac:dyDescent="0.15">
      <c r="AT1358" s="259"/>
      <c r="AU1358" s="259"/>
      <c r="AV1358" s="259"/>
      <c r="AW1358" s="259"/>
      <c r="AX1358" s="259"/>
      <c r="AY1358" s="259"/>
      <c r="AZ1358" s="259"/>
      <c r="BA1358" s="259"/>
      <c r="BB1358" s="259"/>
      <c r="BC1358" s="259"/>
      <c r="BD1358" s="259"/>
      <c r="BE1358" s="259"/>
      <c r="BF1358" s="259"/>
      <c r="BG1358" s="259"/>
      <c r="BH1358" s="259"/>
      <c r="BI1358" s="259"/>
      <c r="BJ1358" s="259"/>
      <c r="BK1358" s="259"/>
      <c r="BL1358" s="259"/>
      <c r="BM1358" s="259"/>
      <c r="BN1358" s="259"/>
      <c r="BO1358" s="259"/>
      <c r="BP1358" s="259"/>
      <c r="BQ1358" s="259"/>
      <c r="BR1358" s="259"/>
      <c r="BS1358" s="259"/>
      <c r="BT1358" s="259"/>
      <c r="BU1358" s="259"/>
      <c r="BV1358" s="259"/>
      <c r="BW1358" s="259"/>
      <c r="BX1358" s="259"/>
      <c r="BY1358" s="259"/>
      <c r="BZ1358" s="259"/>
      <c r="CA1358" s="259"/>
      <c r="CB1358" s="259"/>
      <c r="CC1358" s="259"/>
      <c r="CD1358" s="259"/>
      <c r="CE1358" s="259"/>
    </row>
    <row r="1359" spans="46:83" x14ac:dyDescent="0.15">
      <c r="AT1359" s="259"/>
      <c r="AU1359" s="259"/>
      <c r="AV1359" s="259"/>
      <c r="AW1359" s="259"/>
      <c r="AX1359" s="259"/>
      <c r="AY1359" s="259"/>
      <c r="AZ1359" s="259"/>
      <c r="BA1359" s="259"/>
      <c r="BB1359" s="259"/>
      <c r="BC1359" s="259"/>
      <c r="BD1359" s="259"/>
      <c r="BE1359" s="259"/>
      <c r="BF1359" s="259"/>
      <c r="BG1359" s="259"/>
      <c r="BH1359" s="259"/>
      <c r="BI1359" s="259"/>
      <c r="BJ1359" s="259"/>
      <c r="BK1359" s="259"/>
      <c r="BL1359" s="259"/>
      <c r="BM1359" s="259"/>
      <c r="BN1359" s="259"/>
      <c r="BO1359" s="259"/>
      <c r="BP1359" s="259"/>
      <c r="BQ1359" s="259"/>
      <c r="BR1359" s="259"/>
      <c r="BS1359" s="259"/>
      <c r="BT1359" s="259"/>
      <c r="BU1359" s="259"/>
      <c r="BV1359" s="259"/>
      <c r="BW1359" s="259"/>
      <c r="BX1359" s="259"/>
      <c r="BY1359" s="259"/>
      <c r="BZ1359" s="259"/>
      <c r="CA1359" s="259"/>
      <c r="CB1359" s="259"/>
      <c r="CC1359" s="259"/>
      <c r="CD1359" s="259"/>
      <c r="CE1359" s="259"/>
    </row>
    <row r="1360" spans="46:83" x14ac:dyDescent="0.15">
      <c r="AT1360" s="259"/>
      <c r="AU1360" s="259"/>
      <c r="AV1360" s="259"/>
      <c r="AW1360" s="259"/>
      <c r="AX1360" s="259"/>
      <c r="AY1360" s="259"/>
      <c r="AZ1360" s="259"/>
      <c r="BA1360" s="259"/>
      <c r="BB1360" s="259"/>
      <c r="BC1360" s="259"/>
      <c r="BD1360" s="259"/>
      <c r="BE1360" s="259"/>
      <c r="BF1360" s="259"/>
      <c r="BG1360" s="259"/>
      <c r="BH1360" s="259"/>
      <c r="BI1360" s="259"/>
      <c r="BJ1360" s="259"/>
      <c r="BK1360" s="259"/>
      <c r="BL1360" s="259"/>
      <c r="BM1360" s="259"/>
      <c r="BN1360" s="259"/>
      <c r="BO1360" s="259"/>
      <c r="BP1360" s="259"/>
      <c r="BQ1360" s="259"/>
      <c r="BR1360" s="259"/>
      <c r="BS1360" s="259"/>
      <c r="BT1360" s="259"/>
      <c r="BU1360" s="259"/>
      <c r="BV1360" s="259"/>
      <c r="BW1360" s="259"/>
      <c r="BX1360" s="259"/>
      <c r="BY1360" s="259"/>
      <c r="BZ1360" s="259"/>
      <c r="CA1360" s="259"/>
      <c r="CB1360" s="259"/>
      <c r="CC1360" s="259"/>
      <c r="CD1360" s="259"/>
      <c r="CE1360" s="259"/>
    </row>
    <row r="1361" spans="46:83" x14ac:dyDescent="0.15">
      <c r="AT1361" s="259"/>
      <c r="AU1361" s="259"/>
      <c r="AV1361" s="259"/>
      <c r="AW1361" s="259"/>
      <c r="AX1361" s="259"/>
      <c r="AY1361" s="259"/>
      <c r="AZ1361" s="259"/>
      <c r="BA1361" s="259"/>
      <c r="BB1361" s="259"/>
      <c r="BC1361" s="259"/>
      <c r="BD1361" s="259"/>
      <c r="BE1361" s="259"/>
      <c r="BF1361" s="259"/>
      <c r="BG1361" s="259"/>
      <c r="BH1361" s="259"/>
      <c r="BI1361" s="259"/>
      <c r="BJ1361" s="259"/>
      <c r="BK1361" s="259"/>
      <c r="BL1361" s="259"/>
      <c r="BM1361" s="259"/>
      <c r="BN1361" s="259"/>
      <c r="BO1361" s="259"/>
      <c r="BP1361" s="259"/>
      <c r="BQ1361" s="259"/>
      <c r="BR1361" s="259"/>
      <c r="BS1361" s="259"/>
      <c r="BT1361" s="259"/>
      <c r="BU1361" s="259"/>
      <c r="BV1361" s="259"/>
      <c r="BW1361" s="259"/>
      <c r="BX1361" s="259"/>
      <c r="BY1361" s="259"/>
      <c r="BZ1361" s="259"/>
      <c r="CA1361" s="259"/>
      <c r="CB1361" s="259"/>
      <c r="CC1361" s="259"/>
      <c r="CD1361" s="259"/>
      <c r="CE1361" s="259"/>
    </row>
    <row r="1362" spans="46:83" x14ac:dyDescent="0.15">
      <c r="AT1362" s="259"/>
      <c r="AU1362" s="259"/>
      <c r="AV1362" s="259"/>
      <c r="AW1362" s="259"/>
      <c r="AX1362" s="259"/>
      <c r="AY1362" s="259"/>
      <c r="AZ1362" s="259"/>
      <c r="BA1362" s="259"/>
      <c r="BB1362" s="259"/>
      <c r="BC1362" s="259"/>
      <c r="BD1362" s="259"/>
      <c r="BE1362" s="259"/>
      <c r="BF1362" s="259"/>
      <c r="BG1362" s="259"/>
      <c r="BH1362" s="259"/>
      <c r="BI1362" s="259"/>
      <c r="BJ1362" s="259"/>
      <c r="BK1362" s="259"/>
      <c r="BL1362" s="259"/>
      <c r="BM1362" s="259"/>
      <c r="BN1362" s="259"/>
      <c r="BO1362" s="259"/>
      <c r="BP1362" s="259"/>
      <c r="BQ1362" s="259"/>
      <c r="BR1362" s="259"/>
      <c r="BS1362" s="259"/>
      <c r="BT1362" s="259"/>
      <c r="BU1362" s="259"/>
      <c r="BV1362" s="259"/>
      <c r="BW1362" s="259"/>
      <c r="BX1362" s="259"/>
      <c r="BY1362" s="259"/>
      <c r="BZ1362" s="259"/>
      <c r="CA1362" s="259"/>
      <c r="CB1362" s="259"/>
      <c r="CC1362" s="259"/>
      <c r="CD1362" s="259"/>
      <c r="CE1362" s="259"/>
    </row>
    <row r="1363" spans="46:83" x14ac:dyDescent="0.15">
      <c r="AT1363" s="259"/>
      <c r="AU1363" s="259"/>
      <c r="AV1363" s="259"/>
      <c r="AW1363" s="259"/>
      <c r="AX1363" s="259"/>
      <c r="AY1363" s="259"/>
      <c r="AZ1363" s="259"/>
      <c r="BA1363" s="259"/>
      <c r="BB1363" s="259"/>
      <c r="BC1363" s="259"/>
      <c r="BD1363" s="259"/>
      <c r="BE1363" s="259"/>
      <c r="BF1363" s="259"/>
      <c r="BG1363" s="259"/>
      <c r="BH1363" s="259"/>
      <c r="BI1363" s="259"/>
      <c r="BJ1363" s="259"/>
      <c r="BK1363" s="259"/>
      <c r="BL1363" s="259"/>
      <c r="BM1363" s="259"/>
      <c r="BN1363" s="259"/>
      <c r="BO1363" s="259"/>
      <c r="BP1363" s="259"/>
      <c r="BQ1363" s="259"/>
      <c r="BR1363" s="259"/>
      <c r="BS1363" s="259"/>
      <c r="BT1363" s="259"/>
      <c r="BU1363" s="259"/>
      <c r="BV1363" s="259"/>
      <c r="BW1363" s="259"/>
      <c r="BX1363" s="259"/>
      <c r="BY1363" s="259"/>
      <c r="BZ1363" s="259"/>
      <c r="CA1363" s="259"/>
      <c r="CB1363" s="259"/>
      <c r="CC1363" s="259"/>
      <c r="CD1363" s="259"/>
      <c r="CE1363" s="259"/>
    </row>
    <row r="1364" spans="46:83" x14ac:dyDescent="0.15">
      <c r="AT1364" s="259"/>
      <c r="AU1364" s="259"/>
      <c r="AV1364" s="259"/>
      <c r="AW1364" s="259"/>
      <c r="AX1364" s="259"/>
      <c r="AY1364" s="259"/>
      <c r="AZ1364" s="259"/>
      <c r="BA1364" s="259"/>
      <c r="BB1364" s="259"/>
      <c r="BC1364" s="259"/>
      <c r="BD1364" s="259"/>
      <c r="BE1364" s="259"/>
      <c r="BF1364" s="259"/>
      <c r="BG1364" s="259"/>
      <c r="BH1364" s="259"/>
      <c r="BI1364" s="259"/>
      <c r="BJ1364" s="259"/>
      <c r="BK1364" s="259"/>
      <c r="BL1364" s="259"/>
      <c r="BM1364" s="259"/>
      <c r="BN1364" s="259"/>
      <c r="BO1364" s="259"/>
      <c r="BP1364" s="259"/>
      <c r="BQ1364" s="259"/>
      <c r="BR1364" s="259"/>
      <c r="BS1364" s="259"/>
      <c r="BT1364" s="259"/>
      <c r="BU1364" s="259"/>
      <c r="BV1364" s="259"/>
      <c r="BW1364" s="259"/>
      <c r="BX1364" s="259"/>
      <c r="BY1364" s="259"/>
      <c r="BZ1364" s="259"/>
      <c r="CA1364" s="259"/>
      <c r="CB1364" s="259"/>
      <c r="CC1364" s="259"/>
      <c r="CD1364" s="259"/>
      <c r="CE1364" s="259"/>
    </row>
    <row r="1365" spans="46:83" x14ac:dyDescent="0.15">
      <c r="AT1365" s="259"/>
      <c r="AU1365" s="259"/>
      <c r="AV1365" s="259"/>
      <c r="AW1365" s="259"/>
      <c r="AX1365" s="259"/>
      <c r="AY1365" s="259"/>
      <c r="AZ1365" s="259"/>
      <c r="BA1365" s="259"/>
      <c r="BB1365" s="259"/>
      <c r="BC1365" s="259"/>
      <c r="BD1365" s="259"/>
      <c r="BE1365" s="259"/>
      <c r="BF1365" s="259"/>
      <c r="BG1365" s="259"/>
      <c r="BH1365" s="259"/>
      <c r="BI1365" s="259"/>
      <c r="BJ1365" s="259"/>
      <c r="BK1365" s="259"/>
      <c r="BL1365" s="259"/>
      <c r="BM1365" s="259"/>
      <c r="BN1365" s="259"/>
      <c r="BO1365" s="259"/>
      <c r="BP1365" s="259"/>
      <c r="BQ1365" s="259"/>
      <c r="BR1365" s="259"/>
      <c r="BS1365" s="259"/>
      <c r="BT1365" s="259"/>
      <c r="BU1365" s="259"/>
      <c r="BV1365" s="259"/>
      <c r="BW1365" s="259"/>
      <c r="BX1365" s="259"/>
      <c r="BY1365" s="259"/>
      <c r="BZ1365" s="259"/>
      <c r="CA1365" s="259"/>
      <c r="CB1365" s="259"/>
      <c r="CC1365" s="259"/>
      <c r="CD1365" s="259"/>
      <c r="CE1365" s="259"/>
    </row>
    <row r="1366" spans="46:83" x14ac:dyDescent="0.15">
      <c r="AT1366" s="259"/>
      <c r="AU1366" s="259"/>
      <c r="AV1366" s="259"/>
      <c r="AW1366" s="259"/>
      <c r="AX1366" s="259"/>
      <c r="AY1366" s="259"/>
      <c r="AZ1366" s="259"/>
      <c r="BA1366" s="259"/>
      <c r="BB1366" s="259"/>
      <c r="BC1366" s="259"/>
      <c r="BD1366" s="259"/>
      <c r="BE1366" s="259"/>
      <c r="BF1366" s="259"/>
      <c r="BG1366" s="259"/>
      <c r="BH1366" s="259"/>
      <c r="BI1366" s="259"/>
      <c r="BJ1366" s="259"/>
      <c r="BK1366" s="259"/>
      <c r="BL1366" s="259"/>
      <c r="BM1366" s="259"/>
      <c r="BN1366" s="259"/>
      <c r="BO1366" s="259"/>
      <c r="BP1366" s="259"/>
      <c r="BQ1366" s="259"/>
      <c r="BR1366" s="259"/>
      <c r="BS1366" s="259"/>
      <c r="BT1366" s="259"/>
      <c r="BU1366" s="259"/>
      <c r="BV1366" s="259"/>
      <c r="BW1366" s="259"/>
      <c r="BX1366" s="259"/>
      <c r="BY1366" s="259"/>
      <c r="BZ1366" s="259"/>
      <c r="CA1366" s="259"/>
      <c r="CB1366" s="259"/>
      <c r="CC1366" s="259"/>
      <c r="CD1366" s="259"/>
      <c r="CE1366" s="259"/>
    </row>
    <row r="1367" spans="46:83" x14ac:dyDescent="0.15">
      <c r="AT1367" s="259"/>
      <c r="AU1367" s="259"/>
      <c r="AV1367" s="259"/>
      <c r="AW1367" s="259"/>
      <c r="AX1367" s="259"/>
      <c r="AY1367" s="259"/>
      <c r="AZ1367" s="259"/>
      <c r="BA1367" s="259"/>
      <c r="BB1367" s="259"/>
      <c r="BC1367" s="259"/>
      <c r="BD1367" s="259"/>
      <c r="BE1367" s="259"/>
      <c r="BF1367" s="259"/>
      <c r="BG1367" s="259"/>
      <c r="BH1367" s="259"/>
      <c r="BI1367" s="259"/>
      <c r="BJ1367" s="259"/>
      <c r="BK1367" s="259"/>
      <c r="BL1367" s="259"/>
      <c r="BM1367" s="259"/>
      <c r="BN1367" s="259"/>
      <c r="BO1367" s="259"/>
      <c r="BP1367" s="259"/>
      <c r="BQ1367" s="259"/>
      <c r="BR1367" s="259"/>
      <c r="BS1367" s="259"/>
      <c r="BT1367" s="259"/>
      <c r="BU1367" s="259"/>
      <c r="BV1367" s="259"/>
      <c r="BW1367" s="259"/>
      <c r="BX1367" s="259"/>
      <c r="BY1367" s="259"/>
      <c r="BZ1367" s="259"/>
      <c r="CA1367" s="259"/>
      <c r="CB1367" s="259"/>
      <c r="CC1367" s="259"/>
      <c r="CD1367" s="259"/>
      <c r="CE1367" s="259"/>
    </row>
    <row r="1368" spans="46:83" x14ac:dyDescent="0.15">
      <c r="AT1368" s="259"/>
      <c r="AU1368" s="259"/>
      <c r="AV1368" s="259"/>
      <c r="AW1368" s="259"/>
      <c r="AX1368" s="259"/>
      <c r="AY1368" s="259"/>
      <c r="AZ1368" s="259"/>
      <c r="BA1368" s="259"/>
      <c r="BB1368" s="259"/>
      <c r="BC1368" s="259"/>
      <c r="BD1368" s="259"/>
      <c r="BE1368" s="259"/>
      <c r="BF1368" s="259"/>
      <c r="BG1368" s="259"/>
      <c r="BH1368" s="259"/>
      <c r="BI1368" s="259"/>
      <c r="BJ1368" s="259"/>
      <c r="BK1368" s="259"/>
      <c r="BL1368" s="259"/>
      <c r="BM1368" s="259"/>
      <c r="BN1368" s="259"/>
      <c r="BO1368" s="259"/>
      <c r="BP1368" s="259"/>
      <c r="BQ1368" s="259"/>
      <c r="BR1368" s="259"/>
      <c r="BS1368" s="259"/>
      <c r="BT1368" s="259"/>
      <c r="BU1368" s="259"/>
      <c r="BV1368" s="259"/>
      <c r="BW1368" s="259"/>
      <c r="BX1368" s="259"/>
      <c r="BY1368" s="259"/>
      <c r="BZ1368" s="259"/>
      <c r="CA1368" s="259"/>
      <c r="CB1368" s="259"/>
      <c r="CC1368" s="259"/>
      <c r="CD1368" s="259"/>
      <c r="CE1368" s="259"/>
    </row>
    <row r="1369" spans="46:83" x14ac:dyDescent="0.15">
      <c r="AT1369" s="259"/>
      <c r="AU1369" s="259"/>
      <c r="AV1369" s="259"/>
      <c r="AW1369" s="259"/>
      <c r="AX1369" s="259"/>
      <c r="AY1369" s="259"/>
      <c r="AZ1369" s="259"/>
      <c r="BA1369" s="259"/>
      <c r="BB1369" s="259"/>
      <c r="BC1369" s="259"/>
      <c r="BD1369" s="259"/>
      <c r="BE1369" s="259"/>
      <c r="BF1369" s="259"/>
      <c r="BG1369" s="259"/>
      <c r="BH1369" s="259"/>
      <c r="BI1369" s="259"/>
      <c r="BJ1369" s="259"/>
      <c r="BK1369" s="259"/>
      <c r="BL1369" s="259"/>
      <c r="BM1369" s="259"/>
      <c r="BN1369" s="259"/>
      <c r="BO1369" s="259"/>
      <c r="BP1369" s="259"/>
      <c r="BQ1369" s="259"/>
      <c r="BR1369" s="259"/>
      <c r="BS1369" s="259"/>
      <c r="BT1369" s="259"/>
      <c r="BU1369" s="259"/>
      <c r="BV1369" s="259"/>
      <c r="BW1369" s="259"/>
      <c r="BX1369" s="259"/>
      <c r="BY1369" s="259"/>
      <c r="BZ1369" s="259"/>
      <c r="CA1369" s="259"/>
      <c r="CB1369" s="259"/>
      <c r="CC1369" s="259"/>
      <c r="CD1369" s="259"/>
      <c r="CE1369" s="259"/>
    </row>
    <row r="1370" spans="46:83" x14ac:dyDescent="0.15">
      <c r="AT1370" s="259"/>
      <c r="AU1370" s="259"/>
      <c r="AV1370" s="259"/>
      <c r="AW1370" s="259"/>
      <c r="AX1370" s="259"/>
      <c r="AY1370" s="259"/>
      <c r="AZ1370" s="259"/>
      <c r="BA1370" s="259"/>
      <c r="BB1370" s="259"/>
      <c r="BC1370" s="259"/>
      <c r="BD1370" s="259"/>
      <c r="BE1370" s="259"/>
      <c r="BF1370" s="259"/>
      <c r="BG1370" s="259"/>
      <c r="BH1370" s="259"/>
      <c r="BI1370" s="259"/>
      <c r="BJ1370" s="259"/>
      <c r="BK1370" s="259"/>
      <c r="BL1370" s="259"/>
      <c r="BM1370" s="259"/>
      <c r="BN1370" s="259"/>
      <c r="BO1370" s="259"/>
      <c r="BP1370" s="259"/>
      <c r="BQ1370" s="259"/>
      <c r="BR1370" s="259"/>
      <c r="BS1370" s="259"/>
      <c r="BT1370" s="259"/>
      <c r="BU1370" s="259"/>
      <c r="BV1370" s="259"/>
      <c r="BW1370" s="259"/>
      <c r="BX1370" s="259"/>
      <c r="BY1370" s="259"/>
      <c r="BZ1370" s="259"/>
      <c r="CA1370" s="259"/>
      <c r="CB1370" s="259"/>
      <c r="CC1370" s="259"/>
      <c r="CD1370" s="259"/>
      <c r="CE1370" s="259"/>
    </row>
    <row r="1371" spans="46:83" x14ac:dyDescent="0.15">
      <c r="AT1371" s="259"/>
      <c r="AU1371" s="259"/>
      <c r="AV1371" s="259"/>
      <c r="AW1371" s="259"/>
      <c r="AX1371" s="259"/>
      <c r="AY1371" s="259"/>
      <c r="AZ1371" s="259"/>
      <c r="BA1371" s="259"/>
      <c r="BB1371" s="259"/>
      <c r="BC1371" s="259"/>
      <c r="BD1371" s="259"/>
      <c r="BE1371" s="259"/>
      <c r="BF1371" s="259"/>
      <c r="BG1371" s="259"/>
      <c r="BH1371" s="259"/>
      <c r="BI1371" s="259"/>
      <c r="BJ1371" s="259"/>
      <c r="BK1371" s="259"/>
      <c r="BL1371" s="259"/>
      <c r="BM1371" s="259"/>
      <c r="BN1371" s="259"/>
      <c r="BO1371" s="259"/>
      <c r="BP1371" s="259"/>
      <c r="BQ1371" s="259"/>
      <c r="BR1371" s="259"/>
      <c r="BS1371" s="259"/>
      <c r="BT1371" s="259"/>
      <c r="BU1371" s="259"/>
      <c r="BV1371" s="259"/>
      <c r="BW1371" s="259"/>
      <c r="BX1371" s="259"/>
      <c r="BY1371" s="259"/>
      <c r="BZ1371" s="259"/>
      <c r="CA1371" s="259"/>
      <c r="CB1371" s="259"/>
      <c r="CC1371" s="259"/>
      <c r="CD1371" s="259"/>
      <c r="CE1371" s="259"/>
    </row>
    <row r="1372" spans="46:83" x14ac:dyDescent="0.15">
      <c r="AT1372" s="259"/>
      <c r="AU1372" s="259"/>
      <c r="AV1372" s="259"/>
      <c r="AW1372" s="259"/>
      <c r="AX1372" s="259"/>
      <c r="AY1372" s="259"/>
      <c r="AZ1372" s="259"/>
      <c r="BA1372" s="259"/>
      <c r="BB1372" s="259"/>
      <c r="BC1372" s="259"/>
      <c r="BD1372" s="259"/>
      <c r="BE1372" s="259"/>
      <c r="BF1372" s="259"/>
      <c r="BG1372" s="259"/>
      <c r="BH1372" s="259"/>
      <c r="BI1372" s="259"/>
      <c r="BJ1372" s="259"/>
      <c r="BK1372" s="259"/>
      <c r="BL1372" s="259"/>
      <c r="BM1372" s="259"/>
      <c r="BN1372" s="259"/>
      <c r="BO1372" s="259"/>
      <c r="BP1372" s="259"/>
      <c r="BQ1372" s="259"/>
      <c r="BR1372" s="259"/>
      <c r="BS1372" s="259"/>
      <c r="BT1372" s="259"/>
      <c r="BU1372" s="259"/>
      <c r="BV1372" s="259"/>
      <c r="BW1372" s="259"/>
      <c r="BX1372" s="259"/>
      <c r="BY1372" s="259"/>
      <c r="BZ1372" s="259"/>
      <c r="CA1372" s="259"/>
      <c r="CB1372" s="259"/>
      <c r="CC1372" s="259"/>
      <c r="CD1372" s="259"/>
      <c r="CE1372" s="259"/>
    </row>
    <row r="1373" spans="46:83" x14ac:dyDescent="0.15">
      <c r="AT1373" s="259"/>
      <c r="AU1373" s="259"/>
      <c r="AV1373" s="259"/>
      <c r="AW1373" s="259"/>
      <c r="AX1373" s="259"/>
      <c r="AY1373" s="259"/>
      <c r="AZ1373" s="259"/>
      <c r="BA1373" s="259"/>
      <c r="BB1373" s="259"/>
      <c r="BC1373" s="259"/>
      <c r="BD1373" s="259"/>
      <c r="BE1373" s="259"/>
      <c r="BF1373" s="259"/>
      <c r="BG1373" s="259"/>
      <c r="BH1373" s="259"/>
      <c r="BI1373" s="259"/>
      <c r="BJ1373" s="259"/>
      <c r="BK1373" s="259"/>
      <c r="BL1373" s="259"/>
      <c r="BM1373" s="259"/>
      <c r="BN1373" s="259"/>
      <c r="BO1373" s="259"/>
      <c r="BP1373" s="259"/>
      <c r="BQ1373" s="259"/>
      <c r="BR1373" s="259"/>
      <c r="BS1373" s="259"/>
      <c r="BT1373" s="259"/>
      <c r="BU1373" s="259"/>
      <c r="BV1373" s="259"/>
      <c r="BW1373" s="259"/>
      <c r="BX1373" s="259"/>
      <c r="BY1373" s="259"/>
      <c r="BZ1373" s="259"/>
      <c r="CA1373" s="259"/>
      <c r="CB1373" s="259"/>
      <c r="CC1373" s="259"/>
      <c r="CD1373" s="259"/>
      <c r="CE1373" s="259"/>
    </row>
    <row r="1374" spans="46:83" x14ac:dyDescent="0.15">
      <c r="AT1374" s="259"/>
      <c r="AU1374" s="259"/>
      <c r="AV1374" s="259"/>
      <c r="AW1374" s="259"/>
      <c r="AX1374" s="259"/>
      <c r="AY1374" s="259"/>
      <c r="AZ1374" s="259"/>
      <c r="BA1374" s="259"/>
      <c r="BB1374" s="259"/>
      <c r="BC1374" s="259"/>
      <c r="BD1374" s="259"/>
      <c r="BE1374" s="259"/>
      <c r="BF1374" s="259"/>
      <c r="BG1374" s="259"/>
      <c r="BH1374" s="259"/>
      <c r="BI1374" s="259"/>
      <c r="BJ1374" s="259"/>
      <c r="BK1374" s="259"/>
      <c r="BL1374" s="259"/>
      <c r="BM1374" s="259"/>
      <c r="BN1374" s="259"/>
      <c r="BO1374" s="259"/>
      <c r="BP1374" s="259"/>
      <c r="BQ1374" s="259"/>
      <c r="BR1374" s="259"/>
      <c r="BS1374" s="259"/>
      <c r="BT1374" s="259"/>
      <c r="BU1374" s="259"/>
      <c r="BV1374" s="259"/>
      <c r="BW1374" s="259"/>
      <c r="BX1374" s="259"/>
      <c r="BY1374" s="259"/>
      <c r="BZ1374" s="259"/>
      <c r="CA1374" s="259"/>
      <c r="CB1374" s="259"/>
      <c r="CC1374" s="259"/>
      <c r="CD1374" s="259"/>
      <c r="CE1374" s="259"/>
    </row>
    <row r="1375" spans="46:83" x14ac:dyDescent="0.15">
      <c r="AT1375" s="259"/>
      <c r="AU1375" s="259"/>
      <c r="AV1375" s="259"/>
      <c r="AW1375" s="259"/>
      <c r="AX1375" s="259"/>
      <c r="AY1375" s="259"/>
      <c r="AZ1375" s="259"/>
      <c r="BA1375" s="259"/>
      <c r="BB1375" s="259"/>
      <c r="BC1375" s="259"/>
      <c r="BD1375" s="259"/>
      <c r="BE1375" s="259"/>
      <c r="BF1375" s="259"/>
      <c r="BG1375" s="259"/>
      <c r="BH1375" s="259"/>
      <c r="BI1375" s="259"/>
      <c r="BJ1375" s="259"/>
      <c r="BK1375" s="259"/>
      <c r="BL1375" s="259"/>
      <c r="BM1375" s="259"/>
      <c r="BN1375" s="259"/>
      <c r="BO1375" s="259"/>
      <c r="BP1375" s="259"/>
      <c r="BQ1375" s="259"/>
      <c r="BR1375" s="259"/>
      <c r="BS1375" s="259"/>
      <c r="BT1375" s="259"/>
      <c r="BU1375" s="259"/>
      <c r="BV1375" s="259"/>
      <c r="BW1375" s="259"/>
      <c r="BX1375" s="259"/>
      <c r="BY1375" s="259"/>
      <c r="BZ1375" s="259"/>
      <c r="CA1375" s="259"/>
      <c r="CB1375" s="259"/>
      <c r="CC1375" s="259"/>
      <c r="CD1375" s="259"/>
      <c r="CE1375" s="259"/>
    </row>
    <row r="1376" spans="46:83" x14ac:dyDescent="0.15">
      <c r="AT1376" s="259"/>
      <c r="AU1376" s="259"/>
      <c r="AV1376" s="259"/>
      <c r="AW1376" s="259"/>
      <c r="AX1376" s="259"/>
      <c r="AY1376" s="259"/>
      <c r="AZ1376" s="259"/>
      <c r="BA1376" s="259"/>
      <c r="BB1376" s="259"/>
      <c r="BC1376" s="259"/>
      <c r="BD1376" s="259"/>
      <c r="BE1376" s="259"/>
      <c r="BF1376" s="259"/>
      <c r="BG1376" s="259"/>
      <c r="BH1376" s="259"/>
      <c r="BI1376" s="259"/>
      <c r="BJ1376" s="259"/>
      <c r="BK1376" s="259"/>
      <c r="BL1376" s="259"/>
      <c r="BM1376" s="259"/>
      <c r="BN1376" s="259"/>
      <c r="BO1376" s="259"/>
      <c r="BP1376" s="259"/>
      <c r="BQ1376" s="259"/>
      <c r="BR1376" s="259"/>
      <c r="BS1376" s="259"/>
      <c r="BT1376" s="259"/>
      <c r="BU1376" s="259"/>
      <c r="BV1376" s="259"/>
      <c r="BW1376" s="259"/>
      <c r="BX1376" s="259"/>
      <c r="BY1376" s="259"/>
      <c r="BZ1376" s="259"/>
      <c r="CA1376" s="259"/>
      <c r="CB1376" s="259"/>
      <c r="CC1376" s="259"/>
      <c r="CD1376" s="259"/>
      <c r="CE1376" s="259"/>
    </row>
    <row r="1377" spans="46:83" x14ac:dyDescent="0.15">
      <c r="AT1377" s="259"/>
      <c r="AU1377" s="259"/>
      <c r="AV1377" s="259"/>
      <c r="AW1377" s="259"/>
      <c r="AX1377" s="259"/>
      <c r="AY1377" s="259"/>
      <c r="AZ1377" s="259"/>
      <c r="BA1377" s="259"/>
      <c r="BB1377" s="259"/>
      <c r="BC1377" s="259"/>
      <c r="BD1377" s="259"/>
      <c r="BE1377" s="259"/>
      <c r="BF1377" s="259"/>
      <c r="BG1377" s="259"/>
      <c r="BH1377" s="259"/>
      <c r="BI1377" s="259"/>
      <c r="BJ1377" s="259"/>
      <c r="BK1377" s="259"/>
      <c r="BL1377" s="259"/>
      <c r="BM1377" s="259"/>
      <c r="BN1377" s="259"/>
      <c r="BO1377" s="259"/>
      <c r="BP1377" s="259"/>
      <c r="BQ1377" s="259"/>
      <c r="BR1377" s="259"/>
      <c r="BS1377" s="259"/>
      <c r="BT1377" s="259"/>
      <c r="BU1377" s="259"/>
      <c r="BV1377" s="259"/>
      <c r="BW1377" s="259"/>
      <c r="BX1377" s="259"/>
      <c r="BY1377" s="259"/>
      <c r="BZ1377" s="259"/>
      <c r="CA1377" s="259"/>
      <c r="CB1377" s="259"/>
      <c r="CC1377" s="259"/>
      <c r="CD1377" s="259"/>
      <c r="CE1377" s="259"/>
    </row>
    <row r="1378" spans="46:83" x14ac:dyDescent="0.15">
      <c r="AT1378" s="259"/>
      <c r="AU1378" s="259"/>
      <c r="AV1378" s="259"/>
      <c r="AW1378" s="259"/>
      <c r="AX1378" s="259"/>
      <c r="AY1378" s="259"/>
      <c r="AZ1378" s="259"/>
      <c r="BA1378" s="259"/>
      <c r="BB1378" s="259"/>
      <c r="BC1378" s="259"/>
      <c r="BD1378" s="259"/>
      <c r="BE1378" s="259"/>
      <c r="BF1378" s="259"/>
      <c r="BG1378" s="259"/>
      <c r="BH1378" s="259"/>
      <c r="BI1378" s="259"/>
      <c r="BJ1378" s="259"/>
      <c r="BK1378" s="259"/>
      <c r="BL1378" s="259"/>
      <c r="BM1378" s="259"/>
      <c r="BN1378" s="259"/>
      <c r="BO1378" s="259"/>
      <c r="BP1378" s="259"/>
      <c r="BQ1378" s="259"/>
      <c r="BR1378" s="259"/>
      <c r="BS1378" s="259"/>
      <c r="BT1378" s="259"/>
      <c r="BU1378" s="259"/>
      <c r="BV1378" s="259"/>
      <c r="BW1378" s="259"/>
      <c r="BX1378" s="259"/>
      <c r="BY1378" s="259"/>
      <c r="BZ1378" s="259"/>
      <c r="CA1378" s="259"/>
      <c r="CB1378" s="259"/>
      <c r="CC1378" s="259"/>
      <c r="CD1378" s="259"/>
      <c r="CE1378" s="259"/>
    </row>
    <row r="1379" spans="46:83" x14ac:dyDescent="0.15">
      <c r="AT1379" s="259"/>
      <c r="AU1379" s="259"/>
      <c r="AV1379" s="259"/>
      <c r="AW1379" s="259"/>
      <c r="AX1379" s="259"/>
      <c r="AY1379" s="259"/>
      <c r="AZ1379" s="259"/>
      <c r="BA1379" s="259"/>
      <c r="BB1379" s="259"/>
      <c r="BC1379" s="259"/>
      <c r="BD1379" s="259"/>
      <c r="BE1379" s="259"/>
      <c r="BF1379" s="259"/>
      <c r="BG1379" s="259"/>
      <c r="BH1379" s="259"/>
      <c r="BI1379" s="259"/>
      <c r="BJ1379" s="259"/>
      <c r="BK1379" s="259"/>
      <c r="BL1379" s="259"/>
      <c r="BM1379" s="259"/>
      <c r="BN1379" s="259"/>
      <c r="BO1379" s="259"/>
      <c r="BP1379" s="259"/>
      <c r="BQ1379" s="259"/>
      <c r="BR1379" s="259"/>
      <c r="BS1379" s="259"/>
      <c r="BT1379" s="259"/>
      <c r="BU1379" s="259"/>
      <c r="BV1379" s="259"/>
      <c r="BW1379" s="259"/>
      <c r="BX1379" s="259"/>
      <c r="BY1379" s="259"/>
      <c r="BZ1379" s="259"/>
      <c r="CA1379" s="259"/>
      <c r="CB1379" s="259"/>
      <c r="CC1379" s="259"/>
      <c r="CD1379" s="259"/>
      <c r="CE1379" s="259"/>
    </row>
    <row r="1380" spans="46:83" x14ac:dyDescent="0.15">
      <c r="AT1380" s="259"/>
      <c r="AU1380" s="259"/>
      <c r="AV1380" s="259"/>
      <c r="AW1380" s="259"/>
      <c r="AX1380" s="259"/>
      <c r="AY1380" s="259"/>
      <c r="AZ1380" s="259"/>
      <c r="BA1380" s="259"/>
      <c r="BB1380" s="259"/>
      <c r="BC1380" s="259"/>
      <c r="BD1380" s="259"/>
      <c r="BE1380" s="259"/>
      <c r="BF1380" s="259"/>
      <c r="BG1380" s="259"/>
      <c r="BH1380" s="259"/>
      <c r="BI1380" s="259"/>
      <c r="BJ1380" s="259"/>
      <c r="BK1380" s="259"/>
      <c r="BL1380" s="259"/>
      <c r="BM1380" s="259"/>
      <c r="BN1380" s="259"/>
      <c r="BO1380" s="259"/>
      <c r="BP1380" s="259"/>
      <c r="BQ1380" s="259"/>
      <c r="BR1380" s="259"/>
      <c r="BS1380" s="259"/>
      <c r="BT1380" s="259"/>
      <c r="BU1380" s="259"/>
      <c r="BV1380" s="259"/>
      <c r="BW1380" s="259"/>
      <c r="BX1380" s="259"/>
      <c r="BY1380" s="259"/>
      <c r="BZ1380" s="259"/>
      <c r="CA1380" s="259"/>
      <c r="CB1380" s="259"/>
      <c r="CC1380" s="259"/>
      <c r="CD1380" s="259"/>
      <c r="CE1380" s="259"/>
    </row>
    <row r="1381" spans="46:83" x14ac:dyDescent="0.15">
      <c r="AT1381" s="259"/>
      <c r="AU1381" s="259"/>
      <c r="AV1381" s="259"/>
      <c r="AW1381" s="259"/>
      <c r="AX1381" s="259"/>
      <c r="AY1381" s="259"/>
      <c r="AZ1381" s="259"/>
      <c r="BA1381" s="259"/>
      <c r="BB1381" s="259"/>
      <c r="BC1381" s="259"/>
      <c r="BD1381" s="259"/>
      <c r="BE1381" s="259"/>
      <c r="BF1381" s="259"/>
      <c r="BG1381" s="259"/>
      <c r="BH1381" s="259"/>
      <c r="BI1381" s="259"/>
      <c r="BJ1381" s="259"/>
      <c r="BK1381" s="259"/>
      <c r="BL1381" s="259"/>
      <c r="BM1381" s="259"/>
      <c r="BN1381" s="259"/>
      <c r="BO1381" s="259"/>
      <c r="BP1381" s="259"/>
      <c r="BQ1381" s="259"/>
      <c r="BR1381" s="259"/>
      <c r="BS1381" s="259"/>
      <c r="BT1381" s="259"/>
      <c r="BU1381" s="259"/>
      <c r="BV1381" s="259"/>
      <c r="BW1381" s="259"/>
      <c r="BX1381" s="259"/>
      <c r="BY1381" s="259"/>
      <c r="BZ1381" s="259"/>
      <c r="CA1381" s="259"/>
      <c r="CB1381" s="259"/>
      <c r="CC1381" s="259"/>
      <c r="CD1381" s="259"/>
      <c r="CE1381" s="259"/>
    </row>
    <row r="1382" spans="46:83" x14ac:dyDescent="0.15">
      <c r="AT1382" s="259"/>
      <c r="AU1382" s="259"/>
      <c r="AV1382" s="259"/>
      <c r="AW1382" s="259"/>
      <c r="AX1382" s="259"/>
      <c r="AY1382" s="259"/>
      <c r="AZ1382" s="259"/>
      <c r="BA1382" s="259"/>
      <c r="BB1382" s="259"/>
      <c r="BC1382" s="259"/>
      <c r="BD1382" s="259"/>
      <c r="BE1382" s="259"/>
      <c r="BF1382" s="259"/>
      <c r="BG1382" s="259"/>
      <c r="BH1382" s="259"/>
      <c r="BI1382" s="259"/>
      <c r="BJ1382" s="259"/>
      <c r="BK1382" s="259"/>
      <c r="BL1382" s="259"/>
      <c r="BM1382" s="259"/>
      <c r="BN1382" s="259"/>
      <c r="BO1382" s="259"/>
      <c r="BP1382" s="259"/>
      <c r="BQ1382" s="259"/>
      <c r="BR1382" s="259"/>
      <c r="BS1382" s="259"/>
      <c r="BT1382" s="259"/>
      <c r="BU1382" s="259"/>
      <c r="BV1382" s="259"/>
      <c r="BW1382" s="259"/>
      <c r="BX1382" s="259"/>
      <c r="BY1382" s="259"/>
      <c r="BZ1382" s="259"/>
      <c r="CA1382" s="259"/>
      <c r="CB1382" s="259"/>
      <c r="CC1382" s="259"/>
      <c r="CD1382" s="259"/>
      <c r="CE1382" s="259"/>
    </row>
    <row r="1383" spans="46:83" x14ac:dyDescent="0.15">
      <c r="AT1383" s="259"/>
      <c r="AU1383" s="259"/>
      <c r="AV1383" s="259"/>
      <c r="AW1383" s="259"/>
      <c r="AX1383" s="259"/>
      <c r="AY1383" s="259"/>
      <c r="AZ1383" s="259"/>
      <c r="BA1383" s="259"/>
      <c r="BB1383" s="259"/>
      <c r="BC1383" s="259"/>
      <c r="BD1383" s="259"/>
      <c r="BE1383" s="259"/>
      <c r="BF1383" s="259"/>
      <c r="BG1383" s="259"/>
      <c r="BH1383" s="259"/>
      <c r="BI1383" s="259"/>
      <c r="BJ1383" s="259"/>
      <c r="BK1383" s="259"/>
      <c r="BL1383" s="259"/>
      <c r="BM1383" s="259"/>
      <c r="BN1383" s="259"/>
      <c r="BO1383" s="259"/>
      <c r="BP1383" s="259"/>
      <c r="BQ1383" s="259"/>
      <c r="BR1383" s="259"/>
      <c r="BS1383" s="259"/>
      <c r="BT1383" s="259"/>
      <c r="BU1383" s="259"/>
      <c r="BV1383" s="259"/>
      <c r="BW1383" s="259"/>
      <c r="BX1383" s="259"/>
      <c r="BY1383" s="259"/>
      <c r="BZ1383" s="259"/>
      <c r="CA1383" s="259"/>
      <c r="CB1383" s="259"/>
      <c r="CC1383" s="259"/>
      <c r="CD1383" s="259"/>
      <c r="CE1383" s="259"/>
    </row>
    <row r="1384" spans="46:83" x14ac:dyDescent="0.15">
      <c r="AT1384" s="259"/>
      <c r="AU1384" s="259"/>
      <c r="AV1384" s="259"/>
      <c r="AW1384" s="259"/>
      <c r="AX1384" s="259"/>
      <c r="AY1384" s="259"/>
      <c r="AZ1384" s="259"/>
      <c r="BA1384" s="259"/>
      <c r="BB1384" s="259"/>
      <c r="BC1384" s="259"/>
      <c r="BD1384" s="259"/>
      <c r="BE1384" s="259"/>
      <c r="BF1384" s="259"/>
      <c r="BG1384" s="259"/>
      <c r="BH1384" s="259"/>
      <c r="BI1384" s="259"/>
      <c r="BJ1384" s="259"/>
      <c r="BK1384" s="259"/>
      <c r="BL1384" s="259"/>
      <c r="BM1384" s="259"/>
      <c r="BN1384" s="259"/>
      <c r="BO1384" s="259"/>
      <c r="BP1384" s="259"/>
      <c r="BQ1384" s="259"/>
      <c r="BR1384" s="259"/>
      <c r="BS1384" s="259"/>
      <c r="BT1384" s="259"/>
      <c r="BU1384" s="259"/>
      <c r="BV1384" s="259"/>
      <c r="BW1384" s="259"/>
      <c r="BX1384" s="259"/>
      <c r="BY1384" s="259"/>
      <c r="BZ1384" s="259"/>
      <c r="CA1384" s="259"/>
      <c r="CB1384" s="259"/>
      <c r="CC1384" s="259"/>
      <c r="CD1384" s="259"/>
      <c r="CE1384" s="259"/>
    </row>
    <row r="1385" spans="46:83" x14ac:dyDescent="0.15">
      <c r="AT1385" s="259"/>
      <c r="AU1385" s="259"/>
      <c r="AV1385" s="259"/>
      <c r="AW1385" s="259"/>
      <c r="AX1385" s="259"/>
      <c r="AY1385" s="259"/>
      <c r="AZ1385" s="259"/>
      <c r="BA1385" s="259"/>
      <c r="BB1385" s="259"/>
      <c r="BC1385" s="259"/>
      <c r="BD1385" s="259"/>
      <c r="BE1385" s="259"/>
      <c r="BF1385" s="259"/>
      <c r="BG1385" s="259"/>
      <c r="BH1385" s="259"/>
      <c r="BI1385" s="259"/>
      <c r="BJ1385" s="259"/>
      <c r="BK1385" s="259"/>
      <c r="BL1385" s="259"/>
      <c r="BM1385" s="259"/>
      <c r="BN1385" s="259"/>
      <c r="BO1385" s="259"/>
      <c r="BP1385" s="259"/>
      <c r="BQ1385" s="259"/>
      <c r="BR1385" s="259"/>
      <c r="BS1385" s="259"/>
      <c r="BT1385" s="259"/>
      <c r="BU1385" s="259"/>
      <c r="BV1385" s="259"/>
      <c r="BW1385" s="259"/>
      <c r="BX1385" s="259"/>
      <c r="BY1385" s="259"/>
      <c r="BZ1385" s="259"/>
      <c r="CA1385" s="259"/>
      <c r="CB1385" s="259"/>
      <c r="CC1385" s="259"/>
      <c r="CD1385" s="259"/>
      <c r="CE1385" s="259"/>
    </row>
    <row r="1386" spans="46:83" x14ac:dyDescent="0.15">
      <c r="AT1386" s="259"/>
      <c r="AU1386" s="259"/>
      <c r="AV1386" s="259"/>
      <c r="AW1386" s="259"/>
      <c r="AX1386" s="259"/>
      <c r="AY1386" s="259"/>
      <c r="AZ1386" s="259"/>
      <c r="BA1386" s="259"/>
      <c r="BB1386" s="259"/>
      <c r="BC1386" s="259"/>
      <c r="BD1386" s="259"/>
      <c r="BE1386" s="259"/>
      <c r="BF1386" s="259"/>
      <c r="BG1386" s="259"/>
      <c r="BH1386" s="259"/>
      <c r="BI1386" s="259"/>
      <c r="BJ1386" s="259"/>
      <c r="BK1386" s="259"/>
      <c r="BL1386" s="259"/>
      <c r="BM1386" s="259"/>
      <c r="BN1386" s="259"/>
      <c r="BO1386" s="259"/>
      <c r="BP1386" s="259"/>
      <c r="BQ1386" s="259"/>
      <c r="BR1386" s="259"/>
      <c r="BS1386" s="259"/>
      <c r="BT1386" s="259"/>
      <c r="BU1386" s="259"/>
      <c r="BV1386" s="259"/>
      <c r="BW1386" s="259"/>
      <c r="BX1386" s="259"/>
      <c r="BY1386" s="259"/>
      <c r="BZ1386" s="259"/>
      <c r="CA1386" s="259"/>
      <c r="CB1386" s="259"/>
      <c r="CC1386" s="259"/>
      <c r="CD1386" s="259"/>
      <c r="CE1386" s="259"/>
    </row>
    <row r="1387" spans="46:83" x14ac:dyDescent="0.15">
      <c r="AT1387" s="259"/>
      <c r="AU1387" s="259"/>
      <c r="AV1387" s="259"/>
      <c r="AW1387" s="259"/>
      <c r="AX1387" s="259"/>
      <c r="AY1387" s="259"/>
      <c r="AZ1387" s="259"/>
      <c r="BA1387" s="259"/>
      <c r="BB1387" s="259"/>
      <c r="BC1387" s="259"/>
      <c r="BD1387" s="259"/>
      <c r="BE1387" s="259"/>
      <c r="BF1387" s="259"/>
      <c r="BG1387" s="259"/>
      <c r="BH1387" s="259"/>
      <c r="BI1387" s="259"/>
      <c r="BJ1387" s="259"/>
      <c r="BK1387" s="259"/>
      <c r="BL1387" s="259"/>
      <c r="BM1387" s="259"/>
      <c r="BN1387" s="259"/>
      <c r="BO1387" s="259"/>
      <c r="BP1387" s="259"/>
      <c r="BQ1387" s="259"/>
      <c r="BR1387" s="259"/>
      <c r="BS1387" s="259"/>
      <c r="BT1387" s="259"/>
      <c r="BU1387" s="259"/>
      <c r="BV1387" s="259"/>
      <c r="BW1387" s="259"/>
      <c r="BX1387" s="259"/>
      <c r="BY1387" s="259"/>
      <c r="BZ1387" s="259"/>
      <c r="CA1387" s="259"/>
      <c r="CB1387" s="259"/>
      <c r="CC1387" s="259"/>
      <c r="CD1387" s="259"/>
      <c r="CE1387" s="259"/>
    </row>
    <row r="1388" spans="46:83" x14ac:dyDescent="0.15">
      <c r="AT1388" s="259"/>
      <c r="AU1388" s="259"/>
      <c r="AV1388" s="259"/>
      <c r="AW1388" s="259"/>
      <c r="AX1388" s="259"/>
      <c r="AY1388" s="259"/>
      <c r="AZ1388" s="259"/>
      <c r="BA1388" s="259"/>
      <c r="BB1388" s="259"/>
      <c r="BC1388" s="259"/>
      <c r="BD1388" s="259"/>
      <c r="BE1388" s="259"/>
      <c r="BF1388" s="259"/>
      <c r="BG1388" s="259"/>
      <c r="BH1388" s="259"/>
      <c r="BI1388" s="259"/>
      <c r="BJ1388" s="259"/>
      <c r="BK1388" s="259"/>
      <c r="BL1388" s="259"/>
      <c r="BM1388" s="259"/>
      <c r="BN1388" s="259"/>
      <c r="BO1388" s="259"/>
      <c r="BP1388" s="259"/>
      <c r="BQ1388" s="259"/>
      <c r="BR1388" s="259"/>
      <c r="BS1388" s="259"/>
      <c r="BT1388" s="259"/>
      <c r="BU1388" s="259"/>
      <c r="BV1388" s="259"/>
      <c r="BW1388" s="259"/>
      <c r="BX1388" s="259"/>
      <c r="BY1388" s="259"/>
      <c r="BZ1388" s="259"/>
      <c r="CA1388" s="259"/>
      <c r="CB1388" s="259"/>
      <c r="CC1388" s="259"/>
      <c r="CD1388" s="259"/>
      <c r="CE1388" s="259"/>
    </row>
    <row r="1389" spans="46:83" x14ac:dyDescent="0.15">
      <c r="AT1389" s="259"/>
      <c r="AU1389" s="259"/>
      <c r="AV1389" s="259"/>
      <c r="AW1389" s="259"/>
      <c r="AX1389" s="259"/>
      <c r="AY1389" s="259"/>
      <c r="AZ1389" s="259"/>
      <c r="BA1389" s="259"/>
      <c r="BB1389" s="259"/>
      <c r="BC1389" s="259"/>
      <c r="BD1389" s="259"/>
      <c r="BE1389" s="259"/>
      <c r="BF1389" s="259"/>
      <c r="BG1389" s="259"/>
      <c r="BH1389" s="259"/>
      <c r="BI1389" s="259"/>
      <c r="BJ1389" s="259"/>
      <c r="BK1389" s="259"/>
      <c r="BL1389" s="259"/>
      <c r="BM1389" s="259"/>
      <c r="BN1389" s="259"/>
      <c r="BO1389" s="259"/>
      <c r="BP1389" s="259"/>
      <c r="BQ1389" s="259"/>
      <c r="BR1389" s="259"/>
      <c r="BS1389" s="259"/>
      <c r="BT1389" s="259"/>
      <c r="BU1389" s="259"/>
      <c r="BV1389" s="259"/>
      <c r="BW1389" s="259"/>
      <c r="BX1389" s="259"/>
      <c r="BY1389" s="259"/>
      <c r="BZ1389" s="259"/>
      <c r="CA1389" s="259"/>
      <c r="CB1389" s="259"/>
      <c r="CC1389" s="259"/>
      <c r="CD1389" s="259"/>
      <c r="CE1389" s="259"/>
    </row>
    <row r="1390" spans="46:83" x14ac:dyDescent="0.15">
      <c r="AT1390" s="259"/>
      <c r="AU1390" s="259"/>
      <c r="AV1390" s="259"/>
      <c r="AW1390" s="259"/>
      <c r="AX1390" s="259"/>
      <c r="AY1390" s="259"/>
      <c r="AZ1390" s="259"/>
      <c r="BA1390" s="259"/>
      <c r="BB1390" s="259"/>
      <c r="BC1390" s="259"/>
      <c r="BD1390" s="259"/>
      <c r="BE1390" s="259"/>
      <c r="BF1390" s="259"/>
      <c r="BG1390" s="259"/>
      <c r="BH1390" s="259"/>
      <c r="BI1390" s="259"/>
      <c r="BJ1390" s="259"/>
      <c r="BK1390" s="259"/>
      <c r="BL1390" s="259"/>
      <c r="BM1390" s="259"/>
      <c r="BN1390" s="259"/>
      <c r="BO1390" s="259"/>
      <c r="BP1390" s="259"/>
      <c r="BQ1390" s="259"/>
      <c r="BR1390" s="259"/>
      <c r="BS1390" s="259"/>
      <c r="BT1390" s="259"/>
      <c r="BU1390" s="259"/>
      <c r="BV1390" s="259"/>
      <c r="BW1390" s="259"/>
      <c r="BX1390" s="259"/>
      <c r="BY1390" s="259"/>
      <c r="BZ1390" s="259"/>
      <c r="CA1390" s="259"/>
      <c r="CB1390" s="259"/>
      <c r="CC1390" s="259"/>
      <c r="CD1390" s="259"/>
      <c r="CE1390" s="259"/>
    </row>
    <row r="1391" spans="46:83" x14ac:dyDescent="0.15">
      <c r="AT1391" s="259"/>
      <c r="AU1391" s="259"/>
      <c r="AV1391" s="259"/>
      <c r="AW1391" s="259"/>
      <c r="AX1391" s="259"/>
      <c r="AY1391" s="259"/>
      <c r="AZ1391" s="259"/>
      <c r="BA1391" s="259"/>
      <c r="BB1391" s="259"/>
      <c r="BC1391" s="259"/>
      <c r="BD1391" s="259"/>
      <c r="BE1391" s="259"/>
      <c r="BF1391" s="259"/>
      <c r="BG1391" s="259"/>
      <c r="BH1391" s="259"/>
      <c r="BI1391" s="259"/>
      <c r="BJ1391" s="259"/>
      <c r="BK1391" s="259"/>
      <c r="BL1391" s="259"/>
      <c r="BM1391" s="259"/>
      <c r="BN1391" s="259"/>
      <c r="BO1391" s="259"/>
      <c r="BP1391" s="259"/>
      <c r="BQ1391" s="259"/>
      <c r="BR1391" s="259"/>
      <c r="BS1391" s="259"/>
      <c r="BT1391" s="259"/>
      <c r="BU1391" s="259"/>
      <c r="BV1391" s="259"/>
      <c r="BW1391" s="259"/>
      <c r="BX1391" s="259"/>
      <c r="BY1391" s="259"/>
      <c r="BZ1391" s="259"/>
      <c r="CA1391" s="259"/>
      <c r="CB1391" s="259"/>
      <c r="CC1391" s="259"/>
      <c r="CD1391" s="259"/>
      <c r="CE1391" s="259"/>
    </row>
    <row r="1392" spans="46:83" x14ac:dyDescent="0.15">
      <c r="AT1392" s="259"/>
      <c r="AU1392" s="259"/>
      <c r="AV1392" s="259"/>
      <c r="AW1392" s="259"/>
      <c r="AX1392" s="259"/>
      <c r="AY1392" s="259"/>
      <c r="AZ1392" s="259"/>
      <c r="BA1392" s="259"/>
      <c r="BB1392" s="259"/>
      <c r="BC1392" s="259"/>
      <c r="BD1392" s="259"/>
      <c r="BE1392" s="259"/>
      <c r="BF1392" s="259"/>
      <c r="BG1392" s="259"/>
      <c r="BH1392" s="259"/>
      <c r="BI1392" s="259"/>
      <c r="BJ1392" s="259"/>
      <c r="BK1392" s="259"/>
      <c r="BL1392" s="259"/>
      <c r="BM1392" s="259"/>
      <c r="BN1392" s="259"/>
      <c r="BO1392" s="259"/>
      <c r="BP1392" s="259"/>
      <c r="BQ1392" s="259"/>
      <c r="BR1392" s="259"/>
      <c r="BS1392" s="259"/>
      <c r="BT1392" s="259"/>
      <c r="BU1392" s="259"/>
      <c r="BV1392" s="259"/>
      <c r="BW1392" s="259"/>
      <c r="BX1392" s="259"/>
      <c r="BY1392" s="259"/>
      <c r="BZ1392" s="259"/>
      <c r="CA1392" s="259"/>
      <c r="CB1392" s="259"/>
      <c r="CC1392" s="259"/>
      <c r="CD1392" s="259"/>
      <c r="CE1392" s="259"/>
    </row>
    <row r="1393" spans="46:83" x14ac:dyDescent="0.15">
      <c r="AT1393" s="259"/>
      <c r="AU1393" s="259"/>
      <c r="AV1393" s="259"/>
      <c r="AW1393" s="259"/>
      <c r="AX1393" s="259"/>
      <c r="AY1393" s="259"/>
      <c r="AZ1393" s="259"/>
      <c r="BA1393" s="259"/>
      <c r="BB1393" s="259"/>
      <c r="BC1393" s="259"/>
      <c r="BD1393" s="259"/>
      <c r="BE1393" s="259"/>
      <c r="BF1393" s="259"/>
      <c r="BG1393" s="259"/>
      <c r="BH1393" s="259"/>
      <c r="BI1393" s="259"/>
      <c r="BJ1393" s="259"/>
      <c r="BK1393" s="259"/>
      <c r="BL1393" s="259"/>
      <c r="BM1393" s="259"/>
      <c r="BN1393" s="259"/>
      <c r="BO1393" s="259"/>
      <c r="BP1393" s="259"/>
      <c r="BQ1393" s="259"/>
      <c r="BR1393" s="259"/>
      <c r="BS1393" s="259"/>
      <c r="BT1393" s="259"/>
      <c r="BU1393" s="259"/>
      <c r="BV1393" s="259"/>
      <c r="BW1393" s="259"/>
      <c r="BX1393" s="259"/>
      <c r="BY1393" s="259"/>
      <c r="BZ1393" s="259"/>
      <c r="CA1393" s="259"/>
      <c r="CB1393" s="259"/>
      <c r="CC1393" s="259"/>
      <c r="CD1393" s="259"/>
      <c r="CE1393" s="259"/>
    </row>
    <row r="1394" spans="46:83" x14ac:dyDescent="0.15">
      <c r="AT1394" s="259"/>
      <c r="AU1394" s="259"/>
      <c r="AV1394" s="259"/>
      <c r="AW1394" s="259"/>
      <c r="AX1394" s="259"/>
      <c r="AY1394" s="259"/>
      <c r="AZ1394" s="259"/>
      <c r="BA1394" s="259"/>
      <c r="BB1394" s="259"/>
      <c r="BC1394" s="259"/>
      <c r="BD1394" s="259"/>
      <c r="BE1394" s="259"/>
      <c r="BF1394" s="259"/>
      <c r="BG1394" s="259"/>
      <c r="BH1394" s="259"/>
      <c r="BI1394" s="259"/>
      <c r="BJ1394" s="259"/>
      <c r="BK1394" s="259"/>
      <c r="BL1394" s="259"/>
      <c r="BM1394" s="259"/>
      <c r="BN1394" s="259"/>
      <c r="BO1394" s="259"/>
      <c r="BP1394" s="259"/>
      <c r="BQ1394" s="259"/>
      <c r="BR1394" s="259"/>
      <c r="BS1394" s="259"/>
      <c r="BT1394" s="259"/>
      <c r="BU1394" s="259"/>
      <c r="BV1394" s="259"/>
      <c r="BW1394" s="259"/>
      <c r="BX1394" s="259"/>
      <c r="BY1394" s="259"/>
      <c r="BZ1394" s="259"/>
      <c r="CA1394" s="259"/>
      <c r="CB1394" s="259"/>
      <c r="CC1394" s="259"/>
      <c r="CD1394" s="259"/>
      <c r="CE1394" s="259"/>
    </row>
    <row r="1395" spans="46:83" x14ac:dyDescent="0.15">
      <c r="AT1395" s="259"/>
      <c r="AU1395" s="259"/>
      <c r="AV1395" s="259"/>
      <c r="AW1395" s="259"/>
      <c r="AX1395" s="259"/>
      <c r="AY1395" s="259"/>
      <c r="AZ1395" s="259"/>
      <c r="BA1395" s="259"/>
      <c r="BB1395" s="259"/>
      <c r="BC1395" s="259"/>
      <c r="BD1395" s="259"/>
      <c r="BE1395" s="259"/>
      <c r="BF1395" s="259"/>
      <c r="BG1395" s="259"/>
      <c r="BH1395" s="259"/>
      <c r="BI1395" s="259"/>
      <c r="BJ1395" s="259"/>
      <c r="BK1395" s="259"/>
      <c r="BL1395" s="259"/>
      <c r="BM1395" s="259"/>
      <c r="BN1395" s="259"/>
      <c r="BO1395" s="259"/>
      <c r="BP1395" s="259"/>
      <c r="BQ1395" s="259"/>
      <c r="BR1395" s="259"/>
      <c r="BS1395" s="259"/>
      <c r="BT1395" s="259"/>
      <c r="BU1395" s="259"/>
      <c r="BV1395" s="259"/>
      <c r="BW1395" s="259"/>
      <c r="BX1395" s="259"/>
      <c r="BY1395" s="259"/>
      <c r="BZ1395" s="259"/>
      <c r="CA1395" s="259"/>
      <c r="CB1395" s="259"/>
      <c r="CC1395" s="259"/>
      <c r="CD1395" s="259"/>
      <c r="CE1395" s="259"/>
    </row>
    <row r="1396" spans="46:83" x14ac:dyDescent="0.15">
      <c r="AT1396" s="259"/>
      <c r="AU1396" s="259"/>
      <c r="AV1396" s="259"/>
      <c r="AW1396" s="259"/>
      <c r="AX1396" s="259"/>
      <c r="AY1396" s="259"/>
      <c r="AZ1396" s="259"/>
      <c r="BA1396" s="259"/>
      <c r="BB1396" s="259"/>
      <c r="BC1396" s="259"/>
      <c r="BD1396" s="259"/>
      <c r="BE1396" s="259"/>
      <c r="BF1396" s="259"/>
      <c r="BG1396" s="259"/>
      <c r="BH1396" s="259"/>
      <c r="BI1396" s="259"/>
      <c r="BJ1396" s="259"/>
      <c r="BK1396" s="259"/>
      <c r="BL1396" s="259"/>
      <c r="BM1396" s="259"/>
      <c r="BN1396" s="259"/>
      <c r="BO1396" s="259"/>
      <c r="BP1396" s="259"/>
      <c r="BQ1396" s="259"/>
      <c r="BR1396" s="259"/>
      <c r="BS1396" s="259"/>
      <c r="BT1396" s="259"/>
      <c r="BU1396" s="259"/>
      <c r="BV1396" s="259"/>
      <c r="BW1396" s="259"/>
      <c r="BX1396" s="259"/>
      <c r="BY1396" s="259"/>
      <c r="BZ1396" s="259"/>
      <c r="CA1396" s="259"/>
      <c r="CB1396" s="259"/>
      <c r="CC1396" s="259"/>
      <c r="CD1396" s="259"/>
      <c r="CE1396" s="259"/>
    </row>
    <row r="1397" spans="46:83" x14ac:dyDescent="0.15">
      <c r="AT1397" s="259"/>
      <c r="AU1397" s="259"/>
      <c r="AV1397" s="259"/>
      <c r="AW1397" s="259"/>
      <c r="AX1397" s="259"/>
      <c r="AY1397" s="259"/>
      <c r="AZ1397" s="259"/>
      <c r="BA1397" s="259"/>
      <c r="BB1397" s="259"/>
      <c r="BC1397" s="259"/>
      <c r="BD1397" s="259"/>
      <c r="BE1397" s="259"/>
      <c r="BF1397" s="259"/>
      <c r="BG1397" s="259"/>
      <c r="BH1397" s="259"/>
      <c r="BI1397" s="259"/>
      <c r="BJ1397" s="259"/>
      <c r="BK1397" s="259"/>
      <c r="BL1397" s="259"/>
      <c r="BM1397" s="259"/>
      <c r="BN1397" s="259"/>
      <c r="BO1397" s="259"/>
      <c r="BP1397" s="259"/>
      <c r="BQ1397" s="259"/>
      <c r="BR1397" s="259"/>
      <c r="BS1397" s="259"/>
      <c r="BT1397" s="259"/>
      <c r="BU1397" s="259"/>
      <c r="BV1397" s="259"/>
      <c r="BW1397" s="259"/>
      <c r="BX1397" s="259"/>
      <c r="BY1397" s="259"/>
      <c r="BZ1397" s="259"/>
      <c r="CA1397" s="259"/>
      <c r="CB1397" s="259"/>
      <c r="CC1397" s="259"/>
      <c r="CD1397" s="259"/>
      <c r="CE1397" s="259"/>
    </row>
    <row r="1398" spans="46:83" x14ac:dyDescent="0.15">
      <c r="AT1398" s="259"/>
      <c r="AU1398" s="259"/>
      <c r="AV1398" s="259"/>
      <c r="AW1398" s="259"/>
      <c r="AX1398" s="259"/>
      <c r="AY1398" s="259"/>
      <c r="AZ1398" s="259"/>
      <c r="BA1398" s="259"/>
      <c r="BB1398" s="259"/>
      <c r="BC1398" s="259"/>
      <c r="BD1398" s="259"/>
      <c r="BE1398" s="259"/>
      <c r="BF1398" s="259"/>
      <c r="BG1398" s="259"/>
      <c r="BH1398" s="259"/>
      <c r="BI1398" s="259"/>
      <c r="BJ1398" s="259"/>
      <c r="BK1398" s="259"/>
      <c r="BL1398" s="259"/>
      <c r="BM1398" s="259"/>
      <c r="BN1398" s="259"/>
      <c r="BO1398" s="259"/>
      <c r="BP1398" s="259"/>
      <c r="BQ1398" s="259"/>
      <c r="BR1398" s="259"/>
      <c r="BS1398" s="259"/>
      <c r="BT1398" s="259"/>
      <c r="BU1398" s="259"/>
      <c r="BV1398" s="259"/>
      <c r="BW1398" s="259"/>
      <c r="BX1398" s="259"/>
      <c r="BY1398" s="259"/>
      <c r="BZ1398" s="259"/>
      <c r="CA1398" s="259"/>
      <c r="CB1398" s="259"/>
      <c r="CC1398" s="259"/>
      <c r="CD1398" s="259"/>
      <c r="CE1398" s="259"/>
    </row>
    <row r="1399" spans="46:83" x14ac:dyDescent="0.15">
      <c r="AT1399" s="259"/>
      <c r="AU1399" s="259"/>
      <c r="AV1399" s="259"/>
      <c r="AW1399" s="259"/>
      <c r="AX1399" s="259"/>
      <c r="AY1399" s="259"/>
      <c r="AZ1399" s="259"/>
      <c r="BA1399" s="259"/>
      <c r="BB1399" s="259"/>
      <c r="BC1399" s="259"/>
      <c r="BD1399" s="259"/>
      <c r="BE1399" s="259"/>
      <c r="BF1399" s="259"/>
      <c r="BG1399" s="259"/>
      <c r="BH1399" s="259"/>
      <c r="BI1399" s="259"/>
      <c r="BJ1399" s="259"/>
      <c r="BK1399" s="259"/>
      <c r="BL1399" s="259"/>
      <c r="BM1399" s="259"/>
      <c r="BN1399" s="259"/>
      <c r="BO1399" s="259"/>
      <c r="BP1399" s="259"/>
      <c r="BQ1399" s="259"/>
      <c r="BR1399" s="259"/>
      <c r="BS1399" s="259"/>
      <c r="BT1399" s="259"/>
      <c r="BU1399" s="259"/>
      <c r="BV1399" s="259"/>
      <c r="BW1399" s="259"/>
      <c r="BX1399" s="259"/>
      <c r="BY1399" s="259"/>
      <c r="BZ1399" s="259"/>
      <c r="CA1399" s="259"/>
      <c r="CB1399" s="259"/>
      <c r="CC1399" s="259"/>
      <c r="CD1399" s="259"/>
      <c r="CE1399" s="259"/>
    </row>
    <row r="1400" spans="46:83" x14ac:dyDescent="0.15">
      <c r="AT1400" s="259"/>
      <c r="AU1400" s="259"/>
      <c r="AV1400" s="259"/>
      <c r="AW1400" s="259"/>
      <c r="AX1400" s="259"/>
      <c r="AY1400" s="259"/>
      <c r="AZ1400" s="259"/>
      <c r="BA1400" s="259"/>
      <c r="BB1400" s="259"/>
      <c r="BC1400" s="259"/>
      <c r="BD1400" s="259"/>
      <c r="BE1400" s="259"/>
      <c r="BF1400" s="259"/>
      <c r="BG1400" s="259"/>
      <c r="BH1400" s="259"/>
      <c r="BI1400" s="259"/>
      <c r="BJ1400" s="259"/>
      <c r="BK1400" s="259"/>
      <c r="BL1400" s="259"/>
      <c r="BM1400" s="259"/>
      <c r="BN1400" s="259"/>
      <c r="BO1400" s="259"/>
      <c r="BP1400" s="259"/>
      <c r="BQ1400" s="259"/>
      <c r="BR1400" s="259"/>
      <c r="BS1400" s="259"/>
      <c r="BT1400" s="259"/>
      <c r="BU1400" s="259"/>
      <c r="BV1400" s="259"/>
      <c r="BW1400" s="259"/>
      <c r="BX1400" s="259"/>
      <c r="BY1400" s="259"/>
      <c r="BZ1400" s="259"/>
      <c r="CA1400" s="259"/>
      <c r="CB1400" s="259"/>
      <c r="CC1400" s="259"/>
      <c r="CD1400" s="259"/>
      <c r="CE1400" s="259"/>
    </row>
    <row r="1401" spans="46:83" x14ac:dyDescent="0.15">
      <c r="AT1401" s="259"/>
      <c r="AU1401" s="259"/>
      <c r="AV1401" s="259"/>
      <c r="AW1401" s="259"/>
      <c r="AX1401" s="259"/>
      <c r="AY1401" s="259"/>
      <c r="AZ1401" s="259"/>
      <c r="BA1401" s="259"/>
      <c r="BB1401" s="259"/>
      <c r="BC1401" s="259"/>
      <c r="BD1401" s="259"/>
      <c r="BE1401" s="259"/>
      <c r="BF1401" s="259"/>
      <c r="BG1401" s="259"/>
      <c r="BH1401" s="259"/>
      <c r="BI1401" s="259"/>
      <c r="BJ1401" s="259"/>
      <c r="BK1401" s="259"/>
      <c r="BL1401" s="259"/>
      <c r="BM1401" s="259"/>
      <c r="BN1401" s="259"/>
      <c r="BO1401" s="259"/>
      <c r="BP1401" s="259"/>
      <c r="BQ1401" s="259"/>
      <c r="BR1401" s="259"/>
      <c r="BS1401" s="259"/>
      <c r="BT1401" s="259"/>
      <c r="BU1401" s="259"/>
      <c r="BV1401" s="259"/>
      <c r="BW1401" s="259"/>
      <c r="BX1401" s="259"/>
      <c r="BY1401" s="259"/>
      <c r="BZ1401" s="259"/>
      <c r="CA1401" s="259"/>
      <c r="CB1401" s="259"/>
      <c r="CC1401" s="259"/>
      <c r="CD1401" s="259"/>
      <c r="CE1401" s="259"/>
    </row>
    <row r="1402" spans="46:83" x14ac:dyDescent="0.15">
      <c r="AT1402" s="259"/>
      <c r="AU1402" s="259"/>
      <c r="AV1402" s="259"/>
      <c r="AW1402" s="259"/>
      <c r="AX1402" s="259"/>
      <c r="AY1402" s="259"/>
      <c r="AZ1402" s="259"/>
      <c r="BA1402" s="259"/>
      <c r="BB1402" s="259"/>
      <c r="BC1402" s="259"/>
      <c r="BD1402" s="259"/>
      <c r="BE1402" s="259"/>
      <c r="BF1402" s="259"/>
      <c r="BG1402" s="259"/>
      <c r="BH1402" s="259"/>
      <c r="BI1402" s="259"/>
      <c r="BJ1402" s="259"/>
      <c r="BK1402" s="259"/>
      <c r="BL1402" s="259"/>
      <c r="BM1402" s="259"/>
      <c r="BN1402" s="259"/>
      <c r="BO1402" s="259"/>
      <c r="BP1402" s="259"/>
      <c r="BQ1402" s="259"/>
      <c r="BR1402" s="259"/>
      <c r="BS1402" s="259"/>
      <c r="BT1402" s="259"/>
      <c r="BU1402" s="259"/>
      <c r="BV1402" s="259"/>
      <c r="BW1402" s="259"/>
      <c r="BX1402" s="259"/>
      <c r="BY1402" s="259"/>
      <c r="BZ1402" s="259"/>
      <c r="CA1402" s="259"/>
      <c r="CB1402" s="259"/>
      <c r="CC1402" s="259"/>
      <c r="CD1402" s="259"/>
      <c r="CE1402" s="259"/>
    </row>
    <row r="1403" spans="46:83" x14ac:dyDescent="0.15">
      <c r="AT1403" s="259"/>
      <c r="AU1403" s="259"/>
      <c r="AV1403" s="259"/>
      <c r="AW1403" s="259"/>
      <c r="AX1403" s="259"/>
      <c r="AY1403" s="259"/>
      <c r="AZ1403" s="259"/>
      <c r="BA1403" s="259"/>
      <c r="BB1403" s="259"/>
      <c r="BC1403" s="259"/>
      <c r="BD1403" s="259"/>
      <c r="BE1403" s="259"/>
      <c r="BF1403" s="259"/>
      <c r="BG1403" s="259"/>
      <c r="BH1403" s="259"/>
      <c r="BI1403" s="259"/>
      <c r="BJ1403" s="259"/>
      <c r="BK1403" s="259"/>
      <c r="BL1403" s="259"/>
      <c r="BM1403" s="259"/>
      <c r="BN1403" s="259"/>
      <c r="BO1403" s="259"/>
      <c r="BP1403" s="259"/>
      <c r="BQ1403" s="259"/>
      <c r="BR1403" s="259"/>
      <c r="BS1403" s="259"/>
      <c r="BT1403" s="259"/>
      <c r="BU1403" s="259"/>
      <c r="BV1403" s="259"/>
      <c r="BW1403" s="259"/>
      <c r="BX1403" s="259"/>
      <c r="BY1403" s="259"/>
      <c r="BZ1403" s="259"/>
      <c r="CA1403" s="259"/>
      <c r="CB1403" s="259"/>
      <c r="CC1403" s="259"/>
      <c r="CD1403" s="259"/>
      <c r="CE1403" s="259"/>
    </row>
    <row r="1404" spans="46:83" x14ac:dyDescent="0.15">
      <c r="AT1404" s="259"/>
      <c r="AU1404" s="259"/>
      <c r="AV1404" s="259"/>
      <c r="AW1404" s="259"/>
      <c r="AX1404" s="259"/>
      <c r="AY1404" s="259"/>
      <c r="AZ1404" s="259"/>
      <c r="BA1404" s="259"/>
      <c r="BB1404" s="259"/>
      <c r="BC1404" s="259"/>
      <c r="BD1404" s="259"/>
      <c r="BE1404" s="259"/>
      <c r="BF1404" s="259"/>
      <c r="BG1404" s="259"/>
      <c r="BH1404" s="259"/>
      <c r="BI1404" s="259"/>
      <c r="BJ1404" s="259"/>
      <c r="BK1404" s="259"/>
      <c r="BL1404" s="259"/>
      <c r="BM1404" s="259"/>
      <c r="BN1404" s="259"/>
      <c r="BO1404" s="259"/>
      <c r="BP1404" s="259"/>
      <c r="BQ1404" s="259"/>
      <c r="BR1404" s="259"/>
      <c r="BS1404" s="259"/>
      <c r="BT1404" s="259"/>
      <c r="BU1404" s="259"/>
      <c r="BV1404" s="259"/>
      <c r="BW1404" s="259"/>
      <c r="BX1404" s="259"/>
      <c r="BY1404" s="259"/>
      <c r="BZ1404" s="259"/>
      <c r="CA1404" s="259"/>
      <c r="CB1404" s="259"/>
      <c r="CC1404" s="259"/>
      <c r="CD1404" s="259"/>
      <c r="CE1404" s="259"/>
    </row>
    <row r="1405" spans="46:83" x14ac:dyDescent="0.15">
      <c r="AT1405" s="259"/>
      <c r="AU1405" s="259"/>
      <c r="AV1405" s="259"/>
      <c r="AW1405" s="259"/>
      <c r="AX1405" s="259"/>
      <c r="AY1405" s="259"/>
      <c r="AZ1405" s="259"/>
      <c r="BA1405" s="259"/>
      <c r="BB1405" s="259"/>
      <c r="BC1405" s="259"/>
      <c r="BD1405" s="259"/>
      <c r="BE1405" s="259"/>
      <c r="BF1405" s="259"/>
      <c r="BG1405" s="259"/>
      <c r="BH1405" s="259"/>
      <c r="BI1405" s="259"/>
      <c r="BJ1405" s="259"/>
      <c r="BK1405" s="259"/>
      <c r="BL1405" s="259"/>
      <c r="BM1405" s="259"/>
      <c r="BN1405" s="259"/>
      <c r="BO1405" s="259"/>
      <c r="BP1405" s="259"/>
      <c r="BQ1405" s="259"/>
      <c r="BR1405" s="259"/>
      <c r="BS1405" s="259"/>
      <c r="BT1405" s="259"/>
      <c r="BU1405" s="259"/>
      <c r="BV1405" s="259"/>
      <c r="BW1405" s="259"/>
      <c r="BX1405" s="259"/>
      <c r="BY1405" s="259"/>
      <c r="BZ1405" s="259"/>
      <c r="CA1405" s="259"/>
      <c r="CB1405" s="259"/>
      <c r="CC1405" s="259"/>
      <c r="CD1405" s="259"/>
      <c r="CE1405" s="259"/>
    </row>
    <row r="1406" spans="46:83" x14ac:dyDescent="0.15">
      <c r="AT1406" s="259"/>
      <c r="AU1406" s="259"/>
      <c r="AV1406" s="259"/>
      <c r="AW1406" s="259"/>
      <c r="AX1406" s="259"/>
      <c r="AY1406" s="259"/>
      <c r="AZ1406" s="259"/>
      <c r="BA1406" s="259"/>
      <c r="BB1406" s="259"/>
      <c r="BC1406" s="259"/>
      <c r="BD1406" s="259"/>
      <c r="BE1406" s="259"/>
      <c r="BF1406" s="259"/>
      <c r="BG1406" s="259"/>
      <c r="BH1406" s="259"/>
      <c r="BI1406" s="259"/>
      <c r="BJ1406" s="259"/>
      <c r="BK1406" s="259"/>
      <c r="BL1406" s="259"/>
      <c r="BM1406" s="259"/>
      <c r="BN1406" s="259"/>
      <c r="BO1406" s="259"/>
      <c r="BP1406" s="259"/>
      <c r="BQ1406" s="259"/>
      <c r="BR1406" s="259"/>
      <c r="BS1406" s="259"/>
      <c r="BT1406" s="259"/>
      <c r="BU1406" s="259"/>
      <c r="BV1406" s="259"/>
      <c r="BW1406" s="259"/>
      <c r="BX1406" s="259"/>
      <c r="BY1406" s="259"/>
      <c r="BZ1406" s="259"/>
      <c r="CA1406" s="259"/>
      <c r="CB1406" s="259"/>
      <c r="CC1406" s="259"/>
      <c r="CD1406" s="259"/>
      <c r="CE1406" s="259"/>
    </row>
    <row r="1407" spans="46:83" x14ac:dyDescent="0.15">
      <c r="AT1407" s="259"/>
      <c r="AU1407" s="259"/>
      <c r="AV1407" s="259"/>
      <c r="AW1407" s="259"/>
      <c r="AX1407" s="259"/>
      <c r="AY1407" s="259"/>
      <c r="AZ1407" s="259"/>
      <c r="BA1407" s="259"/>
      <c r="BB1407" s="259"/>
      <c r="BC1407" s="259"/>
      <c r="BD1407" s="259"/>
      <c r="BE1407" s="259"/>
      <c r="BF1407" s="259"/>
      <c r="BG1407" s="259"/>
      <c r="BH1407" s="259"/>
      <c r="BI1407" s="259"/>
      <c r="BJ1407" s="259"/>
      <c r="BK1407" s="259"/>
      <c r="BL1407" s="259"/>
      <c r="BM1407" s="259"/>
      <c r="BN1407" s="259"/>
      <c r="BO1407" s="259"/>
      <c r="BP1407" s="259"/>
      <c r="BQ1407" s="259"/>
      <c r="BR1407" s="259"/>
      <c r="BS1407" s="259"/>
      <c r="BT1407" s="259"/>
      <c r="BU1407" s="259"/>
      <c r="BV1407" s="259"/>
      <c r="BW1407" s="259"/>
      <c r="BX1407" s="259"/>
      <c r="BY1407" s="259"/>
      <c r="BZ1407" s="259"/>
      <c r="CA1407" s="259"/>
      <c r="CB1407" s="259"/>
      <c r="CC1407" s="259"/>
      <c r="CD1407" s="259"/>
      <c r="CE1407" s="259"/>
    </row>
    <row r="1408" spans="46:83" x14ac:dyDescent="0.15">
      <c r="AT1408" s="259"/>
      <c r="AU1408" s="259"/>
      <c r="AV1408" s="259"/>
      <c r="AW1408" s="259"/>
      <c r="AX1408" s="259"/>
      <c r="AY1408" s="259"/>
      <c r="AZ1408" s="259"/>
      <c r="BA1408" s="259"/>
      <c r="BB1408" s="259"/>
      <c r="BC1408" s="259"/>
      <c r="BD1408" s="259"/>
      <c r="BE1408" s="259"/>
      <c r="BF1408" s="259"/>
      <c r="BG1408" s="259"/>
      <c r="BH1408" s="259"/>
      <c r="BI1408" s="259"/>
      <c r="BJ1408" s="259"/>
      <c r="BK1408" s="259"/>
      <c r="BL1408" s="259"/>
      <c r="BM1408" s="259"/>
      <c r="BN1408" s="259"/>
      <c r="BO1408" s="259"/>
      <c r="BP1408" s="259"/>
      <c r="BQ1408" s="259"/>
      <c r="BR1408" s="259"/>
      <c r="BS1408" s="259"/>
      <c r="BT1408" s="259"/>
      <c r="BU1408" s="259"/>
      <c r="BV1408" s="259"/>
      <c r="BW1408" s="259"/>
      <c r="BX1408" s="259"/>
      <c r="BY1408" s="259"/>
      <c r="BZ1408" s="259"/>
      <c r="CA1408" s="259"/>
      <c r="CB1408" s="259"/>
      <c r="CC1408" s="259"/>
      <c r="CD1408" s="259"/>
      <c r="CE1408" s="259"/>
    </row>
    <row r="1409" spans="46:83" x14ac:dyDescent="0.15">
      <c r="AT1409" s="259"/>
      <c r="AU1409" s="259"/>
      <c r="AV1409" s="259"/>
      <c r="AW1409" s="259"/>
      <c r="AX1409" s="259"/>
      <c r="AY1409" s="259"/>
      <c r="AZ1409" s="259"/>
      <c r="BA1409" s="259"/>
      <c r="BB1409" s="259"/>
      <c r="BC1409" s="259"/>
      <c r="BD1409" s="259"/>
      <c r="BE1409" s="259"/>
      <c r="BF1409" s="259"/>
      <c r="BG1409" s="259"/>
      <c r="BH1409" s="259"/>
      <c r="BI1409" s="259"/>
      <c r="BJ1409" s="259"/>
      <c r="BK1409" s="259"/>
      <c r="BL1409" s="259"/>
      <c r="BM1409" s="259"/>
      <c r="BN1409" s="259"/>
      <c r="BO1409" s="259"/>
      <c r="BP1409" s="259"/>
      <c r="BQ1409" s="259"/>
      <c r="BR1409" s="259"/>
      <c r="BS1409" s="259"/>
      <c r="BT1409" s="259"/>
      <c r="BU1409" s="259"/>
      <c r="BV1409" s="259"/>
      <c r="BW1409" s="259"/>
      <c r="BX1409" s="259"/>
      <c r="BY1409" s="259"/>
      <c r="BZ1409" s="259"/>
      <c r="CA1409" s="259"/>
      <c r="CB1409" s="259"/>
      <c r="CC1409" s="259"/>
      <c r="CD1409" s="259"/>
      <c r="CE1409" s="259"/>
    </row>
    <row r="1410" spans="46:83" x14ac:dyDescent="0.15">
      <c r="AT1410" s="259"/>
      <c r="AU1410" s="259"/>
      <c r="AV1410" s="259"/>
      <c r="AW1410" s="259"/>
      <c r="AX1410" s="259"/>
      <c r="AY1410" s="259"/>
      <c r="AZ1410" s="259"/>
      <c r="BA1410" s="259"/>
      <c r="BB1410" s="259"/>
      <c r="BC1410" s="259"/>
      <c r="BD1410" s="259"/>
      <c r="BE1410" s="259"/>
      <c r="BF1410" s="259"/>
      <c r="BG1410" s="259"/>
      <c r="BH1410" s="259"/>
      <c r="BI1410" s="259"/>
      <c r="BJ1410" s="259"/>
      <c r="BK1410" s="259"/>
      <c r="BL1410" s="259"/>
      <c r="BM1410" s="259"/>
      <c r="BN1410" s="259"/>
      <c r="BO1410" s="259"/>
      <c r="BP1410" s="259"/>
      <c r="BQ1410" s="259"/>
      <c r="BR1410" s="259"/>
      <c r="BS1410" s="259"/>
      <c r="BT1410" s="259"/>
      <c r="BU1410" s="259"/>
      <c r="BV1410" s="259"/>
      <c r="BW1410" s="259"/>
      <c r="BX1410" s="259"/>
      <c r="BY1410" s="259"/>
      <c r="BZ1410" s="259"/>
      <c r="CA1410" s="259"/>
      <c r="CB1410" s="259"/>
      <c r="CC1410" s="259"/>
      <c r="CD1410" s="259"/>
      <c r="CE1410" s="259"/>
    </row>
    <row r="1411" spans="46:83" x14ac:dyDescent="0.15">
      <c r="AT1411" s="259"/>
      <c r="AU1411" s="259"/>
      <c r="AV1411" s="259"/>
      <c r="AW1411" s="259"/>
      <c r="AX1411" s="259"/>
      <c r="AY1411" s="259"/>
      <c r="AZ1411" s="259"/>
      <c r="BA1411" s="259"/>
      <c r="BB1411" s="259"/>
      <c r="BC1411" s="259"/>
      <c r="BD1411" s="259"/>
      <c r="BE1411" s="259"/>
      <c r="BF1411" s="259"/>
      <c r="BG1411" s="259"/>
      <c r="BH1411" s="259"/>
      <c r="BI1411" s="259"/>
      <c r="BJ1411" s="259"/>
      <c r="BK1411" s="259"/>
      <c r="BL1411" s="259"/>
      <c r="BM1411" s="259"/>
      <c r="BN1411" s="259"/>
      <c r="BO1411" s="259"/>
      <c r="BP1411" s="259"/>
      <c r="BQ1411" s="259"/>
      <c r="BR1411" s="259"/>
      <c r="BS1411" s="259"/>
      <c r="BT1411" s="259"/>
      <c r="BU1411" s="259"/>
      <c r="BV1411" s="259"/>
      <c r="BW1411" s="259"/>
      <c r="BX1411" s="259"/>
      <c r="BY1411" s="259"/>
      <c r="BZ1411" s="259"/>
      <c r="CA1411" s="259"/>
      <c r="CB1411" s="259"/>
      <c r="CC1411" s="259"/>
      <c r="CD1411" s="259"/>
      <c r="CE1411" s="259"/>
    </row>
    <row r="1412" spans="46:83" x14ac:dyDescent="0.15">
      <c r="AT1412" s="259"/>
      <c r="AU1412" s="259"/>
      <c r="AV1412" s="259"/>
      <c r="AW1412" s="259"/>
      <c r="AX1412" s="259"/>
      <c r="AY1412" s="259"/>
      <c r="AZ1412" s="259"/>
      <c r="BA1412" s="259"/>
      <c r="BB1412" s="259"/>
      <c r="BC1412" s="259"/>
      <c r="BD1412" s="259"/>
      <c r="BE1412" s="259"/>
      <c r="BF1412" s="259"/>
      <c r="BG1412" s="259"/>
      <c r="BH1412" s="259"/>
      <c r="BI1412" s="259"/>
      <c r="BJ1412" s="259"/>
      <c r="BK1412" s="259"/>
      <c r="BL1412" s="259"/>
      <c r="BM1412" s="259"/>
      <c r="BN1412" s="259"/>
      <c r="BO1412" s="259"/>
      <c r="BP1412" s="259"/>
      <c r="BQ1412" s="259"/>
      <c r="BR1412" s="259"/>
      <c r="BS1412" s="259"/>
      <c r="BT1412" s="259"/>
      <c r="BU1412" s="259"/>
      <c r="BV1412" s="259"/>
      <c r="BW1412" s="259"/>
      <c r="BX1412" s="259"/>
      <c r="BY1412" s="259"/>
      <c r="BZ1412" s="259"/>
      <c r="CA1412" s="259"/>
      <c r="CB1412" s="259"/>
      <c r="CC1412" s="259"/>
      <c r="CD1412" s="259"/>
      <c r="CE1412" s="259"/>
    </row>
    <row r="1413" spans="46:83" x14ac:dyDescent="0.15">
      <c r="AT1413" s="259"/>
      <c r="AU1413" s="259"/>
      <c r="AV1413" s="259"/>
      <c r="AW1413" s="259"/>
      <c r="AX1413" s="259"/>
      <c r="AY1413" s="259"/>
      <c r="AZ1413" s="259"/>
      <c r="BA1413" s="259"/>
      <c r="BB1413" s="259"/>
      <c r="BC1413" s="259"/>
      <c r="BD1413" s="259"/>
      <c r="BE1413" s="259"/>
      <c r="BF1413" s="259"/>
      <c r="BG1413" s="259"/>
      <c r="BH1413" s="259"/>
      <c r="BI1413" s="259"/>
      <c r="BJ1413" s="259"/>
      <c r="BK1413" s="259"/>
      <c r="BL1413" s="259"/>
      <c r="BM1413" s="259"/>
      <c r="BN1413" s="259"/>
      <c r="BO1413" s="259"/>
      <c r="BP1413" s="259"/>
      <c r="BQ1413" s="259"/>
      <c r="BR1413" s="259"/>
      <c r="BS1413" s="259"/>
      <c r="BT1413" s="259"/>
      <c r="BU1413" s="259"/>
      <c r="BV1413" s="259"/>
      <c r="BW1413" s="259"/>
      <c r="BX1413" s="259"/>
      <c r="BY1413" s="259"/>
      <c r="BZ1413" s="259"/>
      <c r="CA1413" s="259"/>
      <c r="CB1413" s="259"/>
      <c r="CC1413" s="259"/>
      <c r="CD1413" s="259"/>
      <c r="CE1413" s="259"/>
    </row>
    <row r="1414" spans="46:83" x14ac:dyDescent="0.15">
      <c r="AT1414" s="259"/>
      <c r="AU1414" s="259"/>
      <c r="AV1414" s="259"/>
      <c r="AW1414" s="259"/>
      <c r="AX1414" s="259"/>
      <c r="AY1414" s="259"/>
      <c r="AZ1414" s="259"/>
      <c r="BA1414" s="259"/>
      <c r="BB1414" s="259"/>
      <c r="BC1414" s="259"/>
      <c r="BD1414" s="259"/>
      <c r="BE1414" s="259"/>
      <c r="BF1414" s="259"/>
      <c r="BG1414" s="259"/>
      <c r="BH1414" s="259"/>
      <c r="BI1414" s="259"/>
      <c r="BJ1414" s="259"/>
      <c r="BK1414" s="259"/>
      <c r="BL1414" s="259"/>
      <c r="BM1414" s="259"/>
      <c r="BN1414" s="259"/>
      <c r="BO1414" s="259"/>
      <c r="BP1414" s="259"/>
      <c r="BQ1414" s="259"/>
      <c r="BR1414" s="259"/>
      <c r="BS1414" s="259"/>
      <c r="BT1414" s="259"/>
      <c r="BU1414" s="259"/>
      <c r="BV1414" s="259"/>
      <c r="BW1414" s="259"/>
      <c r="BX1414" s="259"/>
      <c r="BY1414" s="259"/>
      <c r="BZ1414" s="259"/>
      <c r="CA1414" s="259"/>
      <c r="CB1414" s="259"/>
      <c r="CC1414" s="259"/>
      <c r="CD1414" s="259"/>
      <c r="CE1414" s="259"/>
    </row>
    <row r="1415" spans="46:83" x14ac:dyDescent="0.15">
      <c r="AT1415" s="259"/>
      <c r="AU1415" s="259"/>
      <c r="AV1415" s="259"/>
      <c r="AW1415" s="259"/>
      <c r="AX1415" s="259"/>
      <c r="AY1415" s="259"/>
      <c r="AZ1415" s="259"/>
      <c r="BA1415" s="259"/>
      <c r="BB1415" s="259"/>
      <c r="BC1415" s="259"/>
      <c r="BD1415" s="259"/>
      <c r="BE1415" s="259"/>
      <c r="BF1415" s="259"/>
      <c r="BG1415" s="259"/>
      <c r="BH1415" s="259"/>
      <c r="BI1415" s="259"/>
      <c r="BJ1415" s="259"/>
      <c r="BK1415" s="259"/>
      <c r="BL1415" s="259"/>
      <c r="BM1415" s="259"/>
      <c r="BN1415" s="259"/>
      <c r="BO1415" s="259"/>
      <c r="BP1415" s="259"/>
      <c r="BQ1415" s="259"/>
      <c r="BR1415" s="259"/>
      <c r="BS1415" s="259"/>
      <c r="BT1415" s="259"/>
      <c r="BU1415" s="259"/>
      <c r="BV1415" s="259"/>
      <c r="BW1415" s="259"/>
      <c r="BX1415" s="259"/>
      <c r="BY1415" s="259"/>
      <c r="BZ1415" s="259"/>
      <c r="CA1415" s="259"/>
      <c r="CB1415" s="259"/>
      <c r="CC1415" s="259"/>
      <c r="CD1415" s="259"/>
      <c r="CE1415" s="259"/>
    </row>
    <row r="1416" spans="46:83" x14ac:dyDescent="0.15">
      <c r="AT1416" s="259"/>
      <c r="AU1416" s="259"/>
      <c r="AV1416" s="259"/>
      <c r="AW1416" s="259"/>
      <c r="AX1416" s="259"/>
      <c r="AY1416" s="259"/>
      <c r="AZ1416" s="259"/>
      <c r="BA1416" s="259"/>
      <c r="BB1416" s="259"/>
      <c r="BC1416" s="259"/>
      <c r="BD1416" s="259"/>
      <c r="BE1416" s="259"/>
      <c r="BF1416" s="259"/>
      <c r="BG1416" s="259"/>
      <c r="BH1416" s="259"/>
      <c r="BI1416" s="259"/>
      <c r="BJ1416" s="259"/>
      <c r="BK1416" s="259"/>
      <c r="BL1416" s="259"/>
      <c r="BM1416" s="259"/>
      <c r="BN1416" s="259"/>
      <c r="BO1416" s="259"/>
      <c r="BP1416" s="259"/>
      <c r="BQ1416" s="259"/>
      <c r="BR1416" s="259"/>
      <c r="BS1416" s="259"/>
      <c r="BT1416" s="259"/>
      <c r="BU1416" s="259"/>
      <c r="BV1416" s="259"/>
      <c r="BW1416" s="259"/>
      <c r="BX1416" s="259"/>
      <c r="BY1416" s="259"/>
      <c r="BZ1416" s="259"/>
      <c r="CA1416" s="259"/>
      <c r="CB1416" s="259"/>
      <c r="CC1416" s="259"/>
      <c r="CD1416" s="259"/>
      <c r="CE1416" s="259"/>
    </row>
    <row r="1417" spans="46:83" x14ac:dyDescent="0.15">
      <c r="AT1417" s="259"/>
      <c r="AU1417" s="259"/>
      <c r="AV1417" s="259"/>
      <c r="AW1417" s="259"/>
      <c r="AX1417" s="259"/>
      <c r="AY1417" s="259"/>
      <c r="AZ1417" s="259"/>
      <c r="BA1417" s="259"/>
      <c r="BB1417" s="259"/>
      <c r="BC1417" s="259"/>
      <c r="BD1417" s="259"/>
      <c r="BE1417" s="259"/>
      <c r="BF1417" s="259"/>
      <c r="BG1417" s="259"/>
      <c r="BH1417" s="259"/>
      <c r="BI1417" s="259"/>
      <c r="BJ1417" s="259"/>
      <c r="BK1417" s="259"/>
      <c r="BL1417" s="259"/>
      <c r="BM1417" s="259"/>
      <c r="BN1417" s="259"/>
      <c r="BO1417" s="259"/>
      <c r="BP1417" s="259"/>
      <c r="BQ1417" s="259"/>
      <c r="BR1417" s="259"/>
      <c r="BS1417" s="259"/>
      <c r="BT1417" s="259"/>
      <c r="BU1417" s="259"/>
      <c r="BV1417" s="259"/>
      <c r="BW1417" s="259"/>
      <c r="BX1417" s="259"/>
      <c r="BY1417" s="259"/>
      <c r="BZ1417" s="259"/>
      <c r="CA1417" s="259"/>
      <c r="CB1417" s="259"/>
      <c r="CC1417" s="259"/>
      <c r="CD1417" s="259"/>
      <c r="CE1417" s="259"/>
    </row>
    <row r="1418" spans="46:83" x14ac:dyDescent="0.15">
      <c r="AT1418" s="259"/>
      <c r="AU1418" s="259"/>
      <c r="AV1418" s="259"/>
      <c r="AW1418" s="259"/>
      <c r="AX1418" s="259"/>
      <c r="AY1418" s="259"/>
      <c r="AZ1418" s="259"/>
      <c r="BA1418" s="259"/>
      <c r="BB1418" s="259"/>
      <c r="BC1418" s="259"/>
      <c r="BD1418" s="259"/>
      <c r="BE1418" s="259"/>
      <c r="BF1418" s="259"/>
      <c r="BG1418" s="259"/>
      <c r="BH1418" s="259"/>
      <c r="BI1418" s="259"/>
      <c r="BJ1418" s="259"/>
      <c r="BK1418" s="259"/>
      <c r="BL1418" s="259"/>
      <c r="BM1418" s="259"/>
      <c r="BN1418" s="259"/>
      <c r="BO1418" s="259"/>
      <c r="BP1418" s="259"/>
      <c r="BQ1418" s="259"/>
      <c r="BR1418" s="259"/>
      <c r="BS1418" s="259"/>
      <c r="BT1418" s="259"/>
      <c r="BU1418" s="259"/>
      <c r="BV1418" s="259"/>
      <c r="BW1418" s="259"/>
      <c r="BX1418" s="259"/>
      <c r="BY1418" s="259"/>
      <c r="BZ1418" s="259"/>
      <c r="CA1418" s="259"/>
      <c r="CB1418" s="259"/>
      <c r="CC1418" s="259"/>
      <c r="CD1418" s="259"/>
      <c r="CE1418" s="259"/>
    </row>
    <row r="1419" spans="46:83" x14ac:dyDescent="0.15">
      <c r="AT1419" s="259"/>
      <c r="AU1419" s="259"/>
      <c r="AV1419" s="259"/>
      <c r="AW1419" s="259"/>
      <c r="AX1419" s="259"/>
      <c r="AY1419" s="259"/>
      <c r="AZ1419" s="259"/>
      <c r="BA1419" s="259"/>
      <c r="BB1419" s="259"/>
      <c r="BC1419" s="259"/>
      <c r="BD1419" s="259"/>
      <c r="BE1419" s="259"/>
      <c r="BF1419" s="259"/>
      <c r="BG1419" s="259"/>
      <c r="BH1419" s="259"/>
      <c r="BI1419" s="259"/>
      <c r="BJ1419" s="259"/>
      <c r="BK1419" s="259"/>
      <c r="BL1419" s="259"/>
      <c r="BM1419" s="259"/>
      <c r="BN1419" s="259"/>
      <c r="BO1419" s="259"/>
      <c r="BP1419" s="259"/>
      <c r="BQ1419" s="259"/>
      <c r="BR1419" s="259"/>
      <c r="BS1419" s="259"/>
      <c r="BT1419" s="259"/>
      <c r="BU1419" s="259"/>
      <c r="BV1419" s="259"/>
      <c r="BW1419" s="259"/>
      <c r="BX1419" s="259"/>
      <c r="BY1419" s="259"/>
      <c r="BZ1419" s="259"/>
      <c r="CA1419" s="259"/>
      <c r="CB1419" s="259"/>
      <c r="CC1419" s="259"/>
      <c r="CD1419" s="259"/>
      <c r="CE1419" s="259"/>
    </row>
    <row r="1420" spans="46:83" x14ac:dyDescent="0.15">
      <c r="AT1420" s="259"/>
      <c r="AU1420" s="259"/>
      <c r="AV1420" s="259"/>
      <c r="AW1420" s="259"/>
      <c r="AX1420" s="259"/>
      <c r="AY1420" s="259"/>
      <c r="AZ1420" s="259"/>
      <c r="BA1420" s="259"/>
      <c r="BB1420" s="259"/>
      <c r="BC1420" s="259"/>
      <c r="BD1420" s="259"/>
      <c r="BE1420" s="259"/>
      <c r="BF1420" s="259"/>
      <c r="BG1420" s="259"/>
      <c r="BH1420" s="259"/>
      <c r="BI1420" s="259"/>
      <c r="BJ1420" s="259"/>
      <c r="BK1420" s="259"/>
      <c r="BL1420" s="259"/>
      <c r="BM1420" s="259"/>
      <c r="BN1420" s="259"/>
      <c r="BO1420" s="259"/>
      <c r="BP1420" s="259"/>
      <c r="BQ1420" s="259"/>
      <c r="BR1420" s="259"/>
      <c r="BS1420" s="259"/>
      <c r="BT1420" s="259"/>
      <c r="BU1420" s="259"/>
      <c r="BV1420" s="259"/>
      <c r="BW1420" s="259"/>
      <c r="BX1420" s="259"/>
      <c r="BY1420" s="259"/>
      <c r="BZ1420" s="259"/>
      <c r="CA1420" s="259"/>
      <c r="CB1420" s="259"/>
      <c r="CC1420" s="259"/>
      <c r="CD1420" s="259"/>
      <c r="CE1420" s="259"/>
    </row>
    <row r="1421" spans="46:83" x14ac:dyDescent="0.15">
      <c r="AT1421" s="259"/>
      <c r="AU1421" s="259"/>
      <c r="AV1421" s="259"/>
      <c r="AW1421" s="259"/>
      <c r="AX1421" s="259"/>
      <c r="AY1421" s="259"/>
      <c r="AZ1421" s="259"/>
      <c r="BA1421" s="259"/>
      <c r="BB1421" s="259"/>
      <c r="BC1421" s="259"/>
      <c r="BD1421" s="259"/>
      <c r="BE1421" s="259"/>
      <c r="BF1421" s="259"/>
      <c r="BG1421" s="259"/>
      <c r="BH1421" s="259"/>
      <c r="BI1421" s="259"/>
      <c r="BJ1421" s="259"/>
      <c r="BK1421" s="259"/>
      <c r="BL1421" s="259"/>
      <c r="BM1421" s="259"/>
      <c r="BN1421" s="259"/>
      <c r="BO1421" s="259"/>
      <c r="BP1421" s="259"/>
      <c r="BQ1421" s="259"/>
      <c r="BR1421" s="259"/>
      <c r="BS1421" s="259"/>
      <c r="BT1421" s="259"/>
      <c r="BU1421" s="259"/>
      <c r="BV1421" s="259"/>
      <c r="BW1421" s="259"/>
      <c r="BX1421" s="259"/>
      <c r="BY1421" s="259"/>
      <c r="BZ1421" s="259"/>
      <c r="CA1421" s="259"/>
      <c r="CB1421" s="259"/>
      <c r="CC1421" s="259"/>
      <c r="CD1421" s="259"/>
      <c r="CE1421" s="259"/>
    </row>
    <row r="1422" spans="46:83" x14ac:dyDescent="0.15">
      <c r="AT1422" s="259"/>
      <c r="AU1422" s="259"/>
      <c r="AV1422" s="259"/>
      <c r="AW1422" s="259"/>
      <c r="AX1422" s="259"/>
      <c r="AY1422" s="259"/>
      <c r="AZ1422" s="259"/>
      <c r="BA1422" s="259"/>
      <c r="BB1422" s="259"/>
      <c r="BC1422" s="259"/>
      <c r="BD1422" s="259"/>
      <c r="BE1422" s="259"/>
      <c r="BF1422" s="259"/>
      <c r="BG1422" s="259"/>
      <c r="BH1422" s="259"/>
      <c r="BI1422" s="259"/>
      <c r="BJ1422" s="259"/>
      <c r="BK1422" s="259"/>
      <c r="BL1422" s="259"/>
      <c r="BM1422" s="259"/>
      <c r="BN1422" s="259"/>
      <c r="BO1422" s="259"/>
      <c r="BP1422" s="259"/>
      <c r="BQ1422" s="259"/>
      <c r="BR1422" s="259"/>
      <c r="BS1422" s="259"/>
      <c r="BT1422" s="259"/>
      <c r="BU1422" s="259"/>
      <c r="BV1422" s="259"/>
      <c r="BW1422" s="259"/>
      <c r="BX1422" s="259"/>
      <c r="BY1422" s="259"/>
      <c r="BZ1422" s="259"/>
      <c r="CA1422" s="259"/>
      <c r="CB1422" s="259"/>
      <c r="CC1422" s="259"/>
      <c r="CD1422" s="259"/>
      <c r="CE1422" s="259"/>
    </row>
    <row r="1423" spans="46:83" x14ac:dyDescent="0.15">
      <c r="AT1423" s="259"/>
      <c r="AU1423" s="259"/>
      <c r="AV1423" s="259"/>
      <c r="AW1423" s="259"/>
      <c r="AX1423" s="259"/>
      <c r="AY1423" s="259"/>
      <c r="AZ1423" s="259"/>
      <c r="BA1423" s="259"/>
      <c r="BB1423" s="259"/>
      <c r="BC1423" s="259"/>
      <c r="BD1423" s="259"/>
      <c r="BE1423" s="259"/>
      <c r="BF1423" s="259"/>
      <c r="BG1423" s="259"/>
      <c r="BH1423" s="259"/>
      <c r="BI1423" s="259"/>
      <c r="BJ1423" s="259"/>
      <c r="BK1423" s="259"/>
      <c r="BL1423" s="259"/>
      <c r="BM1423" s="259"/>
      <c r="BN1423" s="259"/>
      <c r="BO1423" s="259"/>
      <c r="BP1423" s="259"/>
      <c r="BQ1423" s="259"/>
      <c r="BR1423" s="259"/>
      <c r="BS1423" s="259"/>
      <c r="BT1423" s="259"/>
      <c r="BU1423" s="259"/>
      <c r="BV1423" s="259"/>
      <c r="BW1423" s="259"/>
      <c r="BX1423" s="259"/>
      <c r="BY1423" s="259"/>
      <c r="BZ1423" s="259"/>
      <c r="CA1423" s="259"/>
      <c r="CB1423" s="259"/>
      <c r="CC1423" s="259"/>
      <c r="CD1423" s="259"/>
      <c r="CE1423" s="259"/>
    </row>
    <row r="1424" spans="46:83" x14ac:dyDescent="0.15">
      <c r="AT1424" s="259"/>
      <c r="AU1424" s="259"/>
      <c r="AV1424" s="259"/>
      <c r="AW1424" s="259"/>
      <c r="AX1424" s="259"/>
      <c r="AY1424" s="259"/>
      <c r="AZ1424" s="259"/>
      <c r="BA1424" s="259"/>
      <c r="BB1424" s="259"/>
      <c r="BC1424" s="259"/>
      <c r="BD1424" s="259"/>
      <c r="BE1424" s="259"/>
      <c r="BF1424" s="259"/>
      <c r="BG1424" s="259"/>
      <c r="BH1424" s="259"/>
      <c r="BI1424" s="259"/>
      <c r="BJ1424" s="259"/>
      <c r="BK1424" s="259"/>
      <c r="BL1424" s="259"/>
      <c r="BM1424" s="259"/>
      <c r="BN1424" s="259"/>
      <c r="BO1424" s="259"/>
      <c r="BP1424" s="259"/>
      <c r="BQ1424" s="259"/>
      <c r="BR1424" s="259"/>
      <c r="BS1424" s="259"/>
      <c r="BT1424" s="259"/>
      <c r="BU1424" s="259"/>
      <c r="BV1424" s="259"/>
      <c r="BW1424" s="259"/>
      <c r="BX1424" s="259"/>
      <c r="BY1424" s="259"/>
      <c r="BZ1424" s="259"/>
      <c r="CA1424" s="259"/>
      <c r="CB1424" s="259"/>
      <c r="CC1424" s="259"/>
      <c r="CD1424" s="259"/>
      <c r="CE1424" s="259"/>
    </row>
    <row r="1425" spans="46:83" x14ac:dyDescent="0.15">
      <c r="AT1425" s="259"/>
      <c r="AU1425" s="259"/>
      <c r="AV1425" s="259"/>
      <c r="AW1425" s="259"/>
      <c r="AX1425" s="259"/>
      <c r="AY1425" s="259"/>
      <c r="AZ1425" s="259"/>
      <c r="BA1425" s="259"/>
      <c r="BB1425" s="259"/>
      <c r="BC1425" s="259"/>
      <c r="BD1425" s="259"/>
      <c r="BE1425" s="259"/>
      <c r="BF1425" s="259"/>
      <c r="BG1425" s="259"/>
      <c r="BH1425" s="259"/>
      <c r="BI1425" s="259"/>
      <c r="BJ1425" s="259"/>
      <c r="BK1425" s="259"/>
      <c r="BL1425" s="259"/>
      <c r="BM1425" s="259"/>
      <c r="BN1425" s="259"/>
      <c r="BO1425" s="259"/>
      <c r="BP1425" s="259"/>
      <c r="BQ1425" s="259"/>
      <c r="BR1425" s="259"/>
      <c r="BS1425" s="259"/>
      <c r="BT1425" s="259"/>
      <c r="BU1425" s="259"/>
      <c r="BV1425" s="259"/>
      <c r="BW1425" s="259"/>
      <c r="BX1425" s="259"/>
      <c r="BY1425" s="259"/>
      <c r="BZ1425" s="259"/>
      <c r="CA1425" s="259"/>
      <c r="CB1425" s="259"/>
      <c r="CC1425" s="259"/>
      <c r="CD1425" s="259"/>
      <c r="CE1425" s="259"/>
    </row>
    <row r="1426" spans="46:83" x14ac:dyDescent="0.15">
      <c r="AT1426" s="259"/>
      <c r="AU1426" s="259"/>
      <c r="AV1426" s="259"/>
      <c r="AW1426" s="259"/>
      <c r="AX1426" s="259"/>
      <c r="AY1426" s="259"/>
      <c r="AZ1426" s="259"/>
      <c r="BA1426" s="259"/>
      <c r="BB1426" s="259"/>
      <c r="BC1426" s="259"/>
      <c r="BD1426" s="259"/>
      <c r="BE1426" s="259"/>
      <c r="BF1426" s="259"/>
      <c r="BG1426" s="259"/>
      <c r="BH1426" s="259"/>
      <c r="BI1426" s="259"/>
      <c r="BJ1426" s="259"/>
      <c r="BK1426" s="259"/>
      <c r="BL1426" s="259"/>
      <c r="BM1426" s="259"/>
      <c r="BN1426" s="259"/>
      <c r="BO1426" s="259"/>
      <c r="BP1426" s="259"/>
      <c r="BQ1426" s="259"/>
      <c r="BR1426" s="259"/>
      <c r="BS1426" s="259"/>
      <c r="BT1426" s="259"/>
      <c r="BU1426" s="259"/>
      <c r="BV1426" s="259"/>
      <c r="BW1426" s="259"/>
      <c r="BX1426" s="259"/>
      <c r="BY1426" s="259"/>
      <c r="BZ1426" s="259"/>
      <c r="CA1426" s="259"/>
      <c r="CB1426" s="259"/>
      <c r="CC1426" s="259"/>
      <c r="CD1426" s="259"/>
      <c r="CE1426" s="259"/>
    </row>
    <row r="1427" spans="46:83" x14ac:dyDescent="0.15">
      <c r="AT1427" s="259"/>
      <c r="AU1427" s="259"/>
      <c r="AV1427" s="259"/>
      <c r="AW1427" s="259"/>
      <c r="AX1427" s="259"/>
      <c r="AY1427" s="259"/>
      <c r="AZ1427" s="259"/>
      <c r="BA1427" s="259"/>
      <c r="BB1427" s="259"/>
      <c r="BC1427" s="259"/>
      <c r="BD1427" s="259"/>
      <c r="BE1427" s="259"/>
      <c r="BF1427" s="259"/>
      <c r="BG1427" s="259"/>
      <c r="BH1427" s="259"/>
      <c r="BI1427" s="259"/>
      <c r="BJ1427" s="259"/>
      <c r="BK1427" s="259"/>
      <c r="BL1427" s="259"/>
      <c r="BM1427" s="259"/>
      <c r="BN1427" s="259"/>
      <c r="BO1427" s="259"/>
      <c r="BP1427" s="259"/>
      <c r="BQ1427" s="259"/>
      <c r="BR1427" s="259"/>
      <c r="BS1427" s="259"/>
      <c r="BT1427" s="259"/>
      <c r="BU1427" s="259"/>
      <c r="BV1427" s="259"/>
      <c r="BW1427" s="259"/>
      <c r="BX1427" s="259"/>
      <c r="BY1427" s="259"/>
      <c r="BZ1427" s="259"/>
      <c r="CA1427" s="259"/>
      <c r="CB1427" s="259"/>
      <c r="CC1427" s="259"/>
      <c r="CD1427" s="259"/>
      <c r="CE1427" s="259"/>
    </row>
    <row r="1428" spans="46:83" x14ac:dyDescent="0.15">
      <c r="AT1428" s="259"/>
      <c r="AU1428" s="259"/>
      <c r="AV1428" s="259"/>
      <c r="AW1428" s="259"/>
      <c r="AX1428" s="259"/>
      <c r="AY1428" s="259"/>
      <c r="AZ1428" s="259"/>
      <c r="BA1428" s="259"/>
      <c r="BB1428" s="259"/>
      <c r="BC1428" s="259"/>
      <c r="BD1428" s="259"/>
      <c r="BE1428" s="259"/>
      <c r="BF1428" s="259"/>
      <c r="BG1428" s="259"/>
      <c r="BH1428" s="259"/>
      <c r="BI1428" s="259"/>
      <c r="BJ1428" s="259"/>
      <c r="BK1428" s="259"/>
      <c r="BL1428" s="259"/>
      <c r="BM1428" s="259"/>
      <c r="BN1428" s="259"/>
      <c r="BO1428" s="259"/>
      <c r="BP1428" s="259"/>
      <c r="BQ1428" s="259"/>
      <c r="BR1428" s="259"/>
      <c r="BS1428" s="259"/>
      <c r="BT1428" s="259"/>
      <c r="BU1428" s="259"/>
      <c r="BV1428" s="259"/>
      <c r="BW1428" s="259"/>
      <c r="BX1428" s="259"/>
      <c r="BY1428" s="259"/>
      <c r="BZ1428" s="259"/>
      <c r="CA1428" s="259"/>
      <c r="CB1428" s="259"/>
      <c r="CC1428" s="259"/>
      <c r="CD1428" s="259"/>
      <c r="CE1428" s="259"/>
    </row>
    <row r="1429" spans="46:83" x14ac:dyDescent="0.15">
      <c r="AT1429" s="259"/>
      <c r="AU1429" s="259"/>
      <c r="AV1429" s="259"/>
      <c r="AW1429" s="259"/>
      <c r="AX1429" s="259"/>
      <c r="AY1429" s="259"/>
      <c r="AZ1429" s="259"/>
      <c r="BA1429" s="259"/>
      <c r="BB1429" s="259"/>
      <c r="BC1429" s="259"/>
      <c r="BD1429" s="259"/>
      <c r="BE1429" s="259"/>
      <c r="BF1429" s="259"/>
      <c r="BG1429" s="259"/>
      <c r="BH1429" s="259"/>
      <c r="BI1429" s="259"/>
      <c r="BJ1429" s="259"/>
      <c r="BK1429" s="259"/>
      <c r="BL1429" s="259"/>
      <c r="BM1429" s="259"/>
      <c r="BN1429" s="259"/>
      <c r="BO1429" s="259"/>
      <c r="BP1429" s="259"/>
      <c r="BQ1429" s="259"/>
      <c r="BR1429" s="259"/>
      <c r="BS1429" s="259"/>
      <c r="BT1429" s="259"/>
      <c r="BU1429" s="259"/>
      <c r="BV1429" s="259"/>
      <c r="BW1429" s="259"/>
      <c r="BX1429" s="259"/>
      <c r="BY1429" s="259"/>
      <c r="BZ1429" s="259"/>
      <c r="CA1429" s="259"/>
      <c r="CB1429" s="259"/>
      <c r="CC1429" s="259"/>
      <c r="CD1429" s="259"/>
      <c r="CE1429" s="259"/>
    </row>
    <row r="1430" spans="46:83" x14ac:dyDescent="0.15">
      <c r="AT1430" s="259"/>
      <c r="AU1430" s="259"/>
      <c r="AV1430" s="259"/>
      <c r="AW1430" s="259"/>
      <c r="AX1430" s="259"/>
      <c r="AY1430" s="259"/>
      <c r="AZ1430" s="259"/>
      <c r="BA1430" s="259"/>
      <c r="BB1430" s="259"/>
      <c r="BC1430" s="259"/>
      <c r="BD1430" s="259"/>
      <c r="BE1430" s="259"/>
      <c r="BF1430" s="259"/>
      <c r="BG1430" s="259"/>
      <c r="BH1430" s="259"/>
      <c r="BI1430" s="259"/>
      <c r="BJ1430" s="259"/>
      <c r="BK1430" s="259"/>
      <c r="BL1430" s="259"/>
      <c r="BM1430" s="259"/>
      <c r="BN1430" s="259"/>
      <c r="BO1430" s="259"/>
      <c r="BP1430" s="259"/>
      <c r="BQ1430" s="259"/>
      <c r="BR1430" s="259"/>
      <c r="BS1430" s="259"/>
      <c r="BT1430" s="259"/>
      <c r="BU1430" s="259"/>
      <c r="BV1430" s="259"/>
      <c r="BW1430" s="259"/>
      <c r="BX1430" s="259"/>
      <c r="BY1430" s="259"/>
      <c r="BZ1430" s="259"/>
      <c r="CA1430" s="259"/>
      <c r="CB1430" s="259"/>
      <c r="CC1430" s="259"/>
      <c r="CD1430" s="259"/>
      <c r="CE1430" s="259"/>
    </row>
    <row r="1431" spans="46:83" x14ac:dyDescent="0.15">
      <c r="AT1431" s="259"/>
      <c r="AU1431" s="259"/>
      <c r="AV1431" s="259"/>
      <c r="AW1431" s="259"/>
      <c r="AX1431" s="259"/>
      <c r="AY1431" s="259"/>
      <c r="AZ1431" s="259"/>
      <c r="BA1431" s="259"/>
      <c r="BB1431" s="259"/>
      <c r="BC1431" s="259"/>
      <c r="BD1431" s="259"/>
      <c r="BE1431" s="259"/>
      <c r="BF1431" s="259"/>
      <c r="BG1431" s="259"/>
      <c r="BH1431" s="259"/>
      <c r="BI1431" s="259"/>
      <c r="BJ1431" s="259"/>
      <c r="BK1431" s="259"/>
      <c r="BL1431" s="259"/>
      <c r="BM1431" s="259"/>
      <c r="BN1431" s="259"/>
      <c r="BO1431" s="259"/>
      <c r="BP1431" s="259"/>
      <c r="BQ1431" s="259"/>
      <c r="BR1431" s="259"/>
      <c r="BS1431" s="259"/>
      <c r="BT1431" s="259"/>
      <c r="BU1431" s="259"/>
      <c r="BV1431" s="259"/>
      <c r="BW1431" s="259"/>
      <c r="BX1431" s="259"/>
      <c r="BY1431" s="259"/>
      <c r="BZ1431" s="259"/>
      <c r="CA1431" s="259"/>
      <c r="CB1431" s="259"/>
      <c r="CC1431" s="259"/>
      <c r="CD1431" s="259"/>
      <c r="CE1431" s="259"/>
    </row>
    <row r="1432" spans="46:83" x14ac:dyDescent="0.15">
      <c r="AT1432" s="259"/>
      <c r="AU1432" s="259"/>
      <c r="AV1432" s="259"/>
      <c r="AW1432" s="259"/>
      <c r="AX1432" s="259"/>
      <c r="AY1432" s="259"/>
      <c r="AZ1432" s="259"/>
      <c r="BA1432" s="259"/>
      <c r="BB1432" s="259"/>
      <c r="BC1432" s="259"/>
      <c r="BD1432" s="259"/>
      <c r="BE1432" s="259"/>
      <c r="BF1432" s="259"/>
      <c r="BG1432" s="259"/>
      <c r="BH1432" s="259"/>
      <c r="BI1432" s="259"/>
      <c r="BJ1432" s="259"/>
      <c r="BK1432" s="259"/>
      <c r="BL1432" s="259"/>
      <c r="BM1432" s="259"/>
      <c r="BN1432" s="259"/>
      <c r="BO1432" s="259"/>
      <c r="BP1432" s="259"/>
      <c r="BQ1432" s="259"/>
      <c r="BR1432" s="259"/>
      <c r="BS1432" s="259"/>
      <c r="BT1432" s="259"/>
      <c r="BU1432" s="259"/>
      <c r="BV1432" s="259"/>
      <c r="BW1432" s="259"/>
      <c r="BX1432" s="259"/>
      <c r="BY1432" s="259"/>
      <c r="BZ1432" s="259"/>
      <c r="CA1432" s="259"/>
      <c r="CB1432" s="259"/>
      <c r="CC1432" s="259"/>
      <c r="CD1432" s="259"/>
      <c r="CE1432" s="259"/>
    </row>
    <row r="1433" spans="46:83" x14ac:dyDescent="0.15">
      <c r="AT1433" s="259"/>
      <c r="AU1433" s="259"/>
      <c r="AV1433" s="259"/>
      <c r="AW1433" s="259"/>
      <c r="AX1433" s="259"/>
      <c r="AY1433" s="259"/>
      <c r="AZ1433" s="259"/>
      <c r="BA1433" s="259"/>
      <c r="BB1433" s="259"/>
      <c r="BC1433" s="259"/>
      <c r="BD1433" s="259"/>
      <c r="BE1433" s="259"/>
      <c r="BF1433" s="259"/>
      <c r="BG1433" s="259"/>
      <c r="BH1433" s="259"/>
      <c r="BI1433" s="259"/>
      <c r="BJ1433" s="259"/>
      <c r="BK1433" s="259"/>
      <c r="BL1433" s="259"/>
      <c r="BM1433" s="259"/>
      <c r="BN1433" s="259"/>
      <c r="BO1433" s="259"/>
      <c r="BP1433" s="259"/>
      <c r="BQ1433" s="259"/>
      <c r="BR1433" s="259"/>
      <c r="BS1433" s="259"/>
      <c r="BT1433" s="259"/>
      <c r="BU1433" s="259"/>
      <c r="BV1433" s="259"/>
      <c r="BW1433" s="259"/>
      <c r="BX1433" s="259"/>
      <c r="BY1433" s="259"/>
      <c r="BZ1433" s="259"/>
      <c r="CA1433" s="259"/>
      <c r="CB1433" s="259"/>
      <c r="CC1433" s="259"/>
      <c r="CD1433" s="259"/>
      <c r="CE1433" s="259"/>
    </row>
    <row r="1434" spans="46:83" x14ac:dyDescent="0.15">
      <c r="AT1434" s="259"/>
      <c r="AU1434" s="259"/>
      <c r="AV1434" s="259"/>
      <c r="AW1434" s="259"/>
      <c r="AX1434" s="259"/>
      <c r="AY1434" s="259"/>
      <c r="AZ1434" s="259"/>
      <c r="BA1434" s="259"/>
      <c r="BB1434" s="259"/>
      <c r="BC1434" s="259"/>
      <c r="BD1434" s="259"/>
      <c r="BE1434" s="259"/>
      <c r="BF1434" s="259"/>
      <c r="BG1434" s="259"/>
      <c r="BH1434" s="259"/>
      <c r="BI1434" s="259"/>
      <c r="BJ1434" s="259"/>
      <c r="BK1434" s="259"/>
      <c r="BL1434" s="259"/>
      <c r="BM1434" s="259"/>
      <c r="BN1434" s="259"/>
      <c r="BO1434" s="259"/>
      <c r="BP1434" s="259"/>
      <c r="BQ1434" s="259"/>
      <c r="BR1434" s="259"/>
      <c r="BS1434" s="259"/>
      <c r="BT1434" s="259"/>
      <c r="BU1434" s="259"/>
      <c r="BV1434" s="259"/>
      <c r="BW1434" s="259"/>
      <c r="BX1434" s="259"/>
      <c r="BY1434" s="259"/>
      <c r="BZ1434" s="259"/>
      <c r="CA1434" s="259"/>
      <c r="CB1434" s="259"/>
      <c r="CC1434" s="259"/>
      <c r="CD1434" s="259"/>
      <c r="CE1434" s="259"/>
    </row>
    <row r="1435" spans="46:83" x14ac:dyDescent="0.15">
      <c r="AT1435" s="259"/>
      <c r="AU1435" s="259"/>
      <c r="AV1435" s="259"/>
      <c r="AW1435" s="259"/>
      <c r="AX1435" s="259"/>
      <c r="AY1435" s="259"/>
      <c r="AZ1435" s="259"/>
      <c r="BA1435" s="259"/>
      <c r="BB1435" s="259"/>
      <c r="BC1435" s="259"/>
      <c r="BD1435" s="259"/>
      <c r="BE1435" s="259"/>
      <c r="BF1435" s="259"/>
      <c r="BG1435" s="259"/>
      <c r="BH1435" s="259"/>
      <c r="BI1435" s="259"/>
      <c r="BJ1435" s="259"/>
      <c r="BK1435" s="259"/>
      <c r="BL1435" s="259"/>
      <c r="BM1435" s="259"/>
      <c r="BN1435" s="259"/>
      <c r="BO1435" s="259"/>
      <c r="BP1435" s="259"/>
      <c r="BQ1435" s="259"/>
      <c r="BR1435" s="259"/>
      <c r="BS1435" s="259"/>
      <c r="BT1435" s="259"/>
      <c r="BU1435" s="259"/>
      <c r="BV1435" s="259"/>
      <c r="BW1435" s="259"/>
      <c r="BX1435" s="259"/>
      <c r="BY1435" s="259"/>
      <c r="BZ1435" s="259"/>
      <c r="CA1435" s="259"/>
      <c r="CB1435" s="259"/>
      <c r="CC1435" s="259"/>
      <c r="CD1435" s="259"/>
      <c r="CE1435" s="259"/>
    </row>
    <row r="1436" spans="46:83" x14ac:dyDescent="0.15">
      <c r="AT1436" s="259"/>
      <c r="AU1436" s="259"/>
      <c r="AV1436" s="259"/>
      <c r="AW1436" s="259"/>
      <c r="AX1436" s="259"/>
      <c r="AY1436" s="259"/>
      <c r="AZ1436" s="259"/>
      <c r="BA1436" s="259"/>
      <c r="BB1436" s="259"/>
      <c r="BC1436" s="259"/>
      <c r="BD1436" s="259"/>
      <c r="BE1436" s="259"/>
      <c r="BF1436" s="259"/>
      <c r="BG1436" s="259"/>
      <c r="BH1436" s="259"/>
      <c r="BI1436" s="259"/>
      <c r="BJ1436" s="259"/>
      <c r="BK1436" s="259"/>
      <c r="BL1436" s="259"/>
      <c r="BM1436" s="259"/>
      <c r="BN1436" s="259"/>
      <c r="BO1436" s="259"/>
      <c r="BP1436" s="259"/>
      <c r="BQ1436" s="259"/>
      <c r="BR1436" s="259"/>
      <c r="BS1436" s="259"/>
      <c r="BT1436" s="259"/>
      <c r="BU1436" s="259"/>
      <c r="BV1436" s="259"/>
      <c r="BW1436" s="259"/>
      <c r="BX1436" s="259"/>
      <c r="BY1436" s="259"/>
      <c r="BZ1436" s="259"/>
      <c r="CA1436" s="259"/>
      <c r="CB1436" s="259"/>
      <c r="CC1436" s="259"/>
      <c r="CD1436" s="259"/>
      <c r="CE1436" s="259"/>
    </row>
    <row r="1437" spans="46:83" x14ac:dyDescent="0.15">
      <c r="AT1437" s="259"/>
      <c r="AU1437" s="259"/>
      <c r="AV1437" s="259"/>
      <c r="AW1437" s="259"/>
      <c r="AX1437" s="259"/>
      <c r="AY1437" s="259"/>
      <c r="AZ1437" s="259"/>
      <c r="BA1437" s="259"/>
      <c r="BB1437" s="259"/>
      <c r="BC1437" s="259"/>
      <c r="BD1437" s="259"/>
      <c r="BE1437" s="259"/>
      <c r="BF1437" s="259"/>
      <c r="BG1437" s="259"/>
      <c r="BH1437" s="259"/>
      <c r="BI1437" s="259"/>
      <c r="BJ1437" s="259"/>
      <c r="BK1437" s="259"/>
      <c r="BL1437" s="259"/>
      <c r="BM1437" s="259"/>
      <c r="BN1437" s="259"/>
      <c r="BO1437" s="259"/>
      <c r="BP1437" s="259"/>
      <c r="BQ1437" s="259"/>
      <c r="BR1437" s="259"/>
      <c r="BS1437" s="259"/>
      <c r="BT1437" s="259"/>
      <c r="BU1437" s="259"/>
      <c r="BV1437" s="259"/>
      <c r="BW1437" s="259"/>
      <c r="BX1437" s="259"/>
      <c r="BY1437" s="259"/>
      <c r="BZ1437" s="259"/>
      <c r="CA1437" s="259"/>
      <c r="CB1437" s="259"/>
      <c r="CC1437" s="259"/>
      <c r="CD1437" s="259"/>
      <c r="CE1437" s="259"/>
    </row>
    <row r="1438" spans="46:83" x14ac:dyDescent="0.15">
      <c r="AT1438" s="259"/>
      <c r="AU1438" s="259"/>
      <c r="AV1438" s="259"/>
      <c r="AW1438" s="259"/>
      <c r="AX1438" s="259"/>
      <c r="AY1438" s="259"/>
      <c r="AZ1438" s="259"/>
      <c r="BA1438" s="259"/>
      <c r="BB1438" s="259"/>
      <c r="BC1438" s="259"/>
      <c r="BD1438" s="259"/>
      <c r="BE1438" s="259"/>
      <c r="BF1438" s="259"/>
      <c r="BG1438" s="259"/>
      <c r="BH1438" s="259"/>
      <c r="BI1438" s="259"/>
      <c r="BJ1438" s="259"/>
      <c r="BK1438" s="259"/>
      <c r="BL1438" s="259"/>
      <c r="BM1438" s="259"/>
      <c r="BN1438" s="259"/>
      <c r="BO1438" s="259"/>
      <c r="BP1438" s="259"/>
      <c r="BQ1438" s="259"/>
      <c r="BR1438" s="259"/>
      <c r="BS1438" s="259"/>
      <c r="BT1438" s="259"/>
      <c r="BU1438" s="259"/>
      <c r="BV1438" s="259"/>
      <c r="BW1438" s="259"/>
      <c r="BX1438" s="259"/>
      <c r="BY1438" s="259"/>
      <c r="BZ1438" s="259"/>
      <c r="CA1438" s="259"/>
      <c r="CB1438" s="259"/>
      <c r="CC1438" s="259"/>
      <c r="CD1438" s="259"/>
      <c r="CE1438" s="259"/>
    </row>
    <row r="1439" spans="46:83" x14ac:dyDescent="0.15">
      <c r="AT1439" s="259"/>
      <c r="AU1439" s="259"/>
      <c r="AV1439" s="259"/>
      <c r="AW1439" s="259"/>
      <c r="AX1439" s="259"/>
      <c r="AY1439" s="259"/>
      <c r="AZ1439" s="259"/>
      <c r="BA1439" s="259"/>
      <c r="BB1439" s="259"/>
      <c r="BC1439" s="259"/>
      <c r="BD1439" s="259"/>
      <c r="BE1439" s="259"/>
      <c r="BF1439" s="259"/>
      <c r="BG1439" s="259"/>
      <c r="BH1439" s="259"/>
      <c r="BI1439" s="259"/>
      <c r="BJ1439" s="259"/>
      <c r="BK1439" s="259"/>
      <c r="BL1439" s="259"/>
      <c r="BM1439" s="259"/>
      <c r="BN1439" s="259"/>
      <c r="BO1439" s="259"/>
      <c r="BP1439" s="259"/>
      <c r="BQ1439" s="259"/>
      <c r="BR1439" s="259"/>
      <c r="BS1439" s="259"/>
      <c r="BT1439" s="259"/>
      <c r="BU1439" s="259"/>
      <c r="BV1439" s="259"/>
      <c r="BW1439" s="259"/>
      <c r="BX1439" s="259"/>
      <c r="BY1439" s="259"/>
      <c r="BZ1439" s="259"/>
      <c r="CA1439" s="259"/>
      <c r="CB1439" s="259"/>
      <c r="CC1439" s="259"/>
      <c r="CD1439" s="259"/>
      <c r="CE1439" s="259"/>
    </row>
    <row r="1440" spans="46:83" x14ac:dyDescent="0.15">
      <c r="AT1440" s="259"/>
      <c r="AU1440" s="259"/>
      <c r="AV1440" s="259"/>
      <c r="AW1440" s="259"/>
      <c r="AX1440" s="259"/>
      <c r="AY1440" s="259"/>
      <c r="AZ1440" s="259"/>
      <c r="BA1440" s="259"/>
      <c r="BB1440" s="259"/>
      <c r="BC1440" s="259"/>
      <c r="BD1440" s="259"/>
      <c r="BE1440" s="259"/>
      <c r="BF1440" s="259"/>
      <c r="BG1440" s="259"/>
      <c r="BH1440" s="259"/>
      <c r="BI1440" s="259"/>
      <c r="BJ1440" s="259"/>
      <c r="BK1440" s="259"/>
      <c r="BL1440" s="259"/>
      <c r="BM1440" s="259"/>
      <c r="BN1440" s="259"/>
      <c r="BO1440" s="259"/>
      <c r="BP1440" s="259"/>
      <c r="BQ1440" s="259"/>
      <c r="BR1440" s="259"/>
      <c r="BS1440" s="259"/>
      <c r="BT1440" s="259"/>
      <c r="BU1440" s="259"/>
      <c r="BV1440" s="259"/>
      <c r="BW1440" s="259"/>
      <c r="BX1440" s="259"/>
      <c r="BY1440" s="259"/>
      <c r="BZ1440" s="259"/>
      <c r="CA1440" s="259"/>
      <c r="CB1440" s="259"/>
      <c r="CC1440" s="259"/>
      <c r="CD1440" s="259"/>
      <c r="CE1440" s="259"/>
    </row>
    <row r="1441" spans="46:83" x14ac:dyDescent="0.15">
      <c r="AT1441" s="259"/>
      <c r="AU1441" s="259"/>
      <c r="AV1441" s="259"/>
      <c r="AW1441" s="259"/>
      <c r="AX1441" s="259"/>
      <c r="AY1441" s="259"/>
      <c r="AZ1441" s="259"/>
      <c r="BA1441" s="259"/>
      <c r="BB1441" s="259"/>
      <c r="BC1441" s="259"/>
      <c r="BD1441" s="259"/>
      <c r="BE1441" s="259"/>
      <c r="BF1441" s="259"/>
      <c r="BG1441" s="259"/>
      <c r="BH1441" s="259"/>
      <c r="BI1441" s="259"/>
      <c r="BJ1441" s="259"/>
      <c r="BK1441" s="259"/>
      <c r="BL1441" s="259"/>
      <c r="BM1441" s="259"/>
      <c r="BN1441" s="259"/>
      <c r="BO1441" s="259"/>
      <c r="BP1441" s="259"/>
      <c r="BQ1441" s="259"/>
      <c r="BR1441" s="259"/>
      <c r="BS1441" s="259"/>
      <c r="BT1441" s="259"/>
      <c r="BU1441" s="259"/>
      <c r="BV1441" s="259"/>
      <c r="BW1441" s="259"/>
      <c r="BX1441" s="259"/>
      <c r="BY1441" s="259"/>
      <c r="BZ1441" s="259"/>
      <c r="CA1441" s="259"/>
      <c r="CB1441" s="259"/>
      <c r="CC1441" s="259"/>
      <c r="CD1441" s="259"/>
      <c r="CE1441" s="259"/>
    </row>
    <row r="1442" spans="46:83" x14ac:dyDescent="0.15">
      <c r="AT1442" s="259"/>
      <c r="AU1442" s="259"/>
      <c r="AV1442" s="259"/>
      <c r="AW1442" s="259"/>
      <c r="AX1442" s="259"/>
      <c r="AY1442" s="259"/>
      <c r="AZ1442" s="259"/>
      <c r="BA1442" s="259"/>
      <c r="BB1442" s="259"/>
      <c r="BC1442" s="259"/>
      <c r="BD1442" s="259"/>
      <c r="BE1442" s="259"/>
      <c r="BF1442" s="259"/>
      <c r="BG1442" s="259"/>
      <c r="BH1442" s="259"/>
      <c r="BI1442" s="259"/>
      <c r="BJ1442" s="259"/>
      <c r="BK1442" s="259"/>
      <c r="BL1442" s="259"/>
      <c r="BM1442" s="259"/>
      <c r="BN1442" s="259"/>
      <c r="BO1442" s="259"/>
      <c r="BP1442" s="259"/>
      <c r="BQ1442" s="259"/>
      <c r="BR1442" s="259"/>
      <c r="BS1442" s="259"/>
      <c r="BT1442" s="259"/>
      <c r="BU1442" s="259"/>
      <c r="BV1442" s="259"/>
      <c r="BW1442" s="259"/>
      <c r="BX1442" s="259"/>
      <c r="BY1442" s="259"/>
      <c r="BZ1442" s="259"/>
      <c r="CA1442" s="259"/>
      <c r="CB1442" s="259"/>
      <c r="CC1442" s="259"/>
      <c r="CD1442" s="259"/>
      <c r="CE1442" s="259"/>
    </row>
    <row r="1443" spans="46:83" x14ac:dyDescent="0.15">
      <c r="AT1443" s="259"/>
      <c r="AU1443" s="259"/>
      <c r="AV1443" s="259"/>
      <c r="AW1443" s="259"/>
      <c r="AX1443" s="259"/>
      <c r="AY1443" s="259"/>
      <c r="AZ1443" s="259"/>
      <c r="BA1443" s="259"/>
      <c r="BB1443" s="259"/>
      <c r="BC1443" s="259"/>
      <c r="BD1443" s="259"/>
      <c r="BE1443" s="259"/>
      <c r="BF1443" s="259"/>
      <c r="BG1443" s="259"/>
      <c r="BH1443" s="259"/>
      <c r="BI1443" s="259"/>
      <c r="BJ1443" s="259"/>
      <c r="BK1443" s="259"/>
      <c r="BL1443" s="259"/>
      <c r="BM1443" s="259"/>
      <c r="BN1443" s="259"/>
      <c r="BO1443" s="259"/>
      <c r="BP1443" s="259"/>
      <c r="BQ1443" s="259"/>
      <c r="BR1443" s="259"/>
      <c r="BS1443" s="259"/>
      <c r="BT1443" s="259"/>
      <c r="BU1443" s="259"/>
      <c r="BV1443" s="259"/>
      <c r="BW1443" s="259"/>
      <c r="BX1443" s="259"/>
      <c r="BY1443" s="259"/>
      <c r="BZ1443" s="259"/>
      <c r="CA1443" s="259"/>
      <c r="CB1443" s="259"/>
      <c r="CC1443" s="259"/>
      <c r="CD1443" s="259"/>
      <c r="CE1443" s="259"/>
    </row>
    <row r="1444" spans="46:83" x14ac:dyDescent="0.15">
      <c r="AT1444" s="259"/>
      <c r="AU1444" s="259"/>
      <c r="AV1444" s="259"/>
      <c r="AW1444" s="259"/>
      <c r="AX1444" s="259"/>
      <c r="AY1444" s="259"/>
      <c r="AZ1444" s="259"/>
      <c r="BA1444" s="259"/>
      <c r="BB1444" s="259"/>
      <c r="BC1444" s="259"/>
      <c r="BD1444" s="259"/>
      <c r="BE1444" s="259"/>
      <c r="BF1444" s="259"/>
      <c r="BG1444" s="259"/>
      <c r="BH1444" s="259"/>
      <c r="BI1444" s="259"/>
      <c r="BJ1444" s="259"/>
      <c r="BK1444" s="259"/>
      <c r="BL1444" s="259"/>
      <c r="BM1444" s="259"/>
      <c r="BN1444" s="259"/>
      <c r="BO1444" s="259"/>
      <c r="BP1444" s="259"/>
      <c r="BQ1444" s="259"/>
      <c r="BR1444" s="259"/>
      <c r="BS1444" s="259"/>
      <c r="BT1444" s="259"/>
      <c r="BU1444" s="259"/>
      <c r="BV1444" s="259"/>
      <c r="BW1444" s="259"/>
      <c r="BX1444" s="259"/>
      <c r="BY1444" s="259"/>
      <c r="BZ1444" s="259"/>
      <c r="CA1444" s="259"/>
      <c r="CB1444" s="259"/>
      <c r="CC1444" s="259"/>
      <c r="CD1444" s="259"/>
      <c r="CE1444" s="259"/>
    </row>
    <row r="1445" spans="46:83" x14ac:dyDescent="0.15">
      <c r="AT1445" s="259"/>
      <c r="AU1445" s="259"/>
      <c r="AV1445" s="259"/>
      <c r="AW1445" s="259"/>
      <c r="AX1445" s="259"/>
      <c r="AY1445" s="259"/>
      <c r="AZ1445" s="259"/>
      <c r="BA1445" s="259"/>
      <c r="BB1445" s="259"/>
      <c r="BC1445" s="259"/>
      <c r="BD1445" s="259"/>
      <c r="BE1445" s="259"/>
      <c r="BF1445" s="259"/>
      <c r="BG1445" s="259"/>
      <c r="BH1445" s="259"/>
      <c r="BI1445" s="259"/>
      <c r="BJ1445" s="259"/>
      <c r="BK1445" s="259"/>
      <c r="BL1445" s="259"/>
      <c r="BM1445" s="259"/>
      <c r="BN1445" s="259"/>
      <c r="BO1445" s="259"/>
      <c r="BP1445" s="259"/>
      <c r="BQ1445" s="259"/>
      <c r="BR1445" s="259"/>
      <c r="BS1445" s="259"/>
      <c r="BT1445" s="259"/>
      <c r="BU1445" s="259"/>
      <c r="BV1445" s="259"/>
      <c r="BW1445" s="259"/>
      <c r="BX1445" s="259"/>
      <c r="BY1445" s="259"/>
      <c r="BZ1445" s="259"/>
      <c r="CA1445" s="259"/>
      <c r="CB1445" s="259"/>
      <c r="CC1445" s="259"/>
      <c r="CD1445" s="259"/>
      <c r="CE1445" s="259"/>
    </row>
    <row r="1446" spans="46:83" x14ac:dyDescent="0.15">
      <c r="AT1446" s="259"/>
      <c r="AU1446" s="259"/>
      <c r="AV1446" s="259"/>
      <c r="AW1446" s="259"/>
      <c r="AX1446" s="259"/>
      <c r="AY1446" s="259"/>
      <c r="AZ1446" s="259"/>
      <c r="BA1446" s="259"/>
      <c r="BB1446" s="259"/>
      <c r="BC1446" s="259"/>
      <c r="BD1446" s="259"/>
      <c r="BE1446" s="259"/>
      <c r="BF1446" s="259"/>
      <c r="BG1446" s="259"/>
      <c r="BH1446" s="259"/>
      <c r="BI1446" s="259"/>
      <c r="BJ1446" s="259"/>
      <c r="BK1446" s="259"/>
      <c r="BL1446" s="259"/>
      <c r="BM1446" s="259"/>
      <c r="BN1446" s="259"/>
      <c r="BO1446" s="259"/>
      <c r="BP1446" s="259"/>
      <c r="BQ1446" s="259"/>
      <c r="BR1446" s="259"/>
      <c r="BS1446" s="259"/>
      <c r="BT1446" s="259"/>
      <c r="BU1446" s="259"/>
      <c r="BV1446" s="259"/>
      <c r="BW1446" s="259"/>
      <c r="BX1446" s="259"/>
      <c r="BY1446" s="259"/>
      <c r="BZ1446" s="259"/>
      <c r="CA1446" s="259"/>
      <c r="CB1446" s="259"/>
      <c r="CC1446" s="259"/>
      <c r="CD1446" s="259"/>
      <c r="CE1446" s="259"/>
    </row>
    <row r="1447" spans="46:83" x14ac:dyDescent="0.15">
      <c r="AT1447" s="259"/>
      <c r="AU1447" s="259"/>
      <c r="AV1447" s="259"/>
      <c r="AW1447" s="259"/>
      <c r="AX1447" s="259"/>
      <c r="AY1447" s="259"/>
      <c r="AZ1447" s="259"/>
      <c r="BA1447" s="259"/>
      <c r="BB1447" s="259"/>
      <c r="BC1447" s="259"/>
      <c r="BD1447" s="259"/>
      <c r="BE1447" s="259"/>
      <c r="BF1447" s="259"/>
      <c r="BG1447" s="259"/>
      <c r="BH1447" s="259"/>
      <c r="BI1447" s="259"/>
      <c r="BJ1447" s="259"/>
      <c r="BK1447" s="259"/>
      <c r="BL1447" s="259"/>
      <c r="BM1447" s="259"/>
      <c r="BN1447" s="259"/>
      <c r="BO1447" s="259"/>
      <c r="BP1447" s="259"/>
      <c r="BQ1447" s="259"/>
      <c r="BR1447" s="259"/>
      <c r="BS1447" s="259"/>
      <c r="BT1447" s="259"/>
      <c r="BU1447" s="259"/>
      <c r="BV1447" s="259"/>
      <c r="BW1447" s="259"/>
      <c r="BX1447" s="259"/>
      <c r="BY1447" s="259"/>
      <c r="BZ1447" s="259"/>
      <c r="CA1447" s="259"/>
      <c r="CB1447" s="259"/>
      <c r="CC1447" s="259"/>
      <c r="CD1447" s="259"/>
      <c r="CE1447" s="259"/>
    </row>
    <row r="1448" spans="46:83" x14ac:dyDescent="0.15">
      <c r="AT1448" s="259"/>
      <c r="AU1448" s="259"/>
      <c r="AV1448" s="259"/>
      <c r="AW1448" s="259"/>
      <c r="AX1448" s="259"/>
      <c r="AY1448" s="259"/>
      <c r="AZ1448" s="259"/>
      <c r="BA1448" s="259"/>
      <c r="BB1448" s="259"/>
      <c r="BC1448" s="259"/>
      <c r="BD1448" s="259"/>
      <c r="BE1448" s="259"/>
      <c r="BF1448" s="259"/>
      <c r="BG1448" s="259"/>
      <c r="BH1448" s="259"/>
      <c r="BI1448" s="259"/>
      <c r="BJ1448" s="259"/>
      <c r="BK1448" s="259"/>
      <c r="BL1448" s="259"/>
      <c r="BM1448" s="259"/>
      <c r="BN1448" s="259"/>
      <c r="BO1448" s="259"/>
      <c r="BP1448" s="259"/>
      <c r="BQ1448" s="259"/>
      <c r="BR1448" s="259"/>
      <c r="BS1448" s="259"/>
      <c r="BT1448" s="259"/>
      <c r="BU1448" s="259"/>
      <c r="BV1448" s="259"/>
      <c r="BW1448" s="259"/>
      <c r="BX1448" s="259"/>
      <c r="BY1448" s="259"/>
      <c r="BZ1448" s="259"/>
      <c r="CA1448" s="259"/>
      <c r="CB1448" s="259"/>
      <c r="CC1448" s="259"/>
      <c r="CD1448" s="259"/>
      <c r="CE1448" s="259"/>
    </row>
    <row r="1449" spans="46:83" x14ac:dyDescent="0.15">
      <c r="AT1449" s="259"/>
      <c r="AU1449" s="259"/>
      <c r="AV1449" s="259"/>
      <c r="AW1449" s="259"/>
      <c r="AX1449" s="259"/>
      <c r="AY1449" s="259"/>
      <c r="AZ1449" s="259"/>
      <c r="BA1449" s="259"/>
      <c r="BB1449" s="259"/>
      <c r="BC1449" s="259"/>
      <c r="BD1449" s="259"/>
      <c r="BE1449" s="259"/>
      <c r="BF1449" s="259"/>
      <c r="BG1449" s="259"/>
      <c r="BH1449" s="259"/>
      <c r="BI1449" s="259"/>
      <c r="BJ1449" s="259"/>
      <c r="BK1449" s="259"/>
      <c r="BL1449" s="259"/>
      <c r="BM1449" s="259"/>
      <c r="BN1449" s="259"/>
      <c r="BO1449" s="259"/>
      <c r="BP1449" s="259"/>
      <c r="BQ1449" s="259"/>
      <c r="BR1449" s="259"/>
      <c r="BS1449" s="259"/>
      <c r="BT1449" s="259"/>
      <c r="BU1449" s="259"/>
      <c r="BV1449" s="259"/>
      <c r="BW1449" s="259"/>
      <c r="BX1449" s="259"/>
      <c r="BY1449" s="259"/>
      <c r="BZ1449" s="259"/>
      <c r="CA1449" s="259"/>
      <c r="CB1449" s="259"/>
      <c r="CC1449" s="259"/>
      <c r="CD1449" s="259"/>
      <c r="CE1449" s="259"/>
    </row>
    <row r="1450" spans="46:83" x14ac:dyDescent="0.15">
      <c r="AT1450" s="259"/>
      <c r="AU1450" s="259"/>
      <c r="AV1450" s="259"/>
      <c r="AW1450" s="259"/>
      <c r="AX1450" s="259"/>
      <c r="AY1450" s="259"/>
      <c r="AZ1450" s="259"/>
      <c r="BA1450" s="259"/>
      <c r="BB1450" s="259"/>
      <c r="BC1450" s="259"/>
      <c r="BD1450" s="259"/>
      <c r="BE1450" s="259"/>
      <c r="BF1450" s="259"/>
      <c r="BG1450" s="259"/>
      <c r="BH1450" s="259"/>
      <c r="BI1450" s="259"/>
      <c r="BJ1450" s="259"/>
      <c r="BK1450" s="259"/>
      <c r="BL1450" s="259"/>
      <c r="BM1450" s="259"/>
      <c r="BN1450" s="259"/>
      <c r="BO1450" s="259"/>
      <c r="BP1450" s="259"/>
      <c r="BQ1450" s="259"/>
      <c r="BR1450" s="259"/>
      <c r="BS1450" s="259"/>
      <c r="BT1450" s="259"/>
      <c r="BU1450" s="259"/>
      <c r="BV1450" s="259"/>
      <c r="BW1450" s="259"/>
      <c r="BX1450" s="259"/>
      <c r="BY1450" s="259"/>
      <c r="BZ1450" s="259"/>
      <c r="CA1450" s="259"/>
      <c r="CB1450" s="259"/>
      <c r="CC1450" s="259"/>
      <c r="CD1450" s="259"/>
      <c r="CE1450" s="259"/>
    </row>
    <row r="1451" spans="46:83" x14ac:dyDescent="0.15">
      <c r="AT1451" s="259"/>
      <c r="AU1451" s="259"/>
      <c r="AV1451" s="259"/>
      <c r="AW1451" s="259"/>
      <c r="AX1451" s="259"/>
      <c r="AY1451" s="259"/>
      <c r="AZ1451" s="259"/>
      <c r="BA1451" s="259"/>
      <c r="BB1451" s="259"/>
      <c r="BC1451" s="259"/>
      <c r="BD1451" s="259"/>
      <c r="BE1451" s="259"/>
      <c r="BF1451" s="259"/>
      <c r="BG1451" s="259"/>
      <c r="BH1451" s="259"/>
      <c r="BI1451" s="259"/>
      <c r="BJ1451" s="259"/>
      <c r="BK1451" s="259"/>
      <c r="BL1451" s="259"/>
      <c r="BM1451" s="259"/>
      <c r="BN1451" s="259"/>
      <c r="BO1451" s="259"/>
      <c r="BP1451" s="259"/>
      <c r="BQ1451" s="259"/>
      <c r="BR1451" s="259"/>
      <c r="BS1451" s="259"/>
      <c r="BT1451" s="259"/>
      <c r="BU1451" s="259"/>
      <c r="BV1451" s="259"/>
      <c r="BW1451" s="259"/>
      <c r="BX1451" s="259"/>
      <c r="BY1451" s="259"/>
      <c r="BZ1451" s="259"/>
      <c r="CA1451" s="259"/>
      <c r="CB1451" s="259"/>
      <c r="CC1451" s="259"/>
      <c r="CD1451" s="259"/>
      <c r="CE1451" s="259"/>
    </row>
    <row r="1452" spans="46:83" x14ac:dyDescent="0.15">
      <c r="AT1452" s="259"/>
      <c r="AU1452" s="259"/>
      <c r="AV1452" s="259"/>
      <c r="AW1452" s="259"/>
      <c r="AX1452" s="259"/>
      <c r="AY1452" s="259"/>
      <c r="AZ1452" s="259"/>
      <c r="BA1452" s="259"/>
      <c r="BB1452" s="259"/>
      <c r="BC1452" s="259"/>
      <c r="BD1452" s="259"/>
      <c r="BE1452" s="259"/>
      <c r="BF1452" s="259"/>
      <c r="BG1452" s="259"/>
      <c r="BH1452" s="259"/>
      <c r="BI1452" s="259"/>
      <c r="BJ1452" s="259"/>
      <c r="BK1452" s="259"/>
      <c r="BL1452" s="259"/>
      <c r="BM1452" s="259"/>
      <c r="BN1452" s="259"/>
      <c r="BO1452" s="259"/>
      <c r="BP1452" s="259"/>
      <c r="BQ1452" s="259"/>
      <c r="BR1452" s="259"/>
      <c r="BS1452" s="259"/>
      <c r="BT1452" s="259"/>
      <c r="BU1452" s="259"/>
      <c r="BV1452" s="259"/>
      <c r="BW1452" s="259"/>
      <c r="BX1452" s="259"/>
      <c r="BY1452" s="259"/>
      <c r="BZ1452" s="259"/>
      <c r="CA1452" s="259"/>
      <c r="CB1452" s="259"/>
      <c r="CC1452" s="259"/>
      <c r="CD1452" s="259"/>
      <c r="CE1452" s="259"/>
    </row>
    <row r="1453" spans="46:83" x14ac:dyDescent="0.15">
      <c r="AT1453" s="259"/>
      <c r="AU1453" s="259"/>
      <c r="AV1453" s="259"/>
      <c r="AW1453" s="259"/>
      <c r="AX1453" s="259"/>
      <c r="AY1453" s="259"/>
      <c r="AZ1453" s="259"/>
      <c r="BA1453" s="259"/>
      <c r="BB1453" s="259"/>
      <c r="BC1453" s="259"/>
      <c r="BD1453" s="259"/>
      <c r="BE1453" s="259"/>
      <c r="BF1453" s="259"/>
      <c r="BG1453" s="259"/>
      <c r="BH1453" s="259"/>
      <c r="BI1453" s="259"/>
      <c r="BJ1453" s="259"/>
      <c r="BK1453" s="259"/>
      <c r="BL1453" s="259"/>
      <c r="BM1453" s="259"/>
      <c r="BN1453" s="259"/>
      <c r="BO1453" s="259"/>
      <c r="BP1453" s="259"/>
      <c r="BQ1453" s="259"/>
      <c r="BR1453" s="259"/>
      <c r="BS1453" s="259"/>
      <c r="BT1453" s="259"/>
      <c r="BU1453" s="259"/>
      <c r="BV1453" s="259"/>
      <c r="BW1453" s="259"/>
      <c r="BX1453" s="259"/>
      <c r="BY1453" s="259"/>
      <c r="BZ1453" s="259"/>
      <c r="CA1453" s="259"/>
      <c r="CB1453" s="259"/>
      <c r="CC1453" s="259"/>
      <c r="CD1453" s="259"/>
      <c r="CE1453" s="259"/>
    </row>
    <row r="1454" spans="46:83" x14ac:dyDescent="0.15">
      <c r="AT1454" s="259"/>
      <c r="AU1454" s="259"/>
      <c r="AV1454" s="259"/>
      <c r="AW1454" s="259"/>
      <c r="AX1454" s="259"/>
      <c r="AY1454" s="259"/>
      <c r="AZ1454" s="259"/>
      <c r="BA1454" s="259"/>
      <c r="BB1454" s="259"/>
      <c r="BC1454" s="259"/>
      <c r="BD1454" s="259"/>
      <c r="BE1454" s="259"/>
      <c r="BF1454" s="259"/>
      <c r="BG1454" s="259"/>
      <c r="BH1454" s="259"/>
      <c r="BI1454" s="259"/>
      <c r="BJ1454" s="259"/>
      <c r="BK1454" s="259"/>
      <c r="BL1454" s="259"/>
      <c r="BM1454" s="259"/>
      <c r="BN1454" s="259"/>
      <c r="BO1454" s="259"/>
      <c r="BP1454" s="259"/>
      <c r="BQ1454" s="259"/>
      <c r="BR1454" s="259"/>
      <c r="BS1454" s="259"/>
      <c r="BT1454" s="259"/>
      <c r="BU1454" s="259"/>
      <c r="BV1454" s="259"/>
      <c r="BW1454" s="259"/>
      <c r="BX1454" s="259"/>
      <c r="BY1454" s="259"/>
      <c r="BZ1454" s="259"/>
      <c r="CA1454" s="259"/>
      <c r="CB1454" s="259"/>
      <c r="CC1454" s="259"/>
      <c r="CD1454" s="259"/>
      <c r="CE1454" s="259"/>
    </row>
    <row r="1455" spans="46:83" x14ac:dyDescent="0.15">
      <c r="AT1455" s="259"/>
      <c r="AU1455" s="259"/>
      <c r="AV1455" s="259"/>
      <c r="AW1455" s="259"/>
      <c r="AX1455" s="259"/>
      <c r="AY1455" s="259"/>
      <c r="AZ1455" s="259"/>
      <c r="BA1455" s="259"/>
      <c r="BB1455" s="259"/>
      <c r="BC1455" s="259"/>
      <c r="BD1455" s="259"/>
      <c r="BE1455" s="259"/>
      <c r="BF1455" s="259"/>
      <c r="BG1455" s="259"/>
      <c r="BH1455" s="259"/>
      <c r="BI1455" s="259"/>
      <c r="BJ1455" s="259"/>
      <c r="BK1455" s="259"/>
      <c r="BL1455" s="259"/>
      <c r="BM1455" s="259"/>
      <c r="BN1455" s="259"/>
      <c r="BO1455" s="259"/>
      <c r="BP1455" s="259"/>
      <c r="BQ1455" s="259"/>
      <c r="BR1455" s="259"/>
      <c r="BS1455" s="259"/>
      <c r="BT1455" s="259"/>
      <c r="BU1455" s="259"/>
      <c r="BV1455" s="259"/>
      <c r="BW1455" s="259"/>
      <c r="BX1455" s="259"/>
      <c r="BY1455" s="259"/>
      <c r="BZ1455" s="259"/>
      <c r="CA1455" s="259"/>
      <c r="CB1455" s="259"/>
      <c r="CC1455" s="259"/>
      <c r="CD1455" s="259"/>
      <c r="CE1455" s="259"/>
    </row>
    <row r="1456" spans="46:83" x14ac:dyDescent="0.15">
      <c r="AT1456" s="259"/>
      <c r="AU1456" s="259"/>
      <c r="AV1456" s="259"/>
      <c r="AW1456" s="259"/>
      <c r="AX1456" s="259"/>
      <c r="AY1456" s="259"/>
      <c r="AZ1456" s="259"/>
      <c r="BA1456" s="259"/>
      <c r="BB1456" s="259"/>
      <c r="BC1456" s="259"/>
      <c r="BD1456" s="259"/>
      <c r="BE1456" s="259"/>
      <c r="BF1456" s="259"/>
      <c r="BG1456" s="259"/>
      <c r="BH1456" s="259"/>
      <c r="BI1456" s="259"/>
      <c r="BJ1456" s="259"/>
      <c r="BK1456" s="259"/>
      <c r="BL1456" s="259"/>
      <c r="BM1456" s="259"/>
      <c r="BN1456" s="259"/>
      <c r="BO1456" s="259"/>
      <c r="BP1456" s="259"/>
      <c r="BQ1456" s="259"/>
      <c r="BR1456" s="259"/>
      <c r="BS1456" s="259"/>
      <c r="BT1456" s="259"/>
      <c r="BU1456" s="259"/>
      <c r="BV1456" s="259"/>
      <c r="BW1456" s="259"/>
      <c r="BX1456" s="259"/>
      <c r="BY1456" s="259"/>
      <c r="BZ1456" s="259"/>
      <c r="CA1456" s="259"/>
      <c r="CB1456" s="259"/>
      <c r="CC1456" s="259"/>
      <c r="CD1456" s="259"/>
      <c r="CE1456" s="259"/>
    </row>
    <row r="1457" spans="46:83" x14ac:dyDescent="0.15">
      <c r="AT1457" s="259"/>
      <c r="AU1457" s="259"/>
      <c r="AV1457" s="259"/>
      <c r="AW1457" s="259"/>
      <c r="AX1457" s="259"/>
      <c r="AY1457" s="259"/>
      <c r="AZ1457" s="259"/>
      <c r="BA1457" s="259"/>
      <c r="BB1457" s="259"/>
      <c r="BC1457" s="259"/>
      <c r="BD1457" s="259"/>
      <c r="BE1457" s="259"/>
      <c r="BF1457" s="259"/>
      <c r="BG1457" s="259"/>
      <c r="BH1457" s="259"/>
      <c r="BI1457" s="259"/>
      <c r="BJ1457" s="259"/>
      <c r="BK1457" s="259"/>
      <c r="BL1457" s="259"/>
      <c r="BM1457" s="259"/>
      <c r="BN1457" s="259"/>
      <c r="BO1457" s="259"/>
      <c r="BP1457" s="259"/>
      <c r="BQ1457" s="259"/>
      <c r="BR1457" s="259"/>
      <c r="BS1457" s="259"/>
      <c r="BT1457" s="259"/>
      <c r="BU1457" s="259"/>
      <c r="BV1457" s="259"/>
      <c r="BW1457" s="259"/>
      <c r="BX1457" s="259"/>
      <c r="BY1457" s="259"/>
      <c r="BZ1457" s="259"/>
      <c r="CA1457" s="259"/>
      <c r="CB1457" s="259"/>
      <c r="CC1457" s="259"/>
      <c r="CD1457" s="259"/>
      <c r="CE1457" s="259"/>
    </row>
    <row r="1458" spans="46:83" x14ac:dyDescent="0.15">
      <c r="AT1458" s="259"/>
      <c r="AU1458" s="259"/>
      <c r="AV1458" s="259"/>
      <c r="AW1458" s="259"/>
      <c r="AX1458" s="259"/>
      <c r="AY1458" s="259"/>
      <c r="AZ1458" s="259"/>
      <c r="BA1458" s="259"/>
      <c r="BB1458" s="259"/>
      <c r="BC1458" s="259"/>
      <c r="BD1458" s="259"/>
      <c r="BE1458" s="259"/>
      <c r="BF1458" s="259"/>
      <c r="BG1458" s="259"/>
      <c r="BH1458" s="259"/>
      <c r="BI1458" s="259"/>
      <c r="BJ1458" s="259"/>
      <c r="BK1458" s="259"/>
      <c r="BL1458" s="259"/>
      <c r="BM1458" s="259"/>
      <c r="BN1458" s="259"/>
      <c r="BO1458" s="259"/>
      <c r="BP1458" s="259"/>
      <c r="BQ1458" s="259"/>
      <c r="BR1458" s="259"/>
      <c r="BS1458" s="259"/>
      <c r="BT1458" s="259"/>
      <c r="BU1458" s="259"/>
      <c r="BV1458" s="259"/>
      <c r="BW1458" s="259"/>
      <c r="BX1458" s="259"/>
      <c r="BY1458" s="259"/>
      <c r="BZ1458" s="259"/>
      <c r="CA1458" s="259"/>
      <c r="CB1458" s="259"/>
      <c r="CC1458" s="259"/>
      <c r="CD1458" s="259"/>
      <c r="CE1458" s="259"/>
    </row>
    <row r="1459" spans="46:83" x14ac:dyDescent="0.15">
      <c r="AT1459" s="259"/>
      <c r="AU1459" s="259"/>
      <c r="AV1459" s="259"/>
      <c r="AW1459" s="259"/>
      <c r="AX1459" s="259"/>
      <c r="AY1459" s="259"/>
      <c r="AZ1459" s="259"/>
      <c r="BA1459" s="259"/>
      <c r="BB1459" s="259"/>
      <c r="BC1459" s="259"/>
      <c r="BD1459" s="259"/>
      <c r="BE1459" s="259"/>
      <c r="BF1459" s="259"/>
      <c r="BG1459" s="259"/>
      <c r="BH1459" s="259"/>
      <c r="BI1459" s="259"/>
      <c r="BJ1459" s="259"/>
      <c r="BK1459" s="259"/>
      <c r="BL1459" s="259"/>
      <c r="BM1459" s="259"/>
      <c r="BN1459" s="259"/>
      <c r="BO1459" s="259"/>
      <c r="BP1459" s="259"/>
      <c r="BQ1459" s="259"/>
      <c r="BR1459" s="259"/>
      <c r="BS1459" s="259"/>
      <c r="BT1459" s="259"/>
      <c r="BU1459" s="259"/>
      <c r="BV1459" s="259"/>
      <c r="BW1459" s="259"/>
      <c r="BX1459" s="259"/>
      <c r="BY1459" s="259"/>
      <c r="BZ1459" s="259"/>
      <c r="CA1459" s="259"/>
      <c r="CB1459" s="259"/>
      <c r="CC1459" s="259"/>
      <c r="CD1459" s="259"/>
      <c r="CE1459" s="259"/>
    </row>
    <row r="1460" spans="46:83" x14ac:dyDescent="0.15">
      <c r="AT1460" s="259"/>
      <c r="AU1460" s="259"/>
      <c r="AV1460" s="259"/>
      <c r="AW1460" s="259"/>
      <c r="AX1460" s="259"/>
      <c r="AY1460" s="259"/>
      <c r="AZ1460" s="259"/>
      <c r="BA1460" s="259"/>
      <c r="BB1460" s="259"/>
      <c r="BC1460" s="259"/>
      <c r="BD1460" s="259"/>
      <c r="BE1460" s="259"/>
      <c r="BF1460" s="259"/>
      <c r="BG1460" s="259"/>
      <c r="BH1460" s="259"/>
      <c r="BI1460" s="259"/>
      <c r="BJ1460" s="259"/>
      <c r="BK1460" s="259"/>
      <c r="BL1460" s="259"/>
      <c r="BM1460" s="259"/>
      <c r="BN1460" s="259"/>
      <c r="BO1460" s="259"/>
      <c r="BP1460" s="259"/>
      <c r="BQ1460" s="259"/>
      <c r="BR1460" s="259"/>
      <c r="BS1460" s="259"/>
      <c r="BT1460" s="259"/>
      <c r="BU1460" s="259"/>
      <c r="BV1460" s="259"/>
      <c r="BW1460" s="259"/>
      <c r="BX1460" s="259"/>
      <c r="BY1460" s="259"/>
      <c r="BZ1460" s="259"/>
      <c r="CA1460" s="259"/>
      <c r="CB1460" s="259"/>
      <c r="CC1460" s="259"/>
      <c r="CD1460" s="259"/>
      <c r="CE1460" s="259"/>
    </row>
    <row r="1461" spans="46:83" x14ac:dyDescent="0.15">
      <c r="AT1461" s="259"/>
      <c r="AU1461" s="259"/>
      <c r="AV1461" s="259"/>
      <c r="AW1461" s="259"/>
      <c r="AX1461" s="259"/>
      <c r="AY1461" s="259"/>
      <c r="AZ1461" s="259"/>
      <c r="BA1461" s="259"/>
      <c r="BB1461" s="259"/>
      <c r="BC1461" s="259"/>
      <c r="BD1461" s="259"/>
      <c r="BE1461" s="259"/>
      <c r="BF1461" s="259"/>
      <c r="BG1461" s="259"/>
      <c r="BH1461" s="259"/>
      <c r="BI1461" s="259"/>
      <c r="BJ1461" s="259"/>
      <c r="BK1461" s="259"/>
      <c r="BL1461" s="259"/>
      <c r="BM1461" s="259"/>
      <c r="BN1461" s="259"/>
      <c r="BO1461" s="259"/>
      <c r="BP1461" s="259"/>
      <c r="BQ1461" s="259"/>
      <c r="BR1461" s="259"/>
      <c r="BS1461" s="259"/>
      <c r="BT1461" s="259"/>
      <c r="BU1461" s="259"/>
      <c r="BV1461" s="259"/>
      <c r="BW1461" s="259"/>
      <c r="BX1461" s="259"/>
      <c r="BY1461" s="259"/>
      <c r="BZ1461" s="259"/>
      <c r="CA1461" s="259"/>
      <c r="CB1461" s="259"/>
      <c r="CC1461" s="259"/>
      <c r="CD1461" s="259"/>
      <c r="CE1461" s="259"/>
    </row>
    <row r="1462" spans="46:83" x14ac:dyDescent="0.15">
      <c r="AT1462" s="259"/>
      <c r="AU1462" s="259"/>
      <c r="AV1462" s="259"/>
      <c r="AW1462" s="259"/>
      <c r="AX1462" s="259"/>
      <c r="AY1462" s="259"/>
      <c r="AZ1462" s="259"/>
      <c r="BA1462" s="259"/>
      <c r="BB1462" s="259"/>
      <c r="BC1462" s="259"/>
      <c r="BD1462" s="259"/>
      <c r="BE1462" s="259"/>
      <c r="BF1462" s="259"/>
      <c r="BG1462" s="259"/>
      <c r="BH1462" s="259"/>
      <c r="BI1462" s="259"/>
      <c r="BJ1462" s="259"/>
      <c r="BK1462" s="259"/>
      <c r="BL1462" s="259"/>
      <c r="BM1462" s="259"/>
      <c r="BN1462" s="259"/>
      <c r="BO1462" s="259"/>
      <c r="BP1462" s="259"/>
      <c r="BQ1462" s="259"/>
      <c r="BR1462" s="259"/>
      <c r="BS1462" s="259"/>
      <c r="BT1462" s="259"/>
      <c r="BU1462" s="259"/>
      <c r="BV1462" s="259"/>
      <c r="BW1462" s="259"/>
      <c r="BX1462" s="259"/>
      <c r="BY1462" s="259"/>
      <c r="BZ1462" s="259"/>
      <c r="CA1462" s="259"/>
      <c r="CB1462" s="259"/>
      <c r="CC1462" s="259"/>
      <c r="CD1462" s="259"/>
      <c r="CE1462" s="259"/>
    </row>
    <row r="1463" spans="46:83" x14ac:dyDescent="0.15">
      <c r="AT1463" s="259"/>
      <c r="AU1463" s="259"/>
      <c r="AV1463" s="259"/>
      <c r="AW1463" s="259"/>
      <c r="AX1463" s="259"/>
      <c r="AY1463" s="259"/>
      <c r="AZ1463" s="259"/>
      <c r="BA1463" s="259"/>
      <c r="BB1463" s="259"/>
      <c r="BC1463" s="259"/>
      <c r="BD1463" s="259"/>
      <c r="BE1463" s="259"/>
      <c r="BF1463" s="259"/>
      <c r="BG1463" s="259"/>
      <c r="BH1463" s="259"/>
      <c r="BI1463" s="259"/>
      <c r="BJ1463" s="259"/>
      <c r="BK1463" s="259"/>
      <c r="BL1463" s="259"/>
      <c r="BM1463" s="259"/>
      <c r="BN1463" s="259"/>
      <c r="BO1463" s="259"/>
      <c r="BP1463" s="259"/>
      <c r="BQ1463" s="259"/>
      <c r="BR1463" s="259"/>
      <c r="BS1463" s="259"/>
      <c r="BT1463" s="259"/>
      <c r="BU1463" s="259"/>
      <c r="BV1463" s="259"/>
      <c r="BW1463" s="259"/>
      <c r="BX1463" s="259"/>
      <c r="BY1463" s="259"/>
      <c r="BZ1463" s="259"/>
      <c r="CA1463" s="259"/>
      <c r="CB1463" s="259"/>
      <c r="CC1463" s="259"/>
      <c r="CD1463" s="259"/>
      <c r="CE1463" s="259"/>
    </row>
    <row r="1464" spans="46:83" x14ac:dyDescent="0.15">
      <c r="AT1464" s="259"/>
      <c r="AU1464" s="259"/>
      <c r="AV1464" s="259"/>
      <c r="AW1464" s="259"/>
      <c r="AX1464" s="259"/>
      <c r="AY1464" s="259"/>
      <c r="AZ1464" s="259"/>
      <c r="BA1464" s="259"/>
      <c r="BB1464" s="259"/>
      <c r="BC1464" s="259"/>
      <c r="BD1464" s="259"/>
      <c r="BE1464" s="259"/>
      <c r="BF1464" s="259"/>
      <c r="BG1464" s="259"/>
      <c r="BH1464" s="259"/>
      <c r="BI1464" s="259"/>
      <c r="BJ1464" s="259"/>
      <c r="BK1464" s="259"/>
      <c r="BL1464" s="259"/>
      <c r="BM1464" s="259"/>
      <c r="BN1464" s="259"/>
      <c r="BO1464" s="259"/>
      <c r="BP1464" s="259"/>
      <c r="BQ1464" s="259"/>
      <c r="BR1464" s="259"/>
      <c r="BS1464" s="259"/>
      <c r="BT1464" s="259"/>
      <c r="BU1464" s="259"/>
      <c r="BV1464" s="259"/>
      <c r="BW1464" s="259"/>
      <c r="BX1464" s="259"/>
      <c r="BY1464" s="259"/>
      <c r="BZ1464" s="259"/>
      <c r="CA1464" s="259"/>
      <c r="CB1464" s="259"/>
      <c r="CC1464" s="259"/>
      <c r="CD1464" s="259"/>
      <c r="CE1464" s="259"/>
    </row>
    <row r="1465" spans="46:83" x14ac:dyDescent="0.15">
      <c r="AT1465" s="259"/>
      <c r="AU1465" s="259"/>
      <c r="AV1465" s="259"/>
      <c r="AW1465" s="259"/>
      <c r="AX1465" s="259"/>
      <c r="AY1465" s="259"/>
      <c r="AZ1465" s="259"/>
      <c r="BA1465" s="259"/>
      <c r="BB1465" s="259"/>
      <c r="BC1465" s="259"/>
      <c r="BD1465" s="259"/>
      <c r="BE1465" s="259"/>
      <c r="BF1465" s="259"/>
      <c r="BG1465" s="259"/>
      <c r="BH1465" s="259"/>
      <c r="BI1465" s="259"/>
      <c r="BJ1465" s="259"/>
      <c r="BK1465" s="259"/>
      <c r="BL1465" s="259"/>
      <c r="BM1465" s="259"/>
      <c r="BN1465" s="259"/>
      <c r="BO1465" s="259"/>
      <c r="BP1465" s="259"/>
      <c r="BQ1465" s="259"/>
      <c r="BR1465" s="259"/>
      <c r="BS1465" s="259"/>
      <c r="BT1465" s="259"/>
      <c r="BU1465" s="259"/>
      <c r="BV1465" s="259"/>
      <c r="BW1465" s="259"/>
      <c r="BX1465" s="259"/>
      <c r="BY1465" s="259"/>
      <c r="BZ1465" s="259"/>
      <c r="CA1465" s="259"/>
      <c r="CB1465" s="259"/>
      <c r="CC1465" s="259"/>
      <c r="CD1465" s="259"/>
      <c r="CE1465" s="259"/>
    </row>
    <row r="1466" spans="46:83" x14ac:dyDescent="0.15">
      <c r="AT1466" s="259"/>
      <c r="AU1466" s="259"/>
      <c r="AV1466" s="259"/>
      <c r="AW1466" s="259"/>
      <c r="AX1466" s="259"/>
      <c r="AY1466" s="259"/>
      <c r="AZ1466" s="259"/>
      <c r="BA1466" s="259"/>
      <c r="BB1466" s="259"/>
      <c r="BC1466" s="259"/>
      <c r="BD1466" s="259"/>
      <c r="BE1466" s="259"/>
      <c r="BF1466" s="259"/>
      <c r="BG1466" s="259"/>
      <c r="BH1466" s="259"/>
      <c r="BI1466" s="259"/>
      <c r="BJ1466" s="259"/>
      <c r="BK1466" s="259"/>
      <c r="BL1466" s="259"/>
      <c r="BM1466" s="259"/>
      <c r="BN1466" s="259"/>
      <c r="BO1466" s="259"/>
      <c r="BP1466" s="259"/>
      <c r="BQ1466" s="259"/>
      <c r="BR1466" s="259"/>
      <c r="BS1466" s="259"/>
      <c r="BT1466" s="259"/>
      <c r="BU1466" s="259"/>
      <c r="BV1466" s="259"/>
      <c r="BW1466" s="259"/>
      <c r="BX1466" s="259"/>
      <c r="BY1466" s="259"/>
      <c r="BZ1466" s="259"/>
      <c r="CA1466" s="259"/>
      <c r="CB1466" s="259"/>
      <c r="CC1466" s="259"/>
      <c r="CD1466" s="259"/>
      <c r="CE1466" s="259"/>
    </row>
    <row r="1467" spans="46:83" x14ac:dyDescent="0.15">
      <c r="AT1467" s="259"/>
      <c r="AU1467" s="259"/>
      <c r="AV1467" s="259"/>
      <c r="AW1467" s="259"/>
      <c r="AX1467" s="259"/>
      <c r="AY1467" s="259"/>
      <c r="AZ1467" s="259"/>
      <c r="BA1467" s="259"/>
      <c r="BB1467" s="259"/>
      <c r="BC1467" s="259"/>
      <c r="BD1467" s="259"/>
      <c r="BE1467" s="259"/>
      <c r="BF1467" s="259"/>
      <c r="BG1467" s="259"/>
      <c r="BH1467" s="259"/>
      <c r="BI1467" s="259"/>
      <c r="BJ1467" s="259"/>
      <c r="BK1467" s="259"/>
      <c r="BL1467" s="259"/>
      <c r="BM1467" s="259"/>
      <c r="BN1467" s="259"/>
      <c r="BO1467" s="259"/>
      <c r="BP1467" s="259"/>
      <c r="BQ1467" s="259"/>
      <c r="BR1467" s="259"/>
      <c r="BS1467" s="259"/>
      <c r="BT1467" s="259"/>
      <c r="BU1467" s="259"/>
      <c r="BV1467" s="259"/>
      <c r="BW1467" s="259"/>
      <c r="BX1467" s="259"/>
      <c r="BY1467" s="259"/>
      <c r="BZ1467" s="259"/>
      <c r="CA1467" s="259"/>
      <c r="CB1467" s="259"/>
      <c r="CC1467" s="259"/>
      <c r="CD1467" s="259"/>
      <c r="CE1467" s="259"/>
    </row>
    <row r="1468" spans="46:83" x14ac:dyDescent="0.15">
      <c r="AT1468" s="259"/>
      <c r="AU1468" s="259"/>
      <c r="AV1468" s="259"/>
      <c r="AW1468" s="259"/>
      <c r="AX1468" s="259"/>
      <c r="AY1468" s="259"/>
      <c r="AZ1468" s="259"/>
      <c r="BA1468" s="259"/>
      <c r="BB1468" s="259"/>
      <c r="BC1468" s="259"/>
      <c r="BD1468" s="259"/>
      <c r="BE1468" s="259"/>
      <c r="BF1468" s="259"/>
      <c r="BG1468" s="259"/>
      <c r="BH1468" s="259"/>
      <c r="BI1468" s="259"/>
      <c r="BJ1468" s="259"/>
      <c r="BK1468" s="259"/>
      <c r="BL1468" s="259"/>
      <c r="BM1468" s="259"/>
      <c r="BN1468" s="259"/>
      <c r="BO1468" s="259"/>
      <c r="BP1468" s="259"/>
      <c r="BQ1468" s="259"/>
      <c r="BR1468" s="259"/>
      <c r="BS1468" s="259"/>
      <c r="BT1468" s="259"/>
      <c r="BU1468" s="259"/>
      <c r="BV1468" s="259"/>
      <c r="BW1468" s="259"/>
      <c r="BX1468" s="259"/>
      <c r="BY1468" s="259"/>
      <c r="BZ1468" s="259"/>
      <c r="CA1468" s="259"/>
      <c r="CB1468" s="259"/>
      <c r="CC1468" s="259"/>
      <c r="CD1468" s="259"/>
      <c r="CE1468" s="259"/>
    </row>
    <row r="1469" spans="46:83" x14ac:dyDescent="0.15">
      <c r="AT1469" s="259"/>
      <c r="AU1469" s="259"/>
      <c r="AV1469" s="259"/>
      <c r="AW1469" s="259"/>
      <c r="AX1469" s="259"/>
      <c r="AY1469" s="259"/>
      <c r="AZ1469" s="259"/>
      <c r="BA1469" s="259"/>
      <c r="BB1469" s="259"/>
      <c r="BC1469" s="259"/>
      <c r="BD1469" s="259"/>
      <c r="BE1469" s="259"/>
      <c r="BF1469" s="259"/>
      <c r="BG1469" s="259"/>
      <c r="BH1469" s="259"/>
      <c r="BI1469" s="259"/>
      <c r="BJ1469" s="259"/>
      <c r="BK1469" s="259"/>
      <c r="BL1469" s="259"/>
      <c r="BM1469" s="259"/>
      <c r="BN1469" s="259"/>
      <c r="BO1469" s="259"/>
      <c r="BP1469" s="259"/>
      <c r="BQ1469" s="259"/>
      <c r="BR1469" s="259"/>
      <c r="BS1469" s="259"/>
      <c r="BT1469" s="259"/>
      <c r="BU1469" s="259"/>
      <c r="BV1469" s="259"/>
      <c r="BW1469" s="259"/>
      <c r="BX1469" s="259"/>
      <c r="BY1469" s="259"/>
      <c r="BZ1469" s="259"/>
      <c r="CA1469" s="259"/>
      <c r="CB1469" s="259"/>
      <c r="CC1469" s="259"/>
      <c r="CD1469" s="259"/>
      <c r="CE1469" s="259"/>
    </row>
    <row r="1470" spans="46:83" x14ac:dyDescent="0.15">
      <c r="AT1470" s="259"/>
      <c r="AU1470" s="259"/>
      <c r="AV1470" s="259"/>
      <c r="AW1470" s="259"/>
      <c r="AX1470" s="259"/>
      <c r="AY1470" s="259"/>
      <c r="AZ1470" s="259"/>
      <c r="BA1470" s="259"/>
      <c r="BB1470" s="259"/>
      <c r="BC1470" s="259"/>
      <c r="BD1470" s="259"/>
      <c r="BE1470" s="259"/>
      <c r="BF1470" s="259"/>
      <c r="BG1470" s="259"/>
      <c r="BH1470" s="259"/>
      <c r="BI1470" s="259"/>
      <c r="BJ1470" s="259"/>
      <c r="BK1470" s="259"/>
      <c r="BL1470" s="259"/>
      <c r="BM1470" s="259"/>
      <c r="BN1470" s="259"/>
      <c r="BO1470" s="259"/>
      <c r="BP1470" s="259"/>
      <c r="BQ1470" s="259"/>
      <c r="BR1470" s="259"/>
      <c r="BS1470" s="259"/>
      <c r="BT1470" s="259"/>
      <c r="BU1470" s="259"/>
      <c r="BV1470" s="259"/>
      <c r="BW1470" s="259"/>
      <c r="BX1470" s="259"/>
      <c r="BY1470" s="259"/>
      <c r="BZ1470" s="259"/>
      <c r="CA1470" s="259"/>
      <c r="CB1470" s="259"/>
      <c r="CC1470" s="259"/>
      <c r="CD1470" s="259"/>
      <c r="CE1470" s="259"/>
    </row>
    <row r="1471" spans="46:83" x14ac:dyDescent="0.15">
      <c r="AT1471" s="259"/>
      <c r="AU1471" s="259"/>
      <c r="AV1471" s="259"/>
      <c r="AW1471" s="259"/>
      <c r="AX1471" s="259"/>
      <c r="AY1471" s="259"/>
      <c r="AZ1471" s="259"/>
      <c r="BA1471" s="259"/>
      <c r="BB1471" s="259"/>
      <c r="BC1471" s="259"/>
      <c r="BD1471" s="259"/>
      <c r="BE1471" s="259"/>
      <c r="BF1471" s="259"/>
      <c r="BG1471" s="259"/>
      <c r="BH1471" s="259"/>
      <c r="BI1471" s="259"/>
      <c r="BJ1471" s="259"/>
      <c r="BK1471" s="259"/>
      <c r="BL1471" s="259"/>
      <c r="BM1471" s="259"/>
      <c r="BN1471" s="259"/>
      <c r="BO1471" s="259"/>
      <c r="BP1471" s="259"/>
      <c r="BQ1471" s="259"/>
      <c r="BR1471" s="259"/>
      <c r="BS1471" s="259"/>
      <c r="BT1471" s="259"/>
      <c r="BU1471" s="259"/>
      <c r="BV1471" s="259"/>
      <c r="BW1471" s="259"/>
      <c r="BX1471" s="259"/>
      <c r="BY1471" s="259"/>
      <c r="BZ1471" s="259"/>
      <c r="CA1471" s="259"/>
      <c r="CB1471" s="259"/>
      <c r="CC1471" s="259"/>
      <c r="CD1471" s="259"/>
      <c r="CE1471" s="259"/>
    </row>
    <row r="1472" spans="46:83" x14ac:dyDescent="0.15">
      <c r="AT1472" s="259"/>
      <c r="AU1472" s="259"/>
      <c r="AV1472" s="259"/>
      <c r="AW1472" s="259"/>
      <c r="AX1472" s="259"/>
      <c r="AY1472" s="259"/>
      <c r="AZ1472" s="259"/>
      <c r="BA1472" s="259"/>
      <c r="BB1472" s="259"/>
      <c r="BC1472" s="259"/>
      <c r="BD1472" s="259"/>
      <c r="BE1472" s="259"/>
      <c r="BF1472" s="259"/>
      <c r="BG1472" s="259"/>
      <c r="BH1472" s="259"/>
      <c r="BI1472" s="259"/>
      <c r="BJ1472" s="259"/>
      <c r="BK1472" s="259"/>
      <c r="BL1472" s="259"/>
      <c r="BM1472" s="259"/>
      <c r="BN1472" s="259"/>
      <c r="BO1472" s="259"/>
      <c r="BP1472" s="259"/>
      <c r="BQ1472" s="259"/>
      <c r="BR1472" s="259"/>
      <c r="BS1472" s="259"/>
      <c r="BT1472" s="259"/>
      <c r="BU1472" s="259"/>
      <c r="BV1472" s="259"/>
      <c r="BW1472" s="259"/>
      <c r="BX1472" s="259"/>
      <c r="BY1472" s="259"/>
      <c r="BZ1472" s="259"/>
      <c r="CA1472" s="259"/>
      <c r="CB1472" s="259"/>
      <c r="CC1472" s="259"/>
      <c r="CD1472" s="259"/>
      <c r="CE1472" s="259"/>
    </row>
    <row r="1473" spans="46:83" x14ac:dyDescent="0.15">
      <c r="AT1473" s="259"/>
      <c r="AU1473" s="259"/>
      <c r="AV1473" s="259"/>
      <c r="AW1473" s="259"/>
      <c r="AX1473" s="259"/>
      <c r="AY1473" s="259"/>
      <c r="AZ1473" s="259"/>
      <c r="BA1473" s="259"/>
      <c r="BB1473" s="259"/>
      <c r="BC1473" s="259"/>
      <c r="BD1473" s="259"/>
      <c r="BE1473" s="259"/>
      <c r="BF1473" s="259"/>
      <c r="BG1473" s="259"/>
      <c r="BH1473" s="259"/>
      <c r="BI1473" s="259"/>
      <c r="BJ1473" s="259"/>
      <c r="BK1473" s="259"/>
      <c r="BL1473" s="259"/>
      <c r="BM1473" s="259"/>
      <c r="BN1473" s="259"/>
      <c r="BO1473" s="259"/>
      <c r="BP1473" s="259"/>
      <c r="BQ1473" s="259"/>
      <c r="BR1473" s="259"/>
      <c r="BS1473" s="259"/>
      <c r="BT1473" s="259"/>
      <c r="BU1473" s="259"/>
      <c r="BV1473" s="259"/>
      <c r="BW1473" s="259"/>
      <c r="BX1473" s="259"/>
      <c r="BY1473" s="259"/>
      <c r="BZ1473" s="259"/>
      <c r="CA1473" s="259"/>
      <c r="CB1473" s="259"/>
      <c r="CC1473" s="259"/>
      <c r="CD1473" s="259"/>
      <c r="CE1473" s="259"/>
    </row>
    <row r="1474" spans="46:83" x14ac:dyDescent="0.15">
      <c r="AT1474" s="259"/>
      <c r="AU1474" s="259"/>
      <c r="AV1474" s="259"/>
      <c r="AW1474" s="259"/>
      <c r="AX1474" s="259"/>
      <c r="AY1474" s="259"/>
      <c r="AZ1474" s="259"/>
      <c r="BA1474" s="259"/>
      <c r="BB1474" s="259"/>
      <c r="BC1474" s="259"/>
      <c r="BD1474" s="259"/>
      <c r="BE1474" s="259"/>
      <c r="BF1474" s="259"/>
      <c r="BG1474" s="259"/>
      <c r="BH1474" s="259"/>
      <c r="BI1474" s="259"/>
      <c r="BJ1474" s="259"/>
      <c r="BK1474" s="259"/>
      <c r="BL1474" s="259"/>
      <c r="BM1474" s="259"/>
      <c r="BN1474" s="259"/>
      <c r="BO1474" s="259"/>
      <c r="BP1474" s="259"/>
      <c r="BQ1474" s="259"/>
      <c r="BR1474" s="259"/>
      <c r="BS1474" s="259"/>
      <c r="BT1474" s="259"/>
      <c r="BU1474" s="259"/>
      <c r="BV1474" s="259"/>
      <c r="BW1474" s="259"/>
      <c r="BX1474" s="259"/>
      <c r="BY1474" s="259"/>
      <c r="BZ1474" s="259"/>
      <c r="CA1474" s="259"/>
      <c r="CB1474" s="259"/>
      <c r="CC1474" s="259"/>
      <c r="CD1474" s="259"/>
      <c r="CE1474" s="259"/>
    </row>
    <row r="1475" spans="46:83" x14ac:dyDescent="0.15">
      <c r="AT1475" s="259"/>
      <c r="AU1475" s="259"/>
      <c r="AV1475" s="259"/>
      <c r="AW1475" s="259"/>
      <c r="AX1475" s="259"/>
      <c r="AY1475" s="259"/>
      <c r="AZ1475" s="259"/>
      <c r="BA1475" s="259"/>
      <c r="BB1475" s="259"/>
      <c r="BC1475" s="259"/>
      <c r="BD1475" s="259"/>
      <c r="BE1475" s="259"/>
      <c r="BF1475" s="259"/>
      <c r="BG1475" s="259"/>
      <c r="BH1475" s="259"/>
      <c r="BI1475" s="259"/>
      <c r="BJ1475" s="259"/>
      <c r="BK1475" s="259"/>
      <c r="BL1475" s="259"/>
      <c r="BM1475" s="259"/>
      <c r="BN1475" s="259"/>
      <c r="BO1475" s="259"/>
      <c r="BP1475" s="259"/>
      <c r="BQ1475" s="259"/>
      <c r="BR1475" s="259"/>
      <c r="BS1475" s="259"/>
      <c r="BT1475" s="259"/>
      <c r="BU1475" s="259"/>
      <c r="BV1475" s="259"/>
      <c r="BW1475" s="259"/>
      <c r="BX1475" s="259"/>
      <c r="BY1475" s="259"/>
      <c r="BZ1475" s="259"/>
      <c r="CA1475" s="259"/>
      <c r="CB1475" s="259"/>
      <c r="CC1475" s="259"/>
      <c r="CD1475" s="259"/>
      <c r="CE1475" s="259"/>
    </row>
    <row r="1476" spans="46:83" x14ac:dyDescent="0.15">
      <c r="AT1476" s="259"/>
      <c r="AU1476" s="259"/>
      <c r="AV1476" s="259"/>
      <c r="AW1476" s="259"/>
      <c r="AX1476" s="259"/>
      <c r="AY1476" s="259"/>
      <c r="AZ1476" s="259"/>
      <c r="BA1476" s="259"/>
      <c r="BB1476" s="259"/>
      <c r="BC1476" s="259"/>
      <c r="BD1476" s="259"/>
      <c r="BE1476" s="259"/>
      <c r="BF1476" s="259"/>
      <c r="BG1476" s="259"/>
      <c r="BH1476" s="259"/>
      <c r="BI1476" s="259"/>
      <c r="BJ1476" s="259"/>
      <c r="BK1476" s="259"/>
      <c r="BL1476" s="259"/>
      <c r="BM1476" s="259"/>
      <c r="BN1476" s="259"/>
      <c r="BO1476" s="259"/>
      <c r="BP1476" s="259"/>
      <c r="BQ1476" s="259"/>
      <c r="BR1476" s="259"/>
      <c r="BS1476" s="259"/>
      <c r="BT1476" s="259"/>
      <c r="BU1476" s="259"/>
      <c r="BV1476" s="259"/>
      <c r="BW1476" s="259"/>
      <c r="BX1476" s="259"/>
      <c r="BY1476" s="259"/>
      <c r="BZ1476" s="259"/>
      <c r="CA1476" s="259"/>
      <c r="CB1476" s="259"/>
      <c r="CC1476" s="259"/>
      <c r="CD1476" s="259"/>
      <c r="CE1476" s="259"/>
    </row>
    <row r="1477" spans="46:83" x14ac:dyDescent="0.15">
      <c r="AT1477" s="259"/>
      <c r="AU1477" s="259"/>
      <c r="AV1477" s="259"/>
      <c r="AW1477" s="259"/>
      <c r="AX1477" s="259"/>
      <c r="AY1477" s="259"/>
      <c r="AZ1477" s="259"/>
      <c r="BA1477" s="259"/>
      <c r="BB1477" s="259"/>
      <c r="BC1477" s="259"/>
      <c r="BD1477" s="259"/>
      <c r="BE1477" s="259"/>
      <c r="BF1477" s="259"/>
      <c r="BG1477" s="259"/>
      <c r="BH1477" s="259"/>
      <c r="BI1477" s="259"/>
      <c r="BJ1477" s="259"/>
      <c r="BK1477" s="259"/>
      <c r="BL1477" s="259"/>
      <c r="BM1477" s="259"/>
      <c r="BN1477" s="259"/>
      <c r="BO1477" s="259"/>
      <c r="BP1477" s="259"/>
      <c r="BQ1477" s="259"/>
      <c r="BR1477" s="259"/>
      <c r="BS1477" s="259"/>
      <c r="BT1477" s="259"/>
      <c r="BU1477" s="259"/>
      <c r="BV1477" s="259"/>
      <c r="BW1477" s="259"/>
      <c r="BX1477" s="259"/>
      <c r="BY1477" s="259"/>
      <c r="BZ1477" s="259"/>
      <c r="CA1477" s="259"/>
      <c r="CB1477" s="259"/>
      <c r="CC1477" s="259"/>
      <c r="CD1477" s="259"/>
      <c r="CE1477" s="259"/>
    </row>
    <row r="1478" spans="46:83" x14ac:dyDescent="0.15">
      <c r="AT1478" s="259"/>
      <c r="AU1478" s="259"/>
      <c r="AV1478" s="259"/>
      <c r="AW1478" s="259"/>
      <c r="AX1478" s="259"/>
      <c r="AY1478" s="259"/>
      <c r="AZ1478" s="259"/>
      <c r="BA1478" s="259"/>
      <c r="BB1478" s="259"/>
      <c r="BC1478" s="259"/>
      <c r="BD1478" s="259"/>
      <c r="BE1478" s="259"/>
      <c r="BF1478" s="259"/>
      <c r="BG1478" s="259"/>
      <c r="BH1478" s="259"/>
      <c r="BI1478" s="259"/>
      <c r="BJ1478" s="259"/>
      <c r="BK1478" s="259"/>
      <c r="BL1478" s="259"/>
      <c r="BM1478" s="259"/>
      <c r="BN1478" s="259"/>
      <c r="BO1478" s="259"/>
      <c r="BP1478" s="259"/>
      <c r="BQ1478" s="259"/>
      <c r="BR1478" s="259"/>
      <c r="BS1478" s="259"/>
      <c r="BT1478" s="259"/>
      <c r="BU1478" s="259"/>
      <c r="BV1478" s="259"/>
      <c r="BW1478" s="259"/>
      <c r="BX1478" s="259"/>
      <c r="BY1478" s="259"/>
      <c r="BZ1478" s="259"/>
      <c r="CA1478" s="259"/>
      <c r="CB1478" s="259"/>
      <c r="CC1478" s="259"/>
      <c r="CD1478" s="259"/>
      <c r="CE1478" s="259"/>
    </row>
    <row r="1479" spans="46:83" x14ac:dyDescent="0.15">
      <c r="AT1479" s="259"/>
      <c r="AU1479" s="259"/>
      <c r="AV1479" s="259"/>
      <c r="AW1479" s="259"/>
      <c r="AX1479" s="259"/>
      <c r="AY1479" s="259"/>
      <c r="AZ1479" s="259"/>
      <c r="BA1479" s="259"/>
      <c r="BB1479" s="259"/>
      <c r="BC1479" s="259"/>
      <c r="BD1479" s="259"/>
      <c r="BE1479" s="259"/>
      <c r="BF1479" s="259"/>
      <c r="BG1479" s="259"/>
      <c r="BH1479" s="259"/>
      <c r="BI1479" s="259"/>
      <c r="BJ1479" s="259"/>
      <c r="BK1479" s="259"/>
      <c r="BL1479" s="259"/>
      <c r="BM1479" s="259"/>
      <c r="BN1479" s="259"/>
      <c r="BO1479" s="259"/>
      <c r="BP1479" s="259"/>
      <c r="BQ1479" s="259"/>
      <c r="BR1479" s="259"/>
      <c r="BS1479" s="259"/>
      <c r="BT1479" s="259"/>
      <c r="BU1479" s="259"/>
      <c r="BV1479" s="259"/>
      <c r="BW1479" s="259"/>
      <c r="BX1479" s="259"/>
      <c r="BY1479" s="259"/>
      <c r="BZ1479" s="259"/>
      <c r="CA1479" s="259"/>
      <c r="CB1479" s="259"/>
      <c r="CC1479" s="259"/>
      <c r="CD1479" s="259"/>
      <c r="CE1479" s="259"/>
    </row>
    <row r="1480" spans="46:83" x14ac:dyDescent="0.15">
      <c r="AT1480" s="259"/>
      <c r="AU1480" s="259"/>
      <c r="AV1480" s="259"/>
      <c r="AW1480" s="259"/>
      <c r="AX1480" s="259"/>
      <c r="AY1480" s="259"/>
      <c r="AZ1480" s="259"/>
      <c r="BA1480" s="259"/>
      <c r="BB1480" s="259"/>
      <c r="BC1480" s="259"/>
      <c r="BD1480" s="259"/>
      <c r="BE1480" s="259"/>
      <c r="BF1480" s="259"/>
      <c r="BG1480" s="259"/>
      <c r="BH1480" s="259"/>
      <c r="BI1480" s="259"/>
      <c r="BJ1480" s="259"/>
      <c r="BK1480" s="259"/>
      <c r="BL1480" s="259"/>
      <c r="BM1480" s="259"/>
      <c r="BN1480" s="259"/>
      <c r="BO1480" s="259"/>
      <c r="BP1480" s="259"/>
      <c r="BQ1480" s="259"/>
      <c r="BR1480" s="259"/>
      <c r="BS1480" s="259"/>
      <c r="BT1480" s="259"/>
      <c r="BU1480" s="259"/>
      <c r="BV1480" s="259"/>
      <c r="BW1480" s="259"/>
      <c r="BX1480" s="259"/>
      <c r="BY1480" s="259"/>
      <c r="BZ1480" s="259"/>
      <c r="CA1480" s="259"/>
      <c r="CB1480" s="259"/>
      <c r="CC1480" s="259"/>
      <c r="CD1480" s="259"/>
      <c r="CE1480" s="259"/>
    </row>
    <row r="1481" spans="46:83" x14ac:dyDescent="0.15">
      <c r="AT1481" s="259"/>
      <c r="AU1481" s="259"/>
      <c r="AV1481" s="259"/>
      <c r="AW1481" s="259"/>
      <c r="AX1481" s="259"/>
      <c r="AY1481" s="259"/>
      <c r="AZ1481" s="259"/>
      <c r="BA1481" s="259"/>
      <c r="BB1481" s="259"/>
      <c r="BC1481" s="259"/>
      <c r="BD1481" s="259"/>
      <c r="BE1481" s="259"/>
      <c r="BF1481" s="259"/>
      <c r="BG1481" s="259"/>
      <c r="BH1481" s="259"/>
      <c r="BI1481" s="259"/>
      <c r="BJ1481" s="259"/>
      <c r="BK1481" s="259"/>
      <c r="BL1481" s="259"/>
      <c r="BM1481" s="259"/>
      <c r="BN1481" s="259"/>
      <c r="BO1481" s="259"/>
      <c r="BP1481" s="259"/>
      <c r="BQ1481" s="259"/>
      <c r="BR1481" s="259"/>
      <c r="BS1481" s="259"/>
      <c r="BT1481" s="259"/>
      <c r="BU1481" s="259"/>
      <c r="BV1481" s="259"/>
      <c r="BW1481" s="259"/>
      <c r="BX1481" s="259"/>
      <c r="BY1481" s="259"/>
      <c r="BZ1481" s="259"/>
      <c r="CA1481" s="259"/>
      <c r="CB1481" s="259"/>
      <c r="CC1481" s="259"/>
      <c r="CD1481" s="259"/>
      <c r="CE1481" s="259"/>
    </row>
    <row r="1482" spans="46:83" x14ac:dyDescent="0.15">
      <c r="AT1482" s="259"/>
      <c r="AU1482" s="259"/>
      <c r="AV1482" s="259"/>
      <c r="AW1482" s="259"/>
      <c r="AX1482" s="259"/>
      <c r="AY1482" s="259"/>
      <c r="AZ1482" s="259"/>
      <c r="BA1482" s="259"/>
      <c r="BB1482" s="259"/>
      <c r="BC1482" s="259"/>
      <c r="BD1482" s="259"/>
      <c r="BE1482" s="259"/>
      <c r="BF1482" s="259"/>
      <c r="BG1482" s="259"/>
      <c r="BH1482" s="259"/>
      <c r="BI1482" s="259"/>
      <c r="BJ1482" s="259"/>
      <c r="BK1482" s="259"/>
      <c r="BL1482" s="259"/>
      <c r="BM1482" s="259"/>
      <c r="BN1482" s="259"/>
      <c r="BO1482" s="259"/>
      <c r="BP1482" s="259"/>
      <c r="BQ1482" s="259"/>
      <c r="BR1482" s="259"/>
      <c r="BS1482" s="259"/>
      <c r="BT1482" s="259"/>
      <c r="BU1482" s="259"/>
      <c r="BV1482" s="259"/>
      <c r="BW1482" s="259"/>
      <c r="BX1482" s="259"/>
      <c r="BY1482" s="259"/>
      <c r="BZ1482" s="259"/>
      <c r="CA1482" s="259"/>
      <c r="CB1482" s="259"/>
      <c r="CC1482" s="259"/>
      <c r="CD1482" s="259"/>
      <c r="CE1482" s="259"/>
    </row>
    <row r="1483" spans="46:83" x14ac:dyDescent="0.15">
      <c r="AT1483" s="259"/>
      <c r="AU1483" s="259"/>
      <c r="AV1483" s="259"/>
      <c r="AW1483" s="259"/>
      <c r="AX1483" s="259"/>
      <c r="AY1483" s="259"/>
      <c r="AZ1483" s="259"/>
      <c r="BA1483" s="259"/>
      <c r="BB1483" s="259"/>
      <c r="BC1483" s="259"/>
      <c r="BD1483" s="259"/>
      <c r="BE1483" s="259"/>
      <c r="BF1483" s="259"/>
      <c r="BG1483" s="259"/>
      <c r="BH1483" s="259"/>
      <c r="BI1483" s="259"/>
      <c r="BJ1483" s="259"/>
      <c r="BK1483" s="259"/>
      <c r="BL1483" s="259"/>
      <c r="BM1483" s="259"/>
      <c r="BN1483" s="259"/>
      <c r="BO1483" s="259"/>
      <c r="BP1483" s="259"/>
      <c r="BQ1483" s="259"/>
      <c r="BR1483" s="259"/>
      <c r="BS1483" s="259"/>
      <c r="BT1483" s="259"/>
      <c r="BU1483" s="259"/>
      <c r="BV1483" s="259"/>
      <c r="BW1483" s="259"/>
      <c r="BX1483" s="259"/>
      <c r="BY1483" s="259"/>
      <c r="BZ1483" s="259"/>
      <c r="CA1483" s="259"/>
      <c r="CB1483" s="259"/>
      <c r="CC1483" s="259"/>
      <c r="CD1483" s="259"/>
      <c r="CE1483" s="259"/>
    </row>
    <row r="1484" spans="46:83" x14ac:dyDescent="0.15">
      <c r="AT1484" s="259"/>
      <c r="AU1484" s="259"/>
      <c r="AV1484" s="259"/>
      <c r="AW1484" s="259"/>
      <c r="AX1484" s="259"/>
      <c r="AY1484" s="259"/>
      <c r="AZ1484" s="259"/>
      <c r="BA1484" s="259"/>
      <c r="BB1484" s="259"/>
      <c r="BC1484" s="259"/>
      <c r="BD1484" s="259"/>
      <c r="BE1484" s="259"/>
      <c r="BF1484" s="259"/>
      <c r="BG1484" s="259"/>
      <c r="BH1484" s="259"/>
      <c r="BI1484" s="259"/>
      <c r="BJ1484" s="259"/>
      <c r="BK1484" s="259"/>
      <c r="BL1484" s="259"/>
      <c r="BM1484" s="259"/>
      <c r="BN1484" s="259"/>
      <c r="BO1484" s="259"/>
      <c r="BP1484" s="259"/>
      <c r="BQ1484" s="259"/>
      <c r="BR1484" s="259"/>
      <c r="BS1484" s="259"/>
      <c r="BT1484" s="259"/>
      <c r="BU1484" s="259"/>
      <c r="BV1484" s="259"/>
      <c r="BW1484" s="259"/>
      <c r="BX1484" s="259"/>
      <c r="BY1484" s="259"/>
      <c r="BZ1484" s="259"/>
      <c r="CA1484" s="259"/>
      <c r="CB1484" s="259"/>
      <c r="CC1484" s="259"/>
      <c r="CD1484" s="259"/>
      <c r="CE1484" s="259"/>
    </row>
    <row r="1485" spans="46:83" x14ac:dyDescent="0.15">
      <c r="AT1485" s="259"/>
      <c r="AU1485" s="259"/>
      <c r="AV1485" s="259"/>
      <c r="AW1485" s="259"/>
      <c r="AX1485" s="259"/>
      <c r="AY1485" s="259"/>
      <c r="AZ1485" s="259"/>
      <c r="BA1485" s="259"/>
      <c r="BB1485" s="259"/>
      <c r="BC1485" s="259"/>
      <c r="BD1485" s="259"/>
      <c r="BE1485" s="259"/>
      <c r="BF1485" s="259"/>
      <c r="BG1485" s="259"/>
      <c r="BH1485" s="259"/>
      <c r="BI1485" s="259"/>
      <c r="BJ1485" s="259"/>
      <c r="BK1485" s="259"/>
      <c r="BL1485" s="259"/>
      <c r="BM1485" s="259"/>
      <c r="BN1485" s="259"/>
      <c r="BO1485" s="259"/>
      <c r="BP1485" s="259"/>
      <c r="BQ1485" s="259"/>
      <c r="BR1485" s="259"/>
      <c r="BS1485" s="259"/>
      <c r="BT1485" s="259"/>
      <c r="BU1485" s="259"/>
      <c r="BV1485" s="259"/>
      <c r="BW1485" s="259"/>
      <c r="BX1485" s="259"/>
      <c r="BY1485" s="259"/>
      <c r="BZ1485" s="259"/>
      <c r="CA1485" s="259"/>
      <c r="CB1485" s="259"/>
      <c r="CC1485" s="259"/>
      <c r="CD1485" s="259"/>
      <c r="CE1485" s="259"/>
    </row>
    <row r="1486" spans="46:83" x14ac:dyDescent="0.15">
      <c r="AT1486" s="259"/>
      <c r="AU1486" s="259"/>
      <c r="AV1486" s="259"/>
      <c r="AW1486" s="259"/>
      <c r="AX1486" s="259"/>
      <c r="AY1486" s="259"/>
      <c r="AZ1486" s="259"/>
      <c r="BA1486" s="259"/>
      <c r="BB1486" s="259"/>
      <c r="BC1486" s="259"/>
      <c r="BD1486" s="259"/>
      <c r="BE1486" s="259"/>
      <c r="BF1486" s="259"/>
      <c r="BG1486" s="259"/>
      <c r="BH1486" s="259"/>
      <c r="BI1486" s="259"/>
      <c r="BJ1486" s="259"/>
      <c r="BK1486" s="259"/>
      <c r="BL1486" s="259"/>
      <c r="BM1486" s="259"/>
      <c r="BN1486" s="259"/>
      <c r="BO1486" s="259"/>
      <c r="BP1486" s="259"/>
      <c r="BQ1486" s="259"/>
      <c r="BR1486" s="259"/>
      <c r="BS1486" s="259"/>
      <c r="BT1486" s="259"/>
      <c r="BU1486" s="259"/>
      <c r="BV1486" s="259"/>
      <c r="BW1486" s="259"/>
      <c r="BX1486" s="259"/>
      <c r="BY1486" s="259"/>
      <c r="BZ1486" s="259"/>
      <c r="CA1486" s="259"/>
      <c r="CB1486" s="259"/>
      <c r="CC1486" s="259"/>
      <c r="CD1486" s="259"/>
      <c r="CE1486" s="259"/>
    </row>
    <row r="1487" spans="46:83" x14ac:dyDescent="0.15">
      <c r="AT1487" s="259"/>
      <c r="AU1487" s="259"/>
      <c r="AV1487" s="259"/>
      <c r="AW1487" s="259"/>
      <c r="AX1487" s="259"/>
      <c r="AY1487" s="259"/>
      <c r="AZ1487" s="259"/>
      <c r="BA1487" s="259"/>
      <c r="BB1487" s="259"/>
      <c r="BC1487" s="259"/>
      <c r="BD1487" s="259"/>
      <c r="BE1487" s="259"/>
      <c r="BF1487" s="259"/>
      <c r="BG1487" s="259"/>
      <c r="BH1487" s="259"/>
      <c r="BI1487" s="259"/>
      <c r="BJ1487" s="259"/>
      <c r="BK1487" s="259"/>
      <c r="BL1487" s="259"/>
      <c r="BM1487" s="259"/>
      <c r="BN1487" s="259"/>
      <c r="BO1487" s="259"/>
      <c r="BP1487" s="259"/>
      <c r="BQ1487" s="259"/>
      <c r="BR1487" s="259"/>
      <c r="BS1487" s="259"/>
      <c r="BT1487" s="259"/>
      <c r="BU1487" s="259"/>
      <c r="BV1487" s="259"/>
      <c r="BW1487" s="259"/>
      <c r="BX1487" s="259"/>
      <c r="BY1487" s="259"/>
      <c r="BZ1487" s="259"/>
      <c r="CA1487" s="259"/>
      <c r="CB1487" s="259"/>
      <c r="CC1487" s="259"/>
      <c r="CD1487" s="259"/>
      <c r="CE1487" s="259"/>
    </row>
    <row r="1488" spans="46:83" x14ac:dyDescent="0.15">
      <c r="AT1488" s="259"/>
      <c r="AU1488" s="259"/>
      <c r="AV1488" s="259"/>
      <c r="AW1488" s="259"/>
      <c r="AX1488" s="259"/>
      <c r="AY1488" s="259"/>
      <c r="AZ1488" s="259"/>
      <c r="BA1488" s="259"/>
      <c r="BB1488" s="259"/>
      <c r="BC1488" s="259"/>
      <c r="BD1488" s="259"/>
      <c r="BE1488" s="259"/>
      <c r="BF1488" s="259"/>
      <c r="BG1488" s="259"/>
      <c r="BH1488" s="259"/>
      <c r="BI1488" s="259"/>
      <c r="BJ1488" s="259"/>
      <c r="BK1488" s="259"/>
      <c r="BL1488" s="259"/>
      <c r="BM1488" s="259"/>
      <c r="BN1488" s="259"/>
      <c r="BO1488" s="259"/>
      <c r="BP1488" s="259"/>
      <c r="BQ1488" s="259"/>
      <c r="BR1488" s="259"/>
      <c r="BS1488" s="259"/>
      <c r="BT1488" s="259"/>
      <c r="BU1488" s="259"/>
      <c r="BV1488" s="259"/>
      <c r="BW1488" s="259"/>
      <c r="BX1488" s="259"/>
      <c r="BY1488" s="259"/>
      <c r="BZ1488" s="259"/>
      <c r="CA1488" s="259"/>
      <c r="CB1488" s="259"/>
      <c r="CC1488" s="259"/>
      <c r="CD1488" s="259"/>
      <c r="CE1488" s="259"/>
    </row>
    <row r="1489" spans="46:83" x14ac:dyDescent="0.15">
      <c r="AT1489" s="259"/>
      <c r="AU1489" s="259"/>
      <c r="AV1489" s="259"/>
      <c r="AW1489" s="259"/>
      <c r="AX1489" s="259"/>
      <c r="AY1489" s="259"/>
      <c r="AZ1489" s="259"/>
      <c r="BA1489" s="259"/>
      <c r="BB1489" s="259"/>
      <c r="BC1489" s="259"/>
      <c r="BD1489" s="259"/>
      <c r="BE1489" s="259"/>
      <c r="BF1489" s="259"/>
      <c r="BG1489" s="259"/>
      <c r="BH1489" s="259"/>
      <c r="BI1489" s="259"/>
      <c r="BJ1489" s="259"/>
      <c r="BK1489" s="259"/>
      <c r="BL1489" s="259"/>
      <c r="BM1489" s="259"/>
      <c r="BN1489" s="259"/>
      <c r="BO1489" s="259"/>
      <c r="BP1489" s="259"/>
      <c r="BQ1489" s="259"/>
      <c r="BR1489" s="259"/>
      <c r="BS1489" s="259"/>
      <c r="BT1489" s="259"/>
      <c r="BU1489" s="259"/>
      <c r="BV1489" s="259"/>
      <c r="BW1489" s="259"/>
      <c r="BX1489" s="259"/>
      <c r="BY1489" s="259"/>
      <c r="BZ1489" s="259"/>
      <c r="CA1489" s="259"/>
      <c r="CB1489" s="259"/>
      <c r="CC1489" s="259"/>
      <c r="CD1489" s="259"/>
      <c r="CE1489" s="259"/>
    </row>
    <row r="1490" spans="46:83" x14ac:dyDescent="0.15">
      <c r="AT1490" s="259"/>
      <c r="AU1490" s="259"/>
      <c r="AV1490" s="259"/>
      <c r="AW1490" s="259"/>
      <c r="AX1490" s="259"/>
      <c r="AY1490" s="259"/>
      <c r="AZ1490" s="259"/>
      <c r="BA1490" s="259"/>
      <c r="BB1490" s="259"/>
      <c r="BC1490" s="259"/>
      <c r="BD1490" s="259"/>
      <c r="BE1490" s="259"/>
      <c r="BF1490" s="259"/>
      <c r="BG1490" s="259"/>
      <c r="BH1490" s="259"/>
      <c r="BI1490" s="259"/>
      <c r="BJ1490" s="259"/>
      <c r="BK1490" s="259"/>
      <c r="BL1490" s="259"/>
      <c r="BM1490" s="259"/>
      <c r="BN1490" s="259"/>
      <c r="BO1490" s="259"/>
      <c r="BP1490" s="259"/>
      <c r="BQ1490" s="259"/>
      <c r="BR1490" s="259"/>
      <c r="BS1490" s="259"/>
      <c r="BT1490" s="259"/>
      <c r="BU1490" s="259"/>
      <c r="BV1490" s="259"/>
      <c r="BW1490" s="259"/>
      <c r="BX1490" s="259"/>
      <c r="BY1490" s="259"/>
      <c r="BZ1490" s="259"/>
      <c r="CA1490" s="259"/>
      <c r="CB1490" s="259"/>
      <c r="CC1490" s="259"/>
      <c r="CD1490" s="259"/>
      <c r="CE1490" s="259"/>
    </row>
    <row r="1491" spans="46:83" x14ac:dyDescent="0.15">
      <c r="AT1491" s="259"/>
      <c r="AU1491" s="259"/>
      <c r="AV1491" s="259"/>
      <c r="AW1491" s="259"/>
      <c r="AX1491" s="259"/>
      <c r="AY1491" s="259"/>
      <c r="AZ1491" s="259"/>
      <c r="BA1491" s="259"/>
      <c r="BB1491" s="259"/>
      <c r="BC1491" s="259"/>
      <c r="BD1491" s="259"/>
      <c r="BE1491" s="259"/>
      <c r="BF1491" s="259"/>
      <c r="BG1491" s="259"/>
      <c r="BH1491" s="259"/>
      <c r="BI1491" s="259"/>
      <c r="BJ1491" s="259"/>
      <c r="BK1491" s="259"/>
      <c r="BL1491" s="259"/>
      <c r="BM1491" s="259"/>
      <c r="BN1491" s="259"/>
      <c r="BO1491" s="259"/>
      <c r="BP1491" s="259"/>
      <c r="BQ1491" s="259"/>
      <c r="BR1491" s="259"/>
      <c r="BS1491" s="259"/>
      <c r="BT1491" s="259"/>
      <c r="BU1491" s="259"/>
      <c r="BV1491" s="259"/>
      <c r="BW1491" s="259"/>
      <c r="BX1491" s="259"/>
      <c r="BY1491" s="259"/>
      <c r="BZ1491" s="259"/>
      <c r="CA1491" s="259"/>
      <c r="CB1491" s="259"/>
      <c r="CC1491" s="259"/>
      <c r="CD1491" s="259"/>
      <c r="CE1491" s="259"/>
    </row>
    <row r="1492" spans="46:83" x14ac:dyDescent="0.15">
      <c r="AT1492" s="259"/>
      <c r="AU1492" s="259"/>
      <c r="AV1492" s="259"/>
      <c r="AW1492" s="259"/>
      <c r="AX1492" s="259"/>
      <c r="AY1492" s="259"/>
      <c r="AZ1492" s="259"/>
      <c r="BA1492" s="259"/>
      <c r="BB1492" s="259"/>
      <c r="BC1492" s="259"/>
      <c r="BD1492" s="259"/>
      <c r="BE1492" s="259"/>
      <c r="BF1492" s="259"/>
      <c r="BG1492" s="259"/>
      <c r="BH1492" s="259"/>
      <c r="BI1492" s="259"/>
      <c r="BJ1492" s="259"/>
      <c r="BK1492" s="259"/>
      <c r="BL1492" s="259"/>
      <c r="BM1492" s="259"/>
      <c r="BN1492" s="259"/>
      <c r="BO1492" s="259"/>
      <c r="BP1492" s="259"/>
      <c r="BQ1492" s="259"/>
      <c r="BR1492" s="259"/>
      <c r="BS1492" s="259"/>
      <c r="BT1492" s="259"/>
      <c r="BU1492" s="259"/>
      <c r="BV1492" s="259"/>
      <c r="BW1492" s="259"/>
      <c r="BX1492" s="259"/>
      <c r="BY1492" s="259"/>
      <c r="BZ1492" s="259"/>
      <c r="CA1492" s="259"/>
      <c r="CB1492" s="259"/>
      <c r="CC1492" s="259"/>
      <c r="CD1492" s="259"/>
      <c r="CE1492" s="259"/>
    </row>
    <row r="1493" spans="46:83" x14ac:dyDescent="0.15">
      <c r="AT1493" s="259"/>
      <c r="AU1493" s="259"/>
      <c r="AV1493" s="259"/>
      <c r="AW1493" s="259"/>
      <c r="AX1493" s="259"/>
      <c r="AY1493" s="259"/>
      <c r="AZ1493" s="259"/>
      <c r="BA1493" s="259"/>
      <c r="BB1493" s="259"/>
      <c r="BC1493" s="259"/>
      <c r="BD1493" s="259"/>
      <c r="BE1493" s="259"/>
      <c r="BF1493" s="259"/>
      <c r="BG1493" s="259"/>
      <c r="BH1493" s="259"/>
      <c r="BI1493" s="259"/>
      <c r="BJ1493" s="259"/>
      <c r="BK1493" s="259"/>
      <c r="BL1493" s="259"/>
      <c r="BM1493" s="259"/>
      <c r="BN1493" s="259"/>
      <c r="BO1493" s="259"/>
      <c r="BP1493" s="259"/>
      <c r="BQ1493" s="259"/>
      <c r="BR1493" s="259"/>
      <c r="BS1493" s="259"/>
      <c r="BT1493" s="259"/>
      <c r="BU1493" s="259"/>
      <c r="BV1493" s="259"/>
      <c r="BW1493" s="259"/>
      <c r="BX1493" s="259"/>
      <c r="BY1493" s="259"/>
      <c r="BZ1493" s="259"/>
      <c r="CA1493" s="259"/>
      <c r="CB1493" s="259"/>
      <c r="CC1493" s="259"/>
      <c r="CD1493" s="259"/>
      <c r="CE1493" s="259"/>
    </row>
    <row r="1494" spans="46:83" x14ac:dyDescent="0.15">
      <c r="AT1494" s="259"/>
      <c r="AU1494" s="259"/>
      <c r="AV1494" s="259"/>
      <c r="AW1494" s="259"/>
      <c r="AX1494" s="259"/>
      <c r="AY1494" s="259"/>
      <c r="AZ1494" s="259"/>
      <c r="BA1494" s="259"/>
      <c r="BB1494" s="259"/>
      <c r="BC1494" s="259"/>
      <c r="BD1494" s="259"/>
      <c r="BE1494" s="259"/>
      <c r="BF1494" s="259"/>
      <c r="BG1494" s="259"/>
      <c r="BH1494" s="259"/>
      <c r="BI1494" s="259"/>
      <c r="BJ1494" s="259"/>
      <c r="BK1494" s="259"/>
      <c r="BL1494" s="259"/>
      <c r="BM1494" s="259"/>
      <c r="BN1494" s="259"/>
      <c r="BO1494" s="259"/>
      <c r="BP1494" s="259"/>
      <c r="BQ1494" s="259"/>
      <c r="BR1494" s="259"/>
      <c r="BS1494" s="259"/>
      <c r="BT1494" s="259"/>
      <c r="BU1494" s="259"/>
      <c r="BV1494" s="259"/>
      <c r="BW1494" s="259"/>
      <c r="BX1494" s="259"/>
      <c r="BY1494" s="259"/>
      <c r="BZ1494" s="259"/>
      <c r="CA1494" s="259"/>
      <c r="CB1494" s="259"/>
      <c r="CC1494" s="259"/>
      <c r="CD1494" s="259"/>
      <c r="CE1494" s="259"/>
    </row>
    <row r="1495" spans="46:83" x14ac:dyDescent="0.15">
      <c r="AT1495" s="259"/>
      <c r="AU1495" s="259"/>
      <c r="AV1495" s="259"/>
      <c r="AW1495" s="259"/>
      <c r="AX1495" s="259"/>
      <c r="AY1495" s="259"/>
      <c r="AZ1495" s="259"/>
      <c r="BA1495" s="259"/>
      <c r="BB1495" s="259"/>
      <c r="BC1495" s="259"/>
      <c r="BD1495" s="259"/>
      <c r="BE1495" s="259"/>
      <c r="BF1495" s="259"/>
      <c r="BG1495" s="259"/>
      <c r="BH1495" s="259"/>
      <c r="BI1495" s="259"/>
      <c r="BJ1495" s="259"/>
      <c r="BK1495" s="259"/>
      <c r="BL1495" s="259"/>
      <c r="BM1495" s="259"/>
      <c r="BN1495" s="259"/>
      <c r="BO1495" s="259"/>
      <c r="BP1495" s="259"/>
      <c r="BQ1495" s="259"/>
      <c r="BR1495" s="259"/>
      <c r="BS1495" s="259"/>
      <c r="BT1495" s="259"/>
      <c r="BU1495" s="259"/>
      <c r="BV1495" s="259"/>
      <c r="BW1495" s="259"/>
      <c r="BX1495" s="259"/>
      <c r="BY1495" s="259"/>
      <c r="BZ1495" s="259"/>
      <c r="CA1495" s="259"/>
      <c r="CB1495" s="259"/>
      <c r="CC1495" s="259"/>
      <c r="CD1495" s="259"/>
      <c r="CE1495" s="259"/>
    </row>
    <row r="1496" spans="46:83" x14ac:dyDescent="0.15">
      <c r="AT1496" s="259"/>
      <c r="AU1496" s="259"/>
      <c r="AV1496" s="259"/>
      <c r="AW1496" s="259"/>
      <c r="AX1496" s="259"/>
      <c r="AY1496" s="259"/>
      <c r="AZ1496" s="259"/>
      <c r="BA1496" s="259"/>
      <c r="BB1496" s="259"/>
      <c r="BC1496" s="259"/>
      <c r="BD1496" s="259"/>
      <c r="BE1496" s="259"/>
      <c r="BF1496" s="259"/>
      <c r="BG1496" s="259"/>
      <c r="BH1496" s="259"/>
      <c r="BI1496" s="259"/>
      <c r="BJ1496" s="259"/>
      <c r="BK1496" s="259"/>
      <c r="BL1496" s="259"/>
      <c r="BM1496" s="259"/>
      <c r="BN1496" s="259"/>
      <c r="BO1496" s="259"/>
      <c r="BP1496" s="259"/>
      <c r="BQ1496" s="259"/>
      <c r="BR1496" s="259"/>
      <c r="BS1496" s="259"/>
      <c r="BT1496" s="259"/>
      <c r="BU1496" s="259"/>
      <c r="BV1496" s="259"/>
      <c r="BW1496" s="259"/>
      <c r="BX1496" s="259"/>
      <c r="BY1496" s="259"/>
      <c r="BZ1496" s="259"/>
      <c r="CA1496" s="259"/>
      <c r="CB1496" s="259"/>
      <c r="CC1496" s="259"/>
      <c r="CD1496" s="259"/>
      <c r="CE1496" s="259"/>
    </row>
    <row r="1497" spans="46:83" x14ac:dyDescent="0.15">
      <c r="AT1497" s="259"/>
      <c r="AU1497" s="259"/>
      <c r="AV1497" s="259"/>
      <c r="AW1497" s="259"/>
      <c r="AX1497" s="259"/>
      <c r="AY1497" s="259"/>
      <c r="AZ1497" s="259"/>
      <c r="BA1497" s="259"/>
      <c r="BB1497" s="259"/>
      <c r="BC1497" s="259"/>
      <c r="BD1497" s="259"/>
      <c r="BE1497" s="259"/>
      <c r="BF1497" s="259"/>
      <c r="BG1497" s="259"/>
      <c r="BH1497" s="259"/>
      <c r="BI1497" s="259"/>
      <c r="BJ1497" s="259"/>
      <c r="BK1497" s="259"/>
      <c r="BL1497" s="259"/>
      <c r="BM1497" s="259"/>
      <c r="BN1497" s="259"/>
      <c r="BO1497" s="259"/>
      <c r="BP1497" s="259"/>
      <c r="BQ1497" s="259"/>
      <c r="BR1497" s="259"/>
      <c r="BS1497" s="259"/>
      <c r="BT1497" s="259"/>
      <c r="BU1497" s="259"/>
      <c r="BV1497" s="259"/>
      <c r="BW1497" s="259"/>
      <c r="BX1497" s="259"/>
      <c r="BY1497" s="259"/>
      <c r="BZ1497" s="259"/>
      <c r="CA1497" s="259"/>
      <c r="CB1497" s="259"/>
      <c r="CC1497" s="259"/>
      <c r="CD1497" s="259"/>
      <c r="CE1497" s="259"/>
    </row>
    <row r="1498" spans="46:83" x14ac:dyDescent="0.15">
      <c r="AT1498" s="259"/>
      <c r="AU1498" s="259"/>
      <c r="AV1498" s="259"/>
      <c r="AW1498" s="259"/>
      <c r="AX1498" s="259"/>
      <c r="AY1498" s="259"/>
      <c r="AZ1498" s="259"/>
      <c r="BA1498" s="259"/>
      <c r="BB1498" s="259"/>
      <c r="BC1498" s="259"/>
      <c r="BD1498" s="259"/>
      <c r="BE1498" s="259"/>
      <c r="BF1498" s="259"/>
      <c r="BG1498" s="259"/>
      <c r="BH1498" s="259"/>
      <c r="BI1498" s="259"/>
      <c r="BJ1498" s="259"/>
      <c r="BK1498" s="259"/>
      <c r="BL1498" s="259"/>
      <c r="BM1498" s="259"/>
      <c r="BN1498" s="259"/>
      <c r="BO1498" s="259"/>
      <c r="BP1498" s="259"/>
      <c r="BQ1498" s="259"/>
      <c r="BR1498" s="259"/>
      <c r="BS1498" s="259"/>
      <c r="BT1498" s="259"/>
      <c r="BU1498" s="259"/>
      <c r="BV1498" s="259"/>
      <c r="BW1498" s="259"/>
      <c r="BX1498" s="259"/>
      <c r="BY1498" s="259"/>
      <c r="BZ1498" s="259"/>
      <c r="CA1498" s="259"/>
      <c r="CB1498" s="259"/>
      <c r="CC1498" s="259"/>
      <c r="CD1498" s="259"/>
      <c r="CE1498" s="259"/>
    </row>
    <row r="1499" spans="46:83" x14ac:dyDescent="0.15">
      <c r="AT1499" s="259"/>
      <c r="AU1499" s="259"/>
      <c r="AV1499" s="259"/>
      <c r="AW1499" s="259"/>
      <c r="AX1499" s="259"/>
      <c r="AY1499" s="259"/>
      <c r="AZ1499" s="259"/>
      <c r="BA1499" s="259"/>
      <c r="BB1499" s="259"/>
      <c r="BC1499" s="259"/>
      <c r="BD1499" s="259"/>
      <c r="BE1499" s="259"/>
      <c r="BF1499" s="259"/>
      <c r="BG1499" s="259"/>
      <c r="BH1499" s="259"/>
      <c r="BI1499" s="259"/>
      <c r="BJ1499" s="259"/>
      <c r="BK1499" s="259"/>
      <c r="BL1499" s="259"/>
      <c r="BM1499" s="259"/>
      <c r="BN1499" s="259"/>
      <c r="BO1499" s="259"/>
      <c r="BP1499" s="259"/>
      <c r="BQ1499" s="259"/>
      <c r="BR1499" s="259"/>
      <c r="BS1499" s="259"/>
      <c r="BT1499" s="259"/>
      <c r="BU1499" s="259"/>
      <c r="BV1499" s="259"/>
      <c r="BW1499" s="259"/>
      <c r="BX1499" s="259"/>
      <c r="BY1499" s="259"/>
      <c r="BZ1499" s="259"/>
      <c r="CA1499" s="259"/>
      <c r="CB1499" s="259"/>
      <c r="CC1499" s="259"/>
      <c r="CD1499" s="259"/>
      <c r="CE1499" s="259"/>
    </row>
    <row r="1500" spans="46:83" x14ac:dyDescent="0.15">
      <c r="AT1500" s="259"/>
      <c r="AU1500" s="259"/>
      <c r="AV1500" s="259"/>
      <c r="AW1500" s="259"/>
      <c r="AX1500" s="259"/>
      <c r="AY1500" s="259"/>
      <c r="AZ1500" s="259"/>
      <c r="BA1500" s="259"/>
      <c r="BB1500" s="259"/>
      <c r="BC1500" s="259"/>
      <c r="BD1500" s="259"/>
      <c r="BE1500" s="259"/>
      <c r="BF1500" s="259"/>
      <c r="BG1500" s="259"/>
      <c r="BH1500" s="259"/>
      <c r="BI1500" s="259"/>
      <c r="BJ1500" s="259"/>
      <c r="BK1500" s="259"/>
      <c r="BL1500" s="259"/>
      <c r="BM1500" s="259"/>
      <c r="BN1500" s="259"/>
      <c r="BO1500" s="259"/>
      <c r="BP1500" s="259"/>
      <c r="BQ1500" s="259"/>
      <c r="BR1500" s="259"/>
      <c r="BS1500" s="259"/>
      <c r="BT1500" s="259"/>
      <c r="BU1500" s="259"/>
      <c r="BV1500" s="259"/>
      <c r="BW1500" s="259"/>
      <c r="BX1500" s="259"/>
      <c r="BY1500" s="259"/>
      <c r="BZ1500" s="259"/>
      <c r="CA1500" s="259"/>
      <c r="CB1500" s="259"/>
      <c r="CC1500" s="259"/>
      <c r="CD1500" s="259"/>
      <c r="CE1500" s="259"/>
    </row>
    <row r="1501" spans="46:83" x14ac:dyDescent="0.15">
      <c r="AT1501" s="259"/>
      <c r="AU1501" s="259"/>
      <c r="AV1501" s="259"/>
      <c r="AW1501" s="259"/>
      <c r="AX1501" s="259"/>
      <c r="AY1501" s="259"/>
      <c r="AZ1501" s="259"/>
      <c r="BA1501" s="259"/>
      <c r="BB1501" s="259"/>
      <c r="BC1501" s="259"/>
      <c r="BD1501" s="259"/>
      <c r="BE1501" s="259"/>
      <c r="BF1501" s="259"/>
      <c r="BG1501" s="259"/>
      <c r="BH1501" s="259"/>
      <c r="BI1501" s="259"/>
      <c r="BJ1501" s="259"/>
      <c r="BK1501" s="259"/>
      <c r="BL1501" s="259"/>
      <c r="BM1501" s="259"/>
      <c r="BN1501" s="259"/>
      <c r="BO1501" s="259"/>
      <c r="BP1501" s="259"/>
      <c r="BQ1501" s="259"/>
      <c r="BR1501" s="259"/>
      <c r="BS1501" s="259"/>
      <c r="BT1501" s="259"/>
      <c r="BU1501" s="259"/>
      <c r="BV1501" s="259"/>
      <c r="BW1501" s="259"/>
      <c r="BX1501" s="259"/>
      <c r="BY1501" s="259"/>
      <c r="BZ1501" s="259"/>
      <c r="CA1501" s="259"/>
      <c r="CB1501" s="259"/>
      <c r="CC1501" s="259"/>
      <c r="CD1501" s="259"/>
      <c r="CE1501" s="259"/>
    </row>
    <row r="1502" spans="46:83" x14ac:dyDescent="0.15">
      <c r="AT1502" s="259"/>
      <c r="AU1502" s="259"/>
      <c r="AV1502" s="259"/>
      <c r="AW1502" s="259"/>
      <c r="AX1502" s="259"/>
      <c r="AY1502" s="259"/>
      <c r="AZ1502" s="259"/>
      <c r="BA1502" s="259"/>
      <c r="BB1502" s="259"/>
      <c r="BC1502" s="259"/>
      <c r="BD1502" s="259"/>
      <c r="BE1502" s="259"/>
      <c r="BF1502" s="259"/>
      <c r="BG1502" s="259"/>
      <c r="BH1502" s="259"/>
      <c r="BI1502" s="259"/>
      <c r="BJ1502" s="259"/>
      <c r="BK1502" s="259"/>
      <c r="BL1502" s="259"/>
      <c r="BM1502" s="259"/>
      <c r="BN1502" s="259"/>
      <c r="BO1502" s="259"/>
      <c r="BP1502" s="259"/>
      <c r="BQ1502" s="259"/>
      <c r="BR1502" s="259"/>
      <c r="BS1502" s="259"/>
      <c r="BT1502" s="259"/>
      <c r="BU1502" s="259"/>
      <c r="BV1502" s="259"/>
      <c r="BW1502" s="259"/>
      <c r="BX1502" s="259"/>
      <c r="BY1502" s="259"/>
      <c r="BZ1502" s="259"/>
      <c r="CA1502" s="259"/>
      <c r="CB1502" s="259"/>
      <c r="CC1502" s="259"/>
      <c r="CD1502" s="259"/>
      <c r="CE1502" s="259"/>
    </row>
    <row r="1503" spans="46:83" x14ac:dyDescent="0.15">
      <c r="AT1503" s="259"/>
      <c r="AU1503" s="259"/>
      <c r="AV1503" s="259"/>
      <c r="AW1503" s="259"/>
      <c r="AX1503" s="259"/>
      <c r="AY1503" s="259"/>
      <c r="AZ1503" s="259"/>
      <c r="BA1503" s="259"/>
      <c r="BB1503" s="259"/>
      <c r="BC1503" s="259"/>
      <c r="BD1503" s="259"/>
      <c r="BE1503" s="259"/>
      <c r="BF1503" s="259"/>
      <c r="BG1503" s="259"/>
      <c r="BH1503" s="259"/>
      <c r="BI1503" s="259"/>
      <c r="BJ1503" s="259"/>
      <c r="BK1503" s="259"/>
      <c r="BL1503" s="259"/>
      <c r="BM1503" s="259"/>
      <c r="BN1503" s="259"/>
      <c r="BO1503" s="259"/>
      <c r="BP1503" s="259"/>
      <c r="BQ1503" s="259"/>
      <c r="BR1503" s="259"/>
      <c r="BS1503" s="259"/>
      <c r="BT1503" s="259"/>
      <c r="BU1503" s="259"/>
      <c r="BV1503" s="259"/>
      <c r="BW1503" s="259"/>
      <c r="BX1503" s="259"/>
      <c r="BY1503" s="259"/>
      <c r="BZ1503" s="259"/>
      <c r="CA1503" s="259"/>
      <c r="CB1503" s="259"/>
      <c r="CC1503" s="259"/>
      <c r="CD1503" s="259"/>
      <c r="CE1503" s="259"/>
    </row>
    <row r="1504" spans="46:83" x14ac:dyDescent="0.15">
      <c r="AT1504" s="259"/>
      <c r="AU1504" s="259"/>
      <c r="AV1504" s="259"/>
      <c r="AW1504" s="259"/>
      <c r="AX1504" s="259"/>
      <c r="AY1504" s="259"/>
      <c r="AZ1504" s="259"/>
      <c r="BA1504" s="259"/>
      <c r="BB1504" s="259"/>
      <c r="BC1504" s="259"/>
      <c r="BD1504" s="259"/>
      <c r="BE1504" s="259"/>
      <c r="BF1504" s="259"/>
      <c r="BG1504" s="259"/>
      <c r="BH1504" s="259"/>
      <c r="BI1504" s="259"/>
      <c r="BJ1504" s="259"/>
      <c r="BK1504" s="259"/>
      <c r="BL1504" s="259"/>
      <c r="BM1504" s="259"/>
      <c r="BN1504" s="259"/>
      <c r="BO1504" s="259"/>
      <c r="BP1504" s="259"/>
      <c r="BQ1504" s="259"/>
      <c r="BR1504" s="259"/>
      <c r="BS1504" s="259"/>
      <c r="BT1504" s="259"/>
      <c r="BU1504" s="259"/>
      <c r="BV1504" s="259"/>
      <c r="BW1504" s="259"/>
      <c r="BX1504" s="259"/>
      <c r="BY1504" s="259"/>
      <c r="BZ1504" s="259"/>
      <c r="CA1504" s="259"/>
      <c r="CB1504" s="259"/>
      <c r="CC1504" s="259"/>
      <c r="CD1504" s="259"/>
      <c r="CE1504" s="259"/>
    </row>
    <row r="1505" spans="46:83" x14ac:dyDescent="0.15">
      <c r="AT1505" s="259"/>
      <c r="AU1505" s="259"/>
      <c r="AV1505" s="259"/>
      <c r="AW1505" s="259"/>
      <c r="AX1505" s="259"/>
      <c r="AY1505" s="259"/>
      <c r="AZ1505" s="259"/>
      <c r="BA1505" s="259"/>
      <c r="BB1505" s="259"/>
      <c r="BC1505" s="259"/>
      <c r="BD1505" s="259"/>
      <c r="BE1505" s="259"/>
      <c r="BF1505" s="259"/>
      <c r="BG1505" s="259"/>
      <c r="BH1505" s="259"/>
      <c r="BI1505" s="259"/>
      <c r="BJ1505" s="259"/>
      <c r="BK1505" s="259"/>
      <c r="BL1505" s="259"/>
      <c r="BM1505" s="259"/>
      <c r="BN1505" s="259"/>
      <c r="BO1505" s="259"/>
      <c r="BP1505" s="259"/>
      <c r="BQ1505" s="259"/>
      <c r="BR1505" s="259"/>
      <c r="BS1505" s="259"/>
      <c r="BT1505" s="259"/>
      <c r="BU1505" s="259"/>
      <c r="BV1505" s="259"/>
      <c r="BW1505" s="259"/>
      <c r="BX1505" s="259"/>
      <c r="BY1505" s="259"/>
      <c r="BZ1505" s="259"/>
      <c r="CA1505" s="259"/>
      <c r="CB1505" s="259"/>
      <c r="CC1505" s="259"/>
      <c r="CD1505" s="259"/>
      <c r="CE1505" s="259"/>
    </row>
    <row r="1506" spans="46:83" x14ac:dyDescent="0.15">
      <c r="AT1506" s="259"/>
      <c r="AU1506" s="259"/>
      <c r="AV1506" s="259"/>
      <c r="AW1506" s="259"/>
      <c r="AX1506" s="259"/>
      <c r="AY1506" s="259"/>
      <c r="AZ1506" s="259"/>
      <c r="BA1506" s="259"/>
      <c r="BB1506" s="259"/>
      <c r="BC1506" s="259"/>
      <c r="BD1506" s="259"/>
      <c r="BE1506" s="259"/>
      <c r="BF1506" s="259"/>
      <c r="BG1506" s="259"/>
      <c r="BH1506" s="259"/>
      <c r="BI1506" s="259"/>
      <c r="BJ1506" s="259"/>
      <c r="BK1506" s="259"/>
      <c r="BL1506" s="259"/>
      <c r="BM1506" s="259"/>
      <c r="BN1506" s="259"/>
      <c r="BO1506" s="259"/>
      <c r="BP1506" s="259"/>
      <c r="BQ1506" s="259"/>
      <c r="BR1506" s="259"/>
      <c r="BS1506" s="259"/>
      <c r="BT1506" s="259"/>
      <c r="BU1506" s="259"/>
      <c r="BV1506" s="259"/>
      <c r="BW1506" s="259"/>
      <c r="BX1506" s="259"/>
      <c r="BY1506" s="259"/>
      <c r="BZ1506" s="259"/>
      <c r="CA1506" s="259"/>
      <c r="CB1506" s="259"/>
      <c r="CC1506" s="259"/>
      <c r="CD1506" s="259"/>
      <c r="CE1506" s="259"/>
    </row>
    <row r="1507" spans="46:83" x14ac:dyDescent="0.15">
      <c r="AT1507" s="259"/>
      <c r="AU1507" s="259"/>
      <c r="AV1507" s="259"/>
      <c r="AW1507" s="259"/>
      <c r="AX1507" s="259"/>
      <c r="AY1507" s="259"/>
      <c r="AZ1507" s="259"/>
      <c r="BA1507" s="259"/>
      <c r="BB1507" s="259"/>
      <c r="BC1507" s="259"/>
      <c r="BD1507" s="259"/>
      <c r="BE1507" s="259"/>
      <c r="BF1507" s="259"/>
      <c r="BG1507" s="259"/>
      <c r="BH1507" s="259"/>
      <c r="BI1507" s="259"/>
      <c r="BJ1507" s="259"/>
      <c r="BK1507" s="259"/>
      <c r="BL1507" s="259"/>
      <c r="BM1507" s="259"/>
      <c r="BN1507" s="259"/>
      <c r="BO1507" s="259"/>
      <c r="BP1507" s="259"/>
      <c r="BQ1507" s="259"/>
      <c r="BR1507" s="259"/>
      <c r="BS1507" s="259"/>
      <c r="BT1507" s="259"/>
      <c r="BU1507" s="259"/>
      <c r="BV1507" s="259"/>
      <c r="BW1507" s="259"/>
      <c r="BX1507" s="259"/>
      <c r="BY1507" s="259"/>
      <c r="BZ1507" s="259"/>
      <c r="CA1507" s="259"/>
      <c r="CB1507" s="259"/>
      <c r="CC1507" s="259"/>
      <c r="CD1507" s="259"/>
      <c r="CE1507" s="259"/>
    </row>
    <row r="1508" spans="46:83" x14ac:dyDescent="0.15">
      <c r="AT1508" s="259"/>
      <c r="AU1508" s="259"/>
      <c r="AV1508" s="259"/>
      <c r="AW1508" s="259"/>
      <c r="AX1508" s="259"/>
      <c r="AY1508" s="259"/>
      <c r="AZ1508" s="259"/>
      <c r="BA1508" s="259"/>
      <c r="BB1508" s="259"/>
      <c r="BC1508" s="259"/>
      <c r="BD1508" s="259"/>
      <c r="BE1508" s="259"/>
      <c r="BF1508" s="259"/>
      <c r="BG1508" s="259"/>
      <c r="BH1508" s="259"/>
      <c r="BI1508" s="259"/>
      <c r="BJ1508" s="259"/>
      <c r="BK1508" s="259"/>
      <c r="BL1508" s="259"/>
      <c r="BM1508" s="259"/>
      <c r="BN1508" s="259"/>
      <c r="BO1508" s="259"/>
      <c r="BP1508" s="259"/>
      <c r="BQ1508" s="259"/>
      <c r="BR1508" s="259"/>
      <c r="BS1508" s="259"/>
      <c r="BT1508" s="259"/>
      <c r="BU1508" s="259"/>
      <c r="BV1508" s="259"/>
      <c r="BW1508" s="259"/>
      <c r="BX1508" s="259"/>
      <c r="BY1508" s="259"/>
      <c r="BZ1508" s="259"/>
      <c r="CA1508" s="259"/>
      <c r="CB1508" s="259"/>
      <c r="CC1508" s="259"/>
      <c r="CD1508" s="259"/>
      <c r="CE1508" s="259"/>
    </row>
    <row r="1509" spans="46:83" x14ac:dyDescent="0.15">
      <c r="AT1509" s="259"/>
      <c r="AU1509" s="259"/>
      <c r="AV1509" s="259"/>
      <c r="AW1509" s="259"/>
      <c r="AX1509" s="259"/>
      <c r="AY1509" s="259"/>
      <c r="AZ1509" s="259"/>
      <c r="BA1509" s="259"/>
      <c r="BB1509" s="259"/>
      <c r="BC1509" s="259"/>
      <c r="BD1509" s="259"/>
      <c r="BE1509" s="259"/>
      <c r="BF1509" s="259"/>
      <c r="BG1509" s="259"/>
      <c r="BH1509" s="259"/>
      <c r="BI1509" s="259"/>
      <c r="BJ1509" s="259"/>
      <c r="BK1509" s="259"/>
      <c r="BL1509" s="259"/>
      <c r="BM1509" s="259"/>
      <c r="BN1509" s="259"/>
      <c r="BO1509" s="259"/>
      <c r="BP1509" s="259"/>
      <c r="BQ1509" s="259"/>
      <c r="BR1509" s="259"/>
      <c r="BS1509" s="259"/>
      <c r="BT1509" s="259"/>
      <c r="BU1509" s="259"/>
      <c r="BV1509" s="259"/>
      <c r="BW1509" s="259"/>
      <c r="BX1509" s="259"/>
      <c r="BY1509" s="259"/>
      <c r="BZ1509" s="259"/>
      <c r="CA1509" s="259"/>
      <c r="CB1509" s="259"/>
      <c r="CC1509" s="259"/>
      <c r="CD1509" s="259"/>
      <c r="CE1509" s="259"/>
    </row>
    <row r="1510" spans="46:83" x14ac:dyDescent="0.15">
      <c r="AT1510" s="259"/>
      <c r="AU1510" s="259"/>
      <c r="AV1510" s="259"/>
      <c r="AW1510" s="259"/>
      <c r="AX1510" s="259"/>
      <c r="AY1510" s="259"/>
      <c r="AZ1510" s="259"/>
      <c r="BA1510" s="259"/>
      <c r="BB1510" s="259"/>
      <c r="BC1510" s="259"/>
      <c r="BD1510" s="259"/>
      <c r="BE1510" s="259"/>
      <c r="BF1510" s="259"/>
      <c r="BG1510" s="259"/>
      <c r="BH1510" s="259"/>
      <c r="BI1510" s="259"/>
      <c r="BJ1510" s="259"/>
      <c r="BK1510" s="259"/>
      <c r="BL1510" s="259"/>
      <c r="BM1510" s="259"/>
      <c r="BN1510" s="259"/>
      <c r="BO1510" s="259"/>
      <c r="BP1510" s="259"/>
      <c r="BQ1510" s="259"/>
      <c r="BR1510" s="259"/>
      <c r="BS1510" s="259"/>
      <c r="BT1510" s="259"/>
      <c r="BU1510" s="259"/>
      <c r="BV1510" s="259"/>
      <c r="BW1510" s="259"/>
      <c r="BX1510" s="259"/>
      <c r="BY1510" s="259"/>
      <c r="BZ1510" s="259"/>
      <c r="CA1510" s="259"/>
      <c r="CB1510" s="259"/>
      <c r="CC1510" s="259"/>
      <c r="CD1510" s="259"/>
      <c r="CE1510" s="259"/>
    </row>
    <row r="1511" spans="46:83" x14ac:dyDescent="0.15">
      <c r="AT1511" s="259"/>
      <c r="AU1511" s="259"/>
      <c r="AV1511" s="259"/>
      <c r="AW1511" s="259"/>
      <c r="AX1511" s="259"/>
      <c r="AY1511" s="259"/>
      <c r="AZ1511" s="259"/>
      <c r="BA1511" s="259"/>
      <c r="BB1511" s="259"/>
      <c r="BC1511" s="259"/>
      <c r="BD1511" s="259"/>
      <c r="BE1511" s="259"/>
      <c r="BF1511" s="259"/>
      <c r="BG1511" s="259"/>
      <c r="BH1511" s="259"/>
      <c r="BI1511" s="259"/>
      <c r="BJ1511" s="259"/>
      <c r="BK1511" s="259"/>
      <c r="BL1511" s="259"/>
      <c r="BM1511" s="259"/>
      <c r="BN1511" s="259"/>
      <c r="BO1511" s="259"/>
      <c r="BP1511" s="259"/>
      <c r="BQ1511" s="259"/>
      <c r="BR1511" s="259"/>
      <c r="BS1511" s="259"/>
      <c r="BT1511" s="259"/>
      <c r="BU1511" s="259"/>
      <c r="BV1511" s="259"/>
      <c r="BW1511" s="259"/>
      <c r="BX1511" s="259"/>
      <c r="BY1511" s="259"/>
      <c r="BZ1511" s="259"/>
      <c r="CA1511" s="259"/>
      <c r="CB1511" s="259"/>
      <c r="CC1511" s="259"/>
      <c r="CD1511" s="259"/>
      <c r="CE1511" s="259"/>
    </row>
    <row r="1512" spans="46:83" x14ac:dyDescent="0.15">
      <c r="AT1512" s="259"/>
      <c r="AU1512" s="259"/>
      <c r="AV1512" s="259"/>
      <c r="AW1512" s="259"/>
      <c r="AX1512" s="259"/>
      <c r="AY1512" s="259"/>
      <c r="AZ1512" s="259"/>
      <c r="BA1512" s="259"/>
      <c r="BB1512" s="259"/>
      <c r="BC1512" s="259"/>
      <c r="BD1512" s="259"/>
      <c r="BE1512" s="259"/>
      <c r="BF1512" s="259"/>
      <c r="BG1512" s="259"/>
      <c r="BH1512" s="259"/>
      <c r="BI1512" s="259"/>
      <c r="BJ1512" s="259"/>
      <c r="BK1512" s="259"/>
      <c r="BL1512" s="259"/>
      <c r="BM1512" s="259"/>
      <c r="BN1512" s="259"/>
      <c r="BO1512" s="259"/>
      <c r="BP1512" s="259"/>
      <c r="BQ1512" s="259"/>
      <c r="BR1512" s="259"/>
      <c r="BS1512" s="259"/>
      <c r="BT1512" s="259"/>
      <c r="BU1512" s="259"/>
      <c r="BV1512" s="259"/>
      <c r="BW1512" s="259"/>
      <c r="BX1512" s="259"/>
      <c r="BY1512" s="259"/>
      <c r="BZ1512" s="259"/>
      <c r="CA1512" s="259"/>
      <c r="CB1512" s="259"/>
      <c r="CC1512" s="259"/>
      <c r="CD1512" s="259"/>
      <c r="CE1512" s="259"/>
    </row>
    <row r="1513" spans="46:83" x14ac:dyDescent="0.15">
      <c r="AT1513" s="259"/>
      <c r="AU1513" s="259"/>
      <c r="AV1513" s="259"/>
      <c r="AW1513" s="259"/>
      <c r="AX1513" s="259"/>
      <c r="AY1513" s="259"/>
      <c r="AZ1513" s="259"/>
      <c r="BA1513" s="259"/>
      <c r="BB1513" s="259"/>
      <c r="BC1513" s="259"/>
      <c r="BD1513" s="259"/>
      <c r="BE1513" s="259"/>
      <c r="BF1513" s="259"/>
      <c r="BG1513" s="259"/>
      <c r="BH1513" s="259"/>
      <c r="BI1513" s="259"/>
      <c r="BJ1513" s="259"/>
      <c r="BK1513" s="259"/>
      <c r="BL1513" s="259"/>
      <c r="BM1513" s="259"/>
      <c r="BN1513" s="259"/>
      <c r="BO1513" s="259"/>
      <c r="BP1513" s="259"/>
      <c r="BQ1513" s="259"/>
      <c r="BR1513" s="259"/>
      <c r="BS1513" s="259"/>
      <c r="BT1513" s="259"/>
      <c r="BU1513" s="259"/>
      <c r="BV1513" s="259"/>
      <c r="BW1513" s="259"/>
      <c r="BX1513" s="259"/>
      <c r="BY1513" s="259"/>
      <c r="BZ1513" s="259"/>
      <c r="CA1513" s="259"/>
      <c r="CB1513" s="259"/>
      <c r="CC1513" s="259"/>
      <c r="CD1513" s="259"/>
      <c r="CE1513" s="259"/>
    </row>
    <row r="1514" spans="46:83" x14ac:dyDescent="0.15">
      <c r="AT1514" s="259"/>
      <c r="AU1514" s="259"/>
      <c r="AV1514" s="259"/>
      <c r="AW1514" s="259"/>
      <c r="AX1514" s="259"/>
      <c r="AY1514" s="259"/>
      <c r="AZ1514" s="259"/>
      <c r="BA1514" s="259"/>
      <c r="BB1514" s="259"/>
      <c r="BC1514" s="259"/>
      <c r="BD1514" s="259"/>
      <c r="BE1514" s="259"/>
      <c r="BF1514" s="259"/>
      <c r="BG1514" s="259"/>
      <c r="BH1514" s="259"/>
      <c r="BI1514" s="259"/>
      <c r="BJ1514" s="259"/>
      <c r="BK1514" s="259"/>
      <c r="BL1514" s="259"/>
      <c r="BM1514" s="259"/>
      <c r="BN1514" s="259"/>
      <c r="BO1514" s="259"/>
      <c r="BP1514" s="259"/>
      <c r="BQ1514" s="259"/>
      <c r="BR1514" s="259"/>
      <c r="BS1514" s="259"/>
      <c r="BT1514" s="259"/>
      <c r="BU1514" s="259"/>
      <c r="BV1514" s="259"/>
      <c r="BW1514" s="259"/>
      <c r="BX1514" s="259"/>
      <c r="BY1514" s="259"/>
      <c r="BZ1514" s="259"/>
      <c r="CA1514" s="259"/>
      <c r="CB1514" s="259"/>
      <c r="CC1514" s="259"/>
      <c r="CD1514" s="259"/>
      <c r="CE1514" s="259"/>
    </row>
    <row r="1515" spans="46:83" x14ac:dyDescent="0.15">
      <c r="AT1515" s="259"/>
      <c r="AU1515" s="259"/>
      <c r="AV1515" s="259"/>
      <c r="AW1515" s="259"/>
      <c r="AX1515" s="259"/>
      <c r="AY1515" s="259"/>
      <c r="AZ1515" s="259"/>
      <c r="BA1515" s="259"/>
      <c r="BB1515" s="259"/>
      <c r="BC1515" s="259"/>
      <c r="BD1515" s="259"/>
      <c r="BE1515" s="259"/>
      <c r="BF1515" s="259"/>
      <c r="BG1515" s="259"/>
      <c r="BH1515" s="259"/>
      <c r="BI1515" s="259"/>
      <c r="BJ1515" s="259"/>
      <c r="BK1515" s="259"/>
      <c r="BL1515" s="259"/>
      <c r="BM1515" s="259"/>
      <c r="BN1515" s="259"/>
      <c r="BO1515" s="259"/>
      <c r="BP1515" s="259"/>
      <c r="BQ1515" s="259"/>
      <c r="BR1515" s="259"/>
      <c r="BS1515" s="259"/>
      <c r="BT1515" s="259"/>
      <c r="BU1515" s="259"/>
      <c r="BV1515" s="259"/>
      <c r="BW1515" s="259"/>
      <c r="BX1515" s="259"/>
      <c r="BY1515" s="259"/>
      <c r="BZ1515" s="259"/>
      <c r="CA1515" s="259"/>
      <c r="CB1515" s="259"/>
      <c r="CC1515" s="259"/>
      <c r="CD1515" s="259"/>
      <c r="CE1515" s="259"/>
    </row>
    <row r="1516" spans="46:83" x14ac:dyDescent="0.15">
      <c r="AT1516" s="259"/>
      <c r="AU1516" s="259"/>
      <c r="AV1516" s="259"/>
      <c r="AW1516" s="259"/>
      <c r="AX1516" s="259"/>
      <c r="AY1516" s="259"/>
      <c r="AZ1516" s="259"/>
      <c r="BA1516" s="259"/>
      <c r="BB1516" s="259"/>
      <c r="BC1516" s="259"/>
      <c r="BD1516" s="259"/>
      <c r="BE1516" s="259"/>
      <c r="BF1516" s="259"/>
      <c r="BG1516" s="259"/>
      <c r="BH1516" s="259"/>
      <c r="BI1516" s="259"/>
      <c r="BJ1516" s="259"/>
      <c r="BK1516" s="259"/>
      <c r="BL1516" s="259"/>
      <c r="BM1516" s="259"/>
      <c r="BN1516" s="259"/>
      <c r="BO1516" s="259"/>
      <c r="BP1516" s="259"/>
      <c r="BQ1516" s="259"/>
      <c r="BR1516" s="259"/>
      <c r="BS1516" s="259"/>
      <c r="BT1516" s="259"/>
      <c r="BU1516" s="259"/>
      <c r="BV1516" s="259"/>
      <c r="BW1516" s="259"/>
      <c r="BX1516" s="259"/>
      <c r="BY1516" s="259"/>
      <c r="BZ1516" s="259"/>
      <c r="CA1516" s="259"/>
      <c r="CB1516" s="259"/>
      <c r="CC1516" s="259"/>
      <c r="CD1516" s="259"/>
      <c r="CE1516" s="259"/>
    </row>
    <row r="1517" spans="46:83" x14ac:dyDescent="0.15">
      <c r="AT1517" s="259"/>
      <c r="AU1517" s="259"/>
      <c r="AV1517" s="259"/>
      <c r="AW1517" s="259"/>
      <c r="AX1517" s="259"/>
      <c r="AY1517" s="259"/>
      <c r="AZ1517" s="259"/>
      <c r="BA1517" s="259"/>
      <c r="BB1517" s="259"/>
      <c r="BC1517" s="259"/>
      <c r="BD1517" s="259"/>
      <c r="BE1517" s="259"/>
      <c r="BF1517" s="259"/>
      <c r="BG1517" s="259"/>
      <c r="BH1517" s="259"/>
      <c r="BI1517" s="259"/>
      <c r="BJ1517" s="259"/>
      <c r="BK1517" s="259"/>
      <c r="BL1517" s="259"/>
      <c r="BM1517" s="259"/>
      <c r="BN1517" s="259"/>
      <c r="BO1517" s="259"/>
      <c r="BP1517" s="259"/>
      <c r="BQ1517" s="259"/>
      <c r="BR1517" s="259"/>
      <c r="BS1517" s="259"/>
      <c r="BT1517" s="259"/>
      <c r="BU1517" s="259"/>
      <c r="BV1517" s="259"/>
      <c r="BW1517" s="259"/>
      <c r="BX1517" s="259"/>
      <c r="BY1517" s="259"/>
      <c r="BZ1517" s="259"/>
      <c r="CA1517" s="259"/>
      <c r="CB1517" s="259"/>
      <c r="CC1517" s="259"/>
      <c r="CD1517" s="259"/>
      <c r="CE1517" s="259"/>
    </row>
    <row r="1518" spans="46:83" x14ac:dyDescent="0.15">
      <c r="AT1518" s="259"/>
      <c r="AU1518" s="259"/>
      <c r="AV1518" s="259"/>
      <c r="AW1518" s="259"/>
      <c r="AX1518" s="259"/>
      <c r="AY1518" s="259"/>
      <c r="AZ1518" s="259"/>
      <c r="BA1518" s="259"/>
      <c r="BB1518" s="259"/>
      <c r="BC1518" s="259"/>
      <c r="BD1518" s="259"/>
      <c r="BE1518" s="259"/>
      <c r="BF1518" s="259"/>
      <c r="BG1518" s="259"/>
      <c r="BH1518" s="259"/>
      <c r="BI1518" s="259"/>
      <c r="BJ1518" s="259"/>
      <c r="BK1518" s="259"/>
      <c r="BL1518" s="259"/>
      <c r="BM1518" s="259"/>
      <c r="BN1518" s="259"/>
      <c r="BO1518" s="259"/>
      <c r="BP1518" s="259"/>
      <c r="BQ1518" s="259"/>
      <c r="BR1518" s="259"/>
      <c r="BS1518" s="259"/>
      <c r="BT1518" s="259"/>
      <c r="BU1518" s="259"/>
      <c r="BV1518" s="259"/>
      <c r="BW1518" s="259"/>
      <c r="BX1518" s="259"/>
      <c r="BY1518" s="259"/>
      <c r="BZ1518" s="259"/>
      <c r="CA1518" s="259"/>
      <c r="CB1518" s="259"/>
      <c r="CC1518" s="259"/>
      <c r="CD1518" s="259"/>
      <c r="CE1518" s="259"/>
    </row>
    <row r="1519" spans="46:83" x14ac:dyDescent="0.15">
      <c r="AT1519" s="259"/>
      <c r="AU1519" s="259"/>
      <c r="AV1519" s="259"/>
      <c r="AW1519" s="259"/>
      <c r="AX1519" s="259"/>
      <c r="AY1519" s="259"/>
      <c r="AZ1519" s="259"/>
      <c r="BA1519" s="259"/>
      <c r="BB1519" s="259"/>
      <c r="BC1519" s="259"/>
      <c r="BD1519" s="259"/>
      <c r="BE1519" s="259"/>
      <c r="BF1519" s="259"/>
      <c r="BG1519" s="259"/>
      <c r="BH1519" s="259"/>
      <c r="BI1519" s="259"/>
      <c r="BJ1519" s="259"/>
      <c r="BK1519" s="259"/>
      <c r="BL1519" s="259"/>
      <c r="BM1519" s="259"/>
      <c r="BN1519" s="259"/>
      <c r="BO1519" s="259"/>
      <c r="BP1519" s="259"/>
      <c r="BQ1519" s="259"/>
      <c r="BR1519" s="259"/>
      <c r="BS1519" s="259"/>
      <c r="BT1519" s="259"/>
      <c r="BU1519" s="259"/>
      <c r="BV1519" s="259"/>
      <c r="BW1519" s="259"/>
      <c r="BX1519" s="259"/>
      <c r="BY1519" s="259"/>
      <c r="BZ1519" s="259"/>
      <c r="CA1519" s="259"/>
      <c r="CB1519" s="259"/>
      <c r="CC1519" s="259"/>
      <c r="CD1519" s="259"/>
      <c r="CE1519" s="259"/>
    </row>
    <row r="1520" spans="46:83" x14ac:dyDescent="0.15">
      <c r="AT1520" s="259"/>
      <c r="AU1520" s="259"/>
      <c r="AV1520" s="259"/>
      <c r="AW1520" s="259"/>
      <c r="AX1520" s="259"/>
      <c r="AY1520" s="259"/>
      <c r="AZ1520" s="259"/>
      <c r="BA1520" s="259"/>
      <c r="BB1520" s="259"/>
      <c r="BC1520" s="259"/>
      <c r="BD1520" s="259"/>
      <c r="BE1520" s="259"/>
      <c r="BF1520" s="259"/>
      <c r="BG1520" s="259"/>
      <c r="BH1520" s="259"/>
      <c r="BI1520" s="259"/>
      <c r="BJ1520" s="259"/>
      <c r="BK1520" s="259"/>
      <c r="BL1520" s="259"/>
      <c r="BM1520" s="259"/>
      <c r="BN1520" s="259"/>
      <c r="BO1520" s="259"/>
      <c r="BP1520" s="259"/>
      <c r="BQ1520" s="259"/>
      <c r="BR1520" s="259"/>
      <c r="BS1520" s="259"/>
      <c r="BT1520" s="259"/>
      <c r="BU1520" s="259"/>
      <c r="BV1520" s="259"/>
      <c r="BW1520" s="259"/>
      <c r="BX1520" s="259"/>
      <c r="BY1520" s="259"/>
      <c r="BZ1520" s="259"/>
      <c r="CA1520" s="259"/>
      <c r="CB1520" s="259"/>
      <c r="CC1520" s="259"/>
      <c r="CD1520" s="259"/>
      <c r="CE1520" s="259"/>
    </row>
    <row r="1521" spans="46:83" x14ac:dyDescent="0.15">
      <c r="AT1521" s="259"/>
      <c r="AU1521" s="259"/>
      <c r="AV1521" s="259"/>
      <c r="AW1521" s="259"/>
      <c r="AX1521" s="259"/>
      <c r="AY1521" s="259"/>
      <c r="AZ1521" s="259"/>
      <c r="BA1521" s="259"/>
      <c r="BB1521" s="259"/>
      <c r="BC1521" s="259"/>
      <c r="BD1521" s="259"/>
      <c r="BE1521" s="259"/>
      <c r="BF1521" s="259"/>
      <c r="BG1521" s="259"/>
      <c r="BH1521" s="259"/>
      <c r="BI1521" s="259"/>
      <c r="BJ1521" s="259"/>
      <c r="BK1521" s="259"/>
      <c r="BL1521" s="259"/>
      <c r="BM1521" s="259"/>
      <c r="BN1521" s="259"/>
      <c r="BO1521" s="259"/>
      <c r="BP1521" s="259"/>
      <c r="BQ1521" s="259"/>
      <c r="BR1521" s="259"/>
      <c r="BS1521" s="259"/>
      <c r="BT1521" s="259"/>
      <c r="BU1521" s="259"/>
      <c r="BV1521" s="259"/>
      <c r="BW1521" s="259"/>
      <c r="BX1521" s="259"/>
      <c r="BY1521" s="259"/>
      <c r="BZ1521" s="259"/>
      <c r="CA1521" s="259"/>
      <c r="CB1521" s="259"/>
      <c r="CC1521" s="259"/>
      <c r="CD1521" s="259"/>
      <c r="CE1521" s="259"/>
    </row>
    <row r="1522" spans="46:83" x14ac:dyDescent="0.15">
      <c r="AT1522" s="259"/>
      <c r="AU1522" s="259"/>
      <c r="AV1522" s="259"/>
      <c r="AW1522" s="259"/>
      <c r="AX1522" s="259"/>
      <c r="AY1522" s="259"/>
      <c r="AZ1522" s="259"/>
      <c r="BA1522" s="259"/>
      <c r="BB1522" s="259"/>
      <c r="BC1522" s="259"/>
      <c r="BD1522" s="259"/>
      <c r="BE1522" s="259"/>
      <c r="BF1522" s="259"/>
      <c r="BG1522" s="259"/>
      <c r="BH1522" s="259"/>
      <c r="BI1522" s="259"/>
      <c r="BJ1522" s="259"/>
      <c r="BK1522" s="259"/>
      <c r="BL1522" s="259"/>
      <c r="BM1522" s="259"/>
      <c r="BN1522" s="259"/>
      <c r="BO1522" s="259"/>
      <c r="BP1522" s="259"/>
      <c r="BQ1522" s="259"/>
      <c r="BR1522" s="259"/>
      <c r="BS1522" s="259"/>
      <c r="BT1522" s="259"/>
      <c r="BU1522" s="259"/>
      <c r="BV1522" s="259"/>
      <c r="BW1522" s="259"/>
      <c r="BX1522" s="259"/>
      <c r="BY1522" s="259"/>
      <c r="BZ1522" s="259"/>
      <c r="CA1522" s="259"/>
      <c r="CB1522" s="259"/>
      <c r="CC1522" s="259"/>
      <c r="CD1522" s="259"/>
      <c r="CE1522" s="259"/>
    </row>
    <row r="1523" spans="46:83" x14ac:dyDescent="0.15">
      <c r="AT1523" s="259"/>
      <c r="AU1523" s="259"/>
      <c r="AV1523" s="259"/>
      <c r="AW1523" s="259"/>
      <c r="AX1523" s="259"/>
      <c r="AY1523" s="259"/>
      <c r="AZ1523" s="259"/>
      <c r="BA1523" s="259"/>
      <c r="BB1523" s="259"/>
      <c r="BC1523" s="259"/>
      <c r="BD1523" s="259"/>
      <c r="BE1523" s="259"/>
      <c r="BF1523" s="259"/>
      <c r="BG1523" s="259"/>
      <c r="BH1523" s="259"/>
      <c r="BI1523" s="259"/>
      <c r="BJ1523" s="259"/>
      <c r="BK1523" s="259"/>
      <c r="BL1523" s="259"/>
      <c r="BM1523" s="259"/>
      <c r="BN1523" s="259"/>
      <c r="BO1523" s="259"/>
      <c r="BP1523" s="259"/>
      <c r="BQ1523" s="259"/>
      <c r="BR1523" s="259"/>
      <c r="BS1523" s="259"/>
      <c r="BT1523" s="259"/>
      <c r="BU1523" s="259"/>
      <c r="BV1523" s="259"/>
      <c r="BW1523" s="259"/>
      <c r="BX1523" s="259"/>
      <c r="BY1523" s="259"/>
      <c r="BZ1523" s="259"/>
      <c r="CA1523" s="259"/>
      <c r="CB1523" s="259"/>
      <c r="CC1523" s="259"/>
      <c r="CD1523" s="259"/>
      <c r="CE1523" s="259"/>
    </row>
    <row r="1524" spans="46:83" x14ac:dyDescent="0.15">
      <c r="AT1524" s="259"/>
      <c r="AU1524" s="259"/>
      <c r="AV1524" s="259"/>
      <c r="AW1524" s="259"/>
      <c r="AX1524" s="259"/>
      <c r="AY1524" s="259"/>
      <c r="AZ1524" s="259"/>
      <c r="BA1524" s="259"/>
      <c r="BB1524" s="259"/>
      <c r="BC1524" s="259"/>
      <c r="BD1524" s="259"/>
      <c r="BE1524" s="259"/>
      <c r="BF1524" s="259"/>
      <c r="BG1524" s="259"/>
      <c r="BH1524" s="259"/>
      <c r="BI1524" s="259"/>
      <c r="BJ1524" s="259"/>
      <c r="BK1524" s="259"/>
      <c r="BL1524" s="259"/>
      <c r="BM1524" s="259"/>
      <c r="BN1524" s="259"/>
      <c r="BO1524" s="259"/>
      <c r="BP1524" s="259"/>
      <c r="BQ1524" s="259"/>
      <c r="BR1524" s="259"/>
      <c r="BS1524" s="259"/>
      <c r="BT1524" s="259"/>
      <c r="BU1524" s="259"/>
      <c r="BV1524" s="259"/>
      <c r="BW1524" s="259"/>
      <c r="BX1524" s="259"/>
      <c r="BY1524" s="259"/>
      <c r="BZ1524" s="259"/>
      <c r="CA1524" s="259"/>
      <c r="CB1524" s="259"/>
      <c r="CC1524" s="259"/>
      <c r="CD1524" s="259"/>
      <c r="CE1524" s="259"/>
    </row>
    <row r="1525" spans="46:83" x14ac:dyDescent="0.15">
      <c r="AT1525" s="259"/>
      <c r="AU1525" s="259"/>
      <c r="AV1525" s="259"/>
      <c r="AW1525" s="259"/>
      <c r="AX1525" s="259"/>
      <c r="AY1525" s="259"/>
      <c r="AZ1525" s="259"/>
      <c r="BA1525" s="259"/>
      <c r="BB1525" s="259"/>
      <c r="BC1525" s="259"/>
      <c r="BD1525" s="259"/>
      <c r="BE1525" s="259"/>
      <c r="BF1525" s="259"/>
      <c r="BG1525" s="259"/>
      <c r="BH1525" s="259"/>
      <c r="BI1525" s="259"/>
      <c r="BJ1525" s="259"/>
      <c r="BK1525" s="259"/>
      <c r="BL1525" s="259"/>
      <c r="BM1525" s="259"/>
      <c r="BN1525" s="259"/>
      <c r="BO1525" s="259"/>
      <c r="BP1525" s="259"/>
      <c r="BQ1525" s="259"/>
      <c r="BR1525" s="259"/>
      <c r="BS1525" s="259"/>
      <c r="BT1525" s="259"/>
      <c r="BU1525" s="259"/>
      <c r="BV1525" s="259"/>
      <c r="BW1525" s="259"/>
      <c r="BX1525" s="259"/>
      <c r="BY1525" s="259"/>
      <c r="BZ1525" s="259"/>
      <c r="CA1525" s="259"/>
      <c r="CB1525" s="259"/>
      <c r="CC1525" s="259"/>
      <c r="CD1525" s="259"/>
      <c r="CE1525" s="259"/>
    </row>
    <row r="1526" spans="46:83" x14ac:dyDescent="0.15">
      <c r="AT1526" s="259"/>
      <c r="AU1526" s="259"/>
      <c r="AV1526" s="259"/>
      <c r="AW1526" s="259"/>
      <c r="AX1526" s="259"/>
      <c r="AY1526" s="259"/>
      <c r="AZ1526" s="259"/>
      <c r="BA1526" s="259"/>
      <c r="BB1526" s="259"/>
      <c r="BC1526" s="259"/>
      <c r="BD1526" s="259"/>
      <c r="BE1526" s="259"/>
      <c r="BF1526" s="259"/>
      <c r="BG1526" s="259"/>
      <c r="BH1526" s="259"/>
      <c r="BI1526" s="259"/>
      <c r="BJ1526" s="259"/>
      <c r="BK1526" s="259"/>
      <c r="BL1526" s="259"/>
      <c r="BM1526" s="259"/>
      <c r="BN1526" s="259"/>
      <c r="BO1526" s="259"/>
      <c r="BP1526" s="259"/>
      <c r="BQ1526" s="259"/>
      <c r="BR1526" s="259"/>
      <c r="BS1526" s="259"/>
      <c r="BT1526" s="259"/>
      <c r="BU1526" s="259"/>
      <c r="BV1526" s="259"/>
      <c r="BW1526" s="259"/>
      <c r="BX1526" s="259"/>
      <c r="BY1526" s="259"/>
      <c r="BZ1526" s="259"/>
      <c r="CA1526" s="259"/>
      <c r="CB1526" s="259"/>
      <c r="CC1526" s="259"/>
      <c r="CD1526" s="259"/>
      <c r="CE1526" s="259"/>
    </row>
    <row r="1527" spans="46:83" x14ac:dyDescent="0.15">
      <c r="AT1527" s="259"/>
      <c r="AU1527" s="259"/>
      <c r="AV1527" s="259"/>
      <c r="AW1527" s="259"/>
      <c r="AX1527" s="259"/>
      <c r="AY1527" s="259"/>
      <c r="AZ1527" s="259"/>
      <c r="BA1527" s="259"/>
      <c r="BB1527" s="259"/>
      <c r="BC1527" s="259"/>
      <c r="BD1527" s="259"/>
      <c r="BE1527" s="259"/>
      <c r="BF1527" s="259"/>
      <c r="BG1527" s="259"/>
      <c r="BH1527" s="259"/>
      <c r="BI1527" s="259"/>
      <c r="BJ1527" s="259"/>
      <c r="BK1527" s="259"/>
      <c r="BL1527" s="259"/>
      <c r="BM1527" s="259"/>
      <c r="BN1527" s="259"/>
      <c r="BO1527" s="259"/>
      <c r="BP1527" s="259"/>
      <c r="BQ1527" s="259"/>
      <c r="BR1527" s="259"/>
      <c r="BS1527" s="259"/>
      <c r="BT1527" s="259"/>
      <c r="BU1527" s="259"/>
      <c r="BV1527" s="259"/>
      <c r="BW1527" s="259"/>
      <c r="BX1527" s="259"/>
      <c r="BY1527" s="259"/>
      <c r="BZ1527" s="259"/>
      <c r="CA1527" s="259"/>
      <c r="CB1527" s="259"/>
      <c r="CC1527" s="259"/>
      <c r="CD1527" s="259"/>
      <c r="CE1527" s="259"/>
    </row>
    <row r="1528" spans="46:83" x14ac:dyDescent="0.15">
      <c r="AT1528" s="259"/>
      <c r="AU1528" s="259"/>
      <c r="AV1528" s="259"/>
      <c r="AW1528" s="259"/>
      <c r="AX1528" s="259"/>
      <c r="AY1528" s="259"/>
      <c r="AZ1528" s="259"/>
      <c r="BA1528" s="259"/>
      <c r="BB1528" s="259"/>
      <c r="BC1528" s="259"/>
      <c r="BD1528" s="259"/>
      <c r="BE1528" s="259"/>
      <c r="BF1528" s="259"/>
      <c r="BG1528" s="259"/>
      <c r="BH1528" s="259"/>
      <c r="BI1528" s="259"/>
      <c r="BJ1528" s="259"/>
      <c r="BK1528" s="259"/>
      <c r="BL1528" s="259"/>
      <c r="BM1528" s="259"/>
      <c r="BN1528" s="259"/>
      <c r="BO1528" s="259"/>
      <c r="BP1528" s="259"/>
      <c r="BQ1528" s="259"/>
      <c r="BR1528" s="259"/>
      <c r="BS1528" s="259"/>
      <c r="BT1528" s="259"/>
      <c r="BU1528" s="259"/>
      <c r="BV1528" s="259"/>
      <c r="BW1528" s="259"/>
      <c r="BX1528" s="259"/>
      <c r="BY1528" s="259"/>
      <c r="BZ1528" s="259"/>
      <c r="CA1528" s="259"/>
      <c r="CB1528" s="259"/>
      <c r="CC1528" s="259"/>
      <c r="CD1528" s="259"/>
      <c r="CE1528" s="259"/>
    </row>
    <row r="1529" spans="46:83" x14ac:dyDescent="0.15">
      <c r="AT1529" s="259"/>
      <c r="AU1529" s="259"/>
      <c r="AV1529" s="259"/>
      <c r="AW1529" s="259"/>
      <c r="AX1529" s="259"/>
      <c r="AY1529" s="259"/>
      <c r="AZ1529" s="259"/>
      <c r="BA1529" s="259"/>
      <c r="BB1529" s="259"/>
      <c r="BC1529" s="259"/>
      <c r="BD1529" s="259"/>
      <c r="BE1529" s="259"/>
      <c r="BF1529" s="259"/>
      <c r="BG1529" s="259"/>
      <c r="BH1529" s="259"/>
      <c r="BI1529" s="259"/>
      <c r="BJ1529" s="259"/>
      <c r="BK1529" s="259"/>
      <c r="BL1529" s="259"/>
      <c r="BM1529" s="259"/>
      <c r="BN1529" s="259"/>
      <c r="BO1529" s="259"/>
      <c r="BP1529" s="259"/>
      <c r="BQ1529" s="259"/>
      <c r="BR1529" s="259"/>
      <c r="BS1529" s="259"/>
      <c r="BT1529" s="259"/>
      <c r="BU1529" s="259"/>
      <c r="BV1529" s="259"/>
      <c r="BW1529" s="259"/>
      <c r="BX1529" s="259"/>
      <c r="BY1529" s="259"/>
      <c r="BZ1529" s="259"/>
      <c r="CA1529" s="259"/>
      <c r="CB1529" s="259"/>
      <c r="CC1529" s="259"/>
      <c r="CD1529" s="259"/>
      <c r="CE1529" s="259"/>
    </row>
    <row r="1530" spans="46:83" x14ac:dyDescent="0.15">
      <c r="AT1530" s="259"/>
      <c r="AU1530" s="259"/>
      <c r="AV1530" s="259"/>
      <c r="AW1530" s="259"/>
      <c r="AX1530" s="259"/>
      <c r="AY1530" s="259"/>
      <c r="AZ1530" s="259"/>
      <c r="BA1530" s="259"/>
      <c r="BB1530" s="259"/>
      <c r="BC1530" s="259"/>
      <c r="BD1530" s="259"/>
      <c r="BE1530" s="259"/>
      <c r="BF1530" s="259"/>
      <c r="BG1530" s="259"/>
      <c r="BH1530" s="259"/>
      <c r="BI1530" s="259"/>
      <c r="BJ1530" s="259"/>
      <c r="BK1530" s="259"/>
      <c r="BL1530" s="259"/>
      <c r="BM1530" s="259"/>
      <c r="BN1530" s="259"/>
      <c r="BO1530" s="259"/>
      <c r="BP1530" s="259"/>
      <c r="BQ1530" s="259"/>
      <c r="BR1530" s="259"/>
      <c r="BS1530" s="259"/>
      <c r="BT1530" s="259"/>
      <c r="BU1530" s="259"/>
      <c r="BV1530" s="259"/>
      <c r="BW1530" s="259"/>
      <c r="BX1530" s="259"/>
      <c r="BY1530" s="259"/>
      <c r="BZ1530" s="259"/>
      <c r="CA1530" s="259"/>
      <c r="CB1530" s="259"/>
      <c r="CC1530" s="259"/>
      <c r="CD1530" s="259"/>
      <c r="CE1530" s="259"/>
    </row>
    <row r="1531" spans="46:83" x14ac:dyDescent="0.15">
      <c r="AT1531" s="259"/>
      <c r="AU1531" s="259"/>
      <c r="AV1531" s="259"/>
      <c r="AW1531" s="259"/>
      <c r="AX1531" s="259"/>
      <c r="AY1531" s="259"/>
      <c r="AZ1531" s="259"/>
      <c r="BA1531" s="259"/>
      <c r="BB1531" s="259"/>
      <c r="BC1531" s="259"/>
      <c r="BD1531" s="259"/>
      <c r="BE1531" s="259"/>
      <c r="BF1531" s="259"/>
      <c r="BG1531" s="259"/>
      <c r="BH1531" s="259"/>
      <c r="BI1531" s="259"/>
      <c r="BJ1531" s="259"/>
      <c r="BK1531" s="259"/>
      <c r="BL1531" s="259"/>
      <c r="BM1531" s="259"/>
      <c r="BN1531" s="259"/>
      <c r="BO1531" s="259"/>
      <c r="BP1531" s="259"/>
      <c r="BQ1531" s="259"/>
      <c r="BR1531" s="259"/>
      <c r="BS1531" s="259"/>
      <c r="BT1531" s="259"/>
      <c r="BU1531" s="259"/>
      <c r="BV1531" s="259"/>
      <c r="BW1531" s="259"/>
      <c r="BX1531" s="259"/>
      <c r="BY1531" s="259"/>
      <c r="BZ1531" s="259"/>
      <c r="CA1531" s="259"/>
      <c r="CB1531" s="259"/>
      <c r="CC1531" s="259"/>
      <c r="CD1531" s="259"/>
      <c r="CE1531" s="259"/>
    </row>
    <row r="1532" spans="46:83" x14ac:dyDescent="0.15">
      <c r="AT1532" s="259"/>
      <c r="AU1532" s="259"/>
      <c r="AV1532" s="259"/>
      <c r="AW1532" s="259"/>
      <c r="AX1532" s="259"/>
      <c r="AY1532" s="259"/>
      <c r="AZ1532" s="259"/>
      <c r="BA1532" s="259"/>
      <c r="BB1532" s="259"/>
      <c r="BC1532" s="259"/>
      <c r="BD1532" s="259"/>
      <c r="BE1532" s="259"/>
      <c r="BF1532" s="259"/>
      <c r="BG1532" s="259"/>
      <c r="BH1532" s="259"/>
      <c r="BI1532" s="259"/>
      <c r="BJ1532" s="259"/>
      <c r="BK1532" s="259"/>
      <c r="BL1532" s="259"/>
      <c r="BM1532" s="259"/>
      <c r="BN1532" s="259"/>
      <c r="BO1532" s="259"/>
      <c r="BP1532" s="259"/>
      <c r="BQ1532" s="259"/>
      <c r="BR1532" s="259"/>
      <c r="BS1532" s="259"/>
      <c r="BT1532" s="259"/>
      <c r="BU1532" s="259"/>
      <c r="BV1532" s="259"/>
      <c r="BW1532" s="259"/>
      <c r="BX1532" s="259"/>
      <c r="BY1532" s="259"/>
      <c r="BZ1532" s="259"/>
      <c r="CA1532" s="259"/>
      <c r="CB1532" s="259"/>
      <c r="CC1532" s="259"/>
      <c r="CD1532" s="259"/>
      <c r="CE1532" s="259"/>
    </row>
    <row r="1533" spans="46:83" x14ac:dyDescent="0.15">
      <c r="AT1533" s="259"/>
      <c r="AU1533" s="259"/>
      <c r="AV1533" s="259"/>
      <c r="AW1533" s="259"/>
      <c r="AX1533" s="259"/>
      <c r="AY1533" s="259"/>
      <c r="AZ1533" s="259"/>
      <c r="BA1533" s="259"/>
      <c r="BB1533" s="259"/>
      <c r="BC1533" s="259"/>
      <c r="BD1533" s="259"/>
      <c r="BE1533" s="259"/>
      <c r="BF1533" s="259"/>
      <c r="BG1533" s="259"/>
      <c r="BH1533" s="259"/>
      <c r="BI1533" s="259"/>
      <c r="BJ1533" s="259"/>
      <c r="BK1533" s="259"/>
      <c r="BL1533" s="259"/>
      <c r="BM1533" s="259"/>
      <c r="BN1533" s="259"/>
      <c r="BO1533" s="259"/>
      <c r="BP1533" s="259"/>
      <c r="BQ1533" s="259"/>
      <c r="BR1533" s="259"/>
      <c r="BS1533" s="259"/>
      <c r="BT1533" s="259"/>
      <c r="BU1533" s="259"/>
      <c r="BV1533" s="259"/>
      <c r="BW1533" s="259"/>
      <c r="BX1533" s="259"/>
      <c r="BY1533" s="259"/>
      <c r="BZ1533" s="259"/>
      <c r="CA1533" s="259"/>
      <c r="CB1533" s="259"/>
      <c r="CC1533" s="259"/>
      <c r="CD1533" s="259"/>
      <c r="CE1533" s="259"/>
    </row>
    <row r="1534" spans="46:83" x14ac:dyDescent="0.15">
      <c r="AT1534" s="259"/>
      <c r="AU1534" s="259"/>
      <c r="AV1534" s="259"/>
      <c r="AW1534" s="259"/>
      <c r="AX1534" s="259"/>
      <c r="AY1534" s="259"/>
      <c r="AZ1534" s="259"/>
      <c r="BA1534" s="259"/>
      <c r="BB1534" s="259"/>
      <c r="BC1534" s="259"/>
      <c r="BD1534" s="259"/>
      <c r="BE1534" s="259"/>
      <c r="BF1534" s="259"/>
      <c r="BG1534" s="259"/>
      <c r="BH1534" s="259"/>
      <c r="BI1534" s="259"/>
      <c r="BJ1534" s="259"/>
      <c r="BK1534" s="259"/>
      <c r="BL1534" s="259"/>
      <c r="BM1534" s="259"/>
      <c r="BN1534" s="259"/>
      <c r="BO1534" s="259"/>
      <c r="BP1534" s="259"/>
      <c r="BQ1534" s="259"/>
      <c r="BR1534" s="259"/>
      <c r="BS1534" s="259"/>
      <c r="BT1534" s="259"/>
      <c r="BU1534" s="259"/>
      <c r="BV1534" s="259"/>
      <c r="BW1534" s="259"/>
      <c r="BX1534" s="259"/>
      <c r="BY1534" s="259"/>
      <c r="BZ1534" s="259"/>
      <c r="CA1534" s="259"/>
      <c r="CB1534" s="259"/>
      <c r="CC1534" s="259"/>
      <c r="CD1534" s="259"/>
      <c r="CE1534" s="259"/>
    </row>
    <row r="1535" spans="46:83" x14ac:dyDescent="0.15">
      <c r="AT1535" s="259"/>
      <c r="AU1535" s="259"/>
      <c r="AV1535" s="259"/>
      <c r="AW1535" s="259"/>
      <c r="AX1535" s="259"/>
      <c r="AY1535" s="259"/>
      <c r="AZ1535" s="259"/>
      <c r="BA1535" s="259"/>
      <c r="BB1535" s="259"/>
      <c r="BC1535" s="259"/>
      <c r="BD1535" s="259"/>
      <c r="BE1535" s="259"/>
      <c r="BF1535" s="259"/>
      <c r="BG1535" s="259"/>
      <c r="BH1535" s="259"/>
      <c r="BI1535" s="259"/>
      <c r="BJ1535" s="259"/>
      <c r="BK1535" s="259"/>
      <c r="BL1535" s="259"/>
      <c r="BM1535" s="259"/>
      <c r="BN1535" s="259"/>
      <c r="BO1535" s="259"/>
      <c r="BP1535" s="259"/>
      <c r="BQ1535" s="259"/>
      <c r="BR1535" s="259"/>
      <c r="BS1535" s="259"/>
      <c r="BT1535" s="259"/>
      <c r="BU1535" s="259"/>
      <c r="BV1535" s="259"/>
      <c r="BW1535" s="259"/>
      <c r="BX1535" s="259"/>
      <c r="BY1535" s="259"/>
      <c r="BZ1535" s="259"/>
      <c r="CA1535" s="259"/>
      <c r="CB1535" s="259"/>
      <c r="CC1535" s="259"/>
      <c r="CD1535" s="259"/>
      <c r="CE1535" s="259"/>
    </row>
    <row r="1536" spans="46:83" x14ac:dyDescent="0.15">
      <c r="AT1536" s="259"/>
      <c r="AU1536" s="259"/>
      <c r="AV1536" s="259"/>
      <c r="AW1536" s="259"/>
      <c r="AX1536" s="259"/>
      <c r="AY1536" s="259"/>
      <c r="AZ1536" s="259"/>
      <c r="BA1536" s="259"/>
      <c r="BB1536" s="259"/>
      <c r="BC1536" s="259"/>
      <c r="BD1536" s="259"/>
      <c r="BE1536" s="259"/>
      <c r="BF1536" s="259"/>
      <c r="BG1536" s="259"/>
      <c r="BH1536" s="259"/>
      <c r="BI1536" s="259"/>
      <c r="BJ1536" s="259"/>
      <c r="BK1536" s="259"/>
      <c r="BL1536" s="259"/>
      <c r="BM1536" s="259"/>
      <c r="BN1536" s="259"/>
      <c r="BO1536" s="259"/>
      <c r="BP1536" s="259"/>
      <c r="BQ1536" s="259"/>
      <c r="BR1536" s="259"/>
      <c r="BS1536" s="259"/>
      <c r="BT1536" s="259"/>
      <c r="BU1536" s="259"/>
      <c r="BV1536" s="259"/>
      <c r="BW1536" s="259"/>
      <c r="BX1536" s="259"/>
      <c r="BY1536" s="259"/>
      <c r="BZ1536" s="259"/>
      <c r="CA1536" s="259"/>
      <c r="CB1536" s="259"/>
      <c r="CC1536" s="259"/>
      <c r="CD1536" s="259"/>
      <c r="CE1536" s="259"/>
    </row>
    <row r="1537" spans="46:83" x14ac:dyDescent="0.15">
      <c r="AT1537" s="259"/>
      <c r="AU1537" s="259"/>
      <c r="AV1537" s="259"/>
      <c r="AW1537" s="259"/>
      <c r="AX1537" s="259"/>
      <c r="AY1537" s="259"/>
      <c r="AZ1537" s="259"/>
      <c r="BA1537" s="259"/>
      <c r="BB1537" s="259"/>
      <c r="BC1537" s="259"/>
      <c r="BD1537" s="259"/>
      <c r="BE1537" s="259"/>
      <c r="BF1537" s="259"/>
      <c r="BG1537" s="259"/>
      <c r="BH1537" s="259"/>
      <c r="BI1537" s="259"/>
      <c r="BJ1537" s="259"/>
      <c r="BK1537" s="259"/>
      <c r="BL1537" s="259"/>
      <c r="BM1537" s="259"/>
      <c r="BN1537" s="259"/>
      <c r="BO1537" s="259"/>
      <c r="BP1537" s="259"/>
      <c r="BQ1537" s="259"/>
      <c r="BR1537" s="259"/>
      <c r="BS1537" s="259"/>
      <c r="BT1537" s="259"/>
      <c r="BU1537" s="259"/>
      <c r="BV1537" s="259"/>
      <c r="BW1537" s="259"/>
      <c r="BX1537" s="259"/>
      <c r="BY1537" s="259"/>
      <c r="BZ1537" s="259"/>
      <c r="CA1537" s="259"/>
      <c r="CB1537" s="259"/>
      <c r="CC1537" s="259"/>
      <c r="CD1537" s="259"/>
      <c r="CE1537" s="259"/>
    </row>
    <row r="1538" spans="46:83" x14ac:dyDescent="0.15">
      <c r="AT1538" s="259"/>
      <c r="AU1538" s="259"/>
      <c r="AV1538" s="259"/>
      <c r="AW1538" s="259"/>
      <c r="AX1538" s="259"/>
      <c r="AY1538" s="259"/>
      <c r="AZ1538" s="259"/>
      <c r="BA1538" s="259"/>
      <c r="BB1538" s="259"/>
      <c r="BC1538" s="259"/>
      <c r="BD1538" s="259"/>
      <c r="BE1538" s="259"/>
      <c r="BF1538" s="259"/>
      <c r="BG1538" s="259"/>
      <c r="BH1538" s="259"/>
      <c r="BI1538" s="259"/>
      <c r="BJ1538" s="259"/>
      <c r="BK1538" s="259"/>
      <c r="BL1538" s="259"/>
      <c r="BM1538" s="259"/>
      <c r="BN1538" s="259"/>
      <c r="BO1538" s="259"/>
      <c r="BP1538" s="259"/>
      <c r="BQ1538" s="259"/>
      <c r="BR1538" s="259"/>
      <c r="BS1538" s="259"/>
      <c r="BT1538" s="259"/>
      <c r="BU1538" s="259"/>
      <c r="BV1538" s="259"/>
      <c r="BW1538" s="259"/>
      <c r="BX1538" s="259"/>
      <c r="BY1538" s="259"/>
      <c r="BZ1538" s="259"/>
      <c r="CA1538" s="259"/>
      <c r="CB1538" s="259"/>
      <c r="CC1538" s="259"/>
      <c r="CD1538" s="259"/>
      <c r="CE1538" s="259"/>
    </row>
    <row r="1539" spans="46:83" x14ac:dyDescent="0.15">
      <c r="AT1539" s="259"/>
      <c r="AU1539" s="259"/>
      <c r="AV1539" s="259"/>
      <c r="AW1539" s="259"/>
      <c r="AX1539" s="259"/>
      <c r="AY1539" s="259"/>
      <c r="AZ1539" s="259"/>
      <c r="BA1539" s="259"/>
      <c r="BB1539" s="259"/>
      <c r="BC1539" s="259"/>
      <c r="BD1539" s="259"/>
      <c r="BE1539" s="259"/>
      <c r="BF1539" s="259"/>
      <c r="BG1539" s="259"/>
      <c r="BH1539" s="259"/>
      <c r="BI1539" s="259"/>
      <c r="BJ1539" s="259"/>
      <c r="BK1539" s="259"/>
      <c r="BL1539" s="259"/>
      <c r="BM1539" s="259"/>
      <c r="BN1539" s="259"/>
      <c r="BO1539" s="259"/>
      <c r="BP1539" s="259"/>
      <c r="BQ1539" s="259"/>
      <c r="BR1539" s="259"/>
      <c r="BS1539" s="259"/>
      <c r="BT1539" s="259"/>
      <c r="BU1539" s="259"/>
      <c r="BV1539" s="259"/>
      <c r="BW1539" s="259"/>
      <c r="BX1539" s="259"/>
      <c r="BY1539" s="259"/>
      <c r="BZ1539" s="259"/>
      <c r="CA1539" s="259"/>
      <c r="CB1539" s="259"/>
      <c r="CC1539" s="259"/>
      <c r="CD1539" s="259"/>
      <c r="CE1539" s="259"/>
    </row>
    <row r="1540" spans="46:83" x14ac:dyDescent="0.15">
      <c r="AT1540" s="259"/>
      <c r="AU1540" s="259"/>
      <c r="AV1540" s="259"/>
      <c r="AW1540" s="259"/>
      <c r="AX1540" s="259"/>
      <c r="AY1540" s="259"/>
      <c r="AZ1540" s="259"/>
      <c r="BA1540" s="259"/>
      <c r="BB1540" s="259"/>
      <c r="BC1540" s="259"/>
      <c r="BD1540" s="259"/>
      <c r="BE1540" s="259"/>
      <c r="BF1540" s="259"/>
      <c r="BG1540" s="259"/>
      <c r="BH1540" s="259"/>
      <c r="BI1540" s="259"/>
      <c r="BJ1540" s="259"/>
      <c r="BK1540" s="259"/>
      <c r="BL1540" s="259"/>
      <c r="BM1540" s="259"/>
      <c r="BN1540" s="259"/>
      <c r="BO1540" s="259"/>
      <c r="BP1540" s="259"/>
      <c r="BQ1540" s="259"/>
      <c r="BR1540" s="259"/>
      <c r="BS1540" s="259"/>
      <c r="BT1540" s="259"/>
      <c r="BU1540" s="259"/>
      <c r="BV1540" s="259"/>
      <c r="BW1540" s="259"/>
      <c r="BX1540" s="259"/>
      <c r="BY1540" s="259"/>
      <c r="BZ1540" s="259"/>
      <c r="CA1540" s="259"/>
      <c r="CB1540" s="259"/>
      <c r="CC1540" s="259"/>
      <c r="CD1540" s="259"/>
      <c r="CE1540" s="259"/>
    </row>
    <row r="1541" spans="46:83" x14ac:dyDescent="0.15">
      <c r="AT1541" s="259"/>
      <c r="AU1541" s="259"/>
      <c r="AV1541" s="259"/>
      <c r="AW1541" s="259"/>
      <c r="AX1541" s="259"/>
      <c r="AY1541" s="259"/>
      <c r="AZ1541" s="259"/>
      <c r="BA1541" s="259"/>
      <c r="BB1541" s="259"/>
      <c r="BC1541" s="259"/>
      <c r="BD1541" s="259"/>
      <c r="BE1541" s="259"/>
      <c r="BF1541" s="259"/>
      <c r="BG1541" s="259"/>
      <c r="BH1541" s="259"/>
      <c r="BI1541" s="259"/>
      <c r="BJ1541" s="259"/>
      <c r="BK1541" s="259"/>
      <c r="BL1541" s="259"/>
      <c r="BM1541" s="259"/>
      <c r="BN1541" s="259"/>
      <c r="BO1541" s="259"/>
      <c r="BP1541" s="259"/>
      <c r="BQ1541" s="259"/>
      <c r="BR1541" s="259"/>
      <c r="BS1541" s="259"/>
      <c r="BT1541" s="259"/>
      <c r="BU1541" s="259"/>
      <c r="BV1541" s="259"/>
      <c r="BW1541" s="259"/>
      <c r="BX1541" s="259"/>
      <c r="BY1541" s="259"/>
      <c r="BZ1541" s="259"/>
      <c r="CA1541" s="259"/>
      <c r="CB1541" s="259"/>
      <c r="CC1541" s="259"/>
      <c r="CD1541" s="259"/>
      <c r="CE1541" s="259"/>
    </row>
    <row r="1542" spans="46:83" x14ac:dyDescent="0.15">
      <c r="AT1542" s="259"/>
      <c r="AU1542" s="259"/>
      <c r="AV1542" s="259"/>
      <c r="AW1542" s="259"/>
      <c r="AX1542" s="259"/>
      <c r="AY1542" s="259"/>
      <c r="AZ1542" s="259"/>
      <c r="BA1542" s="259"/>
      <c r="BB1542" s="259"/>
      <c r="BC1542" s="259"/>
      <c r="BD1542" s="259"/>
      <c r="BE1542" s="259"/>
      <c r="BF1542" s="259"/>
      <c r="BG1542" s="259"/>
      <c r="BH1542" s="259"/>
      <c r="BI1542" s="259"/>
      <c r="BJ1542" s="259"/>
      <c r="BK1542" s="259"/>
      <c r="BL1542" s="259"/>
      <c r="BM1542" s="259"/>
      <c r="BN1542" s="259"/>
      <c r="BO1542" s="259"/>
      <c r="BP1542" s="259"/>
      <c r="BQ1542" s="259"/>
      <c r="BR1542" s="259"/>
      <c r="BS1542" s="259"/>
      <c r="BT1542" s="259"/>
      <c r="BU1542" s="259"/>
      <c r="BV1542" s="259"/>
      <c r="BW1542" s="259"/>
      <c r="BX1542" s="259"/>
      <c r="BY1542" s="259"/>
      <c r="BZ1542" s="259"/>
      <c r="CA1542" s="259"/>
      <c r="CB1542" s="259"/>
      <c r="CC1542" s="259"/>
      <c r="CD1542" s="259"/>
      <c r="CE1542" s="259"/>
    </row>
    <row r="1543" spans="46:83" x14ac:dyDescent="0.15">
      <c r="AT1543" s="259"/>
      <c r="AU1543" s="259"/>
      <c r="AV1543" s="259"/>
      <c r="AW1543" s="259"/>
      <c r="AX1543" s="259"/>
      <c r="AY1543" s="259"/>
      <c r="AZ1543" s="259"/>
      <c r="BA1543" s="259"/>
      <c r="BB1543" s="259"/>
      <c r="BC1543" s="259"/>
      <c r="BD1543" s="259"/>
      <c r="BE1543" s="259"/>
      <c r="BF1543" s="259"/>
      <c r="BG1543" s="259"/>
      <c r="BH1543" s="259"/>
      <c r="BI1543" s="259"/>
      <c r="BJ1543" s="259"/>
      <c r="BK1543" s="259"/>
      <c r="BL1543" s="259"/>
      <c r="BM1543" s="259"/>
      <c r="BN1543" s="259"/>
      <c r="BO1543" s="259"/>
      <c r="BP1543" s="259"/>
      <c r="BQ1543" s="259"/>
      <c r="BR1543" s="259"/>
      <c r="BS1543" s="259"/>
      <c r="BT1543" s="259"/>
      <c r="BU1543" s="259"/>
      <c r="BV1543" s="259"/>
      <c r="BW1543" s="259"/>
      <c r="BX1543" s="259"/>
      <c r="BY1543" s="259"/>
      <c r="BZ1543" s="259"/>
      <c r="CA1543" s="259"/>
      <c r="CB1543" s="259"/>
      <c r="CC1543" s="259"/>
      <c r="CD1543" s="259"/>
      <c r="CE1543" s="259"/>
    </row>
    <row r="1544" spans="46:83" x14ac:dyDescent="0.15">
      <c r="AT1544" s="259"/>
      <c r="AU1544" s="259"/>
      <c r="AV1544" s="259"/>
      <c r="AW1544" s="259"/>
      <c r="AX1544" s="259"/>
      <c r="AY1544" s="259"/>
      <c r="AZ1544" s="259"/>
      <c r="BA1544" s="259"/>
      <c r="BB1544" s="259"/>
      <c r="BC1544" s="259"/>
      <c r="BD1544" s="259"/>
      <c r="BE1544" s="259"/>
      <c r="BF1544" s="259"/>
      <c r="BG1544" s="259"/>
      <c r="BH1544" s="259"/>
      <c r="BI1544" s="259"/>
      <c r="BJ1544" s="259"/>
      <c r="BK1544" s="259"/>
      <c r="BL1544" s="259"/>
      <c r="BM1544" s="259"/>
      <c r="BN1544" s="259"/>
      <c r="BO1544" s="259"/>
      <c r="BP1544" s="259"/>
      <c r="BQ1544" s="259"/>
      <c r="BR1544" s="259"/>
      <c r="BS1544" s="259"/>
      <c r="BT1544" s="259"/>
      <c r="BU1544" s="259"/>
      <c r="BV1544" s="259"/>
      <c r="BW1544" s="259"/>
      <c r="BX1544" s="259"/>
      <c r="BY1544" s="259"/>
      <c r="BZ1544" s="259"/>
      <c r="CA1544" s="259"/>
      <c r="CB1544" s="259"/>
      <c r="CC1544" s="259"/>
      <c r="CD1544" s="259"/>
      <c r="CE1544" s="259"/>
    </row>
    <row r="1545" spans="46:83" x14ac:dyDescent="0.15">
      <c r="AT1545" s="259"/>
      <c r="AU1545" s="259"/>
      <c r="AV1545" s="259"/>
      <c r="AW1545" s="259"/>
      <c r="AX1545" s="259"/>
      <c r="AY1545" s="259"/>
      <c r="AZ1545" s="259"/>
      <c r="BA1545" s="259"/>
      <c r="BB1545" s="259"/>
      <c r="BC1545" s="259"/>
      <c r="BD1545" s="259"/>
      <c r="BE1545" s="259"/>
      <c r="BF1545" s="259"/>
      <c r="BG1545" s="259"/>
      <c r="BH1545" s="259"/>
      <c r="BI1545" s="259"/>
      <c r="BJ1545" s="259"/>
      <c r="BK1545" s="259"/>
      <c r="BL1545" s="259"/>
      <c r="BM1545" s="259"/>
      <c r="BN1545" s="259"/>
      <c r="BO1545" s="259"/>
      <c r="BP1545" s="259"/>
      <c r="BQ1545" s="259"/>
      <c r="BR1545" s="259"/>
      <c r="BS1545" s="259"/>
      <c r="BT1545" s="259"/>
      <c r="BU1545" s="259"/>
      <c r="BV1545" s="259"/>
      <c r="BW1545" s="259"/>
      <c r="BX1545" s="259"/>
      <c r="BY1545" s="259"/>
      <c r="BZ1545" s="259"/>
      <c r="CA1545" s="259"/>
      <c r="CB1545" s="259"/>
      <c r="CC1545" s="259"/>
      <c r="CD1545" s="259"/>
      <c r="CE1545" s="259"/>
    </row>
    <row r="1546" spans="46:83" x14ac:dyDescent="0.15">
      <c r="AT1546" s="259"/>
      <c r="AU1546" s="259"/>
      <c r="AV1546" s="259"/>
      <c r="AW1546" s="259"/>
      <c r="AX1546" s="259"/>
      <c r="AY1546" s="259"/>
      <c r="AZ1546" s="259"/>
      <c r="BA1546" s="259"/>
      <c r="BB1546" s="259"/>
      <c r="BC1546" s="259"/>
      <c r="BD1546" s="259"/>
      <c r="BE1546" s="259"/>
      <c r="BF1546" s="259"/>
      <c r="BG1546" s="259"/>
      <c r="BH1546" s="259"/>
      <c r="BI1546" s="259"/>
      <c r="BJ1546" s="259"/>
      <c r="BK1546" s="259"/>
      <c r="BL1546" s="259"/>
      <c r="BM1546" s="259"/>
      <c r="BN1546" s="259"/>
      <c r="BO1546" s="259"/>
      <c r="BP1546" s="259"/>
      <c r="BQ1546" s="259"/>
      <c r="BR1546" s="259"/>
      <c r="BS1546" s="259"/>
      <c r="BT1546" s="259"/>
      <c r="BU1546" s="259"/>
      <c r="BV1546" s="259"/>
      <c r="BW1546" s="259"/>
      <c r="BX1546" s="259"/>
      <c r="BY1546" s="259"/>
      <c r="BZ1546" s="259"/>
      <c r="CA1546" s="259"/>
      <c r="CB1546" s="259"/>
      <c r="CC1546" s="259"/>
      <c r="CD1546" s="259"/>
      <c r="CE1546" s="259"/>
    </row>
    <row r="1547" spans="46:83" x14ac:dyDescent="0.15">
      <c r="AT1547" s="259"/>
      <c r="AU1547" s="259"/>
      <c r="AV1547" s="259"/>
      <c r="AW1547" s="259"/>
      <c r="AX1547" s="259"/>
      <c r="AY1547" s="259"/>
      <c r="AZ1547" s="259"/>
      <c r="BA1547" s="259"/>
      <c r="BB1547" s="259"/>
      <c r="BC1547" s="259"/>
      <c r="BD1547" s="259"/>
      <c r="BE1547" s="259"/>
      <c r="BF1547" s="259"/>
      <c r="BG1547" s="259"/>
      <c r="BH1547" s="259"/>
      <c r="BI1547" s="259"/>
      <c r="BJ1547" s="259"/>
      <c r="BK1547" s="259"/>
      <c r="BL1547" s="259"/>
      <c r="BM1547" s="259"/>
      <c r="BN1547" s="259"/>
      <c r="BO1547" s="259"/>
      <c r="BP1547" s="259"/>
      <c r="BQ1547" s="259"/>
      <c r="BR1547" s="259"/>
      <c r="BS1547" s="259"/>
      <c r="BT1547" s="259"/>
      <c r="BU1547" s="259"/>
      <c r="BV1547" s="259"/>
      <c r="BW1547" s="259"/>
      <c r="BX1547" s="259"/>
      <c r="BY1547" s="259"/>
      <c r="BZ1547" s="259"/>
      <c r="CA1547" s="259"/>
      <c r="CB1547" s="259"/>
      <c r="CC1547" s="259"/>
      <c r="CD1547" s="259"/>
      <c r="CE1547" s="259"/>
    </row>
    <row r="1548" spans="46:83" x14ac:dyDescent="0.15">
      <c r="AT1548" s="259"/>
      <c r="AU1548" s="259"/>
      <c r="AV1548" s="259"/>
      <c r="AW1548" s="259"/>
      <c r="AX1548" s="259"/>
      <c r="AY1548" s="259"/>
      <c r="AZ1548" s="259"/>
      <c r="BA1548" s="259"/>
      <c r="BB1548" s="259"/>
      <c r="BC1548" s="259"/>
      <c r="BD1548" s="259"/>
      <c r="BE1548" s="259"/>
      <c r="BF1548" s="259"/>
      <c r="BG1548" s="259"/>
      <c r="BH1548" s="259"/>
      <c r="BI1548" s="259"/>
      <c r="BJ1548" s="259"/>
      <c r="BK1548" s="259"/>
      <c r="BL1548" s="259"/>
      <c r="BM1548" s="259"/>
      <c r="BN1548" s="259"/>
      <c r="BO1548" s="259"/>
      <c r="BP1548" s="259"/>
      <c r="BQ1548" s="259"/>
      <c r="BR1548" s="259"/>
      <c r="BS1548" s="259"/>
      <c r="BT1548" s="259"/>
      <c r="BU1548" s="259"/>
      <c r="BV1548" s="259"/>
      <c r="BW1548" s="259"/>
      <c r="BX1548" s="259"/>
      <c r="BY1548" s="259"/>
      <c r="BZ1548" s="259"/>
      <c r="CA1548" s="259"/>
      <c r="CB1548" s="259"/>
      <c r="CC1548" s="259"/>
      <c r="CD1548" s="259"/>
      <c r="CE1548" s="259"/>
    </row>
    <row r="1549" spans="46:83" x14ac:dyDescent="0.15">
      <c r="AT1549" s="259"/>
      <c r="AU1549" s="259"/>
      <c r="AV1549" s="259"/>
      <c r="AW1549" s="259"/>
      <c r="AX1549" s="259"/>
      <c r="AY1549" s="259"/>
      <c r="AZ1549" s="259"/>
      <c r="BA1549" s="259"/>
      <c r="BB1549" s="259"/>
      <c r="BC1549" s="259"/>
      <c r="BD1549" s="259"/>
      <c r="BE1549" s="259"/>
      <c r="BF1549" s="259"/>
      <c r="BG1549" s="259"/>
      <c r="BH1549" s="259"/>
      <c r="BI1549" s="259"/>
      <c r="BJ1549" s="259"/>
      <c r="BK1549" s="259"/>
      <c r="BL1549" s="259"/>
      <c r="BM1549" s="259"/>
      <c r="BN1549" s="259"/>
      <c r="BO1549" s="259"/>
      <c r="BP1549" s="259"/>
      <c r="BQ1549" s="259"/>
      <c r="BR1549" s="259"/>
      <c r="BS1549" s="259"/>
      <c r="BT1549" s="259"/>
      <c r="BU1549" s="259"/>
      <c r="BV1549" s="259"/>
      <c r="BW1549" s="259"/>
      <c r="BX1549" s="259"/>
      <c r="BY1549" s="259"/>
      <c r="BZ1549" s="259"/>
      <c r="CA1549" s="259"/>
      <c r="CB1549" s="259"/>
      <c r="CC1549" s="259"/>
      <c r="CD1549" s="259"/>
      <c r="CE1549" s="259"/>
    </row>
    <row r="1550" spans="46:83" x14ac:dyDescent="0.15">
      <c r="AT1550" s="259"/>
      <c r="AU1550" s="259"/>
      <c r="AV1550" s="259"/>
      <c r="AW1550" s="259"/>
      <c r="AX1550" s="259"/>
      <c r="AY1550" s="259"/>
      <c r="AZ1550" s="259"/>
      <c r="BA1550" s="259"/>
      <c r="BB1550" s="259"/>
      <c r="BC1550" s="259"/>
      <c r="BD1550" s="259"/>
      <c r="BE1550" s="259"/>
      <c r="BF1550" s="259"/>
      <c r="BG1550" s="259"/>
      <c r="BH1550" s="259"/>
      <c r="BI1550" s="259"/>
      <c r="BJ1550" s="259"/>
      <c r="BK1550" s="259"/>
      <c r="BL1550" s="259"/>
      <c r="BM1550" s="259"/>
      <c r="BN1550" s="259"/>
      <c r="BO1550" s="259"/>
      <c r="BP1550" s="259"/>
      <c r="BQ1550" s="259"/>
      <c r="BR1550" s="259"/>
      <c r="BS1550" s="259"/>
      <c r="BT1550" s="259"/>
      <c r="BU1550" s="259"/>
      <c r="BV1550" s="259"/>
      <c r="BW1550" s="259"/>
      <c r="BX1550" s="259"/>
      <c r="BY1550" s="259"/>
      <c r="BZ1550" s="259"/>
      <c r="CA1550" s="259"/>
      <c r="CB1550" s="259"/>
      <c r="CC1550" s="259"/>
      <c r="CD1550" s="259"/>
      <c r="CE1550" s="259"/>
    </row>
    <row r="1551" spans="46:83" x14ac:dyDescent="0.15">
      <c r="AT1551" s="259"/>
      <c r="AU1551" s="259"/>
      <c r="AV1551" s="259"/>
      <c r="AW1551" s="259"/>
      <c r="AX1551" s="259"/>
      <c r="AY1551" s="259"/>
      <c r="AZ1551" s="259"/>
      <c r="BA1551" s="259"/>
      <c r="BB1551" s="259"/>
      <c r="BC1551" s="259"/>
      <c r="BD1551" s="259"/>
      <c r="BE1551" s="259"/>
      <c r="BF1551" s="259"/>
      <c r="BG1551" s="259"/>
      <c r="BH1551" s="259"/>
      <c r="BI1551" s="259"/>
      <c r="BJ1551" s="259"/>
      <c r="BK1551" s="259"/>
      <c r="BL1551" s="259"/>
      <c r="BM1551" s="259"/>
      <c r="BN1551" s="259"/>
      <c r="BO1551" s="259"/>
      <c r="BP1551" s="259"/>
      <c r="BQ1551" s="259"/>
      <c r="BR1551" s="259"/>
      <c r="BS1551" s="259"/>
      <c r="BT1551" s="259"/>
      <c r="BU1551" s="259"/>
      <c r="BV1551" s="259"/>
      <c r="BW1551" s="259"/>
      <c r="BX1551" s="259"/>
      <c r="BY1551" s="259"/>
      <c r="BZ1551" s="259"/>
      <c r="CA1551" s="259"/>
      <c r="CB1551" s="259"/>
      <c r="CC1551" s="259"/>
      <c r="CD1551" s="259"/>
      <c r="CE1551" s="259"/>
    </row>
    <row r="1552" spans="46:83" x14ac:dyDescent="0.15">
      <c r="AT1552" s="259"/>
      <c r="AU1552" s="259"/>
      <c r="AV1552" s="259"/>
      <c r="AW1552" s="259"/>
      <c r="AX1552" s="259"/>
      <c r="AY1552" s="259"/>
      <c r="AZ1552" s="259"/>
      <c r="BA1552" s="259"/>
      <c r="BB1552" s="259"/>
      <c r="BC1552" s="259"/>
      <c r="BD1552" s="259"/>
      <c r="BE1552" s="259"/>
      <c r="BF1552" s="259"/>
      <c r="BG1552" s="259"/>
      <c r="BH1552" s="259"/>
      <c r="BI1552" s="259"/>
      <c r="BJ1552" s="259"/>
      <c r="BK1552" s="259"/>
      <c r="BL1552" s="259"/>
      <c r="BM1552" s="259"/>
      <c r="BN1552" s="259"/>
      <c r="BO1552" s="259"/>
      <c r="BP1552" s="259"/>
      <c r="BQ1552" s="259"/>
      <c r="BR1552" s="259"/>
      <c r="BS1552" s="259"/>
      <c r="BT1552" s="259"/>
      <c r="BU1552" s="259"/>
      <c r="BV1552" s="259"/>
      <c r="BW1552" s="259"/>
      <c r="BX1552" s="259"/>
      <c r="BY1552" s="259"/>
      <c r="BZ1552" s="259"/>
      <c r="CA1552" s="259"/>
      <c r="CB1552" s="259"/>
      <c r="CC1552" s="259"/>
      <c r="CD1552" s="259"/>
      <c r="CE1552" s="259"/>
    </row>
    <row r="1553" spans="46:83" x14ac:dyDescent="0.15">
      <c r="AT1553" s="259"/>
      <c r="AU1553" s="259"/>
      <c r="AV1553" s="259"/>
      <c r="AW1553" s="259"/>
      <c r="AX1553" s="259"/>
      <c r="AY1553" s="259"/>
      <c r="AZ1553" s="259"/>
      <c r="BA1553" s="259"/>
      <c r="BB1553" s="259"/>
      <c r="BC1553" s="259"/>
      <c r="BD1553" s="259"/>
      <c r="BE1553" s="259"/>
      <c r="BF1553" s="259"/>
      <c r="BG1553" s="259"/>
      <c r="BH1553" s="259"/>
      <c r="BI1553" s="259"/>
      <c r="BJ1553" s="259"/>
      <c r="BK1553" s="259"/>
      <c r="BL1553" s="259"/>
      <c r="BM1553" s="259"/>
      <c r="BN1553" s="259"/>
      <c r="BO1553" s="259"/>
      <c r="BP1553" s="259"/>
      <c r="BQ1553" s="259"/>
      <c r="BR1553" s="259"/>
      <c r="BS1553" s="259"/>
      <c r="BT1553" s="259"/>
      <c r="BU1553" s="259"/>
      <c r="BV1553" s="259"/>
      <c r="BW1553" s="259"/>
      <c r="BX1553" s="259"/>
      <c r="BY1553" s="259"/>
      <c r="BZ1553" s="259"/>
      <c r="CA1553" s="259"/>
      <c r="CB1553" s="259"/>
      <c r="CC1553" s="259"/>
      <c r="CD1553" s="259"/>
      <c r="CE1553" s="259"/>
    </row>
    <row r="1554" spans="46:83" x14ac:dyDescent="0.15">
      <c r="AT1554" s="259"/>
      <c r="AU1554" s="259"/>
      <c r="AV1554" s="259"/>
      <c r="AW1554" s="259"/>
      <c r="AX1554" s="259"/>
      <c r="AY1554" s="259"/>
      <c r="AZ1554" s="259"/>
      <c r="BA1554" s="259"/>
      <c r="BB1554" s="259"/>
      <c r="BC1554" s="259"/>
      <c r="BD1554" s="259"/>
      <c r="BE1554" s="259"/>
      <c r="BF1554" s="259"/>
      <c r="BG1554" s="259"/>
      <c r="BH1554" s="259"/>
      <c r="BI1554" s="259"/>
      <c r="BJ1554" s="259"/>
      <c r="BK1554" s="259"/>
      <c r="BL1554" s="259"/>
      <c r="BM1554" s="259"/>
      <c r="BN1554" s="259"/>
      <c r="BO1554" s="259"/>
      <c r="BP1554" s="259"/>
      <c r="BQ1554" s="259"/>
      <c r="BR1554" s="259"/>
      <c r="BS1554" s="259"/>
      <c r="BT1554" s="259"/>
      <c r="BU1554" s="259"/>
      <c r="BV1554" s="259"/>
      <c r="BW1554" s="259"/>
      <c r="BX1554" s="259"/>
      <c r="BY1554" s="259"/>
      <c r="BZ1554" s="259"/>
      <c r="CA1554" s="259"/>
      <c r="CB1554" s="259"/>
      <c r="CC1554" s="259"/>
      <c r="CD1554" s="259"/>
      <c r="CE1554" s="259"/>
    </row>
    <row r="1555" spans="46:83" x14ac:dyDescent="0.15">
      <c r="AT1555" s="259"/>
      <c r="AU1555" s="259"/>
      <c r="AV1555" s="259"/>
      <c r="AW1555" s="259"/>
      <c r="AX1555" s="259"/>
      <c r="AY1555" s="259"/>
      <c r="AZ1555" s="259"/>
      <c r="BA1555" s="259"/>
      <c r="BB1555" s="259"/>
      <c r="BC1555" s="259"/>
      <c r="BD1555" s="259"/>
      <c r="BE1555" s="259"/>
      <c r="BF1555" s="259"/>
      <c r="BG1555" s="259"/>
      <c r="BH1555" s="259"/>
      <c r="BI1555" s="259"/>
      <c r="BJ1555" s="259"/>
      <c r="BK1555" s="259"/>
      <c r="BL1555" s="259"/>
      <c r="BM1555" s="259"/>
      <c r="BN1555" s="259"/>
      <c r="BO1555" s="259"/>
      <c r="BP1555" s="259"/>
      <c r="BQ1555" s="259"/>
      <c r="BR1555" s="259"/>
      <c r="BS1555" s="259"/>
      <c r="BT1555" s="259"/>
      <c r="BU1555" s="259"/>
      <c r="BV1555" s="259"/>
      <c r="BW1555" s="259"/>
      <c r="BX1555" s="259"/>
      <c r="BY1555" s="259"/>
      <c r="BZ1555" s="259"/>
      <c r="CA1555" s="259"/>
      <c r="CB1555" s="259"/>
      <c r="CC1555" s="259"/>
      <c r="CD1555" s="259"/>
      <c r="CE1555" s="259"/>
    </row>
    <row r="1556" spans="46:83" x14ac:dyDescent="0.15">
      <c r="AT1556" s="259"/>
      <c r="AU1556" s="259"/>
      <c r="AV1556" s="259"/>
      <c r="AW1556" s="259"/>
      <c r="AX1556" s="259"/>
      <c r="AY1556" s="259"/>
      <c r="AZ1556" s="259"/>
      <c r="BA1556" s="259"/>
      <c r="BB1556" s="259"/>
      <c r="BC1556" s="259"/>
      <c r="BD1556" s="259"/>
      <c r="BE1556" s="259"/>
      <c r="BF1556" s="259"/>
      <c r="BG1556" s="259"/>
      <c r="BH1556" s="259"/>
      <c r="BI1556" s="259"/>
      <c r="BJ1556" s="259"/>
      <c r="BK1556" s="259"/>
      <c r="BL1556" s="259"/>
      <c r="BM1556" s="259"/>
      <c r="BN1556" s="259"/>
      <c r="BO1556" s="259"/>
      <c r="BP1556" s="259"/>
      <c r="BQ1556" s="259"/>
      <c r="BR1556" s="259"/>
      <c r="BS1556" s="259"/>
      <c r="BT1556" s="259"/>
      <c r="BU1556" s="259"/>
      <c r="BV1556" s="259"/>
      <c r="BW1556" s="259"/>
      <c r="BX1556" s="259"/>
      <c r="BY1556" s="259"/>
      <c r="BZ1556" s="259"/>
      <c r="CA1556" s="259"/>
      <c r="CB1556" s="259"/>
      <c r="CC1556" s="259"/>
      <c r="CD1556" s="259"/>
      <c r="CE1556" s="259"/>
    </row>
    <row r="1557" spans="46:83" x14ac:dyDescent="0.15">
      <c r="AT1557" s="259"/>
      <c r="AU1557" s="259"/>
      <c r="AV1557" s="259"/>
      <c r="AW1557" s="259"/>
      <c r="AX1557" s="259"/>
      <c r="AY1557" s="259"/>
      <c r="AZ1557" s="259"/>
      <c r="BA1557" s="259"/>
      <c r="BB1557" s="259"/>
      <c r="BC1557" s="259"/>
      <c r="BD1557" s="259"/>
      <c r="BE1557" s="259"/>
      <c r="BF1557" s="259"/>
      <c r="BG1557" s="259"/>
      <c r="BH1557" s="259"/>
      <c r="BI1557" s="259"/>
      <c r="BJ1557" s="259"/>
      <c r="BK1557" s="259"/>
      <c r="BL1557" s="259"/>
      <c r="BM1557" s="259"/>
      <c r="BN1557" s="259"/>
      <c r="BO1557" s="259"/>
      <c r="BP1557" s="259"/>
      <c r="BQ1557" s="259"/>
      <c r="BR1557" s="259"/>
      <c r="BS1557" s="259"/>
      <c r="BT1557" s="259"/>
      <c r="BU1557" s="259"/>
      <c r="BV1557" s="259"/>
      <c r="BW1557" s="259"/>
      <c r="BX1557" s="259"/>
      <c r="BY1557" s="259"/>
      <c r="BZ1557" s="259"/>
      <c r="CA1557" s="259"/>
      <c r="CB1557" s="259"/>
      <c r="CC1557" s="259"/>
      <c r="CD1557" s="259"/>
      <c r="CE1557" s="259"/>
    </row>
    <row r="1558" spans="46:83" x14ac:dyDescent="0.15">
      <c r="AT1558" s="259"/>
      <c r="AU1558" s="259"/>
      <c r="AV1558" s="259"/>
      <c r="AW1558" s="259"/>
      <c r="AX1558" s="259"/>
      <c r="AY1558" s="259"/>
      <c r="AZ1558" s="259"/>
      <c r="BA1558" s="259"/>
      <c r="BB1558" s="259"/>
      <c r="BC1558" s="259"/>
      <c r="BD1558" s="259"/>
      <c r="BE1558" s="259"/>
      <c r="BF1558" s="259"/>
      <c r="BG1558" s="259"/>
      <c r="BH1558" s="259"/>
      <c r="BI1558" s="259"/>
      <c r="BJ1558" s="259"/>
      <c r="BK1558" s="259"/>
      <c r="BL1558" s="259"/>
      <c r="BM1558" s="259"/>
      <c r="BN1558" s="259"/>
      <c r="BO1558" s="259"/>
      <c r="BP1558" s="259"/>
      <c r="BQ1558" s="259"/>
      <c r="BR1558" s="259"/>
      <c r="BS1558" s="259"/>
      <c r="BT1558" s="259"/>
      <c r="BU1558" s="259"/>
      <c r="BV1558" s="259"/>
      <c r="BW1558" s="259"/>
      <c r="BX1558" s="259"/>
      <c r="BY1558" s="259"/>
      <c r="BZ1558" s="259"/>
      <c r="CA1558" s="259"/>
      <c r="CB1558" s="259"/>
      <c r="CC1558" s="259"/>
      <c r="CD1558" s="259"/>
      <c r="CE1558" s="259"/>
    </row>
    <row r="1559" spans="46:83" x14ac:dyDescent="0.15">
      <c r="AT1559" s="259"/>
      <c r="AU1559" s="259"/>
      <c r="AV1559" s="259"/>
      <c r="AW1559" s="259"/>
      <c r="AX1559" s="259"/>
      <c r="AY1559" s="259"/>
      <c r="AZ1559" s="259"/>
      <c r="BA1559" s="259"/>
      <c r="BB1559" s="259"/>
      <c r="BC1559" s="259"/>
      <c r="BD1559" s="259"/>
      <c r="BE1559" s="259"/>
      <c r="BF1559" s="259"/>
      <c r="BG1559" s="259"/>
      <c r="BH1559" s="259"/>
      <c r="BI1559" s="259"/>
      <c r="BJ1559" s="259"/>
      <c r="BK1559" s="259"/>
      <c r="BL1559" s="259"/>
      <c r="BM1559" s="259"/>
      <c r="BN1559" s="259"/>
      <c r="BO1559" s="259"/>
      <c r="BP1559" s="259"/>
      <c r="BQ1559" s="259"/>
      <c r="BR1559" s="259"/>
      <c r="BS1559" s="259"/>
      <c r="BT1559" s="259"/>
      <c r="BU1559" s="259"/>
      <c r="BV1559" s="259"/>
      <c r="BW1559" s="259"/>
      <c r="BX1559" s="259"/>
      <c r="BY1559" s="259"/>
      <c r="BZ1559" s="259"/>
      <c r="CA1559" s="259"/>
      <c r="CB1559" s="259"/>
      <c r="CC1559" s="259"/>
      <c r="CD1559" s="259"/>
      <c r="CE1559" s="259"/>
    </row>
    <row r="1560" spans="46:83" x14ac:dyDescent="0.15">
      <c r="AT1560" s="259"/>
      <c r="AU1560" s="259"/>
      <c r="AV1560" s="259"/>
      <c r="AW1560" s="259"/>
      <c r="AX1560" s="259"/>
      <c r="AY1560" s="259"/>
      <c r="AZ1560" s="259"/>
      <c r="BA1560" s="259"/>
      <c r="BB1560" s="259"/>
      <c r="BC1560" s="259"/>
      <c r="BD1560" s="259"/>
      <c r="BE1560" s="259"/>
      <c r="BF1560" s="259"/>
      <c r="BG1560" s="259"/>
      <c r="BH1560" s="259"/>
      <c r="BI1560" s="259"/>
      <c r="BJ1560" s="259"/>
      <c r="BK1560" s="259"/>
      <c r="BL1560" s="259"/>
      <c r="BM1560" s="259"/>
      <c r="BN1560" s="259"/>
      <c r="BO1560" s="259"/>
      <c r="BP1560" s="259"/>
      <c r="BQ1560" s="259"/>
      <c r="BR1560" s="259"/>
      <c r="BS1560" s="259"/>
      <c r="BT1560" s="259"/>
      <c r="BU1560" s="259"/>
      <c r="BV1560" s="259"/>
      <c r="BW1560" s="259"/>
      <c r="BX1560" s="259"/>
      <c r="BY1560" s="259"/>
      <c r="BZ1560" s="259"/>
      <c r="CA1560" s="259"/>
      <c r="CB1560" s="259"/>
      <c r="CC1560" s="259"/>
      <c r="CD1560" s="259"/>
      <c r="CE1560" s="259"/>
    </row>
    <row r="1561" spans="46:83" x14ac:dyDescent="0.15">
      <c r="AT1561" s="259"/>
      <c r="AU1561" s="259"/>
      <c r="AV1561" s="259"/>
      <c r="AW1561" s="259"/>
      <c r="AX1561" s="259"/>
      <c r="AY1561" s="259"/>
      <c r="AZ1561" s="259"/>
      <c r="BA1561" s="259"/>
      <c r="BB1561" s="259"/>
      <c r="BC1561" s="259"/>
      <c r="BD1561" s="259"/>
      <c r="BE1561" s="259"/>
      <c r="BF1561" s="259"/>
      <c r="BG1561" s="259"/>
      <c r="BH1561" s="259"/>
      <c r="BI1561" s="259"/>
      <c r="BJ1561" s="259"/>
      <c r="BK1561" s="259"/>
      <c r="BL1561" s="259"/>
      <c r="BM1561" s="259"/>
      <c r="BN1561" s="259"/>
      <c r="BO1561" s="259"/>
      <c r="BP1561" s="259"/>
      <c r="BQ1561" s="259"/>
      <c r="BR1561" s="259"/>
      <c r="BS1561" s="259"/>
      <c r="BT1561" s="259"/>
      <c r="BU1561" s="259"/>
      <c r="BV1561" s="259"/>
      <c r="BW1561" s="259"/>
      <c r="BX1561" s="259"/>
      <c r="BY1561" s="259"/>
      <c r="BZ1561" s="259"/>
      <c r="CA1561" s="259"/>
      <c r="CB1561" s="259"/>
      <c r="CC1561" s="259"/>
      <c r="CD1561" s="259"/>
      <c r="CE1561" s="259"/>
    </row>
    <row r="1562" spans="46:83" x14ac:dyDescent="0.15">
      <c r="AT1562" s="259"/>
      <c r="AU1562" s="259"/>
      <c r="AV1562" s="259"/>
      <c r="AW1562" s="259"/>
      <c r="AX1562" s="259"/>
      <c r="AY1562" s="259"/>
      <c r="AZ1562" s="259"/>
      <c r="BA1562" s="259"/>
      <c r="BB1562" s="259"/>
      <c r="BC1562" s="259"/>
      <c r="BD1562" s="259"/>
      <c r="BE1562" s="259"/>
      <c r="BF1562" s="259"/>
      <c r="BG1562" s="259"/>
      <c r="BH1562" s="259"/>
      <c r="BI1562" s="259"/>
      <c r="BJ1562" s="259"/>
      <c r="BK1562" s="259"/>
      <c r="BL1562" s="259"/>
      <c r="BM1562" s="259"/>
      <c r="BN1562" s="259"/>
      <c r="BO1562" s="259"/>
      <c r="BP1562" s="259"/>
      <c r="BQ1562" s="259"/>
      <c r="BR1562" s="259"/>
      <c r="BS1562" s="259"/>
      <c r="BT1562" s="259"/>
      <c r="BU1562" s="259"/>
      <c r="BV1562" s="259"/>
      <c r="BW1562" s="259"/>
      <c r="BX1562" s="259"/>
      <c r="BY1562" s="259"/>
      <c r="BZ1562" s="259"/>
      <c r="CA1562" s="259"/>
      <c r="CB1562" s="259"/>
      <c r="CC1562" s="259"/>
      <c r="CD1562" s="259"/>
      <c r="CE1562" s="259"/>
    </row>
    <row r="1563" spans="46:83" x14ac:dyDescent="0.15">
      <c r="AT1563" s="259"/>
      <c r="AU1563" s="259"/>
      <c r="AV1563" s="259"/>
      <c r="AW1563" s="259"/>
      <c r="AX1563" s="259"/>
      <c r="AY1563" s="259"/>
      <c r="AZ1563" s="259"/>
      <c r="BA1563" s="259"/>
      <c r="BB1563" s="259"/>
      <c r="BC1563" s="259"/>
      <c r="BD1563" s="259"/>
      <c r="BE1563" s="259"/>
      <c r="BF1563" s="259"/>
      <c r="BG1563" s="259"/>
      <c r="BH1563" s="259"/>
      <c r="BI1563" s="259"/>
      <c r="BJ1563" s="259"/>
      <c r="BK1563" s="259"/>
      <c r="BL1563" s="259"/>
      <c r="BM1563" s="259"/>
      <c r="BN1563" s="259"/>
      <c r="BO1563" s="259"/>
      <c r="BP1563" s="259"/>
      <c r="BQ1563" s="259"/>
      <c r="BR1563" s="259"/>
      <c r="BS1563" s="259"/>
      <c r="BT1563" s="259"/>
      <c r="BU1563" s="259"/>
      <c r="BV1563" s="259"/>
      <c r="BW1563" s="259"/>
      <c r="BX1563" s="259"/>
      <c r="BY1563" s="259"/>
      <c r="BZ1563" s="259"/>
      <c r="CA1563" s="259"/>
      <c r="CB1563" s="259"/>
      <c r="CC1563" s="259"/>
      <c r="CD1563" s="259"/>
      <c r="CE1563" s="259"/>
    </row>
    <row r="1564" spans="46:83" x14ac:dyDescent="0.15">
      <c r="AT1564" s="259"/>
      <c r="AU1564" s="259"/>
      <c r="AV1564" s="259"/>
      <c r="AW1564" s="259"/>
      <c r="AX1564" s="259"/>
      <c r="AY1564" s="259"/>
      <c r="AZ1564" s="259"/>
      <c r="BA1564" s="259"/>
      <c r="BB1564" s="259"/>
      <c r="BC1564" s="259"/>
      <c r="BD1564" s="259"/>
      <c r="BE1564" s="259"/>
      <c r="BF1564" s="259"/>
      <c r="BG1564" s="259"/>
      <c r="BH1564" s="259"/>
      <c r="BI1564" s="259"/>
      <c r="BJ1564" s="259"/>
      <c r="BK1564" s="259"/>
      <c r="BL1564" s="259"/>
      <c r="BM1564" s="259"/>
      <c r="BN1564" s="259"/>
      <c r="BO1564" s="259"/>
      <c r="BP1564" s="259"/>
      <c r="BQ1564" s="259"/>
      <c r="BR1564" s="259"/>
      <c r="BS1564" s="259"/>
      <c r="BT1564" s="259"/>
      <c r="BU1564" s="259"/>
      <c r="BV1564" s="259"/>
      <c r="BW1564" s="259"/>
      <c r="BX1564" s="259"/>
      <c r="BY1564" s="259"/>
      <c r="BZ1564" s="259"/>
      <c r="CA1564" s="259"/>
      <c r="CB1564" s="259"/>
      <c r="CC1564" s="259"/>
      <c r="CD1564" s="259"/>
      <c r="CE1564" s="259"/>
    </row>
    <row r="1565" spans="46:83" x14ac:dyDescent="0.15">
      <c r="AT1565" s="259"/>
      <c r="AU1565" s="259"/>
      <c r="AV1565" s="259"/>
      <c r="AW1565" s="259"/>
      <c r="AX1565" s="259"/>
      <c r="AY1565" s="259"/>
      <c r="AZ1565" s="259"/>
      <c r="BA1565" s="259"/>
      <c r="BB1565" s="259"/>
      <c r="BC1565" s="259"/>
      <c r="BD1565" s="259"/>
      <c r="BE1565" s="259"/>
      <c r="BF1565" s="259"/>
      <c r="BG1565" s="259"/>
      <c r="BH1565" s="259"/>
      <c r="BI1565" s="259"/>
      <c r="BJ1565" s="259"/>
      <c r="BK1565" s="259"/>
      <c r="BL1565" s="259"/>
      <c r="BM1565" s="259"/>
      <c r="BN1565" s="259"/>
      <c r="BO1565" s="259"/>
      <c r="BP1565" s="259"/>
      <c r="BQ1565" s="259"/>
      <c r="BR1565" s="259"/>
      <c r="BS1565" s="259"/>
      <c r="BT1565" s="259"/>
      <c r="BU1565" s="259"/>
      <c r="BV1565" s="259"/>
      <c r="BW1565" s="259"/>
      <c r="BX1565" s="259"/>
      <c r="BY1565" s="259"/>
      <c r="BZ1565" s="259"/>
      <c r="CA1565" s="259"/>
      <c r="CB1565" s="259"/>
      <c r="CC1565" s="259"/>
      <c r="CD1565" s="259"/>
      <c r="CE1565" s="259"/>
    </row>
    <row r="1566" spans="46:83" x14ac:dyDescent="0.15">
      <c r="AT1566" s="259"/>
      <c r="AU1566" s="259"/>
      <c r="AV1566" s="259"/>
      <c r="AW1566" s="259"/>
      <c r="AX1566" s="259"/>
      <c r="AY1566" s="259"/>
      <c r="AZ1566" s="259"/>
      <c r="BA1566" s="259"/>
      <c r="BB1566" s="259"/>
      <c r="BC1566" s="259"/>
      <c r="BD1566" s="259"/>
      <c r="BE1566" s="259"/>
      <c r="BF1566" s="259"/>
      <c r="BG1566" s="259"/>
      <c r="BH1566" s="259"/>
      <c r="BI1566" s="259"/>
      <c r="BJ1566" s="259"/>
      <c r="BK1566" s="259"/>
      <c r="BL1566" s="259"/>
      <c r="BM1566" s="259"/>
      <c r="BN1566" s="259"/>
      <c r="BO1566" s="259"/>
      <c r="BP1566" s="259"/>
      <c r="BQ1566" s="259"/>
      <c r="BR1566" s="259"/>
      <c r="BS1566" s="259"/>
      <c r="BT1566" s="259"/>
      <c r="BU1566" s="259"/>
      <c r="BV1566" s="259"/>
      <c r="BW1566" s="259"/>
      <c r="BX1566" s="259"/>
      <c r="BY1566" s="259"/>
      <c r="BZ1566" s="259"/>
      <c r="CA1566" s="259"/>
      <c r="CB1566" s="259"/>
      <c r="CC1566" s="259"/>
      <c r="CD1566" s="259"/>
      <c r="CE1566" s="259"/>
    </row>
    <row r="1567" spans="46:83" x14ac:dyDescent="0.15">
      <c r="AT1567" s="259"/>
      <c r="AU1567" s="259"/>
      <c r="AV1567" s="259"/>
      <c r="AW1567" s="259"/>
      <c r="AX1567" s="259"/>
      <c r="AY1567" s="259"/>
      <c r="AZ1567" s="259"/>
      <c r="BA1567" s="259"/>
      <c r="BB1567" s="259"/>
      <c r="BC1567" s="259"/>
      <c r="BD1567" s="259"/>
      <c r="BE1567" s="259"/>
      <c r="BF1567" s="259"/>
      <c r="BG1567" s="259"/>
      <c r="BH1567" s="259"/>
      <c r="BI1567" s="259"/>
      <c r="BJ1567" s="259"/>
      <c r="BK1567" s="259"/>
      <c r="BL1567" s="259"/>
      <c r="BM1567" s="259"/>
      <c r="BN1567" s="259"/>
      <c r="BO1567" s="259"/>
      <c r="BP1567" s="259"/>
      <c r="BQ1567" s="259"/>
      <c r="BR1567" s="259"/>
      <c r="BS1567" s="259"/>
      <c r="BT1567" s="259"/>
      <c r="BU1567" s="259"/>
      <c r="BV1567" s="259"/>
      <c r="BW1567" s="259"/>
      <c r="BX1567" s="259"/>
      <c r="BY1567" s="259"/>
      <c r="BZ1567" s="259"/>
      <c r="CA1567" s="259"/>
      <c r="CB1567" s="259"/>
      <c r="CC1567" s="259"/>
      <c r="CD1567" s="259"/>
      <c r="CE1567" s="259"/>
    </row>
    <row r="1568" spans="46:83" x14ac:dyDescent="0.15">
      <c r="AT1568" s="259"/>
      <c r="AU1568" s="259"/>
      <c r="AV1568" s="259"/>
      <c r="AW1568" s="259"/>
      <c r="AX1568" s="259"/>
      <c r="AY1568" s="259"/>
      <c r="AZ1568" s="259"/>
      <c r="BA1568" s="259"/>
      <c r="BB1568" s="259"/>
      <c r="BC1568" s="259"/>
      <c r="BD1568" s="259"/>
      <c r="BE1568" s="259"/>
      <c r="BF1568" s="259"/>
      <c r="BG1568" s="259"/>
      <c r="BH1568" s="259"/>
      <c r="BI1568" s="259"/>
      <c r="BJ1568" s="259"/>
      <c r="BK1568" s="259"/>
      <c r="BL1568" s="259"/>
      <c r="BM1568" s="259"/>
      <c r="BN1568" s="259"/>
      <c r="BO1568" s="259"/>
      <c r="BP1568" s="259"/>
      <c r="BQ1568" s="259"/>
      <c r="BR1568" s="259"/>
      <c r="BS1568" s="259"/>
      <c r="BT1568" s="259"/>
      <c r="BU1568" s="259"/>
      <c r="BV1568" s="259"/>
      <c r="BW1568" s="259"/>
      <c r="BX1568" s="259"/>
      <c r="BY1568" s="259"/>
      <c r="BZ1568" s="259"/>
      <c r="CA1568" s="259"/>
      <c r="CB1568" s="259"/>
      <c r="CC1568" s="259"/>
      <c r="CD1568" s="259"/>
      <c r="CE1568" s="259"/>
    </row>
    <row r="1569" spans="46:83" x14ac:dyDescent="0.15">
      <c r="AT1569" s="259"/>
      <c r="AU1569" s="259"/>
      <c r="AV1569" s="259"/>
      <c r="AW1569" s="259"/>
      <c r="AX1569" s="259"/>
      <c r="AY1569" s="259"/>
      <c r="AZ1569" s="259"/>
      <c r="BA1569" s="259"/>
      <c r="BB1569" s="259"/>
      <c r="BC1569" s="259"/>
      <c r="BD1569" s="259"/>
      <c r="BE1569" s="259"/>
      <c r="BF1569" s="259"/>
      <c r="BG1569" s="259"/>
      <c r="BH1569" s="259"/>
      <c r="BI1569" s="259"/>
      <c r="BJ1569" s="259"/>
      <c r="BK1569" s="259"/>
      <c r="BL1569" s="259"/>
      <c r="BM1569" s="259"/>
      <c r="BN1569" s="259"/>
      <c r="BO1569" s="259"/>
      <c r="BP1569" s="259"/>
      <c r="BQ1569" s="259"/>
      <c r="BR1569" s="259"/>
      <c r="BS1569" s="259"/>
      <c r="BT1569" s="259"/>
      <c r="BU1569" s="259"/>
      <c r="BV1569" s="259"/>
      <c r="BW1569" s="259"/>
      <c r="BX1569" s="259"/>
      <c r="BY1569" s="259"/>
      <c r="BZ1569" s="259"/>
      <c r="CA1569" s="259"/>
      <c r="CB1569" s="259"/>
      <c r="CC1569" s="259"/>
      <c r="CD1569" s="259"/>
      <c r="CE1569" s="259"/>
    </row>
    <row r="1570" spans="46:83" x14ac:dyDescent="0.15">
      <c r="AT1570" s="259"/>
      <c r="AU1570" s="259"/>
      <c r="AV1570" s="259"/>
      <c r="AW1570" s="259"/>
      <c r="AX1570" s="259"/>
      <c r="AY1570" s="259"/>
      <c r="AZ1570" s="259"/>
      <c r="BA1570" s="259"/>
      <c r="BB1570" s="259"/>
      <c r="BC1570" s="259"/>
      <c r="BD1570" s="259"/>
      <c r="BE1570" s="259"/>
      <c r="BF1570" s="259"/>
      <c r="BG1570" s="259"/>
      <c r="BH1570" s="259"/>
      <c r="BI1570" s="259"/>
      <c r="BJ1570" s="259"/>
      <c r="BK1570" s="259"/>
      <c r="BL1570" s="259"/>
      <c r="BM1570" s="259"/>
      <c r="BN1570" s="259"/>
      <c r="BO1570" s="259"/>
      <c r="BP1570" s="259"/>
      <c r="BQ1570" s="259"/>
      <c r="BR1570" s="259"/>
      <c r="BS1570" s="259"/>
      <c r="BT1570" s="259"/>
      <c r="BU1570" s="259"/>
      <c r="BV1570" s="259"/>
      <c r="BW1570" s="259"/>
      <c r="BX1570" s="259"/>
      <c r="BY1570" s="259"/>
      <c r="BZ1570" s="259"/>
      <c r="CA1570" s="259"/>
      <c r="CB1570" s="259"/>
      <c r="CC1570" s="259"/>
      <c r="CD1570" s="259"/>
      <c r="CE1570" s="259"/>
    </row>
    <row r="1571" spans="46:83" x14ac:dyDescent="0.15">
      <c r="AT1571" s="259"/>
      <c r="AU1571" s="259"/>
      <c r="AV1571" s="259"/>
      <c r="AW1571" s="259"/>
      <c r="AX1571" s="259"/>
      <c r="AY1571" s="259"/>
      <c r="AZ1571" s="259"/>
      <c r="BA1571" s="259"/>
      <c r="BB1571" s="259"/>
      <c r="BC1571" s="259"/>
      <c r="BD1571" s="259"/>
      <c r="BE1571" s="259"/>
      <c r="BF1571" s="259"/>
      <c r="BG1571" s="259"/>
      <c r="BH1571" s="259"/>
      <c r="BI1571" s="259"/>
      <c r="BJ1571" s="259"/>
      <c r="BK1571" s="259"/>
      <c r="BL1571" s="259"/>
      <c r="BM1571" s="259"/>
      <c r="BN1571" s="259"/>
      <c r="BO1571" s="259"/>
      <c r="BP1571" s="259"/>
      <c r="BQ1571" s="259"/>
      <c r="BR1571" s="259"/>
      <c r="BS1571" s="259"/>
      <c r="BT1571" s="259"/>
      <c r="BU1571" s="259"/>
      <c r="BV1571" s="259"/>
      <c r="BW1571" s="259"/>
      <c r="BX1571" s="259"/>
      <c r="BY1571" s="259"/>
      <c r="BZ1571" s="259"/>
      <c r="CA1571" s="259"/>
      <c r="CB1571" s="259"/>
      <c r="CC1571" s="259"/>
      <c r="CD1571" s="259"/>
      <c r="CE1571" s="259"/>
    </row>
    <row r="1572" spans="46:83" x14ac:dyDescent="0.15">
      <c r="AT1572" s="259"/>
      <c r="AU1572" s="259"/>
      <c r="AV1572" s="259"/>
      <c r="AW1572" s="259"/>
      <c r="AX1572" s="259"/>
      <c r="AY1572" s="259"/>
      <c r="AZ1572" s="259"/>
      <c r="BA1572" s="259"/>
      <c r="BB1572" s="259"/>
      <c r="BC1572" s="259"/>
      <c r="BD1572" s="259"/>
      <c r="BE1572" s="259"/>
      <c r="BF1572" s="259"/>
      <c r="BG1572" s="259"/>
      <c r="BH1572" s="259"/>
      <c r="BI1572" s="259"/>
      <c r="BJ1572" s="259"/>
      <c r="BK1572" s="259"/>
      <c r="BL1572" s="259"/>
      <c r="BM1572" s="259"/>
      <c r="BN1572" s="259"/>
      <c r="BO1572" s="259"/>
      <c r="BP1572" s="259"/>
      <c r="BQ1572" s="259"/>
      <c r="BR1572" s="259"/>
      <c r="BS1572" s="259"/>
      <c r="BT1572" s="259"/>
      <c r="BU1572" s="259"/>
      <c r="BV1572" s="259"/>
      <c r="BW1572" s="259"/>
      <c r="BX1572" s="259"/>
      <c r="BY1572" s="259"/>
      <c r="BZ1572" s="259"/>
      <c r="CA1572" s="259"/>
      <c r="CB1572" s="259"/>
      <c r="CC1572" s="259"/>
      <c r="CD1572" s="259"/>
      <c r="CE1572" s="259"/>
    </row>
    <row r="1573" spans="46:83" x14ac:dyDescent="0.15">
      <c r="AT1573" s="259"/>
      <c r="AU1573" s="259"/>
      <c r="AV1573" s="259"/>
      <c r="AW1573" s="259"/>
      <c r="AX1573" s="259"/>
      <c r="AY1573" s="259"/>
      <c r="AZ1573" s="259"/>
      <c r="BA1573" s="259"/>
      <c r="BB1573" s="259"/>
      <c r="BC1573" s="259"/>
      <c r="BD1573" s="259"/>
      <c r="BE1573" s="259"/>
      <c r="BF1573" s="259"/>
      <c r="BG1573" s="259"/>
      <c r="BH1573" s="259"/>
      <c r="BI1573" s="259"/>
      <c r="BJ1573" s="259"/>
      <c r="BK1573" s="259"/>
      <c r="BL1573" s="259"/>
      <c r="BM1573" s="259"/>
      <c r="BN1573" s="259"/>
      <c r="BO1573" s="259"/>
      <c r="BP1573" s="259"/>
      <c r="BQ1573" s="259"/>
      <c r="BR1573" s="259"/>
      <c r="BS1573" s="259"/>
      <c r="BT1573" s="259"/>
      <c r="BU1573" s="259"/>
      <c r="BV1573" s="259"/>
      <c r="BW1573" s="259"/>
      <c r="BX1573" s="259"/>
      <c r="BY1573" s="259"/>
      <c r="BZ1573" s="259"/>
      <c r="CA1573" s="259"/>
      <c r="CB1573" s="259"/>
      <c r="CC1573" s="259"/>
      <c r="CD1573" s="259"/>
      <c r="CE1573" s="259"/>
    </row>
    <row r="1574" spans="46:83" x14ac:dyDescent="0.15">
      <c r="AT1574" s="259"/>
      <c r="AU1574" s="259"/>
      <c r="AV1574" s="259"/>
      <c r="AW1574" s="259"/>
      <c r="AX1574" s="259"/>
      <c r="AY1574" s="259"/>
      <c r="AZ1574" s="259"/>
      <c r="BA1574" s="259"/>
      <c r="BB1574" s="259"/>
      <c r="BC1574" s="259"/>
      <c r="BD1574" s="259"/>
      <c r="BE1574" s="259"/>
      <c r="BF1574" s="259"/>
      <c r="BG1574" s="259"/>
      <c r="BH1574" s="259"/>
      <c r="BI1574" s="259"/>
      <c r="BJ1574" s="259"/>
      <c r="BK1574" s="259"/>
      <c r="BL1574" s="259"/>
      <c r="BM1574" s="259"/>
      <c r="BN1574" s="259"/>
      <c r="BO1574" s="259"/>
      <c r="BP1574" s="259"/>
      <c r="BQ1574" s="259"/>
      <c r="BR1574" s="259"/>
      <c r="BS1574" s="259"/>
      <c r="BT1574" s="259"/>
      <c r="BU1574" s="259"/>
      <c r="BV1574" s="259"/>
      <c r="BW1574" s="259"/>
      <c r="BX1574" s="259"/>
      <c r="BY1574" s="259"/>
      <c r="BZ1574" s="259"/>
      <c r="CA1574" s="259"/>
      <c r="CB1574" s="259"/>
      <c r="CC1574" s="259"/>
      <c r="CD1574" s="259"/>
      <c r="CE1574" s="259"/>
    </row>
    <row r="1575" spans="46:83" x14ac:dyDescent="0.15">
      <c r="AT1575" s="259"/>
      <c r="AU1575" s="259"/>
      <c r="AV1575" s="259"/>
      <c r="AW1575" s="259"/>
      <c r="AX1575" s="259"/>
      <c r="AY1575" s="259"/>
      <c r="AZ1575" s="259"/>
      <c r="BA1575" s="259"/>
      <c r="BB1575" s="259"/>
      <c r="BC1575" s="259"/>
      <c r="BD1575" s="259"/>
      <c r="BE1575" s="259"/>
      <c r="BF1575" s="259"/>
      <c r="BG1575" s="259"/>
      <c r="BH1575" s="259"/>
      <c r="BI1575" s="259"/>
      <c r="BJ1575" s="259"/>
      <c r="BK1575" s="259"/>
      <c r="BL1575" s="259"/>
      <c r="BM1575" s="259"/>
      <c r="BN1575" s="259"/>
      <c r="BO1575" s="259"/>
      <c r="BP1575" s="259"/>
      <c r="BQ1575" s="259"/>
      <c r="BR1575" s="259"/>
      <c r="BS1575" s="259"/>
      <c r="BT1575" s="259"/>
      <c r="BU1575" s="259"/>
      <c r="BV1575" s="259"/>
      <c r="BW1575" s="259"/>
      <c r="BX1575" s="259"/>
      <c r="BY1575" s="259"/>
      <c r="BZ1575" s="259"/>
      <c r="CA1575" s="259"/>
      <c r="CB1575" s="259"/>
      <c r="CC1575" s="259"/>
      <c r="CD1575" s="259"/>
      <c r="CE1575" s="259"/>
    </row>
    <row r="1576" spans="46:83" x14ac:dyDescent="0.15">
      <c r="AT1576" s="259"/>
      <c r="AU1576" s="259"/>
      <c r="AV1576" s="259"/>
      <c r="AW1576" s="259"/>
      <c r="AX1576" s="259"/>
      <c r="AY1576" s="259"/>
      <c r="AZ1576" s="259"/>
      <c r="BA1576" s="259"/>
      <c r="BB1576" s="259"/>
      <c r="BC1576" s="259"/>
      <c r="BD1576" s="259"/>
      <c r="BE1576" s="259"/>
      <c r="BF1576" s="259"/>
      <c r="BG1576" s="259"/>
      <c r="BH1576" s="259"/>
      <c r="BI1576" s="259"/>
      <c r="BJ1576" s="259"/>
      <c r="BK1576" s="259"/>
      <c r="BL1576" s="259"/>
      <c r="BM1576" s="259"/>
      <c r="BN1576" s="259"/>
      <c r="BO1576" s="259"/>
      <c r="BP1576" s="259"/>
      <c r="BQ1576" s="259"/>
      <c r="BR1576" s="259"/>
      <c r="BS1576" s="259"/>
      <c r="BT1576" s="259"/>
      <c r="BU1576" s="259"/>
      <c r="BV1576" s="259"/>
      <c r="BW1576" s="259"/>
      <c r="BX1576" s="259"/>
      <c r="BY1576" s="259"/>
      <c r="BZ1576" s="259"/>
      <c r="CA1576" s="259"/>
      <c r="CB1576" s="259"/>
      <c r="CC1576" s="259"/>
      <c r="CD1576" s="259"/>
      <c r="CE1576" s="259"/>
    </row>
    <row r="1577" spans="46:83" x14ac:dyDescent="0.15">
      <c r="AT1577" s="259"/>
      <c r="AU1577" s="259"/>
      <c r="AV1577" s="259"/>
      <c r="AW1577" s="259"/>
      <c r="AX1577" s="259"/>
      <c r="AY1577" s="259"/>
      <c r="AZ1577" s="259"/>
      <c r="BA1577" s="259"/>
      <c r="BB1577" s="259"/>
      <c r="BC1577" s="259"/>
      <c r="BD1577" s="259"/>
      <c r="BE1577" s="259"/>
      <c r="BF1577" s="259"/>
      <c r="BG1577" s="259"/>
      <c r="BH1577" s="259"/>
      <c r="BI1577" s="259"/>
      <c r="BJ1577" s="259"/>
      <c r="BK1577" s="259"/>
      <c r="BL1577" s="259"/>
      <c r="BM1577" s="259"/>
      <c r="BN1577" s="259"/>
      <c r="BO1577" s="259"/>
      <c r="BP1577" s="259"/>
      <c r="BQ1577" s="259"/>
      <c r="BR1577" s="259"/>
      <c r="BS1577" s="259"/>
      <c r="BT1577" s="259"/>
      <c r="BU1577" s="259"/>
      <c r="BV1577" s="259"/>
      <c r="BW1577" s="259"/>
      <c r="BX1577" s="259"/>
      <c r="BY1577" s="259"/>
      <c r="BZ1577" s="259"/>
      <c r="CA1577" s="259"/>
      <c r="CB1577" s="259"/>
      <c r="CC1577" s="259"/>
      <c r="CD1577" s="259"/>
      <c r="CE1577" s="259"/>
    </row>
    <row r="1578" spans="46:83" x14ac:dyDescent="0.15">
      <c r="AT1578" s="259"/>
      <c r="AU1578" s="259"/>
      <c r="AV1578" s="259"/>
      <c r="AW1578" s="259"/>
      <c r="AX1578" s="259"/>
      <c r="AY1578" s="259"/>
      <c r="AZ1578" s="259"/>
      <c r="BA1578" s="259"/>
      <c r="BB1578" s="259"/>
      <c r="BC1578" s="259"/>
      <c r="BD1578" s="259"/>
      <c r="BE1578" s="259"/>
      <c r="BF1578" s="259"/>
      <c r="BG1578" s="259"/>
      <c r="BH1578" s="259"/>
      <c r="BI1578" s="259"/>
      <c r="BJ1578" s="259"/>
      <c r="BK1578" s="259"/>
      <c r="BL1578" s="259"/>
      <c r="BM1578" s="259"/>
      <c r="BN1578" s="259"/>
      <c r="BO1578" s="259"/>
      <c r="BP1578" s="259"/>
      <c r="BQ1578" s="259"/>
      <c r="BR1578" s="259"/>
      <c r="BS1578" s="259"/>
      <c r="BT1578" s="259"/>
      <c r="BU1578" s="259"/>
      <c r="BV1578" s="259"/>
      <c r="BW1578" s="259"/>
      <c r="BX1578" s="259"/>
      <c r="BY1578" s="259"/>
      <c r="BZ1578" s="259"/>
      <c r="CA1578" s="259"/>
      <c r="CB1578" s="259"/>
      <c r="CC1578" s="259"/>
      <c r="CD1578" s="259"/>
      <c r="CE1578" s="259"/>
    </row>
    <row r="1579" spans="46:83" x14ac:dyDescent="0.15">
      <c r="AT1579" s="259"/>
      <c r="AU1579" s="259"/>
      <c r="AV1579" s="259"/>
      <c r="AW1579" s="259"/>
      <c r="AX1579" s="259"/>
      <c r="AY1579" s="259"/>
      <c r="AZ1579" s="259"/>
      <c r="BA1579" s="259"/>
      <c r="BB1579" s="259"/>
      <c r="BC1579" s="259"/>
      <c r="BD1579" s="259"/>
      <c r="BE1579" s="259"/>
      <c r="BF1579" s="259"/>
      <c r="BG1579" s="259"/>
      <c r="BH1579" s="259"/>
      <c r="BI1579" s="259"/>
      <c r="BJ1579" s="259"/>
      <c r="BK1579" s="259"/>
      <c r="BL1579" s="259"/>
      <c r="BM1579" s="259"/>
      <c r="BN1579" s="259"/>
      <c r="BO1579" s="259"/>
      <c r="BP1579" s="259"/>
      <c r="BQ1579" s="259"/>
      <c r="BR1579" s="259"/>
      <c r="BS1579" s="259"/>
      <c r="BT1579" s="259"/>
      <c r="BU1579" s="259"/>
      <c r="BV1579" s="259"/>
      <c r="BW1579" s="259"/>
      <c r="BX1579" s="259"/>
      <c r="BY1579" s="259"/>
      <c r="BZ1579" s="259"/>
      <c r="CA1579" s="259"/>
      <c r="CB1579" s="259"/>
      <c r="CC1579" s="259"/>
      <c r="CD1579" s="259"/>
      <c r="CE1579" s="259"/>
    </row>
    <row r="1580" spans="46:83" x14ac:dyDescent="0.15">
      <c r="AT1580" s="259"/>
      <c r="AU1580" s="259"/>
      <c r="AV1580" s="259"/>
      <c r="AW1580" s="259"/>
      <c r="AX1580" s="259"/>
      <c r="AY1580" s="259"/>
      <c r="AZ1580" s="259"/>
      <c r="BA1580" s="259"/>
      <c r="BB1580" s="259"/>
      <c r="BC1580" s="259"/>
      <c r="BD1580" s="259"/>
      <c r="BE1580" s="259"/>
      <c r="BF1580" s="259"/>
      <c r="BG1580" s="259"/>
      <c r="BH1580" s="259"/>
      <c r="BI1580" s="259"/>
      <c r="BJ1580" s="259"/>
      <c r="BK1580" s="259"/>
      <c r="BL1580" s="259"/>
      <c r="BM1580" s="259"/>
      <c r="BN1580" s="259"/>
      <c r="BO1580" s="259"/>
      <c r="BP1580" s="259"/>
      <c r="BQ1580" s="259"/>
      <c r="BR1580" s="259"/>
      <c r="BS1580" s="259"/>
      <c r="BT1580" s="259"/>
      <c r="BU1580" s="259"/>
      <c r="BV1580" s="259"/>
      <c r="BW1580" s="259"/>
      <c r="BX1580" s="259"/>
      <c r="BY1580" s="259"/>
      <c r="BZ1580" s="259"/>
      <c r="CA1580" s="259"/>
      <c r="CB1580" s="259"/>
      <c r="CC1580" s="259"/>
      <c r="CD1580" s="259"/>
      <c r="CE1580" s="259"/>
    </row>
    <row r="1581" spans="46:83" x14ac:dyDescent="0.15">
      <c r="AT1581" s="259"/>
      <c r="AU1581" s="259"/>
      <c r="AV1581" s="259"/>
      <c r="AW1581" s="259"/>
      <c r="AX1581" s="259"/>
      <c r="AY1581" s="259"/>
      <c r="AZ1581" s="259"/>
      <c r="BA1581" s="259"/>
      <c r="BB1581" s="259"/>
      <c r="BC1581" s="259"/>
      <c r="BD1581" s="259"/>
      <c r="BE1581" s="259"/>
      <c r="BF1581" s="259"/>
      <c r="BG1581" s="259"/>
      <c r="BH1581" s="259"/>
      <c r="BI1581" s="259"/>
      <c r="BJ1581" s="259"/>
      <c r="BK1581" s="259"/>
      <c r="BL1581" s="259"/>
      <c r="BM1581" s="259"/>
      <c r="BN1581" s="259"/>
      <c r="BO1581" s="259"/>
      <c r="BP1581" s="259"/>
      <c r="BQ1581" s="259"/>
      <c r="BR1581" s="259"/>
      <c r="BS1581" s="259"/>
      <c r="BT1581" s="259"/>
      <c r="BU1581" s="259"/>
      <c r="BV1581" s="259"/>
      <c r="BW1581" s="259"/>
      <c r="BX1581" s="259"/>
      <c r="BY1581" s="259"/>
      <c r="BZ1581" s="259"/>
      <c r="CA1581" s="259"/>
      <c r="CB1581" s="259"/>
      <c r="CC1581" s="259"/>
      <c r="CD1581" s="259"/>
      <c r="CE1581" s="259"/>
    </row>
    <row r="1582" spans="46:83" x14ac:dyDescent="0.15">
      <c r="AT1582" s="259"/>
      <c r="AU1582" s="259"/>
      <c r="AV1582" s="259"/>
      <c r="AW1582" s="259"/>
      <c r="AX1582" s="259"/>
      <c r="AY1582" s="259"/>
      <c r="AZ1582" s="259"/>
      <c r="BA1582" s="259"/>
      <c r="BB1582" s="259"/>
      <c r="BC1582" s="259"/>
      <c r="BD1582" s="259"/>
      <c r="BE1582" s="259"/>
      <c r="BF1582" s="259"/>
      <c r="BG1582" s="259"/>
      <c r="BH1582" s="259"/>
      <c r="BI1582" s="259"/>
      <c r="BJ1582" s="259"/>
      <c r="BK1582" s="259"/>
      <c r="BL1582" s="259"/>
      <c r="BM1582" s="259"/>
      <c r="BN1582" s="259"/>
      <c r="BO1582" s="259"/>
      <c r="BP1582" s="259"/>
      <c r="BQ1582" s="259"/>
      <c r="BR1582" s="259"/>
      <c r="BS1582" s="259"/>
      <c r="BT1582" s="259"/>
      <c r="BU1582" s="259"/>
      <c r="BV1582" s="259"/>
      <c r="BW1582" s="259"/>
      <c r="BX1582" s="259"/>
      <c r="BY1582" s="259"/>
      <c r="BZ1582" s="259"/>
      <c r="CA1582" s="259"/>
      <c r="CB1582" s="259"/>
      <c r="CC1582" s="259"/>
      <c r="CD1582" s="259"/>
      <c r="CE1582" s="259"/>
    </row>
    <row r="1583" spans="46:83" x14ac:dyDescent="0.15">
      <c r="AT1583" s="259"/>
      <c r="AU1583" s="259"/>
      <c r="AV1583" s="259"/>
      <c r="AW1583" s="259"/>
      <c r="AX1583" s="259"/>
      <c r="AY1583" s="259"/>
      <c r="AZ1583" s="259"/>
      <c r="BA1583" s="259"/>
      <c r="BB1583" s="259"/>
      <c r="BC1583" s="259"/>
      <c r="BD1583" s="259"/>
      <c r="BE1583" s="259"/>
      <c r="BF1583" s="259"/>
      <c r="BG1583" s="259"/>
      <c r="BH1583" s="259"/>
      <c r="BI1583" s="259"/>
      <c r="BJ1583" s="259"/>
      <c r="BK1583" s="259"/>
      <c r="BL1583" s="259"/>
      <c r="BM1583" s="259"/>
      <c r="BN1583" s="259"/>
      <c r="BO1583" s="259"/>
      <c r="BP1583" s="259"/>
      <c r="BQ1583" s="259"/>
      <c r="BR1583" s="259"/>
      <c r="BS1583" s="259"/>
      <c r="BT1583" s="259"/>
      <c r="BU1583" s="259"/>
      <c r="BV1583" s="259"/>
      <c r="BW1583" s="259"/>
      <c r="BX1583" s="259"/>
      <c r="BY1583" s="259"/>
      <c r="BZ1583" s="259"/>
      <c r="CA1583" s="259"/>
      <c r="CB1583" s="259"/>
      <c r="CC1583" s="259"/>
      <c r="CD1583" s="259"/>
      <c r="CE1583" s="259"/>
    </row>
    <row r="1584" spans="46:83" x14ac:dyDescent="0.15">
      <c r="AT1584" s="259"/>
      <c r="AU1584" s="259"/>
      <c r="AV1584" s="259"/>
      <c r="AW1584" s="259"/>
      <c r="AX1584" s="259"/>
      <c r="AY1584" s="259"/>
      <c r="AZ1584" s="259"/>
      <c r="BA1584" s="259"/>
      <c r="BB1584" s="259"/>
      <c r="BC1584" s="259"/>
      <c r="BD1584" s="259"/>
      <c r="BE1584" s="259"/>
      <c r="BF1584" s="259"/>
      <c r="BG1584" s="259"/>
      <c r="BH1584" s="259"/>
      <c r="BI1584" s="259"/>
      <c r="BJ1584" s="259"/>
      <c r="BK1584" s="259"/>
      <c r="BL1584" s="259"/>
      <c r="BM1584" s="259"/>
      <c r="BN1584" s="259"/>
      <c r="BO1584" s="259"/>
      <c r="BP1584" s="259"/>
      <c r="BQ1584" s="259"/>
      <c r="BR1584" s="259"/>
      <c r="BS1584" s="259"/>
      <c r="BT1584" s="259"/>
      <c r="BU1584" s="259"/>
      <c r="BV1584" s="259"/>
      <c r="BW1584" s="259"/>
      <c r="BX1584" s="259"/>
      <c r="BY1584" s="259"/>
      <c r="BZ1584" s="259"/>
      <c r="CA1584" s="259"/>
      <c r="CB1584" s="259"/>
      <c r="CC1584" s="259"/>
      <c r="CD1584" s="259"/>
      <c r="CE1584" s="259"/>
    </row>
    <row r="1585" spans="46:83" x14ac:dyDescent="0.15">
      <c r="AT1585" s="259"/>
      <c r="AU1585" s="259"/>
      <c r="AV1585" s="259"/>
      <c r="AW1585" s="259"/>
      <c r="AX1585" s="259"/>
      <c r="AY1585" s="259"/>
      <c r="AZ1585" s="259"/>
      <c r="BA1585" s="259"/>
      <c r="BB1585" s="259"/>
      <c r="BC1585" s="259"/>
      <c r="BD1585" s="259"/>
      <c r="BE1585" s="259"/>
      <c r="BF1585" s="259"/>
      <c r="BG1585" s="259"/>
      <c r="BH1585" s="259"/>
      <c r="BI1585" s="259"/>
      <c r="BJ1585" s="259"/>
      <c r="BK1585" s="259"/>
      <c r="BL1585" s="259"/>
      <c r="BM1585" s="259"/>
      <c r="BN1585" s="259"/>
      <c r="BO1585" s="259"/>
      <c r="BP1585" s="259"/>
      <c r="BQ1585" s="259"/>
      <c r="BR1585" s="259"/>
      <c r="BS1585" s="259"/>
      <c r="BT1585" s="259"/>
      <c r="BU1585" s="259"/>
      <c r="BV1585" s="259"/>
      <c r="BW1585" s="259"/>
      <c r="BX1585" s="259"/>
      <c r="BY1585" s="259"/>
      <c r="BZ1585" s="259"/>
      <c r="CA1585" s="259"/>
      <c r="CB1585" s="259"/>
      <c r="CC1585" s="259"/>
      <c r="CD1585" s="259"/>
      <c r="CE1585" s="259"/>
    </row>
    <row r="1586" spans="46:83" x14ac:dyDescent="0.15">
      <c r="AT1586" s="259"/>
      <c r="AU1586" s="259"/>
      <c r="AV1586" s="259"/>
      <c r="AW1586" s="259"/>
      <c r="AX1586" s="259"/>
      <c r="AY1586" s="259"/>
      <c r="AZ1586" s="259"/>
      <c r="BA1586" s="259"/>
      <c r="BB1586" s="259"/>
      <c r="BC1586" s="259"/>
      <c r="BD1586" s="259"/>
      <c r="BE1586" s="259"/>
      <c r="BF1586" s="259"/>
      <c r="BG1586" s="259"/>
      <c r="BH1586" s="259"/>
      <c r="BI1586" s="259"/>
      <c r="BJ1586" s="259"/>
      <c r="BK1586" s="259"/>
      <c r="BL1586" s="259"/>
      <c r="BM1586" s="259"/>
      <c r="BN1586" s="259"/>
      <c r="BO1586" s="259"/>
      <c r="BP1586" s="259"/>
      <c r="BQ1586" s="259"/>
      <c r="BR1586" s="259"/>
      <c r="BS1586" s="259"/>
      <c r="BT1586" s="259"/>
      <c r="BU1586" s="259"/>
      <c r="BV1586" s="259"/>
      <c r="BW1586" s="259"/>
      <c r="BX1586" s="259"/>
      <c r="BY1586" s="259"/>
      <c r="BZ1586" s="259"/>
      <c r="CA1586" s="259"/>
      <c r="CB1586" s="259"/>
      <c r="CC1586" s="259"/>
      <c r="CD1586" s="259"/>
      <c r="CE1586" s="259"/>
    </row>
    <row r="1587" spans="46:83" x14ac:dyDescent="0.15">
      <c r="AT1587" s="259"/>
      <c r="AU1587" s="259"/>
      <c r="AV1587" s="259"/>
      <c r="AW1587" s="259"/>
      <c r="AX1587" s="259"/>
      <c r="AY1587" s="259"/>
      <c r="AZ1587" s="259"/>
      <c r="BA1587" s="259"/>
      <c r="BB1587" s="259"/>
      <c r="BC1587" s="259"/>
      <c r="BD1587" s="259"/>
      <c r="BE1587" s="259"/>
      <c r="BF1587" s="259"/>
      <c r="BG1587" s="259"/>
      <c r="BH1587" s="259"/>
      <c r="BI1587" s="259"/>
      <c r="BJ1587" s="259"/>
      <c r="BK1587" s="259"/>
      <c r="BL1587" s="259"/>
      <c r="BM1587" s="259"/>
      <c r="BN1587" s="259"/>
      <c r="BO1587" s="259"/>
      <c r="BP1587" s="259"/>
      <c r="BQ1587" s="259"/>
      <c r="BR1587" s="259"/>
      <c r="BS1587" s="259"/>
      <c r="BT1587" s="259"/>
      <c r="BU1587" s="259"/>
      <c r="BV1587" s="259"/>
      <c r="BW1587" s="259"/>
      <c r="BX1587" s="259"/>
      <c r="BY1587" s="259"/>
      <c r="BZ1587" s="259"/>
      <c r="CA1587" s="259"/>
      <c r="CB1587" s="259"/>
      <c r="CC1587" s="259"/>
      <c r="CD1587" s="259"/>
      <c r="CE1587" s="259"/>
    </row>
    <row r="1588" spans="46:83" x14ac:dyDescent="0.15">
      <c r="AT1588" s="259"/>
      <c r="AU1588" s="259"/>
      <c r="AV1588" s="259"/>
      <c r="AW1588" s="259"/>
      <c r="AX1588" s="259"/>
      <c r="AY1588" s="259"/>
      <c r="AZ1588" s="259"/>
      <c r="BA1588" s="259"/>
      <c r="BB1588" s="259"/>
      <c r="BC1588" s="259"/>
      <c r="BD1588" s="259"/>
      <c r="BE1588" s="259"/>
      <c r="BF1588" s="259"/>
      <c r="BG1588" s="259"/>
      <c r="BH1588" s="259"/>
      <c r="BI1588" s="259"/>
      <c r="BJ1588" s="259"/>
      <c r="BK1588" s="259"/>
      <c r="BL1588" s="259"/>
      <c r="BM1588" s="259"/>
      <c r="BN1588" s="259"/>
      <c r="BO1588" s="259"/>
      <c r="BP1588" s="259"/>
      <c r="BQ1588" s="259"/>
      <c r="BR1588" s="259"/>
      <c r="BS1588" s="259"/>
      <c r="BT1588" s="259"/>
      <c r="BU1588" s="259"/>
      <c r="BV1588" s="259"/>
      <c r="BW1588" s="259"/>
      <c r="BX1588" s="259"/>
      <c r="BY1588" s="259"/>
      <c r="BZ1588" s="259"/>
      <c r="CA1588" s="259"/>
      <c r="CB1588" s="259"/>
      <c r="CC1588" s="259"/>
      <c r="CD1588" s="259"/>
      <c r="CE1588" s="259"/>
    </row>
    <row r="1589" spans="46:83" x14ac:dyDescent="0.15">
      <c r="AT1589" s="259"/>
      <c r="AU1589" s="259"/>
      <c r="AV1589" s="259"/>
      <c r="AW1589" s="259"/>
      <c r="AX1589" s="259"/>
      <c r="AY1589" s="259"/>
      <c r="AZ1589" s="259"/>
      <c r="BA1589" s="259"/>
      <c r="BB1589" s="259"/>
      <c r="BC1589" s="259"/>
      <c r="BD1589" s="259"/>
      <c r="BE1589" s="259"/>
      <c r="BF1589" s="259"/>
      <c r="BG1589" s="259"/>
      <c r="BH1589" s="259"/>
      <c r="BI1589" s="259"/>
      <c r="BJ1589" s="259"/>
      <c r="BK1589" s="259"/>
      <c r="BL1589" s="259"/>
      <c r="BM1589" s="259"/>
      <c r="BN1589" s="259"/>
      <c r="BO1589" s="259"/>
      <c r="BP1589" s="259"/>
      <c r="BQ1589" s="259"/>
      <c r="BR1589" s="259"/>
      <c r="BS1589" s="259"/>
      <c r="BT1589" s="259"/>
      <c r="BU1589" s="259"/>
      <c r="BV1589" s="259"/>
      <c r="BW1589" s="259"/>
      <c r="BX1589" s="259"/>
      <c r="BY1589" s="259"/>
      <c r="BZ1589" s="259"/>
      <c r="CA1589" s="259"/>
      <c r="CB1589" s="259"/>
      <c r="CC1589" s="259"/>
      <c r="CD1589" s="259"/>
      <c r="CE1589" s="259"/>
    </row>
    <row r="1590" spans="46:83" x14ac:dyDescent="0.15">
      <c r="AT1590" s="259"/>
      <c r="AU1590" s="259"/>
      <c r="AV1590" s="259"/>
      <c r="AW1590" s="259"/>
      <c r="AX1590" s="259"/>
      <c r="AY1590" s="259"/>
      <c r="AZ1590" s="259"/>
      <c r="BA1590" s="259"/>
      <c r="BB1590" s="259"/>
      <c r="BC1590" s="259"/>
      <c r="BD1590" s="259"/>
      <c r="BE1590" s="259"/>
      <c r="BF1590" s="259"/>
      <c r="BG1590" s="259"/>
      <c r="BH1590" s="259"/>
      <c r="BI1590" s="259"/>
      <c r="BJ1590" s="259"/>
      <c r="BK1590" s="259"/>
      <c r="BL1590" s="259"/>
      <c r="BM1590" s="259"/>
      <c r="BN1590" s="259"/>
      <c r="BO1590" s="259"/>
      <c r="BP1590" s="259"/>
      <c r="BQ1590" s="259"/>
      <c r="BR1590" s="259"/>
      <c r="BS1590" s="259"/>
      <c r="BT1590" s="259"/>
      <c r="BU1590" s="259"/>
      <c r="BV1590" s="259"/>
      <c r="BW1590" s="259"/>
      <c r="BX1590" s="259"/>
      <c r="BY1590" s="259"/>
      <c r="BZ1590" s="259"/>
      <c r="CA1590" s="259"/>
      <c r="CB1590" s="259"/>
      <c r="CC1590" s="259"/>
      <c r="CD1590" s="259"/>
      <c r="CE1590" s="259"/>
    </row>
    <row r="1591" spans="46:83" x14ac:dyDescent="0.15">
      <c r="AT1591" s="259"/>
      <c r="AU1591" s="259"/>
      <c r="AV1591" s="259"/>
      <c r="AW1591" s="259"/>
      <c r="AX1591" s="259"/>
      <c r="AY1591" s="259"/>
      <c r="AZ1591" s="259"/>
      <c r="BA1591" s="259"/>
      <c r="BB1591" s="259"/>
      <c r="BC1591" s="259"/>
      <c r="BD1591" s="259"/>
      <c r="BE1591" s="259"/>
      <c r="BF1591" s="259"/>
      <c r="BG1591" s="259"/>
      <c r="BH1591" s="259"/>
      <c r="BI1591" s="259"/>
      <c r="BJ1591" s="259"/>
      <c r="BK1591" s="259"/>
      <c r="BL1591" s="259"/>
      <c r="BM1591" s="259"/>
      <c r="BN1591" s="259"/>
      <c r="BO1591" s="259"/>
      <c r="BP1591" s="259"/>
      <c r="BQ1591" s="259"/>
      <c r="BR1591" s="259"/>
      <c r="BS1591" s="259"/>
      <c r="BT1591" s="259"/>
      <c r="BU1591" s="259"/>
      <c r="BV1591" s="259"/>
      <c r="BW1591" s="259"/>
      <c r="BX1591" s="259"/>
      <c r="BY1591" s="259"/>
      <c r="BZ1591" s="259"/>
      <c r="CA1591" s="259"/>
      <c r="CB1591" s="259"/>
      <c r="CC1591" s="259"/>
      <c r="CD1591" s="259"/>
      <c r="CE1591" s="259"/>
    </row>
    <row r="1592" spans="46:83" x14ac:dyDescent="0.15">
      <c r="AT1592" s="259"/>
      <c r="AU1592" s="259"/>
      <c r="AV1592" s="259"/>
      <c r="AW1592" s="259"/>
      <c r="AX1592" s="259"/>
      <c r="AY1592" s="259"/>
      <c r="AZ1592" s="259"/>
      <c r="BA1592" s="259"/>
      <c r="BB1592" s="259"/>
      <c r="BC1592" s="259"/>
      <c r="BD1592" s="259"/>
      <c r="BE1592" s="259"/>
      <c r="BF1592" s="259"/>
      <c r="BG1592" s="259"/>
      <c r="BH1592" s="259"/>
      <c r="BI1592" s="259"/>
      <c r="BJ1592" s="259"/>
      <c r="BK1592" s="259"/>
      <c r="BL1592" s="259"/>
      <c r="BM1592" s="259"/>
      <c r="BN1592" s="259"/>
      <c r="BO1592" s="259"/>
      <c r="BP1592" s="259"/>
      <c r="BQ1592" s="259"/>
      <c r="BR1592" s="259"/>
      <c r="BS1592" s="259"/>
      <c r="BT1592" s="259"/>
      <c r="BU1592" s="259"/>
      <c r="BV1592" s="259"/>
      <c r="BW1592" s="259"/>
      <c r="BX1592" s="259"/>
      <c r="BY1592" s="259"/>
      <c r="BZ1592" s="259"/>
      <c r="CA1592" s="259"/>
      <c r="CB1592" s="259"/>
      <c r="CC1592" s="259"/>
      <c r="CD1592" s="259"/>
      <c r="CE1592" s="259"/>
    </row>
    <row r="1593" spans="46:83" x14ac:dyDescent="0.15">
      <c r="AT1593" s="259"/>
      <c r="AU1593" s="259"/>
      <c r="AV1593" s="259"/>
      <c r="AW1593" s="259"/>
      <c r="AX1593" s="259"/>
      <c r="AY1593" s="259"/>
      <c r="AZ1593" s="259"/>
      <c r="BA1593" s="259"/>
      <c r="BB1593" s="259"/>
      <c r="BC1593" s="259"/>
      <c r="BD1593" s="259"/>
      <c r="BE1593" s="259"/>
      <c r="BF1593" s="259"/>
      <c r="BG1593" s="259"/>
      <c r="BH1593" s="259"/>
      <c r="BI1593" s="259"/>
      <c r="BJ1593" s="259"/>
      <c r="BK1593" s="259"/>
      <c r="BL1593" s="259"/>
      <c r="BM1593" s="259"/>
      <c r="BN1593" s="259"/>
      <c r="BO1593" s="259"/>
      <c r="BP1593" s="259"/>
      <c r="BQ1593" s="259"/>
      <c r="BR1593" s="259"/>
      <c r="BS1593" s="259"/>
      <c r="BT1593" s="259"/>
      <c r="BU1593" s="259"/>
      <c r="BV1593" s="259"/>
      <c r="BW1593" s="259"/>
      <c r="BX1593" s="259"/>
      <c r="BY1593" s="259"/>
      <c r="BZ1593" s="259"/>
      <c r="CA1593" s="259"/>
      <c r="CB1593" s="259"/>
      <c r="CC1593" s="259"/>
      <c r="CD1593" s="259"/>
      <c r="CE1593" s="259"/>
    </row>
    <row r="1594" spans="46:83" x14ac:dyDescent="0.15">
      <c r="AT1594" s="259"/>
      <c r="AU1594" s="259"/>
      <c r="AV1594" s="259"/>
      <c r="AW1594" s="259"/>
      <c r="AX1594" s="259"/>
      <c r="AY1594" s="259"/>
      <c r="AZ1594" s="259"/>
      <c r="BA1594" s="259"/>
      <c r="BB1594" s="259"/>
      <c r="BC1594" s="259"/>
      <c r="BD1594" s="259"/>
      <c r="BE1594" s="259"/>
      <c r="BF1594" s="259"/>
      <c r="BG1594" s="259"/>
      <c r="BH1594" s="259"/>
      <c r="BI1594" s="259"/>
      <c r="BJ1594" s="259"/>
      <c r="BK1594" s="259"/>
      <c r="BL1594" s="259"/>
      <c r="BM1594" s="259"/>
      <c r="BN1594" s="259"/>
      <c r="BO1594" s="259"/>
      <c r="BP1594" s="259"/>
      <c r="BQ1594" s="259"/>
      <c r="BR1594" s="259"/>
      <c r="BS1594" s="259"/>
      <c r="BT1594" s="259"/>
      <c r="BU1594" s="259"/>
      <c r="BV1594" s="259"/>
      <c r="BW1594" s="259"/>
      <c r="BX1594" s="259"/>
      <c r="BY1594" s="259"/>
      <c r="BZ1594" s="259"/>
      <c r="CA1594" s="259"/>
      <c r="CB1594" s="259"/>
      <c r="CC1594" s="259"/>
      <c r="CD1594" s="259"/>
      <c r="CE1594" s="259"/>
    </row>
    <row r="1595" spans="46:83" x14ac:dyDescent="0.15">
      <c r="AT1595" s="259"/>
      <c r="AU1595" s="259"/>
      <c r="AV1595" s="259"/>
      <c r="AW1595" s="259"/>
      <c r="AX1595" s="259"/>
      <c r="AY1595" s="259"/>
      <c r="AZ1595" s="259"/>
      <c r="BA1595" s="259"/>
      <c r="BB1595" s="259"/>
      <c r="BC1595" s="259"/>
      <c r="BD1595" s="259"/>
      <c r="BE1595" s="259"/>
      <c r="BF1595" s="259"/>
      <c r="BG1595" s="259"/>
      <c r="BH1595" s="259"/>
      <c r="BI1595" s="259"/>
      <c r="BJ1595" s="259"/>
      <c r="BK1595" s="259"/>
      <c r="BL1595" s="259"/>
      <c r="BM1595" s="259"/>
      <c r="BN1595" s="259"/>
      <c r="BO1595" s="259"/>
      <c r="BP1595" s="259"/>
      <c r="BQ1595" s="259"/>
      <c r="BR1595" s="259"/>
      <c r="BS1595" s="259"/>
      <c r="BT1595" s="259"/>
      <c r="BU1595" s="259"/>
      <c r="BV1595" s="259"/>
      <c r="BW1595" s="259"/>
      <c r="BX1595" s="259"/>
      <c r="BY1595" s="259"/>
      <c r="BZ1595" s="259"/>
      <c r="CA1595" s="259"/>
      <c r="CB1595" s="259"/>
      <c r="CC1595" s="259"/>
      <c r="CD1595" s="259"/>
      <c r="CE1595" s="259"/>
    </row>
    <row r="1596" spans="46:83" x14ac:dyDescent="0.15">
      <c r="AT1596" s="259"/>
      <c r="AU1596" s="259"/>
      <c r="AV1596" s="259"/>
      <c r="AW1596" s="259"/>
      <c r="AX1596" s="259"/>
      <c r="AY1596" s="259"/>
      <c r="AZ1596" s="259"/>
      <c r="BA1596" s="259"/>
      <c r="BB1596" s="259"/>
      <c r="BC1596" s="259"/>
      <c r="BD1596" s="259"/>
      <c r="BE1596" s="259"/>
      <c r="BF1596" s="259"/>
      <c r="BG1596" s="259"/>
      <c r="BH1596" s="259"/>
      <c r="BI1596" s="259"/>
      <c r="BJ1596" s="259"/>
      <c r="BK1596" s="259"/>
      <c r="BL1596" s="259"/>
      <c r="BM1596" s="259"/>
      <c r="BN1596" s="259"/>
      <c r="BO1596" s="259"/>
      <c r="BP1596" s="259"/>
      <c r="BQ1596" s="259"/>
      <c r="BR1596" s="259"/>
      <c r="BS1596" s="259"/>
      <c r="BT1596" s="259"/>
      <c r="BU1596" s="259"/>
      <c r="BV1596" s="259"/>
      <c r="BW1596" s="259"/>
      <c r="BX1596" s="259"/>
      <c r="BY1596" s="259"/>
      <c r="BZ1596" s="259"/>
      <c r="CA1596" s="259"/>
      <c r="CB1596" s="259"/>
      <c r="CC1596" s="259"/>
      <c r="CD1596" s="259"/>
      <c r="CE1596" s="259"/>
    </row>
    <row r="1597" spans="46:83" x14ac:dyDescent="0.15">
      <c r="AT1597" s="259"/>
      <c r="AU1597" s="259"/>
      <c r="AV1597" s="259"/>
      <c r="AW1597" s="259"/>
      <c r="AX1597" s="259"/>
      <c r="AY1597" s="259"/>
      <c r="AZ1597" s="259"/>
      <c r="BA1597" s="259"/>
      <c r="BB1597" s="259"/>
      <c r="BC1597" s="259"/>
      <c r="BD1597" s="259"/>
      <c r="BE1597" s="259"/>
      <c r="BF1597" s="259"/>
      <c r="BG1597" s="259"/>
      <c r="BH1597" s="259"/>
      <c r="BI1597" s="259"/>
      <c r="BJ1597" s="259"/>
      <c r="BK1597" s="259"/>
      <c r="BL1597" s="259"/>
      <c r="BM1597" s="259"/>
      <c r="BN1597" s="259"/>
      <c r="BO1597" s="259"/>
      <c r="BP1597" s="259"/>
      <c r="BQ1597" s="259"/>
      <c r="BR1597" s="259"/>
      <c r="BS1597" s="259"/>
      <c r="BT1597" s="259"/>
      <c r="BU1597" s="259"/>
      <c r="BV1597" s="259"/>
      <c r="BW1597" s="259"/>
      <c r="BX1597" s="259"/>
      <c r="BY1597" s="259"/>
      <c r="BZ1597" s="259"/>
      <c r="CA1597" s="259"/>
      <c r="CB1597" s="259"/>
      <c r="CC1597" s="259"/>
      <c r="CD1597" s="259"/>
      <c r="CE1597" s="259"/>
    </row>
    <row r="1598" spans="46:83" x14ac:dyDescent="0.15">
      <c r="AT1598" s="259"/>
      <c r="AU1598" s="259"/>
      <c r="AV1598" s="259"/>
      <c r="AW1598" s="259"/>
      <c r="AX1598" s="259"/>
      <c r="AY1598" s="259"/>
      <c r="AZ1598" s="259"/>
      <c r="BA1598" s="259"/>
      <c r="BB1598" s="259"/>
      <c r="BC1598" s="259"/>
      <c r="BD1598" s="259"/>
      <c r="BE1598" s="259"/>
      <c r="BF1598" s="259"/>
      <c r="BG1598" s="259"/>
      <c r="BH1598" s="259"/>
      <c r="BI1598" s="259"/>
      <c r="BJ1598" s="259"/>
      <c r="BK1598" s="259"/>
      <c r="BL1598" s="259"/>
      <c r="BM1598" s="259"/>
      <c r="BN1598" s="259"/>
      <c r="BO1598" s="259"/>
      <c r="BP1598" s="259"/>
      <c r="BQ1598" s="259"/>
      <c r="BR1598" s="259"/>
      <c r="BS1598" s="259"/>
      <c r="BT1598" s="259"/>
      <c r="BU1598" s="259"/>
      <c r="BV1598" s="259"/>
      <c r="BW1598" s="259"/>
      <c r="BX1598" s="259"/>
      <c r="BY1598" s="259"/>
      <c r="BZ1598" s="259"/>
      <c r="CA1598" s="259"/>
      <c r="CB1598" s="259"/>
      <c r="CC1598" s="259"/>
      <c r="CD1598" s="259"/>
      <c r="CE1598" s="259"/>
    </row>
    <row r="1599" spans="46:83" x14ac:dyDescent="0.15">
      <c r="AT1599" s="259"/>
      <c r="AU1599" s="259"/>
      <c r="AV1599" s="259"/>
      <c r="AW1599" s="259"/>
      <c r="AX1599" s="259"/>
      <c r="AY1599" s="259"/>
      <c r="AZ1599" s="259"/>
      <c r="BA1599" s="259"/>
      <c r="BB1599" s="259"/>
      <c r="BC1599" s="259"/>
      <c r="BD1599" s="259"/>
      <c r="BE1599" s="259"/>
      <c r="BF1599" s="259"/>
      <c r="BG1599" s="259"/>
      <c r="BH1599" s="259"/>
      <c r="BI1599" s="259"/>
      <c r="BJ1599" s="259"/>
      <c r="BK1599" s="259"/>
      <c r="BL1599" s="259"/>
      <c r="BM1599" s="259"/>
      <c r="BN1599" s="259"/>
      <c r="BO1599" s="259"/>
      <c r="BP1599" s="259"/>
      <c r="BQ1599" s="259"/>
      <c r="BR1599" s="259"/>
      <c r="BS1599" s="259"/>
      <c r="BT1599" s="259"/>
      <c r="BU1599" s="259"/>
      <c r="BV1599" s="259"/>
      <c r="BW1599" s="259"/>
      <c r="BX1599" s="259"/>
      <c r="BY1599" s="259"/>
      <c r="BZ1599" s="259"/>
      <c r="CA1599" s="259"/>
      <c r="CB1599" s="259"/>
      <c r="CC1599" s="259"/>
      <c r="CD1599" s="259"/>
      <c r="CE1599" s="259"/>
    </row>
    <row r="1600" spans="46:83" x14ac:dyDescent="0.15">
      <c r="AT1600" s="259"/>
      <c r="AU1600" s="259"/>
      <c r="AV1600" s="259"/>
      <c r="AW1600" s="259"/>
      <c r="AX1600" s="259"/>
      <c r="AY1600" s="259"/>
      <c r="AZ1600" s="259"/>
      <c r="BA1600" s="259"/>
      <c r="BB1600" s="259"/>
      <c r="BC1600" s="259"/>
      <c r="BD1600" s="259"/>
      <c r="BE1600" s="259"/>
      <c r="BF1600" s="259"/>
      <c r="BG1600" s="259"/>
      <c r="BH1600" s="259"/>
      <c r="BI1600" s="259"/>
      <c r="BJ1600" s="259"/>
      <c r="BK1600" s="259"/>
      <c r="BL1600" s="259"/>
      <c r="BM1600" s="259"/>
      <c r="BN1600" s="259"/>
      <c r="BO1600" s="259"/>
      <c r="BP1600" s="259"/>
      <c r="BQ1600" s="259"/>
      <c r="BR1600" s="259"/>
      <c r="BS1600" s="259"/>
      <c r="BT1600" s="259"/>
      <c r="BU1600" s="259"/>
      <c r="BV1600" s="259"/>
      <c r="BW1600" s="259"/>
      <c r="BX1600" s="259"/>
      <c r="BY1600" s="259"/>
      <c r="BZ1600" s="259"/>
      <c r="CA1600" s="259"/>
      <c r="CB1600" s="259"/>
      <c r="CC1600" s="259"/>
      <c r="CD1600" s="259"/>
      <c r="CE1600" s="259"/>
    </row>
    <row r="1601" spans="46:83" x14ac:dyDescent="0.15">
      <c r="AT1601" s="259"/>
      <c r="AU1601" s="259"/>
      <c r="AV1601" s="259"/>
      <c r="AW1601" s="259"/>
      <c r="AX1601" s="259"/>
      <c r="AY1601" s="259"/>
      <c r="AZ1601" s="259"/>
      <c r="BA1601" s="259"/>
      <c r="BB1601" s="259"/>
      <c r="BC1601" s="259"/>
      <c r="BD1601" s="259"/>
      <c r="BE1601" s="259"/>
      <c r="BF1601" s="259"/>
      <c r="BG1601" s="259"/>
      <c r="BH1601" s="259"/>
      <c r="BI1601" s="259"/>
      <c r="BJ1601" s="259"/>
      <c r="BK1601" s="259"/>
      <c r="BL1601" s="259"/>
      <c r="BM1601" s="259"/>
      <c r="BN1601" s="259"/>
      <c r="BO1601" s="259"/>
      <c r="BP1601" s="259"/>
      <c r="BQ1601" s="259"/>
      <c r="BR1601" s="259"/>
      <c r="BS1601" s="259"/>
      <c r="BT1601" s="259"/>
      <c r="BU1601" s="259"/>
      <c r="BV1601" s="259"/>
      <c r="BW1601" s="259"/>
      <c r="BX1601" s="259"/>
      <c r="BY1601" s="259"/>
      <c r="BZ1601" s="259"/>
      <c r="CA1601" s="259"/>
      <c r="CB1601" s="259"/>
      <c r="CC1601" s="259"/>
      <c r="CD1601" s="259"/>
      <c r="CE1601" s="259"/>
    </row>
    <row r="1602" spans="46:83" x14ac:dyDescent="0.15">
      <c r="AT1602" s="259"/>
      <c r="AU1602" s="259"/>
      <c r="AV1602" s="259"/>
      <c r="AW1602" s="259"/>
      <c r="AX1602" s="259"/>
      <c r="AY1602" s="259"/>
      <c r="AZ1602" s="259"/>
      <c r="BA1602" s="259"/>
      <c r="BB1602" s="259"/>
      <c r="BC1602" s="259"/>
      <c r="BD1602" s="259"/>
      <c r="BE1602" s="259"/>
      <c r="BF1602" s="259"/>
      <c r="BG1602" s="259"/>
      <c r="BH1602" s="259"/>
      <c r="BI1602" s="259"/>
      <c r="BJ1602" s="259"/>
      <c r="BK1602" s="259"/>
      <c r="BL1602" s="259"/>
      <c r="BM1602" s="259"/>
      <c r="BN1602" s="259"/>
      <c r="BO1602" s="259"/>
      <c r="BP1602" s="259"/>
      <c r="BQ1602" s="259"/>
      <c r="BR1602" s="259"/>
      <c r="BS1602" s="259"/>
      <c r="BT1602" s="259"/>
      <c r="BU1602" s="259"/>
      <c r="BV1602" s="259"/>
      <c r="BW1602" s="259"/>
      <c r="BX1602" s="259"/>
      <c r="BY1602" s="259"/>
      <c r="BZ1602" s="259"/>
      <c r="CA1602" s="259"/>
      <c r="CB1602" s="259"/>
      <c r="CC1602" s="259"/>
      <c r="CD1602" s="259"/>
      <c r="CE1602" s="259"/>
    </row>
    <row r="1603" spans="46:83" x14ac:dyDescent="0.15">
      <c r="AT1603" s="259"/>
      <c r="AU1603" s="259"/>
      <c r="AV1603" s="259"/>
      <c r="AW1603" s="259"/>
      <c r="AX1603" s="259"/>
      <c r="AY1603" s="259"/>
      <c r="AZ1603" s="259"/>
      <c r="BA1603" s="259"/>
      <c r="BB1603" s="259"/>
      <c r="BC1603" s="259"/>
      <c r="BD1603" s="259"/>
      <c r="BE1603" s="259"/>
      <c r="BF1603" s="259"/>
      <c r="BG1603" s="259"/>
      <c r="BH1603" s="259"/>
      <c r="BI1603" s="259"/>
      <c r="BJ1603" s="259"/>
      <c r="BK1603" s="259"/>
      <c r="BL1603" s="259"/>
      <c r="BM1603" s="259"/>
      <c r="BN1603" s="259"/>
      <c r="BO1603" s="259"/>
      <c r="BP1603" s="259"/>
      <c r="BQ1603" s="259"/>
      <c r="BR1603" s="259"/>
      <c r="BS1603" s="259"/>
      <c r="BT1603" s="259"/>
      <c r="BU1603" s="259"/>
      <c r="BV1603" s="259"/>
      <c r="BW1603" s="259"/>
      <c r="BX1603" s="259"/>
      <c r="BY1603" s="259"/>
      <c r="BZ1603" s="259"/>
      <c r="CA1603" s="259"/>
      <c r="CB1603" s="259"/>
      <c r="CC1603" s="259"/>
      <c r="CD1603" s="259"/>
      <c r="CE1603" s="259"/>
    </row>
    <row r="1604" spans="46:83" x14ac:dyDescent="0.15">
      <c r="AT1604" s="259"/>
      <c r="AU1604" s="259"/>
      <c r="AV1604" s="259"/>
      <c r="AW1604" s="259"/>
      <c r="AX1604" s="259"/>
      <c r="AY1604" s="259"/>
      <c r="AZ1604" s="259"/>
      <c r="BA1604" s="259"/>
      <c r="BB1604" s="259"/>
      <c r="BC1604" s="259"/>
      <c r="BD1604" s="259"/>
      <c r="BE1604" s="259"/>
      <c r="BF1604" s="259"/>
      <c r="BG1604" s="259"/>
      <c r="BH1604" s="259"/>
      <c r="BI1604" s="259"/>
      <c r="BJ1604" s="259"/>
      <c r="BK1604" s="259"/>
      <c r="BL1604" s="259"/>
      <c r="BM1604" s="259"/>
      <c r="BN1604" s="259"/>
      <c r="BO1604" s="259"/>
      <c r="BP1604" s="259"/>
      <c r="BQ1604" s="259"/>
      <c r="BR1604" s="259"/>
      <c r="BS1604" s="259"/>
      <c r="BT1604" s="259"/>
      <c r="BU1604" s="259"/>
      <c r="BV1604" s="259"/>
      <c r="BW1604" s="259"/>
      <c r="BX1604" s="259"/>
      <c r="BY1604" s="259"/>
      <c r="BZ1604" s="259"/>
      <c r="CA1604" s="259"/>
      <c r="CB1604" s="259"/>
      <c r="CC1604" s="259"/>
      <c r="CD1604" s="259"/>
      <c r="CE1604" s="259"/>
    </row>
    <row r="1605" spans="46:83" x14ac:dyDescent="0.15">
      <c r="AT1605" s="259"/>
      <c r="AU1605" s="259"/>
      <c r="AV1605" s="259"/>
      <c r="AW1605" s="259"/>
      <c r="AX1605" s="259"/>
      <c r="AY1605" s="259"/>
      <c r="AZ1605" s="259"/>
      <c r="BA1605" s="259"/>
      <c r="BB1605" s="259"/>
      <c r="BC1605" s="259"/>
      <c r="BD1605" s="259"/>
      <c r="BE1605" s="259"/>
      <c r="BF1605" s="259"/>
      <c r="BG1605" s="259"/>
      <c r="BH1605" s="259"/>
      <c r="BI1605" s="259"/>
      <c r="BJ1605" s="259"/>
      <c r="BK1605" s="259"/>
      <c r="BL1605" s="259"/>
      <c r="BM1605" s="259"/>
      <c r="BN1605" s="259"/>
      <c r="BO1605" s="259"/>
      <c r="BP1605" s="259"/>
      <c r="BQ1605" s="259"/>
      <c r="BR1605" s="259"/>
      <c r="BS1605" s="259"/>
      <c r="BT1605" s="259"/>
      <c r="BU1605" s="259"/>
      <c r="BV1605" s="259"/>
      <c r="BW1605" s="259"/>
      <c r="BX1605" s="259"/>
      <c r="BY1605" s="259"/>
      <c r="BZ1605" s="259"/>
      <c r="CA1605" s="259"/>
      <c r="CB1605" s="259"/>
      <c r="CC1605" s="259"/>
      <c r="CD1605" s="259"/>
      <c r="CE1605" s="259"/>
    </row>
    <row r="1606" spans="46:83" x14ac:dyDescent="0.15">
      <c r="AT1606" s="259"/>
      <c r="AU1606" s="259"/>
      <c r="AV1606" s="259"/>
      <c r="AW1606" s="259"/>
      <c r="AX1606" s="259"/>
      <c r="AY1606" s="259"/>
      <c r="AZ1606" s="259"/>
      <c r="BA1606" s="259"/>
      <c r="BB1606" s="259"/>
      <c r="BC1606" s="259"/>
      <c r="BD1606" s="259"/>
      <c r="BE1606" s="259"/>
      <c r="BF1606" s="259"/>
      <c r="BG1606" s="259"/>
      <c r="BH1606" s="259"/>
      <c r="BI1606" s="259"/>
      <c r="BJ1606" s="259"/>
      <c r="BK1606" s="259"/>
      <c r="BL1606" s="259"/>
      <c r="BM1606" s="259"/>
      <c r="BN1606" s="259"/>
      <c r="BO1606" s="259"/>
      <c r="BP1606" s="259"/>
      <c r="BQ1606" s="259"/>
      <c r="BR1606" s="259"/>
      <c r="BS1606" s="259"/>
      <c r="BT1606" s="259"/>
      <c r="BU1606" s="259"/>
      <c r="BV1606" s="259"/>
      <c r="BW1606" s="259"/>
      <c r="BX1606" s="259"/>
      <c r="BY1606" s="259"/>
      <c r="BZ1606" s="259"/>
      <c r="CA1606" s="259"/>
      <c r="CB1606" s="259"/>
      <c r="CC1606" s="259"/>
      <c r="CD1606" s="259"/>
      <c r="CE1606" s="259"/>
    </row>
    <row r="1607" spans="46:83" x14ac:dyDescent="0.15">
      <c r="AT1607" s="259"/>
      <c r="AU1607" s="259"/>
      <c r="AV1607" s="259"/>
      <c r="AW1607" s="259"/>
      <c r="AX1607" s="259"/>
      <c r="AY1607" s="259"/>
      <c r="AZ1607" s="259"/>
      <c r="BA1607" s="259"/>
      <c r="BB1607" s="259"/>
      <c r="BC1607" s="259"/>
      <c r="BD1607" s="259"/>
      <c r="BE1607" s="259"/>
      <c r="BF1607" s="259"/>
      <c r="BG1607" s="259"/>
      <c r="BH1607" s="259"/>
      <c r="BI1607" s="259"/>
      <c r="BJ1607" s="259"/>
      <c r="BK1607" s="259"/>
      <c r="BL1607" s="259"/>
      <c r="BM1607" s="259"/>
      <c r="BN1607" s="259"/>
      <c r="BO1607" s="259"/>
      <c r="BP1607" s="259"/>
      <c r="BQ1607" s="259"/>
      <c r="BR1607" s="259"/>
      <c r="BS1607" s="259"/>
      <c r="BT1607" s="259"/>
      <c r="BU1607" s="259"/>
      <c r="BV1607" s="259"/>
      <c r="BW1607" s="259"/>
      <c r="BX1607" s="259"/>
      <c r="BY1607" s="259"/>
      <c r="BZ1607" s="259"/>
      <c r="CA1607" s="259"/>
      <c r="CB1607" s="259"/>
      <c r="CC1607" s="259"/>
      <c r="CD1607" s="259"/>
      <c r="CE1607" s="259"/>
    </row>
    <row r="1608" spans="46:83" x14ac:dyDescent="0.15">
      <c r="AT1608" s="259"/>
      <c r="AU1608" s="259"/>
      <c r="AV1608" s="259"/>
      <c r="AW1608" s="259"/>
      <c r="AX1608" s="259"/>
      <c r="AY1608" s="259"/>
      <c r="AZ1608" s="259"/>
      <c r="BA1608" s="259"/>
      <c r="BB1608" s="259"/>
      <c r="BC1608" s="259"/>
      <c r="BD1608" s="259"/>
      <c r="BE1608" s="259"/>
      <c r="BF1608" s="259"/>
      <c r="BG1608" s="259"/>
      <c r="BH1608" s="259"/>
      <c r="BI1608" s="259"/>
      <c r="BJ1608" s="259"/>
      <c r="BK1608" s="259"/>
      <c r="BL1608" s="259"/>
      <c r="BM1608" s="259"/>
      <c r="BN1608" s="259"/>
      <c r="BO1608" s="259"/>
      <c r="BP1608" s="259"/>
      <c r="BQ1608" s="259"/>
      <c r="BR1608" s="259"/>
      <c r="BS1608" s="259"/>
      <c r="BT1608" s="259"/>
      <c r="BU1608" s="259"/>
      <c r="BV1608" s="259"/>
      <c r="BW1608" s="259"/>
      <c r="BX1608" s="259"/>
      <c r="BY1608" s="259"/>
      <c r="BZ1608" s="259"/>
      <c r="CA1608" s="259"/>
      <c r="CB1608" s="259"/>
      <c r="CC1608" s="259"/>
      <c r="CD1608" s="259"/>
      <c r="CE1608" s="259"/>
    </row>
    <row r="1609" spans="46:83" x14ac:dyDescent="0.15">
      <c r="AT1609" s="259"/>
      <c r="AU1609" s="259"/>
      <c r="AV1609" s="259"/>
      <c r="AW1609" s="259"/>
      <c r="AX1609" s="259"/>
      <c r="AY1609" s="259"/>
      <c r="AZ1609" s="259"/>
      <c r="BA1609" s="259"/>
      <c r="BB1609" s="259"/>
      <c r="BC1609" s="259"/>
      <c r="BD1609" s="259"/>
      <c r="BE1609" s="259"/>
      <c r="BF1609" s="259"/>
      <c r="BG1609" s="259"/>
      <c r="BH1609" s="259"/>
      <c r="BI1609" s="259"/>
      <c r="BJ1609" s="259"/>
      <c r="BK1609" s="259"/>
      <c r="BL1609" s="259"/>
      <c r="BM1609" s="259"/>
      <c r="BN1609" s="259"/>
      <c r="BO1609" s="259"/>
      <c r="BP1609" s="259"/>
      <c r="BQ1609" s="259"/>
      <c r="BR1609" s="259"/>
      <c r="BS1609" s="259"/>
      <c r="BT1609" s="259"/>
      <c r="BU1609" s="259"/>
      <c r="BV1609" s="259"/>
      <c r="BW1609" s="259"/>
      <c r="BX1609" s="259"/>
      <c r="BY1609" s="259"/>
      <c r="BZ1609" s="259"/>
      <c r="CA1609" s="259"/>
      <c r="CB1609" s="259"/>
      <c r="CC1609" s="259"/>
      <c r="CD1609" s="259"/>
      <c r="CE1609" s="259"/>
    </row>
    <row r="1610" spans="46:83" x14ac:dyDescent="0.15">
      <c r="AT1610" s="259"/>
      <c r="AU1610" s="259"/>
      <c r="AV1610" s="259"/>
      <c r="AW1610" s="259"/>
      <c r="AX1610" s="259"/>
      <c r="AY1610" s="259"/>
      <c r="AZ1610" s="259"/>
      <c r="BA1610" s="259"/>
      <c r="BB1610" s="259"/>
      <c r="BC1610" s="259"/>
      <c r="BD1610" s="259"/>
      <c r="BE1610" s="259"/>
      <c r="BF1610" s="259"/>
      <c r="BG1610" s="259"/>
      <c r="BH1610" s="259"/>
      <c r="BI1610" s="259"/>
      <c r="BJ1610" s="259"/>
      <c r="BK1610" s="259"/>
      <c r="BL1610" s="259"/>
      <c r="BM1610" s="259"/>
      <c r="BN1610" s="259"/>
      <c r="BO1610" s="259"/>
      <c r="BP1610" s="259"/>
      <c r="BQ1610" s="259"/>
      <c r="BR1610" s="259"/>
      <c r="BS1610" s="259"/>
      <c r="BT1610" s="259"/>
      <c r="BU1610" s="259"/>
      <c r="BV1610" s="259"/>
      <c r="BW1610" s="259"/>
      <c r="BX1610" s="259"/>
      <c r="BY1610" s="259"/>
      <c r="BZ1610" s="259"/>
      <c r="CA1610" s="259"/>
      <c r="CB1610" s="259"/>
      <c r="CC1610" s="259"/>
      <c r="CD1610" s="259"/>
      <c r="CE1610" s="259"/>
    </row>
    <row r="1611" spans="46:83" x14ac:dyDescent="0.15">
      <c r="AT1611" s="259"/>
      <c r="AU1611" s="259"/>
      <c r="AV1611" s="259"/>
      <c r="AW1611" s="259"/>
      <c r="AX1611" s="259"/>
      <c r="AY1611" s="259"/>
      <c r="AZ1611" s="259"/>
      <c r="BA1611" s="259"/>
      <c r="BB1611" s="259"/>
      <c r="BC1611" s="259"/>
      <c r="BD1611" s="259"/>
      <c r="BE1611" s="259"/>
      <c r="BF1611" s="259"/>
      <c r="BG1611" s="259"/>
      <c r="BH1611" s="259"/>
      <c r="BI1611" s="259"/>
      <c r="BJ1611" s="259"/>
      <c r="BK1611" s="259"/>
      <c r="BL1611" s="259"/>
      <c r="BM1611" s="259"/>
      <c r="BN1611" s="259"/>
      <c r="BO1611" s="259"/>
      <c r="BP1611" s="259"/>
      <c r="BQ1611" s="259"/>
      <c r="BR1611" s="259"/>
      <c r="BS1611" s="259"/>
      <c r="BT1611" s="259"/>
      <c r="BU1611" s="259"/>
      <c r="BV1611" s="259"/>
      <c r="BW1611" s="259"/>
      <c r="BX1611" s="259"/>
      <c r="BY1611" s="259"/>
      <c r="BZ1611" s="259"/>
      <c r="CA1611" s="259"/>
      <c r="CB1611" s="259"/>
      <c r="CC1611" s="259"/>
      <c r="CD1611" s="259"/>
      <c r="CE1611" s="259"/>
    </row>
    <row r="1612" spans="46:83" x14ac:dyDescent="0.15">
      <c r="AT1612" s="259"/>
      <c r="AU1612" s="259"/>
      <c r="AV1612" s="259"/>
      <c r="AW1612" s="259"/>
      <c r="AX1612" s="259"/>
      <c r="AY1612" s="259"/>
      <c r="AZ1612" s="259"/>
      <c r="BA1612" s="259"/>
      <c r="BB1612" s="259"/>
      <c r="BC1612" s="259"/>
      <c r="BD1612" s="259"/>
      <c r="BE1612" s="259"/>
      <c r="BF1612" s="259"/>
      <c r="BG1612" s="259"/>
      <c r="BH1612" s="259"/>
      <c r="BI1612" s="259"/>
      <c r="BJ1612" s="259"/>
      <c r="BK1612" s="259"/>
      <c r="BL1612" s="259"/>
      <c r="BM1612" s="259"/>
      <c r="BN1612" s="259"/>
      <c r="BO1612" s="259"/>
      <c r="BP1612" s="259"/>
      <c r="BQ1612" s="259"/>
      <c r="BR1612" s="259"/>
      <c r="BS1612" s="259"/>
      <c r="BT1612" s="259"/>
      <c r="BU1612" s="259"/>
      <c r="BV1612" s="259"/>
      <c r="BW1612" s="259"/>
      <c r="BX1612" s="259"/>
      <c r="BY1612" s="259"/>
      <c r="BZ1612" s="259"/>
      <c r="CA1612" s="259"/>
      <c r="CB1612" s="259"/>
      <c r="CC1612" s="259"/>
      <c r="CD1612" s="259"/>
      <c r="CE1612" s="259"/>
    </row>
    <row r="1613" spans="46:83" x14ac:dyDescent="0.15">
      <c r="AT1613" s="259"/>
      <c r="AU1613" s="259"/>
      <c r="AV1613" s="259"/>
      <c r="AW1613" s="259"/>
      <c r="AX1613" s="259"/>
      <c r="AY1613" s="259"/>
      <c r="AZ1613" s="259"/>
      <c r="BA1613" s="259"/>
      <c r="BB1613" s="259"/>
      <c r="BC1613" s="259"/>
      <c r="BD1613" s="259"/>
      <c r="BE1613" s="259"/>
      <c r="BF1613" s="259"/>
      <c r="BG1613" s="259"/>
      <c r="BH1613" s="259"/>
      <c r="BI1613" s="259"/>
      <c r="BJ1613" s="259"/>
      <c r="BK1613" s="259"/>
      <c r="BL1613" s="259"/>
      <c r="BM1613" s="259"/>
      <c r="BN1613" s="259"/>
      <c r="BO1613" s="259"/>
      <c r="BP1613" s="259"/>
      <c r="BQ1613" s="259"/>
      <c r="BR1613" s="259"/>
      <c r="BS1613" s="259"/>
      <c r="BT1613" s="259"/>
      <c r="BU1613" s="259"/>
      <c r="BV1613" s="259"/>
      <c r="BW1613" s="259"/>
      <c r="BX1613" s="259"/>
      <c r="BY1613" s="259"/>
      <c r="BZ1613" s="259"/>
      <c r="CA1613" s="259"/>
      <c r="CB1613" s="259"/>
      <c r="CC1613" s="259"/>
      <c r="CD1613" s="259"/>
      <c r="CE1613" s="259"/>
    </row>
    <row r="1614" spans="46:83" x14ac:dyDescent="0.15">
      <c r="AT1614" s="259"/>
      <c r="AU1614" s="259"/>
      <c r="AV1614" s="259"/>
      <c r="AW1614" s="259"/>
      <c r="AX1614" s="259"/>
      <c r="AY1614" s="259"/>
      <c r="AZ1614" s="259"/>
      <c r="BA1614" s="259"/>
      <c r="BB1614" s="259"/>
      <c r="BC1614" s="259"/>
      <c r="BD1614" s="259"/>
      <c r="BE1614" s="259"/>
      <c r="BF1614" s="259"/>
      <c r="BG1614" s="259"/>
      <c r="BH1614" s="259"/>
      <c r="BI1614" s="259"/>
      <c r="BJ1614" s="259"/>
      <c r="BK1614" s="259"/>
      <c r="BL1614" s="259"/>
      <c r="BM1614" s="259"/>
      <c r="BN1614" s="259"/>
      <c r="BO1614" s="259"/>
      <c r="BP1614" s="259"/>
      <c r="BQ1614" s="259"/>
      <c r="BR1614" s="259"/>
      <c r="BS1614" s="259"/>
      <c r="BT1614" s="259"/>
      <c r="BU1614" s="259"/>
      <c r="BV1614" s="259"/>
      <c r="BW1614" s="259"/>
      <c r="BX1614" s="259"/>
      <c r="BY1614" s="259"/>
      <c r="BZ1614" s="259"/>
      <c r="CA1614" s="259"/>
      <c r="CB1614" s="259"/>
      <c r="CC1614" s="259"/>
      <c r="CD1614" s="259"/>
      <c r="CE1614" s="259"/>
    </row>
    <row r="1615" spans="46:83" x14ac:dyDescent="0.15">
      <c r="AT1615" s="259"/>
      <c r="AU1615" s="259"/>
      <c r="AV1615" s="259"/>
      <c r="AW1615" s="259"/>
      <c r="AX1615" s="259"/>
      <c r="AY1615" s="259"/>
      <c r="AZ1615" s="259"/>
      <c r="BA1615" s="259"/>
      <c r="BB1615" s="259"/>
      <c r="BC1615" s="259"/>
      <c r="BD1615" s="259"/>
      <c r="BE1615" s="259"/>
      <c r="BF1615" s="259"/>
      <c r="BG1615" s="259"/>
      <c r="BH1615" s="259"/>
      <c r="BI1615" s="259"/>
      <c r="BJ1615" s="259"/>
      <c r="BK1615" s="259"/>
      <c r="BL1615" s="259"/>
      <c r="BM1615" s="259"/>
      <c r="BN1615" s="259"/>
      <c r="BO1615" s="259"/>
      <c r="BP1615" s="259"/>
      <c r="BQ1615" s="259"/>
      <c r="BR1615" s="259"/>
      <c r="BS1615" s="259"/>
      <c r="BT1615" s="259"/>
      <c r="BU1615" s="259"/>
      <c r="BV1615" s="259"/>
      <c r="BW1615" s="259"/>
      <c r="BX1615" s="259"/>
      <c r="BY1615" s="259"/>
      <c r="BZ1615" s="259"/>
      <c r="CA1615" s="259"/>
      <c r="CB1615" s="259"/>
      <c r="CC1615" s="259"/>
      <c r="CD1615" s="259"/>
      <c r="CE1615" s="259"/>
    </row>
    <row r="1616" spans="46:83" x14ac:dyDescent="0.15">
      <c r="AT1616" s="259"/>
      <c r="AU1616" s="259"/>
      <c r="AV1616" s="259"/>
      <c r="AW1616" s="259"/>
      <c r="AX1616" s="259"/>
      <c r="AY1616" s="259"/>
      <c r="AZ1616" s="259"/>
      <c r="BA1616" s="259"/>
      <c r="BB1616" s="259"/>
      <c r="BC1616" s="259"/>
      <c r="BD1616" s="259"/>
      <c r="BE1616" s="259"/>
      <c r="BF1616" s="259"/>
      <c r="BG1616" s="259"/>
      <c r="BH1616" s="259"/>
      <c r="BI1616" s="259"/>
      <c r="BJ1616" s="259"/>
      <c r="BK1616" s="259"/>
      <c r="BL1616" s="259"/>
      <c r="BM1616" s="259"/>
      <c r="BN1616" s="259"/>
      <c r="BO1616" s="259"/>
      <c r="BP1616" s="259"/>
      <c r="BQ1616" s="259"/>
      <c r="BR1616" s="259"/>
      <c r="BS1616" s="259"/>
      <c r="BT1616" s="259"/>
      <c r="BU1616" s="259"/>
      <c r="BV1616" s="259"/>
      <c r="BW1616" s="259"/>
      <c r="BX1616" s="259"/>
      <c r="BY1616" s="259"/>
      <c r="BZ1616" s="259"/>
      <c r="CA1616" s="259"/>
      <c r="CB1616" s="259"/>
      <c r="CC1616" s="259"/>
      <c r="CD1616" s="259"/>
      <c r="CE1616" s="259"/>
    </row>
    <row r="1617" spans="46:83" x14ac:dyDescent="0.15">
      <c r="AT1617" s="259"/>
      <c r="AU1617" s="259"/>
      <c r="AV1617" s="259"/>
      <c r="AW1617" s="259"/>
      <c r="AX1617" s="259"/>
      <c r="AY1617" s="259"/>
      <c r="AZ1617" s="259"/>
      <c r="BA1617" s="259"/>
      <c r="BB1617" s="259"/>
      <c r="BC1617" s="259"/>
      <c r="BD1617" s="259"/>
      <c r="BE1617" s="259"/>
      <c r="BF1617" s="259"/>
      <c r="BG1617" s="259"/>
      <c r="BH1617" s="259"/>
      <c r="BI1617" s="259"/>
      <c r="BJ1617" s="259"/>
      <c r="BK1617" s="259"/>
      <c r="BL1617" s="259"/>
      <c r="BM1617" s="259"/>
      <c r="BN1617" s="259"/>
      <c r="BO1617" s="259"/>
      <c r="BP1617" s="259"/>
      <c r="BQ1617" s="259"/>
      <c r="BR1617" s="259"/>
      <c r="BS1617" s="259"/>
      <c r="BT1617" s="259"/>
      <c r="BU1617" s="259"/>
      <c r="BV1617" s="259"/>
      <c r="BW1617" s="259"/>
      <c r="BX1617" s="259"/>
      <c r="BY1617" s="259"/>
      <c r="BZ1617" s="259"/>
      <c r="CA1617" s="259"/>
      <c r="CB1617" s="259"/>
      <c r="CC1617" s="259"/>
      <c r="CD1617" s="259"/>
      <c r="CE1617" s="259"/>
    </row>
    <row r="1618" spans="46:83" x14ac:dyDescent="0.15">
      <c r="AT1618" s="259"/>
      <c r="AU1618" s="259"/>
      <c r="AV1618" s="259"/>
      <c r="AW1618" s="259"/>
      <c r="AX1618" s="259"/>
      <c r="AY1618" s="259"/>
      <c r="AZ1618" s="259"/>
      <c r="BA1618" s="259"/>
      <c r="BB1618" s="259"/>
      <c r="BC1618" s="259"/>
      <c r="BD1618" s="259"/>
      <c r="BE1618" s="259"/>
      <c r="BF1618" s="259"/>
      <c r="BG1618" s="259"/>
      <c r="BH1618" s="259"/>
      <c r="BI1618" s="259"/>
      <c r="BJ1618" s="259"/>
      <c r="BK1618" s="259"/>
      <c r="BL1618" s="259"/>
      <c r="BM1618" s="259"/>
      <c r="BN1618" s="259"/>
      <c r="BO1618" s="259"/>
      <c r="BP1618" s="259"/>
      <c r="BQ1618" s="259"/>
      <c r="BR1618" s="259"/>
      <c r="BS1618" s="259"/>
      <c r="BT1618" s="259"/>
      <c r="BU1618" s="259"/>
      <c r="BV1618" s="259"/>
      <c r="BW1618" s="259"/>
      <c r="BX1618" s="259"/>
      <c r="BY1618" s="259"/>
      <c r="BZ1618" s="259"/>
      <c r="CA1618" s="259"/>
      <c r="CB1618" s="259"/>
      <c r="CC1618" s="259"/>
      <c r="CD1618" s="259"/>
      <c r="CE1618" s="259"/>
    </row>
    <row r="1619" spans="46:83" x14ac:dyDescent="0.15">
      <c r="AT1619" s="259"/>
      <c r="AU1619" s="259"/>
      <c r="AV1619" s="259"/>
      <c r="AW1619" s="259"/>
      <c r="AX1619" s="259"/>
      <c r="AY1619" s="259"/>
      <c r="AZ1619" s="259"/>
      <c r="BA1619" s="259"/>
      <c r="BB1619" s="259"/>
      <c r="BC1619" s="259"/>
      <c r="BD1619" s="259"/>
      <c r="BE1619" s="259"/>
      <c r="BF1619" s="259"/>
      <c r="BG1619" s="259"/>
      <c r="BH1619" s="259"/>
      <c r="BI1619" s="259"/>
      <c r="BJ1619" s="259"/>
      <c r="BK1619" s="259"/>
      <c r="BL1619" s="259"/>
      <c r="BM1619" s="259"/>
      <c r="BN1619" s="259"/>
      <c r="BO1619" s="259"/>
      <c r="BP1619" s="259"/>
      <c r="BQ1619" s="259"/>
      <c r="BR1619" s="259"/>
      <c r="BS1619" s="259"/>
      <c r="BT1619" s="259"/>
      <c r="BU1619" s="259"/>
      <c r="BV1619" s="259"/>
      <c r="BW1619" s="259"/>
      <c r="BX1619" s="259"/>
      <c r="BY1619" s="259"/>
      <c r="BZ1619" s="259"/>
      <c r="CA1619" s="259"/>
      <c r="CB1619" s="259"/>
      <c r="CC1619" s="259"/>
      <c r="CD1619" s="259"/>
      <c r="CE1619" s="259"/>
    </row>
    <row r="1620" spans="46:83" x14ac:dyDescent="0.15">
      <c r="AT1620" s="259"/>
      <c r="AU1620" s="259"/>
      <c r="AV1620" s="259"/>
      <c r="AW1620" s="259"/>
      <c r="AX1620" s="259"/>
      <c r="AY1620" s="259"/>
      <c r="AZ1620" s="259"/>
      <c r="BA1620" s="259"/>
      <c r="BB1620" s="259"/>
      <c r="BC1620" s="259"/>
      <c r="BD1620" s="259"/>
      <c r="BE1620" s="259"/>
      <c r="BF1620" s="259"/>
      <c r="BG1620" s="259"/>
      <c r="BH1620" s="259"/>
      <c r="BI1620" s="259"/>
      <c r="BJ1620" s="259"/>
      <c r="BK1620" s="259"/>
      <c r="BL1620" s="259"/>
      <c r="BM1620" s="259"/>
      <c r="BN1620" s="259"/>
      <c r="BO1620" s="259"/>
      <c r="BP1620" s="259"/>
      <c r="BQ1620" s="259"/>
      <c r="BR1620" s="259"/>
      <c r="BS1620" s="259"/>
      <c r="BT1620" s="259"/>
      <c r="BU1620" s="259"/>
      <c r="BV1620" s="259"/>
      <c r="BW1620" s="259"/>
      <c r="BX1620" s="259"/>
      <c r="BY1620" s="259"/>
      <c r="BZ1620" s="259"/>
      <c r="CA1620" s="259"/>
      <c r="CB1620" s="259"/>
      <c r="CC1620" s="259"/>
      <c r="CD1620" s="259"/>
      <c r="CE1620" s="259"/>
    </row>
    <row r="1621" spans="46:83" x14ac:dyDescent="0.15">
      <c r="AT1621" s="259"/>
      <c r="AU1621" s="259"/>
      <c r="AV1621" s="259"/>
      <c r="AW1621" s="259"/>
      <c r="AX1621" s="259"/>
      <c r="AY1621" s="259"/>
      <c r="AZ1621" s="259"/>
      <c r="BA1621" s="259"/>
      <c r="BB1621" s="259"/>
      <c r="BC1621" s="259"/>
      <c r="BD1621" s="259"/>
      <c r="BE1621" s="259"/>
      <c r="BF1621" s="259"/>
      <c r="BG1621" s="259"/>
      <c r="BH1621" s="259"/>
      <c r="BI1621" s="259"/>
      <c r="BJ1621" s="259"/>
      <c r="BK1621" s="259"/>
      <c r="BL1621" s="259"/>
      <c r="BM1621" s="259"/>
      <c r="BN1621" s="259"/>
      <c r="BO1621" s="259"/>
      <c r="BP1621" s="259"/>
      <c r="BQ1621" s="259"/>
      <c r="BR1621" s="259"/>
      <c r="BS1621" s="259"/>
      <c r="BT1621" s="259"/>
      <c r="BU1621" s="259"/>
      <c r="BV1621" s="259"/>
      <c r="BW1621" s="259"/>
      <c r="BX1621" s="259"/>
      <c r="BY1621" s="259"/>
      <c r="BZ1621" s="259"/>
      <c r="CA1621" s="259"/>
      <c r="CB1621" s="259"/>
      <c r="CC1621" s="259"/>
      <c r="CD1621" s="259"/>
      <c r="CE1621" s="259"/>
    </row>
    <row r="1622" spans="46:83" x14ac:dyDescent="0.15">
      <c r="AT1622" s="259"/>
      <c r="AU1622" s="259"/>
      <c r="AV1622" s="259"/>
      <c r="AW1622" s="259"/>
      <c r="AX1622" s="259"/>
      <c r="AY1622" s="259"/>
      <c r="AZ1622" s="259"/>
      <c r="BA1622" s="259"/>
      <c r="BB1622" s="259"/>
      <c r="BC1622" s="259"/>
      <c r="BD1622" s="259"/>
      <c r="BE1622" s="259"/>
      <c r="BF1622" s="259"/>
      <c r="BG1622" s="259"/>
      <c r="BH1622" s="259"/>
      <c r="BI1622" s="259"/>
      <c r="BJ1622" s="259"/>
      <c r="BK1622" s="259"/>
      <c r="BL1622" s="259"/>
      <c r="BM1622" s="259"/>
      <c r="BN1622" s="259"/>
      <c r="BO1622" s="259"/>
      <c r="BP1622" s="259"/>
      <c r="BQ1622" s="259"/>
      <c r="BR1622" s="259"/>
      <c r="BS1622" s="259"/>
      <c r="BT1622" s="259"/>
      <c r="BU1622" s="259"/>
      <c r="BV1622" s="259"/>
      <c r="BW1622" s="259"/>
      <c r="BX1622" s="259"/>
      <c r="BY1622" s="259"/>
      <c r="BZ1622" s="259"/>
      <c r="CA1622" s="259"/>
      <c r="CB1622" s="259"/>
      <c r="CC1622" s="259"/>
      <c r="CD1622" s="259"/>
      <c r="CE1622" s="259"/>
    </row>
    <row r="1623" spans="46:83" x14ac:dyDescent="0.15">
      <c r="AT1623" s="259"/>
      <c r="AU1623" s="259"/>
      <c r="AV1623" s="259"/>
      <c r="AW1623" s="259"/>
      <c r="AX1623" s="259"/>
      <c r="AY1623" s="259"/>
      <c r="AZ1623" s="259"/>
      <c r="BA1623" s="259"/>
      <c r="BB1623" s="259"/>
      <c r="BC1623" s="259"/>
      <c r="BD1623" s="259"/>
      <c r="BE1623" s="259"/>
      <c r="BF1623" s="259"/>
      <c r="BG1623" s="259"/>
      <c r="BH1623" s="259"/>
      <c r="BI1623" s="259"/>
      <c r="BJ1623" s="259"/>
      <c r="BK1623" s="259"/>
      <c r="BL1623" s="259"/>
      <c r="BM1623" s="259"/>
      <c r="BN1623" s="259"/>
      <c r="BO1623" s="259"/>
      <c r="BP1623" s="259"/>
      <c r="BQ1623" s="259"/>
      <c r="BR1623" s="259"/>
      <c r="BS1623" s="259"/>
      <c r="BT1623" s="259"/>
      <c r="BU1623" s="259"/>
      <c r="BV1623" s="259"/>
      <c r="BW1623" s="259"/>
      <c r="BX1623" s="259"/>
      <c r="BY1623" s="259"/>
      <c r="BZ1623" s="259"/>
      <c r="CA1623" s="259"/>
      <c r="CB1623" s="259"/>
      <c r="CC1623" s="259"/>
      <c r="CD1623" s="259"/>
      <c r="CE1623" s="259"/>
    </row>
    <row r="1624" spans="46:83" x14ac:dyDescent="0.15">
      <c r="AT1624" s="259"/>
      <c r="AU1624" s="259"/>
      <c r="AV1624" s="259"/>
      <c r="AW1624" s="259"/>
      <c r="AX1624" s="259"/>
      <c r="AY1624" s="259"/>
      <c r="AZ1624" s="259"/>
      <c r="BA1624" s="259"/>
      <c r="BB1624" s="259"/>
      <c r="BC1624" s="259"/>
      <c r="BD1624" s="259"/>
      <c r="BE1624" s="259"/>
      <c r="BF1624" s="259"/>
      <c r="BG1624" s="259"/>
      <c r="BH1624" s="259"/>
      <c r="BI1624" s="259"/>
      <c r="BJ1624" s="259"/>
      <c r="BK1624" s="259"/>
      <c r="BL1624" s="259"/>
      <c r="BM1624" s="259"/>
      <c r="BN1624" s="259"/>
      <c r="BO1624" s="259"/>
      <c r="BP1624" s="259"/>
      <c r="BQ1624" s="259"/>
      <c r="BR1624" s="259"/>
      <c r="BS1624" s="259"/>
      <c r="BT1624" s="259"/>
      <c r="BU1624" s="259"/>
      <c r="BV1624" s="259"/>
      <c r="BW1624" s="259"/>
      <c r="BX1624" s="259"/>
      <c r="BY1624" s="259"/>
      <c r="BZ1624" s="259"/>
      <c r="CA1624" s="259"/>
      <c r="CB1624" s="259"/>
      <c r="CC1624" s="259"/>
      <c r="CD1624" s="259"/>
      <c r="CE1624" s="259"/>
    </row>
    <row r="1625" spans="46:83" x14ac:dyDescent="0.15">
      <c r="AT1625" s="259"/>
      <c r="AU1625" s="259"/>
      <c r="AV1625" s="259"/>
      <c r="AW1625" s="259"/>
      <c r="AX1625" s="259"/>
      <c r="AY1625" s="259"/>
      <c r="AZ1625" s="259"/>
      <c r="BA1625" s="259"/>
      <c r="BB1625" s="259"/>
      <c r="BC1625" s="259"/>
      <c r="BD1625" s="259"/>
      <c r="BE1625" s="259"/>
      <c r="BF1625" s="259"/>
      <c r="BG1625" s="259"/>
      <c r="BH1625" s="259"/>
      <c r="BI1625" s="259"/>
      <c r="BJ1625" s="259"/>
      <c r="BK1625" s="259"/>
      <c r="BL1625" s="259"/>
      <c r="BM1625" s="259"/>
      <c r="BN1625" s="259"/>
      <c r="BO1625" s="259"/>
      <c r="BP1625" s="259"/>
      <c r="BQ1625" s="259"/>
      <c r="BR1625" s="259"/>
      <c r="BS1625" s="259"/>
      <c r="BT1625" s="259"/>
      <c r="BU1625" s="259"/>
      <c r="BV1625" s="259"/>
      <c r="BW1625" s="259"/>
      <c r="BX1625" s="259"/>
      <c r="BY1625" s="259"/>
      <c r="BZ1625" s="259"/>
      <c r="CA1625" s="259"/>
      <c r="CB1625" s="259"/>
      <c r="CC1625" s="259"/>
      <c r="CD1625" s="259"/>
      <c r="CE1625" s="259"/>
    </row>
    <row r="1626" spans="46:83" x14ac:dyDescent="0.15">
      <c r="AT1626" s="259"/>
      <c r="AU1626" s="259"/>
      <c r="AV1626" s="259"/>
      <c r="AW1626" s="259"/>
      <c r="AX1626" s="259"/>
      <c r="AY1626" s="259"/>
      <c r="AZ1626" s="259"/>
      <c r="BA1626" s="259"/>
      <c r="BB1626" s="259"/>
      <c r="BC1626" s="259"/>
      <c r="BD1626" s="259"/>
      <c r="BE1626" s="259"/>
      <c r="BF1626" s="259"/>
      <c r="BG1626" s="259"/>
      <c r="BH1626" s="259"/>
      <c r="BI1626" s="259"/>
      <c r="BJ1626" s="259"/>
      <c r="BK1626" s="259"/>
      <c r="BL1626" s="259"/>
      <c r="BM1626" s="259"/>
      <c r="BN1626" s="259"/>
      <c r="BO1626" s="259"/>
      <c r="BP1626" s="259"/>
      <c r="BQ1626" s="259"/>
      <c r="BR1626" s="259"/>
      <c r="BS1626" s="259"/>
      <c r="BT1626" s="259"/>
      <c r="BU1626" s="259"/>
      <c r="BV1626" s="259"/>
      <c r="BW1626" s="259"/>
      <c r="BX1626" s="259"/>
      <c r="BY1626" s="259"/>
      <c r="BZ1626" s="259"/>
      <c r="CA1626" s="259"/>
      <c r="CB1626" s="259"/>
      <c r="CC1626" s="259"/>
      <c r="CD1626" s="259"/>
      <c r="CE1626" s="259"/>
    </row>
    <row r="1627" spans="46:83" x14ac:dyDescent="0.15">
      <c r="AT1627" s="259"/>
      <c r="AU1627" s="259"/>
      <c r="AV1627" s="259"/>
      <c r="AW1627" s="259"/>
      <c r="AX1627" s="259"/>
      <c r="AY1627" s="259"/>
      <c r="AZ1627" s="259"/>
      <c r="BA1627" s="259"/>
      <c r="BB1627" s="259"/>
      <c r="BC1627" s="259"/>
      <c r="BD1627" s="259"/>
      <c r="BE1627" s="259"/>
      <c r="BF1627" s="259"/>
      <c r="BG1627" s="259"/>
      <c r="BH1627" s="259"/>
      <c r="BI1627" s="259"/>
      <c r="BJ1627" s="259"/>
      <c r="BK1627" s="259"/>
      <c r="BL1627" s="259"/>
      <c r="BM1627" s="259"/>
      <c r="BN1627" s="259"/>
      <c r="BO1627" s="259"/>
      <c r="BP1627" s="259"/>
      <c r="BQ1627" s="259"/>
      <c r="BR1627" s="259"/>
      <c r="BS1627" s="259"/>
      <c r="BT1627" s="259"/>
      <c r="BU1627" s="259"/>
      <c r="BV1627" s="259"/>
      <c r="BW1627" s="259"/>
      <c r="BX1627" s="259"/>
      <c r="BY1627" s="259"/>
      <c r="BZ1627" s="259"/>
      <c r="CA1627" s="259"/>
      <c r="CB1627" s="259"/>
      <c r="CC1627" s="259"/>
      <c r="CD1627" s="259"/>
      <c r="CE1627" s="259"/>
    </row>
    <row r="1628" spans="46:83" x14ac:dyDescent="0.15">
      <c r="AT1628" s="259"/>
      <c r="AU1628" s="259"/>
      <c r="AV1628" s="259"/>
      <c r="AW1628" s="259"/>
      <c r="AX1628" s="259"/>
      <c r="AY1628" s="259"/>
      <c r="AZ1628" s="259"/>
      <c r="BA1628" s="259"/>
      <c r="BB1628" s="259"/>
      <c r="BC1628" s="259"/>
      <c r="BD1628" s="259"/>
      <c r="BE1628" s="259"/>
      <c r="BF1628" s="259"/>
      <c r="BG1628" s="259"/>
      <c r="BH1628" s="259"/>
      <c r="BI1628" s="259"/>
      <c r="BJ1628" s="259"/>
      <c r="BK1628" s="259"/>
      <c r="BL1628" s="259"/>
      <c r="BM1628" s="259"/>
      <c r="BN1628" s="259"/>
      <c r="BO1628" s="259"/>
      <c r="BP1628" s="259"/>
      <c r="BQ1628" s="259"/>
      <c r="BR1628" s="259"/>
      <c r="BS1628" s="259"/>
      <c r="BT1628" s="259"/>
      <c r="BU1628" s="259"/>
      <c r="BV1628" s="259"/>
      <c r="BW1628" s="259"/>
      <c r="BX1628" s="259"/>
      <c r="BY1628" s="259"/>
      <c r="BZ1628" s="259"/>
      <c r="CA1628" s="259"/>
      <c r="CB1628" s="259"/>
      <c r="CC1628" s="259"/>
      <c r="CD1628" s="259"/>
      <c r="CE1628" s="259"/>
    </row>
    <row r="1629" spans="46:83" x14ac:dyDescent="0.15">
      <c r="AT1629" s="259"/>
      <c r="AU1629" s="259"/>
      <c r="AV1629" s="259"/>
      <c r="AW1629" s="259"/>
      <c r="AX1629" s="259"/>
      <c r="AY1629" s="259"/>
      <c r="AZ1629" s="259"/>
      <c r="BA1629" s="259"/>
      <c r="BB1629" s="259"/>
      <c r="BC1629" s="259"/>
      <c r="BD1629" s="259"/>
      <c r="BE1629" s="259"/>
      <c r="BF1629" s="259"/>
      <c r="BG1629" s="259"/>
      <c r="BH1629" s="259"/>
      <c r="BI1629" s="259"/>
      <c r="BJ1629" s="259"/>
      <c r="BK1629" s="259"/>
      <c r="BL1629" s="259"/>
      <c r="BM1629" s="259"/>
      <c r="BN1629" s="259"/>
      <c r="BO1629" s="259"/>
      <c r="BP1629" s="259"/>
      <c r="BQ1629" s="259"/>
      <c r="BR1629" s="259"/>
      <c r="BS1629" s="259"/>
      <c r="BT1629" s="259"/>
      <c r="BU1629" s="259"/>
      <c r="BV1629" s="259"/>
      <c r="BW1629" s="259"/>
      <c r="BX1629" s="259"/>
      <c r="BY1629" s="259"/>
      <c r="BZ1629" s="259"/>
      <c r="CA1629" s="259"/>
      <c r="CB1629" s="259"/>
      <c r="CC1629" s="259"/>
      <c r="CD1629" s="259"/>
      <c r="CE1629" s="259"/>
    </row>
    <row r="1630" spans="46:83" x14ac:dyDescent="0.15">
      <c r="AT1630" s="259"/>
      <c r="AU1630" s="259"/>
      <c r="AV1630" s="259"/>
      <c r="AW1630" s="259"/>
      <c r="AX1630" s="259"/>
      <c r="AY1630" s="259"/>
      <c r="AZ1630" s="259"/>
      <c r="BA1630" s="259"/>
      <c r="BB1630" s="259"/>
      <c r="BC1630" s="259"/>
      <c r="BD1630" s="259"/>
      <c r="BE1630" s="259"/>
      <c r="BF1630" s="259"/>
      <c r="BG1630" s="259"/>
      <c r="BH1630" s="259"/>
      <c r="BI1630" s="259"/>
      <c r="BJ1630" s="259"/>
      <c r="BK1630" s="259"/>
      <c r="BL1630" s="259"/>
      <c r="BM1630" s="259"/>
      <c r="BN1630" s="259"/>
      <c r="BO1630" s="259"/>
      <c r="BP1630" s="259"/>
      <c r="BQ1630" s="259"/>
      <c r="BR1630" s="259"/>
      <c r="BS1630" s="259"/>
      <c r="BT1630" s="259"/>
      <c r="BU1630" s="259"/>
      <c r="BV1630" s="259"/>
      <c r="BW1630" s="259"/>
      <c r="BX1630" s="259"/>
      <c r="BY1630" s="259"/>
      <c r="BZ1630" s="259"/>
      <c r="CA1630" s="259"/>
      <c r="CB1630" s="259"/>
      <c r="CC1630" s="259"/>
      <c r="CD1630" s="259"/>
      <c r="CE1630" s="259"/>
    </row>
    <row r="1631" spans="46:83" x14ac:dyDescent="0.15">
      <c r="AT1631" s="259"/>
      <c r="AU1631" s="259"/>
      <c r="AV1631" s="259"/>
      <c r="AW1631" s="259"/>
      <c r="AX1631" s="259"/>
      <c r="AY1631" s="259"/>
      <c r="AZ1631" s="259"/>
      <c r="BA1631" s="259"/>
      <c r="BB1631" s="259"/>
      <c r="BC1631" s="259"/>
      <c r="BD1631" s="259"/>
      <c r="BE1631" s="259"/>
      <c r="BF1631" s="259"/>
      <c r="BG1631" s="259"/>
      <c r="BH1631" s="259"/>
      <c r="BI1631" s="259"/>
      <c r="BJ1631" s="259"/>
      <c r="BK1631" s="259"/>
      <c r="BL1631" s="259"/>
      <c r="BM1631" s="259"/>
      <c r="BN1631" s="259"/>
      <c r="BO1631" s="259"/>
      <c r="BP1631" s="259"/>
      <c r="BQ1631" s="259"/>
      <c r="BR1631" s="259"/>
      <c r="BS1631" s="259"/>
      <c r="BT1631" s="259"/>
      <c r="BU1631" s="259"/>
      <c r="BV1631" s="259"/>
      <c r="BW1631" s="259"/>
      <c r="BX1631" s="259"/>
      <c r="BY1631" s="259"/>
      <c r="BZ1631" s="259"/>
      <c r="CA1631" s="259"/>
      <c r="CB1631" s="259"/>
      <c r="CC1631" s="259"/>
      <c r="CD1631" s="259"/>
      <c r="CE1631" s="259"/>
    </row>
    <row r="1632" spans="46:83" x14ac:dyDescent="0.15">
      <c r="AT1632" s="259"/>
      <c r="AU1632" s="259"/>
      <c r="AV1632" s="259"/>
      <c r="AW1632" s="259"/>
      <c r="AX1632" s="259"/>
      <c r="AY1632" s="259"/>
      <c r="AZ1632" s="259"/>
      <c r="BA1632" s="259"/>
      <c r="BB1632" s="259"/>
      <c r="BC1632" s="259"/>
      <c r="BD1632" s="259"/>
      <c r="BE1632" s="259"/>
      <c r="BF1632" s="259"/>
      <c r="BG1632" s="259"/>
      <c r="BH1632" s="259"/>
      <c r="BI1632" s="259"/>
      <c r="BJ1632" s="259"/>
      <c r="BK1632" s="259"/>
      <c r="BL1632" s="259"/>
      <c r="BM1632" s="259"/>
      <c r="BN1632" s="259"/>
      <c r="BO1632" s="259"/>
      <c r="BP1632" s="259"/>
      <c r="BQ1632" s="259"/>
      <c r="BR1632" s="259"/>
      <c r="BS1632" s="259"/>
      <c r="BT1632" s="259"/>
      <c r="BU1632" s="259"/>
      <c r="BV1632" s="259"/>
      <c r="BW1632" s="259"/>
      <c r="BX1632" s="259"/>
      <c r="BY1632" s="259"/>
      <c r="BZ1632" s="259"/>
      <c r="CA1632" s="259"/>
      <c r="CB1632" s="259"/>
      <c r="CC1632" s="259"/>
      <c r="CD1632" s="259"/>
      <c r="CE1632" s="259"/>
    </row>
    <row r="1633" spans="46:83" x14ac:dyDescent="0.15">
      <c r="AT1633" s="259"/>
      <c r="AU1633" s="259"/>
      <c r="AV1633" s="259"/>
      <c r="AW1633" s="259"/>
      <c r="AX1633" s="259"/>
      <c r="AY1633" s="259"/>
      <c r="AZ1633" s="259"/>
      <c r="BA1633" s="259"/>
      <c r="BB1633" s="259"/>
      <c r="BC1633" s="259"/>
      <c r="BD1633" s="259"/>
      <c r="BE1633" s="259"/>
      <c r="BF1633" s="259"/>
      <c r="BG1633" s="259"/>
      <c r="BH1633" s="259"/>
      <c r="BI1633" s="259"/>
      <c r="BJ1633" s="259"/>
      <c r="BK1633" s="259"/>
      <c r="BL1633" s="259"/>
      <c r="BM1633" s="259"/>
      <c r="BN1633" s="259"/>
      <c r="BO1633" s="259"/>
      <c r="BP1633" s="259"/>
      <c r="BQ1633" s="259"/>
      <c r="BR1633" s="259"/>
      <c r="BS1633" s="259"/>
      <c r="BT1633" s="259"/>
      <c r="BU1633" s="259"/>
      <c r="BV1633" s="259"/>
      <c r="BW1633" s="259"/>
      <c r="BX1633" s="259"/>
      <c r="BY1633" s="259"/>
      <c r="BZ1633" s="259"/>
      <c r="CA1633" s="259"/>
      <c r="CB1633" s="259"/>
      <c r="CC1633" s="259"/>
      <c r="CD1633" s="259"/>
      <c r="CE1633" s="259"/>
    </row>
    <row r="1634" spans="46:83" x14ac:dyDescent="0.15">
      <c r="AT1634" s="259"/>
      <c r="AU1634" s="259"/>
      <c r="AV1634" s="259"/>
      <c r="AW1634" s="259"/>
      <c r="AX1634" s="259"/>
      <c r="AY1634" s="259"/>
      <c r="AZ1634" s="259"/>
      <c r="BA1634" s="259"/>
      <c r="BB1634" s="259"/>
      <c r="BC1634" s="259"/>
      <c r="BD1634" s="259"/>
      <c r="BE1634" s="259"/>
      <c r="BF1634" s="259"/>
      <c r="BG1634" s="259"/>
      <c r="BH1634" s="259"/>
      <c r="BI1634" s="259"/>
      <c r="BJ1634" s="259"/>
      <c r="BK1634" s="259"/>
      <c r="BL1634" s="259"/>
      <c r="BM1634" s="259"/>
      <c r="BN1634" s="259"/>
      <c r="BO1634" s="259"/>
      <c r="BP1634" s="259"/>
      <c r="BQ1634" s="259"/>
      <c r="BR1634" s="259"/>
      <c r="BS1634" s="259"/>
      <c r="BT1634" s="259"/>
      <c r="BU1634" s="259"/>
      <c r="BV1634" s="259"/>
      <c r="BW1634" s="259"/>
      <c r="BX1634" s="259"/>
      <c r="BY1634" s="259"/>
      <c r="BZ1634" s="259"/>
      <c r="CA1634" s="259"/>
      <c r="CB1634" s="259"/>
      <c r="CC1634" s="259"/>
      <c r="CD1634" s="259"/>
      <c r="CE1634" s="259"/>
    </row>
    <row r="1635" spans="46:83" x14ac:dyDescent="0.15">
      <c r="AT1635" s="259"/>
      <c r="AU1635" s="259"/>
      <c r="AV1635" s="259"/>
      <c r="AW1635" s="259"/>
      <c r="AX1635" s="259"/>
      <c r="AY1635" s="259"/>
      <c r="AZ1635" s="259"/>
      <c r="BA1635" s="259"/>
      <c r="BB1635" s="259"/>
      <c r="BC1635" s="259"/>
      <c r="BD1635" s="259"/>
      <c r="BE1635" s="259"/>
      <c r="BF1635" s="259"/>
      <c r="BG1635" s="259"/>
      <c r="BH1635" s="259"/>
      <c r="BI1635" s="259"/>
      <c r="BJ1635" s="259"/>
      <c r="BK1635" s="259"/>
      <c r="BL1635" s="259"/>
      <c r="BM1635" s="259"/>
      <c r="BN1635" s="259"/>
      <c r="BO1635" s="259"/>
      <c r="BP1635" s="259"/>
      <c r="BQ1635" s="259"/>
      <c r="BR1635" s="259"/>
      <c r="BS1635" s="259"/>
      <c r="BT1635" s="259"/>
      <c r="BU1635" s="259"/>
      <c r="BV1635" s="259"/>
      <c r="BW1635" s="259"/>
      <c r="BX1635" s="259"/>
      <c r="BY1635" s="259"/>
      <c r="BZ1635" s="259"/>
      <c r="CA1635" s="259"/>
      <c r="CB1635" s="259"/>
      <c r="CC1635" s="259"/>
      <c r="CD1635" s="259"/>
      <c r="CE1635" s="259"/>
    </row>
    <row r="1636" spans="46:83" x14ac:dyDescent="0.15">
      <c r="AT1636" s="259"/>
      <c r="AU1636" s="259"/>
      <c r="AV1636" s="259"/>
      <c r="AW1636" s="259"/>
      <c r="AX1636" s="259"/>
      <c r="AY1636" s="259"/>
      <c r="AZ1636" s="259"/>
      <c r="BA1636" s="259"/>
      <c r="BB1636" s="259"/>
      <c r="BC1636" s="259"/>
      <c r="BD1636" s="259"/>
      <c r="BE1636" s="259"/>
      <c r="BF1636" s="259"/>
      <c r="BG1636" s="259"/>
      <c r="BH1636" s="259"/>
      <c r="BI1636" s="259"/>
      <c r="BJ1636" s="259"/>
      <c r="BK1636" s="259"/>
      <c r="BL1636" s="259"/>
      <c r="BM1636" s="259"/>
      <c r="BN1636" s="259"/>
      <c r="BO1636" s="259"/>
      <c r="BP1636" s="259"/>
      <c r="BQ1636" s="259"/>
      <c r="BR1636" s="259"/>
      <c r="BS1636" s="259"/>
      <c r="BT1636" s="259"/>
      <c r="BU1636" s="259"/>
      <c r="BV1636" s="259"/>
      <c r="BW1636" s="259"/>
      <c r="BX1636" s="259"/>
      <c r="BY1636" s="259"/>
      <c r="BZ1636" s="259"/>
      <c r="CA1636" s="259"/>
      <c r="CB1636" s="259"/>
      <c r="CC1636" s="259"/>
      <c r="CD1636" s="259"/>
      <c r="CE1636" s="259"/>
    </row>
    <row r="1637" spans="46:83" x14ac:dyDescent="0.15">
      <c r="AT1637" s="259"/>
      <c r="AU1637" s="259"/>
      <c r="AV1637" s="259"/>
      <c r="AW1637" s="259"/>
      <c r="AX1637" s="259"/>
      <c r="AY1637" s="259"/>
      <c r="AZ1637" s="259"/>
      <c r="BA1637" s="259"/>
      <c r="BB1637" s="259"/>
      <c r="BC1637" s="259"/>
      <c r="BD1637" s="259"/>
      <c r="BE1637" s="259"/>
      <c r="BF1637" s="259"/>
      <c r="BG1637" s="259"/>
      <c r="BH1637" s="259"/>
      <c r="BI1637" s="259"/>
      <c r="BJ1637" s="259"/>
      <c r="BK1637" s="259"/>
      <c r="BL1637" s="259"/>
      <c r="BM1637" s="259"/>
      <c r="BN1637" s="259"/>
      <c r="BO1637" s="259"/>
      <c r="BP1637" s="259"/>
      <c r="BQ1637" s="259"/>
      <c r="BR1637" s="259"/>
      <c r="BS1637" s="259"/>
      <c r="BT1637" s="259"/>
      <c r="BU1637" s="259"/>
      <c r="BV1637" s="259"/>
      <c r="BW1637" s="259"/>
      <c r="BX1637" s="259"/>
      <c r="BY1637" s="259"/>
      <c r="BZ1637" s="259"/>
      <c r="CA1637" s="259"/>
      <c r="CB1637" s="259"/>
      <c r="CC1637" s="259"/>
      <c r="CD1637" s="259"/>
      <c r="CE1637" s="259"/>
    </row>
    <row r="1638" spans="46:83" x14ac:dyDescent="0.15">
      <c r="AT1638" s="259"/>
      <c r="AU1638" s="259"/>
      <c r="AV1638" s="259"/>
      <c r="AW1638" s="259"/>
      <c r="AX1638" s="259"/>
      <c r="AY1638" s="259"/>
      <c r="AZ1638" s="259"/>
      <c r="BA1638" s="259"/>
      <c r="BB1638" s="259"/>
      <c r="BC1638" s="259"/>
      <c r="BD1638" s="259"/>
      <c r="BE1638" s="259"/>
      <c r="BF1638" s="259"/>
      <c r="BG1638" s="259"/>
      <c r="BH1638" s="259"/>
      <c r="BI1638" s="259"/>
      <c r="BJ1638" s="259"/>
      <c r="BK1638" s="259"/>
      <c r="BL1638" s="259"/>
      <c r="BM1638" s="259"/>
      <c r="BN1638" s="259"/>
      <c r="BO1638" s="259"/>
      <c r="BP1638" s="259"/>
      <c r="BQ1638" s="259"/>
      <c r="BR1638" s="259"/>
      <c r="BS1638" s="259"/>
      <c r="BT1638" s="259"/>
      <c r="BU1638" s="259"/>
      <c r="BV1638" s="259"/>
      <c r="BW1638" s="259"/>
      <c r="BX1638" s="259"/>
      <c r="BY1638" s="259"/>
      <c r="BZ1638" s="259"/>
      <c r="CA1638" s="259"/>
      <c r="CB1638" s="259"/>
      <c r="CC1638" s="259"/>
      <c r="CD1638" s="259"/>
      <c r="CE1638" s="259"/>
    </row>
    <row r="1639" spans="46:83" x14ac:dyDescent="0.15">
      <c r="AT1639" s="259"/>
      <c r="AU1639" s="259"/>
      <c r="AV1639" s="259"/>
      <c r="AW1639" s="259"/>
      <c r="AX1639" s="259"/>
      <c r="AY1639" s="259"/>
      <c r="AZ1639" s="259"/>
      <c r="BA1639" s="259"/>
      <c r="BB1639" s="259"/>
      <c r="BC1639" s="259"/>
      <c r="BD1639" s="259"/>
      <c r="BE1639" s="259"/>
      <c r="BF1639" s="259"/>
      <c r="BG1639" s="259"/>
      <c r="BH1639" s="259"/>
      <c r="BI1639" s="259"/>
      <c r="BJ1639" s="259"/>
      <c r="BK1639" s="259"/>
      <c r="BL1639" s="259"/>
      <c r="BM1639" s="259"/>
      <c r="BN1639" s="259"/>
      <c r="BO1639" s="259"/>
      <c r="BP1639" s="259"/>
      <c r="BQ1639" s="259"/>
      <c r="BR1639" s="259"/>
      <c r="BS1639" s="259"/>
      <c r="BT1639" s="259"/>
      <c r="BU1639" s="259"/>
      <c r="BV1639" s="259"/>
      <c r="BW1639" s="259"/>
      <c r="BX1639" s="259"/>
      <c r="BY1639" s="259"/>
      <c r="BZ1639" s="259"/>
      <c r="CA1639" s="259"/>
      <c r="CB1639" s="259"/>
      <c r="CC1639" s="259"/>
      <c r="CD1639" s="259"/>
      <c r="CE1639" s="259"/>
    </row>
    <row r="1640" spans="46:83" x14ac:dyDescent="0.15">
      <c r="AT1640" s="259"/>
      <c r="AU1640" s="259"/>
      <c r="AV1640" s="259"/>
      <c r="AW1640" s="259"/>
      <c r="AX1640" s="259"/>
      <c r="AY1640" s="259"/>
      <c r="AZ1640" s="259"/>
      <c r="BA1640" s="259"/>
      <c r="BB1640" s="259"/>
      <c r="BC1640" s="259"/>
      <c r="BD1640" s="259"/>
      <c r="BE1640" s="259"/>
      <c r="BF1640" s="259"/>
      <c r="BG1640" s="259"/>
      <c r="BH1640" s="259"/>
      <c r="BI1640" s="259"/>
      <c r="BJ1640" s="259"/>
      <c r="BK1640" s="259"/>
      <c r="BL1640" s="259"/>
      <c r="BM1640" s="259"/>
      <c r="BN1640" s="259"/>
      <c r="BO1640" s="259"/>
      <c r="BP1640" s="259"/>
      <c r="BQ1640" s="259"/>
      <c r="BR1640" s="259"/>
      <c r="BS1640" s="259"/>
      <c r="BT1640" s="259"/>
      <c r="BU1640" s="259"/>
      <c r="BV1640" s="259"/>
      <c r="BW1640" s="259"/>
      <c r="BX1640" s="259"/>
      <c r="BY1640" s="259"/>
      <c r="BZ1640" s="259"/>
      <c r="CA1640" s="259"/>
      <c r="CB1640" s="259"/>
      <c r="CC1640" s="259"/>
      <c r="CD1640" s="259"/>
      <c r="CE1640" s="259"/>
    </row>
    <row r="1641" spans="46:83" x14ac:dyDescent="0.15">
      <c r="AT1641" s="259"/>
      <c r="AU1641" s="259"/>
      <c r="AV1641" s="259"/>
      <c r="AW1641" s="259"/>
      <c r="AX1641" s="259"/>
      <c r="AY1641" s="259"/>
      <c r="AZ1641" s="259"/>
      <c r="BA1641" s="259"/>
      <c r="BB1641" s="259"/>
      <c r="BC1641" s="259"/>
      <c r="BD1641" s="259"/>
      <c r="BE1641" s="259"/>
      <c r="BF1641" s="259"/>
      <c r="BG1641" s="259"/>
      <c r="BH1641" s="259"/>
      <c r="BI1641" s="259"/>
      <c r="BJ1641" s="259"/>
      <c r="BK1641" s="259"/>
      <c r="BL1641" s="259"/>
      <c r="BM1641" s="259"/>
      <c r="BN1641" s="259"/>
      <c r="BO1641" s="259"/>
      <c r="BP1641" s="259"/>
      <c r="BQ1641" s="259"/>
      <c r="BR1641" s="259"/>
      <c r="BS1641" s="259"/>
      <c r="BT1641" s="259"/>
      <c r="BU1641" s="259"/>
      <c r="BV1641" s="259"/>
      <c r="BW1641" s="259"/>
      <c r="BX1641" s="259"/>
      <c r="BY1641" s="259"/>
      <c r="BZ1641" s="259"/>
      <c r="CA1641" s="259"/>
      <c r="CB1641" s="259"/>
      <c r="CC1641" s="259"/>
      <c r="CD1641" s="259"/>
      <c r="CE1641" s="259"/>
    </row>
    <row r="1642" spans="46:83" x14ac:dyDescent="0.15">
      <c r="AT1642" s="259"/>
      <c r="AU1642" s="259"/>
      <c r="AV1642" s="259"/>
      <c r="AW1642" s="259"/>
      <c r="AX1642" s="259"/>
      <c r="AY1642" s="259"/>
      <c r="AZ1642" s="259"/>
      <c r="BA1642" s="259"/>
      <c r="BB1642" s="259"/>
      <c r="BC1642" s="259"/>
      <c r="BD1642" s="259"/>
      <c r="BE1642" s="259"/>
      <c r="BF1642" s="259"/>
      <c r="BG1642" s="259"/>
      <c r="BH1642" s="259"/>
      <c r="BI1642" s="259"/>
      <c r="BJ1642" s="259"/>
      <c r="BK1642" s="259"/>
      <c r="BL1642" s="259"/>
      <c r="BM1642" s="259"/>
      <c r="BN1642" s="259"/>
      <c r="BO1642" s="259"/>
      <c r="BP1642" s="259"/>
      <c r="BQ1642" s="259"/>
      <c r="BR1642" s="259"/>
      <c r="BS1642" s="259"/>
      <c r="BT1642" s="259"/>
      <c r="BU1642" s="259"/>
      <c r="BV1642" s="259"/>
      <c r="BW1642" s="259"/>
      <c r="BX1642" s="259"/>
      <c r="BY1642" s="259"/>
      <c r="BZ1642" s="259"/>
      <c r="CA1642" s="259"/>
      <c r="CB1642" s="259"/>
      <c r="CC1642" s="259"/>
      <c r="CD1642" s="259"/>
      <c r="CE1642" s="259"/>
    </row>
    <row r="1643" spans="46:83" x14ac:dyDescent="0.15">
      <c r="AT1643" s="259"/>
      <c r="AU1643" s="259"/>
      <c r="AV1643" s="259"/>
      <c r="AW1643" s="259"/>
      <c r="AX1643" s="259"/>
      <c r="AY1643" s="259"/>
      <c r="AZ1643" s="259"/>
      <c r="BA1643" s="259"/>
      <c r="BB1643" s="259"/>
      <c r="BC1643" s="259"/>
      <c r="BD1643" s="259"/>
      <c r="BE1643" s="259"/>
      <c r="BF1643" s="259"/>
      <c r="BG1643" s="259"/>
      <c r="BH1643" s="259"/>
      <c r="BI1643" s="259"/>
      <c r="BJ1643" s="259"/>
      <c r="BK1643" s="259"/>
      <c r="BL1643" s="259"/>
      <c r="BM1643" s="259"/>
      <c r="BN1643" s="259"/>
      <c r="BO1643" s="259"/>
      <c r="BP1643" s="259"/>
      <c r="BQ1643" s="259"/>
      <c r="BR1643" s="259"/>
      <c r="BS1643" s="259"/>
      <c r="BT1643" s="259"/>
      <c r="BU1643" s="259"/>
      <c r="BV1643" s="259"/>
      <c r="BW1643" s="259"/>
      <c r="BX1643" s="259"/>
      <c r="BY1643" s="259"/>
      <c r="BZ1643" s="259"/>
      <c r="CA1643" s="259"/>
      <c r="CB1643" s="259"/>
      <c r="CC1643" s="259"/>
      <c r="CD1643" s="259"/>
      <c r="CE1643" s="259"/>
    </row>
    <row r="1644" spans="46:83" x14ac:dyDescent="0.15">
      <c r="AT1644" s="259"/>
      <c r="AU1644" s="259"/>
      <c r="AV1644" s="259"/>
      <c r="AW1644" s="259"/>
      <c r="AX1644" s="259"/>
      <c r="AY1644" s="259"/>
      <c r="AZ1644" s="259"/>
      <c r="BA1644" s="259"/>
      <c r="BB1644" s="259"/>
      <c r="BC1644" s="259"/>
      <c r="BD1644" s="259"/>
      <c r="BE1644" s="259"/>
      <c r="BF1644" s="259"/>
      <c r="BG1644" s="259"/>
      <c r="BH1644" s="259"/>
      <c r="BI1644" s="259"/>
      <c r="BJ1644" s="259"/>
      <c r="BK1644" s="259"/>
      <c r="BL1644" s="259"/>
      <c r="BM1644" s="259"/>
      <c r="BN1644" s="259"/>
      <c r="BO1644" s="259"/>
      <c r="BP1644" s="259"/>
      <c r="BQ1644" s="259"/>
      <c r="BR1644" s="259"/>
      <c r="BS1644" s="259"/>
      <c r="BT1644" s="259"/>
      <c r="BU1644" s="259"/>
      <c r="BV1644" s="259"/>
      <c r="BW1644" s="259"/>
      <c r="BX1644" s="259"/>
      <c r="BY1644" s="259"/>
      <c r="BZ1644" s="259"/>
      <c r="CA1644" s="259"/>
      <c r="CB1644" s="259"/>
      <c r="CC1644" s="259"/>
      <c r="CD1644" s="259"/>
      <c r="CE1644" s="259"/>
    </row>
    <row r="1645" spans="46:83" x14ac:dyDescent="0.15">
      <c r="AT1645" s="259"/>
      <c r="AU1645" s="259"/>
      <c r="AV1645" s="259"/>
      <c r="AW1645" s="259"/>
      <c r="AX1645" s="259"/>
      <c r="AY1645" s="259"/>
      <c r="AZ1645" s="259"/>
      <c r="BA1645" s="259"/>
      <c r="BB1645" s="259"/>
      <c r="BC1645" s="259"/>
      <c r="BD1645" s="259"/>
      <c r="BE1645" s="259"/>
      <c r="BF1645" s="259"/>
      <c r="BG1645" s="259"/>
      <c r="BH1645" s="259"/>
      <c r="BI1645" s="259"/>
      <c r="BJ1645" s="259"/>
      <c r="BK1645" s="259"/>
      <c r="BL1645" s="259"/>
      <c r="BM1645" s="259"/>
      <c r="BN1645" s="259"/>
      <c r="BO1645" s="259"/>
      <c r="BP1645" s="259"/>
      <c r="BQ1645" s="259"/>
      <c r="BR1645" s="259"/>
      <c r="BS1645" s="259"/>
      <c r="BT1645" s="259"/>
      <c r="BU1645" s="259"/>
      <c r="BV1645" s="259"/>
      <c r="BW1645" s="259"/>
      <c r="BX1645" s="259"/>
      <c r="BY1645" s="259"/>
      <c r="BZ1645" s="259"/>
      <c r="CA1645" s="259"/>
      <c r="CB1645" s="259"/>
      <c r="CC1645" s="259"/>
      <c r="CD1645" s="259"/>
      <c r="CE1645" s="259"/>
    </row>
    <row r="1646" spans="46:83" x14ac:dyDescent="0.15">
      <c r="AT1646" s="259"/>
      <c r="AU1646" s="259"/>
      <c r="AV1646" s="259"/>
      <c r="AW1646" s="259"/>
      <c r="AX1646" s="259"/>
      <c r="AY1646" s="259"/>
      <c r="AZ1646" s="259"/>
      <c r="BA1646" s="259"/>
      <c r="BB1646" s="259"/>
      <c r="BC1646" s="259"/>
      <c r="BD1646" s="259"/>
      <c r="BE1646" s="259"/>
      <c r="BF1646" s="259"/>
      <c r="BG1646" s="259"/>
      <c r="BH1646" s="259"/>
      <c r="BI1646" s="259"/>
      <c r="BJ1646" s="259"/>
      <c r="BK1646" s="259"/>
      <c r="BL1646" s="259"/>
      <c r="BM1646" s="259"/>
      <c r="BN1646" s="259"/>
      <c r="BO1646" s="259"/>
      <c r="BP1646" s="259"/>
      <c r="BQ1646" s="259"/>
      <c r="BR1646" s="259"/>
      <c r="BS1646" s="259"/>
      <c r="BT1646" s="259"/>
      <c r="BU1646" s="259"/>
      <c r="BV1646" s="259"/>
      <c r="BW1646" s="259"/>
      <c r="BX1646" s="259"/>
      <c r="BY1646" s="259"/>
      <c r="BZ1646" s="259"/>
      <c r="CA1646" s="259"/>
      <c r="CB1646" s="259"/>
      <c r="CC1646" s="259"/>
      <c r="CD1646" s="259"/>
      <c r="CE1646" s="259"/>
    </row>
    <row r="1647" spans="46:83" x14ac:dyDescent="0.15">
      <c r="AT1647" s="259"/>
      <c r="AU1647" s="259"/>
      <c r="AV1647" s="259"/>
      <c r="AW1647" s="259"/>
      <c r="AX1647" s="259"/>
      <c r="AY1647" s="259"/>
      <c r="AZ1647" s="259"/>
      <c r="BA1647" s="259"/>
      <c r="BB1647" s="259"/>
      <c r="BC1647" s="259"/>
      <c r="BD1647" s="259"/>
      <c r="BE1647" s="259"/>
      <c r="BF1647" s="259"/>
      <c r="BG1647" s="259"/>
      <c r="BH1647" s="259"/>
      <c r="BI1647" s="259"/>
      <c r="BJ1647" s="259"/>
      <c r="BK1647" s="259"/>
      <c r="BL1647" s="259"/>
      <c r="BM1647" s="259"/>
      <c r="BN1647" s="259"/>
      <c r="BO1647" s="259"/>
      <c r="BP1647" s="259"/>
      <c r="BQ1647" s="259"/>
      <c r="BR1647" s="259"/>
      <c r="BS1647" s="259"/>
      <c r="BT1647" s="259"/>
      <c r="BU1647" s="259"/>
      <c r="BV1647" s="259"/>
      <c r="BW1647" s="259"/>
      <c r="BX1647" s="259"/>
      <c r="BY1647" s="259"/>
      <c r="BZ1647" s="259"/>
      <c r="CA1647" s="259"/>
      <c r="CB1647" s="259"/>
      <c r="CC1647" s="259"/>
      <c r="CD1647" s="259"/>
      <c r="CE1647" s="259"/>
    </row>
    <row r="1648" spans="46:83" x14ac:dyDescent="0.15">
      <c r="AT1648" s="259"/>
      <c r="AU1648" s="259"/>
      <c r="AV1648" s="259"/>
      <c r="AW1648" s="259"/>
      <c r="AX1648" s="259"/>
      <c r="AY1648" s="259"/>
      <c r="AZ1648" s="259"/>
      <c r="BA1648" s="259"/>
      <c r="BB1648" s="259"/>
      <c r="BC1648" s="259"/>
      <c r="BD1648" s="259"/>
      <c r="BE1648" s="259"/>
      <c r="BF1648" s="259"/>
      <c r="BG1648" s="259"/>
      <c r="BH1648" s="259"/>
      <c r="BI1648" s="259"/>
      <c r="BJ1648" s="259"/>
      <c r="BK1648" s="259"/>
      <c r="BL1648" s="259"/>
      <c r="BM1648" s="259"/>
      <c r="BN1648" s="259"/>
      <c r="BO1648" s="259"/>
      <c r="BP1648" s="259"/>
      <c r="BQ1648" s="259"/>
      <c r="BR1648" s="259"/>
      <c r="BS1648" s="259"/>
      <c r="BT1648" s="259"/>
      <c r="BU1648" s="259"/>
      <c r="BV1648" s="259"/>
      <c r="BW1648" s="259"/>
      <c r="BX1648" s="259"/>
      <c r="BY1648" s="259"/>
      <c r="BZ1648" s="259"/>
      <c r="CA1648" s="259"/>
      <c r="CB1648" s="259"/>
      <c r="CC1648" s="259"/>
      <c r="CD1648" s="259"/>
      <c r="CE1648" s="259"/>
    </row>
    <row r="1649" spans="46:83" x14ac:dyDescent="0.15">
      <c r="AT1649" s="259"/>
      <c r="AU1649" s="259"/>
      <c r="AV1649" s="259"/>
      <c r="AW1649" s="259"/>
      <c r="AX1649" s="259"/>
      <c r="AY1649" s="259"/>
      <c r="AZ1649" s="259"/>
      <c r="BA1649" s="259"/>
      <c r="BB1649" s="259"/>
      <c r="BC1649" s="259"/>
      <c r="BD1649" s="259"/>
      <c r="BE1649" s="259"/>
      <c r="BF1649" s="259"/>
      <c r="BG1649" s="259"/>
      <c r="BH1649" s="259"/>
      <c r="BI1649" s="259"/>
      <c r="BJ1649" s="259"/>
      <c r="BK1649" s="259"/>
      <c r="BL1649" s="259"/>
      <c r="BM1649" s="259"/>
      <c r="BN1649" s="259"/>
      <c r="BO1649" s="259"/>
      <c r="BP1649" s="259"/>
      <c r="BQ1649" s="259"/>
      <c r="BR1649" s="259"/>
      <c r="BS1649" s="259"/>
      <c r="BT1649" s="259"/>
      <c r="BU1649" s="259"/>
      <c r="BV1649" s="259"/>
      <c r="BW1649" s="259"/>
      <c r="BX1649" s="259"/>
      <c r="BY1649" s="259"/>
      <c r="BZ1649" s="259"/>
      <c r="CA1649" s="259"/>
      <c r="CB1649" s="259"/>
      <c r="CC1649" s="259"/>
      <c r="CD1649" s="259"/>
      <c r="CE1649" s="259"/>
    </row>
    <row r="1650" spans="46:83" x14ac:dyDescent="0.15">
      <c r="AT1650" s="259"/>
      <c r="AU1650" s="259"/>
      <c r="AV1650" s="259"/>
      <c r="AW1650" s="259"/>
      <c r="AX1650" s="259"/>
      <c r="AY1650" s="259"/>
      <c r="AZ1650" s="259"/>
      <c r="BA1650" s="259"/>
      <c r="BB1650" s="259"/>
      <c r="BC1650" s="259"/>
      <c r="BD1650" s="259"/>
      <c r="BE1650" s="259"/>
      <c r="BF1650" s="259"/>
      <c r="BG1650" s="259"/>
      <c r="BH1650" s="259"/>
      <c r="BI1650" s="259"/>
      <c r="BJ1650" s="259"/>
      <c r="BK1650" s="259"/>
      <c r="BL1650" s="259"/>
      <c r="BM1650" s="259"/>
      <c r="BN1650" s="259"/>
      <c r="BO1650" s="259"/>
      <c r="BP1650" s="259"/>
      <c r="BQ1650" s="259"/>
      <c r="BR1650" s="259"/>
      <c r="BS1650" s="259"/>
      <c r="BT1650" s="259"/>
      <c r="BU1650" s="259"/>
      <c r="BV1650" s="259"/>
      <c r="BW1650" s="259"/>
      <c r="BX1650" s="259"/>
      <c r="BY1650" s="259"/>
      <c r="BZ1650" s="259"/>
      <c r="CA1650" s="259"/>
      <c r="CB1650" s="259"/>
      <c r="CC1650" s="259"/>
      <c r="CD1650" s="259"/>
      <c r="CE1650" s="259"/>
    </row>
    <row r="1651" spans="46:83" x14ac:dyDescent="0.15">
      <c r="AT1651" s="259"/>
      <c r="AU1651" s="259"/>
      <c r="AV1651" s="259"/>
      <c r="AW1651" s="259"/>
      <c r="AX1651" s="259"/>
      <c r="AY1651" s="259"/>
      <c r="AZ1651" s="259"/>
      <c r="BA1651" s="259"/>
      <c r="BB1651" s="259"/>
      <c r="BC1651" s="259"/>
      <c r="BD1651" s="259"/>
      <c r="BE1651" s="259"/>
      <c r="BF1651" s="259"/>
      <c r="BG1651" s="259"/>
      <c r="BH1651" s="259"/>
      <c r="BI1651" s="259"/>
      <c r="BJ1651" s="259"/>
      <c r="BK1651" s="259"/>
      <c r="BL1651" s="259"/>
      <c r="BM1651" s="259"/>
      <c r="BN1651" s="259"/>
      <c r="BO1651" s="259"/>
      <c r="BP1651" s="259"/>
      <c r="BQ1651" s="259"/>
      <c r="BR1651" s="259"/>
      <c r="BS1651" s="259"/>
      <c r="BT1651" s="259"/>
      <c r="BU1651" s="259"/>
      <c r="BV1651" s="259"/>
      <c r="BW1651" s="259"/>
      <c r="BX1651" s="259"/>
      <c r="BY1651" s="259"/>
      <c r="BZ1651" s="259"/>
      <c r="CA1651" s="259"/>
      <c r="CB1651" s="259"/>
      <c r="CC1651" s="259"/>
      <c r="CD1651" s="259"/>
      <c r="CE1651" s="259"/>
    </row>
    <row r="1652" spans="46:83" x14ac:dyDescent="0.15">
      <c r="AT1652" s="259"/>
      <c r="AU1652" s="259"/>
      <c r="AV1652" s="259"/>
      <c r="AW1652" s="259"/>
      <c r="AX1652" s="259"/>
      <c r="AY1652" s="259"/>
      <c r="AZ1652" s="259"/>
      <c r="BA1652" s="259"/>
      <c r="BB1652" s="259"/>
      <c r="BC1652" s="259"/>
      <c r="BD1652" s="259"/>
      <c r="BE1652" s="259"/>
      <c r="BF1652" s="259"/>
      <c r="BG1652" s="259"/>
      <c r="BH1652" s="259"/>
      <c r="BI1652" s="259"/>
      <c r="BJ1652" s="259"/>
      <c r="BK1652" s="259"/>
      <c r="BL1652" s="259"/>
      <c r="BM1652" s="259"/>
      <c r="BN1652" s="259"/>
      <c r="BO1652" s="259"/>
      <c r="BP1652" s="259"/>
      <c r="BQ1652" s="259"/>
      <c r="BR1652" s="259"/>
      <c r="BS1652" s="259"/>
      <c r="BT1652" s="259"/>
      <c r="BU1652" s="259"/>
      <c r="BV1652" s="259"/>
      <c r="BW1652" s="259"/>
      <c r="BX1652" s="259"/>
      <c r="BY1652" s="259"/>
      <c r="BZ1652" s="259"/>
      <c r="CA1652" s="259"/>
      <c r="CB1652" s="259"/>
      <c r="CC1652" s="259"/>
      <c r="CD1652" s="259"/>
      <c r="CE1652" s="259"/>
    </row>
    <row r="1653" spans="46:83" x14ac:dyDescent="0.15">
      <c r="AT1653" s="259"/>
      <c r="AU1653" s="259"/>
      <c r="AV1653" s="259"/>
      <c r="AW1653" s="259"/>
      <c r="AX1653" s="259"/>
      <c r="AY1653" s="259"/>
      <c r="AZ1653" s="259"/>
      <c r="BA1653" s="259"/>
      <c r="BB1653" s="259"/>
      <c r="BC1653" s="259"/>
      <c r="BD1653" s="259"/>
      <c r="BE1653" s="259"/>
      <c r="BF1653" s="259"/>
      <c r="BG1653" s="259"/>
      <c r="BH1653" s="259"/>
      <c r="BI1653" s="259"/>
      <c r="BJ1653" s="259"/>
      <c r="BK1653" s="259"/>
      <c r="BL1653" s="259"/>
      <c r="BM1653" s="259"/>
      <c r="BN1653" s="259"/>
      <c r="BO1653" s="259"/>
      <c r="BP1653" s="259"/>
      <c r="BQ1653" s="259"/>
      <c r="BR1653" s="259"/>
      <c r="BS1653" s="259"/>
      <c r="BT1653" s="259"/>
      <c r="BU1653" s="259"/>
      <c r="BV1653" s="259"/>
      <c r="BW1653" s="259"/>
      <c r="BX1653" s="259"/>
      <c r="BY1653" s="259"/>
      <c r="BZ1653" s="259"/>
      <c r="CA1653" s="259"/>
      <c r="CB1653" s="259"/>
      <c r="CC1653" s="259"/>
      <c r="CD1653" s="259"/>
      <c r="CE1653" s="259"/>
    </row>
    <row r="1654" spans="46:83" x14ac:dyDescent="0.15">
      <c r="AT1654" s="259"/>
      <c r="AU1654" s="259"/>
      <c r="AV1654" s="259"/>
      <c r="AW1654" s="259"/>
      <c r="AX1654" s="259"/>
      <c r="AY1654" s="259"/>
      <c r="AZ1654" s="259"/>
      <c r="BA1654" s="259"/>
      <c r="BB1654" s="259"/>
      <c r="BC1654" s="259"/>
      <c r="BD1654" s="259"/>
      <c r="BE1654" s="259"/>
      <c r="BF1654" s="259"/>
      <c r="BG1654" s="259"/>
      <c r="BH1654" s="259"/>
      <c r="BI1654" s="259"/>
      <c r="BJ1654" s="259"/>
      <c r="BK1654" s="259"/>
      <c r="BL1654" s="259"/>
      <c r="BM1654" s="259"/>
      <c r="BN1654" s="259"/>
      <c r="BO1654" s="259"/>
      <c r="BP1654" s="259"/>
      <c r="BQ1654" s="259"/>
      <c r="BR1654" s="259"/>
      <c r="BS1654" s="259"/>
      <c r="BT1654" s="259"/>
      <c r="BU1654" s="259"/>
      <c r="BV1654" s="259"/>
      <c r="BW1654" s="259"/>
      <c r="BX1654" s="259"/>
      <c r="BY1654" s="259"/>
      <c r="BZ1654" s="259"/>
      <c r="CA1654" s="259"/>
      <c r="CB1654" s="259"/>
      <c r="CC1654" s="259"/>
      <c r="CD1654" s="259"/>
      <c r="CE1654" s="259"/>
    </row>
    <row r="1655" spans="46:83" x14ac:dyDescent="0.15">
      <c r="AT1655" s="259"/>
      <c r="AU1655" s="259"/>
      <c r="AV1655" s="259"/>
      <c r="AW1655" s="259"/>
      <c r="AX1655" s="259"/>
      <c r="AY1655" s="259"/>
      <c r="AZ1655" s="259"/>
      <c r="BA1655" s="259"/>
      <c r="BB1655" s="259"/>
      <c r="BC1655" s="259"/>
      <c r="BD1655" s="259"/>
      <c r="BE1655" s="259"/>
      <c r="BF1655" s="259"/>
      <c r="BG1655" s="259"/>
      <c r="BH1655" s="259"/>
      <c r="BI1655" s="259"/>
      <c r="BJ1655" s="259"/>
      <c r="BK1655" s="259"/>
      <c r="BL1655" s="259"/>
      <c r="BM1655" s="259"/>
      <c r="BN1655" s="259"/>
      <c r="BO1655" s="259"/>
      <c r="BP1655" s="259"/>
      <c r="BQ1655" s="259"/>
      <c r="BR1655" s="259"/>
      <c r="BS1655" s="259"/>
      <c r="BT1655" s="259"/>
      <c r="BU1655" s="259"/>
      <c r="BV1655" s="259"/>
      <c r="BW1655" s="259"/>
      <c r="BX1655" s="259"/>
      <c r="BY1655" s="259"/>
      <c r="BZ1655" s="259"/>
      <c r="CA1655" s="259"/>
      <c r="CB1655" s="259"/>
      <c r="CC1655" s="259"/>
      <c r="CD1655" s="259"/>
      <c r="CE1655" s="259"/>
    </row>
    <row r="1656" spans="46:83" x14ac:dyDescent="0.15">
      <c r="AT1656" s="259"/>
      <c r="AU1656" s="259"/>
      <c r="AV1656" s="259"/>
      <c r="AW1656" s="259"/>
      <c r="AX1656" s="259"/>
      <c r="AY1656" s="259"/>
      <c r="AZ1656" s="259"/>
      <c r="BA1656" s="259"/>
      <c r="BB1656" s="259"/>
      <c r="BC1656" s="259"/>
      <c r="BD1656" s="259"/>
      <c r="BE1656" s="259"/>
      <c r="BF1656" s="259"/>
      <c r="BG1656" s="259"/>
      <c r="BH1656" s="259"/>
      <c r="BI1656" s="259"/>
      <c r="BJ1656" s="259"/>
      <c r="BK1656" s="259"/>
      <c r="BL1656" s="259"/>
      <c r="BM1656" s="259"/>
      <c r="BN1656" s="259"/>
      <c r="BO1656" s="259"/>
      <c r="BP1656" s="259"/>
      <c r="BQ1656" s="259"/>
      <c r="BR1656" s="259"/>
      <c r="BS1656" s="259"/>
      <c r="BT1656" s="259"/>
      <c r="BU1656" s="259"/>
      <c r="BV1656" s="259"/>
      <c r="BW1656" s="259"/>
      <c r="BX1656" s="259"/>
      <c r="BY1656" s="259"/>
      <c r="BZ1656" s="259"/>
      <c r="CA1656" s="259"/>
      <c r="CB1656" s="259"/>
      <c r="CC1656" s="259"/>
      <c r="CD1656" s="259"/>
      <c r="CE1656" s="259"/>
    </row>
    <row r="1657" spans="46:83" x14ac:dyDescent="0.15">
      <c r="AT1657" s="259"/>
      <c r="AU1657" s="259"/>
      <c r="AV1657" s="259"/>
      <c r="AW1657" s="259"/>
      <c r="AX1657" s="259"/>
      <c r="AY1657" s="259"/>
      <c r="AZ1657" s="259"/>
      <c r="BA1657" s="259"/>
      <c r="BB1657" s="259"/>
      <c r="BC1657" s="259"/>
      <c r="BD1657" s="259"/>
      <c r="BE1657" s="259"/>
      <c r="BF1657" s="259"/>
      <c r="BG1657" s="259"/>
      <c r="BH1657" s="259"/>
      <c r="BI1657" s="259"/>
      <c r="BJ1657" s="259"/>
      <c r="BK1657" s="259"/>
      <c r="BL1657" s="259"/>
      <c r="BM1657" s="259"/>
      <c r="BN1657" s="259"/>
      <c r="BO1657" s="259"/>
      <c r="BP1657" s="259"/>
      <c r="BQ1657" s="259"/>
      <c r="BR1657" s="259"/>
      <c r="BS1657" s="259"/>
      <c r="BT1657" s="259"/>
      <c r="BU1657" s="259"/>
      <c r="BV1657" s="259"/>
      <c r="BW1657" s="259"/>
      <c r="BX1657" s="259"/>
      <c r="BY1657" s="259"/>
      <c r="BZ1657" s="259"/>
      <c r="CA1657" s="259"/>
      <c r="CB1657" s="259"/>
      <c r="CC1657" s="259"/>
      <c r="CD1657" s="259"/>
      <c r="CE1657" s="259"/>
    </row>
    <row r="1658" spans="46:83" x14ac:dyDescent="0.15">
      <c r="AT1658" s="259"/>
      <c r="AU1658" s="259"/>
      <c r="AV1658" s="259"/>
      <c r="AW1658" s="259"/>
      <c r="AX1658" s="259"/>
      <c r="AY1658" s="259"/>
      <c r="AZ1658" s="259"/>
      <c r="BA1658" s="259"/>
      <c r="BB1658" s="259"/>
      <c r="BC1658" s="259"/>
      <c r="BD1658" s="259"/>
      <c r="BE1658" s="259"/>
      <c r="BF1658" s="259"/>
      <c r="BG1658" s="259"/>
      <c r="BH1658" s="259"/>
      <c r="BI1658" s="259"/>
      <c r="BJ1658" s="259"/>
      <c r="BK1658" s="259"/>
      <c r="BL1658" s="259"/>
      <c r="BM1658" s="259"/>
      <c r="BN1658" s="259"/>
      <c r="BO1658" s="259"/>
      <c r="BP1658" s="259"/>
      <c r="BQ1658" s="259"/>
      <c r="BR1658" s="259"/>
      <c r="BS1658" s="259"/>
      <c r="BT1658" s="259"/>
      <c r="BU1658" s="259"/>
      <c r="BV1658" s="259"/>
      <c r="BW1658" s="259"/>
      <c r="BX1658" s="259"/>
      <c r="BY1658" s="259"/>
      <c r="BZ1658" s="259"/>
      <c r="CA1658" s="259"/>
      <c r="CB1658" s="259"/>
      <c r="CC1658" s="259"/>
      <c r="CD1658" s="259"/>
      <c r="CE1658" s="259"/>
    </row>
    <row r="1659" spans="46:83" x14ac:dyDescent="0.15">
      <c r="AT1659" s="259"/>
      <c r="AU1659" s="259"/>
      <c r="AV1659" s="259"/>
      <c r="AW1659" s="259"/>
      <c r="AX1659" s="259"/>
      <c r="AY1659" s="259"/>
      <c r="AZ1659" s="259"/>
      <c r="BA1659" s="259"/>
      <c r="BB1659" s="259"/>
      <c r="BC1659" s="259"/>
      <c r="BD1659" s="259"/>
      <c r="BE1659" s="259"/>
      <c r="BF1659" s="259"/>
      <c r="BG1659" s="259"/>
      <c r="BH1659" s="259"/>
      <c r="BI1659" s="259"/>
      <c r="BJ1659" s="259"/>
      <c r="BK1659" s="259"/>
      <c r="BL1659" s="259"/>
      <c r="BM1659" s="259"/>
      <c r="BN1659" s="259"/>
      <c r="BO1659" s="259"/>
      <c r="BP1659" s="259"/>
      <c r="BQ1659" s="259"/>
      <c r="BR1659" s="259"/>
      <c r="BS1659" s="259"/>
      <c r="BT1659" s="259"/>
      <c r="BU1659" s="259"/>
      <c r="BV1659" s="259"/>
      <c r="BW1659" s="259"/>
      <c r="BX1659" s="259"/>
      <c r="BY1659" s="259"/>
      <c r="BZ1659" s="259"/>
      <c r="CA1659" s="259"/>
      <c r="CB1659" s="259"/>
      <c r="CC1659" s="259"/>
      <c r="CD1659" s="259"/>
      <c r="CE1659" s="259"/>
    </row>
    <row r="1660" spans="46:83" x14ac:dyDescent="0.15">
      <c r="AT1660" s="259"/>
      <c r="AU1660" s="259"/>
      <c r="AV1660" s="259"/>
      <c r="AW1660" s="259"/>
      <c r="AX1660" s="259"/>
      <c r="AY1660" s="259"/>
      <c r="AZ1660" s="259"/>
      <c r="BA1660" s="259"/>
      <c r="BB1660" s="259"/>
      <c r="BC1660" s="259"/>
      <c r="BD1660" s="259"/>
      <c r="BE1660" s="259"/>
      <c r="BF1660" s="259"/>
      <c r="BG1660" s="259"/>
      <c r="BH1660" s="259"/>
      <c r="BI1660" s="259"/>
      <c r="BJ1660" s="259"/>
      <c r="BK1660" s="259"/>
      <c r="BL1660" s="259"/>
      <c r="BM1660" s="259"/>
      <c r="BN1660" s="259"/>
      <c r="BO1660" s="259"/>
      <c r="BP1660" s="259"/>
      <c r="BQ1660" s="259"/>
      <c r="BR1660" s="259"/>
      <c r="BS1660" s="259"/>
      <c r="BT1660" s="259"/>
      <c r="BU1660" s="259"/>
      <c r="BV1660" s="259"/>
      <c r="BW1660" s="259"/>
      <c r="BX1660" s="259"/>
      <c r="BY1660" s="259"/>
      <c r="BZ1660" s="259"/>
      <c r="CA1660" s="259"/>
      <c r="CB1660" s="259"/>
      <c r="CC1660" s="259"/>
      <c r="CD1660" s="259"/>
      <c r="CE1660" s="259"/>
    </row>
    <row r="1661" spans="46:83" x14ac:dyDescent="0.15">
      <c r="AT1661" s="259"/>
      <c r="AU1661" s="259"/>
      <c r="AV1661" s="259"/>
      <c r="AW1661" s="259"/>
      <c r="AX1661" s="259"/>
      <c r="AY1661" s="259"/>
      <c r="AZ1661" s="259"/>
      <c r="BA1661" s="259"/>
      <c r="BB1661" s="259"/>
      <c r="BC1661" s="259"/>
      <c r="BD1661" s="259"/>
      <c r="BE1661" s="259"/>
      <c r="BF1661" s="259"/>
      <c r="BG1661" s="259"/>
      <c r="BH1661" s="259"/>
      <c r="BI1661" s="259"/>
      <c r="BJ1661" s="259"/>
      <c r="BK1661" s="259"/>
      <c r="BL1661" s="259"/>
      <c r="BM1661" s="259"/>
      <c r="BN1661" s="259"/>
      <c r="BO1661" s="259"/>
      <c r="BP1661" s="259"/>
      <c r="BQ1661" s="259"/>
      <c r="BR1661" s="259"/>
      <c r="BS1661" s="259"/>
      <c r="BT1661" s="259"/>
      <c r="BU1661" s="259"/>
      <c r="BV1661" s="259"/>
      <c r="BW1661" s="259"/>
      <c r="BX1661" s="259"/>
      <c r="BY1661" s="259"/>
      <c r="BZ1661" s="259"/>
      <c r="CA1661" s="259"/>
      <c r="CB1661" s="259"/>
      <c r="CC1661" s="259"/>
      <c r="CD1661" s="259"/>
      <c r="CE1661" s="259"/>
    </row>
    <row r="1662" spans="46:83" x14ac:dyDescent="0.15">
      <c r="AT1662" s="259"/>
      <c r="AU1662" s="259"/>
      <c r="AV1662" s="259"/>
      <c r="AW1662" s="259"/>
      <c r="AX1662" s="259"/>
      <c r="AY1662" s="259"/>
      <c r="AZ1662" s="259"/>
      <c r="BA1662" s="259"/>
      <c r="BB1662" s="259"/>
      <c r="BC1662" s="259"/>
      <c r="BD1662" s="259"/>
      <c r="BE1662" s="259"/>
      <c r="BF1662" s="259"/>
      <c r="BG1662" s="259"/>
      <c r="BH1662" s="259"/>
      <c r="BI1662" s="259"/>
      <c r="BJ1662" s="259"/>
      <c r="BK1662" s="259"/>
      <c r="BL1662" s="259"/>
      <c r="BM1662" s="259"/>
      <c r="BN1662" s="259"/>
      <c r="BO1662" s="259"/>
      <c r="BP1662" s="259"/>
      <c r="BQ1662" s="259"/>
      <c r="BR1662" s="259"/>
      <c r="BS1662" s="259"/>
      <c r="BT1662" s="259"/>
      <c r="BU1662" s="259"/>
      <c r="BV1662" s="259"/>
      <c r="BW1662" s="259"/>
      <c r="BX1662" s="259"/>
      <c r="BY1662" s="259"/>
      <c r="BZ1662" s="259"/>
      <c r="CA1662" s="259"/>
      <c r="CB1662" s="259"/>
      <c r="CC1662" s="259"/>
      <c r="CD1662" s="259"/>
      <c r="CE1662" s="259"/>
    </row>
    <row r="1663" spans="46:83" x14ac:dyDescent="0.15">
      <c r="AT1663" s="259"/>
      <c r="AU1663" s="259"/>
      <c r="AV1663" s="259"/>
      <c r="AW1663" s="259"/>
      <c r="AX1663" s="259"/>
      <c r="AY1663" s="259"/>
      <c r="AZ1663" s="259"/>
      <c r="BA1663" s="259"/>
      <c r="BB1663" s="259"/>
      <c r="BC1663" s="259"/>
      <c r="BD1663" s="259"/>
      <c r="BE1663" s="259"/>
      <c r="BF1663" s="259"/>
      <c r="BG1663" s="259"/>
      <c r="BH1663" s="259"/>
      <c r="BI1663" s="259"/>
      <c r="BJ1663" s="259"/>
      <c r="BK1663" s="259"/>
      <c r="BL1663" s="259"/>
      <c r="BM1663" s="259"/>
      <c r="BN1663" s="259"/>
      <c r="BO1663" s="259"/>
      <c r="BP1663" s="259"/>
      <c r="BQ1663" s="259"/>
      <c r="BR1663" s="259"/>
      <c r="BS1663" s="259"/>
      <c r="BT1663" s="259"/>
      <c r="BU1663" s="259"/>
      <c r="BV1663" s="259"/>
      <c r="BW1663" s="259"/>
      <c r="BX1663" s="259"/>
      <c r="BY1663" s="259"/>
      <c r="BZ1663" s="259"/>
      <c r="CA1663" s="259"/>
      <c r="CB1663" s="259"/>
      <c r="CC1663" s="259"/>
      <c r="CD1663" s="259"/>
      <c r="CE1663" s="259"/>
    </row>
    <row r="1664" spans="46:83" x14ac:dyDescent="0.15">
      <c r="AT1664" s="259"/>
      <c r="AU1664" s="259"/>
      <c r="AV1664" s="259"/>
      <c r="AW1664" s="259"/>
      <c r="AX1664" s="259"/>
      <c r="AY1664" s="259"/>
      <c r="AZ1664" s="259"/>
      <c r="BA1664" s="259"/>
      <c r="BB1664" s="259"/>
      <c r="BC1664" s="259"/>
      <c r="BD1664" s="259"/>
      <c r="BE1664" s="259"/>
      <c r="BF1664" s="259"/>
      <c r="BG1664" s="259"/>
      <c r="BH1664" s="259"/>
      <c r="BI1664" s="259"/>
      <c r="BJ1664" s="259"/>
      <c r="BK1664" s="259"/>
      <c r="BL1664" s="259"/>
      <c r="BM1664" s="259"/>
      <c r="BN1664" s="259"/>
      <c r="BO1664" s="259"/>
      <c r="BP1664" s="259"/>
      <c r="BQ1664" s="259"/>
      <c r="BR1664" s="259"/>
      <c r="BS1664" s="259"/>
      <c r="BT1664" s="259"/>
      <c r="BU1664" s="259"/>
      <c r="BV1664" s="259"/>
      <c r="BW1664" s="259"/>
      <c r="BX1664" s="259"/>
      <c r="BY1664" s="259"/>
      <c r="BZ1664" s="259"/>
      <c r="CA1664" s="259"/>
      <c r="CB1664" s="259"/>
      <c r="CC1664" s="259"/>
      <c r="CD1664" s="259"/>
      <c r="CE1664" s="259"/>
    </row>
    <row r="1665" spans="46:83" x14ac:dyDescent="0.15">
      <c r="AT1665" s="259"/>
      <c r="AU1665" s="259"/>
      <c r="AV1665" s="259"/>
      <c r="AW1665" s="259"/>
      <c r="AX1665" s="259"/>
      <c r="AY1665" s="259"/>
      <c r="AZ1665" s="259"/>
      <c r="BA1665" s="259"/>
      <c r="BB1665" s="259"/>
      <c r="BC1665" s="259"/>
      <c r="BD1665" s="259"/>
      <c r="BE1665" s="259"/>
      <c r="BF1665" s="259"/>
      <c r="BG1665" s="259"/>
      <c r="BH1665" s="259"/>
      <c r="BI1665" s="259"/>
      <c r="BJ1665" s="259"/>
      <c r="BK1665" s="259"/>
      <c r="BL1665" s="259"/>
      <c r="BM1665" s="259"/>
      <c r="BN1665" s="259"/>
      <c r="BO1665" s="259"/>
      <c r="BP1665" s="259"/>
      <c r="BQ1665" s="259"/>
      <c r="BR1665" s="259"/>
      <c r="BS1665" s="259"/>
      <c r="BT1665" s="259"/>
      <c r="BU1665" s="259"/>
      <c r="BV1665" s="259"/>
      <c r="BW1665" s="259"/>
      <c r="BX1665" s="259"/>
      <c r="BY1665" s="259"/>
      <c r="BZ1665" s="259"/>
      <c r="CA1665" s="259"/>
      <c r="CB1665" s="259"/>
      <c r="CC1665" s="259"/>
      <c r="CD1665" s="259"/>
      <c r="CE1665" s="259"/>
    </row>
    <row r="1666" spans="46:83" x14ac:dyDescent="0.15">
      <c r="AT1666" s="259"/>
      <c r="AU1666" s="259"/>
      <c r="AV1666" s="259"/>
      <c r="AW1666" s="259"/>
      <c r="AX1666" s="259"/>
      <c r="AY1666" s="259"/>
      <c r="AZ1666" s="259"/>
      <c r="BA1666" s="259"/>
      <c r="BB1666" s="259"/>
      <c r="BC1666" s="259"/>
      <c r="BD1666" s="259"/>
      <c r="BE1666" s="259"/>
      <c r="BF1666" s="259"/>
      <c r="BG1666" s="259"/>
      <c r="BH1666" s="259"/>
      <c r="BI1666" s="259"/>
      <c r="BJ1666" s="259"/>
      <c r="BK1666" s="259"/>
      <c r="BL1666" s="259"/>
      <c r="BM1666" s="259"/>
      <c r="BN1666" s="259"/>
      <c r="BO1666" s="259"/>
      <c r="BP1666" s="259"/>
      <c r="BQ1666" s="259"/>
      <c r="BR1666" s="259"/>
      <c r="BS1666" s="259"/>
      <c r="BT1666" s="259"/>
      <c r="BU1666" s="259"/>
      <c r="BV1666" s="259"/>
      <c r="BW1666" s="259"/>
      <c r="BX1666" s="259"/>
      <c r="BY1666" s="259"/>
      <c r="BZ1666" s="259"/>
      <c r="CA1666" s="259"/>
      <c r="CB1666" s="259"/>
      <c r="CC1666" s="259"/>
      <c r="CD1666" s="259"/>
      <c r="CE1666" s="259"/>
    </row>
    <row r="1667" spans="46:83" x14ac:dyDescent="0.15">
      <c r="AT1667" s="259"/>
      <c r="AU1667" s="259"/>
      <c r="AV1667" s="259"/>
      <c r="AW1667" s="259"/>
      <c r="AX1667" s="259"/>
      <c r="AY1667" s="259"/>
      <c r="AZ1667" s="259"/>
      <c r="BA1667" s="259"/>
      <c r="BB1667" s="259"/>
      <c r="BC1667" s="259"/>
      <c r="BD1667" s="259"/>
      <c r="BE1667" s="259"/>
      <c r="BF1667" s="259"/>
      <c r="BG1667" s="259"/>
      <c r="BH1667" s="259"/>
      <c r="BI1667" s="259"/>
      <c r="BJ1667" s="259"/>
      <c r="BK1667" s="259"/>
      <c r="BL1667" s="259"/>
      <c r="BM1667" s="259"/>
      <c r="BN1667" s="259"/>
      <c r="BO1667" s="259"/>
      <c r="BP1667" s="259"/>
      <c r="BQ1667" s="259"/>
      <c r="BR1667" s="259"/>
      <c r="BS1667" s="259"/>
      <c r="BT1667" s="259"/>
      <c r="BU1667" s="259"/>
      <c r="BV1667" s="259"/>
      <c r="BW1667" s="259"/>
      <c r="BX1667" s="259"/>
      <c r="BY1667" s="259"/>
      <c r="BZ1667" s="259"/>
      <c r="CA1667" s="259"/>
      <c r="CB1667" s="259"/>
      <c r="CC1667" s="259"/>
      <c r="CD1667" s="259"/>
      <c r="CE1667" s="259"/>
    </row>
    <row r="1668" spans="46:83" x14ac:dyDescent="0.15">
      <c r="AT1668" s="259"/>
      <c r="AU1668" s="259"/>
      <c r="AV1668" s="259"/>
      <c r="AW1668" s="259"/>
      <c r="AX1668" s="259"/>
      <c r="AY1668" s="259"/>
      <c r="AZ1668" s="259"/>
      <c r="BA1668" s="259"/>
      <c r="BB1668" s="259"/>
      <c r="BC1668" s="259"/>
      <c r="BD1668" s="259"/>
      <c r="BE1668" s="259"/>
      <c r="BF1668" s="259"/>
      <c r="BG1668" s="259"/>
      <c r="BH1668" s="259"/>
      <c r="BI1668" s="259"/>
      <c r="BJ1668" s="259"/>
      <c r="BK1668" s="259"/>
      <c r="BL1668" s="259"/>
      <c r="BM1668" s="259"/>
      <c r="BN1668" s="259"/>
      <c r="BO1668" s="259"/>
      <c r="BP1668" s="259"/>
      <c r="BQ1668" s="259"/>
      <c r="BR1668" s="259"/>
      <c r="BS1668" s="259"/>
      <c r="BT1668" s="259"/>
      <c r="BU1668" s="259"/>
      <c r="BV1668" s="259"/>
      <c r="BW1668" s="259"/>
      <c r="BX1668" s="259"/>
      <c r="BY1668" s="259"/>
      <c r="BZ1668" s="259"/>
      <c r="CA1668" s="259"/>
      <c r="CB1668" s="259"/>
      <c r="CC1668" s="259"/>
      <c r="CD1668" s="259"/>
      <c r="CE1668" s="259"/>
    </row>
    <row r="1669" spans="46:83" x14ac:dyDescent="0.15">
      <c r="AT1669" s="259"/>
      <c r="AU1669" s="259"/>
      <c r="AV1669" s="259"/>
      <c r="AW1669" s="259"/>
      <c r="AX1669" s="259"/>
      <c r="AY1669" s="259"/>
      <c r="AZ1669" s="259"/>
      <c r="BA1669" s="259"/>
      <c r="BB1669" s="259"/>
      <c r="BC1669" s="259"/>
      <c r="BD1669" s="259"/>
      <c r="BE1669" s="259"/>
      <c r="BF1669" s="259"/>
      <c r="BG1669" s="259"/>
      <c r="BH1669" s="259"/>
      <c r="BI1669" s="259"/>
      <c r="BJ1669" s="259"/>
      <c r="BK1669" s="259"/>
      <c r="BL1669" s="259"/>
      <c r="BM1669" s="259"/>
      <c r="BN1669" s="259"/>
      <c r="BO1669" s="259"/>
      <c r="BP1669" s="259"/>
      <c r="BQ1669" s="259"/>
      <c r="BR1669" s="259"/>
      <c r="BS1669" s="259"/>
      <c r="BT1669" s="259"/>
      <c r="BU1669" s="259"/>
      <c r="BV1669" s="259"/>
      <c r="BW1669" s="259"/>
      <c r="BX1669" s="259"/>
      <c r="BY1669" s="259"/>
      <c r="BZ1669" s="259"/>
      <c r="CA1669" s="259"/>
      <c r="CB1669" s="259"/>
      <c r="CC1669" s="259"/>
      <c r="CD1669" s="259"/>
      <c r="CE1669" s="259"/>
    </row>
    <row r="1670" spans="46:83" x14ac:dyDescent="0.15">
      <c r="AT1670" s="259"/>
      <c r="AU1670" s="259"/>
      <c r="AV1670" s="259"/>
      <c r="AW1670" s="259"/>
      <c r="AX1670" s="259"/>
      <c r="AY1670" s="259"/>
      <c r="AZ1670" s="259"/>
      <c r="BA1670" s="259"/>
      <c r="BB1670" s="259"/>
      <c r="BC1670" s="259"/>
      <c r="BD1670" s="259"/>
      <c r="BE1670" s="259"/>
      <c r="BF1670" s="259"/>
      <c r="BG1670" s="259"/>
      <c r="BH1670" s="259"/>
      <c r="BI1670" s="259"/>
      <c r="BJ1670" s="259"/>
      <c r="BK1670" s="259"/>
      <c r="BL1670" s="259"/>
      <c r="BM1670" s="259"/>
      <c r="BN1670" s="259"/>
      <c r="BO1670" s="259"/>
      <c r="BP1670" s="259"/>
      <c r="BQ1670" s="259"/>
      <c r="BR1670" s="259"/>
      <c r="BS1670" s="259"/>
      <c r="BT1670" s="259"/>
      <c r="BU1670" s="259"/>
      <c r="BV1670" s="259"/>
      <c r="BW1670" s="259"/>
      <c r="BX1670" s="259"/>
      <c r="BY1670" s="259"/>
      <c r="BZ1670" s="259"/>
      <c r="CA1670" s="259"/>
      <c r="CB1670" s="259"/>
      <c r="CC1670" s="259"/>
      <c r="CD1670" s="259"/>
      <c r="CE1670" s="259"/>
    </row>
    <row r="1671" spans="46:83" x14ac:dyDescent="0.15">
      <c r="AT1671" s="259"/>
      <c r="AU1671" s="259"/>
      <c r="AV1671" s="259"/>
      <c r="AW1671" s="259"/>
      <c r="AX1671" s="259"/>
      <c r="AY1671" s="259"/>
      <c r="AZ1671" s="259"/>
      <c r="BA1671" s="259"/>
      <c r="BB1671" s="259"/>
      <c r="BC1671" s="259"/>
      <c r="BD1671" s="259"/>
      <c r="BE1671" s="259"/>
      <c r="BF1671" s="259"/>
      <c r="BG1671" s="259"/>
      <c r="BH1671" s="259"/>
      <c r="BI1671" s="259"/>
      <c r="BJ1671" s="259"/>
      <c r="BK1671" s="259"/>
      <c r="BL1671" s="259"/>
      <c r="BM1671" s="259"/>
      <c r="BN1671" s="259"/>
      <c r="BO1671" s="259"/>
      <c r="BP1671" s="259"/>
      <c r="BQ1671" s="259"/>
      <c r="BR1671" s="259"/>
      <c r="BS1671" s="259"/>
      <c r="BT1671" s="259"/>
      <c r="BU1671" s="259"/>
      <c r="BV1671" s="259"/>
      <c r="BW1671" s="259"/>
      <c r="BX1671" s="259"/>
      <c r="BY1671" s="259"/>
      <c r="BZ1671" s="259"/>
      <c r="CA1671" s="259"/>
      <c r="CB1671" s="259"/>
      <c r="CC1671" s="259"/>
      <c r="CD1671" s="259"/>
      <c r="CE1671" s="259"/>
    </row>
    <row r="1672" spans="46:83" x14ac:dyDescent="0.15">
      <c r="AT1672" s="259"/>
      <c r="AU1672" s="259"/>
      <c r="AV1672" s="259"/>
      <c r="AW1672" s="259"/>
      <c r="AX1672" s="259"/>
      <c r="AY1672" s="259"/>
      <c r="AZ1672" s="259"/>
      <c r="BA1672" s="259"/>
      <c r="BB1672" s="259"/>
      <c r="BC1672" s="259"/>
      <c r="BD1672" s="259"/>
      <c r="BE1672" s="259"/>
      <c r="BF1672" s="259"/>
      <c r="BG1672" s="259"/>
      <c r="BH1672" s="259"/>
      <c r="BI1672" s="259"/>
      <c r="BJ1672" s="259"/>
      <c r="BK1672" s="259"/>
      <c r="BL1672" s="259"/>
      <c r="BM1672" s="259"/>
      <c r="BN1672" s="259"/>
      <c r="BO1672" s="259"/>
      <c r="BP1672" s="259"/>
      <c r="BQ1672" s="259"/>
      <c r="BR1672" s="259"/>
      <c r="BS1672" s="259"/>
      <c r="BT1672" s="259"/>
      <c r="BU1672" s="259"/>
      <c r="BV1672" s="259"/>
      <c r="BW1672" s="259"/>
      <c r="BX1672" s="259"/>
      <c r="BY1672" s="259"/>
      <c r="BZ1672" s="259"/>
      <c r="CA1672" s="259"/>
      <c r="CB1672" s="259"/>
      <c r="CC1672" s="259"/>
      <c r="CD1672" s="259"/>
      <c r="CE1672" s="259"/>
    </row>
    <row r="1673" spans="46:83" x14ac:dyDescent="0.15">
      <c r="AT1673" s="259"/>
      <c r="AU1673" s="259"/>
      <c r="AV1673" s="259"/>
      <c r="AW1673" s="259"/>
      <c r="AX1673" s="259"/>
      <c r="AY1673" s="259"/>
      <c r="AZ1673" s="259"/>
      <c r="BA1673" s="259"/>
      <c r="BB1673" s="259"/>
      <c r="BC1673" s="259"/>
      <c r="BD1673" s="259"/>
      <c r="BE1673" s="259"/>
      <c r="BF1673" s="259"/>
      <c r="BG1673" s="259"/>
      <c r="BH1673" s="259"/>
      <c r="BI1673" s="259"/>
      <c r="BJ1673" s="259"/>
      <c r="BK1673" s="259"/>
      <c r="BL1673" s="259"/>
      <c r="BM1673" s="259"/>
      <c r="BN1673" s="259"/>
      <c r="BO1673" s="259"/>
      <c r="BP1673" s="259"/>
      <c r="BQ1673" s="259"/>
      <c r="BR1673" s="259"/>
      <c r="BS1673" s="259"/>
      <c r="BT1673" s="259"/>
      <c r="BU1673" s="259"/>
      <c r="BV1673" s="259"/>
      <c r="BW1673" s="259"/>
      <c r="BX1673" s="259"/>
      <c r="BY1673" s="259"/>
      <c r="BZ1673" s="259"/>
      <c r="CA1673" s="259"/>
      <c r="CB1673" s="259"/>
      <c r="CC1673" s="259"/>
      <c r="CD1673" s="259"/>
      <c r="CE1673" s="259"/>
    </row>
    <row r="1674" spans="46:83" x14ac:dyDescent="0.15">
      <c r="AT1674" s="259"/>
      <c r="AU1674" s="259"/>
      <c r="AV1674" s="259"/>
      <c r="AW1674" s="259"/>
      <c r="AX1674" s="259"/>
      <c r="AY1674" s="259"/>
      <c r="AZ1674" s="259"/>
      <c r="BA1674" s="259"/>
      <c r="BB1674" s="259"/>
      <c r="BC1674" s="259"/>
      <c r="BD1674" s="259"/>
      <c r="BE1674" s="259"/>
      <c r="BF1674" s="259"/>
      <c r="BG1674" s="259"/>
      <c r="BH1674" s="259"/>
      <c r="BI1674" s="259"/>
      <c r="BJ1674" s="259"/>
      <c r="BK1674" s="259"/>
      <c r="BL1674" s="259"/>
      <c r="BM1674" s="259"/>
      <c r="BN1674" s="259"/>
      <c r="BO1674" s="259"/>
      <c r="BP1674" s="259"/>
      <c r="BQ1674" s="259"/>
      <c r="BR1674" s="259"/>
      <c r="BS1674" s="259"/>
      <c r="BT1674" s="259"/>
      <c r="BU1674" s="259"/>
      <c r="BV1674" s="259"/>
      <c r="BW1674" s="259"/>
      <c r="BX1674" s="259"/>
      <c r="BY1674" s="259"/>
      <c r="BZ1674" s="259"/>
      <c r="CA1674" s="259"/>
      <c r="CB1674" s="259"/>
      <c r="CC1674" s="259"/>
      <c r="CD1674" s="259"/>
      <c r="CE1674" s="259"/>
    </row>
    <row r="1675" spans="46:83" x14ac:dyDescent="0.15">
      <c r="AT1675" s="259"/>
      <c r="AU1675" s="259"/>
      <c r="AV1675" s="259"/>
      <c r="AW1675" s="259"/>
      <c r="AX1675" s="259"/>
      <c r="AY1675" s="259"/>
      <c r="AZ1675" s="259"/>
      <c r="BA1675" s="259"/>
      <c r="BB1675" s="259"/>
      <c r="BC1675" s="259"/>
      <c r="BD1675" s="259"/>
      <c r="BE1675" s="259"/>
      <c r="BF1675" s="259"/>
      <c r="BG1675" s="259"/>
      <c r="BH1675" s="259"/>
      <c r="BI1675" s="259"/>
      <c r="BJ1675" s="259"/>
      <c r="BK1675" s="259"/>
      <c r="BL1675" s="259"/>
      <c r="BM1675" s="259"/>
      <c r="BN1675" s="259"/>
      <c r="BO1675" s="259"/>
      <c r="BP1675" s="259"/>
      <c r="BQ1675" s="259"/>
      <c r="BR1675" s="259"/>
      <c r="BS1675" s="259"/>
      <c r="BT1675" s="259"/>
      <c r="BU1675" s="259"/>
      <c r="BV1675" s="259"/>
      <c r="BW1675" s="259"/>
      <c r="BX1675" s="259"/>
      <c r="BY1675" s="259"/>
      <c r="BZ1675" s="259"/>
      <c r="CA1675" s="259"/>
      <c r="CB1675" s="259"/>
      <c r="CC1675" s="259"/>
      <c r="CD1675" s="259"/>
      <c r="CE1675" s="259"/>
    </row>
    <row r="1676" spans="46:83" x14ac:dyDescent="0.15">
      <c r="AT1676" s="259"/>
      <c r="AU1676" s="259"/>
      <c r="AV1676" s="259"/>
      <c r="AW1676" s="259"/>
      <c r="AX1676" s="259"/>
      <c r="AY1676" s="259"/>
      <c r="AZ1676" s="259"/>
      <c r="BA1676" s="259"/>
      <c r="BB1676" s="259"/>
      <c r="BC1676" s="259"/>
      <c r="BD1676" s="259"/>
      <c r="BE1676" s="259"/>
      <c r="BF1676" s="259"/>
      <c r="BG1676" s="259"/>
      <c r="BH1676" s="259"/>
      <c r="BI1676" s="259"/>
      <c r="BJ1676" s="259"/>
      <c r="BK1676" s="259"/>
      <c r="BL1676" s="259"/>
      <c r="BM1676" s="259"/>
      <c r="BN1676" s="259"/>
      <c r="BO1676" s="259"/>
      <c r="BP1676" s="259"/>
      <c r="BQ1676" s="259"/>
      <c r="BR1676" s="259"/>
      <c r="BS1676" s="259"/>
      <c r="BT1676" s="259"/>
      <c r="BU1676" s="259"/>
      <c r="BV1676" s="259"/>
      <c r="BW1676" s="259"/>
      <c r="BX1676" s="259"/>
      <c r="BY1676" s="259"/>
      <c r="BZ1676" s="259"/>
      <c r="CA1676" s="259"/>
      <c r="CB1676" s="259"/>
      <c r="CC1676" s="259"/>
      <c r="CD1676" s="259"/>
      <c r="CE1676" s="259"/>
    </row>
    <row r="1677" spans="46:83" x14ac:dyDescent="0.15">
      <c r="AT1677" s="259"/>
      <c r="AU1677" s="259"/>
      <c r="AV1677" s="259"/>
      <c r="AW1677" s="259"/>
      <c r="AX1677" s="259"/>
      <c r="AY1677" s="259"/>
      <c r="AZ1677" s="259"/>
      <c r="BA1677" s="259"/>
      <c r="BB1677" s="259"/>
      <c r="BC1677" s="259"/>
      <c r="BD1677" s="259"/>
      <c r="BE1677" s="259"/>
      <c r="BF1677" s="259"/>
      <c r="BG1677" s="259"/>
      <c r="BH1677" s="259"/>
      <c r="BI1677" s="259"/>
      <c r="BJ1677" s="259"/>
      <c r="BK1677" s="259"/>
      <c r="BL1677" s="259"/>
      <c r="BM1677" s="259"/>
      <c r="BN1677" s="259"/>
      <c r="BO1677" s="259"/>
      <c r="BP1677" s="259"/>
      <c r="BQ1677" s="259"/>
      <c r="BR1677" s="259"/>
      <c r="BS1677" s="259"/>
      <c r="BT1677" s="259"/>
      <c r="BU1677" s="259"/>
      <c r="BV1677" s="259"/>
      <c r="BW1677" s="259"/>
      <c r="BX1677" s="259"/>
      <c r="BY1677" s="259"/>
      <c r="BZ1677" s="259"/>
      <c r="CA1677" s="259"/>
      <c r="CB1677" s="259"/>
      <c r="CC1677" s="259"/>
      <c r="CD1677" s="259"/>
      <c r="CE1677" s="259"/>
    </row>
    <row r="1678" spans="46:83" x14ac:dyDescent="0.15">
      <c r="AT1678" s="259"/>
      <c r="AU1678" s="259"/>
      <c r="AV1678" s="259"/>
      <c r="AW1678" s="259"/>
      <c r="AX1678" s="259"/>
      <c r="AY1678" s="259"/>
      <c r="AZ1678" s="259"/>
      <c r="BA1678" s="259"/>
      <c r="BB1678" s="259"/>
      <c r="BC1678" s="259"/>
      <c r="BD1678" s="259"/>
      <c r="BE1678" s="259"/>
      <c r="BF1678" s="259"/>
      <c r="BG1678" s="259"/>
      <c r="BH1678" s="259"/>
      <c r="BI1678" s="259"/>
      <c r="BJ1678" s="259"/>
      <c r="BK1678" s="259"/>
      <c r="BL1678" s="259"/>
      <c r="BM1678" s="259"/>
      <c r="BN1678" s="259"/>
      <c r="BO1678" s="259"/>
      <c r="BP1678" s="259"/>
      <c r="BQ1678" s="259"/>
      <c r="BR1678" s="259"/>
      <c r="BS1678" s="259"/>
      <c r="BT1678" s="259"/>
      <c r="BU1678" s="259"/>
      <c r="BV1678" s="259"/>
      <c r="BW1678" s="259"/>
      <c r="BX1678" s="259"/>
      <c r="BY1678" s="259"/>
      <c r="BZ1678" s="259"/>
      <c r="CA1678" s="259"/>
      <c r="CB1678" s="259"/>
      <c r="CC1678" s="259"/>
      <c r="CD1678" s="259"/>
      <c r="CE1678" s="259"/>
    </row>
    <row r="1679" spans="46:83" x14ac:dyDescent="0.15">
      <c r="AT1679" s="259"/>
      <c r="AU1679" s="259"/>
      <c r="AV1679" s="259"/>
      <c r="AW1679" s="259"/>
      <c r="AX1679" s="259"/>
      <c r="AY1679" s="259"/>
      <c r="AZ1679" s="259"/>
      <c r="BA1679" s="259"/>
      <c r="BB1679" s="259"/>
      <c r="BC1679" s="259"/>
      <c r="BD1679" s="259"/>
      <c r="BE1679" s="259"/>
      <c r="BF1679" s="259"/>
      <c r="BG1679" s="259"/>
      <c r="BH1679" s="259"/>
      <c r="BI1679" s="259"/>
      <c r="BJ1679" s="259"/>
      <c r="BK1679" s="259"/>
      <c r="BL1679" s="259"/>
      <c r="BM1679" s="259"/>
      <c r="BN1679" s="259"/>
      <c r="BO1679" s="259"/>
      <c r="BP1679" s="259"/>
      <c r="BQ1679" s="259"/>
      <c r="BR1679" s="259"/>
      <c r="BS1679" s="259"/>
      <c r="BT1679" s="259"/>
      <c r="BU1679" s="259"/>
      <c r="BV1679" s="259"/>
      <c r="BW1679" s="259"/>
      <c r="BX1679" s="259"/>
      <c r="BY1679" s="259"/>
      <c r="BZ1679" s="259"/>
      <c r="CA1679" s="259"/>
      <c r="CB1679" s="259"/>
      <c r="CC1679" s="259"/>
      <c r="CD1679" s="259"/>
      <c r="CE1679" s="259"/>
    </row>
    <row r="1680" spans="46:83" x14ac:dyDescent="0.15">
      <c r="AT1680" s="259"/>
      <c r="AU1680" s="259"/>
      <c r="AV1680" s="259"/>
      <c r="AW1680" s="259"/>
      <c r="AX1680" s="259"/>
      <c r="AY1680" s="259"/>
      <c r="AZ1680" s="259"/>
      <c r="BA1680" s="259"/>
      <c r="BB1680" s="259"/>
      <c r="BC1680" s="259"/>
      <c r="BD1680" s="259"/>
      <c r="BE1680" s="259"/>
      <c r="BF1680" s="259"/>
      <c r="BG1680" s="259"/>
      <c r="BH1680" s="259"/>
      <c r="BI1680" s="259"/>
      <c r="BJ1680" s="259"/>
      <c r="BK1680" s="259"/>
      <c r="BL1680" s="259"/>
      <c r="BM1680" s="259"/>
      <c r="BN1680" s="259"/>
      <c r="BO1680" s="259"/>
      <c r="BP1680" s="259"/>
      <c r="BQ1680" s="259"/>
      <c r="BR1680" s="259"/>
      <c r="BS1680" s="259"/>
      <c r="BT1680" s="259"/>
      <c r="BU1680" s="259"/>
      <c r="BV1680" s="259"/>
      <c r="BW1680" s="259"/>
      <c r="BX1680" s="259"/>
      <c r="BY1680" s="259"/>
      <c r="BZ1680" s="259"/>
      <c r="CA1680" s="259"/>
      <c r="CB1680" s="259"/>
      <c r="CC1680" s="259"/>
      <c r="CD1680" s="259"/>
      <c r="CE1680" s="259"/>
    </row>
    <row r="1681" spans="46:83" x14ac:dyDescent="0.15">
      <c r="AT1681" s="259"/>
      <c r="AU1681" s="259"/>
      <c r="AV1681" s="259"/>
      <c r="AW1681" s="259"/>
      <c r="AX1681" s="259"/>
      <c r="AY1681" s="259"/>
      <c r="AZ1681" s="259"/>
      <c r="BA1681" s="259"/>
      <c r="BB1681" s="259"/>
      <c r="BC1681" s="259"/>
      <c r="BD1681" s="259"/>
      <c r="BE1681" s="259"/>
      <c r="BF1681" s="259"/>
      <c r="BG1681" s="259"/>
      <c r="BH1681" s="259"/>
      <c r="BI1681" s="259"/>
      <c r="BJ1681" s="259"/>
      <c r="BK1681" s="259"/>
      <c r="BL1681" s="259"/>
      <c r="BM1681" s="259"/>
      <c r="BN1681" s="259"/>
      <c r="BO1681" s="259"/>
      <c r="BP1681" s="259"/>
      <c r="BQ1681" s="259"/>
      <c r="BR1681" s="259"/>
      <c r="BS1681" s="259"/>
      <c r="BT1681" s="259"/>
      <c r="BU1681" s="259"/>
      <c r="BV1681" s="259"/>
      <c r="BW1681" s="259"/>
      <c r="BX1681" s="259"/>
      <c r="BY1681" s="259"/>
      <c r="BZ1681" s="259"/>
      <c r="CA1681" s="259"/>
      <c r="CB1681" s="259"/>
      <c r="CC1681" s="259"/>
      <c r="CD1681" s="259"/>
      <c r="CE1681" s="259"/>
    </row>
    <row r="1682" spans="46:83" x14ac:dyDescent="0.15">
      <c r="AT1682" s="259"/>
      <c r="AU1682" s="259"/>
      <c r="AV1682" s="259"/>
      <c r="AW1682" s="259"/>
      <c r="AX1682" s="259"/>
      <c r="AY1682" s="259"/>
      <c r="AZ1682" s="259"/>
      <c r="BA1682" s="259"/>
      <c r="BB1682" s="259"/>
      <c r="BC1682" s="259"/>
      <c r="BD1682" s="259"/>
      <c r="BE1682" s="259"/>
      <c r="BF1682" s="259"/>
      <c r="BG1682" s="259"/>
      <c r="BH1682" s="259"/>
      <c r="BI1682" s="259"/>
      <c r="BJ1682" s="259"/>
      <c r="BK1682" s="259"/>
      <c r="BL1682" s="259"/>
      <c r="BM1682" s="259"/>
      <c r="BN1682" s="259"/>
      <c r="BO1682" s="259"/>
      <c r="BP1682" s="259"/>
      <c r="BQ1682" s="259"/>
      <c r="BR1682" s="259"/>
      <c r="BS1682" s="259"/>
      <c r="BT1682" s="259"/>
      <c r="BU1682" s="259"/>
      <c r="BV1682" s="259"/>
      <c r="BW1682" s="259"/>
      <c r="BX1682" s="259"/>
      <c r="BY1682" s="259"/>
      <c r="BZ1682" s="259"/>
      <c r="CA1682" s="259"/>
      <c r="CB1682" s="259"/>
      <c r="CC1682" s="259"/>
      <c r="CD1682" s="259"/>
      <c r="CE1682" s="259"/>
    </row>
    <row r="1683" spans="46:83" x14ac:dyDescent="0.15">
      <c r="AT1683" s="259"/>
      <c r="AU1683" s="259"/>
      <c r="AV1683" s="259"/>
      <c r="AW1683" s="259"/>
      <c r="AX1683" s="259"/>
      <c r="AY1683" s="259"/>
      <c r="AZ1683" s="259"/>
      <c r="BA1683" s="259"/>
      <c r="BB1683" s="259"/>
      <c r="BC1683" s="259"/>
      <c r="BD1683" s="259"/>
      <c r="BE1683" s="259"/>
      <c r="BF1683" s="259"/>
      <c r="BG1683" s="259"/>
      <c r="BH1683" s="259"/>
      <c r="BI1683" s="259"/>
      <c r="BJ1683" s="259"/>
      <c r="BK1683" s="259"/>
      <c r="BL1683" s="259"/>
      <c r="BM1683" s="259"/>
      <c r="BN1683" s="259"/>
      <c r="BO1683" s="259"/>
      <c r="BP1683" s="259"/>
      <c r="BQ1683" s="259"/>
      <c r="BR1683" s="259"/>
      <c r="BS1683" s="259"/>
      <c r="BT1683" s="259"/>
      <c r="BU1683" s="259"/>
      <c r="BV1683" s="259"/>
      <c r="BW1683" s="259"/>
      <c r="BX1683" s="259"/>
      <c r="BY1683" s="259"/>
      <c r="BZ1683" s="259"/>
      <c r="CA1683" s="259"/>
      <c r="CB1683" s="259"/>
      <c r="CC1683" s="259"/>
      <c r="CD1683" s="259"/>
      <c r="CE1683" s="259"/>
    </row>
    <row r="1684" spans="46:83" x14ac:dyDescent="0.15">
      <c r="AT1684" s="259"/>
      <c r="AU1684" s="259"/>
      <c r="AV1684" s="259"/>
      <c r="AW1684" s="259"/>
      <c r="AX1684" s="259"/>
      <c r="AY1684" s="259"/>
      <c r="AZ1684" s="259"/>
      <c r="BA1684" s="259"/>
      <c r="BB1684" s="259"/>
      <c r="BC1684" s="259"/>
      <c r="BD1684" s="259"/>
      <c r="BE1684" s="259"/>
      <c r="BF1684" s="259"/>
      <c r="BG1684" s="259"/>
      <c r="BH1684" s="259"/>
      <c r="BI1684" s="259"/>
      <c r="BJ1684" s="259"/>
      <c r="BK1684" s="259"/>
      <c r="BL1684" s="259"/>
      <c r="BM1684" s="259"/>
      <c r="BN1684" s="259"/>
      <c r="BO1684" s="259"/>
      <c r="BP1684" s="259"/>
      <c r="BQ1684" s="259"/>
      <c r="BR1684" s="259"/>
      <c r="BS1684" s="259"/>
      <c r="BT1684" s="259"/>
      <c r="BU1684" s="259"/>
      <c r="BV1684" s="259"/>
      <c r="BW1684" s="259"/>
      <c r="BX1684" s="259"/>
      <c r="BY1684" s="259"/>
      <c r="BZ1684" s="259"/>
      <c r="CA1684" s="259"/>
      <c r="CB1684" s="259"/>
      <c r="CC1684" s="259"/>
      <c r="CD1684" s="259"/>
      <c r="CE1684" s="259"/>
    </row>
    <row r="1685" spans="46:83" x14ac:dyDescent="0.15">
      <c r="AT1685" s="259"/>
      <c r="AU1685" s="259"/>
      <c r="AV1685" s="259"/>
      <c r="AW1685" s="259"/>
      <c r="AX1685" s="259"/>
      <c r="AY1685" s="259"/>
      <c r="AZ1685" s="259"/>
      <c r="BA1685" s="259"/>
      <c r="BB1685" s="259"/>
      <c r="BC1685" s="259"/>
      <c r="BD1685" s="259"/>
      <c r="BE1685" s="259"/>
      <c r="BF1685" s="259"/>
      <c r="BG1685" s="259"/>
      <c r="BH1685" s="259"/>
      <c r="BI1685" s="259"/>
      <c r="BJ1685" s="259"/>
      <c r="BK1685" s="259"/>
      <c r="BL1685" s="259"/>
      <c r="BM1685" s="259"/>
      <c r="BN1685" s="259"/>
      <c r="BO1685" s="259"/>
      <c r="BP1685" s="259"/>
      <c r="BQ1685" s="259"/>
      <c r="BR1685" s="259"/>
      <c r="BS1685" s="259"/>
      <c r="BT1685" s="259"/>
      <c r="BU1685" s="259"/>
      <c r="BV1685" s="259"/>
      <c r="BW1685" s="259"/>
      <c r="BX1685" s="259"/>
      <c r="BY1685" s="259"/>
      <c r="BZ1685" s="259"/>
      <c r="CA1685" s="259"/>
      <c r="CB1685" s="259"/>
      <c r="CC1685" s="259"/>
      <c r="CD1685" s="259"/>
      <c r="CE1685" s="259"/>
    </row>
    <row r="1686" spans="46:83" x14ac:dyDescent="0.15">
      <c r="AT1686" s="259"/>
      <c r="AU1686" s="259"/>
      <c r="AV1686" s="259"/>
      <c r="AW1686" s="259"/>
      <c r="AX1686" s="259"/>
      <c r="AY1686" s="259"/>
      <c r="AZ1686" s="259"/>
      <c r="BA1686" s="259"/>
      <c r="BB1686" s="259"/>
      <c r="BC1686" s="259"/>
      <c r="BD1686" s="259"/>
      <c r="BE1686" s="259"/>
      <c r="BF1686" s="259"/>
      <c r="BG1686" s="259"/>
      <c r="BH1686" s="259"/>
      <c r="BI1686" s="259"/>
      <c r="BJ1686" s="259"/>
      <c r="BK1686" s="259"/>
      <c r="BL1686" s="259"/>
      <c r="BM1686" s="259"/>
      <c r="BN1686" s="259"/>
      <c r="BO1686" s="259"/>
      <c r="BP1686" s="259"/>
      <c r="BQ1686" s="259"/>
      <c r="BR1686" s="259"/>
      <c r="BS1686" s="259"/>
      <c r="BT1686" s="259"/>
      <c r="BU1686" s="259"/>
      <c r="BV1686" s="259"/>
      <c r="BW1686" s="259"/>
      <c r="BX1686" s="259"/>
      <c r="BY1686" s="259"/>
      <c r="BZ1686" s="259"/>
      <c r="CA1686" s="259"/>
      <c r="CB1686" s="259"/>
      <c r="CC1686" s="259"/>
      <c r="CD1686" s="259"/>
      <c r="CE1686" s="259"/>
    </row>
    <row r="1687" spans="46:83" x14ac:dyDescent="0.15">
      <c r="AT1687" s="259"/>
      <c r="AU1687" s="259"/>
      <c r="AV1687" s="259"/>
      <c r="AW1687" s="259"/>
      <c r="AX1687" s="259"/>
      <c r="AY1687" s="259"/>
      <c r="AZ1687" s="259"/>
      <c r="BA1687" s="259"/>
      <c r="BB1687" s="259"/>
      <c r="BC1687" s="259"/>
      <c r="BD1687" s="259"/>
      <c r="BE1687" s="259"/>
      <c r="BF1687" s="259"/>
      <c r="BG1687" s="259"/>
      <c r="BH1687" s="259"/>
      <c r="BI1687" s="259"/>
      <c r="BJ1687" s="259"/>
      <c r="BK1687" s="259"/>
      <c r="BL1687" s="259"/>
      <c r="BM1687" s="259"/>
      <c r="BN1687" s="259"/>
      <c r="BO1687" s="259"/>
      <c r="BP1687" s="259"/>
      <c r="BQ1687" s="259"/>
      <c r="BR1687" s="259"/>
      <c r="BS1687" s="259"/>
      <c r="BT1687" s="259"/>
      <c r="BU1687" s="259"/>
      <c r="BV1687" s="259"/>
      <c r="BW1687" s="259"/>
      <c r="BX1687" s="259"/>
      <c r="BY1687" s="259"/>
      <c r="BZ1687" s="259"/>
      <c r="CA1687" s="259"/>
      <c r="CB1687" s="259"/>
      <c r="CC1687" s="259"/>
      <c r="CD1687" s="259"/>
      <c r="CE1687" s="259"/>
    </row>
    <row r="1688" spans="46:83" x14ac:dyDescent="0.15">
      <c r="AT1688" s="259"/>
      <c r="AU1688" s="259"/>
      <c r="AV1688" s="259"/>
      <c r="AW1688" s="259"/>
      <c r="AX1688" s="259"/>
      <c r="AY1688" s="259"/>
      <c r="AZ1688" s="259"/>
      <c r="BA1688" s="259"/>
      <c r="BB1688" s="259"/>
      <c r="BC1688" s="259"/>
      <c r="BD1688" s="259"/>
      <c r="BE1688" s="259"/>
      <c r="BF1688" s="259"/>
      <c r="BG1688" s="259"/>
      <c r="BH1688" s="259"/>
      <c r="BI1688" s="259"/>
      <c r="BJ1688" s="259"/>
      <c r="BK1688" s="259"/>
      <c r="BL1688" s="259"/>
      <c r="BM1688" s="259"/>
      <c r="BN1688" s="259"/>
      <c r="BO1688" s="259"/>
      <c r="BP1688" s="259"/>
      <c r="BQ1688" s="259"/>
      <c r="BR1688" s="259"/>
      <c r="BS1688" s="259"/>
      <c r="BT1688" s="259"/>
      <c r="BU1688" s="259"/>
      <c r="BV1688" s="259"/>
      <c r="BW1688" s="259"/>
      <c r="BX1688" s="259"/>
      <c r="BY1688" s="259"/>
      <c r="BZ1688" s="259"/>
      <c r="CA1688" s="259"/>
      <c r="CB1688" s="259"/>
      <c r="CC1688" s="259"/>
      <c r="CD1688" s="259"/>
      <c r="CE1688" s="259"/>
    </row>
    <row r="1689" spans="46:83" x14ac:dyDescent="0.15">
      <c r="AT1689" s="259"/>
      <c r="AU1689" s="259"/>
      <c r="AV1689" s="259"/>
      <c r="AW1689" s="259"/>
      <c r="AX1689" s="259"/>
      <c r="AY1689" s="259"/>
      <c r="AZ1689" s="259"/>
      <c r="BA1689" s="259"/>
      <c r="BB1689" s="259"/>
      <c r="BC1689" s="259"/>
      <c r="BD1689" s="259"/>
      <c r="BE1689" s="259"/>
      <c r="BF1689" s="259"/>
      <c r="BG1689" s="259"/>
      <c r="BH1689" s="259"/>
      <c r="BI1689" s="259"/>
      <c r="BJ1689" s="259"/>
      <c r="BK1689" s="259"/>
      <c r="BL1689" s="259"/>
      <c r="BM1689" s="259"/>
      <c r="BN1689" s="259"/>
      <c r="BO1689" s="259"/>
      <c r="BP1689" s="259"/>
      <c r="BQ1689" s="259"/>
      <c r="BR1689" s="259"/>
      <c r="BS1689" s="259"/>
      <c r="BT1689" s="259"/>
      <c r="BU1689" s="259"/>
      <c r="BV1689" s="259"/>
      <c r="BW1689" s="259"/>
      <c r="BX1689" s="259"/>
      <c r="BY1689" s="259"/>
      <c r="BZ1689" s="259"/>
      <c r="CA1689" s="259"/>
      <c r="CB1689" s="259"/>
      <c r="CC1689" s="259"/>
      <c r="CD1689" s="259"/>
      <c r="CE1689" s="259"/>
    </row>
    <row r="1690" spans="46:83" x14ac:dyDescent="0.15">
      <c r="AT1690" s="259"/>
      <c r="AU1690" s="259"/>
      <c r="AV1690" s="259"/>
      <c r="AW1690" s="259"/>
      <c r="AX1690" s="259"/>
      <c r="AY1690" s="259"/>
      <c r="AZ1690" s="259"/>
      <c r="BA1690" s="259"/>
      <c r="BB1690" s="259"/>
      <c r="BC1690" s="259"/>
      <c r="BD1690" s="259"/>
      <c r="BE1690" s="259"/>
      <c r="BF1690" s="259"/>
      <c r="BG1690" s="259"/>
      <c r="BH1690" s="259"/>
      <c r="BI1690" s="259"/>
      <c r="BJ1690" s="259"/>
      <c r="BK1690" s="259"/>
      <c r="BL1690" s="259"/>
      <c r="BM1690" s="259"/>
      <c r="BN1690" s="259"/>
      <c r="BO1690" s="259"/>
      <c r="BP1690" s="259"/>
      <c r="BQ1690" s="259"/>
      <c r="BR1690" s="259"/>
      <c r="BS1690" s="259"/>
      <c r="BT1690" s="259"/>
      <c r="BU1690" s="259"/>
      <c r="BV1690" s="259"/>
      <c r="BW1690" s="259"/>
      <c r="BX1690" s="259"/>
      <c r="BY1690" s="259"/>
      <c r="BZ1690" s="259"/>
      <c r="CA1690" s="259"/>
      <c r="CB1690" s="259"/>
      <c r="CC1690" s="259"/>
      <c r="CD1690" s="259"/>
      <c r="CE1690" s="259"/>
    </row>
    <row r="1691" spans="46:83" x14ac:dyDescent="0.15">
      <c r="AT1691" s="259"/>
      <c r="AU1691" s="259"/>
      <c r="AV1691" s="259"/>
      <c r="AW1691" s="259"/>
      <c r="AX1691" s="259"/>
      <c r="AY1691" s="259"/>
      <c r="AZ1691" s="259"/>
      <c r="BA1691" s="259"/>
      <c r="BB1691" s="259"/>
      <c r="BC1691" s="259"/>
      <c r="BD1691" s="259"/>
      <c r="BE1691" s="259"/>
      <c r="BF1691" s="259"/>
      <c r="BG1691" s="259"/>
      <c r="BH1691" s="259"/>
      <c r="BI1691" s="259"/>
      <c r="BJ1691" s="259"/>
      <c r="BK1691" s="259"/>
      <c r="BL1691" s="259"/>
      <c r="BM1691" s="259"/>
      <c r="BN1691" s="259"/>
      <c r="BO1691" s="259"/>
      <c r="BP1691" s="259"/>
      <c r="BQ1691" s="259"/>
      <c r="BR1691" s="259"/>
      <c r="BS1691" s="259"/>
      <c r="BT1691" s="259"/>
      <c r="BU1691" s="259"/>
      <c r="BV1691" s="259"/>
      <c r="BW1691" s="259"/>
      <c r="BX1691" s="259"/>
      <c r="BY1691" s="259"/>
      <c r="BZ1691" s="259"/>
      <c r="CA1691" s="259"/>
      <c r="CB1691" s="259"/>
      <c r="CC1691" s="259"/>
      <c r="CD1691" s="259"/>
      <c r="CE1691" s="259"/>
    </row>
    <row r="1692" spans="46:83" x14ac:dyDescent="0.15">
      <c r="AT1692" s="259"/>
      <c r="AU1692" s="259"/>
      <c r="AV1692" s="259"/>
      <c r="AW1692" s="259"/>
      <c r="AX1692" s="259"/>
      <c r="AY1692" s="259"/>
      <c r="AZ1692" s="259"/>
      <c r="BA1692" s="259"/>
      <c r="BB1692" s="259"/>
      <c r="BC1692" s="259"/>
      <c r="BD1692" s="259"/>
      <c r="BE1692" s="259"/>
      <c r="BF1692" s="259"/>
      <c r="BG1692" s="259"/>
      <c r="BH1692" s="259"/>
      <c r="BI1692" s="259"/>
      <c r="BJ1692" s="259"/>
      <c r="BK1692" s="259"/>
      <c r="BL1692" s="259"/>
      <c r="BM1692" s="259"/>
      <c r="BN1692" s="259"/>
      <c r="BO1692" s="259"/>
      <c r="BP1692" s="259"/>
      <c r="BQ1692" s="259"/>
      <c r="BR1692" s="259"/>
      <c r="BS1692" s="259"/>
      <c r="BT1692" s="259"/>
      <c r="BU1692" s="259"/>
      <c r="BV1692" s="259"/>
      <c r="BW1692" s="259"/>
      <c r="BX1692" s="259"/>
      <c r="BY1692" s="259"/>
      <c r="BZ1692" s="259"/>
      <c r="CA1692" s="259"/>
      <c r="CB1692" s="259"/>
      <c r="CC1692" s="259"/>
      <c r="CD1692" s="259"/>
      <c r="CE1692" s="259"/>
    </row>
    <row r="1693" spans="46:83" x14ac:dyDescent="0.15">
      <c r="AT1693" s="259"/>
      <c r="AU1693" s="259"/>
      <c r="AV1693" s="259"/>
      <c r="AW1693" s="259"/>
      <c r="AX1693" s="259"/>
      <c r="AY1693" s="259"/>
      <c r="AZ1693" s="259"/>
      <c r="BA1693" s="259"/>
      <c r="BB1693" s="259"/>
      <c r="BC1693" s="259"/>
      <c r="BD1693" s="259"/>
      <c r="BE1693" s="259"/>
      <c r="BF1693" s="259"/>
      <c r="BG1693" s="259"/>
      <c r="BH1693" s="259"/>
      <c r="BI1693" s="259"/>
      <c r="BJ1693" s="259"/>
      <c r="BK1693" s="259"/>
      <c r="BL1693" s="259"/>
      <c r="BM1693" s="259"/>
      <c r="BN1693" s="259"/>
      <c r="BO1693" s="259"/>
      <c r="BP1693" s="259"/>
      <c r="BQ1693" s="259"/>
      <c r="BR1693" s="259"/>
      <c r="BS1693" s="259"/>
      <c r="BT1693" s="259"/>
      <c r="BU1693" s="259"/>
      <c r="BV1693" s="259"/>
      <c r="BW1693" s="259"/>
      <c r="BX1693" s="259"/>
      <c r="BY1693" s="259"/>
      <c r="BZ1693" s="259"/>
      <c r="CA1693" s="259"/>
      <c r="CB1693" s="259"/>
      <c r="CC1693" s="259"/>
      <c r="CD1693" s="259"/>
      <c r="CE1693" s="259"/>
    </row>
    <row r="1694" spans="46:83" x14ac:dyDescent="0.15">
      <c r="AT1694" s="259"/>
      <c r="AU1694" s="259"/>
      <c r="AV1694" s="259"/>
      <c r="AW1694" s="259"/>
      <c r="AX1694" s="259"/>
      <c r="AY1694" s="259"/>
      <c r="AZ1694" s="259"/>
      <c r="BA1694" s="259"/>
      <c r="BB1694" s="259"/>
      <c r="BC1694" s="259"/>
      <c r="BD1694" s="259"/>
      <c r="BE1694" s="259"/>
      <c r="BF1694" s="259"/>
      <c r="BG1694" s="259"/>
      <c r="BH1694" s="259"/>
      <c r="BI1694" s="259"/>
      <c r="BJ1694" s="259"/>
      <c r="BK1694" s="259"/>
      <c r="BL1694" s="259"/>
      <c r="BM1694" s="259"/>
      <c r="BN1694" s="259"/>
      <c r="BO1694" s="259"/>
      <c r="BP1694" s="259"/>
      <c r="BQ1694" s="259"/>
      <c r="BR1694" s="259"/>
      <c r="BS1694" s="259"/>
      <c r="BT1694" s="259"/>
      <c r="BU1694" s="259"/>
      <c r="BV1694" s="259"/>
      <c r="BW1694" s="259"/>
      <c r="BX1694" s="259"/>
      <c r="BY1694" s="259"/>
      <c r="BZ1694" s="259"/>
      <c r="CA1694" s="259"/>
      <c r="CB1694" s="259"/>
      <c r="CC1694" s="259"/>
      <c r="CD1694" s="259"/>
      <c r="CE1694" s="259"/>
    </row>
    <row r="1695" spans="46:83" x14ac:dyDescent="0.15">
      <c r="AT1695" s="259"/>
      <c r="AU1695" s="259"/>
      <c r="AV1695" s="259"/>
      <c r="AW1695" s="259"/>
      <c r="AX1695" s="259"/>
      <c r="AY1695" s="259"/>
      <c r="AZ1695" s="259"/>
      <c r="BA1695" s="259"/>
      <c r="BB1695" s="259"/>
      <c r="BC1695" s="259"/>
      <c r="BD1695" s="259"/>
      <c r="BE1695" s="259"/>
      <c r="BF1695" s="259"/>
      <c r="BG1695" s="259"/>
      <c r="BH1695" s="259"/>
      <c r="BI1695" s="259"/>
      <c r="BJ1695" s="259"/>
      <c r="BK1695" s="259"/>
      <c r="BL1695" s="259"/>
      <c r="BM1695" s="259"/>
      <c r="BN1695" s="259"/>
      <c r="BO1695" s="259"/>
      <c r="BP1695" s="259"/>
      <c r="BQ1695" s="259"/>
      <c r="BR1695" s="259"/>
      <c r="BS1695" s="259"/>
      <c r="BT1695" s="259"/>
      <c r="BU1695" s="259"/>
      <c r="BV1695" s="259"/>
      <c r="BW1695" s="259"/>
      <c r="BX1695" s="259"/>
      <c r="BY1695" s="259"/>
      <c r="BZ1695" s="259"/>
      <c r="CA1695" s="259"/>
      <c r="CB1695" s="259"/>
      <c r="CC1695" s="259"/>
      <c r="CD1695" s="259"/>
      <c r="CE1695" s="259"/>
    </row>
    <row r="1696" spans="46:83" x14ac:dyDescent="0.15">
      <c r="AT1696" s="259"/>
      <c r="AU1696" s="259"/>
      <c r="AV1696" s="259"/>
      <c r="AW1696" s="259"/>
      <c r="AX1696" s="259"/>
      <c r="AY1696" s="259"/>
      <c r="AZ1696" s="259"/>
      <c r="BA1696" s="259"/>
      <c r="BB1696" s="259"/>
      <c r="BC1696" s="259"/>
      <c r="BD1696" s="259"/>
      <c r="BE1696" s="259"/>
      <c r="BF1696" s="259"/>
      <c r="BG1696" s="259"/>
      <c r="BH1696" s="259"/>
      <c r="BI1696" s="259"/>
      <c r="BJ1696" s="259"/>
      <c r="BK1696" s="259"/>
      <c r="BL1696" s="259"/>
      <c r="BM1696" s="259"/>
      <c r="BN1696" s="259"/>
      <c r="BO1696" s="259"/>
      <c r="BP1696" s="259"/>
      <c r="BQ1696" s="259"/>
      <c r="BR1696" s="259"/>
      <c r="BS1696" s="259"/>
      <c r="BT1696" s="259"/>
      <c r="BU1696" s="259"/>
      <c r="BV1696" s="259"/>
      <c r="BW1696" s="259"/>
      <c r="BX1696" s="259"/>
      <c r="BY1696" s="259"/>
      <c r="BZ1696" s="259"/>
      <c r="CA1696" s="259"/>
      <c r="CB1696" s="259"/>
      <c r="CC1696" s="259"/>
      <c r="CD1696" s="259"/>
      <c r="CE1696" s="259"/>
    </row>
    <row r="1697" spans="46:83" x14ac:dyDescent="0.15">
      <c r="AT1697" s="259"/>
      <c r="AU1697" s="259"/>
      <c r="AV1697" s="259"/>
      <c r="AW1697" s="259"/>
      <c r="AX1697" s="259"/>
      <c r="AY1697" s="259"/>
      <c r="AZ1697" s="259"/>
      <c r="BA1697" s="259"/>
      <c r="BB1697" s="259"/>
      <c r="BC1697" s="259"/>
      <c r="BD1697" s="259"/>
      <c r="BE1697" s="259"/>
      <c r="BF1697" s="259"/>
      <c r="BG1697" s="259"/>
      <c r="BH1697" s="259"/>
      <c r="BI1697" s="259"/>
      <c r="BJ1697" s="259"/>
      <c r="BK1697" s="259"/>
      <c r="BL1697" s="259"/>
      <c r="BM1697" s="259"/>
      <c r="BN1697" s="259"/>
      <c r="BO1697" s="259"/>
      <c r="BP1697" s="259"/>
      <c r="BQ1697" s="259"/>
      <c r="BR1697" s="259"/>
      <c r="BS1697" s="259"/>
      <c r="BT1697" s="259"/>
      <c r="BU1697" s="259"/>
      <c r="BV1697" s="259"/>
      <c r="BW1697" s="259"/>
      <c r="BX1697" s="259"/>
      <c r="BY1697" s="259"/>
      <c r="BZ1697" s="259"/>
      <c r="CA1697" s="259"/>
      <c r="CB1697" s="259"/>
      <c r="CC1697" s="259"/>
      <c r="CD1697" s="259"/>
      <c r="CE1697" s="259"/>
    </row>
    <row r="1698" spans="46:83" x14ac:dyDescent="0.15">
      <c r="AT1698" s="259"/>
      <c r="AU1698" s="259"/>
      <c r="AV1698" s="259"/>
      <c r="AW1698" s="259"/>
      <c r="AX1698" s="259"/>
      <c r="AY1698" s="259"/>
      <c r="AZ1698" s="259"/>
      <c r="BA1698" s="259"/>
      <c r="BB1698" s="259"/>
      <c r="BC1698" s="259"/>
      <c r="BD1698" s="259"/>
      <c r="BE1698" s="259"/>
      <c r="BF1698" s="259"/>
      <c r="BG1698" s="259"/>
      <c r="BH1698" s="259"/>
      <c r="BI1698" s="259"/>
      <c r="BJ1698" s="259"/>
      <c r="BK1698" s="259"/>
      <c r="BL1698" s="259"/>
      <c r="BM1698" s="259"/>
      <c r="BN1698" s="259"/>
      <c r="BO1698" s="259"/>
      <c r="BP1698" s="259"/>
      <c r="BQ1698" s="259"/>
      <c r="BR1698" s="259"/>
      <c r="BS1698" s="259"/>
      <c r="BT1698" s="259"/>
      <c r="BU1698" s="259"/>
      <c r="BV1698" s="259"/>
      <c r="BW1698" s="259"/>
      <c r="BX1698" s="259"/>
      <c r="BY1698" s="259"/>
      <c r="BZ1698" s="259"/>
      <c r="CA1698" s="259"/>
      <c r="CB1698" s="259"/>
      <c r="CC1698" s="259"/>
      <c r="CD1698" s="259"/>
      <c r="CE1698" s="259"/>
    </row>
    <row r="1699" spans="46:83" x14ac:dyDescent="0.15">
      <c r="AT1699" s="259"/>
      <c r="AU1699" s="259"/>
      <c r="AV1699" s="259"/>
      <c r="AW1699" s="259"/>
      <c r="AX1699" s="259"/>
      <c r="AY1699" s="259"/>
      <c r="AZ1699" s="259"/>
      <c r="BA1699" s="259"/>
      <c r="BB1699" s="259"/>
      <c r="BC1699" s="259"/>
      <c r="BD1699" s="259"/>
      <c r="BE1699" s="259"/>
      <c r="BF1699" s="259"/>
      <c r="BG1699" s="259"/>
      <c r="BH1699" s="259"/>
      <c r="BI1699" s="259"/>
      <c r="BJ1699" s="259"/>
      <c r="BK1699" s="259"/>
      <c r="BL1699" s="259"/>
      <c r="BM1699" s="259"/>
      <c r="BN1699" s="259"/>
      <c r="BO1699" s="259"/>
      <c r="BP1699" s="259"/>
      <c r="BQ1699" s="259"/>
      <c r="BR1699" s="259"/>
      <c r="BS1699" s="259"/>
      <c r="BT1699" s="259"/>
      <c r="BU1699" s="259"/>
      <c r="BV1699" s="259"/>
      <c r="BW1699" s="259"/>
      <c r="BX1699" s="259"/>
      <c r="BY1699" s="259"/>
      <c r="BZ1699" s="259"/>
      <c r="CA1699" s="259"/>
      <c r="CB1699" s="259"/>
      <c r="CC1699" s="259"/>
      <c r="CD1699" s="259"/>
      <c r="CE1699" s="259"/>
    </row>
    <row r="1700" spans="46:83" x14ac:dyDescent="0.15">
      <c r="AT1700" s="259"/>
      <c r="AU1700" s="259"/>
      <c r="AV1700" s="259"/>
      <c r="AW1700" s="259"/>
      <c r="AX1700" s="259"/>
      <c r="AY1700" s="259"/>
      <c r="AZ1700" s="259"/>
      <c r="BA1700" s="259"/>
      <c r="BB1700" s="259"/>
      <c r="BC1700" s="259"/>
      <c r="BD1700" s="259"/>
      <c r="BE1700" s="259"/>
      <c r="BF1700" s="259"/>
      <c r="BG1700" s="259"/>
      <c r="BH1700" s="259"/>
      <c r="BI1700" s="259"/>
      <c r="BJ1700" s="259"/>
      <c r="BK1700" s="259"/>
      <c r="BL1700" s="259"/>
      <c r="BM1700" s="259"/>
      <c r="BN1700" s="259"/>
      <c r="BO1700" s="259"/>
      <c r="BP1700" s="259"/>
      <c r="BQ1700" s="259"/>
      <c r="BR1700" s="259"/>
      <c r="BS1700" s="259"/>
      <c r="BT1700" s="259"/>
      <c r="BU1700" s="259"/>
      <c r="BV1700" s="259"/>
      <c r="BW1700" s="259"/>
      <c r="BX1700" s="259"/>
      <c r="BY1700" s="259"/>
      <c r="BZ1700" s="259"/>
      <c r="CA1700" s="259"/>
      <c r="CB1700" s="259"/>
      <c r="CC1700" s="259"/>
      <c r="CD1700" s="259"/>
      <c r="CE1700" s="259"/>
    </row>
    <row r="1701" spans="46:83" x14ac:dyDescent="0.15">
      <c r="AT1701" s="259"/>
      <c r="AU1701" s="259"/>
      <c r="AV1701" s="259"/>
      <c r="AW1701" s="259"/>
      <c r="AX1701" s="259"/>
      <c r="AY1701" s="259"/>
      <c r="AZ1701" s="259"/>
      <c r="BA1701" s="259"/>
      <c r="BB1701" s="259"/>
      <c r="BC1701" s="259"/>
      <c r="BD1701" s="259"/>
      <c r="BE1701" s="259"/>
      <c r="BF1701" s="259"/>
      <c r="BG1701" s="259"/>
      <c r="BH1701" s="259"/>
      <c r="BI1701" s="259"/>
      <c r="BJ1701" s="259"/>
      <c r="BK1701" s="259"/>
      <c r="BL1701" s="259"/>
      <c r="BM1701" s="259"/>
      <c r="BN1701" s="259"/>
      <c r="BO1701" s="259"/>
      <c r="BP1701" s="259"/>
      <c r="BQ1701" s="259"/>
      <c r="BR1701" s="259"/>
      <c r="BS1701" s="259"/>
      <c r="BT1701" s="259"/>
      <c r="BU1701" s="259"/>
      <c r="BV1701" s="259"/>
      <c r="BW1701" s="259"/>
      <c r="BX1701" s="259"/>
      <c r="BY1701" s="259"/>
      <c r="BZ1701" s="259"/>
      <c r="CA1701" s="259"/>
      <c r="CB1701" s="259"/>
      <c r="CC1701" s="259"/>
      <c r="CD1701" s="259"/>
      <c r="CE1701" s="259"/>
    </row>
    <row r="1702" spans="46:83" x14ac:dyDescent="0.15">
      <c r="AT1702" s="259"/>
      <c r="AU1702" s="259"/>
      <c r="AV1702" s="259"/>
      <c r="AW1702" s="259"/>
      <c r="AX1702" s="259"/>
      <c r="AY1702" s="259"/>
      <c r="AZ1702" s="259"/>
      <c r="BA1702" s="259"/>
      <c r="BB1702" s="259"/>
      <c r="BC1702" s="259"/>
      <c r="BD1702" s="259"/>
      <c r="BE1702" s="259"/>
      <c r="BF1702" s="259"/>
      <c r="BG1702" s="259"/>
      <c r="BH1702" s="259"/>
      <c r="BI1702" s="259"/>
      <c r="BJ1702" s="259"/>
      <c r="BK1702" s="259"/>
      <c r="BL1702" s="259"/>
      <c r="BM1702" s="259"/>
      <c r="BN1702" s="259"/>
      <c r="BO1702" s="259"/>
      <c r="BP1702" s="259"/>
      <c r="BQ1702" s="259"/>
      <c r="BR1702" s="259"/>
      <c r="BS1702" s="259"/>
      <c r="BT1702" s="259"/>
      <c r="BU1702" s="259"/>
      <c r="BV1702" s="259"/>
      <c r="BW1702" s="259"/>
      <c r="BX1702" s="259"/>
      <c r="BY1702" s="259"/>
      <c r="BZ1702" s="259"/>
      <c r="CA1702" s="259"/>
      <c r="CB1702" s="259"/>
      <c r="CC1702" s="259"/>
      <c r="CD1702" s="259"/>
      <c r="CE1702" s="259"/>
    </row>
    <row r="1703" spans="46:83" x14ac:dyDescent="0.15">
      <c r="AT1703" s="259"/>
      <c r="AU1703" s="259"/>
      <c r="AV1703" s="259"/>
      <c r="AW1703" s="259"/>
      <c r="AX1703" s="259"/>
      <c r="AY1703" s="259"/>
      <c r="AZ1703" s="259"/>
      <c r="BA1703" s="259"/>
      <c r="BB1703" s="259"/>
      <c r="BC1703" s="259"/>
      <c r="BD1703" s="259"/>
      <c r="BE1703" s="259"/>
      <c r="BF1703" s="259"/>
      <c r="BG1703" s="259"/>
      <c r="BH1703" s="259"/>
      <c r="BI1703" s="259"/>
      <c r="BJ1703" s="259"/>
      <c r="BK1703" s="259"/>
      <c r="BL1703" s="259"/>
      <c r="BM1703" s="259"/>
      <c r="BN1703" s="259"/>
      <c r="BO1703" s="259"/>
      <c r="BP1703" s="259"/>
      <c r="BQ1703" s="259"/>
      <c r="BR1703" s="259"/>
      <c r="BS1703" s="259"/>
      <c r="BT1703" s="259"/>
      <c r="BU1703" s="259"/>
      <c r="BV1703" s="259"/>
      <c r="BW1703" s="259"/>
      <c r="BX1703" s="259"/>
      <c r="BY1703" s="259"/>
      <c r="BZ1703" s="259"/>
      <c r="CA1703" s="259"/>
      <c r="CB1703" s="259"/>
      <c r="CC1703" s="259"/>
      <c r="CD1703" s="259"/>
      <c r="CE1703" s="259"/>
    </row>
    <row r="1704" spans="46:83" x14ac:dyDescent="0.15">
      <c r="AT1704" s="259"/>
      <c r="AU1704" s="259"/>
      <c r="AV1704" s="259"/>
      <c r="AW1704" s="259"/>
      <c r="AX1704" s="259"/>
      <c r="AY1704" s="259"/>
      <c r="AZ1704" s="259"/>
      <c r="BA1704" s="259"/>
      <c r="BB1704" s="259"/>
      <c r="BC1704" s="259"/>
      <c r="BD1704" s="259"/>
      <c r="BE1704" s="259"/>
      <c r="BF1704" s="259"/>
      <c r="BG1704" s="259"/>
      <c r="BH1704" s="259"/>
      <c r="BI1704" s="259"/>
      <c r="BJ1704" s="259"/>
      <c r="BK1704" s="259"/>
      <c r="BL1704" s="259"/>
      <c r="BM1704" s="259"/>
      <c r="BN1704" s="259"/>
      <c r="BO1704" s="259"/>
      <c r="BP1704" s="259"/>
      <c r="BQ1704" s="259"/>
      <c r="BR1704" s="259"/>
      <c r="BS1704" s="259"/>
      <c r="BT1704" s="259"/>
      <c r="BU1704" s="259"/>
      <c r="BV1704" s="259"/>
      <c r="BW1704" s="259"/>
      <c r="BX1704" s="259"/>
      <c r="BY1704" s="259"/>
      <c r="BZ1704" s="259"/>
      <c r="CA1704" s="259"/>
      <c r="CB1704" s="259"/>
      <c r="CC1704" s="259"/>
      <c r="CD1704" s="259"/>
      <c r="CE1704" s="259"/>
    </row>
    <row r="1705" spans="46:83" x14ac:dyDescent="0.15">
      <c r="AT1705" s="259"/>
      <c r="AU1705" s="259"/>
      <c r="AV1705" s="259"/>
      <c r="AW1705" s="259"/>
      <c r="AX1705" s="259"/>
      <c r="AY1705" s="259"/>
      <c r="AZ1705" s="259"/>
      <c r="BA1705" s="259"/>
      <c r="BB1705" s="259"/>
      <c r="BC1705" s="259"/>
      <c r="BD1705" s="259"/>
      <c r="BE1705" s="259"/>
      <c r="BF1705" s="259"/>
      <c r="BG1705" s="259"/>
      <c r="BH1705" s="259"/>
      <c r="BI1705" s="259"/>
      <c r="BJ1705" s="259"/>
      <c r="BK1705" s="259"/>
      <c r="BL1705" s="259"/>
      <c r="BM1705" s="259"/>
      <c r="BN1705" s="259"/>
      <c r="BO1705" s="259"/>
      <c r="BP1705" s="259"/>
      <c r="BQ1705" s="259"/>
      <c r="BR1705" s="259"/>
      <c r="BS1705" s="259"/>
      <c r="BT1705" s="259"/>
      <c r="BU1705" s="259"/>
      <c r="BV1705" s="259"/>
      <c r="BW1705" s="259"/>
      <c r="BX1705" s="259"/>
      <c r="BY1705" s="259"/>
      <c r="BZ1705" s="259"/>
      <c r="CA1705" s="259"/>
      <c r="CB1705" s="259"/>
      <c r="CC1705" s="259"/>
      <c r="CD1705" s="259"/>
      <c r="CE1705" s="259"/>
    </row>
    <row r="1706" spans="46:83" x14ac:dyDescent="0.15">
      <c r="AT1706" s="259"/>
      <c r="AU1706" s="259"/>
      <c r="AV1706" s="259"/>
      <c r="AW1706" s="259"/>
      <c r="AX1706" s="259"/>
      <c r="AY1706" s="259"/>
      <c r="AZ1706" s="259"/>
      <c r="BA1706" s="259"/>
      <c r="BB1706" s="259"/>
      <c r="BC1706" s="259"/>
      <c r="BD1706" s="259"/>
      <c r="BE1706" s="259"/>
      <c r="BF1706" s="259"/>
      <c r="BG1706" s="259"/>
      <c r="BH1706" s="259"/>
      <c r="BI1706" s="259"/>
      <c r="BJ1706" s="259"/>
      <c r="BK1706" s="259"/>
      <c r="BL1706" s="259"/>
      <c r="BM1706" s="259"/>
      <c r="BN1706" s="259"/>
      <c r="BO1706" s="259"/>
      <c r="BP1706" s="259"/>
      <c r="BQ1706" s="259"/>
      <c r="BR1706" s="259"/>
      <c r="BS1706" s="259"/>
      <c r="BT1706" s="259"/>
      <c r="BU1706" s="259"/>
      <c r="BV1706" s="259"/>
      <c r="BW1706" s="259"/>
      <c r="BX1706" s="259"/>
      <c r="BY1706" s="259"/>
      <c r="BZ1706" s="259"/>
      <c r="CA1706" s="259"/>
      <c r="CB1706" s="259"/>
      <c r="CC1706" s="259"/>
      <c r="CD1706" s="259"/>
      <c r="CE1706" s="259"/>
    </row>
    <row r="1707" spans="46:83" x14ac:dyDescent="0.15">
      <c r="AT1707" s="259"/>
      <c r="AU1707" s="259"/>
      <c r="AV1707" s="259"/>
      <c r="AW1707" s="259"/>
      <c r="AX1707" s="259"/>
      <c r="AY1707" s="259"/>
      <c r="AZ1707" s="259"/>
      <c r="BA1707" s="259"/>
      <c r="BB1707" s="259"/>
      <c r="BC1707" s="259"/>
      <c r="BD1707" s="259"/>
      <c r="BE1707" s="259"/>
      <c r="BF1707" s="259"/>
      <c r="BG1707" s="259"/>
      <c r="BH1707" s="259"/>
      <c r="BI1707" s="259"/>
      <c r="BJ1707" s="259"/>
      <c r="BK1707" s="259"/>
      <c r="BL1707" s="259"/>
      <c r="BM1707" s="259"/>
      <c r="BN1707" s="259"/>
      <c r="BO1707" s="259"/>
      <c r="BP1707" s="259"/>
      <c r="BQ1707" s="259"/>
      <c r="BR1707" s="259"/>
      <c r="BS1707" s="259"/>
      <c r="BT1707" s="259"/>
      <c r="BU1707" s="259"/>
      <c r="BV1707" s="259"/>
      <c r="BW1707" s="259"/>
      <c r="BX1707" s="259"/>
      <c r="BY1707" s="259"/>
      <c r="BZ1707" s="259"/>
      <c r="CA1707" s="259"/>
      <c r="CB1707" s="259"/>
      <c r="CC1707" s="259"/>
      <c r="CD1707" s="259"/>
      <c r="CE1707" s="259"/>
    </row>
    <row r="1708" spans="46:83" x14ac:dyDescent="0.15">
      <c r="AT1708" s="259"/>
      <c r="AU1708" s="259"/>
      <c r="AV1708" s="259"/>
      <c r="AW1708" s="259"/>
      <c r="AX1708" s="259"/>
      <c r="AY1708" s="259"/>
      <c r="AZ1708" s="259"/>
      <c r="BA1708" s="259"/>
      <c r="BB1708" s="259"/>
      <c r="BC1708" s="259"/>
      <c r="BD1708" s="259"/>
      <c r="BE1708" s="259"/>
      <c r="BF1708" s="259"/>
      <c r="BG1708" s="259"/>
      <c r="BH1708" s="259"/>
      <c r="BI1708" s="259"/>
      <c r="BJ1708" s="259"/>
      <c r="BK1708" s="259"/>
      <c r="BL1708" s="259"/>
      <c r="BM1708" s="259"/>
      <c r="BN1708" s="259"/>
      <c r="BO1708" s="259"/>
      <c r="BP1708" s="259"/>
      <c r="BQ1708" s="259"/>
      <c r="BR1708" s="259"/>
      <c r="BS1708" s="259"/>
      <c r="BT1708" s="259"/>
      <c r="BU1708" s="259"/>
      <c r="BV1708" s="259"/>
      <c r="BW1708" s="259"/>
      <c r="BX1708" s="259"/>
      <c r="BY1708" s="259"/>
      <c r="BZ1708" s="259"/>
      <c r="CA1708" s="259"/>
      <c r="CB1708" s="259"/>
      <c r="CC1708" s="259"/>
      <c r="CD1708" s="259"/>
      <c r="CE1708" s="259"/>
    </row>
    <row r="1709" spans="46:83" x14ac:dyDescent="0.15">
      <c r="AT1709" s="259"/>
      <c r="AU1709" s="259"/>
      <c r="AV1709" s="259"/>
      <c r="AW1709" s="259"/>
      <c r="AX1709" s="259"/>
      <c r="AY1709" s="259"/>
      <c r="AZ1709" s="259"/>
      <c r="BA1709" s="259"/>
      <c r="BB1709" s="259"/>
      <c r="BC1709" s="259"/>
      <c r="BD1709" s="259"/>
      <c r="BE1709" s="259"/>
      <c r="BF1709" s="259"/>
      <c r="BG1709" s="259"/>
      <c r="BH1709" s="259"/>
      <c r="BI1709" s="259"/>
      <c r="BJ1709" s="259"/>
      <c r="BK1709" s="259"/>
      <c r="BL1709" s="259"/>
      <c r="BM1709" s="259"/>
      <c r="BN1709" s="259"/>
      <c r="BO1709" s="259"/>
      <c r="BP1709" s="259"/>
      <c r="BQ1709" s="259"/>
      <c r="BR1709" s="259"/>
      <c r="BS1709" s="259"/>
      <c r="BT1709" s="259"/>
      <c r="BU1709" s="259"/>
      <c r="BV1709" s="259"/>
      <c r="BW1709" s="259"/>
      <c r="BX1709" s="259"/>
      <c r="BY1709" s="259"/>
      <c r="BZ1709" s="259"/>
      <c r="CA1709" s="259"/>
      <c r="CB1709" s="259"/>
      <c r="CC1709" s="259"/>
      <c r="CD1709" s="259"/>
      <c r="CE1709" s="259"/>
    </row>
    <row r="1710" spans="46:83" x14ac:dyDescent="0.15">
      <c r="AT1710" s="259"/>
      <c r="AU1710" s="259"/>
      <c r="AV1710" s="259"/>
      <c r="AW1710" s="259"/>
      <c r="AX1710" s="259"/>
      <c r="AY1710" s="259"/>
      <c r="AZ1710" s="259"/>
      <c r="BA1710" s="259"/>
      <c r="BB1710" s="259"/>
      <c r="BC1710" s="259"/>
      <c r="BD1710" s="259"/>
      <c r="BE1710" s="259"/>
      <c r="BF1710" s="259"/>
      <c r="BG1710" s="259"/>
      <c r="BH1710" s="259"/>
      <c r="BI1710" s="259"/>
      <c r="BJ1710" s="259"/>
      <c r="BK1710" s="259"/>
      <c r="BL1710" s="259"/>
      <c r="BM1710" s="259"/>
      <c r="BN1710" s="259"/>
      <c r="BO1710" s="259"/>
      <c r="BP1710" s="259"/>
      <c r="BQ1710" s="259"/>
      <c r="BR1710" s="259"/>
      <c r="BS1710" s="259"/>
      <c r="BT1710" s="259"/>
      <c r="BU1710" s="259"/>
      <c r="BV1710" s="259"/>
      <c r="BW1710" s="259"/>
      <c r="BX1710" s="259"/>
      <c r="BY1710" s="259"/>
      <c r="BZ1710" s="259"/>
      <c r="CA1710" s="259"/>
      <c r="CB1710" s="259"/>
      <c r="CC1710" s="259"/>
      <c r="CD1710" s="259"/>
      <c r="CE1710" s="259"/>
    </row>
    <row r="1711" spans="46:83" x14ac:dyDescent="0.15">
      <c r="AT1711" s="259"/>
      <c r="AU1711" s="259"/>
      <c r="AV1711" s="259"/>
      <c r="AW1711" s="259"/>
      <c r="AX1711" s="259"/>
      <c r="AY1711" s="259"/>
      <c r="AZ1711" s="259"/>
      <c r="BA1711" s="259"/>
      <c r="BB1711" s="259"/>
      <c r="BC1711" s="259"/>
      <c r="BD1711" s="259"/>
      <c r="BE1711" s="259"/>
      <c r="BF1711" s="259"/>
      <c r="BG1711" s="259"/>
      <c r="BH1711" s="259"/>
      <c r="BI1711" s="259"/>
      <c r="BJ1711" s="259"/>
      <c r="BK1711" s="259"/>
      <c r="BL1711" s="259"/>
      <c r="BM1711" s="259"/>
      <c r="BN1711" s="259"/>
      <c r="BO1711" s="259"/>
      <c r="BP1711" s="259"/>
      <c r="BQ1711" s="259"/>
      <c r="BR1711" s="259"/>
      <c r="BS1711" s="259"/>
      <c r="BT1711" s="259"/>
      <c r="BU1711" s="259"/>
      <c r="BV1711" s="259"/>
      <c r="BW1711" s="259"/>
      <c r="BX1711" s="259"/>
      <c r="BY1711" s="259"/>
      <c r="BZ1711" s="259"/>
      <c r="CA1711" s="259"/>
      <c r="CB1711" s="259"/>
      <c r="CC1711" s="259"/>
      <c r="CD1711" s="259"/>
      <c r="CE1711" s="259"/>
    </row>
    <row r="1712" spans="46:83" x14ac:dyDescent="0.15">
      <c r="AT1712" s="259"/>
      <c r="AU1712" s="259"/>
      <c r="AV1712" s="259"/>
      <c r="AW1712" s="259"/>
      <c r="AX1712" s="259"/>
      <c r="AY1712" s="259"/>
      <c r="AZ1712" s="259"/>
      <c r="BA1712" s="259"/>
      <c r="BB1712" s="259"/>
      <c r="BC1712" s="259"/>
      <c r="BD1712" s="259"/>
      <c r="BE1712" s="259"/>
      <c r="BF1712" s="259"/>
      <c r="BG1712" s="259"/>
      <c r="BH1712" s="259"/>
      <c r="BI1712" s="259"/>
      <c r="BJ1712" s="259"/>
      <c r="BK1712" s="259"/>
      <c r="BL1712" s="259"/>
      <c r="BM1712" s="259"/>
      <c r="BN1712" s="259"/>
      <c r="BO1712" s="259"/>
      <c r="BP1712" s="259"/>
      <c r="BQ1712" s="259"/>
      <c r="BR1712" s="259"/>
      <c r="BS1712" s="259"/>
      <c r="BT1712" s="259"/>
      <c r="BU1712" s="259"/>
      <c r="BV1712" s="259"/>
      <c r="BW1712" s="259"/>
      <c r="BX1712" s="259"/>
      <c r="BY1712" s="259"/>
      <c r="BZ1712" s="259"/>
      <c r="CA1712" s="259"/>
      <c r="CB1712" s="259"/>
      <c r="CC1712" s="259"/>
      <c r="CD1712" s="259"/>
      <c r="CE1712" s="259"/>
    </row>
    <row r="1713" spans="46:83" x14ac:dyDescent="0.15">
      <c r="AT1713" s="259"/>
      <c r="AU1713" s="259"/>
      <c r="AV1713" s="259"/>
      <c r="AW1713" s="259"/>
      <c r="AX1713" s="259"/>
      <c r="AY1713" s="259"/>
      <c r="AZ1713" s="259"/>
      <c r="BA1713" s="259"/>
      <c r="BB1713" s="259"/>
      <c r="BC1713" s="259"/>
      <c r="BD1713" s="259"/>
      <c r="BE1713" s="259"/>
      <c r="BF1713" s="259"/>
      <c r="BG1713" s="259"/>
      <c r="BH1713" s="259"/>
      <c r="BI1713" s="259"/>
      <c r="BJ1713" s="259"/>
      <c r="BK1713" s="259"/>
      <c r="BL1713" s="259"/>
      <c r="BM1713" s="259"/>
      <c r="BN1713" s="259"/>
      <c r="BO1713" s="259"/>
      <c r="BP1713" s="259"/>
      <c r="BQ1713" s="259"/>
      <c r="BR1713" s="259"/>
      <c r="BS1713" s="259"/>
      <c r="BT1713" s="259"/>
      <c r="BU1713" s="259"/>
      <c r="BV1713" s="259"/>
      <c r="BW1713" s="259"/>
      <c r="BX1713" s="259"/>
      <c r="BY1713" s="259"/>
      <c r="BZ1713" s="259"/>
      <c r="CA1713" s="259"/>
      <c r="CB1713" s="259"/>
      <c r="CC1713" s="259"/>
      <c r="CD1713" s="259"/>
      <c r="CE1713" s="259"/>
    </row>
    <row r="1714" spans="46:83" x14ac:dyDescent="0.15">
      <c r="AT1714" s="259"/>
      <c r="AU1714" s="259"/>
      <c r="AV1714" s="259"/>
      <c r="AW1714" s="259"/>
      <c r="AX1714" s="259"/>
      <c r="AY1714" s="259"/>
      <c r="AZ1714" s="259"/>
      <c r="BA1714" s="259"/>
      <c r="BB1714" s="259"/>
      <c r="BC1714" s="259"/>
      <c r="BD1714" s="259"/>
      <c r="BE1714" s="259"/>
      <c r="BF1714" s="259"/>
      <c r="BG1714" s="259"/>
      <c r="BH1714" s="259"/>
      <c r="BI1714" s="259"/>
      <c r="BJ1714" s="259"/>
      <c r="BK1714" s="259"/>
      <c r="BL1714" s="259"/>
      <c r="BM1714" s="259"/>
      <c r="BN1714" s="259"/>
      <c r="BO1714" s="259"/>
      <c r="BP1714" s="259"/>
      <c r="BQ1714" s="259"/>
      <c r="BR1714" s="259"/>
      <c r="BS1714" s="259"/>
      <c r="BT1714" s="259"/>
      <c r="BU1714" s="259"/>
      <c r="BV1714" s="259"/>
      <c r="BW1714" s="259"/>
      <c r="BX1714" s="259"/>
      <c r="BY1714" s="259"/>
      <c r="BZ1714" s="259"/>
      <c r="CA1714" s="259"/>
      <c r="CB1714" s="259"/>
      <c r="CC1714" s="259"/>
      <c r="CD1714" s="259"/>
      <c r="CE1714" s="259"/>
    </row>
    <row r="1715" spans="46:83" x14ac:dyDescent="0.15">
      <c r="AT1715" s="259"/>
      <c r="AU1715" s="259"/>
      <c r="AV1715" s="259"/>
      <c r="AW1715" s="259"/>
      <c r="AX1715" s="259"/>
      <c r="AY1715" s="259"/>
      <c r="AZ1715" s="259"/>
      <c r="BA1715" s="259"/>
      <c r="BB1715" s="259"/>
      <c r="BC1715" s="259"/>
      <c r="BD1715" s="259"/>
      <c r="BE1715" s="259"/>
      <c r="BF1715" s="259"/>
      <c r="BG1715" s="259"/>
      <c r="BH1715" s="259"/>
      <c r="BI1715" s="259"/>
      <c r="BJ1715" s="259"/>
      <c r="BK1715" s="259"/>
      <c r="BL1715" s="259"/>
      <c r="BM1715" s="259"/>
      <c r="BN1715" s="259"/>
      <c r="BO1715" s="259"/>
      <c r="BP1715" s="259"/>
      <c r="BQ1715" s="259"/>
      <c r="BR1715" s="259"/>
      <c r="BS1715" s="259"/>
      <c r="BT1715" s="259"/>
      <c r="BU1715" s="259"/>
      <c r="BV1715" s="259"/>
      <c r="BW1715" s="259"/>
      <c r="BX1715" s="259"/>
      <c r="BY1715" s="259"/>
      <c r="BZ1715" s="259"/>
      <c r="CA1715" s="259"/>
      <c r="CB1715" s="259"/>
      <c r="CC1715" s="259"/>
      <c r="CD1715" s="259"/>
      <c r="CE1715" s="259"/>
    </row>
    <row r="1716" spans="46:83" x14ac:dyDescent="0.15">
      <c r="AT1716" s="259"/>
      <c r="AU1716" s="259"/>
      <c r="AV1716" s="259"/>
      <c r="AW1716" s="259"/>
      <c r="AX1716" s="259"/>
      <c r="AY1716" s="259"/>
      <c r="AZ1716" s="259"/>
      <c r="BA1716" s="259"/>
      <c r="BB1716" s="259"/>
      <c r="BC1716" s="259"/>
      <c r="BD1716" s="259"/>
      <c r="BE1716" s="259"/>
      <c r="BF1716" s="259"/>
      <c r="BG1716" s="259"/>
      <c r="BH1716" s="259"/>
      <c r="BI1716" s="259"/>
      <c r="BJ1716" s="259"/>
      <c r="BK1716" s="259"/>
      <c r="BL1716" s="259"/>
      <c r="BM1716" s="259"/>
      <c r="BN1716" s="259"/>
      <c r="BO1716" s="259"/>
      <c r="BP1716" s="259"/>
      <c r="BQ1716" s="259"/>
      <c r="BR1716" s="259"/>
      <c r="BS1716" s="259"/>
      <c r="BT1716" s="259"/>
      <c r="BU1716" s="259"/>
      <c r="BV1716" s="259"/>
      <c r="BW1716" s="259"/>
      <c r="BX1716" s="259"/>
      <c r="BY1716" s="259"/>
      <c r="BZ1716" s="259"/>
      <c r="CA1716" s="259"/>
      <c r="CB1716" s="259"/>
      <c r="CC1716" s="259"/>
      <c r="CD1716" s="259"/>
      <c r="CE1716" s="259"/>
    </row>
    <row r="1717" spans="46:83" x14ac:dyDescent="0.15">
      <c r="AT1717" s="259"/>
      <c r="AU1717" s="259"/>
      <c r="AV1717" s="259"/>
      <c r="AW1717" s="259"/>
      <c r="AX1717" s="259"/>
      <c r="AY1717" s="259"/>
      <c r="AZ1717" s="259"/>
      <c r="BA1717" s="259"/>
      <c r="BB1717" s="259"/>
      <c r="BC1717" s="259"/>
      <c r="BD1717" s="259"/>
      <c r="BE1717" s="259"/>
      <c r="BF1717" s="259"/>
      <c r="BG1717" s="259"/>
      <c r="BH1717" s="259"/>
      <c r="BI1717" s="259"/>
      <c r="BJ1717" s="259"/>
      <c r="BK1717" s="259"/>
      <c r="BL1717" s="259"/>
      <c r="BM1717" s="259"/>
      <c r="BN1717" s="259"/>
      <c r="BO1717" s="259"/>
      <c r="BP1717" s="259"/>
      <c r="BQ1717" s="259"/>
      <c r="BR1717" s="259"/>
      <c r="BS1717" s="259"/>
      <c r="BT1717" s="259"/>
      <c r="BU1717" s="259"/>
      <c r="BV1717" s="259"/>
      <c r="BW1717" s="259"/>
      <c r="BX1717" s="259"/>
      <c r="BY1717" s="259"/>
      <c r="BZ1717" s="259"/>
      <c r="CA1717" s="259"/>
      <c r="CB1717" s="259"/>
      <c r="CC1717" s="259"/>
      <c r="CD1717" s="259"/>
      <c r="CE1717" s="259"/>
    </row>
    <row r="1718" spans="46:83" x14ac:dyDescent="0.15">
      <c r="AT1718" s="259"/>
      <c r="AU1718" s="259"/>
      <c r="AV1718" s="259"/>
      <c r="AW1718" s="259"/>
      <c r="AX1718" s="259"/>
      <c r="AY1718" s="259"/>
      <c r="AZ1718" s="259"/>
      <c r="BA1718" s="259"/>
      <c r="BB1718" s="259"/>
      <c r="BC1718" s="259"/>
      <c r="BD1718" s="259"/>
      <c r="BE1718" s="259"/>
      <c r="BF1718" s="259"/>
      <c r="BG1718" s="259"/>
      <c r="BH1718" s="259"/>
      <c r="BI1718" s="259"/>
      <c r="BJ1718" s="259"/>
      <c r="BK1718" s="259"/>
      <c r="BL1718" s="259"/>
      <c r="BM1718" s="259"/>
      <c r="BN1718" s="259"/>
      <c r="BO1718" s="259"/>
      <c r="BP1718" s="259"/>
      <c r="BQ1718" s="259"/>
      <c r="BR1718" s="259"/>
      <c r="BS1718" s="259"/>
      <c r="BT1718" s="259"/>
      <c r="BU1718" s="259"/>
      <c r="BV1718" s="259"/>
      <c r="BW1718" s="259"/>
      <c r="BX1718" s="259"/>
      <c r="BY1718" s="259"/>
      <c r="BZ1718" s="259"/>
      <c r="CA1718" s="259"/>
      <c r="CB1718" s="259"/>
      <c r="CC1718" s="259"/>
      <c r="CD1718" s="259"/>
      <c r="CE1718" s="259"/>
    </row>
    <row r="1719" spans="46:83" x14ac:dyDescent="0.15">
      <c r="AT1719" s="259"/>
      <c r="AU1719" s="259"/>
      <c r="AV1719" s="259"/>
      <c r="AW1719" s="259"/>
      <c r="AX1719" s="259"/>
      <c r="AY1719" s="259"/>
      <c r="AZ1719" s="259"/>
      <c r="BA1719" s="259"/>
      <c r="BB1719" s="259"/>
      <c r="BC1719" s="259"/>
      <c r="BD1719" s="259"/>
      <c r="BE1719" s="259"/>
      <c r="BF1719" s="259"/>
      <c r="BG1719" s="259"/>
      <c r="BH1719" s="259"/>
      <c r="BI1719" s="259"/>
      <c r="BJ1719" s="259"/>
      <c r="BK1719" s="259"/>
      <c r="BL1719" s="259"/>
      <c r="BM1719" s="259"/>
      <c r="BN1719" s="259"/>
      <c r="BO1719" s="259"/>
      <c r="BP1719" s="259"/>
      <c r="BQ1719" s="259"/>
      <c r="BR1719" s="259"/>
      <c r="BS1719" s="259"/>
      <c r="BT1719" s="259"/>
      <c r="BU1719" s="259"/>
      <c r="BV1719" s="259"/>
      <c r="BW1719" s="259"/>
      <c r="BX1719" s="259"/>
      <c r="BY1719" s="259"/>
      <c r="BZ1719" s="259"/>
      <c r="CA1719" s="259"/>
      <c r="CB1719" s="259"/>
      <c r="CC1719" s="259"/>
      <c r="CD1719" s="259"/>
      <c r="CE1719" s="259"/>
    </row>
    <row r="1720" spans="46:83" x14ac:dyDescent="0.15">
      <c r="AT1720" s="259"/>
      <c r="AU1720" s="259"/>
      <c r="AV1720" s="259"/>
      <c r="AW1720" s="259"/>
      <c r="AX1720" s="259"/>
      <c r="AY1720" s="259"/>
      <c r="AZ1720" s="259"/>
      <c r="BA1720" s="259"/>
      <c r="BB1720" s="259"/>
      <c r="BC1720" s="259"/>
      <c r="BD1720" s="259"/>
      <c r="BE1720" s="259"/>
      <c r="BF1720" s="259"/>
      <c r="BG1720" s="259"/>
      <c r="BH1720" s="259"/>
      <c r="BI1720" s="259"/>
      <c r="BJ1720" s="259"/>
      <c r="BK1720" s="259"/>
      <c r="BL1720" s="259"/>
      <c r="BM1720" s="259"/>
      <c r="BN1720" s="259"/>
      <c r="BO1720" s="259"/>
      <c r="BP1720" s="259"/>
      <c r="BQ1720" s="259"/>
      <c r="BR1720" s="259"/>
      <c r="BS1720" s="259"/>
      <c r="BT1720" s="259"/>
      <c r="BU1720" s="259"/>
      <c r="BV1720" s="259"/>
      <c r="BW1720" s="259"/>
      <c r="BX1720" s="259"/>
      <c r="BY1720" s="259"/>
      <c r="BZ1720" s="259"/>
      <c r="CA1720" s="259"/>
      <c r="CB1720" s="259"/>
      <c r="CC1720" s="259"/>
      <c r="CD1720" s="259"/>
      <c r="CE1720" s="259"/>
    </row>
    <row r="1721" spans="46:83" x14ac:dyDescent="0.15">
      <c r="AT1721" s="259"/>
      <c r="AU1721" s="259"/>
      <c r="AV1721" s="259"/>
      <c r="AW1721" s="259"/>
      <c r="AX1721" s="259"/>
      <c r="AY1721" s="259"/>
      <c r="AZ1721" s="259"/>
      <c r="BA1721" s="259"/>
      <c r="BB1721" s="259"/>
      <c r="BC1721" s="259"/>
      <c r="BD1721" s="259"/>
      <c r="BE1721" s="259"/>
      <c r="BF1721" s="259"/>
      <c r="BG1721" s="259"/>
      <c r="BH1721" s="259"/>
      <c r="BI1721" s="259"/>
      <c r="BJ1721" s="259"/>
      <c r="BK1721" s="259"/>
      <c r="BL1721" s="259"/>
      <c r="BM1721" s="259"/>
      <c r="BN1721" s="259"/>
      <c r="BO1721" s="259"/>
      <c r="BP1721" s="259"/>
      <c r="BQ1721" s="259"/>
      <c r="BR1721" s="259"/>
      <c r="BS1721" s="259"/>
      <c r="BT1721" s="259"/>
      <c r="BU1721" s="259"/>
      <c r="BV1721" s="259"/>
      <c r="BW1721" s="259"/>
      <c r="BX1721" s="259"/>
      <c r="BY1721" s="259"/>
      <c r="BZ1721" s="259"/>
      <c r="CA1721" s="259"/>
      <c r="CB1721" s="259"/>
      <c r="CC1721" s="259"/>
      <c r="CD1721" s="259"/>
      <c r="CE1721" s="259"/>
    </row>
    <row r="1722" spans="46:83" x14ac:dyDescent="0.15">
      <c r="AT1722" s="259"/>
      <c r="AU1722" s="259"/>
      <c r="AV1722" s="259"/>
      <c r="AW1722" s="259"/>
      <c r="AX1722" s="259"/>
      <c r="AY1722" s="259"/>
      <c r="AZ1722" s="259"/>
      <c r="BA1722" s="259"/>
      <c r="BB1722" s="259"/>
      <c r="BC1722" s="259"/>
      <c r="BD1722" s="259"/>
      <c r="BE1722" s="259"/>
      <c r="BF1722" s="259"/>
      <c r="BG1722" s="259"/>
      <c r="BH1722" s="259"/>
      <c r="BI1722" s="259"/>
      <c r="BJ1722" s="259"/>
      <c r="BK1722" s="259"/>
      <c r="BL1722" s="259"/>
      <c r="BM1722" s="259"/>
      <c r="BN1722" s="259"/>
      <c r="BO1722" s="259"/>
      <c r="BP1722" s="259"/>
      <c r="BQ1722" s="259"/>
      <c r="BR1722" s="259"/>
      <c r="BS1722" s="259"/>
      <c r="BT1722" s="259"/>
      <c r="BU1722" s="259"/>
      <c r="BV1722" s="259"/>
      <c r="BW1722" s="259"/>
      <c r="BX1722" s="259"/>
      <c r="BY1722" s="259"/>
      <c r="BZ1722" s="259"/>
      <c r="CA1722" s="259"/>
      <c r="CB1722" s="259"/>
      <c r="CC1722" s="259"/>
      <c r="CD1722" s="259"/>
      <c r="CE1722" s="259"/>
    </row>
    <row r="1723" spans="46:83" x14ac:dyDescent="0.15">
      <c r="AT1723" s="259"/>
      <c r="AU1723" s="259"/>
      <c r="AV1723" s="259"/>
      <c r="AW1723" s="259"/>
      <c r="AX1723" s="259"/>
      <c r="AY1723" s="259"/>
      <c r="AZ1723" s="259"/>
      <c r="BA1723" s="259"/>
      <c r="BB1723" s="259"/>
      <c r="BC1723" s="259"/>
      <c r="BD1723" s="259"/>
      <c r="BE1723" s="259"/>
      <c r="BF1723" s="259"/>
      <c r="BG1723" s="259"/>
      <c r="BH1723" s="259"/>
      <c r="BI1723" s="259"/>
      <c r="BJ1723" s="259"/>
      <c r="BK1723" s="259"/>
      <c r="BL1723" s="259"/>
      <c r="BM1723" s="259"/>
      <c r="BN1723" s="259"/>
      <c r="BO1723" s="259"/>
      <c r="BP1723" s="259"/>
      <c r="BQ1723" s="259"/>
      <c r="BR1723" s="259"/>
      <c r="BS1723" s="259"/>
      <c r="BT1723" s="259"/>
      <c r="BU1723" s="259"/>
      <c r="BV1723" s="259"/>
      <c r="BW1723" s="259"/>
      <c r="BX1723" s="259"/>
      <c r="BY1723" s="259"/>
      <c r="BZ1723" s="259"/>
      <c r="CA1723" s="259"/>
      <c r="CB1723" s="259"/>
      <c r="CC1723" s="259"/>
      <c r="CD1723" s="259"/>
      <c r="CE1723" s="259"/>
    </row>
    <row r="1724" spans="46:83" x14ac:dyDescent="0.15">
      <c r="AT1724" s="259"/>
      <c r="AU1724" s="259"/>
      <c r="AV1724" s="259"/>
      <c r="AW1724" s="259"/>
      <c r="AX1724" s="259"/>
      <c r="AY1724" s="259"/>
      <c r="AZ1724" s="259"/>
      <c r="BA1724" s="259"/>
      <c r="BB1724" s="259"/>
      <c r="BC1724" s="259"/>
      <c r="BD1724" s="259"/>
      <c r="BE1724" s="259"/>
      <c r="BF1724" s="259"/>
      <c r="BG1724" s="259"/>
      <c r="BH1724" s="259"/>
      <c r="BI1724" s="259"/>
      <c r="BJ1724" s="259"/>
      <c r="BK1724" s="259"/>
      <c r="BL1724" s="259"/>
      <c r="BM1724" s="259"/>
      <c r="BN1724" s="259"/>
      <c r="BO1724" s="259"/>
      <c r="BP1724" s="259"/>
      <c r="BQ1724" s="259"/>
      <c r="BR1724" s="259"/>
      <c r="BS1724" s="259"/>
      <c r="BT1724" s="259"/>
      <c r="BU1724" s="259"/>
      <c r="BV1724" s="259"/>
      <c r="BW1724" s="259"/>
      <c r="BX1724" s="259"/>
      <c r="BY1724" s="259"/>
      <c r="BZ1724" s="259"/>
      <c r="CA1724" s="259"/>
      <c r="CB1724" s="259"/>
      <c r="CC1724" s="259"/>
      <c r="CD1724" s="259"/>
      <c r="CE1724" s="259"/>
    </row>
    <row r="1725" spans="46:83" x14ac:dyDescent="0.15">
      <c r="AT1725" s="259"/>
      <c r="AU1725" s="259"/>
      <c r="AV1725" s="259"/>
      <c r="AW1725" s="259"/>
      <c r="AX1725" s="259"/>
      <c r="AY1725" s="259"/>
      <c r="AZ1725" s="259"/>
      <c r="BA1725" s="259"/>
      <c r="BB1725" s="259"/>
      <c r="BC1725" s="259"/>
      <c r="BD1725" s="259"/>
      <c r="BE1725" s="259"/>
      <c r="BF1725" s="259"/>
      <c r="BG1725" s="259"/>
      <c r="BH1725" s="259"/>
      <c r="BI1725" s="259"/>
      <c r="BJ1725" s="259"/>
      <c r="BK1725" s="259"/>
      <c r="BL1725" s="259"/>
      <c r="BM1725" s="259"/>
      <c r="BN1725" s="259"/>
      <c r="BO1725" s="259"/>
      <c r="BP1725" s="259"/>
      <c r="BQ1725" s="259"/>
      <c r="BR1725" s="259"/>
      <c r="BS1725" s="259"/>
      <c r="BT1725" s="259"/>
      <c r="BU1725" s="259"/>
      <c r="BV1725" s="259"/>
      <c r="BW1725" s="259"/>
      <c r="BX1725" s="259"/>
      <c r="BY1725" s="259"/>
      <c r="BZ1725" s="259"/>
      <c r="CA1725" s="259"/>
      <c r="CB1725" s="259"/>
      <c r="CC1725" s="259"/>
      <c r="CD1725" s="259"/>
      <c r="CE1725" s="259"/>
    </row>
    <row r="1726" spans="46:83" x14ac:dyDescent="0.15">
      <c r="AT1726" s="259"/>
      <c r="AU1726" s="259"/>
      <c r="AV1726" s="259"/>
      <c r="AW1726" s="259"/>
      <c r="AX1726" s="259"/>
      <c r="AY1726" s="259"/>
      <c r="AZ1726" s="259"/>
      <c r="BA1726" s="259"/>
      <c r="BB1726" s="259"/>
      <c r="BC1726" s="259"/>
      <c r="BD1726" s="259"/>
      <c r="BE1726" s="259"/>
      <c r="BF1726" s="259"/>
      <c r="BG1726" s="259"/>
      <c r="BH1726" s="259"/>
      <c r="BI1726" s="259"/>
      <c r="BJ1726" s="259"/>
      <c r="BK1726" s="259"/>
      <c r="BL1726" s="259"/>
      <c r="BM1726" s="259"/>
      <c r="BN1726" s="259"/>
      <c r="BO1726" s="259"/>
      <c r="BP1726" s="259"/>
      <c r="BQ1726" s="259"/>
      <c r="BR1726" s="259"/>
      <c r="BS1726" s="259"/>
      <c r="BT1726" s="259"/>
      <c r="BU1726" s="259"/>
      <c r="BV1726" s="259"/>
      <c r="BW1726" s="259"/>
      <c r="BX1726" s="259"/>
      <c r="BY1726" s="259"/>
      <c r="BZ1726" s="259"/>
      <c r="CA1726" s="259"/>
      <c r="CB1726" s="259"/>
      <c r="CC1726" s="259"/>
      <c r="CD1726" s="259"/>
      <c r="CE1726" s="259"/>
    </row>
    <row r="1727" spans="46:83" x14ac:dyDescent="0.15">
      <c r="AT1727" s="259"/>
      <c r="AU1727" s="259"/>
      <c r="AV1727" s="259"/>
      <c r="AW1727" s="259"/>
      <c r="AX1727" s="259"/>
      <c r="AY1727" s="259"/>
      <c r="AZ1727" s="259"/>
      <c r="BA1727" s="259"/>
      <c r="BB1727" s="259"/>
      <c r="BC1727" s="259"/>
      <c r="BD1727" s="259"/>
      <c r="BE1727" s="259"/>
      <c r="BF1727" s="259"/>
      <c r="BG1727" s="259"/>
      <c r="BH1727" s="259"/>
      <c r="BI1727" s="259"/>
      <c r="BJ1727" s="259"/>
      <c r="BK1727" s="259"/>
      <c r="BL1727" s="259"/>
      <c r="BM1727" s="259"/>
      <c r="BN1727" s="259"/>
      <c r="BO1727" s="259"/>
      <c r="BP1727" s="259"/>
      <c r="BQ1727" s="259"/>
      <c r="BR1727" s="259"/>
      <c r="BS1727" s="259"/>
      <c r="BT1727" s="259"/>
      <c r="BU1727" s="259"/>
      <c r="BV1727" s="259"/>
      <c r="BW1727" s="259"/>
      <c r="BX1727" s="259"/>
      <c r="BY1727" s="259"/>
      <c r="BZ1727" s="259"/>
      <c r="CA1727" s="259"/>
      <c r="CB1727" s="259"/>
      <c r="CC1727" s="259"/>
      <c r="CD1727" s="259"/>
      <c r="CE1727" s="259"/>
    </row>
    <row r="1728" spans="46:83" x14ac:dyDescent="0.15">
      <c r="AT1728" s="259"/>
      <c r="AU1728" s="259"/>
      <c r="AV1728" s="259"/>
      <c r="AW1728" s="259"/>
      <c r="AX1728" s="259"/>
      <c r="AY1728" s="259"/>
      <c r="AZ1728" s="259"/>
      <c r="BA1728" s="259"/>
      <c r="BB1728" s="259"/>
      <c r="BC1728" s="259"/>
      <c r="BD1728" s="259"/>
      <c r="BE1728" s="259"/>
      <c r="BF1728" s="259"/>
      <c r="BG1728" s="259"/>
      <c r="BH1728" s="259"/>
      <c r="BI1728" s="259"/>
      <c r="BJ1728" s="259"/>
      <c r="BK1728" s="259"/>
      <c r="BL1728" s="259"/>
      <c r="BM1728" s="259"/>
      <c r="BN1728" s="259"/>
      <c r="BO1728" s="259"/>
      <c r="BP1728" s="259"/>
      <c r="BQ1728" s="259"/>
      <c r="BR1728" s="259"/>
      <c r="BS1728" s="259"/>
      <c r="BT1728" s="259"/>
      <c r="BU1728" s="259"/>
      <c r="BV1728" s="259"/>
      <c r="BW1728" s="259"/>
      <c r="BX1728" s="259"/>
      <c r="BY1728" s="259"/>
      <c r="BZ1728" s="259"/>
      <c r="CA1728" s="259"/>
      <c r="CB1728" s="259"/>
      <c r="CC1728" s="259"/>
      <c r="CD1728" s="259"/>
      <c r="CE1728" s="259"/>
    </row>
    <row r="1729" spans="46:83" x14ac:dyDescent="0.15">
      <c r="AT1729" s="259"/>
      <c r="AU1729" s="259"/>
      <c r="AV1729" s="259"/>
      <c r="AW1729" s="259"/>
      <c r="AX1729" s="259"/>
      <c r="AY1729" s="259"/>
      <c r="AZ1729" s="259"/>
      <c r="BA1729" s="259"/>
      <c r="BB1729" s="259"/>
      <c r="BC1729" s="259"/>
      <c r="BD1729" s="259"/>
      <c r="BE1729" s="259"/>
      <c r="BF1729" s="259"/>
      <c r="BG1729" s="259"/>
      <c r="BH1729" s="259"/>
      <c r="BI1729" s="259"/>
      <c r="BJ1729" s="259"/>
      <c r="BK1729" s="259"/>
      <c r="BL1729" s="259"/>
      <c r="BM1729" s="259"/>
      <c r="BN1729" s="259"/>
      <c r="BO1729" s="259"/>
      <c r="BP1729" s="259"/>
      <c r="BQ1729" s="259"/>
      <c r="BR1729" s="259"/>
      <c r="BS1729" s="259"/>
      <c r="BT1729" s="259"/>
      <c r="BU1729" s="259"/>
      <c r="BV1729" s="259"/>
      <c r="BW1729" s="259"/>
      <c r="BX1729" s="259"/>
      <c r="BY1729" s="259"/>
      <c r="BZ1729" s="259"/>
      <c r="CA1729" s="259"/>
      <c r="CB1729" s="259"/>
      <c r="CC1729" s="259"/>
      <c r="CD1729" s="259"/>
      <c r="CE1729" s="259"/>
    </row>
    <row r="1730" spans="46:83" x14ac:dyDescent="0.15">
      <c r="AT1730" s="259"/>
      <c r="AU1730" s="259"/>
      <c r="AV1730" s="259"/>
      <c r="AW1730" s="259"/>
      <c r="AX1730" s="259"/>
      <c r="AY1730" s="259"/>
      <c r="AZ1730" s="259"/>
      <c r="BA1730" s="259"/>
      <c r="BB1730" s="259"/>
      <c r="BC1730" s="259"/>
      <c r="BD1730" s="259"/>
      <c r="BE1730" s="259"/>
      <c r="BF1730" s="259"/>
      <c r="BG1730" s="259"/>
      <c r="BH1730" s="259"/>
      <c r="BI1730" s="259"/>
      <c r="BJ1730" s="259"/>
      <c r="BK1730" s="259"/>
      <c r="BL1730" s="259"/>
      <c r="BM1730" s="259"/>
      <c r="BN1730" s="259"/>
      <c r="BO1730" s="259"/>
      <c r="BP1730" s="259"/>
      <c r="BQ1730" s="259"/>
      <c r="BR1730" s="259"/>
      <c r="BS1730" s="259"/>
      <c r="BT1730" s="259"/>
      <c r="BU1730" s="259"/>
      <c r="BV1730" s="259"/>
      <c r="BW1730" s="259"/>
      <c r="BX1730" s="259"/>
      <c r="BY1730" s="259"/>
      <c r="BZ1730" s="259"/>
      <c r="CA1730" s="259"/>
      <c r="CB1730" s="259"/>
      <c r="CC1730" s="259"/>
      <c r="CD1730" s="259"/>
      <c r="CE1730" s="259"/>
    </row>
    <row r="1731" spans="46:83" x14ac:dyDescent="0.15">
      <c r="AT1731" s="259"/>
      <c r="AU1731" s="259"/>
      <c r="AV1731" s="259"/>
      <c r="AW1731" s="259"/>
      <c r="AX1731" s="259"/>
      <c r="AY1731" s="259"/>
      <c r="AZ1731" s="259"/>
      <c r="BA1731" s="259"/>
      <c r="BB1731" s="259"/>
      <c r="BC1731" s="259"/>
      <c r="BD1731" s="259"/>
      <c r="BE1731" s="259"/>
      <c r="BF1731" s="259"/>
      <c r="BG1731" s="259"/>
      <c r="BH1731" s="259"/>
      <c r="BI1731" s="259"/>
      <c r="BJ1731" s="259"/>
      <c r="BK1731" s="259"/>
      <c r="BL1731" s="259"/>
      <c r="BM1731" s="259"/>
      <c r="BN1731" s="259"/>
      <c r="BO1731" s="259"/>
      <c r="BP1731" s="259"/>
      <c r="BQ1731" s="259"/>
      <c r="BR1731" s="259"/>
      <c r="BS1731" s="259"/>
      <c r="BT1731" s="259"/>
      <c r="BU1731" s="259"/>
      <c r="BV1731" s="259"/>
      <c r="BW1731" s="259"/>
      <c r="BX1731" s="259"/>
      <c r="BY1731" s="259"/>
      <c r="BZ1731" s="259"/>
      <c r="CA1731" s="259"/>
      <c r="CB1731" s="259"/>
      <c r="CC1731" s="259"/>
      <c r="CD1731" s="259"/>
      <c r="CE1731" s="259"/>
    </row>
    <row r="1732" spans="46:83" x14ac:dyDescent="0.15">
      <c r="AT1732" s="259"/>
      <c r="AU1732" s="259"/>
      <c r="AV1732" s="259"/>
      <c r="AW1732" s="259"/>
      <c r="AX1732" s="259"/>
      <c r="AY1732" s="259"/>
      <c r="AZ1732" s="259"/>
      <c r="BA1732" s="259"/>
      <c r="BB1732" s="259"/>
      <c r="BC1732" s="259"/>
      <c r="BD1732" s="259"/>
      <c r="BE1732" s="259"/>
      <c r="BF1732" s="259"/>
      <c r="BG1732" s="259"/>
      <c r="BH1732" s="259"/>
      <c r="BI1732" s="259"/>
      <c r="BJ1732" s="259"/>
      <c r="BK1732" s="259"/>
      <c r="BL1732" s="259"/>
      <c r="BM1732" s="259"/>
      <c r="BN1732" s="259"/>
      <c r="BO1732" s="259"/>
      <c r="BP1732" s="259"/>
      <c r="BQ1732" s="259"/>
      <c r="BR1732" s="259"/>
      <c r="BS1732" s="259"/>
      <c r="BT1732" s="259"/>
      <c r="BU1732" s="259"/>
      <c r="BV1732" s="259"/>
      <c r="BW1732" s="259"/>
      <c r="BX1732" s="259"/>
      <c r="BY1732" s="259"/>
      <c r="BZ1732" s="259"/>
      <c r="CA1732" s="259"/>
      <c r="CB1732" s="259"/>
      <c r="CC1732" s="259"/>
      <c r="CD1732" s="259"/>
      <c r="CE1732" s="259"/>
    </row>
    <row r="1733" spans="46:83" x14ac:dyDescent="0.15">
      <c r="AT1733" s="259"/>
      <c r="AU1733" s="259"/>
      <c r="AV1733" s="259"/>
      <c r="AW1733" s="259"/>
      <c r="AX1733" s="259"/>
      <c r="AY1733" s="259"/>
      <c r="AZ1733" s="259"/>
      <c r="BA1733" s="259"/>
      <c r="BB1733" s="259"/>
      <c r="BC1733" s="259"/>
      <c r="BD1733" s="259"/>
      <c r="BE1733" s="259"/>
      <c r="BF1733" s="259"/>
      <c r="BG1733" s="259"/>
      <c r="BH1733" s="259"/>
      <c r="BI1733" s="259"/>
      <c r="BJ1733" s="259"/>
      <c r="BK1733" s="259"/>
      <c r="BL1733" s="259"/>
      <c r="BM1733" s="259"/>
      <c r="BN1733" s="259"/>
      <c r="BO1733" s="259"/>
      <c r="BP1733" s="259"/>
      <c r="BQ1733" s="259"/>
      <c r="BR1733" s="259"/>
      <c r="BS1733" s="259"/>
      <c r="BT1733" s="259"/>
      <c r="BU1733" s="259"/>
      <c r="BV1733" s="259"/>
      <c r="BW1733" s="259"/>
      <c r="BX1733" s="259"/>
      <c r="BY1733" s="259"/>
      <c r="BZ1733" s="259"/>
      <c r="CA1733" s="259"/>
      <c r="CB1733" s="259"/>
      <c r="CC1733" s="259"/>
      <c r="CD1733" s="259"/>
      <c r="CE1733" s="259"/>
    </row>
    <row r="1734" spans="46:83" x14ac:dyDescent="0.15">
      <c r="AT1734" s="259"/>
      <c r="AU1734" s="259"/>
      <c r="AV1734" s="259"/>
      <c r="AW1734" s="259"/>
      <c r="AX1734" s="259"/>
      <c r="AY1734" s="259"/>
      <c r="AZ1734" s="259"/>
      <c r="BA1734" s="259"/>
      <c r="BB1734" s="259"/>
      <c r="BC1734" s="259"/>
      <c r="BD1734" s="259"/>
      <c r="BE1734" s="259"/>
      <c r="BF1734" s="259"/>
      <c r="BG1734" s="259"/>
      <c r="BH1734" s="259"/>
      <c r="BI1734" s="259"/>
      <c r="BJ1734" s="259"/>
      <c r="BK1734" s="259"/>
      <c r="BL1734" s="259"/>
      <c r="BM1734" s="259"/>
      <c r="BN1734" s="259"/>
      <c r="BO1734" s="259"/>
      <c r="BP1734" s="259"/>
      <c r="BQ1734" s="259"/>
      <c r="BR1734" s="259"/>
      <c r="BS1734" s="259"/>
      <c r="BT1734" s="259"/>
      <c r="BU1734" s="259"/>
      <c r="BV1734" s="259"/>
      <c r="BW1734" s="259"/>
      <c r="BX1734" s="259"/>
      <c r="BY1734" s="259"/>
      <c r="BZ1734" s="259"/>
      <c r="CA1734" s="259"/>
      <c r="CB1734" s="259"/>
      <c r="CC1734" s="259"/>
      <c r="CD1734" s="259"/>
      <c r="CE1734" s="259"/>
    </row>
    <row r="1735" spans="46:83" x14ac:dyDescent="0.15">
      <c r="AT1735" s="259"/>
      <c r="AU1735" s="259"/>
      <c r="AV1735" s="259"/>
      <c r="AW1735" s="259"/>
      <c r="AX1735" s="259"/>
      <c r="AY1735" s="259"/>
      <c r="AZ1735" s="259"/>
      <c r="BA1735" s="259"/>
      <c r="BB1735" s="259"/>
      <c r="BC1735" s="259"/>
      <c r="BD1735" s="259"/>
      <c r="BE1735" s="259"/>
      <c r="BF1735" s="259"/>
      <c r="BG1735" s="259"/>
      <c r="BH1735" s="259"/>
      <c r="BI1735" s="259"/>
      <c r="BJ1735" s="259"/>
      <c r="BK1735" s="259"/>
      <c r="BL1735" s="259"/>
      <c r="BM1735" s="259"/>
      <c r="BN1735" s="259"/>
      <c r="BO1735" s="259"/>
      <c r="BP1735" s="259"/>
      <c r="BQ1735" s="259"/>
      <c r="BR1735" s="259"/>
      <c r="BS1735" s="259"/>
      <c r="BT1735" s="259"/>
      <c r="BU1735" s="259"/>
      <c r="BV1735" s="259"/>
      <c r="BW1735" s="259"/>
      <c r="BX1735" s="259"/>
      <c r="BY1735" s="259"/>
      <c r="BZ1735" s="259"/>
      <c r="CA1735" s="259"/>
      <c r="CB1735" s="259"/>
      <c r="CC1735" s="259"/>
      <c r="CD1735" s="259"/>
      <c r="CE1735" s="259"/>
    </row>
    <row r="1736" spans="46:83" x14ac:dyDescent="0.15">
      <c r="AT1736" s="259"/>
      <c r="AU1736" s="259"/>
      <c r="AV1736" s="259"/>
      <c r="AW1736" s="259"/>
      <c r="AX1736" s="259"/>
      <c r="AY1736" s="259"/>
      <c r="AZ1736" s="259"/>
      <c r="BA1736" s="259"/>
      <c r="BB1736" s="259"/>
      <c r="BC1736" s="259"/>
      <c r="BD1736" s="259"/>
      <c r="BE1736" s="259"/>
      <c r="BF1736" s="259"/>
      <c r="BG1736" s="259"/>
      <c r="BH1736" s="259"/>
      <c r="BI1736" s="259"/>
      <c r="BJ1736" s="259"/>
      <c r="BK1736" s="259"/>
      <c r="BL1736" s="259"/>
      <c r="BM1736" s="259"/>
      <c r="BN1736" s="259"/>
      <c r="BO1736" s="259"/>
      <c r="BP1736" s="259"/>
      <c r="BQ1736" s="259"/>
      <c r="BR1736" s="259"/>
      <c r="BS1736" s="259"/>
      <c r="BT1736" s="259"/>
      <c r="BU1736" s="259"/>
      <c r="BV1736" s="259"/>
      <c r="BW1736" s="259"/>
      <c r="BX1736" s="259"/>
      <c r="BY1736" s="259"/>
      <c r="BZ1736" s="259"/>
      <c r="CA1736" s="259"/>
      <c r="CB1736" s="259"/>
      <c r="CC1736" s="259"/>
      <c r="CD1736" s="259"/>
      <c r="CE1736" s="259"/>
    </row>
    <row r="1737" spans="46:83" x14ac:dyDescent="0.15">
      <c r="AT1737" s="259"/>
      <c r="AU1737" s="259"/>
      <c r="AV1737" s="259"/>
      <c r="AW1737" s="259"/>
      <c r="AX1737" s="259"/>
      <c r="AY1737" s="259"/>
      <c r="AZ1737" s="259"/>
      <c r="BA1737" s="259"/>
      <c r="BB1737" s="259"/>
      <c r="BC1737" s="259"/>
      <c r="BD1737" s="259"/>
      <c r="BE1737" s="259"/>
      <c r="BF1737" s="259"/>
      <c r="BG1737" s="259"/>
      <c r="BH1737" s="259"/>
      <c r="BI1737" s="259"/>
      <c r="BJ1737" s="259"/>
      <c r="BK1737" s="259"/>
      <c r="BL1737" s="259"/>
      <c r="BM1737" s="259"/>
      <c r="BN1737" s="259"/>
      <c r="BO1737" s="259"/>
      <c r="BP1737" s="259"/>
      <c r="BQ1737" s="259"/>
      <c r="BR1737" s="259"/>
      <c r="BS1737" s="259"/>
      <c r="BT1737" s="259"/>
      <c r="BU1737" s="259"/>
      <c r="BV1737" s="259"/>
      <c r="BW1737" s="259"/>
      <c r="BX1737" s="259"/>
      <c r="BY1737" s="259"/>
      <c r="BZ1737" s="259"/>
      <c r="CA1737" s="259"/>
      <c r="CB1737" s="259"/>
      <c r="CC1737" s="259"/>
      <c r="CD1737" s="259"/>
      <c r="CE1737" s="259"/>
    </row>
    <row r="1738" spans="46:83" x14ac:dyDescent="0.15">
      <c r="AT1738" s="259"/>
      <c r="AU1738" s="259"/>
      <c r="AV1738" s="259"/>
      <c r="AW1738" s="259"/>
      <c r="AX1738" s="259"/>
      <c r="AY1738" s="259"/>
      <c r="AZ1738" s="259"/>
      <c r="BA1738" s="259"/>
      <c r="BB1738" s="259"/>
      <c r="BC1738" s="259"/>
      <c r="BD1738" s="259"/>
      <c r="BE1738" s="259"/>
      <c r="BF1738" s="259"/>
      <c r="BG1738" s="259"/>
      <c r="BH1738" s="259"/>
      <c r="BI1738" s="259"/>
      <c r="BJ1738" s="259"/>
      <c r="BK1738" s="259"/>
      <c r="BL1738" s="259"/>
      <c r="BM1738" s="259"/>
      <c r="BN1738" s="259"/>
      <c r="BO1738" s="259"/>
      <c r="BP1738" s="259"/>
      <c r="BQ1738" s="259"/>
      <c r="BR1738" s="259"/>
      <c r="BS1738" s="259"/>
      <c r="BT1738" s="259"/>
      <c r="BU1738" s="259"/>
      <c r="BV1738" s="259"/>
      <c r="BW1738" s="259"/>
      <c r="BX1738" s="259"/>
      <c r="BY1738" s="259"/>
      <c r="BZ1738" s="259"/>
      <c r="CA1738" s="259"/>
      <c r="CB1738" s="259"/>
      <c r="CC1738" s="259"/>
      <c r="CD1738" s="259"/>
      <c r="CE1738" s="259"/>
    </row>
    <row r="1739" spans="46:83" x14ac:dyDescent="0.15">
      <c r="AT1739" s="259"/>
      <c r="AU1739" s="259"/>
      <c r="AV1739" s="259"/>
      <c r="AW1739" s="259"/>
      <c r="AX1739" s="259"/>
      <c r="AY1739" s="259"/>
      <c r="AZ1739" s="259"/>
      <c r="BA1739" s="259"/>
      <c r="BB1739" s="259"/>
      <c r="BC1739" s="259"/>
      <c r="BD1739" s="259"/>
      <c r="BE1739" s="259"/>
      <c r="BF1739" s="259"/>
      <c r="BG1739" s="259"/>
      <c r="BH1739" s="259"/>
      <c r="BI1739" s="259"/>
      <c r="BJ1739" s="259"/>
      <c r="BK1739" s="259"/>
      <c r="BL1739" s="259"/>
      <c r="BM1739" s="259"/>
      <c r="BN1739" s="259"/>
      <c r="BO1739" s="259"/>
      <c r="BP1739" s="259"/>
      <c r="BQ1739" s="259"/>
      <c r="BR1739" s="259"/>
      <c r="BS1739" s="259"/>
      <c r="BT1739" s="259"/>
      <c r="BU1739" s="259"/>
      <c r="BV1739" s="259"/>
      <c r="BW1739" s="259"/>
      <c r="BX1739" s="259"/>
      <c r="BY1739" s="259"/>
      <c r="BZ1739" s="259"/>
      <c r="CA1739" s="259"/>
      <c r="CB1739" s="259"/>
      <c r="CC1739" s="259"/>
      <c r="CD1739" s="259"/>
      <c r="CE1739" s="259"/>
    </row>
    <row r="1740" spans="46:83" x14ac:dyDescent="0.15">
      <c r="AT1740" s="259"/>
      <c r="AU1740" s="259"/>
      <c r="AV1740" s="259"/>
      <c r="AW1740" s="259"/>
      <c r="AX1740" s="259"/>
      <c r="AY1740" s="259"/>
      <c r="AZ1740" s="259"/>
      <c r="BA1740" s="259"/>
      <c r="BB1740" s="259"/>
      <c r="BC1740" s="259"/>
      <c r="BD1740" s="259"/>
      <c r="BE1740" s="259"/>
      <c r="BF1740" s="259"/>
      <c r="BG1740" s="259"/>
      <c r="BH1740" s="259"/>
      <c r="BI1740" s="259"/>
      <c r="BJ1740" s="259"/>
      <c r="BK1740" s="259"/>
      <c r="BL1740" s="259"/>
      <c r="BM1740" s="259"/>
      <c r="BN1740" s="259"/>
      <c r="BO1740" s="259"/>
      <c r="BP1740" s="259"/>
      <c r="BQ1740" s="259"/>
      <c r="BR1740" s="259"/>
      <c r="BS1740" s="259"/>
      <c r="BT1740" s="259"/>
      <c r="BU1740" s="259"/>
      <c r="BV1740" s="259"/>
      <c r="BW1740" s="259"/>
      <c r="BX1740" s="259"/>
      <c r="BY1740" s="259"/>
      <c r="BZ1740" s="259"/>
      <c r="CA1740" s="259"/>
      <c r="CB1740" s="259"/>
      <c r="CC1740" s="259"/>
      <c r="CD1740" s="259"/>
      <c r="CE1740" s="259"/>
    </row>
    <row r="1741" spans="46:83" x14ac:dyDescent="0.15">
      <c r="AT1741" s="259"/>
      <c r="AU1741" s="259"/>
      <c r="AV1741" s="259"/>
      <c r="AW1741" s="259"/>
      <c r="AX1741" s="259"/>
      <c r="AY1741" s="259"/>
      <c r="AZ1741" s="259"/>
      <c r="BA1741" s="259"/>
      <c r="BB1741" s="259"/>
      <c r="BC1741" s="259"/>
      <c r="BD1741" s="259"/>
      <c r="BE1741" s="259"/>
      <c r="BF1741" s="259"/>
      <c r="BG1741" s="259"/>
      <c r="BH1741" s="259"/>
      <c r="BI1741" s="259"/>
      <c r="BJ1741" s="259"/>
      <c r="BK1741" s="259"/>
      <c r="BL1741" s="259"/>
      <c r="BM1741" s="259"/>
      <c r="BN1741" s="259"/>
      <c r="BO1741" s="259"/>
      <c r="BP1741" s="259"/>
      <c r="BQ1741" s="259"/>
      <c r="BR1741" s="259"/>
      <c r="BS1741" s="259"/>
      <c r="BT1741" s="259"/>
      <c r="BU1741" s="259"/>
      <c r="BV1741" s="259"/>
      <c r="BW1741" s="259"/>
      <c r="BX1741" s="259"/>
      <c r="BY1741" s="259"/>
      <c r="BZ1741" s="259"/>
      <c r="CA1741" s="259"/>
      <c r="CB1741" s="259"/>
      <c r="CC1741" s="259"/>
      <c r="CD1741" s="259"/>
      <c r="CE1741" s="259"/>
    </row>
    <row r="1742" spans="46:83" x14ac:dyDescent="0.15">
      <c r="AT1742" s="259"/>
      <c r="AU1742" s="259"/>
      <c r="AV1742" s="259"/>
      <c r="AW1742" s="259"/>
      <c r="AX1742" s="259"/>
      <c r="AY1742" s="259"/>
      <c r="AZ1742" s="259"/>
      <c r="BA1742" s="259"/>
      <c r="BB1742" s="259"/>
      <c r="BC1742" s="259"/>
      <c r="BD1742" s="259"/>
      <c r="BE1742" s="259"/>
      <c r="BF1742" s="259"/>
      <c r="BG1742" s="259"/>
      <c r="BH1742" s="259"/>
      <c r="BI1742" s="259"/>
      <c r="BJ1742" s="259"/>
      <c r="BK1742" s="259"/>
      <c r="BL1742" s="259"/>
      <c r="BM1742" s="259"/>
      <c r="BN1742" s="259"/>
      <c r="BO1742" s="259"/>
      <c r="BP1742" s="259"/>
      <c r="BQ1742" s="259"/>
      <c r="BR1742" s="259"/>
      <c r="BS1742" s="259"/>
      <c r="BT1742" s="259"/>
      <c r="BU1742" s="259"/>
      <c r="BV1742" s="259"/>
      <c r="BW1742" s="259"/>
      <c r="BX1742" s="259"/>
      <c r="BY1742" s="259"/>
      <c r="BZ1742" s="259"/>
      <c r="CA1742" s="259"/>
      <c r="CB1742" s="259"/>
      <c r="CC1742" s="259"/>
      <c r="CD1742" s="259"/>
      <c r="CE1742" s="259"/>
    </row>
    <row r="1743" spans="46:83" x14ac:dyDescent="0.15">
      <c r="AT1743" s="259"/>
      <c r="AU1743" s="259"/>
      <c r="AV1743" s="259"/>
      <c r="AW1743" s="259"/>
      <c r="AX1743" s="259"/>
      <c r="AY1743" s="259"/>
      <c r="AZ1743" s="259"/>
      <c r="BA1743" s="259"/>
      <c r="BB1743" s="259"/>
      <c r="BC1743" s="259"/>
      <c r="BD1743" s="259"/>
      <c r="BE1743" s="259"/>
      <c r="BF1743" s="259"/>
      <c r="BG1743" s="259"/>
      <c r="BH1743" s="259"/>
      <c r="BI1743" s="259"/>
      <c r="BJ1743" s="259"/>
      <c r="BK1743" s="259"/>
      <c r="BL1743" s="259"/>
      <c r="BM1743" s="259"/>
      <c r="BN1743" s="259"/>
      <c r="BO1743" s="259"/>
      <c r="BP1743" s="259"/>
      <c r="BQ1743" s="259"/>
      <c r="BR1743" s="259"/>
      <c r="BS1743" s="259"/>
      <c r="BT1743" s="259"/>
      <c r="BU1743" s="259"/>
      <c r="BV1743" s="259"/>
      <c r="BW1743" s="259"/>
      <c r="BX1743" s="259"/>
      <c r="BY1743" s="259"/>
      <c r="BZ1743" s="259"/>
      <c r="CA1743" s="259"/>
      <c r="CB1743" s="259"/>
      <c r="CC1743" s="259"/>
      <c r="CD1743" s="259"/>
      <c r="CE1743" s="259"/>
    </row>
    <row r="1744" spans="46:83" x14ac:dyDescent="0.15">
      <c r="AT1744" s="259"/>
      <c r="AU1744" s="259"/>
      <c r="AV1744" s="259"/>
      <c r="AW1744" s="259"/>
      <c r="AX1744" s="259"/>
      <c r="AY1744" s="259"/>
      <c r="AZ1744" s="259"/>
      <c r="BA1744" s="259"/>
      <c r="BB1744" s="259"/>
      <c r="BC1744" s="259"/>
      <c r="BD1744" s="259"/>
      <c r="BE1744" s="259"/>
      <c r="BF1744" s="259"/>
      <c r="BG1744" s="259"/>
      <c r="BH1744" s="259"/>
      <c r="BI1744" s="259"/>
      <c r="BJ1744" s="259"/>
      <c r="BK1744" s="259"/>
      <c r="BL1744" s="259"/>
      <c r="BM1744" s="259"/>
      <c r="BN1744" s="259"/>
      <c r="BO1744" s="259"/>
      <c r="BP1744" s="259"/>
      <c r="BQ1744" s="259"/>
      <c r="BR1744" s="259"/>
      <c r="BS1744" s="259"/>
      <c r="BT1744" s="259"/>
      <c r="BU1744" s="259"/>
      <c r="BV1744" s="259"/>
      <c r="BW1744" s="259"/>
      <c r="BX1744" s="259"/>
      <c r="BY1744" s="259"/>
      <c r="BZ1744" s="259"/>
      <c r="CA1744" s="259"/>
      <c r="CB1744" s="259"/>
      <c r="CC1744" s="259"/>
      <c r="CD1744" s="259"/>
      <c r="CE1744" s="259"/>
    </row>
    <row r="1745" spans="46:83" x14ac:dyDescent="0.15">
      <c r="AT1745" s="259"/>
      <c r="AU1745" s="259"/>
      <c r="AV1745" s="259"/>
      <c r="AW1745" s="259"/>
      <c r="AX1745" s="259"/>
      <c r="AY1745" s="259"/>
      <c r="AZ1745" s="259"/>
      <c r="BA1745" s="259"/>
      <c r="BB1745" s="259"/>
      <c r="BC1745" s="259"/>
      <c r="BD1745" s="259"/>
      <c r="BE1745" s="259"/>
      <c r="BF1745" s="259"/>
      <c r="BG1745" s="259"/>
      <c r="BH1745" s="259"/>
      <c r="BI1745" s="259"/>
      <c r="BJ1745" s="259"/>
      <c r="BK1745" s="259"/>
      <c r="BL1745" s="259"/>
      <c r="BM1745" s="259"/>
      <c r="BN1745" s="259"/>
      <c r="BO1745" s="259"/>
      <c r="BP1745" s="259"/>
      <c r="BQ1745" s="259"/>
      <c r="BR1745" s="259"/>
      <c r="BS1745" s="259"/>
      <c r="BT1745" s="259"/>
      <c r="BU1745" s="259"/>
      <c r="BV1745" s="259"/>
      <c r="BW1745" s="259"/>
      <c r="BX1745" s="259"/>
      <c r="BY1745" s="259"/>
      <c r="BZ1745" s="259"/>
      <c r="CA1745" s="259"/>
      <c r="CB1745" s="259"/>
      <c r="CC1745" s="259"/>
      <c r="CD1745" s="259"/>
      <c r="CE1745" s="259"/>
    </row>
    <row r="1746" spans="46:83" x14ac:dyDescent="0.15">
      <c r="AT1746" s="259"/>
      <c r="AU1746" s="259"/>
      <c r="AV1746" s="259"/>
      <c r="AW1746" s="259"/>
      <c r="AX1746" s="259"/>
      <c r="AY1746" s="259"/>
      <c r="AZ1746" s="259"/>
      <c r="BA1746" s="259"/>
      <c r="BB1746" s="259"/>
      <c r="BC1746" s="259"/>
      <c r="BD1746" s="259"/>
      <c r="BE1746" s="259"/>
      <c r="BF1746" s="259"/>
      <c r="BG1746" s="259"/>
      <c r="BH1746" s="259"/>
      <c r="BI1746" s="259"/>
      <c r="BJ1746" s="259"/>
      <c r="BK1746" s="259"/>
      <c r="BL1746" s="259"/>
      <c r="BM1746" s="259"/>
      <c r="BN1746" s="259"/>
      <c r="BO1746" s="259"/>
      <c r="BP1746" s="259"/>
      <c r="BQ1746" s="259"/>
      <c r="BR1746" s="259"/>
      <c r="BS1746" s="259"/>
      <c r="BT1746" s="259"/>
      <c r="BU1746" s="259"/>
      <c r="BV1746" s="259"/>
      <c r="BW1746" s="259"/>
      <c r="BX1746" s="259"/>
      <c r="BY1746" s="259"/>
      <c r="BZ1746" s="259"/>
      <c r="CA1746" s="259"/>
      <c r="CB1746" s="259"/>
      <c r="CC1746" s="259"/>
      <c r="CD1746" s="259"/>
      <c r="CE1746" s="259"/>
    </row>
    <row r="1747" spans="46:83" x14ac:dyDescent="0.15">
      <c r="AT1747" s="259"/>
      <c r="AU1747" s="259"/>
      <c r="AV1747" s="259"/>
      <c r="AW1747" s="259"/>
      <c r="AX1747" s="259"/>
      <c r="AY1747" s="259"/>
      <c r="AZ1747" s="259"/>
      <c r="BA1747" s="259"/>
      <c r="BB1747" s="259"/>
      <c r="BC1747" s="259"/>
      <c r="BD1747" s="259"/>
      <c r="BE1747" s="259"/>
      <c r="BF1747" s="259"/>
      <c r="BG1747" s="259"/>
      <c r="BH1747" s="259"/>
      <c r="BI1747" s="259"/>
      <c r="BJ1747" s="259"/>
      <c r="BK1747" s="259"/>
      <c r="BL1747" s="259"/>
      <c r="BM1747" s="259"/>
      <c r="BN1747" s="259"/>
      <c r="BO1747" s="259"/>
      <c r="BP1747" s="259"/>
      <c r="BQ1747" s="259"/>
      <c r="BR1747" s="259"/>
      <c r="BS1747" s="259"/>
      <c r="BT1747" s="259"/>
      <c r="BU1747" s="259"/>
      <c r="BV1747" s="259"/>
      <c r="BW1747" s="259"/>
      <c r="BX1747" s="259"/>
      <c r="BY1747" s="259"/>
      <c r="BZ1747" s="259"/>
      <c r="CA1747" s="259"/>
      <c r="CB1747" s="259"/>
      <c r="CC1747" s="259"/>
      <c r="CD1747" s="259"/>
      <c r="CE1747" s="259"/>
    </row>
    <row r="1748" spans="46:83" x14ac:dyDescent="0.15">
      <c r="AT1748" s="259"/>
      <c r="AU1748" s="259"/>
      <c r="AV1748" s="259"/>
      <c r="AW1748" s="259"/>
      <c r="AX1748" s="259"/>
      <c r="AY1748" s="259"/>
      <c r="AZ1748" s="259"/>
      <c r="BA1748" s="259"/>
      <c r="BB1748" s="259"/>
      <c r="BC1748" s="259"/>
      <c r="BD1748" s="259"/>
      <c r="BE1748" s="259"/>
      <c r="BF1748" s="259"/>
      <c r="BG1748" s="259"/>
      <c r="BH1748" s="259"/>
      <c r="BI1748" s="259"/>
      <c r="BJ1748" s="259"/>
      <c r="BK1748" s="259"/>
      <c r="BL1748" s="259"/>
      <c r="BM1748" s="259"/>
      <c r="BN1748" s="259"/>
      <c r="BO1748" s="259"/>
      <c r="BP1748" s="259"/>
      <c r="BQ1748" s="259"/>
      <c r="BR1748" s="259"/>
      <c r="BS1748" s="259"/>
      <c r="BT1748" s="259"/>
      <c r="BU1748" s="259"/>
      <c r="BV1748" s="259"/>
      <c r="BW1748" s="259"/>
      <c r="BX1748" s="259"/>
      <c r="BY1748" s="259"/>
      <c r="BZ1748" s="259"/>
      <c r="CA1748" s="259"/>
      <c r="CB1748" s="259"/>
      <c r="CC1748" s="259"/>
      <c r="CD1748" s="259"/>
      <c r="CE1748" s="259"/>
    </row>
    <row r="1749" spans="46:83" x14ac:dyDescent="0.15">
      <c r="AT1749" s="259"/>
      <c r="AU1749" s="259"/>
      <c r="AV1749" s="259"/>
      <c r="AW1749" s="259"/>
      <c r="AX1749" s="259"/>
      <c r="AY1749" s="259"/>
      <c r="AZ1749" s="259"/>
      <c r="BA1749" s="259"/>
      <c r="BB1749" s="259"/>
      <c r="BC1749" s="259"/>
      <c r="BD1749" s="259"/>
      <c r="BE1749" s="259"/>
      <c r="BF1749" s="259"/>
      <c r="BG1749" s="259"/>
      <c r="BH1749" s="259"/>
      <c r="BI1749" s="259"/>
      <c r="BJ1749" s="259"/>
      <c r="BK1749" s="259"/>
      <c r="BL1749" s="259"/>
      <c r="BM1749" s="259"/>
      <c r="BN1749" s="259"/>
      <c r="BO1749" s="259"/>
      <c r="BP1749" s="259"/>
      <c r="BQ1749" s="259"/>
      <c r="BR1749" s="259"/>
      <c r="BS1749" s="259"/>
      <c r="BT1749" s="259"/>
      <c r="BU1749" s="259"/>
      <c r="BV1749" s="259"/>
      <c r="BW1749" s="259"/>
      <c r="BX1749" s="259"/>
      <c r="BY1749" s="259"/>
      <c r="BZ1749" s="259"/>
      <c r="CA1749" s="259"/>
      <c r="CB1749" s="259"/>
      <c r="CC1749" s="259"/>
      <c r="CD1749" s="259"/>
      <c r="CE1749" s="259"/>
    </row>
    <row r="1750" spans="46:83" x14ac:dyDescent="0.15">
      <c r="AT1750" s="259"/>
      <c r="AU1750" s="259"/>
      <c r="AV1750" s="259"/>
      <c r="AW1750" s="259"/>
      <c r="AX1750" s="259"/>
      <c r="AY1750" s="259"/>
      <c r="AZ1750" s="259"/>
      <c r="BA1750" s="259"/>
      <c r="BB1750" s="259"/>
      <c r="BC1750" s="259"/>
      <c r="BD1750" s="259"/>
      <c r="BE1750" s="259"/>
      <c r="BF1750" s="259"/>
      <c r="BG1750" s="259"/>
      <c r="BH1750" s="259"/>
      <c r="BI1750" s="259"/>
      <c r="BJ1750" s="259"/>
      <c r="BK1750" s="259"/>
      <c r="BL1750" s="259"/>
      <c r="BM1750" s="259"/>
      <c r="BN1750" s="259"/>
      <c r="BO1750" s="259"/>
      <c r="BP1750" s="259"/>
      <c r="BQ1750" s="259"/>
      <c r="BR1750" s="259"/>
      <c r="BS1750" s="259"/>
      <c r="BT1750" s="259"/>
      <c r="BU1750" s="259"/>
      <c r="BV1750" s="259"/>
      <c r="BW1750" s="259"/>
      <c r="BX1750" s="259"/>
      <c r="BY1750" s="259"/>
      <c r="BZ1750" s="259"/>
      <c r="CA1750" s="259"/>
      <c r="CB1750" s="259"/>
      <c r="CC1750" s="259"/>
      <c r="CD1750" s="259"/>
      <c r="CE1750" s="259"/>
    </row>
    <row r="1751" spans="46:83" x14ac:dyDescent="0.15">
      <c r="AT1751" s="259"/>
      <c r="AU1751" s="259"/>
      <c r="AV1751" s="259"/>
      <c r="AW1751" s="259"/>
      <c r="AX1751" s="259"/>
      <c r="AY1751" s="259"/>
      <c r="AZ1751" s="259"/>
      <c r="BA1751" s="259"/>
      <c r="BB1751" s="259"/>
      <c r="BC1751" s="259"/>
      <c r="BD1751" s="259"/>
      <c r="BE1751" s="259"/>
      <c r="BF1751" s="259"/>
      <c r="BG1751" s="259"/>
      <c r="BH1751" s="259"/>
      <c r="BI1751" s="259"/>
      <c r="BJ1751" s="259"/>
      <c r="BK1751" s="259"/>
      <c r="BL1751" s="259"/>
      <c r="BM1751" s="259"/>
      <c r="BN1751" s="259"/>
      <c r="BO1751" s="259"/>
      <c r="BP1751" s="259"/>
      <c r="BQ1751" s="259"/>
      <c r="BR1751" s="259"/>
      <c r="BS1751" s="259"/>
      <c r="BT1751" s="259"/>
      <c r="BU1751" s="259"/>
      <c r="BV1751" s="259"/>
      <c r="BW1751" s="259"/>
      <c r="BX1751" s="259"/>
      <c r="BY1751" s="259"/>
      <c r="BZ1751" s="259"/>
      <c r="CA1751" s="259"/>
      <c r="CB1751" s="259"/>
      <c r="CC1751" s="259"/>
      <c r="CD1751" s="259"/>
      <c r="CE1751" s="259"/>
    </row>
    <row r="1752" spans="46:83" x14ac:dyDescent="0.15">
      <c r="AT1752" s="259"/>
      <c r="AU1752" s="259"/>
      <c r="AV1752" s="259"/>
      <c r="AW1752" s="259"/>
      <c r="AX1752" s="259"/>
      <c r="AY1752" s="259"/>
      <c r="AZ1752" s="259"/>
      <c r="BA1752" s="259"/>
      <c r="BB1752" s="259"/>
      <c r="BC1752" s="259"/>
      <c r="BD1752" s="259"/>
      <c r="BE1752" s="259"/>
      <c r="BF1752" s="259"/>
      <c r="BG1752" s="259"/>
      <c r="BH1752" s="259"/>
      <c r="BI1752" s="259"/>
      <c r="BJ1752" s="259"/>
      <c r="BK1752" s="259"/>
      <c r="BL1752" s="259"/>
      <c r="BM1752" s="259"/>
      <c r="BN1752" s="259"/>
      <c r="BO1752" s="259"/>
      <c r="BP1752" s="259"/>
      <c r="BQ1752" s="259"/>
      <c r="BR1752" s="259"/>
      <c r="BS1752" s="259"/>
      <c r="BT1752" s="259"/>
      <c r="BU1752" s="259"/>
      <c r="BV1752" s="259"/>
      <c r="BW1752" s="259"/>
      <c r="BX1752" s="259"/>
      <c r="BY1752" s="259"/>
      <c r="BZ1752" s="259"/>
      <c r="CA1752" s="259"/>
      <c r="CB1752" s="259"/>
      <c r="CC1752" s="259"/>
      <c r="CD1752" s="259"/>
      <c r="CE1752" s="259"/>
    </row>
    <row r="1753" spans="46:83" x14ac:dyDescent="0.15">
      <c r="AT1753" s="259"/>
      <c r="AU1753" s="259"/>
      <c r="AV1753" s="259"/>
      <c r="AW1753" s="259"/>
      <c r="AX1753" s="259"/>
      <c r="AY1753" s="259"/>
      <c r="AZ1753" s="259"/>
      <c r="BA1753" s="259"/>
      <c r="BB1753" s="259"/>
      <c r="BC1753" s="259"/>
      <c r="BD1753" s="259"/>
      <c r="BE1753" s="259"/>
      <c r="BF1753" s="259"/>
      <c r="BG1753" s="259"/>
      <c r="BH1753" s="259"/>
      <c r="BI1753" s="259"/>
      <c r="BJ1753" s="259"/>
      <c r="BK1753" s="259"/>
      <c r="BL1753" s="259"/>
      <c r="BM1753" s="259"/>
      <c r="BN1753" s="259"/>
      <c r="BO1753" s="259"/>
      <c r="BP1753" s="259"/>
      <c r="BQ1753" s="259"/>
      <c r="BR1753" s="259"/>
      <c r="BS1753" s="259"/>
      <c r="BT1753" s="259"/>
      <c r="BU1753" s="259"/>
      <c r="BV1753" s="259"/>
      <c r="BW1753" s="259"/>
      <c r="BX1753" s="259"/>
      <c r="BY1753" s="259"/>
      <c r="BZ1753" s="259"/>
      <c r="CA1753" s="259"/>
      <c r="CB1753" s="259"/>
      <c r="CC1753" s="259"/>
      <c r="CD1753" s="259"/>
      <c r="CE1753" s="259"/>
    </row>
    <row r="1754" spans="46:83" x14ac:dyDescent="0.15">
      <c r="AT1754" s="259"/>
      <c r="AU1754" s="259"/>
      <c r="AV1754" s="259"/>
      <c r="AW1754" s="259"/>
      <c r="AX1754" s="259"/>
      <c r="AY1754" s="259"/>
      <c r="AZ1754" s="259"/>
      <c r="BA1754" s="259"/>
      <c r="BB1754" s="259"/>
      <c r="BC1754" s="259"/>
      <c r="BD1754" s="259"/>
      <c r="BE1754" s="259"/>
      <c r="BF1754" s="259"/>
      <c r="BG1754" s="259"/>
      <c r="BH1754" s="259"/>
      <c r="BI1754" s="259"/>
      <c r="BJ1754" s="259"/>
      <c r="BK1754" s="259"/>
      <c r="BL1754" s="259"/>
      <c r="BM1754" s="259"/>
      <c r="BN1754" s="259"/>
      <c r="BO1754" s="259"/>
      <c r="BP1754" s="259"/>
      <c r="BQ1754" s="259"/>
      <c r="BR1754" s="259"/>
      <c r="BS1754" s="259"/>
      <c r="BT1754" s="259"/>
      <c r="BU1754" s="259"/>
      <c r="BV1754" s="259"/>
      <c r="BW1754" s="259"/>
      <c r="BX1754" s="259"/>
      <c r="BY1754" s="259"/>
      <c r="BZ1754" s="259"/>
      <c r="CA1754" s="259"/>
      <c r="CB1754" s="259"/>
      <c r="CC1754" s="259"/>
      <c r="CD1754" s="259"/>
      <c r="CE1754" s="259"/>
    </row>
    <row r="1755" spans="46:83" x14ac:dyDescent="0.15">
      <c r="AT1755" s="259"/>
      <c r="AU1755" s="259"/>
      <c r="AV1755" s="259"/>
      <c r="AW1755" s="259"/>
      <c r="AX1755" s="259"/>
      <c r="AY1755" s="259"/>
      <c r="AZ1755" s="259"/>
      <c r="BA1755" s="259"/>
      <c r="BB1755" s="259"/>
      <c r="BC1755" s="259"/>
      <c r="BD1755" s="259"/>
      <c r="BE1755" s="259"/>
      <c r="BF1755" s="259"/>
      <c r="BG1755" s="259"/>
      <c r="BH1755" s="259"/>
      <c r="BI1755" s="259"/>
      <c r="BJ1755" s="259"/>
      <c r="BK1755" s="259"/>
      <c r="BL1755" s="259"/>
      <c r="BM1755" s="259"/>
      <c r="BN1755" s="259"/>
      <c r="BO1755" s="259"/>
      <c r="BP1755" s="259"/>
      <c r="BQ1755" s="259"/>
      <c r="BR1755" s="259"/>
      <c r="BS1755" s="259"/>
      <c r="BT1755" s="259"/>
      <c r="BU1755" s="259"/>
      <c r="BV1755" s="259"/>
      <c r="BW1755" s="259"/>
      <c r="BX1755" s="259"/>
      <c r="BY1755" s="259"/>
      <c r="BZ1755" s="259"/>
      <c r="CA1755" s="259"/>
      <c r="CB1755" s="259"/>
      <c r="CC1755" s="259"/>
      <c r="CD1755" s="259"/>
      <c r="CE1755" s="259"/>
    </row>
    <row r="1756" spans="46:83" x14ac:dyDescent="0.15">
      <c r="AT1756" s="259"/>
      <c r="AU1756" s="259"/>
      <c r="AV1756" s="259"/>
      <c r="AW1756" s="259"/>
      <c r="AX1756" s="259"/>
      <c r="AY1756" s="259"/>
      <c r="AZ1756" s="259"/>
      <c r="BA1756" s="259"/>
      <c r="BB1756" s="259"/>
      <c r="BC1756" s="259"/>
      <c r="BD1756" s="259"/>
      <c r="BE1756" s="259"/>
      <c r="BF1756" s="259"/>
      <c r="BG1756" s="259"/>
      <c r="BH1756" s="259"/>
      <c r="BI1756" s="259"/>
      <c r="BJ1756" s="259"/>
      <c r="BK1756" s="259"/>
      <c r="BL1756" s="259"/>
      <c r="BM1756" s="259"/>
      <c r="BN1756" s="259"/>
      <c r="BO1756" s="259"/>
      <c r="BP1756" s="259"/>
      <c r="BQ1756" s="259"/>
      <c r="BR1756" s="259"/>
      <c r="BS1756" s="259"/>
      <c r="BT1756" s="259"/>
      <c r="BU1756" s="259"/>
      <c r="BV1756" s="259"/>
      <c r="BW1756" s="259"/>
      <c r="BX1756" s="259"/>
      <c r="BY1756" s="259"/>
      <c r="BZ1756" s="259"/>
      <c r="CA1756" s="259"/>
      <c r="CB1756" s="259"/>
      <c r="CC1756" s="259"/>
      <c r="CD1756" s="259"/>
      <c r="CE1756" s="259"/>
    </row>
    <row r="1757" spans="46:83" x14ac:dyDescent="0.15">
      <c r="AT1757" s="259"/>
      <c r="AU1757" s="259"/>
      <c r="AV1757" s="259"/>
      <c r="AW1757" s="259"/>
      <c r="AX1757" s="259"/>
      <c r="AY1757" s="259"/>
      <c r="AZ1757" s="259"/>
      <c r="BA1757" s="259"/>
      <c r="BB1757" s="259"/>
      <c r="BC1757" s="259"/>
      <c r="BD1757" s="259"/>
      <c r="BE1757" s="259"/>
      <c r="BF1757" s="259"/>
      <c r="BG1757" s="259"/>
      <c r="BH1757" s="259"/>
      <c r="BI1757" s="259"/>
      <c r="BJ1757" s="259"/>
      <c r="BK1757" s="259"/>
      <c r="BL1757" s="259"/>
      <c r="BM1757" s="259"/>
      <c r="BN1757" s="259"/>
      <c r="BO1757" s="259"/>
      <c r="BP1757" s="259"/>
      <c r="BQ1757" s="259"/>
      <c r="BR1757" s="259"/>
      <c r="BS1757" s="259"/>
      <c r="BT1757" s="259"/>
      <c r="BU1757" s="259"/>
      <c r="BV1757" s="259"/>
      <c r="BW1757" s="259"/>
      <c r="BX1757" s="259"/>
      <c r="BY1757" s="259"/>
      <c r="BZ1757" s="259"/>
      <c r="CA1757" s="259"/>
      <c r="CB1757" s="259"/>
      <c r="CC1757" s="259"/>
      <c r="CD1757" s="259"/>
      <c r="CE1757" s="259"/>
    </row>
    <row r="1758" spans="46:83" x14ac:dyDescent="0.15">
      <c r="AT1758" s="259"/>
      <c r="AU1758" s="259"/>
      <c r="AV1758" s="259"/>
      <c r="AW1758" s="259"/>
      <c r="AX1758" s="259"/>
      <c r="AY1758" s="259"/>
      <c r="AZ1758" s="259"/>
      <c r="BA1758" s="259"/>
      <c r="BB1758" s="259"/>
      <c r="BC1758" s="259"/>
      <c r="BD1758" s="259"/>
      <c r="BE1758" s="259"/>
      <c r="BF1758" s="259"/>
      <c r="BG1758" s="259"/>
      <c r="BH1758" s="259"/>
      <c r="BI1758" s="259"/>
      <c r="BJ1758" s="259"/>
      <c r="BK1758" s="259"/>
      <c r="BL1758" s="259"/>
      <c r="BM1758" s="259"/>
      <c r="BN1758" s="259"/>
      <c r="BO1758" s="259"/>
      <c r="BP1758" s="259"/>
      <c r="BQ1758" s="259"/>
      <c r="BR1758" s="259"/>
      <c r="BS1758" s="259"/>
      <c r="BT1758" s="259"/>
      <c r="BU1758" s="259"/>
      <c r="BV1758" s="259"/>
      <c r="BW1758" s="259"/>
      <c r="BX1758" s="259"/>
      <c r="BY1758" s="259"/>
      <c r="BZ1758" s="259"/>
      <c r="CA1758" s="259"/>
      <c r="CB1758" s="259"/>
      <c r="CC1758" s="259"/>
      <c r="CD1758" s="259"/>
      <c r="CE1758" s="259"/>
    </row>
    <row r="1759" spans="46:83" x14ac:dyDescent="0.15">
      <c r="AT1759" s="259"/>
      <c r="AU1759" s="259"/>
      <c r="AV1759" s="259"/>
      <c r="AW1759" s="259"/>
      <c r="AX1759" s="259"/>
      <c r="AY1759" s="259"/>
      <c r="AZ1759" s="259"/>
      <c r="BA1759" s="259"/>
      <c r="BB1759" s="259"/>
      <c r="BC1759" s="259"/>
      <c r="BD1759" s="259"/>
      <c r="BE1759" s="259"/>
      <c r="BF1759" s="259"/>
      <c r="BG1759" s="259"/>
      <c r="BH1759" s="259"/>
      <c r="BI1759" s="259"/>
      <c r="BJ1759" s="259"/>
      <c r="BK1759" s="259"/>
      <c r="BL1759" s="259"/>
      <c r="BM1759" s="259"/>
      <c r="BN1759" s="259"/>
      <c r="BO1759" s="259"/>
      <c r="BP1759" s="259"/>
      <c r="BQ1759" s="259"/>
      <c r="BR1759" s="259"/>
      <c r="BS1759" s="259"/>
      <c r="BT1759" s="259"/>
      <c r="BU1759" s="259"/>
      <c r="BV1759" s="259"/>
      <c r="BW1759" s="259"/>
      <c r="BX1759" s="259"/>
      <c r="BY1759" s="259"/>
      <c r="BZ1759" s="259"/>
      <c r="CA1759" s="259"/>
      <c r="CB1759" s="259"/>
      <c r="CC1759" s="259"/>
      <c r="CD1759" s="259"/>
      <c r="CE1759" s="259"/>
    </row>
    <row r="1760" spans="46:83" x14ac:dyDescent="0.15">
      <c r="AT1760" s="259"/>
      <c r="AU1760" s="259"/>
      <c r="AV1760" s="259"/>
      <c r="AW1760" s="259"/>
      <c r="AX1760" s="259"/>
      <c r="AY1760" s="259"/>
      <c r="AZ1760" s="259"/>
      <c r="BA1760" s="259"/>
      <c r="BB1760" s="259"/>
      <c r="BC1760" s="259"/>
      <c r="BD1760" s="259"/>
      <c r="BE1760" s="259"/>
      <c r="BF1760" s="259"/>
      <c r="BG1760" s="259"/>
      <c r="BH1760" s="259"/>
      <c r="BI1760" s="259"/>
      <c r="BJ1760" s="259"/>
      <c r="BK1760" s="259"/>
      <c r="BL1760" s="259"/>
      <c r="BM1760" s="259"/>
      <c r="BN1760" s="259"/>
      <c r="BO1760" s="259"/>
      <c r="BP1760" s="259"/>
      <c r="BQ1760" s="259"/>
      <c r="BR1760" s="259"/>
      <c r="BS1760" s="259"/>
      <c r="BT1760" s="259"/>
      <c r="BU1760" s="259"/>
      <c r="BV1760" s="259"/>
      <c r="BW1760" s="259"/>
      <c r="BX1760" s="259"/>
      <c r="BY1760" s="259"/>
      <c r="BZ1760" s="259"/>
      <c r="CA1760" s="259"/>
      <c r="CB1760" s="259"/>
      <c r="CC1760" s="259"/>
      <c r="CD1760" s="259"/>
      <c r="CE1760" s="259"/>
    </row>
    <row r="1761" spans="46:83" x14ac:dyDescent="0.15">
      <c r="AT1761" s="259"/>
      <c r="AU1761" s="259"/>
      <c r="AV1761" s="259"/>
      <c r="AW1761" s="259"/>
      <c r="AX1761" s="259"/>
      <c r="AY1761" s="259"/>
      <c r="AZ1761" s="259"/>
      <c r="BA1761" s="259"/>
      <c r="BB1761" s="259"/>
      <c r="BC1761" s="259"/>
      <c r="BD1761" s="259"/>
      <c r="BE1761" s="259"/>
      <c r="BF1761" s="259"/>
      <c r="BG1761" s="259"/>
      <c r="BH1761" s="259"/>
      <c r="BI1761" s="259"/>
      <c r="BJ1761" s="259"/>
      <c r="BK1761" s="259"/>
      <c r="BL1761" s="259"/>
      <c r="BM1761" s="259"/>
      <c r="BN1761" s="259"/>
      <c r="BO1761" s="259"/>
      <c r="BP1761" s="259"/>
      <c r="BQ1761" s="259"/>
      <c r="BR1761" s="259"/>
      <c r="BS1761" s="259"/>
      <c r="BT1761" s="259"/>
      <c r="BU1761" s="259"/>
      <c r="BV1761" s="259"/>
      <c r="BW1761" s="259"/>
      <c r="BX1761" s="259"/>
      <c r="BY1761" s="259"/>
      <c r="BZ1761" s="259"/>
      <c r="CA1761" s="259"/>
      <c r="CB1761" s="259"/>
      <c r="CC1761" s="259"/>
      <c r="CD1761" s="259"/>
      <c r="CE1761" s="259"/>
    </row>
    <row r="1762" spans="46:83" x14ac:dyDescent="0.15">
      <c r="AT1762" s="259"/>
      <c r="AU1762" s="259"/>
      <c r="AV1762" s="259"/>
      <c r="AW1762" s="259"/>
      <c r="AX1762" s="259"/>
      <c r="AY1762" s="259"/>
      <c r="AZ1762" s="259"/>
      <c r="BA1762" s="259"/>
      <c r="BB1762" s="259"/>
      <c r="BC1762" s="259"/>
      <c r="BD1762" s="259"/>
      <c r="BE1762" s="259"/>
      <c r="BF1762" s="259"/>
      <c r="BG1762" s="259"/>
      <c r="BH1762" s="259"/>
      <c r="BI1762" s="259"/>
      <c r="BJ1762" s="259"/>
      <c r="BK1762" s="259"/>
      <c r="BL1762" s="259"/>
      <c r="BM1762" s="259"/>
      <c r="BN1762" s="259"/>
      <c r="BO1762" s="259"/>
      <c r="BP1762" s="259"/>
      <c r="BQ1762" s="259"/>
      <c r="BR1762" s="259"/>
      <c r="BS1762" s="259"/>
      <c r="BT1762" s="259"/>
      <c r="BU1762" s="259"/>
      <c r="BV1762" s="259"/>
      <c r="BW1762" s="259"/>
      <c r="BX1762" s="259"/>
      <c r="BY1762" s="259"/>
      <c r="BZ1762" s="259"/>
      <c r="CA1762" s="259"/>
      <c r="CB1762" s="259"/>
      <c r="CC1762" s="259"/>
      <c r="CD1762" s="259"/>
      <c r="CE1762" s="259"/>
    </row>
    <row r="1763" spans="46:83" x14ac:dyDescent="0.15">
      <c r="AT1763" s="259"/>
      <c r="AU1763" s="259"/>
      <c r="AV1763" s="259"/>
      <c r="AW1763" s="259"/>
      <c r="AX1763" s="259"/>
      <c r="AY1763" s="259"/>
      <c r="AZ1763" s="259"/>
      <c r="BA1763" s="259"/>
      <c r="BB1763" s="259"/>
      <c r="BC1763" s="259"/>
      <c r="BD1763" s="259"/>
      <c r="BE1763" s="259"/>
      <c r="BF1763" s="259"/>
      <c r="BG1763" s="259"/>
      <c r="BH1763" s="259"/>
      <c r="BI1763" s="259"/>
      <c r="BJ1763" s="259"/>
      <c r="BK1763" s="259"/>
      <c r="BL1763" s="259"/>
      <c r="BM1763" s="259"/>
      <c r="BN1763" s="259"/>
      <c r="BO1763" s="259"/>
      <c r="BP1763" s="259"/>
      <c r="BQ1763" s="259"/>
      <c r="BR1763" s="259"/>
      <c r="BS1763" s="259"/>
      <c r="BT1763" s="259"/>
      <c r="BU1763" s="259"/>
      <c r="BV1763" s="259"/>
      <c r="BW1763" s="259"/>
      <c r="BX1763" s="259"/>
      <c r="BY1763" s="259"/>
      <c r="BZ1763" s="259"/>
      <c r="CA1763" s="259"/>
      <c r="CB1763" s="259"/>
      <c r="CC1763" s="259"/>
      <c r="CD1763" s="259"/>
      <c r="CE1763" s="259"/>
    </row>
    <row r="1764" spans="46:83" x14ac:dyDescent="0.15">
      <c r="AT1764" s="259"/>
      <c r="AU1764" s="259"/>
      <c r="AV1764" s="259"/>
      <c r="AW1764" s="259"/>
      <c r="AX1764" s="259"/>
      <c r="AY1764" s="259"/>
      <c r="AZ1764" s="259"/>
      <c r="BA1764" s="259"/>
      <c r="BB1764" s="259"/>
      <c r="BC1764" s="259"/>
      <c r="BD1764" s="259"/>
      <c r="BE1764" s="259"/>
      <c r="BF1764" s="259"/>
      <c r="BG1764" s="259"/>
      <c r="BH1764" s="259"/>
      <c r="BI1764" s="259"/>
      <c r="BJ1764" s="259"/>
      <c r="BK1764" s="259"/>
      <c r="BL1764" s="259"/>
      <c r="BM1764" s="259"/>
      <c r="BN1764" s="259"/>
      <c r="BO1764" s="259"/>
      <c r="BP1764" s="259"/>
      <c r="BQ1764" s="259"/>
      <c r="BR1764" s="259"/>
      <c r="BS1764" s="259"/>
      <c r="BT1764" s="259"/>
      <c r="BU1764" s="259"/>
      <c r="BV1764" s="259"/>
      <c r="BW1764" s="259"/>
      <c r="BX1764" s="259"/>
      <c r="BY1764" s="259"/>
      <c r="BZ1764" s="259"/>
      <c r="CA1764" s="259"/>
      <c r="CB1764" s="259"/>
      <c r="CC1764" s="259"/>
      <c r="CD1764" s="259"/>
      <c r="CE1764" s="259"/>
    </row>
    <row r="1765" spans="46:83" x14ac:dyDescent="0.15">
      <c r="AT1765" s="259"/>
      <c r="AU1765" s="259"/>
      <c r="AV1765" s="259"/>
      <c r="AW1765" s="259"/>
      <c r="AX1765" s="259"/>
      <c r="AY1765" s="259"/>
      <c r="AZ1765" s="259"/>
      <c r="BA1765" s="259"/>
      <c r="BB1765" s="259"/>
      <c r="BC1765" s="259"/>
      <c r="BD1765" s="259"/>
      <c r="BE1765" s="259"/>
      <c r="BF1765" s="259"/>
      <c r="BG1765" s="259"/>
      <c r="BH1765" s="259"/>
      <c r="BI1765" s="259"/>
      <c r="BJ1765" s="259"/>
      <c r="BK1765" s="259"/>
      <c r="BL1765" s="259"/>
      <c r="BM1765" s="259"/>
      <c r="BN1765" s="259"/>
      <c r="BO1765" s="259"/>
      <c r="BP1765" s="259"/>
      <c r="BQ1765" s="259"/>
      <c r="BR1765" s="259"/>
      <c r="BS1765" s="259"/>
      <c r="BT1765" s="259"/>
      <c r="BU1765" s="259"/>
      <c r="BV1765" s="259"/>
      <c r="BW1765" s="259"/>
      <c r="BX1765" s="259"/>
      <c r="BY1765" s="259"/>
      <c r="BZ1765" s="259"/>
      <c r="CA1765" s="259"/>
      <c r="CB1765" s="259"/>
      <c r="CC1765" s="259"/>
      <c r="CD1765" s="259"/>
      <c r="CE1765" s="259"/>
    </row>
    <row r="1766" spans="46:83" x14ac:dyDescent="0.15">
      <c r="AT1766" s="259"/>
      <c r="AU1766" s="259"/>
      <c r="AV1766" s="259"/>
      <c r="AW1766" s="259"/>
      <c r="AX1766" s="259"/>
      <c r="AY1766" s="259"/>
      <c r="AZ1766" s="259"/>
      <c r="BA1766" s="259"/>
      <c r="BB1766" s="259"/>
      <c r="BC1766" s="259"/>
      <c r="BD1766" s="259"/>
      <c r="BE1766" s="259"/>
      <c r="BF1766" s="259"/>
      <c r="BG1766" s="259"/>
      <c r="BH1766" s="259"/>
      <c r="BI1766" s="259"/>
      <c r="BJ1766" s="259"/>
      <c r="BK1766" s="259"/>
      <c r="BL1766" s="259"/>
      <c r="BM1766" s="259"/>
      <c r="BN1766" s="259"/>
      <c r="BO1766" s="259"/>
      <c r="BP1766" s="259"/>
      <c r="BQ1766" s="259"/>
      <c r="BR1766" s="259"/>
      <c r="BS1766" s="259"/>
      <c r="BT1766" s="259"/>
      <c r="BU1766" s="259"/>
      <c r="BV1766" s="259"/>
      <c r="BW1766" s="259"/>
      <c r="BX1766" s="259"/>
      <c r="BY1766" s="259"/>
      <c r="BZ1766" s="259"/>
      <c r="CA1766" s="259"/>
      <c r="CB1766" s="259"/>
      <c r="CC1766" s="259"/>
      <c r="CD1766" s="259"/>
      <c r="CE1766" s="259"/>
    </row>
    <row r="1767" spans="46:83" x14ac:dyDescent="0.15">
      <c r="AT1767" s="259"/>
      <c r="AU1767" s="259"/>
      <c r="AV1767" s="259"/>
      <c r="AW1767" s="259"/>
      <c r="AX1767" s="259"/>
      <c r="AY1767" s="259"/>
      <c r="AZ1767" s="259"/>
      <c r="BA1767" s="259"/>
      <c r="BB1767" s="259"/>
      <c r="BC1767" s="259"/>
      <c r="BD1767" s="259"/>
      <c r="BE1767" s="259"/>
      <c r="BF1767" s="259"/>
      <c r="BG1767" s="259"/>
      <c r="BH1767" s="259"/>
      <c r="BI1767" s="259"/>
      <c r="BJ1767" s="259"/>
      <c r="BK1767" s="259"/>
      <c r="BL1767" s="259"/>
      <c r="BM1767" s="259"/>
      <c r="BN1767" s="259"/>
      <c r="BO1767" s="259"/>
      <c r="BP1767" s="259"/>
      <c r="BQ1767" s="259"/>
      <c r="BR1767" s="259"/>
      <c r="BS1767" s="259"/>
      <c r="BT1767" s="259"/>
      <c r="BU1767" s="259"/>
      <c r="BV1767" s="259"/>
      <c r="BW1767" s="259"/>
      <c r="BX1767" s="259"/>
      <c r="BY1767" s="259"/>
      <c r="BZ1767" s="259"/>
      <c r="CA1767" s="259"/>
      <c r="CB1767" s="259"/>
      <c r="CC1767" s="259"/>
      <c r="CD1767" s="259"/>
      <c r="CE1767" s="259"/>
    </row>
    <row r="1768" spans="46:83" x14ac:dyDescent="0.15">
      <c r="AT1768" s="259"/>
      <c r="AU1768" s="259"/>
      <c r="AV1768" s="259"/>
      <c r="AW1768" s="259"/>
      <c r="AX1768" s="259"/>
      <c r="AY1768" s="259"/>
      <c r="AZ1768" s="259"/>
      <c r="BA1768" s="259"/>
      <c r="BB1768" s="259"/>
      <c r="BC1768" s="259"/>
      <c r="BD1768" s="259"/>
      <c r="BE1768" s="259"/>
      <c r="BF1768" s="259"/>
      <c r="BG1768" s="259"/>
      <c r="BH1768" s="259"/>
      <c r="BI1768" s="259"/>
      <c r="BJ1768" s="259"/>
      <c r="BK1768" s="259"/>
      <c r="BL1768" s="259"/>
      <c r="BM1768" s="259"/>
      <c r="BN1768" s="259"/>
      <c r="BO1768" s="259"/>
      <c r="BP1768" s="259"/>
      <c r="BQ1768" s="259"/>
      <c r="BR1768" s="259"/>
      <c r="BS1768" s="259"/>
      <c r="BT1768" s="259"/>
      <c r="BU1768" s="259"/>
      <c r="BV1768" s="259"/>
      <c r="BW1768" s="259"/>
      <c r="BX1768" s="259"/>
      <c r="BY1768" s="259"/>
      <c r="BZ1768" s="259"/>
      <c r="CA1768" s="259"/>
      <c r="CB1768" s="259"/>
      <c r="CC1768" s="259"/>
      <c r="CD1768" s="259"/>
      <c r="CE1768" s="259"/>
    </row>
    <row r="1769" spans="46:83" x14ac:dyDescent="0.15">
      <c r="AT1769" s="259"/>
      <c r="AU1769" s="259"/>
      <c r="AV1769" s="259"/>
      <c r="AW1769" s="259"/>
      <c r="AX1769" s="259"/>
      <c r="AY1769" s="259"/>
      <c r="AZ1769" s="259"/>
      <c r="BA1769" s="259"/>
      <c r="BB1769" s="259"/>
      <c r="BC1769" s="259"/>
      <c r="BD1769" s="259"/>
      <c r="BE1769" s="259"/>
      <c r="BF1769" s="259"/>
      <c r="BG1769" s="259"/>
      <c r="BH1769" s="259"/>
      <c r="BI1769" s="259"/>
      <c r="BJ1769" s="259"/>
      <c r="BK1769" s="259"/>
      <c r="BL1769" s="259"/>
      <c r="BM1769" s="259"/>
      <c r="BN1769" s="259"/>
      <c r="BO1769" s="259"/>
      <c r="BP1769" s="259"/>
      <c r="BQ1769" s="259"/>
      <c r="BR1769" s="259"/>
      <c r="BS1769" s="259"/>
      <c r="BT1769" s="259"/>
      <c r="BU1769" s="259"/>
      <c r="BV1769" s="259"/>
      <c r="BW1769" s="259"/>
      <c r="BX1769" s="259"/>
      <c r="BY1769" s="259"/>
      <c r="BZ1769" s="259"/>
      <c r="CA1769" s="259"/>
      <c r="CB1769" s="259"/>
      <c r="CC1769" s="259"/>
      <c r="CD1769" s="259"/>
      <c r="CE1769" s="259"/>
    </row>
    <row r="1770" spans="46:83" x14ac:dyDescent="0.15">
      <c r="AT1770" s="259"/>
      <c r="AU1770" s="259"/>
      <c r="AV1770" s="259"/>
      <c r="AW1770" s="259"/>
      <c r="AX1770" s="259"/>
      <c r="AY1770" s="259"/>
      <c r="AZ1770" s="259"/>
      <c r="BA1770" s="259"/>
      <c r="BB1770" s="259"/>
      <c r="BC1770" s="259"/>
      <c r="BD1770" s="259"/>
      <c r="BE1770" s="259"/>
      <c r="BF1770" s="259"/>
      <c r="BG1770" s="259"/>
      <c r="BH1770" s="259"/>
      <c r="BI1770" s="259"/>
      <c r="BJ1770" s="259"/>
      <c r="BK1770" s="259"/>
      <c r="BL1770" s="259"/>
      <c r="BM1770" s="259"/>
      <c r="BN1770" s="259"/>
      <c r="BO1770" s="259"/>
      <c r="BP1770" s="259"/>
      <c r="BQ1770" s="259"/>
      <c r="BR1770" s="259"/>
      <c r="BS1770" s="259"/>
      <c r="BT1770" s="259"/>
      <c r="BU1770" s="259"/>
      <c r="BV1770" s="259"/>
      <c r="BW1770" s="259"/>
      <c r="BX1770" s="259"/>
      <c r="BY1770" s="259"/>
      <c r="BZ1770" s="259"/>
      <c r="CA1770" s="259"/>
      <c r="CB1770" s="259"/>
      <c r="CC1770" s="259"/>
      <c r="CD1770" s="259"/>
      <c r="CE1770" s="259"/>
    </row>
    <row r="1771" spans="46:83" x14ac:dyDescent="0.15">
      <c r="AT1771" s="259"/>
      <c r="AU1771" s="259"/>
      <c r="AV1771" s="259"/>
      <c r="AW1771" s="259"/>
      <c r="AX1771" s="259"/>
      <c r="AY1771" s="259"/>
      <c r="AZ1771" s="259"/>
      <c r="BA1771" s="259"/>
      <c r="BB1771" s="259"/>
      <c r="BC1771" s="259"/>
      <c r="BD1771" s="259"/>
      <c r="BE1771" s="259"/>
      <c r="BF1771" s="259"/>
      <c r="BG1771" s="259"/>
      <c r="BH1771" s="259"/>
      <c r="BI1771" s="259"/>
      <c r="BJ1771" s="259"/>
      <c r="BK1771" s="259"/>
      <c r="BL1771" s="259"/>
      <c r="BM1771" s="259"/>
      <c r="BN1771" s="259"/>
      <c r="BO1771" s="259"/>
      <c r="BP1771" s="259"/>
      <c r="BQ1771" s="259"/>
      <c r="BR1771" s="259"/>
      <c r="BS1771" s="259"/>
      <c r="BT1771" s="259"/>
      <c r="BU1771" s="259"/>
      <c r="BV1771" s="259"/>
      <c r="BW1771" s="259"/>
      <c r="BX1771" s="259"/>
      <c r="BY1771" s="259"/>
      <c r="BZ1771" s="259"/>
      <c r="CA1771" s="259"/>
      <c r="CB1771" s="259"/>
      <c r="CC1771" s="259"/>
      <c r="CD1771" s="259"/>
      <c r="CE1771" s="259"/>
    </row>
    <row r="1772" spans="46:83" x14ac:dyDescent="0.15">
      <c r="AT1772" s="259"/>
      <c r="AU1772" s="259"/>
      <c r="AV1772" s="259"/>
      <c r="AW1772" s="259"/>
      <c r="AX1772" s="259"/>
      <c r="AY1772" s="259"/>
      <c r="AZ1772" s="259"/>
      <c r="BA1772" s="259"/>
      <c r="BB1772" s="259"/>
      <c r="BC1772" s="259"/>
      <c r="BD1772" s="259"/>
      <c r="BE1772" s="259"/>
      <c r="BF1772" s="259"/>
      <c r="BG1772" s="259"/>
      <c r="BH1772" s="259"/>
      <c r="BI1772" s="259"/>
      <c r="BJ1772" s="259"/>
      <c r="BK1772" s="259"/>
      <c r="BL1772" s="259"/>
      <c r="BM1772" s="259"/>
      <c r="BN1772" s="259"/>
      <c r="BO1772" s="259"/>
      <c r="BP1772" s="259"/>
      <c r="BQ1772" s="259"/>
      <c r="BR1772" s="259"/>
      <c r="BS1772" s="259"/>
      <c r="BT1772" s="259"/>
      <c r="BU1772" s="259"/>
      <c r="BV1772" s="259"/>
      <c r="BW1772" s="259"/>
      <c r="BX1772" s="259"/>
      <c r="BY1772" s="259"/>
      <c r="BZ1772" s="259"/>
      <c r="CA1772" s="259"/>
      <c r="CB1772" s="259"/>
      <c r="CC1772" s="259"/>
      <c r="CD1772" s="259"/>
      <c r="CE1772" s="259"/>
    </row>
    <row r="1773" spans="46:83" x14ac:dyDescent="0.15">
      <c r="AT1773" s="259"/>
      <c r="AU1773" s="259"/>
      <c r="AV1773" s="259"/>
      <c r="AW1773" s="259"/>
      <c r="AX1773" s="259"/>
      <c r="AY1773" s="259"/>
      <c r="AZ1773" s="259"/>
      <c r="BA1773" s="259"/>
      <c r="BB1773" s="259"/>
      <c r="BC1773" s="259"/>
      <c r="BD1773" s="259"/>
      <c r="BE1773" s="259"/>
      <c r="BF1773" s="259"/>
      <c r="BG1773" s="259"/>
      <c r="BH1773" s="259"/>
      <c r="BI1773" s="259"/>
      <c r="BJ1773" s="259"/>
      <c r="BK1773" s="259"/>
      <c r="BL1773" s="259"/>
      <c r="BM1773" s="259"/>
      <c r="BN1773" s="259"/>
      <c r="BO1773" s="259"/>
      <c r="BP1773" s="259"/>
      <c r="BQ1773" s="259"/>
      <c r="BR1773" s="259"/>
      <c r="BS1773" s="259"/>
      <c r="BT1773" s="259"/>
      <c r="BU1773" s="259"/>
      <c r="BV1773" s="259"/>
      <c r="BW1773" s="259"/>
      <c r="BX1773" s="259"/>
      <c r="BY1773" s="259"/>
      <c r="BZ1773" s="259"/>
      <c r="CA1773" s="259"/>
      <c r="CB1773" s="259"/>
      <c r="CC1773" s="259"/>
      <c r="CD1773" s="259"/>
      <c r="CE1773" s="259"/>
    </row>
    <row r="1774" spans="46:83" x14ac:dyDescent="0.15">
      <c r="AT1774" s="259"/>
      <c r="AU1774" s="259"/>
      <c r="AV1774" s="259"/>
      <c r="AW1774" s="259"/>
      <c r="AX1774" s="259"/>
      <c r="AY1774" s="259"/>
      <c r="AZ1774" s="259"/>
      <c r="BA1774" s="259"/>
      <c r="BB1774" s="259"/>
      <c r="BC1774" s="259"/>
      <c r="BD1774" s="259"/>
      <c r="BE1774" s="259"/>
      <c r="BF1774" s="259"/>
      <c r="BG1774" s="259"/>
      <c r="BH1774" s="259"/>
      <c r="BI1774" s="259"/>
      <c r="BJ1774" s="259"/>
      <c r="BK1774" s="259"/>
      <c r="BL1774" s="259"/>
      <c r="BM1774" s="259"/>
      <c r="BN1774" s="259"/>
      <c r="BO1774" s="259"/>
      <c r="BP1774" s="259"/>
      <c r="BQ1774" s="259"/>
      <c r="BR1774" s="259"/>
      <c r="BS1774" s="259"/>
      <c r="BT1774" s="259"/>
      <c r="BU1774" s="259"/>
      <c r="BV1774" s="259"/>
      <c r="BW1774" s="259"/>
      <c r="BX1774" s="259"/>
      <c r="BY1774" s="259"/>
      <c r="BZ1774" s="259"/>
      <c r="CA1774" s="259"/>
      <c r="CB1774" s="259"/>
      <c r="CC1774" s="259"/>
      <c r="CD1774" s="259"/>
      <c r="CE1774" s="259"/>
    </row>
    <row r="1775" spans="46:83" x14ac:dyDescent="0.15">
      <c r="AT1775" s="259"/>
      <c r="AU1775" s="259"/>
      <c r="AV1775" s="259"/>
      <c r="AW1775" s="259"/>
      <c r="AX1775" s="259"/>
      <c r="AY1775" s="259"/>
      <c r="AZ1775" s="259"/>
      <c r="BA1775" s="259"/>
      <c r="BB1775" s="259"/>
      <c r="BC1775" s="259"/>
      <c r="BD1775" s="259"/>
      <c r="BE1775" s="259"/>
      <c r="BF1775" s="259"/>
      <c r="BG1775" s="259"/>
      <c r="BH1775" s="259"/>
      <c r="BI1775" s="259"/>
      <c r="BJ1775" s="259"/>
      <c r="BK1775" s="259"/>
      <c r="BL1775" s="259"/>
      <c r="BM1775" s="259"/>
      <c r="BN1775" s="259"/>
      <c r="BO1775" s="259"/>
      <c r="BP1775" s="259"/>
      <c r="BQ1775" s="259"/>
      <c r="BR1775" s="259"/>
      <c r="BS1775" s="259"/>
      <c r="BT1775" s="259"/>
      <c r="BU1775" s="259"/>
      <c r="BV1775" s="259"/>
      <c r="BW1775" s="259"/>
      <c r="BX1775" s="259"/>
      <c r="BY1775" s="259"/>
      <c r="BZ1775" s="259"/>
      <c r="CA1775" s="259"/>
      <c r="CB1775" s="259"/>
      <c r="CC1775" s="259"/>
      <c r="CD1775" s="259"/>
      <c r="CE1775" s="259"/>
    </row>
    <row r="1776" spans="46:83" x14ac:dyDescent="0.15">
      <c r="AT1776" s="259"/>
      <c r="AU1776" s="259"/>
      <c r="AV1776" s="259"/>
      <c r="AW1776" s="259"/>
      <c r="AX1776" s="259"/>
      <c r="AY1776" s="259"/>
      <c r="AZ1776" s="259"/>
      <c r="BA1776" s="259"/>
      <c r="BB1776" s="259"/>
      <c r="BC1776" s="259"/>
      <c r="BD1776" s="259"/>
      <c r="BE1776" s="259"/>
      <c r="BF1776" s="259"/>
      <c r="BG1776" s="259"/>
      <c r="BH1776" s="259"/>
      <c r="BI1776" s="259"/>
      <c r="BJ1776" s="259"/>
      <c r="BK1776" s="259"/>
      <c r="BL1776" s="259"/>
      <c r="BM1776" s="259"/>
      <c r="BN1776" s="259"/>
      <c r="BO1776" s="259"/>
      <c r="BP1776" s="259"/>
      <c r="BQ1776" s="259"/>
      <c r="BR1776" s="259"/>
      <c r="BS1776" s="259"/>
      <c r="BT1776" s="259"/>
      <c r="BU1776" s="259"/>
      <c r="BV1776" s="259"/>
      <c r="BW1776" s="259"/>
      <c r="BX1776" s="259"/>
      <c r="BY1776" s="259"/>
      <c r="BZ1776" s="259"/>
      <c r="CA1776" s="259"/>
      <c r="CB1776" s="259"/>
      <c r="CC1776" s="259"/>
      <c r="CD1776" s="259"/>
      <c r="CE1776" s="259"/>
    </row>
    <row r="1777" spans="46:83" x14ac:dyDescent="0.15">
      <c r="AT1777" s="259"/>
      <c r="AU1777" s="259"/>
      <c r="AV1777" s="259"/>
      <c r="AW1777" s="259"/>
      <c r="AX1777" s="259"/>
      <c r="AY1777" s="259"/>
      <c r="AZ1777" s="259"/>
      <c r="BA1777" s="259"/>
      <c r="BB1777" s="259"/>
      <c r="BC1777" s="259"/>
      <c r="BD1777" s="259"/>
      <c r="BE1777" s="259"/>
      <c r="BF1777" s="259"/>
      <c r="BG1777" s="259"/>
      <c r="BH1777" s="259"/>
      <c r="BI1777" s="259"/>
      <c r="BJ1777" s="259"/>
      <c r="BK1777" s="259"/>
      <c r="BL1777" s="259"/>
      <c r="BM1777" s="259"/>
      <c r="BN1777" s="259"/>
      <c r="BO1777" s="259"/>
      <c r="BP1777" s="259"/>
      <c r="BQ1777" s="259"/>
      <c r="BR1777" s="259"/>
      <c r="BS1777" s="259"/>
      <c r="BT1777" s="259"/>
      <c r="BU1777" s="259"/>
      <c r="BV1777" s="259"/>
      <c r="BW1777" s="259"/>
      <c r="BX1777" s="259"/>
      <c r="BY1777" s="259"/>
      <c r="BZ1777" s="259"/>
      <c r="CA1777" s="259"/>
      <c r="CB1777" s="259"/>
      <c r="CC1777" s="259"/>
      <c r="CD1777" s="259"/>
      <c r="CE1777" s="259"/>
    </row>
    <row r="1778" spans="46:83" x14ac:dyDescent="0.15">
      <c r="AT1778" s="259"/>
      <c r="AU1778" s="259"/>
      <c r="AV1778" s="259"/>
      <c r="AW1778" s="259"/>
      <c r="AX1778" s="259"/>
      <c r="AY1778" s="259"/>
      <c r="AZ1778" s="259"/>
      <c r="BA1778" s="259"/>
      <c r="BB1778" s="259"/>
      <c r="BC1778" s="259"/>
      <c r="BD1778" s="259"/>
      <c r="BE1778" s="259"/>
      <c r="BF1778" s="259"/>
      <c r="BG1778" s="259"/>
      <c r="BH1778" s="259"/>
      <c r="BI1778" s="259"/>
      <c r="BJ1778" s="259"/>
      <c r="BK1778" s="259"/>
      <c r="BL1778" s="259"/>
      <c r="BM1778" s="259"/>
      <c r="BN1778" s="259"/>
      <c r="BO1778" s="259"/>
      <c r="BP1778" s="259"/>
      <c r="BQ1778" s="259"/>
      <c r="BR1778" s="259"/>
      <c r="BS1778" s="259"/>
      <c r="BT1778" s="259"/>
      <c r="BU1778" s="259"/>
      <c r="BV1778" s="259"/>
      <c r="BW1778" s="259"/>
      <c r="BX1778" s="259"/>
      <c r="BY1778" s="259"/>
      <c r="BZ1778" s="259"/>
      <c r="CA1778" s="259"/>
      <c r="CB1778" s="259"/>
      <c r="CC1778" s="259"/>
      <c r="CD1778" s="259"/>
      <c r="CE1778" s="259"/>
    </row>
    <row r="1779" spans="46:83" x14ac:dyDescent="0.15">
      <c r="AT1779" s="259"/>
      <c r="AU1779" s="259"/>
      <c r="AV1779" s="259"/>
      <c r="AW1779" s="259"/>
      <c r="AX1779" s="259"/>
      <c r="AY1779" s="259"/>
      <c r="AZ1779" s="259"/>
      <c r="BA1779" s="259"/>
      <c r="BB1779" s="259"/>
      <c r="BC1779" s="259"/>
      <c r="BD1779" s="259"/>
      <c r="BE1779" s="259"/>
      <c r="BF1779" s="259"/>
      <c r="BG1779" s="259"/>
      <c r="BH1779" s="259"/>
      <c r="BI1779" s="259"/>
      <c r="BJ1779" s="259"/>
      <c r="BK1779" s="259"/>
      <c r="BL1779" s="259"/>
      <c r="BM1779" s="259"/>
      <c r="BN1779" s="259"/>
      <c r="BO1779" s="259"/>
      <c r="BP1779" s="259"/>
      <c r="BQ1779" s="259"/>
      <c r="BR1779" s="259"/>
      <c r="BS1779" s="259"/>
      <c r="BT1779" s="259"/>
      <c r="BU1779" s="259"/>
      <c r="BV1779" s="259"/>
      <c r="BW1779" s="259"/>
      <c r="BX1779" s="259"/>
      <c r="BY1779" s="259"/>
      <c r="BZ1779" s="259"/>
      <c r="CA1779" s="259"/>
      <c r="CB1779" s="259"/>
      <c r="CC1779" s="259"/>
      <c r="CD1779" s="259"/>
      <c r="CE1779" s="259"/>
    </row>
    <row r="1780" spans="46:83" x14ac:dyDescent="0.15">
      <c r="AT1780" s="259"/>
      <c r="AU1780" s="259"/>
      <c r="AV1780" s="259"/>
      <c r="AW1780" s="259"/>
      <c r="AX1780" s="259"/>
      <c r="AY1780" s="259"/>
      <c r="AZ1780" s="259"/>
      <c r="BA1780" s="259"/>
      <c r="BB1780" s="259"/>
      <c r="BC1780" s="259"/>
      <c r="BD1780" s="259"/>
      <c r="BE1780" s="259"/>
      <c r="BF1780" s="259"/>
      <c r="BG1780" s="259"/>
      <c r="BH1780" s="259"/>
      <c r="BI1780" s="259"/>
      <c r="BJ1780" s="259"/>
      <c r="BK1780" s="259"/>
      <c r="BL1780" s="259"/>
      <c r="BM1780" s="259"/>
      <c r="BN1780" s="259"/>
      <c r="BO1780" s="259"/>
      <c r="BP1780" s="259"/>
      <c r="BQ1780" s="259"/>
      <c r="BR1780" s="259"/>
      <c r="BS1780" s="259"/>
      <c r="BT1780" s="259"/>
      <c r="BU1780" s="259"/>
      <c r="BV1780" s="259"/>
      <c r="BW1780" s="259"/>
      <c r="BX1780" s="259"/>
      <c r="BY1780" s="259"/>
      <c r="BZ1780" s="259"/>
      <c r="CA1780" s="259"/>
      <c r="CB1780" s="259"/>
      <c r="CC1780" s="259"/>
      <c r="CD1780" s="259"/>
      <c r="CE1780" s="259"/>
    </row>
    <row r="1781" spans="46:83" x14ac:dyDescent="0.15">
      <c r="AT1781" s="259"/>
      <c r="AU1781" s="259"/>
      <c r="AV1781" s="259"/>
      <c r="AW1781" s="259"/>
      <c r="AX1781" s="259"/>
      <c r="AY1781" s="259"/>
      <c r="AZ1781" s="259"/>
      <c r="BA1781" s="259"/>
      <c r="BB1781" s="259"/>
      <c r="BC1781" s="259"/>
      <c r="BD1781" s="259"/>
      <c r="BE1781" s="259"/>
      <c r="BF1781" s="259"/>
      <c r="BG1781" s="259"/>
      <c r="BH1781" s="259"/>
      <c r="BI1781" s="259"/>
      <c r="BJ1781" s="259"/>
      <c r="BK1781" s="259"/>
      <c r="BL1781" s="259"/>
      <c r="BM1781" s="259"/>
      <c r="BN1781" s="259"/>
      <c r="BO1781" s="259"/>
      <c r="BP1781" s="259"/>
      <c r="BQ1781" s="259"/>
      <c r="BR1781" s="259"/>
      <c r="BS1781" s="259"/>
      <c r="BT1781" s="259"/>
      <c r="BU1781" s="259"/>
      <c r="BV1781" s="259"/>
      <c r="BW1781" s="259"/>
      <c r="BX1781" s="259"/>
      <c r="BY1781" s="259"/>
      <c r="BZ1781" s="259"/>
      <c r="CA1781" s="259"/>
      <c r="CB1781" s="259"/>
      <c r="CC1781" s="259"/>
      <c r="CD1781" s="259"/>
      <c r="CE1781" s="259"/>
    </row>
    <row r="1782" spans="46:83" x14ac:dyDescent="0.15">
      <c r="AT1782" s="259"/>
      <c r="AU1782" s="259"/>
      <c r="AV1782" s="259"/>
      <c r="AW1782" s="259"/>
      <c r="AX1782" s="259"/>
      <c r="AY1782" s="259"/>
      <c r="AZ1782" s="259"/>
      <c r="BA1782" s="259"/>
      <c r="BB1782" s="259"/>
      <c r="BC1782" s="259"/>
      <c r="BD1782" s="259"/>
      <c r="BE1782" s="259"/>
      <c r="BF1782" s="259"/>
      <c r="BG1782" s="259"/>
      <c r="BH1782" s="259"/>
      <c r="BI1782" s="259"/>
      <c r="BJ1782" s="259"/>
      <c r="BK1782" s="259"/>
      <c r="BL1782" s="259"/>
      <c r="BM1782" s="259"/>
      <c r="BN1782" s="259"/>
      <c r="BO1782" s="259"/>
      <c r="BP1782" s="259"/>
      <c r="BQ1782" s="259"/>
      <c r="BR1782" s="259"/>
      <c r="BS1782" s="259"/>
      <c r="BT1782" s="259"/>
      <c r="BU1782" s="259"/>
      <c r="BV1782" s="259"/>
      <c r="BW1782" s="259"/>
      <c r="BX1782" s="259"/>
      <c r="BY1782" s="259"/>
      <c r="BZ1782" s="259"/>
      <c r="CA1782" s="259"/>
      <c r="CB1782" s="259"/>
      <c r="CC1782" s="259"/>
      <c r="CD1782" s="259"/>
      <c r="CE1782" s="259"/>
    </row>
    <row r="1783" spans="46:83" x14ac:dyDescent="0.15">
      <c r="AT1783" s="259"/>
      <c r="AU1783" s="259"/>
      <c r="AV1783" s="259"/>
      <c r="AW1783" s="259"/>
      <c r="AX1783" s="259"/>
      <c r="AY1783" s="259"/>
      <c r="AZ1783" s="259"/>
      <c r="BA1783" s="259"/>
      <c r="BB1783" s="259"/>
      <c r="BC1783" s="259"/>
      <c r="BD1783" s="259"/>
      <c r="BE1783" s="259"/>
      <c r="BF1783" s="259"/>
      <c r="BG1783" s="259"/>
      <c r="BH1783" s="259"/>
      <c r="BI1783" s="259"/>
      <c r="BJ1783" s="259"/>
      <c r="BK1783" s="259"/>
      <c r="BL1783" s="259"/>
      <c r="BM1783" s="259"/>
      <c r="BN1783" s="259"/>
      <c r="BO1783" s="259"/>
      <c r="BP1783" s="259"/>
      <c r="BQ1783" s="259"/>
      <c r="BR1783" s="259"/>
      <c r="BS1783" s="259"/>
      <c r="BT1783" s="259"/>
      <c r="BU1783" s="259"/>
      <c r="BV1783" s="259"/>
      <c r="BW1783" s="259"/>
      <c r="BX1783" s="259"/>
      <c r="BY1783" s="259"/>
      <c r="BZ1783" s="259"/>
      <c r="CA1783" s="259"/>
      <c r="CB1783" s="259"/>
      <c r="CC1783" s="259"/>
      <c r="CD1783" s="259"/>
      <c r="CE1783" s="259"/>
    </row>
    <row r="1784" spans="46:83" x14ac:dyDescent="0.15">
      <c r="AT1784" s="259"/>
      <c r="AU1784" s="259"/>
      <c r="AV1784" s="259"/>
      <c r="AW1784" s="259"/>
      <c r="AX1784" s="259"/>
      <c r="AY1784" s="259"/>
      <c r="AZ1784" s="259"/>
      <c r="BA1784" s="259"/>
      <c r="BB1784" s="259"/>
      <c r="BC1784" s="259"/>
      <c r="BD1784" s="259"/>
      <c r="BE1784" s="259"/>
      <c r="BF1784" s="259"/>
      <c r="BG1784" s="259"/>
      <c r="BH1784" s="259"/>
      <c r="BI1784" s="259"/>
      <c r="BJ1784" s="259"/>
      <c r="BK1784" s="259"/>
      <c r="BL1784" s="259"/>
      <c r="BM1784" s="259"/>
      <c r="BN1784" s="259"/>
      <c r="BO1784" s="259"/>
      <c r="BP1784" s="259"/>
      <c r="BQ1784" s="259"/>
      <c r="BR1784" s="259"/>
      <c r="BS1784" s="259"/>
      <c r="BT1784" s="259"/>
      <c r="BU1784" s="259"/>
      <c r="BV1784" s="259"/>
      <c r="BW1784" s="259"/>
      <c r="BX1784" s="259"/>
      <c r="BY1784" s="259"/>
      <c r="BZ1784" s="259"/>
      <c r="CA1784" s="259"/>
      <c r="CB1784" s="259"/>
      <c r="CC1784" s="259"/>
      <c r="CD1784" s="259"/>
      <c r="CE1784" s="259"/>
    </row>
    <row r="1785" spans="46:83" x14ac:dyDescent="0.15">
      <c r="AT1785" s="259"/>
      <c r="AU1785" s="259"/>
      <c r="AV1785" s="259"/>
      <c r="AW1785" s="259"/>
      <c r="AX1785" s="259"/>
      <c r="AY1785" s="259"/>
      <c r="AZ1785" s="259"/>
      <c r="BA1785" s="259"/>
      <c r="BB1785" s="259"/>
      <c r="BC1785" s="259"/>
      <c r="BD1785" s="259"/>
      <c r="BE1785" s="259"/>
      <c r="BF1785" s="259"/>
      <c r="BG1785" s="259"/>
      <c r="BH1785" s="259"/>
      <c r="BI1785" s="259"/>
      <c r="BJ1785" s="259"/>
      <c r="BK1785" s="259"/>
      <c r="BL1785" s="259"/>
      <c r="BM1785" s="259"/>
      <c r="BN1785" s="259"/>
      <c r="BO1785" s="259"/>
      <c r="BP1785" s="259"/>
      <c r="BQ1785" s="259"/>
      <c r="BR1785" s="259"/>
      <c r="BS1785" s="259"/>
      <c r="BT1785" s="259"/>
      <c r="BU1785" s="259"/>
      <c r="BV1785" s="259"/>
      <c r="BW1785" s="259"/>
      <c r="BX1785" s="259"/>
      <c r="BY1785" s="259"/>
      <c r="BZ1785" s="259"/>
      <c r="CA1785" s="259"/>
      <c r="CB1785" s="259"/>
      <c r="CC1785" s="259"/>
      <c r="CD1785" s="259"/>
      <c r="CE1785" s="259"/>
    </row>
    <row r="1786" spans="46:83" x14ac:dyDescent="0.15">
      <c r="AT1786" s="259"/>
      <c r="AU1786" s="259"/>
      <c r="AV1786" s="259"/>
      <c r="AW1786" s="259"/>
      <c r="AX1786" s="259"/>
      <c r="AY1786" s="259"/>
      <c r="AZ1786" s="259"/>
      <c r="BA1786" s="259"/>
      <c r="BB1786" s="259"/>
      <c r="BC1786" s="259"/>
      <c r="BD1786" s="259"/>
      <c r="BE1786" s="259"/>
      <c r="BF1786" s="259"/>
      <c r="BG1786" s="259"/>
      <c r="BH1786" s="259"/>
      <c r="BI1786" s="259"/>
      <c r="BJ1786" s="259"/>
      <c r="BK1786" s="259"/>
      <c r="BL1786" s="259"/>
      <c r="BM1786" s="259"/>
      <c r="BN1786" s="259"/>
      <c r="BO1786" s="259"/>
      <c r="BP1786" s="259"/>
      <c r="BQ1786" s="259"/>
      <c r="BR1786" s="259"/>
      <c r="BS1786" s="259"/>
      <c r="BT1786" s="259"/>
      <c r="BU1786" s="259"/>
      <c r="BV1786" s="259"/>
      <c r="BW1786" s="259"/>
      <c r="BX1786" s="259"/>
      <c r="BY1786" s="259"/>
      <c r="BZ1786" s="259"/>
      <c r="CA1786" s="259"/>
      <c r="CB1786" s="259"/>
      <c r="CC1786" s="259"/>
      <c r="CD1786" s="259"/>
      <c r="CE1786" s="259"/>
    </row>
    <row r="1787" spans="46:83" x14ac:dyDescent="0.15">
      <c r="AT1787" s="259"/>
      <c r="AU1787" s="259"/>
      <c r="AV1787" s="259"/>
      <c r="AW1787" s="259"/>
      <c r="AX1787" s="259"/>
      <c r="AY1787" s="259"/>
      <c r="AZ1787" s="259"/>
      <c r="BA1787" s="259"/>
      <c r="BB1787" s="259"/>
      <c r="BC1787" s="259"/>
      <c r="BD1787" s="259"/>
      <c r="BE1787" s="259"/>
      <c r="BF1787" s="259"/>
      <c r="BG1787" s="259"/>
      <c r="BH1787" s="259"/>
      <c r="BI1787" s="259"/>
      <c r="BJ1787" s="259"/>
      <c r="BK1787" s="259"/>
      <c r="BL1787" s="259"/>
      <c r="BM1787" s="259"/>
      <c r="BN1787" s="259"/>
      <c r="BO1787" s="259"/>
      <c r="BP1787" s="259"/>
      <c r="BQ1787" s="259"/>
      <c r="BR1787" s="259"/>
      <c r="BS1787" s="259"/>
      <c r="BT1787" s="259"/>
      <c r="BU1787" s="259"/>
      <c r="BV1787" s="259"/>
      <c r="BW1787" s="259"/>
      <c r="BX1787" s="259"/>
      <c r="BY1787" s="259"/>
      <c r="BZ1787" s="259"/>
      <c r="CA1787" s="259"/>
      <c r="CB1787" s="259"/>
      <c r="CC1787" s="259"/>
      <c r="CD1787" s="259"/>
      <c r="CE1787" s="259"/>
    </row>
    <row r="1788" spans="46:83" x14ac:dyDescent="0.15">
      <c r="AT1788" s="259"/>
      <c r="AU1788" s="259"/>
      <c r="AV1788" s="259"/>
      <c r="AW1788" s="259"/>
      <c r="AX1788" s="259"/>
      <c r="AY1788" s="259"/>
      <c r="AZ1788" s="259"/>
      <c r="BA1788" s="259"/>
      <c r="BB1788" s="259"/>
      <c r="BC1788" s="259"/>
      <c r="BD1788" s="259"/>
      <c r="BE1788" s="259"/>
      <c r="BF1788" s="259"/>
      <c r="BG1788" s="259"/>
      <c r="BH1788" s="259"/>
      <c r="BI1788" s="259"/>
      <c r="BJ1788" s="259"/>
      <c r="BK1788" s="259"/>
      <c r="BL1788" s="259"/>
      <c r="BM1788" s="259"/>
      <c r="BN1788" s="259"/>
      <c r="BO1788" s="259"/>
      <c r="BP1788" s="259"/>
      <c r="BQ1788" s="259"/>
      <c r="BR1788" s="259"/>
      <c r="BS1788" s="259"/>
      <c r="BT1788" s="259"/>
      <c r="BU1788" s="259"/>
      <c r="BV1788" s="259"/>
      <c r="BW1788" s="259"/>
      <c r="BX1788" s="259"/>
      <c r="BY1788" s="259"/>
      <c r="BZ1788" s="259"/>
      <c r="CA1788" s="259"/>
      <c r="CB1788" s="259"/>
      <c r="CC1788" s="259"/>
      <c r="CD1788" s="259"/>
      <c r="CE1788" s="259"/>
    </row>
    <row r="1789" spans="46:83" x14ac:dyDescent="0.15">
      <c r="AT1789" s="259"/>
      <c r="AU1789" s="259"/>
      <c r="AV1789" s="259"/>
      <c r="AW1789" s="259"/>
      <c r="AX1789" s="259"/>
      <c r="AY1789" s="259"/>
      <c r="AZ1789" s="259"/>
      <c r="BA1789" s="259"/>
      <c r="BB1789" s="259"/>
      <c r="BC1789" s="259"/>
      <c r="BD1789" s="259"/>
      <c r="BE1789" s="259"/>
      <c r="BF1789" s="259"/>
      <c r="BG1789" s="259"/>
      <c r="BH1789" s="259"/>
      <c r="BI1789" s="259"/>
      <c r="BJ1789" s="259"/>
      <c r="BK1789" s="259"/>
      <c r="BL1789" s="259"/>
      <c r="BM1789" s="259"/>
      <c r="BN1789" s="259"/>
      <c r="BO1789" s="259"/>
      <c r="BP1789" s="259"/>
      <c r="BQ1789" s="259"/>
      <c r="BR1789" s="259"/>
      <c r="BS1789" s="259"/>
      <c r="BT1789" s="259"/>
      <c r="BU1789" s="259"/>
      <c r="BV1789" s="259"/>
      <c r="BW1789" s="259"/>
      <c r="BX1789" s="259"/>
      <c r="BY1789" s="259"/>
      <c r="BZ1789" s="259"/>
      <c r="CA1789" s="259"/>
      <c r="CB1789" s="259"/>
      <c r="CC1789" s="259"/>
      <c r="CD1789" s="259"/>
      <c r="CE1789" s="259"/>
    </row>
    <row r="1790" spans="46:83" x14ac:dyDescent="0.15">
      <c r="AT1790" s="259"/>
      <c r="AU1790" s="259"/>
      <c r="AV1790" s="259"/>
      <c r="AW1790" s="259"/>
      <c r="AX1790" s="259"/>
      <c r="AY1790" s="259"/>
      <c r="AZ1790" s="259"/>
      <c r="BA1790" s="259"/>
      <c r="BB1790" s="259"/>
      <c r="BC1790" s="259"/>
      <c r="BD1790" s="259"/>
      <c r="BE1790" s="259"/>
      <c r="BF1790" s="259"/>
      <c r="BG1790" s="259"/>
      <c r="BH1790" s="259"/>
      <c r="BI1790" s="259"/>
      <c r="BJ1790" s="259"/>
      <c r="BK1790" s="259"/>
      <c r="BL1790" s="259"/>
      <c r="BM1790" s="259"/>
      <c r="BN1790" s="259"/>
      <c r="BO1790" s="259"/>
      <c r="BP1790" s="259"/>
      <c r="BQ1790" s="259"/>
      <c r="BR1790" s="259"/>
      <c r="BS1790" s="259"/>
      <c r="BT1790" s="259"/>
      <c r="BU1790" s="259"/>
      <c r="BV1790" s="259"/>
      <c r="BW1790" s="259"/>
      <c r="BX1790" s="259"/>
      <c r="BY1790" s="259"/>
      <c r="BZ1790" s="259"/>
      <c r="CA1790" s="259"/>
      <c r="CB1790" s="259"/>
      <c r="CC1790" s="259"/>
      <c r="CD1790" s="259"/>
      <c r="CE1790" s="259"/>
    </row>
    <row r="1791" spans="46:83" x14ac:dyDescent="0.15">
      <c r="AT1791" s="259"/>
      <c r="AU1791" s="259"/>
      <c r="AV1791" s="259"/>
      <c r="AW1791" s="259"/>
      <c r="AX1791" s="259"/>
      <c r="AY1791" s="259"/>
      <c r="AZ1791" s="259"/>
      <c r="BA1791" s="259"/>
      <c r="BB1791" s="259"/>
      <c r="BC1791" s="259"/>
      <c r="BD1791" s="259"/>
      <c r="BE1791" s="259"/>
      <c r="BF1791" s="259"/>
      <c r="BG1791" s="259"/>
      <c r="BH1791" s="259"/>
      <c r="BI1791" s="259"/>
      <c r="BJ1791" s="259"/>
      <c r="BK1791" s="259"/>
      <c r="BL1791" s="259"/>
      <c r="BM1791" s="259"/>
      <c r="BN1791" s="259"/>
      <c r="BO1791" s="259"/>
      <c r="BP1791" s="259"/>
      <c r="BQ1791" s="259"/>
      <c r="BR1791" s="259"/>
      <c r="BS1791" s="259"/>
      <c r="BT1791" s="259"/>
      <c r="BU1791" s="259"/>
      <c r="BV1791" s="259"/>
      <c r="BW1791" s="259"/>
      <c r="BX1791" s="259"/>
      <c r="BY1791" s="259"/>
      <c r="BZ1791" s="259"/>
      <c r="CA1791" s="259"/>
      <c r="CB1791" s="259"/>
      <c r="CC1791" s="259"/>
      <c r="CD1791" s="259"/>
      <c r="CE1791" s="259"/>
    </row>
    <row r="1792" spans="46:83" x14ac:dyDescent="0.15">
      <c r="AT1792" s="259"/>
      <c r="AU1792" s="259"/>
      <c r="AV1792" s="259"/>
      <c r="AW1792" s="259"/>
      <c r="AX1792" s="259"/>
      <c r="AY1792" s="259"/>
      <c r="AZ1792" s="259"/>
      <c r="BA1792" s="259"/>
      <c r="BB1792" s="259"/>
      <c r="BC1792" s="259"/>
      <c r="BD1792" s="259"/>
      <c r="BE1792" s="259"/>
      <c r="BF1792" s="259"/>
      <c r="BG1792" s="259"/>
      <c r="BH1792" s="259"/>
      <c r="BI1792" s="259"/>
      <c r="BJ1792" s="259"/>
      <c r="BK1792" s="259"/>
      <c r="BL1792" s="259"/>
      <c r="BM1792" s="259"/>
      <c r="BN1792" s="259"/>
      <c r="BO1792" s="259"/>
      <c r="BP1792" s="259"/>
      <c r="BQ1792" s="259"/>
      <c r="BR1792" s="259"/>
      <c r="BS1792" s="259"/>
      <c r="BT1792" s="259"/>
      <c r="BU1792" s="259"/>
      <c r="BV1792" s="259"/>
      <c r="BW1792" s="259"/>
      <c r="BX1792" s="259"/>
      <c r="BY1792" s="259"/>
      <c r="BZ1792" s="259"/>
      <c r="CA1792" s="259"/>
      <c r="CB1792" s="259"/>
      <c r="CC1792" s="259"/>
      <c r="CD1792" s="259"/>
      <c r="CE1792" s="259"/>
    </row>
    <row r="1793" spans="46:83" x14ac:dyDescent="0.15">
      <c r="AT1793" s="259"/>
      <c r="AU1793" s="259"/>
      <c r="AV1793" s="259"/>
      <c r="AW1793" s="259"/>
      <c r="AX1793" s="259"/>
      <c r="AY1793" s="259"/>
      <c r="AZ1793" s="259"/>
      <c r="BA1793" s="259"/>
      <c r="BB1793" s="259"/>
      <c r="BC1793" s="259"/>
      <c r="BD1793" s="259"/>
      <c r="BE1793" s="259"/>
      <c r="BF1793" s="259"/>
      <c r="BG1793" s="259"/>
      <c r="BH1793" s="259"/>
      <c r="BI1793" s="259"/>
      <c r="BJ1793" s="259"/>
      <c r="BK1793" s="259"/>
      <c r="BL1793" s="259"/>
      <c r="BM1793" s="259"/>
      <c r="BN1793" s="259"/>
      <c r="BO1793" s="259"/>
      <c r="BP1793" s="259"/>
      <c r="BQ1793" s="259"/>
      <c r="BR1793" s="259"/>
      <c r="BS1793" s="259"/>
      <c r="BT1793" s="259"/>
      <c r="BU1793" s="259"/>
      <c r="BV1793" s="259"/>
      <c r="BW1793" s="259"/>
      <c r="BX1793" s="259"/>
      <c r="BY1793" s="259"/>
      <c r="BZ1793" s="259"/>
      <c r="CA1793" s="259"/>
      <c r="CB1793" s="259"/>
      <c r="CC1793" s="259"/>
      <c r="CD1793" s="259"/>
      <c r="CE1793" s="259"/>
    </row>
    <row r="1794" spans="46:83" x14ac:dyDescent="0.15">
      <c r="AT1794" s="259"/>
      <c r="AU1794" s="259"/>
      <c r="AV1794" s="259"/>
      <c r="AW1794" s="259"/>
      <c r="AX1794" s="259"/>
      <c r="AY1794" s="259"/>
      <c r="AZ1794" s="259"/>
      <c r="BA1794" s="259"/>
      <c r="BB1794" s="259"/>
      <c r="BC1794" s="259"/>
      <c r="BD1794" s="259"/>
      <c r="BE1794" s="259"/>
      <c r="BF1794" s="259"/>
      <c r="BG1794" s="259"/>
      <c r="BH1794" s="259"/>
      <c r="BI1794" s="259"/>
      <c r="BJ1794" s="259"/>
      <c r="BK1794" s="259"/>
      <c r="BL1794" s="259"/>
      <c r="BM1794" s="259"/>
      <c r="BN1794" s="259"/>
      <c r="BO1794" s="259"/>
      <c r="BP1794" s="259"/>
      <c r="BQ1794" s="259"/>
      <c r="BR1794" s="259"/>
      <c r="BS1794" s="259"/>
      <c r="BT1794" s="259"/>
      <c r="BU1794" s="259"/>
      <c r="BV1794" s="259"/>
      <c r="BW1794" s="259"/>
      <c r="BX1794" s="259"/>
      <c r="BY1794" s="259"/>
      <c r="BZ1794" s="259"/>
      <c r="CA1794" s="259"/>
      <c r="CB1794" s="259"/>
      <c r="CC1794" s="259"/>
      <c r="CD1794" s="259"/>
      <c r="CE1794" s="259"/>
    </row>
    <row r="1795" spans="46:83" x14ac:dyDescent="0.15">
      <c r="AT1795" s="259"/>
      <c r="AU1795" s="259"/>
      <c r="AV1795" s="259"/>
      <c r="AW1795" s="259"/>
      <c r="AX1795" s="259"/>
      <c r="AY1795" s="259"/>
      <c r="AZ1795" s="259"/>
      <c r="BA1795" s="259"/>
      <c r="BB1795" s="259"/>
      <c r="BC1795" s="259"/>
      <c r="BD1795" s="259"/>
      <c r="BE1795" s="259"/>
      <c r="BF1795" s="259"/>
      <c r="BG1795" s="259"/>
      <c r="BH1795" s="259"/>
      <c r="BI1795" s="259"/>
      <c r="BJ1795" s="259"/>
      <c r="BK1795" s="259"/>
      <c r="BL1795" s="259"/>
      <c r="BM1795" s="259"/>
      <c r="BN1795" s="259"/>
      <c r="BO1795" s="259"/>
      <c r="BP1795" s="259"/>
      <c r="BQ1795" s="259"/>
      <c r="BR1795" s="259"/>
      <c r="BS1795" s="259"/>
      <c r="BT1795" s="259"/>
      <c r="BU1795" s="259"/>
      <c r="BV1795" s="259"/>
      <c r="BW1795" s="259"/>
      <c r="BX1795" s="259"/>
      <c r="BY1795" s="259"/>
      <c r="BZ1795" s="259"/>
      <c r="CA1795" s="259"/>
      <c r="CB1795" s="259"/>
      <c r="CC1795" s="259"/>
      <c r="CD1795" s="259"/>
      <c r="CE1795" s="259"/>
    </row>
    <row r="1796" spans="46:83" x14ac:dyDescent="0.15">
      <c r="AT1796" s="259"/>
      <c r="AU1796" s="259"/>
      <c r="AV1796" s="259"/>
      <c r="AW1796" s="259"/>
      <c r="AX1796" s="259"/>
      <c r="AY1796" s="259"/>
      <c r="AZ1796" s="259"/>
      <c r="BA1796" s="259"/>
      <c r="BB1796" s="259"/>
      <c r="BC1796" s="259"/>
      <c r="BD1796" s="259"/>
      <c r="BE1796" s="259"/>
      <c r="BF1796" s="259"/>
      <c r="BG1796" s="259"/>
      <c r="BH1796" s="259"/>
      <c r="BI1796" s="259"/>
      <c r="BJ1796" s="259"/>
      <c r="BK1796" s="259"/>
      <c r="BL1796" s="259"/>
      <c r="BM1796" s="259"/>
      <c r="BN1796" s="259"/>
      <c r="BO1796" s="259"/>
      <c r="BP1796" s="259"/>
      <c r="BQ1796" s="259"/>
      <c r="BR1796" s="259"/>
      <c r="BS1796" s="259"/>
      <c r="BT1796" s="259"/>
      <c r="BU1796" s="259"/>
      <c r="BV1796" s="259"/>
      <c r="BW1796" s="259"/>
      <c r="BX1796" s="259"/>
      <c r="BY1796" s="259"/>
      <c r="BZ1796" s="259"/>
      <c r="CA1796" s="259"/>
      <c r="CB1796" s="259"/>
      <c r="CC1796" s="259"/>
      <c r="CD1796" s="259"/>
      <c r="CE1796" s="259"/>
    </row>
    <row r="1797" spans="46:83" x14ac:dyDescent="0.15">
      <c r="AT1797" s="259"/>
      <c r="AU1797" s="259"/>
      <c r="AV1797" s="259"/>
      <c r="AW1797" s="259"/>
      <c r="AX1797" s="259"/>
      <c r="AY1797" s="259"/>
      <c r="AZ1797" s="259"/>
      <c r="BA1797" s="259"/>
      <c r="BB1797" s="259"/>
      <c r="BC1797" s="259"/>
      <c r="BD1797" s="259"/>
      <c r="BE1797" s="259"/>
      <c r="BF1797" s="259"/>
      <c r="BG1797" s="259"/>
      <c r="BH1797" s="259"/>
      <c r="BI1797" s="259"/>
      <c r="BJ1797" s="259"/>
      <c r="BK1797" s="259"/>
      <c r="BL1797" s="259"/>
      <c r="BM1797" s="259"/>
      <c r="BN1797" s="259"/>
      <c r="BO1797" s="259"/>
      <c r="BP1797" s="259"/>
      <c r="BQ1797" s="259"/>
      <c r="BR1797" s="259"/>
      <c r="BS1797" s="259"/>
      <c r="BT1797" s="259"/>
      <c r="BU1797" s="259"/>
      <c r="BV1797" s="259"/>
      <c r="BW1797" s="259"/>
      <c r="BX1797" s="259"/>
      <c r="BY1797" s="259"/>
      <c r="BZ1797" s="259"/>
      <c r="CA1797" s="259"/>
      <c r="CB1797" s="259"/>
      <c r="CC1797" s="259"/>
      <c r="CD1797" s="259"/>
      <c r="CE1797" s="259"/>
    </row>
    <row r="1798" spans="46:83" x14ac:dyDescent="0.15">
      <c r="AT1798" s="259"/>
      <c r="AU1798" s="259"/>
      <c r="AV1798" s="259"/>
      <c r="AW1798" s="259"/>
      <c r="AX1798" s="259"/>
      <c r="AY1798" s="259"/>
      <c r="AZ1798" s="259"/>
      <c r="BA1798" s="259"/>
      <c r="BB1798" s="259"/>
      <c r="BC1798" s="259"/>
      <c r="BD1798" s="259"/>
      <c r="BE1798" s="259"/>
      <c r="BF1798" s="259"/>
      <c r="BG1798" s="259"/>
      <c r="BH1798" s="259"/>
      <c r="BI1798" s="259"/>
      <c r="BJ1798" s="259"/>
      <c r="BK1798" s="259"/>
      <c r="BL1798" s="259"/>
      <c r="BM1798" s="259"/>
      <c r="BN1798" s="259"/>
      <c r="BO1798" s="259"/>
      <c r="BP1798" s="259"/>
      <c r="BQ1798" s="259"/>
      <c r="BR1798" s="259"/>
      <c r="BS1798" s="259"/>
      <c r="BT1798" s="259"/>
      <c r="BU1798" s="259"/>
      <c r="BV1798" s="259"/>
      <c r="BW1798" s="259"/>
      <c r="BX1798" s="259"/>
      <c r="BY1798" s="259"/>
      <c r="BZ1798" s="259"/>
      <c r="CA1798" s="259"/>
      <c r="CB1798" s="259"/>
      <c r="CC1798" s="259"/>
      <c r="CD1798" s="259"/>
      <c r="CE1798" s="259"/>
    </row>
    <row r="1799" spans="46:83" x14ac:dyDescent="0.15">
      <c r="AT1799" s="259"/>
      <c r="AU1799" s="259"/>
      <c r="AV1799" s="259"/>
      <c r="AW1799" s="259"/>
      <c r="AX1799" s="259"/>
      <c r="AY1799" s="259"/>
      <c r="AZ1799" s="259"/>
      <c r="BA1799" s="259"/>
      <c r="BB1799" s="259"/>
      <c r="BC1799" s="259"/>
      <c r="BD1799" s="259"/>
      <c r="BE1799" s="259"/>
      <c r="BF1799" s="259"/>
      <c r="BG1799" s="259"/>
      <c r="BH1799" s="259"/>
      <c r="BI1799" s="259"/>
      <c r="BJ1799" s="259"/>
      <c r="BK1799" s="259"/>
      <c r="BL1799" s="259"/>
      <c r="BM1799" s="259"/>
      <c r="BN1799" s="259"/>
      <c r="BO1799" s="259"/>
      <c r="BP1799" s="259"/>
      <c r="BQ1799" s="259"/>
      <c r="BR1799" s="259"/>
      <c r="BS1799" s="259"/>
      <c r="BT1799" s="259"/>
      <c r="BU1799" s="259"/>
      <c r="BV1799" s="259"/>
      <c r="BW1799" s="259"/>
      <c r="BX1799" s="259"/>
      <c r="BY1799" s="259"/>
      <c r="BZ1799" s="259"/>
      <c r="CA1799" s="259"/>
      <c r="CB1799" s="259"/>
      <c r="CC1799" s="259"/>
      <c r="CD1799" s="259"/>
      <c r="CE1799" s="259"/>
    </row>
    <row r="1800" spans="46:83" x14ac:dyDescent="0.15">
      <c r="AT1800" s="259"/>
      <c r="AU1800" s="259"/>
      <c r="AV1800" s="259"/>
      <c r="AW1800" s="259"/>
      <c r="AX1800" s="259"/>
      <c r="AY1800" s="259"/>
      <c r="AZ1800" s="259"/>
      <c r="BA1800" s="259"/>
      <c r="BB1800" s="259"/>
      <c r="BC1800" s="259"/>
      <c r="BD1800" s="259"/>
      <c r="BE1800" s="259"/>
      <c r="BF1800" s="259"/>
      <c r="BG1800" s="259"/>
      <c r="BH1800" s="259"/>
      <c r="BI1800" s="259"/>
      <c r="BJ1800" s="259"/>
      <c r="BK1800" s="259"/>
      <c r="BL1800" s="259"/>
      <c r="BM1800" s="259"/>
      <c r="BN1800" s="259"/>
      <c r="BO1800" s="259"/>
      <c r="BP1800" s="259"/>
      <c r="BQ1800" s="259"/>
      <c r="BR1800" s="259"/>
      <c r="BS1800" s="259"/>
      <c r="BT1800" s="259"/>
      <c r="BU1800" s="259"/>
      <c r="BV1800" s="259"/>
      <c r="BW1800" s="259"/>
      <c r="BX1800" s="259"/>
      <c r="BY1800" s="259"/>
      <c r="BZ1800" s="259"/>
      <c r="CA1800" s="259"/>
      <c r="CB1800" s="259"/>
      <c r="CC1800" s="259"/>
      <c r="CD1800" s="259"/>
      <c r="CE1800" s="259"/>
    </row>
    <row r="1801" spans="46:83" x14ac:dyDescent="0.15">
      <c r="AT1801" s="259"/>
      <c r="AU1801" s="259"/>
      <c r="AV1801" s="259"/>
      <c r="AW1801" s="259"/>
      <c r="AX1801" s="259"/>
      <c r="AY1801" s="259"/>
      <c r="AZ1801" s="259"/>
      <c r="BA1801" s="259"/>
      <c r="BB1801" s="259"/>
      <c r="BC1801" s="259"/>
      <c r="BD1801" s="259"/>
      <c r="BE1801" s="259"/>
      <c r="BF1801" s="259"/>
      <c r="BG1801" s="259"/>
      <c r="BH1801" s="259"/>
      <c r="BI1801" s="259"/>
      <c r="BJ1801" s="259"/>
      <c r="BK1801" s="259"/>
      <c r="BL1801" s="259"/>
      <c r="BM1801" s="259"/>
      <c r="BN1801" s="259"/>
      <c r="BO1801" s="259"/>
      <c r="BP1801" s="259"/>
      <c r="BQ1801" s="259"/>
      <c r="BR1801" s="259"/>
      <c r="BS1801" s="259"/>
      <c r="BT1801" s="259"/>
      <c r="BU1801" s="259"/>
      <c r="BV1801" s="259"/>
      <c r="BW1801" s="259"/>
      <c r="BX1801" s="259"/>
      <c r="BY1801" s="259"/>
      <c r="BZ1801" s="259"/>
      <c r="CA1801" s="259"/>
      <c r="CB1801" s="259"/>
      <c r="CC1801" s="259"/>
      <c r="CD1801" s="259"/>
      <c r="CE1801" s="259"/>
    </row>
    <row r="1802" spans="46:83" x14ac:dyDescent="0.15">
      <c r="AT1802" s="259"/>
      <c r="AU1802" s="259"/>
      <c r="AV1802" s="259"/>
      <c r="AW1802" s="259"/>
      <c r="AX1802" s="259"/>
      <c r="AY1802" s="259"/>
      <c r="AZ1802" s="259"/>
      <c r="BA1802" s="259"/>
      <c r="BB1802" s="259"/>
      <c r="BC1802" s="259"/>
      <c r="BD1802" s="259"/>
      <c r="BE1802" s="259"/>
      <c r="BF1802" s="259"/>
      <c r="BG1802" s="259"/>
      <c r="BH1802" s="259"/>
      <c r="BI1802" s="259"/>
      <c r="BJ1802" s="259"/>
      <c r="BK1802" s="259"/>
      <c r="BL1802" s="259"/>
      <c r="BM1802" s="259"/>
      <c r="BN1802" s="259"/>
      <c r="BO1802" s="259"/>
      <c r="BP1802" s="259"/>
      <c r="BQ1802" s="259"/>
      <c r="BR1802" s="259"/>
      <c r="BS1802" s="259"/>
      <c r="BT1802" s="259"/>
      <c r="BU1802" s="259"/>
      <c r="BV1802" s="259"/>
      <c r="BW1802" s="259"/>
      <c r="BX1802" s="259"/>
      <c r="BY1802" s="259"/>
      <c r="BZ1802" s="259"/>
      <c r="CA1802" s="259"/>
      <c r="CB1802" s="259"/>
      <c r="CC1802" s="259"/>
      <c r="CD1802" s="259"/>
      <c r="CE1802" s="259"/>
    </row>
    <row r="1803" spans="46:83" x14ac:dyDescent="0.15">
      <c r="AT1803" s="259"/>
      <c r="AU1803" s="259"/>
      <c r="AV1803" s="259"/>
      <c r="AW1803" s="259"/>
      <c r="AX1803" s="259"/>
      <c r="AY1803" s="259"/>
      <c r="AZ1803" s="259"/>
      <c r="BA1803" s="259"/>
      <c r="BB1803" s="259"/>
      <c r="BC1803" s="259"/>
      <c r="BD1803" s="259"/>
      <c r="BE1803" s="259"/>
      <c r="BF1803" s="259"/>
      <c r="BG1803" s="259"/>
      <c r="BH1803" s="259"/>
      <c r="BI1803" s="259"/>
      <c r="BJ1803" s="259"/>
      <c r="BK1803" s="259"/>
      <c r="BL1803" s="259"/>
      <c r="BM1803" s="259"/>
      <c r="BN1803" s="259"/>
      <c r="BO1803" s="259"/>
      <c r="BP1803" s="259"/>
      <c r="BQ1803" s="259"/>
      <c r="BR1803" s="259"/>
      <c r="BS1803" s="259"/>
      <c r="BT1803" s="259"/>
      <c r="BU1803" s="259"/>
      <c r="BV1803" s="259"/>
      <c r="BW1803" s="259"/>
      <c r="BX1803" s="259"/>
      <c r="BY1803" s="259"/>
      <c r="BZ1803" s="259"/>
      <c r="CA1803" s="259"/>
      <c r="CB1803" s="259"/>
      <c r="CC1803" s="259"/>
      <c r="CD1803" s="259"/>
      <c r="CE1803" s="259"/>
    </row>
    <row r="1804" spans="46:83" x14ac:dyDescent="0.15">
      <c r="AT1804" s="259"/>
      <c r="AU1804" s="259"/>
      <c r="AV1804" s="259"/>
      <c r="AW1804" s="259"/>
      <c r="AX1804" s="259"/>
      <c r="AY1804" s="259"/>
      <c r="AZ1804" s="259"/>
      <c r="BA1804" s="259"/>
      <c r="BB1804" s="259"/>
      <c r="BC1804" s="259"/>
      <c r="BD1804" s="259"/>
      <c r="BE1804" s="259"/>
      <c r="BF1804" s="259"/>
      <c r="BG1804" s="259"/>
      <c r="BH1804" s="259"/>
      <c r="BI1804" s="259"/>
      <c r="BJ1804" s="259"/>
      <c r="BK1804" s="259"/>
      <c r="BL1804" s="259"/>
      <c r="BM1804" s="259"/>
      <c r="BN1804" s="259"/>
      <c r="BO1804" s="259"/>
      <c r="BP1804" s="259"/>
      <c r="BQ1804" s="259"/>
      <c r="BR1804" s="259"/>
      <c r="BS1804" s="259"/>
      <c r="BT1804" s="259"/>
      <c r="BU1804" s="259"/>
      <c r="BV1804" s="259"/>
      <c r="BW1804" s="259"/>
      <c r="BX1804" s="259"/>
      <c r="BY1804" s="259"/>
      <c r="BZ1804" s="259"/>
      <c r="CA1804" s="259"/>
      <c r="CB1804" s="259"/>
      <c r="CC1804" s="259"/>
      <c r="CD1804" s="259"/>
      <c r="CE1804" s="259"/>
    </row>
    <row r="1805" spans="46:83" x14ac:dyDescent="0.15">
      <c r="AT1805" s="259"/>
      <c r="AU1805" s="259"/>
      <c r="AV1805" s="259"/>
      <c r="AW1805" s="259"/>
      <c r="AX1805" s="259"/>
      <c r="AY1805" s="259"/>
      <c r="AZ1805" s="259"/>
      <c r="BA1805" s="259"/>
      <c r="BB1805" s="259"/>
      <c r="BC1805" s="259"/>
      <c r="BD1805" s="259"/>
      <c r="BE1805" s="259"/>
      <c r="BF1805" s="259"/>
      <c r="BG1805" s="259"/>
      <c r="BH1805" s="259"/>
      <c r="BI1805" s="259"/>
      <c r="BJ1805" s="259"/>
      <c r="BK1805" s="259"/>
      <c r="BL1805" s="259"/>
      <c r="BM1805" s="259"/>
      <c r="BN1805" s="259"/>
      <c r="BO1805" s="259"/>
      <c r="BP1805" s="259"/>
      <c r="BQ1805" s="259"/>
      <c r="BR1805" s="259"/>
      <c r="BS1805" s="259"/>
      <c r="BT1805" s="259"/>
      <c r="BU1805" s="259"/>
      <c r="BV1805" s="259"/>
      <c r="BW1805" s="259"/>
      <c r="BX1805" s="259"/>
      <c r="BY1805" s="259"/>
      <c r="BZ1805" s="259"/>
      <c r="CA1805" s="259"/>
      <c r="CB1805" s="259"/>
      <c r="CC1805" s="259"/>
      <c r="CD1805" s="259"/>
      <c r="CE1805" s="259"/>
    </row>
    <row r="1806" spans="46:83" x14ac:dyDescent="0.15">
      <c r="AT1806" s="259"/>
      <c r="AU1806" s="259"/>
      <c r="AV1806" s="259"/>
      <c r="AW1806" s="259"/>
      <c r="AX1806" s="259"/>
      <c r="AY1806" s="259"/>
      <c r="AZ1806" s="259"/>
      <c r="BA1806" s="259"/>
      <c r="BB1806" s="259"/>
      <c r="BC1806" s="259"/>
      <c r="BD1806" s="259"/>
      <c r="BE1806" s="259"/>
      <c r="BF1806" s="259"/>
      <c r="BG1806" s="259"/>
      <c r="BH1806" s="259"/>
      <c r="BI1806" s="259"/>
      <c r="BJ1806" s="259"/>
      <c r="BK1806" s="259"/>
      <c r="BL1806" s="259"/>
      <c r="BM1806" s="259"/>
      <c r="BN1806" s="259"/>
      <c r="BO1806" s="259"/>
      <c r="BP1806" s="259"/>
      <c r="BQ1806" s="259"/>
      <c r="BR1806" s="259"/>
      <c r="BS1806" s="259"/>
      <c r="BT1806" s="259"/>
      <c r="BU1806" s="259"/>
      <c r="BV1806" s="259"/>
      <c r="BW1806" s="259"/>
      <c r="BX1806" s="259"/>
      <c r="BY1806" s="259"/>
      <c r="BZ1806" s="259"/>
      <c r="CA1806" s="259"/>
      <c r="CB1806" s="259"/>
      <c r="CC1806" s="259"/>
      <c r="CD1806" s="259"/>
      <c r="CE1806" s="259"/>
    </row>
    <row r="1807" spans="46:83" x14ac:dyDescent="0.15">
      <c r="AT1807" s="259"/>
      <c r="AU1807" s="259"/>
      <c r="AV1807" s="259"/>
      <c r="AW1807" s="259"/>
      <c r="AX1807" s="259"/>
      <c r="AY1807" s="259"/>
      <c r="AZ1807" s="259"/>
      <c r="BA1807" s="259"/>
      <c r="BB1807" s="259"/>
      <c r="BC1807" s="259"/>
      <c r="BD1807" s="259"/>
      <c r="BE1807" s="259"/>
      <c r="BF1807" s="259"/>
      <c r="BG1807" s="259"/>
      <c r="BH1807" s="259"/>
      <c r="BI1807" s="259"/>
      <c r="BJ1807" s="259"/>
      <c r="BK1807" s="259"/>
      <c r="BL1807" s="259"/>
      <c r="BM1807" s="259"/>
      <c r="BN1807" s="259"/>
      <c r="BO1807" s="259"/>
      <c r="BP1807" s="259"/>
      <c r="BQ1807" s="259"/>
      <c r="BR1807" s="259"/>
      <c r="BS1807" s="259"/>
      <c r="BT1807" s="259"/>
      <c r="BU1807" s="259"/>
      <c r="BV1807" s="259"/>
      <c r="BW1807" s="259"/>
      <c r="BX1807" s="259"/>
      <c r="BY1807" s="259"/>
      <c r="BZ1807" s="259"/>
      <c r="CA1807" s="259"/>
      <c r="CB1807" s="259"/>
      <c r="CC1807" s="259"/>
      <c r="CD1807" s="259"/>
      <c r="CE1807" s="259"/>
    </row>
    <row r="1808" spans="46:83" x14ac:dyDescent="0.15">
      <c r="AT1808" s="259"/>
      <c r="AU1808" s="259"/>
      <c r="AV1808" s="259"/>
      <c r="AW1808" s="259"/>
      <c r="AX1808" s="259"/>
      <c r="AY1808" s="259"/>
      <c r="AZ1808" s="259"/>
      <c r="BA1808" s="259"/>
      <c r="BB1808" s="259"/>
      <c r="BC1808" s="259"/>
      <c r="BD1808" s="259"/>
      <c r="BE1808" s="259"/>
      <c r="BF1808" s="259"/>
      <c r="BG1808" s="259"/>
      <c r="BH1808" s="259"/>
      <c r="BI1808" s="259"/>
      <c r="BJ1808" s="259"/>
      <c r="BK1808" s="259"/>
      <c r="BL1808" s="259"/>
      <c r="BM1808" s="259"/>
      <c r="BN1808" s="259"/>
      <c r="BO1808" s="259"/>
      <c r="BP1808" s="259"/>
      <c r="BQ1808" s="259"/>
      <c r="BR1808" s="259"/>
      <c r="BS1808" s="259"/>
      <c r="BT1808" s="259"/>
      <c r="BU1808" s="259"/>
      <c r="BV1808" s="259"/>
      <c r="BW1808" s="259"/>
      <c r="BX1808" s="259"/>
      <c r="BY1808" s="259"/>
      <c r="BZ1808" s="259"/>
      <c r="CA1808" s="259"/>
      <c r="CB1808" s="259"/>
      <c r="CC1808" s="259"/>
      <c r="CD1808" s="259"/>
      <c r="CE1808" s="259"/>
    </row>
    <row r="1809" spans="46:83" x14ac:dyDescent="0.15">
      <c r="AT1809" s="259"/>
      <c r="AU1809" s="259"/>
      <c r="AV1809" s="259"/>
      <c r="AW1809" s="259"/>
      <c r="AX1809" s="259"/>
      <c r="AY1809" s="259"/>
      <c r="AZ1809" s="259"/>
      <c r="BA1809" s="259"/>
      <c r="BB1809" s="259"/>
      <c r="BC1809" s="259"/>
      <c r="BD1809" s="259"/>
      <c r="BE1809" s="259"/>
      <c r="BF1809" s="259"/>
      <c r="BG1809" s="259"/>
      <c r="BH1809" s="259"/>
      <c r="BI1809" s="259"/>
      <c r="BJ1809" s="259"/>
      <c r="BK1809" s="259"/>
      <c r="BL1809" s="259"/>
      <c r="BM1809" s="259"/>
      <c r="BN1809" s="259"/>
      <c r="BO1809" s="259"/>
      <c r="BP1809" s="259"/>
      <c r="BQ1809" s="259"/>
      <c r="BR1809" s="259"/>
      <c r="BS1809" s="259"/>
      <c r="BT1809" s="259"/>
      <c r="BU1809" s="259"/>
      <c r="BV1809" s="259"/>
      <c r="BW1809" s="259"/>
      <c r="BX1809" s="259"/>
      <c r="BY1809" s="259"/>
      <c r="BZ1809" s="259"/>
      <c r="CA1809" s="259"/>
      <c r="CB1809" s="259"/>
      <c r="CC1809" s="259"/>
      <c r="CD1809" s="259"/>
      <c r="CE1809" s="259"/>
    </row>
    <row r="1810" spans="46:83" x14ac:dyDescent="0.15">
      <c r="AT1810" s="259"/>
      <c r="AU1810" s="259"/>
      <c r="AV1810" s="259"/>
      <c r="AW1810" s="259"/>
      <c r="AX1810" s="259"/>
      <c r="AY1810" s="259"/>
      <c r="AZ1810" s="259"/>
      <c r="BA1810" s="259"/>
      <c r="BB1810" s="259"/>
      <c r="BC1810" s="259"/>
      <c r="BD1810" s="259"/>
      <c r="BE1810" s="259"/>
      <c r="BF1810" s="259"/>
      <c r="BG1810" s="259"/>
      <c r="BH1810" s="259"/>
      <c r="BI1810" s="259"/>
      <c r="BJ1810" s="259"/>
      <c r="BK1810" s="259"/>
      <c r="BL1810" s="259"/>
      <c r="BM1810" s="259"/>
      <c r="BN1810" s="259"/>
      <c r="BO1810" s="259"/>
      <c r="BP1810" s="259"/>
      <c r="BQ1810" s="259"/>
      <c r="BR1810" s="259"/>
      <c r="BS1810" s="259"/>
      <c r="BT1810" s="259"/>
      <c r="BU1810" s="259"/>
      <c r="BV1810" s="259"/>
      <c r="BW1810" s="259"/>
      <c r="BX1810" s="259"/>
      <c r="BY1810" s="259"/>
      <c r="BZ1810" s="259"/>
      <c r="CA1810" s="259"/>
      <c r="CB1810" s="259"/>
      <c r="CC1810" s="259"/>
      <c r="CD1810" s="259"/>
      <c r="CE1810" s="259"/>
    </row>
    <row r="1811" spans="46:83" x14ac:dyDescent="0.15">
      <c r="AT1811" s="259"/>
      <c r="AU1811" s="259"/>
      <c r="AV1811" s="259"/>
      <c r="AW1811" s="259"/>
      <c r="AX1811" s="259"/>
      <c r="AY1811" s="259"/>
      <c r="AZ1811" s="259"/>
      <c r="BA1811" s="259"/>
      <c r="BB1811" s="259"/>
      <c r="BC1811" s="259"/>
      <c r="BD1811" s="259"/>
      <c r="BE1811" s="259"/>
      <c r="BF1811" s="259"/>
      <c r="BG1811" s="259"/>
      <c r="BH1811" s="259"/>
      <c r="BI1811" s="259"/>
      <c r="BJ1811" s="259"/>
      <c r="BK1811" s="259"/>
      <c r="BL1811" s="259"/>
      <c r="BM1811" s="259"/>
      <c r="BN1811" s="259"/>
      <c r="BO1811" s="259"/>
      <c r="BP1811" s="259"/>
      <c r="BQ1811" s="259"/>
      <c r="BR1811" s="259"/>
      <c r="BS1811" s="259"/>
      <c r="BT1811" s="259"/>
      <c r="BU1811" s="259"/>
      <c r="BV1811" s="259"/>
      <c r="BW1811" s="259"/>
      <c r="BX1811" s="259"/>
      <c r="BY1811" s="259"/>
      <c r="BZ1811" s="259"/>
      <c r="CA1811" s="259"/>
      <c r="CB1811" s="259"/>
      <c r="CC1811" s="259"/>
      <c r="CD1811" s="259"/>
      <c r="CE1811" s="259"/>
    </row>
    <row r="1812" spans="46:83" x14ac:dyDescent="0.15">
      <c r="AT1812" s="259"/>
      <c r="AU1812" s="259"/>
      <c r="AV1812" s="259"/>
      <c r="AW1812" s="259"/>
      <c r="AX1812" s="259"/>
      <c r="AY1812" s="259"/>
      <c r="AZ1812" s="259"/>
      <c r="BA1812" s="259"/>
      <c r="BB1812" s="259"/>
      <c r="BC1812" s="259"/>
      <c r="BD1812" s="259"/>
      <c r="BE1812" s="259"/>
      <c r="BF1812" s="259"/>
      <c r="BG1812" s="259"/>
      <c r="BH1812" s="259"/>
      <c r="BI1812" s="259"/>
      <c r="BJ1812" s="259"/>
      <c r="BK1812" s="259"/>
      <c r="BL1812" s="259"/>
      <c r="BM1812" s="259"/>
      <c r="BN1812" s="259"/>
      <c r="BO1812" s="259"/>
      <c r="BP1812" s="259"/>
      <c r="BQ1812" s="259"/>
      <c r="BR1812" s="259"/>
      <c r="BS1812" s="259"/>
      <c r="BT1812" s="259"/>
      <c r="BU1812" s="259"/>
      <c r="BV1812" s="259"/>
      <c r="BW1812" s="259"/>
      <c r="BX1812" s="259"/>
      <c r="BY1812" s="259"/>
      <c r="BZ1812" s="259"/>
      <c r="CA1812" s="259"/>
      <c r="CB1812" s="259"/>
      <c r="CC1812" s="259"/>
      <c r="CD1812" s="259"/>
      <c r="CE1812" s="259"/>
    </row>
    <row r="1813" spans="46:83" x14ac:dyDescent="0.15">
      <c r="AT1813" s="259"/>
      <c r="AU1813" s="259"/>
      <c r="AV1813" s="259"/>
      <c r="AW1813" s="259"/>
      <c r="AX1813" s="259"/>
      <c r="AY1813" s="259"/>
      <c r="AZ1813" s="259"/>
      <c r="BA1813" s="259"/>
      <c r="BB1813" s="259"/>
      <c r="BC1813" s="259"/>
      <c r="BD1813" s="259"/>
      <c r="BE1813" s="259"/>
      <c r="BF1813" s="259"/>
      <c r="BG1813" s="259"/>
      <c r="BH1813" s="259"/>
      <c r="BI1813" s="259"/>
      <c r="BJ1813" s="259"/>
      <c r="BK1813" s="259"/>
      <c r="BL1813" s="259"/>
      <c r="BM1813" s="259"/>
      <c r="BN1813" s="259"/>
      <c r="BO1813" s="259"/>
      <c r="BP1813" s="259"/>
      <c r="BQ1813" s="259"/>
      <c r="BR1813" s="259"/>
      <c r="BS1813" s="259"/>
      <c r="BT1813" s="259"/>
      <c r="BU1813" s="259"/>
      <c r="BV1813" s="259"/>
      <c r="BW1813" s="259"/>
      <c r="BX1813" s="259"/>
      <c r="BY1813" s="259"/>
      <c r="BZ1813" s="259"/>
      <c r="CA1813" s="259"/>
      <c r="CB1813" s="259"/>
      <c r="CC1813" s="259"/>
      <c r="CD1813" s="259"/>
      <c r="CE1813" s="259"/>
    </row>
    <row r="1814" spans="46:83" x14ac:dyDescent="0.15">
      <c r="AT1814" s="259"/>
      <c r="AU1814" s="259"/>
      <c r="AV1814" s="259"/>
      <c r="AW1814" s="259"/>
      <c r="AX1814" s="259"/>
      <c r="AY1814" s="259"/>
      <c r="AZ1814" s="259"/>
      <c r="BA1814" s="259"/>
      <c r="BB1814" s="259"/>
      <c r="BC1814" s="259"/>
      <c r="BD1814" s="259"/>
      <c r="BE1814" s="259"/>
      <c r="BF1814" s="259"/>
      <c r="BG1814" s="259"/>
      <c r="BH1814" s="259"/>
      <c r="BI1814" s="259"/>
      <c r="BJ1814" s="259"/>
      <c r="BK1814" s="259"/>
      <c r="BL1814" s="259"/>
      <c r="BM1814" s="259"/>
      <c r="BN1814" s="259"/>
      <c r="BO1814" s="259"/>
      <c r="BP1814" s="259"/>
      <c r="BQ1814" s="259"/>
      <c r="BR1814" s="259"/>
      <c r="BS1814" s="259"/>
      <c r="BT1814" s="259"/>
      <c r="BU1814" s="259"/>
      <c r="BV1814" s="259"/>
      <c r="BW1814" s="259"/>
      <c r="BX1814" s="259"/>
      <c r="BY1814" s="259"/>
      <c r="BZ1814" s="259"/>
      <c r="CA1814" s="259"/>
      <c r="CB1814" s="259"/>
      <c r="CC1814" s="259"/>
      <c r="CD1814" s="259"/>
      <c r="CE1814" s="259"/>
    </row>
    <row r="1815" spans="46:83" x14ac:dyDescent="0.15">
      <c r="AT1815" s="259"/>
      <c r="AU1815" s="259"/>
      <c r="AV1815" s="259"/>
      <c r="AW1815" s="259"/>
      <c r="AX1815" s="259"/>
      <c r="AY1815" s="259"/>
      <c r="AZ1815" s="259"/>
      <c r="BA1815" s="259"/>
      <c r="BB1815" s="259"/>
      <c r="BC1815" s="259"/>
      <c r="BD1815" s="259"/>
      <c r="BE1815" s="259"/>
      <c r="BF1815" s="259"/>
      <c r="BG1815" s="259"/>
      <c r="BH1815" s="259"/>
      <c r="BI1815" s="259"/>
      <c r="BJ1815" s="259"/>
      <c r="BK1815" s="259"/>
      <c r="BL1815" s="259"/>
      <c r="BM1815" s="259"/>
      <c r="BN1815" s="259"/>
      <c r="BO1815" s="259"/>
      <c r="BP1815" s="259"/>
      <c r="BQ1815" s="259"/>
      <c r="BR1815" s="259"/>
      <c r="BS1815" s="259"/>
      <c r="BT1815" s="259"/>
      <c r="BU1815" s="259"/>
      <c r="BV1815" s="259"/>
      <c r="BW1815" s="259"/>
      <c r="BX1815" s="259"/>
      <c r="BY1815" s="259"/>
      <c r="BZ1815" s="259"/>
      <c r="CA1815" s="259"/>
      <c r="CB1815" s="259"/>
      <c r="CC1815" s="259"/>
      <c r="CD1815" s="259"/>
      <c r="CE1815" s="259"/>
    </row>
    <row r="1816" spans="46:83" x14ac:dyDescent="0.15">
      <c r="AT1816" s="259"/>
      <c r="AU1816" s="259"/>
      <c r="AV1816" s="259"/>
      <c r="AW1816" s="259"/>
      <c r="AX1816" s="259"/>
      <c r="AY1816" s="259"/>
      <c r="AZ1816" s="259"/>
      <c r="BA1816" s="259"/>
      <c r="BB1816" s="259"/>
      <c r="BC1816" s="259"/>
      <c r="BD1816" s="259"/>
      <c r="BE1816" s="259"/>
      <c r="BF1816" s="259"/>
      <c r="BG1816" s="259"/>
      <c r="BH1816" s="259"/>
      <c r="BI1816" s="259"/>
      <c r="BJ1816" s="259"/>
      <c r="BK1816" s="259"/>
      <c r="BL1816" s="259"/>
      <c r="BM1816" s="259"/>
      <c r="BN1816" s="259"/>
      <c r="BO1816" s="259"/>
      <c r="BP1816" s="259"/>
      <c r="BQ1816" s="259"/>
      <c r="BR1816" s="259"/>
      <c r="BS1816" s="259"/>
      <c r="BT1816" s="259"/>
      <c r="BU1816" s="259"/>
      <c r="BV1816" s="259"/>
      <c r="BW1816" s="259"/>
      <c r="BX1816" s="259"/>
      <c r="BY1816" s="259"/>
      <c r="BZ1816" s="259"/>
      <c r="CA1816" s="259"/>
      <c r="CB1816" s="259"/>
      <c r="CC1816" s="259"/>
      <c r="CD1816" s="259"/>
      <c r="CE1816" s="259"/>
    </row>
    <row r="1817" spans="46:83" x14ac:dyDescent="0.15">
      <c r="AT1817" s="259"/>
      <c r="AU1817" s="259"/>
      <c r="AV1817" s="259"/>
      <c r="AW1817" s="259"/>
      <c r="AX1817" s="259"/>
      <c r="AY1817" s="259"/>
      <c r="AZ1817" s="259"/>
      <c r="BA1817" s="259"/>
      <c r="BB1817" s="259"/>
      <c r="BC1817" s="259"/>
      <c r="BD1817" s="259"/>
      <c r="BE1817" s="259"/>
      <c r="BF1817" s="259"/>
      <c r="BG1817" s="259"/>
      <c r="BH1817" s="259"/>
      <c r="BI1817" s="259"/>
      <c r="BJ1817" s="259"/>
      <c r="BK1817" s="259"/>
      <c r="BL1817" s="259"/>
      <c r="BM1817" s="259"/>
      <c r="BN1817" s="259"/>
      <c r="BO1817" s="259"/>
      <c r="BP1817" s="259"/>
      <c r="BQ1817" s="259"/>
      <c r="BR1817" s="259"/>
      <c r="BS1817" s="259"/>
      <c r="BT1817" s="259"/>
      <c r="BU1817" s="259"/>
      <c r="BV1817" s="259"/>
      <c r="BW1817" s="259"/>
      <c r="BX1817" s="259"/>
      <c r="BY1817" s="259"/>
      <c r="BZ1817" s="259"/>
      <c r="CA1817" s="259"/>
      <c r="CB1817" s="259"/>
      <c r="CC1817" s="259"/>
      <c r="CD1817" s="259"/>
      <c r="CE1817" s="259"/>
    </row>
    <row r="1818" spans="46:83" x14ac:dyDescent="0.15">
      <c r="AT1818" s="259"/>
      <c r="AU1818" s="259"/>
      <c r="AV1818" s="259"/>
      <c r="AW1818" s="259"/>
      <c r="AX1818" s="259"/>
      <c r="AY1818" s="259"/>
      <c r="AZ1818" s="259"/>
      <c r="BA1818" s="259"/>
      <c r="BB1818" s="259"/>
      <c r="BC1818" s="259"/>
      <c r="BD1818" s="259"/>
      <c r="BE1818" s="259"/>
      <c r="BF1818" s="259"/>
      <c r="BG1818" s="259"/>
      <c r="BH1818" s="259"/>
      <c r="BI1818" s="259"/>
      <c r="BJ1818" s="259"/>
      <c r="BK1818" s="259"/>
      <c r="BL1818" s="259"/>
      <c r="BM1818" s="259"/>
      <c r="BN1818" s="259"/>
      <c r="BO1818" s="259"/>
      <c r="BP1818" s="259"/>
      <c r="BQ1818" s="259"/>
      <c r="BR1818" s="259"/>
      <c r="BS1818" s="259"/>
      <c r="BT1818" s="259"/>
      <c r="BU1818" s="259"/>
      <c r="BV1818" s="259"/>
      <c r="BW1818" s="259"/>
      <c r="BX1818" s="259"/>
      <c r="BY1818" s="259"/>
      <c r="BZ1818" s="259"/>
      <c r="CA1818" s="259"/>
      <c r="CB1818" s="259"/>
      <c r="CC1818" s="259"/>
      <c r="CD1818" s="259"/>
      <c r="CE1818" s="259"/>
    </row>
    <row r="1819" spans="46:83" x14ac:dyDescent="0.15">
      <c r="AT1819" s="259"/>
      <c r="AU1819" s="259"/>
      <c r="AV1819" s="259"/>
      <c r="AW1819" s="259"/>
      <c r="AX1819" s="259"/>
      <c r="AY1819" s="259"/>
      <c r="AZ1819" s="259"/>
      <c r="BA1819" s="259"/>
      <c r="BB1819" s="259"/>
      <c r="BC1819" s="259"/>
      <c r="BD1819" s="259"/>
      <c r="BE1819" s="259"/>
      <c r="BF1819" s="259"/>
      <c r="BG1819" s="259"/>
      <c r="BH1819" s="259"/>
      <c r="BI1819" s="259"/>
      <c r="BJ1819" s="259"/>
      <c r="BK1819" s="259"/>
      <c r="BL1819" s="259"/>
      <c r="BM1819" s="259"/>
      <c r="BN1819" s="259"/>
      <c r="BO1819" s="259"/>
      <c r="BP1819" s="259"/>
      <c r="BQ1819" s="259"/>
      <c r="BR1819" s="259"/>
      <c r="BS1819" s="259"/>
      <c r="BT1819" s="259"/>
      <c r="BU1819" s="259"/>
      <c r="BV1819" s="259"/>
      <c r="BW1819" s="259"/>
      <c r="BX1819" s="259"/>
      <c r="BY1819" s="259"/>
      <c r="BZ1819" s="259"/>
      <c r="CA1819" s="259"/>
      <c r="CB1819" s="259"/>
      <c r="CC1819" s="259"/>
      <c r="CD1819" s="259"/>
      <c r="CE1819" s="259"/>
    </row>
    <row r="1820" spans="46:83" x14ac:dyDescent="0.15">
      <c r="AT1820" s="259"/>
      <c r="AU1820" s="259"/>
      <c r="AV1820" s="259"/>
      <c r="AW1820" s="259"/>
      <c r="AX1820" s="259"/>
      <c r="AY1820" s="259"/>
      <c r="AZ1820" s="259"/>
      <c r="BA1820" s="259"/>
      <c r="BB1820" s="259"/>
      <c r="BC1820" s="259"/>
      <c r="BD1820" s="259"/>
      <c r="BE1820" s="259"/>
      <c r="BF1820" s="259"/>
      <c r="BG1820" s="259"/>
      <c r="BH1820" s="259"/>
      <c r="BI1820" s="259"/>
      <c r="BJ1820" s="259"/>
      <c r="BK1820" s="259"/>
      <c r="BL1820" s="259"/>
      <c r="BM1820" s="259"/>
      <c r="BN1820" s="259"/>
      <c r="BO1820" s="259"/>
      <c r="BP1820" s="259"/>
      <c r="BQ1820" s="259"/>
      <c r="BR1820" s="259"/>
      <c r="BS1820" s="259"/>
      <c r="BT1820" s="259"/>
      <c r="BU1820" s="259"/>
      <c r="BV1820" s="259"/>
      <c r="BW1820" s="259"/>
      <c r="BX1820" s="259"/>
      <c r="BY1820" s="259"/>
      <c r="BZ1820" s="259"/>
      <c r="CA1820" s="259"/>
      <c r="CB1820" s="259"/>
      <c r="CC1820" s="259"/>
      <c r="CD1820" s="259"/>
      <c r="CE1820" s="259"/>
    </row>
    <row r="1821" spans="46:83" x14ac:dyDescent="0.15">
      <c r="AT1821" s="259"/>
      <c r="AU1821" s="259"/>
      <c r="AV1821" s="259"/>
      <c r="AW1821" s="259"/>
      <c r="AX1821" s="259"/>
      <c r="AY1821" s="259"/>
      <c r="AZ1821" s="259"/>
      <c r="BA1821" s="259"/>
      <c r="BB1821" s="259"/>
      <c r="BC1821" s="259"/>
      <c r="BD1821" s="259"/>
      <c r="BE1821" s="259"/>
      <c r="BF1821" s="259"/>
      <c r="BG1821" s="259"/>
      <c r="BH1821" s="259"/>
      <c r="BI1821" s="259"/>
      <c r="BJ1821" s="259"/>
      <c r="BK1821" s="259"/>
      <c r="BL1821" s="259"/>
      <c r="BM1821" s="259"/>
      <c r="BN1821" s="259"/>
      <c r="BO1821" s="259"/>
      <c r="BP1821" s="259"/>
      <c r="BQ1821" s="259"/>
      <c r="BR1821" s="259"/>
      <c r="BS1821" s="259"/>
      <c r="BT1821" s="259"/>
      <c r="BU1821" s="259"/>
      <c r="BV1821" s="259"/>
      <c r="BW1821" s="259"/>
      <c r="BX1821" s="259"/>
      <c r="BY1821" s="259"/>
      <c r="BZ1821" s="259"/>
      <c r="CA1821" s="259"/>
      <c r="CB1821" s="259"/>
      <c r="CC1821" s="259"/>
      <c r="CD1821" s="259"/>
      <c r="CE1821" s="259"/>
    </row>
    <row r="1822" spans="46:83" x14ac:dyDescent="0.15">
      <c r="AT1822" s="259"/>
      <c r="AU1822" s="259"/>
      <c r="AV1822" s="259"/>
      <c r="AW1822" s="259"/>
      <c r="AX1822" s="259"/>
      <c r="AY1822" s="259"/>
      <c r="AZ1822" s="259"/>
      <c r="BA1822" s="259"/>
      <c r="BB1822" s="259"/>
      <c r="BC1822" s="259"/>
      <c r="BD1822" s="259"/>
      <c r="BE1822" s="259"/>
      <c r="BF1822" s="259"/>
      <c r="BG1822" s="259"/>
      <c r="BH1822" s="259"/>
      <c r="BI1822" s="259"/>
      <c r="BJ1822" s="259"/>
      <c r="BK1822" s="259"/>
      <c r="BL1822" s="259"/>
      <c r="BM1822" s="259"/>
      <c r="BN1822" s="259"/>
      <c r="BO1822" s="259"/>
      <c r="BP1822" s="259"/>
      <c r="BQ1822" s="259"/>
      <c r="BR1822" s="259"/>
      <c r="BS1822" s="259"/>
      <c r="BT1822" s="259"/>
      <c r="BU1822" s="259"/>
      <c r="BV1822" s="259"/>
      <c r="BW1822" s="259"/>
      <c r="BX1822" s="259"/>
      <c r="BY1822" s="259"/>
      <c r="BZ1822" s="259"/>
      <c r="CA1822" s="259"/>
      <c r="CB1822" s="259"/>
      <c r="CC1822" s="259"/>
      <c r="CD1822" s="259"/>
      <c r="CE1822" s="259"/>
    </row>
    <row r="1823" spans="46:83" x14ac:dyDescent="0.15">
      <c r="AT1823" s="259"/>
      <c r="AU1823" s="259"/>
      <c r="AV1823" s="259"/>
      <c r="AW1823" s="259"/>
      <c r="AX1823" s="259"/>
      <c r="AY1823" s="259"/>
      <c r="AZ1823" s="259"/>
      <c r="BA1823" s="259"/>
      <c r="BB1823" s="259"/>
      <c r="BC1823" s="259"/>
      <c r="BD1823" s="259"/>
      <c r="BE1823" s="259"/>
      <c r="BF1823" s="259"/>
      <c r="BG1823" s="259"/>
      <c r="BH1823" s="259"/>
      <c r="BI1823" s="259"/>
      <c r="BJ1823" s="259"/>
      <c r="BK1823" s="259"/>
      <c r="BL1823" s="259"/>
      <c r="BM1823" s="259"/>
      <c r="BN1823" s="259"/>
      <c r="BO1823" s="259"/>
      <c r="BP1823" s="259"/>
      <c r="BQ1823" s="259"/>
      <c r="BR1823" s="259"/>
      <c r="BS1823" s="259"/>
      <c r="BT1823" s="259"/>
      <c r="BU1823" s="259"/>
      <c r="BV1823" s="259"/>
      <c r="BW1823" s="259"/>
      <c r="BX1823" s="259"/>
      <c r="BY1823" s="259"/>
      <c r="BZ1823" s="259"/>
      <c r="CA1823" s="259"/>
      <c r="CB1823" s="259"/>
      <c r="CC1823" s="259"/>
      <c r="CD1823" s="259"/>
      <c r="CE1823" s="259"/>
    </row>
    <row r="1824" spans="46:83" x14ac:dyDescent="0.15">
      <c r="AT1824" s="259"/>
      <c r="AU1824" s="259"/>
      <c r="AV1824" s="259"/>
      <c r="AW1824" s="259"/>
      <c r="AX1824" s="259"/>
      <c r="AY1824" s="259"/>
      <c r="AZ1824" s="259"/>
      <c r="BA1824" s="259"/>
      <c r="BB1824" s="259"/>
      <c r="BC1824" s="259"/>
      <c r="BD1824" s="259"/>
      <c r="BE1824" s="259"/>
      <c r="BF1824" s="259"/>
      <c r="BG1824" s="259"/>
      <c r="BH1824" s="259"/>
      <c r="BI1824" s="259"/>
      <c r="BJ1824" s="259"/>
      <c r="BK1824" s="259"/>
      <c r="BL1824" s="259"/>
      <c r="BM1824" s="259"/>
      <c r="BN1824" s="259"/>
      <c r="BO1824" s="259"/>
      <c r="BP1824" s="259"/>
      <c r="BQ1824" s="259"/>
      <c r="BR1824" s="259"/>
      <c r="BS1824" s="259"/>
      <c r="BT1824" s="259"/>
      <c r="BU1824" s="259"/>
      <c r="BV1824" s="259"/>
      <c r="BW1824" s="259"/>
      <c r="BX1824" s="259"/>
      <c r="BY1824" s="259"/>
      <c r="BZ1824" s="259"/>
      <c r="CA1824" s="259"/>
      <c r="CB1824" s="259"/>
      <c r="CC1824" s="259"/>
      <c r="CD1824" s="259"/>
      <c r="CE1824" s="259"/>
    </row>
    <row r="1825" spans="46:83" x14ac:dyDescent="0.15">
      <c r="AT1825" s="259"/>
      <c r="AU1825" s="259"/>
      <c r="AV1825" s="259"/>
      <c r="AW1825" s="259"/>
      <c r="AX1825" s="259"/>
      <c r="AY1825" s="259"/>
      <c r="AZ1825" s="259"/>
      <c r="BA1825" s="259"/>
      <c r="BB1825" s="259"/>
      <c r="BC1825" s="259"/>
      <c r="BD1825" s="259"/>
      <c r="BE1825" s="259"/>
      <c r="BF1825" s="259"/>
      <c r="BG1825" s="259"/>
      <c r="BH1825" s="259"/>
      <c r="BI1825" s="259"/>
      <c r="BJ1825" s="259"/>
      <c r="BK1825" s="259"/>
      <c r="BL1825" s="259"/>
      <c r="BM1825" s="259"/>
      <c r="BN1825" s="259"/>
      <c r="BO1825" s="259"/>
      <c r="BP1825" s="259"/>
      <c r="BQ1825" s="259"/>
      <c r="BR1825" s="259"/>
      <c r="BS1825" s="259"/>
      <c r="BT1825" s="259"/>
      <c r="BU1825" s="259"/>
      <c r="BV1825" s="259"/>
      <c r="BW1825" s="259"/>
      <c r="BX1825" s="259"/>
      <c r="BY1825" s="259"/>
      <c r="BZ1825" s="259"/>
      <c r="CA1825" s="259"/>
      <c r="CB1825" s="259"/>
      <c r="CC1825" s="259"/>
      <c r="CD1825" s="259"/>
      <c r="CE1825" s="259"/>
    </row>
    <row r="1826" spans="46:83" x14ac:dyDescent="0.15">
      <c r="AT1826" s="259"/>
      <c r="AU1826" s="259"/>
      <c r="AV1826" s="259"/>
      <c r="AW1826" s="259"/>
      <c r="AX1826" s="259"/>
      <c r="AY1826" s="259"/>
      <c r="AZ1826" s="259"/>
      <c r="BA1826" s="259"/>
      <c r="BB1826" s="259"/>
      <c r="BC1826" s="259"/>
      <c r="BD1826" s="259"/>
      <c r="BE1826" s="259"/>
      <c r="BF1826" s="259"/>
      <c r="BG1826" s="259"/>
      <c r="BH1826" s="259"/>
      <c r="BI1826" s="259"/>
      <c r="BJ1826" s="259"/>
      <c r="BK1826" s="259"/>
      <c r="BL1826" s="259"/>
      <c r="BM1826" s="259"/>
      <c r="BN1826" s="259"/>
      <c r="BO1826" s="259"/>
      <c r="BP1826" s="259"/>
      <c r="BQ1826" s="259"/>
      <c r="BR1826" s="259"/>
      <c r="BS1826" s="259"/>
      <c r="BT1826" s="259"/>
      <c r="BU1826" s="259"/>
      <c r="BV1826" s="259"/>
      <c r="BW1826" s="259"/>
      <c r="BX1826" s="259"/>
      <c r="BY1826" s="259"/>
      <c r="BZ1826" s="259"/>
      <c r="CA1826" s="259"/>
      <c r="CB1826" s="259"/>
      <c r="CC1826" s="259"/>
      <c r="CD1826" s="259"/>
      <c r="CE1826" s="259"/>
    </row>
    <row r="1827" spans="46:83" x14ac:dyDescent="0.15">
      <c r="AT1827" s="259"/>
      <c r="AU1827" s="259"/>
      <c r="AV1827" s="259"/>
      <c r="AW1827" s="259"/>
      <c r="AX1827" s="259"/>
      <c r="AY1827" s="259"/>
      <c r="AZ1827" s="259"/>
      <c r="BA1827" s="259"/>
      <c r="BB1827" s="259"/>
      <c r="BC1827" s="259"/>
      <c r="BD1827" s="259"/>
      <c r="BE1827" s="259"/>
      <c r="BF1827" s="259"/>
      <c r="BG1827" s="259"/>
      <c r="BH1827" s="259"/>
      <c r="BI1827" s="259"/>
      <c r="BJ1827" s="259"/>
      <c r="BK1827" s="259"/>
      <c r="BL1827" s="259"/>
      <c r="BM1827" s="259"/>
      <c r="BN1827" s="259"/>
      <c r="BO1827" s="259"/>
      <c r="BP1827" s="259"/>
      <c r="BQ1827" s="259"/>
      <c r="BR1827" s="259"/>
      <c r="BS1827" s="259"/>
      <c r="BT1827" s="259"/>
      <c r="BU1827" s="259"/>
      <c r="BV1827" s="259"/>
      <c r="BW1827" s="259"/>
      <c r="BX1827" s="259"/>
      <c r="BY1827" s="259"/>
      <c r="BZ1827" s="259"/>
      <c r="CA1827" s="259"/>
      <c r="CB1827" s="259"/>
      <c r="CC1827" s="259"/>
      <c r="CD1827" s="259"/>
      <c r="CE1827" s="259"/>
    </row>
    <row r="1828" spans="46:83" x14ac:dyDescent="0.15">
      <c r="AT1828" s="259"/>
      <c r="AU1828" s="259"/>
      <c r="AV1828" s="259"/>
      <c r="AW1828" s="259"/>
      <c r="AX1828" s="259"/>
      <c r="AY1828" s="259"/>
      <c r="AZ1828" s="259"/>
      <c r="BA1828" s="259"/>
      <c r="BB1828" s="259"/>
      <c r="BC1828" s="259"/>
      <c r="BD1828" s="259"/>
      <c r="BE1828" s="259"/>
      <c r="BF1828" s="259"/>
      <c r="BG1828" s="259"/>
      <c r="BH1828" s="259"/>
      <c r="BI1828" s="259"/>
      <c r="BJ1828" s="259"/>
      <c r="BK1828" s="259"/>
      <c r="BL1828" s="259"/>
      <c r="BM1828" s="259"/>
      <c r="BN1828" s="259"/>
      <c r="BO1828" s="259"/>
      <c r="BP1828" s="259"/>
      <c r="BQ1828" s="259"/>
      <c r="BR1828" s="259"/>
      <c r="BS1828" s="259"/>
      <c r="BT1828" s="259"/>
      <c r="BU1828" s="259"/>
      <c r="BV1828" s="259"/>
      <c r="BW1828" s="259"/>
      <c r="BX1828" s="259"/>
      <c r="BY1828" s="259"/>
      <c r="BZ1828" s="259"/>
      <c r="CA1828" s="259"/>
      <c r="CB1828" s="259"/>
      <c r="CC1828" s="259"/>
      <c r="CD1828" s="259"/>
      <c r="CE1828" s="259"/>
    </row>
    <row r="1829" spans="46:83" x14ac:dyDescent="0.15">
      <c r="AT1829" s="259"/>
      <c r="AU1829" s="259"/>
      <c r="AV1829" s="259"/>
      <c r="AW1829" s="259"/>
      <c r="AX1829" s="259"/>
      <c r="AY1829" s="259"/>
      <c r="AZ1829" s="259"/>
      <c r="BA1829" s="259"/>
      <c r="BB1829" s="259"/>
      <c r="BC1829" s="259"/>
      <c r="BD1829" s="259"/>
      <c r="BE1829" s="259"/>
      <c r="BF1829" s="259"/>
      <c r="BG1829" s="259"/>
      <c r="BH1829" s="259"/>
      <c r="BI1829" s="259"/>
      <c r="BJ1829" s="259"/>
      <c r="BK1829" s="259"/>
      <c r="BL1829" s="259"/>
      <c r="BM1829" s="259"/>
      <c r="BN1829" s="259"/>
      <c r="BO1829" s="259"/>
      <c r="BP1829" s="259"/>
      <c r="BQ1829" s="259"/>
      <c r="BR1829" s="259"/>
      <c r="BS1829" s="259"/>
      <c r="BT1829" s="259"/>
      <c r="BU1829" s="259"/>
      <c r="BV1829" s="259"/>
      <c r="BW1829" s="259"/>
      <c r="BX1829" s="259"/>
      <c r="BY1829" s="259"/>
      <c r="BZ1829" s="259"/>
      <c r="CA1829" s="259"/>
      <c r="CB1829" s="259"/>
      <c r="CC1829" s="259"/>
      <c r="CD1829" s="259"/>
      <c r="CE1829" s="259"/>
    </row>
    <row r="1830" spans="46:83" x14ac:dyDescent="0.15">
      <c r="AT1830" s="259"/>
      <c r="AU1830" s="259"/>
      <c r="AV1830" s="259"/>
      <c r="AW1830" s="259"/>
      <c r="AX1830" s="259"/>
      <c r="AY1830" s="259"/>
      <c r="AZ1830" s="259"/>
      <c r="BA1830" s="259"/>
      <c r="BB1830" s="259"/>
      <c r="BC1830" s="259"/>
      <c r="BD1830" s="259"/>
      <c r="BE1830" s="259"/>
      <c r="BF1830" s="259"/>
      <c r="BG1830" s="259"/>
      <c r="BH1830" s="259"/>
      <c r="BI1830" s="259"/>
      <c r="BJ1830" s="259"/>
      <c r="BK1830" s="259"/>
      <c r="BL1830" s="259"/>
      <c r="BM1830" s="259"/>
      <c r="BN1830" s="259"/>
      <c r="BO1830" s="259"/>
      <c r="BP1830" s="259"/>
      <c r="BQ1830" s="259"/>
      <c r="BR1830" s="259"/>
      <c r="BS1830" s="259"/>
      <c r="BT1830" s="259"/>
      <c r="BU1830" s="259"/>
      <c r="BV1830" s="259"/>
      <c r="BW1830" s="259"/>
      <c r="BX1830" s="259"/>
      <c r="BY1830" s="259"/>
      <c r="BZ1830" s="259"/>
      <c r="CA1830" s="259"/>
      <c r="CB1830" s="259"/>
      <c r="CC1830" s="259"/>
      <c r="CD1830" s="259"/>
      <c r="CE1830" s="259"/>
    </row>
    <row r="1831" spans="46:83" x14ac:dyDescent="0.15">
      <c r="AT1831" s="259"/>
      <c r="AU1831" s="259"/>
      <c r="AV1831" s="259"/>
      <c r="AW1831" s="259"/>
      <c r="AX1831" s="259"/>
      <c r="AY1831" s="259"/>
      <c r="AZ1831" s="259"/>
      <c r="BA1831" s="259"/>
      <c r="BB1831" s="259"/>
      <c r="BC1831" s="259"/>
      <c r="BD1831" s="259"/>
      <c r="BE1831" s="259"/>
      <c r="BF1831" s="259"/>
      <c r="BG1831" s="259"/>
      <c r="BH1831" s="259"/>
      <c r="BI1831" s="259"/>
      <c r="BJ1831" s="259"/>
      <c r="BK1831" s="259"/>
      <c r="BL1831" s="259"/>
      <c r="BM1831" s="259"/>
      <c r="BN1831" s="259"/>
      <c r="BO1831" s="259"/>
      <c r="BP1831" s="259"/>
      <c r="BQ1831" s="259"/>
      <c r="BR1831" s="259"/>
      <c r="BS1831" s="259"/>
      <c r="BT1831" s="259"/>
      <c r="BU1831" s="259"/>
      <c r="BV1831" s="259"/>
      <c r="BW1831" s="259"/>
      <c r="BX1831" s="259"/>
      <c r="BY1831" s="259"/>
      <c r="BZ1831" s="259"/>
      <c r="CA1831" s="259"/>
      <c r="CB1831" s="259"/>
      <c r="CC1831" s="259"/>
      <c r="CD1831" s="259"/>
      <c r="CE1831" s="259"/>
    </row>
    <row r="1832" spans="46:83" x14ac:dyDescent="0.15">
      <c r="AT1832" s="259"/>
      <c r="AU1832" s="259"/>
      <c r="AV1832" s="259"/>
      <c r="AW1832" s="259"/>
      <c r="AX1832" s="259"/>
      <c r="AY1832" s="259"/>
      <c r="AZ1832" s="259"/>
      <c r="BA1832" s="259"/>
      <c r="BB1832" s="259"/>
      <c r="BC1832" s="259"/>
      <c r="BD1832" s="259"/>
      <c r="BE1832" s="259"/>
      <c r="BF1832" s="259"/>
      <c r="BG1832" s="259"/>
      <c r="BH1832" s="259"/>
      <c r="BI1832" s="259"/>
      <c r="BJ1832" s="259"/>
      <c r="BK1832" s="259"/>
      <c r="BL1832" s="259"/>
      <c r="BM1832" s="259"/>
      <c r="BN1832" s="259"/>
      <c r="BO1832" s="259"/>
      <c r="BP1832" s="259"/>
      <c r="BQ1832" s="259"/>
      <c r="BR1832" s="259"/>
      <c r="BS1832" s="259"/>
      <c r="BT1832" s="259"/>
      <c r="BU1832" s="259"/>
      <c r="BV1832" s="259"/>
      <c r="BW1832" s="259"/>
      <c r="BX1832" s="259"/>
      <c r="BY1832" s="259"/>
      <c r="BZ1832" s="259"/>
      <c r="CA1832" s="259"/>
      <c r="CB1832" s="259"/>
      <c r="CC1832" s="259"/>
      <c r="CD1832" s="259"/>
      <c r="CE1832" s="259"/>
    </row>
    <row r="1833" spans="46:83" x14ac:dyDescent="0.15">
      <c r="AT1833" s="259"/>
      <c r="AU1833" s="259"/>
      <c r="AV1833" s="259"/>
      <c r="AW1833" s="259"/>
      <c r="AX1833" s="259"/>
      <c r="AY1833" s="259"/>
      <c r="AZ1833" s="259"/>
      <c r="BA1833" s="259"/>
      <c r="BB1833" s="259"/>
      <c r="BC1833" s="259"/>
      <c r="BD1833" s="259"/>
      <c r="BE1833" s="259"/>
      <c r="BF1833" s="259"/>
      <c r="BG1833" s="259"/>
      <c r="BH1833" s="259"/>
      <c r="BI1833" s="259"/>
      <c r="BJ1833" s="259"/>
      <c r="BK1833" s="259"/>
      <c r="BL1833" s="259"/>
      <c r="BM1833" s="259"/>
      <c r="BN1833" s="259"/>
      <c r="BO1833" s="259"/>
      <c r="BP1833" s="259"/>
      <c r="BQ1833" s="259"/>
      <c r="BR1833" s="259"/>
      <c r="BS1833" s="259"/>
      <c r="BT1833" s="259"/>
      <c r="BU1833" s="259"/>
      <c r="BV1833" s="259"/>
      <c r="BW1833" s="259"/>
      <c r="BX1833" s="259"/>
      <c r="BY1833" s="259"/>
      <c r="BZ1833" s="259"/>
      <c r="CA1833" s="259"/>
      <c r="CB1833" s="259"/>
      <c r="CC1833" s="259"/>
      <c r="CD1833" s="259"/>
      <c r="CE1833" s="259"/>
    </row>
    <row r="1834" spans="46:83" x14ac:dyDescent="0.15">
      <c r="AT1834" s="259"/>
      <c r="AU1834" s="259"/>
      <c r="AV1834" s="259"/>
      <c r="AW1834" s="259"/>
      <c r="AX1834" s="259"/>
      <c r="AY1834" s="259"/>
      <c r="AZ1834" s="259"/>
      <c r="BA1834" s="259"/>
      <c r="BB1834" s="259"/>
      <c r="BC1834" s="259"/>
      <c r="BD1834" s="259"/>
      <c r="BE1834" s="259"/>
      <c r="BF1834" s="259"/>
      <c r="BG1834" s="259"/>
      <c r="BH1834" s="259"/>
      <c r="BI1834" s="259"/>
      <c r="BJ1834" s="259"/>
      <c r="BK1834" s="259"/>
      <c r="BL1834" s="259"/>
      <c r="BM1834" s="259"/>
      <c r="BN1834" s="259"/>
      <c r="BO1834" s="259"/>
      <c r="BP1834" s="259"/>
      <c r="BQ1834" s="259"/>
      <c r="BR1834" s="259"/>
      <c r="BS1834" s="259"/>
      <c r="BT1834" s="259"/>
      <c r="BU1834" s="259"/>
      <c r="BV1834" s="259"/>
      <c r="BW1834" s="259"/>
      <c r="BX1834" s="259"/>
      <c r="BY1834" s="259"/>
      <c r="BZ1834" s="259"/>
      <c r="CA1834" s="259"/>
      <c r="CB1834" s="259"/>
      <c r="CC1834" s="259"/>
      <c r="CD1834" s="259"/>
      <c r="CE1834" s="259"/>
    </row>
    <row r="1835" spans="46:83" x14ac:dyDescent="0.15">
      <c r="AT1835" s="259"/>
      <c r="AU1835" s="259"/>
      <c r="AV1835" s="259"/>
      <c r="AW1835" s="259"/>
      <c r="AX1835" s="259"/>
      <c r="AY1835" s="259"/>
      <c r="AZ1835" s="259"/>
      <c r="BA1835" s="259"/>
      <c r="BB1835" s="259"/>
      <c r="BC1835" s="259"/>
      <c r="BD1835" s="259"/>
      <c r="BE1835" s="259"/>
      <c r="BF1835" s="259"/>
      <c r="BG1835" s="259"/>
      <c r="BH1835" s="259"/>
      <c r="BI1835" s="259"/>
      <c r="BJ1835" s="259"/>
      <c r="BK1835" s="259"/>
      <c r="BL1835" s="259"/>
      <c r="BM1835" s="259"/>
      <c r="BN1835" s="259"/>
      <c r="BO1835" s="259"/>
      <c r="BP1835" s="259"/>
      <c r="BQ1835" s="259"/>
      <c r="BR1835" s="259"/>
      <c r="BS1835" s="259"/>
      <c r="BT1835" s="259"/>
      <c r="BU1835" s="259"/>
      <c r="BV1835" s="259"/>
      <c r="BW1835" s="259"/>
      <c r="BX1835" s="259"/>
      <c r="BY1835" s="259"/>
      <c r="BZ1835" s="259"/>
      <c r="CA1835" s="259"/>
      <c r="CB1835" s="259"/>
      <c r="CC1835" s="259"/>
      <c r="CD1835" s="259"/>
      <c r="CE1835" s="259"/>
    </row>
    <row r="1836" spans="46:83" x14ac:dyDescent="0.15">
      <c r="AT1836" s="259"/>
      <c r="AU1836" s="259"/>
      <c r="AV1836" s="259"/>
      <c r="AW1836" s="259"/>
      <c r="AX1836" s="259"/>
      <c r="AY1836" s="259"/>
      <c r="AZ1836" s="259"/>
      <c r="BA1836" s="259"/>
      <c r="BB1836" s="259"/>
      <c r="BC1836" s="259"/>
      <c r="BD1836" s="259"/>
      <c r="BE1836" s="259"/>
      <c r="BF1836" s="259"/>
      <c r="BG1836" s="259"/>
      <c r="BH1836" s="259"/>
      <c r="BI1836" s="259"/>
      <c r="BJ1836" s="259"/>
      <c r="BK1836" s="259"/>
      <c r="BL1836" s="259"/>
      <c r="BM1836" s="259"/>
      <c r="BN1836" s="259"/>
      <c r="BO1836" s="259"/>
      <c r="BP1836" s="259"/>
      <c r="BQ1836" s="259"/>
      <c r="BR1836" s="259"/>
      <c r="BS1836" s="259"/>
      <c r="BT1836" s="259"/>
      <c r="BU1836" s="259"/>
      <c r="BV1836" s="259"/>
      <c r="BW1836" s="259"/>
      <c r="BX1836" s="259"/>
      <c r="BY1836" s="259"/>
      <c r="BZ1836" s="259"/>
      <c r="CA1836" s="259"/>
      <c r="CB1836" s="259"/>
      <c r="CC1836" s="259"/>
      <c r="CD1836" s="259"/>
      <c r="CE1836" s="259"/>
    </row>
    <row r="1837" spans="46:83" x14ac:dyDescent="0.15">
      <c r="AT1837" s="259"/>
      <c r="AU1837" s="259"/>
      <c r="AV1837" s="259"/>
      <c r="AW1837" s="259"/>
      <c r="AX1837" s="259"/>
      <c r="AY1837" s="259"/>
      <c r="AZ1837" s="259"/>
      <c r="BA1837" s="259"/>
      <c r="BB1837" s="259"/>
      <c r="BC1837" s="259"/>
      <c r="BD1837" s="259"/>
      <c r="BE1837" s="259"/>
      <c r="BF1837" s="259"/>
      <c r="BG1837" s="259"/>
      <c r="BH1837" s="259"/>
      <c r="BI1837" s="259"/>
      <c r="BJ1837" s="259"/>
      <c r="BK1837" s="259"/>
      <c r="BL1837" s="259"/>
      <c r="BM1837" s="259"/>
      <c r="BN1837" s="259"/>
      <c r="BO1837" s="259"/>
      <c r="BP1837" s="259"/>
      <c r="BQ1837" s="259"/>
      <c r="BR1837" s="259"/>
      <c r="BS1837" s="259"/>
      <c r="BT1837" s="259"/>
      <c r="BU1837" s="259"/>
      <c r="BV1837" s="259"/>
      <c r="BW1837" s="259"/>
      <c r="BX1837" s="259"/>
      <c r="BY1837" s="259"/>
      <c r="BZ1837" s="259"/>
      <c r="CA1837" s="259"/>
      <c r="CB1837" s="259"/>
      <c r="CC1837" s="259"/>
      <c r="CD1837" s="259"/>
      <c r="CE1837" s="259"/>
    </row>
    <row r="1838" spans="46:83" x14ac:dyDescent="0.15">
      <c r="AT1838" s="259"/>
      <c r="AU1838" s="259"/>
      <c r="AV1838" s="259"/>
      <c r="AW1838" s="259"/>
      <c r="AX1838" s="259"/>
      <c r="AY1838" s="259"/>
      <c r="AZ1838" s="259"/>
      <c r="BA1838" s="259"/>
      <c r="BB1838" s="259"/>
      <c r="BC1838" s="259"/>
      <c r="BD1838" s="259"/>
      <c r="BE1838" s="259"/>
      <c r="BF1838" s="259"/>
      <c r="BG1838" s="259"/>
      <c r="BH1838" s="259"/>
      <c r="BI1838" s="259"/>
      <c r="BJ1838" s="259"/>
      <c r="BK1838" s="259"/>
      <c r="BL1838" s="259"/>
      <c r="BM1838" s="259"/>
      <c r="BN1838" s="259"/>
      <c r="BO1838" s="259"/>
      <c r="BP1838" s="259"/>
      <c r="BQ1838" s="259"/>
      <c r="BR1838" s="259"/>
      <c r="BS1838" s="259"/>
      <c r="BT1838" s="259"/>
      <c r="BU1838" s="259"/>
      <c r="BV1838" s="259"/>
      <c r="BW1838" s="259"/>
      <c r="BX1838" s="259"/>
      <c r="BY1838" s="259"/>
      <c r="BZ1838" s="259"/>
      <c r="CA1838" s="259"/>
      <c r="CB1838" s="259"/>
      <c r="CC1838" s="259"/>
      <c r="CD1838" s="259"/>
      <c r="CE1838" s="259"/>
    </row>
    <row r="1839" spans="46:83" x14ac:dyDescent="0.15">
      <c r="AT1839" s="259"/>
      <c r="AU1839" s="259"/>
      <c r="AV1839" s="259"/>
      <c r="AW1839" s="259"/>
      <c r="AX1839" s="259"/>
      <c r="AY1839" s="259"/>
      <c r="AZ1839" s="259"/>
      <c r="BA1839" s="259"/>
      <c r="BB1839" s="259"/>
      <c r="BC1839" s="259"/>
      <c r="BD1839" s="259"/>
      <c r="BE1839" s="259"/>
      <c r="BF1839" s="259"/>
      <c r="BG1839" s="259"/>
      <c r="BH1839" s="259"/>
      <c r="BI1839" s="259"/>
      <c r="BJ1839" s="259"/>
      <c r="BK1839" s="259"/>
      <c r="BL1839" s="259"/>
      <c r="BM1839" s="259"/>
      <c r="BN1839" s="259"/>
      <c r="BO1839" s="259"/>
      <c r="BP1839" s="259"/>
      <c r="BQ1839" s="259"/>
      <c r="BR1839" s="259"/>
      <c r="BS1839" s="259"/>
      <c r="BT1839" s="259"/>
      <c r="BU1839" s="259"/>
      <c r="BV1839" s="259"/>
      <c r="BW1839" s="259"/>
      <c r="BX1839" s="259"/>
      <c r="BY1839" s="259"/>
      <c r="BZ1839" s="259"/>
      <c r="CA1839" s="259"/>
      <c r="CB1839" s="259"/>
      <c r="CC1839" s="259"/>
      <c r="CD1839" s="259"/>
      <c r="CE1839" s="259"/>
    </row>
    <row r="1840" spans="46:83" x14ac:dyDescent="0.15">
      <c r="AT1840" s="259"/>
      <c r="AU1840" s="259"/>
      <c r="AV1840" s="259"/>
      <c r="AW1840" s="259"/>
      <c r="AX1840" s="259"/>
      <c r="AY1840" s="259"/>
      <c r="AZ1840" s="259"/>
      <c r="BA1840" s="259"/>
      <c r="BB1840" s="259"/>
      <c r="BC1840" s="259"/>
      <c r="BD1840" s="259"/>
      <c r="BE1840" s="259"/>
      <c r="BF1840" s="259"/>
      <c r="BG1840" s="259"/>
      <c r="BH1840" s="259"/>
      <c r="BI1840" s="259"/>
      <c r="BJ1840" s="259"/>
      <c r="BK1840" s="259"/>
      <c r="BL1840" s="259"/>
      <c r="BM1840" s="259"/>
      <c r="BN1840" s="259"/>
      <c r="BO1840" s="259"/>
      <c r="BP1840" s="259"/>
      <c r="BQ1840" s="259"/>
      <c r="BR1840" s="259"/>
      <c r="BS1840" s="259"/>
      <c r="BT1840" s="259"/>
      <c r="BU1840" s="259"/>
      <c r="BV1840" s="259"/>
      <c r="BW1840" s="259"/>
      <c r="BX1840" s="259"/>
      <c r="BY1840" s="259"/>
      <c r="BZ1840" s="259"/>
      <c r="CA1840" s="259"/>
      <c r="CB1840" s="259"/>
      <c r="CC1840" s="259"/>
      <c r="CD1840" s="259"/>
      <c r="CE1840" s="259"/>
    </row>
    <row r="1841" spans="46:83" x14ac:dyDescent="0.15">
      <c r="AT1841" s="259"/>
      <c r="AU1841" s="259"/>
      <c r="AV1841" s="259"/>
      <c r="AW1841" s="259"/>
      <c r="AX1841" s="259"/>
      <c r="AY1841" s="259"/>
      <c r="AZ1841" s="259"/>
      <c r="BA1841" s="259"/>
      <c r="BB1841" s="259"/>
      <c r="BC1841" s="259"/>
      <c r="BD1841" s="259"/>
      <c r="BE1841" s="259"/>
      <c r="BF1841" s="259"/>
      <c r="BG1841" s="259"/>
      <c r="BH1841" s="259"/>
      <c r="BI1841" s="259"/>
      <c r="BJ1841" s="259"/>
      <c r="BK1841" s="259"/>
      <c r="BL1841" s="259"/>
      <c r="BM1841" s="259"/>
      <c r="BN1841" s="259"/>
      <c r="BO1841" s="259"/>
      <c r="BP1841" s="259"/>
      <c r="BQ1841" s="259"/>
      <c r="BR1841" s="259"/>
      <c r="BS1841" s="259"/>
      <c r="BT1841" s="259"/>
      <c r="BU1841" s="259"/>
      <c r="BV1841" s="259"/>
      <c r="BW1841" s="259"/>
      <c r="BX1841" s="259"/>
      <c r="BY1841" s="259"/>
      <c r="BZ1841" s="259"/>
      <c r="CA1841" s="259"/>
      <c r="CB1841" s="259"/>
      <c r="CC1841" s="259"/>
      <c r="CD1841" s="259"/>
      <c r="CE1841" s="259"/>
    </row>
    <row r="1842" spans="46:83" x14ac:dyDescent="0.15">
      <c r="AT1842" s="259"/>
      <c r="AU1842" s="259"/>
      <c r="AV1842" s="259"/>
      <c r="AW1842" s="259"/>
      <c r="AX1842" s="259"/>
      <c r="AY1842" s="259"/>
      <c r="AZ1842" s="259"/>
      <c r="BA1842" s="259"/>
      <c r="BB1842" s="259"/>
      <c r="BC1842" s="259"/>
      <c r="BD1842" s="259"/>
      <c r="BE1842" s="259"/>
      <c r="BF1842" s="259"/>
      <c r="BG1842" s="259"/>
      <c r="BH1842" s="259"/>
      <c r="BI1842" s="259"/>
      <c r="BJ1842" s="259"/>
      <c r="BK1842" s="259"/>
      <c r="BL1842" s="259"/>
      <c r="BM1842" s="259"/>
      <c r="BN1842" s="259"/>
      <c r="BO1842" s="259"/>
      <c r="BP1842" s="259"/>
      <c r="BQ1842" s="259"/>
      <c r="BR1842" s="259"/>
      <c r="BS1842" s="259"/>
      <c r="BT1842" s="259"/>
      <c r="BU1842" s="259"/>
      <c r="BV1842" s="259"/>
      <c r="BW1842" s="259"/>
      <c r="BX1842" s="259"/>
      <c r="BY1842" s="259"/>
      <c r="BZ1842" s="259"/>
      <c r="CA1842" s="259"/>
      <c r="CB1842" s="259"/>
      <c r="CC1842" s="259"/>
      <c r="CD1842" s="259"/>
      <c r="CE1842" s="259"/>
    </row>
    <row r="1843" spans="46:83" x14ac:dyDescent="0.15">
      <c r="AT1843" s="259"/>
      <c r="AU1843" s="259"/>
      <c r="AV1843" s="259"/>
      <c r="AW1843" s="259"/>
      <c r="AX1843" s="259"/>
      <c r="AY1843" s="259"/>
      <c r="AZ1843" s="259"/>
      <c r="BA1843" s="259"/>
      <c r="BB1843" s="259"/>
      <c r="BC1843" s="259"/>
      <c r="BD1843" s="259"/>
      <c r="BE1843" s="259"/>
      <c r="BF1843" s="259"/>
      <c r="BG1843" s="259"/>
      <c r="BH1843" s="259"/>
      <c r="BI1843" s="259"/>
      <c r="BJ1843" s="259"/>
      <c r="BK1843" s="259"/>
      <c r="BL1843" s="259"/>
      <c r="BM1843" s="259"/>
      <c r="BN1843" s="259"/>
      <c r="BO1843" s="259"/>
      <c r="BP1843" s="259"/>
      <c r="BQ1843" s="259"/>
      <c r="BR1843" s="259"/>
      <c r="BS1843" s="259"/>
      <c r="BT1843" s="259"/>
      <c r="BU1843" s="259"/>
      <c r="BV1843" s="259"/>
      <c r="BW1843" s="259"/>
      <c r="BX1843" s="259"/>
      <c r="BY1843" s="259"/>
      <c r="BZ1843" s="259"/>
      <c r="CA1843" s="259"/>
      <c r="CB1843" s="259"/>
      <c r="CC1843" s="259"/>
      <c r="CD1843" s="259"/>
      <c r="CE1843" s="259"/>
    </row>
    <row r="1844" spans="46:83" x14ac:dyDescent="0.15">
      <c r="AT1844" s="259"/>
      <c r="AU1844" s="259"/>
      <c r="AV1844" s="259"/>
      <c r="AW1844" s="259"/>
      <c r="AX1844" s="259"/>
      <c r="AY1844" s="259"/>
      <c r="AZ1844" s="259"/>
      <c r="BA1844" s="259"/>
      <c r="BB1844" s="259"/>
      <c r="BC1844" s="259"/>
      <c r="BD1844" s="259"/>
      <c r="BE1844" s="259"/>
      <c r="BF1844" s="259"/>
      <c r="BG1844" s="259"/>
      <c r="BH1844" s="259"/>
      <c r="BI1844" s="259"/>
      <c r="BJ1844" s="259"/>
      <c r="BK1844" s="259"/>
      <c r="BL1844" s="259"/>
      <c r="BM1844" s="259"/>
      <c r="BN1844" s="259"/>
      <c r="BO1844" s="259"/>
      <c r="BP1844" s="259"/>
      <c r="BQ1844" s="259"/>
      <c r="BR1844" s="259"/>
      <c r="BS1844" s="259"/>
      <c r="BT1844" s="259"/>
      <c r="BU1844" s="259"/>
      <c r="BV1844" s="259"/>
      <c r="BW1844" s="259"/>
      <c r="BX1844" s="259"/>
      <c r="BY1844" s="259"/>
      <c r="BZ1844" s="259"/>
      <c r="CA1844" s="259"/>
      <c r="CB1844" s="259"/>
      <c r="CC1844" s="259"/>
      <c r="CD1844" s="259"/>
      <c r="CE1844" s="259"/>
    </row>
    <row r="1845" spans="46:83" x14ac:dyDescent="0.15">
      <c r="AT1845" s="259"/>
      <c r="AU1845" s="259"/>
      <c r="AV1845" s="259"/>
      <c r="AW1845" s="259"/>
      <c r="AX1845" s="259"/>
      <c r="AY1845" s="259"/>
      <c r="AZ1845" s="259"/>
      <c r="BA1845" s="259"/>
      <c r="BB1845" s="259"/>
      <c r="BC1845" s="259"/>
      <c r="BD1845" s="259"/>
      <c r="BE1845" s="259"/>
      <c r="BF1845" s="259"/>
      <c r="BG1845" s="259"/>
      <c r="BH1845" s="259"/>
      <c r="BI1845" s="259"/>
      <c r="BJ1845" s="259"/>
      <c r="BK1845" s="259"/>
      <c r="BL1845" s="259"/>
      <c r="BM1845" s="259"/>
      <c r="BN1845" s="259"/>
      <c r="BO1845" s="259"/>
      <c r="BP1845" s="259"/>
      <c r="BQ1845" s="259"/>
      <c r="BR1845" s="259"/>
      <c r="BS1845" s="259"/>
      <c r="BT1845" s="259"/>
      <c r="BU1845" s="259"/>
      <c r="BV1845" s="259"/>
      <c r="BW1845" s="259"/>
      <c r="BX1845" s="259"/>
      <c r="BY1845" s="259"/>
      <c r="BZ1845" s="259"/>
      <c r="CA1845" s="259"/>
      <c r="CB1845" s="259"/>
      <c r="CC1845" s="259"/>
      <c r="CD1845" s="259"/>
      <c r="CE1845" s="259"/>
    </row>
    <row r="1846" spans="46:83" x14ac:dyDescent="0.15">
      <c r="AT1846" s="259"/>
      <c r="AU1846" s="259"/>
      <c r="AV1846" s="259"/>
      <c r="AW1846" s="259"/>
      <c r="AX1846" s="259"/>
      <c r="AY1846" s="259"/>
      <c r="AZ1846" s="259"/>
      <c r="BA1846" s="259"/>
      <c r="BB1846" s="259"/>
      <c r="BC1846" s="259"/>
      <c r="BD1846" s="259"/>
      <c r="BE1846" s="259"/>
      <c r="BF1846" s="259"/>
      <c r="BG1846" s="259"/>
      <c r="BH1846" s="259"/>
      <c r="BI1846" s="259"/>
      <c r="BJ1846" s="259"/>
      <c r="BK1846" s="259"/>
      <c r="BL1846" s="259"/>
      <c r="BM1846" s="259"/>
      <c r="BN1846" s="259"/>
      <c r="BO1846" s="259"/>
      <c r="BP1846" s="259"/>
      <c r="BQ1846" s="259"/>
      <c r="BR1846" s="259"/>
      <c r="BS1846" s="259"/>
      <c r="BT1846" s="259"/>
      <c r="BU1846" s="259"/>
      <c r="BV1846" s="259"/>
      <c r="BW1846" s="259"/>
      <c r="BX1846" s="259"/>
      <c r="BY1846" s="259"/>
      <c r="BZ1846" s="259"/>
      <c r="CA1846" s="259"/>
      <c r="CB1846" s="259"/>
      <c r="CC1846" s="259"/>
      <c r="CD1846" s="259"/>
      <c r="CE1846" s="259"/>
    </row>
    <row r="1847" spans="46:83" x14ac:dyDescent="0.15">
      <c r="AT1847" s="259"/>
      <c r="AU1847" s="259"/>
      <c r="AV1847" s="259"/>
      <c r="AW1847" s="259"/>
      <c r="AX1847" s="259"/>
      <c r="AY1847" s="259"/>
      <c r="AZ1847" s="259"/>
      <c r="BA1847" s="259"/>
      <c r="BB1847" s="259"/>
      <c r="BC1847" s="259"/>
      <c r="BD1847" s="259"/>
      <c r="BE1847" s="259"/>
      <c r="BF1847" s="259"/>
      <c r="BG1847" s="259"/>
      <c r="BH1847" s="259"/>
      <c r="BI1847" s="259"/>
      <c r="BJ1847" s="259"/>
      <c r="BK1847" s="259"/>
      <c r="BL1847" s="259"/>
      <c r="BM1847" s="259"/>
      <c r="BN1847" s="259"/>
      <c r="BO1847" s="259"/>
      <c r="BP1847" s="259"/>
      <c r="BQ1847" s="259"/>
      <c r="BR1847" s="259"/>
      <c r="BS1847" s="259"/>
      <c r="BT1847" s="259"/>
      <c r="BU1847" s="259"/>
      <c r="BV1847" s="259"/>
      <c r="BW1847" s="259"/>
      <c r="BX1847" s="259"/>
      <c r="BY1847" s="259"/>
      <c r="BZ1847" s="259"/>
      <c r="CA1847" s="259"/>
      <c r="CB1847" s="259"/>
      <c r="CC1847" s="259"/>
      <c r="CD1847" s="259"/>
      <c r="CE1847" s="259"/>
    </row>
    <row r="1848" spans="46:83" x14ac:dyDescent="0.15">
      <c r="AT1848" s="259"/>
      <c r="AU1848" s="259"/>
      <c r="AV1848" s="259"/>
      <c r="AW1848" s="259"/>
      <c r="AX1848" s="259"/>
      <c r="AY1848" s="259"/>
      <c r="AZ1848" s="259"/>
      <c r="BA1848" s="259"/>
      <c r="BB1848" s="259"/>
      <c r="BC1848" s="259"/>
      <c r="BD1848" s="259"/>
      <c r="BE1848" s="259"/>
      <c r="BF1848" s="259"/>
      <c r="BG1848" s="259"/>
      <c r="BH1848" s="259"/>
      <c r="BI1848" s="259"/>
      <c r="BJ1848" s="259"/>
      <c r="BK1848" s="259"/>
      <c r="BL1848" s="259"/>
      <c r="BM1848" s="259"/>
      <c r="BN1848" s="259"/>
      <c r="BO1848" s="259"/>
      <c r="BP1848" s="259"/>
      <c r="BQ1848" s="259"/>
      <c r="BR1848" s="259"/>
      <c r="BS1848" s="259"/>
      <c r="BT1848" s="259"/>
      <c r="BU1848" s="259"/>
      <c r="BV1848" s="259"/>
      <c r="BW1848" s="259"/>
      <c r="BX1848" s="259"/>
      <c r="BY1848" s="259"/>
      <c r="BZ1848" s="259"/>
      <c r="CA1848" s="259"/>
      <c r="CB1848" s="259"/>
      <c r="CC1848" s="259"/>
      <c r="CD1848" s="259"/>
      <c r="CE1848" s="259"/>
    </row>
    <row r="1849" spans="46:83" x14ac:dyDescent="0.15">
      <c r="AT1849" s="259"/>
      <c r="AU1849" s="259"/>
      <c r="AV1849" s="259"/>
      <c r="AW1849" s="259"/>
      <c r="AX1849" s="259"/>
      <c r="AY1849" s="259"/>
      <c r="AZ1849" s="259"/>
      <c r="BA1849" s="259"/>
      <c r="BB1849" s="259"/>
      <c r="BC1849" s="259"/>
      <c r="BD1849" s="259"/>
      <c r="BE1849" s="259"/>
      <c r="BF1849" s="259"/>
      <c r="BG1849" s="259"/>
      <c r="BH1849" s="259"/>
      <c r="BI1849" s="259"/>
      <c r="BJ1849" s="259"/>
      <c r="BK1849" s="259"/>
      <c r="BL1849" s="259"/>
      <c r="BM1849" s="259"/>
      <c r="BN1849" s="259"/>
      <c r="BO1849" s="259"/>
      <c r="BP1849" s="259"/>
      <c r="BQ1849" s="259"/>
      <c r="BR1849" s="259"/>
      <c r="BS1849" s="259"/>
      <c r="BT1849" s="259"/>
      <c r="BU1849" s="259"/>
      <c r="BV1849" s="259"/>
      <c r="BW1849" s="259"/>
      <c r="BX1849" s="259"/>
      <c r="BY1849" s="259"/>
      <c r="BZ1849" s="259"/>
      <c r="CA1849" s="259"/>
      <c r="CB1849" s="259"/>
      <c r="CC1849" s="259"/>
      <c r="CD1849" s="259"/>
      <c r="CE1849" s="259"/>
    </row>
    <row r="1850" spans="46:83" x14ac:dyDescent="0.15">
      <c r="AT1850" s="259"/>
      <c r="AU1850" s="259"/>
      <c r="AV1850" s="259"/>
      <c r="AW1850" s="259"/>
      <c r="AX1850" s="259"/>
      <c r="AY1850" s="259"/>
      <c r="AZ1850" s="259"/>
      <c r="BA1850" s="259"/>
      <c r="BB1850" s="259"/>
      <c r="BC1850" s="259"/>
      <c r="BD1850" s="259"/>
      <c r="BE1850" s="259"/>
      <c r="BF1850" s="259"/>
      <c r="BG1850" s="259"/>
      <c r="BH1850" s="259"/>
      <c r="BI1850" s="259"/>
      <c r="BJ1850" s="259"/>
      <c r="BK1850" s="259"/>
      <c r="BL1850" s="259"/>
      <c r="BM1850" s="259"/>
      <c r="BN1850" s="259"/>
      <c r="BO1850" s="259"/>
      <c r="BP1850" s="259"/>
      <c r="BQ1850" s="259"/>
      <c r="BR1850" s="259"/>
      <c r="BS1850" s="259"/>
      <c r="BT1850" s="259"/>
      <c r="BU1850" s="259"/>
      <c r="BV1850" s="259"/>
      <c r="BW1850" s="259"/>
      <c r="BX1850" s="259"/>
      <c r="BY1850" s="259"/>
      <c r="BZ1850" s="259"/>
      <c r="CA1850" s="259"/>
      <c r="CB1850" s="259"/>
      <c r="CC1850" s="259"/>
      <c r="CD1850" s="259"/>
      <c r="CE1850" s="259"/>
    </row>
    <row r="1851" spans="46:83" x14ac:dyDescent="0.15">
      <c r="AT1851" s="259"/>
      <c r="AU1851" s="259"/>
      <c r="AV1851" s="259"/>
      <c r="AW1851" s="259"/>
      <c r="AX1851" s="259"/>
      <c r="AY1851" s="259"/>
      <c r="AZ1851" s="259"/>
      <c r="BA1851" s="259"/>
      <c r="BB1851" s="259"/>
      <c r="BC1851" s="259"/>
      <c r="BD1851" s="259"/>
      <c r="BE1851" s="259"/>
      <c r="BF1851" s="259"/>
      <c r="BG1851" s="259"/>
      <c r="BH1851" s="259"/>
      <c r="BI1851" s="259"/>
      <c r="BJ1851" s="259"/>
      <c r="BK1851" s="259"/>
      <c r="BL1851" s="259"/>
      <c r="BM1851" s="259"/>
      <c r="BN1851" s="259"/>
      <c r="BO1851" s="259"/>
      <c r="BP1851" s="259"/>
      <c r="BQ1851" s="259"/>
      <c r="BR1851" s="259"/>
      <c r="BS1851" s="259"/>
      <c r="BT1851" s="259"/>
      <c r="BU1851" s="259"/>
      <c r="BV1851" s="259"/>
      <c r="BW1851" s="259"/>
      <c r="BX1851" s="259"/>
      <c r="BY1851" s="259"/>
      <c r="BZ1851" s="259"/>
      <c r="CA1851" s="259"/>
      <c r="CB1851" s="259"/>
      <c r="CC1851" s="259"/>
      <c r="CD1851" s="259"/>
      <c r="CE1851" s="259"/>
    </row>
    <row r="1852" spans="46:83" x14ac:dyDescent="0.15">
      <c r="AT1852" s="259"/>
      <c r="AU1852" s="259"/>
      <c r="AV1852" s="259"/>
      <c r="AW1852" s="259"/>
      <c r="AX1852" s="259"/>
      <c r="AY1852" s="259"/>
      <c r="AZ1852" s="259"/>
      <c r="BA1852" s="259"/>
      <c r="BB1852" s="259"/>
      <c r="BC1852" s="259"/>
      <c r="BD1852" s="259"/>
      <c r="BE1852" s="259"/>
      <c r="BF1852" s="259"/>
      <c r="BG1852" s="259"/>
      <c r="BH1852" s="259"/>
      <c r="BI1852" s="259"/>
      <c r="BJ1852" s="259"/>
      <c r="BK1852" s="259"/>
      <c r="BL1852" s="259"/>
      <c r="BM1852" s="259"/>
      <c r="BN1852" s="259"/>
      <c r="BO1852" s="259"/>
      <c r="BP1852" s="259"/>
      <c r="BQ1852" s="259"/>
      <c r="BR1852" s="259"/>
      <c r="BS1852" s="259"/>
      <c r="BT1852" s="259"/>
      <c r="BU1852" s="259"/>
      <c r="BV1852" s="259"/>
      <c r="BW1852" s="259"/>
      <c r="BX1852" s="259"/>
      <c r="BY1852" s="259"/>
      <c r="BZ1852" s="259"/>
      <c r="CA1852" s="259"/>
      <c r="CB1852" s="259"/>
      <c r="CC1852" s="259"/>
      <c r="CD1852" s="259"/>
      <c r="CE1852" s="259"/>
    </row>
    <row r="1853" spans="46:83" x14ac:dyDescent="0.15">
      <c r="AT1853" s="259"/>
      <c r="AU1853" s="259"/>
      <c r="AV1853" s="259"/>
      <c r="AW1853" s="259"/>
      <c r="AX1853" s="259"/>
      <c r="AY1853" s="259"/>
      <c r="AZ1853" s="259"/>
      <c r="BA1853" s="259"/>
      <c r="BB1853" s="259"/>
      <c r="BC1853" s="259"/>
      <c r="BD1853" s="259"/>
      <c r="BE1853" s="259"/>
      <c r="BF1853" s="259"/>
      <c r="BG1853" s="259"/>
      <c r="BH1853" s="259"/>
      <c r="BI1853" s="259"/>
      <c r="BJ1853" s="259"/>
      <c r="BK1853" s="259"/>
      <c r="BL1853" s="259"/>
      <c r="BM1853" s="259"/>
      <c r="BN1853" s="259"/>
      <c r="BO1853" s="259"/>
      <c r="BP1853" s="259"/>
      <c r="BQ1853" s="259"/>
      <c r="BR1853" s="259"/>
      <c r="BS1853" s="259"/>
      <c r="BT1853" s="259"/>
      <c r="BU1853" s="259"/>
      <c r="BV1853" s="259"/>
      <c r="BW1853" s="259"/>
      <c r="BX1853" s="259"/>
      <c r="BY1853" s="259"/>
      <c r="BZ1853" s="259"/>
      <c r="CA1853" s="259"/>
      <c r="CB1853" s="259"/>
      <c r="CC1853" s="259"/>
      <c r="CD1853" s="259"/>
      <c r="CE1853" s="259"/>
    </row>
    <row r="1854" spans="46:83" x14ac:dyDescent="0.15">
      <c r="AT1854" s="259"/>
      <c r="AU1854" s="259"/>
      <c r="AV1854" s="259"/>
      <c r="AW1854" s="259"/>
      <c r="AX1854" s="259"/>
      <c r="AY1854" s="259"/>
      <c r="AZ1854" s="259"/>
      <c r="BA1854" s="259"/>
      <c r="BB1854" s="259"/>
      <c r="BC1854" s="259"/>
      <c r="BD1854" s="259"/>
      <c r="BE1854" s="259"/>
      <c r="BF1854" s="259"/>
      <c r="BG1854" s="259"/>
      <c r="BH1854" s="259"/>
      <c r="BI1854" s="259"/>
      <c r="BJ1854" s="259"/>
      <c r="BK1854" s="259"/>
      <c r="BL1854" s="259"/>
      <c r="BM1854" s="259"/>
      <c r="BN1854" s="259"/>
      <c r="BO1854" s="259"/>
      <c r="BP1854" s="259"/>
      <c r="BQ1854" s="259"/>
      <c r="BR1854" s="259"/>
      <c r="BS1854" s="259"/>
      <c r="BT1854" s="259"/>
      <c r="BU1854" s="259"/>
      <c r="BV1854" s="259"/>
      <c r="BW1854" s="259"/>
      <c r="BX1854" s="259"/>
      <c r="BY1854" s="259"/>
      <c r="BZ1854" s="259"/>
      <c r="CA1854" s="259"/>
      <c r="CB1854" s="259"/>
      <c r="CC1854" s="259"/>
      <c r="CD1854" s="259"/>
      <c r="CE1854" s="259"/>
    </row>
    <row r="1855" spans="46:83" x14ac:dyDescent="0.15">
      <c r="AT1855" s="259"/>
      <c r="AU1855" s="259"/>
      <c r="AV1855" s="259"/>
      <c r="AW1855" s="259"/>
      <c r="AX1855" s="259"/>
      <c r="AY1855" s="259"/>
      <c r="AZ1855" s="259"/>
      <c r="BA1855" s="259"/>
      <c r="BB1855" s="259"/>
      <c r="BC1855" s="259"/>
      <c r="BD1855" s="259"/>
      <c r="BE1855" s="259"/>
      <c r="BF1855" s="259"/>
      <c r="BG1855" s="259"/>
      <c r="BH1855" s="259"/>
      <c r="BI1855" s="259"/>
      <c r="BJ1855" s="259"/>
      <c r="BK1855" s="259"/>
      <c r="BL1855" s="259"/>
      <c r="BM1855" s="259"/>
      <c r="BN1855" s="259"/>
      <c r="BO1855" s="259"/>
      <c r="BP1855" s="259"/>
      <c r="BQ1855" s="259"/>
      <c r="BR1855" s="259"/>
      <c r="BS1855" s="259"/>
      <c r="BT1855" s="259"/>
      <c r="BU1855" s="259"/>
      <c r="BV1855" s="259"/>
      <c r="BW1855" s="259"/>
      <c r="BX1855" s="259"/>
      <c r="BY1855" s="259"/>
      <c r="BZ1855" s="259"/>
      <c r="CA1855" s="259"/>
      <c r="CB1855" s="259"/>
      <c r="CC1855" s="259"/>
      <c r="CD1855" s="259"/>
      <c r="CE1855" s="259"/>
    </row>
    <row r="1856" spans="46:83" x14ac:dyDescent="0.15">
      <c r="AT1856" s="259"/>
      <c r="AU1856" s="259"/>
      <c r="AV1856" s="259"/>
      <c r="AW1856" s="259"/>
      <c r="AX1856" s="259"/>
      <c r="AY1856" s="259"/>
      <c r="AZ1856" s="259"/>
      <c r="BA1856" s="259"/>
      <c r="BB1856" s="259"/>
      <c r="BC1856" s="259"/>
      <c r="BD1856" s="259"/>
      <c r="BE1856" s="259"/>
      <c r="BF1856" s="259"/>
      <c r="BG1856" s="259"/>
      <c r="BH1856" s="259"/>
      <c r="BI1856" s="259"/>
      <c r="BJ1856" s="259"/>
      <c r="BK1856" s="259"/>
      <c r="BL1856" s="259"/>
      <c r="BM1856" s="259"/>
      <c r="BN1856" s="259"/>
      <c r="BO1856" s="259"/>
      <c r="BP1856" s="259"/>
      <c r="BQ1856" s="259"/>
      <c r="BR1856" s="259"/>
      <c r="BS1856" s="259"/>
      <c r="BT1856" s="259"/>
      <c r="BU1856" s="259"/>
      <c r="BV1856" s="259"/>
      <c r="BW1856" s="259"/>
      <c r="BX1856" s="259"/>
      <c r="BY1856" s="259"/>
      <c r="BZ1856" s="259"/>
      <c r="CA1856" s="259"/>
      <c r="CB1856" s="259"/>
      <c r="CC1856" s="259"/>
      <c r="CD1856" s="259"/>
      <c r="CE1856" s="259"/>
    </row>
    <row r="1857" spans="46:83" x14ac:dyDescent="0.15">
      <c r="AT1857" s="259"/>
      <c r="AU1857" s="259"/>
      <c r="AV1857" s="259"/>
      <c r="AW1857" s="259"/>
      <c r="AX1857" s="259"/>
      <c r="AY1857" s="259"/>
      <c r="AZ1857" s="259"/>
      <c r="BA1857" s="259"/>
      <c r="BB1857" s="259"/>
      <c r="BC1857" s="259"/>
      <c r="BD1857" s="259"/>
      <c r="BE1857" s="259"/>
      <c r="BF1857" s="259"/>
      <c r="BG1857" s="259"/>
      <c r="BH1857" s="259"/>
      <c r="BI1857" s="259"/>
      <c r="BJ1857" s="259"/>
      <c r="BK1857" s="259"/>
      <c r="BL1857" s="259"/>
      <c r="BM1857" s="259"/>
      <c r="BN1857" s="259"/>
      <c r="BO1857" s="259"/>
      <c r="BP1857" s="259"/>
      <c r="BQ1857" s="259"/>
      <c r="BR1857" s="259"/>
      <c r="BS1857" s="259"/>
      <c r="BT1857" s="259"/>
      <c r="BU1857" s="259"/>
      <c r="BV1857" s="259"/>
      <c r="BW1857" s="259"/>
      <c r="BX1857" s="259"/>
      <c r="BY1857" s="259"/>
      <c r="BZ1857" s="259"/>
      <c r="CA1857" s="259"/>
      <c r="CB1857" s="259"/>
      <c r="CC1857" s="259"/>
      <c r="CD1857" s="259"/>
      <c r="CE1857" s="259"/>
    </row>
    <row r="1858" spans="46:83" x14ac:dyDescent="0.15">
      <c r="AT1858" s="259"/>
      <c r="AU1858" s="259"/>
      <c r="AV1858" s="259"/>
      <c r="AW1858" s="259"/>
      <c r="AX1858" s="259"/>
      <c r="AY1858" s="259"/>
      <c r="AZ1858" s="259"/>
      <c r="BA1858" s="259"/>
      <c r="BB1858" s="259"/>
      <c r="BC1858" s="259"/>
      <c r="BD1858" s="259"/>
      <c r="BE1858" s="259"/>
      <c r="BF1858" s="259"/>
      <c r="BG1858" s="259"/>
      <c r="BH1858" s="259"/>
      <c r="BI1858" s="259"/>
      <c r="BJ1858" s="259"/>
      <c r="BK1858" s="259"/>
      <c r="BL1858" s="259"/>
      <c r="BM1858" s="259"/>
      <c r="BN1858" s="259"/>
      <c r="BO1858" s="259"/>
      <c r="BP1858" s="259"/>
      <c r="BQ1858" s="259"/>
      <c r="BR1858" s="259"/>
      <c r="BS1858" s="259"/>
      <c r="BT1858" s="259"/>
      <c r="BU1858" s="259"/>
      <c r="BV1858" s="259"/>
      <c r="BW1858" s="259"/>
      <c r="BX1858" s="259"/>
      <c r="BY1858" s="259"/>
      <c r="BZ1858" s="259"/>
      <c r="CA1858" s="259"/>
      <c r="CB1858" s="259"/>
      <c r="CC1858" s="259"/>
      <c r="CD1858" s="259"/>
      <c r="CE1858" s="259"/>
    </row>
    <row r="1859" spans="46:83" x14ac:dyDescent="0.15">
      <c r="AT1859" s="259"/>
      <c r="AU1859" s="259"/>
      <c r="AV1859" s="259"/>
      <c r="AW1859" s="259"/>
      <c r="AX1859" s="259"/>
      <c r="AY1859" s="259"/>
      <c r="AZ1859" s="259"/>
      <c r="BA1859" s="259"/>
      <c r="BB1859" s="259"/>
      <c r="BC1859" s="259"/>
      <c r="BD1859" s="259"/>
      <c r="BE1859" s="259"/>
      <c r="BF1859" s="259"/>
      <c r="BG1859" s="259"/>
      <c r="BH1859" s="259"/>
      <c r="BI1859" s="259"/>
      <c r="BJ1859" s="259"/>
      <c r="BK1859" s="259"/>
      <c r="BL1859" s="259"/>
      <c r="BM1859" s="259"/>
      <c r="BN1859" s="259"/>
      <c r="BO1859" s="259"/>
      <c r="BP1859" s="259"/>
      <c r="BQ1859" s="259"/>
      <c r="BR1859" s="259"/>
      <c r="BS1859" s="259"/>
      <c r="BT1859" s="259"/>
      <c r="BU1859" s="259"/>
      <c r="BV1859" s="259"/>
      <c r="BW1859" s="259"/>
      <c r="BX1859" s="259"/>
      <c r="BY1859" s="259"/>
      <c r="BZ1859" s="259"/>
      <c r="CA1859" s="259"/>
      <c r="CB1859" s="259"/>
      <c r="CC1859" s="259"/>
      <c r="CD1859" s="259"/>
      <c r="CE1859" s="259"/>
    </row>
    <row r="1860" spans="46:83" x14ac:dyDescent="0.15">
      <c r="AT1860" s="259"/>
      <c r="AU1860" s="259"/>
      <c r="AV1860" s="259"/>
      <c r="AW1860" s="259"/>
      <c r="AX1860" s="259"/>
      <c r="AY1860" s="259"/>
      <c r="AZ1860" s="259"/>
      <c r="BA1860" s="259"/>
      <c r="BB1860" s="259"/>
      <c r="BC1860" s="259"/>
      <c r="BD1860" s="259"/>
      <c r="BE1860" s="259"/>
      <c r="BF1860" s="259"/>
      <c r="BG1860" s="259"/>
      <c r="BH1860" s="259"/>
      <c r="BI1860" s="259"/>
      <c r="BJ1860" s="259"/>
      <c r="BK1860" s="259"/>
      <c r="BL1860" s="259"/>
      <c r="BM1860" s="259"/>
      <c r="BN1860" s="259"/>
      <c r="BO1860" s="259"/>
      <c r="BP1860" s="259"/>
      <c r="BQ1860" s="259"/>
      <c r="BR1860" s="259"/>
      <c r="BS1860" s="259"/>
      <c r="BT1860" s="259"/>
      <c r="BU1860" s="259"/>
      <c r="BV1860" s="259"/>
      <c r="BW1860" s="259"/>
      <c r="BX1860" s="259"/>
      <c r="BY1860" s="259"/>
      <c r="BZ1860" s="259"/>
      <c r="CA1860" s="259"/>
      <c r="CB1860" s="259"/>
      <c r="CC1860" s="259"/>
      <c r="CD1860" s="259"/>
      <c r="CE1860" s="259"/>
    </row>
    <row r="1861" spans="46:83" x14ac:dyDescent="0.15">
      <c r="AT1861" s="259"/>
      <c r="AU1861" s="259"/>
      <c r="AV1861" s="259"/>
      <c r="AW1861" s="259"/>
      <c r="AX1861" s="259"/>
      <c r="AY1861" s="259"/>
      <c r="AZ1861" s="259"/>
      <c r="BA1861" s="259"/>
      <c r="BB1861" s="259"/>
      <c r="BC1861" s="259"/>
      <c r="BD1861" s="259"/>
      <c r="BE1861" s="259"/>
      <c r="BF1861" s="259"/>
      <c r="BG1861" s="259"/>
      <c r="BH1861" s="259"/>
      <c r="BI1861" s="259"/>
      <c r="BJ1861" s="259"/>
      <c r="BK1861" s="259"/>
      <c r="BL1861" s="259"/>
      <c r="BM1861" s="259"/>
      <c r="BN1861" s="259"/>
      <c r="BO1861" s="259"/>
      <c r="BP1861" s="259"/>
      <c r="BQ1861" s="259"/>
      <c r="BR1861" s="259"/>
      <c r="BS1861" s="259"/>
      <c r="BT1861" s="259"/>
      <c r="BU1861" s="259"/>
      <c r="BV1861" s="259"/>
      <c r="BW1861" s="259"/>
      <c r="BX1861" s="259"/>
      <c r="BY1861" s="259"/>
      <c r="BZ1861" s="259"/>
      <c r="CA1861" s="259"/>
      <c r="CB1861" s="259"/>
      <c r="CC1861" s="259"/>
      <c r="CD1861" s="259"/>
      <c r="CE1861" s="259"/>
    </row>
    <row r="1862" spans="46:83" x14ac:dyDescent="0.15">
      <c r="AT1862" s="259"/>
      <c r="AU1862" s="259"/>
      <c r="AV1862" s="259"/>
      <c r="AW1862" s="259"/>
      <c r="AX1862" s="259"/>
      <c r="AY1862" s="259"/>
      <c r="AZ1862" s="259"/>
      <c r="BA1862" s="259"/>
      <c r="BB1862" s="259"/>
      <c r="BC1862" s="259"/>
      <c r="BD1862" s="259"/>
      <c r="BE1862" s="259"/>
      <c r="BF1862" s="259"/>
      <c r="BG1862" s="259"/>
      <c r="BH1862" s="259"/>
      <c r="BI1862" s="259"/>
      <c r="BJ1862" s="259"/>
      <c r="BK1862" s="259"/>
      <c r="BL1862" s="259"/>
      <c r="BM1862" s="259"/>
      <c r="BN1862" s="259"/>
      <c r="BO1862" s="259"/>
      <c r="BP1862" s="259"/>
      <c r="BQ1862" s="259"/>
      <c r="BR1862" s="259"/>
      <c r="BS1862" s="259"/>
      <c r="BT1862" s="259"/>
      <c r="BU1862" s="259"/>
      <c r="BV1862" s="259"/>
      <c r="BW1862" s="259"/>
      <c r="BX1862" s="259"/>
      <c r="BY1862" s="259"/>
      <c r="BZ1862" s="259"/>
      <c r="CA1862" s="259"/>
      <c r="CB1862" s="259"/>
      <c r="CC1862" s="259"/>
      <c r="CD1862" s="259"/>
      <c r="CE1862" s="259"/>
    </row>
    <row r="1863" spans="46:83" x14ac:dyDescent="0.15">
      <c r="AT1863" s="259"/>
      <c r="AU1863" s="259"/>
      <c r="AV1863" s="259"/>
      <c r="AW1863" s="259"/>
      <c r="AX1863" s="259"/>
      <c r="AY1863" s="259"/>
      <c r="AZ1863" s="259"/>
      <c r="BA1863" s="259"/>
      <c r="BB1863" s="259"/>
      <c r="BC1863" s="259"/>
      <c r="BD1863" s="259"/>
      <c r="BE1863" s="259"/>
      <c r="BF1863" s="259"/>
      <c r="BG1863" s="259"/>
      <c r="BH1863" s="259"/>
      <c r="BI1863" s="259"/>
      <c r="BJ1863" s="259"/>
      <c r="BK1863" s="259"/>
      <c r="BL1863" s="259"/>
      <c r="BM1863" s="259"/>
      <c r="BN1863" s="259"/>
      <c r="BO1863" s="259"/>
      <c r="BP1863" s="259"/>
      <c r="BQ1863" s="259"/>
      <c r="BR1863" s="259"/>
      <c r="BS1863" s="259"/>
      <c r="BT1863" s="259"/>
      <c r="BU1863" s="259"/>
      <c r="BV1863" s="259"/>
      <c r="BW1863" s="259"/>
      <c r="BX1863" s="259"/>
      <c r="BY1863" s="259"/>
      <c r="BZ1863" s="259"/>
      <c r="CA1863" s="259"/>
      <c r="CB1863" s="259"/>
      <c r="CC1863" s="259"/>
      <c r="CD1863" s="259"/>
      <c r="CE1863" s="259"/>
    </row>
    <row r="1864" spans="46:83" x14ac:dyDescent="0.15">
      <c r="AT1864" s="259"/>
      <c r="AU1864" s="259"/>
      <c r="AV1864" s="259"/>
      <c r="AW1864" s="259"/>
      <c r="AX1864" s="259"/>
      <c r="AY1864" s="259"/>
      <c r="AZ1864" s="259"/>
      <c r="BA1864" s="259"/>
      <c r="BB1864" s="259"/>
      <c r="BC1864" s="259"/>
      <c r="BD1864" s="259"/>
      <c r="BE1864" s="259"/>
      <c r="BF1864" s="259"/>
      <c r="BG1864" s="259"/>
      <c r="BH1864" s="259"/>
      <c r="BI1864" s="259"/>
      <c r="BJ1864" s="259"/>
      <c r="BK1864" s="259"/>
      <c r="BL1864" s="259"/>
      <c r="BM1864" s="259"/>
      <c r="BN1864" s="259"/>
      <c r="BO1864" s="259"/>
      <c r="BP1864" s="259"/>
      <c r="BQ1864" s="259"/>
      <c r="BR1864" s="259"/>
      <c r="BS1864" s="259"/>
      <c r="BT1864" s="259"/>
      <c r="BU1864" s="259"/>
      <c r="BV1864" s="259"/>
      <c r="BW1864" s="259"/>
      <c r="BX1864" s="259"/>
      <c r="BY1864" s="259"/>
      <c r="BZ1864" s="259"/>
      <c r="CA1864" s="259"/>
      <c r="CB1864" s="259"/>
      <c r="CC1864" s="259"/>
      <c r="CD1864" s="259"/>
      <c r="CE1864" s="259"/>
    </row>
    <row r="1865" spans="46:83" x14ac:dyDescent="0.15">
      <c r="AT1865" s="259"/>
      <c r="AU1865" s="259"/>
      <c r="AV1865" s="259"/>
      <c r="AW1865" s="259"/>
      <c r="AX1865" s="259"/>
      <c r="AY1865" s="259"/>
      <c r="AZ1865" s="259"/>
      <c r="BA1865" s="259"/>
      <c r="BB1865" s="259"/>
      <c r="BC1865" s="259"/>
      <c r="BD1865" s="259"/>
      <c r="BE1865" s="259"/>
      <c r="BF1865" s="259"/>
      <c r="BG1865" s="259"/>
      <c r="BH1865" s="259"/>
      <c r="BI1865" s="259"/>
      <c r="BJ1865" s="259"/>
      <c r="BK1865" s="259"/>
      <c r="BL1865" s="259"/>
      <c r="BM1865" s="259"/>
      <c r="BN1865" s="259"/>
      <c r="BO1865" s="259"/>
      <c r="BP1865" s="259"/>
      <c r="BQ1865" s="259"/>
      <c r="BR1865" s="259"/>
      <c r="BS1865" s="259"/>
      <c r="BT1865" s="259"/>
      <c r="BU1865" s="259"/>
      <c r="BV1865" s="259"/>
      <c r="BW1865" s="259"/>
      <c r="BX1865" s="259"/>
      <c r="BY1865" s="259"/>
      <c r="BZ1865" s="259"/>
      <c r="CA1865" s="259"/>
      <c r="CB1865" s="259"/>
      <c r="CC1865" s="259"/>
      <c r="CD1865" s="259"/>
      <c r="CE1865" s="259"/>
    </row>
    <row r="1866" spans="46:83" x14ac:dyDescent="0.15">
      <c r="AT1866" s="259"/>
      <c r="AU1866" s="259"/>
      <c r="AV1866" s="259"/>
      <c r="AW1866" s="259"/>
      <c r="AX1866" s="259"/>
      <c r="AY1866" s="259"/>
      <c r="AZ1866" s="259"/>
      <c r="BA1866" s="259"/>
      <c r="BB1866" s="259"/>
      <c r="BC1866" s="259"/>
      <c r="BD1866" s="259"/>
      <c r="BE1866" s="259"/>
      <c r="BF1866" s="259"/>
      <c r="BG1866" s="259"/>
      <c r="BH1866" s="259"/>
      <c r="BI1866" s="259"/>
      <c r="BJ1866" s="259"/>
      <c r="BK1866" s="259"/>
      <c r="BL1866" s="259"/>
      <c r="BM1866" s="259"/>
      <c r="BN1866" s="259"/>
      <c r="BO1866" s="259"/>
      <c r="BP1866" s="259"/>
      <c r="BQ1866" s="259"/>
      <c r="BR1866" s="259"/>
      <c r="BS1866" s="259"/>
      <c r="BT1866" s="259"/>
      <c r="BU1866" s="259"/>
      <c r="BV1866" s="259"/>
      <c r="BW1866" s="259"/>
      <c r="BX1866" s="259"/>
      <c r="BY1866" s="259"/>
      <c r="BZ1866" s="259"/>
      <c r="CA1866" s="259"/>
      <c r="CB1866" s="259"/>
      <c r="CC1866" s="259"/>
      <c r="CD1866" s="259"/>
      <c r="CE1866" s="259"/>
    </row>
    <row r="1867" spans="46:83" x14ac:dyDescent="0.15">
      <c r="AT1867" s="259"/>
      <c r="AU1867" s="259"/>
      <c r="AV1867" s="259"/>
      <c r="AW1867" s="259"/>
      <c r="AX1867" s="259"/>
      <c r="AY1867" s="259"/>
      <c r="AZ1867" s="259"/>
      <c r="BA1867" s="259"/>
      <c r="BB1867" s="259"/>
      <c r="BC1867" s="259"/>
      <c r="BD1867" s="259"/>
      <c r="BE1867" s="259"/>
      <c r="BF1867" s="259"/>
      <c r="BG1867" s="259"/>
      <c r="BH1867" s="259"/>
      <c r="BI1867" s="259"/>
      <c r="BJ1867" s="259"/>
      <c r="BK1867" s="259"/>
      <c r="BL1867" s="259"/>
      <c r="BM1867" s="259"/>
      <c r="BN1867" s="259"/>
      <c r="BO1867" s="259"/>
      <c r="BP1867" s="259"/>
      <c r="BQ1867" s="259"/>
      <c r="BR1867" s="259"/>
      <c r="BS1867" s="259"/>
      <c r="BT1867" s="259"/>
      <c r="BU1867" s="259"/>
      <c r="BV1867" s="259"/>
      <c r="BW1867" s="259"/>
      <c r="BX1867" s="259"/>
      <c r="BY1867" s="259"/>
      <c r="BZ1867" s="259"/>
      <c r="CA1867" s="259"/>
      <c r="CB1867" s="259"/>
      <c r="CC1867" s="259"/>
      <c r="CD1867" s="259"/>
      <c r="CE1867" s="259"/>
    </row>
    <row r="1868" spans="46:83" x14ac:dyDescent="0.15">
      <c r="AT1868" s="259"/>
      <c r="AU1868" s="259"/>
      <c r="AV1868" s="259"/>
      <c r="AW1868" s="259"/>
      <c r="AX1868" s="259"/>
      <c r="AY1868" s="259"/>
      <c r="AZ1868" s="259"/>
      <c r="BA1868" s="259"/>
      <c r="BB1868" s="259"/>
      <c r="BC1868" s="259"/>
      <c r="BD1868" s="259"/>
      <c r="BE1868" s="259"/>
      <c r="BF1868" s="259"/>
      <c r="BG1868" s="259"/>
      <c r="BH1868" s="259"/>
      <c r="BI1868" s="259"/>
      <c r="BJ1868" s="259"/>
      <c r="BK1868" s="259"/>
      <c r="BL1868" s="259"/>
      <c r="BM1868" s="259"/>
      <c r="BN1868" s="259"/>
      <c r="BO1868" s="259"/>
      <c r="BP1868" s="259"/>
      <c r="BQ1868" s="259"/>
      <c r="BR1868" s="259"/>
      <c r="BS1868" s="259"/>
      <c r="BT1868" s="259"/>
      <c r="BU1868" s="259"/>
      <c r="BV1868" s="259"/>
      <c r="BW1868" s="259"/>
      <c r="BX1868" s="259"/>
      <c r="BY1868" s="259"/>
      <c r="BZ1868" s="259"/>
      <c r="CA1868" s="259"/>
      <c r="CB1868" s="259"/>
      <c r="CC1868" s="259"/>
      <c r="CD1868" s="259"/>
      <c r="CE1868" s="259"/>
    </row>
    <row r="1869" spans="46:83" x14ac:dyDescent="0.15">
      <c r="AT1869" s="259"/>
      <c r="AU1869" s="259"/>
      <c r="AV1869" s="259"/>
      <c r="AW1869" s="259"/>
      <c r="AX1869" s="259"/>
      <c r="AY1869" s="259"/>
      <c r="AZ1869" s="259"/>
      <c r="BA1869" s="259"/>
      <c r="BB1869" s="259"/>
      <c r="BC1869" s="259"/>
      <c r="BD1869" s="259"/>
      <c r="BE1869" s="259"/>
      <c r="BF1869" s="259"/>
      <c r="BG1869" s="259"/>
      <c r="BH1869" s="259"/>
      <c r="BI1869" s="259"/>
      <c r="BJ1869" s="259"/>
      <c r="BK1869" s="259"/>
      <c r="BL1869" s="259"/>
      <c r="BM1869" s="259"/>
      <c r="BN1869" s="259"/>
      <c r="BO1869" s="259"/>
      <c r="BP1869" s="259"/>
      <c r="BQ1869" s="259"/>
      <c r="BR1869" s="259"/>
      <c r="BS1869" s="259"/>
      <c r="BT1869" s="259"/>
      <c r="BU1869" s="259"/>
      <c r="BV1869" s="259"/>
      <c r="BW1869" s="259"/>
      <c r="BX1869" s="259"/>
      <c r="BY1869" s="259"/>
      <c r="BZ1869" s="259"/>
      <c r="CA1869" s="259"/>
      <c r="CB1869" s="259"/>
      <c r="CC1869" s="259"/>
      <c r="CD1869" s="259"/>
      <c r="CE1869" s="259"/>
    </row>
    <row r="1870" spans="46:83" x14ac:dyDescent="0.15">
      <c r="AT1870" s="259"/>
      <c r="AU1870" s="259"/>
      <c r="AV1870" s="259"/>
      <c r="AW1870" s="259"/>
      <c r="AX1870" s="259"/>
      <c r="AY1870" s="259"/>
      <c r="AZ1870" s="259"/>
      <c r="BA1870" s="259"/>
      <c r="BB1870" s="259"/>
      <c r="BC1870" s="259"/>
      <c r="BD1870" s="259"/>
      <c r="BE1870" s="259"/>
      <c r="BF1870" s="259"/>
      <c r="BG1870" s="259"/>
      <c r="BH1870" s="259"/>
      <c r="BI1870" s="259"/>
      <c r="BJ1870" s="259"/>
      <c r="BK1870" s="259"/>
      <c r="BL1870" s="259"/>
      <c r="BM1870" s="259"/>
      <c r="BN1870" s="259"/>
      <c r="BO1870" s="259"/>
      <c r="BP1870" s="259"/>
      <c r="BQ1870" s="259"/>
      <c r="BR1870" s="259"/>
      <c r="BS1870" s="259"/>
      <c r="BT1870" s="259"/>
      <c r="BU1870" s="259"/>
      <c r="BV1870" s="259"/>
      <c r="BW1870" s="259"/>
      <c r="BX1870" s="259"/>
      <c r="BY1870" s="259"/>
      <c r="BZ1870" s="259"/>
      <c r="CA1870" s="259"/>
      <c r="CB1870" s="259"/>
      <c r="CC1870" s="259"/>
      <c r="CD1870" s="259"/>
      <c r="CE1870" s="259"/>
    </row>
    <row r="1871" spans="46:83" x14ac:dyDescent="0.15">
      <c r="AT1871" s="259"/>
      <c r="AU1871" s="259"/>
      <c r="AV1871" s="259"/>
      <c r="AW1871" s="259"/>
      <c r="AX1871" s="259"/>
      <c r="AY1871" s="259"/>
      <c r="AZ1871" s="259"/>
      <c r="BA1871" s="259"/>
      <c r="BB1871" s="259"/>
      <c r="BC1871" s="259"/>
      <c r="BD1871" s="259"/>
      <c r="BE1871" s="259"/>
      <c r="BF1871" s="259"/>
      <c r="BG1871" s="259"/>
      <c r="BH1871" s="259"/>
      <c r="BI1871" s="259"/>
      <c r="BJ1871" s="259"/>
      <c r="BK1871" s="259"/>
      <c r="BL1871" s="259"/>
      <c r="BM1871" s="259"/>
      <c r="BN1871" s="259"/>
      <c r="BO1871" s="259"/>
      <c r="BP1871" s="259"/>
      <c r="BQ1871" s="259"/>
      <c r="BR1871" s="259"/>
      <c r="BS1871" s="259"/>
      <c r="BT1871" s="259"/>
      <c r="BU1871" s="259"/>
      <c r="BV1871" s="259"/>
      <c r="BW1871" s="259"/>
      <c r="BX1871" s="259"/>
      <c r="BY1871" s="259"/>
      <c r="BZ1871" s="259"/>
      <c r="CA1871" s="259"/>
      <c r="CB1871" s="259"/>
      <c r="CC1871" s="259"/>
      <c r="CD1871" s="259"/>
      <c r="CE1871" s="259"/>
    </row>
    <row r="1872" spans="46:83" x14ac:dyDescent="0.15">
      <c r="AT1872" s="259"/>
      <c r="AU1872" s="259"/>
      <c r="AV1872" s="259"/>
      <c r="AW1872" s="259"/>
      <c r="AX1872" s="259"/>
      <c r="AY1872" s="259"/>
      <c r="AZ1872" s="259"/>
      <c r="BA1872" s="259"/>
      <c r="BB1872" s="259"/>
      <c r="BC1872" s="259"/>
      <c r="BD1872" s="259"/>
      <c r="BE1872" s="259"/>
      <c r="BF1872" s="259"/>
      <c r="BG1872" s="259"/>
      <c r="BH1872" s="259"/>
      <c r="BI1872" s="259"/>
      <c r="BJ1872" s="259"/>
      <c r="BK1872" s="259"/>
      <c r="BL1872" s="259"/>
      <c r="BM1872" s="259"/>
      <c r="BN1872" s="259"/>
      <c r="BO1872" s="259"/>
      <c r="BP1872" s="259"/>
      <c r="BQ1872" s="259"/>
      <c r="BR1872" s="259"/>
      <c r="BS1872" s="259"/>
      <c r="BT1872" s="259"/>
      <c r="BU1872" s="259"/>
      <c r="BV1872" s="259"/>
      <c r="BW1872" s="259"/>
      <c r="BX1872" s="259"/>
      <c r="BY1872" s="259"/>
      <c r="BZ1872" s="259"/>
      <c r="CA1872" s="259"/>
      <c r="CB1872" s="259"/>
      <c r="CC1872" s="259"/>
      <c r="CD1872" s="259"/>
      <c r="CE1872" s="259"/>
    </row>
    <row r="1873" spans="46:83" x14ac:dyDescent="0.15">
      <c r="AT1873" s="259"/>
      <c r="AU1873" s="259"/>
      <c r="AV1873" s="259"/>
      <c r="AW1873" s="259"/>
      <c r="AX1873" s="259"/>
      <c r="AY1873" s="259"/>
      <c r="AZ1873" s="259"/>
      <c r="BA1873" s="259"/>
      <c r="BB1873" s="259"/>
      <c r="BC1873" s="259"/>
      <c r="BD1873" s="259"/>
      <c r="BE1873" s="259"/>
      <c r="BF1873" s="259"/>
      <c r="BG1873" s="259"/>
      <c r="BH1873" s="259"/>
      <c r="BI1873" s="259"/>
      <c r="BJ1873" s="259"/>
      <c r="BK1873" s="259"/>
      <c r="BL1873" s="259"/>
      <c r="BM1873" s="259"/>
      <c r="BN1873" s="259"/>
      <c r="BO1873" s="259"/>
      <c r="BP1873" s="259"/>
      <c r="BQ1873" s="259"/>
      <c r="BR1873" s="259"/>
      <c r="BS1873" s="259"/>
      <c r="BT1873" s="259"/>
      <c r="BU1873" s="259"/>
      <c r="BV1873" s="259"/>
      <c r="BW1873" s="259"/>
      <c r="BX1873" s="259"/>
      <c r="BY1873" s="259"/>
      <c r="BZ1873" s="259"/>
      <c r="CA1873" s="259"/>
      <c r="CB1873" s="259"/>
      <c r="CC1873" s="259"/>
      <c r="CD1873" s="259"/>
      <c r="CE1873" s="259"/>
    </row>
    <row r="1874" spans="46:83" x14ac:dyDescent="0.15">
      <c r="AT1874" s="259"/>
      <c r="AU1874" s="259"/>
      <c r="AV1874" s="259"/>
      <c r="AW1874" s="259"/>
      <c r="AX1874" s="259"/>
      <c r="AY1874" s="259"/>
      <c r="AZ1874" s="259"/>
      <c r="BA1874" s="259"/>
      <c r="BB1874" s="259"/>
      <c r="BC1874" s="259"/>
      <c r="BD1874" s="259"/>
      <c r="BE1874" s="259"/>
      <c r="BF1874" s="259"/>
      <c r="BG1874" s="259"/>
      <c r="BH1874" s="259"/>
      <c r="BI1874" s="259"/>
      <c r="BJ1874" s="259"/>
      <c r="BK1874" s="259"/>
      <c r="BL1874" s="259"/>
      <c r="BM1874" s="259"/>
      <c r="BN1874" s="259"/>
      <c r="BO1874" s="259"/>
      <c r="BP1874" s="259"/>
      <c r="BQ1874" s="259"/>
      <c r="BR1874" s="259"/>
      <c r="BS1874" s="259"/>
      <c r="BT1874" s="259"/>
      <c r="BU1874" s="259"/>
      <c r="BV1874" s="259"/>
      <c r="BW1874" s="259"/>
      <c r="BX1874" s="259"/>
      <c r="BY1874" s="259"/>
      <c r="BZ1874" s="259"/>
      <c r="CA1874" s="259"/>
      <c r="CB1874" s="259"/>
      <c r="CC1874" s="259"/>
      <c r="CD1874" s="259"/>
      <c r="CE1874" s="259"/>
    </row>
    <row r="1875" spans="46:83" x14ac:dyDescent="0.15">
      <c r="AT1875" s="259"/>
      <c r="AU1875" s="259"/>
      <c r="AV1875" s="259"/>
      <c r="AW1875" s="259"/>
      <c r="AX1875" s="259"/>
      <c r="AY1875" s="259"/>
      <c r="AZ1875" s="259"/>
      <c r="BA1875" s="259"/>
      <c r="BB1875" s="259"/>
      <c r="BC1875" s="259"/>
      <c r="BD1875" s="259"/>
      <c r="BE1875" s="259"/>
      <c r="BF1875" s="259"/>
      <c r="BG1875" s="259"/>
      <c r="BH1875" s="259"/>
      <c r="BI1875" s="259"/>
      <c r="BJ1875" s="259"/>
      <c r="BK1875" s="259"/>
      <c r="BL1875" s="259"/>
      <c r="BM1875" s="259"/>
      <c r="BN1875" s="259"/>
      <c r="BO1875" s="259"/>
      <c r="BP1875" s="259"/>
      <c r="BQ1875" s="259"/>
      <c r="BR1875" s="259"/>
      <c r="BS1875" s="259"/>
      <c r="BT1875" s="259"/>
      <c r="BU1875" s="259"/>
      <c r="BV1875" s="259"/>
      <c r="BW1875" s="259"/>
      <c r="BX1875" s="259"/>
      <c r="BY1875" s="259"/>
      <c r="BZ1875" s="259"/>
      <c r="CA1875" s="259"/>
      <c r="CB1875" s="259"/>
      <c r="CC1875" s="259"/>
      <c r="CD1875" s="259"/>
      <c r="CE1875" s="259"/>
    </row>
    <row r="1876" spans="46:83" x14ac:dyDescent="0.15">
      <c r="AT1876" s="259"/>
      <c r="AU1876" s="259"/>
      <c r="AV1876" s="259"/>
      <c r="AW1876" s="259"/>
      <c r="AX1876" s="259"/>
      <c r="AY1876" s="259"/>
      <c r="AZ1876" s="259"/>
      <c r="BA1876" s="259"/>
      <c r="BB1876" s="259"/>
      <c r="BC1876" s="259"/>
      <c r="BD1876" s="259"/>
      <c r="BE1876" s="259"/>
      <c r="BF1876" s="259"/>
      <c r="BG1876" s="259"/>
      <c r="BH1876" s="259"/>
      <c r="BI1876" s="259"/>
      <c r="BJ1876" s="259"/>
      <c r="BK1876" s="259"/>
      <c r="BL1876" s="259"/>
      <c r="BM1876" s="259"/>
      <c r="BN1876" s="259"/>
      <c r="BO1876" s="259"/>
      <c r="BP1876" s="259"/>
      <c r="BQ1876" s="259"/>
      <c r="BR1876" s="259"/>
      <c r="BS1876" s="259"/>
      <c r="BT1876" s="259"/>
      <c r="BU1876" s="259"/>
      <c r="BV1876" s="259"/>
      <c r="BW1876" s="259"/>
      <c r="BX1876" s="259"/>
      <c r="BY1876" s="259"/>
      <c r="BZ1876" s="259"/>
      <c r="CA1876" s="259"/>
      <c r="CB1876" s="259"/>
      <c r="CC1876" s="259"/>
      <c r="CD1876" s="259"/>
      <c r="CE1876" s="259"/>
    </row>
    <row r="1877" spans="46:83" x14ac:dyDescent="0.15">
      <c r="AT1877" s="259"/>
      <c r="AU1877" s="259"/>
      <c r="AV1877" s="259"/>
      <c r="AW1877" s="259"/>
      <c r="AX1877" s="259"/>
      <c r="AY1877" s="259"/>
      <c r="AZ1877" s="259"/>
      <c r="BA1877" s="259"/>
      <c r="BB1877" s="259"/>
      <c r="BC1877" s="259"/>
      <c r="BD1877" s="259"/>
      <c r="BE1877" s="259"/>
      <c r="BF1877" s="259"/>
      <c r="BG1877" s="259"/>
      <c r="BH1877" s="259"/>
      <c r="BI1877" s="259"/>
      <c r="BJ1877" s="259"/>
      <c r="BK1877" s="259"/>
      <c r="BL1877" s="259"/>
      <c r="BM1877" s="259"/>
      <c r="BN1877" s="259"/>
      <c r="BO1877" s="259"/>
      <c r="BP1877" s="259"/>
      <c r="BQ1877" s="259"/>
      <c r="BR1877" s="259"/>
      <c r="BS1877" s="259"/>
      <c r="BT1877" s="259"/>
      <c r="BU1877" s="259"/>
      <c r="BV1877" s="259"/>
      <c r="BW1877" s="259"/>
      <c r="BX1877" s="259"/>
      <c r="BY1877" s="259"/>
      <c r="BZ1877" s="259"/>
      <c r="CA1877" s="259"/>
      <c r="CB1877" s="259"/>
      <c r="CC1877" s="259"/>
      <c r="CD1877" s="259"/>
      <c r="CE1877" s="259"/>
    </row>
    <row r="1878" spans="46:83" x14ac:dyDescent="0.15">
      <c r="AT1878" s="259"/>
      <c r="AU1878" s="259"/>
      <c r="AV1878" s="259"/>
      <c r="AW1878" s="259"/>
      <c r="AX1878" s="259"/>
      <c r="AY1878" s="259"/>
      <c r="AZ1878" s="259"/>
      <c r="BA1878" s="259"/>
      <c r="BB1878" s="259"/>
      <c r="BC1878" s="259"/>
      <c r="BD1878" s="259"/>
      <c r="BE1878" s="259"/>
      <c r="BF1878" s="259"/>
      <c r="BG1878" s="259"/>
      <c r="BH1878" s="259"/>
      <c r="BI1878" s="259"/>
      <c r="BJ1878" s="259"/>
      <c r="BK1878" s="259"/>
      <c r="BL1878" s="259"/>
      <c r="BM1878" s="259"/>
      <c r="BN1878" s="259"/>
      <c r="BO1878" s="259"/>
      <c r="BP1878" s="259"/>
      <c r="BQ1878" s="259"/>
      <c r="BR1878" s="259"/>
      <c r="BS1878" s="259"/>
      <c r="BT1878" s="259"/>
      <c r="BU1878" s="259"/>
      <c r="BV1878" s="259"/>
      <c r="BW1878" s="259"/>
      <c r="BX1878" s="259"/>
      <c r="BY1878" s="259"/>
      <c r="BZ1878" s="259"/>
      <c r="CA1878" s="259"/>
      <c r="CB1878" s="259"/>
      <c r="CC1878" s="259"/>
      <c r="CD1878" s="259"/>
      <c r="CE1878" s="259"/>
    </row>
    <row r="1879" spans="46:83" x14ac:dyDescent="0.15">
      <c r="AT1879" s="259"/>
      <c r="AU1879" s="259"/>
      <c r="AV1879" s="259"/>
      <c r="AW1879" s="259"/>
      <c r="AX1879" s="259"/>
      <c r="AY1879" s="259"/>
      <c r="AZ1879" s="259"/>
      <c r="BA1879" s="259"/>
      <c r="BB1879" s="259"/>
      <c r="BC1879" s="259"/>
      <c r="BD1879" s="259"/>
      <c r="BE1879" s="259"/>
      <c r="BF1879" s="259"/>
      <c r="BG1879" s="259"/>
      <c r="BH1879" s="259"/>
      <c r="BI1879" s="259"/>
      <c r="BJ1879" s="259"/>
      <c r="BK1879" s="259"/>
      <c r="BL1879" s="259"/>
      <c r="BM1879" s="259"/>
      <c r="BN1879" s="259"/>
      <c r="BO1879" s="259"/>
      <c r="BP1879" s="259"/>
      <c r="BQ1879" s="259"/>
      <c r="BR1879" s="259"/>
      <c r="BS1879" s="259"/>
      <c r="BT1879" s="259"/>
      <c r="BU1879" s="259"/>
      <c r="BV1879" s="259"/>
      <c r="BW1879" s="259"/>
      <c r="BX1879" s="259"/>
      <c r="BY1879" s="259"/>
      <c r="BZ1879" s="259"/>
      <c r="CA1879" s="259"/>
      <c r="CB1879" s="259"/>
      <c r="CC1879" s="259"/>
      <c r="CD1879" s="259"/>
      <c r="CE1879" s="259"/>
    </row>
    <row r="1880" spans="46:83" x14ac:dyDescent="0.15">
      <c r="AT1880" s="259"/>
      <c r="AU1880" s="259"/>
      <c r="AV1880" s="259"/>
      <c r="AW1880" s="259"/>
      <c r="AX1880" s="259"/>
      <c r="AY1880" s="259"/>
      <c r="AZ1880" s="259"/>
      <c r="BA1880" s="259"/>
      <c r="BB1880" s="259"/>
      <c r="BC1880" s="259"/>
      <c r="BD1880" s="259"/>
      <c r="BE1880" s="259"/>
      <c r="BF1880" s="259"/>
      <c r="BG1880" s="259"/>
      <c r="BH1880" s="259"/>
      <c r="BI1880" s="259"/>
      <c r="BJ1880" s="259"/>
      <c r="BK1880" s="259"/>
      <c r="BL1880" s="259"/>
      <c r="BM1880" s="259"/>
      <c r="BN1880" s="259"/>
      <c r="BO1880" s="259"/>
      <c r="BP1880" s="259"/>
      <c r="BQ1880" s="259"/>
      <c r="BR1880" s="259"/>
      <c r="BS1880" s="259"/>
      <c r="BT1880" s="259"/>
      <c r="BU1880" s="259"/>
      <c r="BV1880" s="259"/>
      <c r="BW1880" s="259"/>
      <c r="BX1880" s="259"/>
      <c r="BY1880" s="259"/>
      <c r="BZ1880" s="259"/>
      <c r="CA1880" s="259"/>
      <c r="CB1880" s="259"/>
      <c r="CC1880" s="259"/>
      <c r="CD1880" s="259"/>
      <c r="CE1880" s="259"/>
    </row>
    <row r="1881" spans="46:83" x14ac:dyDescent="0.15">
      <c r="AT1881" s="259"/>
      <c r="AU1881" s="259"/>
      <c r="AV1881" s="259"/>
      <c r="AW1881" s="259"/>
      <c r="AX1881" s="259"/>
      <c r="AY1881" s="259"/>
      <c r="AZ1881" s="259"/>
      <c r="BA1881" s="259"/>
      <c r="BB1881" s="259"/>
      <c r="BC1881" s="259"/>
      <c r="BD1881" s="259"/>
      <c r="BE1881" s="259"/>
      <c r="BF1881" s="259"/>
      <c r="BG1881" s="259"/>
      <c r="BH1881" s="259"/>
      <c r="BI1881" s="259"/>
      <c r="BJ1881" s="259"/>
      <c r="BK1881" s="259"/>
      <c r="BL1881" s="259"/>
      <c r="BM1881" s="259"/>
      <c r="BN1881" s="259"/>
      <c r="BO1881" s="259"/>
      <c r="BP1881" s="259"/>
      <c r="BQ1881" s="259"/>
      <c r="BR1881" s="259"/>
      <c r="BS1881" s="259"/>
      <c r="BT1881" s="259"/>
      <c r="BU1881" s="259"/>
      <c r="BV1881" s="259"/>
      <c r="BW1881" s="259"/>
      <c r="BX1881" s="259"/>
      <c r="BY1881" s="259"/>
      <c r="BZ1881" s="259"/>
      <c r="CA1881" s="259"/>
      <c r="CB1881" s="259"/>
      <c r="CC1881" s="259"/>
      <c r="CD1881" s="259"/>
      <c r="CE1881" s="259"/>
    </row>
    <row r="1882" spans="46:83" x14ac:dyDescent="0.15">
      <c r="AT1882" s="259"/>
      <c r="AU1882" s="259"/>
      <c r="AV1882" s="259"/>
      <c r="AW1882" s="259"/>
      <c r="AX1882" s="259"/>
      <c r="AY1882" s="259"/>
      <c r="AZ1882" s="259"/>
      <c r="BA1882" s="259"/>
      <c r="BB1882" s="259"/>
      <c r="BC1882" s="259"/>
      <c r="BD1882" s="259"/>
      <c r="BE1882" s="259"/>
      <c r="BF1882" s="259"/>
      <c r="BG1882" s="259"/>
      <c r="BH1882" s="259"/>
      <c r="BI1882" s="259"/>
      <c r="BJ1882" s="259"/>
      <c r="BK1882" s="259"/>
      <c r="BL1882" s="259"/>
      <c r="BM1882" s="259"/>
      <c r="BN1882" s="259"/>
      <c r="BO1882" s="259"/>
      <c r="BP1882" s="259"/>
      <c r="BQ1882" s="259"/>
      <c r="BR1882" s="259"/>
      <c r="BS1882" s="259"/>
      <c r="BT1882" s="259"/>
      <c r="BU1882" s="259"/>
      <c r="BV1882" s="259"/>
      <c r="BW1882" s="259"/>
      <c r="BX1882" s="259"/>
      <c r="BY1882" s="259"/>
      <c r="BZ1882" s="259"/>
      <c r="CA1882" s="259"/>
      <c r="CB1882" s="259"/>
      <c r="CC1882" s="259"/>
      <c r="CD1882" s="259"/>
      <c r="CE1882" s="259"/>
    </row>
    <row r="1883" spans="46:83" x14ac:dyDescent="0.15">
      <c r="AT1883" s="259"/>
      <c r="AU1883" s="259"/>
      <c r="AV1883" s="259"/>
      <c r="AW1883" s="259"/>
      <c r="AX1883" s="259"/>
      <c r="AY1883" s="259"/>
      <c r="AZ1883" s="259"/>
      <c r="BA1883" s="259"/>
      <c r="BB1883" s="259"/>
      <c r="BC1883" s="259"/>
      <c r="BD1883" s="259"/>
      <c r="BE1883" s="259"/>
      <c r="BF1883" s="259"/>
      <c r="BG1883" s="259"/>
      <c r="BH1883" s="259"/>
      <c r="BI1883" s="259"/>
      <c r="BJ1883" s="259"/>
      <c r="BK1883" s="259"/>
      <c r="BL1883" s="259"/>
      <c r="BM1883" s="259"/>
      <c r="BN1883" s="259"/>
      <c r="BO1883" s="259"/>
      <c r="BP1883" s="259"/>
      <c r="BQ1883" s="259"/>
      <c r="BR1883" s="259"/>
      <c r="BS1883" s="259"/>
      <c r="BT1883" s="259"/>
      <c r="BU1883" s="259"/>
      <c r="BV1883" s="259"/>
      <c r="BW1883" s="259"/>
      <c r="BX1883" s="259"/>
      <c r="BY1883" s="259"/>
      <c r="BZ1883" s="259"/>
      <c r="CA1883" s="259"/>
      <c r="CB1883" s="259"/>
      <c r="CC1883" s="259"/>
      <c r="CD1883" s="259"/>
      <c r="CE1883" s="259"/>
    </row>
    <row r="1884" spans="46:83" x14ac:dyDescent="0.15">
      <c r="AT1884" s="259"/>
      <c r="AU1884" s="259"/>
      <c r="AV1884" s="259"/>
      <c r="AW1884" s="259"/>
      <c r="AX1884" s="259"/>
      <c r="AY1884" s="259"/>
      <c r="AZ1884" s="259"/>
      <c r="BA1884" s="259"/>
      <c r="BB1884" s="259"/>
      <c r="BC1884" s="259"/>
      <c r="BD1884" s="259"/>
      <c r="BE1884" s="259"/>
      <c r="BF1884" s="259"/>
      <c r="BG1884" s="259"/>
      <c r="BH1884" s="259"/>
      <c r="BI1884" s="259"/>
      <c r="BJ1884" s="259"/>
      <c r="BK1884" s="259"/>
      <c r="BL1884" s="259"/>
      <c r="BM1884" s="259"/>
      <c r="BN1884" s="259"/>
      <c r="BO1884" s="259"/>
      <c r="BP1884" s="259"/>
      <c r="BQ1884" s="259"/>
      <c r="BR1884" s="259"/>
      <c r="BS1884" s="259"/>
      <c r="BT1884" s="259"/>
      <c r="BU1884" s="259"/>
      <c r="BV1884" s="259"/>
      <c r="BW1884" s="259"/>
      <c r="BX1884" s="259"/>
      <c r="BY1884" s="259"/>
      <c r="BZ1884" s="259"/>
      <c r="CA1884" s="259"/>
      <c r="CB1884" s="259"/>
      <c r="CC1884" s="259"/>
      <c r="CD1884" s="259"/>
      <c r="CE1884" s="259"/>
    </row>
    <row r="1885" spans="46:83" x14ac:dyDescent="0.15">
      <c r="AT1885" s="259"/>
      <c r="AU1885" s="259"/>
      <c r="AV1885" s="259"/>
      <c r="AW1885" s="259"/>
      <c r="AX1885" s="259"/>
      <c r="AY1885" s="259"/>
      <c r="AZ1885" s="259"/>
      <c r="BA1885" s="259"/>
      <c r="BB1885" s="259"/>
      <c r="BC1885" s="259"/>
      <c r="BD1885" s="259"/>
      <c r="BE1885" s="259"/>
      <c r="BF1885" s="259"/>
      <c r="BG1885" s="259"/>
      <c r="BH1885" s="259"/>
      <c r="BI1885" s="259"/>
      <c r="BJ1885" s="259"/>
      <c r="BK1885" s="259"/>
      <c r="BL1885" s="259"/>
      <c r="BM1885" s="259"/>
      <c r="BN1885" s="259"/>
      <c r="BO1885" s="259"/>
      <c r="BP1885" s="259"/>
      <c r="BQ1885" s="259"/>
      <c r="BR1885" s="259"/>
      <c r="BS1885" s="259"/>
      <c r="BT1885" s="259"/>
      <c r="BU1885" s="259"/>
      <c r="BV1885" s="259"/>
      <c r="BW1885" s="259"/>
      <c r="BX1885" s="259"/>
      <c r="BY1885" s="259"/>
      <c r="BZ1885" s="259"/>
      <c r="CA1885" s="259"/>
      <c r="CB1885" s="259"/>
      <c r="CC1885" s="259"/>
      <c r="CD1885" s="259"/>
      <c r="CE1885" s="259"/>
    </row>
    <row r="1886" spans="46:83" x14ac:dyDescent="0.15">
      <c r="AT1886" s="259"/>
      <c r="AU1886" s="259"/>
      <c r="AV1886" s="259"/>
      <c r="AW1886" s="259"/>
      <c r="AX1886" s="259"/>
      <c r="AY1886" s="259"/>
      <c r="AZ1886" s="259"/>
      <c r="BA1886" s="259"/>
      <c r="BB1886" s="259"/>
      <c r="BC1886" s="259"/>
      <c r="BD1886" s="259"/>
      <c r="BE1886" s="259"/>
      <c r="BF1886" s="259"/>
      <c r="BG1886" s="259"/>
      <c r="BH1886" s="259"/>
      <c r="BI1886" s="259"/>
      <c r="BJ1886" s="259"/>
      <c r="BK1886" s="259"/>
      <c r="BL1886" s="259"/>
      <c r="BM1886" s="259"/>
      <c r="BN1886" s="259"/>
      <c r="BO1886" s="259"/>
      <c r="BP1886" s="259"/>
      <c r="BQ1886" s="259"/>
      <c r="BR1886" s="259"/>
      <c r="BS1886" s="259"/>
      <c r="BT1886" s="259"/>
      <c r="BU1886" s="259"/>
      <c r="BV1886" s="259"/>
      <c r="BW1886" s="259"/>
      <c r="BX1886" s="259"/>
      <c r="BY1886" s="259"/>
      <c r="BZ1886" s="259"/>
      <c r="CA1886" s="259"/>
      <c r="CB1886" s="259"/>
      <c r="CC1886" s="259"/>
      <c r="CD1886" s="259"/>
      <c r="CE1886" s="259"/>
    </row>
    <row r="1887" spans="46:83" x14ac:dyDescent="0.15">
      <c r="AT1887" s="259"/>
      <c r="AU1887" s="259"/>
      <c r="AV1887" s="259"/>
      <c r="AW1887" s="259"/>
      <c r="AX1887" s="259"/>
      <c r="AY1887" s="259"/>
      <c r="AZ1887" s="259"/>
      <c r="BA1887" s="259"/>
      <c r="BB1887" s="259"/>
      <c r="BC1887" s="259"/>
      <c r="BD1887" s="259"/>
      <c r="BE1887" s="259"/>
      <c r="BF1887" s="259"/>
      <c r="BG1887" s="259"/>
      <c r="BH1887" s="259"/>
      <c r="BI1887" s="259"/>
      <c r="BJ1887" s="259"/>
      <c r="BK1887" s="259"/>
      <c r="BL1887" s="259"/>
      <c r="BM1887" s="259"/>
      <c r="BN1887" s="259"/>
      <c r="BO1887" s="259"/>
      <c r="BP1887" s="259"/>
      <c r="BQ1887" s="259"/>
      <c r="BR1887" s="259"/>
      <c r="BS1887" s="259"/>
      <c r="BT1887" s="259"/>
      <c r="BU1887" s="259"/>
      <c r="BV1887" s="259"/>
      <c r="BW1887" s="259"/>
      <c r="BX1887" s="259"/>
      <c r="BY1887" s="259"/>
      <c r="BZ1887" s="259"/>
      <c r="CA1887" s="259"/>
      <c r="CB1887" s="259"/>
      <c r="CC1887" s="259"/>
      <c r="CD1887" s="259"/>
      <c r="CE1887" s="259"/>
    </row>
    <row r="1888" spans="46:83" x14ac:dyDescent="0.15">
      <c r="AT1888" s="259"/>
      <c r="AU1888" s="259"/>
      <c r="AV1888" s="259"/>
      <c r="AW1888" s="259"/>
      <c r="AX1888" s="259"/>
      <c r="AY1888" s="259"/>
      <c r="AZ1888" s="259"/>
      <c r="BA1888" s="259"/>
      <c r="BB1888" s="259"/>
      <c r="BC1888" s="259"/>
      <c r="BD1888" s="259"/>
      <c r="BE1888" s="259"/>
      <c r="BF1888" s="259"/>
      <c r="BG1888" s="259"/>
      <c r="BH1888" s="259"/>
      <c r="BI1888" s="259"/>
      <c r="BJ1888" s="259"/>
      <c r="BK1888" s="259"/>
      <c r="BL1888" s="259"/>
      <c r="BM1888" s="259"/>
      <c r="BN1888" s="259"/>
      <c r="BO1888" s="259"/>
      <c r="BP1888" s="259"/>
      <c r="BQ1888" s="259"/>
      <c r="BR1888" s="259"/>
      <c r="BS1888" s="259"/>
      <c r="BT1888" s="259"/>
      <c r="BU1888" s="259"/>
      <c r="BV1888" s="259"/>
      <c r="BW1888" s="259"/>
      <c r="BX1888" s="259"/>
      <c r="BY1888" s="259"/>
      <c r="BZ1888" s="259"/>
      <c r="CA1888" s="259"/>
      <c r="CB1888" s="259"/>
      <c r="CC1888" s="259"/>
      <c r="CD1888" s="259"/>
      <c r="CE1888" s="259"/>
    </row>
    <row r="1889" spans="46:83" x14ac:dyDescent="0.15">
      <c r="AT1889" s="259"/>
      <c r="AU1889" s="259"/>
      <c r="AV1889" s="259"/>
      <c r="AW1889" s="259"/>
      <c r="AX1889" s="259"/>
      <c r="AY1889" s="259"/>
      <c r="AZ1889" s="259"/>
      <c r="BA1889" s="259"/>
      <c r="BB1889" s="259"/>
      <c r="BC1889" s="259"/>
      <c r="BD1889" s="259"/>
      <c r="BE1889" s="259"/>
      <c r="BF1889" s="259"/>
      <c r="BG1889" s="259"/>
      <c r="BH1889" s="259"/>
      <c r="BI1889" s="259"/>
      <c r="BJ1889" s="259"/>
      <c r="BK1889" s="259"/>
      <c r="BL1889" s="259"/>
      <c r="BM1889" s="259"/>
      <c r="BN1889" s="259"/>
      <c r="BO1889" s="259"/>
      <c r="BP1889" s="259"/>
      <c r="BQ1889" s="259"/>
      <c r="BR1889" s="259"/>
      <c r="BS1889" s="259"/>
      <c r="BT1889" s="259"/>
      <c r="BU1889" s="259"/>
      <c r="BV1889" s="259"/>
      <c r="BW1889" s="259"/>
      <c r="BX1889" s="259"/>
      <c r="BY1889" s="259"/>
      <c r="BZ1889" s="259"/>
      <c r="CA1889" s="259"/>
      <c r="CB1889" s="259"/>
      <c r="CC1889" s="259"/>
      <c r="CD1889" s="259"/>
      <c r="CE1889" s="259"/>
    </row>
    <row r="1890" spans="46:83" x14ac:dyDescent="0.15">
      <c r="AT1890" s="259"/>
      <c r="AU1890" s="259"/>
      <c r="AV1890" s="259"/>
      <c r="AW1890" s="259"/>
      <c r="AX1890" s="259"/>
      <c r="AY1890" s="259"/>
      <c r="AZ1890" s="259"/>
      <c r="BA1890" s="259"/>
      <c r="BB1890" s="259"/>
      <c r="BC1890" s="259"/>
      <c r="BD1890" s="259"/>
      <c r="BE1890" s="259"/>
      <c r="BF1890" s="259"/>
      <c r="BG1890" s="259"/>
      <c r="BH1890" s="259"/>
      <c r="BI1890" s="259"/>
      <c r="BJ1890" s="259"/>
      <c r="BK1890" s="259"/>
      <c r="BL1890" s="259"/>
      <c r="BM1890" s="259"/>
      <c r="BN1890" s="259"/>
      <c r="BO1890" s="259"/>
      <c r="BP1890" s="259"/>
      <c r="BQ1890" s="259"/>
      <c r="BR1890" s="259"/>
      <c r="BS1890" s="259"/>
      <c r="BT1890" s="259"/>
      <c r="BU1890" s="259"/>
      <c r="BV1890" s="259"/>
      <c r="BW1890" s="259"/>
      <c r="BX1890" s="259"/>
      <c r="BY1890" s="259"/>
      <c r="BZ1890" s="259"/>
      <c r="CA1890" s="259"/>
      <c r="CB1890" s="259"/>
      <c r="CC1890" s="259"/>
      <c r="CD1890" s="259"/>
      <c r="CE1890" s="259"/>
    </row>
    <row r="1891" spans="46:83" x14ac:dyDescent="0.15">
      <c r="AT1891" s="259"/>
      <c r="AU1891" s="259"/>
      <c r="AV1891" s="259"/>
      <c r="AW1891" s="259"/>
      <c r="AX1891" s="259"/>
      <c r="AY1891" s="259"/>
      <c r="AZ1891" s="259"/>
      <c r="BA1891" s="259"/>
      <c r="BB1891" s="259"/>
      <c r="BC1891" s="259"/>
      <c r="BD1891" s="259"/>
      <c r="BE1891" s="259"/>
      <c r="BF1891" s="259"/>
      <c r="BG1891" s="259"/>
      <c r="BH1891" s="259"/>
      <c r="BI1891" s="259"/>
      <c r="BJ1891" s="259"/>
      <c r="BK1891" s="259"/>
      <c r="BL1891" s="259"/>
      <c r="BM1891" s="259"/>
      <c r="BN1891" s="259"/>
      <c r="BO1891" s="259"/>
      <c r="BP1891" s="259"/>
      <c r="BQ1891" s="259"/>
      <c r="BR1891" s="259"/>
      <c r="BS1891" s="259"/>
      <c r="BT1891" s="259"/>
      <c r="BU1891" s="259"/>
      <c r="BV1891" s="259"/>
      <c r="BW1891" s="259"/>
      <c r="BX1891" s="259"/>
      <c r="BY1891" s="259"/>
      <c r="BZ1891" s="259"/>
      <c r="CA1891" s="259"/>
      <c r="CB1891" s="259"/>
      <c r="CC1891" s="259"/>
      <c r="CD1891" s="259"/>
      <c r="CE1891" s="259"/>
    </row>
    <row r="1892" spans="46:83" x14ac:dyDescent="0.15">
      <c r="AT1892" s="259"/>
      <c r="AU1892" s="259"/>
      <c r="AV1892" s="259"/>
      <c r="AW1892" s="259"/>
      <c r="AX1892" s="259"/>
      <c r="AY1892" s="259"/>
      <c r="AZ1892" s="259"/>
      <c r="BA1892" s="259"/>
      <c r="BB1892" s="259"/>
      <c r="BC1892" s="259"/>
      <c r="BD1892" s="259"/>
      <c r="BE1892" s="259"/>
      <c r="BF1892" s="259"/>
      <c r="BG1892" s="259"/>
      <c r="BH1892" s="259"/>
      <c r="BI1892" s="259"/>
      <c r="BJ1892" s="259"/>
      <c r="BK1892" s="259"/>
      <c r="BL1892" s="259"/>
      <c r="BM1892" s="259"/>
      <c r="BN1892" s="259"/>
      <c r="BO1892" s="259"/>
      <c r="BP1892" s="259"/>
      <c r="BQ1892" s="259"/>
      <c r="BR1892" s="259"/>
      <c r="BS1892" s="259"/>
      <c r="BT1892" s="259"/>
      <c r="BU1892" s="259"/>
      <c r="BV1892" s="259"/>
      <c r="BW1892" s="259"/>
      <c r="BX1892" s="259"/>
      <c r="BY1892" s="259"/>
      <c r="BZ1892" s="259"/>
      <c r="CA1892" s="259"/>
      <c r="CB1892" s="259"/>
      <c r="CC1892" s="259"/>
      <c r="CD1892" s="259"/>
      <c r="CE1892" s="259"/>
    </row>
    <row r="1893" spans="46:83" x14ac:dyDescent="0.15">
      <c r="AT1893" s="259"/>
      <c r="AU1893" s="259"/>
      <c r="AV1893" s="259"/>
      <c r="AW1893" s="259"/>
      <c r="AX1893" s="259"/>
      <c r="AY1893" s="259"/>
      <c r="AZ1893" s="259"/>
      <c r="BA1893" s="259"/>
      <c r="BB1893" s="259"/>
      <c r="BC1893" s="259"/>
      <c r="BD1893" s="259"/>
      <c r="BE1893" s="259"/>
      <c r="BF1893" s="259"/>
      <c r="BG1893" s="259"/>
      <c r="BH1893" s="259"/>
      <c r="BI1893" s="259"/>
      <c r="BJ1893" s="259"/>
      <c r="BK1893" s="259"/>
      <c r="BL1893" s="259"/>
      <c r="BM1893" s="259"/>
      <c r="BN1893" s="259"/>
      <c r="BO1893" s="259"/>
      <c r="BP1893" s="259"/>
      <c r="BQ1893" s="259"/>
      <c r="BR1893" s="259"/>
      <c r="BS1893" s="259"/>
      <c r="BT1893" s="259"/>
      <c r="BU1893" s="259"/>
      <c r="BV1893" s="259"/>
      <c r="BW1893" s="259"/>
      <c r="BX1893" s="259"/>
      <c r="BY1893" s="259"/>
      <c r="BZ1893" s="259"/>
      <c r="CA1893" s="259"/>
      <c r="CB1893" s="259"/>
      <c r="CC1893" s="259"/>
      <c r="CD1893" s="259"/>
      <c r="CE1893" s="259"/>
    </row>
    <row r="1894" spans="46:83" x14ac:dyDescent="0.15">
      <c r="AT1894" s="259"/>
      <c r="AU1894" s="259"/>
      <c r="AV1894" s="259"/>
      <c r="AW1894" s="259"/>
      <c r="AX1894" s="259"/>
      <c r="AY1894" s="259"/>
      <c r="AZ1894" s="259"/>
      <c r="BA1894" s="259"/>
      <c r="BB1894" s="259"/>
      <c r="BC1894" s="259"/>
      <c r="BD1894" s="259"/>
      <c r="BE1894" s="259"/>
      <c r="BF1894" s="259"/>
      <c r="BG1894" s="259"/>
      <c r="BH1894" s="259"/>
      <c r="BI1894" s="259"/>
      <c r="BJ1894" s="259"/>
      <c r="BK1894" s="259"/>
      <c r="BL1894" s="259"/>
      <c r="BM1894" s="259"/>
      <c r="BN1894" s="259"/>
      <c r="BO1894" s="259"/>
      <c r="BP1894" s="259"/>
      <c r="BQ1894" s="259"/>
      <c r="BR1894" s="259"/>
      <c r="BS1894" s="259"/>
      <c r="BT1894" s="259"/>
      <c r="BU1894" s="259"/>
      <c r="BV1894" s="259"/>
      <c r="BW1894" s="259"/>
      <c r="BX1894" s="259"/>
      <c r="BY1894" s="259"/>
      <c r="BZ1894" s="259"/>
      <c r="CA1894" s="259"/>
      <c r="CB1894" s="259"/>
      <c r="CC1894" s="259"/>
      <c r="CD1894" s="259"/>
      <c r="CE1894" s="259"/>
    </row>
    <row r="1895" spans="46:83" x14ac:dyDescent="0.15">
      <c r="AT1895" s="259"/>
      <c r="AU1895" s="259"/>
      <c r="AV1895" s="259"/>
      <c r="AW1895" s="259"/>
      <c r="AX1895" s="259"/>
      <c r="AY1895" s="259"/>
      <c r="AZ1895" s="259"/>
      <c r="BA1895" s="259"/>
      <c r="BB1895" s="259"/>
      <c r="BC1895" s="259"/>
      <c r="BD1895" s="259"/>
      <c r="BE1895" s="259"/>
      <c r="BF1895" s="259"/>
      <c r="BG1895" s="259"/>
      <c r="BH1895" s="259"/>
      <c r="BI1895" s="259"/>
      <c r="BJ1895" s="259"/>
      <c r="BK1895" s="259"/>
      <c r="BL1895" s="259"/>
      <c r="BM1895" s="259"/>
      <c r="BN1895" s="259"/>
      <c r="BO1895" s="259"/>
      <c r="BP1895" s="259"/>
      <c r="BQ1895" s="259"/>
      <c r="BR1895" s="259"/>
      <c r="BS1895" s="259"/>
      <c r="BT1895" s="259"/>
      <c r="BU1895" s="259"/>
      <c r="BV1895" s="259"/>
      <c r="BW1895" s="259"/>
      <c r="BX1895" s="259"/>
      <c r="BY1895" s="259"/>
      <c r="BZ1895" s="259"/>
      <c r="CA1895" s="259"/>
      <c r="CB1895" s="259"/>
      <c r="CC1895" s="259"/>
      <c r="CD1895" s="259"/>
      <c r="CE1895" s="259"/>
    </row>
    <row r="1896" spans="46:83" x14ac:dyDescent="0.15">
      <c r="AT1896" s="259"/>
      <c r="AU1896" s="259"/>
      <c r="AV1896" s="259"/>
      <c r="AW1896" s="259"/>
      <c r="AX1896" s="259"/>
      <c r="AY1896" s="259"/>
      <c r="AZ1896" s="259"/>
      <c r="BA1896" s="259"/>
      <c r="BB1896" s="259"/>
      <c r="BC1896" s="259"/>
      <c r="BD1896" s="259"/>
      <c r="BE1896" s="259"/>
      <c r="BF1896" s="259"/>
      <c r="BG1896" s="259"/>
      <c r="BH1896" s="259"/>
      <c r="BI1896" s="259"/>
      <c r="BJ1896" s="259"/>
      <c r="BK1896" s="259"/>
      <c r="BL1896" s="259"/>
      <c r="BM1896" s="259"/>
      <c r="BN1896" s="259"/>
      <c r="BO1896" s="259"/>
      <c r="BP1896" s="259"/>
      <c r="BQ1896" s="259"/>
      <c r="BR1896" s="259"/>
      <c r="BS1896" s="259"/>
      <c r="BT1896" s="259"/>
      <c r="BU1896" s="259"/>
      <c r="BV1896" s="259"/>
      <c r="BW1896" s="259"/>
      <c r="BX1896" s="259"/>
      <c r="BY1896" s="259"/>
      <c r="BZ1896" s="259"/>
      <c r="CA1896" s="259"/>
      <c r="CB1896" s="259"/>
      <c r="CC1896" s="259"/>
      <c r="CD1896" s="259"/>
      <c r="CE1896" s="259"/>
    </row>
    <row r="1897" spans="46:83" x14ac:dyDescent="0.15">
      <c r="AT1897" s="259"/>
      <c r="AU1897" s="259"/>
      <c r="AV1897" s="259"/>
      <c r="AW1897" s="259"/>
      <c r="AX1897" s="259"/>
      <c r="AY1897" s="259"/>
      <c r="AZ1897" s="259"/>
      <c r="BA1897" s="259"/>
      <c r="BB1897" s="259"/>
      <c r="BC1897" s="259"/>
      <c r="BD1897" s="259"/>
      <c r="BE1897" s="259"/>
      <c r="BF1897" s="259"/>
      <c r="BG1897" s="259"/>
      <c r="BH1897" s="259"/>
      <c r="BI1897" s="259"/>
      <c r="BJ1897" s="259"/>
      <c r="BK1897" s="259"/>
      <c r="BL1897" s="259"/>
      <c r="BM1897" s="259"/>
      <c r="BN1897" s="259"/>
      <c r="BO1897" s="259"/>
      <c r="BP1897" s="259"/>
      <c r="BQ1897" s="259"/>
      <c r="BR1897" s="259"/>
      <c r="BS1897" s="259"/>
      <c r="BT1897" s="259"/>
      <c r="BU1897" s="259"/>
      <c r="BV1897" s="259"/>
      <c r="BW1897" s="259"/>
      <c r="BX1897" s="259"/>
      <c r="BY1897" s="259"/>
      <c r="BZ1897" s="259"/>
      <c r="CA1897" s="259"/>
      <c r="CB1897" s="259"/>
      <c r="CC1897" s="259"/>
      <c r="CD1897" s="259"/>
      <c r="CE1897" s="259"/>
    </row>
    <row r="1898" spans="46:83" x14ac:dyDescent="0.15">
      <c r="AT1898" s="259"/>
      <c r="AU1898" s="259"/>
      <c r="AV1898" s="259"/>
      <c r="AW1898" s="259"/>
      <c r="AX1898" s="259"/>
      <c r="AY1898" s="259"/>
      <c r="AZ1898" s="259"/>
      <c r="BA1898" s="259"/>
      <c r="BB1898" s="259"/>
      <c r="BC1898" s="259"/>
      <c r="BD1898" s="259"/>
      <c r="BE1898" s="259"/>
      <c r="BF1898" s="259"/>
      <c r="BG1898" s="259"/>
      <c r="BH1898" s="259"/>
      <c r="BI1898" s="259"/>
      <c r="BJ1898" s="259"/>
      <c r="BK1898" s="259"/>
      <c r="BL1898" s="259"/>
      <c r="BM1898" s="259"/>
      <c r="BN1898" s="259"/>
      <c r="BO1898" s="259"/>
      <c r="BP1898" s="259"/>
      <c r="BQ1898" s="259"/>
      <c r="BR1898" s="259"/>
      <c r="BS1898" s="259"/>
      <c r="BT1898" s="259"/>
      <c r="BU1898" s="259"/>
      <c r="BV1898" s="259"/>
      <c r="BW1898" s="259"/>
      <c r="BX1898" s="259"/>
      <c r="BY1898" s="259"/>
      <c r="BZ1898" s="259"/>
      <c r="CA1898" s="259"/>
      <c r="CB1898" s="259"/>
      <c r="CC1898" s="259"/>
      <c r="CD1898" s="259"/>
      <c r="CE1898" s="259"/>
    </row>
    <row r="1899" spans="46:83" x14ac:dyDescent="0.15">
      <c r="AT1899" s="259"/>
      <c r="AU1899" s="259"/>
      <c r="AV1899" s="259"/>
      <c r="AW1899" s="259"/>
      <c r="AX1899" s="259"/>
      <c r="AY1899" s="259"/>
      <c r="AZ1899" s="259"/>
      <c r="BA1899" s="259"/>
      <c r="BB1899" s="259"/>
      <c r="BC1899" s="259"/>
      <c r="BD1899" s="259"/>
      <c r="BE1899" s="259"/>
      <c r="BF1899" s="259"/>
      <c r="BG1899" s="259"/>
      <c r="BH1899" s="259"/>
      <c r="BI1899" s="259"/>
      <c r="BJ1899" s="259"/>
      <c r="BK1899" s="259"/>
      <c r="BL1899" s="259"/>
      <c r="BM1899" s="259"/>
      <c r="BN1899" s="259"/>
      <c r="BO1899" s="259"/>
      <c r="BP1899" s="259"/>
      <c r="BQ1899" s="259"/>
      <c r="BR1899" s="259"/>
      <c r="BS1899" s="259"/>
      <c r="BT1899" s="259"/>
      <c r="BU1899" s="259"/>
      <c r="BV1899" s="259"/>
      <c r="BW1899" s="259"/>
      <c r="BX1899" s="259"/>
      <c r="BY1899" s="259"/>
      <c r="BZ1899" s="259"/>
      <c r="CA1899" s="259"/>
      <c r="CB1899" s="259"/>
      <c r="CC1899" s="259"/>
      <c r="CD1899" s="259"/>
      <c r="CE1899" s="259"/>
    </row>
    <row r="1900" spans="46:83" x14ac:dyDescent="0.15">
      <c r="AT1900" s="259"/>
      <c r="AU1900" s="259"/>
      <c r="AV1900" s="259"/>
      <c r="AW1900" s="259"/>
      <c r="AX1900" s="259"/>
      <c r="AY1900" s="259"/>
      <c r="AZ1900" s="259"/>
      <c r="BA1900" s="259"/>
      <c r="BB1900" s="259"/>
      <c r="BC1900" s="259"/>
      <c r="BD1900" s="259"/>
      <c r="BE1900" s="259"/>
      <c r="BF1900" s="259"/>
      <c r="BG1900" s="259"/>
      <c r="BH1900" s="259"/>
      <c r="BI1900" s="259"/>
      <c r="BJ1900" s="259"/>
      <c r="BK1900" s="259"/>
      <c r="BL1900" s="259"/>
      <c r="BM1900" s="259"/>
      <c r="BN1900" s="259"/>
      <c r="BO1900" s="259"/>
      <c r="BP1900" s="259"/>
      <c r="BQ1900" s="259"/>
      <c r="BR1900" s="259"/>
      <c r="BS1900" s="259"/>
      <c r="BT1900" s="259"/>
      <c r="BU1900" s="259"/>
      <c r="BV1900" s="259"/>
      <c r="BW1900" s="259"/>
      <c r="BX1900" s="259"/>
      <c r="BY1900" s="259"/>
      <c r="BZ1900" s="259"/>
      <c r="CA1900" s="259"/>
      <c r="CB1900" s="259"/>
      <c r="CC1900" s="259"/>
      <c r="CD1900" s="259"/>
      <c r="CE1900" s="259"/>
    </row>
    <row r="1901" spans="46:83" x14ac:dyDescent="0.15">
      <c r="AT1901" s="259"/>
      <c r="AU1901" s="259"/>
      <c r="AV1901" s="259"/>
      <c r="AW1901" s="259"/>
      <c r="AX1901" s="259"/>
      <c r="AY1901" s="259"/>
      <c r="AZ1901" s="259"/>
      <c r="BA1901" s="259"/>
      <c r="BB1901" s="259"/>
      <c r="BC1901" s="259"/>
      <c r="BD1901" s="259"/>
      <c r="BE1901" s="259"/>
      <c r="BF1901" s="259"/>
      <c r="BG1901" s="259"/>
      <c r="BH1901" s="259"/>
      <c r="BI1901" s="259"/>
      <c r="BJ1901" s="259"/>
      <c r="BK1901" s="259"/>
      <c r="BL1901" s="259"/>
      <c r="BM1901" s="259"/>
      <c r="BN1901" s="259"/>
      <c r="BO1901" s="259"/>
      <c r="BP1901" s="259"/>
      <c r="BQ1901" s="259"/>
      <c r="BR1901" s="259"/>
      <c r="BS1901" s="259"/>
      <c r="BT1901" s="259"/>
      <c r="BU1901" s="259"/>
      <c r="BV1901" s="259"/>
      <c r="BW1901" s="259"/>
      <c r="BX1901" s="259"/>
      <c r="BY1901" s="259"/>
      <c r="BZ1901" s="259"/>
      <c r="CA1901" s="259"/>
      <c r="CB1901" s="259"/>
      <c r="CC1901" s="259"/>
      <c r="CD1901" s="259"/>
      <c r="CE1901" s="259"/>
    </row>
    <row r="1902" spans="46:83" x14ac:dyDescent="0.15">
      <c r="AT1902" s="259"/>
      <c r="AU1902" s="259"/>
      <c r="AV1902" s="259"/>
      <c r="AW1902" s="259"/>
      <c r="AX1902" s="259"/>
      <c r="AY1902" s="259"/>
      <c r="AZ1902" s="259"/>
      <c r="BA1902" s="259"/>
      <c r="BB1902" s="259"/>
      <c r="BC1902" s="259"/>
      <c r="BD1902" s="259"/>
      <c r="BE1902" s="259"/>
      <c r="BF1902" s="259"/>
      <c r="BG1902" s="259"/>
      <c r="BH1902" s="259"/>
      <c r="BI1902" s="259"/>
      <c r="BJ1902" s="259"/>
      <c r="BK1902" s="259"/>
      <c r="BL1902" s="259"/>
      <c r="BM1902" s="259"/>
      <c r="BN1902" s="259"/>
      <c r="BO1902" s="259"/>
      <c r="BP1902" s="259"/>
      <c r="BQ1902" s="259"/>
      <c r="BR1902" s="259"/>
      <c r="BS1902" s="259"/>
      <c r="BT1902" s="259"/>
      <c r="BU1902" s="259"/>
      <c r="BV1902" s="259"/>
      <c r="BW1902" s="259"/>
      <c r="BX1902" s="259"/>
      <c r="BY1902" s="259"/>
      <c r="BZ1902" s="259"/>
      <c r="CA1902" s="259"/>
      <c r="CB1902" s="259"/>
      <c r="CC1902" s="259"/>
      <c r="CD1902" s="259"/>
      <c r="CE1902" s="259"/>
    </row>
    <row r="1903" spans="46:83" x14ac:dyDescent="0.15">
      <c r="AT1903" s="259"/>
      <c r="AU1903" s="259"/>
      <c r="AV1903" s="259"/>
      <c r="AW1903" s="259"/>
      <c r="AX1903" s="259"/>
      <c r="AY1903" s="259"/>
      <c r="AZ1903" s="259"/>
      <c r="BA1903" s="259"/>
      <c r="BB1903" s="259"/>
      <c r="BC1903" s="259"/>
      <c r="BD1903" s="259"/>
      <c r="BE1903" s="259"/>
      <c r="BF1903" s="259"/>
      <c r="BG1903" s="259"/>
      <c r="BH1903" s="259"/>
      <c r="BI1903" s="259"/>
      <c r="BJ1903" s="259"/>
      <c r="BK1903" s="259"/>
      <c r="BL1903" s="259"/>
      <c r="BM1903" s="259"/>
      <c r="BN1903" s="259"/>
      <c r="BO1903" s="259"/>
      <c r="BP1903" s="259"/>
      <c r="BQ1903" s="259"/>
      <c r="BR1903" s="259"/>
      <c r="BS1903" s="259"/>
      <c r="BT1903" s="259"/>
      <c r="BU1903" s="259"/>
      <c r="BV1903" s="259"/>
      <c r="BW1903" s="259"/>
      <c r="BX1903" s="259"/>
      <c r="BY1903" s="259"/>
      <c r="BZ1903" s="259"/>
      <c r="CA1903" s="259"/>
      <c r="CB1903" s="259"/>
      <c r="CC1903" s="259"/>
      <c r="CD1903" s="259"/>
      <c r="CE1903" s="259"/>
    </row>
    <row r="1904" spans="46:83" x14ac:dyDescent="0.15">
      <c r="AT1904" s="259"/>
      <c r="AU1904" s="259"/>
      <c r="AV1904" s="259"/>
      <c r="AW1904" s="259"/>
      <c r="AX1904" s="259"/>
      <c r="AY1904" s="259"/>
      <c r="AZ1904" s="259"/>
      <c r="BA1904" s="259"/>
      <c r="BB1904" s="259"/>
      <c r="BC1904" s="259"/>
      <c r="BD1904" s="259"/>
      <c r="BE1904" s="259"/>
      <c r="BF1904" s="259"/>
      <c r="BG1904" s="259"/>
      <c r="BH1904" s="259"/>
      <c r="BI1904" s="259"/>
      <c r="BJ1904" s="259"/>
      <c r="BK1904" s="259"/>
      <c r="BL1904" s="259"/>
      <c r="BM1904" s="259"/>
      <c r="BN1904" s="259"/>
      <c r="BO1904" s="259"/>
      <c r="BP1904" s="259"/>
      <c r="BQ1904" s="259"/>
      <c r="BR1904" s="259"/>
      <c r="BS1904" s="259"/>
      <c r="BT1904" s="259"/>
      <c r="BU1904" s="259"/>
      <c r="BV1904" s="259"/>
      <c r="BW1904" s="259"/>
      <c r="BX1904" s="259"/>
      <c r="BY1904" s="259"/>
      <c r="BZ1904" s="259"/>
      <c r="CA1904" s="259"/>
      <c r="CB1904" s="259"/>
      <c r="CC1904" s="259"/>
      <c r="CD1904" s="259"/>
      <c r="CE1904" s="259"/>
    </row>
    <row r="1905" spans="46:83" x14ac:dyDescent="0.15">
      <c r="AT1905" s="259"/>
      <c r="AU1905" s="259"/>
      <c r="AV1905" s="259"/>
      <c r="AW1905" s="259"/>
      <c r="AX1905" s="259"/>
      <c r="AY1905" s="259"/>
      <c r="AZ1905" s="259"/>
      <c r="BA1905" s="259"/>
      <c r="BB1905" s="259"/>
      <c r="BC1905" s="259"/>
      <c r="BD1905" s="259"/>
      <c r="BE1905" s="259"/>
      <c r="BF1905" s="259"/>
      <c r="BG1905" s="259"/>
      <c r="BH1905" s="259"/>
      <c r="BI1905" s="259"/>
      <c r="BJ1905" s="259"/>
      <c r="BK1905" s="259"/>
      <c r="BL1905" s="259"/>
      <c r="BM1905" s="259"/>
      <c r="BN1905" s="259"/>
      <c r="BO1905" s="259"/>
      <c r="BP1905" s="259"/>
      <c r="BQ1905" s="259"/>
      <c r="BR1905" s="259"/>
      <c r="BS1905" s="259"/>
      <c r="BT1905" s="259"/>
      <c r="BU1905" s="259"/>
      <c r="BV1905" s="259"/>
      <c r="BW1905" s="259"/>
      <c r="BX1905" s="259"/>
      <c r="BY1905" s="259"/>
      <c r="BZ1905" s="259"/>
      <c r="CA1905" s="259"/>
      <c r="CB1905" s="259"/>
      <c r="CC1905" s="259"/>
      <c r="CD1905" s="259"/>
      <c r="CE1905" s="259"/>
    </row>
    <row r="1906" spans="46:83" x14ac:dyDescent="0.15">
      <c r="AT1906" s="259"/>
      <c r="AU1906" s="259"/>
      <c r="AV1906" s="259"/>
      <c r="AW1906" s="259"/>
      <c r="AX1906" s="259"/>
      <c r="AY1906" s="259"/>
      <c r="AZ1906" s="259"/>
      <c r="BA1906" s="259"/>
      <c r="BB1906" s="259"/>
      <c r="BC1906" s="259"/>
      <c r="BD1906" s="259"/>
      <c r="BE1906" s="259"/>
      <c r="BF1906" s="259"/>
      <c r="BG1906" s="259"/>
      <c r="BH1906" s="259"/>
      <c r="BI1906" s="259"/>
      <c r="BJ1906" s="259"/>
      <c r="BK1906" s="259"/>
      <c r="BL1906" s="259"/>
      <c r="BM1906" s="259"/>
      <c r="BN1906" s="259"/>
      <c r="BO1906" s="259"/>
      <c r="BP1906" s="259"/>
      <c r="BQ1906" s="259"/>
      <c r="BR1906" s="259"/>
      <c r="BS1906" s="259"/>
      <c r="BT1906" s="259"/>
      <c r="BU1906" s="259"/>
      <c r="BV1906" s="259"/>
      <c r="BW1906" s="259"/>
      <c r="BX1906" s="259"/>
      <c r="BY1906" s="259"/>
      <c r="BZ1906" s="259"/>
      <c r="CA1906" s="259"/>
      <c r="CB1906" s="259"/>
      <c r="CC1906" s="259"/>
      <c r="CD1906" s="259"/>
      <c r="CE1906" s="259"/>
    </row>
    <row r="1907" spans="46:83" x14ac:dyDescent="0.15">
      <c r="AT1907" s="259"/>
      <c r="AU1907" s="259"/>
      <c r="AV1907" s="259"/>
      <c r="AW1907" s="259"/>
      <c r="AX1907" s="259"/>
      <c r="AY1907" s="259"/>
      <c r="AZ1907" s="259"/>
      <c r="BA1907" s="259"/>
      <c r="BB1907" s="259"/>
      <c r="BC1907" s="259"/>
      <c r="BD1907" s="259"/>
      <c r="BE1907" s="259"/>
      <c r="BF1907" s="259"/>
      <c r="BG1907" s="259"/>
      <c r="BH1907" s="259"/>
      <c r="BI1907" s="259"/>
      <c r="BJ1907" s="259"/>
      <c r="BK1907" s="259"/>
      <c r="BL1907" s="259"/>
      <c r="BM1907" s="259"/>
      <c r="BN1907" s="259"/>
      <c r="BO1907" s="259"/>
      <c r="BP1907" s="259"/>
      <c r="BQ1907" s="259"/>
      <c r="BR1907" s="259"/>
      <c r="BS1907" s="259"/>
      <c r="BT1907" s="259"/>
      <c r="BU1907" s="259"/>
      <c r="BV1907" s="259"/>
      <c r="BW1907" s="259"/>
      <c r="BX1907" s="259"/>
      <c r="BY1907" s="259"/>
      <c r="BZ1907" s="259"/>
      <c r="CA1907" s="259"/>
      <c r="CB1907" s="259"/>
      <c r="CC1907" s="259"/>
      <c r="CD1907" s="259"/>
      <c r="CE1907" s="259"/>
    </row>
    <row r="1908" spans="46:83" x14ac:dyDescent="0.15">
      <c r="AT1908" s="259"/>
      <c r="AU1908" s="259"/>
      <c r="AV1908" s="259"/>
      <c r="AW1908" s="259"/>
      <c r="AX1908" s="259"/>
      <c r="AY1908" s="259"/>
      <c r="AZ1908" s="259"/>
      <c r="BA1908" s="259"/>
      <c r="BB1908" s="259"/>
      <c r="BC1908" s="259"/>
      <c r="BD1908" s="259"/>
      <c r="BE1908" s="259"/>
      <c r="BF1908" s="259"/>
      <c r="BG1908" s="259"/>
      <c r="BH1908" s="259"/>
      <c r="BI1908" s="259"/>
      <c r="BJ1908" s="259"/>
      <c r="BK1908" s="259"/>
      <c r="BL1908" s="259"/>
      <c r="BM1908" s="259"/>
      <c r="BN1908" s="259"/>
      <c r="BO1908" s="259"/>
      <c r="BP1908" s="259"/>
      <c r="BQ1908" s="259"/>
      <c r="BR1908" s="259"/>
      <c r="BS1908" s="259"/>
      <c r="BT1908" s="259"/>
      <c r="BU1908" s="259"/>
      <c r="BV1908" s="259"/>
      <c r="BW1908" s="259"/>
      <c r="BX1908" s="259"/>
      <c r="BY1908" s="259"/>
      <c r="BZ1908" s="259"/>
      <c r="CA1908" s="259"/>
      <c r="CB1908" s="259"/>
      <c r="CC1908" s="259"/>
      <c r="CD1908" s="259"/>
      <c r="CE1908" s="259"/>
    </row>
    <row r="1909" spans="46:83" x14ac:dyDescent="0.15">
      <c r="AT1909" s="259"/>
      <c r="AU1909" s="259"/>
      <c r="AV1909" s="259"/>
      <c r="AW1909" s="259"/>
      <c r="AX1909" s="259"/>
      <c r="AY1909" s="259"/>
      <c r="AZ1909" s="259"/>
      <c r="BA1909" s="259"/>
      <c r="BB1909" s="259"/>
      <c r="BC1909" s="259"/>
      <c r="BD1909" s="259"/>
      <c r="BE1909" s="259"/>
      <c r="BF1909" s="259"/>
      <c r="BG1909" s="259"/>
      <c r="BH1909" s="259"/>
      <c r="BI1909" s="259"/>
      <c r="BJ1909" s="259"/>
      <c r="BK1909" s="259"/>
      <c r="BL1909" s="259"/>
      <c r="BM1909" s="259"/>
      <c r="BN1909" s="259"/>
      <c r="BO1909" s="259"/>
      <c r="BP1909" s="259"/>
      <c r="BQ1909" s="259"/>
      <c r="BR1909" s="259"/>
      <c r="BS1909" s="259"/>
      <c r="BT1909" s="259"/>
      <c r="BU1909" s="259"/>
      <c r="BV1909" s="259"/>
      <c r="BW1909" s="259"/>
      <c r="BX1909" s="259"/>
      <c r="BY1909" s="259"/>
      <c r="BZ1909" s="259"/>
      <c r="CA1909" s="259"/>
      <c r="CB1909" s="259"/>
      <c r="CC1909" s="259"/>
      <c r="CD1909" s="259"/>
      <c r="CE1909" s="259"/>
    </row>
    <row r="1910" spans="46:83" x14ac:dyDescent="0.15">
      <c r="AT1910" s="259"/>
      <c r="AU1910" s="259"/>
      <c r="AV1910" s="259"/>
      <c r="AW1910" s="259"/>
      <c r="AX1910" s="259"/>
      <c r="AY1910" s="259"/>
      <c r="AZ1910" s="259"/>
      <c r="BA1910" s="259"/>
      <c r="BB1910" s="259"/>
      <c r="BC1910" s="259"/>
      <c r="BD1910" s="259"/>
      <c r="BE1910" s="259"/>
      <c r="BF1910" s="259"/>
      <c r="BG1910" s="259"/>
      <c r="BH1910" s="259"/>
      <c r="BI1910" s="259"/>
      <c r="BJ1910" s="259"/>
      <c r="BK1910" s="259"/>
      <c r="BL1910" s="259"/>
      <c r="BM1910" s="259"/>
      <c r="BN1910" s="259"/>
      <c r="BO1910" s="259"/>
      <c r="BP1910" s="259"/>
      <c r="BQ1910" s="259"/>
      <c r="BR1910" s="259"/>
      <c r="BS1910" s="259"/>
      <c r="BT1910" s="259"/>
      <c r="BU1910" s="259"/>
      <c r="BV1910" s="259"/>
      <c r="BW1910" s="259"/>
      <c r="BX1910" s="259"/>
      <c r="BY1910" s="259"/>
      <c r="BZ1910" s="259"/>
      <c r="CA1910" s="259"/>
      <c r="CB1910" s="259"/>
      <c r="CC1910" s="259"/>
      <c r="CD1910" s="259"/>
      <c r="CE1910" s="259"/>
    </row>
    <row r="1911" spans="46:83" x14ac:dyDescent="0.15">
      <c r="AT1911" s="259"/>
      <c r="AU1911" s="259"/>
      <c r="AV1911" s="259"/>
      <c r="AW1911" s="259"/>
      <c r="AX1911" s="259"/>
      <c r="AY1911" s="259"/>
      <c r="AZ1911" s="259"/>
      <c r="BA1911" s="259"/>
      <c r="BB1911" s="259"/>
      <c r="BC1911" s="259"/>
      <c r="BD1911" s="259"/>
      <c r="BE1911" s="259"/>
      <c r="BF1911" s="259"/>
      <c r="BG1911" s="259"/>
      <c r="BH1911" s="259"/>
      <c r="BI1911" s="259"/>
      <c r="BJ1911" s="259"/>
      <c r="BK1911" s="259"/>
      <c r="BL1911" s="259"/>
      <c r="BM1911" s="259"/>
      <c r="BN1911" s="259"/>
      <c r="BO1911" s="259"/>
      <c r="BP1911" s="259"/>
      <c r="BQ1911" s="259"/>
      <c r="BR1911" s="259"/>
      <c r="BS1911" s="259"/>
      <c r="BT1911" s="259"/>
      <c r="BU1911" s="259"/>
      <c r="BV1911" s="259"/>
      <c r="BW1911" s="259"/>
      <c r="BX1911" s="259"/>
      <c r="BY1911" s="259"/>
      <c r="BZ1911" s="259"/>
      <c r="CA1911" s="259"/>
      <c r="CB1911" s="259"/>
      <c r="CC1911" s="259"/>
      <c r="CD1911" s="259"/>
      <c r="CE1911" s="259"/>
    </row>
    <row r="1912" spans="46:83" x14ac:dyDescent="0.15">
      <c r="AT1912" s="259"/>
      <c r="AU1912" s="259"/>
      <c r="AV1912" s="259"/>
      <c r="AW1912" s="259"/>
      <c r="AX1912" s="259"/>
      <c r="AY1912" s="259"/>
      <c r="AZ1912" s="259"/>
      <c r="BA1912" s="259"/>
      <c r="BB1912" s="259"/>
      <c r="BC1912" s="259"/>
      <c r="BD1912" s="259"/>
      <c r="BE1912" s="259"/>
      <c r="BF1912" s="259"/>
      <c r="BG1912" s="259"/>
      <c r="BH1912" s="259"/>
      <c r="BI1912" s="259"/>
      <c r="BJ1912" s="259"/>
      <c r="BK1912" s="259"/>
      <c r="BL1912" s="259"/>
      <c r="BM1912" s="259"/>
      <c r="BN1912" s="259"/>
      <c r="BO1912" s="259"/>
      <c r="BP1912" s="259"/>
      <c r="BQ1912" s="259"/>
      <c r="BR1912" s="259"/>
      <c r="BS1912" s="259"/>
      <c r="BT1912" s="259"/>
      <c r="BU1912" s="259"/>
      <c r="BV1912" s="259"/>
      <c r="BW1912" s="259"/>
      <c r="BX1912" s="259"/>
      <c r="BY1912" s="259"/>
      <c r="BZ1912" s="259"/>
      <c r="CA1912" s="259"/>
      <c r="CB1912" s="259"/>
      <c r="CC1912" s="259"/>
      <c r="CD1912" s="259"/>
      <c r="CE1912" s="259"/>
    </row>
    <row r="1913" spans="46:83" x14ac:dyDescent="0.15">
      <c r="AT1913" s="259"/>
      <c r="AU1913" s="259"/>
      <c r="AV1913" s="259"/>
      <c r="AW1913" s="259"/>
      <c r="AX1913" s="259"/>
      <c r="AY1913" s="259"/>
      <c r="AZ1913" s="259"/>
      <c r="BA1913" s="259"/>
      <c r="BB1913" s="259"/>
      <c r="BC1913" s="259"/>
      <c r="BD1913" s="259"/>
      <c r="BE1913" s="259"/>
      <c r="BF1913" s="259"/>
      <c r="BG1913" s="259"/>
      <c r="BH1913" s="259"/>
      <c r="BI1913" s="259"/>
      <c r="BJ1913" s="259"/>
      <c r="BK1913" s="259"/>
      <c r="BL1913" s="259"/>
      <c r="BM1913" s="259"/>
      <c r="BN1913" s="259"/>
      <c r="BO1913" s="259"/>
      <c r="BP1913" s="259"/>
      <c r="BQ1913" s="259"/>
      <c r="BR1913" s="259"/>
      <c r="BS1913" s="259"/>
      <c r="BT1913" s="259"/>
      <c r="BU1913" s="259"/>
      <c r="BV1913" s="259"/>
      <c r="BW1913" s="259"/>
      <c r="BX1913" s="259"/>
      <c r="BY1913" s="259"/>
      <c r="BZ1913" s="259"/>
      <c r="CA1913" s="259"/>
      <c r="CB1913" s="259"/>
      <c r="CC1913" s="259"/>
      <c r="CD1913" s="259"/>
      <c r="CE1913" s="259"/>
    </row>
    <row r="1914" spans="46:83" x14ac:dyDescent="0.15">
      <c r="AT1914" s="259"/>
      <c r="AU1914" s="259"/>
      <c r="AV1914" s="259"/>
      <c r="AW1914" s="259"/>
      <c r="AX1914" s="259"/>
      <c r="AY1914" s="259"/>
      <c r="AZ1914" s="259"/>
      <c r="BA1914" s="259"/>
      <c r="BB1914" s="259"/>
      <c r="BC1914" s="259"/>
      <c r="BD1914" s="259"/>
      <c r="BE1914" s="259"/>
      <c r="BF1914" s="259"/>
      <c r="BG1914" s="259"/>
      <c r="BH1914" s="259"/>
      <c r="BI1914" s="259"/>
      <c r="BJ1914" s="259"/>
      <c r="BK1914" s="259"/>
      <c r="BL1914" s="259"/>
      <c r="BM1914" s="259"/>
      <c r="BN1914" s="259"/>
      <c r="BO1914" s="259"/>
      <c r="BP1914" s="259"/>
      <c r="BQ1914" s="259"/>
      <c r="BR1914" s="259"/>
      <c r="BS1914" s="259"/>
      <c r="BT1914" s="259"/>
      <c r="BU1914" s="259"/>
      <c r="BV1914" s="259"/>
      <c r="BW1914" s="259"/>
      <c r="BX1914" s="259"/>
      <c r="BY1914" s="259"/>
      <c r="BZ1914" s="259"/>
      <c r="CA1914" s="259"/>
      <c r="CB1914" s="259"/>
      <c r="CC1914" s="259"/>
      <c r="CD1914" s="259"/>
      <c r="CE1914" s="259"/>
    </row>
    <row r="1915" spans="46:83" x14ac:dyDescent="0.15">
      <c r="AT1915" s="259"/>
      <c r="AU1915" s="259"/>
      <c r="AV1915" s="259"/>
      <c r="AW1915" s="259"/>
      <c r="AX1915" s="259"/>
      <c r="AY1915" s="259"/>
      <c r="AZ1915" s="259"/>
      <c r="BA1915" s="259"/>
      <c r="BB1915" s="259"/>
      <c r="BC1915" s="259"/>
      <c r="BD1915" s="259"/>
      <c r="BE1915" s="259"/>
      <c r="BF1915" s="259"/>
      <c r="BG1915" s="259"/>
      <c r="BH1915" s="259"/>
      <c r="BI1915" s="259"/>
      <c r="BJ1915" s="259"/>
      <c r="BK1915" s="259"/>
      <c r="BL1915" s="259"/>
      <c r="BM1915" s="259"/>
      <c r="BN1915" s="259"/>
      <c r="BO1915" s="259"/>
      <c r="BP1915" s="259"/>
      <c r="BQ1915" s="259"/>
      <c r="BR1915" s="259"/>
      <c r="BS1915" s="259"/>
      <c r="BT1915" s="259"/>
      <c r="BU1915" s="259"/>
      <c r="BV1915" s="259"/>
      <c r="BW1915" s="259"/>
      <c r="BX1915" s="259"/>
      <c r="BY1915" s="259"/>
      <c r="BZ1915" s="259"/>
      <c r="CA1915" s="259"/>
      <c r="CB1915" s="259"/>
      <c r="CC1915" s="259"/>
      <c r="CD1915" s="259"/>
      <c r="CE1915" s="259"/>
    </row>
    <row r="1916" spans="46:83" x14ac:dyDescent="0.15">
      <c r="AT1916" s="259"/>
      <c r="AU1916" s="259"/>
      <c r="AV1916" s="259"/>
      <c r="AW1916" s="259"/>
      <c r="AX1916" s="259"/>
      <c r="AY1916" s="259"/>
      <c r="AZ1916" s="259"/>
      <c r="BA1916" s="259"/>
      <c r="BB1916" s="259"/>
      <c r="BC1916" s="259"/>
      <c r="BD1916" s="259"/>
      <c r="BE1916" s="259"/>
      <c r="BF1916" s="259"/>
      <c r="BG1916" s="259"/>
      <c r="BH1916" s="259"/>
      <c r="BI1916" s="259"/>
      <c r="BJ1916" s="259"/>
      <c r="BK1916" s="259"/>
      <c r="BL1916" s="259"/>
      <c r="BM1916" s="259"/>
      <c r="BN1916" s="259"/>
      <c r="BO1916" s="259"/>
      <c r="BP1916" s="259"/>
      <c r="BQ1916" s="259"/>
      <c r="BR1916" s="259"/>
      <c r="BS1916" s="259"/>
      <c r="BT1916" s="259"/>
      <c r="BU1916" s="259"/>
      <c r="BV1916" s="259"/>
      <c r="BW1916" s="259"/>
      <c r="BX1916" s="259"/>
      <c r="BY1916" s="259"/>
      <c r="BZ1916" s="259"/>
      <c r="CA1916" s="259"/>
      <c r="CB1916" s="259"/>
      <c r="CC1916" s="259"/>
      <c r="CD1916" s="259"/>
      <c r="CE1916" s="259"/>
    </row>
    <row r="1917" spans="46:83" x14ac:dyDescent="0.15">
      <c r="AT1917" s="259"/>
      <c r="AU1917" s="259"/>
      <c r="AV1917" s="259"/>
      <c r="AW1917" s="259"/>
      <c r="AX1917" s="259"/>
      <c r="AY1917" s="259"/>
      <c r="AZ1917" s="259"/>
      <c r="BA1917" s="259"/>
      <c r="BB1917" s="259"/>
      <c r="BC1917" s="259"/>
      <c r="BD1917" s="259"/>
      <c r="BE1917" s="259"/>
      <c r="BF1917" s="259"/>
      <c r="BG1917" s="259"/>
      <c r="BH1917" s="259"/>
      <c r="BI1917" s="259"/>
      <c r="BJ1917" s="259"/>
      <c r="BK1917" s="259"/>
      <c r="BL1917" s="259"/>
      <c r="BM1917" s="259"/>
      <c r="BN1917" s="259"/>
      <c r="BO1917" s="259"/>
      <c r="BP1917" s="259"/>
      <c r="BQ1917" s="259"/>
      <c r="BR1917" s="259"/>
      <c r="BS1917" s="259"/>
      <c r="BT1917" s="259"/>
      <c r="BU1917" s="259"/>
      <c r="BV1917" s="259"/>
      <c r="BW1917" s="259"/>
      <c r="BX1917" s="259"/>
      <c r="BY1917" s="259"/>
      <c r="BZ1917" s="259"/>
      <c r="CA1917" s="259"/>
      <c r="CB1917" s="259"/>
      <c r="CC1917" s="259"/>
      <c r="CD1917" s="259"/>
      <c r="CE1917" s="259"/>
    </row>
    <row r="1918" spans="46:83" x14ac:dyDescent="0.15">
      <c r="AT1918" s="259"/>
      <c r="AU1918" s="259"/>
      <c r="AV1918" s="259"/>
      <c r="AW1918" s="259"/>
      <c r="AX1918" s="259"/>
      <c r="AY1918" s="259"/>
      <c r="AZ1918" s="259"/>
      <c r="BA1918" s="259"/>
      <c r="BB1918" s="259"/>
      <c r="BC1918" s="259"/>
      <c r="BD1918" s="259"/>
      <c r="BE1918" s="259"/>
      <c r="BF1918" s="259"/>
      <c r="BG1918" s="259"/>
      <c r="BH1918" s="259"/>
      <c r="BI1918" s="259"/>
      <c r="BJ1918" s="259"/>
      <c r="BK1918" s="259"/>
      <c r="BL1918" s="259"/>
      <c r="BM1918" s="259"/>
      <c r="BN1918" s="259"/>
      <c r="BO1918" s="259"/>
      <c r="BP1918" s="259"/>
      <c r="BQ1918" s="259"/>
      <c r="BR1918" s="259"/>
      <c r="BS1918" s="259"/>
      <c r="BT1918" s="259"/>
      <c r="BU1918" s="259"/>
      <c r="BV1918" s="259"/>
      <c r="BW1918" s="259"/>
      <c r="BX1918" s="259"/>
      <c r="BY1918" s="259"/>
      <c r="BZ1918" s="259"/>
      <c r="CA1918" s="259"/>
      <c r="CB1918" s="259"/>
      <c r="CC1918" s="259"/>
      <c r="CD1918" s="259"/>
      <c r="CE1918" s="259"/>
    </row>
    <row r="1919" spans="46:83" x14ac:dyDescent="0.15">
      <c r="AT1919" s="259"/>
      <c r="AU1919" s="259"/>
      <c r="AV1919" s="259"/>
      <c r="AW1919" s="259"/>
      <c r="AX1919" s="259"/>
      <c r="AY1919" s="259"/>
      <c r="AZ1919" s="259"/>
      <c r="BA1919" s="259"/>
      <c r="BB1919" s="259"/>
      <c r="BC1919" s="259"/>
      <c r="BD1919" s="259"/>
      <c r="BE1919" s="259"/>
      <c r="BF1919" s="259"/>
      <c r="BG1919" s="259"/>
      <c r="BH1919" s="259"/>
      <c r="BI1919" s="259"/>
      <c r="BJ1919" s="259"/>
      <c r="BK1919" s="259"/>
      <c r="BL1919" s="259"/>
      <c r="BM1919" s="259"/>
      <c r="BN1919" s="259"/>
      <c r="BO1919" s="259"/>
      <c r="BP1919" s="259"/>
      <c r="BQ1919" s="259"/>
      <c r="BR1919" s="259"/>
      <c r="BS1919" s="259"/>
      <c r="BT1919" s="259"/>
      <c r="BU1919" s="259"/>
      <c r="BV1919" s="259"/>
      <c r="BW1919" s="259"/>
      <c r="BX1919" s="259"/>
      <c r="BY1919" s="259"/>
      <c r="BZ1919" s="259"/>
      <c r="CA1919" s="259"/>
      <c r="CB1919" s="259"/>
      <c r="CC1919" s="259"/>
      <c r="CD1919" s="259"/>
      <c r="CE1919" s="259"/>
    </row>
    <row r="1920" spans="46:83" x14ac:dyDescent="0.15">
      <c r="AT1920" s="259"/>
      <c r="AU1920" s="259"/>
      <c r="AV1920" s="259"/>
      <c r="AW1920" s="259"/>
      <c r="AX1920" s="259"/>
      <c r="AY1920" s="259"/>
      <c r="AZ1920" s="259"/>
      <c r="BA1920" s="259"/>
      <c r="BB1920" s="259"/>
      <c r="BC1920" s="259"/>
      <c r="BD1920" s="259"/>
      <c r="BE1920" s="259"/>
      <c r="BF1920" s="259"/>
      <c r="BG1920" s="259"/>
      <c r="BH1920" s="259"/>
      <c r="BI1920" s="259"/>
      <c r="BJ1920" s="259"/>
      <c r="BK1920" s="259"/>
      <c r="BL1920" s="259"/>
      <c r="BM1920" s="259"/>
      <c r="BN1920" s="259"/>
      <c r="BO1920" s="259"/>
      <c r="BP1920" s="259"/>
      <c r="BQ1920" s="259"/>
      <c r="BR1920" s="259"/>
      <c r="BS1920" s="259"/>
      <c r="BT1920" s="259"/>
      <c r="BU1920" s="259"/>
      <c r="BV1920" s="259"/>
      <c r="BW1920" s="259"/>
      <c r="BX1920" s="259"/>
      <c r="BY1920" s="259"/>
      <c r="BZ1920" s="259"/>
      <c r="CA1920" s="259"/>
      <c r="CB1920" s="259"/>
      <c r="CC1920" s="259"/>
      <c r="CD1920" s="259"/>
      <c r="CE1920" s="259"/>
    </row>
    <row r="1921" spans="46:83" x14ac:dyDescent="0.15">
      <c r="AT1921" s="259"/>
      <c r="AU1921" s="259"/>
      <c r="AV1921" s="259"/>
      <c r="AW1921" s="259"/>
      <c r="AX1921" s="259"/>
      <c r="AY1921" s="259"/>
      <c r="AZ1921" s="259"/>
      <c r="BA1921" s="259"/>
      <c r="BB1921" s="259"/>
      <c r="BC1921" s="259"/>
      <c r="BD1921" s="259"/>
      <c r="BE1921" s="259"/>
      <c r="BF1921" s="259"/>
      <c r="BG1921" s="259"/>
      <c r="BH1921" s="259"/>
      <c r="BI1921" s="259"/>
      <c r="BJ1921" s="259"/>
      <c r="BK1921" s="259"/>
      <c r="BL1921" s="259"/>
      <c r="BM1921" s="259"/>
      <c r="BN1921" s="259"/>
      <c r="BO1921" s="259"/>
      <c r="BP1921" s="259"/>
      <c r="BQ1921" s="259"/>
      <c r="BR1921" s="259"/>
      <c r="BS1921" s="259"/>
      <c r="BT1921" s="259"/>
      <c r="BU1921" s="259"/>
      <c r="BV1921" s="259"/>
      <c r="BW1921" s="259"/>
      <c r="BX1921" s="259"/>
      <c r="BY1921" s="259"/>
      <c r="BZ1921" s="259"/>
      <c r="CA1921" s="259"/>
      <c r="CB1921" s="259"/>
      <c r="CC1921" s="259"/>
      <c r="CD1921" s="259"/>
      <c r="CE1921" s="259"/>
    </row>
    <row r="1922" spans="46:83" x14ac:dyDescent="0.15">
      <c r="AT1922" s="259"/>
      <c r="AU1922" s="259"/>
      <c r="AV1922" s="259"/>
      <c r="AW1922" s="259"/>
      <c r="AX1922" s="259"/>
      <c r="AY1922" s="259"/>
      <c r="AZ1922" s="259"/>
      <c r="BA1922" s="259"/>
      <c r="BB1922" s="259"/>
      <c r="BC1922" s="259"/>
      <c r="BD1922" s="259"/>
      <c r="BE1922" s="259"/>
      <c r="BF1922" s="259"/>
      <c r="BG1922" s="259"/>
      <c r="BH1922" s="259"/>
      <c r="BI1922" s="259"/>
      <c r="BJ1922" s="259"/>
      <c r="BK1922" s="259"/>
      <c r="BL1922" s="259"/>
      <c r="BM1922" s="259"/>
      <c r="BN1922" s="259"/>
      <c r="BO1922" s="259"/>
      <c r="BP1922" s="259"/>
      <c r="BQ1922" s="259"/>
      <c r="BR1922" s="259"/>
      <c r="BS1922" s="259"/>
      <c r="BT1922" s="259"/>
      <c r="BU1922" s="259"/>
      <c r="BV1922" s="259"/>
      <c r="BW1922" s="259"/>
      <c r="BX1922" s="259"/>
      <c r="BY1922" s="259"/>
      <c r="BZ1922" s="259"/>
      <c r="CA1922" s="259"/>
      <c r="CB1922" s="259"/>
      <c r="CC1922" s="259"/>
      <c r="CD1922" s="259"/>
      <c r="CE1922" s="259"/>
    </row>
    <row r="1923" spans="46:83" x14ac:dyDescent="0.15">
      <c r="AT1923" s="259"/>
      <c r="AU1923" s="259"/>
      <c r="AV1923" s="259"/>
      <c r="AW1923" s="259"/>
      <c r="AX1923" s="259"/>
      <c r="AY1923" s="259"/>
      <c r="AZ1923" s="259"/>
      <c r="BA1923" s="259"/>
      <c r="BB1923" s="259"/>
      <c r="BC1923" s="259"/>
      <c r="BD1923" s="259"/>
      <c r="BE1923" s="259"/>
      <c r="BF1923" s="259"/>
      <c r="BG1923" s="259"/>
      <c r="BH1923" s="259"/>
      <c r="BI1923" s="259"/>
      <c r="BJ1923" s="259"/>
      <c r="BK1923" s="259"/>
      <c r="BL1923" s="259"/>
      <c r="BM1923" s="259"/>
      <c r="BN1923" s="259"/>
      <c r="BO1923" s="259"/>
      <c r="BP1923" s="259"/>
      <c r="BQ1923" s="259"/>
      <c r="BR1923" s="259"/>
      <c r="BS1923" s="259"/>
      <c r="BT1923" s="259"/>
      <c r="BU1923" s="259"/>
      <c r="BV1923" s="259"/>
      <c r="BW1923" s="259"/>
      <c r="BX1923" s="259"/>
      <c r="BY1923" s="259"/>
      <c r="BZ1923" s="259"/>
      <c r="CA1923" s="259"/>
      <c r="CB1923" s="259"/>
      <c r="CC1923" s="259"/>
      <c r="CD1923" s="259"/>
      <c r="CE1923" s="259"/>
    </row>
    <row r="1924" spans="46:83" x14ac:dyDescent="0.15">
      <c r="AT1924" s="259"/>
      <c r="AU1924" s="259"/>
      <c r="AV1924" s="259"/>
      <c r="AW1924" s="259"/>
      <c r="AX1924" s="259"/>
      <c r="AY1924" s="259"/>
      <c r="AZ1924" s="259"/>
      <c r="BA1924" s="259"/>
      <c r="BB1924" s="259"/>
      <c r="BC1924" s="259"/>
      <c r="BD1924" s="259"/>
      <c r="BE1924" s="259"/>
      <c r="BF1924" s="259"/>
      <c r="BG1924" s="259"/>
      <c r="BH1924" s="259"/>
      <c r="BI1924" s="259"/>
      <c r="BJ1924" s="259"/>
      <c r="BK1924" s="259"/>
      <c r="BL1924" s="259"/>
      <c r="BM1924" s="259"/>
      <c r="BN1924" s="259"/>
      <c r="BO1924" s="259"/>
      <c r="BP1924" s="259"/>
      <c r="BQ1924" s="259"/>
      <c r="BR1924" s="259"/>
      <c r="BS1924" s="259"/>
      <c r="BT1924" s="259"/>
      <c r="BU1924" s="259"/>
      <c r="BV1924" s="259"/>
      <c r="BW1924" s="259"/>
      <c r="BX1924" s="259"/>
      <c r="BY1924" s="259"/>
      <c r="BZ1924" s="259"/>
      <c r="CA1924" s="259"/>
      <c r="CB1924" s="259"/>
      <c r="CC1924" s="259"/>
      <c r="CD1924" s="259"/>
      <c r="CE1924" s="259"/>
    </row>
    <row r="1925" spans="46:83" x14ac:dyDescent="0.15">
      <c r="AT1925" s="259"/>
      <c r="AU1925" s="259"/>
      <c r="AV1925" s="259"/>
      <c r="AW1925" s="259"/>
      <c r="AX1925" s="259"/>
      <c r="AY1925" s="259"/>
      <c r="AZ1925" s="259"/>
      <c r="BA1925" s="259"/>
      <c r="BB1925" s="259"/>
      <c r="BC1925" s="259"/>
      <c r="BD1925" s="259"/>
      <c r="BE1925" s="259"/>
      <c r="BF1925" s="259"/>
      <c r="BG1925" s="259"/>
      <c r="BH1925" s="259"/>
      <c r="BI1925" s="259"/>
      <c r="BJ1925" s="259"/>
      <c r="BK1925" s="259"/>
      <c r="BL1925" s="259"/>
      <c r="BM1925" s="259"/>
      <c r="BN1925" s="259"/>
      <c r="BO1925" s="259"/>
      <c r="BP1925" s="259"/>
      <c r="BQ1925" s="259"/>
      <c r="BR1925" s="259"/>
      <c r="BS1925" s="259"/>
      <c r="BT1925" s="259"/>
      <c r="BU1925" s="259"/>
      <c r="BV1925" s="259"/>
      <c r="BW1925" s="259"/>
      <c r="BX1925" s="259"/>
      <c r="BY1925" s="259"/>
      <c r="BZ1925" s="259"/>
      <c r="CA1925" s="259"/>
      <c r="CB1925" s="259"/>
      <c r="CC1925" s="259"/>
      <c r="CD1925" s="259"/>
      <c r="CE1925" s="259"/>
    </row>
    <row r="1926" spans="46:83" x14ac:dyDescent="0.15">
      <c r="AT1926" s="259"/>
      <c r="AU1926" s="259"/>
      <c r="AV1926" s="259"/>
      <c r="AW1926" s="259"/>
      <c r="AX1926" s="259"/>
      <c r="AY1926" s="259"/>
      <c r="AZ1926" s="259"/>
      <c r="BA1926" s="259"/>
      <c r="BB1926" s="259"/>
      <c r="BC1926" s="259"/>
      <c r="BD1926" s="259"/>
      <c r="BE1926" s="259"/>
      <c r="BF1926" s="259"/>
      <c r="BG1926" s="259"/>
      <c r="BH1926" s="259"/>
      <c r="BI1926" s="259"/>
      <c r="BJ1926" s="259"/>
      <c r="BK1926" s="259"/>
      <c r="BL1926" s="259"/>
      <c r="BM1926" s="259"/>
      <c r="BN1926" s="259"/>
      <c r="BO1926" s="259"/>
      <c r="BP1926" s="259"/>
      <c r="BQ1926" s="259"/>
      <c r="BR1926" s="259"/>
      <c r="BS1926" s="259"/>
      <c r="BT1926" s="259"/>
      <c r="BU1926" s="259"/>
      <c r="BV1926" s="259"/>
      <c r="BW1926" s="259"/>
      <c r="BX1926" s="259"/>
      <c r="BY1926" s="259"/>
      <c r="BZ1926" s="259"/>
      <c r="CA1926" s="259"/>
      <c r="CB1926" s="259"/>
      <c r="CC1926" s="259"/>
      <c r="CD1926" s="259"/>
      <c r="CE1926" s="259"/>
    </row>
    <row r="1927" spans="46:83" x14ac:dyDescent="0.15">
      <c r="AT1927" s="259"/>
      <c r="AU1927" s="259"/>
      <c r="AV1927" s="259"/>
      <c r="AW1927" s="259"/>
      <c r="AX1927" s="259"/>
      <c r="AY1927" s="259"/>
      <c r="AZ1927" s="259"/>
      <c r="BA1927" s="259"/>
      <c r="BB1927" s="259"/>
      <c r="BC1927" s="259"/>
      <c r="BD1927" s="259"/>
      <c r="BE1927" s="259"/>
      <c r="BF1927" s="259"/>
      <c r="BG1927" s="259"/>
      <c r="BH1927" s="259"/>
      <c r="BI1927" s="259"/>
      <c r="BJ1927" s="259"/>
      <c r="BK1927" s="259"/>
      <c r="BL1927" s="259"/>
      <c r="BM1927" s="259"/>
      <c r="BN1927" s="259"/>
      <c r="BO1927" s="259"/>
      <c r="BP1927" s="259"/>
      <c r="BQ1927" s="259"/>
      <c r="BR1927" s="259"/>
      <c r="BS1927" s="259"/>
      <c r="BT1927" s="259"/>
      <c r="BU1927" s="259"/>
      <c r="BV1927" s="259"/>
      <c r="BW1927" s="259"/>
      <c r="BX1927" s="259"/>
      <c r="BY1927" s="259"/>
      <c r="BZ1927" s="259"/>
      <c r="CA1927" s="259"/>
      <c r="CB1927" s="259"/>
      <c r="CC1927" s="259"/>
      <c r="CD1927" s="259"/>
      <c r="CE1927" s="259"/>
    </row>
    <row r="1928" spans="46:83" x14ac:dyDescent="0.15">
      <c r="AT1928" s="259"/>
      <c r="AU1928" s="259"/>
      <c r="AV1928" s="259"/>
      <c r="AW1928" s="259"/>
      <c r="AX1928" s="259"/>
      <c r="AY1928" s="259"/>
      <c r="AZ1928" s="259"/>
      <c r="BA1928" s="259"/>
      <c r="BB1928" s="259"/>
      <c r="BC1928" s="259"/>
      <c r="BD1928" s="259"/>
      <c r="BE1928" s="259"/>
      <c r="BF1928" s="259"/>
      <c r="BG1928" s="259"/>
      <c r="BH1928" s="259"/>
      <c r="BI1928" s="259"/>
      <c r="BJ1928" s="259"/>
      <c r="BK1928" s="259"/>
      <c r="BL1928" s="259"/>
      <c r="BM1928" s="259"/>
      <c r="BN1928" s="259"/>
      <c r="BO1928" s="259"/>
      <c r="BP1928" s="259"/>
      <c r="BQ1928" s="259"/>
      <c r="BR1928" s="259"/>
      <c r="BS1928" s="259"/>
      <c r="BT1928" s="259"/>
      <c r="BU1928" s="259"/>
      <c r="BV1928" s="259"/>
      <c r="BW1928" s="259"/>
      <c r="BX1928" s="259"/>
      <c r="BY1928" s="259"/>
      <c r="BZ1928" s="259"/>
      <c r="CA1928" s="259"/>
      <c r="CB1928" s="259"/>
      <c r="CC1928" s="259"/>
      <c r="CD1928" s="259"/>
      <c r="CE1928" s="259"/>
    </row>
    <row r="1929" spans="46:83" x14ac:dyDescent="0.15">
      <c r="AT1929" s="259"/>
      <c r="AU1929" s="259"/>
      <c r="AV1929" s="259"/>
      <c r="AW1929" s="259"/>
      <c r="AX1929" s="259"/>
      <c r="AY1929" s="259"/>
      <c r="AZ1929" s="259"/>
      <c r="BA1929" s="259"/>
      <c r="BB1929" s="259"/>
      <c r="BC1929" s="259"/>
      <c r="BD1929" s="259"/>
      <c r="BE1929" s="259"/>
      <c r="BF1929" s="259"/>
      <c r="BG1929" s="259"/>
      <c r="BH1929" s="259"/>
      <c r="BI1929" s="259"/>
      <c r="BJ1929" s="259"/>
      <c r="BK1929" s="259"/>
      <c r="BL1929" s="259"/>
      <c r="BM1929" s="259"/>
      <c r="BN1929" s="259"/>
      <c r="BO1929" s="259"/>
      <c r="BP1929" s="259"/>
      <c r="BQ1929" s="259"/>
      <c r="BR1929" s="259"/>
      <c r="BS1929" s="259"/>
      <c r="BT1929" s="259"/>
      <c r="BU1929" s="259"/>
      <c r="BV1929" s="259"/>
      <c r="BW1929" s="259"/>
      <c r="BX1929" s="259"/>
      <c r="BY1929" s="259"/>
      <c r="BZ1929" s="259"/>
      <c r="CA1929" s="259"/>
      <c r="CB1929" s="259"/>
      <c r="CC1929" s="259"/>
      <c r="CD1929" s="259"/>
      <c r="CE1929" s="259"/>
    </row>
    <row r="1930" spans="46:83" x14ac:dyDescent="0.15">
      <c r="AT1930" s="259"/>
      <c r="AU1930" s="259"/>
      <c r="AV1930" s="259"/>
      <c r="AW1930" s="259"/>
      <c r="AX1930" s="259"/>
      <c r="AY1930" s="259"/>
      <c r="AZ1930" s="259"/>
      <c r="BA1930" s="259"/>
      <c r="BB1930" s="259"/>
      <c r="BC1930" s="259"/>
      <c r="BD1930" s="259"/>
      <c r="BE1930" s="259"/>
      <c r="BF1930" s="259"/>
      <c r="BG1930" s="259"/>
      <c r="BH1930" s="259"/>
      <c r="BI1930" s="259"/>
      <c r="BJ1930" s="259"/>
      <c r="BK1930" s="259"/>
      <c r="BL1930" s="259"/>
      <c r="BM1930" s="259"/>
      <c r="BN1930" s="259"/>
      <c r="BO1930" s="259"/>
      <c r="BP1930" s="259"/>
      <c r="BQ1930" s="259"/>
      <c r="BR1930" s="259"/>
      <c r="BS1930" s="259"/>
      <c r="BT1930" s="259"/>
      <c r="BU1930" s="259"/>
      <c r="BV1930" s="259"/>
      <c r="BW1930" s="259"/>
      <c r="BX1930" s="259"/>
      <c r="BY1930" s="259"/>
      <c r="BZ1930" s="259"/>
      <c r="CA1930" s="259"/>
      <c r="CB1930" s="259"/>
      <c r="CC1930" s="259"/>
      <c r="CD1930" s="259"/>
      <c r="CE1930" s="259"/>
    </row>
    <row r="1931" spans="46:83" x14ac:dyDescent="0.15">
      <c r="AT1931" s="259"/>
      <c r="AU1931" s="259"/>
      <c r="AV1931" s="259"/>
      <c r="AW1931" s="259"/>
      <c r="AX1931" s="259"/>
      <c r="AY1931" s="259"/>
      <c r="AZ1931" s="259"/>
      <c r="BA1931" s="259"/>
      <c r="BB1931" s="259"/>
      <c r="BC1931" s="259"/>
      <c r="BD1931" s="259"/>
      <c r="BE1931" s="259"/>
      <c r="BF1931" s="259"/>
      <c r="BG1931" s="259"/>
      <c r="BH1931" s="259"/>
      <c r="BI1931" s="259"/>
      <c r="BJ1931" s="259"/>
      <c r="BK1931" s="259"/>
      <c r="BL1931" s="259"/>
      <c r="BM1931" s="259"/>
      <c r="BN1931" s="259"/>
      <c r="BO1931" s="259"/>
      <c r="BP1931" s="259"/>
      <c r="BQ1931" s="259"/>
      <c r="BR1931" s="259"/>
      <c r="BS1931" s="259"/>
      <c r="BT1931" s="259"/>
      <c r="BU1931" s="259"/>
      <c r="BV1931" s="259"/>
      <c r="BW1931" s="259"/>
      <c r="BX1931" s="259"/>
      <c r="BY1931" s="259"/>
      <c r="BZ1931" s="259"/>
      <c r="CA1931" s="259"/>
      <c r="CB1931" s="259"/>
      <c r="CC1931" s="259"/>
      <c r="CD1931" s="259"/>
      <c r="CE1931" s="259"/>
    </row>
    <row r="1932" spans="46:83" x14ac:dyDescent="0.15">
      <c r="AT1932" s="259"/>
      <c r="AU1932" s="259"/>
      <c r="AV1932" s="259"/>
      <c r="AW1932" s="259"/>
      <c r="AX1932" s="259"/>
      <c r="AY1932" s="259"/>
      <c r="AZ1932" s="259"/>
      <c r="BA1932" s="259"/>
      <c r="BB1932" s="259"/>
      <c r="BC1932" s="259"/>
      <c r="BD1932" s="259"/>
      <c r="BE1932" s="259"/>
      <c r="BF1932" s="259"/>
      <c r="BG1932" s="259"/>
      <c r="BH1932" s="259"/>
      <c r="BI1932" s="259"/>
      <c r="BJ1932" s="259"/>
      <c r="BK1932" s="259"/>
      <c r="BL1932" s="259"/>
      <c r="BM1932" s="259"/>
      <c r="BN1932" s="259"/>
      <c r="BO1932" s="259"/>
      <c r="BP1932" s="259"/>
      <c r="BQ1932" s="259"/>
      <c r="BR1932" s="259"/>
      <c r="BS1932" s="259"/>
      <c r="BT1932" s="259"/>
      <c r="BU1932" s="259"/>
      <c r="BV1932" s="259"/>
      <c r="BW1932" s="259"/>
      <c r="BX1932" s="259"/>
      <c r="BY1932" s="259"/>
      <c r="BZ1932" s="259"/>
      <c r="CA1932" s="259"/>
      <c r="CB1932" s="259"/>
      <c r="CC1932" s="259"/>
      <c r="CD1932" s="259"/>
      <c r="CE1932" s="259"/>
    </row>
    <row r="1933" spans="46:83" x14ac:dyDescent="0.15">
      <c r="AT1933" s="259"/>
      <c r="AU1933" s="259"/>
      <c r="AV1933" s="259"/>
      <c r="AW1933" s="259"/>
      <c r="AX1933" s="259"/>
      <c r="AY1933" s="259"/>
      <c r="AZ1933" s="259"/>
      <c r="BA1933" s="259"/>
      <c r="BB1933" s="259"/>
      <c r="BC1933" s="259"/>
      <c r="BD1933" s="259"/>
      <c r="BE1933" s="259"/>
      <c r="BF1933" s="259"/>
      <c r="BG1933" s="259"/>
      <c r="BH1933" s="259"/>
      <c r="BI1933" s="259"/>
      <c r="BJ1933" s="259"/>
      <c r="BK1933" s="259"/>
      <c r="BL1933" s="259"/>
      <c r="BM1933" s="259"/>
      <c r="BN1933" s="259"/>
      <c r="BO1933" s="259"/>
      <c r="BP1933" s="259"/>
      <c r="BQ1933" s="259"/>
      <c r="BR1933" s="259"/>
      <c r="BS1933" s="259"/>
      <c r="BT1933" s="259"/>
      <c r="BU1933" s="259"/>
      <c r="BV1933" s="259"/>
      <c r="BW1933" s="259"/>
      <c r="BX1933" s="259"/>
      <c r="BY1933" s="259"/>
      <c r="BZ1933" s="259"/>
      <c r="CA1933" s="259"/>
      <c r="CB1933" s="259"/>
      <c r="CC1933" s="259"/>
      <c r="CD1933" s="259"/>
      <c r="CE1933" s="259"/>
    </row>
    <row r="1934" spans="46:83" x14ac:dyDescent="0.15">
      <c r="AT1934" s="259"/>
      <c r="AU1934" s="259"/>
      <c r="AV1934" s="259"/>
      <c r="AW1934" s="259"/>
      <c r="AX1934" s="259"/>
      <c r="AY1934" s="259"/>
      <c r="AZ1934" s="259"/>
      <c r="BA1934" s="259"/>
      <c r="BB1934" s="259"/>
      <c r="BC1934" s="259"/>
      <c r="BD1934" s="259"/>
      <c r="BE1934" s="259"/>
      <c r="BF1934" s="259"/>
      <c r="BG1934" s="259"/>
      <c r="BH1934" s="259"/>
      <c r="BI1934" s="259"/>
      <c r="BJ1934" s="259"/>
      <c r="BK1934" s="259"/>
      <c r="BL1934" s="259"/>
      <c r="BM1934" s="259"/>
      <c r="BN1934" s="259"/>
      <c r="BO1934" s="259"/>
      <c r="BP1934" s="259"/>
      <c r="BQ1934" s="259"/>
      <c r="BR1934" s="259"/>
      <c r="BS1934" s="259"/>
      <c r="BT1934" s="259"/>
      <c r="BU1934" s="259"/>
      <c r="BV1934" s="259"/>
      <c r="BW1934" s="259"/>
      <c r="BX1934" s="259"/>
      <c r="BY1934" s="259"/>
      <c r="BZ1934" s="259"/>
      <c r="CA1934" s="259"/>
      <c r="CB1934" s="259"/>
      <c r="CC1934" s="259"/>
      <c r="CD1934" s="259"/>
      <c r="CE1934" s="259"/>
    </row>
    <row r="1935" spans="46:83" x14ac:dyDescent="0.15">
      <c r="AT1935" s="259"/>
      <c r="AU1935" s="259"/>
      <c r="AV1935" s="259"/>
      <c r="AW1935" s="259"/>
      <c r="AX1935" s="259"/>
      <c r="AY1935" s="259"/>
      <c r="AZ1935" s="259"/>
      <c r="BA1935" s="259"/>
      <c r="BB1935" s="259"/>
      <c r="BC1935" s="259"/>
      <c r="BD1935" s="259"/>
      <c r="BE1935" s="259"/>
      <c r="BF1935" s="259"/>
      <c r="BG1935" s="259"/>
      <c r="BH1935" s="259"/>
      <c r="BI1935" s="259"/>
      <c r="BJ1935" s="259"/>
      <c r="BK1935" s="259"/>
      <c r="BL1935" s="259"/>
      <c r="BM1935" s="259"/>
      <c r="BN1935" s="259"/>
      <c r="BO1935" s="259"/>
      <c r="BP1935" s="259"/>
      <c r="BQ1935" s="259"/>
      <c r="BR1935" s="259"/>
      <c r="BS1935" s="259"/>
      <c r="BT1935" s="259"/>
      <c r="BU1935" s="259"/>
      <c r="BV1935" s="259"/>
      <c r="BW1935" s="259"/>
      <c r="BX1935" s="259"/>
      <c r="BY1935" s="259"/>
      <c r="BZ1935" s="259"/>
      <c r="CA1935" s="259"/>
      <c r="CB1935" s="259"/>
      <c r="CC1935" s="259"/>
      <c r="CD1935" s="259"/>
      <c r="CE1935" s="259"/>
    </row>
    <row r="1936" spans="46:83" x14ac:dyDescent="0.15">
      <c r="AT1936" s="259"/>
      <c r="AU1936" s="259"/>
      <c r="AV1936" s="259"/>
      <c r="AW1936" s="259"/>
      <c r="AX1936" s="259"/>
      <c r="AY1936" s="259"/>
      <c r="AZ1936" s="259"/>
      <c r="BA1936" s="259"/>
      <c r="BB1936" s="259"/>
      <c r="BC1936" s="259"/>
      <c r="BD1936" s="259"/>
      <c r="BE1936" s="259"/>
      <c r="BF1936" s="259"/>
      <c r="BG1936" s="259"/>
      <c r="BH1936" s="259"/>
      <c r="BI1936" s="259"/>
      <c r="BJ1936" s="259"/>
      <c r="BK1936" s="259"/>
      <c r="BL1936" s="259"/>
      <c r="BM1936" s="259"/>
      <c r="BN1936" s="259"/>
      <c r="BO1936" s="259"/>
      <c r="BP1936" s="259"/>
      <c r="BQ1936" s="259"/>
      <c r="BR1936" s="259"/>
      <c r="BS1936" s="259"/>
      <c r="BT1936" s="259"/>
      <c r="BU1936" s="259"/>
      <c r="BV1936" s="259"/>
      <c r="BW1936" s="259"/>
      <c r="BX1936" s="259"/>
      <c r="BY1936" s="259"/>
      <c r="BZ1936" s="259"/>
      <c r="CA1936" s="259"/>
      <c r="CB1936" s="259"/>
      <c r="CC1936" s="259"/>
      <c r="CD1936" s="259"/>
      <c r="CE1936" s="259"/>
    </row>
    <row r="1937" spans="46:83" x14ac:dyDescent="0.15">
      <c r="AT1937" s="259"/>
      <c r="AU1937" s="259"/>
      <c r="AV1937" s="259"/>
      <c r="AW1937" s="259"/>
      <c r="AX1937" s="259"/>
      <c r="AY1937" s="259"/>
      <c r="AZ1937" s="259"/>
      <c r="BA1937" s="259"/>
      <c r="BB1937" s="259"/>
      <c r="BC1937" s="259"/>
      <c r="BD1937" s="259"/>
      <c r="BE1937" s="259"/>
      <c r="BF1937" s="259"/>
      <c r="BG1937" s="259"/>
      <c r="BH1937" s="259"/>
      <c r="BI1937" s="259"/>
      <c r="BJ1937" s="259"/>
      <c r="BK1937" s="259"/>
      <c r="BL1937" s="259"/>
      <c r="BM1937" s="259"/>
      <c r="BN1937" s="259"/>
      <c r="BO1937" s="259"/>
      <c r="BP1937" s="259"/>
      <c r="BQ1937" s="259"/>
      <c r="BR1937" s="259"/>
      <c r="BS1937" s="259"/>
      <c r="BT1937" s="259"/>
      <c r="BU1937" s="259"/>
      <c r="BV1937" s="259"/>
      <c r="BW1937" s="259"/>
      <c r="BX1937" s="259"/>
      <c r="BY1937" s="259"/>
      <c r="BZ1937" s="259"/>
      <c r="CA1937" s="259"/>
      <c r="CB1937" s="259"/>
      <c r="CC1937" s="259"/>
      <c r="CD1937" s="259"/>
      <c r="CE1937" s="259"/>
    </row>
    <row r="1938" spans="46:83" x14ac:dyDescent="0.15">
      <c r="AT1938" s="259"/>
      <c r="AU1938" s="259"/>
      <c r="AV1938" s="259"/>
      <c r="AW1938" s="259"/>
      <c r="AX1938" s="259"/>
      <c r="AY1938" s="259"/>
      <c r="AZ1938" s="259"/>
      <c r="BA1938" s="259"/>
      <c r="BB1938" s="259"/>
      <c r="BC1938" s="259"/>
      <c r="BD1938" s="259"/>
      <c r="BE1938" s="259"/>
      <c r="BF1938" s="259"/>
      <c r="BG1938" s="259"/>
      <c r="BH1938" s="259"/>
      <c r="BI1938" s="259"/>
      <c r="BJ1938" s="259"/>
      <c r="BK1938" s="259"/>
      <c r="BL1938" s="259"/>
      <c r="BM1938" s="259"/>
      <c r="BN1938" s="259"/>
      <c r="BO1938" s="259"/>
      <c r="BP1938" s="259"/>
      <c r="BQ1938" s="259"/>
      <c r="BR1938" s="259"/>
      <c r="BS1938" s="259"/>
      <c r="BT1938" s="259"/>
      <c r="BU1938" s="259"/>
      <c r="BV1938" s="259"/>
      <c r="BW1938" s="259"/>
      <c r="BX1938" s="259"/>
      <c r="BY1938" s="259"/>
      <c r="BZ1938" s="259"/>
      <c r="CA1938" s="259"/>
      <c r="CB1938" s="259"/>
      <c r="CC1938" s="259"/>
      <c r="CD1938" s="259"/>
      <c r="CE1938" s="259"/>
    </row>
    <row r="1939" spans="46:83" x14ac:dyDescent="0.15">
      <c r="AT1939" s="259"/>
      <c r="AU1939" s="259"/>
      <c r="AV1939" s="259"/>
      <c r="AW1939" s="259"/>
      <c r="AX1939" s="259"/>
      <c r="AY1939" s="259"/>
      <c r="AZ1939" s="259"/>
      <c r="BA1939" s="259"/>
      <c r="BB1939" s="259"/>
      <c r="BC1939" s="259"/>
      <c r="BD1939" s="259"/>
      <c r="BE1939" s="259"/>
      <c r="BF1939" s="259"/>
      <c r="BG1939" s="259"/>
      <c r="BH1939" s="259"/>
      <c r="BI1939" s="259"/>
      <c r="BJ1939" s="259"/>
      <c r="BK1939" s="259"/>
      <c r="BL1939" s="259"/>
      <c r="BM1939" s="259"/>
      <c r="BN1939" s="259"/>
      <c r="BO1939" s="259"/>
      <c r="BP1939" s="259"/>
      <c r="BQ1939" s="259"/>
      <c r="BR1939" s="259"/>
      <c r="BS1939" s="259"/>
      <c r="BT1939" s="259"/>
      <c r="BU1939" s="259"/>
      <c r="BV1939" s="259"/>
      <c r="BW1939" s="259"/>
      <c r="BX1939" s="259"/>
      <c r="BY1939" s="259"/>
      <c r="BZ1939" s="259"/>
      <c r="CA1939" s="259"/>
      <c r="CB1939" s="259"/>
      <c r="CC1939" s="259"/>
      <c r="CD1939" s="259"/>
      <c r="CE1939" s="259"/>
    </row>
    <row r="1940" spans="46:83" x14ac:dyDescent="0.15">
      <c r="AT1940" s="259"/>
      <c r="AU1940" s="259"/>
      <c r="AV1940" s="259"/>
      <c r="AW1940" s="259"/>
      <c r="AX1940" s="259"/>
      <c r="AY1940" s="259"/>
      <c r="AZ1940" s="259"/>
      <c r="BA1940" s="259"/>
      <c r="BB1940" s="259"/>
      <c r="BC1940" s="259"/>
      <c r="BD1940" s="259"/>
      <c r="BE1940" s="259"/>
      <c r="BF1940" s="259"/>
      <c r="BG1940" s="259"/>
      <c r="BH1940" s="259"/>
      <c r="BI1940" s="259"/>
      <c r="BJ1940" s="259"/>
      <c r="BK1940" s="259"/>
      <c r="BL1940" s="259"/>
      <c r="BM1940" s="259"/>
      <c r="BN1940" s="259"/>
      <c r="BO1940" s="259"/>
      <c r="BP1940" s="259"/>
      <c r="BQ1940" s="259"/>
      <c r="BR1940" s="259"/>
      <c r="BS1940" s="259"/>
      <c r="BT1940" s="259"/>
      <c r="BU1940" s="259"/>
      <c r="BV1940" s="259"/>
      <c r="BW1940" s="259"/>
      <c r="BX1940" s="259"/>
      <c r="BY1940" s="259"/>
      <c r="BZ1940" s="259"/>
      <c r="CA1940" s="259"/>
      <c r="CB1940" s="259"/>
      <c r="CC1940" s="259"/>
      <c r="CD1940" s="259"/>
      <c r="CE1940" s="259"/>
    </row>
    <row r="1941" spans="46:83" x14ac:dyDescent="0.15">
      <c r="AT1941" s="259"/>
      <c r="AU1941" s="259"/>
      <c r="AV1941" s="259"/>
      <c r="AW1941" s="259"/>
      <c r="AX1941" s="259"/>
      <c r="AY1941" s="259"/>
      <c r="AZ1941" s="259"/>
      <c r="BA1941" s="259"/>
      <c r="BB1941" s="259"/>
      <c r="BC1941" s="259"/>
      <c r="BD1941" s="259"/>
      <c r="BE1941" s="259"/>
      <c r="BF1941" s="259"/>
      <c r="BG1941" s="259"/>
      <c r="BH1941" s="259"/>
      <c r="BI1941" s="259"/>
      <c r="BJ1941" s="259"/>
      <c r="BK1941" s="259"/>
      <c r="BL1941" s="259"/>
      <c r="BM1941" s="259"/>
      <c r="BN1941" s="259"/>
      <c r="BO1941" s="259"/>
      <c r="BP1941" s="259"/>
      <c r="BQ1941" s="259"/>
      <c r="BR1941" s="259"/>
      <c r="BS1941" s="259"/>
      <c r="BT1941" s="259"/>
      <c r="BU1941" s="259"/>
      <c r="BV1941" s="259"/>
      <c r="BW1941" s="259"/>
      <c r="BX1941" s="259"/>
      <c r="BY1941" s="259"/>
      <c r="BZ1941" s="259"/>
      <c r="CA1941" s="259"/>
      <c r="CB1941" s="259"/>
      <c r="CC1941" s="259"/>
      <c r="CD1941" s="259"/>
      <c r="CE1941" s="259"/>
    </row>
    <row r="1942" spans="46:83" x14ac:dyDescent="0.15">
      <c r="AT1942" s="259"/>
      <c r="AU1942" s="259"/>
      <c r="AV1942" s="259"/>
      <c r="AW1942" s="259"/>
      <c r="AX1942" s="259"/>
      <c r="AY1942" s="259"/>
      <c r="AZ1942" s="259"/>
      <c r="BA1942" s="259"/>
      <c r="BB1942" s="259"/>
      <c r="BC1942" s="259"/>
      <c r="BD1942" s="259"/>
      <c r="BE1942" s="259"/>
      <c r="BF1942" s="259"/>
      <c r="BG1942" s="259"/>
      <c r="BH1942" s="259"/>
      <c r="BI1942" s="259"/>
      <c r="BJ1942" s="259"/>
      <c r="BK1942" s="259"/>
      <c r="BL1942" s="259"/>
      <c r="BM1942" s="259"/>
      <c r="BN1942" s="259"/>
      <c r="BO1942" s="259"/>
      <c r="BP1942" s="259"/>
      <c r="BQ1942" s="259"/>
      <c r="BR1942" s="259"/>
      <c r="BS1942" s="259"/>
      <c r="BT1942" s="259"/>
      <c r="BU1942" s="259"/>
      <c r="BV1942" s="259"/>
      <c r="BW1942" s="259"/>
      <c r="BX1942" s="259"/>
      <c r="BY1942" s="259"/>
      <c r="BZ1942" s="259"/>
      <c r="CA1942" s="259"/>
      <c r="CB1942" s="259"/>
      <c r="CC1942" s="259"/>
      <c r="CD1942" s="259"/>
      <c r="CE1942" s="259"/>
    </row>
    <row r="1943" spans="46:83" x14ac:dyDescent="0.15">
      <c r="AT1943" s="259"/>
      <c r="AU1943" s="259"/>
      <c r="AV1943" s="259"/>
      <c r="AW1943" s="259"/>
      <c r="AX1943" s="259"/>
      <c r="AY1943" s="259"/>
      <c r="AZ1943" s="259"/>
      <c r="BA1943" s="259"/>
      <c r="BB1943" s="259"/>
      <c r="BC1943" s="259"/>
      <c r="BD1943" s="259"/>
      <c r="BE1943" s="259"/>
      <c r="BF1943" s="259"/>
      <c r="BG1943" s="259"/>
      <c r="BH1943" s="259"/>
      <c r="BI1943" s="259"/>
      <c r="BJ1943" s="259"/>
      <c r="BK1943" s="259"/>
      <c r="BL1943" s="259"/>
      <c r="BM1943" s="259"/>
      <c r="BN1943" s="259"/>
      <c r="BO1943" s="259"/>
      <c r="BP1943" s="259"/>
      <c r="BQ1943" s="259"/>
      <c r="BR1943" s="259"/>
      <c r="BS1943" s="259"/>
      <c r="BT1943" s="259"/>
      <c r="BU1943" s="259"/>
      <c r="BV1943" s="259"/>
      <c r="BW1943" s="259"/>
      <c r="BX1943" s="259"/>
      <c r="BY1943" s="259"/>
      <c r="BZ1943" s="259"/>
      <c r="CA1943" s="259"/>
      <c r="CB1943" s="259"/>
      <c r="CC1943" s="259"/>
      <c r="CD1943" s="259"/>
      <c r="CE1943" s="259"/>
    </row>
    <row r="1944" spans="46:83" x14ac:dyDescent="0.15">
      <c r="AT1944" s="259"/>
      <c r="AU1944" s="259"/>
      <c r="AV1944" s="259"/>
      <c r="AW1944" s="259"/>
      <c r="AX1944" s="259"/>
      <c r="AY1944" s="259"/>
      <c r="AZ1944" s="259"/>
      <c r="BA1944" s="259"/>
      <c r="BB1944" s="259"/>
      <c r="BC1944" s="259"/>
      <c r="BD1944" s="259"/>
      <c r="BE1944" s="259"/>
      <c r="BF1944" s="259"/>
      <c r="BG1944" s="259"/>
      <c r="BH1944" s="259"/>
      <c r="BI1944" s="259"/>
      <c r="BJ1944" s="259"/>
      <c r="BK1944" s="259"/>
      <c r="BL1944" s="259"/>
      <c r="BM1944" s="259"/>
      <c r="BN1944" s="259"/>
      <c r="BO1944" s="259"/>
      <c r="BP1944" s="259"/>
      <c r="BQ1944" s="259"/>
      <c r="BR1944" s="259"/>
      <c r="BS1944" s="259"/>
      <c r="BT1944" s="259"/>
      <c r="BU1944" s="259"/>
      <c r="BV1944" s="259"/>
      <c r="BW1944" s="259"/>
      <c r="BX1944" s="259"/>
      <c r="BY1944" s="259"/>
      <c r="BZ1944" s="259"/>
      <c r="CA1944" s="259"/>
      <c r="CB1944" s="259"/>
      <c r="CC1944" s="259"/>
      <c r="CD1944" s="259"/>
      <c r="CE1944" s="259"/>
    </row>
    <row r="1945" spans="46:83" x14ac:dyDescent="0.15">
      <c r="AT1945" s="259"/>
      <c r="AU1945" s="259"/>
      <c r="AV1945" s="259"/>
      <c r="AW1945" s="259"/>
      <c r="AX1945" s="259"/>
      <c r="AY1945" s="259"/>
      <c r="AZ1945" s="259"/>
      <c r="BA1945" s="259"/>
      <c r="BB1945" s="259"/>
      <c r="BC1945" s="259"/>
      <c r="BD1945" s="259"/>
      <c r="BE1945" s="259"/>
      <c r="BF1945" s="259"/>
      <c r="BG1945" s="259"/>
      <c r="BH1945" s="259"/>
      <c r="BI1945" s="259"/>
      <c r="BJ1945" s="259"/>
      <c r="BK1945" s="259"/>
      <c r="BL1945" s="259"/>
      <c r="BM1945" s="259"/>
      <c r="BN1945" s="259"/>
      <c r="BO1945" s="259"/>
      <c r="BP1945" s="259"/>
      <c r="BQ1945" s="259"/>
      <c r="BR1945" s="259"/>
      <c r="BS1945" s="259"/>
      <c r="BT1945" s="259"/>
      <c r="BU1945" s="259"/>
      <c r="BV1945" s="259"/>
      <c r="BW1945" s="259"/>
      <c r="BX1945" s="259"/>
      <c r="BY1945" s="259"/>
      <c r="BZ1945" s="259"/>
      <c r="CA1945" s="259"/>
      <c r="CB1945" s="259"/>
      <c r="CC1945" s="259"/>
      <c r="CD1945" s="259"/>
      <c r="CE1945" s="259"/>
    </row>
    <row r="1946" spans="46:83" x14ac:dyDescent="0.15">
      <c r="AT1946" s="259"/>
      <c r="AU1946" s="259"/>
      <c r="AV1946" s="259"/>
      <c r="AW1946" s="259"/>
      <c r="AX1946" s="259"/>
      <c r="AY1946" s="259"/>
      <c r="AZ1946" s="259"/>
      <c r="BA1946" s="259"/>
      <c r="BB1946" s="259"/>
      <c r="BC1946" s="259"/>
      <c r="BD1946" s="259"/>
      <c r="BE1946" s="259"/>
      <c r="BF1946" s="259"/>
      <c r="BG1946" s="259"/>
      <c r="BH1946" s="259"/>
      <c r="BI1946" s="259"/>
      <c r="BJ1946" s="259"/>
      <c r="BK1946" s="259"/>
      <c r="BL1946" s="259"/>
      <c r="BM1946" s="259"/>
      <c r="BN1946" s="259"/>
      <c r="BO1946" s="259"/>
      <c r="BP1946" s="259"/>
      <c r="BQ1946" s="259"/>
      <c r="BR1946" s="259"/>
      <c r="BS1946" s="259"/>
      <c r="BT1946" s="259"/>
      <c r="BU1946" s="259"/>
      <c r="BV1946" s="259"/>
      <c r="BW1946" s="259"/>
      <c r="BX1946" s="259"/>
      <c r="BY1946" s="259"/>
      <c r="BZ1946" s="259"/>
      <c r="CA1946" s="259"/>
      <c r="CB1946" s="259"/>
      <c r="CC1946" s="259"/>
      <c r="CD1946" s="259"/>
      <c r="CE1946" s="259"/>
    </row>
    <row r="1947" spans="46:83" x14ac:dyDescent="0.15">
      <c r="AT1947" s="259"/>
      <c r="AU1947" s="259"/>
      <c r="AV1947" s="259"/>
      <c r="AW1947" s="259"/>
      <c r="AX1947" s="259"/>
      <c r="AY1947" s="259"/>
      <c r="AZ1947" s="259"/>
      <c r="BA1947" s="259"/>
      <c r="BB1947" s="259"/>
      <c r="BC1947" s="259"/>
      <c r="BD1947" s="259"/>
      <c r="BE1947" s="259"/>
      <c r="BF1947" s="259"/>
      <c r="BG1947" s="259"/>
      <c r="BH1947" s="259"/>
      <c r="BI1947" s="259"/>
      <c r="BJ1947" s="259"/>
      <c r="BK1947" s="259"/>
      <c r="BL1947" s="259"/>
      <c r="BM1947" s="259"/>
      <c r="BN1947" s="259"/>
      <c r="BO1947" s="259"/>
      <c r="BP1947" s="259"/>
      <c r="BQ1947" s="259"/>
      <c r="BR1947" s="259"/>
      <c r="BS1947" s="259"/>
      <c r="BT1947" s="259"/>
      <c r="BU1947" s="259"/>
      <c r="BV1947" s="259"/>
      <c r="BW1947" s="259"/>
      <c r="BX1947" s="259"/>
      <c r="BY1947" s="259"/>
      <c r="BZ1947" s="259"/>
      <c r="CA1947" s="259"/>
      <c r="CB1947" s="259"/>
      <c r="CC1947" s="259"/>
      <c r="CD1947" s="259"/>
      <c r="CE1947" s="259"/>
    </row>
    <row r="1948" spans="46:83" x14ac:dyDescent="0.15">
      <c r="AT1948" s="259"/>
      <c r="AU1948" s="259"/>
      <c r="AV1948" s="259"/>
      <c r="AW1948" s="259"/>
      <c r="AX1948" s="259"/>
      <c r="AY1948" s="259"/>
      <c r="AZ1948" s="259"/>
      <c r="BA1948" s="259"/>
      <c r="BB1948" s="259"/>
      <c r="BC1948" s="259"/>
      <c r="BD1948" s="259"/>
      <c r="BE1948" s="259"/>
      <c r="BF1948" s="259"/>
      <c r="BG1948" s="259"/>
      <c r="BH1948" s="259"/>
      <c r="BI1948" s="259"/>
      <c r="BJ1948" s="259"/>
      <c r="BK1948" s="259"/>
      <c r="BL1948" s="259"/>
      <c r="BM1948" s="259"/>
      <c r="BN1948" s="259"/>
      <c r="BO1948" s="259"/>
      <c r="BP1948" s="259"/>
      <c r="BQ1948" s="259"/>
      <c r="BR1948" s="259"/>
      <c r="BS1948" s="259"/>
      <c r="BT1948" s="259"/>
      <c r="BU1948" s="259"/>
      <c r="BV1948" s="259"/>
      <c r="BW1948" s="259"/>
      <c r="BX1948" s="259"/>
      <c r="BY1948" s="259"/>
      <c r="BZ1948" s="259"/>
      <c r="CA1948" s="259"/>
      <c r="CB1948" s="259"/>
      <c r="CC1948" s="259"/>
      <c r="CD1948" s="259"/>
      <c r="CE1948" s="259"/>
    </row>
    <row r="1949" spans="46:83" x14ac:dyDescent="0.15">
      <c r="AT1949" s="259"/>
      <c r="AU1949" s="259"/>
      <c r="AV1949" s="259"/>
      <c r="AW1949" s="259"/>
      <c r="AX1949" s="259"/>
      <c r="AY1949" s="259"/>
      <c r="AZ1949" s="259"/>
      <c r="BA1949" s="259"/>
      <c r="BB1949" s="259"/>
      <c r="BC1949" s="259"/>
      <c r="BD1949" s="259"/>
      <c r="BE1949" s="259"/>
      <c r="BF1949" s="259"/>
      <c r="BG1949" s="259"/>
      <c r="BH1949" s="259"/>
      <c r="BI1949" s="259"/>
      <c r="BJ1949" s="259"/>
      <c r="BK1949" s="259"/>
      <c r="BL1949" s="259"/>
      <c r="BM1949" s="259"/>
      <c r="BN1949" s="259"/>
      <c r="BO1949" s="259"/>
      <c r="BP1949" s="259"/>
      <c r="BQ1949" s="259"/>
      <c r="BR1949" s="259"/>
      <c r="BS1949" s="259"/>
      <c r="BT1949" s="259"/>
      <c r="BU1949" s="259"/>
      <c r="BV1949" s="259"/>
      <c r="BW1949" s="259"/>
      <c r="BX1949" s="259"/>
      <c r="BY1949" s="259"/>
      <c r="BZ1949" s="259"/>
      <c r="CA1949" s="259"/>
      <c r="CB1949" s="259"/>
      <c r="CC1949" s="259"/>
      <c r="CD1949" s="259"/>
      <c r="CE1949" s="259"/>
    </row>
    <row r="1950" spans="46:83" x14ac:dyDescent="0.15">
      <c r="AT1950" s="259"/>
      <c r="AU1950" s="259"/>
      <c r="AV1950" s="259"/>
      <c r="AW1950" s="259"/>
      <c r="AX1950" s="259"/>
      <c r="AY1950" s="259"/>
      <c r="AZ1950" s="259"/>
      <c r="BA1950" s="259"/>
      <c r="BB1950" s="259"/>
      <c r="BC1950" s="259"/>
      <c r="BD1950" s="259"/>
      <c r="BE1950" s="259"/>
      <c r="BF1950" s="259"/>
      <c r="BG1950" s="259"/>
      <c r="BH1950" s="259"/>
      <c r="BI1950" s="259"/>
      <c r="BJ1950" s="259"/>
      <c r="BK1950" s="259"/>
      <c r="BL1950" s="259"/>
      <c r="BM1950" s="259"/>
      <c r="BN1950" s="259"/>
      <c r="BO1950" s="259"/>
      <c r="BP1950" s="259"/>
      <c r="BQ1950" s="259"/>
      <c r="BR1950" s="259"/>
      <c r="BS1950" s="259"/>
      <c r="BT1950" s="259"/>
      <c r="BU1950" s="259"/>
      <c r="BV1950" s="259"/>
      <c r="BW1950" s="259"/>
      <c r="BX1950" s="259"/>
      <c r="BY1950" s="259"/>
      <c r="BZ1950" s="259"/>
      <c r="CA1950" s="259"/>
      <c r="CB1950" s="259"/>
      <c r="CC1950" s="259"/>
      <c r="CD1950" s="259"/>
      <c r="CE1950" s="259"/>
    </row>
    <row r="1951" spans="46:83" x14ac:dyDescent="0.15">
      <c r="AT1951" s="259"/>
      <c r="AU1951" s="259"/>
      <c r="AV1951" s="259"/>
      <c r="AW1951" s="259"/>
      <c r="AX1951" s="259"/>
      <c r="AY1951" s="259"/>
      <c r="AZ1951" s="259"/>
      <c r="BA1951" s="259"/>
      <c r="BB1951" s="259"/>
      <c r="BC1951" s="259"/>
      <c r="BD1951" s="259"/>
      <c r="BE1951" s="259"/>
      <c r="BF1951" s="259"/>
      <c r="BG1951" s="259"/>
      <c r="BH1951" s="259"/>
      <c r="BI1951" s="259"/>
      <c r="BJ1951" s="259"/>
      <c r="BK1951" s="259"/>
      <c r="BL1951" s="259"/>
      <c r="BM1951" s="259"/>
      <c r="BN1951" s="259"/>
      <c r="BO1951" s="259"/>
      <c r="BP1951" s="259"/>
      <c r="BQ1951" s="259"/>
      <c r="BR1951" s="259"/>
      <c r="BS1951" s="259"/>
      <c r="BT1951" s="259"/>
      <c r="BU1951" s="259"/>
      <c r="BV1951" s="259"/>
      <c r="BW1951" s="259"/>
      <c r="BX1951" s="259"/>
      <c r="BY1951" s="259"/>
      <c r="BZ1951" s="259"/>
      <c r="CA1951" s="259"/>
      <c r="CB1951" s="259"/>
      <c r="CC1951" s="259"/>
      <c r="CD1951" s="259"/>
      <c r="CE1951" s="259"/>
    </row>
    <row r="1952" spans="46:83" x14ac:dyDescent="0.15">
      <c r="AT1952" s="259"/>
      <c r="AU1952" s="259"/>
      <c r="AV1952" s="259"/>
      <c r="AW1952" s="259"/>
      <c r="AX1952" s="259"/>
      <c r="AY1952" s="259"/>
      <c r="AZ1952" s="259"/>
      <c r="BA1952" s="259"/>
      <c r="BB1952" s="259"/>
      <c r="BC1952" s="259"/>
      <c r="BD1952" s="259"/>
      <c r="BE1952" s="259"/>
      <c r="BF1952" s="259"/>
      <c r="BG1952" s="259"/>
      <c r="BH1952" s="259"/>
      <c r="BI1952" s="259"/>
      <c r="BJ1952" s="259"/>
      <c r="BK1952" s="259"/>
      <c r="BL1952" s="259"/>
      <c r="BM1952" s="259"/>
      <c r="BN1952" s="259"/>
      <c r="BO1952" s="259"/>
      <c r="BP1952" s="259"/>
      <c r="BQ1952" s="259"/>
      <c r="BR1952" s="259"/>
      <c r="BS1952" s="259"/>
      <c r="BT1952" s="259"/>
      <c r="BU1952" s="259"/>
      <c r="BV1952" s="259"/>
      <c r="BW1952" s="259"/>
      <c r="BX1952" s="259"/>
      <c r="BY1952" s="259"/>
      <c r="BZ1952" s="259"/>
      <c r="CA1952" s="259"/>
      <c r="CB1952" s="259"/>
      <c r="CC1952" s="259"/>
      <c r="CD1952" s="259"/>
      <c r="CE1952" s="259"/>
    </row>
    <row r="1953" spans="46:83" x14ac:dyDescent="0.15">
      <c r="AT1953" s="259"/>
      <c r="AU1953" s="259"/>
      <c r="AV1953" s="259"/>
      <c r="AW1953" s="259"/>
      <c r="AX1953" s="259"/>
      <c r="AY1953" s="259"/>
      <c r="AZ1953" s="259"/>
      <c r="BA1953" s="259"/>
      <c r="BB1953" s="259"/>
      <c r="BC1953" s="259"/>
      <c r="BD1953" s="259"/>
      <c r="BE1953" s="259"/>
      <c r="BF1953" s="259"/>
      <c r="BG1953" s="259"/>
      <c r="BH1953" s="259"/>
      <c r="BI1953" s="259"/>
      <c r="BJ1953" s="259"/>
      <c r="BK1953" s="259"/>
      <c r="BL1953" s="259"/>
      <c r="BM1953" s="259"/>
      <c r="BN1953" s="259"/>
      <c r="BO1953" s="259"/>
      <c r="BP1953" s="259"/>
      <c r="BQ1953" s="259"/>
      <c r="BR1953" s="259"/>
      <c r="BS1953" s="259"/>
      <c r="BT1953" s="259"/>
      <c r="BU1953" s="259"/>
      <c r="BV1953" s="259"/>
      <c r="BW1953" s="259"/>
      <c r="BX1953" s="259"/>
      <c r="BY1953" s="259"/>
      <c r="BZ1953" s="259"/>
      <c r="CA1953" s="259"/>
      <c r="CB1953" s="259"/>
      <c r="CC1953" s="259"/>
      <c r="CD1953" s="259"/>
      <c r="CE1953" s="259"/>
    </row>
    <row r="1954" spans="46:83" x14ac:dyDescent="0.15">
      <c r="AT1954" s="259"/>
      <c r="AU1954" s="259"/>
      <c r="AV1954" s="259"/>
      <c r="AW1954" s="259"/>
      <c r="AX1954" s="259"/>
      <c r="AY1954" s="259"/>
      <c r="AZ1954" s="259"/>
      <c r="BA1954" s="259"/>
      <c r="BB1954" s="259"/>
      <c r="BC1954" s="259"/>
      <c r="BD1954" s="259"/>
      <c r="BE1954" s="259"/>
      <c r="BF1954" s="259"/>
      <c r="BG1954" s="259"/>
      <c r="BH1954" s="259"/>
      <c r="BI1954" s="259"/>
      <c r="BJ1954" s="259"/>
      <c r="BK1954" s="259"/>
      <c r="BL1954" s="259"/>
      <c r="BM1954" s="259"/>
      <c r="BN1954" s="259"/>
      <c r="BO1954" s="259"/>
      <c r="BP1954" s="259"/>
      <c r="BQ1954" s="259"/>
      <c r="BR1954" s="259"/>
      <c r="BS1954" s="259"/>
      <c r="BT1954" s="259"/>
      <c r="BU1954" s="259"/>
      <c r="BV1954" s="259"/>
      <c r="BW1954" s="259"/>
      <c r="BX1954" s="259"/>
      <c r="BY1954" s="259"/>
      <c r="BZ1954" s="259"/>
      <c r="CA1954" s="259"/>
      <c r="CB1954" s="259"/>
      <c r="CC1954" s="259"/>
      <c r="CD1954" s="259"/>
      <c r="CE1954" s="259"/>
    </row>
    <row r="1955" spans="46:83" x14ac:dyDescent="0.15">
      <c r="AT1955" s="259"/>
      <c r="AU1955" s="259"/>
      <c r="AV1955" s="259"/>
      <c r="AW1955" s="259"/>
      <c r="AX1955" s="259"/>
      <c r="AY1955" s="259"/>
      <c r="AZ1955" s="259"/>
      <c r="BA1955" s="259"/>
      <c r="BB1955" s="259"/>
      <c r="BC1955" s="259"/>
      <c r="BD1955" s="259"/>
      <c r="BE1955" s="259"/>
      <c r="BF1955" s="259"/>
      <c r="BG1955" s="259"/>
      <c r="BH1955" s="259"/>
      <c r="BI1955" s="259"/>
      <c r="BJ1955" s="259"/>
      <c r="BK1955" s="259"/>
      <c r="BL1955" s="259"/>
      <c r="BM1955" s="259"/>
      <c r="BN1955" s="259"/>
      <c r="BO1955" s="259"/>
      <c r="BP1955" s="259"/>
      <c r="BQ1955" s="259"/>
      <c r="BR1955" s="259"/>
      <c r="BS1955" s="259"/>
      <c r="BT1955" s="259"/>
      <c r="BU1955" s="259"/>
      <c r="BV1955" s="259"/>
      <c r="BW1955" s="259"/>
      <c r="BX1955" s="259"/>
      <c r="BY1955" s="259"/>
      <c r="BZ1955" s="259"/>
      <c r="CA1955" s="259"/>
      <c r="CB1955" s="259"/>
      <c r="CC1955" s="259"/>
      <c r="CD1955" s="259"/>
      <c r="CE1955" s="259"/>
    </row>
    <row r="1956" spans="46:83" x14ac:dyDescent="0.15">
      <c r="AT1956" s="259"/>
      <c r="AU1956" s="259"/>
      <c r="AV1956" s="259"/>
      <c r="AW1956" s="259"/>
      <c r="AX1956" s="259"/>
      <c r="AY1956" s="259"/>
      <c r="AZ1956" s="259"/>
      <c r="BA1956" s="259"/>
      <c r="BB1956" s="259"/>
      <c r="BC1956" s="259"/>
      <c r="BD1956" s="259"/>
      <c r="BE1956" s="259"/>
      <c r="BF1956" s="259"/>
      <c r="BG1956" s="259"/>
      <c r="BH1956" s="259"/>
      <c r="BI1956" s="259"/>
      <c r="BJ1956" s="259"/>
      <c r="BK1956" s="259"/>
      <c r="BL1956" s="259"/>
      <c r="BM1956" s="259"/>
      <c r="BN1956" s="259"/>
      <c r="BO1956" s="259"/>
      <c r="BP1956" s="259"/>
      <c r="BQ1956" s="259"/>
      <c r="BR1956" s="259"/>
      <c r="BS1956" s="259"/>
      <c r="BT1956" s="259"/>
      <c r="BU1956" s="259"/>
      <c r="BV1956" s="259"/>
      <c r="BW1956" s="259"/>
      <c r="BX1956" s="259"/>
      <c r="BY1956" s="259"/>
      <c r="BZ1956" s="259"/>
      <c r="CA1956" s="259"/>
      <c r="CB1956" s="259"/>
      <c r="CC1956" s="259"/>
      <c r="CD1956" s="259"/>
      <c r="CE1956" s="259"/>
    </row>
    <row r="1957" spans="46:83" x14ac:dyDescent="0.15">
      <c r="AT1957" s="259"/>
      <c r="AU1957" s="259"/>
      <c r="AV1957" s="259"/>
      <c r="AW1957" s="259"/>
      <c r="AX1957" s="259"/>
      <c r="AY1957" s="259"/>
      <c r="AZ1957" s="259"/>
      <c r="BA1957" s="259"/>
      <c r="BB1957" s="259"/>
      <c r="BC1957" s="259"/>
      <c r="BD1957" s="259"/>
      <c r="BE1957" s="259"/>
      <c r="BF1957" s="259"/>
      <c r="BG1957" s="259"/>
      <c r="BH1957" s="259"/>
      <c r="BI1957" s="259"/>
      <c r="BJ1957" s="259"/>
      <c r="BK1957" s="259"/>
      <c r="BL1957" s="259"/>
      <c r="BM1957" s="259"/>
      <c r="BN1957" s="259"/>
      <c r="BO1957" s="259"/>
      <c r="BP1957" s="259"/>
      <c r="BQ1957" s="259"/>
      <c r="BR1957" s="259"/>
      <c r="BS1957" s="259"/>
      <c r="BT1957" s="259"/>
      <c r="BU1957" s="259"/>
      <c r="BV1957" s="259"/>
      <c r="BW1957" s="259"/>
      <c r="BX1957" s="259"/>
      <c r="BY1957" s="259"/>
      <c r="BZ1957" s="259"/>
      <c r="CA1957" s="259"/>
      <c r="CB1957" s="259"/>
      <c r="CC1957" s="259"/>
      <c r="CD1957" s="259"/>
      <c r="CE1957" s="259"/>
    </row>
    <row r="1958" spans="46:83" x14ac:dyDescent="0.15">
      <c r="AT1958" s="259"/>
      <c r="AU1958" s="259"/>
      <c r="AV1958" s="259"/>
      <c r="AW1958" s="259"/>
      <c r="AX1958" s="259"/>
      <c r="AY1958" s="259"/>
      <c r="AZ1958" s="259"/>
      <c r="BA1958" s="259"/>
      <c r="BB1958" s="259"/>
      <c r="BC1958" s="259"/>
      <c r="BD1958" s="259"/>
      <c r="BE1958" s="259"/>
      <c r="BF1958" s="259"/>
      <c r="BG1958" s="259"/>
      <c r="BH1958" s="259"/>
      <c r="BI1958" s="259"/>
      <c r="BJ1958" s="259"/>
      <c r="BK1958" s="259"/>
      <c r="BL1958" s="259"/>
      <c r="BM1958" s="259"/>
      <c r="BN1958" s="259"/>
      <c r="BO1958" s="259"/>
      <c r="BP1958" s="259"/>
      <c r="BQ1958" s="259"/>
      <c r="BR1958" s="259"/>
      <c r="BS1958" s="259"/>
      <c r="BT1958" s="259"/>
      <c r="BU1958" s="259"/>
      <c r="BV1958" s="259"/>
      <c r="BW1958" s="259"/>
      <c r="BX1958" s="259"/>
      <c r="BY1958" s="259"/>
      <c r="BZ1958" s="259"/>
      <c r="CA1958" s="259"/>
      <c r="CB1958" s="259"/>
      <c r="CC1958" s="259"/>
      <c r="CD1958" s="259"/>
      <c r="CE1958" s="259"/>
    </row>
    <row r="1959" spans="46:83" x14ac:dyDescent="0.15">
      <c r="AT1959" s="259"/>
      <c r="AU1959" s="259"/>
      <c r="AV1959" s="259"/>
      <c r="AW1959" s="259"/>
      <c r="AX1959" s="259"/>
      <c r="AY1959" s="259"/>
      <c r="AZ1959" s="259"/>
      <c r="BA1959" s="259"/>
      <c r="BB1959" s="259"/>
      <c r="BC1959" s="259"/>
      <c r="BD1959" s="259"/>
      <c r="BE1959" s="259"/>
      <c r="BF1959" s="259"/>
      <c r="BG1959" s="259"/>
      <c r="BH1959" s="259"/>
      <c r="BI1959" s="259"/>
      <c r="BJ1959" s="259"/>
      <c r="BK1959" s="259"/>
      <c r="BL1959" s="259"/>
      <c r="BM1959" s="259"/>
      <c r="BN1959" s="259"/>
      <c r="BO1959" s="259"/>
      <c r="BP1959" s="259"/>
      <c r="BQ1959" s="259"/>
      <c r="BR1959" s="259"/>
      <c r="BS1959" s="259"/>
      <c r="BT1959" s="259"/>
      <c r="BU1959" s="259"/>
      <c r="BV1959" s="259"/>
      <c r="BW1959" s="259"/>
      <c r="BX1959" s="259"/>
      <c r="BY1959" s="259"/>
      <c r="BZ1959" s="259"/>
      <c r="CA1959" s="259"/>
      <c r="CB1959" s="259"/>
      <c r="CC1959" s="259"/>
      <c r="CD1959" s="259"/>
      <c r="CE1959" s="259"/>
    </row>
    <row r="1960" spans="46:83" x14ac:dyDescent="0.15">
      <c r="AT1960" s="259"/>
      <c r="AU1960" s="259"/>
      <c r="AV1960" s="259"/>
      <c r="AW1960" s="259"/>
      <c r="AX1960" s="259"/>
      <c r="AY1960" s="259"/>
      <c r="AZ1960" s="259"/>
      <c r="BA1960" s="259"/>
      <c r="BB1960" s="259"/>
      <c r="BC1960" s="259"/>
      <c r="BD1960" s="259"/>
      <c r="BE1960" s="259"/>
      <c r="BF1960" s="259"/>
      <c r="BG1960" s="259"/>
      <c r="BH1960" s="259"/>
      <c r="BI1960" s="259"/>
      <c r="BJ1960" s="259"/>
      <c r="BK1960" s="259"/>
      <c r="BL1960" s="259"/>
      <c r="BM1960" s="259"/>
      <c r="BN1960" s="259"/>
      <c r="BO1960" s="259"/>
      <c r="BP1960" s="259"/>
      <c r="BQ1960" s="259"/>
      <c r="BR1960" s="259"/>
      <c r="BS1960" s="259"/>
      <c r="BT1960" s="259"/>
      <c r="BU1960" s="259"/>
      <c r="BV1960" s="259"/>
      <c r="BW1960" s="259"/>
      <c r="BX1960" s="259"/>
      <c r="BY1960" s="259"/>
      <c r="BZ1960" s="259"/>
      <c r="CA1960" s="259"/>
      <c r="CB1960" s="259"/>
      <c r="CC1960" s="259"/>
      <c r="CD1960" s="259"/>
      <c r="CE1960" s="259"/>
    </row>
    <row r="1961" spans="46:83" x14ac:dyDescent="0.15">
      <c r="AT1961" s="259"/>
      <c r="AU1961" s="259"/>
      <c r="AV1961" s="259"/>
      <c r="AW1961" s="259"/>
      <c r="AX1961" s="259"/>
      <c r="AY1961" s="259"/>
      <c r="AZ1961" s="259"/>
      <c r="BA1961" s="259"/>
      <c r="BB1961" s="259"/>
      <c r="BC1961" s="259"/>
      <c r="BD1961" s="259"/>
      <c r="BE1961" s="259"/>
      <c r="BF1961" s="259"/>
      <c r="BG1961" s="259"/>
      <c r="BH1961" s="259"/>
      <c r="BI1961" s="259"/>
      <c r="BJ1961" s="259"/>
      <c r="BK1961" s="259"/>
      <c r="BL1961" s="259"/>
      <c r="BM1961" s="259"/>
      <c r="BN1961" s="259"/>
      <c r="BO1961" s="259"/>
      <c r="BP1961" s="259"/>
      <c r="BQ1961" s="259"/>
      <c r="BR1961" s="259"/>
      <c r="BS1961" s="259"/>
      <c r="BT1961" s="259"/>
      <c r="BU1961" s="259"/>
      <c r="BV1961" s="259"/>
      <c r="BW1961" s="259"/>
      <c r="BX1961" s="259"/>
      <c r="BY1961" s="259"/>
      <c r="BZ1961" s="259"/>
      <c r="CA1961" s="259"/>
      <c r="CB1961" s="259"/>
      <c r="CC1961" s="259"/>
      <c r="CD1961" s="259"/>
      <c r="CE1961" s="259"/>
    </row>
    <row r="1962" spans="46:83" x14ac:dyDescent="0.15">
      <c r="AT1962" s="259"/>
      <c r="AU1962" s="259"/>
      <c r="AV1962" s="259"/>
      <c r="AW1962" s="259"/>
      <c r="AX1962" s="259"/>
      <c r="AY1962" s="259"/>
      <c r="AZ1962" s="259"/>
      <c r="BA1962" s="259"/>
      <c r="BB1962" s="259"/>
      <c r="BC1962" s="259"/>
      <c r="BD1962" s="259"/>
      <c r="BE1962" s="259"/>
      <c r="BF1962" s="259"/>
      <c r="BG1962" s="259"/>
      <c r="BH1962" s="259"/>
      <c r="BI1962" s="259"/>
      <c r="BJ1962" s="259"/>
      <c r="BK1962" s="259"/>
      <c r="BL1962" s="259"/>
      <c r="BM1962" s="259"/>
      <c r="BN1962" s="259"/>
      <c r="BO1962" s="259"/>
      <c r="BP1962" s="259"/>
      <c r="BQ1962" s="259"/>
      <c r="BR1962" s="259"/>
      <c r="BS1962" s="259"/>
      <c r="BT1962" s="259"/>
      <c r="BU1962" s="259"/>
      <c r="BV1962" s="259"/>
      <c r="BW1962" s="259"/>
      <c r="BX1962" s="259"/>
      <c r="BY1962" s="259"/>
      <c r="BZ1962" s="259"/>
      <c r="CA1962" s="259"/>
      <c r="CB1962" s="259"/>
      <c r="CC1962" s="259"/>
      <c r="CD1962" s="259"/>
      <c r="CE1962" s="259"/>
    </row>
    <row r="1963" spans="46:83" x14ac:dyDescent="0.15">
      <c r="AT1963" s="259"/>
      <c r="AU1963" s="259"/>
      <c r="AV1963" s="259"/>
      <c r="AW1963" s="259"/>
      <c r="AX1963" s="259"/>
      <c r="AY1963" s="259"/>
      <c r="AZ1963" s="259"/>
      <c r="BA1963" s="259"/>
      <c r="BB1963" s="259"/>
      <c r="BC1963" s="259"/>
      <c r="BD1963" s="259"/>
      <c r="BE1963" s="259"/>
      <c r="BF1963" s="259"/>
      <c r="BG1963" s="259"/>
      <c r="BH1963" s="259"/>
      <c r="BI1963" s="259"/>
      <c r="BJ1963" s="259"/>
      <c r="BK1963" s="259"/>
      <c r="BL1963" s="259"/>
      <c r="BM1963" s="259"/>
      <c r="BN1963" s="259"/>
      <c r="BO1963" s="259"/>
      <c r="BP1963" s="259"/>
      <c r="BQ1963" s="259"/>
      <c r="BR1963" s="259"/>
      <c r="BS1963" s="259"/>
      <c r="BT1963" s="259"/>
      <c r="BU1963" s="259"/>
      <c r="BV1963" s="259"/>
      <c r="BW1963" s="259"/>
      <c r="BX1963" s="259"/>
      <c r="BY1963" s="259"/>
      <c r="BZ1963" s="259"/>
      <c r="CA1963" s="259"/>
      <c r="CB1963" s="259"/>
      <c r="CC1963" s="259"/>
      <c r="CD1963" s="259"/>
      <c r="CE1963" s="259"/>
    </row>
    <row r="1964" spans="46:83" x14ac:dyDescent="0.15">
      <c r="AT1964" s="259"/>
      <c r="AU1964" s="259"/>
      <c r="AV1964" s="259"/>
      <c r="AW1964" s="259"/>
      <c r="AX1964" s="259"/>
      <c r="AY1964" s="259"/>
      <c r="AZ1964" s="259"/>
      <c r="BA1964" s="259"/>
      <c r="BB1964" s="259"/>
      <c r="BC1964" s="259"/>
      <c r="BD1964" s="259"/>
      <c r="BE1964" s="259"/>
      <c r="BF1964" s="259"/>
      <c r="BG1964" s="259"/>
      <c r="BH1964" s="259"/>
      <c r="BI1964" s="259"/>
      <c r="BJ1964" s="259"/>
      <c r="BK1964" s="259"/>
      <c r="BL1964" s="259"/>
      <c r="BM1964" s="259"/>
      <c r="BN1964" s="259"/>
      <c r="BO1964" s="259"/>
      <c r="BP1964" s="259"/>
      <c r="BQ1964" s="259"/>
      <c r="BR1964" s="259"/>
      <c r="BS1964" s="259"/>
      <c r="BT1964" s="259"/>
      <c r="BU1964" s="259"/>
      <c r="BV1964" s="259"/>
      <c r="BW1964" s="259"/>
      <c r="BX1964" s="259"/>
      <c r="BY1964" s="259"/>
      <c r="BZ1964" s="259"/>
      <c r="CA1964" s="259"/>
      <c r="CB1964" s="259"/>
      <c r="CC1964" s="259"/>
      <c r="CD1964" s="259"/>
      <c r="CE1964" s="259"/>
    </row>
    <row r="1965" spans="46:83" x14ac:dyDescent="0.15">
      <c r="AT1965" s="259"/>
      <c r="AU1965" s="259"/>
      <c r="AV1965" s="259"/>
      <c r="AW1965" s="259"/>
      <c r="AX1965" s="259"/>
      <c r="AY1965" s="259"/>
      <c r="AZ1965" s="259"/>
      <c r="BA1965" s="259"/>
      <c r="BB1965" s="259"/>
      <c r="BC1965" s="259"/>
      <c r="BD1965" s="259"/>
      <c r="BE1965" s="259"/>
      <c r="BF1965" s="259"/>
      <c r="BG1965" s="259"/>
      <c r="BH1965" s="259"/>
      <c r="BI1965" s="259"/>
      <c r="BJ1965" s="259"/>
      <c r="BK1965" s="259"/>
      <c r="BL1965" s="259"/>
      <c r="BM1965" s="259"/>
      <c r="BN1965" s="259"/>
      <c r="BO1965" s="259"/>
      <c r="BP1965" s="259"/>
      <c r="BQ1965" s="259"/>
      <c r="BR1965" s="259"/>
      <c r="BS1965" s="259"/>
      <c r="BT1965" s="259"/>
      <c r="BU1965" s="259"/>
      <c r="BV1965" s="259"/>
      <c r="BW1965" s="259"/>
      <c r="BX1965" s="259"/>
      <c r="BY1965" s="259"/>
      <c r="BZ1965" s="259"/>
      <c r="CA1965" s="259"/>
      <c r="CB1965" s="259"/>
      <c r="CC1965" s="259"/>
      <c r="CD1965" s="259"/>
      <c r="CE1965" s="259"/>
    </row>
    <row r="1966" spans="46:83" x14ac:dyDescent="0.15">
      <c r="AT1966" s="259"/>
      <c r="AU1966" s="259"/>
      <c r="AV1966" s="259"/>
      <c r="AW1966" s="259"/>
      <c r="AX1966" s="259"/>
      <c r="AY1966" s="259"/>
      <c r="AZ1966" s="259"/>
      <c r="BA1966" s="259"/>
      <c r="BB1966" s="259"/>
      <c r="BC1966" s="259"/>
      <c r="BD1966" s="259"/>
      <c r="BE1966" s="259"/>
      <c r="BF1966" s="259"/>
      <c r="BG1966" s="259"/>
      <c r="BH1966" s="259"/>
      <c r="BI1966" s="259"/>
      <c r="BJ1966" s="259"/>
      <c r="BK1966" s="259"/>
      <c r="BL1966" s="259"/>
      <c r="BM1966" s="259"/>
      <c r="BN1966" s="259"/>
      <c r="BO1966" s="259"/>
      <c r="BP1966" s="259"/>
      <c r="BQ1966" s="259"/>
      <c r="BR1966" s="259"/>
      <c r="BS1966" s="259"/>
      <c r="BT1966" s="259"/>
      <c r="BU1966" s="259"/>
      <c r="BV1966" s="259"/>
      <c r="BW1966" s="259"/>
      <c r="BX1966" s="259"/>
      <c r="BY1966" s="259"/>
      <c r="BZ1966" s="259"/>
      <c r="CA1966" s="259"/>
      <c r="CB1966" s="259"/>
      <c r="CC1966" s="259"/>
      <c r="CD1966" s="259"/>
      <c r="CE1966" s="259"/>
    </row>
    <row r="1967" spans="46:83" x14ac:dyDescent="0.15">
      <c r="AT1967" s="259"/>
      <c r="AU1967" s="259"/>
      <c r="AV1967" s="259"/>
      <c r="AW1967" s="259"/>
      <c r="AX1967" s="259"/>
      <c r="AY1967" s="259"/>
      <c r="AZ1967" s="259"/>
      <c r="BA1967" s="259"/>
      <c r="BB1967" s="259"/>
      <c r="BC1967" s="259"/>
      <c r="BD1967" s="259"/>
      <c r="BE1967" s="259"/>
      <c r="BF1967" s="259"/>
      <c r="BG1967" s="259"/>
      <c r="BH1967" s="259"/>
      <c r="BI1967" s="259"/>
      <c r="BJ1967" s="259"/>
      <c r="BK1967" s="259"/>
      <c r="BL1967" s="259"/>
      <c r="BM1967" s="259"/>
      <c r="BN1967" s="259"/>
      <c r="BO1967" s="259"/>
      <c r="BP1967" s="259"/>
      <c r="BQ1967" s="259"/>
      <c r="BR1967" s="259"/>
      <c r="BS1967" s="259"/>
      <c r="BT1967" s="259"/>
      <c r="BU1967" s="259"/>
      <c r="BV1967" s="259"/>
      <c r="BW1967" s="259"/>
      <c r="BX1967" s="259"/>
      <c r="BY1967" s="259"/>
      <c r="BZ1967" s="259"/>
      <c r="CA1967" s="259"/>
      <c r="CB1967" s="259"/>
      <c r="CC1967" s="259"/>
      <c r="CD1967" s="259"/>
      <c r="CE1967" s="259"/>
    </row>
    <row r="1968" spans="46:83" x14ac:dyDescent="0.15">
      <c r="AT1968" s="259"/>
      <c r="AU1968" s="259"/>
      <c r="AV1968" s="259"/>
      <c r="AW1968" s="259"/>
      <c r="AX1968" s="259"/>
      <c r="AY1968" s="259"/>
      <c r="AZ1968" s="259"/>
      <c r="BA1968" s="259"/>
      <c r="BB1968" s="259"/>
      <c r="BC1968" s="259"/>
      <c r="BD1968" s="259"/>
      <c r="BE1968" s="259"/>
      <c r="BF1968" s="259"/>
      <c r="BG1968" s="259"/>
      <c r="BH1968" s="259"/>
      <c r="BI1968" s="259"/>
      <c r="BJ1968" s="259"/>
      <c r="BK1968" s="259"/>
      <c r="BL1968" s="259"/>
      <c r="BM1968" s="259"/>
      <c r="BN1968" s="259"/>
      <c r="BO1968" s="259"/>
      <c r="BP1968" s="259"/>
      <c r="BQ1968" s="259"/>
      <c r="BR1968" s="259"/>
      <c r="BS1968" s="259"/>
      <c r="BT1968" s="259"/>
      <c r="BU1968" s="259"/>
      <c r="BV1968" s="259"/>
      <c r="BW1968" s="259"/>
      <c r="BX1968" s="259"/>
      <c r="BY1968" s="259"/>
      <c r="BZ1968" s="259"/>
      <c r="CA1968" s="259"/>
      <c r="CB1968" s="259"/>
      <c r="CC1968" s="259"/>
      <c r="CD1968" s="259"/>
      <c r="CE1968" s="259"/>
    </row>
    <row r="1969" spans="46:83" x14ac:dyDescent="0.15">
      <c r="AT1969" s="259"/>
      <c r="AU1969" s="259"/>
      <c r="AV1969" s="259"/>
      <c r="AW1969" s="259"/>
      <c r="AX1969" s="259"/>
      <c r="AY1969" s="259"/>
      <c r="AZ1969" s="259"/>
      <c r="BA1969" s="259"/>
      <c r="BB1969" s="259"/>
      <c r="BC1969" s="259"/>
      <c r="BD1969" s="259"/>
      <c r="BE1969" s="259"/>
      <c r="BF1969" s="259"/>
      <c r="BG1969" s="259"/>
      <c r="BH1969" s="259"/>
      <c r="BI1969" s="259"/>
      <c r="BJ1969" s="259"/>
      <c r="BK1969" s="259"/>
      <c r="BL1969" s="259"/>
      <c r="BM1969" s="259"/>
      <c r="BN1969" s="259"/>
      <c r="BO1969" s="259"/>
      <c r="BP1969" s="259"/>
      <c r="BQ1969" s="259"/>
      <c r="BR1969" s="259"/>
      <c r="BS1969" s="259"/>
      <c r="BT1969" s="259"/>
      <c r="BU1969" s="259"/>
      <c r="BV1969" s="259"/>
      <c r="BW1969" s="259"/>
      <c r="BX1969" s="259"/>
      <c r="BY1969" s="259"/>
      <c r="BZ1969" s="259"/>
      <c r="CA1969" s="259"/>
      <c r="CB1969" s="259"/>
      <c r="CC1969" s="259"/>
      <c r="CD1969" s="259"/>
      <c r="CE1969" s="259"/>
    </row>
    <row r="1970" spans="46:83" x14ac:dyDescent="0.15">
      <c r="AT1970" s="259"/>
      <c r="AU1970" s="259"/>
      <c r="AV1970" s="259"/>
      <c r="AW1970" s="259"/>
      <c r="AX1970" s="259"/>
      <c r="AY1970" s="259"/>
      <c r="AZ1970" s="259"/>
      <c r="BA1970" s="259"/>
      <c r="BB1970" s="259"/>
      <c r="BC1970" s="259"/>
      <c r="BD1970" s="259"/>
      <c r="BE1970" s="259"/>
      <c r="BF1970" s="259"/>
      <c r="BG1970" s="259"/>
      <c r="BH1970" s="259"/>
      <c r="BI1970" s="259"/>
      <c r="BJ1970" s="259"/>
      <c r="BK1970" s="259"/>
      <c r="BL1970" s="259"/>
      <c r="BM1970" s="259"/>
      <c r="BN1970" s="259"/>
      <c r="BO1970" s="259"/>
      <c r="BP1970" s="259"/>
      <c r="BQ1970" s="259"/>
      <c r="BR1970" s="259"/>
      <c r="BS1970" s="259"/>
      <c r="BT1970" s="259"/>
      <c r="BU1970" s="259"/>
      <c r="BV1970" s="259"/>
      <c r="BW1970" s="259"/>
      <c r="BX1970" s="259"/>
      <c r="BY1970" s="259"/>
      <c r="BZ1970" s="259"/>
      <c r="CA1970" s="259"/>
      <c r="CB1970" s="259"/>
      <c r="CC1970" s="259"/>
      <c r="CD1970" s="259"/>
      <c r="CE1970" s="259"/>
    </row>
    <row r="1971" spans="46:83" x14ac:dyDescent="0.15">
      <c r="AT1971" s="259"/>
      <c r="AU1971" s="259"/>
      <c r="AV1971" s="259"/>
      <c r="AW1971" s="259"/>
      <c r="AX1971" s="259"/>
      <c r="AY1971" s="259"/>
      <c r="AZ1971" s="259"/>
      <c r="BA1971" s="259"/>
      <c r="BB1971" s="259"/>
      <c r="BC1971" s="259"/>
      <c r="BD1971" s="259"/>
      <c r="BE1971" s="259"/>
      <c r="BF1971" s="259"/>
      <c r="BG1971" s="259"/>
      <c r="BH1971" s="259"/>
      <c r="BI1971" s="259"/>
      <c r="BJ1971" s="259"/>
      <c r="BK1971" s="259"/>
      <c r="BL1971" s="259"/>
      <c r="BM1971" s="259"/>
      <c r="BN1971" s="259"/>
      <c r="BO1971" s="259"/>
      <c r="BP1971" s="259"/>
      <c r="BQ1971" s="259"/>
      <c r="BR1971" s="259"/>
      <c r="BS1971" s="259"/>
      <c r="BT1971" s="259"/>
      <c r="BU1971" s="259"/>
      <c r="BV1971" s="259"/>
      <c r="BW1971" s="259"/>
      <c r="BX1971" s="259"/>
      <c r="BY1971" s="259"/>
      <c r="BZ1971" s="259"/>
      <c r="CA1971" s="259"/>
      <c r="CB1971" s="259"/>
      <c r="CC1971" s="259"/>
      <c r="CD1971" s="259"/>
      <c r="CE1971" s="259"/>
    </row>
    <row r="1972" spans="46:83" x14ac:dyDescent="0.15">
      <c r="AT1972" s="259"/>
      <c r="AU1972" s="259"/>
      <c r="AV1972" s="259"/>
      <c r="AW1972" s="259"/>
      <c r="AX1972" s="259"/>
      <c r="AY1972" s="259"/>
      <c r="AZ1972" s="259"/>
      <c r="BA1972" s="259"/>
      <c r="BB1972" s="259"/>
      <c r="BC1972" s="259"/>
      <c r="BD1972" s="259"/>
      <c r="BE1972" s="259"/>
      <c r="BF1972" s="259"/>
      <c r="BG1972" s="259"/>
      <c r="BH1972" s="259"/>
      <c r="BI1972" s="259"/>
      <c r="BJ1972" s="259"/>
      <c r="BK1972" s="259"/>
      <c r="BL1972" s="259"/>
      <c r="BM1972" s="259"/>
      <c r="BN1972" s="259"/>
      <c r="BO1972" s="259"/>
      <c r="BP1972" s="259"/>
      <c r="BQ1972" s="259"/>
      <c r="BR1972" s="259"/>
      <c r="BS1972" s="259"/>
      <c r="BT1972" s="259"/>
      <c r="BU1972" s="259"/>
      <c r="BV1972" s="259"/>
      <c r="BW1972" s="259"/>
      <c r="BX1972" s="259"/>
      <c r="BY1972" s="259"/>
      <c r="BZ1972" s="259"/>
      <c r="CA1972" s="259"/>
      <c r="CB1972" s="259"/>
      <c r="CC1972" s="259"/>
      <c r="CD1972" s="259"/>
      <c r="CE1972" s="259"/>
    </row>
    <row r="1973" spans="46:83" x14ac:dyDescent="0.15">
      <c r="AT1973" s="259"/>
      <c r="AU1973" s="259"/>
      <c r="AV1973" s="259"/>
      <c r="AW1973" s="259"/>
      <c r="AX1973" s="259"/>
      <c r="AY1973" s="259"/>
      <c r="AZ1973" s="259"/>
      <c r="BA1973" s="259"/>
      <c r="BB1973" s="259"/>
      <c r="BC1973" s="259"/>
      <c r="BD1973" s="259"/>
      <c r="BE1973" s="259"/>
      <c r="BF1973" s="259"/>
      <c r="BG1973" s="259"/>
      <c r="BH1973" s="259"/>
      <c r="BI1973" s="259"/>
      <c r="BJ1973" s="259"/>
      <c r="BK1973" s="259"/>
      <c r="BL1973" s="259"/>
      <c r="BM1973" s="259"/>
      <c r="BN1973" s="259"/>
      <c r="BO1973" s="259"/>
      <c r="BP1973" s="259"/>
      <c r="BQ1973" s="259"/>
      <c r="BR1973" s="259"/>
      <c r="BS1973" s="259"/>
      <c r="BT1973" s="259"/>
      <c r="BU1973" s="259"/>
      <c r="BV1973" s="259"/>
      <c r="BW1973" s="259"/>
      <c r="BX1973" s="259"/>
      <c r="BY1973" s="259"/>
      <c r="BZ1973" s="259"/>
      <c r="CA1973" s="259"/>
      <c r="CB1973" s="259"/>
      <c r="CC1973" s="259"/>
      <c r="CD1973" s="259"/>
      <c r="CE1973" s="259"/>
    </row>
    <row r="1974" spans="46:83" x14ac:dyDescent="0.15">
      <c r="AT1974" s="259"/>
      <c r="AU1974" s="259"/>
      <c r="AV1974" s="259"/>
      <c r="AW1974" s="259"/>
      <c r="AX1974" s="259"/>
      <c r="AY1974" s="259"/>
      <c r="AZ1974" s="259"/>
      <c r="BA1974" s="259"/>
      <c r="BB1974" s="259"/>
      <c r="BC1974" s="259"/>
      <c r="BD1974" s="259"/>
      <c r="BE1974" s="259"/>
      <c r="BF1974" s="259"/>
      <c r="BG1974" s="259"/>
      <c r="BH1974" s="259"/>
      <c r="BI1974" s="259"/>
      <c r="BJ1974" s="259"/>
      <c r="BK1974" s="259"/>
      <c r="BL1974" s="259"/>
      <c r="BM1974" s="259"/>
      <c r="BN1974" s="259"/>
      <c r="BO1974" s="259"/>
      <c r="BP1974" s="259"/>
      <c r="BQ1974" s="259"/>
      <c r="BR1974" s="259"/>
      <c r="BS1974" s="259"/>
      <c r="BT1974" s="259"/>
      <c r="BU1974" s="259"/>
      <c r="BV1974" s="259"/>
      <c r="BW1974" s="259"/>
      <c r="BX1974" s="259"/>
      <c r="BY1974" s="259"/>
      <c r="BZ1974" s="259"/>
      <c r="CA1974" s="259"/>
      <c r="CB1974" s="259"/>
      <c r="CC1974" s="259"/>
      <c r="CD1974" s="259"/>
      <c r="CE1974" s="259"/>
    </row>
    <row r="1975" spans="46:83" x14ac:dyDescent="0.15">
      <c r="AT1975" s="259"/>
      <c r="AU1975" s="259"/>
      <c r="AV1975" s="259"/>
      <c r="AW1975" s="259"/>
      <c r="AX1975" s="259"/>
      <c r="AY1975" s="259"/>
      <c r="AZ1975" s="259"/>
      <c r="BA1975" s="259"/>
      <c r="BB1975" s="259"/>
      <c r="BC1975" s="259"/>
      <c r="BD1975" s="259"/>
      <c r="BE1975" s="259"/>
      <c r="BF1975" s="259"/>
      <c r="BG1975" s="259"/>
      <c r="BH1975" s="259"/>
      <c r="BI1975" s="259"/>
      <c r="BJ1975" s="259"/>
      <c r="BK1975" s="259"/>
      <c r="BL1975" s="259"/>
      <c r="BM1975" s="259"/>
      <c r="BN1975" s="259"/>
      <c r="BO1975" s="259"/>
      <c r="BP1975" s="259"/>
      <c r="BQ1975" s="259"/>
      <c r="BR1975" s="259"/>
      <c r="BS1975" s="259"/>
      <c r="BT1975" s="259"/>
      <c r="BU1975" s="259"/>
      <c r="BV1975" s="259"/>
      <c r="BW1975" s="259"/>
      <c r="BX1975" s="259"/>
      <c r="BY1975" s="259"/>
      <c r="BZ1975" s="259"/>
      <c r="CA1975" s="259"/>
      <c r="CB1975" s="259"/>
      <c r="CC1975" s="259"/>
      <c r="CD1975" s="259"/>
      <c r="CE1975" s="259"/>
    </row>
    <row r="1976" spans="46:83" x14ac:dyDescent="0.15">
      <c r="AT1976" s="259"/>
      <c r="AU1976" s="259"/>
      <c r="AV1976" s="259"/>
      <c r="AW1976" s="259"/>
      <c r="AX1976" s="259"/>
      <c r="AY1976" s="259"/>
      <c r="AZ1976" s="259"/>
      <c r="BA1976" s="259"/>
      <c r="BB1976" s="259"/>
      <c r="BC1976" s="259"/>
      <c r="BD1976" s="259"/>
      <c r="BE1976" s="259"/>
      <c r="BF1976" s="259"/>
      <c r="BG1976" s="259"/>
      <c r="BH1976" s="259"/>
      <c r="BI1976" s="259"/>
      <c r="BJ1976" s="259"/>
      <c r="BK1976" s="259"/>
      <c r="BL1976" s="259"/>
      <c r="BM1976" s="259"/>
      <c r="BN1976" s="259"/>
      <c r="BO1976" s="259"/>
      <c r="BP1976" s="259"/>
      <c r="BQ1976" s="259"/>
      <c r="BR1976" s="259"/>
      <c r="BS1976" s="259"/>
      <c r="BT1976" s="259"/>
      <c r="BU1976" s="259"/>
      <c r="BV1976" s="259"/>
      <c r="BW1976" s="259"/>
      <c r="BX1976" s="259"/>
      <c r="BY1976" s="259"/>
      <c r="BZ1976" s="259"/>
      <c r="CA1976" s="259"/>
      <c r="CB1976" s="259"/>
      <c r="CC1976" s="259"/>
      <c r="CD1976" s="259"/>
      <c r="CE1976" s="259"/>
    </row>
    <row r="1977" spans="46:83" x14ac:dyDescent="0.15">
      <c r="AT1977" s="259"/>
      <c r="AU1977" s="259"/>
      <c r="AV1977" s="259"/>
      <c r="AW1977" s="259"/>
      <c r="AX1977" s="259"/>
      <c r="AY1977" s="259"/>
      <c r="AZ1977" s="259"/>
      <c r="BA1977" s="259"/>
      <c r="BB1977" s="259"/>
      <c r="BC1977" s="259"/>
      <c r="BD1977" s="259"/>
      <c r="BE1977" s="259"/>
      <c r="BF1977" s="259"/>
      <c r="BG1977" s="259"/>
      <c r="BH1977" s="259"/>
      <c r="BI1977" s="259"/>
      <c r="BJ1977" s="259"/>
      <c r="BK1977" s="259"/>
      <c r="BL1977" s="259"/>
      <c r="BM1977" s="259"/>
      <c r="BN1977" s="259"/>
      <c r="BO1977" s="259"/>
      <c r="BP1977" s="259"/>
      <c r="BQ1977" s="259"/>
      <c r="BR1977" s="259"/>
      <c r="BS1977" s="259"/>
      <c r="BT1977" s="259"/>
      <c r="BU1977" s="259"/>
      <c r="BV1977" s="259"/>
      <c r="BW1977" s="259"/>
      <c r="BX1977" s="259"/>
      <c r="BY1977" s="259"/>
      <c r="BZ1977" s="259"/>
      <c r="CA1977" s="259"/>
      <c r="CB1977" s="259"/>
      <c r="CC1977" s="259"/>
      <c r="CD1977" s="259"/>
      <c r="CE1977" s="259"/>
    </row>
    <row r="1978" spans="46:83" x14ac:dyDescent="0.15">
      <c r="AT1978" s="259"/>
      <c r="AU1978" s="259"/>
      <c r="AV1978" s="259"/>
      <c r="AW1978" s="259"/>
      <c r="AX1978" s="259"/>
      <c r="AY1978" s="259"/>
      <c r="AZ1978" s="259"/>
      <c r="BA1978" s="259"/>
      <c r="BB1978" s="259"/>
      <c r="BC1978" s="259"/>
      <c r="BD1978" s="259"/>
      <c r="BE1978" s="259"/>
      <c r="BF1978" s="259"/>
      <c r="BG1978" s="259"/>
      <c r="BH1978" s="259"/>
      <c r="BI1978" s="259"/>
      <c r="BJ1978" s="259"/>
      <c r="BK1978" s="259"/>
      <c r="BL1978" s="259"/>
      <c r="BM1978" s="259"/>
      <c r="BN1978" s="259"/>
      <c r="BO1978" s="259"/>
      <c r="BP1978" s="259"/>
      <c r="BQ1978" s="259"/>
      <c r="BR1978" s="259"/>
      <c r="BS1978" s="259"/>
      <c r="BT1978" s="259"/>
      <c r="BU1978" s="259"/>
      <c r="BV1978" s="259"/>
      <c r="BW1978" s="259"/>
      <c r="BX1978" s="259"/>
      <c r="BY1978" s="259"/>
      <c r="BZ1978" s="259"/>
      <c r="CA1978" s="259"/>
      <c r="CB1978" s="259"/>
      <c r="CC1978" s="259"/>
      <c r="CD1978" s="259"/>
      <c r="CE1978" s="259"/>
    </row>
    <row r="1979" spans="46:83" x14ac:dyDescent="0.15">
      <c r="AT1979" s="259"/>
      <c r="AU1979" s="259"/>
      <c r="AV1979" s="259"/>
      <c r="AW1979" s="259"/>
      <c r="AX1979" s="259"/>
      <c r="AY1979" s="259"/>
      <c r="AZ1979" s="259"/>
      <c r="BA1979" s="259"/>
      <c r="BB1979" s="259"/>
      <c r="BC1979" s="259"/>
      <c r="BD1979" s="259"/>
      <c r="BE1979" s="259"/>
      <c r="BF1979" s="259"/>
      <c r="BG1979" s="259"/>
      <c r="BH1979" s="259"/>
      <c r="BI1979" s="259"/>
      <c r="BJ1979" s="259"/>
      <c r="BK1979" s="259"/>
      <c r="BL1979" s="259"/>
      <c r="BM1979" s="259"/>
      <c r="BN1979" s="259"/>
      <c r="BO1979" s="259"/>
      <c r="BP1979" s="259"/>
      <c r="BQ1979" s="259"/>
      <c r="BR1979" s="259"/>
      <c r="BS1979" s="259"/>
      <c r="BT1979" s="259"/>
      <c r="BU1979" s="259"/>
      <c r="BV1979" s="259"/>
      <c r="BW1979" s="259"/>
      <c r="BX1979" s="259"/>
      <c r="BY1979" s="259"/>
      <c r="BZ1979" s="259"/>
      <c r="CA1979" s="259"/>
      <c r="CB1979" s="259"/>
      <c r="CC1979" s="259"/>
      <c r="CD1979" s="259"/>
      <c r="CE1979" s="259"/>
    </row>
    <row r="1980" spans="46:83" x14ac:dyDescent="0.15">
      <c r="AT1980" s="259"/>
      <c r="AU1980" s="259"/>
      <c r="AV1980" s="259"/>
      <c r="AW1980" s="259"/>
      <c r="AX1980" s="259"/>
      <c r="AY1980" s="259"/>
      <c r="AZ1980" s="259"/>
      <c r="BA1980" s="259"/>
      <c r="BB1980" s="259"/>
      <c r="BC1980" s="259"/>
      <c r="BD1980" s="259"/>
      <c r="BE1980" s="259"/>
      <c r="BF1980" s="259"/>
      <c r="BG1980" s="259"/>
      <c r="BH1980" s="259"/>
      <c r="BI1980" s="259"/>
      <c r="BJ1980" s="259"/>
      <c r="BK1980" s="259"/>
      <c r="BL1980" s="259"/>
      <c r="BM1980" s="259"/>
      <c r="BN1980" s="259"/>
      <c r="BO1980" s="259"/>
      <c r="BP1980" s="259"/>
      <c r="BQ1980" s="259"/>
      <c r="BR1980" s="259"/>
      <c r="BS1980" s="259"/>
      <c r="BT1980" s="259"/>
      <c r="BU1980" s="259"/>
      <c r="BV1980" s="259"/>
      <c r="BW1980" s="259"/>
      <c r="BX1980" s="259"/>
      <c r="BY1980" s="259"/>
      <c r="BZ1980" s="259"/>
      <c r="CA1980" s="259"/>
      <c r="CB1980" s="259"/>
      <c r="CC1980" s="259"/>
      <c r="CD1980" s="259"/>
      <c r="CE1980" s="259"/>
    </row>
    <row r="1981" spans="46:83" x14ac:dyDescent="0.15">
      <c r="AT1981" s="259"/>
      <c r="AU1981" s="259"/>
      <c r="AV1981" s="259"/>
      <c r="AW1981" s="259"/>
      <c r="AX1981" s="259"/>
      <c r="AY1981" s="259"/>
      <c r="AZ1981" s="259"/>
      <c r="BA1981" s="259"/>
      <c r="BB1981" s="259"/>
      <c r="BC1981" s="259"/>
      <c r="BD1981" s="259"/>
      <c r="BE1981" s="259"/>
      <c r="BF1981" s="259"/>
      <c r="BG1981" s="259"/>
      <c r="BH1981" s="259"/>
      <c r="BI1981" s="259"/>
      <c r="BJ1981" s="259"/>
      <c r="BK1981" s="259"/>
      <c r="BL1981" s="259"/>
      <c r="BM1981" s="259"/>
      <c r="BN1981" s="259"/>
      <c r="BO1981" s="259"/>
      <c r="BP1981" s="259"/>
      <c r="BQ1981" s="259"/>
      <c r="BR1981" s="259"/>
      <c r="BS1981" s="259"/>
      <c r="BT1981" s="259"/>
      <c r="BU1981" s="259"/>
      <c r="BV1981" s="259"/>
      <c r="BW1981" s="259"/>
      <c r="BX1981" s="259"/>
      <c r="BY1981" s="259"/>
      <c r="BZ1981" s="259"/>
      <c r="CA1981" s="259"/>
      <c r="CB1981" s="259"/>
      <c r="CC1981" s="259"/>
      <c r="CD1981" s="259"/>
      <c r="CE1981" s="259"/>
    </row>
    <row r="1982" spans="46:83" x14ac:dyDescent="0.15">
      <c r="AT1982" s="259"/>
      <c r="AU1982" s="259"/>
      <c r="AV1982" s="259"/>
      <c r="AW1982" s="259"/>
      <c r="AX1982" s="259"/>
      <c r="AY1982" s="259"/>
      <c r="AZ1982" s="259"/>
      <c r="BA1982" s="259"/>
      <c r="BB1982" s="259"/>
      <c r="BC1982" s="259"/>
      <c r="BD1982" s="259"/>
      <c r="BE1982" s="259"/>
      <c r="BF1982" s="259"/>
      <c r="BG1982" s="259"/>
      <c r="BH1982" s="259"/>
      <c r="BI1982" s="259"/>
      <c r="BJ1982" s="259"/>
      <c r="BK1982" s="259"/>
      <c r="BL1982" s="259"/>
      <c r="BM1982" s="259"/>
      <c r="BN1982" s="259"/>
      <c r="BO1982" s="259"/>
      <c r="BP1982" s="259"/>
      <c r="BQ1982" s="259"/>
      <c r="BR1982" s="259"/>
      <c r="BS1982" s="259"/>
      <c r="BT1982" s="259"/>
      <c r="BU1982" s="259"/>
      <c r="BV1982" s="259"/>
      <c r="BW1982" s="259"/>
      <c r="BX1982" s="259"/>
      <c r="BY1982" s="259"/>
      <c r="BZ1982" s="259"/>
      <c r="CA1982" s="259"/>
      <c r="CB1982" s="259"/>
      <c r="CC1982" s="259"/>
      <c r="CD1982" s="259"/>
      <c r="CE1982" s="259"/>
    </row>
    <row r="1983" spans="46:83" x14ac:dyDescent="0.15">
      <c r="AT1983" s="259"/>
      <c r="AU1983" s="259"/>
      <c r="AV1983" s="259"/>
      <c r="AW1983" s="259"/>
      <c r="AX1983" s="259"/>
      <c r="AY1983" s="259"/>
      <c r="AZ1983" s="259"/>
      <c r="BA1983" s="259"/>
      <c r="BB1983" s="259"/>
      <c r="BC1983" s="259"/>
      <c r="BD1983" s="259"/>
      <c r="BE1983" s="259"/>
      <c r="BF1983" s="259"/>
      <c r="BG1983" s="259"/>
      <c r="BH1983" s="259"/>
      <c r="BI1983" s="259"/>
      <c r="BJ1983" s="259"/>
      <c r="BK1983" s="259"/>
      <c r="BL1983" s="259"/>
      <c r="BM1983" s="259"/>
      <c r="BN1983" s="259"/>
      <c r="BO1983" s="259"/>
      <c r="BP1983" s="259"/>
      <c r="BQ1983" s="259"/>
      <c r="BR1983" s="259"/>
      <c r="BS1983" s="259"/>
      <c r="BT1983" s="259"/>
      <c r="BU1983" s="259"/>
      <c r="BV1983" s="259"/>
      <c r="BW1983" s="259"/>
      <c r="BX1983" s="259"/>
      <c r="BY1983" s="259"/>
      <c r="BZ1983" s="259"/>
      <c r="CA1983" s="259"/>
      <c r="CB1983" s="259"/>
      <c r="CC1983" s="259"/>
      <c r="CD1983" s="259"/>
      <c r="CE1983" s="259"/>
    </row>
    <row r="1984" spans="46:83" x14ac:dyDescent="0.15">
      <c r="AT1984" s="259"/>
      <c r="AU1984" s="259"/>
      <c r="AV1984" s="259"/>
      <c r="AW1984" s="259"/>
      <c r="AX1984" s="259"/>
      <c r="AY1984" s="259"/>
      <c r="AZ1984" s="259"/>
      <c r="BA1984" s="259"/>
      <c r="BB1984" s="259"/>
      <c r="BC1984" s="259"/>
      <c r="BD1984" s="259"/>
      <c r="BE1984" s="259"/>
      <c r="BF1984" s="259"/>
      <c r="BG1984" s="259"/>
      <c r="BH1984" s="259"/>
      <c r="BI1984" s="259"/>
      <c r="BJ1984" s="259"/>
      <c r="BK1984" s="259"/>
      <c r="BL1984" s="259"/>
      <c r="BM1984" s="259"/>
      <c r="BN1984" s="259"/>
      <c r="BO1984" s="259"/>
      <c r="BP1984" s="259"/>
      <c r="BQ1984" s="259"/>
      <c r="BR1984" s="259"/>
      <c r="BS1984" s="259"/>
      <c r="BT1984" s="259"/>
      <c r="BU1984" s="259"/>
      <c r="BV1984" s="259"/>
      <c r="BW1984" s="259"/>
      <c r="BX1984" s="259"/>
      <c r="BY1984" s="259"/>
      <c r="BZ1984" s="259"/>
      <c r="CA1984" s="259"/>
      <c r="CB1984" s="259"/>
      <c r="CC1984" s="259"/>
      <c r="CD1984" s="259"/>
      <c r="CE1984" s="259"/>
    </row>
    <row r="1985" spans="46:83" x14ac:dyDescent="0.15">
      <c r="AT1985" s="259"/>
      <c r="AU1985" s="259"/>
      <c r="AV1985" s="259"/>
      <c r="AW1985" s="259"/>
      <c r="AX1985" s="259"/>
      <c r="AY1985" s="259"/>
      <c r="AZ1985" s="259"/>
      <c r="BA1985" s="259"/>
      <c r="BB1985" s="259"/>
      <c r="BC1985" s="259"/>
      <c r="BD1985" s="259"/>
      <c r="BE1985" s="259"/>
      <c r="BF1985" s="259"/>
      <c r="BG1985" s="259"/>
      <c r="BH1985" s="259"/>
      <c r="BI1985" s="259"/>
      <c r="BJ1985" s="259"/>
      <c r="BK1985" s="259"/>
      <c r="BL1985" s="259"/>
      <c r="BM1985" s="259"/>
      <c r="BN1985" s="259"/>
      <c r="BO1985" s="259"/>
      <c r="BP1985" s="259"/>
      <c r="BQ1985" s="259"/>
      <c r="BR1985" s="259"/>
      <c r="BS1985" s="259"/>
      <c r="BT1985" s="259"/>
      <c r="BU1985" s="259"/>
      <c r="BV1985" s="259"/>
      <c r="BW1985" s="259"/>
      <c r="BX1985" s="259"/>
      <c r="BY1985" s="259"/>
      <c r="BZ1985" s="259"/>
      <c r="CA1985" s="259"/>
      <c r="CB1985" s="259"/>
      <c r="CC1985" s="259"/>
      <c r="CD1985" s="259"/>
      <c r="CE1985" s="259"/>
    </row>
    <row r="1986" spans="46:83" x14ac:dyDescent="0.15">
      <c r="AT1986" s="259"/>
      <c r="AU1986" s="259"/>
      <c r="AV1986" s="259"/>
      <c r="AW1986" s="259"/>
      <c r="AX1986" s="259"/>
      <c r="AY1986" s="259"/>
      <c r="AZ1986" s="259"/>
      <c r="BA1986" s="259"/>
      <c r="BB1986" s="259"/>
      <c r="BC1986" s="259"/>
      <c r="BD1986" s="259"/>
      <c r="BE1986" s="259"/>
      <c r="BF1986" s="259"/>
      <c r="BG1986" s="259"/>
      <c r="BH1986" s="259"/>
      <c r="BI1986" s="259"/>
      <c r="BJ1986" s="259"/>
      <c r="BK1986" s="259"/>
      <c r="BL1986" s="259"/>
      <c r="BM1986" s="259"/>
      <c r="BN1986" s="259"/>
      <c r="BO1986" s="259"/>
      <c r="BP1986" s="259"/>
      <c r="BQ1986" s="259"/>
      <c r="BR1986" s="259"/>
      <c r="BS1986" s="259"/>
      <c r="BT1986" s="259"/>
      <c r="BU1986" s="259"/>
      <c r="BV1986" s="259"/>
      <c r="BW1986" s="259"/>
      <c r="BX1986" s="259"/>
      <c r="BY1986" s="259"/>
      <c r="BZ1986" s="259"/>
      <c r="CA1986" s="259"/>
      <c r="CB1986" s="259"/>
      <c r="CC1986" s="259"/>
      <c r="CD1986" s="259"/>
      <c r="CE1986" s="259"/>
    </row>
    <row r="1987" spans="46:83" x14ac:dyDescent="0.15">
      <c r="AT1987" s="259"/>
      <c r="AU1987" s="259"/>
      <c r="AV1987" s="259"/>
      <c r="AW1987" s="259"/>
      <c r="AX1987" s="259"/>
      <c r="AY1987" s="259"/>
      <c r="AZ1987" s="259"/>
      <c r="BA1987" s="259"/>
      <c r="BB1987" s="259"/>
      <c r="BC1987" s="259"/>
      <c r="BD1987" s="259"/>
      <c r="BE1987" s="259"/>
      <c r="BF1987" s="259"/>
      <c r="BG1987" s="259"/>
      <c r="BH1987" s="259"/>
      <c r="BI1987" s="259"/>
      <c r="BJ1987" s="259"/>
      <c r="BK1987" s="259"/>
      <c r="BL1987" s="259"/>
      <c r="BM1987" s="259"/>
      <c r="BN1987" s="259"/>
      <c r="BO1987" s="259"/>
      <c r="BP1987" s="259"/>
      <c r="BQ1987" s="259"/>
      <c r="BR1987" s="259"/>
      <c r="BS1987" s="259"/>
      <c r="BT1987" s="259"/>
      <c r="BU1987" s="259"/>
      <c r="BV1987" s="259"/>
      <c r="BW1987" s="259"/>
      <c r="BX1987" s="259"/>
      <c r="BY1987" s="259"/>
      <c r="BZ1987" s="259"/>
      <c r="CA1987" s="259"/>
      <c r="CB1987" s="259"/>
      <c r="CC1987" s="259"/>
      <c r="CD1987" s="259"/>
      <c r="CE1987" s="259"/>
    </row>
    <row r="1988" spans="46:83" x14ac:dyDescent="0.15">
      <c r="AT1988" s="259"/>
      <c r="AU1988" s="259"/>
      <c r="AV1988" s="259"/>
      <c r="AW1988" s="259"/>
      <c r="AX1988" s="259"/>
      <c r="AY1988" s="259"/>
      <c r="AZ1988" s="259"/>
      <c r="BA1988" s="259"/>
      <c r="BB1988" s="259"/>
      <c r="BC1988" s="259"/>
      <c r="BD1988" s="259"/>
      <c r="BE1988" s="259"/>
      <c r="BF1988" s="259"/>
      <c r="BG1988" s="259"/>
      <c r="BH1988" s="259"/>
      <c r="BI1988" s="259"/>
      <c r="BJ1988" s="259"/>
      <c r="BK1988" s="259"/>
      <c r="BL1988" s="259"/>
      <c r="BM1988" s="259"/>
      <c r="BN1988" s="259"/>
      <c r="BO1988" s="259"/>
      <c r="BP1988" s="259"/>
      <c r="BQ1988" s="259"/>
      <c r="BR1988" s="259"/>
      <c r="BS1988" s="259"/>
      <c r="BT1988" s="259"/>
      <c r="BU1988" s="259"/>
      <c r="BV1988" s="259"/>
      <c r="BW1988" s="259"/>
      <c r="BX1988" s="259"/>
      <c r="BY1988" s="259"/>
      <c r="BZ1988" s="259"/>
      <c r="CA1988" s="259"/>
      <c r="CB1988" s="259"/>
      <c r="CC1988" s="259"/>
      <c r="CD1988" s="259"/>
      <c r="CE1988" s="259"/>
    </row>
    <row r="1989" spans="46:83" x14ac:dyDescent="0.15">
      <c r="AT1989" s="259"/>
      <c r="AU1989" s="259"/>
      <c r="AV1989" s="259"/>
      <c r="AW1989" s="259"/>
      <c r="AX1989" s="259"/>
      <c r="AY1989" s="259"/>
      <c r="AZ1989" s="259"/>
      <c r="BA1989" s="259"/>
      <c r="BB1989" s="259"/>
      <c r="BC1989" s="259"/>
      <c r="BD1989" s="259"/>
      <c r="BE1989" s="259"/>
      <c r="BF1989" s="259"/>
      <c r="BG1989" s="259"/>
      <c r="BH1989" s="259"/>
      <c r="BI1989" s="259"/>
      <c r="BJ1989" s="259"/>
      <c r="BK1989" s="259"/>
      <c r="BL1989" s="259"/>
      <c r="BM1989" s="259"/>
      <c r="BN1989" s="259"/>
      <c r="BO1989" s="259"/>
      <c r="BP1989" s="259"/>
      <c r="BQ1989" s="259"/>
      <c r="BR1989" s="259"/>
      <c r="BS1989" s="259"/>
      <c r="BT1989" s="259"/>
      <c r="BU1989" s="259"/>
      <c r="BV1989" s="259"/>
      <c r="BW1989" s="259"/>
      <c r="BX1989" s="259"/>
      <c r="BY1989" s="259"/>
      <c r="BZ1989" s="259"/>
      <c r="CA1989" s="259"/>
      <c r="CB1989" s="259"/>
      <c r="CC1989" s="259"/>
      <c r="CD1989" s="259"/>
      <c r="CE1989" s="259"/>
    </row>
    <row r="1990" spans="46:83" x14ac:dyDescent="0.15">
      <c r="AT1990" s="259"/>
      <c r="AU1990" s="259"/>
      <c r="AV1990" s="259"/>
      <c r="AW1990" s="259"/>
      <c r="AX1990" s="259"/>
      <c r="AY1990" s="259"/>
      <c r="AZ1990" s="259"/>
      <c r="BA1990" s="259"/>
      <c r="BB1990" s="259"/>
      <c r="BC1990" s="259"/>
      <c r="BD1990" s="259"/>
      <c r="BE1990" s="259"/>
      <c r="BF1990" s="259"/>
      <c r="BG1990" s="259"/>
      <c r="BH1990" s="259"/>
      <c r="BI1990" s="259"/>
      <c r="BJ1990" s="259"/>
      <c r="BK1990" s="259"/>
      <c r="BL1990" s="259"/>
      <c r="BM1990" s="259"/>
      <c r="BN1990" s="259"/>
      <c r="BO1990" s="259"/>
      <c r="BP1990" s="259"/>
      <c r="BQ1990" s="259"/>
      <c r="BR1990" s="259"/>
      <c r="BS1990" s="259"/>
      <c r="BT1990" s="259"/>
      <c r="BU1990" s="259"/>
      <c r="BV1990" s="259"/>
      <c r="BW1990" s="259"/>
      <c r="BX1990" s="259"/>
      <c r="BY1990" s="259"/>
      <c r="BZ1990" s="259"/>
      <c r="CA1990" s="259"/>
      <c r="CB1990" s="259"/>
      <c r="CC1990" s="259"/>
      <c r="CD1990" s="259"/>
      <c r="CE1990" s="259"/>
    </row>
    <row r="1991" spans="46:83" x14ac:dyDescent="0.15">
      <c r="AT1991" s="259"/>
      <c r="AU1991" s="259"/>
      <c r="AV1991" s="259"/>
      <c r="AW1991" s="259"/>
      <c r="AX1991" s="259"/>
      <c r="AY1991" s="259"/>
      <c r="AZ1991" s="259"/>
      <c r="BA1991" s="259"/>
      <c r="BB1991" s="259"/>
      <c r="BC1991" s="259"/>
      <c r="BD1991" s="259"/>
      <c r="BE1991" s="259"/>
      <c r="BF1991" s="259"/>
      <c r="BG1991" s="259"/>
      <c r="BH1991" s="259"/>
      <c r="BI1991" s="259"/>
      <c r="BJ1991" s="259"/>
      <c r="BK1991" s="259"/>
      <c r="BL1991" s="259"/>
      <c r="BM1991" s="259"/>
      <c r="BN1991" s="259"/>
      <c r="BO1991" s="259"/>
      <c r="BP1991" s="259"/>
      <c r="BQ1991" s="259"/>
      <c r="BR1991" s="259"/>
      <c r="BS1991" s="259"/>
      <c r="BT1991" s="259"/>
      <c r="BU1991" s="259"/>
      <c r="BV1991" s="259"/>
      <c r="BW1991" s="259"/>
      <c r="BX1991" s="259"/>
      <c r="BY1991" s="259"/>
      <c r="BZ1991" s="259"/>
      <c r="CA1991" s="259"/>
      <c r="CB1991" s="259"/>
      <c r="CC1991" s="259"/>
      <c r="CD1991" s="259"/>
      <c r="CE1991" s="259"/>
    </row>
    <row r="1992" spans="46:83" x14ac:dyDescent="0.15">
      <c r="AT1992" s="259"/>
      <c r="AU1992" s="259"/>
      <c r="AV1992" s="259"/>
      <c r="AW1992" s="259"/>
      <c r="AX1992" s="259"/>
      <c r="AY1992" s="259"/>
      <c r="AZ1992" s="259"/>
      <c r="BA1992" s="259"/>
      <c r="BB1992" s="259"/>
      <c r="BC1992" s="259"/>
      <c r="BD1992" s="259"/>
      <c r="BE1992" s="259"/>
      <c r="BF1992" s="259"/>
      <c r="BG1992" s="259"/>
      <c r="BH1992" s="259"/>
      <c r="BI1992" s="259"/>
      <c r="BJ1992" s="259"/>
      <c r="BK1992" s="259"/>
      <c r="BL1992" s="259"/>
      <c r="BM1992" s="259"/>
      <c r="BN1992" s="259"/>
      <c r="BO1992" s="259"/>
      <c r="BP1992" s="259"/>
      <c r="BQ1992" s="259"/>
      <c r="BR1992" s="259"/>
      <c r="BS1992" s="259"/>
      <c r="BT1992" s="259"/>
      <c r="BU1992" s="259"/>
      <c r="BV1992" s="259"/>
      <c r="BW1992" s="259"/>
      <c r="BX1992" s="259"/>
      <c r="BY1992" s="259"/>
      <c r="BZ1992" s="259"/>
      <c r="CA1992" s="259"/>
      <c r="CB1992" s="259"/>
      <c r="CC1992" s="259"/>
      <c r="CD1992" s="259"/>
      <c r="CE1992" s="259"/>
    </row>
    <row r="1993" spans="46:83" x14ac:dyDescent="0.15">
      <c r="AT1993" s="259"/>
      <c r="AU1993" s="259"/>
      <c r="AV1993" s="259"/>
      <c r="AW1993" s="259"/>
      <c r="AX1993" s="259"/>
      <c r="AY1993" s="259"/>
      <c r="AZ1993" s="259"/>
      <c r="BA1993" s="259"/>
      <c r="BB1993" s="259"/>
      <c r="BC1993" s="259"/>
      <c r="BD1993" s="259"/>
      <c r="BE1993" s="259"/>
      <c r="BF1993" s="259"/>
      <c r="BG1993" s="259"/>
      <c r="BH1993" s="259"/>
      <c r="BI1993" s="259"/>
      <c r="BJ1993" s="259"/>
      <c r="BK1993" s="259"/>
      <c r="BL1993" s="259"/>
      <c r="BM1993" s="259"/>
      <c r="BN1993" s="259"/>
      <c r="BO1993" s="259"/>
      <c r="BP1993" s="259"/>
      <c r="BQ1993" s="259"/>
      <c r="BR1993" s="259"/>
      <c r="BS1993" s="259"/>
      <c r="BT1993" s="259"/>
      <c r="BU1993" s="259"/>
      <c r="BV1993" s="259"/>
      <c r="BW1993" s="259"/>
      <c r="BX1993" s="259"/>
      <c r="BY1993" s="259"/>
      <c r="BZ1993" s="259"/>
      <c r="CA1993" s="259"/>
      <c r="CB1993" s="259"/>
      <c r="CC1993" s="259"/>
      <c r="CD1993" s="259"/>
      <c r="CE1993" s="259"/>
    </row>
    <row r="1994" spans="46:83" x14ac:dyDescent="0.15">
      <c r="AT1994" s="259"/>
      <c r="AU1994" s="259"/>
      <c r="AV1994" s="259"/>
      <c r="AW1994" s="259"/>
      <c r="AX1994" s="259"/>
      <c r="AY1994" s="259"/>
      <c r="AZ1994" s="259"/>
      <c r="BA1994" s="259"/>
      <c r="BB1994" s="259"/>
      <c r="BC1994" s="259"/>
      <c r="BD1994" s="259"/>
      <c r="BE1994" s="259"/>
      <c r="BF1994" s="259"/>
      <c r="BG1994" s="259"/>
      <c r="BH1994" s="259"/>
      <c r="BI1994" s="259"/>
      <c r="BJ1994" s="259"/>
      <c r="BK1994" s="259"/>
      <c r="BL1994" s="259"/>
      <c r="BM1994" s="259"/>
      <c r="BN1994" s="259"/>
      <c r="BO1994" s="259"/>
      <c r="BP1994" s="259"/>
      <c r="BQ1994" s="259"/>
      <c r="BR1994" s="259"/>
      <c r="BS1994" s="259"/>
      <c r="BT1994" s="259"/>
      <c r="BU1994" s="259"/>
      <c r="BV1994" s="259"/>
      <c r="BW1994" s="259"/>
      <c r="BX1994" s="259"/>
      <c r="BY1994" s="259"/>
      <c r="BZ1994" s="259"/>
      <c r="CA1994" s="259"/>
      <c r="CB1994" s="259"/>
      <c r="CC1994" s="259"/>
      <c r="CD1994" s="259"/>
      <c r="CE1994" s="259"/>
    </row>
    <row r="1995" spans="46:83" x14ac:dyDescent="0.15">
      <c r="AT1995" s="259"/>
      <c r="AU1995" s="259"/>
      <c r="AV1995" s="259"/>
      <c r="AW1995" s="259"/>
      <c r="AX1995" s="259"/>
      <c r="AY1995" s="259"/>
      <c r="AZ1995" s="259"/>
      <c r="BA1995" s="259"/>
      <c r="BB1995" s="259"/>
      <c r="BC1995" s="259"/>
      <c r="BD1995" s="259"/>
      <c r="BE1995" s="259"/>
      <c r="BF1995" s="259"/>
      <c r="BG1995" s="259"/>
      <c r="BH1995" s="259"/>
      <c r="BI1995" s="259"/>
      <c r="BJ1995" s="259"/>
      <c r="BK1995" s="259"/>
      <c r="BL1995" s="259"/>
      <c r="BM1995" s="259"/>
      <c r="BN1995" s="259"/>
      <c r="BO1995" s="259"/>
      <c r="BP1995" s="259"/>
      <c r="BQ1995" s="259"/>
      <c r="BR1995" s="259"/>
      <c r="BS1995" s="259"/>
      <c r="BT1995" s="259"/>
      <c r="BU1995" s="259"/>
      <c r="BV1995" s="259"/>
      <c r="BW1995" s="259"/>
      <c r="BX1995" s="259"/>
      <c r="BY1995" s="259"/>
      <c r="BZ1995" s="259"/>
      <c r="CA1995" s="259"/>
      <c r="CB1995" s="259"/>
      <c r="CC1995" s="259"/>
      <c r="CD1995" s="259"/>
      <c r="CE1995" s="259"/>
    </row>
    <row r="1996" spans="46:83" x14ac:dyDescent="0.15">
      <c r="AT1996" s="259"/>
      <c r="AU1996" s="259"/>
      <c r="AV1996" s="259"/>
      <c r="AW1996" s="259"/>
      <c r="AX1996" s="259"/>
      <c r="AY1996" s="259"/>
      <c r="AZ1996" s="259"/>
      <c r="BA1996" s="259"/>
      <c r="BB1996" s="259"/>
      <c r="BC1996" s="259"/>
      <c r="BD1996" s="259"/>
      <c r="BE1996" s="259"/>
      <c r="BF1996" s="259"/>
      <c r="BG1996" s="259"/>
      <c r="BH1996" s="259"/>
      <c r="BI1996" s="259"/>
      <c r="BJ1996" s="259"/>
      <c r="BK1996" s="259"/>
      <c r="BL1996" s="259"/>
      <c r="BM1996" s="259"/>
      <c r="BN1996" s="259"/>
      <c r="BO1996" s="259"/>
      <c r="BP1996" s="259"/>
      <c r="BQ1996" s="259"/>
      <c r="BR1996" s="259"/>
      <c r="BS1996" s="259"/>
      <c r="BT1996" s="259"/>
      <c r="BU1996" s="259"/>
      <c r="BV1996" s="259"/>
      <c r="BW1996" s="259"/>
      <c r="BX1996" s="259"/>
      <c r="BY1996" s="259"/>
      <c r="BZ1996" s="259"/>
      <c r="CA1996" s="259"/>
      <c r="CB1996" s="259"/>
      <c r="CC1996" s="259"/>
      <c r="CD1996" s="259"/>
      <c r="CE1996" s="259"/>
    </row>
    <row r="1997" spans="46:83" x14ac:dyDescent="0.15">
      <c r="AT1997" s="259"/>
      <c r="AU1997" s="259"/>
      <c r="AV1997" s="259"/>
      <c r="AW1997" s="259"/>
      <c r="AX1997" s="259"/>
      <c r="AY1997" s="259"/>
      <c r="AZ1997" s="259"/>
      <c r="BA1997" s="259"/>
      <c r="BB1997" s="259"/>
      <c r="BC1997" s="259"/>
      <c r="BD1997" s="259"/>
      <c r="BE1997" s="259"/>
      <c r="BF1997" s="259"/>
      <c r="BG1997" s="259"/>
      <c r="BH1997" s="259"/>
      <c r="BI1997" s="259"/>
      <c r="BJ1997" s="259"/>
      <c r="BK1997" s="259"/>
      <c r="BL1997" s="259"/>
      <c r="BM1997" s="259"/>
      <c r="BN1997" s="259"/>
      <c r="BO1997" s="259"/>
      <c r="BP1997" s="259"/>
      <c r="BQ1997" s="259"/>
      <c r="BR1997" s="259"/>
      <c r="BS1997" s="259"/>
      <c r="BT1997" s="259"/>
      <c r="BU1997" s="259"/>
      <c r="BV1997" s="259"/>
      <c r="BW1997" s="259"/>
      <c r="BX1997" s="259"/>
      <c r="BY1997" s="259"/>
      <c r="BZ1997" s="259"/>
      <c r="CA1997" s="259"/>
      <c r="CB1997" s="259"/>
      <c r="CC1997" s="259"/>
      <c r="CD1997" s="259"/>
      <c r="CE1997" s="259"/>
    </row>
    <row r="1998" spans="46:83" x14ac:dyDescent="0.15">
      <c r="AT1998" s="259"/>
      <c r="AU1998" s="259"/>
      <c r="AV1998" s="259"/>
      <c r="AW1998" s="259"/>
      <c r="AX1998" s="259"/>
      <c r="AY1998" s="259"/>
      <c r="AZ1998" s="259"/>
      <c r="BA1998" s="259"/>
      <c r="BB1998" s="259"/>
      <c r="BC1998" s="259"/>
      <c r="BD1998" s="259"/>
      <c r="BE1998" s="259"/>
      <c r="BF1998" s="259"/>
      <c r="BG1998" s="259"/>
      <c r="BH1998" s="259"/>
      <c r="BI1998" s="259"/>
      <c r="BJ1998" s="259"/>
      <c r="BK1998" s="259"/>
      <c r="BL1998" s="259"/>
      <c r="BM1998" s="259"/>
      <c r="BN1998" s="259"/>
      <c r="BO1998" s="259"/>
      <c r="BP1998" s="259"/>
      <c r="BQ1998" s="259"/>
      <c r="BR1998" s="259"/>
      <c r="BS1998" s="259"/>
      <c r="BT1998" s="259"/>
      <c r="BU1998" s="259"/>
      <c r="BV1998" s="259"/>
      <c r="BW1998" s="259"/>
      <c r="BX1998" s="259"/>
      <c r="BY1998" s="259"/>
      <c r="BZ1998" s="259"/>
      <c r="CA1998" s="259"/>
      <c r="CB1998" s="259"/>
      <c r="CC1998" s="259"/>
      <c r="CD1998" s="259"/>
      <c r="CE1998" s="259"/>
    </row>
    <row r="1999" spans="46:83" x14ac:dyDescent="0.15">
      <c r="AT1999" s="259"/>
      <c r="AU1999" s="259"/>
      <c r="AV1999" s="259"/>
      <c r="AW1999" s="259"/>
      <c r="AX1999" s="259"/>
      <c r="AY1999" s="259"/>
      <c r="AZ1999" s="259"/>
      <c r="BA1999" s="259"/>
      <c r="BB1999" s="259"/>
      <c r="BC1999" s="259"/>
      <c r="BD1999" s="259"/>
      <c r="BE1999" s="259"/>
      <c r="BF1999" s="259"/>
      <c r="BG1999" s="259"/>
      <c r="BH1999" s="259"/>
      <c r="BI1999" s="259"/>
      <c r="BJ1999" s="259"/>
      <c r="BK1999" s="259"/>
      <c r="BL1999" s="259"/>
      <c r="BM1999" s="259"/>
      <c r="BN1999" s="259"/>
      <c r="BO1999" s="259"/>
      <c r="BP1999" s="259"/>
      <c r="BQ1999" s="259"/>
      <c r="BR1999" s="259"/>
      <c r="BS1999" s="259"/>
      <c r="BT1999" s="259"/>
      <c r="BU1999" s="259"/>
      <c r="BV1999" s="259"/>
      <c r="BW1999" s="259"/>
      <c r="BX1999" s="259"/>
      <c r="BY1999" s="259"/>
      <c r="BZ1999" s="259"/>
      <c r="CA1999" s="259"/>
      <c r="CB1999" s="259"/>
      <c r="CC1999" s="259"/>
      <c r="CD1999" s="259"/>
      <c r="CE1999" s="259"/>
    </row>
    <row r="2000" spans="46:83" x14ac:dyDescent="0.15">
      <c r="AT2000" s="259"/>
      <c r="AU2000" s="259"/>
      <c r="AV2000" s="259"/>
      <c r="AW2000" s="259"/>
      <c r="AX2000" s="259"/>
      <c r="AY2000" s="259"/>
      <c r="AZ2000" s="259"/>
      <c r="BA2000" s="259"/>
      <c r="BB2000" s="259"/>
      <c r="BC2000" s="259"/>
      <c r="BD2000" s="259"/>
      <c r="BE2000" s="259"/>
      <c r="BF2000" s="259"/>
      <c r="BG2000" s="259"/>
      <c r="BH2000" s="259"/>
      <c r="BI2000" s="259"/>
      <c r="BJ2000" s="259"/>
      <c r="BK2000" s="259"/>
      <c r="BL2000" s="259"/>
      <c r="BM2000" s="259"/>
      <c r="BN2000" s="259"/>
      <c r="BO2000" s="259"/>
      <c r="BP2000" s="259"/>
      <c r="BQ2000" s="259"/>
      <c r="BR2000" s="259"/>
      <c r="BS2000" s="259"/>
      <c r="BT2000" s="259"/>
      <c r="BU2000" s="259"/>
      <c r="BV2000" s="259"/>
      <c r="BW2000" s="259"/>
      <c r="BX2000" s="259"/>
      <c r="BY2000" s="259"/>
      <c r="BZ2000" s="259"/>
      <c r="CA2000" s="259"/>
      <c r="CB2000" s="259"/>
      <c r="CC2000" s="259"/>
      <c r="CD2000" s="259"/>
      <c r="CE2000" s="259"/>
    </row>
    <row r="2001" spans="46:83" x14ac:dyDescent="0.15">
      <c r="AT2001" s="259"/>
      <c r="AU2001" s="259"/>
      <c r="AV2001" s="259"/>
      <c r="AW2001" s="259"/>
      <c r="AX2001" s="259"/>
      <c r="AY2001" s="259"/>
      <c r="AZ2001" s="259"/>
      <c r="BA2001" s="259"/>
      <c r="BB2001" s="259"/>
      <c r="BC2001" s="259"/>
      <c r="BD2001" s="259"/>
      <c r="BE2001" s="259"/>
      <c r="BF2001" s="259"/>
      <c r="BG2001" s="259"/>
      <c r="BH2001" s="259"/>
      <c r="BI2001" s="259"/>
      <c r="BJ2001" s="259"/>
      <c r="BK2001" s="259"/>
      <c r="BL2001" s="259"/>
      <c r="BM2001" s="259"/>
      <c r="BN2001" s="259"/>
      <c r="BO2001" s="259"/>
      <c r="BP2001" s="259"/>
      <c r="BQ2001" s="259"/>
      <c r="BR2001" s="259"/>
      <c r="BS2001" s="259"/>
      <c r="BT2001" s="259"/>
      <c r="BU2001" s="259"/>
      <c r="BV2001" s="259"/>
      <c r="BW2001" s="259"/>
      <c r="BX2001" s="259"/>
      <c r="BY2001" s="259"/>
      <c r="BZ2001" s="259"/>
      <c r="CA2001" s="259"/>
      <c r="CB2001" s="259"/>
      <c r="CC2001" s="259"/>
      <c r="CD2001" s="259"/>
      <c r="CE2001" s="259"/>
    </row>
    <row r="2002" spans="46:83" x14ac:dyDescent="0.15">
      <c r="AT2002" s="259"/>
      <c r="AU2002" s="259"/>
      <c r="AV2002" s="259"/>
      <c r="AW2002" s="259"/>
      <c r="AX2002" s="259"/>
      <c r="AY2002" s="259"/>
      <c r="AZ2002" s="259"/>
      <c r="BA2002" s="259"/>
      <c r="BB2002" s="259"/>
      <c r="BC2002" s="259"/>
      <c r="BD2002" s="259"/>
      <c r="BE2002" s="259"/>
      <c r="BF2002" s="259"/>
      <c r="BG2002" s="259"/>
      <c r="BH2002" s="259"/>
      <c r="BI2002" s="259"/>
      <c r="BJ2002" s="259"/>
      <c r="BK2002" s="259"/>
      <c r="BL2002" s="259"/>
      <c r="BM2002" s="259"/>
      <c r="BN2002" s="259"/>
      <c r="BO2002" s="259"/>
      <c r="BP2002" s="259"/>
      <c r="BQ2002" s="259"/>
      <c r="BR2002" s="259"/>
      <c r="BS2002" s="259"/>
      <c r="BT2002" s="259"/>
      <c r="BU2002" s="259"/>
      <c r="BV2002" s="259"/>
      <c r="BW2002" s="259"/>
      <c r="BX2002" s="259"/>
      <c r="BY2002" s="259"/>
      <c r="BZ2002" s="259"/>
      <c r="CA2002" s="259"/>
      <c r="CB2002" s="259"/>
      <c r="CC2002" s="259"/>
      <c r="CD2002" s="259"/>
      <c r="CE2002" s="259"/>
    </row>
    <row r="2003" spans="46:83" x14ac:dyDescent="0.15">
      <c r="AT2003" s="259"/>
      <c r="AU2003" s="259"/>
      <c r="AV2003" s="259"/>
      <c r="AW2003" s="259"/>
      <c r="AX2003" s="259"/>
      <c r="AY2003" s="259"/>
      <c r="AZ2003" s="259"/>
      <c r="BA2003" s="259"/>
      <c r="BB2003" s="259"/>
      <c r="BC2003" s="259"/>
      <c r="BD2003" s="259"/>
      <c r="BE2003" s="259"/>
      <c r="BF2003" s="259"/>
      <c r="BG2003" s="259"/>
      <c r="BH2003" s="259"/>
      <c r="BI2003" s="259"/>
      <c r="BJ2003" s="259"/>
      <c r="BK2003" s="259"/>
      <c r="BL2003" s="259"/>
      <c r="BM2003" s="259"/>
      <c r="BN2003" s="259"/>
      <c r="BO2003" s="259"/>
      <c r="BP2003" s="259"/>
      <c r="BQ2003" s="259"/>
      <c r="BR2003" s="259"/>
      <c r="BS2003" s="259"/>
      <c r="BT2003" s="259"/>
      <c r="BU2003" s="259"/>
      <c r="BV2003" s="259"/>
      <c r="BW2003" s="259"/>
      <c r="BX2003" s="259"/>
      <c r="BY2003" s="259"/>
      <c r="BZ2003" s="259"/>
      <c r="CA2003" s="259"/>
      <c r="CB2003" s="259"/>
      <c r="CC2003" s="259"/>
      <c r="CD2003" s="259"/>
      <c r="CE2003" s="259"/>
    </row>
    <row r="2004" spans="46:83" x14ac:dyDescent="0.15">
      <c r="AT2004" s="259"/>
      <c r="AU2004" s="259"/>
      <c r="AV2004" s="259"/>
      <c r="AW2004" s="259"/>
      <c r="AX2004" s="259"/>
      <c r="AY2004" s="259"/>
      <c r="AZ2004" s="259"/>
      <c r="BA2004" s="259"/>
      <c r="BB2004" s="259"/>
      <c r="BC2004" s="259"/>
      <c r="BD2004" s="259"/>
      <c r="BE2004" s="259"/>
      <c r="BF2004" s="259"/>
      <c r="BG2004" s="259"/>
      <c r="BH2004" s="259"/>
      <c r="BI2004" s="259"/>
      <c r="BJ2004" s="259"/>
      <c r="BK2004" s="259"/>
      <c r="BL2004" s="259"/>
      <c r="BM2004" s="259"/>
      <c r="BN2004" s="259"/>
      <c r="BO2004" s="259"/>
      <c r="BP2004" s="259"/>
      <c r="BQ2004" s="259"/>
      <c r="BR2004" s="259"/>
      <c r="BS2004" s="259"/>
      <c r="BT2004" s="259"/>
      <c r="BU2004" s="259"/>
      <c r="BV2004" s="259"/>
      <c r="BW2004" s="259"/>
      <c r="BX2004" s="259"/>
      <c r="BY2004" s="259"/>
      <c r="BZ2004" s="259"/>
      <c r="CA2004" s="259"/>
      <c r="CB2004" s="259"/>
      <c r="CC2004" s="259"/>
      <c r="CD2004" s="259"/>
      <c r="CE2004" s="259"/>
    </row>
    <row r="2005" spans="46:83" x14ac:dyDescent="0.15">
      <c r="AT2005" s="259"/>
      <c r="AU2005" s="259"/>
      <c r="AV2005" s="259"/>
      <c r="AW2005" s="259"/>
      <c r="AX2005" s="259"/>
      <c r="AY2005" s="259"/>
      <c r="AZ2005" s="259"/>
      <c r="BA2005" s="259"/>
      <c r="BB2005" s="259"/>
      <c r="BC2005" s="259"/>
      <c r="BD2005" s="259"/>
      <c r="BE2005" s="259"/>
      <c r="BF2005" s="259"/>
      <c r="BG2005" s="259"/>
      <c r="BH2005" s="259"/>
      <c r="BI2005" s="259"/>
      <c r="BJ2005" s="259"/>
      <c r="BK2005" s="259"/>
      <c r="BL2005" s="259"/>
      <c r="BM2005" s="259"/>
      <c r="BN2005" s="259"/>
      <c r="BO2005" s="259"/>
      <c r="BP2005" s="259"/>
      <c r="BQ2005" s="259"/>
      <c r="BR2005" s="259"/>
      <c r="BS2005" s="259"/>
      <c r="BT2005" s="259"/>
      <c r="BU2005" s="259"/>
      <c r="BV2005" s="259"/>
      <c r="BW2005" s="259"/>
      <c r="BX2005" s="259"/>
      <c r="BY2005" s="259"/>
      <c r="BZ2005" s="259"/>
      <c r="CA2005" s="259"/>
      <c r="CB2005" s="259"/>
      <c r="CC2005" s="259"/>
      <c r="CD2005" s="259"/>
      <c r="CE2005" s="259"/>
    </row>
    <row r="2006" spans="46:83" x14ac:dyDescent="0.15">
      <c r="AT2006" s="259"/>
      <c r="AU2006" s="259"/>
      <c r="AV2006" s="259"/>
      <c r="AW2006" s="259"/>
      <c r="AX2006" s="259"/>
      <c r="AY2006" s="259"/>
      <c r="AZ2006" s="259"/>
      <c r="BA2006" s="259"/>
      <c r="BB2006" s="259"/>
      <c r="BC2006" s="259"/>
      <c r="BD2006" s="259"/>
      <c r="BE2006" s="259"/>
      <c r="BF2006" s="259"/>
      <c r="BG2006" s="259"/>
      <c r="BH2006" s="259"/>
      <c r="BI2006" s="259"/>
      <c r="BJ2006" s="259"/>
      <c r="BK2006" s="259"/>
      <c r="BL2006" s="259"/>
      <c r="BM2006" s="259"/>
      <c r="BN2006" s="259"/>
      <c r="BO2006" s="259"/>
      <c r="BP2006" s="259"/>
      <c r="BQ2006" s="259"/>
      <c r="BR2006" s="259"/>
      <c r="BS2006" s="259"/>
      <c r="BT2006" s="259"/>
      <c r="BU2006" s="259"/>
      <c r="BV2006" s="259"/>
      <c r="BW2006" s="259"/>
      <c r="BX2006" s="259"/>
      <c r="BY2006" s="259"/>
      <c r="BZ2006" s="259"/>
      <c r="CA2006" s="259"/>
      <c r="CB2006" s="259"/>
      <c r="CC2006" s="259"/>
      <c r="CD2006" s="259"/>
      <c r="CE2006" s="259"/>
    </row>
    <row r="2007" spans="46:83" x14ac:dyDescent="0.15">
      <c r="AT2007" s="259"/>
      <c r="AU2007" s="259"/>
      <c r="AV2007" s="259"/>
      <c r="AW2007" s="259"/>
      <c r="AX2007" s="259"/>
      <c r="AY2007" s="259"/>
      <c r="AZ2007" s="259"/>
      <c r="BA2007" s="259"/>
      <c r="BB2007" s="259"/>
      <c r="BC2007" s="259"/>
      <c r="BD2007" s="259"/>
      <c r="BE2007" s="259"/>
      <c r="BF2007" s="259"/>
      <c r="BG2007" s="259"/>
      <c r="BH2007" s="259"/>
      <c r="BI2007" s="259"/>
      <c r="BJ2007" s="259"/>
      <c r="BK2007" s="259"/>
      <c r="BL2007" s="259"/>
      <c r="BM2007" s="259"/>
      <c r="BN2007" s="259"/>
      <c r="BO2007" s="259"/>
      <c r="BP2007" s="259"/>
      <c r="BQ2007" s="259"/>
      <c r="BR2007" s="259"/>
      <c r="BS2007" s="259"/>
      <c r="BT2007" s="259"/>
      <c r="BU2007" s="259"/>
      <c r="BV2007" s="259"/>
      <c r="BW2007" s="259"/>
      <c r="BX2007" s="259"/>
      <c r="BY2007" s="259"/>
      <c r="BZ2007" s="259"/>
      <c r="CA2007" s="259"/>
      <c r="CB2007" s="259"/>
      <c r="CC2007" s="259"/>
      <c r="CD2007" s="259"/>
      <c r="CE2007" s="259"/>
    </row>
    <row r="2008" spans="46:83" x14ac:dyDescent="0.15">
      <c r="AT2008" s="259"/>
      <c r="AU2008" s="259"/>
      <c r="AV2008" s="259"/>
      <c r="AW2008" s="259"/>
      <c r="AX2008" s="259"/>
      <c r="AY2008" s="259"/>
      <c r="AZ2008" s="259"/>
      <c r="BA2008" s="259"/>
      <c r="BB2008" s="259"/>
      <c r="BC2008" s="259"/>
      <c r="BD2008" s="259"/>
      <c r="BE2008" s="259"/>
      <c r="BF2008" s="259"/>
      <c r="BG2008" s="259"/>
      <c r="BH2008" s="259"/>
      <c r="BI2008" s="259"/>
      <c r="BJ2008" s="259"/>
      <c r="BK2008" s="259"/>
      <c r="BL2008" s="259"/>
      <c r="BM2008" s="259"/>
      <c r="BN2008" s="259"/>
      <c r="BO2008" s="259"/>
      <c r="BP2008" s="259"/>
      <c r="BQ2008" s="259"/>
      <c r="BR2008" s="259"/>
      <c r="BS2008" s="259"/>
      <c r="BT2008" s="259"/>
      <c r="BU2008" s="259"/>
      <c r="BV2008" s="259"/>
      <c r="BW2008" s="259"/>
      <c r="BX2008" s="259"/>
      <c r="BY2008" s="259"/>
      <c r="BZ2008" s="259"/>
      <c r="CA2008" s="259"/>
      <c r="CB2008" s="259"/>
      <c r="CC2008" s="259"/>
      <c r="CD2008" s="259"/>
      <c r="CE2008" s="259"/>
    </row>
    <row r="2009" spans="46:83" x14ac:dyDescent="0.15">
      <c r="AT2009" s="259"/>
      <c r="AU2009" s="259"/>
      <c r="AV2009" s="259"/>
      <c r="AW2009" s="259"/>
      <c r="AX2009" s="259"/>
      <c r="AY2009" s="259"/>
      <c r="AZ2009" s="259"/>
      <c r="BA2009" s="259"/>
      <c r="BB2009" s="259"/>
      <c r="BC2009" s="259"/>
      <c r="BD2009" s="259"/>
      <c r="BE2009" s="259"/>
      <c r="BF2009" s="259"/>
      <c r="BG2009" s="259"/>
      <c r="BH2009" s="259"/>
      <c r="BI2009" s="259"/>
      <c r="BJ2009" s="259"/>
      <c r="BK2009" s="259"/>
      <c r="BL2009" s="259"/>
      <c r="BM2009" s="259"/>
      <c r="BN2009" s="259"/>
      <c r="BO2009" s="259"/>
      <c r="BP2009" s="259"/>
      <c r="BQ2009" s="259"/>
      <c r="BR2009" s="259"/>
      <c r="BS2009" s="259"/>
      <c r="BT2009" s="259"/>
      <c r="BU2009" s="259"/>
      <c r="BV2009" s="259"/>
      <c r="BW2009" s="259"/>
      <c r="BX2009" s="259"/>
      <c r="BY2009" s="259"/>
      <c r="BZ2009" s="259"/>
      <c r="CA2009" s="259"/>
      <c r="CB2009" s="259"/>
      <c r="CC2009" s="259"/>
      <c r="CD2009" s="259"/>
      <c r="CE2009" s="259"/>
    </row>
    <row r="2010" spans="46:83" x14ac:dyDescent="0.15">
      <c r="AT2010" s="259"/>
      <c r="AU2010" s="259"/>
      <c r="AV2010" s="259"/>
      <c r="AW2010" s="259"/>
      <c r="AX2010" s="259"/>
      <c r="AY2010" s="259"/>
      <c r="AZ2010" s="259"/>
      <c r="BA2010" s="259"/>
      <c r="BB2010" s="259"/>
      <c r="BC2010" s="259"/>
      <c r="BD2010" s="259"/>
      <c r="BE2010" s="259"/>
      <c r="BF2010" s="259"/>
      <c r="BG2010" s="259"/>
      <c r="BH2010" s="259"/>
      <c r="BI2010" s="259"/>
      <c r="BJ2010" s="259"/>
      <c r="BK2010" s="259"/>
      <c r="BL2010" s="259"/>
      <c r="BM2010" s="259"/>
      <c r="BN2010" s="259"/>
      <c r="BO2010" s="259"/>
      <c r="BP2010" s="259"/>
      <c r="BQ2010" s="259"/>
      <c r="BR2010" s="259"/>
      <c r="BS2010" s="259"/>
      <c r="BT2010" s="259"/>
      <c r="BU2010" s="259"/>
      <c r="BV2010" s="259"/>
      <c r="BW2010" s="259"/>
      <c r="BX2010" s="259"/>
      <c r="BY2010" s="259"/>
      <c r="BZ2010" s="259"/>
      <c r="CA2010" s="259"/>
      <c r="CB2010" s="259"/>
      <c r="CC2010" s="259"/>
      <c r="CD2010" s="259"/>
      <c r="CE2010" s="259"/>
    </row>
    <row r="2011" spans="46:83" x14ac:dyDescent="0.15">
      <c r="AT2011" s="259"/>
      <c r="AU2011" s="259"/>
      <c r="AV2011" s="259"/>
      <c r="AW2011" s="259"/>
      <c r="AX2011" s="259"/>
      <c r="AY2011" s="259"/>
      <c r="AZ2011" s="259"/>
      <c r="BA2011" s="259"/>
      <c r="BB2011" s="259"/>
      <c r="BC2011" s="259"/>
      <c r="BD2011" s="259"/>
      <c r="BE2011" s="259"/>
      <c r="BF2011" s="259"/>
      <c r="BG2011" s="259"/>
      <c r="BH2011" s="259"/>
      <c r="BI2011" s="259"/>
      <c r="BJ2011" s="259"/>
      <c r="BK2011" s="259"/>
      <c r="BL2011" s="259"/>
      <c r="BM2011" s="259"/>
      <c r="BN2011" s="259"/>
      <c r="BO2011" s="259"/>
      <c r="BP2011" s="259"/>
      <c r="BQ2011" s="259"/>
      <c r="BR2011" s="259"/>
      <c r="BS2011" s="259"/>
      <c r="BT2011" s="259"/>
      <c r="BU2011" s="259"/>
      <c r="BV2011" s="259"/>
      <c r="BW2011" s="259"/>
      <c r="BX2011" s="259"/>
      <c r="BY2011" s="259"/>
      <c r="BZ2011" s="259"/>
      <c r="CA2011" s="259"/>
      <c r="CB2011" s="259"/>
      <c r="CC2011" s="259"/>
      <c r="CD2011" s="259"/>
      <c r="CE2011" s="259"/>
    </row>
    <row r="2012" spans="46:83" x14ac:dyDescent="0.15">
      <c r="AT2012" s="259"/>
      <c r="AU2012" s="259"/>
      <c r="AV2012" s="259"/>
      <c r="AW2012" s="259"/>
      <c r="AX2012" s="259"/>
      <c r="AY2012" s="259"/>
      <c r="AZ2012" s="259"/>
      <c r="BA2012" s="259"/>
      <c r="BB2012" s="259"/>
      <c r="BC2012" s="259"/>
      <c r="BD2012" s="259"/>
      <c r="BE2012" s="259"/>
      <c r="BF2012" s="259"/>
      <c r="BG2012" s="259"/>
      <c r="BH2012" s="259"/>
      <c r="BI2012" s="259"/>
      <c r="BJ2012" s="259"/>
      <c r="BK2012" s="259"/>
      <c r="BL2012" s="259"/>
      <c r="BM2012" s="259"/>
      <c r="BN2012" s="259"/>
      <c r="BO2012" s="259"/>
      <c r="BP2012" s="259"/>
      <c r="BQ2012" s="259"/>
      <c r="BR2012" s="259"/>
      <c r="BS2012" s="259"/>
      <c r="BT2012" s="259"/>
      <c r="BU2012" s="259"/>
      <c r="BV2012" s="259"/>
      <c r="BW2012" s="259"/>
      <c r="BX2012" s="259"/>
      <c r="BY2012" s="259"/>
      <c r="BZ2012" s="259"/>
      <c r="CA2012" s="259"/>
      <c r="CB2012" s="259"/>
      <c r="CC2012" s="259"/>
      <c r="CD2012" s="259"/>
      <c r="CE2012" s="259"/>
    </row>
    <row r="2013" spans="46:83" x14ac:dyDescent="0.15">
      <c r="AT2013" s="259"/>
      <c r="AU2013" s="259"/>
      <c r="AV2013" s="259"/>
      <c r="AW2013" s="259"/>
      <c r="AX2013" s="259"/>
      <c r="AY2013" s="259"/>
      <c r="AZ2013" s="259"/>
      <c r="BA2013" s="259"/>
      <c r="BB2013" s="259"/>
      <c r="BC2013" s="259"/>
      <c r="BD2013" s="259"/>
      <c r="BE2013" s="259"/>
      <c r="BF2013" s="259"/>
      <c r="BG2013" s="259"/>
      <c r="BH2013" s="259"/>
      <c r="BI2013" s="259"/>
      <c r="BJ2013" s="259"/>
      <c r="BK2013" s="259"/>
      <c r="BL2013" s="259"/>
      <c r="BM2013" s="259"/>
      <c r="BN2013" s="259"/>
      <c r="BO2013" s="259"/>
      <c r="BP2013" s="259"/>
      <c r="BQ2013" s="259"/>
      <c r="BR2013" s="259"/>
      <c r="BS2013" s="259"/>
      <c r="BT2013" s="259"/>
      <c r="BU2013" s="259"/>
      <c r="BV2013" s="259"/>
      <c r="BW2013" s="259"/>
      <c r="BX2013" s="259"/>
      <c r="BY2013" s="259"/>
      <c r="BZ2013" s="259"/>
      <c r="CA2013" s="259"/>
      <c r="CB2013" s="259"/>
      <c r="CC2013" s="259"/>
      <c r="CD2013" s="259"/>
      <c r="CE2013" s="259"/>
    </row>
    <row r="2014" spans="46:83" x14ac:dyDescent="0.15">
      <c r="AT2014" s="259"/>
      <c r="AU2014" s="259"/>
      <c r="AV2014" s="259"/>
      <c r="AW2014" s="259"/>
      <c r="AX2014" s="259"/>
      <c r="AY2014" s="259"/>
      <c r="AZ2014" s="259"/>
      <c r="BA2014" s="259"/>
      <c r="BB2014" s="259"/>
      <c r="BC2014" s="259"/>
      <c r="BD2014" s="259"/>
      <c r="BE2014" s="259"/>
      <c r="BF2014" s="259"/>
      <c r="BG2014" s="259"/>
      <c r="BH2014" s="259"/>
      <c r="BI2014" s="259"/>
      <c r="BJ2014" s="259"/>
      <c r="BK2014" s="259"/>
      <c r="BL2014" s="259"/>
      <c r="BM2014" s="259"/>
      <c r="BN2014" s="259"/>
      <c r="BO2014" s="259"/>
      <c r="BP2014" s="259"/>
      <c r="BQ2014" s="259"/>
      <c r="BR2014" s="259"/>
      <c r="BS2014" s="259"/>
      <c r="BT2014" s="259"/>
      <c r="BU2014" s="259"/>
      <c r="BV2014" s="259"/>
      <c r="BW2014" s="259"/>
      <c r="BX2014" s="259"/>
      <c r="BY2014" s="259"/>
      <c r="BZ2014" s="259"/>
      <c r="CA2014" s="259"/>
      <c r="CB2014" s="259"/>
      <c r="CC2014" s="259"/>
      <c r="CD2014" s="259"/>
      <c r="CE2014" s="259"/>
    </row>
    <row r="2015" spans="46:83" x14ac:dyDescent="0.15">
      <c r="AT2015" s="259"/>
      <c r="AU2015" s="259"/>
      <c r="AV2015" s="259"/>
      <c r="AW2015" s="259"/>
      <c r="AX2015" s="259"/>
      <c r="AY2015" s="259"/>
      <c r="AZ2015" s="259"/>
      <c r="BA2015" s="259"/>
      <c r="BB2015" s="259"/>
      <c r="BC2015" s="259"/>
      <c r="BD2015" s="259"/>
      <c r="BE2015" s="259"/>
      <c r="BF2015" s="259"/>
      <c r="BG2015" s="259"/>
      <c r="BH2015" s="259"/>
      <c r="BI2015" s="259"/>
      <c r="BJ2015" s="259"/>
      <c r="BK2015" s="259"/>
      <c r="BL2015" s="259"/>
      <c r="BM2015" s="259"/>
      <c r="BN2015" s="259"/>
      <c r="BO2015" s="259"/>
      <c r="BP2015" s="259"/>
      <c r="BQ2015" s="259"/>
      <c r="BR2015" s="259"/>
      <c r="BS2015" s="259"/>
      <c r="BT2015" s="259"/>
      <c r="BU2015" s="259"/>
      <c r="BV2015" s="259"/>
      <c r="BW2015" s="259"/>
      <c r="BX2015" s="259"/>
      <c r="BY2015" s="259"/>
      <c r="BZ2015" s="259"/>
      <c r="CA2015" s="259"/>
      <c r="CB2015" s="259"/>
      <c r="CC2015" s="259"/>
      <c r="CD2015" s="259"/>
      <c r="CE2015" s="259"/>
    </row>
    <row r="2016" spans="46:83" x14ac:dyDescent="0.15">
      <c r="AT2016" s="259"/>
      <c r="AU2016" s="259"/>
      <c r="AV2016" s="259"/>
      <c r="AW2016" s="259"/>
      <c r="AX2016" s="259"/>
      <c r="AY2016" s="259"/>
      <c r="AZ2016" s="259"/>
      <c r="BA2016" s="259"/>
      <c r="BB2016" s="259"/>
      <c r="BC2016" s="259"/>
      <c r="BD2016" s="259"/>
      <c r="BE2016" s="259"/>
      <c r="BF2016" s="259"/>
      <c r="BG2016" s="259"/>
      <c r="BH2016" s="259"/>
      <c r="BI2016" s="259"/>
      <c r="BJ2016" s="259"/>
      <c r="BK2016" s="259"/>
      <c r="BL2016" s="259"/>
      <c r="BM2016" s="259"/>
      <c r="BN2016" s="259"/>
      <c r="BO2016" s="259"/>
      <c r="BP2016" s="259"/>
      <c r="BQ2016" s="259"/>
      <c r="BR2016" s="259"/>
      <c r="BS2016" s="259"/>
      <c r="BT2016" s="259"/>
      <c r="BU2016" s="259"/>
      <c r="BV2016" s="259"/>
      <c r="BW2016" s="259"/>
      <c r="BX2016" s="259"/>
      <c r="BY2016" s="259"/>
      <c r="BZ2016" s="259"/>
      <c r="CA2016" s="259"/>
      <c r="CB2016" s="259"/>
      <c r="CC2016" s="259"/>
      <c r="CD2016" s="259"/>
      <c r="CE2016" s="259"/>
    </row>
    <row r="2017" spans="46:83" x14ac:dyDescent="0.15">
      <c r="AT2017" s="259"/>
      <c r="AU2017" s="259"/>
      <c r="AV2017" s="259"/>
      <c r="AW2017" s="259"/>
      <c r="AX2017" s="259"/>
      <c r="AY2017" s="259"/>
      <c r="AZ2017" s="259"/>
      <c r="BA2017" s="259"/>
      <c r="BB2017" s="259"/>
      <c r="BC2017" s="259"/>
      <c r="BD2017" s="259"/>
      <c r="BE2017" s="259"/>
      <c r="BF2017" s="259"/>
      <c r="BG2017" s="259"/>
      <c r="BH2017" s="259"/>
      <c r="BI2017" s="259"/>
      <c r="BJ2017" s="259"/>
      <c r="BK2017" s="259"/>
      <c r="BL2017" s="259"/>
      <c r="BM2017" s="259"/>
      <c r="BN2017" s="259"/>
      <c r="BO2017" s="259"/>
      <c r="BP2017" s="259"/>
      <c r="BQ2017" s="259"/>
      <c r="BR2017" s="259"/>
      <c r="BS2017" s="259"/>
      <c r="BT2017" s="259"/>
      <c r="BU2017" s="259"/>
      <c r="BV2017" s="259"/>
      <c r="BW2017" s="259"/>
      <c r="BX2017" s="259"/>
      <c r="BY2017" s="259"/>
      <c r="BZ2017" s="259"/>
      <c r="CA2017" s="259"/>
      <c r="CB2017" s="259"/>
      <c r="CC2017" s="259"/>
      <c r="CD2017" s="259"/>
      <c r="CE2017" s="259"/>
    </row>
    <row r="2018" spans="46:83" x14ac:dyDescent="0.15">
      <c r="AT2018" s="259"/>
      <c r="AU2018" s="259"/>
      <c r="AV2018" s="259"/>
      <c r="AW2018" s="259"/>
      <c r="AX2018" s="259"/>
      <c r="AY2018" s="259"/>
      <c r="AZ2018" s="259"/>
      <c r="BA2018" s="259"/>
      <c r="BB2018" s="259"/>
      <c r="BC2018" s="259"/>
      <c r="BD2018" s="259"/>
      <c r="BE2018" s="259"/>
      <c r="BF2018" s="259"/>
      <c r="BG2018" s="259"/>
      <c r="BH2018" s="259"/>
      <c r="BI2018" s="259"/>
      <c r="BJ2018" s="259"/>
      <c r="BK2018" s="259"/>
      <c r="BL2018" s="259"/>
      <c r="BM2018" s="259"/>
      <c r="BN2018" s="259"/>
      <c r="BO2018" s="259"/>
      <c r="BP2018" s="259"/>
      <c r="BQ2018" s="259"/>
      <c r="BR2018" s="259"/>
      <c r="BS2018" s="259"/>
      <c r="BT2018" s="259"/>
      <c r="BU2018" s="259"/>
      <c r="BV2018" s="259"/>
      <c r="BW2018" s="259"/>
      <c r="BX2018" s="259"/>
      <c r="BY2018" s="259"/>
      <c r="BZ2018" s="259"/>
      <c r="CA2018" s="259"/>
      <c r="CB2018" s="259"/>
      <c r="CC2018" s="259"/>
      <c r="CD2018" s="259"/>
      <c r="CE2018" s="259"/>
    </row>
    <row r="2019" spans="46:83" x14ac:dyDescent="0.15">
      <c r="AT2019" s="259"/>
      <c r="AU2019" s="259"/>
      <c r="AV2019" s="259"/>
      <c r="AW2019" s="259"/>
      <c r="AX2019" s="259"/>
      <c r="AY2019" s="259"/>
      <c r="AZ2019" s="259"/>
      <c r="BA2019" s="259"/>
      <c r="BB2019" s="259"/>
      <c r="BC2019" s="259"/>
      <c r="BD2019" s="259"/>
      <c r="BE2019" s="259"/>
      <c r="BF2019" s="259"/>
      <c r="BG2019" s="259"/>
      <c r="BH2019" s="259"/>
      <c r="BI2019" s="259"/>
      <c r="BJ2019" s="259"/>
      <c r="BK2019" s="259"/>
      <c r="BL2019" s="259"/>
      <c r="BM2019" s="259"/>
      <c r="BN2019" s="259"/>
      <c r="BO2019" s="259"/>
      <c r="BP2019" s="259"/>
      <c r="BQ2019" s="259"/>
      <c r="BR2019" s="259"/>
      <c r="BS2019" s="259"/>
      <c r="BT2019" s="259"/>
      <c r="BU2019" s="259"/>
      <c r="BV2019" s="259"/>
      <c r="BW2019" s="259"/>
      <c r="BX2019" s="259"/>
      <c r="BY2019" s="259"/>
      <c r="BZ2019" s="259"/>
      <c r="CA2019" s="259"/>
      <c r="CB2019" s="259"/>
      <c r="CC2019" s="259"/>
      <c r="CD2019" s="259"/>
      <c r="CE2019" s="259"/>
    </row>
    <row r="2020" spans="46:83" x14ac:dyDescent="0.15">
      <c r="AT2020" s="259"/>
      <c r="AU2020" s="259"/>
      <c r="AV2020" s="259"/>
      <c r="AW2020" s="259"/>
      <c r="AX2020" s="259"/>
      <c r="AY2020" s="259"/>
      <c r="AZ2020" s="259"/>
      <c r="BA2020" s="259"/>
      <c r="BB2020" s="259"/>
      <c r="BC2020" s="259"/>
      <c r="BD2020" s="259"/>
      <c r="BE2020" s="259"/>
      <c r="BF2020" s="259"/>
      <c r="BG2020" s="259"/>
      <c r="BH2020" s="259"/>
      <c r="BI2020" s="259"/>
      <c r="BJ2020" s="259"/>
      <c r="BK2020" s="259"/>
      <c r="BL2020" s="259"/>
      <c r="BM2020" s="259"/>
      <c r="BN2020" s="259"/>
      <c r="BO2020" s="259"/>
      <c r="BP2020" s="259"/>
      <c r="BQ2020" s="259"/>
      <c r="BR2020" s="259"/>
      <c r="BS2020" s="259"/>
      <c r="BT2020" s="259"/>
      <c r="BU2020" s="259"/>
      <c r="BV2020" s="259"/>
      <c r="BW2020" s="259"/>
      <c r="BX2020" s="259"/>
      <c r="BY2020" s="259"/>
      <c r="BZ2020" s="259"/>
      <c r="CA2020" s="259"/>
      <c r="CB2020" s="259"/>
      <c r="CC2020" s="259"/>
      <c r="CD2020" s="259"/>
      <c r="CE2020" s="259"/>
    </row>
    <row r="2021" spans="46:83" x14ac:dyDescent="0.15">
      <c r="AT2021" s="259"/>
      <c r="AU2021" s="259"/>
      <c r="AV2021" s="259"/>
      <c r="AW2021" s="259"/>
      <c r="AX2021" s="259"/>
      <c r="AY2021" s="259"/>
      <c r="AZ2021" s="259"/>
      <c r="BA2021" s="259"/>
      <c r="BB2021" s="259"/>
      <c r="BC2021" s="259"/>
      <c r="BD2021" s="259"/>
      <c r="BE2021" s="259"/>
      <c r="BF2021" s="259"/>
      <c r="BG2021" s="259"/>
      <c r="BH2021" s="259"/>
      <c r="BI2021" s="259"/>
      <c r="BJ2021" s="259"/>
      <c r="BK2021" s="259"/>
      <c r="BL2021" s="259"/>
      <c r="BM2021" s="259"/>
      <c r="BN2021" s="259"/>
      <c r="BO2021" s="259"/>
      <c r="BP2021" s="259"/>
      <c r="BQ2021" s="259"/>
      <c r="BR2021" s="259"/>
      <c r="BS2021" s="259"/>
      <c r="BT2021" s="259"/>
      <c r="BU2021" s="259"/>
      <c r="BV2021" s="259"/>
      <c r="BW2021" s="259"/>
      <c r="BX2021" s="259"/>
      <c r="BY2021" s="259"/>
      <c r="BZ2021" s="259"/>
      <c r="CA2021" s="259"/>
      <c r="CB2021" s="259"/>
      <c r="CC2021" s="259"/>
      <c r="CD2021" s="259"/>
      <c r="CE2021" s="259"/>
    </row>
    <row r="2022" spans="46:83" x14ac:dyDescent="0.15">
      <c r="AT2022" s="259"/>
      <c r="AU2022" s="259"/>
      <c r="AV2022" s="259"/>
      <c r="AW2022" s="259"/>
      <c r="AX2022" s="259"/>
      <c r="AY2022" s="259"/>
      <c r="AZ2022" s="259"/>
      <c r="BA2022" s="259"/>
      <c r="BB2022" s="259"/>
      <c r="BC2022" s="259"/>
      <c r="BD2022" s="259"/>
      <c r="BE2022" s="259"/>
      <c r="BF2022" s="259"/>
      <c r="BG2022" s="259"/>
      <c r="BH2022" s="259"/>
      <c r="BI2022" s="259"/>
      <c r="BJ2022" s="259"/>
      <c r="BK2022" s="259"/>
      <c r="BL2022" s="259"/>
      <c r="BM2022" s="259"/>
      <c r="BN2022" s="259"/>
      <c r="BO2022" s="259"/>
      <c r="BP2022" s="259"/>
      <c r="BQ2022" s="259"/>
      <c r="BR2022" s="259"/>
      <c r="BS2022" s="259"/>
      <c r="BT2022" s="259"/>
      <c r="BU2022" s="259"/>
      <c r="BV2022" s="259"/>
      <c r="BW2022" s="259"/>
      <c r="BX2022" s="259"/>
      <c r="BY2022" s="259"/>
      <c r="BZ2022" s="259"/>
      <c r="CA2022" s="259"/>
      <c r="CB2022" s="259"/>
      <c r="CC2022" s="259"/>
      <c r="CD2022" s="259"/>
      <c r="CE2022" s="259"/>
    </row>
    <row r="2023" spans="46:83" x14ac:dyDescent="0.15">
      <c r="AT2023" s="259"/>
      <c r="AU2023" s="259"/>
      <c r="AV2023" s="259"/>
      <c r="AW2023" s="259"/>
      <c r="AX2023" s="259"/>
      <c r="AY2023" s="259"/>
      <c r="AZ2023" s="259"/>
      <c r="BA2023" s="259"/>
      <c r="BB2023" s="259"/>
      <c r="BC2023" s="259"/>
      <c r="BD2023" s="259"/>
      <c r="BE2023" s="259"/>
      <c r="BF2023" s="259"/>
      <c r="BG2023" s="259"/>
      <c r="BH2023" s="259"/>
      <c r="BI2023" s="259"/>
      <c r="BJ2023" s="259"/>
      <c r="BK2023" s="259"/>
      <c r="BL2023" s="259"/>
      <c r="BM2023" s="259"/>
      <c r="BN2023" s="259"/>
      <c r="BO2023" s="259"/>
      <c r="BP2023" s="259"/>
      <c r="BQ2023" s="259"/>
      <c r="BR2023" s="259"/>
      <c r="BS2023" s="259"/>
      <c r="BT2023" s="259"/>
      <c r="BU2023" s="259"/>
      <c r="BV2023" s="259"/>
      <c r="BW2023" s="259"/>
      <c r="BX2023" s="259"/>
      <c r="BY2023" s="259"/>
      <c r="BZ2023" s="259"/>
      <c r="CA2023" s="259"/>
      <c r="CB2023" s="259"/>
      <c r="CC2023" s="259"/>
      <c r="CD2023" s="259"/>
      <c r="CE2023" s="259"/>
    </row>
    <row r="2024" spans="46:83" x14ac:dyDescent="0.15">
      <c r="AT2024" s="259"/>
      <c r="AU2024" s="259"/>
      <c r="AV2024" s="259"/>
      <c r="AW2024" s="259"/>
      <c r="AX2024" s="259"/>
      <c r="AY2024" s="259"/>
      <c r="AZ2024" s="259"/>
      <c r="BA2024" s="259"/>
      <c r="BB2024" s="259"/>
      <c r="BC2024" s="259"/>
      <c r="BD2024" s="259"/>
      <c r="BE2024" s="259"/>
      <c r="BF2024" s="259"/>
      <c r="BG2024" s="259"/>
      <c r="BH2024" s="259"/>
      <c r="BI2024" s="259"/>
      <c r="BJ2024" s="259"/>
      <c r="BK2024" s="259"/>
      <c r="BL2024" s="259"/>
      <c r="BM2024" s="259"/>
      <c r="BN2024" s="259"/>
      <c r="BO2024" s="259"/>
      <c r="BP2024" s="259"/>
      <c r="BQ2024" s="259"/>
      <c r="BR2024" s="259"/>
      <c r="BS2024" s="259"/>
      <c r="BT2024" s="259"/>
      <c r="BU2024" s="259"/>
      <c r="BV2024" s="259"/>
      <c r="BW2024" s="259"/>
      <c r="BX2024" s="259"/>
      <c r="BY2024" s="259"/>
      <c r="BZ2024" s="259"/>
      <c r="CA2024" s="259"/>
      <c r="CB2024" s="259"/>
      <c r="CC2024" s="259"/>
      <c r="CD2024" s="259"/>
      <c r="CE2024" s="259"/>
    </row>
    <row r="2025" spans="46:83" x14ac:dyDescent="0.15">
      <c r="AT2025" s="259"/>
      <c r="AU2025" s="259"/>
      <c r="AV2025" s="259"/>
      <c r="AW2025" s="259"/>
      <c r="AX2025" s="259"/>
      <c r="AY2025" s="259"/>
      <c r="AZ2025" s="259"/>
      <c r="BA2025" s="259"/>
      <c r="BB2025" s="259"/>
      <c r="BC2025" s="259"/>
      <c r="BD2025" s="259"/>
      <c r="BE2025" s="259"/>
      <c r="BF2025" s="259"/>
      <c r="BG2025" s="259"/>
      <c r="BH2025" s="259"/>
      <c r="BI2025" s="259"/>
      <c r="BJ2025" s="259"/>
      <c r="BK2025" s="259"/>
      <c r="BL2025" s="259"/>
      <c r="BM2025" s="259"/>
      <c r="BN2025" s="259"/>
      <c r="BO2025" s="259"/>
      <c r="BP2025" s="259"/>
      <c r="BQ2025" s="259"/>
      <c r="BR2025" s="259"/>
      <c r="BS2025" s="259"/>
      <c r="BT2025" s="259"/>
      <c r="BU2025" s="259"/>
      <c r="BV2025" s="259"/>
      <c r="BW2025" s="259"/>
      <c r="BX2025" s="259"/>
      <c r="BY2025" s="259"/>
      <c r="BZ2025" s="259"/>
      <c r="CA2025" s="259"/>
      <c r="CB2025" s="259"/>
      <c r="CC2025" s="259"/>
      <c r="CD2025" s="259"/>
      <c r="CE2025" s="259"/>
    </row>
    <row r="2026" spans="46:83" x14ac:dyDescent="0.15">
      <c r="AT2026" s="259"/>
      <c r="AU2026" s="259"/>
      <c r="AV2026" s="259"/>
      <c r="AW2026" s="259"/>
      <c r="AX2026" s="259"/>
      <c r="AY2026" s="259"/>
      <c r="AZ2026" s="259"/>
      <c r="BA2026" s="259"/>
      <c r="BB2026" s="259"/>
      <c r="BC2026" s="259"/>
      <c r="BD2026" s="259"/>
      <c r="BE2026" s="259"/>
      <c r="BF2026" s="259"/>
      <c r="BG2026" s="259"/>
      <c r="BH2026" s="259"/>
      <c r="BI2026" s="259"/>
      <c r="BJ2026" s="259"/>
      <c r="BK2026" s="259"/>
      <c r="BL2026" s="259"/>
      <c r="BM2026" s="259"/>
      <c r="BN2026" s="259"/>
      <c r="BO2026" s="259"/>
      <c r="BP2026" s="259"/>
      <c r="BQ2026" s="259"/>
      <c r="BR2026" s="259"/>
      <c r="BS2026" s="259"/>
      <c r="BT2026" s="259"/>
      <c r="BU2026" s="259"/>
      <c r="BV2026" s="259"/>
      <c r="BW2026" s="259"/>
      <c r="BX2026" s="259"/>
      <c r="BY2026" s="259"/>
      <c r="BZ2026" s="259"/>
      <c r="CA2026" s="259"/>
      <c r="CB2026" s="259"/>
      <c r="CC2026" s="259"/>
      <c r="CD2026" s="259"/>
      <c r="CE2026" s="259"/>
    </row>
    <row r="2027" spans="46:83" x14ac:dyDescent="0.15">
      <c r="AT2027" s="259"/>
      <c r="AU2027" s="259"/>
      <c r="AV2027" s="259"/>
      <c r="AW2027" s="259"/>
      <c r="AX2027" s="259"/>
      <c r="AY2027" s="259"/>
      <c r="AZ2027" s="259"/>
      <c r="BA2027" s="259"/>
      <c r="BB2027" s="259"/>
      <c r="BC2027" s="259"/>
      <c r="BD2027" s="259"/>
      <c r="BE2027" s="259"/>
      <c r="BF2027" s="259"/>
      <c r="BG2027" s="259"/>
      <c r="BH2027" s="259"/>
      <c r="BI2027" s="259"/>
      <c r="BJ2027" s="259"/>
      <c r="BK2027" s="259"/>
      <c r="BL2027" s="259"/>
      <c r="BM2027" s="259"/>
      <c r="BN2027" s="259"/>
      <c r="BO2027" s="259"/>
      <c r="BP2027" s="259"/>
      <c r="BQ2027" s="259"/>
      <c r="BR2027" s="259"/>
      <c r="BS2027" s="259"/>
      <c r="BT2027" s="259"/>
      <c r="BU2027" s="259"/>
      <c r="BV2027" s="259"/>
      <c r="BW2027" s="259"/>
      <c r="BX2027" s="259"/>
      <c r="BY2027" s="259"/>
      <c r="BZ2027" s="259"/>
      <c r="CA2027" s="259"/>
      <c r="CB2027" s="259"/>
      <c r="CC2027" s="259"/>
      <c r="CD2027" s="259"/>
      <c r="CE2027" s="259"/>
    </row>
    <row r="2028" spans="46:83" x14ac:dyDescent="0.15">
      <c r="AT2028" s="259"/>
      <c r="AU2028" s="259"/>
      <c r="AV2028" s="259"/>
      <c r="AW2028" s="259"/>
      <c r="AX2028" s="259"/>
      <c r="AY2028" s="259"/>
      <c r="AZ2028" s="259"/>
      <c r="BA2028" s="259"/>
      <c r="BB2028" s="259"/>
      <c r="BC2028" s="259"/>
      <c r="BD2028" s="259"/>
      <c r="BE2028" s="259"/>
      <c r="BF2028" s="259"/>
      <c r="BG2028" s="259"/>
      <c r="BH2028" s="259"/>
      <c r="BI2028" s="259"/>
      <c r="BJ2028" s="259"/>
      <c r="BK2028" s="259"/>
      <c r="BL2028" s="259"/>
      <c r="BM2028" s="259"/>
      <c r="BN2028" s="259"/>
      <c r="BO2028" s="259"/>
      <c r="BP2028" s="259"/>
      <c r="BQ2028" s="259"/>
      <c r="BR2028" s="259"/>
      <c r="BS2028" s="259"/>
      <c r="BT2028" s="259"/>
      <c r="BU2028" s="259"/>
      <c r="BV2028" s="259"/>
      <c r="BW2028" s="259"/>
      <c r="BX2028" s="259"/>
      <c r="BY2028" s="259"/>
      <c r="BZ2028" s="259"/>
      <c r="CA2028" s="259"/>
      <c r="CB2028" s="259"/>
      <c r="CC2028" s="259"/>
      <c r="CD2028" s="259"/>
      <c r="CE2028" s="259"/>
    </row>
    <row r="2029" spans="46:83" x14ac:dyDescent="0.15">
      <c r="AT2029" s="259"/>
      <c r="AU2029" s="259"/>
      <c r="AV2029" s="259"/>
      <c r="AW2029" s="259"/>
      <c r="AX2029" s="259"/>
      <c r="AY2029" s="259"/>
      <c r="AZ2029" s="259"/>
      <c r="BA2029" s="259"/>
      <c r="BB2029" s="259"/>
      <c r="BC2029" s="259"/>
      <c r="BD2029" s="259"/>
      <c r="BE2029" s="259"/>
      <c r="BF2029" s="259"/>
      <c r="BG2029" s="259"/>
      <c r="BH2029" s="259"/>
      <c r="BI2029" s="259"/>
      <c r="BJ2029" s="259"/>
      <c r="BK2029" s="259"/>
      <c r="BL2029" s="259"/>
      <c r="BM2029" s="259"/>
      <c r="BN2029" s="259"/>
      <c r="BO2029" s="259"/>
      <c r="BP2029" s="259"/>
      <c r="BQ2029" s="259"/>
      <c r="BR2029" s="259"/>
      <c r="BS2029" s="259"/>
      <c r="BT2029" s="259"/>
      <c r="BU2029" s="259"/>
      <c r="BV2029" s="259"/>
      <c r="BW2029" s="259"/>
      <c r="BX2029" s="259"/>
      <c r="BY2029" s="259"/>
      <c r="BZ2029" s="259"/>
      <c r="CA2029" s="259"/>
      <c r="CB2029" s="259"/>
      <c r="CC2029" s="259"/>
      <c r="CD2029" s="259"/>
      <c r="CE2029" s="259"/>
    </row>
    <row r="2030" spans="46:83" x14ac:dyDescent="0.15">
      <c r="AT2030" s="259"/>
      <c r="AU2030" s="259"/>
      <c r="AV2030" s="259"/>
      <c r="AW2030" s="259"/>
      <c r="AX2030" s="259"/>
      <c r="AY2030" s="259"/>
      <c r="AZ2030" s="259"/>
      <c r="BA2030" s="259"/>
      <c r="BB2030" s="259"/>
      <c r="BC2030" s="259"/>
      <c r="BD2030" s="259"/>
      <c r="BE2030" s="259"/>
      <c r="BF2030" s="259"/>
      <c r="BG2030" s="259"/>
      <c r="BH2030" s="259"/>
      <c r="BI2030" s="259"/>
      <c r="BJ2030" s="259"/>
      <c r="BK2030" s="259"/>
      <c r="BL2030" s="259"/>
      <c r="BM2030" s="259"/>
      <c r="BN2030" s="259"/>
      <c r="BO2030" s="259"/>
      <c r="BP2030" s="259"/>
      <c r="BQ2030" s="259"/>
      <c r="BR2030" s="259"/>
      <c r="BS2030" s="259"/>
      <c r="BT2030" s="259"/>
      <c r="BU2030" s="259"/>
      <c r="BV2030" s="259"/>
      <c r="BW2030" s="259"/>
      <c r="BX2030" s="259"/>
      <c r="BY2030" s="259"/>
      <c r="BZ2030" s="259"/>
      <c r="CA2030" s="259"/>
      <c r="CB2030" s="259"/>
      <c r="CC2030" s="259"/>
      <c r="CD2030" s="259"/>
      <c r="CE2030" s="259"/>
    </row>
    <row r="2031" spans="46:83" x14ac:dyDescent="0.15">
      <c r="AT2031" s="259"/>
      <c r="AU2031" s="259"/>
      <c r="AV2031" s="259"/>
      <c r="AW2031" s="259"/>
      <c r="AX2031" s="259"/>
      <c r="AY2031" s="259"/>
      <c r="AZ2031" s="259"/>
      <c r="BA2031" s="259"/>
      <c r="BB2031" s="259"/>
      <c r="BC2031" s="259"/>
      <c r="BD2031" s="259"/>
      <c r="BE2031" s="259"/>
      <c r="BF2031" s="259"/>
      <c r="BG2031" s="259"/>
      <c r="BH2031" s="259"/>
      <c r="BI2031" s="259"/>
      <c r="BJ2031" s="259"/>
      <c r="BK2031" s="259"/>
      <c r="BL2031" s="259"/>
      <c r="BM2031" s="259"/>
      <c r="BN2031" s="259"/>
      <c r="BO2031" s="259"/>
      <c r="BP2031" s="259"/>
      <c r="BQ2031" s="259"/>
      <c r="BR2031" s="259"/>
      <c r="BS2031" s="259"/>
      <c r="BT2031" s="259"/>
      <c r="BU2031" s="259"/>
      <c r="BV2031" s="259"/>
      <c r="BW2031" s="259"/>
      <c r="BX2031" s="259"/>
      <c r="BY2031" s="259"/>
      <c r="BZ2031" s="259"/>
      <c r="CA2031" s="259"/>
      <c r="CB2031" s="259"/>
      <c r="CC2031" s="259"/>
      <c r="CD2031" s="259"/>
      <c r="CE2031" s="259"/>
    </row>
    <row r="2032" spans="46:83" x14ac:dyDescent="0.15">
      <c r="AT2032" s="259"/>
      <c r="AU2032" s="259"/>
      <c r="AV2032" s="259"/>
      <c r="AW2032" s="259"/>
      <c r="AX2032" s="259"/>
      <c r="AY2032" s="259"/>
      <c r="AZ2032" s="259"/>
      <c r="BA2032" s="259"/>
      <c r="BB2032" s="259"/>
      <c r="BC2032" s="259"/>
      <c r="BD2032" s="259"/>
      <c r="BE2032" s="259"/>
      <c r="BF2032" s="259"/>
      <c r="BG2032" s="259"/>
      <c r="BH2032" s="259"/>
      <c r="BI2032" s="259"/>
      <c r="BJ2032" s="259"/>
      <c r="BK2032" s="259"/>
      <c r="BL2032" s="259"/>
      <c r="BM2032" s="259"/>
      <c r="BN2032" s="259"/>
      <c r="BO2032" s="259"/>
      <c r="BP2032" s="259"/>
      <c r="BQ2032" s="259"/>
      <c r="BR2032" s="259"/>
      <c r="BS2032" s="259"/>
      <c r="BT2032" s="259"/>
      <c r="BU2032" s="259"/>
      <c r="BV2032" s="259"/>
      <c r="BW2032" s="259"/>
      <c r="BX2032" s="259"/>
      <c r="BY2032" s="259"/>
      <c r="BZ2032" s="259"/>
      <c r="CA2032" s="259"/>
      <c r="CB2032" s="259"/>
      <c r="CC2032" s="259"/>
      <c r="CD2032" s="259"/>
      <c r="CE2032" s="259"/>
    </row>
    <row r="2033" spans="46:83" x14ac:dyDescent="0.15">
      <c r="AT2033" s="259"/>
      <c r="AU2033" s="259"/>
      <c r="AV2033" s="259"/>
      <c r="AW2033" s="259"/>
      <c r="AX2033" s="259"/>
      <c r="AY2033" s="259"/>
      <c r="AZ2033" s="259"/>
      <c r="BA2033" s="259"/>
      <c r="BB2033" s="259"/>
      <c r="BC2033" s="259"/>
      <c r="BD2033" s="259"/>
      <c r="BE2033" s="259"/>
      <c r="BF2033" s="259"/>
      <c r="BG2033" s="259"/>
      <c r="BH2033" s="259"/>
      <c r="BI2033" s="259"/>
      <c r="BJ2033" s="259"/>
      <c r="BK2033" s="259"/>
      <c r="BL2033" s="259"/>
      <c r="BM2033" s="259"/>
      <c r="BN2033" s="259"/>
      <c r="BO2033" s="259"/>
      <c r="BP2033" s="259"/>
      <c r="BQ2033" s="259"/>
      <c r="BR2033" s="259"/>
      <c r="BS2033" s="259"/>
      <c r="BT2033" s="259"/>
      <c r="BU2033" s="259"/>
      <c r="BV2033" s="259"/>
      <c r="BW2033" s="259"/>
      <c r="BX2033" s="259"/>
      <c r="BY2033" s="259"/>
      <c r="BZ2033" s="259"/>
      <c r="CA2033" s="259"/>
      <c r="CB2033" s="259"/>
      <c r="CC2033" s="259"/>
      <c r="CD2033" s="259"/>
      <c r="CE2033" s="259"/>
    </row>
    <row r="2034" spans="46:83" x14ac:dyDescent="0.15">
      <c r="AT2034" s="259"/>
      <c r="AU2034" s="259"/>
      <c r="AV2034" s="259"/>
      <c r="AW2034" s="259"/>
      <c r="AX2034" s="259"/>
      <c r="AY2034" s="259"/>
      <c r="AZ2034" s="259"/>
      <c r="BA2034" s="259"/>
      <c r="BB2034" s="259"/>
      <c r="BC2034" s="259"/>
      <c r="BD2034" s="259"/>
      <c r="BE2034" s="259"/>
      <c r="BF2034" s="259"/>
      <c r="BG2034" s="259"/>
      <c r="BH2034" s="259"/>
      <c r="BI2034" s="259"/>
      <c r="BJ2034" s="259"/>
      <c r="BK2034" s="259"/>
      <c r="BL2034" s="259"/>
      <c r="BM2034" s="259"/>
      <c r="BN2034" s="259"/>
      <c r="BO2034" s="259"/>
      <c r="BP2034" s="259"/>
      <c r="BQ2034" s="259"/>
      <c r="BR2034" s="259"/>
      <c r="BS2034" s="259"/>
      <c r="BT2034" s="259"/>
      <c r="BU2034" s="259"/>
      <c r="BV2034" s="259"/>
      <c r="BW2034" s="259"/>
      <c r="BX2034" s="259"/>
      <c r="BY2034" s="259"/>
      <c r="BZ2034" s="259"/>
      <c r="CA2034" s="259"/>
      <c r="CB2034" s="259"/>
      <c r="CC2034" s="259"/>
      <c r="CD2034" s="259"/>
      <c r="CE2034" s="259"/>
    </row>
    <row r="2035" spans="46:83" x14ac:dyDescent="0.15">
      <c r="AT2035" s="259"/>
      <c r="AU2035" s="259"/>
      <c r="AV2035" s="259"/>
      <c r="AW2035" s="259"/>
      <c r="AX2035" s="259"/>
      <c r="AY2035" s="259"/>
      <c r="AZ2035" s="259"/>
      <c r="BA2035" s="259"/>
      <c r="BB2035" s="259"/>
      <c r="BC2035" s="259"/>
      <c r="BD2035" s="259"/>
      <c r="BE2035" s="259"/>
      <c r="BF2035" s="259"/>
      <c r="BG2035" s="259"/>
      <c r="BH2035" s="259"/>
      <c r="BI2035" s="259"/>
      <c r="BJ2035" s="259"/>
      <c r="BK2035" s="259"/>
      <c r="BL2035" s="259"/>
      <c r="BM2035" s="259"/>
      <c r="BN2035" s="259"/>
      <c r="BO2035" s="259"/>
      <c r="BP2035" s="259"/>
      <c r="BQ2035" s="259"/>
      <c r="BR2035" s="259"/>
      <c r="BS2035" s="259"/>
      <c r="BT2035" s="259"/>
      <c r="BU2035" s="259"/>
      <c r="BV2035" s="259"/>
      <c r="BW2035" s="259"/>
      <c r="BX2035" s="259"/>
      <c r="BY2035" s="259"/>
      <c r="BZ2035" s="259"/>
      <c r="CA2035" s="259"/>
      <c r="CB2035" s="259"/>
      <c r="CC2035" s="259"/>
      <c r="CD2035" s="259"/>
      <c r="CE2035" s="259"/>
    </row>
    <row r="2036" spans="46:83" x14ac:dyDescent="0.15">
      <c r="AT2036" s="259"/>
      <c r="AU2036" s="259"/>
      <c r="AV2036" s="259"/>
      <c r="AW2036" s="259"/>
      <c r="AX2036" s="259"/>
      <c r="AY2036" s="259"/>
      <c r="AZ2036" s="259"/>
      <c r="BA2036" s="259"/>
      <c r="BB2036" s="259"/>
      <c r="BC2036" s="259"/>
      <c r="BD2036" s="259"/>
      <c r="BE2036" s="259"/>
      <c r="BF2036" s="259"/>
      <c r="BG2036" s="259"/>
      <c r="BH2036" s="259"/>
      <c r="BI2036" s="259"/>
      <c r="BJ2036" s="259"/>
      <c r="BK2036" s="259"/>
      <c r="BL2036" s="259"/>
      <c r="BM2036" s="259"/>
      <c r="BN2036" s="259"/>
      <c r="BO2036" s="259"/>
      <c r="BP2036" s="259"/>
      <c r="BQ2036" s="259"/>
      <c r="BR2036" s="259"/>
      <c r="BS2036" s="259"/>
      <c r="BT2036" s="259"/>
      <c r="BU2036" s="259"/>
      <c r="BV2036" s="259"/>
      <c r="BW2036" s="259"/>
      <c r="BX2036" s="259"/>
      <c r="BY2036" s="259"/>
      <c r="BZ2036" s="259"/>
      <c r="CA2036" s="259"/>
      <c r="CB2036" s="259"/>
      <c r="CC2036" s="259"/>
      <c r="CD2036" s="259"/>
      <c r="CE2036" s="259"/>
    </row>
    <row r="2037" spans="46:83" x14ac:dyDescent="0.15">
      <c r="AT2037" s="259"/>
      <c r="AU2037" s="259"/>
      <c r="AV2037" s="259"/>
      <c r="AW2037" s="259"/>
      <c r="AX2037" s="259"/>
      <c r="AY2037" s="259"/>
      <c r="AZ2037" s="259"/>
      <c r="BA2037" s="259"/>
      <c r="BB2037" s="259"/>
      <c r="BC2037" s="259"/>
      <c r="BD2037" s="259"/>
      <c r="BE2037" s="259"/>
      <c r="BF2037" s="259"/>
      <c r="BG2037" s="259"/>
      <c r="BH2037" s="259"/>
      <c r="BI2037" s="259"/>
      <c r="BJ2037" s="259"/>
      <c r="BK2037" s="259"/>
      <c r="BL2037" s="259"/>
      <c r="BM2037" s="259"/>
      <c r="BN2037" s="259"/>
      <c r="BO2037" s="259"/>
      <c r="BP2037" s="259"/>
      <c r="BQ2037" s="259"/>
      <c r="BR2037" s="259"/>
      <c r="BS2037" s="259"/>
      <c r="BT2037" s="259"/>
      <c r="BU2037" s="259"/>
      <c r="BV2037" s="259"/>
      <c r="BW2037" s="259"/>
      <c r="BX2037" s="259"/>
      <c r="BY2037" s="259"/>
      <c r="BZ2037" s="259"/>
      <c r="CA2037" s="259"/>
      <c r="CB2037" s="259"/>
      <c r="CC2037" s="259"/>
      <c r="CD2037" s="259"/>
      <c r="CE2037" s="259"/>
    </row>
    <row r="2038" spans="46:83" x14ac:dyDescent="0.15">
      <c r="AT2038" s="259"/>
      <c r="AU2038" s="259"/>
      <c r="AV2038" s="259"/>
      <c r="AW2038" s="259"/>
      <c r="AX2038" s="259"/>
      <c r="AY2038" s="259"/>
      <c r="AZ2038" s="259"/>
      <c r="BA2038" s="259"/>
      <c r="BB2038" s="259"/>
      <c r="BC2038" s="259"/>
      <c r="BD2038" s="259"/>
      <c r="BE2038" s="259"/>
      <c r="BF2038" s="259"/>
      <c r="BG2038" s="259"/>
      <c r="BH2038" s="259"/>
      <c r="BI2038" s="259"/>
      <c r="BJ2038" s="259"/>
      <c r="BK2038" s="259"/>
      <c r="BL2038" s="259"/>
      <c r="BM2038" s="259"/>
      <c r="BN2038" s="259"/>
      <c r="BO2038" s="259"/>
      <c r="BP2038" s="259"/>
      <c r="BQ2038" s="259"/>
      <c r="BR2038" s="259"/>
      <c r="BS2038" s="259"/>
      <c r="BT2038" s="259"/>
      <c r="BU2038" s="259"/>
      <c r="BV2038" s="259"/>
      <c r="BW2038" s="259"/>
      <c r="BX2038" s="259"/>
      <c r="BY2038" s="259"/>
      <c r="BZ2038" s="259"/>
      <c r="CA2038" s="259"/>
      <c r="CB2038" s="259"/>
      <c r="CC2038" s="259"/>
      <c r="CD2038" s="259"/>
      <c r="CE2038" s="259"/>
    </row>
    <row r="2039" spans="46:83" x14ac:dyDescent="0.15">
      <c r="AT2039" s="259"/>
      <c r="AU2039" s="259"/>
      <c r="AV2039" s="259"/>
      <c r="AW2039" s="259"/>
      <c r="AX2039" s="259"/>
      <c r="AY2039" s="259"/>
      <c r="AZ2039" s="259"/>
      <c r="BA2039" s="259"/>
      <c r="BB2039" s="259"/>
      <c r="BC2039" s="259"/>
      <c r="BD2039" s="259"/>
      <c r="BE2039" s="259"/>
      <c r="BF2039" s="259"/>
      <c r="BG2039" s="259"/>
      <c r="BH2039" s="259"/>
      <c r="BI2039" s="259"/>
      <c r="BJ2039" s="259"/>
      <c r="BK2039" s="259"/>
      <c r="BL2039" s="259"/>
      <c r="BM2039" s="259"/>
      <c r="BN2039" s="259"/>
      <c r="BO2039" s="259"/>
      <c r="BP2039" s="259"/>
      <c r="BQ2039" s="259"/>
      <c r="BR2039" s="259"/>
      <c r="BS2039" s="259"/>
      <c r="BT2039" s="259"/>
      <c r="BU2039" s="259"/>
      <c r="BV2039" s="259"/>
      <c r="BW2039" s="259"/>
      <c r="BX2039" s="259"/>
      <c r="BY2039" s="259"/>
      <c r="BZ2039" s="259"/>
      <c r="CA2039" s="259"/>
      <c r="CB2039" s="259"/>
      <c r="CC2039" s="259"/>
      <c r="CD2039" s="259"/>
      <c r="CE2039" s="259"/>
    </row>
    <row r="2040" spans="46:83" x14ac:dyDescent="0.15">
      <c r="AT2040" s="259"/>
      <c r="AU2040" s="259"/>
      <c r="AV2040" s="259"/>
      <c r="AW2040" s="259"/>
      <c r="AX2040" s="259"/>
      <c r="AY2040" s="259"/>
      <c r="AZ2040" s="259"/>
      <c r="BA2040" s="259"/>
      <c r="BB2040" s="259"/>
      <c r="BC2040" s="259"/>
      <c r="BD2040" s="259"/>
      <c r="BE2040" s="259"/>
      <c r="BF2040" s="259"/>
      <c r="BG2040" s="259"/>
      <c r="BH2040" s="259"/>
      <c r="BI2040" s="259"/>
      <c r="BJ2040" s="259"/>
      <c r="BK2040" s="259"/>
      <c r="BL2040" s="259"/>
      <c r="BM2040" s="259"/>
      <c r="BN2040" s="259"/>
      <c r="BO2040" s="259"/>
      <c r="BP2040" s="259"/>
      <c r="BQ2040" s="259"/>
      <c r="BR2040" s="259"/>
      <c r="BS2040" s="259"/>
      <c r="BT2040" s="259"/>
      <c r="BU2040" s="259"/>
      <c r="BV2040" s="259"/>
      <c r="BW2040" s="259"/>
      <c r="BX2040" s="259"/>
      <c r="BY2040" s="259"/>
      <c r="BZ2040" s="259"/>
      <c r="CA2040" s="259"/>
      <c r="CB2040" s="259"/>
      <c r="CC2040" s="259"/>
      <c r="CD2040" s="259"/>
      <c r="CE2040" s="259"/>
    </row>
    <row r="2041" spans="46:83" x14ac:dyDescent="0.15">
      <c r="AT2041" s="259"/>
      <c r="AU2041" s="259"/>
      <c r="AV2041" s="259"/>
      <c r="AW2041" s="259"/>
      <c r="AX2041" s="259"/>
      <c r="AY2041" s="259"/>
      <c r="AZ2041" s="259"/>
      <c r="BA2041" s="259"/>
      <c r="BB2041" s="259"/>
      <c r="BC2041" s="259"/>
      <c r="BD2041" s="259"/>
      <c r="BE2041" s="259"/>
      <c r="BF2041" s="259"/>
      <c r="BG2041" s="259"/>
      <c r="BH2041" s="259"/>
      <c r="BI2041" s="259"/>
      <c r="BJ2041" s="259"/>
      <c r="BK2041" s="259"/>
      <c r="BL2041" s="259"/>
      <c r="BM2041" s="259"/>
      <c r="BN2041" s="259"/>
      <c r="BO2041" s="259"/>
      <c r="BP2041" s="259"/>
      <c r="BQ2041" s="259"/>
      <c r="BR2041" s="259"/>
      <c r="BS2041" s="259"/>
      <c r="BT2041" s="259"/>
      <c r="BU2041" s="259"/>
      <c r="BV2041" s="259"/>
      <c r="BW2041" s="259"/>
      <c r="BX2041" s="259"/>
      <c r="BY2041" s="259"/>
      <c r="BZ2041" s="259"/>
      <c r="CA2041" s="259"/>
      <c r="CB2041" s="259"/>
      <c r="CC2041" s="259"/>
      <c r="CD2041" s="259"/>
      <c r="CE2041" s="259"/>
    </row>
    <row r="2042" spans="46:83" x14ac:dyDescent="0.15">
      <c r="AT2042" s="259"/>
      <c r="AU2042" s="259"/>
      <c r="AV2042" s="259"/>
      <c r="AW2042" s="259"/>
      <c r="AX2042" s="259"/>
      <c r="AY2042" s="259"/>
      <c r="AZ2042" s="259"/>
      <c r="BA2042" s="259"/>
      <c r="BB2042" s="259"/>
      <c r="BC2042" s="259"/>
      <c r="BD2042" s="259"/>
      <c r="BE2042" s="259"/>
      <c r="BF2042" s="259"/>
      <c r="BG2042" s="259"/>
      <c r="BH2042" s="259"/>
      <c r="BI2042" s="259"/>
      <c r="BJ2042" s="259"/>
      <c r="BK2042" s="259"/>
      <c r="BL2042" s="259"/>
      <c r="BM2042" s="259"/>
      <c r="BN2042" s="259"/>
      <c r="BO2042" s="259"/>
      <c r="BP2042" s="259"/>
      <c r="BQ2042" s="259"/>
      <c r="BR2042" s="259"/>
      <c r="BS2042" s="259"/>
      <c r="BT2042" s="259"/>
      <c r="BU2042" s="259"/>
      <c r="BV2042" s="259"/>
      <c r="BW2042" s="259"/>
      <c r="BX2042" s="259"/>
      <c r="BY2042" s="259"/>
      <c r="BZ2042" s="259"/>
      <c r="CA2042" s="259"/>
      <c r="CB2042" s="259"/>
      <c r="CC2042" s="259"/>
      <c r="CD2042" s="259"/>
      <c r="CE2042" s="259"/>
    </row>
    <row r="2043" spans="46:83" x14ac:dyDescent="0.15">
      <c r="AT2043" s="259"/>
      <c r="AU2043" s="259"/>
      <c r="AV2043" s="259"/>
      <c r="AW2043" s="259"/>
      <c r="AX2043" s="259"/>
      <c r="AY2043" s="259"/>
      <c r="AZ2043" s="259"/>
      <c r="BA2043" s="259"/>
      <c r="BB2043" s="259"/>
      <c r="BC2043" s="259"/>
      <c r="BD2043" s="259"/>
      <c r="BE2043" s="259"/>
      <c r="BF2043" s="259"/>
      <c r="BG2043" s="259"/>
      <c r="BH2043" s="259"/>
      <c r="BI2043" s="259"/>
      <c r="BJ2043" s="259"/>
      <c r="BK2043" s="259"/>
      <c r="BL2043" s="259"/>
      <c r="BM2043" s="259"/>
      <c r="BN2043" s="259"/>
      <c r="BO2043" s="259"/>
      <c r="BP2043" s="259"/>
      <c r="BQ2043" s="259"/>
      <c r="BR2043" s="259"/>
      <c r="BS2043" s="259"/>
      <c r="BT2043" s="259"/>
      <c r="BU2043" s="259"/>
      <c r="BV2043" s="259"/>
      <c r="BW2043" s="259"/>
      <c r="BX2043" s="259"/>
      <c r="BY2043" s="259"/>
      <c r="BZ2043" s="259"/>
      <c r="CA2043" s="259"/>
      <c r="CB2043" s="259"/>
      <c r="CC2043" s="259"/>
      <c r="CD2043" s="259"/>
      <c r="CE2043" s="259"/>
    </row>
    <row r="2044" spans="46:83" x14ac:dyDescent="0.15">
      <c r="AT2044" s="259"/>
      <c r="AU2044" s="259"/>
      <c r="AV2044" s="259"/>
      <c r="AW2044" s="259"/>
      <c r="AX2044" s="259"/>
      <c r="AY2044" s="259"/>
      <c r="AZ2044" s="259"/>
      <c r="BA2044" s="259"/>
      <c r="BB2044" s="259"/>
      <c r="BC2044" s="259"/>
      <c r="BD2044" s="259"/>
      <c r="BE2044" s="259"/>
      <c r="BF2044" s="259"/>
      <c r="BG2044" s="259"/>
      <c r="BH2044" s="259"/>
      <c r="BI2044" s="259"/>
      <c r="BJ2044" s="259"/>
      <c r="BK2044" s="259"/>
      <c r="BL2044" s="259"/>
      <c r="BM2044" s="259"/>
      <c r="BN2044" s="259"/>
      <c r="BO2044" s="259"/>
      <c r="BP2044" s="259"/>
      <c r="BQ2044" s="259"/>
      <c r="BR2044" s="259"/>
      <c r="BS2044" s="259"/>
      <c r="BT2044" s="259"/>
      <c r="BU2044" s="259"/>
      <c r="BV2044" s="259"/>
      <c r="BW2044" s="259"/>
      <c r="BX2044" s="259"/>
      <c r="BY2044" s="259"/>
      <c r="BZ2044" s="259"/>
      <c r="CA2044" s="259"/>
      <c r="CB2044" s="259"/>
      <c r="CC2044" s="259"/>
      <c r="CD2044" s="259"/>
      <c r="CE2044" s="259"/>
    </row>
    <row r="2045" spans="46:83" x14ac:dyDescent="0.15">
      <c r="AT2045" s="259"/>
      <c r="AU2045" s="259"/>
      <c r="AV2045" s="259"/>
      <c r="AW2045" s="259"/>
      <c r="AX2045" s="259"/>
      <c r="AY2045" s="259"/>
      <c r="AZ2045" s="259"/>
      <c r="BA2045" s="259"/>
      <c r="BB2045" s="259"/>
      <c r="BC2045" s="259"/>
      <c r="BD2045" s="259"/>
      <c r="BE2045" s="259"/>
      <c r="BF2045" s="259"/>
      <c r="BG2045" s="259"/>
      <c r="BH2045" s="259"/>
      <c r="BI2045" s="259"/>
      <c r="BJ2045" s="259"/>
      <c r="BK2045" s="259"/>
      <c r="BL2045" s="259"/>
      <c r="BM2045" s="259"/>
      <c r="BN2045" s="259"/>
      <c r="BO2045" s="259"/>
      <c r="BP2045" s="259"/>
      <c r="BQ2045" s="259"/>
      <c r="BR2045" s="259"/>
      <c r="BS2045" s="259"/>
      <c r="BT2045" s="259"/>
      <c r="BU2045" s="259"/>
      <c r="BV2045" s="259"/>
      <c r="BW2045" s="259"/>
      <c r="BX2045" s="259"/>
      <c r="BY2045" s="259"/>
      <c r="BZ2045" s="259"/>
      <c r="CA2045" s="259"/>
      <c r="CB2045" s="259"/>
      <c r="CC2045" s="259"/>
      <c r="CD2045" s="259"/>
      <c r="CE2045" s="259"/>
    </row>
    <row r="2046" spans="46:83" x14ac:dyDescent="0.15">
      <c r="AT2046" s="259"/>
      <c r="AU2046" s="259"/>
      <c r="AV2046" s="259"/>
      <c r="AW2046" s="259"/>
      <c r="AX2046" s="259"/>
      <c r="AY2046" s="259"/>
      <c r="AZ2046" s="259"/>
      <c r="BA2046" s="259"/>
      <c r="BB2046" s="259"/>
      <c r="BC2046" s="259"/>
      <c r="BD2046" s="259"/>
      <c r="BE2046" s="259"/>
      <c r="BF2046" s="259"/>
      <c r="BG2046" s="259"/>
      <c r="BH2046" s="259"/>
      <c r="BI2046" s="259"/>
      <c r="BJ2046" s="259"/>
      <c r="BK2046" s="259"/>
      <c r="BL2046" s="259"/>
      <c r="BM2046" s="259"/>
      <c r="BN2046" s="259"/>
      <c r="BO2046" s="259"/>
      <c r="BP2046" s="259"/>
      <c r="BQ2046" s="259"/>
      <c r="BR2046" s="259"/>
      <c r="BS2046" s="259"/>
      <c r="BT2046" s="259"/>
      <c r="BU2046" s="259"/>
      <c r="BV2046" s="259"/>
      <c r="BW2046" s="259"/>
      <c r="BX2046" s="259"/>
      <c r="BY2046" s="259"/>
      <c r="BZ2046" s="259"/>
      <c r="CA2046" s="259"/>
      <c r="CB2046" s="259"/>
      <c r="CC2046" s="259"/>
      <c r="CD2046" s="259"/>
      <c r="CE2046" s="259"/>
    </row>
    <row r="2047" spans="46:83" x14ac:dyDescent="0.15">
      <c r="AT2047" s="259"/>
      <c r="AU2047" s="259"/>
      <c r="AV2047" s="259"/>
      <c r="AW2047" s="259"/>
      <c r="AX2047" s="259"/>
      <c r="AY2047" s="259"/>
      <c r="AZ2047" s="259"/>
      <c r="BA2047" s="259"/>
      <c r="BB2047" s="259"/>
      <c r="BC2047" s="259"/>
      <c r="BD2047" s="259"/>
      <c r="BE2047" s="259"/>
      <c r="BF2047" s="259"/>
      <c r="BG2047" s="259"/>
      <c r="BH2047" s="259"/>
      <c r="BI2047" s="259"/>
      <c r="BJ2047" s="259"/>
      <c r="BK2047" s="259"/>
      <c r="BL2047" s="259"/>
      <c r="BM2047" s="259"/>
      <c r="BN2047" s="259"/>
      <c r="BO2047" s="259"/>
      <c r="BP2047" s="259"/>
      <c r="BQ2047" s="259"/>
      <c r="BR2047" s="259"/>
      <c r="BS2047" s="259"/>
      <c r="BT2047" s="259"/>
      <c r="BU2047" s="259"/>
      <c r="BV2047" s="259"/>
      <c r="BW2047" s="259"/>
      <c r="BX2047" s="259"/>
      <c r="BY2047" s="259"/>
      <c r="BZ2047" s="259"/>
      <c r="CA2047" s="259"/>
      <c r="CB2047" s="259"/>
      <c r="CC2047" s="259"/>
      <c r="CD2047" s="259"/>
      <c r="CE2047" s="259"/>
    </row>
    <row r="2048" spans="46:83" x14ac:dyDescent="0.15">
      <c r="AT2048" s="259"/>
      <c r="AU2048" s="259"/>
      <c r="AV2048" s="259"/>
      <c r="AW2048" s="259"/>
      <c r="AX2048" s="259"/>
      <c r="AY2048" s="259"/>
      <c r="AZ2048" s="259"/>
      <c r="BA2048" s="259"/>
      <c r="BB2048" s="259"/>
      <c r="BC2048" s="259"/>
      <c r="BD2048" s="259"/>
      <c r="BE2048" s="259"/>
      <c r="BF2048" s="259"/>
      <c r="BG2048" s="259"/>
      <c r="BH2048" s="259"/>
      <c r="BI2048" s="259"/>
      <c r="BJ2048" s="259"/>
      <c r="BK2048" s="259"/>
      <c r="BL2048" s="259"/>
      <c r="BM2048" s="259"/>
      <c r="BN2048" s="259"/>
      <c r="BO2048" s="259"/>
      <c r="BP2048" s="259"/>
      <c r="BQ2048" s="259"/>
      <c r="BR2048" s="259"/>
      <c r="BS2048" s="259"/>
      <c r="BT2048" s="259"/>
      <c r="BU2048" s="259"/>
      <c r="BV2048" s="259"/>
      <c r="BW2048" s="259"/>
      <c r="BX2048" s="259"/>
      <c r="BY2048" s="259"/>
      <c r="BZ2048" s="259"/>
      <c r="CA2048" s="259"/>
      <c r="CB2048" s="259"/>
      <c r="CC2048" s="259"/>
      <c r="CD2048" s="259"/>
      <c r="CE2048" s="259"/>
    </row>
    <row r="2049" spans="46:83" x14ac:dyDescent="0.15">
      <c r="AT2049" s="259"/>
      <c r="AU2049" s="259"/>
      <c r="AV2049" s="259"/>
      <c r="AW2049" s="259"/>
      <c r="AX2049" s="259"/>
      <c r="AY2049" s="259"/>
      <c r="AZ2049" s="259"/>
      <c r="BA2049" s="259"/>
      <c r="BB2049" s="259"/>
      <c r="BC2049" s="259"/>
      <c r="BD2049" s="259"/>
      <c r="BE2049" s="259"/>
      <c r="BF2049" s="259"/>
      <c r="BG2049" s="259"/>
      <c r="BH2049" s="259"/>
      <c r="BI2049" s="259"/>
      <c r="BJ2049" s="259"/>
      <c r="BK2049" s="259"/>
      <c r="BL2049" s="259"/>
      <c r="BM2049" s="259"/>
      <c r="BN2049" s="259"/>
      <c r="BO2049" s="259"/>
      <c r="BP2049" s="259"/>
      <c r="BQ2049" s="259"/>
      <c r="BR2049" s="259"/>
      <c r="BS2049" s="259"/>
      <c r="BT2049" s="259"/>
      <c r="BU2049" s="259"/>
      <c r="BV2049" s="259"/>
      <c r="BW2049" s="259"/>
      <c r="BX2049" s="259"/>
      <c r="BY2049" s="259"/>
      <c r="BZ2049" s="259"/>
      <c r="CA2049" s="259"/>
      <c r="CB2049" s="259"/>
      <c r="CC2049" s="259"/>
      <c r="CD2049" s="259"/>
      <c r="CE2049" s="259"/>
    </row>
    <row r="2050" spans="46:83" x14ac:dyDescent="0.15">
      <c r="AT2050" s="259"/>
      <c r="AU2050" s="259"/>
      <c r="AV2050" s="259"/>
      <c r="AW2050" s="259"/>
      <c r="AX2050" s="259"/>
      <c r="AY2050" s="259"/>
      <c r="AZ2050" s="259"/>
      <c r="BA2050" s="259"/>
      <c r="BB2050" s="259"/>
      <c r="BC2050" s="259"/>
      <c r="BD2050" s="259"/>
      <c r="BE2050" s="259"/>
      <c r="BF2050" s="259"/>
      <c r="BG2050" s="259"/>
      <c r="BH2050" s="259"/>
      <c r="BI2050" s="259"/>
      <c r="BJ2050" s="259"/>
      <c r="BK2050" s="259"/>
      <c r="BL2050" s="259"/>
      <c r="BM2050" s="259"/>
      <c r="BN2050" s="259"/>
      <c r="BO2050" s="259"/>
      <c r="BP2050" s="259"/>
      <c r="BQ2050" s="259"/>
      <c r="BR2050" s="259"/>
      <c r="BS2050" s="259"/>
      <c r="BT2050" s="259"/>
      <c r="BU2050" s="259"/>
      <c r="BV2050" s="259"/>
      <c r="BW2050" s="259"/>
      <c r="BX2050" s="259"/>
      <c r="BY2050" s="259"/>
      <c r="BZ2050" s="259"/>
      <c r="CA2050" s="259"/>
      <c r="CB2050" s="259"/>
      <c r="CC2050" s="259"/>
      <c r="CD2050" s="259"/>
      <c r="CE2050" s="259"/>
    </row>
    <row r="2051" spans="46:83" x14ac:dyDescent="0.15">
      <c r="AT2051" s="259"/>
      <c r="AU2051" s="259"/>
      <c r="AV2051" s="259"/>
      <c r="AW2051" s="259"/>
      <c r="AX2051" s="259"/>
      <c r="AY2051" s="259"/>
      <c r="AZ2051" s="259"/>
      <c r="BA2051" s="259"/>
      <c r="BB2051" s="259"/>
      <c r="BC2051" s="259"/>
      <c r="BD2051" s="259"/>
      <c r="BE2051" s="259"/>
      <c r="BF2051" s="259"/>
      <c r="BG2051" s="259"/>
      <c r="BH2051" s="259"/>
      <c r="BI2051" s="259"/>
      <c r="BJ2051" s="259"/>
      <c r="BK2051" s="259"/>
      <c r="BL2051" s="259"/>
      <c r="BM2051" s="259"/>
      <c r="BN2051" s="259"/>
      <c r="BO2051" s="259"/>
      <c r="BP2051" s="259"/>
      <c r="BQ2051" s="259"/>
      <c r="BR2051" s="259"/>
      <c r="BS2051" s="259"/>
      <c r="BT2051" s="259"/>
      <c r="BU2051" s="259"/>
      <c r="BV2051" s="259"/>
      <c r="BW2051" s="259"/>
      <c r="BX2051" s="259"/>
      <c r="BY2051" s="259"/>
      <c r="BZ2051" s="259"/>
      <c r="CA2051" s="259"/>
      <c r="CB2051" s="259"/>
      <c r="CC2051" s="259"/>
      <c r="CD2051" s="259"/>
      <c r="CE2051" s="259"/>
    </row>
    <row r="2052" spans="46:83" x14ac:dyDescent="0.15">
      <c r="AT2052" s="259"/>
      <c r="AU2052" s="259"/>
      <c r="AV2052" s="259"/>
      <c r="AW2052" s="259"/>
      <c r="AX2052" s="259"/>
      <c r="AY2052" s="259"/>
      <c r="AZ2052" s="259"/>
      <c r="BA2052" s="259"/>
      <c r="BB2052" s="259"/>
      <c r="BC2052" s="259"/>
      <c r="BD2052" s="259"/>
      <c r="BE2052" s="259"/>
      <c r="BF2052" s="259"/>
      <c r="BG2052" s="259"/>
      <c r="BH2052" s="259"/>
      <c r="BI2052" s="259"/>
      <c r="BJ2052" s="259"/>
      <c r="BK2052" s="259"/>
      <c r="BL2052" s="259"/>
      <c r="BM2052" s="259"/>
      <c r="BN2052" s="259"/>
      <c r="BO2052" s="259"/>
      <c r="BP2052" s="259"/>
      <c r="BQ2052" s="259"/>
      <c r="BR2052" s="259"/>
      <c r="BS2052" s="259"/>
      <c r="BT2052" s="259"/>
      <c r="BU2052" s="259"/>
      <c r="BV2052" s="259"/>
      <c r="BW2052" s="259"/>
      <c r="BX2052" s="259"/>
      <c r="BY2052" s="259"/>
      <c r="BZ2052" s="259"/>
      <c r="CA2052" s="259"/>
      <c r="CB2052" s="259"/>
      <c r="CC2052" s="259"/>
      <c r="CD2052" s="259"/>
      <c r="CE2052" s="259"/>
    </row>
    <row r="2053" spans="46:83" x14ac:dyDescent="0.15">
      <c r="AT2053" s="259"/>
      <c r="AU2053" s="259"/>
      <c r="AV2053" s="259"/>
      <c r="AW2053" s="259"/>
      <c r="AX2053" s="259"/>
      <c r="AY2053" s="259"/>
      <c r="AZ2053" s="259"/>
      <c r="BA2053" s="259"/>
      <c r="BB2053" s="259"/>
      <c r="BC2053" s="259"/>
      <c r="BD2053" s="259"/>
      <c r="BE2053" s="259"/>
      <c r="BF2053" s="259"/>
      <c r="BG2053" s="259"/>
      <c r="BH2053" s="259"/>
      <c r="BI2053" s="259"/>
      <c r="BJ2053" s="259"/>
      <c r="BK2053" s="259"/>
      <c r="BL2053" s="259"/>
      <c r="BM2053" s="259"/>
      <c r="BN2053" s="259"/>
      <c r="BO2053" s="259"/>
      <c r="BP2053" s="259"/>
      <c r="BQ2053" s="259"/>
      <c r="BR2053" s="259"/>
      <c r="BS2053" s="259"/>
      <c r="BT2053" s="259"/>
      <c r="BU2053" s="259"/>
      <c r="BV2053" s="259"/>
      <c r="BW2053" s="259"/>
      <c r="BX2053" s="259"/>
      <c r="BY2053" s="259"/>
      <c r="BZ2053" s="259"/>
      <c r="CA2053" s="259"/>
      <c r="CB2053" s="259"/>
      <c r="CC2053" s="259"/>
      <c r="CD2053" s="259"/>
      <c r="CE2053" s="259"/>
    </row>
    <row r="2054" spans="46:83" x14ac:dyDescent="0.15">
      <c r="AT2054" s="259"/>
      <c r="AU2054" s="259"/>
      <c r="AV2054" s="259"/>
      <c r="AW2054" s="259"/>
      <c r="AX2054" s="259"/>
      <c r="AY2054" s="259"/>
      <c r="AZ2054" s="259"/>
      <c r="BA2054" s="259"/>
      <c r="BB2054" s="259"/>
      <c r="BC2054" s="259"/>
      <c r="BD2054" s="259"/>
      <c r="BE2054" s="259"/>
      <c r="BF2054" s="259"/>
      <c r="BG2054" s="259"/>
      <c r="BH2054" s="259"/>
      <c r="BI2054" s="259"/>
      <c r="BJ2054" s="259"/>
      <c r="BK2054" s="259"/>
      <c r="BL2054" s="259"/>
      <c r="BM2054" s="259"/>
      <c r="BN2054" s="259"/>
      <c r="BO2054" s="259"/>
      <c r="BP2054" s="259"/>
      <c r="BQ2054" s="259"/>
      <c r="BR2054" s="259"/>
      <c r="BS2054" s="259"/>
      <c r="BT2054" s="259"/>
      <c r="BU2054" s="259"/>
      <c r="BV2054" s="259"/>
      <c r="BW2054" s="259"/>
      <c r="BX2054" s="259"/>
      <c r="BY2054" s="259"/>
      <c r="BZ2054" s="259"/>
      <c r="CA2054" s="259"/>
      <c r="CB2054" s="259"/>
      <c r="CC2054" s="259"/>
      <c r="CD2054" s="259"/>
      <c r="CE2054" s="259"/>
    </row>
    <row r="2055" spans="46:83" x14ac:dyDescent="0.15">
      <c r="AT2055" s="259"/>
      <c r="AU2055" s="259"/>
      <c r="AV2055" s="259"/>
      <c r="AW2055" s="259"/>
      <c r="AX2055" s="259"/>
      <c r="AY2055" s="259"/>
      <c r="AZ2055" s="259"/>
      <c r="BA2055" s="259"/>
      <c r="BB2055" s="259"/>
      <c r="BC2055" s="259"/>
      <c r="BD2055" s="259"/>
      <c r="BE2055" s="259"/>
      <c r="BF2055" s="259"/>
      <c r="BG2055" s="259"/>
      <c r="BH2055" s="259"/>
      <c r="BI2055" s="259"/>
      <c r="BJ2055" s="259"/>
      <c r="BK2055" s="259"/>
      <c r="BL2055" s="259"/>
      <c r="BM2055" s="259"/>
      <c r="BN2055" s="259"/>
      <c r="BO2055" s="259"/>
      <c r="BP2055" s="259"/>
      <c r="BQ2055" s="259"/>
      <c r="BR2055" s="259"/>
      <c r="BS2055" s="259"/>
      <c r="BT2055" s="259"/>
      <c r="BU2055" s="259"/>
      <c r="BV2055" s="259"/>
      <c r="BW2055" s="259"/>
      <c r="BX2055" s="259"/>
      <c r="BY2055" s="259"/>
      <c r="BZ2055" s="259"/>
      <c r="CA2055" s="259"/>
      <c r="CB2055" s="259"/>
      <c r="CC2055" s="259"/>
      <c r="CD2055" s="259"/>
      <c r="CE2055" s="259"/>
    </row>
    <row r="2056" spans="46:83" x14ac:dyDescent="0.15">
      <c r="AT2056" s="259"/>
      <c r="AU2056" s="259"/>
      <c r="AV2056" s="259"/>
      <c r="AW2056" s="259"/>
      <c r="AX2056" s="259"/>
      <c r="AY2056" s="259"/>
      <c r="AZ2056" s="259"/>
      <c r="BA2056" s="259"/>
      <c r="BB2056" s="259"/>
      <c r="BC2056" s="259"/>
      <c r="BD2056" s="259"/>
      <c r="BE2056" s="259"/>
      <c r="BF2056" s="259"/>
      <c r="BG2056" s="259"/>
      <c r="BH2056" s="259"/>
      <c r="BI2056" s="259"/>
      <c r="BJ2056" s="259"/>
      <c r="BK2056" s="259"/>
      <c r="BL2056" s="259"/>
      <c r="BM2056" s="259"/>
      <c r="BN2056" s="259"/>
      <c r="BO2056" s="259"/>
      <c r="BP2056" s="259"/>
      <c r="BQ2056" s="259"/>
      <c r="BR2056" s="259"/>
      <c r="BS2056" s="259"/>
      <c r="BT2056" s="259"/>
      <c r="BU2056" s="259"/>
      <c r="BV2056" s="259"/>
      <c r="BW2056" s="259"/>
      <c r="BX2056" s="259"/>
      <c r="BY2056" s="259"/>
      <c r="BZ2056" s="259"/>
      <c r="CA2056" s="259"/>
      <c r="CB2056" s="259"/>
      <c r="CC2056" s="259"/>
      <c r="CD2056" s="259"/>
      <c r="CE2056" s="259"/>
    </row>
    <row r="2057" spans="46:83" x14ac:dyDescent="0.15">
      <c r="AT2057" s="259"/>
      <c r="AU2057" s="259"/>
      <c r="AV2057" s="259"/>
      <c r="AW2057" s="259"/>
      <c r="AX2057" s="259"/>
      <c r="AY2057" s="259"/>
      <c r="AZ2057" s="259"/>
      <c r="BA2057" s="259"/>
      <c r="BB2057" s="259"/>
      <c r="BC2057" s="259"/>
      <c r="BD2057" s="259"/>
      <c r="BE2057" s="259"/>
      <c r="BF2057" s="259"/>
      <c r="BG2057" s="259"/>
      <c r="BH2057" s="259"/>
      <c r="BI2057" s="259"/>
      <c r="BJ2057" s="259"/>
      <c r="BK2057" s="259"/>
      <c r="BL2057" s="259"/>
      <c r="BM2057" s="259"/>
      <c r="BN2057" s="259"/>
      <c r="BO2057" s="259"/>
      <c r="BP2057" s="259"/>
      <c r="BQ2057" s="259"/>
      <c r="BR2057" s="259"/>
      <c r="BS2057" s="259"/>
      <c r="BT2057" s="259"/>
      <c r="BU2057" s="259"/>
      <c r="BV2057" s="259"/>
      <c r="BW2057" s="259"/>
      <c r="BX2057" s="259"/>
      <c r="BY2057" s="259"/>
      <c r="BZ2057" s="259"/>
      <c r="CA2057" s="259"/>
      <c r="CB2057" s="259"/>
      <c r="CC2057" s="259"/>
      <c r="CD2057" s="259"/>
      <c r="CE2057" s="259"/>
    </row>
    <row r="2058" spans="46:83" x14ac:dyDescent="0.15">
      <c r="AT2058" s="259"/>
      <c r="AU2058" s="259"/>
      <c r="AV2058" s="259"/>
      <c r="AW2058" s="259"/>
      <c r="AX2058" s="259"/>
      <c r="AY2058" s="259"/>
      <c r="AZ2058" s="259"/>
      <c r="BA2058" s="259"/>
      <c r="BB2058" s="259"/>
      <c r="BC2058" s="259"/>
      <c r="BD2058" s="259"/>
      <c r="BE2058" s="259"/>
      <c r="BF2058" s="259"/>
      <c r="BG2058" s="259"/>
      <c r="BH2058" s="259"/>
      <c r="BI2058" s="259"/>
      <c r="BJ2058" s="259"/>
      <c r="BK2058" s="259"/>
      <c r="BL2058" s="259"/>
      <c r="BM2058" s="259"/>
      <c r="BN2058" s="259"/>
      <c r="BO2058" s="259"/>
      <c r="BP2058" s="259"/>
      <c r="BQ2058" s="259"/>
      <c r="BR2058" s="259"/>
      <c r="BS2058" s="259"/>
      <c r="BT2058" s="259"/>
      <c r="BU2058" s="259"/>
      <c r="BV2058" s="259"/>
      <c r="BW2058" s="259"/>
      <c r="BX2058" s="259"/>
      <c r="BY2058" s="259"/>
      <c r="BZ2058" s="259"/>
      <c r="CA2058" s="259"/>
      <c r="CB2058" s="259"/>
      <c r="CC2058" s="259"/>
      <c r="CD2058" s="259"/>
      <c r="CE2058" s="259"/>
    </row>
    <row r="2059" spans="46:83" x14ac:dyDescent="0.15">
      <c r="AT2059" s="259"/>
      <c r="AU2059" s="259"/>
      <c r="AV2059" s="259"/>
      <c r="AW2059" s="259"/>
      <c r="AX2059" s="259"/>
      <c r="AY2059" s="259"/>
      <c r="AZ2059" s="259"/>
      <c r="BA2059" s="259"/>
      <c r="BB2059" s="259"/>
      <c r="BC2059" s="259"/>
      <c r="BD2059" s="259"/>
      <c r="BE2059" s="259"/>
      <c r="BF2059" s="259"/>
      <c r="BG2059" s="259"/>
      <c r="BH2059" s="259"/>
      <c r="BI2059" s="259"/>
      <c r="BJ2059" s="259"/>
      <c r="BK2059" s="259"/>
      <c r="BL2059" s="259"/>
      <c r="BM2059" s="259"/>
      <c r="BN2059" s="259"/>
      <c r="BO2059" s="259"/>
      <c r="BP2059" s="259"/>
      <c r="BQ2059" s="259"/>
      <c r="BR2059" s="259"/>
      <c r="BS2059" s="259"/>
      <c r="BT2059" s="259"/>
      <c r="BU2059" s="259"/>
      <c r="BV2059" s="259"/>
      <c r="BW2059" s="259"/>
      <c r="BX2059" s="259"/>
      <c r="BY2059" s="259"/>
      <c r="BZ2059" s="259"/>
      <c r="CA2059" s="259"/>
      <c r="CB2059" s="259"/>
      <c r="CC2059" s="259"/>
      <c r="CD2059" s="259"/>
      <c r="CE2059" s="259"/>
    </row>
    <row r="2060" spans="46:83" x14ac:dyDescent="0.15">
      <c r="AT2060" s="259"/>
      <c r="AU2060" s="259"/>
      <c r="AV2060" s="259"/>
      <c r="AW2060" s="259"/>
      <c r="AX2060" s="259"/>
      <c r="AY2060" s="259"/>
      <c r="AZ2060" s="259"/>
      <c r="BA2060" s="259"/>
      <c r="BB2060" s="259"/>
      <c r="BC2060" s="259"/>
      <c r="BD2060" s="259"/>
      <c r="BE2060" s="259"/>
      <c r="BF2060" s="259"/>
      <c r="BG2060" s="259"/>
      <c r="BH2060" s="259"/>
      <c r="BI2060" s="259"/>
      <c r="BJ2060" s="259"/>
      <c r="BK2060" s="259"/>
      <c r="BL2060" s="259"/>
      <c r="BM2060" s="259"/>
      <c r="BN2060" s="259"/>
      <c r="BO2060" s="259"/>
      <c r="BP2060" s="259"/>
      <c r="BQ2060" s="259"/>
      <c r="BR2060" s="259"/>
      <c r="BS2060" s="259"/>
      <c r="BT2060" s="259"/>
      <c r="BU2060" s="259"/>
      <c r="BV2060" s="259"/>
      <c r="BW2060" s="259"/>
      <c r="BX2060" s="259"/>
      <c r="BY2060" s="259"/>
      <c r="BZ2060" s="259"/>
      <c r="CA2060" s="259"/>
      <c r="CB2060" s="259"/>
      <c r="CC2060" s="259"/>
      <c r="CD2060" s="259"/>
      <c r="CE2060" s="259"/>
    </row>
    <row r="2061" spans="46:83" x14ac:dyDescent="0.15">
      <c r="AT2061" s="259"/>
      <c r="AU2061" s="259"/>
      <c r="AV2061" s="259"/>
      <c r="AW2061" s="259"/>
      <c r="AX2061" s="259"/>
      <c r="AY2061" s="259"/>
      <c r="AZ2061" s="259"/>
      <c r="BA2061" s="259"/>
      <c r="BB2061" s="259"/>
      <c r="BC2061" s="259"/>
      <c r="BD2061" s="259"/>
      <c r="BE2061" s="259"/>
      <c r="BF2061" s="259"/>
      <c r="BG2061" s="259"/>
      <c r="BH2061" s="259"/>
      <c r="BI2061" s="259"/>
      <c r="BJ2061" s="259"/>
      <c r="BK2061" s="259"/>
      <c r="BL2061" s="259"/>
      <c r="BM2061" s="259"/>
      <c r="BN2061" s="259"/>
      <c r="BO2061" s="259"/>
      <c r="BP2061" s="259"/>
      <c r="BQ2061" s="259"/>
      <c r="BR2061" s="259"/>
      <c r="BS2061" s="259"/>
      <c r="BT2061" s="259"/>
      <c r="BU2061" s="259"/>
      <c r="BV2061" s="259"/>
      <c r="BW2061" s="259"/>
      <c r="BX2061" s="259"/>
      <c r="BY2061" s="259"/>
      <c r="BZ2061" s="259"/>
      <c r="CA2061" s="259"/>
      <c r="CB2061" s="259"/>
      <c r="CC2061" s="259"/>
      <c r="CD2061" s="259"/>
      <c r="CE2061" s="259"/>
    </row>
    <row r="2062" spans="46:83" x14ac:dyDescent="0.15">
      <c r="AT2062" s="259"/>
      <c r="AU2062" s="259"/>
      <c r="AV2062" s="259"/>
      <c r="AW2062" s="259"/>
      <c r="AX2062" s="259"/>
      <c r="AY2062" s="259"/>
      <c r="AZ2062" s="259"/>
      <c r="BA2062" s="259"/>
      <c r="BB2062" s="259"/>
      <c r="BC2062" s="259"/>
      <c r="BD2062" s="259"/>
      <c r="BE2062" s="259"/>
      <c r="BF2062" s="259"/>
      <c r="BG2062" s="259"/>
      <c r="BH2062" s="259"/>
      <c r="BI2062" s="259"/>
      <c r="BJ2062" s="259"/>
      <c r="BK2062" s="259"/>
      <c r="BL2062" s="259"/>
      <c r="BM2062" s="259"/>
      <c r="BN2062" s="259"/>
      <c r="BO2062" s="259"/>
      <c r="BP2062" s="259"/>
      <c r="BQ2062" s="259"/>
      <c r="BR2062" s="259"/>
      <c r="BS2062" s="259"/>
      <c r="BT2062" s="259"/>
      <c r="BU2062" s="259"/>
      <c r="BV2062" s="259"/>
      <c r="BW2062" s="259"/>
      <c r="BX2062" s="259"/>
      <c r="BY2062" s="259"/>
      <c r="BZ2062" s="259"/>
      <c r="CA2062" s="259"/>
      <c r="CB2062" s="259"/>
      <c r="CC2062" s="259"/>
      <c r="CD2062" s="259"/>
      <c r="CE2062" s="259"/>
    </row>
    <row r="2063" spans="46:83" x14ac:dyDescent="0.15">
      <c r="AT2063" s="259"/>
      <c r="AU2063" s="259"/>
      <c r="AV2063" s="259"/>
      <c r="AW2063" s="259"/>
      <c r="AX2063" s="259"/>
      <c r="AY2063" s="259"/>
      <c r="AZ2063" s="259"/>
      <c r="BA2063" s="259"/>
      <c r="BB2063" s="259"/>
      <c r="BC2063" s="259"/>
      <c r="BD2063" s="259"/>
      <c r="BE2063" s="259"/>
      <c r="BF2063" s="259"/>
      <c r="BG2063" s="259"/>
      <c r="BH2063" s="259"/>
      <c r="BI2063" s="259"/>
      <c r="BJ2063" s="259"/>
      <c r="BK2063" s="259"/>
      <c r="BL2063" s="259"/>
      <c r="BM2063" s="259"/>
      <c r="BN2063" s="259"/>
      <c r="BO2063" s="259"/>
      <c r="BP2063" s="259"/>
      <c r="BQ2063" s="259"/>
      <c r="BR2063" s="259"/>
      <c r="BS2063" s="259"/>
      <c r="BT2063" s="259"/>
      <c r="BU2063" s="259"/>
      <c r="BV2063" s="259"/>
      <c r="BW2063" s="259"/>
      <c r="BX2063" s="259"/>
      <c r="BY2063" s="259"/>
      <c r="BZ2063" s="259"/>
      <c r="CA2063" s="259"/>
      <c r="CB2063" s="259"/>
      <c r="CC2063" s="259"/>
      <c r="CD2063" s="259"/>
      <c r="CE2063" s="259"/>
    </row>
    <row r="2064" spans="46:83" x14ac:dyDescent="0.15">
      <c r="AT2064" s="259"/>
      <c r="AU2064" s="259"/>
      <c r="AV2064" s="259"/>
      <c r="AW2064" s="259"/>
      <c r="AX2064" s="259"/>
      <c r="AY2064" s="259"/>
      <c r="AZ2064" s="259"/>
      <c r="BA2064" s="259"/>
      <c r="BB2064" s="259"/>
      <c r="BC2064" s="259"/>
      <c r="BD2064" s="259"/>
      <c r="BE2064" s="259"/>
      <c r="BF2064" s="259"/>
      <c r="BG2064" s="259"/>
      <c r="BH2064" s="259"/>
      <c r="BI2064" s="259"/>
      <c r="BJ2064" s="259"/>
      <c r="BK2064" s="259"/>
      <c r="BL2064" s="259"/>
      <c r="BM2064" s="259"/>
      <c r="BN2064" s="259"/>
      <c r="BO2064" s="259"/>
      <c r="BP2064" s="259"/>
      <c r="BQ2064" s="259"/>
      <c r="BR2064" s="259"/>
      <c r="BS2064" s="259"/>
      <c r="BT2064" s="259"/>
      <c r="BU2064" s="259"/>
      <c r="BV2064" s="259"/>
      <c r="BW2064" s="259"/>
      <c r="BX2064" s="259"/>
      <c r="BY2064" s="259"/>
      <c r="BZ2064" s="259"/>
      <c r="CA2064" s="259"/>
      <c r="CB2064" s="259"/>
      <c r="CC2064" s="259"/>
      <c r="CD2064" s="259"/>
      <c r="CE2064" s="259"/>
    </row>
    <row r="2065" spans="46:83" x14ac:dyDescent="0.15">
      <c r="AT2065" s="259"/>
      <c r="AU2065" s="259"/>
      <c r="AV2065" s="259"/>
      <c r="AW2065" s="259"/>
      <c r="AX2065" s="259"/>
      <c r="AY2065" s="259"/>
      <c r="AZ2065" s="259"/>
      <c r="BA2065" s="259"/>
      <c r="BB2065" s="259"/>
      <c r="BC2065" s="259"/>
      <c r="BD2065" s="259"/>
      <c r="BE2065" s="259"/>
      <c r="BF2065" s="259"/>
      <c r="BG2065" s="259"/>
      <c r="BH2065" s="259"/>
      <c r="BI2065" s="259"/>
      <c r="BJ2065" s="259"/>
      <c r="BK2065" s="259"/>
      <c r="BL2065" s="259"/>
      <c r="BM2065" s="259"/>
      <c r="BN2065" s="259"/>
      <c r="BO2065" s="259"/>
      <c r="BP2065" s="259"/>
      <c r="BQ2065" s="259"/>
      <c r="BR2065" s="259"/>
      <c r="BS2065" s="259"/>
      <c r="BT2065" s="259"/>
      <c r="BU2065" s="259"/>
      <c r="BV2065" s="259"/>
      <c r="BW2065" s="259"/>
      <c r="BX2065" s="259"/>
      <c r="BY2065" s="259"/>
      <c r="BZ2065" s="259"/>
      <c r="CA2065" s="259"/>
      <c r="CB2065" s="259"/>
      <c r="CC2065" s="259"/>
      <c r="CD2065" s="259"/>
      <c r="CE2065" s="259"/>
    </row>
    <row r="2066" spans="46:83" x14ac:dyDescent="0.15">
      <c r="AT2066" s="259"/>
      <c r="AU2066" s="259"/>
      <c r="AV2066" s="259"/>
      <c r="AW2066" s="259"/>
      <c r="AX2066" s="259"/>
      <c r="AY2066" s="259"/>
      <c r="AZ2066" s="259"/>
      <c r="BA2066" s="259"/>
      <c r="BB2066" s="259"/>
      <c r="BC2066" s="259"/>
      <c r="BD2066" s="259"/>
      <c r="BE2066" s="259"/>
      <c r="BF2066" s="259"/>
      <c r="BG2066" s="259"/>
      <c r="BH2066" s="259"/>
      <c r="BI2066" s="259"/>
      <c r="BJ2066" s="259"/>
      <c r="BK2066" s="259"/>
      <c r="BL2066" s="259"/>
      <c r="BM2066" s="259"/>
      <c r="BN2066" s="259"/>
      <c r="BO2066" s="259"/>
      <c r="BP2066" s="259"/>
      <c r="BQ2066" s="259"/>
      <c r="BR2066" s="259"/>
      <c r="BS2066" s="259"/>
      <c r="BT2066" s="259"/>
      <c r="BU2066" s="259"/>
      <c r="BV2066" s="259"/>
      <c r="BW2066" s="259"/>
      <c r="BX2066" s="259"/>
      <c r="BY2066" s="259"/>
      <c r="BZ2066" s="259"/>
      <c r="CA2066" s="259"/>
      <c r="CB2066" s="259"/>
      <c r="CC2066" s="259"/>
      <c r="CD2066" s="259"/>
      <c r="CE2066" s="259"/>
    </row>
    <row r="2067" spans="46:83" x14ac:dyDescent="0.15">
      <c r="AT2067" s="259"/>
      <c r="AU2067" s="259"/>
      <c r="AV2067" s="259"/>
      <c r="AW2067" s="259"/>
      <c r="AX2067" s="259"/>
      <c r="AY2067" s="259"/>
      <c r="AZ2067" s="259"/>
      <c r="BA2067" s="259"/>
      <c r="BB2067" s="259"/>
      <c r="BC2067" s="259"/>
      <c r="BD2067" s="259"/>
      <c r="BE2067" s="259"/>
      <c r="BF2067" s="259"/>
      <c r="BG2067" s="259"/>
      <c r="BH2067" s="259"/>
      <c r="BI2067" s="259"/>
      <c r="BJ2067" s="259"/>
      <c r="BK2067" s="259"/>
      <c r="BL2067" s="259"/>
      <c r="BM2067" s="259"/>
      <c r="BN2067" s="259"/>
      <c r="BO2067" s="259"/>
      <c r="BP2067" s="259"/>
      <c r="BQ2067" s="259"/>
      <c r="BR2067" s="259"/>
      <c r="BS2067" s="259"/>
      <c r="BT2067" s="259"/>
      <c r="BU2067" s="259"/>
      <c r="BV2067" s="259"/>
      <c r="BW2067" s="259"/>
      <c r="BX2067" s="259"/>
      <c r="BY2067" s="259"/>
      <c r="BZ2067" s="259"/>
      <c r="CA2067" s="259"/>
      <c r="CB2067" s="259"/>
      <c r="CC2067" s="259"/>
      <c r="CD2067" s="259"/>
      <c r="CE2067" s="259"/>
    </row>
    <row r="2068" spans="46:83" x14ac:dyDescent="0.15">
      <c r="AT2068" s="259"/>
      <c r="AU2068" s="259"/>
      <c r="AV2068" s="259"/>
      <c r="AW2068" s="259"/>
      <c r="AX2068" s="259"/>
      <c r="AY2068" s="259"/>
      <c r="AZ2068" s="259"/>
      <c r="BA2068" s="259"/>
      <c r="BB2068" s="259"/>
      <c r="BC2068" s="259"/>
      <c r="BD2068" s="259"/>
      <c r="BE2068" s="259"/>
      <c r="BF2068" s="259"/>
      <c r="BG2068" s="259"/>
      <c r="BH2068" s="259"/>
      <c r="BI2068" s="259"/>
      <c r="BJ2068" s="259"/>
      <c r="BK2068" s="259"/>
      <c r="BL2068" s="259"/>
      <c r="BM2068" s="259"/>
      <c r="BN2068" s="259"/>
      <c r="BO2068" s="259"/>
      <c r="BP2068" s="259"/>
      <c r="BQ2068" s="259"/>
      <c r="BR2068" s="259"/>
      <c r="BS2068" s="259"/>
      <c r="BT2068" s="259"/>
      <c r="BU2068" s="259"/>
      <c r="BV2068" s="259"/>
      <c r="BW2068" s="259"/>
      <c r="BX2068" s="259"/>
      <c r="BY2068" s="259"/>
      <c r="BZ2068" s="259"/>
      <c r="CA2068" s="259"/>
      <c r="CB2068" s="259"/>
      <c r="CC2068" s="259"/>
      <c r="CD2068" s="259"/>
      <c r="CE2068" s="259"/>
    </row>
    <row r="2069" spans="46:83" x14ac:dyDescent="0.15">
      <c r="AT2069" s="259"/>
      <c r="AU2069" s="259"/>
      <c r="AV2069" s="259"/>
      <c r="AW2069" s="259"/>
      <c r="AX2069" s="259"/>
      <c r="AY2069" s="259"/>
      <c r="AZ2069" s="259"/>
      <c r="BA2069" s="259"/>
      <c r="BB2069" s="259"/>
      <c r="BC2069" s="259"/>
      <c r="BD2069" s="259"/>
      <c r="BE2069" s="259"/>
      <c r="BF2069" s="259"/>
      <c r="BG2069" s="259"/>
      <c r="BH2069" s="259"/>
      <c r="BI2069" s="259"/>
      <c r="BJ2069" s="259"/>
      <c r="BK2069" s="259"/>
      <c r="BL2069" s="259"/>
      <c r="BM2069" s="259"/>
      <c r="BN2069" s="259"/>
      <c r="BO2069" s="259"/>
      <c r="BP2069" s="259"/>
      <c r="BQ2069" s="259"/>
      <c r="BR2069" s="259"/>
      <c r="BS2069" s="259"/>
      <c r="BT2069" s="259"/>
      <c r="BU2069" s="259"/>
      <c r="BV2069" s="259"/>
      <c r="BW2069" s="259"/>
      <c r="BX2069" s="259"/>
      <c r="BY2069" s="259"/>
      <c r="BZ2069" s="259"/>
      <c r="CA2069" s="259"/>
      <c r="CB2069" s="259"/>
      <c r="CC2069" s="259"/>
      <c r="CD2069" s="259"/>
      <c r="CE2069" s="259"/>
    </row>
    <row r="2070" spans="46:83" x14ac:dyDescent="0.15">
      <c r="AT2070" s="259"/>
      <c r="AU2070" s="259"/>
      <c r="AV2070" s="259"/>
      <c r="AW2070" s="259"/>
      <c r="AX2070" s="259"/>
      <c r="AY2070" s="259"/>
      <c r="AZ2070" s="259"/>
      <c r="BA2070" s="259"/>
      <c r="BB2070" s="259"/>
      <c r="BC2070" s="259"/>
      <c r="BD2070" s="259"/>
      <c r="BE2070" s="259"/>
      <c r="BF2070" s="259"/>
      <c r="BG2070" s="259"/>
      <c r="BH2070" s="259"/>
      <c r="BI2070" s="259"/>
      <c r="BJ2070" s="259"/>
      <c r="BK2070" s="259"/>
      <c r="BL2070" s="259"/>
      <c r="BM2070" s="259"/>
      <c r="BN2070" s="259"/>
      <c r="BO2070" s="259"/>
      <c r="BP2070" s="259"/>
      <c r="BQ2070" s="259"/>
      <c r="BR2070" s="259"/>
      <c r="BS2070" s="259"/>
      <c r="BT2070" s="259"/>
      <c r="BU2070" s="259"/>
      <c r="BV2070" s="259"/>
      <c r="BW2070" s="259"/>
      <c r="BX2070" s="259"/>
      <c r="BY2070" s="259"/>
      <c r="BZ2070" s="259"/>
      <c r="CA2070" s="259"/>
      <c r="CB2070" s="259"/>
      <c r="CC2070" s="259"/>
      <c r="CD2070" s="259"/>
      <c r="CE2070" s="259"/>
    </row>
    <row r="2071" spans="46:83" x14ac:dyDescent="0.15">
      <c r="AT2071" s="259"/>
      <c r="AU2071" s="259"/>
      <c r="AV2071" s="259"/>
      <c r="AW2071" s="259"/>
      <c r="AX2071" s="259"/>
      <c r="AY2071" s="259"/>
      <c r="AZ2071" s="259"/>
      <c r="BA2071" s="259"/>
      <c r="BB2071" s="259"/>
      <c r="BC2071" s="259"/>
      <c r="BD2071" s="259"/>
      <c r="BE2071" s="259"/>
      <c r="BF2071" s="259"/>
      <c r="BG2071" s="259"/>
      <c r="BH2071" s="259"/>
      <c r="BI2071" s="259"/>
      <c r="BJ2071" s="259"/>
      <c r="BK2071" s="259"/>
      <c r="BL2071" s="259"/>
      <c r="BM2071" s="259"/>
      <c r="BN2071" s="259"/>
      <c r="BO2071" s="259"/>
      <c r="BP2071" s="259"/>
      <c r="BQ2071" s="259"/>
      <c r="BR2071" s="259"/>
      <c r="BS2071" s="259"/>
      <c r="BT2071" s="259"/>
      <c r="BU2071" s="259"/>
      <c r="BV2071" s="259"/>
      <c r="BW2071" s="259"/>
      <c r="BX2071" s="259"/>
      <c r="BY2071" s="259"/>
      <c r="BZ2071" s="259"/>
      <c r="CA2071" s="259"/>
      <c r="CB2071" s="259"/>
      <c r="CC2071" s="259"/>
      <c r="CD2071" s="259"/>
      <c r="CE2071" s="259"/>
    </row>
    <row r="2072" spans="46:83" x14ac:dyDescent="0.15">
      <c r="AT2072" s="259"/>
      <c r="AU2072" s="259"/>
      <c r="AV2072" s="259"/>
      <c r="AW2072" s="259"/>
      <c r="AX2072" s="259"/>
      <c r="AY2072" s="259"/>
      <c r="AZ2072" s="259"/>
      <c r="BA2072" s="259"/>
      <c r="BB2072" s="259"/>
      <c r="BC2072" s="259"/>
      <c r="BD2072" s="259"/>
      <c r="BE2072" s="259"/>
      <c r="BF2072" s="259"/>
      <c r="BG2072" s="259"/>
      <c r="BH2072" s="259"/>
      <c r="BI2072" s="259"/>
      <c r="BJ2072" s="259"/>
      <c r="BK2072" s="259"/>
      <c r="BL2072" s="259"/>
      <c r="BM2072" s="259"/>
      <c r="BN2072" s="259"/>
      <c r="BO2072" s="259"/>
      <c r="BP2072" s="259"/>
      <c r="BQ2072" s="259"/>
      <c r="BR2072" s="259"/>
      <c r="BS2072" s="259"/>
      <c r="BT2072" s="259"/>
      <c r="BU2072" s="259"/>
      <c r="BV2072" s="259"/>
      <c r="BW2072" s="259"/>
      <c r="BX2072" s="259"/>
      <c r="BY2072" s="259"/>
      <c r="BZ2072" s="259"/>
      <c r="CA2072" s="259"/>
      <c r="CB2072" s="259"/>
      <c r="CC2072" s="259"/>
      <c r="CD2072" s="259"/>
      <c r="CE2072" s="259"/>
    </row>
    <row r="2073" spans="46:83" x14ac:dyDescent="0.15">
      <c r="AT2073" s="259"/>
      <c r="AU2073" s="259"/>
      <c r="AV2073" s="259"/>
      <c r="AW2073" s="259"/>
      <c r="AX2073" s="259"/>
      <c r="AY2073" s="259"/>
      <c r="AZ2073" s="259"/>
      <c r="BA2073" s="259"/>
      <c r="BB2073" s="259"/>
      <c r="BC2073" s="259"/>
      <c r="BD2073" s="259"/>
      <c r="BE2073" s="259"/>
      <c r="BF2073" s="259"/>
      <c r="BG2073" s="259"/>
      <c r="BH2073" s="259"/>
      <c r="BI2073" s="259"/>
      <c r="BJ2073" s="259"/>
      <c r="BK2073" s="259"/>
      <c r="BL2073" s="259"/>
      <c r="BM2073" s="259"/>
      <c r="BN2073" s="259"/>
      <c r="BO2073" s="259"/>
      <c r="BP2073" s="259"/>
      <c r="BQ2073" s="259"/>
      <c r="BR2073" s="259"/>
      <c r="BS2073" s="259"/>
      <c r="BT2073" s="259"/>
      <c r="BU2073" s="259"/>
      <c r="BV2073" s="259"/>
      <c r="BW2073" s="259"/>
      <c r="BX2073" s="259"/>
      <c r="BY2073" s="259"/>
      <c r="BZ2073" s="259"/>
      <c r="CA2073" s="259"/>
      <c r="CB2073" s="259"/>
      <c r="CC2073" s="259"/>
      <c r="CD2073" s="259"/>
      <c r="CE2073" s="259"/>
    </row>
    <row r="2074" spans="46:83" x14ac:dyDescent="0.15">
      <c r="AT2074" s="259"/>
      <c r="AU2074" s="259"/>
      <c r="AV2074" s="259"/>
      <c r="AW2074" s="259"/>
      <c r="AX2074" s="259"/>
      <c r="AY2074" s="259"/>
      <c r="AZ2074" s="259"/>
      <c r="BA2074" s="259"/>
      <c r="BB2074" s="259"/>
      <c r="BC2074" s="259"/>
      <c r="BD2074" s="259"/>
      <c r="BE2074" s="259"/>
      <c r="BF2074" s="259"/>
      <c r="BG2074" s="259"/>
      <c r="BH2074" s="259"/>
      <c r="BI2074" s="259"/>
      <c r="BJ2074" s="259"/>
      <c r="BK2074" s="259"/>
      <c r="BL2074" s="259"/>
      <c r="BM2074" s="259"/>
      <c r="BN2074" s="259"/>
      <c r="BO2074" s="259"/>
      <c r="BP2074" s="259"/>
      <c r="BQ2074" s="259"/>
      <c r="BR2074" s="259"/>
      <c r="BS2074" s="259"/>
      <c r="BT2074" s="259"/>
      <c r="BU2074" s="259"/>
      <c r="BV2074" s="259"/>
      <c r="BW2074" s="259"/>
      <c r="BX2074" s="259"/>
      <c r="BY2074" s="259"/>
      <c r="BZ2074" s="259"/>
      <c r="CA2074" s="259"/>
      <c r="CB2074" s="259"/>
      <c r="CC2074" s="259"/>
      <c r="CD2074" s="259"/>
      <c r="CE2074" s="259"/>
    </row>
    <row r="2075" spans="46:83" x14ac:dyDescent="0.15">
      <c r="AT2075" s="259"/>
      <c r="AU2075" s="259"/>
      <c r="AV2075" s="259"/>
      <c r="AW2075" s="259"/>
      <c r="AX2075" s="259"/>
      <c r="AY2075" s="259"/>
      <c r="AZ2075" s="259"/>
      <c r="BA2075" s="259"/>
      <c r="BB2075" s="259"/>
      <c r="BC2075" s="259"/>
      <c r="BD2075" s="259"/>
      <c r="BE2075" s="259"/>
      <c r="BF2075" s="259"/>
      <c r="BG2075" s="259"/>
      <c r="BH2075" s="259"/>
      <c r="BI2075" s="259"/>
      <c r="BJ2075" s="259"/>
      <c r="BK2075" s="259"/>
      <c r="BL2075" s="259"/>
      <c r="BM2075" s="259"/>
      <c r="BN2075" s="259"/>
      <c r="BO2075" s="259"/>
      <c r="BP2075" s="259"/>
      <c r="BQ2075" s="259"/>
      <c r="BR2075" s="259"/>
      <c r="BS2075" s="259"/>
      <c r="BT2075" s="259"/>
      <c r="BU2075" s="259"/>
      <c r="BV2075" s="259"/>
      <c r="BW2075" s="259"/>
      <c r="BX2075" s="259"/>
      <c r="BY2075" s="259"/>
      <c r="BZ2075" s="259"/>
      <c r="CA2075" s="259"/>
      <c r="CB2075" s="259"/>
      <c r="CC2075" s="259"/>
      <c r="CD2075" s="259"/>
      <c r="CE2075" s="259"/>
    </row>
    <row r="2076" spans="46:83" x14ac:dyDescent="0.15">
      <c r="AT2076" s="259"/>
      <c r="AU2076" s="259"/>
      <c r="AV2076" s="259"/>
      <c r="AW2076" s="259"/>
      <c r="AX2076" s="259"/>
      <c r="AY2076" s="259"/>
      <c r="AZ2076" s="259"/>
      <c r="BA2076" s="259"/>
      <c r="BB2076" s="259"/>
      <c r="BC2076" s="259"/>
      <c r="BD2076" s="259"/>
      <c r="BE2076" s="259"/>
      <c r="BF2076" s="259"/>
      <c r="BG2076" s="259"/>
      <c r="BH2076" s="259"/>
      <c r="BI2076" s="259"/>
      <c r="BJ2076" s="259"/>
      <c r="BK2076" s="259"/>
      <c r="BL2076" s="259"/>
      <c r="BM2076" s="259"/>
      <c r="BN2076" s="259"/>
      <c r="BO2076" s="259"/>
      <c r="BP2076" s="259"/>
      <c r="BQ2076" s="259"/>
      <c r="BR2076" s="259"/>
      <c r="BS2076" s="259"/>
      <c r="BT2076" s="259"/>
      <c r="BU2076" s="259"/>
      <c r="BV2076" s="259"/>
      <c r="BW2076" s="259"/>
      <c r="BX2076" s="259"/>
      <c r="BY2076" s="259"/>
      <c r="BZ2076" s="259"/>
      <c r="CA2076" s="259"/>
      <c r="CB2076" s="259"/>
      <c r="CC2076" s="259"/>
      <c r="CD2076" s="259"/>
      <c r="CE2076" s="259"/>
    </row>
    <row r="2077" spans="46:83" x14ac:dyDescent="0.15">
      <c r="AT2077" s="259"/>
      <c r="AU2077" s="259"/>
      <c r="AV2077" s="259"/>
      <c r="AW2077" s="259"/>
      <c r="AX2077" s="259"/>
      <c r="AY2077" s="259"/>
      <c r="AZ2077" s="259"/>
      <c r="BA2077" s="259"/>
      <c r="BB2077" s="259"/>
      <c r="BC2077" s="259"/>
      <c r="BD2077" s="259"/>
      <c r="BE2077" s="259"/>
      <c r="BF2077" s="259"/>
      <c r="BG2077" s="259"/>
      <c r="BH2077" s="259"/>
      <c r="BI2077" s="259"/>
      <c r="BJ2077" s="259"/>
      <c r="BK2077" s="259"/>
      <c r="BL2077" s="259"/>
      <c r="BM2077" s="259"/>
      <c r="BN2077" s="259"/>
      <c r="BO2077" s="259"/>
      <c r="BP2077" s="259"/>
      <c r="BQ2077" s="259"/>
      <c r="BR2077" s="259"/>
      <c r="BS2077" s="259"/>
      <c r="BT2077" s="259"/>
      <c r="BU2077" s="259"/>
      <c r="BV2077" s="259"/>
      <c r="BW2077" s="259"/>
      <c r="BX2077" s="259"/>
      <c r="BY2077" s="259"/>
      <c r="BZ2077" s="259"/>
      <c r="CA2077" s="259"/>
      <c r="CB2077" s="259"/>
      <c r="CC2077" s="259"/>
      <c r="CD2077" s="259"/>
      <c r="CE2077" s="259"/>
    </row>
    <row r="2078" spans="46:83" x14ac:dyDescent="0.15">
      <c r="AT2078" s="259"/>
      <c r="AU2078" s="259"/>
      <c r="AV2078" s="259"/>
      <c r="AW2078" s="259"/>
      <c r="AX2078" s="259"/>
      <c r="AY2078" s="259"/>
      <c r="AZ2078" s="259"/>
      <c r="BA2078" s="259"/>
      <c r="BB2078" s="259"/>
      <c r="BC2078" s="259"/>
      <c r="BD2078" s="259"/>
      <c r="BE2078" s="259"/>
      <c r="BF2078" s="259"/>
      <c r="BG2078" s="259"/>
      <c r="BH2078" s="259"/>
      <c r="BI2078" s="259"/>
      <c r="BJ2078" s="259"/>
      <c r="BK2078" s="259"/>
      <c r="BL2078" s="259"/>
      <c r="BM2078" s="259"/>
      <c r="BN2078" s="259"/>
      <c r="BO2078" s="259"/>
      <c r="BP2078" s="259"/>
      <c r="BQ2078" s="259"/>
      <c r="BR2078" s="259"/>
      <c r="BS2078" s="259"/>
      <c r="BT2078" s="259"/>
      <c r="BU2078" s="259"/>
      <c r="BV2078" s="259"/>
      <c r="BW2078" s="259"/>
      <c r="BX2078" s="259"/>
      <c r="BY2078" s="259"/>
      <c r="BZ2078" s="259"/>
      <c r="CA2078" s="259"/>
      <c r="CB2078" s="259"/>
      <c r="CC2078" s="259"/>
      <c r="CD2078" s="259"/>
      <c r="CE2078" s="259"/>
    </row>
    <row r="2079" spans="46:83" x14ac:dyDescent="0.15">
      <c r="AT2079" s="259"/>
      <c r="AU2079" s="259"/>
      <c r="AV2079" s="259"/>
      <c r="AW2079" s="259"/>
      <c r="AX2079" s="259"/>
      <c r="AY2079" s="259"/>
      <c r="AZ2079" s="259"/>
      <c r="BA2079" s="259"/>
      <c r="BB2079" s="259"/>
      <c r="BC2079" s="259"/>
      <c r="BD2079" s="259"/>
      <c r="BE2079" s="259"/>
      <c r="BF2079" s="259"/>
      <c r="BG2079" s="259"/>
      <c r="BH2079" s="259"/>
      <c r="BI2079" s="259"/>
      <c r="BJ2079" s="259"/>
      <c r="BK2079" s="259"/>
      <c r="BL2079" s="259"/>
      <c r="BM2079" s="259"/>
      <c r="BN2079" s="259"/>
      <c r="BO2079" s="259"/>
      <c r="BP2079" s="259"/>
      <c r="BQ2079" s="259"/>
      <c r="BR2079" s="259"/>
      <c r="BS2079" s="259"/>
      <c r="BT2079" s="259"/>
      <c r="BU2079" s="259"/>
      <c r="BV2079" s="259"/>
      <c r="BW2079" s="259"/>
      <c r="BX2079" s="259"/>
      <c r="BY2079" s="259"/>
      <c r="BZ2079" s="259"/>
      <c r="CA2079" s="259"/>
      <c r="CB2079" s="259"/>
      <c r="CC2079" s="259"/>
      <c r="CD2079" s="259"/>
      <c r="CE2079" s="259"/>
    </row>
    <row r="2080" spans="46:83" x14ac:dyDescent="0.15">
      <c r="AT2080" s="259"/>
      <c r="AU2080" s="259"/>
      <c r="AV2080" s="259"/>
      <c r="AW2080" s="259"/>
      <c r="AX2080" s="259"/>
      <c r="AY2080" s="259"/>
      <c r="AZ2080" s="259"/>
      <c r="BA2080" s="259"/>
      <c r="BB2080" s="259"/>
      <c r="BC2080" s="259"/>
      <c r="BD2080" s="259"/>
      <c r="BE2080" s="259"/>
      <c r="BF2080" s="259"/>
      <c r="BG2080" s="259"/>
      <c r="BH2080" s="259"/>
      <c r="BI2080" s="259"/>
      <c r="BJ2080" s="259"/>
      <c r="BK2080" s="259"/>
      <c r="BL2080" s="259"/>
      <c r="BM2080" s="259"/>
      <c r="BN2080" s="259"/>
      <c r="BO2080" s="259"/>
      <c r="BP2080" s="259"/>
      <c r="BQ2080" s="259"/>
      <c r="BR2080" s="259"/>
      <c r="BS2080" s="259"/>
      <c r="BT2080" s="259"/>
      <c r="BU2080" s="259"/>
      <c r="BV2080" s="259"/>
      <c r="BW2080" s="259"/>
      <c r="BX2080" s="259"/>
      <c r="BY2080" s="259"/>
      <c r="BZ2080" s="259"/>
      <c r="CA2080" s="259"/>
      <c r="CB2080" s="259"/>
      <c r="CC2080" s="259"/>
      <c r="CD2080" s="259"/>
      <c r="CE2080" s="259"/>
    </row>
    <row r="2081" spans="46:83" x14ac:dyDescent="0.15">
      <c r="AT2081" s="259"/>
      <c r="AU2081" s="259"/>
      <c r="AV2081" s="259"/>
      <c r="AW2081" s="259"/>
      <c r="AX2081" s="259"/>
      <c r="AY2081" s="259"/>
      <c r="AZ2081" s="259"/>
      <c r="BA2081" s="259"/>
      <c r="BB2081" s="259"/>
      <c r="BC2081" s="259"/>
      <c r="BD2081" s="259"/>
      <c r="BE2081" s="259"/>
      <c r="BF2081" s="259"/>
      <c r="BG2081" s="259"/>
      <c r="BH2081" s="259"/>
      <c r="BI2081" s="259"/>
      <c r="BJ2081" s="259"/>
      <c r="BK2081" s="259"/>
      <c r="BL2081" s="259"/>
      <c r="BM2081" s="259"/>
      <c r="BN2081" s="259"/>
      <c r="BO2081" s="259"/>
      <c r="BP2081" s="259"/>
      <c r="BQ2081" s="259"/>
      <c r="BR2081" s="259"/>
      <c r="BS2081" s="259"/>
      <c r="BT2081" s="259"/>
      <c r="BU2081" s="259"/>
      <c r="BV2081" s="259"/>
      <c r="BW2081" s="259"/>
      <c r="BX2081" s="259"/>
      <c r="BY2081" s="259"/>
      <c r="BZ2081" s="259"/>
      <c r="CA2081" s="259"/>
      <c r="CB2081" s="259"/>
      <c r="CC2081" s="259"/>
      <c r="CD2081" s="259"/>
      <c r="CE2081" s="259"/>
    </row>
    <row r="2082" spans="46:83" x14ac:dyDescent="0.15">
      <c r="AT2082" s="259"/>
      <c r="AU2082" s="259"/>
      <c r="AV2082" s="259"/>
      <c r="AW2082" s="259"/>
      <c r="AX2082" s="259"/>
      <c r="AY2082" s="259"/>
      <c r="AZ2082" s="259"/>
      <c r="BA2082" s="259"/>
      <c r="BB2082" s="259"/>
      <c r="BC2082" s="259"/>
      <c r="BD2082" s="259"/>
      <c r="BE2082" s="259"/>
      <c r="BF2082" s="259"/>
      <c r="BG2082" s="259"/>
      <c r="BH2082" s="259"/>
      <c r="BI2082" s="259"/>
      <c r="BJ2082" s="259"/>
      <c r="BK2082" s="259"/>
      <c r="BL2082" s="259"/>
      <c r="BM2082" s="259"/>
      <c r="BN2082" s="259"/>
      <c r="BO2082" s="259"/>
      <c r="BP2082" s="259"/>
      <c r="BQ2082" s="259"/>
      <c r="BR2082" s="259"/>
      <c r="BS2082" s="259"/>
      <c r="BT2082" s="259"/>
      <c r="BU2082" s="259"/>
      <c r="BV2082" s="259"/>
      <c r="BW2082" s="259"/>
      <c r="BX2082" s="259"/>
      <c r="BY2082" s="259"/>
      <c r="BZ2082" s="259"/>
      <c r="CA2082" s="259"/>
      <c r="CB2082" s="259"/>
      <c r="CC2082" s="259"/>
      <c r="CD2082" s="259"/>
      <c r="CE2082" s="259"/>
    </row>
    <row r="2083" spans="46:83" x14ac:dyDescent="0.15">
      <c r="AT2083" s="259"/>
      <c r="AU2083" s="259"/>
      <c r="AV2083" s="259"/>
      <c r="AW2083" s="259"/>
      <c r="AX2083" s="259"/>
      <c r="AY2083" s="259"/>
      <c r="AZ2083" s="259"/>
      <c r="BA2083" s="259"/>
      <c r="BB2083" s="259"/>
      <c r="BC2083" s="259"/>
      <c r="BD2083" s="259"/>
      <c r="BE2083" s="259"/>
      <c r="BF2083" s="259"/>
      <c r="BG2083" s="259"/>
      <c r="BH2083" s="259"/>
      <c r="BI2083" s="259"/>
      <c r="BJ2083" s="259"/>
      <c r="BK2083" s="259"/>
      <c r="BL2083" s="259"/>
      <c r="BM2083" s="259"/>
      <c r="BN2083" s="259"/>
      <c r="BO2083" s="259"/>
      <c r="BP2083" s="259"/>
      <c r="BQ2083" s="259"/>
      <c r="BR2083" s="259"/>
      <c r="BS2083" s="259"/>
      <c r="BT2083" s="259"/>
      <c r="BU2083" s="259"/>
      <c r="BV2083" s="259"/>
      <c r="BW2083" s="259"/>
      <c r="BX2083" s="259"/>
      <c r="BY2083" s="259"/>
      <c r="BZ2083" s="259"/>
      <c r="CA2083" s="259"/>
      <c r="CB2083" s="259"/>
      <c r="CC2083" s="259"/>
      <c r="CD2083" s="259"/>
      <c r="CE2083" s="259"/>
    </row>
    <row r="2084" spans="46:83" x14ac:dyDescent="0.15">
      <c r="AT2084" s="259"/>
      <c r="AU2084" s="259"/>
      <c r="AV2084" s="259"/>
      <c r="AW2084" s="259"/>
      <c r="AX2084" s="259"/>
      <c r="AY2084" s="259"/>
      <c r="AZ2084" s="259"/>
      <c r="BA2084" s="259"/>
      <c r="BB2084" s="259"/>
      <c r="BC2084" s="259"/>
      <c r="BD2084" s="259"/>
      <c r="BE2084" s="259"/>
      <c r="BF2084" s="259"/>
      <c r="BG2084" s="259"/>
      <c r="BH2084" s="259"/>
      <c r="BI2084" s="259"/>
      <c r="BJ2084" s="259"/>
      <c r="BK2084" s="259"/>
      <c r="BL2084" s="259"/>
      <c r="BM2084" s="259"/>
      <c r="BN2084" s="259"/>
      <c r="BO2084" s="259"/>
      <c r="BP2084" s="259"/>
      <c r="BQ2084" s="259"/>
      <c r="BR2084" s="259"/>
      <c r="BS2084" s="259"/>
      <c r="BT2084" s="259"/>
      <c r="BU2084" s="259"/>
      <c r="BV2084" s="259"/>
      <c r="BW2084" s="259"/>
      <c r="BX2084" s="259"/>
      <c r="BY2084" s="259"/>
      <c r="BZ2084" s="259"/>
      <c r="CA2084" s="259"/>
      <c r="CB2084" s="259"/>
      <c r="CC2084" s="259"/>
      <c r="CD2084" s="259"/>
      <c r="CE2084" s="259"/>
    </row>
    <row r="2085" spans="46:83" x14ac:dyDescent="0.15">
      <c r="AT2085" s="259"/>
      <c r="AU2085" s="259"/>
      <c r="AV2085" s="259"/>
      <c r="AW2085" s="259"/>
      <c r="AX2085" s="259"/>
      <c r="AY2085" s="259"/>
      <c r="AZ2085" s="259"/>
      <c r="BA2085" s="259"/>
      <c r="BB2085" s="259"/>
      <c r="BC2085" s="259"/>
      <c r="BD2085" s="259"/>
      <c r="BE2085" s="259"/>
      <c r="BF2085" s="259"/>
      <c r="BG2085" s="259"/>
      <c r="BH2085" s="259"/>
      <c r="BI2085" s="259"/>
      <c r="BJ2085" s="259"/>
      <c r="BK2085" s="259"/>
      <c r="BL2085" s="259"/>
      <c r="BM2085" s="259"/>
      <c r="BN2085" s="259"/>
      <c r="BO2085" s="259"/>
      <c r="BP2085" s="259"/>
      <c r="BQ2085" s="259"/>
      <c r="BR2085" s="259"/>
      <c r="BS2085" s="259"/>
      <c r="BT2085" s="259"/>
      <c r="BU2085" s="259"/>
      <c r="BV2085" s="259"/>
      <c r="BW2085" s="259"/>
      <c r="BX2085" s="259"/>
      <c r="BY2085" s="259"/>
      <c r="BZ2085" s="259"/>
      <c r="CA2085" s="259"/>
      <c r="CB2085" s="259"/>
      <c r="CC2085" s="259"/>
      <c r="CD2085" s="259"/>
      <c r="CE2085" s="259"/>
    </row>
    <row r="2086" spans="46:83" x14ac:dyDescent="0.15">
      <c r="AT2086" s="259"/>
      <c r="AU2086" s="259"/>
      <c r="AV2086" s="259"/>
      <c r="AW2086" s="259"/>
      <c r="AX2086" s="259"/>
      <c r="AY2086" s="259"/>
      <c r="AZ2086" s="259"/>
      <c r="BA2086" s="259"/>
      <c r="BB2086" s="259"/>
      <c r="BC2086" s="259"/>
      <c r="BD2086" s="259"/>
      <c r="BE2086" s="259"/>
      <c r="BF2086" s="259"/>
      <c r="BG2086" s="259"/>
      <c r="BH2086" s="259"/>
      <c r="BI2086" s="259"/>
      <c r="BJ2086" s="259"/>
      <c r="BK2086" s="259"/>
      <c r="BL2086" s="259"/>
      <c r="BM2086" s="259"/>
      <c r="BN2086" s="259"/>
      <c r="BO2086" s="259"/>
      <c r="BP2086" s="259"/>
      <c r="BQ2086" s="259"/>
      <c r="BR2086" s="259"/>
      <c r="BS2086" s="259"/>
      <c r="BT2086" s="259"/>
      <c r="BU2086" s="259"/>
      <c r="BV2086" s="259"/>
      <c r="BW2086" s="259"/>
      <c r="BX2086" s="259"/>
      <c r="BY2086" s="259"/>
      <c r="BZ2086" s="259"/>
      <c r="CA2086" s="259"/>
      <c r="CB2086" s="259"/>
      <c r="CC2086" s="259"/>
      <c r="CD2086" s="259"/>
      <c r="CE2086" s="259"/>
    </row>
    <row r="2087" spans="46:83" x14ac:dyDescent="0.15">
      <c r="AT2087" s="259"/>
      <c r="AU2087" s="259"/>
      <c r="AV2087" s="259"/>
      <c r="AW2087" s="259"/>
      <c r="AX2087" s="259"/>
      <c r="AY2087" s="259"/>
      <c r="AZ2087" s="259"/>
      <c r="BA2087" s="259"/>
      <c r="BB2087" s="259"/>
      <c r="BC2087" s="259"/>
      <c r="BD2087" s="259"/>
      <c r="BE2087" s="259"/>
      <c r="BF2087" s="259"/>
      <c r="BG2087" s="259"/>
      <c r="BH2087" s="259"/>
      <c r="BI2087" s="259"/>
      <c r="BJ2087" s="259"/>
      <c r="BK2087" s="259"/>
      <c r="BL2087" s="259"/>
      <c r="BM2087" s="259"/>
      <c r="BN2087" s="259"/>
      <c r="BO2087" s="259"/>
      <c r="BP2087" s="259"/>
      <c r="BQ2087" s="259"/>
      <c r="BR2087" s="259"/>
      <c r="BS2087" s="259"/>
      <c r="BT2087" s="259"/>
      <c r="BU2087" s="259"/>
      <c r="BV2087" s="259"/>
      <c r="BW2087" s="259"/>
      <c r="BX2087" s="259"/>
      <c r="BY2087" s="259"/>
      <c r="BZ2087" s="259"/>
      <c r="CA2087" s="259"/>
      <c r="CB2087" s="259"/>
      <c r="CC2087" s="259"/>
      <c r="CD2087" s="259"/>
      <c r="CE2087" s="259"/>
    </row>
    <row r="2088" spans="46:83" x14ac:dyDescent="0.15">
      <c r="AT2088" s="259"/>
      <c r="AU2088" s="259"/>
      <c r="AV2088" s="259"/>
      <c r="AW2088" s="259"/>
      <c r="AX2088" s="259"/>
      <c r="AY2088" s="259"/>
      <c r="AZ2088" s="259"/>
      <c r="BA2088" s="259"/>
      <c r="BB2088" s="259"/>
      <c r="BC2088" s="259"/>
      <c r="BD2088" s="259"/>
      <c r="BE2088" s="259"/>
      <c r="BF2088" s="259"/>
      <c r="BG2088" s="259"/>
      <c r="BH2088" s="259"/>
      <c r="BI2088" s="259"/>
      <c r="BJ2088" s="259"/>
      <c r="BK2088" s="259"/>
      <c r="BL2088" s="259"/>
      <c r="BM2088" s="259"/>
      <c r="BN2088" s="259"/>
      <c r="BO2088" s="259"/>
      <c r="BP2088" s="259"/>
      <c r="BQ2088" s="259"/>
      <c r="BR2088" s="259"/>
      <c r="BS2088" s="259"/>
      <c r="BT2088" s="259"/>
      <c r="BU2088" s="259"/>
      <c r="BV2088" s="259"/>
      <c r="BW2088" s="259"/>
      <c r="BX2088" s="259"/>
      <c r="BY2088" s="259"/>
      <c r="BZ2088" s="259"/>
      <c r="CA2088" s="259"/>
      <c r="CB2088" s="259"/>
      <c r="CC2088" s="259"/>
      <c r="CD2088" s="259"/>
      <c r="CE2088" s="259"/>
    </row>
    <row r="2089" spans="46:83" x14ac:dyDescent="0.15">
      <c r="AT2089" s="259"/>
      <c r="AU2089" s="259"/>
      <c r="AV2089" s="259"/>
      <c r="AW2089" s="259"/>
      <c r="AX2089" s="259"/>
      <c r="AY2089" s="259"/>
      <c r="AZ2089" s="259"/>
      <c r="BA2089" s="259"/>
      <c r="BB2089" s="259"/>
      <c r="BC2089" s="259"/>
      <c r="BD2089" s="259"/>
      <c r="BE2089" s="259"/>
      <c r="BF2089" s="259"/>
      <c r="BG2089" s="259"/>
      <c r="BH2089" s="259"/>
      <c r="BI2089" s="259"/>
      <c r="BJ2089" s="259"/>
      <c r="BK2089" s="259"/>
      <c r="BL2089" s="259"/>
      <c r="BM2089" s="259"/>
      <c r="BN2089" s="259"/>
      <c r="BO2089" s="259"/>
      <c r="BP2089" s="259"/>
      <c r="BQ2089" s="259"/>
      <c r="BR2089" s="259"/>
      <c r="BS2089" s="259"/>
      <c r="BT2089" s="259"/>
      <c r="BU2089" s="259"/>
      <c r="BV2089" s="259"/>
      <c r="BW2089" s="259"/>
      <c r="BX2089" s="259"/>
      <c r="BY2089" s="259"/>
      <c r="BZ2089" s="259"/>
      <c r="CA2089" s="259"/>
      <c r="CB2089" s="259"/>
      <c r="CC2089" s="259"/>
      <c r="CD2089" s="259"/>
      <c r="CE2089" s="259"/>
    </row>
    <row r="2090" spans="46:83" x14ac:dyDescent="0.15">
      <c r="AT2090" s="259"/>
      <c r="AU2090" s="259"/>
      <c r="AV2090" s="259"/>
      <c r="AW2090" s="259"/>
      <c r="AX2090" s="259"/>
      <c r="AY2090" s="259"/>
      <c r="AZ2090" s="259"/>
      <c r="BA2090" s="259"/>
      <c r="BB2090" s="259"/>
      <c r="BC2090" s="259"/>
      <c r="BD2090" s="259"/>
      <c r="BE2090" s="259"/>
      <c r="BF2090" s="259"/>
      <c r="BG2090" s="259"/>
      <c r="BH2090" s="259"/>
      <c r="BI2090" s="259"/>
      <c r="BJ2090" s="259"/>
      <c r="BK2090" s="259"/>
      <c r="BL2090" s="259"/>
      <c r="BM2090" s="259"/>
      <c r="BN2090" s="259"/>
      <c r="BO2090" s="259"/>
      <c r="BP2090" s="259"/>
      <c r="BQ2090" s="259"/>
      <c r="BR2090" s="259"/>
      <c r="BS2090" s="259"/>
      <c r="BT2090" s="259"/>
      <c r="BU2090" s="259"/>
      <c r="BV2090" s="259"/>
      <c r="BW2090" s="259"/>
      <c r="BX2090" s="259"/>
      <c r="BY2090" s="259"/>
      <c r="BZ2090" s="259"/>
      <c r="CA2090" s="259"/>
      <c r="CB2090" s="259"/>
      <c r="CC2090" s="259"/>
      <c r="CD2090" s="259"/>
      <c r="CE2090" s="259"/>
    </row>
    <row r="2091" spans="46:83" x14ac:dyDescent="0.15">
      <c r="AT2091" s="259"/>
      <c r="AU2091" s="259"/>
      <c r="AV2091" s="259"/>
      <c r="AW2091" s="259"/>
      <c r="AX2091" s="259"/>
      <c r="AY2091" s="259"/>
      <c r="AZ2091" s="259"/>
      <c r="BA2091" s="259"/>
      <c r="BB2091" s="259"/>
      <c r="BC2091" s="259"/>
      <c r="BD2091" s="259"/>
      <c r="BE2091" s="259"/>
      <c r="BF2091" s="259"/>
      <c r="BG2091" s="259"/>
      <c r="BH2091" s="259"/>
      <c r="BI2091" s="259"/>
      <c r="BJ2091" s="259"/>
      <c r="BK2091" s="259"/>
      <c r="BL2091" s="259"/>
      <c r="BM2091" s="259"/>
      <c r="BN2091" s="259"/>
      <c r="BO2091" s="259"/>
      <c r="BP2091" s="259"/>
      <c r="BQ2091" s="259"/>
      <c r="BR2091" s="259"/>
      <c r="BS2091" s="259"/>
      <c r="BT2091" s="259"/>
      <c r="BU2091" s="259"/>
      <c r="BV2091" s="259"/>
      <c r="BW2091" s="259"/>
      <c r="BX2091" s="259"/>
      <c r="BY2091" s="259"/>
      <c r="BZ2091" s="259"/>
      <c r="CA2091" s="259"/>
      <c r="CB2091" s="259"/>
      <c r="CC2091" s="259"/>
      <c r="CD2091" s="259"/>
      <c r="CE2091" s="259"/>
    </row>
    <row r="2092" spans="46:83" x14ac:dyDescent="0.15">
      <c r="AT2092" s="259"/>
      <c r="AU2092" s="259"/>
      <c r="AV2092" s="259"/>
      <c r="AW2092" s="259"/>
      <c r="AX2092" s="259"/>
      <c r="AY2092" s="259"/>
      <c r="AZ2092" s="259"/>
      <c r="BA2092" s="259"/>
      <c r="BB2092" s="259"/>
      <c r="BC2092" s="259"/>
      <c r="BD2092" s="259"/>
      <c r="BE2092" s="259"/>
      <c r="BF2092" s="259"/>
      <c r="BG2092" s="259"/>
      <c r="BH2092" s="259"/>
      <c r="BI2092" s="259"/>
      <c r="BJ2092" s="259"/>
      <c r="BK2092" s="259"/>
      <c r="BL2092" s="259"/>
      <c r="BM2092" s="259"/>
      <c r="BN2092" s="259"/>
      <c r="BO2092" s="259"/>
      <c r="BP2092" s="259"/>
      <c r="BQ2092" s="259"/>
      <c r="BR2092" s="259"/>
      <c r="BS2092" s="259"/>
      <c r="BT2092" s="259"/>
      <c r="BU2092" s="259"/>
      <c r="BV2092" s="259"/>
      <c r="BW2092" s="259"/>
      <c r="BX2092" s="259"/>
      <c r="BY2092" s="259"/>
      <c r="BZ2092" s="259"/>
      <c r="CA2092" s="259"/>
      <c r="CB2092" s="259"/>
      <c r="CC2092" s="259"/>
      <c r="CD2092" s="259"/>
      <c r="CE2092" s="259"/>
    </row>
    <row r="2093" spans="46:83" x14ac:dyDescent="0.15">
      <c r="AT2093" s="259"/>
      <c r="AU2093" s="259"/>
      <c r="AV2093" s="259"/>
      <c r="AW2093" s="259"/>
      <c r="AX2093" s="259"/>
      <c r="AY2093" s="259"/>
      <c r="AZ2093" s="259"/>
      <c r="BA2093" s="259"/>
      <c r="BB2093" s="259"/>
      <c r="BC2093" s="259"/>
      <c r="BD2093" s="259"/>
      <c r="BE2093" s="259"/>
      <c r="BF2093" s="259"/>
      <c r="BG2093" s="259"/>
      <c r="BH2093" s="259"/>
      <c r="BI2093" s="259"/>
      <c r="BJ2093" s="259"/>
      <c r="BK2093" s="259"/>
      <c r="BL2093" s="259"/>
      <c r="BM2093" s="259"/>
      <c r="BN2093" s="259"/>
      <c r="BO2093" s="259"/>
      <c r="BP2093" s="259"/>
      <c r="BQ2093" s="259"/>
      <c r="BR2093" s="259"/>
      <c r="BS2093" s="259"/>
      <c r="BT2093" s="259"/>
      <c r="BU2093" s="259"/>
      <c r="BV2093" s="259"/>
      <c r="BW2093" s="259"/>
      <c r="BX2093" s="259"/>
      <c r="BY2093" s="259"/>
      <c r="BZ2093" s="259"/>
      <c r="CA2093" s="259"/>
      <c r="CB2093" s="259"/>
      <c r="CC2093" s="259"/>
      <c r="CD2093" s="259"/>
      <c r="CE2093" s="259"/>
    </row>
    <row r="2094" spans="46:83" x14ac:dyDescent="0.15">
      <c r="AT2094" s="259"/>
      <c r="AU2094" s="259"/>
      <c r="AV2094" s="259"/>
      <c r="AW2094" s="259"/>
      <c r="AX2094" s="259"/>
      <c r="AY2094" s="259"/>
      <c r="AZ2094" s="259"/>
      <c r="BA2094" s="259"/>
      <c r="BB2094" s="259"/>
      <c r="BC2094" s="259"/>
      <c r="BD2094" s="259"/>
      <c r="BE2094" s="259"/>
      <c r="BF2094" s="259"/>
      <c r="BG2094" s="259"/>
      <c r="BH2094" s="259"/>
      <c r="BI2094" s="259"/>
      <c r="BJ2094" s="259"/>
      <c r="BK2094" s="259"/>
      <c r="BL2094" s="259"/>
      <c r="BM2094" s="259"/>
      <c r="BN2094" s="259"/>
      <c r="BO2094" s="259"/>
      <c r="BP2094" s="259"/>
      <c r="BQ2094" s="259"/>
      <c r="BR2094" s="259"/>
      <c r="BS2094" s="259"/>
      <c r="BT2094" s="259"/>
      <c r="BU2094" s="259"/>
      <c r="BV2094" s="259"/>
      <c r="BW2094" s="259"/>
      <c r="BX2094" s="259"/>
      <c r="BY2094" s="259"/>
      <c r="BZ2094" s="259"/>
      <c r="CA2094" s="259"/>
      <c r="CB2094" s="259"/>
      <c r="CC2094" s="259"/>
      <c r="CD2094" s="259"/>
      <c r="CE2094" s="259"/>
    </row>
    <row r="2095" spans="46:83" x14ac:dyDescent="0.15">
      <c r="AT2095" s="259"/>
      <c r="AU2095" s="259"/>
      <c r="AV2095" s="259"/>
      <c r="AW2095" s="259"/>
      <c r="AX2095" s="259"/>
      <c r="AY2095" s="259"/>
      <c r="AZ2095" s="259"/>
      <c r="BA2095" s="259"/>
      <c r="BB2095" s="259"/>
      <c r="BC2095" s="259"/>
      <c r="BD2095" s="259"/>
      <c r="BE2095" s="259"/>
      <c r="BF2095" s="259"/>
      <c r="BG2095" s="259"/>
      <c r="BH2095" s="259"/>
      <c r="BI2095" s="259"/>
      <c r="BJ2095" s="259"/>
      <c r="BK2095" s="259"/>
      <c r="BL2095" s="259"/>
      <c r="BM2095" s="259"/>
      <c r="BN2095" s="259"/>
      <c r="BO2095" s="259"/>
      <c r="BP2095" s="259"/>
      <c r="BQ2095" s="259"/>
      <c r="BR2095" s="259"/>
      <c r="BS2095" s="259"/>
      <c r="BT2095" s="259"/>
      <c r="BU2095" s="259"/>
      <c r="BV2095" s="259"/>
      <c r="BW2095" s="259"/>
      <c r="BX2095" s="259"/>
      <c r="BY2095" s="259"/>
      <c r="BZ2095" s="259"/>
      <c r="CA2095" s="259"/>
      <c r="CB2095" s="259"/>
      <c r="CC2095" s="259"/>
      <c r="CD2095" s="259"/>
      <c r="CE2095" s="259"/>
    </row>
    <row r="2096" spans="46:83" x14ac:dyDescent="0.15">
      <c r="AT2096" s="259"/>
      <c r="AU2096" s="259"/>
      <c r="AV2096" s="259"/>
      <c r="AW2096" s="259"/>
      <c r="AX2096" s="259"/>
      <c r="AY2096" s="259"/>
      <c r="AZ2096" s="259"/>
      <c r="BA2096" s="259"/>
      <c r="BB2096" s="259"/>
      <c r="BC2096" s="259"/>
      <c r="BD2096" s="259"/>
      <c r="BE2096" s="259"/>
      <c r="BF2096" s="259"/>
      <c r="BG2096" s="259"/>
      <c r="BH2096" s="259"/>
      <c r="BI2096" s="259"/>
      <c r="BJ2096" s="259"/>
      <c r="BK2096" s="259"/>
      <c r="BL2096" s="259"/>
      <c r="BM2096" s="259"/>
      <c r="BN2096" s="259"/>
      <c r="BO2096" s="259"/>
      <c r="BP2096" s="259"/>
      <c r="BQ2096" s="259"/>
      <c r="BR2096" s="259"/>
      <c r="BS2096" s="259"/>
      <c r="BT2096" s="259"/>
      <c r="BU2096" s="259"/>
      <c r="BV2096" s="259"/>
      <c r="BW2096" s="259"/>
      <c r="BX2096" s="259"/>
      <c r="BY2096" s="259"/>
      <c r="BZ2096" s="259"/>
      <c r="CA2096" s="259"/>
      <c r="CB2096" s="259"/>
      <c r="CC2096" s="259"/>
      <c r="CD2096" s="259"/>
      <c r="CE2096" s="259"/>
    </row>
    <row r="2097" spans="46:83" x14ac:dyDescent="0.15">
      <c r="AT2097" s="259"/>
      <c r="AU2097" s="259"/>
      <c r="AV2097" s="259"/>
      <c r="AW2097" s="259"/>
      <c r="AX2097" s="259"/>
      <c r="AY2097" s="259"/>
      <c r="AZ2097" s="259"/>
      <c r="BA2097" s="259"/>
      <c r="BB2097" s="259"/>
      <c r="BC2097" s="259"/>
      <c r="BD2097" s="259"/>
      <c r="BE2097" s="259"/>
      <c r="BF2097" s="259"/>
      <c r="BG2097" s="259"/>
      <c r="BH2097" s="259"/>
      <c r="BI2097" s="259"/>
      <c r="BJ2097" s="259"/>
      <c r="BK2097" s="259"/>
      <c r="BL2097" s="259"/>
      <c r="BM2097" s="259"/>
      <c r="BN2097" s="259"/>
      <c r="BO2097" s="259"/>
      <c r="BP2097" s="259"/>
      <c r="BQ2097" s="259"/>
      <c r="BR2097" s="259"/>
      <c r="BS2097" s="259"/>
      <c r="BT2097" s="259"/>
      <c r="BU2097" s="259"/>
      <c r="BV2097" s="259"/>
      <c r="BW2097" s="259"/>
      <c r="BX2097" s="259"/>
      <c r="BY2097" s="259"/>
      <c r="BZ2097" s="259"/>
      <c r="CA2097" s="259"/>
      <c r="CB2097" s="259"/>
      <c r="CC2097" s="259"/>
      <c r="CD2097" s="259"/>
      <c r="CE2097" s="259"/>
    </row>
    <row r="2098" spans="46:83" x14ac:dyDescent="0.15">
      <c r="AT2098" s="259"/>
      <c r="AU2098" s="259"/>
      <c r="AV2098" s="259"/>
      <c r="AW2098" s="259"/>
      <c r="AX2098" s="259"/>
      <c r="AY2098" s="259"/>
      <c r="AZ2098" s="259"/>
      <c r="BA2098" s="259"/>
      <c r="BB2098" s="259"/>
      <c r="BC2098" s="259"/>
      <c r="BD2098" s="259"/>
      <c r="BE2098" s="259"/>
      <c r="BF2098" s="259"/>
      <c r="BG2098" s="259"/>
      <c r="BH2098" s="259"/>
      <c r="BI2098" s="259"/>
      <c r="BJ2098" s="259"/>
      <c r="BK2098" s="259"/>
      <c r="BL2098" s="259"/>
      <c r="BM2098" s="259"/>
      <c r="BN2098" s="259"/>
      <c r="BO2098" s="259"/>
      <c r="BP2098" s="259"/>
      <c r="BQ2098" s="259"/>
      <c r="BR2098" s="259"/>
      <c r="BS2098" s="259"/>
      <c r="BT2098" s="259"/>
      <c r="BU2098" s="259"/>
      <c r="BV2098" s="259"/>
      <c r="BW2098" s="259"/>
      <c r="BX2098" s="259"/>
      <c r="BY2098" s="259"/>
      <c r="BZ2098" s="259"/>
      <c r="CA2098" s="259"/>
      <c r="CB2098" s="259"/>
      <c r="CC2098" s="259"/>
      <c r="CD2098" s="259"/>
      <c r="CE2098" s="259"/>
    </row>
    <row r="2099" spans="46:83" x14ac:dyDescent="0.15">
      <c r="AT2099" s="259"/>
      <c r="AU2099" s="259"/>
      <c r="AV2099" s="259"/>
      <c r="AW2099" s="259"/>
      <c r="AX2099" s="259"/>
      <c r="AY2099" s="259"/>
      <c r="AZ2099" s="259"/>
      <c r="BA2099" s="259"/>
      <c r="BB2099" s="259"/>
      <c r="BC2099" s="259"/>
      <c r="BD2099" s="259"/>
      <c r="BE2099" s="259"/>
      <c r="BF2099" s="259"/>
      <c r="BG2099" s="259"/>
      <c r="BH2099" s="259"/>
      <c r="BI2099" s="259"/>
      <c r="BJ2099" s="259"/>
      <c r="BK2099" s="259"/>
      <c r="BL2099" s="259"/>
      <c r="BM2099" s="259"/>
      <c r="BN2099" s="259"/>
      <c r="BO2099" s="259"/>
      <c r="BP2099" s="259"/>
      <c r="BQ2099" s="259"/>
      <c r="BR2099" s="259"/>
      <c r="BS2099" s="259"/>
      <c r="BT2099" s="259"/>
      <c r="BU2099" s="259"/>
      <c r="BV2099" s="259"/>
      <c r="BW2099" s="259"/>
      <c r="BX2099" s="259"/>
      <c r="BY2099" s="259"/>
      <c r="BZ2099" s="259"/>
      <c r="CA2099" s="259"/>
      <c r="CB2099" s="259"/>
      <c r="CC2099" s="259"/>
      <c r="CD2099" s="259"/>
      <c r="CE2099" s="259"/>
    </row>
    <row r="2100" spans="46:83" x14ac:dyDescent="0.15">
      <c r="AT2100" s="259"/>
      <c r="AU2100" s="259"/>
      <c r="AV2100" s="259"/>
      <c r="AW2100" s="259"/>
      <c r="AX2100" s="259"/>
      <c r="AY2100" s="259"/>
      <c r="AZ2100" s="259"/>
      <c r="BA2100" s="259"/>
      <c r="BB2100" s="259"/>
      <c r="BC2100" s="259"/>
      <c r="BD2100" s="259"/>
      <c r="BE2100" s="259"/>
      <c r="BF2100" s="259"/>
      <c r="BG2100" s="259"/>
      <c r="BH2100" s="259"/>
      <c r="BI2100" s="259"/>
      <c r="BJ2100" s="259"/>
      <c r="BK2100" s="259"/>
      <c r="BL2100" s="259"/>
      <c r="BM2100" s="259"/>
      <c r="BN2100" s="259"/>
      <c r="BO2100" s="259"/>
      <c r="BP2100" s="259"/>
      <c r="BQ2100" s="259"/>
      <c r="BR2100" s="259"/>
      <c r="BS2100" s="259"/>
      <c r="BT2100" s="259"/>
      <c r="BU2100" s="259"/>
      <c r="BV2100" s="259"/>
      <c r="BW2100" s="259"/>
      <c r="BX2100" s="259"/>
      <c r="BY2100" s="259"/>
      <c r="BZ2100" s="259"/>
      <c r="CA2100" s="259"/>
      <c r="CB2100" s="259"/>
      <c r="CC2100" s="259"/>
      <c r="CD2100" s="259"/>
      <c r="CE2100" s="259"/>
    </row>
    <row r="2101" spans="46:83" x14ac:dyDescent="0.15">
      <c r="AT2101" s="259"/>
      <c r="AU2101" s="259"/>
      <c r="AV2101" s="259"/>
      <c r="AW2101" s="259"/>
      <c r="AX2101" s="259"/>
      <c r="AY2101" s="259"/>
      <c r="AZ2101" s="259"/>
      <c r="BA2101" s="259"/>
      <c r="BB2101" s="259"/>
      <c r="BC2101" s="259"/>
      <c r="BD2101" s="259"/>
      <c r="BE2101" s="259"/>
      <c r="BF2101" s="259"/>
      <c r="BG2101" s="259"/>
      <c r="BH2101" s="259"/>
      <c r="BI2101" s="259"/>
      <c r="BJ2101" s="259"/>
      <c r="BK2101" s="259"/>
      <c r="BL2101" s="259"/>
      <c r="BM2101" s="259"/>
      <c r="BN2101" s="259"/>
      <c r="BO2101" s="259"/>
      <c r="BP2101" s="259"/>
      <c r="BQ2101" s="259"/>
      <c r="BR2101" s="259"/>
      <c r="BS2101" s="259"/>
      <c r="BT2101" s="259"/>
      <c r="BU2101" s="259"/>
      <c r="BV2101" s="259"/>
      <c r="BW2101" s="259"/>
      <c r="BX2101" s="259"/>
      <c r="BY2101" s="259"/>
      <c r="BZ2101" s="259"/>
      <c r="CA2101" s="259"/>
      <c r="CB2101" s="259"/>
      <c r="CC2101" s="259"/>
      <c r="CD2101" s="259"/>
      <c r="CE2101" s="259"/>
    </row>
    <row r="2102" spans="46:83" x14ac:dyDescent="0.15">
      <c r="AT2102" s="259"/>
      <c r="AU2102" s="259"/>
      <c r="AV2102" s="259"/>
      <c r="AW2102" s="259"/>
      <c r="AX2102" s="259"/>
      <c r="AY2102" s="259"/>
      <c r="AZ2102" s="259"/>
      <c r="BA2102" s="259"/>
      <c r="BB2102" s="259"/>
      <c r="BC2102" s="259"/>
      <c r="BD2102" s="259"/>
      <c r="BE2102" s="259"/>
      <c r="BF2102" s="259"/>
      <c r="BG2102" s="259"/>
      <c r="BH2102" s="259"/>
      <c r="BI2102" s="259"/>
      <c r="BJ2102" s="259"/>
      <c r="BK2102" s="259"/>
      <c r="BL2102" s="259"/>
      <c r="BM2102" s="259"/>
      <c r="BN2102" s="259"/>
      <c r="BO2102" s="259"/>
      <c r="BP2102" s="259"/>
      <c r="BQ2102" s="259"/>
      <c r="BR2102" s="259"/>
      <c r="BS2102" s="259"/>
      <c r="BT2102" s="259"/>
      <c r="BU2102" s="259"/>
      <c r="BV2102" s="259"/>
      <c r="BW2102" s="259"/>
      <c r="BX2102" s="259"/>
      <c r="BY2102" s="259"/>
      <c r="BZ2102" s="259"/>
      <c r="CA2102" s="259"/>
      <c r="CB2102" s="259"/>
      <c r="CC2102" s="259"/>
      <c r="CD2102" s="259"/>
      <c r="CE2102" s="259"/>
    </row>
    <row r="2103" spans="46:83" x14ac:dyDescent="0.15">
      <c r="AT2103" s="259"/>
      <c r="AU2103" s="259"/>
      <c r="AV2103" s="259"/>
      <c r="AW2103" s="259"/>
      <c r="AX2103" s="259"/>
      <c r="AY2103" s="259"/>
      <c r="AZ2103" s="259"/>
      <c r="BA2103" s="259"/>
      <c r="BB2103" s="259"/>
      <c r="BC2103" s="259"/>
      <c r="BD2103" s="259"/>
      <c r="BE2103" s="259"/>
      <c r="BF2103" s="259"/>
      <c r="BG2103" s="259"/>
      <c r="BH2103" s="259"/>
      <c r="BI2103" s="259"/>
      <c r="BJ2103" s="259"/>
      <c r="BK2103" s="259"/>
      <c r="BL2103" s="259"/>
      <c r="BM2103" s="259"/>
      <c r="BN2103" s="259"/>
      <c r="BO2103" s="259"/>
      <c r="BP2103" s="259"/>
      <c r="BQ2103" s="259"/>
      <c r="BR2103" s="259"/>
      <c r="BS2103" s="259"/>
      <c r="BT2103" s="259"/>
      <c r="BU2103" s="259"/>
      <c r="BV2103" s="259"/>
      <c r="BW2103" s="259"/>
      <c r="BX2103" s="259"/>
      <c r="BY2103" s="259"/>
      <c r="BZ2103" s="259"/>
      <c r="CA2103" s="259"/>
      <c r="CB2103" s="259"/>
      <c r="CC2103" s="259"/>
      <c r="CD2103" s="259"/>
      <c r="CE2103" s="259"/>
    </row>
    <row r="2104" spans="46:83" x14ac:dyDescent="0.15">
      <c r="AT2104" s="259"/>
      <c r="AU2104" s="259"/>
      <c r="AV2104" s="259"/>
      <c r="AW2104" s="259"/>
      <c r="AX2104" s="259"/>
      <c r="AY2104" s="259"/>
      <c r="AZ2104" s="259"/>
      <c r="BA2104" s="259"/>
      <c r="BB2104" s="259"/>
      <c r="BC2104" s="259"/>
      <c r="BD2104" s="259"/>
      <c r="BE2104" s="259"/>
      <c r="BF2104" s="259"/>
      <c r="BG2104" s="259"/>
      <c r="BH2104" s="259"/>
      <c r="BI2104" s="259"/>
      <c r="BJ2104" s="259"/>
      <c r="BK2104" s="259"/>
      <c r="BL2104" s="259"/>
      <c r="BM2104" s="259"/>
      <c r="BN2104" s="259"/>
      <c r="BO2104" s="259"/>
      <c r="BP2104" s="259"/>
      <c r="BQ2104" s="259"/>
      <c r="BR2104" s="259"/>
      <c r="BS2104" s="259"/>
      <c r="BT2104" s="259"/>
      <c r="BU2104" s="259"/>
      <c r="BV2104" s="259"/>
      <c r="BW2104" s="259"/>
      <c r="BX2104" s="259"/>
      <c r="BY2104" s="259"/>
      <c r="BZ2104" s="259"/>
      <c r="CA2104" s="259"/>
      <c r="CB2104" s="259"/>
      <c r="CC2104" s="259"/>
      <c r="CD2104" s="259"/>
      <c r="CE2104" s="259"/>
    </row>
    <row r="2105" spans="46:83" x14ac:dyDescent="0.15">
      <c r="AT2105" s="259"/>
      <c r="AU2105" s="259"/>
      <c r="AV2105" s="259"/>
      <c r="AW2105" s="259"/>
      <c r="AX2105" s="259"/>
      <c r="AY2105" s="259"/>
      <c r="AZ2105" s="259"/>
      <c r="BA2105" s="259"/>
      <c r="BB2105" s="259"/>
      <c r="BC2105" s="259"/>
      <c r="BD2105" s="259"/>
      <c r="BE2105" s="259"/>
      <c r="BF2105" s="259"/>
      <c r="BG2105" s="259"/>
      <c r="BH2105" s="259"/>
      <c r="BI2105" s="259"/>
      <c r="BJ2105" s="259"/>
      <c r="BK2105" s="259"/>
      <c r="BL2105" s="259"/>
      <c r="BM2105" s="259"/>
      <c r="BN2105" s="259"/>
      <c r="BO2105" s="259"/>
      <c r="BP2105" s="259"/>
      <c r="BQ2105" s="259"/>
      <c r="BR2105" s="259"/>
      <c r="BS2105" s="259"/>
      <c r="BT2105" s="259"/>
      <c r="BU2105" s="259"/>
      <c r="BV2105" s="259"/>
      <c r="BW2105" s="259"/>
      <c r="BX2105" s="259"/>
      <c r="BY2105" s="259"/>
      <c r="BZ2105" s="259"/>
      <c r="CA2105" s="259"/>
      <c r="CB2105" s="259"/>
      <c r="CC2105" s="259"/>
      <c r="CD2105" s="259"/>
      <c r="CE2105" s="259"/>
    </row>
    <row r="2106" spans="46:83" x14ac:dyDescent="0.15">
      <c r="AT2106" s="259"/>
      <c r="AU2106" s="259"/>
      <c r="AV2106" s="259"/>
      <c r="AW2106" s="259"/>
      <c r="AX2106" s="259"/>
      <c r="AY2106" s="259"/>
      <c r="AZ2106" s="259"/>
      <c r="BA2106" s="259"/>
      <c r="BB2106" s="259"/>
      <c r="BC2106" s="259"/>
      <c r="BD2106" s="259"/>
      <c r="BE2106" s="259"/>
      <c r="BF2106" s="259"/>
      <c r="BG2106" s="259"/>
      <c r="BH2106" s="259"/>
      <c r="BI2106" s="259"/>
      <c r="BJ2106" s="259"/>
      <c r="BK2106" s="259"/>
      <c r="BL2106" s="259"/>
      <c r="BM2106" s="259"/>
      <c r="BN2106" s="259"/>
      <c r="BO2106" s="259"/>
      <c r="BP2106" s="259"/>
      <c r="BQ2106" s="259"/>
      <c r="BR2106" s="259"/>
      <c r="BS2106" s="259"/>
      <c r="BT2106" s="259"/>
      <c r="BU2106" s="259"/>
      <c r="BV2106" s="259"/>
      <c r="BW2106" s="259"/>
      <c r="BX2106" s="259"/>
      <c r="BY2106" s="259"/>
      <c r="BZ2106" s="259"/>
      <c r="CA2106" s="259"/>
      <c r="CB2106" s="259"/>
      <c r="CC2106" s="259"/>
      <c r="CD2106" s="259"/>
      <c r="CE2106" s="259"/>
    </row>
    <row r="2107" spans="46:83" x14ac:dyDescent="0.15">
      <c r="AT2107" s="259"/>
      <c r="AU2107" s="259"/>
      <c r="AV2107" s="259"/>
      <c r="AW2107" s="259"/>
      <c r="AX2107" s="259"/>
      <c r="AY2107" s="259"/>
      <c r="AZ2107" s="259"/>
      <c r="BA2107" s="259"/>
      <c r="BB2107" s="259"/>
      <c r="BC2107" s="259"/>
      <c r="BD2107" s="259"/>
      <c r="BE2107" s="259"/>
      <c r="BF2107" s="259"/>
      <c r="BG2107" s="259"/>
      <c r="BH2107" s="259"/>
      <c r="BI2107" s="259"/>
      <c r="BJ2107" s="259"/>
      <c r="BK2107" s="259"/>
      <c r="BL2107" s="259"/>
      <c r="BM2107" s="259"/>
      <c r="BN2107" s="259"/>
      <c r="BO2107" s="259"/>
      <c r="BP2107" s="259"/>
      <c r="BQ2107" s="259"/>
      <c r="BR2107" s="259"/>
      <c r="BS2107" s="259"/>
      <c r="BT2107" s="259"/>
      <c r="BU2107" s="259"/>
      <c r="BV2107" s="259"/>
      <c r="BW2107" s="259"/>
      <c r="BX2107" s="259"/>
      <c r="BY2107" s="259"/>
      <c r="BZ2107" s="259"/>
      <c r="CA2107" s="259"/>
      <c r="CB2107" s="259"/>
      <c r="CC2107" s="259"/>
      <c r="CD2107" s="259"/>
      <c r="CE2107" s="259"/>
    </row>
    <row r="2108" spans="46:83" x14ac:dyDescent="0.15">
      <c r="AT2108" s="259"/>
      <c r="AU2108" s="259"/>
      <c r="AV2108" s="259"/>
      <c r="AW2108" s="259"/>
      <c r="AX2108" s="259"/>
      <c r="AY2108" s="259"/>
      <c r="AZ2108" s="259"/>
      <c r="BA2108" s="259"/>
      <c r="BB2108" s="259"/>
      <c r="BC2108" s="259"/>
      <c r="BD2108" s="259"/>
      <c r="BE2108" s="259"/>
      <c r="BF2108" s="259"/>
      <c r="BG2108" s="259"/>
      <c r="BH2108" s="259"/>
      <c r="BI2108" s="259"/>
      <c r="BJ2108" s="259"/>
      <c r="BK2108" s="259"/>
      <c r="BL2108" s="259"/>
      <c r="BM2108" s="259"/>
      <c r="BN2108" s="259"/>
      <c r="BO2108" s="259"/>
      <c r="BP2108" s="259"/>
      <c r="BQ2108" s="259"/>
      <c r="BR2108" s="259"/>
      <c r="BS2108" s="259"/>
      <c r="BT2108" s="259"/>
      <c r="BU2108" s="259"/>
      <c r="BV2108" s="259"/>
      <c r="BW2108" s="259"/>
      <c r="BX2108" s="259"/>
      <c r="BY2108" s="259"/>
      <c r="BZ2108" s="259"/>
      <c r="CA2108" s="259"/>
      <c r="CB2108" s="259"/>
      <c r="CC2108" s="259"/>
      <c r="CD2108" s="259"/>
      <c r="CE2108" s="259"/>
    </row>
    <row r="2109" spans="46:83" x14ac:dyDescent="0.15">
      <c r="AT2109" s="259"/>
      <c r="AU2109" s="259"/>
      <c r="AV2109" s="259"/>
      <c r="AW2109" s="259"/>
      <c r="AX2109" s="259"/>
      <c r="AY2109" s="259"/>
      <c r="AZ2109" s="259"/>
      <c r="BA2109" s="259"/>
      <c r="BB2109" s="259"/>
      <c r="BC2109" s="259"/>
      <c r="BD2109" s="259"/>
      <c r="BE2109" s="259"/>
      <c r="BF2109" s="259"/>
      <c r="BG2109" s="259"/>
      <c r="BH2109" s="259"/>
      <c r="BI2109" s="259"/>
      <c r="BJ2109" s="259"/>
      <c r="BK2109" s="259"/>
      <c r="BL2109" s="259"/>
      <c r="BM2109" s="259"/>
      <c r="BN2109" s="259"/>
      <c r="BO2109" s="259"/>
      <c r="BP2109" s="259"/>
      <c r="BQ2109" s="259"/>
      <c r="BR2109" s="259"/>
      <c r="BS2109" s="259"/>
      <c r="BT2109" s="259"/>
      <c r="BU2109" s="259"/>
      <c r="BV2109" s="259"/>
      <c r="BW2109" s="259"/>
      <c r="BX2109" s="259"/>
      <c r="BY2109" s="259"/>
      <c r="BZ2109" s="259"/>
      <c r="CA2109" s="259"/>
      <c r="CB2109" s="259"/>
      <c r="CC2109" s="259"/>
      <c r="CD2109" s="259"/>
      <c r="CE2109" s="259"/>
    </row>
    <row r="2110" spans="46:83" x14ac:dyDescent="0.15">
      <c r="AT2110" s="259"/>
      <c r="AU2110" s="259"/>
      <c r="AV2110" s="259"/>
      <c r="AW2110" s="259"/>
      <c r="AX2110" s="259"/>
      <c r="AY2110" s="259"/>
      <c r="AZ2110" s="259"/>
      <c r="BA2110" s="259"/>
      <c r="BB2110" s="259"/>
      <c r="BC2110" s="259"/>
      <c r="BD2110" s="259"/>
      <c r="BE2110" s="259"/>
      <c r="BF2110" s="259"/>
      <c r="BG2110" s="259"/>
      <c r="BH2110" s="259"/>
      <c r="BI2110" s="259"/>
      <c r="BJ2110" s="259"/>
      <c r="BK2110" s="259"/>
      <c r="BL2110" s="259"/>
      <c r="BM2110" s="259"/>
      <c r="BN2110" s="259"/>
      <c r="BO2110" s="259"/>
      <c r="BP2110" s="259"/>
      <c r="BQ2110" s="259"/>
      <c r="BR2110" s="259"/>
      <c r="BS2110" s="259"/>
      <c r="BT2110" s="259"/>
      <c r="BU2110" s="259"/>
      <c r="BV2110" s="259"/>
      <c r="BW2110" s="259"/>
      <c r="BX2110" s="259"/>
      <c r="BY2110" s="259"/>
      <c r="BZ2110" s="259"/>
      <c r="CA2110" s="259"/>
      <c r="CB2110" s="259"/>
      <c r="CC2110" s="259"/>
      <c r="CD2110" s="259"/>
      <c r="CE2110" s="259"/>
    </row>
    <row r="2111" spans="46:83" x14ac:dyDescent="0.15">
      <c r="AT2111" s="259"/>
      <c r="AU2111" s="259"/>
      <c r="AV2111" s="259"/>
      <c r="AW2111" s="259"/>
      <c r="AX2111" s="259"/>
      <c r="AY2111" s="259"/>
      <c r="AZ2111" s="259"/>
      <c r="BA2111" s="259"/>
      <c r="BB2111" s="259"/>
      <c r="BC2111" s="259"/>
      <c r="BD2111" s="259"/>
      <c r="BE2111" s="259"/>
      <c r="BF2111" s="259"/>
      <c r="BG2111" s="259"/>
      <c r="BH2111" s="259"/>
      <c r="BI2111" s="259"/>
      <c r="BJ2111" s="259"/>
      <c r="BK2111" s="259"/>
      <c r="BL2111" s="259"/>
      <c r="BM2111" s="259"/>
      <c r="BN2111" s="259"/>
      <c r="BO2111" s="259"/>
      <c r="BP2111" s="259"/>
      <c r="BQ2111" s="259"/>
      <c r="BR2111" s="259"/>
      <c r="BS2111" s="259"/>
      <c r="BT2111" s="259"/>
      <c r="BU2111" s="259"/>
      <c r="BV2111" s="259"/>
      <c r="BW2111" s="259"/>
      <c r="BX2111" s="259"/>
      <c r="BY2111" s="259"/>
      <c r="BZ2111" s="259"/>
      <c r="CA2111" s="259"/>
      <c r="CB2111" s="259"/>
      <c r="CC2111" s="259"/>
      <c r="CD2111" s="259"/>
      <c r="CE2111" s="259"/>
    </row>
    <row r="2112" spans="46:83" x14ac:dyDescent="0.15">
      <c r="AT2112" s="259"/>
      <c r="AU2112" s="259"/>
      <c r="AV2112" s="259"/>
      <c r="AW2112" s="259"/>
      <c r="AX2112" s="259"/>
      <c r="AY2112" s="259"/>
      <c r="AZ2112" s="259"/>
      <c r="BA2112" s="259"/>
      <c r="BB2112" s="259"/>
      <c r="BC2112" s="259"/>
      <c r="BD2112" s="259"/>
      <c r="BE2112" s="259"/>
      <c r="BF2112" s="259"/>
      <c r="BG2112" s="259"/>
      <c r="BH2112" s="259"/>
      <c r="BI2112" s="259"/>
      <c r="BJ2112" s="259"/>
      <c r="BK2112" s="259"/>
      <c r="BL2112" s="259"/>
      <c r="BM2112" s="259"/>
      <c r="BN2112" s="259"/>
      <c r="BO2112" s="259"/>
      <c r="BP2112" s="259"/>
      <c r="BQ2112" s="259"/>
      <c r="BR2112" s="259"/>
      <c r="BS2112" s="259"/>
      <c r="BT2112" s="259"/>
      <c r="BU2112" s="259"/>
      <c r="BV2112" s="259"/>
      <c r="BW2112" s="259"/>
      <c r="BX2112" s="259"/>
      <c r="BY2112" s="259"/>
      <c r="BZ2112" s="259"/>
      <c r="CA2112" s="259"/>
      <c r="CB2112" s="259"/>
      <c r="CC2112" s="259"/>
      <c r="CD2112" s="259"/>
      <c r="CE2112" s="259"/>
    </row>
    <row r="2113" spans="46:83" x14ac:dyDescent="0.15">
      <c r="AT2113" s="259"/>
      <c r="AU2113" s="259"/>
      <c r="AV2113" s="259"/>
      <c r="AW2113" s="259"/>
      <c r="AX2113" s="259"/>
      <c r="AY2113" s="259"/>
      <c r="AZ2113" s="259"/>
      <c r="BA2113" s="259"/>
      <c r="BB2113" s="259"/>
      <c r="BC2113" s="259"/>
      <c r="BD2113" s="259"/>
      <c r="BE2113" s="259"/>
      <c r="BF2113" s="259"/>
      <c r="BG2113" s="259"/>
      <c r="BH2113" s="259"/>
      <c r="BI2113" s="259"/>
      <c r="BJ2113" s="259"/>
      <c r="BK2113" s="259"/>
      <c r="BL2113" s="259"/>
      <c r="BM2113" s="259"/>
      <c r="BN2113" s="259"/>
      <c r="BO2113" s="259"/>
      <c r="BP2113" s="259"/>
      <c r="BQ2113" s="259"/>
      <c r="BR2113" s="259"/>
      <c r="BS2113" s="259"/>
      <c r="BT2113" s="259"/>
      <c r="BU2113" s="259"/>
      <c r="BV2113" s="259"/>
      <c r="BW2113" s="259"/>
      <c r="BX2113" s="259"/>
      <c r="BY2113" s="259"/>
      <c r="BZ2113" s="259"/>
      <c r="CA2113" s="259"/>
      <c r="CB2113" s="259"/>
      <c r="CC2113" s="259"/>
      <c r="CD2113" s="259"/>
      <c r="CE2113" s="259"/>
    </row>
    <row r="2114" spans="46:83" x14ac:dyDescent="0.15">
      <c r="AT2114" s="259"/>
      <c r="AU2114" s="259"/>
      <c r="AV2114" s="259"/>
      <c r="AW2114" s="259"/>
      <c r="AX2114" s="259"/>
      <c r="AY2114" s="259"/>
      <c r="AZ2114" s="259"/>
      <c r="BA2114" s="259"/>
      <c r="BB2114" s="259"/>
      <c r="BC2114" s="259"/>
      <c r="BD2114" s="259"/>
      <c r="BE2114" s="259"/>
      <c r="BF2114" s="259"/>
      <c r="BG2114" s="259"/>
      <c r="BH2114" s="259"/>
      <c r="BI2114" s="259"/>
      <c r="BJ2114" s="259"/>
      <c r="BK2114" s="259"/>
      <c r="BL2114" s="259"/>
      <c r="BM2114" s="259"/>
      <c r="BN2114" s="259"/>
      <c r="BO2114" s="259"/>
      <c r="BP2114" s="259"/>
      <c r="BQ2114" s="259"/>
      <c r="BR2114" s="259"/>
      <c r="BS2114" s="259"/>
      <c r="BT2114" s="259"/>
      <c r="BU2114" s="259"/>
      <c r="BV2114" s="259"/>
      <c r="BW2114" s="259"/>
      <c r="BX2114" s="259"/>
      <c r="BY2114" s="259"/>
      <c r="BZ2114" s="259"/>
      <c r="CA2114" s="259"/>
      <c r="CB2114" s="259"/>
      <c r="CC2114" s="259"/>
      <c r="CD2114" s="259"/>
      <c r="CE2114" s="259"/>
    </row>
    <row r="2115" spans="46:83" x14ac:dyDescent="0.15">
      <c r="AT2115" s="259"/>
      <c r="AU2115" s="259"/>
      <c r="AV2115" s="259"/>
      <c r="AW2115" s="259"/>
      <c r="AX2115" s="259"/>
      <c r="AY2115" s="259"/>
      <c r="AZ2115" s="259"/>
      <c r="BA2115" s="259"/>
      <c r="BB2115" s="259"/>
      <c r="BC2115" s="259"/>
      <c r="BD2115" s="259"/>
      <c r="BE2115" s="259"/>
      <c r="BF2115" s="259"/>
      <c r="BG2115" s="259"/>
      <c r="BH2115" s="259"/>
      <c r="BI2115" s="259"/>
      <c r="BJ2115" s="259"/>
      <c r="BK2115" s="259"/>
      <c r="BL2115" s="259"/>
      <c r="BM2115" s="259"/>
      <c r="BN2115" s="259"/>
      <c r="BO2115" s="259"/>
      <c r="BP2115" s="259"/>
      <c r="BQ2115" s="259"/>
      <c r="BR2115" s="259"/>
      <c r="BS2115" s="259"/>
      <c r="BT2115" s="259"/>
      <c r="BU2115" s="259"/>
      <c r="BV2115" s="259"/>
      <c r="BW2115" s="259"/>
      <c r="BX2115" s="259"/>
      <c r="BY2115" s="259"/>
      <c r="BZ2115" s="259"/>
      <c r="CA2115" s="259"/>
      <c r="CB2115" s="259"/>
      <c r="CC2115" s="259"/>
      <c r="CD2115" s="259"/>
      <c r="CE2115" s="259"/>
    </row>
    <row r="2116" spans="46:83" x14ac:dyDescent="0.15">
      <c r="AT2116" s="259"/>
      <c r="AU2116" s="259"/>
      <c r="AV2116" s="259"/>
      <c r="AW2116" s="259"/>
      <c r="AX2116" s="259"/>
      <c r="AY2116" s="259"/>
      <c r="AZ2116" s="259"/>
      <c r="BA2116" s="259"/>
      <c r="BB2116" s="259"/>
      <c r="BC2116" s="259"/>
      <c r="BD2116" s="259"/>
      <c r="BE2116" s="259"/>
      <c r="BF2116" s="259"/>
      <c r="BG2116" s="259"/>
      <c r="BH2116" s="259"/>
      <c r="BI2116" s="259"/>
      <c r="BJ2116" s="259"/>
      <c r="BK2116" s="259"/>
      <c r="BL2116" s="259"/>
      <c r="BM2116" s="259"/>
      <c r="BN2116" s="259"/>
      <c r="BO2116" s="259"/>
      <c r="BP2116" s="259"/>
      <c r="BQ2116" s="259"/>
      <c r="BR2116" s="259"/>
      <c r="BS2116" s="259"/>
      <c r="BT2116" s="259"/>
      <c r="BU2116" s="259"/>
      <c r="BV2116" s="259"/>
      <c r="BW2116" s="259"/>
      <c r="BX2116" s="259"/>
      <c r="BY2116" s="259"/>
      <c r="BZ2116" s="259"/>
      <c r="CA2116" s="259"/>
      <c r="CB2116" s="259"/>
      <c r="CC2116" s="259"/>
      <c r="CD2116" s="259"/>
      <c r="CE2116" s="259"/>
    </row>
    <row r="2117" spans="46:83" x14ac:dyDescent="0.15">
      <c r="AT2117" s="259"/>
      <c r="AU2117" s="259"/>
      <c r="AV2117" s="259"/>
      <c r="AW2117" s="259"/>
      <c r="AX2117" s="259"/>
      <c r="AY2117" s="259"/>
      <c r="AZ2117" s="259"/>
      <c r="BA2117" s="259"/>
      <c r="BB2117" s="259"/>
      <c r="BC2117" s="259"/>
      <c r="BD2117" s="259"/>
      <c r="BE2117" s="259"/>
      <c r="BF2117" s="259"/>
      <c r="BG2117" s="259"/>
      <c r="BH2117" s="259"/>
      <c r="BI2117" s="259"/>
      <c r="BJ2117" s="259"/>
      <c r="BK2117" s="259"/>
      <c r="BL2117" s="259"/>
      <c r="BM2117" s="259"/>
      <c r="BN2117" s="259"/>
      <c r="BO2117" s="259"/>
      <c r="BP2117" s="259"/>
      <c r="BQ2117" s="259"/>
      <c r="BR2117" s="259"/>
      <c r="BS2117" s="259"/>
      <c r="BT2117" s="259"/>
      <c r="BU2117" s="259"/>
      <c r="BV2117" s="259"/>
      <c r="BW2117" s="259"/>
      <c r="BX2117" s="259"/>
      <c r="BY2117" s="259"/>
      <c r="BZ2117" s="259"/>
      <c r="CA2117" s="259"/>
      <c r="CB2117" s="259"/>
      <c r="CC2117" s="259"/>
      <c r="CD2117" s="259"/>
      <c r="CE2117" s="259"/>
    </row>
    <row r="2118" spans="46:83" x14ac:dyDescent="0.15">
      <c r="AT2118" s="259"/>
      <c r="AU2118" s="259"/>
      <c r="AV2118" s="259"/>
      <c r="AW2118" s="259"/>
      <c r="AX2118" s="259"/>
      <c r="AY2118" s="259"/>
      <c r="AZ2118" s="259"/>
      <c r="BA2118" s="259"/>
      <c r="BB2118" s="259"/>
      <c r="BC2118" s="259"/>
      <c r="BD2118" s="259"/>
      <c r="BE2118" s="259"/>
      <c r="BF2118" s="259"/>
      <c r="BG2118" s="259"/>
      <c r="BH2118" s="259"/>
      <c r="BI2118" s="259"/>
      <c r="BJ2118" s="259"/>
      <c r="BK2118" s="259"/>
      <c r="BL2118" s="259"/>
      <c r="BM2118" s="259"/>
      <c r="BN2118" s="259"/>
      <c r="BO2118" s="259"/>
      <c r="BP2118" s="259"/>
      <c r="BQ2118" s="259"/>
      <c r="BR2118" s="259"/>
      <c r="BS2118" s="259"/>
      <c r="BT2118" s="259"/>
      <c r="BU2118" s="259"/>
      <c r="BV2118" s="259"/>
      <c r="BW2118" s="259"/>
      <c r="BX2118" s="259"/>
      <c r="BY2118" s="259"/>
      <c r="BZ2118" s="259"/>
      <c r="CA2118" s="259"/>
      <c r="CB2118" s="259"/>
      <c r="CC2118" s="259"/>
      <c r="CD2118" s="259"/>
      <c r="CE2118" s="259"/>
    </row>
    <row r="2119" spans="46:83" x14ac:dyDescent="0.15">
      <c r="AT2119" s="259"/>
      <c r="AU2119" s="259"/>
      <c r="AV2119" s="259"/>
      <c r="AW2119" s="259"/>
      <c r="AX2119" s="259"/>
      <c r="AY2119" s="259"/>
      <c r="AZ2119" s="259"/>
      <c r="BA2119" s="259"/>
      <c r="BB2119" s="259"/>
      <c r="BC2119" s="259"/>
      <c r="BD2119" s="259"/>
      <c r="BE2119" s="259"/>
      <c r="BF2119" s="259"/>
      <c r="BG2119" s="259"/>
      <c r="BH2119" s="259"/>
      <c r="BI2119" s="259"/>
      <c r="BJ2119" s="259"/>
      <c r="BK2119" s="259"/>
      <c r="BL2119" s="259"/>
      <c r="BM2119" s="259"/>
      <c r="BN2119" s="259"/>
      <c r="BO2119" s="259"/>
      <c r="BP2119" s="259"/>
      <c r="BQ2119" s="259"/>
      <c r="BR2119" s="259"/>
      <c r="BS2119" s="259"/>
      <c r="BT2119" s="259"/>
      <c r="BU2119" s="259"/>
      <c r="BV2119" s="259"/>
      <c r="BW2119" s="259"/>
      <c r="BX2119" s="259"/>
      <c r="BY2119" s="259"/>
      <c r="BZ2119" s="259"/>
      <c r="CA2119" s="259"/>
      <c r="CB2119" s="259"/>
      <c r="CC2119" s="259"/>
      <c r="CD2119" s="259"/>
      <c r="CE2119" s="259"/>
    </row>
    <row r="2120" spans="46:83" x14ac:dyDescent="0.15">
      <c r="AT2120" s="259"/>
      <c r="AU2120" s="259"/>
      <c r="AV2120" s="259"/>
      <c r="AW2120" s="259"/>
      <c r="AX2120" s="259"/>
      <c r="AY2120" s="259"/>
      <c r="AZ2120" s="259"/>
      <c r="BA2120" s="259"/>
      <c r="BB2120" s="259"/>
      <c r="BC2120" s="259"/>
      <c r="BD2120" s="259"/>
      <c r="BE2120" s="259"/>
      <c r="BF2120" s="259"/>
      <c r="BG2120" s="259"/>
      <c r="BH2120" s="259"/>
      <c r="BI2120" s="259"/>
      <c r="BJ2120" s="259"/>
      <c r="BK2120" s="259"/>
      <c r="BL2120" s="259"/>
      <c r="BM2120" s="259"/>
      <c r="BN2120" s="259"/>
      <c r="BO2120" s="259"/>
      <c r="BP2120" s="259"/>
      <c r="BQ2120" s="259"/>
      <c r="BR2120" s="259"/>
      <c r="BS2120" s="259"/>
      <c r="BT2120" s="259"/>
      <c r="BU2120" s="259"/>
      <c r="BV2120" s="259"/>
      <c r="BW2120" s="259"/>
      <c r="BX2120" s="259"/>
      <c r="BY2120" s="259"/>
      <c r="BZ2120" s="259"/>
      <c r="CA2120" s="259"/>
      <c r="CB2120" s="259"/>
      <c r="CC2120" s="259"/>
      <c r="CD2120" s="259"/>
      <c r="CE2120" s="259"/>
    </row>
    <row r="2121" spans="46:83" x14ac:dyDescent="0.15">
      <c r="AT2121" s="259"/>
      <c r="AU2121" s="259"/>
      <c r="AV2121" s="259"/>
      <c r="AW2121" s="259"/>
      <c r="AX2121" s="259"/>
      <c r="AY2121" s="259"/>
      <c r="AZ2121" s="259"/>
      <c r="BA2121" s="259"/>
      <c r="BB2121" s="259"/>
      <c r="BC2121" s="259"/>
      <c r="BD2121" s="259"/>
      <c r="BE2121" s="259"/>
      <c r="BF2121" s="259"/>
      <c r="BG2121" s="259"/>
      <c r="BH2121" s="259"/>
      <c r="BI2121" s="259"/>
      <c r="BJ2121" s="259"/>
      <c r="BK2121" s="259"/>
      <c r="BL2121" s="259"/>
      <c r="BM2121" s="259"/>
      <c r="BN2121" s="259"/>
      <c r="BO2121" s="259"/>
      <c r="BP2121" s="259"/>
      <c r="BQ2121" s="259"/>
      <c r="BR2121" s="259"/>
      <c r="BS2121" s="259"/>
      <c r="BT2121" s="259"/>
      <c r="BU2121" s="259"/>
      <c r="BV2121" s="259"/>
      <c r="BW2121" s="259"/>
      <c r="BX2121" s="259"/>
      <c r="BY2121" s="259"/>
      <c r="BZ2121" s="259"/>
      <c r="CA2121" s="259"/>
      <c r="CB2121" s="259"/>
      <c r="CC2121" s="259"/>
      <c r="CD2121" s="259"/>
      <c r="CE2121" s="259"/>
    </row>
    <row r="2122" spans="46:83" x14ac:dyDescent="0.15">
      <c r="AT2122" s="259"/>
      <c r="AU2122" s="259"/>
      <c r="AV2122" s="259"/>
      <c r="AW2122" s="259"/>
      <c r="AX2122" s="259"/>
      <c r="AY2122" s="259"/>
      <c r="AZ2122" s="259"/>
      <c r="BA2122" s="259"/>
      <c r="BB2122" s="259"/>
      <c r="BC2122" s="259"/>
      <c r="BD2122" s="259"/>
      <c r="BE2122" s="259"/>
      <c r="BF2122" s="259"/>
      <c r="BG2122" s="259"/>
      <c r="BH2122" s="259"/>
      <c r="BI2122" s="259"/>
      <c r="BJ2122" s="259"/>
      <c r="BK2122" s="259"/>
      <c r="BL2122" s="259"/>
      <c r="BM2122" s="259"/>
      <c r="BN2122" s="259"/>
      <c r="BO2122" s="259"/>
      <c r="BP2122" s="259"/>
      <c r="BQ2122" s="259"/>
      <c r="BR2122" s="259"/>
      <c r="BS2122" s="259"/>
      <c r="BT2122" s="259"/>
      <c r="BU2122" s="259"/>
      <c r="BV2122" s="259"/>
      <c r="BW2122" s="259"/>
      <c r="BX2122" s="259"/>
      <c r="BY2122" s="259"/>
      <c r="BZ2122" s="259"/>
      <c r="CA2122" s="259"/>
      <c r="CB2122" s="259"/>
      <c r="CC2122" s="259"/>
      <c r="CD2122" s="259"/>
      <c r="CE2122" s="259"/>
    </row>
    <row r="2123" spans="46:83" x14ac:dyDescent="0.15">
      <c r="AT2123" s="259"/>
      <c r="AU2123" s="259"/>
      <c r="AV2123" s="259"/>
      <c r="AW2123" s="259"/>
      <c r="AX2123" s="259"/>
      <c r="AY2123" s="259"/>
      <c r="AZ2123" s="259"/>
      <c r="BA2123" s="259"/>
      <c r="BB2123" s="259"/>
      <c r="BC2123" s="259"/>
      <c r="BD2123" s="259"/>
      <c r="BE2123" s="259"/>
      <c r="BF2123" s="259"/>
      <c r="BG2123" s="259"/>
      <c r="BH2123" s="259"/>
      <c r="BI2123" s="259"/>
      <c r="BJ2123" s="259"/>
      <c r="BK2123" s="259"/>
      <c r="BL2123" s="259"/>
      <c r="BM2123" s="259"/>
      <c r="BN2123" s="259"/>
      <c r="BO2123" s="259"/>
      <c r="BP2123" s="259"/>
      <c r="BQ2123" s="259"/>
      <c r="BR2123" s="259"/>
      <c r="BS2123" s="259"/>
      <c r="BT2123" s="259"/>
      <c r="BU2123" s="259"/>
      <c r="BV2123" s="259"/>
      <c r="BW2123" s="259"/>
      <c r="BX2123" s="259"/>
      <c r="BY2123" s="259"/>
      <c r="BZ2123" s="259"/>
      <c r="CA2123" s="259"/>
      <c r="CB2123" s="259"/>
      <c r="CC2123" s="259"/>
      <c r="CD2123" s="259"/>
      <c r="CE2123" s="259"/>
    </row>
    <row r="2124" spans="46:83" x14ac:dyDescent="0.15">
      <c r="AT2124" s="259"/>
      <c r="AU2124" s="259"/>
      <c r="AV2124" s="259"/>
      <c r="AW2124" s="259"/>
      <c r="AX2124" s="259"/>
      <c r="AY2124" s="259"/>
      <c r="AZ2124" s="259"/>
      <c r="BA2124" s="259"/>
      <c r="BB2124" s="259"/>
      <c r="BC2124" s="259"/>
      <c r="BD2124" s="259"/>
      <c r="BE2124" s="259"/>
      <c r="BF2124" s="259"/>
      <c r="BG2124" s="259"/>
      <c r="BH2124" s="259"/>
      <c r="BI2124" s="259"/>
      <c r="BJ2124" s="259"/>
      <c r="BK2124" s="259"/>
      <c r="BL2124" s="259"/>
      <c r="BM2124" s="259"/>
      <c r="BN2124" s="259"/>
      <c r="BO2124" s="259"/>
      <c r="BP2124" s="259"/>
      <c r="BQ2124" s="259"/>
      <c r="BR2124" s="259"/>
      <c r="BS2124" s="259"/>
      <c r="BT2124" s="259"/>
      <c r="BU2124" s="259"/>
      <c r="BV2124" s="259"/>
      <c r="BW2124" s="259"/>
      <c r="BX2124" s="259"/>
      <c r="BY2124" s="259"/>
      <c r="BZ2124" s="259"/>
      <c r="CA2124" s="259"/>
      <c r="CB2124" s="259"/>
      <c r="CC2124" s="259"/>
      <c r="CD2124" s="259"/>
      <c r="CE2124" s="259"/>
    </row>
    <row r="2125" spans="46:83" x14ac:dyDescent="0.15">
      <c r="AT2125" s="259"/>
      <c r="AU2125" s="259"/>
      <c r="AV2125" s="259"/>
      <c r="AW2125" s="259"/>
      <c r="AX2125" s="259"/>
      <c r="AY2125" s="259"/>
      <c r="AZ2125" s="259"/>
      <c r="BA2125" s="259"/>
      <c r="BB2125" s="259"/>
      <c r="BC2125" s="259"/>
      <c r="BD2125" s="259"/>
      <c r="BE2125" s="259"/>
      <c r="BF2125" s="259"/>
      <c r="BG2125" s="259"/>
      <c r="BH2125" s="259"/>
      <c r="BI2125" s="259"/>
      <c r="BJ2125" s="259"/>
      <c r="BK2125" s="259"/>
      <c r="BL2125" s="259"/>
      <c r="BM2125" s="259"/>
      <c r="BN2125" s="259"/>
      <c r="BO2125" s="259"/>
      <c r="BP2125" s="259"/>
      <c r="BQ2125" s="259"/>
      <c r="BR2125" s="259"/>
      <c r="BS2125" s="259"/>
      <c r="BT2125" s="259"/>
      <c r="BU2125" s="259"/>
      <c r="BV2125" s="259"/>
      <c r="BW2125" s="259"/>
      <c r="BX2125" s="259"/>
      <c r="BY2125" s="259"/>
      <c r="BZ2125" s="259"/>
      <c r="CA2125" s="259"/>
      <c r="CB2125" s="259"/>
      <c r="CC2125" s="259"/>
      <c r="CD2125" s="259"/>
      <c r="CE2125" s="259"/>
    </row>
    <row r="2126" spans="46:83" x14ac:dyDescent="0.15">
      <c r="AT2126" s="259"/>
      <c r="AU2126" s="259"/>
      <c r="AV2126" s="259"/>
      <c r="AW2126" s="259"/>
      <c r="AX2126" s="259"/>
      <c r="AY2126" s="259"/>
      <c r="AZ2126" s="259"/>
      <c r="BA2126" s="259"/>
      <c r="BB2126" s="259"/>
      <c r="BC2126" s="259"/>
      <c r="BD2126" s="259"/>
      <c r="BE2126" s="259"/>
      <c r="BF2126" s="259"/>
      <c r="BG2126" s="259"/>
      <c r="BH2126" s="259"/>
      <c r="BI2126" s="259"/>
      <c r="BJ2126" s="259"/>
      <c r="BK2126" s="259"/>
      <c r="BL2126" s="259"/>
      <c r="BM2126" s="259"/>
      <c r="BN2126" s="259"/>
      <c r="BO2126" s="259"/>
      <c r="BP2126" s="259"/>
      <c r="BQ2126" s="259"/>
      <c r="BR2126" s="259"/>
      <c r="BS2126" s="259"/>
      <c r="BT2126" s="259"/>
      <c r="BU2126" s="259"/>
      <c r="BV2126" s="259"/>
      <c r="BW2126" s="259"/>
      <c r="BX2126" s="259"/>
      <c r="BY2126" s="259"/>
      <c r="BZ2126" s="259"/>
      <c r="CA2126" s="259"/>
      <c r="CB2126" s="259"/>
      <c r="CC2126" s="259"/>
      <c r="CD2126" s="259"/>
      <c r="CE2126" s="259"/>
    </row>
    <row r="2127" spans="46:83" x14ac:dyDescent="0.15">
      <c r="AT2127" s="259"/>
      <c r="AU2127" s="259"/>
      <c r="AV2127" s="259"/>
      <c r="AW2127" s="259"/>
      <c r="AX2127" s="259"/>
      <c r="AY2127" s="259"/>
      <c r="AZ2127" s="259"/>
      <c r="BA2127" s="259"/>
      <c r="BB2127" s="259"/>
      <c r="BC2127" s="259"/>
      <c r="BD2127" s="259"/>
      <c r="BE2127" s="259"/>
      <c r="BF2127" s="259"/>
      <c r="BG2127" s="259"/>
      <c r="BH2127" s="259"/>
      <c r="BI2127" s="259"/>
      <c r="BJ2127" s="259"/>
      <c r="BK2127" s="259"/>
      <c r="BL2127" s="259"/>
      <c r="BM2127" s="259"/>
      <c r="BN2127" s="259"/>
      <c r="BO2127" s="259"/>
      <c r="BP2127" s="259"/>
      <c r="BQ2127" s="259"/>
      <c r="BR2127" s="259"/>
      <c r="BS2127" s="259"/>
      <c r="BT2127" s="259"/>
      <c r="BU2127" s="259"/>
      <c r="BV2127" s="259"/>
      <c r="BW2127" s="259"/>
      <c r="BX2127" s="259"/>
      <c r="BY2127" s="259"/>
      <c r="BZ2127" s="259"/>
      <c r="CA2127" s="259"/>
      <c r="CB2127" s="259"/>
      <c r="CC2127" s="259"/>
      <c r="CD2127" s="259"/>
      <c r="CE2127" s="259"/>
    </row>
    <row r="2128" spans="46:83" x14ac:dyDescent="0.15">
      <c r="AT2128" s="259"/>
      <c r="AU2128" s="259"/>
      <c r="AV2128" s="259"/>
      <c r="AW2128" s="259"/>
      <c r="AX2128" s="259"/>
      <c r="AY2128" s="259"/>
      <c r="AZ2128" s="259"/>
      <c r="BA2128" s="259"/>
      <c r="BB2128" s="259"/>
      <c r="BC2128" s="259"/>
      <c r="BD2128" s="259"/>
      <c r="BE2128" s="259"/>
      <c r="BF2128" s="259"/>
      <c r="BG2128" s="259"/>
      <c r="BH2128" s="259"/>
      <c r="BI2128" s="259"/>
      <c r="BJ2128" s="259"/>
      <c r="BK2128" s="259"/>
      <c r="BL2128" s="259"/>
      <c r="BM2128" s="259"/>
      <c r="BN2128" s="259"/>
      <c r="BO2128" s="259"/>
      <c r="BP2128" s="259"/>
      <c r="BQ2128" s="259"/>
      <c r="BR2128" s="259"/>
      <c r="BS2128" s="259"/>
      <c r="BT2128" s="259"/>
      <c r="BU2128" s="259"/>
      <c r="BV2128" s="259"/>
      <c r="BW2128" s="259"/>
      <c r="BX2128" s="259"/>
      <c r="BY2128" s="259"/>
      <c r="BZ2128" s="259"/>
      <c r="CA2128" s="259"/>
      <c r="CB2128" s="259"/>
      <c r="CC2128" s="259"/>
      <c r="CD2128" s="259"/>
      <c r="CE2128" s="259"/>
    </row>
    <row r="2129" spans="46:83" x14ac:dyDescent="0.15">
      <c r="AT2129" s="259"/>
      <c r="AU2129" s="259"/>
      <c r="AV2129" s="259"/>
      <c r="AW2129" s="259"/>
      <c r="AX2129" s="259"/>
      <c r="AY2129" s="259"/>
      <c r="AZ2129" s="259"/>
      <c r="BA2129" s="259"/>
      <c r="BB2129" s="259"/>
      <c r="BC2129" s="259"/>
      <c r="BD2129" s="259"/>
      <c r="BE2129" s="259"/>
      <c r="BF2129" s="259"/>
      <c r="BG2129" s="259"/>
      <c r="BH2129" s="259"/>
      <c r="BI2129" s="259"/>
      <c r="BJ2129" s="259"/>
      <c r="BK2129" s="259"/>
      <c r="BL2129" s="259"/>
      <c r="BM2129" s="259"/>
      <c r="BN2129" s="259"/>
      <c r="BO2129" s="259"/>
      <c r="BP2129" s="259"/>
      <c r="BQ2129" s="259"/>
      <c r="BR2129" s="259"/>
      <c r="BS2129" s="259"/>
      <c r="BT2129" s="259"/>
      <c r="BU2129" s="259"/>
      <c r="BV2129" s="259"/>
      <c r="BW2129" s="259"/>
      <c r="BX2129" s="259"/>
      <c r="BY2129" s="259"/>
      <c r="BZ2129" s="259"/>
      <c r="CA2129" s="259"/>
      <c r="CB2129" s="259"/>
      <c r="CC2129" s="259"/>
      <c r="CD2129" s="259"/>
      <c r="CE2129" s="259"/>
    </row>
    <row r="2130" spans="46:83" x14ac:dyDescent="0.15">
      <c r="AT2130" s="259"/>
      <c r="AU2130" s="259"/>
      <c r="AV2130" s="259"/>
      <c r="AW2130" s="259"/>
      <c r="AX2130" s="259"/>
      <c r="AY2130" s="259"/>
      <c r="AZ2130" s="259"/>
      <c r="BA2130" s="259"/>
      <c r="BB2130" s="259"/>
      <c r="BC2130" s="259"/>
      <c r="BD2130" s="259"/>
      <c r="BE2130" s="259"/>
      <c r="BF2130" s="259"/>
      <c r="BG2130" s="259"/>
      <c r="BH2130" s="259"/>
      <c r="BI2130" s="259"/>
      <c r="BJ2130" s="259"/>
      <c r="BK2130" s="259"/>
      <c r="BL2130" s="259"/>
      <c r="BM2130" s="259"/>
      <c r="BN2130" s="259"/>
      <c r="BO2130" s="259"/>
      <c r="BP2130" s="259"/>
      <c r="BQ2130" s="259"/>
      <c r="BR2130" s="259"/>
      <c r="BS2130" s="259"/>
      <c r="BT2130" s="259"/>
      <c r="BU2130" s="259"/>
      <c r="BV2130" s="259"/>
      <c r="BW2130" s="259"/>
      <c r="BX2130" s="259"/>
      <c r="BY2130" s="259"/>
      <c r="BZ2130" s="259"/>
      <c r="CA2130" s="259"/>
      <c r="CB2130" s="259"/>
      <c r="CC2130" s="259"/>
      <c r="CD2130" s="259"/>
      <c r="CE2130" s="259"/>
    </row>
    <row r="2131" spans="46:83" x14ac:dyDescent="0.15">
      <c r="AT2131" s="259"/>
      <c r="AU2131" s="259"/>
      <c r="AV2131" s="259"/>
      <c r="AW2131" s="259"/>
      <c r="AX2131" s="259"/>
      <c r="AY2131" s="259"/>
      <c r="AZ2131" s="259"/>
      <c r="BA2131" s="259"/>
      <c r="BB2131" s="259"/>
      <c r="BC2131" s="259"/>
      <c r="BD2131" s="259"/>
      <c r="BE2131" s="259"/>
      <c r="BF2131" s="259"/>
      <c r="BG2131" s="259"/>
      <c r="BH2131" s="259"/>
      <c r="BI2131" s="259"/>
      <c r="BJ2131" s="259"/>
      <c r="BK2131" s="259"/>
      <c r="BL2131" s="259"/>
      <c r="BM2131" s="259"/>
      <c r="BN2131" s="259"/>
      <c r="BO2131" s="259"/>
      <c r="BP2131" s="259"/>
      <c r="BQ2131" s="259"/>
      <c r="BR2131" s="259"/>
      <c r="BS2131" s="259"/>
      <c r="BT2131" s="259"/>
      <c r="BU2131" s="259"/>
      <c r="BV2131" s="259"/>
      <c r="BW2131" s="259"/>
      <c r="BX2131" s="259"/>
      <c r="BY2131" s="259"/>
      <c r="BZ2131" s="259"/>
      <c r="CA2131" s="259"/>
      <c r="CB2131" s="259"/>
      <c r="CC2131" s="259"/>
      <c r="CD2131" s="259"/>
      <c r="CE2131" s="259"/>
    </row>
    <row r="2132" spans="46:83" x14ac:dyDescent="0.15">
      <c r="AT2132" s="259"/>
      <c r="AU2132" s="259"/>
      <c r="AV2132" s="259"/>
      <c r="AW2132" s="259"/>
      <c r="AX2132" s="259"/>
      <c r="AY2132" s="259"/>
      <c r="AZ2132" s="259"/>
      <c r="BA2132" s="259"/>
      <c r="BB2132" s="259"/>
      <c r="BC2132" s="259"/>
      <c r="BD2132" s="259"/>
      <c r="BE2132" s="259"/>
      <c r="BF2132" s="259"/>
      <c r="BG2132" s="259"/>
      <c r="BH2132" s="259"/>
      <c r="BI2132" s="259"/>
      <c r="BJ2132" s="259"/>
      <c r="BK2132" s="259"/>
      <c r="BL2132" s="259"/>
      <c r="BM2132" s="259"/>
      <c r="BN2132" s="259"/>
      <c r="BO2132" s="259"/>
      <c r="BP2132" s="259"/>
      <c r="BQ2132" s="259"/>
      <c r="BR2132" s="259"/>
      <c r="BS2132" s="259"/>
      <c r="BT2132" s="259"/>
      <c r="BU2132" s="259"/>
      <c r="BV2132" s="259"/>
      <c r="BW2132" s="259"/>
      <c r="BX2132" s="259"/>
      <c r="BY2132" s="259"/>
      <c r="BZ2132" s="259"/>
      <c r="CA2132" s="259"/>
      <c r="CB2132" s="259"/>
      <c r="CC2132" s="259"/>
      <c r="CD2132" s="259"/>
      <c r="CE2132" s="259"/>
    </row>
    <row r="2133" spans="46:83" x14ac:dyDescent="0.15">
      <c r="AT2133" s="259"/>
      <c r="AU2133" s="259"/>
      <c r="AV2133" s="259"/>
      <c r="AW2133" s="259"/>
      <c r="AX2133" s="259"/>
      <c r="AY2133" s="259"/>
      <c r="AZ2133" s="259"/>
      <c r="BA2133" s="259"/>
      <c r="BB2133" s="259"/>
      <c r="BC2133" s="259"/>
      <c r="BD2133" s="259"/>
      <c r="BE2133" s="259"/>
      <c r="BF2133" s="259"/>
      <c r="BG2133" s="259"/>
      <c r="BH2133" s="259"/>
      <c r="BI2133" s="259"/>
      <c r="BJ2133" s="259"/>
      <c r="BK2133" s="259"/>
      <c r="BL2133" s="259"/>
      <c r="BM2133" s="259"/>
      <c r="BN2133" s="259"/>
      <c r="BO2133" s="259"/>
      <c r="BP2133" s="259"/>
      <c r="BQ2133" s="259"/>
      <c r="BR2133" s="259"/>
      <c r="BS2133" s="259"/>
      <c r="BT2133" s="259"/>
      <c r="BU2133" s="259"/>
      <c r="BV2133" s="259"/>
      <c r="BW2133" s="259"/>
      <c r="BX2133" s="259"/>
      <c r="BY2133" s="259"/>
      <c r="BZ2133" s="259"/>
      <c r="CA2133" s="259"/>
      <c r="CB2133" s="259"/>
      <c r="CC2133" s="259"/>
      <c r="CD2133" s="259"/>
      <c r="CE2133" s="259"/>
    </row>
    <row r="2134" spans="46:83" x14ac:dyDescent="0.15">
      <c r="AT2134" s="259"/>
      <c r="AU2134" s="259"/>
      <c r="AV2134" s="259"/>
      <c r="AW2134" s="259"/>
      <c r="AX2134" s="259"/>
      <c r="AY2134" s="259"/>
      <c r="AZ2134" s="259"/>
      <c r="BA2134" s="259"/>
      <c r="BB2134" s="259"/>
      <c r="BC2134" s="259"/>
      <c r="BD2134" s="259"/>
      <c r="BE2134" s="259"/>
      <c r="BF2134" s="259"/>
      <c r="BG2134" s="259"/>
      <c r="BH2134" s="259"/>
      <c r="BI2134" s="259"/>
      <c r="BJ2134" s="259"/>
      <c r="BK2134" s="259"/>
      <c r="BL2134" s="259"/>
      <c r="BM2134" s="259"/>
      <c r="BN2134" s="259"/>
      <c r="BO2134" s="259"/>
      <c r="BP2134" s="259"/>
      <c r="BQ2134" s="259"/>
      <c r="BR2134" s="259"/>
      <c r="BS2134" s="259"/>
      <c r="BT2134" s="259"/>
      <c r="BU2134" s="259"/>
      <c r="BV2134" s="259"/>
      <c r="BW2134" s="259"/>
      <c r="BX2134" s="259"/>
      <c r="BY2134" s="259"/>
      <c r="BZ2134" s="259"/>
      <c r="CA2134" s="259"/>
      <c r="CB2134" s="259"/>
      <c r="CC2134" s="259"/>
      <c r="CD2134" s="259"/>
      <c r="CE2134" s="259"/>
    </row>
    <row r="2135" spans="46:83" x14ac:dyDescent="0.15">
      <c r="AT2135" s="259"/>
      <c r="AU2135" s="259"/>
      <c r="AV2135" s="259"/>
      <c r="AW2135" s="259"/>
      <c r="AX2135" s="259"/>
      <c r="AY2135" s="259"/>
      <c r="AZ2135" s="259"/>
      <c r="BA2135" s="259"/>
      <c r="BB2135" s="259"/>
      <c r="BC2135" s="259"/>
      <c r="BD2135" s="259"/>
      <c r="BE2135" s="259"/>
      <c r="BF2135" s="259"/>
      <c r="BG2135" s="259"/>
      <c r="BH2135" s="259"/>
      <c r="BI2135" s="259"/>
      <c r="BJ2135" s="259"/>
      <c r="BK2135" s="259"/>
      <c r="BL2135" s="259"/>
      <c r="BM2135" s="259"/>
      <c r="BN2135" s="259"/>
      <c r="BO2135" s="259"/>
      <c r="BP2135" s="259"/>
      <c r="BQ2135" s="259"/>
      <c r="BR2135" s="259"/>
      <c r="BS2135" s="259"/>
      <c r="BT2135" s="259"/>
      <c r="BU2135" s="259"/>
      <c r="BV2135" s="259"/>
      <c r="BW2135" s="259"/>
      <c r="BX2135" s="259"/>
      <c r="BY2135" s="259"/>
      <c r="BZ2135" s="259"/>
      <c r="CA2135" s="259"/>
      <c r="CB2135" s="259"/>
      <c r="CC2135" s="259"/>
      <c r="CD2135" s="259"/>
      <c r="CE2135" s="259"/>
    </row>
    <row r="2136" spans="46:83" x14ac:dyDescent="0.15">
      <c r="AT2136" s="259"/>
      <c r="AU2136" s="259"/>
      <c r="AV2136" s="259"/>
      <c r="AW2136" s="259"/>
      <c r="AX2136" s="259"/>
      <c r="AY2136" s="259"/>
      <c r="AZ2136" s="259"/>
      <c r="BA2136" s="259"/>
      <c r="BB2136" s="259"/>
      <c r="BC2136" s="259"/>
      <c r="BD2136" s="259"/>
      <c r="BE2136" s="259"/>
      <c r="BF2136" s="259"/>
      <c r="BG2136" s="259"/>
      <c r="BH2136" s="259"/>
      <c r="BI2136" s="259"/>
      <c r="BJ2136" s="259"/>
      <c r="BK2136" s="259"/>
      <c r="BL2136" s="259"/>
      <c r="BM2136" s="259"/>
      <c r="BN2136" s="259"/>
      <c r="BO2136" s="259"/>
      <c r="BP2136" s="259"/>
      <c r="BQ2136" s="259"/>
      <c r="BR2136" s="259"/>
      <c r="BS2136" s="259"/>
      <c r="BT2136" s="259"/>
      <c r="BU2136" s="259"/>
      <c r="BV2136" s="259"/>
      <c r="BW2136" s="259"/>
      <c r="BX2136" s="259"/>
      <c r="BY2136" s="259"/>
      <c r="BZ2136" s="259"/>
      <c r="CA2136" s="259"/>
      <c r="CB2136" s="259"/>
      <c r="CC2136" s="259"/>
      <c r="CD2136" s="259"/>
      <c r="CE2136" s="259"/>
    </row>
    <row r="2137" spans="46:83" x14ac:dyDescent="0.15">
      <c r="AT2137" s="259"/>
      <c r="AU2137" s="259"/>
      <c r="AV2137" s="259"/>
      <c r="AW2137" s="259"/>
      <c r="AX2137" s="259"/>
      <c r="AY2137" s="259"/>
      <c r="AZ2137" s="259"/>
      <c r="BA2137" s="259"/>
      <c r="BB2137" s="259"/>
      <c r="BC2137" s="259"/>
      <c r="BD2137" s="259"/>
      <c r="BE2137" s="259"/>
      <c r="BF2137" s="259"/>
      <c r="BG2137" s="259"/>
      <c r="BH2137" s="259"/>
      <c r="BI2137" s="259"/>
      <c r="BJ2137" s="259"/>
      <c r="BK2137" s="259"/>
      <c r="BL2137" s="259"/>
      <c r="BM2137" s="259"/>
      <c r="BN2137" s="259"/>
      <c r="BO2137" s="259"/>
      <c r="BP2137" s="259"/>
      <c r="BQ2137" s="259"/>
      <c r="BR2137" s="259"/>
      <c r="BS2137" s="259"/>
      <c r="BT2137" s="259"/>
      <c r="BU2137" s="259"/>
      <c r="BV2137" s="259"/>
      <c r="BW2137" s="259"/>
      <c r="BX2137" s="259"/>
      <c r="BY2137" s="259"/>
      <c r="BZ2137" s="259"/>
      <c r="CA2137" s="259"/>
      <c r="CB2137" s="259"/>
      <c r="CC2137" s="259"/>
      <c r="CD2137" s="259"/>
      <c r="CE2137" s="259"/>
    </row>
    <row r="2138" spans="46:83" x14ac:dyDescent="0.15">
      <c r="AT2138" s="259"/>
      <c r="AU2138" s="259"/>
      <c r="AV2138" s="259"/>
      <c r="AW2138" s="259"/>
      <c r="AX2138" s="259"/>
      <c r="AY2138" s="259"/>
      <c r="AZ2138" s="259"/>
      <c r="BA2138" s="259"/>
      <c r="BB2138" s="259"/>
      <c r="BC2138" s="259"/>
      <c r="BD2138" s="259"/>
      <c r="BE2138" s="259"/>
      <c r="BF2138" s="259"/>
      <c r="BG2138" s="259"/>
      <c r="BH2138" s="259"/>
      <c r="BI2138" s="259"/>
      <c r="BJ2138" s="259"/>
      <c r="BK2138" s="259"/>
      <c r="BL2138" s="259"/>
      <c r="BM2138" s="259"/>
      <c r="BN2138" s="259"/>
      <c r="BO2138" s="259"/>
      <c r="BP2138" s="259"/>
      <c r="BQ2138" s="259"/>
      <c r="BR2138" s="259"/>
      <c r="BS2138" s="259"/>
      <c r="BT2138" s="259"/>
      <c r="BU2138" s="259"/>
      <c r="BV2138" s="259"/>
      <c r="BW2138" s="259"/>
      <c r="BX2138" s="259"/>
      <c r="BY2138" s="259"/>
      <c r="BZ2138" s="259"/>
      <c r="CA2138" s="259"/>
      <c r="CB2138" s="259"/>
      <c r="CC2138" s="259"/>
      <c r="CD2138" s="259"/>
      <c r="CE2138" s="259"/>
    </row>
    <row r="2139" spans="46:83" x14ac:dyDescent="0.15">
      <c r="AT2139" s="259"/>
      <c r="AU2139" s="259"/>
      <c r="AV2139" s="259"/>
      <c r="AW2139" s="259"/>
      <c r="AX2139" s="259"/>
      <c r="AY2139" s="259"/>
      <c r="AZ2139" s="259"/>
      <c r="BA2139" s="259"/>
      <c r="BB2139" s="259"/>
      <c r="BC2139" s="259"/>
      <c r="BD2139" s="259"/>
      <c r="BE2139" s="259"/>
      <c r="BF2139" s="259"/>
      <c r="BG2139" s="259"/>
      <c r="BH2139" s="259"/>
      <c r="BI2139" s="259"/>
      <c r="BJ2139" s="259"/>
      <c r="BK2139" s="259"/>
      <c r="BL2139" s="259"/>
      <c r="BM2139" s="259"/>
      <c r="BN2139" s="259"/>
      <c r="BO2139" s="259"/>
      <c r="BP2139" s="259"/>
      <c r="BQ2139" s="259"/>
      <c r="BR2139" s="259"/>
      <c r="BS2139" s="259"/>
      <c r="BT2139" s="259"/>
      <c r="BU2139" s="259"/>
      <c r="BV2139" s="259"/>
      <c r="BW2139" s="259"/>
      <c r="BX2139" s="259"/>
      <c r="BY2139" s="259"/>
      <c r="BZ2139" s="259"/>
      <c r="CA2139" s="259"/>
      <c r="CB2139" s="259"/>
      <c r="CC2139" s="259"/>
      <c r="CD2139" s="259"/>
      <c r="CE2139" s="259"/>
    </row>
    <row r="2140" spans="46:83" x14ac:dyDescent="0.15">
      <c r="AT2140" s="259"/>
      <c r="AU2140" s="259"/>
      <c r="AV2140" s="259"/>
      <c r="AW2140" s="259"/>
      <c r="AX2140" s="259"/>
      <c r="AY2140" s="259"/>
      <c r="AZ2140" s="259"/>
      <c r="BA2140" s="259"/>
      <c r="BB2140" s="259"/>
      <c r="BC2140" s="259"/>
      <c r="BD2140" s="259"/>
      <c r="BE2140" s="259"/>
      <c r="BF2140" s="259"/>
      <c r="BG2140" s="259"/>
      <c r="BH2140" s="259"/>
      <c r="BI2140" s="259"/>
      <c r="BJ2140" s="259"/>
      <c r="BK2140" s="259"/>
      <c r="BL2140" s="259"/>
      <c r="BM2140" s="259"/>
      <c r="BN2140" s="259"/>
      <c r="BO2140" s="259"/>
      <c r="BP2140" s="259"/>
      <c r="BQ2140" s="259"/>
      <c r="BR2140" s="259"/>
      <c r="BS2140" s="259"/>
      <c r="BT2140" s="259"/>
      <c r="BU2140" s="259"/>
      <c r="BV2140" s="259"/>
      <c r="BW2140" s="259"/>
      <c r="BX2140" s="259"/>
      <c r="BY2140" s="259"/>
      <c r="BZ2140" s="259"/>
      <c r="CA2140" s="259"/>
      <c r="CB2140" s="259"/>
      <c r="CC2140" s="259"/>
      <c r="CD2140" s="259"/>
      <c r="CE2140" s="259"/>
    </row>
    <row r="2141" spans="46:83" x14ac:dyDescent="0.15">
      <c r="AT2141" s="259"/>
      <c r="AU2141" s="259"/>
      <c r="AV2141" s="259"/>
      <c r="AW2141" s="259"/>
      <c r="AX2141" s="259"/>
      <c r="AY2141" s="259"/>
      <c r="AZ2141" s="259"/>
      <c r="BA2141" s="259"/>
      <c r="BB2141" s="259"/>
      <c r="BC2141" s="259"/>
      <c r="BD2141" s="259"/>
      <c r="BE2141" s="259"/>
      <c r="BF2141" s="259"/>
      <c r="BG2141" s="259"/>
      <c r="BH2141" s="259"/>
      <c r="BI2141" s="259"/>
      <c r="BJ2141" s="259"/>
      <c r="BK2141" s="259"/>
      <c r="BL2141" s="259"/>
      <c r="BM2141" s="259"/>
      <c r="BN2141" s="259"/>
      <c r="BO2141" s="259"/>
      <c r="BP2141" s="259"/>
      <c r="BQ2141" s="259"/>
      <c r="BR2141" s="259"/>
      <c r="BS2141" s="259"/>
      <c r="BT2141" s="259"/>
      <c r="BU2141" s="259"/>
      <c r="BV2141" s="259"/>
      <c r="BW2141" s="259"/>
      <c r="BX2141" s="259"/>
      <c r="BY2141" s="259"/>
      <c r="BZ2141" s="259"/>
      <c r="CA2141" s="259"/>
      <c r="CB2141" s="259"/>
      <c r="CC2141" s="259"/>
      <c r="CD2141" s="259"/>
      <c r="CE2141" s="259"/>
    </row>
    <row r="2142" spans="46:83" x14ac:dyDescent="0.15">
      <c r="AT2142" s="259"/>
      <c r="AU2142" s="259"/>
      <c r="AV2142" s="259"/>
      <c r="AW2142" s="259"/>
      <c r="AX2142" s="259"/>
      <c r="AY2142" s="259"/>
      <c r="AZ2142" s="259"/>
      <c r="BA2142" s="259"/>
      <c r="BB2142" s="259"/>
      <c r="BC2142" s="259"/>
      <c r="BD2142" s="259"/>
      <c r="BE2142" s="259"/>
      <c r="BF2142" s="259"/>
      <c r="BG2142" s="259"/>
      <c r="BH2142" s="259"/>
      <c r="BI2142" s="259"/>
      <c r="BJ2142" s="259"/>
      <c r="BK2142" s="259"/>
      <c r="BL2142" s="259"/>
      <c r="BM2142" s="259"/>
      <c r="BN2142" s="259"/>
      <c r="BO2142" s="259"/>
      <c r="BP2142" s="259"/>
      <c r="BQ2142" s="259"/>
      <c r="BR2142" s="259"/>
      <c r="BS2142" s="259"/>
      <c r="BT2142" s="259"/>
      <c r="BU2142" s="259"/>
      <c r="BV2142" s="259"/>
      <c r="BW2142" s="259"/>
      <c r="BX2142" s="259"/>
      <c r="BY2142" s="259"/>
      <c r="BZ2142" s="259"/>
      <c r="CA2142" s="259"/>
      <c r="CB2142" s="259"/>
      <c r="CC2142" s="259"/>
      <c r="CD2142" s="259"/>
      <c r="CE2142" s="259"/>
    </row>
    <row r="2143" spans="46:83" x14ac:dyDescent="0.15">
      <c r="AT2143" s="259"/>
      <c r="AU2143" s="259"/>
      <c r="AV2143" s="259"/>
      <c r="AW2143" s="259"/>
      <c r="AX2143" s="259"/>
      <c r="AY2143" s="259"/>
      <c r="AZ2143" s="259"/>
      <c r="BA2143" s="259"/>
      <c r="BB2143" s="259"/>
      <c r="BC2143" s="259"/>
      <c r="BD2143" s="259"/>
      <c r="BE2143" s="259"/>
      <c r="BF2143" s="259"/>
      <c r="BG2143" s="259"/>
      <c r="BH2143" s="259"/>
      <c r="BI2143" s="259"/>
      <c r="BJ2143" s="259"/>
      <c r="BK2143" s="259"/>
      <c r="BL2143" s="259"/>
      <c r="BM2143" s="259"/>
      <c r="BN2143" s="259"/>
      <c r="BO2143" s="259"/>
      <c r="BP2143" s="259"/>
      <c r="BQ2143" s="259"/>
      <c r="BR2143" s="259"/>
      <c r="BS2143" s="259"/>
      <c r="BT2143" s="259"/>
      <c r="BU2143" s="259"/>
      <c r="BV2143" s="259"/>
      <c r="BW2143" s="259"/>
      <c r="BX2143" s="259"/>
      <c r="BY2143" s="259"/>
      <c r="BZ2143" s="259"/>
      <c r="CA2143" s="259"/>
      <c r="CB2143" s="259"/>
      <c r="CC2143" s="259"/>
      <c r="CD2143" s="259"/>
      <c r="CE2143" s="259"/>
    </row>
    <row r="2144" spans="46:83" x14ac:dyDescent="0.15">
      <c r="AT2144" s="259"/>
      <c r="AU2144" s="259"/>
      <c r="AV2144" s="259"/>
      <c r="AW2144" s="259"/>
      <c r="AX2144" s="259"/>
      <c r="AY2144" s="259"/>
      <c r="AZ2144" s="259"/>
      <c r="BA2144" s="259"/>
      <c r="BB2144" s="259"/>
      <c r="BC2144" s="259"/>
      <c r="BD2144" s="259"/>
      <c r="BE2144" s="259"/>
      <c r="BF2144" s="259"/>
      <c r="BG2144" s="259"/>
      <c r="BH2144" s="259"/>
      <c r="BI2144" s="259"/>
      <c r="BJ2144" s="259"/>
      <c r="BK2144" s="259"/>
      <c r="BL2144" s="259"/>
      <c r="BM2144" s="259"/>
      <c r="BN2144" s="259"/>
      <c r="BO2144" s="259"/>
      <c r="BP2144" s="259"/>
      <c r="BQ2144" s="259"/>
      <c r="BR2144" s="259"/>
      <c r="BS2144" s="259"/>
      <c r="BT2144" s="259"/>
      <c r="BU2144" s="259"/>
      <c r="BV2144" s="259"/>
      <c r="BW2144" s="259"/>
      <c r="BX2144" s="259"/>
      <c r="BY2144" s="259"/>
      <c r="BZ2144" s="259"/>
      <c r="CA2144" s="259"/>
      <c r="CB2144" s="259"/>
      <c r="CC2144" s="259"/>
      <c r="CD2144" s="259"/>
      <c r="CE2144" s="259"/>
    </row>
    <row r="2145" spans="46:83" x14ac:dyDescent="0.15">
      <c r="AT2145" s="259"/>
      <c r="AU2145" s="259"/>
      <c r="AV2145" s="259"/>
      <c r="AW2145" s="259"/>
      <c r="AX2145" s="259"/>
      <c r="AY2145" s="259"/>
      <c r="AZ2145" s="259"/>
      <c r="BA2145" s="259"/>
      <c r="BB2145" s="259"/>
      <c r="BC2145" s="259"/>
      <c r="BD2145" s="259"/>
      <c r="BE2145" s="259"/>
      <c r="BF2145" s="259"/>
      <c r="BG2145" s="259"/>
      <c r="BH2145" s="259"/>
      <c r="BI2145" s="259"/>
      <c r="BJ2145" s="259"/>
      <c r="BK2145" s="259"/>
      <c r="BL2145" s="259"/>
      <c r="BM2145" s="259"/>
      <c r="BN2145" s="259"/>
      <c r="BO2145" s="259"/>
      <c r="BP2145" s="259"/>
      <c r="BQ2145" s="259"/>
      <c r="BR2145" s="259"/>
      <c r="BS2145" s="259"/>
      <c r="BT2145" s="259"/>
      <c r="BU2145" s="259"/>
      <c r="BV2145" s="259"/>
      <c r="BW2145" s="259"/>
      <c r="BX2145" s="259"/>
      <c r="BY2145" s="259"/>
      <c r="BZ2145" s="259"/>
      <c r="CA2145" s="259"/>
      <c r="CB2145" s="259"/>
      <c r="CC2145" s="259"/>
      <c r="CD2145" s="259"/>
      <c r="CE2145" s="259"/>
    </row>
    <row r="2146" spans="46:83" x14ac:dyDescent="0.15">
      <c r="AT2146" s="259"/>
      <c r="AU2146" s="259"/>
      <c r="AV2146" s="259"/>
      <c r="AW2146" s="259"/>
      <c r="AX2146" s="259"/>
      <c r="AY2146" s="259"/>
      <c r="AZ2146" s="259"/>
      <c r="BA2146" s="259"/>
      <c r="BB2146" s="259"/>
      <c r="BC2146" s="259"/>
      <c r="BD2146" s="259"/>
      <c r="BE2146" s="259"/>
      <c r="BF2146" s="259"/>
      <c r="BG2146" s="259"/>
      <c r="BH2146" s="259"/>
      <c r="BI2146" s="259"/>
      <c r="BJ2146" s="259"/>
      <c r="BK2146" s="259"/>
      <c r="BL2146" s="259"/>
      <c r="BM2146" s="259"/>
      <c r="BN2146" s="259"/>
      <c r="BO2146" s="259"/>
      <c r="BP2146" s="259"/>
      <c r="BQ2146" s="259"/>
      <c r="BR2146" s="259"/>
      <c r="BS2146" s="259"/>
      <c r="BT2146" s="259"/>
      <c r="BU2146" s="259"/>
      <c r="BV2146" s="259"/>
      <c r="BW2146" s="259"/>
      <c r="BX2146" s="259"/>
      <c r="BY2146" s="259"/>
      <c r="BZ2146" s="259"/>
      <c r="CA2146" s="259"/>
      <c r="CB2146" s="259"/>
      <c r="CC2146" s="259"/>
      <c r="CD2146" s="259"/>
      <c r="CE2146" s="259"/>
    </row>
    <row r="2147" spans="46:83" x14ac:dyDescent="0.15">
      <c r="AT2147" s="259"/>
      <c r="AU2147" s="259"/>
      <c r="AV2147" s="259"/>
      <c r="AW2147" s="259"/>
      <c r="AX2147" s="259"/>
      <c r="AY2147" s="259"/>
      <c r="AZ2147" s="259"/>
      <c r="BA2147" s="259"/>
      <c r="BB2147" s="259"/>
      <c r="BC2147" s="259"/>
      <c r="BD2147" s="259"/>
      <c r="BE2147" s="259"/>
      <c r="BF2147" s="259"/>
      <c r="BG2147" s="259"/>
      <c r="BH2147" s="259"/>
      <c r="BI2147" s="259"/>
      <c r="BJ2147" s="259"/>
      <c r="BK2147" s="259"/>
      <c r="BL2147" s="259"/>
      <c r="BM2147" s="259"/>
      <c r="BN2147" s="259"/>
      <c r="BO2147" s="259"/>
      <c r="BP2147" s="259"/>
      <c r="BQ2147" s="259"/>
      <c r="BR2147" s="259"/>
      <c r="BS2147" s="259"/>
      <c r="BT2147" s="259"/>
      <c r="BU2147" s="259"/>
      <c r="BV2147" s="259"/>
      <c r="BW2147" s="259"/>
      <c r="BX2147" s="259"/>
      <c r="BY2147" s="259"/>
      <c r="BZ2147" s="259"/>
      <c r="CA2147" s="259"/>
      <c r="CB2147" s="259"/>
      <c r="CC2147" s="259"/>
      <c r="CD2147" s="259"/>
      <c r="CE2147" s="259"/>
    </row>
    <row r="2148" spans="46:83" x14ac:dyDescent="0.15">
      <c r="AT2148" s="259"/>
      <c r="AU2148" s="259"/>
      <c r="AV2148" s="259"/>
      <c r="AW2148" s="259"/>
      <c r="AX2148" s="259"/>
      <c r="AY2148" s="259"/>
      <c r="AZ2148" s="259"/>
      <c r="BA2148" s="259"/>
      <c r="BB2148" s="259"/>
      <c r="BC2148" s="259"/>
      <c r="BD2148" s="259"/>
      <c r="BE2148" s="259"/>
      <c r="BF2148" s="259"/>
      <c r="BG2148" s="259"/>
      <c r="BH2148" s="259"/>
      <c r="BI2148" s="259"/>
      <c r="BJ2148" s="259"/>
      <c r="BK2148" s="259"/>
      <c r="BL2148" s="259"/>
      <c r="BM2148" s="259"/>
      <c r="BN2148" s="259"/>
      <c r="BO2148" s="259"/>
      <c r="BP2148" s="259"/>
      <c r="BQ2148" s="259"/>
      <c r="BR2148" s="259"/>
      <c r="BS2148" s="259"/>
      <c r="BT2148" s="259"/>
      <c r="BU2148" s="259"/>
      <c r="BV2148" s="259"/>
      <c r="BW2148" s="259"/>
      <c r="BX2148" s="259"/>
      <c r="BY2148" s="259"/>
      <c r="BZ2148" s="259"/>
      <c r="CA2148" s="259"/>
      <c r="CB2148" s="259"/>
      <c r="CC2148" s="259"/>
      <c r="CD2148" s="259"/>
      <c r="CE2148" s="259"/>
    </row>
    <row r="2149" spans="46:83" x14ac:dyDescent="0.15">
      <c r="AT2149" s="259"/>
      <c r="AU2149" s="259"/>
      <c r="AV2149" s="259"/>
      <c r="AW2149" s="259"/>
      <c r="AX2149" s="259"/>
      <c r="AY2149" s="259"/>
      <c r="AZ2149" s="259"/>
      <c r="BA2149" s="259"/>
      <c r="BB2149" s="259"/>
      <c r="BC2149" s="259"/>
      <c r="BD2149" s="259"/>
      <c r="BE2149" s="259"/>
      <c r="BF2149" s="259"/>
      <c r="BG2149" s="259"/>
      <c r="BH2149" s="259"/>
      <c r="BI2149" s="259"/>
      <c r="BJ2149" s="259"/>
      <c r="BK2149" s="259"/>
      <c r="BL2149" s="259"/>
      <c r="BM2149" s="259"/>
      <c r="BN2149" s="259"/>
      <c r="BO2149" s="259"/>
      <c r="BP2149" s="259"/>
      <c r="BQ2149" s="259"/>
      <c r="BR2149" s="259"/>
      <c r="BS2149" s="259"/>
      <c r="BT2149" s="259"/>
      <c r="BU2149" s="259"/>
      <c r="BV2149" s="259"/>
      <c r="BW2149" s="259"/>
      <c r="BX2149" s="259"/>
      <c r="BY2149" s="259"/>
      <c r="BZ2149" s="259"/>
      <c r="CA2149" s="259"/>
      <c r="CB2149" s="259"/>
      <c r="CC2149" s="259"/>
      <c r="CD2149" s="259"/>
      <c r="CE2149" s="259"/>
    </row>
    <row r="2150" spans="46:83" x14ac:dyDescent="0.15">
      <c r="AT2150" s="259"/>
      <c r="AU2150" s="259"/>
      <c r="AV2150" s="259"/>
      <c r="AW2150" s="259"/>
      <c r="AX2150" s="259"/>
      <c r="AY2150" s="259"/>
      <c r="AZ2150" s="259"/>
      <c r="BA2150" s="259"/>
      <c r="BB2150" s="259"/>
      <c r="BC2150" s="259"/>
      <c r="BD2150" s="259"/>
      <c r="BE2150" s="259"/>
      <c r="BF2150" s="259"/>
      <c r="BG2150" s="259"/>
      <c r="BH2150" s="259"/>
      <c r="BI2150" s="259"/>
      <c r="BJ2150" s="259"/>
      <c r="BK2150" s="259"/>
      <c r="BL2150" s="259"/>
      <c r="BM2150" s="259"/>
      <c r="BN2150" s="259"/>
      <c r="BO2150" s="259"/>
      <c r="BP2150" s="259"/>
      <c r="BQ2150" s="259"/>
      <c r="BR2150" s="259"/>
      <c r="BS2150" s="259"/>
      <c r="BT2150" s="259"/>
      <c r="BU2150" s="259"/>
      <c r="BV2150" s="259"/>
      <c r="BW2150" s="259"/>
      <c r="BX2150" s="259"/>
      <c r="BY2150" s="259"/>
      <c r="BZ2150" s="259"/>
      <c r="CA2150" s="259"/>
      <c r="CB2150" s="259"/>
      <c r="CC2150" s="259"/>
      <c r="CD2150" s="259"/>
      <c r="CE2150" s="259"/>
    </row>
    <row r="2151" spans="46:83" x14ac:dyDescent="0.15">
      <c r="AT2151" s="259"/>
      <c r="AU2151" s="259"/>
      <c r="AV2151" s="259"/>
      <c r="AW2151" s="259"/>
      <c r="AX2151" s="259"/>
      <c r="AY2151" s="259"/>
      <c r="AZ2151" s="259"/>
      <c r="BA2151" s="259"/>
      <c r="BB2151" s="259"/>
      <c r="BC2151" s="259"/>
      <c r="BD2151" s="259"/>
      <c r="BE2151" s="259"/>
      <c r="BF2151" s="259"/>
      <c r="BG2151" s="259"/>
      <c r="BH2151" s="259"/>
      <c r="BI2151" s="259"/>
      <c r="BJ2151" s="259"/>
      <c r="BK2151" s="259"/>
      <c r="BL2151" s="259"/>
      <c r="BM2151" s="259"/>
      <c r="BN2151" s="259"/>
      <c r="BO2151" s="259"/>
      <c r="BP2151" s="259"/>
      <c r="BQ2151" s="259"/>
      <c r="BR2151" s="259"/>
      <c r="BS2151" s="259"/>
      <c r="BT2151" s="259"/>
      <c r="BU2151" s="259"/>
      <c r="BV2151" s="259"/>
      <c r="BW2151" s="259"/>
      <c r="BX2151" s="259"/>
      <c r="BY2151" s="259"/>
      <c r="BZ2151" s="259"/>
      <c r="CA2151" s="259"/>
      <c r="CB2151" s="259"/>
      <c r="CC2151" s="259"/>
      <c r="CD2151" s="259"/>
      <c r="CE2151" s="259"/>
    </row>
    <row r="2152" spans="46:83" x14ac:dyDescent="0.15">
      <c r="AT2152" s="259"/>
      <c r="AU2152" s="259"/>
      <c r="AV2152" s="259"/>
      <c r="AW2152" s="259"/>
      <c r="AX2152" s="259"/>
      <c r="AY2152" s="259"/>
      <c r="AZ2152" s="259"/>
      <c r="BA2152" s="259"/>
      <c r="BB2152" s="259"/>
      <c r="BC2152" s="259"/>
      <c r="BD2152" s="259"/>
      <c r="BE2152" s="259"/>
      <c r="BF2152" s="259"/>
      <c r="BG2152" s="259"/>
      <c r="BH2152" s="259"/>
      <c r="BI2152" s="259"/>
      <c r="BJ2152" s="259"/>
      <c r="BK2152" s="259"/>
      <c r="BL2152" s="259"/>
      <c r="BM2152" s="259"/>
      <c r="BN2152" s="259"/>
      <c r="BO2152" s="259"/>
      <c r="BP2152" s="259"/>
      <c r="BQ2152" s="259"/>
      <c r="BR2152" s="259"/>
      <c r="BS2152" s="259"/>
      <c r="BT2152" s="259"/>
      <c r="BU2152" s="259"/>
      <c r="BV2152" s="259"/>
      <c r="BW2152" s="259"/>
      <c r="BX2152" s="259"/>
      <c r="BY2152" s="259"/>
      <c r="BZ2152" s="259"/>
      <c r="CA2152" s="259"/>
      <c r="CB2152" s="259"/>
      <c r="CC2152" s="259"/>
      <c r="CD2152" s="259"/>
      <c r="CE2152" s="259"/>
    </row>
    <row r="2153" spans="46:83" x14ac:dyDescent="0.15">
      <c r="AT2153" s="259"/>
      <c r="AU2153" s="259"/>
      <c r="AV2153" s="259"/>
      <c r="AW2153" s="259"/>
      <c r="AX2153" s="259"/>
      <c r="AY2153" s="259"/>
      <c r="AZ2153" s="259"/>
      <c r="BA2153" s="259"/>
      <c r="BB2153" s="259"/>
      <c r="BC2153" s="259"/>
      <c r="BD2153" s="259"/>
      <c r="BE2153" s="259"/>
      <c r="BF2153" s="259"/>
      <c r="BG2153" s="259"/>
      <c r="BH2153" s="259"/>
      <c r="BI2153" s="259"/>
      <c r="BJ2153" s="259"/>
      <c r="BK2153" s="259"/>
      <c r="BL2153" s="259"/>
      <c r="BM2153" s="259"/>
      <c r="BN2153" s="259"/>
      <c r="BO2153" s="259"/>
      <c r="BP2153" s="259"/>
      <c r="BQ2153" s="259"/>
      <c r="BR2153" s="259"/>
      <c r="BS2153" s="259"/>
      <c r="BT2153" s="259"/>
      <c r="BU2153" s="259"/>
      <c r="BV2153" s="259"/>
      <c r="BW2153" s="259"/>
      <c r="BX2153" s="259"/>
      <c r="BY2153" s="259"/>
      <c r="BZ2153" s="259"/>
      <c r="CA2153" s="259"/>
      <c r="CB2153" s="259"/>
      <c r="CC2153" s="259"/>
      <c r="CD2153" s="259"/>
      <c r="CE2153" s="259"/>
    </row>
    <row r="2154" spans="46:83" x14ac:dyDescent="0.15">
      <c r="AT2154" s="259"/>
      <c r="AU2154" s="259"/>
      <c r="AV2154" s="259"/>
      <c r="AW2154" s="259"/>
      <c r="AX2154" s="259"/>
      <c r="AY2154" s="259"/>
      <c r="AZ2154" s="259"/>
      <c r="BA2154" s="259"/>
      <c r="BB2154" s="259"/>
      <c r="BC2154" s="259"/>
      <c r="BD2154" s="259"/>
      <c r="BE2154" s="259"/>
      <c r="BF2154" s="259"/>
      <c r="BG2154" s="259"/>
      <c r="BH2154" s="259"/>
      <c r="BI2154" s="259"/>
      <c r="BJ2154" s="259"/>
      <c r="BK2154" s="259"/>
      <c r="BL2154" s="259"/>
      <c r="BM2154" s="259"/>
      <c r="BN2154" s="259"/>
      <c r="BO2154" s="259"/>
      <c r="BP2154" s="259"/>
      <c r="BQ2154" s="259"/>
      <c r="BR2154" s="259"/>
      <c r="BS2154" s="259"/>
      <c r="BT2154" s="259"/>
      <c r="BU2154" s="259"/>
      <c r="BV2154" s="259"/>
      <c r="BW2154" s="259"/>
      <c r="BX2154" s="259"/>
      <c r="BY2154" s="259"/>
      <c r="BZ2154" s="259"/>
      <c r="CA2154" s="259"/>
      <c r="CB2154" s="259"/>
      <c r="CC2154" s="259"/>
      <c r="CD2154" s="259"/>
      <c r="CE2154" s="259"/>
    </row>
    <row r="2155" spans="46:83" x14ac:dyDescent="0.15">
      <c r="AT2155" s="259"/>
      <c r="AU2155" s="259"/>
      <c r="AV2155" s="259"/>
      <c r="AW2155" s="259"/>
      <c r="AX2155" s="259"/>
      <c r="AY2155" s="259"/>
      <c r="AZ2155" s="259"/>
      <c r="BA2155" s="259"/>
      <c r="BB2155" s="259"/>
      <c r="BC2155" s="259"/>
      <c r="BD2155" s="259"/>
      <c r="BE2155" s="259"/>
      <c r="BF2155" s="259"/>
      <c r="BG2155" s="259"/>
      <c r="BH2155" s="259"/>
      <c r="BI2155" s="259"/>
      <c r="BJ2155" s="259"/>
      <c r="BK2155" s="259"/>
      <c r="BL2155" s="259"/>
      <c r="BM2155" s="259"/>
      <c r="BN2155" s="259"/>
      <c r="BO2155" s="259"/>
      <c r="BP2155" s="259"/>
      <c r="BQ2155" s="259"/>
      <c r="BR2155" s="259"/>
      <c r="BS2155" s="259"/>
      <c r="BT2155" s="259"/>
      <c r="BU2155" s="259"/>
      <c r="BV2155" s="259"/>
      <c r="BW2155" s="259"/>
      <c r="BX2155" s="259"/>
      <c r="BY2155" s="259"/>
      <c r="BZ2155" s="259"/>
      <c r="CA2155" s="259"/>
      <c r="CB2155" s="259"/>
      <c r="CC2155" s="259"/>
      <c r="CD2155" s="259"/>
      <c r="CE2155" s="259"/>
    </row>
    <row r="2156" spans="46:83" x14ac:dyDescent="0.15">
      <c r="AT2156" s="259"/>
      <c r="AU2156" s="259"/>
      <c r="AV2156" s="259"/>
      <c r="AW2156" s="259"/>
      <c r="AX2156" s="259"/>
      <c r="AY2156" s="259"/>
      <c r="AZ2156" s="259"/>
      <c r="BA2156" s="259"/>
      <c r="BB2156" s="259"/>
      <c r="BC2156" s="259"/>
      <c r="BD2156" s="259"/>
      <c r="BE2156" s="259"/>
      <c r="BF2156" s="259"/>
      <c r="BG2156" s="259"/>
      <c r="BH2156" s="259"/>
      <c r="BI2156" s="259"/>
      <c r="BJ2156" s="259"/>
      <c r="BK2156" s="259"/>
      <c r="BL2156" s="259"/>
      <c r="BM2156" s="259"/>
      <c r="BN2156" s="259"/>
      <c r="BO2156" s="259"/>
      <c r="BP2156" s="259"/>
      <c r="BQ2156" s="259"/>
      <c r="BR2156" s="259"/>
      <c r="BS2156" s="259"/>
      <c r="BT2156" s="259"/>
      <c r="BU2156" s="259"/>
      <c r="BV2156" s="259"/>
      <c r="BW2156" s="259"/>
      <c r="BX2156" s="259"/>
      <c r="BY2156" s="259"/>
      <c r="BZ2156" s="259"/>
      <c r="CA2156" s="259"/>
      <c r="CB2156" s="259"/>
      <c r="CC2156" s="259"/>
      <c r="CD2156" s="259"/>
      <c r="CE2156" s="259"/>
    </row>
    <row r="2157" spans="46:83" x14ac:dyDescent="0.15">
      <c r="AT2157" s="259"/>
      <c r="AU2157" s="259"/>
      <c r="AV2157" s="259"/>
      <c r="AW2157" s="259"/>
      <c r="AX2157" s="259"/>
      <c r="AY2157" s="259"/>
      <c r="AZ2157" s="259"/>
      <c r="BA2157" s="259"/>
      <c r="BB2157" s="259"/>
      <c r="BC2157" s="259"/>
      <c r="BD2157" s="259"/>
      <c r="BE2157" s="259"/>
      <c r="BF2157" s="259"/>
      <c r="BG2157" s="259"/>
      <c r="BH2157" s="259"/>
      <c r="BI2157" s="259"/>
      <c r="BJ2157" s="259"/>
      <c r="BK2157" s="259"/>
      <c r="BL2157" s="259"/>
      <c r="BM2157" s="259"/>
      <c r="BN2157" s="259"/>
      <c r="BO2157" s="259"/>
      <c r="BP2157" s="259"/>
      <c r="BQ2157" s="259"/>
      <c r="BR2157" s="259"/>
      <c r="BS2157" s="259"/>
      <c r="BT2157" s="259"/>
      <c r="BU2157" s="259"/>
      <c r="BV2157" s="259"/>
      <c r="BW2157" s="259"/>
      <c r="BX2157" s="259"/>
      <c r="BY2157" s="259"/>
      <c r="BZ2157" s="259"/>
      <c r="CA2157" s="259"/>
      <c r="CB2157" s="259"/>
      <c r="CC2157" s="259"/>
      <c r="CD2157" s="259"/>
      <c r="CE2157" s="259"/>
    </row>
    <row r="2158" spans="46:83" x14ac:dyDescent="0.15">
      <c r="AT2158" s="259"/>
      <c r="AU2158" s="259"/>
      <c r="AV2158" s="259"/>
      <c r="AW2158" s="259"/>
      <c r="AX2158" s="259"/>
      <c r="AY2158" s="259"/>
      <c r="AZ2158" s="259"/>
      <c r="BA2158" s="259"/>
      <c r="BB2158" s="259"/>
      <c r="BC2158" s="259"/>
      <c r="BD2158" s="259"/>
      <c r="BE2158" s="259"/>
      <c r="BF2158" s="259"/>
      <c r="BG2158" s="259"/>
      <c r="BH2158" s="259"/>
      <c r="BI2158" s="259"/>
      <c r="BJ2158" s="259"/>
      <c r="BK2158" s="259"/>
      <c r="BL2158" s="259"/>
      <c r="BM2158" s="259"/>
      <c r="BN2158" s="259"/>
      <c r="BO2158" s="259"/>
      <c r="BP2158" s="259"/>
      <c r="BQ2158" s="259"/>
      <c r="BR2158" s="259"/>
      <c r="BS2158" s="259"/>
      <c r="BT2158" s="259"/>
      <c r="BU2158" s="259"/>
      <c r="BV2158" s="259"/>
      <c r="BW2158" s="259"/>
      <c r="BX2158" s="259"/>
      <c r="BY2158" s="259"/>
      <c r="BZ2158" s="259"/>
      <c r="CA2158" s="259"/>
      <c r="CB2158" s="259"/>
      <c r="CC2158" s="259"/>
      <c r="CD2158" s="259"/>
      <c r="CE2158" s="259"/>
    </row>
    <row r="2159" spans="46:83" x14ac:dyDescent="0.15">
      <c r="AT2159" s="259"/>
      <c r="AU2159" s="259"/>
      <c r="AV2159" s="259"/>
      <c r="AW2159" s="259"/>
      <c r="AX2159" s="259"/>
      <c r="AY2159" s="259"/>
      <c r="AZ2159" s="259"/>
      <c r="BA2159" s="259"/>
      <c r="BB2159" s="259"/>
      <c r="BC2159" s="259"/>
      <c r="BD2159" s="259"/>
      <c r="BE2159" s="259"/>
      <c r="BF2159" s="259"/>
      <c r="BG2159" s="259"/>
      <c r="BH2159" s="259"/>
      <c r="BI2159" s="259"/>
      <c r="BJ2159" s="259"/>
      <c r="BK2159" s="259"/>
      <c r="BL2159" s="259"/>
      <c r="BM2159" s="259"/>
      <c r="BN2159" s="259"/>
      <c r="BO2159" s="259"/>
      <c r="BP2159" s="259"/>
      <c r="BQ2159" s="259"/>
      <c r="BR2159" s="259"/>
      <c r="BS2159" s="259"/>
      <c r="BT2159" s="259"/>
      <c r="BU2159" s="259"/>
      <c r="BV2159" s="259"/>
      <c r="BW2159" s="259"/>
      <c r="BX2159" s="259"/>
      <c r="BY2159" s="259"/>
      <c r="BZ2159" s="259"/>
      <c r="CA2159" s="259"/>
      <c r="CB2159" s="259"/>
      <c r="CC2159" s="259"/>
      <c r="CD2159" s="259"/>
      <c r="CE2159" s="259"/>
    </row>
    <row r="2160" spans="46:83" x14ac:dyDescent="0.15">
      <c r="AT2160" s="259"/>
      <c r="AU2160" s="259"/>
      <c r="AV2160" s="259"/>
      <c r="AW2160" s="259"/>
      <c r="AX2160" s="259"/>
      <c r="AY2160" s="259"/>
      <c r="AZ2160" s="259"/>
      <c r="BA2160" s="259"/>
      <c r="BB2160" s="259"/>
      <c r="BC2160" s="259"/>
      <c r="BD2160" s="259"/>
      <c r="BE2160" s="259"/>
      <c r="BF2160" s="259"/>
      <c r="BG2160" s="259"/>
      <c r="BH2160" s="259"/>
      <c r="BI2160" s="259"/>
      <c r="BJ2160" s="259"/>
      <c r="BK2160" s="259"/>
      <c r="BL2160" s="259"/>
      <c r="BM2160" s="259"/>
      <c r="BN2160" s="259"/>
      <c r="BO2160" s="259"/>
      <c r="BP2160" s="259"/>
      <c r="BQ2160" s="259"/>
      <c r="BR2160" s="259"/>
      <c r="BS2160" s="259"/>
      <c r="BT2160" s="259"/>
      <c r="BU2160" s="259"/>
      <c r="BV2160" s="259"/>
      <c r="BW2160" s="259"/>
      <c r="BX2160" s="259"/>
      <c r="BY2160" s="259"/>
      <c r="BZ2160" s="259"/>
      <c r="CA2160" s="259"/>
      <c r="CB2160" s="259"/>
      <c r="CC2160" s="259"/>
      <c r="CD2160" s="259"/>
      <c r="CE2160" s="259"/>
    </row>
    <row r="2161" spans="46:83" x14ac:dyDescent="0.15">
      <c r="AT2161" s="259"/>
      <c r="AU2161" s="259"/>
      <c r="AV2161" s="259"/>
      <c r="AW2161" s="259"/>
      <c r="AX2161" s="259"/>
      <c r="AY2161" s="259"/>
      <c r="AZ2161" s="259"/>
      <c r="BA2161" s="259"/>
      <c r="BB2161" s="259"/>
      <c r="BC2161" s="259"/>
      <c r="BD2161" s="259"/>
      <c r="BE2161" s="259"/>
      <c r="BF2161" s="259"/>
      <c r="BG2161" s="259"/>
      <c r="BH2161" s="259"/>
      <c r="BI2161" s="259"/>
      <c r="BJ2161" s="259"/>
      <c r="BK2161" s="259"/>
      <c r="BL2161" s="259"/>
      <c r="BM2161" s="259"/>
      <c r="BN2161" s="259"/>
      <c r="BO2161" s="259"/>
      <c r="BP2161" s="259"/>
      <c r="BQ2161" s="259"/>
      <c r="BR2161" s="259"/>
      <c r="BS2161" s="259"/>
      <c r="BT2161" s="259"/>
      <c r="BU2161" s="259"/>
      <c r="BV2161" s="259"/>
      <c r="BW2161" s="259"/>
      <c r="BX2161" s="259"/>
      <c r="BY2161" s="259"/>
      <c r="BZ2161" s="259"/>
      <c r="CA2161" s="259"/>
      <c r="CB2161" s="259"/>
      <c r="CC2161" s="259"/>
      <c r="CD2161" s="259"/>
      <c r="CE2161" s="259"/>
    </row>
    <row r="2162" spans="46:83" x14ac:dyDescent="0.15">
      <c r="AT2162" s="259"/>
      <c r="AU2162" s="259"/>
      <c r="AV2162" s="259"/>
      <c r="AW2162" s="259"/>
      <c r="AX2162" s="259"/>
      <c r="AY2162" s="259"/>
      <c r="AZ2162" s="259"/>
      <c r="BA2162" s="259"/>
      <c r="BB2162" s="259"/>
      <c r="BC2162" s="259"/>
      <c r="BD2162" s="259"/>
      <c r="BE2162" s="259"/>
      <c r="BF2162" s="259"/>
      <c r="BG2162" s="259"/>
      <c r="BH2162" s="259"/>
      <c r="BI2162" s="259"/>
      <c r="BJ2162" s="259"/>
      <c r="BK2162" s="259"/>
      <c r="BL2162" s="259"/>
      <c r="BM2162" s="259"/>
      <c r="BN2162" s="259"/>
      <c r="BO2162" s="259"/>
      <c r="BP2162" s="259"/>
      <c r="BQ2162" s="259"/>
      <c r="BR2162" s="259"/>
      <c r="BS2162" s="259"/>
      <c r="BT2162" s="259"/>
      <c r="BU2162" s="259"/>
      <c r="BV2162" s="259"/>
      <c r="BW2162" s="259"/>
      <c r="BX2162" s="259"/>
      <c r="BY2162" s="259"/>
      <c r="BZ2162" s="259"/>
      <c r="CA2162" s="259"/>
      <c r="CB2162" s="259"/>
      <c r="CC2162" s="259"/>
      <c r="CD2162" s="259"/>
      <c r="CE2162" s="259"/>
    </row>
    <row r="2163" spans="46:83" x14ac:dyDescent="0.15">
      <c r="AT2163" s="259"/>
      <c r="AU2163" s="259"/>
      <c r="AV2163" s="259"/>
      <c r="AW2163" s="259"/>
      <c r="AX2163" s="259"/>
      <c r="AY2163" s="259"/>
      <c r="AZ2163" s="259"/>
      <c r="BA2163" s="259"/>
      <c r="BB2163" s="259"/>
      <c r="BC2163" s="259"/>
      <c r="BD2163" s="259"/>
      <c r="BE2163" s="259"/>
      <c r="BF2163" s="259"/>
      <c r="BG2163" s="259"/>
      <c r="BH2163" s="259"/>
      <c r="BI2163" s="259"/>
      <c r="BJ2163" s="259"/>
      <c r="BK2163" s="259"/>
      <c r="BL2163" s="259"/>
      <c r="BM2163" s="259"/>
      <c r="BN2163" s="259"/>
      <c r="BO2163" s="259"/>
      <c r="BP2163" s="259"/>
      <c r="BQ2163" s="259"/>
      <c r="BR2163" s="259"/>
      <c r="BS2163" s="259"/>
      <c r="BT2163" s="259"/>
      <c r="BU2163" s="259"/>
      <c r="BV2163" s="259"/>
      <c r="BW2163" s="259"/>
      <c r="BX2163" s="259"/>
      <c r="BY2163" s="259"/>
      <c r="BZ2163" s="259"/>
      <c r="CA2163" s="259"/>
      <c r="CB2163" s="259"/>
      <c r="CC2163" s="259"/>
      <c r="CD2163" s="259"/>
      <c r="CE2163" s="259"/>
    </row>
    <row r="2164" spans="46:83" x14ac:dyDescent="0.15">
      <c r="AT2164" s="259"/>
      <c r="AU2164" s="259"/>
      <c r="AV2164" s="259"/>
      <c r="AW2164" s="259"/>
      <c r="AX2164" s="259"/>
      <c r="AY2164" s="259"/>
      <c r="AZ2164" s="259"/>
      <c r="BA2164" s="259"/>
      <c r="BB2164" s="259"/>
      <c r="BC2164" s="259"/>
      <c r="BD2164" s="259"/>
      <c r="BE2164" s="259"/>
      <c r="BF2164" s="259"/>
      <c r="BG2164" s="259"/>
      <c r="BH2164" s="259"/>
      <c r="BI2164" s="259"/>
      <c r="BJ2164" s="259"/>
      <c r="BK2164" s="259"/>
      <c r="BL2164" s="259"/>
      <c r="BM2164" s="259"/>
      <c r="BN2164" s="259"/>
      <c r="BO2164" s="259"/>
      <c r="BP2164" s="259"/>
      <c r="BQ2164" s="259"/>
      <c r="BR2164" s="259"/>
      <c r="BS2164" s="259"/>
      <c r="BT2164" s="259"/>
      <c r="BU2164" s="259"/>
      <c r="BV2164" s="259"/>
      <c r="BW2164" s="259"/>
      <c r="BX2164" s="259"/>
      <c r="BY2164" s="259"/>
      <c r="BZ2164" s="259"/>
      <c r="CA2164" s="259"/>
      <c r="CB2164" s="259"/>
      <c r="CC2164" s="259"/>
      <c r="CD2164" s="259"/>
      <c r="CE2164" s="259"/>
    </row>
    <row r="2165" spans="46:83" x14ac:dyDescent="0.15">
      <c r="AT2165" s="259"/>
      <c r="AU2165" s="259"/>
      <c r="AV2165" s="259"/>
      <c r="AW2165" s="259"/>
      <c r="AX2165" s="259"/>
      <c r="AY2165" s="259"/>
      <c r="AZ2165" s="259"/>
      <c r="BA2165" s="259"/>
      <c r="BB2165" s="259"/>
      <c r="BC2165" s="259"/>
      <c r="BD2165" s="259"/>
      <c r="BE2165" s="259"/>
      <c r="BF2165" s="259"/>
      <c r="BG2165" s="259"/>
      <c r="BH2165" s="259"/>
      <c r="BI2165" s="259"/>
      <c r="BJ2165" s="259"/>
      <c r="BK2165" s="259"/>
      <c r="BL2165" s="259"/>
      <c r="BM2165" s="259"/>
      <c r="BN2165" s="259"/>
      <c r="BO2165" s="259"/>
      <c r="BP2165" s="259"/>
      <c r="BQ2165" s="259"/>
      <c r="BR2165" s="259"/>
      <c r="BS2165" s="259"/>
      <c r="BT2165" s="259"/>
      <c r="BU2165" s="259"/>
      <c r="BV2165" s="259"/>
      <c r="BW2165" s="259"/>
      <c r="BX2165" s="259"/>
      <c r="BY2165" s="259"/>
      <c r="BZ2165" s="259"/>
      <c r="CA2165" s="259"/>
      <c r="CB2165" s="259"/>
      <c r="CC2165" s="259"/>
      <c r="CD2165" s="259"/>
      <c r="CE2165" s="259"/>
    </row>
    <row r="2166" spans="46:83" x14ac:dyDescent="0.15">
      <c r="AT2166" s="259"/>
      <c r="AU2166" s="259"/>
      <c r="AV2166" s="259"/>
      <c r="AW2166" s="259"/>
      <c r="AX2166" s="259"/>
      <c r="AY2166" s="259"/>
      <c r="AZ2166" s="259"/>
      <c r="BA2166" s="259"/>
      <c r="BB2166" s="259"/>
      <c r="BC2166" s="259"/>
      <c r="BD2166" s="259"/>
      <c r="BE2166" s="259"/>
      <c r="BF2166" s="259"/>
      <c r="BG2166" s="259"/>
      <c r="BH2166" s="259"/>
      <c r="BI2166" s="259"/>
      <c r="BJ2166" s="259"/>
      <c r="BK2166" s="259"/>
      <c r="BL2166" s="259"/>
      <c r="BM2166" s="259"/>
      <c r="BN2166" s="259"/>
      <c r="BO2166" s="259"/>
      <c r="BP2166" s="259"/>
      <c r="BQ2166" s="259"/>
      <c r="BR2166" s="259"/>
      <c r="BS2166" s="259"/>
      <c r="BT2166" s="259"/>
      <c r="BU2166" s="259"/>
      <c r="BV2166" s="259"/>
      <c r="BW2166" s="259"/>
      <c r="BX2166" s="259"/>
      <c r="BY2166" s="259"/>
      <c r="BZ2166" s="259"/>
      <c r="CA2166" s="259"/>
      <c r="CB2166" s="259"/>
      <c r="CC2166" s="259"/>
      <c r="CD2166" s="259"/>
      <c r="CE2166" s="259"/>
    </row>
    <row r="2167" spans="46:83" x14ac:dyDescent="0.15">
      <c r="AT2167" s="259"/>
      <c r="AU2167" s="259"/>
      <c r="AV2167" s="259"/>
      <c r="AW2167" s="259"/>
      <c r="AX2167" s="259"/>
      <c r="AY2167" s="259"/>
      <c r="AZ2167" s="259"/>
      <c r="BA2167" s="259"/>
      <c r="BB2167" s="259"/>
      <c r="BC2167" s="259"/>
      <c r="BD2167" s="259"/>
      <c r="BE2167" s="259"/>
      <c r="BF2167" s="259"/>
      <c r="BG2167" s="259"/>
      <c r="BH2167" s="259"/>
      <c r="BI2167" s="259"/>
      <c r="BJ2167" s="259"/>
      <c r="BK2167" s="259"/>
      <c r="BL2167" s="259"/>
      <c r="BM2167" s="259"/>
      <c r="BN2167" s="259"/>
      <c r="BO2167" s="259"/>
      <c r="BP2167" s="259"/>
      <c r="BQ2167" s="259"/>
      <c r="BR2167" s="259"/>
      <c r="BS2167" s="259"/>
      <c r="BT2167" s="259"/>
      <c r="BU2167" s="259"/>
      <c r="BV2167" s="259"/>
      <c r="BW2167" s="259"/>
      <c r="BX2167" s="259"/>
      <c r="BY2167" s="259"/>
      <c r="BZ2167" s="259"/>
      <c r="CA2167" s="259"/>
      <c r="CB2167" s="259"/>
      <c r="CC2167" s="259"/>
      <c r="CD2167" s="259"/>
      <c r="CE2167" s="259"/>
    </row>
    <row r="2168" spans="46:83" x14ac:dyDescent="0.15">
      <c r="AT2168" s="259"/>
      <c r="AU2168" s="259"/>
      <c r="AV2168" s="259"/>
      <c r="AW2168" s="259"/>
      <c r="AX2168" s="259"/>
      <c r="AY2168" s="259"/>
      <c r="AZ2168" s="259"/>
      <c r="BA2168" s="259"/>
      <c r="BB2168" s="259"/>
      <c r="BC2168" s="259"/>
      <c r="BD2168" s="259"/>
      <c r="BE2168" s="259"/>
      <c r="BF2168" s="259"/>
      <c r="BG2168" s="259"/>
      <c r="BH2168" s="259"/>
      <c r="BI2168" s="259"/>
      <c r="BJ2168" s="259"/>
      <c r="BK2168" s="259"/>
      <c r="BL2168" s="259"/>
      <c r="BM2168" s="259"/>
      <c r="BN2168" s="259"/>
      <c r="BO2168" s="259"/>
      <c r="BP2168" s="259"/>
      <c r="BQ2168" s="259"/>
      <c r="BR2168" s="259"/>
      <c r="BS2168" s="259"/>
      <c r="BT2168" s="259"/>
      <c r="BU2168" s="259"/>
      <c r="BV2168" s="259"/>
      <c r="BW2168" s="259"/>
      <c r="BX2168" s="259"/>
      <c r="BY2168" s="259"/>
      <c r="BZ2168" s="259"/>
      <c r="CA2168" s="259"/>
      <c r="CB2168" s="259"/>
      <c r="CC2168" s="259"/>
      <c r="CD2168" s="259"/>
      <c r="CE2168" s="259"/>
    </row>
    <row r="2169" spans="46:83" x14ac:dyDescent="0.15">
      <c r="AT2169" s="259"/>
      <c r="AU2169" s="259"/>
      <c r="AV2169" s="259"/>
      <c r="AW2169" s="259"/>
      <c r="AX2169" s="259"/>
      <c r="AY2169" s="259"/>
      <c r="AZ2169" s="259"/>
      <c r="BA2169" s="259"/>
      <c r="BB2169" s="259"/>
      <c r="BC2169" s="259"/>
      <c r="BD2169" s="259"/>
      <c r="BE2169" s="259"/>
      <c r="BF2169" s="259"/>
      <c r="BG2169" s="259"/>
      <c r="BH2169" s="259"/>
      <c r="BI2169" s="259"/>
      <c r="BJ2169" s="259"/>
      <c r="BK2169" s="259"/>
      <c r="BL2169" s="259"/>
      <c r="BM2169" s="259"/>
      <c r="BN2169" s="259"/>
      <c r="BO2169" s="259"/>
      <c r="BP2169" s="259"/>
      <c r="BQ2169" s="259"/>
      <c r="BR2169" s="259"/>
      <c r="BS2169" s="259"/>
      <c r="BT2169" s="259"/>
      <c r="BU2169" s="259"/>
      <c r="BV2169" s="259"/>
      <c r="BW2169" s="259"/>
      <c r="BX2169" s="259"/>
      <c r="BY2169" s="259"/>
      <c r="BZ2169" s="259"/>
      <c r="CA2169" s="259"/>
      <c r="CB2169" s="259"/>
      <c r="CC2169" s="259"/>
      <c r="CD2169" s="259"/>
      <c r="CE2169" s="259"/>
    </row>
    <row r="2170" spans="46:83" x14ac:dyDescent="0.15">
      <c r="AT2170" s="259"/>
      <c r="AU2170" s="259"/>
      <c r="AV2170" s="259"/>
      <c r="AW2170" s="259"/>
      <c r="AX2170" s="259"/>
      <c r="AY2170" s="259"/>
      <c r="AZ2170" s="259"/>
      <c r="BA2170" s="259"/>
      <c r="BB2170" s="259"/>
      <c r="BC2170" s="259"/>
      <c r="BD2170" s="259"/>
      <c r="BE2170" s="259"/>
      <c r="BF2170" s="259"/>
      <c r="BG2170" s="259"/>
      <c r="BH2170" s="259"/>
      <c r="BI2170" s="259"/>
      <c r="BJ2170" s="259"/>
      <c r="BK2170" s="259"/>
      <c r="BL2170" s="259"/>
      <c r="BM2170" s="259"/>
      <c r="BN2170" s="259"/>
      <c r="BO2170" s="259"/>
      <c r="BP2170" s="259"/>
      <c r="BQ2170" s="259"/>
      <c r="BR2170" s="259"/>
      <c r="BS2170" s="259"/>
      <c r="BT2170" s="259"/>
      <c r="BU2170" s="259"/>
      <c r="BV2170" s="259"/>
      <c r="BW2170" s="259"/>
      <c r="BX2170" s="259"/>
      <c r="BY2170" s="259"/>
      <c r="BZ2170" s="259"/>
      <c r="CA2170" s="259"/>
      <c r="CB2170" s="259"/>
      <c r="CC2170" s="259"/>
      <c r="CD2170" s="259"/>
      <c r="CE2170" s="259"/>
    </row>
    <row r="2171" spans="46:83" x14ac:dyDescent="0.15">
      <c r="AT2171" s="259"/>
      <c r="AU2171" s="259"/>
      <c r="AV2171" s="259"/>
      <c r="AW2171" s="259"/>
      <c r="AX2171" s="259"/>
      <c r="AY2171" s="259"/>
      <c r="AZ2171" s="259"/>
      <c r="BA2171" s="259"/>
      <c r="BB2171" s="259"/>
      <c r="BC2171" s="259"/>
      <c r="BD2171" s="259"/>
      <c r="BE2171" s="259"/>
      <c r="BF2171" s="259"/>
      <c r="BG2171" s="259"/>
      <c r="BH2171" s="259"/>
      <c r="BI2171" s="259"/>
      <c r="BJ2171" s="259"/>
      <c r="BK2171" s="259"/>
      <c r="BL2171" s="259"/>
      <c r="BM2171" s="259"/>
      <c r="BN2171" s="259"/>
      <c r="BO2171" s="259"/>
      <c r="BP2171" s="259"/>
      <c r="BQ2171" s="259"/>
      <c r="BR2171" s="259"/>
      <c r="BS2171" s="259"/>
      <c r="BT2171" s="259"/>
      <c r="BU2171" s="259"/>
      <c r="BV2171" s="259"/>
      <c r="BW2171" s="259"/>
      <c r="BX2171" s="259"/>
      <c r="BY2171" s="259"/>
      <c r="BZ2171" s="259"/>
      <c r="CA2171" s="259"/>
      <c r="CB2171" s="259"/>
      <c r="CC2171" s="259"/>
      <c r="CD2171" s="259"/>
      <c r="CE2171" s="259"/>
    </row>
    <row r="2172" spans="46:83" x14ac:dyDescent="0.15">
      <c r="AT2172" s="259"/>
      <c r="AU2172" s="259"/>
      <c r="AV2172" s="259"/>
      <c r="AW2172" s="259"/>
      <c r="AX2172" s="259"/>
      <c r="AY2172" s="259"/>
      <c r="AZ2172" s="259"/>
      <c r="BA2172" s="259"/>
      <c r="BB2172" s="259"/>
      <c r="BC2172" s="259"/>
      <c r="BD2172" s="259"/>
      <c r="BE2172" s="259"/>
      <c r="BF2172" s="259"/>
      <c r="BG2172" s="259"/>
      <c r="BH2172" s="259"/>
      <c r="BI2172" s="259"/>
      <c r="BJ2172" s="259"/>
      <c r="BK2172" s="259"/>
      <c r="BL2172" s="259"/>
      <c r="BM2172" s="259"/>
      <c r="BN2172" s="259"/>
      <c r="BO2172" s="259"/>
      <c r="BP2172" s="259"/>
      <c r="BQ2172" s="259"/>
      <c r="BR2172" s="259"/>
      <c r="BS2172" s="259"/>
      <c r="BT2172" s="259"/>
      <c r="BU2172" s="259"/>
      <c r="BV2172" s="259"/>
      <c r="BW2172" s="259"/>
      <c r="BX2172" s="259"/>
      <c r="BY2172" s="259"/>
      <c r="BZ2172" s="259"/>
      <c r="CA2172" s="259"/>
      <c r="CB2172" s="259"/>
      <c r="CC2172" s="259"/>
      <c r="CD2172" s="259"/>
      <c r="CE2172" s="259"/>
    </row>
    <row r="2173" spans="46:83" x14ac:dyDescent="0.15">
      <c r="AT2173" s="259"/>
      <c r="AU2173" s="259"/>
      <c r="AV2173" s="259"/>
      <c r="AW2173" s="259"/>
      <c r="AX2173" s="259"/>
      <c r="AY2173" s="259"/>
      <c r="AZ2173" s="259"/>
      <c r="BA2173" s="259"/>
      <c r="BB2173" s="259"/>
      <c r="BC2173" s="259"/>
      <c r="BD2173" s="259"/>
      <c r="BE2173" s="259"/>
      <c r="BF2173" s="259"/>
      <c r="BG2173" s="259"/>
      <c r="BH2173" s="259"/>
      <c r="BI2173" s="259"/>
      <c r="BJ2173" s="259"/>
      <c r="BK2173" s="259"/>
      <c r="BL2173" s="259"/>
      <c r="BM2173" s="259"/>
      <c r="BN2173" s="259"/>
      <c r="BO2173" s="259"/>
      <c r="BP2173" s="259"/>
      <c r="BQ2173" s="259"/>
      <c r="BR2173" s="259"/>
      <c r="BS2173" s="259"/>
      <c r="BT2173" s="259"/>
      <c r="BU2173" s="259"/>
      <c r="BV2173" s="259"/>
      <c r="BW2173" s="259"/>
      <c r="BX2173" s="259"/>
      <c r="BY2173" s="259"/>
      <c r="BZ2173" s="259"/>
      <c r="CA2173" s="259"/>
      <c r="CB2173" s="259"/>
      <c r="CC2173" s="259"/>
      <c r="CD2173" s="259"/>
      <c r="CE2173" s="259"/>
    </row>
    <row r="2174" spans="46:83" x14ac:dyDescent="0.15">
      <c r="AT2174" s="259"/>
      <c r="AU2174" s="259"/>
      <c r="AV2174" s="259"/>
      <c r="AW2174" s="259"/>
      <c r="AX2174" s="259"/>
      <c r="AY2174" s="259"/>
      <c r="AZ2174" s="259"/>
      <c r="BA2174" s="259"/>
      <c r="BB2174" s="259"/>
      <c r="BC2174" s="259"/>
      <c r="BD2174" s="259"/>
      <c r="BE2174" s="259"/>
      <c r="BF2174" s="259"/>
      <c r="BG2174" s="259"/>
      <c r="BH2174" s="259"/>
      <c r="BI2174" s="259"/>
      <c r="BJ2174" s="259"/>
      <c r="BK2174" s="259"/>
      <c r="BL2174" s="259"/>
      <c r="BM2174" s="259"/>
      <c r="BN2174" s="259"/>
      <c r="BO2174" s="259"/>
      <c r="BP2174" s="259"/>
      <c r="BQ2174" s="259"/>
      <c r="BR2174" s="259"/>
      <c r="BS2174" s="259"/>
      <c r="BT2174" s="259"/>
      <c r="BU2174" s="259"/>
      <c r="BV2174" s="259"/>
      <c r="BW2174" s="259"/>
      <c r="BX2174" s="259"/>
      <c r="BY2174" s="259"/>
      <c r="BZ2174" s="259"/>
      <c r="CA2174" s="259"/>
      <c r="CB2174" s="259"/>
      <c r="CC2174" s="259"/>
      <c r="CD2174" s="259"/>
      <c r="CE2174" s="259"/>
    </row>
    <row r="2175" spans="46:83" x14ac:dyDescent="0.15">
      <c r="AT2175" s="259"/>
      <c r="AU2175" s="259"/>
      <c r="AV2175" s="259"/>
      <c r="AW2175" s="259"/>
      <c r="AX2175" s="259"/>
      <c r="AY2175" s="259"/>
      <c r="AZ2175" s="259"/>
      <c r="BA2175" s="259"/>
      <c r="BB2175" s="259"/>
      <c r="BC2175" s="259"/>
      <c r="BD2175" s="259"/>
      <c r="BE2175" s="259"/>
      <c r="BF2175" s="259"/>
      <c r="BG2175" s="259"/>
      <c r="BH2175" s="259"/>
      <c r="BI2175" s="259"/>
      <c r="BJ2175" s="259"/>
      <c r="BK2175" s="259"/>
      <c r="BL2175" s="259"/>
      <c r="BM2175" s="259"/>
      <c r="BN2175" s="259"/>
      <c r="BO2175" s="259"/>
      <c r="BP2175" s="259"/>
      <c r="BQ2175" s="259"/>
      <c r="BR2175" s="259"/>
      <c r="BS2175" s="259"/>
      <c r="BT2175" s="259"/>
      <c r="BU2175" s="259"/>
      <c r="BV2175" s="259"/>
      <c r="BW2175" s="259"/>
      <c r="BX2175" s="259"/>
      <c r="BY2175" s="259"/>
      <c r="BZ2175" s="259"/>
      <c r="CA2175" s="259"/>
      <c r="CB2175" s="259"/>
      <c r="CC2175" s="259"/>
      <c r="CD2175" s="259"/>
      <c r="CE2175" s="259"/>
    </row>
    <row r="2176" spans="46:83" x14ac:dyDescent="0.15">
      <c r="AT2176" s="259"/>
      <c r="AU2176" s="259"/>
      <c r="AV2176" s="259"/>
      <c r="AW2176" s="259"/>
      <c r="AX2176" s="259"/>
      <c r="AY2176" s="259"/>
      <c r="AZ2176" s="259"/>
      <c r="BA2176" s="259"/>
      <c r="BB2176" s="259"/>
      <c r="BC2176" s="259"/>
      <c r="BD2176" s="259"/>
      <c r="BE2176" s="259"/>
      <c r="BF2176" s="259"/>
      <c r="BG2176" s="259"/>
      <c r="BH2176" s="259"/>
      <c r="BI2176" s="259"/>
      <c r="BJ2176" s="259"/>
      <c r="BK2176" s="259"/>
      <c r="BL2176" s="259"/>
      <c r="BM2176" s="259"/>
      <c r="BN2176" s="259"/>
      <c r="BO2176" s="259"/>
      <c r="BP2176" s="259"/>
      <c r="BQ2176" s="259"/>
      <c r="BR2176" s="259"/>
      <c r="BS2176" s="259"/>
      <c r="BT2176" s="259"/>
      <c r="BU2176" s="259"/>
      <c r="BV2176" s="259"/>
      <c r="BW2176" s="259"/>
      <c r="BX2176" s="259"/>
      <c r="BY2176" s="259"/>
      <c r="BZ2176" s="259"/>
      <c r="CA2176" s="259"/>
      <c r="CB2176" s="259"/>
      <c r="CC2176" s="259"/>
      <c r="CD2176" s="259"/>
      <c r="CE2176" s="259"/>
    </row>
    <row r="2177" spans="46:83" x14ac:dyDescent="0.15">
      <c r="AT2177" s="259"/>
      <c r="AU2177" s="259"/>
      <c r="AV2177" s="259"/>
      <c r="AW2177" s="259"/>
      <c r="AX2177" s="259"/>
      <c r="AY2177" s="259"/>
      <c r="AZ2177" s="259"/>
      <c r="BA2177" s="259"/>
      <c r="BB2177" s="259"/>
      <c r="BC2177" s="259"/>
      <c r="BD2177" s="259"/>
      <c r="BE2177" s="259"/>
      <c r="BF2177" s="259"/>
      <c r="BG2177" s="259"/>
      <c r="BH2177" s="259"/>
      <c r="BI2177" s="259"/>
      <c r="BJ2177" s="259"/>
      <c r="BK2177" s="259"/>
      <c r="BL2177" s="259"/>
      <c r="BM2177" s="259"/>
      <c r="BN2177" s="259"/>
      <c r="BO2177" s="259"/>
      <c r="BP2177" s="259"/>
      <c r="BQ2177" s="259"/>
      <c r="BR2177" s="259"/>
      <c r="BS2177" s="259"/>
      <c r="BT2177" s="259"/>
      <c r="BU2177" s="259"/>
      <c r="BV2177" s="259"/>
      <c r="BW2177" s="259"/>
      <c r="BX2177" s="259"/>
      <c r="BY2177" s="259"/>
      <c r="BZ2177" s="259"/>
      <c r="CA2177" s="259"/>
      <c r="CB2177" s="259"/>
      <c r="CC2177" s="259"/>
      <c r="CD2177" s="259"/>
      <c r="CE2177" s="259"/>
    </row>
    <row r="2178" spans="46:83" x14ac:dyDescent="0.15">
      <c r="AT2178" s="259"/>
      <c r="AU2178" s="259"/>
      <c r="AV2178" s="259"/>
      <c r="AW2178" s="259"/>
      <c r="AX2178" s="259"/>
      <c r="AY2178" s="259"/>
      <c r="AZ2178" s="259"/>
      <c r="BA2178" s="259"/>
      <c r="BB2178" s="259"/>
      <c r="BC2178" s="259"/>
      <c r="BD2178" s="259"/>
      <c r="BE2178" s="259"/>
      <c r="BF2178" s="259"/>
      <c r="BG2178" s="259"/>
      <c r="BH2178" s="259"/>
      <c r="BI2178" s="259"/>
      <c r="BJ2178" s="259"/>
      <c r="BK2178" s="259"/>
      <c r="BL2178" s="259"/>
      <c r="BM2178" s="259"/>
      <c r="BN2178" s="259"/>
      <c r="BO2178" s="259"/>
      <c r="BP2178" s="259"/>
      <c r="BQ2178" s="259"/>
      <c r="BR2178" s="259"/>
      <c r="BS2178" s="259"/>
      <c r="BT2178" s="259"/>
      <c r="BU2178" s="259"/>
      <c r="BV2178" s="259"/>
      <c r="BW2178" s="259"/>
      <c r="BX2178" s="259"/>
      <c r="BY2178" s="259"/>
      <c r="BZ2178" s="259"/>
      <c r="CA2178" s="259"/>
      <c r="CB2178" s="259"/>
      <c r="CC2178" s="259"/>
      <c r="CD2178" s="259"/>
      <c r="CE2178" s="259"/>
    </row>
    <row r="2179" spans="46:83" x14ac:dyDescent="0.15">
      <c r="AT2179" s="259"/>
      <c r="AU2179" s="259"/>
      <c r="AV2179" s="259"/>
      <c r="AW2179" s="259"/>
      <c r="AX2179" s="259"/>
      <c r="AY2179" s="259"/>
      <c r="AZ2179" s="259"/>
      <c r="BA2179" s="259"/>
      <c r="BB2179" s="259"/>
      <c r="BC2179" s="259"/>
      <c r="BD2179" s="259"/>
      <c r="BE2179" s="259"/>
      <c r="BF2179" s="259"/>
      <c r="BG2179" s="259"/>
      <c r="BH2179" s="259"/>
      <c r="BI2179" s="259"/>
      <c r="BJ2179" s="259"/>
      <c r="BK2179" s="259"/>
      <c r="BL2179" s="259"/>
      <c r="BM2179" s="259"/>
      <c r="BN2179" s="259"/>
      <c r="BO2179" s="259"/>
      <c r="BP2179" s="259"/>
      <c r="BQ2179" s="259"/>
      <c r="BR2179" s="259"/>
      <c r="BS2179" s="259"/>
      <c r="BT2179" s="259"/>
      <c r="BU2179" s="259"/>
      <c r="BV2179" s="259"/>
      <c r="BW2179" s="259"/>
      <c r="BX2179" s="259"/>
      <c r="BY2179" s="259"/>
      <c r="BZ2179" s="259"/>
      <c r="CA2179" s="259"/>
      <c r="CB2179" s="259"/>
      <c r="CC2179" s="259"/>
      <c r="CD2179" s="259"/>
      <c r="CE2179" s="259"/>
    </row>
    <row r="2180" spans="46:83" x14ac:dyDescent="0.15">
      <c r="AT2180" s="259"/>
      <c r="AU2180" s="259"/>
      <c r="AV2180" s="259"/>
      <c r="AW2180" s="259"/>
      <c r="AX2180" s="259"/>
      <c r="AY2180" s="259"/>
      <c r="AZ2180" s="259"/>
      <c r="BA2180" s="259"/>
      <c r="BB2180" s="259"/>
      <c r="BC2180" s="259"/>
      <c r="BD2180" s="259"/>
      <c r="BE2180" s="259"/>
      <c r="BF2180" s="259"/>
      <c r="BG2180" s="259"/>
      <c r="BH2180" s="259"/>
      <c r="BI2180" s="259"/>
      <c r="BJ2180" s="259"/>
      <c r="BK2180" s="259"/>
      <c r="BL2180" s="259"/>
      <c r="BM2180" s="259"/>
      <c r="BN2180" s="259"/>
      <c r="BO2180" s="259"/>
      <c r="BP2180" s="259"/>
      <c r="BQ2180" s="259"/>
      <c r="BR2180" s="259"/>
      <c r="BS2180" s="259"/>
      <c r="BT2180" s="259"/>
      <c r="BU2180" s="259"/>
      <c r="BV2180" s="259"/>
      <c r="BW2180" s="259"/>
      <c r="BX2180" s="259"/>
      <c r="BY2180" s="259"/>
      <c r="BZ2180" s="259"/>
      <c r="CA2180" s="259"/>
      <c r="CB2180" s="259"/>
      <c r="CC2180" s="259"/>
      <c r="CD2180" s="259"/>
      <c r="CE2180" s="259"/>
    </row>
    <row r="2181" spans="46:83" x14ac:dyDescent="0.15">
      <c r="AT2181" s="259"/>
      <c r="AU2181" s="259"/>
      <c r="AV2181" s="259"/>
      <c r="AW2181" s="259"/>
      <c r="AX2181" s="259"/>
      <c r="AY2181" s="259"/>
      <c r="AZ2181" s="259"/>
      <c r="BA2181" s="259"/>
      <c r="BB2181" s="259"/>
      <c r="BC2181" s="259"/>
      <c r="BD2181" s="259"/>
      <c r="BE2181" s="259"/>
      <c r="BF2181" s="259"/>
      <c r="BG2181" s="259"/>
      <c r="BH2181" s="259"/>
      <c r="BI2181" s="259"/>
      <c r="BJ2181" s="259"/>
      <c r="BK2181" s="259"/>
      <c r="BL2181" s="259"/>
      <c r="BM2181" s="259"/>
      <c r="BN2181" s="259"/>
      <c r="BO2181" s="259"/>
      <c r="BP2181" s="259"/>
      <c r="BQ2181" s="259"/>
      <c r="BR2181" s="259"/>
      <c r="BS2181" s="259"/>
      <c r="BT2181" s="259"/>
      <c r="BU2181" s="259"/>
      <c r="BV2181" s="259"/>
      <c r="BW2181" s="259"/>
      <c r="BX2181" s="259"/>
      <c r="BY2181" s="259"/>
      <c r="BZ2181" s="259"/>
      <c r="CA2181" s="259"/>
      <c r="CB2181" s="259"/>
      <c r="CC2181" s="259"/>
      <c r="CD2181" s="259"/>
      <c r="CE2181" s="259"/>
    </row>
    <row r="2182" spans="46:83" x14ac:dyDescent="0.15">
      <c r="AT2182" s="259"/>
      <c r="AU2182" s="259"/>
      <c r="AV2182" s="259"/>
      <c r="AW2182" s="259"/>
      <c r="AX2182" s="259"/>
      <c r="AY2182" s="259"/>
      <c r="AZ2182" s="259"/>
      <c r="BA2182" s="259"/>
      <c r="BB2182" s="259"/>
      <c r="BC2182" s="259"/>
      <c r="BD2182" s="259"/>
      <c r="BE2182" s="259"/>
      <c r="BF2182" s="259"/>
      <c r="BG2182" s="259"/>
      <c r="BH2182" s="259"/>
      <c r="BI2182" s="259"/>
      <c r="BJ2182" s="259"/>
      <c r="BK2182" s="259"/>
      <c r="BL2182" s="259"/>
      <c r="BM2182" s="259"/>
      <c r="BN2182" s="259"/>
      <c r="BO2182" s="259"/>
      <c r="BP2182" s="259"/>
      <c r="BQ2182" s="259"/>
      <c r="BR2182" s="259"/>
      <c r="BS2182" s="259"/>
      <c r="BT2182" s="259"/>
      <c r="BU2182" s="259"/>
      <c r="BV2182" s="259"/>
      <c r="BW2182" s="259"/>
      <c r="BX2182" s="259"/>
      <c r="BY2182" s="259"/>
      <c r="BZ2182" s="259"/>
      <c r="CA2182" s="259"/>
      <c r="CB2182" s="259"/>
      <c r="CC2182" s="259"/>
      <c r="CD2182" s="259"/>
      <c r="CE2182" s="259"/>
    </row>
    <row r="2183" spans="46:83" x14ac:dyDescent="0.15">
      <c r="AT2183" s="259"/>
      <c r="AU2183" s="259"/>
      <c r="AV2183" s="259"/>
      <c r="AW2183" s="259"/>
      <c r="AX2183" s="259"/>
      <c r="AY2183" s="259"/>
      <c r="AZ2183" s="259"/>
      <c r="BA2183" s="259"/>
      <c r="BB2183" s="259"/>
      <c r="BC2183" s="259"/>
      <c r="BD2183" s="259"/>
      <c r="BE2183" s="259"/>
      <c r="BF2183" s="259"/>
      <c r="BG2183" s="259"/>
      <c r="BH2183" s="259"/>
      <c r="BI2183" s="259"/>
      <c r="BJ2183" s="259"/>
      <c r="BK2183" s="259"/>
      <c r="BL2183" s="259"/>
      <c r="BM2183" s="259"/>
      <c r="BN2183" s="259"/>
      <c r="BO2183" s="259"/>
      <c r="BP2183" s="259"/>
      <c r="BQ2183" s="259"/>
      <c r="BR2183" s="259"/>
      <c r="BS2183" s="259"/>
      <c r="BT2183" s="259"/>
      <c r="BU2183" s="259"/>
      <c r="BV2183" s="259"/>
      <c r="BW2183" s="259"/>
      <c r="BX2183" s="259"/>
      <c r="BY2183" s="259"/>
      <c r="BZ2183" s="259"/>
      <c r="CA2183" s="259"/>
      <c r="CB2183" s="259"/>
      <c r="CC2183" s="259"/>
      <c r="CD2183" s="259"/>
      <c r="CE2183" s="259"/>
    </row>
    <row r="2184" spans="46:83" x14ac:dyDescent="0.15">
      <c r="AT2184" s="259"/>
      <c r="AU2184" s="259"/>
      <c r="AV2184" s="259"/>
      <c r="AW2184" s="259"/>
      <c r="AX2184" s="259"/>
      <c r="AY2184" s="259"/>
      <c r="AZ2184" s="259"/>
      <c r="BA2184" s="259"/>
      <c r="BB2184" s="259"/>
      <c r="BC2184" s="259"/>
      <c r="BD2184" s="259"/>
      <c r="BE2184" s="259"/>
      <c r="BF2184" s="259"/>
      <c r="BG2184" s="259"/>
      <c r="BH2184" s="259"/>
      <c r="BI2184" s="259"/>
      <c r="BJ2184" s="259"/>
      <c r="BK2184" s="259"/>
      <c r="BL2184" s="259"/>
      <c r="BM2184" s="259"/>
      <c r="BN2184" s="259"/>
      <c r="BO2184" s="259"/>
      <c r="BP2184" s="259"/>
      <c r="BQ2184" s="259"/>
      <c r="BR2184" s="259"/>
      <c r="BS2184" s="259"/>
      <c r="BT2184" s="259"/>
      <c r="BU2184" s="259"/>
      <c r="BV2184" s="259"/>
      <c r="BW2184" s="259"/>
      <c r="BX2184" s="259"/>
      <c r="BY2184" s="259"/>
      <c r="BZ2184" s="259"/>
      <c r="CA2184" s="259"/>
      <c r="CB2184" s="259"/>
      <c r="CC2184" s="259"/>
      <c r="CD2184" s="259"/>
      <c r="CE2184" s="259"/>
    </row>
    <row r="2185" spans="46:83" x14ac:dyDescent="0.15">
      <c r="AT2185" s="259"/>
      <c r="AU2185" s="259"/>
      <c r="AV2185" s="259"/>
      <c r="AW2185" s="259"/>
      <c r="AX2185" s="259"/>
      <c r="AY2185" s="259"/>
      <c r="AZ2185" s="259"/>
      <c r="BA2185" s="259"/>
      <c r="BB2185" s="259"/>
      <c r="BC2185" s="259"/>
      <c r="BD2185" s="259"/>
      <c r="BE2185" s="259"/>
      <c r="BF2185" s="259"/>
      <c r="BG2185" s="259"/>
      <c r="BH2185" s="259"/>
      <c r="BI2185" s="259"/>
      <c r="BJ2185" s="259"/>
      <c r="BK2185" s="259"/>
      <c r="BL2185" s="259"/>
      <c r="BM2185" s="259"/>
      <c r="BN2185" s="259"/>
      <c r="BO2185" s="259"/>
      <c r="BP2185" s="259"/>
      <c r="BQ2185" s="259"/>
      <c r="BR2185" s="259"/>
      <c r="BS2185" s="259"/>
      <c r="BT2185" s="259"/>
      <c r="BU2185" s="259"/>
      <c r="BV2185" s="259"/>
      <c r="BW2185" s="259"/>
      <c r="BX2185" s="259"/>
      <c r="BY2185" s="259"/>
      <c r="BZ2185" s="259"/>
      <c r="CA2185" s="259"/>
      <c r="CB2185" s="259"/>
      <c r="CC2185" s="259"/>
      <c r="CD2185" s="259"/>
      <c r="CE2185" s="259"/>
    </row>
    <row r="2186" spans="46:83" x14ac:dyDescent="0.15">
      <c r="AT2186" s="259"/>
      <c r="AU2186" s="259"/>
      <c r="AV2186" s="259"/>
      <c r="AW2186" s="259"/>
      <c r="AX2186" s="259"/>
      <c r="AY2186" s="259"/>
      <c r="AZ2186" s="259"/>
      <c r="BA2186" s="259"/>
      <c r="BB2186" s="259"/>
      <c r="BC2186" s="259"/>
      <c r="BD2186" s="259"/>
      <c r="BE2186" s="259"/>
      <c r="BF2186" s="259"/>
      <c r="BG2186" s="259"/>
      <c r="BH2186" s="259"/>
      <c r="BI2186" s="259"/>
      <c r="BJ2186" s="259"/>
      <c r="BK2186" s="259"/>
      <c r="BL2186" s="259"/>
      <c r="BM2186" s="259"/>
      <c r="BN2186" s="259"/>
      <c r="BO2186" s="259"/>
      <c r="BP2186" s="259"/>
      <c r="BQ2186" s="259"/>
      <c r="BR2186" s="259"/>
      <c r="BS2186" s="259"/>
      <c r="BT2186" s="259"/>
      <c r="BU2186" s="259"/>
      <c r="BV2186" s="259"/>
      <c r="BW2186" s="259"/>
      <c r="BX2186" s="259"/>
      <c r="BY2186" s="259"/>
      <c r="BZ2186" s="259"/>
      <c r="CA2186" s="259"/>
      <c r="CB2186" s="259"/>
      <c r="CC2186" s="259"/>
      <c r="CD2186" s="259"/>
      <c r="CE2186" s="259"/>
    </row>
    <row r="2187" spans="46:83" x14ac:dyDescent="0.15">
      <c r="AT2187" s="259"/>
      <c r="AU2187" s="259"/>
      <c r="AV2187" s="259"/>
      <c r="AW2187" s="259"/>
      <c r="AX2187" s="259"/>
      <c r="AY2187" s="259"/>
      <c r="AZ2187" s="259"/>
      <c r="BA2187" s="259"/>
      <c r="BB2187" s="259"/>
      <c r="BC2187" s="259"/>
      <c r="BD2187" s="259"/>
      <c r="BE2187" s="259"/>
      <c r="BF2187" s="259"/>
      <c r="BG2187" s="259"/>
      <c r="BH2187" s="259"/>
      <c r="BI2187" s="259"/>
      <c r="BJ2187" s="259"/>
      <c r="BK2187" s="259"/>
      <c r="BL2187" s="259"/>
      <c r="BM2187" s="259"/>
      <c r="BN2187" s="259"/>
      <c r="BO2187" s="259"/>
      <c r="BP2187" s="259"/>
      <c r="BQ2187" s="259"/>
      <c r="BR2187" s="259"/>
      <c r="BS2187" s="259"/>
      <c r="BT2187" s="259"/>
      <c r="BU2187" s="259"/>
      <c r="BV2187" s="259"/>
      <c r="BW2187" s="259"/>
      <c r="BX2187" s="259"/>
      <c r="BY2187" s="259"/>
      <c r="BZ2187" s="259"/>
      <c r="CA2187" s="259"/>
      <c r="CB2187" s="259"/>
      <c r="CC2187" s="259"/>
      <c r="CD2187" s="259"/>
      <c r="CE2187" s="259"/>
    </row>
    <row r="2188" spans="46:83" x14ac:dyDescent="0.15">
      <c r="AT2188" s="259"/>
      <c r="AU2188" s="259"/>
      <c r="AV2188" s="259"/>
      <c r="AW2188" s="259"/>
      <c r="AX2188" s="259"/>
      <c r="AY2188" s="259"/>
      <c r="AZ2188" s="259"/>
      <c r="BA2188" s="259"/>
      <c r="BB2188" s="259"/>
      <c r="BC2188" s="259"/>
      <c r="BD2188" s="259"/>
      <c r="BE2188" s="259"/>
      <c r="BF2188" s="259"/>
      <c r="BG2188" s="259"/>
      <c r="BH2188" s="259"/>
      <c r="BI2188" s="259"/>
      <c r="BJ2188" s="259"/>
      <c r="BK2188" s="259"/>
      <c r="BL2188" s="259"/>
      <c r="BM2188" s="259"/>
      <c r="BN2188" s="259"/>
      <c r="BO2188" s="259"/>
      <c r="BP2188" s="259"/>
      <c r="BQ2188" s="259"/>
      <c r="BR2188" s="259"/>
      <c r="BS2188" s="259"/>
      <c r="BT2188" s="259"/>
      <c r="BU2188" s="259"/>
      <c r="BV2188" s="259"/>
      <c r="BW2188" s="259"/>
      <c r="BX2188" s="259"/>
      <c r="BY2188" s="259"/>
      <c r="BZ2188" s="259"/>
      <c r="CA2188" s="259"/>
      <c r="CB2188" s="259"/>
      <c r="CC2188" s="259"/>
      <c r="CD2188" s="259"/>
      <c r="CE2188" s="259"/>
    </row>
    <row r="2189" spans="46:83" x14ac:dyDescent="0.15">
      <c r="AT2189" s="259"/>
      <c r="AU2189" s="259"/>
      <c r="AV2189" s="259"/>
      <c r="AW2189" s="259"/>
      <c r="AX2189" s="259"/>
      <c r="AY2189" s="259"/>
      <c r="AZ2189" s="259"/>
      <c r="BA2189" s="259"/>
      <c r="BB2189" s="259"/>
      <c r="BC2189" s="259"/>
      <c r="BD2189" s="259"/>
      <c r="BE2189" s="259"/>
      <c r="BF2189" s="259"/>
      <c r="BG2189" s="259"/>
      <c r="BH2189" s="259"/>
      <c r="BI2189" s="259"/>
      <c r="BJ2189" s="259"/>
      <c r="BK2189" s="259"/>
      <c r="BL2189" s="259"/>
      <c r="BM2189" s="259"/>
      <c r="BN2189" s="259"/>
      <c r="BO2189" s="259"/>
      <c r="BP2189" s="259"/>
      <c r="BQ2189" s="259"/>
      <c r="BR2189" s="259"/>
      <c r="BS2189" s="259"/>
      <c r="BT2189" s="259"/>
      <c r="BU2189" s="259"/>
      <c r="BV2189" s="259"/>
      <c r="BW2189" s="259"/>
      <c r="BX2189" s="259"/>
      <c r="BY2189" s="259"/>
      <c r="BZ2189" s="259"/>
      <c r="CA2189" s="259"/>
      <c r="CB2189" s="259"/>
      <c r="CC2189" s="259"/>
      <c r="CD2189" s="259"/>
      <c r="CE2189" s="259"/>
    </row>
    <row r="2190" spans="46:83" x14ac:dyDescent="0.15">
      <c r="AT2190" s="259"/>
      <c r="AU2190" s="259"/>
      <c r="AV2190" s="259"/>
      <c r="AW2190" s="259"/>
      <c r="AX2190" s="259"/>
      <c r="AY2190" s="259"/>
      <c r="AZ2190" s="259"/>
      <c r="BA2190" s="259"/>
      <c r="BB2190" s="259"/>
      <c r="BC2190" s="259"/>
      <c r="BD2190" s="259"/>
      <c r="BE2190" s="259"/>
      <c r="BF2190" s="259"/>
      <c r="BG2190" s="259"/>
      <c r="BH2190" s="259"/>
      <c r="BI2190" s="259"/>
      <c r="BJ2190" s="259"/>
      <c r="BK2190" s="259"/>
      <c r="BL2190" s="259"/>
      <c r="BM2190" s="259"/>
      <c r="BN2190" s="259"/>
      <c r="BO2190" s="259"/>
      <c r="BP2190" s="259"/>
      <c r="BQ2190" s="259"/>
      <c r="BR2190" s="259"/>
      <c r="BS2190" s="259"/>
      <c r="BT2190" s="259"/>
      <c r="BU2190" s="259"/>
      <c r="BV2190" s="259"/>
      <c r="BW2190" s="259"/>
      <c r="BX2190" s="259"/>
      <c r="BY2190" s="259"/>
      <c r="BZ2190" s="259"/>
      <c r="CA2190" s="259"/>
      <c r="CB2190" s="259"/>
      <c r="CC2190" s="259"/>
      <c r="CD2190" s="259"/>
      <c r="CE2190" s="259"/>
    </row>
    <row r="2191" spans="46:83" x14ac:dyDescent="0.15">
      <c r="AT2191" s="259"/>
      <c r="AU2191" s="259"/>
      <c r="AV2191" s="259"/>
      <c r="AW2191" s="259"/>
      <c r="AX2191" s="259"/>
      <c r="AY2191" s="259"/>
      <c r="AZ2191" s="259"/>
      <c r="BA2191" s="259"/>
      <c r="BB2191" s="259"/>
      <c r="BC2191" s="259"/>
      <c r="BD2191" s="259"/>
      <c r="BE2191" s="259"/>
      <c r="BF2191" s="259"/>
      <c r="BG2191" s="259"/>
      <c r="BH2191" s="259"/>
      <c r="BI2191" s="259"/>
      <c r="BJ2191" s="259"/>
      <c r="BK2191" s="259"/>
      <c r="BL2191" s="259"/>
      <c r="BM2191" s="259"/>
      <c r="BN2191" s="259"/>
      <c r="BO2191" s="259"/>
      <c r="BP2191" s="259"/>
      <c r="BQ2191" s="259"/>
      <c r="BR2191" s="259"/>
      <c r="BS2191" s="259"/>
      <c r="BT2191" s="259"/>
      <c r="BU2191" s="259"/>
      <c r="BV2191" s="259"/>
      <c r="BW2191" s="259"/>
      <c r="BX2191" s="259"/>
      <c r="BY2191" s="259"/>
      <c r="BZ2191" s="259"/>
      <c r="CA2191" s="259"/>
      <c r="CB2191" s="259"/>
      <c r="CC2191" s="259"/>
      <c r="CD2191" s="259"/>
      <c r="CE2191" s="259"/>
    </row>
    <row r="2192" spans="46:83" x14ac:dyDescent="0.15">
      <c r="AT2192" s="259"/>
      <c r="AU2192" s="259"/>
      <c r="AV2192" s="259"/>
      <c r="AW2192" s="259"/>
      <c r="AX2192" s="259"/>
      <c r="AY2192" s="259"/>
      <c r="AZ2192" s="259"/>
      <c r="BA2192" s="259"/>
      <c r="BB2192" s="259"/>
      <c r="BC2192" s="259"/>
      <c r="BD2192" s="259"/>
      <c r="BE2192" s="259"/>
      <c r="BF2192" s="259"/>
      <c r="BG2192" s="259"/>
      <c r="BH2192" s="259"/>
      <c r="BI2192" s="259"/>
      <c r="BJ2192" s="259"/>
      <c r="BK2192" s="259"/>
      <c r="BL2192" s="259"/>
      <c r="BM2192" s="259"/>
      <c r="BN2192" s="259"/>
      <c r="BO2192" s="259"/>
      <c r="BP2192" s="259"/>
      <c r="BQ2192" s="259"/>
      <c r="BR2192" s="259"/>
      <c r="BS2192" s="259"/>
      <c r="BT2192" s="259"/>
      <c r="BU2192" s="259"/>
      <c r="BV2192" s="259"/>
      <c r="BW2192" s="259"/>
      <c r="BX2192" s="259"/>
      <c r="BY2192" s="259"/>
      <c r="BZ2192" s="259"/>
      <c r="CA2192" s="259"/>
      <c r="CB2192" s="259"/>
      <c r="CC2192" s="259"/>
      <c r="CD2192" s="259"/>
      <c r="CE2192" s="259"/>
    </row>
    <row r="2193" spans="46:83" x14ac:dyDescent="0.15">
      <c r="AT2193" s="259"/>
      <c r="AU2193" s="259"/>
      <c r="AV2193" s="259"/>
      <c r="AW2193" s="259"/>
      <c r="AX2193" s="259"/>
      <c r="AY2193" s="259"/>
      <c r="AZ2193" s="259"/>
      <c r="BA2193" s="259"/>
      <c r="BB2193" s="259"/>
      <c r="BC2193" s="259"/>
      <c r="BD2193" s="259"/>
      <c r="BE2193" s="259"/>
      <c r="BF2193" s="259"/>
      <c r="BG2193" s="259"/>
      <c r="BH2193" s="259"/>
      <c r="BI2193" s="259"/>
      <c r="BJ2193" s="259"/>
      <c r="BK2193" s="259"/>
      <c r="BL2193" s="259"/>
      <c r="BM2193" s="259"/>
      <c r="BN2193" s="259"/>
      <c r="BO2193" s="259"/>
      <c r="BP2193" s="259"/>
      <c r="BQ2193" s="259"/>
      <c r="BR2193" s="259"/>
      <c r="BS2193" s="259"/>
      <c r="BT2193" s="259"/>
      <c r="BU2193" s="259"/>
      <c r="BV2193" s="259"/>
      <c r="BW2193" s="259"/>
      <c r="BX2193" s="259"/>
      <c r="BY2193" s="259"/>
      <c r="BZ2193" s="259"/>
      <c r="CA2193" s="259"/>
      <c r="CB2193" s="259"/>
      <c r="CC2193" s="259"/>
      <c r="CD2193" s="259"/>
      <c r="CE2193" s="259"/>
    </row>
    <row r="2194" spans="46:83" x14ac:dyDescent="0.15">
      <c r="AT2194" s="259"/>
      <c r="AU2194" s="259"/>
      <c r="AV2194" s="259"/>
      <c r="AW2194" s="259"/>
      <c r="AX2194" s="259"/>
      <c r="AY2194" s="259"/>
      <c r="AZ2194" s="259"/>
      <c r="BA2194" s="259"/>
      <c r="BB2194" s="259"/>
      <c r="BC2194" s="259"/>
      <c r="BD2194" s="259"/>
      <c r="BE2194" s="259"/>
      <c r="BF2194" s="259"/>
      <c r="BG2194" s="259"/>
      <c r="BH2194" s="259"/>
      <c r="BI2194" s="259"/>
      <c r="BJ2194" s="259"/>
      <c r="BK2194" s="259"/>
      <c r="BL2194" s="259"/>
      <c r="BM2194" s="259"/>
      <c r="BN2194" s="259"/>
      <c r="BO2194" s="259"/>
      <c r="BP2194" s="259"/>
      <c r="BQ2194" s="259"/>
      <c r="BR2194" s="259"/>
      <c r="BS2194" s="259"/>
      <c r="BT2194" s="259"/>
      <c r="BU2194" s="259"/>
      <c r="BV2194" s="259"/>
      <c r="BW2194" s="259"/>
      <c r="BX2194" s="259"/>
      <c r="BY2194" s="259"/>
      <c r="BZ2194" s="259"/>
      <c r="CA2194" s="259"/>
      <c r="CB2194" s="259"/>
      <c r="CC2194" s="259"/>
      <c r="CD2194" s="259"/>
      <c r="CE2194" s="259"/>
    </row>
    <row r="2195" spans="46:83" x14ac:dyDescent="0.15">
      <c r="AT2195" s="259"/>
      <c r="AU2195" s="259"/>
      <c r="AV2195" s="259"/>
      <c r="AW2195" s="259"/>
      <c r="AX2195" s="259"/>
      <c r="AY2195" s="259"/>
      <c r="AZ2195" s="259"/>
      <c r="BA2195" s="259"/>
      <c r="BB2195" s="259"/>
      <c r="BC2195" s="259"/>
      <c r="BD2195" s="259"/>
      <c r="BE2195" s="259"/>
      <c r="BF2195" s="259"/>
      <c r="BG2195" s="259"/>
      <c r="BH2195" s="259"/>
      <c r="BI2195" s="259"/>
      <c r="BJ2195" s="259"/>
      <c r="BK2195" s="259"/>
      <c r="BL2195" s="259"/>
      <c r="BM2195" s="259"/>
      <c r="BN2195" s="259"/>
      <c r="BO2195" s="259"/>
      <c r="BP2195" s="259"/>
      <c r="BQ2195" s="259"/>
      <c r="BR2195" s="259"/>
      <c r="BS2195" s="259"/>
      <c r="BT2195" s="259"/>
      <c r="BU2195" s="259"/>
      <c r="BV2195" s="259"/>
      <c r="BW2195" s="259"/>
      <c r="BX2195" s="259"/>
      <c r="BY2195" s="259"/>
      <c r="BZ2195" s="259"/>
      <c r="CA2195" s="259"/>
      <c r="CB2195" s="259"/>
      <c r="CC2195" s="259"/>
      <c r="CD2195" s="259"/>
      <c r="CE2195" s="259"/>
    </row>
    <row r="2196" spans="46:83" x14ac:dyDescent="0.15">
      <c r="AT2196" s="259"/>
      <c r="AU2196" s="259"/>
      <c r="AV2196" s="259"/>
      <c r="AW2196" s="259"/>
      <c r="AX2196" s="259"/>
      <c r="AY2196" s="259"/>
      <c r="AZ2196" s="259"/>
      <c r="BA2196" s="259"/>
      <c r="BB2196" s="259"/>
      <c r="BC2196" s="259"/>
      <c r="BD2196" s="259"/>
      <c r="BE2196" s="259"/>
      <c r="BF2196" s="259"/>
      <c r="BG2196" s="259"/>
      <c r="BH2196" s="259"/>
      <c r="BI2196" s="259"/>
      <c r="BJ2196" s="259"/>
      <c r="BK2196" s="259"/>
      <c r="BL2196" s="259"/>
      <c r="BM2196" s="259"/>
      <c r="BN2196" s="259"/>
      <c r="BO2196" s="259"/>
      <c r="BP2196" s="259"/>
      <c r="BQ2196" s="259"/>
      <c r="BR2196" s="259"/>
      <c r="BS2196" s="259"/>
      <c r="BT2196" s="259"/>
      <c r="BU2196" s="259"/>
      <c r="BV2196" s="259"/>
      <c r="BW2196" s="259"/>
      <c r="BX2196" s="259"/>
      <c r="BY2196" s="259"/>
      <c r="BZ2196" s="259"/>
      <c r="CA2196" s="259"/>
      <c r="CB2196" s="259"/>
      <c r="CC2196" s="259"/>
      <c r="CD2196" s="259"/>
      <c r="CE2196" s="259"/>
    </row>
    <row r="2197" spans="46:83" x14ac:dyDescent="0.15">
      <c r="AT2197" s="259"/>
      <c r="AU2197" s="259"/>
      <c r="AV2197" s="259"/>
      <c r="AW2197" s="259"/>
      <c r="AX2197" s="259"/>
      <c r="AY2197" s="259"/>
      <c r="AZ2197" s="263" t="s">
        <v>156</v>
      </c>
      <c r="BA2197" s="259"/>
      <c r="BB2197" s="259"/>
      <c r="BC2197" s="259"/>
      <c r="BD2197" s="259"/>
      <c r="BE2197" s="259"/>
      <c r="BF2197" s="259"/>
      <c r="BG2197" s="259"/>
      <c r="BH2197" s="259"/>
      <c r="BI2197" s="259"/>
      <c r="BJ2197" s="259"/>
      <c r="BK2197" s="259"/>
      <c r="BL2197" s="259"/>
      <c r="BM2197" s="259"/>
      <c r="BN2197" s="259"/>
      <c r="BO2197" s="259"/>
      <c r="BP2197" s="259"/>
      <c r="BQ2197" s="259"/>
      <c r="BR2197" s="259"/>
      <c r="BS2197" s="259"/>
      <c r="BT2197" s="259"/>
      <c r="BU2197" s="259"/>
      <c r="BV2197" s="259"/>
      <c r="BW2197" s="259"/>
      <c r="BX2197" s="259"/>
      <c r="BY2197" s="259"/>
      <c r="BZ2197" s="259"/>
      <c r="CA2197" s="259"/>
      <c r="CB2197" s="259"/>
      <c r="CC2197" s="259"/>
      <c r="CD2197" s="259"/>
      <c r="CE2197" s="259"/>
    </row>
    <row r="2198" spans="46:83" x14ac:dyDescent="0.15">
      <c r="AT2198" s="259"/>
      <c r="AU2198" s="259"/>
      <c r="AV2198" s="259"/>
      <c r="AW2198" s="259"/>
      <c r="AX2198" s="259"/>
      <c r="AY2198" s="259"/>
      <c r="AZ2198" s="259"/>
      <c r="BA2198" s="259"/>
      <c r="BB2198" s="259"/>
      <c r="BC2198" s="259"/>
      <c r="BD2198" s="259"/>
      <c r="BE2198" s="259"/>
      <c r="BF2198" s="259"/>
      <c r="BG2198" s="259"/>
      <c r="BH2198" s="259"/>
      <c r="BI2198" s="259"/>
      <c r="BJ2198" s="259"/>
      <c r="BK2198" s="259"/>
      <c r="BL2198" s="259"/>
      <c r="BM2198" s="259"/>
      <c r="BN2198" s="259"/>
      <c r="BO2198" s="259"/>
      <c r="BP2198" s="259"/>
      <c r="BQ2198" s="259"/>
      <c r="BR2198" s="259"/>
      <c r="BS2198" s="259"/>
      <c r="BT2198" s="259"/>
      <c r="BU2198" s="259"/>
      <c r="BV2198" s="259"/>
      <c r="BW2198" s="259"/>
      <c r="BX2198" s="259"/>
      <c r="BY2198" s="259"/>
      <c r="BZ2198" s="259"/>
      <c r="CA2198" s="259"/>
      <c r="CB2198" s="259"/>
      <c r="CC2198" s="259"/>
      <c r="CD2198" s="259"/>
      <c r="CE2198" s="259"/>
    </row>
    <row r="2199" spans="46:83" x14ac:dyDescent="0.15">
      <c r="AT2199" s="259"/>
      <c r="AU2199" s="259"/>
      <c r="AV2199" s="259"/>
      <c r="AW2199" s="259"/>
      <c r="AX2199" s="259"/>
      <c r="AY2199" s="259"/>
      <c r="AZ2199" s="259"/>
      <c r="BA2199" s="259"/>
      <c r="BB2199" s="259"/>
      <c r="BC2199" s="259"/>
      <c r="BD2199" s="259"/>
      <c r="BE2199" s="259"/>
      <c r="BF2199" s="259"/>
      <c r="BG2199" s="259"/>
      <c r="BH2199" s="259"/>
      <c r="BI2199" s="259"/>
      <c r="BJ2199" s="259"/>
      <c r="BK2199" s="259"/>
      <c r="BL2199" s="259"/>
      <c r="BM2199" s="259"/>
      <c r="BN2199" s="259"/>
      <c r="BO2199" s="259"/>
      <c r="BP2199" s="259"/>
      <c r="BQ2199" s="259"/>
      <c r="BR2199" s="259"/>
      <c r="BS2199" s="259"/>
      <c r="BT2199" s="259"/>
      <c r="BU2199" s="259"/>
      <c r="BV2199" s="259"/>
      <c r="BW2199" s="259"/>
      <c r="BX2199" s="259"/>
      <c r="BY2199" s="259"/>
      <c r="BZ2199" s="259"/>
      <c r="CA2199" s="259"/>
      <c r="CB2199" s="259"/>
      <c r="CC2199" s="259"/>
      <c r="CD2199" s="259"/>
      <c r="CE2199" s="259"/>
    </row>
    <row r="2200" spans="46:83" x14ac:dyDescent="0.15">
      <c r="AT2200" s="259"/>
      <c r="AU2200" s="259"/>
      <c r="AV2200" s="259"/>
      <c r="AW2200" s="259"/>
      <c r="AX2200" s="259"/>
      <c r="AY2200" s="259"/>
      <c r="AZ2200" s="259"/>
      <c r="BA2200" s="259"/>
      <c r="BB2200" s="259"/>
      <c r="BC2200" s="259"/>
      <c r="BD2200" s="259"/>
      <c r="BE2200" s="259"/>
      <c r="BF2200" s="259"/>
      <c r="BG2200" s="259"/>
      <c r="BH2200" s="259"/>
      <c r="BI2200" s="259"/>
      <c r="BJ2200" s="259"/>
      <c r="BK2200" s="259"/>
      <c r="BL2200" s="259"/>
      <c r="BM2200" s="259"/>
      <c r="BN2200" s="259"/>
      <c r="BO2200" s="259"/>
      <c r="BP2200" s="259"/>
      <c r="BQ2200" s="259"/>
      <c r="BR2200" s="259"/>
      <c r="BS2200" s="259"/>
      <c r="BT2200" s="259"/>
      <c r="BU2200" s="259"/>
      <c r="BV2200" s="259"/>
      <c r="BW2200" s="259"/>
      <c r="BX2200" s="259"/>
      <c r="BY2200" s="259"/>
      <c r="BZ2200" s="259"/>
      <c r="CA2200" s="259"/>
      <c r="CB2200" s="259"/>
      <c r="CC2200" s="259"/>
      <c r="CD2200" s="259"/>
      <c r="CE2200" s="259"/>
    </row>
    <row r="2201" spans="46:83" x14ac:dyDescent="0.15">
      <c r="AT2201" s="259"/>
      <c r="AU2201" s="259"/>
      <c r="AV2201" s="259"/>
      <c r="AW2201" s="259"/>
      <c r="AX2201" s="259"/>
      <c r="AY2201" s="259"/>
      <c r="AZ2201" s="259"/>
      <c r="BA2201" s="259"/>
      <c r="BB2201" s="259"/>
      <c r="BC2201" s="259"/>
      <c r="BD2201" s="259"/>
      <c r="BE2201" s="259"/>
      <c r="BF2201" s="259"/>
      <c r="BG2201" s="259"/>
      <c r="BH2201" s="259"/>
      <c r="BI2201" s="259"/>
      <c r="BJ2201" s="259"/>
      <c r="BK2201" s="259"/>
      <c r="BL2201" s="259"/>
      <c r="BM2201" s="259"/>
      <c r="BN2201" s="259"/>
      <c r="BO2201" s="259"/>
      <c r="BP2201" s="259"/>
      <c r="BQ2201" s="259"/>
      <c r="BR2201" s="259"/>
      <c r="BS2201" s="259"/>
      <c r="BT2201" s="259"/>
      <c r="BU2201" s="259"/>
      <c r="BV2201" s="259"/>
      <c r="BW2201" s="259"/>
      <c r="BX2201" s="259"/>
      <c r="BY2201" s="259"/>
      <c r="BZ2201" s="259"/>
      <c r="CA2201" s="259"/>
      <c r="CB2201" s="259"/>
      <c r="CC2201" s="259"/>
      <c r="CD2201" s="259"/>
      <c r="CE2201" s="259"/>
    </row>
    <row r="2202" spans="46:83" x14ac:dyDescent="0.15">
      <c r="AT2202" s="259"/>
      <c r="AU2202" s="259"/>
      <c r="AV2202" s="259"/>
      <c r="AW2202" s="259"/>
      <c r="AX2202" s="259"/>
      <c r="AY2202" s="259"/>
      <c r="AZ2202" s="259"/>
      <c r="BA2202" s="259"/>
      <c r="BB2202" s="259"/>
      <c r="BC2202" s="259"/>
      <c r="BD2202" s="259"/>
      <c r="BE2202" s="259"/>
      <c r="BF2202" s="259"/>
      <c r="BG2202" s="259"/>
      <c r="BH2202" s="259"/>
      <c r="BI2202" s="259"/>
      <c r="BJ2202" s="259"/>
      <c r="BK2202" s="259"/>
      <c r="BL2202" s="259"/>
      <c r="BM2202" s="259"/>
      <c r="BN2202" s="259"/>
      <c r="BO2202" s="259"/>
      <c r="BP2202" s="259"/>
      <c r="BQ2202" s="259"/>
      <c r="BR2202" s="259"/>
      <c r="BS2202" s="259"/>
      <c r="BT2202" s="259"/>
      <c r="BU2202" s="259"/>
      <c r="BV2202" s="259"/>
      <c r="BW2202" s="259"/>
      <c r="BX2202" s="259"/>
      <c r="BY2202" s="259"/>
      <c r="BZ2202" s="259"/>
      <c r="CA2202" s="259"/>
      <c r="CB2202" s="259"/>
      <c r="CC2202" s="259"/>
      <c r="CD2202" s="259"/>
      <c r="CE2202" s="259"/>
    </row>
    <row r="2203" spans="46:83" x14ac:dyDescent="0.15">
      <c r="AT2203" s="259"/>
      <c r="AU2203" s="259"/>
      <c r="AV2203" s="259"/>
      <c r="AW2203" s="259"/>
      <c r="AX2203" s="259"/>
      <c r="AY2203" s="259"/>
      <c r="AZ2203" s="259"/>
      <c r="BA2203" s="259"/>
      <c r="BB2203" s="259"/>
      <c r="BC2203" s="259"/>
      <c r="BD2203" s="259"/>
      <c r="BE2203" s="259"/>
      <c r="BF2203" s="259"/>
      <c r="BG2203" s="259"/>
      <c r="BH2203" s="259"/>
      <c r="BI2203" s="259"/>
      <c r="BJ2203" s="259"/>
      <c r="BK2203" s="259"/>
      <c r="BL2203" s="259"/>
      <c r="BM2203" s="259"/>
      <c r="BN2203" s="259"/>
      <c r="BO2203" s="259"/>
      <c r="BP2203" s="259"/>
      <c r="BQ2203" s="259"/>
      <c r="BR2203" s="259"/>
      <c r="BS2203" s="259"/>
      <c r="BT2203" s="259"/>
      <c r="BU2203" s="259"/>
      <c r="BV2203" s="259"/>
      <c r="BW2203" s="259"/>
      <c r="BX2203" s="259"/>
      <c r="BY2203" s="259"/>
      <c r="BZ2203" s="259"/>
      <c r="CA2203" s="259"/>
      <c r="CB2203" s="259"/>
      <c r="CC2203" s="259"/>
      <c r="CD2203" s="259"/>
      <c r="CE2203" s="259"/>
    </row>
    <row r="2204" spans="46:83" x14ac:dyDescent="0.15">
      <c r="AT2204" s="259"/>
      <c r="AU2204" s="259"/>
      <c r="AV2204" s="259"/>
      <c r="AW2204" s="259"/>
      <c r="AX2204" s="259"/>
      <c r="AY2204" s="259"/>
      <c r="AZ2204" s="259"/>
      <c r="BA2204" s="259"/>
      <c r="BB2204" s="259"/>
      <c r="BC2204" s="259"/>
      <c r="BD2204" s="259"/>
      <c r="BE2204" s="259"/>
      <c r="BF2204" s="259"/>
      <c r="BG2204" s="259"/>
      <c r="BH2204" s="259"/>
      <c r="BI2204" s="259"/>
      <c r="BJ2204" s="259"/>
      <c r="BK2204" s="259"/>
      <c r="BL2204" s="259"/>
      <c r="BM2204" s="259"/>
      <c r="BN2204" s="259"/>
      <c r="BO2204" s="259"/>
      <c r="BP2204" s="259"/>
      <c r="BQ2204" s="259"/>
      <c r="BR2204" s="259"/>
      <c r="BS2204" s="259"/>
      <c r="BT2204" s="259"/>
      <c r="BU2204" s="259"/>
      <c r="BV2204" s="259"/>
      <c r="BW2204" s="259"/>
      <c r="BX2204" s="259"/>
      <c r="BY2204" s="259"/>
      <c r="BZ2204" s="259"/>
      <c r="CA2204" s="259"/>
      <c r="CB2204" s="259"/>
      <c r="CC2204" s="259"/>
      <c r="CD2204" s="259"/>
      <c r="CE2204" s="259"/>
    </row>
    <row r="2205" spans="46:83" x14ac:dyDescent="0.15">
      <c r="AT2205" s="259"/>
      <c r="AU2205" s="259"/>
      <c r="AV2205" s="259"/>
      <c r="AW2205" s="259"/>
      <c r="AX2205" s="259"/>
      <c r="AY2205" s="259"/>
      <c r="AZ2205" s="259"/>
      <c r="BA2205" s="259"/>
      <c r="BB2205" s="259"/>
      <c r="BC2205" s="259"/>
      <c r="BD2205" s="259"/>
      <c r="BE2205" s="259"/>
      <c r="BF2205" s="259"/>
      <c r="BG2205" s="259"/>
      <c r="BH2205" s="259"/>
      <c r="BI2205" s="259"/>
      <c r="BJ2205" s="259"/>
      <c r="BK2205" s="259"/>
      <c r="BL2205" s="259"/>
      <c r="BM2205" s="259"/>
      <c r="BN2205" s="259"/>
      <c r="BO2205" s="259"/>
      <c r="BP2205" s="259"/>
      <c r="BQ2205" s="259"/>
      <c r="BR2205" s="259"/>
      <c r="BS2205" s="259"/>
      <c r="BT2205" s="259"/>
      <c r="BU2205" s="259"/>
      <c r="BV2205" s="259"/>
      <c r="BW2205" s="259"/>
      <c r="BX2205" s="259"/>
      <c r="BY2205" s="259"/>
      <c r="BZ2205" s="259"/>
      <c r="CA2205" s="259"/>
      <c r="CB2205" s="259"/>
      <c r="CC2205" s="259"/>
      <c r="CD2205" s="259"/>
      <c r="CE2205" s="259"/>
    </row>
    <row r="2206" spans="46:83" x14ac:dyDescent="0.15">
      <c r="AT2206" s="259"/>
      <c r="AU2206" s="259"/>
      <c r="AV2206" s="259"/>
      <c r="AW2206" s="259"/>
      <c r="AX2206" s="259"/>
      <c r="AY2206" s="259"/>
      <c r="AZ2206" s="259"/>
      <c r="BA2206" s="259"/>
      <c r="BB2206" s="259"/>
      <c r="BC2206" s="259"/>
      <c r="BD2206" s="259"/>
      <c r="BE2206" s="259"/>
      <c r="BF2206" s="259"/>
      <c r="BG2206" s="259"/>
      <c r="BH2206" s="259"/>
      <c r="BI2206" s="259"/>
      <c r="BJ2206" s="259"/>
      <c r="BK2206" s="259"/>
      <c r="BL2206" s="259"/>
      <c r="BM2206" s="259"/>
      <c r="BN2206" s="259"/>
      <c r="BO2206" s="259"/>
      <c r="BP2206" s="259"/>
      <c r="BQ2206" s="259"/>
      <c r="BR2206" s="259"/>
      <c r="BS2206" s="259"/>
      <c r="BT2206" s="259"/>
      <c r="BU2206" s="259"/>
      <c r="BV2206" s="259"/>
      <c r="BW2206" s="259"/>
      <c r="BX2206" s="259"/>
      <c r="BY2206" s="259"/>
      <c r="BZ2206" s="259"/>
      <c r="CA2206" s="259"/>
      <c r="CB2206" s="259"/>
      <c r="CC2206" s="259"/>
      <c r="CD2206" s="259"/>
      <c r="CE2206" s="259"/>
    </row>
    <row r="2207" spans="46:83" x14ac:dyDescent="0.15">
      <c r="AT2207" s="259"/>
      <c r="AU2207" s="259"/>
      <c r="AV2207" s="259"/>
      <c r="AW2207" s="259"/>
      <c r="AX2207" s="259"/>
      <c r="AY2207" s="259"/>
      <c r="AZ2207" s="259"/>
      <c r="BA2207" s="259"/>
      <c r="BB2207" s="259"/>
      <c r="BC2207" s="259"/>
      <c r="BD2207" s="259"/>
      <c r="BE2207" s="259"/>
      <c r="BF2207" s="259"/>
      <c r="BG2207" s="259"/>
      <c r="BH2207" s="259"/>
      <c r="BI2207" s="259"/>
      <c r="BJ2207" s="259"/>
      <c r="BK2207" s="259"/>
      <c r="BL2207" s="259"/>
      <c r="BM2207" s="259"/>
      <c r="BN2207" s="259"/>
      <c r="BO2207" s="259"/>
      <c r="BP2207" s="259"/>
      <c r="BQ2207" s="259"/>
      <c r="BR2207" s="259"/>
      <c r="BS2207" s="259"/>
      <c r="BT2207" s="259"/>
      <c r="BU2207" s="259"/>
      <c r="BV2207" s="259"/>
      <c r="BW2207" s="259"/>
      <c r="BX2207" s="259"/>
      <c r="BY2207" s="259"/>
      <c r="BZ2207" s="259"/>
      <c r="CA2207" s="259"/>
      <c r="CB2207" s="259"/>
      <c r="CC2207" s="259"/>
      <c r="CD2207" s="259"/>
      <c r="CE2207" s="259"/>
    </row>
    <row r="2208" spans="46:83" x14ac:dyDescent="0.15">
      <c r="AT2208" s="259"/>
      <c r="AU2208" s="259"/>
      <c r="AV2208" s="259"/>
      <c r="AW2208" s="259"/>
      <c r="AX2208" s="259"/>
      <c r="AY2208" s="259"/>
      <c r="AZ2208" s="259"/>
      <c r="BA2208" s="259"/>
      <c r="BB2208" s="259"/>
      <c r="BC2208" s="259"/>
      <c r="BD2208" s="259"/>
      <c r="BE2208" s="259"/>
      <c r="BF2208" s="259"/>
      <c r="BG2208" s="259"/>
      <c r="BH2208" s="259"/>
      <c r="BI2208" s="259"/>
      <c r="BJ2208" s="259"/>
      <c r="BK2208" s="259"/>
      <c r="BL2208" s="259"/>
      <c r="BM2208" s="259"/>
      <c r="BN2208" s="259"/>
      <c r="BO2208" s="259"/>
      <c r="BP2208" s="259"/>
      <c r="BQ2208" s="259"/>
      <c r="BR2208" s="259"/>
      <c r="BS2208" s="259"/>
      <c r="BT2208" s="259"/>
      <c r="BU2208" s="259"/>
      <c r="BV2208" s="259"/>
      <c r="BW2208" s="259"/>
      <c r="BX2208" s="259"/>
      <c r="BY2208" s="259"/>
      <c r="BZ2208" s="259"/>
      <c r="CA2208" s="259"/>
      <c r="CB2208" s="259"/>
      <c r="CC2208" s="259"/>
      <c r="CD2208" s="259"/>
      <c r="CE2208" s="259"/>
    </row>
    <row r="2209" spans="46:83" x14ac:dyDescent="0.15">
      <c r="AT2209" s="259"/>
      <c r="AU2209" s="259"/>
      <c r="AV2209" s="259"/>
      <c r="AW2209" s="259"/>
      <c r="AX2209" s="259"/>
      <c r="AY2209" s="259"/>
      <c r="AZ2209" s="259"/>
      <c r="BA2209" s="259"/>
      <c r="BB2209" s="259"/>
      <c r="BC2209" s="259"/>
      <c r="BD2209" s="259"/>
      <c r="BE2209" s="259"/>
      <c r="BF2209" s="259"/>
      <c r="BG2209" s="259"/>
      <c r="BH2209" s="259"/>
      <c r="BI2209" s="259"/>
      <c r="BJ2209" s="259"/>
      <c r="BK2209" s="259"/>
      <c r="BL2209" s="259"/>
      <c r="BM2209" s="259"/>
      <c r="BN2209" s="259"/>
      <c r="BO2209" s="259"/>
      <c r="BP2209" s="259"/>
      <c r="BQ2209" s="259"/>
      <c r="BR2209" s="259"/>
      <c r="BS2209" s="259"/>
      <c r="BT2209" s="259"/>
      <c r="BU2209" s="259"/>
      <c r="BV2209" s="259"/>
      <c r="BW2209" s="259"/>
      <c r="BX2209" s="259"/>
      <c r="BY2209" s="259"/>
      <c r="BZ2209" s="259"/>
      <c r="CA2209" s="259"/>
      <c r="CB2209" s="259"/>
      <c r="CC2209" s="259"/>
      <c r="CD2209" s="259"/>
      <c r="CE2209" s="259"/>
    </row>
    <row r="2210" spans="46:83" x14ac:dyDescent="0.15">
      <c r="AT2210" s="259"/>
      <c r="AU2210" s="259"/>
      <c r="AV2210" s="259"/>
      <c r="AW2210" s="259"/>
      <c r="AX2210" s="259"/>
      <c r="AY2210" s="259"/>
      <c r="AZ2210" s="259"/>
      <c r="BA2210" s="259"/>
      <c r="BB2210" s="259"/>
      <c r="BC2210" s="259"/>
      <c r="BD2210" s="259"/>
      <c r="BE2210" s="259"/>
      <c r="BF2210" s="259"/>
      <c r="BG2210" s="259"/>
      <c r="BH2210" s="259"/>
      <c r="BI2210" s="259"/>
      <c r="BJ2210" s="259"/>
      <c r="BK2210" s="259"/>
      <c r="BL2210" s="259"/>
      <c r="BM2210" s="259"/>
      <c r="BN2210" s="259"/>
      <c r="BO2210" s="259"/>
      <c r="BP2210" s="259"/>
      <c r="BQ2210" s="259"/>
      <c r="BR2210" s="259"/>
      <c r="BS2210" s="259"/>
      <c r="BT2210" s="259"/>
      <c r="BU2210" s="259"/>
      <c r="BV2210" s="259"/>
      <c r="BW2210" s="259"/>
      <c r="BX2210" s="259"/>
      <c r="BY2210" s="259"/>
      <c r="BZ2210" s="259"/>
      <c r="CA2210" s="259"/>
      <c r="CB2210" s="259"/>
      <c r="CC2210" s="259"/>
      <c r="CD2210" s="259"/>
      <c r="CE2210" s="259"/>
    </row>
    <row r="2211" spans="46:83" x14ac:dyDescent="0.15">
      <c r="AT2211" s="259"/>
      <c r="AU2211" s="259"/>
      <c r="AV2211" s="259"/>
      <c r="AW2211" s="259"/>
      <c r="AX2211" s="259"/>
      <c r="AY2211" s="259"/>
      <c r="AZ2211" s="259"/>
      <c r="BA2211" s="259"/>
      <c r="BB2211" s="259"/>
      <c r="BC2211" s="259"/>
      <c r="BD2211" s="259"/>
      <c r="BE2211" s="259"/>
      <c r="BF2211" s="259"/>
      <c r="BG2211" s="259"/>
      <c r="BH2211" s="259"/>
      <c r="BI2211" s="259"/>
      <c r="BJ2211" s="259"/>
      <c r="BK2211" s="259"/>
      <c r="BL2211" s="259"/>
      <c r="BM2211" s="259"/>
      <c r="BN2211" s="259"/>
      <c r="BO2211" s="259"/>
      <c r="BP2211" s="259"/>
      <c r="BQ2211" s="259"/>
      <c r="BR2211" s="259"/>
      <c r="BS2211" s="259"/>
      <c r="BT2211" s="259"/>
      <c r="BU2211" s="259"/>
      <c r="BV2211" s="259"/>
      <c r="BW2211" s="259"/>
      <c r="BX2211" s="259"/>
      <c r="BY2211" s="259"/>
      <c r="BZ2211" s="259"/>
      <c r="CA2211" s="259"/>
      <c r="CB2211" s="259"/>
      <c r="CC2211" s="259"/>
      <c r="CD2211" s="259"/>
      <c r="CE2211" s="259"/>
    </row>
    <row r="2212" spans="46:83" x14ac:dyDescent="0.15">
      <c r="AT2212" s="259"/>
      <c r="AU2212" s="259"/>
      <c r="AV2212" s="259"/>
      <c r="AW2212" s="259"/>
      <c r="AX2212" s="259"/>
      <c r="AY2212" s="259"/>
      <c r="AZ2212" s="259"/>
      <c r="BA2212" s="259"/>
      <c r="BB2212" s="259"/>
      <c r="BC2212" s="259"/>
      <c r="BD2212" s="259"/>
      <c r="BE2212" s="259"/>
      <c r="BF2212" s="259"/>
      <c r="BG2212" s="259"/>
      <c r="BH2212" s="259"/>
      <c r="BI2212" s="259"/>
      <c r="BJ2212" s="259"/>
      <c r="BK2212" s="259"/>
      <c r="BL2212" s="259"/>
      <c r="BM2212" s="259"/>
      <c r="BN2212" s="259"/>
      <c r="BO2212" s="259"/>
      <c r="BP2212" s="259"/>
      <c r="BQ2212" s="259"/>
      <c r="BR2212" s="259"/>
      <c r="BS2212" s="259"/>
      <c r="BT2212" s="259"/>
      <c r="BU2212" s="259"/>
      <c r="BV2212" s="259"/>
      <c r="BW2212" s="259"/>
      <c r="BX2212" s="259"/>
      <c r="BY2212" s="259"/>
      <c r="BZ2212" s="259"/>
      <c r="CA2212" s="259"/>
      <c r="CB2212" s="259"/>
      <c r="CC2212" s="259"/>
      <c r="CD2212" s="259"/>
      <c r="CE2212" s="259"/>
    </row>
    <row r="2213" spans="46:83" x14ac:dyDescent="0.15">
      <c r="AT2213" s="259"/>
      <c r="AU2213" s="259"/>
      <c r="AV2213" s="259"/>
      <c r="AW2213" s="259"/>
      <c r="AX2213" s="259"/>
      <c r="AY2213" s="259"/>
      <c r="AZ2213" s="259"/>
      <c r="BA2213" s="259"/>
      <c r="BB2213" s="259"/>
      <c r="BC2213" s="259"/>
      <c r="BD2213" s="259"/>
      <c r="BE2213" s="259"/>
      <c r="BF2213" s="259"/>
      <c r="BG2213" s="259"/>
      <c r="BH2213" s="259"/>
      <c r="BI2213" s="259"/>
      <c r="BJ2213" s="259"/>
      <c r="BK2213" s="259"/>
      <c r="BL2213" s="259"/>
      <c r="BM2213" s="259"/>
      <c r="BN2213" s="259"/>
      <c r="BO2213" s="259"/>
      <c r="BP2213" s="259"/>
      <c r="BQ2213" s="259"/>
      <c r="BR2213" s="259"/>
      <c r="BS2213" s="259"/>
      <c r="BT2213" s="259"/>
      <c r="BU2213" s="259"/>
      <c r="BV2213" s="259"/>
      <c r="BW2213" s="259"/>
      <c r="BX2213" s="259"/>
      <c r="BY2213" s="259"/>
      <c r="BZ2213" s="259"/>
      <c r="CA2213" s="259"/>
      <c r="CB2213" s="259"/>
      <c r="CC2213" s="259"/>
      <c r="CD2213" s="259"/>
      <c r="CE2213" s="259"/>
    </row>
    <row r="2214" spans="46:83" x14ac:dyDescent="0.15">
      <c r="AT2214" s="259"/>
      <c r="AU2214" s="259"/>
      <c r="AV2214" s="259"/>
      <c r="AW2214" s="259"/>
      <c r="AX2214" s="259"/>
      <c r="AY2214" s="259"/>
      <c r="AZ2214" s="259"/>
      <c r="BA2214" s="259"/>
      <c r="BB2214" s="259"/>
      <c r="BC2214" s="259"/>
      <c r="BD2214" s="259"/>
      <c r="BE2214" s="259"/>
      <c r="BF2214" s="259"/>
      <c r="BG2214" s="259"/>
      <c r="BH2214" s="259"/>
      <c r="BI2214" s="259"/>
      <c r="BJ2214" s="259"/>
      <c r="BK2214" s="259"/>
      <c r="BL2214" s="259"/>
      <c r="BM2214" s="259"/>
      <c r="BN2214" s="259"/>
      <c r="BO2214" s="259"/>
      <c r="BP2214" s="259"/>
      <c r="BQ2214" s="259"/>
      <c r="BR2214" s="259"/>
      <c r="BS2214" s="259"/>
      <c r="BT2214" s="259"/>
      <c r="BU2214" s="259"/>
      <c r="BV2214" s="259"/>
      <c r="BW2214" s="259"/>
      <c r="BX2214" s="259"/>
      <c r="BY2214" s="259"/>
      <c r="BZ2214" s="259"/>
      <c r="CA2214" s="259"/>
      <c r="CB2214" s="259"/>
      <c r="CC2214" s="259"/>
      <c r="CD2214" s="259"/>
      <c r="CE2214" s="259"/>
    </row>
    <row r="2215" spans="46:83" x14ac:dyDescent="0.15">
      <c r="AT2215" s="259"/>
      <c r="AU2215" s="259"/>
      <c r="AV2215" s="259"/>
      <c r="AW2215" s="259"/>
      <c r="AX2215" s="259"/>
      <c r="AY2215" s="259"/>
      <c r="AZ2215" s="259"/>
      <c r="BA2215" s="259"/>
      <c r="BB2215" s="259"/>
      <c r="BC2215" s="259"/>
      <c r="BD2215" s="259"/>
      <c r="BE2215" s="259"/>
      <c r="BF2215" s="259"/>
      <c r="BG2215" s="259"/>
      <c r="BH2215" s="259"/>
      <c r="BI2215" s="259"/>
      <c r="BJ2215" s="259"/>
      <c r="BK2215" s="259"/>
      <c r="BL2215" s="259"/>
      <c r="BM2215" s="259"/>
      <c r="BN2215" s="259"/>
      <c r="BO2215" s="259"/>
      <c r="BP2215" s="259"/>
      <c r="BQ2215" s="259"/>
      <c r="BR2215" s="259"/>
      <c r="BS2215" s="259"/>
      <c r="BT2215" s="259"/>
      <c r="BU2215" s="259"/>
      <c r="BV2215" s="259"/>
      <c r="BW2215" s="259"/>
      <c r="BX2215" s="259"/>
      <c r="BY2215" s="259"/>
      <c r="BZ2215" s="259"/>
      <c r="CA2215" s="259"/>
      <c r="CB2215" s="259"/>
      <c r="CC2215" s="259"/>
      <c r="CD2215" s="259"/>
      <c r="CE2215" s="259"/>
    </row>
    <row r="2216" spans="46:83" x14ac:dyDescent="0.15">
      <c r="AT2216" s="259"/>
      <c r="AU2216" s="259"/>
      <c r="AV2216" s="259"/>
      <c r="AW2216" s="259"/>
      <c r="AX2216" s="259"/>
      <c r="AY2216" s="259"/>
      <c r="AZ2216" s="259"/>
      <c r="BA2216" s="259"/>
      <c r="BB2216" s="259"/>
      <c r="BC2216" s="259"/>
      <c r="BD2216" s="259"/>
      <c r="BE2216" s="259"/>
      <c r="BF2216" s="259"/>
      <c r="BG2216" s="259"/>
      <c r="BH2216" s="259"/>
      <c r="BI2216" s="259"/>
      <c r="BJ2216" s="259"/>
      <c r="BK2216" s="259"/>
      <c r="BL2216" s="259"/>
      <c r="BM2216" s="259"/>
      <c r="BN2216" s="259"/>
      <c r="BO2216" s="259"/>
      <c r="BP2216" s="259"/>
      <c r="BQ2216" s="259"/>
      <c r="BR2216" s="259"/>
      <c r="BS2216" s="259"/>
      <c r="BT2216" s="259"/>
      <c r="BU2216" s="259"/>
      <c r="BV2216" s="259"/>
      <c r="BW2216" s="259"/>
      <c r="BX2216" s="259"/>
      <c r="BY2216" s="259"/>
      <c r="BZ2216" s="259"/>
      <c r="CA2216" s="259"/>
      <c r="CB2216" s="259"/>
      <c r="CC2216" s="259"/>
      <c r="CD2216" s="259"/>
      <c r="CE2216" s="259"/>
    </row>
    <row r="2217" spans="46:83" x14ac:dyDescent="0.15">
      <c r="AT2217" s="259"/>
      <c r="AU2217" s="259"/>
      <c r="AV2217" s="259"/>
      <c r="AW2217" s="259"/>
      <c r="AX2217" s="259"/>
      <c r="AY2217" s="259"/>
      <c r="AZ2217" s="259"/>
      <c r="BA2217" s="259"/>
      <c r="BB2217" s="259"/>
      <c r="BC2217" s="259"/>
      <c r="BD2217" s="259"/>
      <c r="BE2217" s="259"/>
      <c r="BF2217" s="259"/>
      <c r="BG2217" s="259"/>
      <c r="BH2217" s="259"/>
      <c r="BI2217" s="259"/>
      <c r="BJ2217" s="259"/>
      <c r="BK2217" s="259"/>
      <c r="BL2217" s="259"/>
      <c r="BM2217" s="259"/>
      <c r="BN2217" s="259"/>
      <c r="BO2217" s="259"/>
      <c r="BP2217" s="259"/>
      <c r="BQ2217" s="259"/>
      <c r="BR2217" s="259"/>
      <c r="BS2217" s="259"/>
      <c r="BT2217" s="259"/>
      <c r="BU2217" s="259"/>
      <c r="BV2217" s="259"/>
      <c r="BW2217" s="259"/>
      <c r="BX2217" s="259"/>
      <c r="BY2217" s="259"/>
      <c r="BZ2217" s="259"/>
      <c r="CA2217" s="259"/>
      <c r="CB2217" s="259"/>
      <c r="CC2217" s="259"/>
      <c r="CD2217" s="259"/>
      <c r="CE2217" s="259"/>
    </row>
    <row r="2218" spans="46:83" x14ac:dyDescent="0.15">
      <c r="AT2218" s="259"/>
      <c r="AU2218" s="259"/>
      <c r="AV2218" s="259"/>
      <c r="AW2218" s="259"/>
      <c r="AX2218" s="259"/>
      <c r="AY2218" s="259"/>
      <c r="AZ2218" s="259"/>
      <c r="BA2218" s="259"/>
      <c r="BB2218" s="259"/>
      <c r="BC2218" s="259"/>
      <c r="BD2218" s="259"/>
      <c r="BE2218" s="259"/>
      <c r="BF2218" s="259"/>
      <c r="BG2218" s="259"/>
      <c r="BH2218" s="259"/>
      <c r="BI2218" s="259"/>
      <c r="BJ2218" s="259"/>
      <c r="BK2218" s="259"/>
      <c r="BL2218" s="259"/>
      <c r="BM2218" s="259"/>
      <c r="BN2218" s="259"/>
      <c r="BO2218" s="259"/>
      <c r="BP2218" s="259"/>
      <c r="BQ2218" s="259"/>
      <c r="BR2218" s="259"/>
      <c r="BS2218" s="259"/>
      <c r="BT2218" s="259"/>
      <c r="BU2218" s="259"/>
      <c r="BV2218" s="259"/>
      <c r="BW2218" s="259"/>
      <c r="BX2218" s="259"/>
      <c r="BY2218" s="259"/>
      <c r="BZ2218" s="259"/>
      <c r="CA2218" s="259"/>
      <c r="CB2218" s="259"/>
      <c r="CC2218" s="259"/>
      <c r="CD2218" s="259"/>
      <c r="CE2218" s="259"/>
    </row>
    <row r="2219" spans="46:83" x14ac:dyDescent="0.15">
      <c r="AT2219" s="259"/>
      <c r="AU2219" s="259"/>
      <c r="AV2219" s="259"/>
      <c r="AW2219" s="259"/>
      <c r="AX2219" s="259"/>
      <c r="AY2219" s="259"/>
      <c r="AZ2219" s="259"/>
      <c r="BA2219" s="259"/>
      <c r="BB2219" s="259"/>
      <c r="BC2219" s="259"/>
      <c r="BD2219" s="259"/>
      <c r="BE2219" s="259"/>
      <c r="BF2219" s="259"/>
      <c r="BG2219" s="259"/>
      <c r="BH2219" s="259"/>
      <c r="BI2219" s="259"/>
      <c r="BJ2219" s="259"/>
      <c r="BK2219" s="259"/>
      <c r="BL2219" s="259"/>
      <c r="BM2219" s="259"/>
      <c r="BN2219" s="259"/>
      <c r="BO2219" s="259"/>
      <c r="BP2219" s="259"/>
      <c r="BQ2219" s="259"/>
      <c r="BR2219" s="259"/>
      <c r="BS2219" s="259"/>
      <c r="BT2219" s="259"/>
      <c r="BU2219" s="259"/>
      <c r="BV2219" s="259"/>
      <c r="BW2219" s="259"/>
      <c r="BX2219" s="259"/>
      <c r="BY2219" s="259"/>
      <c r="BZ2219" s="259"/>
      <c r="CA2219" s="259"/>
      <c r="CB2219" s="259"/>
      <c r="CC2219" s="259"/>
      <c r="CD2219" s="259"/>
      <c r="CE2219" s="259"/>
    </row>
    <row r="2220" spans="46:83" x14ac:dyDescent="0.15">
      <c r="AT2220" s="259"/>
      <c r="AU2220" s="259"/>
      <c r="AV2220" s="259"/>
      <c r="AW2220" s="259"/>
      <c r="AX2220" s="259"/>
      <c r="AY2220" s="259"/>
      <c r="AZ2220" s="259"/>
      <c r="BA2220" s="259"/>
      <c r="BB2220" s="259"/>
      <c r="BC2220" s="259"/>
      <c r="BD2220" s="259"/>
      <c r="BE2220" s="259"/>
      <c r="BF2220" s="259"/>
      <c r="BG2220" s="259"/>
      <c r="BH2220" s="259"/>
      <c r="BI2220" s="259"/>
      <c r="BJ2220" s="259"/>
      <c r="BK2220" s="259"/>
      <c r="BL2220" s="259"/>
      <c r="BM2220" s="259"/>
      <c r="BN2220" s="259"/>
      <c r="BO2220" s="259"/>
      <c r="BP2220" s="259"/>
      <c r="BQ2220" s="259"/>
      <c r="BR2220" s="259"/>
      <c r="BS2220" s="259"/>
      <c r="BT2220" s="259"/>
      <c r="BU2220" s="259"/>
      <c r="BV2220" s="259"/>
      <c r="BW2220" s="259"/>
      <c r="BX2220" s="259"/>
      <c r="BY2220" s="259"/>
      <c r="BZ2220" s="259"/>
      <c r="CA2220" s="259"/>
      <c r="CB2220" s="259"/>
      <c r="CC2220" s="259"/>
      <c r="CD2220" s="259"/>
      <c r="CE2220" s="259"/>
    </row>
    <row r="2221" spans="46:83" x14ac:dyDescent="0.15">
      <c r="AT2221" s="259"/>
      <c r="AU2221" s="259"/>
      <c r="AV2221" s="259"/>
      <c r="AW2221" s="259"/>
      <c r="AX2221" s="259"/>
      <c r="AY2221" s="259"/>
      <c r="AZ2221" s="259"/>
      <c r="BA2221" s="259"/>
      <c r="BB2221" s="259"/>
      <c r="BC2221" s="259"/>
      <c r="BD2221" s="259"/>
      <c r="BE2221" s="259"/>
      <c r="BF2221" s="259"/>
      <c r="BG2221" s="259"/>
      <c r="BH2221" s="259"/>
      <c r="BI2221" s="259"/>
      <c r="BJ2221" s="259"/>
      <c r="BK2221" s="259"/>
      <c r="BL2221" s="259"/>
      <c r="BM2221" s="259"/>
      <c r="BN2221" s="259"/>
      <c r="BO2221" s="259"/>
      <c r="BP2221" s="259"/>
      <c r="BQ2221" s="259"/>
      <c r="BR2221" s="259"/>
      <c r="BS2221" s="259"/>
      <c r="BT2221" s="259"/>
      <c r="BU2221" s="259"/>
      <c r="BV2221" s="259"/>
      <c r="BW2221" s="259"/>
      <c r="BX2221" s="259"/>
      <c r="BY2221" s="259"/>
      <c r="BZ2221" s="259"/>
      <c r="CA2221" s="259"/>
      <c r="CB2221" s="259"/>
      <c r="CC2221" s="259"/>
      <c r="CD2221" s="259"/>
      <c r="CE2221" s="259"/>
    </row>
    <row r="2222" spans="46:83" x14ac:dyDescent="0.15">
      <c r="AT2222" s="259"/>
      <c r="AU2222" s="259"/>
      <c r="AV2222" s="259"/>
      <c r="AW2222" s="259"/>
      <c r="AX2222" s="259"/>
      <c r="AY2222" s="259"/>
      <c r="AZ2222" s="259"/>
      <c r="BA2222" s="259"/>
      <c r="BB2222" s="259"/>
      <c r="BC2222" s="259"/>
      <c r="BD2222" s="259"/>
      <c r="BE2222" s="259"/>
      <c r="BF2222" s="259"/>
      <c r="BG2222" s="259"/>
      <c r="BH2222" s="259"/>
      <c r="BI2222" s="259"/>
      <c r="BJ2222" s="259"/>
      <c r="BK2222" s="259"/>
      <c r="BL2222" s="259"/>
      <c r="BM2222" s="259"/>
      <c r="BN2222" s="259"/>
      <c r="BO2222" s="259"/>
      <c r="BP2222" s="259"/>
      <c r="BQ2222" s="259"/>
      <c r="BR2222" s="259"/>
      <c r="BS2222" s="259"/>
      <c r="BT2222" s="259"/>
      <c r="BU2222" s="259"/>
      <c r="BV2222" s="259"/>
      <c r="BW2222" s="259"/>
      <c r="BX2222" s="259"/>
      <c r="BY2222" s="259"/>
      <c r="BZ2222" s="259"/>
      <c r="CA2222" s="259"/>
      <c r="CB2222" s="259"/>
      <c r="CC2222" s="259"/>
      <c r="CD2222" s="259"/>
      <c r="CE2222" s="259"/>
    </row>
    <row r="2223" spans="46:83" x14ac:dyDescent="0.15">
      <c r="AT2223" s="259"/>
      <c r="AU2223" s="259"/>
      <c r="AV2223" s="259"/>
      <c r="AW2223" s="259"/>
      <c r="AX2223" s="259"/>
      <c r="AY2223" s="259"/>
      <c r="AZ2223" s="259"/>
      <c r="BA2223" s="259"/>
      <c r="BB2223" s="259"/>
      <c r="BC2223" s="259"/>
      <c r="BD2223" s="259"/>
      <c r="BE2223" s="259"/>
      <c r="BF2223" s="259"/>
      <c r="BG2223" s="259"/>
      <c r="BH2223" s="259"/>
      <c r="BI2223" s="259"/>
      <c r="BJ2223" s="259"/>
      <c r="BK2223" s="259"/>
      <c r="BL2223" s="259"/>
      <c r="BM2223" s="259"/>
      <c r="BN2223" s="259"/>
      <c r="BO2223" s="259"/>
      <c r="BP2223" s="259"/>
      <c r="BQ2223" s="259"/>
      <c r="BR2223" s="259"/>
      <c r="BS2223" s="259"/>
      <c r="BT2223" s="259"/>
      <c r="BU2223" s="259"/>
      <c r="BV2223" s="259"/>
      <c r="BW2223" s="259"/>
      <c r="BX2223" s="259"/>
      <c r="BY2223" s="259"/>
      <c r="BZ2223" s="259"/>
      <c r="CA2223" s="259"/>
      <c r="CB2223" s="259"/>
      <c r="CC2223" s="259"/>
      <c r="CD2223" s="259"/>
      <c r="CE2223" s="259"/>
    </row>
    <row r="2224" spans="46:83" x14ac:dyDescent="0.15">
      <c r="AT2224" s="259"/>
      <c r="AU2224" s="259"/>
      <c r="AV2224" s="259"/>
      <c r="AW2224" s="259"/>
      <c r="AX2224" s="259"/>
      <c r="AY2224" s="259"/>
      <c r="AZ2224" s="259"/>
      <c r="BA2224" s="259"/>
      <c r="BB2224" s="259"/>
      <c r="BC2224" s="259"/>
      <c r="BD2224" s="259"/>
      <c r="BE2224" s="259"/>
      <c r="BF2224" s="259"/>
      <c r="BG2224" s="259"/>
      <c r="BH2224" s="259"/>
      <c r="BI2224" s="259"/>
      <c r="BJ2224" s="259"/>
      <c r="BK2224" s="259"/>
      <c r="BL2224" s="259"/>
      <c r="BM2224" s="259"/>
      <c r="BN2224" s="259"/>
      <c r="BO2224" s="259"/>
      <c r="BP2224" s="259"/>
      <c r="BQ2224" s="259"/>
      <c r="BR2224" s="259"/>
      <c r="BS2224" s="259"/>
      <c r="BT2224" s="259"/>
      <c r="BU2224" s="259"/>
      <c r="BV2224" s="259"/>
      <c r="BW2224" s="259"/>
      <c r="BX2224" s="259"/>
      <c r="BY2224" s="259"/>
      <c r="BZ2224" s="259"/>
      <c r="CA2224" s="259"/>
      <c r="CB2224" s="259"/>
      <c r="CC2224" s="259"/>
      <c r="CD2224" s="259"/>
      <c r="CE2224" s="259"/>
    </row>
    <row r="2225" spans="46:83" x14ac:dyDescent="0.15">
      <c r="AT2225" s="259"/>
      <c r="AU2225" s="259"/>
      <c r="AV2225" s="259"/>
      <c r="AW2225" s="259"/>
      <c r="AX2225" s="259"/>
      <c r="AY2225" s="259"/>
      <c r="AZ2225" s="259"/>
      <c r="BA2225" s="259"/>
      <c r="BB2225" s="259"/>
      <c r="BC2225" s="259"/>
      <c r="BD2225" s="259"/>
      <c r="BE2225" s="259"/>
      <c r="BF2225" s="259"/>
      <c r="BG2225" s="259"/>
      <c r="BH2225" s="259"/>
      <c r="BI2225" s="259"/>
      <c r="BJ2225" s="259"/>
      <c r="BK2225" s="259"/>
      <c r="BL2225" s="259"/>
      <c r="BM2225" s="259"/>
      <c r="BN2225" s="259"/>
      <c r="BO2225" s="259"/>
      <c r="BP2225" s="259"/>
      <c r="BQ2225" s="259"/>
      <c r="BR2225" s="259"/>
      <c r="BS2225" s="259"/>
      <c r="BT2225" s="259"/>
      <c r="BU2225" s="259"/>
      <c r="BV2225" s="259"/>
      <c r="BW2225" s="259"/>
      <c r="BX2225" s="259"/>
      <c r="BY2225" s="259"/>
      <c r="BZ2225" s="259"/>
      <c r="CA2225" s="259"/>
      <c r="CB2225" s="259"/>
      <c r="CC2225" s="259"/>
      <c r="CD2225" s="259"/>
      <c r="CE2225" s="259"/>
    </row>
    <row r="2226" spans="46:83" x14ac:dyDescent="0.15">
      <c r="AT2226" s="259"/>
      <c r="AU2226" s="259"/>
      <c r="AV2226" s="259"/>
      <c r="AW2226" s="259"/>
      <c r="AX2226" s="259"/>
      <c r="AY2226" s="259"/>
      <c r="AZ2226" s="259"/>
      <c r="BA2226" s="259"/>
      <c r="BB2226" s="259"/>
      <c r="BC2226" s="259"/>
      <c r="BD2226" s="259"/>
      <c r="BE2226" s="259"/>
      <c r="BF2226" s="259"/>
      <c r="BG2226" s="259"/>
      <c r="BH2226" s="259"/>
      <c r="BI2226" s="259"/>
      <c r="BJ2226" s="259"/>
      <c r="BK2226" s="259"/>
      <c r="BL2226" s="259"/>
      <c r="BM2226" s="259"/>
      <c r="BN2226" s="259"/>
      <c r="BO2226" s="259"/>
      <c r="BP2226" s="259"/>
      <c r="BQ2226" s="259"/>
      <c r="BR2226" s="259"/>
      <c r="BS2226" s="259"/>
      <c r="BT2226" s="259"/>
      <c r="BU2226" s="259"/>
      <c r="BV2226" s="259"/>
      <c r="BW2226" s="259"/>
      <c r="BX2226" s="259"/>
      <c r="BY2226" s="259"/>
      <c r="BZ2226" s="259"/>
      <c r="CA2226" s="259"/>
      <c r="CB2226" s="259"/>
      <c r="CC2226" s="259"/>
      <c r="CD2226" s="259"/>
      <c r="CE2226" s="259"/>
    </row>
    <row r="2227" spans="46:83" x14ac:dyDescent="0.15">
      <c r="AT2227" s="259"/>
      <c r="AU2227" s="259"/>
      <c r="AV2227" s="259"/>
      <c r="AW2227" s="259"/>
      <c r="AX2227" s="259"/>
      <c r="AY2227" s="259"/>
      <c r="AZ2227" s="259"/>
      <c r="BA2227" s="259"/>
      <c r="BB2227" s="259"/>
      <c r="BC2227" s="259"/>
      <c r="BD2227" s="259"/>
      <c r="BE2227" s="259"/>
      <c r="BF2227" s="259"/>
      <c r="BG2227" s="259"/>
      <c r="BH2227" s="259"/>
      <c r="BI2227" s="259"/>
      <c r="BJ2227" s="259"/>
      <c r="BK2227" s="259"/>
      <c r="BL2227" s="259"/>
      <c r="BM2227" s="259"/>
      <c r="BN2227" s="259"/>
      <c r="BO2227" s="259"/>
      <c r="BP2227" s="259"/>
      <c r="BQ2227" s="259"/>
      <c r="BR2227" s="259"/>
      <c r="BS2227" s="259"/>
      <c r="BT2227" s="259"/>
      <c r="BU2227" s="259"/>
      <c r="BV2227" s="259"/>
      <c r="BW2227" s="259"/>
      <c r="BX2227" s="259"/>
      <c r="BY2227" s="259"/>
      <c r="BZ2227" s="259"/>
      <c r="CA2227" s="259"/>
      <c r="CB2227" s="259"/>
      <c r="CC2227" s="259"/>
      <c r="CD2227" s="259"/>
      <c r="CE2227" s="259"/>
    </row>
    <row r="2228" spans="46:83" x14ac:dyDescent="0.15">
      <c r="AT2228" s="259"/>
      <c r="AU2228" s="259"/>
      <c r="AV2228" s="259"/>
      <c r="AW2228" s="259"/>
      <c r="AX2228" s="259"/>
      <c r="AY2228" s="259"/>
      <c r="AZ2228" s="259"/>
      <c r="BA2228" s="259"/>
      <c r="BB2228" s="259"/>
      <c r="BC2228" s="259"/>
      <c r="BD2228" s="259"/>
      <c r="BE2228" s="259"/>
      <c r="BF2228" s="259"/>
      <c r="BG2228" s="259"/>
      <c r="BH2228" s="259"/>
      <c r="BI2228" s="259"/>
      <c r="BJ2228" s="259"/>
      <c r="BK2228" s="259"/>
      <c r="BL2228" s="259"/>
      <c r="BM2228" s="259"/>
      <c r="BN2228" s="259"/>
      <c r="BO2228" s="259"/>
      <c r="BP2228" s="259"/>
      <c r="BQ2228" s="259"/>
      <c r="BR2228" s="259"/>
      <c r="BS2228" s="259"/>
      <c r="BT2228" s="259"/>
      <c r="BU2228" s="259"/>
      <c r="BV2228" s="259"/>
      <c r="BW2228" s="259"/>
      <c r="BX2228" s="259"/>
      <c r="BY2228" s="259"/>
      <c r="BZ2228" s="259"/>
      <c r="CA2228" s="259"/>
      <c r="CB2228" s="259"/>
      <c r="CC2228" s="259"/>
      <c r="CD2228" s="259"/>
      <c r="CE2228" s="259"/>
    </row>
    <row r="2229" spans="46:83" x14ac:dyDescent="0.15">
      <c r="AT2229" s="259"/>
      <c r="AU2229" s="259"/>
      <c r="AV2229" s="259"/>
      <c r="AW2229" s="259"/>
      <c r="AX2229" s="259"/>
      <c r="AY2229" s="259"/>
      <c r="AZ2229" s="259"/>
      <c r="BA2229" s="259"/>
      <c r="BB2229" s="259"/>
      <c r="BC2229" s="259"/>
      <c r="BD2229" s="259"/>
      <c r="BE2229" s="259"/>
      <c r="BF2229" s="259"/>
      <c r="BG2229" s="259"/>
      <c r="BH2229" s="259"/>
      <c r="BI2229" s="259"/>
      <c r="BJ2229" s="259"/>
      <c r="BK2229" s="259"/>
      <c r="BL2229" s="259"/>
      <c r="BM2229" s="259"/>
      <c r="BN2229" s="259"/>
      <c r="BO2229" s="259"/>
      <c r="BP2229" s="259"/>
      <c r="BQ2229" s="259"/>
      <c r="BR2229" s="259"/>
      <c r="BS2229" s="259"/>
      <c r="BT2229" s="259"/>
      <c r="BU2229" s="259"/>
      <c r="BV2229" s="259"/>
      <c r="BW2229" s="259"/>
      <c r="BX2229" s="259"/>
      <c r="BY2229" s="259"/>
      <c r="BZ2229" s="259"/>
      <c r="CA2229" s="259"/>
      <c r="CB2229" s="259"/>
      <c r="CC2229" s="259"/>
      <c r="CD2229" s="259"/>
      <c r="CE2229" s="259"/>
    </row>
    <row r="2230" spans="46:83" x14ac:dyDescent="0.15">
      <c r="AT2230" s="259"/>
      <c r="AU2230" s="259"/>
      <c r="AV2230" s="259"/>
      <c r="AW2230" s="259"/>
      <c r="AX2230" s="259"/>
      <c r="AY2230" s="259"/>
      <c r="AZ2230" s="259"/>
      <c r="BA2230" s="259"/>
      <c r="BB2230" s="259"/>
      <c r="BC2230" s="259"/>
      <c r="BD2230" s="259"/>
      <c r="BE2230" s="259"/>
      <c r="BF2230" s="259"/>
      <c r="BG2230" s="259"/>
      <c r="BH2230" s="259"/>
      <c r="BI2230" s="259"/>
      <c r="BJ2230" s="259"/>
      <c r="BK2230" s="259"/>
      <c r="BL2230" s="259"/>
      <c r="BM2230" s="259"/>
      <c r="BN2230" s="259"/>
      <c r="BO2230" s="259"/>
      <c r="BP2230" s="259"/>
      <c r="BQ2230" s="259"/>
      <c r="BR2230" s="259"/>
      <c r="BS2230" s="259"/>
      <c r="BT2230" s="259"/>
      <c r="BU2230" s="259"/>
      <c r="BV2230" s="259"/>
      <c r="BW2230" s="259"/>
      <c r="BX2230" s="259"/>
      <c r="BY2230" s="259"/>
      <c r="BZ2230" s="259"/>
      <c r="CA2230" s="259"/>
      <c r="CB2230" s="259"/>
      <c r="CC2230" s="259"/>
      <c r="CD2230" s="259"/>
      <c r="CE2230" s="259"/>
    </row>
    <row r="2231" spans="46:83" x14ac:dyDescent="0.15">
      <c r="AT2231" s="259"/>
      <c r="AU2231" s="259"/>
      <c r="AV2231" s="259"/>
      <c r="AW2231" s="259"/>
      <c r="AX2231" s="259"/>
      <c r="AY2231" s="259"/>
      <c r="AZ2231" s="259"/>
      <c r="BA2231" s="259"/>
      <c r="BB2231" s="259"/>
      <c r="BC2231" s="259"/>
      <c r="BD2231" s="259"/>
      <c r="BE2231" s="259"/>
      <c r="BF2231" s="259"/>
      <c r="BG2231" s="259"/>
      <c r="BH2231" s="259"/>
      <c r="BI2231" s="259"/>
      <c r="BJ2231" s="259"/>
      <c r="BK2231" s="259"/>
      <c r="BL2231" s="259"/>
      <c r="BM2231" s="259"/>
      <c r="BN2231" s="259"/>
      <c r="BO2231" s="259"/>
      <c r="BP2231" s="259"/>
      <c r="BQ2231" s="259"/>
      <c r="BR2231" s="259"/>
      <c r="BS2231" s="259"/>
      <c r="BT2231" s="259"/>
      <c r="BU2231" s="259"/>
      <c r="BV2231" s="259"/>
      <c r="BW2231" s="259"/>
      <c r="BX2231" s="259"/>
      <c r="BY2231" s="259"/>
      <c r="BZ2231" s="259"/>
      <c r="CA2231" s="259"/>
      <c r="CB2231" s="259"/>
      <c r="CC2231" s="259"/>
      <c r="CD2231" s="259"/>
      <c r="CE2231" s="259"/>
    </row>
    <row r="2232" spans="46:83" x14ac:dyDescent="0.15">
      <c r="AT2232" s="259"/>
      <c r="AU2232" s="259"/>
      <c r="AV2232" s="259"/>
      <c r="AW2232" s="259"/>
      <c r="AX2232" s="259"/>
      <c r="AY2232" s="259"/>
      <c r="AZ2232" s="259"/>
      <c r="BA2232" s="259"/>
      <c r="BB2232" s="259"/>
      <c r="BC2232" s="259"/>
      <c r="BD2232" s="259"/>
      <c r="BE2232" s="259"/>
      <c r="BF2232" s="259"/>
      <c r="BG2232" s="259"/>
      <c r="BH2232" s="259"/>
      <c r="BI2232" s="259"/>
      <c r="BJ2232" s="259"/>
      <c r="BK2232" s="259"/>
      <c r="BL2232" s="259"/>
      <c r="BM2232" s="259"/>
      <c r="BN2232" s="259"/>
      <c r="BO2232" s="259"/>
      <c r="BP2232" s="259"/>
      <c r="BQ2232" s="259"/>
      <c r="BR2232" s="259"/>
      <c r="BS2232" s="259"/>
      <c r="BT2232" s="259"/>
      <c r="BU2232" s="259"/>
      <c r="BV2232" s="259"/>
      <c r="BW2232" s="259"/>
      <c r="BX2232" s="259"/>
      <c r="BY2232" s="259"/>
      <c r="BZ2232" s="259"/>
      <c r="CA2232" s="259"/>
      <c r="CB2232" s="259"/>
      <c r="CC2232" s="259"/>
      <c r="CD2232" s="259"/>
      <c r="CE2232" s="259"/>
    </row>
    <row r="2233" spans="46:83" x14ac:dyDescent="0.15">
      <c r="AT2233" s="259"/>
      <c r="AU2233" s="259"/>
      <c r="AV2233" s="259"/>
      <c r="AW2233" s="259"/>
      <c r="AX2233" s="259"/>
      <c r="AY2233" s="259"/>
      <c r="AZ2233" s="259"/>
      <c r="BA2233" s="259"/>
      <c r="BB2233" s="259"/>
      <c r="BC2233" s="259"/>
      <c r="BD2233" s="259"/>
      <c r="BE2233" s="259"/>
      <c r="BF2233" s="259"/>
      <c r="BG2233" s="259"/>
      <c r="BH2233" s="259"/>
      <c r="BI2233" s="259"/>
      <c r="BJ2233" s="259"/>
      <c r="BK2233" s="259"/>
      <c r="BL2233" s="259"/>
      <c r="BM2233" s="259"/>
      <c r="BN2233" s="259"/>
      <c r="BO2233" s="259"/>
      <c r="BP2233" s="259"/>
      <c r="BQ2233" s="259"/>
      <c r="BR2233" s="259"/>
      <c r="BS2233" s="259"/>
      <c r="BT2233" s="259"/>
      <c r="BU2233" s="259"/>
      <c r="BV2233" s="259"/>
      <c r="BW2233" s="259"/>
      <c r="BX2233" s="259"/>
      <c r="BY2233" s="259"/>
      <c r="BZ2233" s="259"/>
      <c r="CA2233" s="259"/>
      <c r="CB2233" s="259"/>
      <c r="CC2233" s="259"/>
      <c r="CD2233" s="259"/>
      <c r="CE2233" s="259"/>
    </row>
    <row r="2234" spans="46:83" x14ac:dyDescent="0.15">
      <c r="AT2234" s="259"/>
      <c r="AU2234" s="259"/>
      <c r="AV2234" s="259"/>
      <c r="AW2234" s="259"/>
      <c r="AX2234" s="259"/>
      <c r="AY2234" s="259"/>
      <c r="AZ2234" s="259"/>
      <c r="BA2234" s="259"/>
      <c r="BB2234" s="259"/>
      <c r="BC2234" s="259"/>
      <c r="BD2234" s="259"/>
      <c r="BE2234" s="259"/>
      <c r="BF2234" s="259"/>
      <c r="BG2234" s="259"/>
      <c r="BH2234" s="259"/>
      <c r="BI2234" s="259"/>
      <c r="BJ2234" s="259"/>
      <c r="BK2234" s="259"/>
      <c r="BL2234" s="259"/>
      <c r="BM2234" s="259"/>
      <c r="BN2234" s="259"/>
      <c r="BO2234" s="259"/>
      <c r="BP2234" s="259"/>
      <c r="BQ2234" s="259"/>
      <c r="BR2234" s="259"/>
      <c r="BS2234" s="259"/>
      <c r="BT2234" s="259"/>
      <c r="BU2234" s="259"/>
      <c r="BV2234" s="259"/>
      <c r="BW2234" s="259"/>
      <c r="BX2234" s="259"/>
      <c r="BY2234" s="259"/>
      <c r="BZ2234" s="259"/>
      <c r="CA2234" s="259"/>
      <c r="CB2234" s="259"/>
      <c r="CC2234" s="259"/>
      <c r="CD2234" s="259"/>
      <c r="CE2234" s="259"/>
    </row>
    <row r="2235" spans="46:83" x14ac:dyDescent="0.15">
      <c r="AT2235" s="259"/>
      <c r="AU2235" s="259"/>
      <c r="AV2235" s="259"/>
      <c r="AW2235" s="259"/>
      <c r="AX2235" s="259"/>
      <c r="AY2235" s="259"/>
      <c r="AZ2235" s="259"/>
      <c r="BA2235" s="259"/>
      <c r="BB2235" s="259"/>
      <c r="BC2235" s="259"/>
      <c r="BD2235" s="259"/>
      <c r="BE2235" s="259"/>
      <c r="BF2235" s="259"/>
      <c r="BG2235" s="259"/>
      <c r="BH2235" s="259"/>
      <c r="BI2235" s="259"/>
      <c r="BJ2235" s="259"/>
      <c r="BK2235" s="259"/>
      <c r="BL2235" s="259"/>
      <c r="BM2235" s="259"/>
      <c r="BN2235" s="259"/>
      <c r="BO2235" s="259"/>
      <c r="BP2235" s="259"/>
      <c r="BQ2235" s="259"/>
      <c r="BR2235" s="259"/>
      <c r="BS2235" s="259"/>
      <c r="BT2235" s="259"/>
      <c r="BU2235" s="259"/>
      <c r="BV2235" s="259"/>
      <c r="BW2235" s="259"/>
      <c r="BX2235" s="259"/>
      <c r="BY2235" s="259"/>
      <c r="BZ2235" s="259"/>
      <c r="CA2235" s="259"/>
      <c r="CB2235" s="259"/>
      <c r="CC2235" s="259"/>
      <c r="CD2235" s="259"/>
      <c r="CE2235" s="259"/>
    </row>
    <row r="2236" spans="46:83" x14ac:dyDescent="0.15">
      <c r="AT2236" s="259"/>
      <c r="AU2236" s="259"/>
      <c r="AV2236" s="259"/>
      <c r="AW2236" s="259"/>
      <c r="AX2236" s="259"/>
      <c r="AY2236" s="259"/>
      <c r="AZ2236" s="259"/>
      <c r="BA2236" s="259"/>
      <c r="BB2236" s="259"/>
      <c r="BC2236" s="259"/>
      <c r="BD2236" s="259"/>
      <c r="BE2236" s="259"/>
      <c r="BF2236" s="259"/>
      <c r="BG2236" s="259"/>
      <c r="BH2236" s="259"/>
      <c r="BI2236" s="259"/>
      <c r="BJ2236" s="259"/>
      <c r="BK2236" s="259"/>
      <c r="BL2236" s="259"/>
      <c r="BM2236" s="259"/>
      <c r="BN2236" s="259"/>
      <c r="BO2236" s="259"/>
      <c r="BP2236" s="259"/>
      <c r="BQ2236" s="259"/>
      <c r="BR2236" s="259"/>
      <c r="BS2236" s="259"/>
      <c r="BT2236" s="259"/>
      <c r="BU2236" s="259"/>
      <c r="BV2236" s="259"/>
      <c r="BW2236" s="259"/>
      <c r="BX2236" s="259"/>
      <c r="BY2236" s="259"/>
      <c r="BZ2236" s="259"/>
      <c r="CA2236" s="259"/>
      <c r="CB2236" s="259"/>
      <c r="CC2236" s="259"/>
      <c r="CD2236" s="259"/>
      <c r="CE2236" s="259"/>
    </row>
    <row r="2237" spans="46:83" x14ac:dyDescent="0.15">
      <c r="AT2237" s="259"/>
      <c r="AU2237" s="259"/>
      <c r="AV2237" s="259"/>
      <c r="AW2237" s="259"/>
      <c r="AX2237" s="259"/>
      <c r="AY2237" s="259"/>
      <c r="AZ2237" s="259"/>
      <c r="BA2237" s="259"/>
      <c r="BB2237" s="259"/>
      <c r="BC2237" s="259"/>
      <c r="BD2237" s="259"/>
      <c r="BE2237" s="259"/>
      <c r="BF2237" s="259"/>
      <c r="BG2237" s="259"/>
      <c r="BH2237" s="259"/>
      <c r="BI2237" s="259"/>
      <c r="BJ2237" s="259"/>
      <c r="BK2237" s="259"/>
      <c r="BL2237" s="259"/>
      <c r="BM2237" s="259"/>
      <c r="BN2237" s="259"/>
      <c r="BO2237" s="259"/>
      <c r="BP2237" s="259"/>
      <c r="BQ2237" s="259"/>
      <c r="BR2237" s="259"/>
      <c r="BS2237" s="259"/>
      <c r="BT2237" s="259"/>
      <c r="BU2237" s="259"/>
      <c r="BV2237" s="259"/>
      <c r="BW2237" s="259"/>
      <c r="BX2237" s="259"/>
      <c r="BY2237" s="259"/>
      <c r="BZ2237" s="259"/>
      <c r="CA2237" s="259"/>
      <c r="CB2237" s="259"/>
      <c r="CC2237" s="259"/>
      <c r="CD2237" s="259"/>
      <c r="CE2237" s="259"/>
    </row>
    <row r="2238" spans="46:83" x14ac:dyDescent="0.15">
      <c r="AT2238" s="259"/>
      <c r="AU2238" s="259"/>
      <c r="AV2238" s="259"/>
      <c r="AW2238" s="259"/>
      <c r="AX2238" s="259"/>
      <c r="AY2238" s="259"/>
      <c r="AZ2238" s="259"/>
      <c r="BA2238" s="259"/>
      <c r="BB2238" s="259"/>
      <c r="BC2238" s="259"/>
      <c r="BD2238" s="259"/>
      <c r="BE2238" s="259"/>
      <c r="BF2238" s="259"/>
      <c r="BG2238" s="259"/>
      <c r="BH2238" s="259"/>
      <c r="BI2238" s="259"/>
      <c r="BJ2238" s="259"/>
      <c r="BK2238" s="259"/>
      <c r="BL2238" s="259"/>
      <c r="BM2238" s="259"/>
      <c r="BN2238" s="259"/>
      <c r="BO2238" s="259"/>
      <c r="BP2238" s="259"/>
      <c r="BQ2238" s="259"/>
      <c r="BR2238" s="259"/>
      <c r="BS2238" s="259"/>
      <c r="BT2238" s="259"/>
      <c r="BU2238" s="259"/>
      <c r="BV2238" s="259"/>
      <c r="BW2238" s="259"/>
      <c r="BX2238" s="259"/>
      <c r="BY2238" s="259"/>
      <c r="BZ2238" s="259"/>
      <c r="CA2238" s="259"/>
      <c r="CB2238" s="259"/>
      <c r="CC2238" s="259"/>
      <c r="CD2238" s="259"/>
      <c r="CE2238" s="259"/>
    </row>
    <row r="2239" spans="46:83" x14ac:dyDescent="0.15">
      <c r="AT2239" s="259"/>
      <c r="AU2239" s="259"/>
      <c r="AV2239" s="259"/>
      <c r="AW2239" s="259"/>
      <c r="AX2239" s="259"/>
      <c r="AY2239" s="259"/>
      <c r="AZ2239" s="259"/>
      <c r="BA2239" s="259"/>
      <c r="BB2239" s="259"/>
      <c r="BC2239" s="259"/>
      <c r="BD2239" s="259"/>
      <c r="BE2239" s="259"/>
      <c r="BF2239" s="259"/>
      <c r="BG2239" s="259"/>
      <c r="BH2239" s="259"/>
      <c r="BI2239" s="259"/>
      <c r="BJ2239" s="259"/>
      <c r="BK2239" s="259"/>
      <c r="BL2239" s="259"/>
      <c r="BM2239" s="259"/>
      <c r="BN2239" s="259"/>
      <c r="BO2239" s="259"/>
      <c r="BP2239" s="259"/>
      <c r="BQ2239" s="259"/>
      <c r="BR2239" s="259"/>
      <c r="BS2239" s="259"/>
      <c r="BT2239" s="259"/>
      <c r="BU2239" s="259"/>
      <c r="BV2239" s="259"/>
      <c r="BW2239" s="259"/>
      <c r="BX2239" s="259"/>
      <c r="BY2239" s="259"/>
      <c r="BZ2239" s="259"/>
      <c r="CA2239" s="259"/>
      <c r="CB2239" s="259"/>
      <c r="CC2239" s="259"/>
      <c r="CD2239" s="259"/>
      <c r="CE2239" s="259"/>
    </row>
    <row r="2240" spans="46:83" x14ac:dyDescent="0.15">
      <c r="AT2240" s="259"/>
      <c r="AU2240" s="259"/>
      <c r="AV2240" s="259"/>
      <c r="AW2240" s="259"/>
      <c r="AX2240" s="259"/>
      <c r="AY2240" s="259"/>
      <c r="AZ2240" s="259"/>
      <c r="BA2240" s="259"/>
      <c r="BB2240" s="259"/>
      <c r="BC2240" s="259"/>
      <c r="BD2240" s="259"/>
      <c r="BE2240" s="259"/>
      <c r="BF2240" s="259"/>
      <c r="BG2240" s="259"/>
      <c r="BH2240" s="259"/>
      <c r="BI2240" s="259"/>
      <c r="BJ2240" s="259"/>
      <c r="BK2240" s="259"/>
      <c r="BL2240" s="259"/>
      <c r="BM2240" s="259"/>
      <c r="BN2240" s="259"/>
      <c r="BO2240" s="259"/>
      <c r="BP2240" s="259"/>
      <c r="BQ2240" s="259"/>
      <c r="BR2240" s="259"/>
      <c r="BS2240" s="259"/>
      <c r="BT2240" s="259"/>
      <c r="BU2240" s="259"/>
      <c r="BV2240" s="259"/>
      <c r="BW2240" s="259"/>
      <c r="BX2240" s="259"/>
      <c r="BY2240" s="259"/>
      <c r="BZ2240" s="259"/>
      <c r="CA2240" s="259"/>
      <c r="CB2240" s="259"/>
      <c r="CC2240" s="259"/>
      <c r="CD2240" s="259"/>
      <c r="CE2240" s="259"/>
    </row>
    <row r="2241" spans="46:83" x14ac:dyDescent="0.15">
      <c r="AT2241" s="259"/>
      <c r="AU2241" s="259"/>
      <c r="AV2241" s="259"/>
      <c r="AW2241" s="259"/>
      <c r="AX2241" s="259"/>
      <c r="AY2241" s="259"/>
      <c r="AZ2241" s="259"/>
      <c r="BA2241" s="259"/>
      <c r="BB2241" s="259"/>
      <c r="BC2241" s="259"/>
      <c r="BD2241" s="259"/>
      <c r="BE2241" s="259"/>
      <c r="BF2241" s="259"/>
      <c r="BG2241" s="259"/>
      <c r="BH2241" s="259"/>
      <c r="BI2241" s="259"/>
      <c r="BJ2241" s="259"/>
      <c r="BK2241" s="259"/>
      <c r="BL2241" s="259"/>
      <c r="BM2241" s="259"/>
      <c r="BN2241" s="259"/>
      <c r="BO2241" s="259"/>
      <c r="BP2241" s="259"/>
      <c r="BQ2241" s="259"/>
      <c r="BR2241" s="259"/>
      <c r="BS2241" s="259"/>
      <c r="BT2241" s="259"/>
      <c r="BU2241" s="259"/>
      <c r="BV2241" s="259"/>
      <c r="BW2241" s="259"/>
      <c r="BX2241" s="259"/>
      <c r="BY2241" s="259"/>
      <c r="BZ2241" s="259"/>
      <c r="CA2241" s="259"/>
      <c r="CB2241" s="259"/>
      <c r="CC2241" s="259"/>
      <c r="CD2241" s="259"/>
      <c r="CE2241" s="259"/>
    </row>
    <row r="2242" spans="46:83" x14ac:dyDescent="0.15">
      <c r="AT2242" s="259"/>
      <c r="AU2242" s="259"/>
      <c r="AV2242" s="259"/>
      <c r="AW2242" s="259"/>
      <c r="AX2242" s="259"/>
      <c r="AY2242" s="259"/>
      <c r="AZ2242" s="259"/>
      <c r="BA2242" s="259"/>
      <c r="BB2242" s="259"/>
      <c r="BC2242" s="259"/>
      <c r="BD2242" s="259"/>
      <c r="BE2242" s="259"/>
      <c r="BF2242" s="259"/>
      <c r="BG2242" s="259"/>
      <c r="BH2242" s="259"/>
      <c r="BI2242" s="259"/>
      <c r="BJ2242" s="259"/>
      <c r="BK2242" s="259"/>
      <c r="BL2242" s="259"/>
      <c r="BM2242" s="259"/>
      <c r="BN2242" s="259"/>
      <c r="BO2242" s="259"/>
      <c r="BP2242" s="259"/>
      <c r="BQ2242" s="259"/>
      <c r="BR2242" s="259"/>
      <c r="BS2242" s="259"/>
      <c r="BT2242" s="259"/>
      <c r="BU2242" s="259"/>
      <c r="BV2242" s="259"/>
      <c r="BW2242" s="259"/>
      <c r="BX2242" s="259"/>
      <c r="BY2242" s="259"/>
      <c r="BZ2242" s="259"/>
      <c r="CA2242" s="259"/>
      <c r="CB2242" s="259"/>
      <c r="CC2242" s="259"/>
      <c r="CD2242" s="259"/>
      <c r="CE2242" s="259"/>
    </row>
    <row r="2243" spans="46:83" x14ac:dyDescent="0.15">
      <c r="AT2243" s="259"/>
      <c r="AU2243" s="259"/>
      <c r="AV2243" s="259"/>
      <c r="AW2243" s="259"/>
      <c r="AX2243" s="259"/>
      <c r="AY2243" s="259"/>
      <c r="AZ2243" s="259"/>
      <c r="BA2243" s="259"/>
      <c r="BB2243" s="259"/>
      <c r="BC2243" s="259"/>
      <c r="BD2243" s="259"/>
      <c r="BE2243" s="259"/>
      <c r="BF2243" s="259"/>
      <c r="BG2243" s="259"/>
      <c r="BH2243" s="259"/>
      <c r="BI2243" s="259"/>
      <c r="BJ2243" s="259"/>
      <c r="BK2243" s="259"/>
      <c r="BL2243" s="259"/>
      <c r="BM2243" s="259"/>
      <c r="BN2243" s="259"/>
      <c r="BO2243" s="259"/>
      <c r="BP2243" s="259"/>
      <c r="BQ2243" s="259"/>
      <c r="BR2243" s="259"/>
      <c r="BS2243" s="259"/>
      <c r="BT2243" s="259"/>
      <c r="BU2243" s="259"/>
      <c r="BV2243" s="259"/>
      <c r="BW2243" s="259"/>
      <c r="BX2243" s="259"/>
      <c r="BY2243" s="259"/>
      <c r="BZ2243" s="259"/>
      <c r="CA2243" s="259"/>
      <c r="CB2243" s="259"/>
      <c r="CC2243" s="259"/>
      <c r="CD2243" s="259"/>
      <c r="CE2243" s="259"/>
    </row>
    <row r="2244" spans="46:83" x14ac:dyDescent="0.15">
      <c r="AT2244" s="259"/>
      <c r="AU2244" s="259"/>
      <c r="AV2244" s="259"/>
      <c r="AW2244" s="259"/>
      <c r="AX2244" s="259"/>
      <c r="AY2244" s="259"/>
      <c r="AZ2244" s="259"/>
      <c r="BA2244" s="259"/>
      <c r="BB2244" s="259"/>
      <c r="BC2244" s="259"/>
      <c r="BD2244" s="259"/>
      <c r="BE2244" s="259"/>
      <c r="BF2244" s="259"/>
      <c r="BG2244" s="259"/>
      <c r="BH2244" s="259"/>
      <c r="BI2244" s="259"/>
      <c r="BJ2244" s="259"/>
      <c r="BK2244" s="259"/>
      <c r="BL2244" s="259"/>
      <c r="BM2244" s="259"/>
      <c r="BN2244" s="259"/>
      <c r="BO2244" s="259"/>
      <c r="BP2244" s="259"/>
      <c r="BQ2244" s="259"/>
      <c r="BR2244" s="259"/>
      <c r="BS2244" s="259"/>
      <c r="BT2244" s="259"/>
      <c r="BU2244" s="259"/>
      <c r="BV2244" s="259"/>
      <c r="BW2244" s="259"/>
      <c r="BX2244" s="259"/>
      <c r="BY2244" s="259"/>
      <c r="BZ2244" s="259"/>
      <c r="CA2244" s="259"/>
      <c r="CB2244" s="259"/>
      <c r="CC2244" s="259"/>
      <c r="CD2244" s="259"/>
      <c r="CE2244" s="259"/>
    </row>
    <row r="2245" spans="46:83" x14ac:dyDescent="0.15">
      <c r="AT2245" s="259"/>
      <c r="AU2245" s="259"/>
      <c r="AV2245" s="259"/>
      <c r="AW2245" s="259"/>
      <c r="AX2245" s="259"/>
      <c r="AY2245" s="259"/>
      <c r="AZ2245" s="259"/>
      <c r="BA2245" s="259"/>
      <c r="BB2245" s="259"/>
      <c r="BC2245" s="259"/>
      <c r="BD2245" s="259"/>
      <c r="BE2245" s="259"/>
      <c r="BF2245" s="259"/>
      <c r="BG2245" s="259"/>
      <c r="BH2245" s="259"/>
      <c r="BI2245" s="259"/>
      <c r="BJ2245" s="259"/>
      <c r="BK2245" s="259"/>
      <c r="BL2245" s="259"/>
      <c r="BM2245" s="259"/>
      <c r="BN2245" s="259"/>
      <c r="BO2245" s="259"/>
      <c r="BP2245" s="259"/>
      <c r="BQ2245" s="259"/>
      <c r="BR2245" s="259"/>
      <c r="BS2245" s="259"/>
      <c r="BT2245" s="259"/>
      <c r="BU2245" s="259"/>
      <c r="BV2245" s="259"/>
      <c r="BW2245" s="259"/>
      <c r="BX2245" s="259"/>
      <c r="BY2245" s="259"/>
      <c r="BZ2245" s="259"/>
      <c r="CA2245" s="259"/>
      <c r="CB2245" s="259"/>
      <c r="CC2245" s="259"/>
      <c r="CD2245" s="259"/>
      <c r="CE2245" s="259"/>
    </row>
    <row r="2246" spans="46:83" x14ac:dyDescent="0.15">
      <c r="AT2246" s="259"/>
      <c r="AU2246" s="259"/>
      <c r="AV2246" s="259"/>
      <c r="AW2246" s="259"/>
      <c r="AX2246" s="259"/>
      <c r="AY2246" s="259"/>
      <c r="AZ2246" s="259"/>
      <c r="BA2246" s="259"/>
      <c r="BB2246" s="259"/>
      <c r="BC2246" s="259"/>
      <c r="BD2246" s="259"/>
      <c r="BE2246" s="259"/>
      <c r="BF2246" s="259"/>
      <c r="BG2246" s="259"/>
      <c r="BH2246" s="259"/>
      <c r="BI2246" s="259"/>
      <c r="BJ2246" s="259"/>
      <c r="BK2246" s="259"/>
      <c r="BL2246" s="259"/>
      <c r="BM2246" s="259"/>
      <c r="BN2246" s="259"/>
      <c r="BO2246" s="259"/>
      <c r="BP2246" s="259"/>
      <c r="BQ2246" s="259"/>
      <c r="BR2246" s="259"/>
      <c r="BS2246" s="259"/>
      <c r="BT2246" s="259"/>
      <c r="BU2246" s="259"/>
      <c r="BV2246" s="259"/>
      <c r="BW2246" s="259"/>
      <c r="BX2246" s="259"/>
      <c r="BY2246" s="259"/>
      <c r="BZ2246" s="259"/>
      <c r="CA2246" s="259"/>
      <c r="CB2246" s="259"/>
      <c r="CC2246" s="259"/>
      <c r="CD2246" s="259"/>
      <c r="CE2246" s="259"/>
    </row>
    <row r="2247" spans="46:83" x14ac:dyDescent="0.15">
      <c r="AT2247" s="259"/>
      <c r="AU2247" s="259"/>
      <c r="AV2247" s="259"/>
      <c r="AW2247" s="259"/>
      <c r="AX2247" s="259"/>
      <c r="AY2247" s="259"/>
      <c r="AZ2247" s="259"/>
      <c r="BA2247" s="259"/>
      <c r="BB2247" s="259"/>
      <c r="BC2247" s="259"/>
      <c r="BD2247" s="259"/>
      <c r="BE2247" s="259"/>
      <c r="BF2247" s="259"/>
      <c r="BG2247" s="259"/>
      <c r="BH2247" s="259"/>
      <c r="BI2247" s="259"/>
      <c r="BJ2247" s="259"/>
      <c r="BK2247" s="259"/>
      <c r="BL2247" s="259"/>
      <c r="BM2247" s="259"/>
      <c r="BN2247" s="259"/>
      <c r="BO2247" s="259"/>
      <c r="BP2247" s="259"/>
      <c r="BQ2247" s="259"/>
      <c r="BR2247" s="259"/>
      <c r="BS2247" s="259"/>
      <c r="BT2247" s="259"/>
      <c r="BU2247" s="259"/>
      <c r="BV2247" s="259"/>
      <c r="BW2247" s="259"/>
      <c r="BX2247" s="259"/>
      <c r="BY2247" s="259"/>
      <c r="BZ2247" s="259"/>
      <c r="CA2247" s="259"/>
      <c r="CB2247" s="259"/>
      <c r="CC2247" s="259"/>
      <c r="CD2247" s="259"/>
      <c r="CE2247" s="259"/>
    </row>
    <row r="2248" spans="46:83" x14ac:dyDescent="0.15">
      <c r="AT2248" s="259"/>
      <c r="AU2248" s="259"/>
      <c r="AV2248" s="259"/>
      <c r="AW2248" s="259"/>
      <c r="AX2248" s="259"/>
      <c r="AY2248" s="259"/>
      <c r="AZ2248" s="259"/>
      <c r="BA2248" s="259"/>
      <c r="BB2248" s="259"/>
      <c r="BC2248" s="259"/>
      <c r="BD2248" s="259"/>
      <c r="BE2248" s="259"/>
      <c r="BF2248" s="259"/>
      <c r="BG2248" s="259"/>
      <c r="BH2248" s="259"/>
      <c r="BI2248" s="259"/>
      <c r="BJ2248" s="259"/>
      <c r="BK2248" s="259"/>
      <c r="BL2248" s="259"/>
      <c r="BM2248" s="259"/>
      <c r="BN2248" s="259"/>
      <c r="BO2248" s="259"/>
      <c r="BP2248" s="259"/>
      <c r="BQ2248" s="259"/>
      <c r="BR2248" s="259"/>
      <c r="BS2248" s="259"/>
      <c r="BT2248" s="259"/>
      <c r="BU2248" s="259"/>
      <c r="BV2248" s="259"/>
      <c r="BW2248" s="259"/>
      <c r="BX2248" s="259"/>
      <c r="BY2248" s="259"/>
      <c r="BZ2248" s="259"/>
      <c r="CA2248" s="259"/>
      <c r="CB2248" s="259"/>
      <c r="CC2248" s="259"/>
      <c r="CD2248" s="259"/>
      <c r="CE2248" s="259"/>
    </row>
    <row r="2249" spans="46:83" x14ac:dyDescent="0.15">
      <c r="AT2249" s="259"/>
      <c r="AU2249" s="259"/>
      <c r="AV2249" s="259"/>
      <c r="AW2249" s="259"/>
      <c r="AX2249" s="259"/>
      <c r="AY2249" s="259"/>
      <c r="AZ2249" s="259"/>
      <c r="BA2249" s="259"/>
      <c r="BB2249" s="259"/>
      <c r="BC2249" s="259"/>
      <c r="BD2249" s="259"/>
      <c r="BE2249" s="259"/>
      <c r="BF2249" s="259"/>
      <c r="BG2249" s="259"/>
      <c r="BH2249" s="259"/>
      <c r="BI2249" s="259"/>
      <c r="BJ2249" s="259"/>
      <c r="BK2249" s="259"/>
      <c r="BL2249" s="259"/>
      <c r="BM2249" s="259"/>
      <c r="BN2249" s="259"/>
      <c r="BO2249" s="259"/>
      <c r="BP2249" s="259"/>
      <c r="BQ2249" s="259"/>
      <c r="BR2249" s="259"/>
      <c r="BS2249" s="259"/>
      <c r="BT2249" s="259"/>
      <c r="BU2249" s="259"/>
      <c r="BV2249" s="259"/>
      <c r="BW2249" s="259"/>
      <c r="BX2249" s="259"/>
      <c r="BY2249" s="259"/>
      <c r="BZ2249" s="259"/>
      <c r="CA2249" s="259"/>
      <c r="CB2249" s="259"/>
      <c r="CC2249" s="259"/>
      <c r="CD2249" s="259"/>
      <c r="CE2249" s="259"/>
    </row>
    <row r="2250" spans="46:83" x14ac:dyDescent="0.15">
      <c r="AT2250" s="259"/>
      <c r="AU2250" s="259"/>
      <c r="AV2250" s="259"/>
      <c r="AW2250" s="259"/>
      <c r="AX2250" s="259"/>
      <c r="AY2250" s="259"/>
      <c r="AZ2250" s="259"/>
      <c r="BA2250" s="259"/>
      <c r="BB2250" s="259"/>
      <c r="BC2250" s="259"/>
      <c r="BD2250" s="259"/>
      <c r="BE2250" s="259"/>
      <c r="BF2250" s="259"/>
      <c r="BG2250" s="259"/>
      <c r="BH2250" s="259"/>
      <c r="BI2250" s="259"/>
      <c r="BJ2250" s="259"/>
      <c r="BK2250" s="259"/>
      <c r="BL2250" s="259"/>
      <c r="BM2250" s="259"/>
      <c r="BN2250" s="259"/>
      <c r="BO2250" s="259"/>
      <c r="BP2250" s="259"/>
      <c r="BQ2250" s="259"/>
      <c r="BR2250" s="259"/>
      <c r="BS2250" s="259"/>
      <c r="BT2250" s="259"/>
      <c r="BU2250" s="259"/>
      <c r="BV2250" s="259"/>
      <c r="BW2250" s="259"/>
      <c r="BX2250" s="259"/>
      <c r="BY2250" s="259"/>
      <c r="BZ2250" s="259"/>
      <c r="CA2250" s="259"/>
      <c r="CB2250" s="259"/>
      <c r="CC2250" s="259"/>
      <c r="CD2250" s="259"/>
      <c r="CE2250" s="259"/>
    </row>
    <row r="2251" spans="46:83" x14ac:dyDescent="0.15">
      <c r="AT2251" s="259"/>
      <c r="AU2251" s="259"/>
      <c r="AV2251" s="259"/>
      <c r="AW2251" s="259"/>
      <c r="AX2251" s="259"/>
      <c r="AY2251" s="259"/>
      <c r="AZ2251" s="259"/>
      <c r="BA2251" s="259"/>
      <c r="BB2251" s="259"/>
      <c r="BC2251" s="259"/>
      <c r="BD2251" s="259"/>
      <c r="BE2251" s="259"/>
      <c r="BF2251" s="259"/>
      <c r="BG2251" s="259"/>
      <c r="BH2251" s="259"/>
      <c r="BI2251" s="259"/>
      <c r="BJ2251" s="259"/>
      <c r="BK2251" s="259"/>
      <c r="BL2251" s="259"/>
      <c r="BM2251" s="259"/>
      <c r="BN2251" s="259"/>
      <c r="BO2251" s="259"/>
      <c r="BP2251" s="259"/>
      <c r="BQ2251" s="259"/>
      <c r="BR2251" s="259"/>
      <c r="BS2251" s="259"/>
      <c r="BT2251" s="259"/>
      <c r="BU2251" s="259"/>
      <c r="BV2251" s="259"/>
      <c r="BW2251" s="259"/>
      <c r="BX2251" s="259"/>
      <c r="BY2251" s="259"/>
      <c r="BZ2251" s="259"/>
      <c r="CA2251" s="259"/>
      <c r="CB2251" s="259"/>
      <c r="CC2251" s="259"/>
      <c r="CD2251" s="259"/>
      <c r="CE2251" s="259"/>
    </row>
    <row r="2252" spans="46:83" x14ac:dyDescent="0.15">
      <c r="AT2252" s="259"/>
      <c r="AU2252" s="259"/>
      <c r="AV2252" s="259"/>
      <c r="AW2252" s="259"/>
      <c r="AX2252" s="259"/>
      <c r="AY2252" s="259"/>
      <c r="AZ2252" s="259"/>
      <c r="BA2252" s="259"/>
      <c r="BB2252" s="259"/>
      <c r="BC2252" s="259"/>
      <c r="BD2252" s="259"/>
      <c r="BE2252" s="259"/>
      <c r="BF2252" s="259"/>
      <c r="BG2252" s="259"/>
      <c r="BH2252" s="259"/>
      <c r="BI2252" s="259"/>
      <c r="BJ2252" s="259"/>
      <c r="BK2252" s="259"/>
      <c r="BL2252" s="259"/>
      <c r="BM2252" s="259"/>
      <c r="BN2252" s="259"/>
      <c r="BO2252" s="259"/>
      <c r="BP2252" s="259"/>
      <c r="BQ2252" s="259"/>
      <c r="BR2252" s="259"/>
      <c r="BS2252" s="259"/>
      <c r="BT2252" s="259"/>
      <c r="BU2252" s="259"/>
      <c r="BV2252" s="259"/>
      <c r="BW2252" s="259"/>
      <c r="BX2252" s="259"/>
      <c r="BY2252" s="259"/>
      <c r="BZ2252" s="259"/>
      <c r="CA2252" s="259"/>
      <c r="CB2252" s="259"/>
      <c r="CC2252" s="259"/>
      <c r="CD2252" s="259"/>
      <c r="CE2252" s="259"/>
    </row>
    <row r="2253" spans="46:83" x14ac:dyDescent="0.15">
      <c r="AT2253" s="259"/>
      <c r="AU2253" s="259"/>
      <c r="AV2253" s="259"/>
      <c r="AW2253" s="259"/>
      <c r="AX2253" s="259"/>
      <c r="AY2253" s="259"/>
      <c r="AZ2253" s="259"/>
      <c r="BA2253" s="259"/>
      <c r="BB2253" s="259"/>
      <c r="BC2253" s="259"/>
      <c r="BD2253" s="259"/>
      <c r="BE2253" s="259"/>
      <c r="BF2253" s="259"/>
      <c r="BG2253" s="259"/>
      <c r="BH2253" s="259"/>
      <c r="BI2253" s="259"/>
      <c r="BJ2253" s="259"/>
      <c r="BK2253" s="259"/>
      <c r="BL2253" s="259"/>
      <c r="BM2253" s="259"/>
      <c r="BN2253" s="259"/>
      <c r="BO2253" s="259"/>
      <c r="BP2253" s="259"/>
      <c r="BQ2253" s="259"/>
      <c r="BR2253" s="259"/>
      <c r="BS2253" s="259"/>
      <c r="BT2253" s="259"/>
      <c r="BU2253" s="259"/>
      <c r="BV2253" s="259"/>
      <c r="BW2253" s="259"/>
      <c r="BX2253" s="259"/>
      <c r="BY2253" s="259"/>
      <c r="BZ2253" s="259"/>
      <c r="CA2253" s="259"/>
      <c r="CB2253" s="259"/>
      <c r="CC2253" s="259"/>
      <c r="CD2253" s="259"/>
      <c r="CE2253" s="259"/>
    </row>
    <row r="2254" spans="46:83" x14ac:dyDescent="0.15">
      <c r="AT2254" s="259"/>
      <c r="AU2254" s="259"/>
      <c r="AV2254" s="259"/>
      <c r="AW2254" s="259"/>
      <c r="AX2254" s="259"/>
      <c r="AY2254" s="259"/>
      <c r="AZ2254" s="259"/>
      <c r="BA2254" s="259"/>
      <c r="BB2254" s="259"/>
      <c r="BC2254" s="259"/>
      <c r="BD2254" s="259"/>
      <c r="BE2254" s="259"/>
      <c r="BF2254" s="259"/>
      <c r="BG2254" s="259"/>
      <c r="BH2254" s="259"/>
      <c r="BI2254" s="259"/>
      <c r="BJ2254" s="259"/>
      <c r="BK2254" s="259"/>
      <c r="BL2254" s="259"/>
      <c r="BM2254" s="259"/>
      <c r="BN2254" s="259"/>
      <c r="BO2254" s="259"/>
      <c r="BP2254" s="259"/>
      <c r="BQ2254" s="259"/>
      <c r="BR2254" s="259"/>
      <c r="BS2254" s="259"/>
      <c r="BT2254" s="259"/>
      <c r="BU2254" s="259"/>
      <c r="BV2254" s="259"/>
      <c r="BW2254" s="259"/>
      <c r="BX2254" s="259"/>
      <c r="BY2254" s="259"/>
      <c r="BZ2254" s="259"/>
      <c r="CA2254" s="259"/>
      <c r="CB2254" s="259"/>
      <c r="CC2254" s="259"/>
      <c r="CD2254" s="259"/>
      <c r="CE2254" s="259"/>
    </row>
    <row r="2255" spans="46:83" x14ac:dyDescent="0.15">
      <c r="AT2255" s="259"/>
      <c r="AU2255" s="259"/>
      <c r="AV2255" s="259"/>
      <c r="AW2255" s="259"/>
      <c r="AX2255" s="259"/>
      <c r="AY2255" s="259"/>
      <c r="AZ2255" s="259"/>
      <c r="BA2255" s="259"/>
      <c r="BB2255" s="259"/>
      <c r="BC2255" s="259"/>
      <c r="BD2255" s="259"/>
      <c r="BE2255" s="259"/>
      <c r="BF2255" s="259"/>
      <c r="BG2255" s="259"/>
      <c r="BH2255" s="259"/>
      <c r="BI2255" s="259"/>
      <c r="BJ2255" s="259"/>
      <c r="BK2255" s="259"/>
      <c r="BL2255" s="259"/>
      <c r="BM2255" s="259"/>
      <c r="BN2255" s="259"/>
      <c r="BO2255" s="259"/>
      <c r="BP2255" s="259"/>
      <c r="BQ2255" s="259"/>
      <c r="BR2255" s="259"/>
      <c r="BS2255" s="259"/>
      <c r="BT2255" s="259"/>
      <c r="BU2255" s="259"/>
      <c r="BV2255" s="259"/>
      <c r="BW2255" s="259"/>
      <c r="BX2255" s="259"/>
      <c r="BY2255" s="259"/>
      <c r="BZ2255" s="259"/>
      <c r="CA2255" s="259"/>
      <c r="CB2255" s="259"/>
      <c r="CC2255" s="259"/>
      <c r="CD2255" s="259"/>
      <c r="CE2255" s="259"/>
    </row>
    <row r="2256" spans="46:83" x14ac:dyDescent="0.15">
      <c r="AT2256" s="259"/>
      <c r="AU2256" s="259"/>
      <c r="AV2256" s="259"/>
      <c r="AW2256" s="259"/>
      <c r="AX2256" s="259"/>
      <c r="AY2256" s="259"/>
      <c r="AZ2256" s="259"/>
      <c r="BA2256" s="259"/>
      <c r="BB2256" s="259"/>
      <c r="BC2256" s="259"/>
      <c r="BD2256" s="259"/>
      <c r="BE2256" s="259"/>
      <c r="BF2256" s="259"/>
      <c r="BG2256" s="259"/>
      <c r="BH2256" s="259"/>
      <c r="BI2256" s="259"/>
      <c r="BJ2256" s="259"/>
      <c r="BK2256" s="259"/>
      <c r="BL2256" s="259"/>
      <c r="BM2256" s="259"/>
      <c r="BN2256" s="259"/>
      <c r="BO2256" s="259"/>
      <c r="BP2256" s="259"/>
      <c r="BQ2256" s="259"/>
      <c r="BR2256" s="259"/>
      <c r="BS2256" s="259"/>
      <c r="BT2256" s="259"/>
      <c r="BU2256" s="259"/>
      <c r="BV2256" s="259"/>
      <c r="BW2256" s="259"/>
      <c r="BX2256" s="259"/>
      <c r="BY2256" s="259"/>
      <c r="BZ2256" s="259"/>
      <c r="CA2256" s="259"/>
      <c r="CB2256" s="259"/>
      <c r="CC2256" s="259"/>
      <c r="CD2256" s="259"/>
      <c r="CE2256" s="259"/>
    </row>
    <row r="2257" spans="46:83" x14ac:dyDescent="0.15">
      <c r="AT2257" s="259"/>
      <c r="AU2257" s="259"/>
      <c r="AV2257" s="259"/>
      <c r="AW2257" s="259"/>
      <c r="AX2257" s="259"/>
      <c r="AY2257" s="259"/>
      <c r="AZ2257" s="259"/>
      <c r="BA2257" s="259"/>
      <c r="BB2257" s="259"/>
      <c r="BC2257" s="259"/>
      <c r="BD2257" s="259"/>
      <c r="BE2257" s="259"/>
      <c r="BF2257" s="259"/>
      <c r="BG2257" s="259"/>
      <c r="BH2257" s="259"/>
      <c r="BI2257" s="259"/>
      <c r="BJ2257" s="259"/>
      <c r="BK2257" s="259"/>
      <c r="BL2257" s="259"/>
      <c r="BM2257" s="259"/>
      <c r="BN2257" s="259"/>
      <c r="BO2257" s="259"/>
      <c r="BP2257" s="259"/>
      <c r="BQ2257" s="259"/>
      <c r="BR2257" s="259"/>
      <c r="BS2257" s="259"/>
      <c r="BT2257" s="259"/>
      <c r="BU2257" s="259"/>
      <c r="BV2257" s="259"/>
      <c r="BW2257" s="259"/>
      <c r="BX2257" s="259"/>
      <c r="BY2257" s="259"/>
      <c r="BZ2257" s="259"/>
      <c r="CA2257" s="259"/>
      <c r="CB2257" s="259"/>
      <c r="CC2257" s="259"/>
      <c r="CD2257" s="259"/>
      <c r="CE2257" s="259"/>
    </row>
    <row r="2258" spans="46:83" x14ac:dyDescent="0.15">
      <c r="AT2258" s="259"/>
      <c r="AU2258" s="259"/>
      <c r="AV2258" s="259"/>
      <c r="AW2258" s="259"/>
      <c r="AX2258" s="259"/>
      <c r="AY2258" s="259"/>
      <c r="AZ2258" s="259"/>
      <c r="BA2258" s="259"/>
      <c r="BB2258" s="259"/>
      <c r="BC2258" s="259"/>
      <c r="BD2258" s="259"/>
      <c r="BE2258" s="259"/>
      <c r="BF2258" s="259"/>
      <c r="BG2258" s="259"/>
      <c r="BH2258" s="259"/>
      <c r="BI2258" s="259"/>
      <c r="BJ2258" s="259"/>
      <c r="BK2258" s="259"/>
      <c r="BL2258" s="259"/>
      <c r="BM2258" s="259"/>
      <c r="BN2258" s="259"/>
      <c r="BO2258" s="259"/>
      <c r="BP2258" s="259"/>
      <c r="BQ2258" s="259"/>
      <c r="BR2258" s="259"/>
      <c r="BS2258" s="259"/>
      <c r="BT2258" s="259"/>
      <c r="BU2258" s="259"/>
      <c r="BV2258" s="259"/>
      <c r="BW2258" s="259"/>
      <c r="BX2258" s="259"/>
      <c r="BY2258" s="259"/>
      <c r="BZ2258" s="259"/>
      <c r="CA2258" s="259"/>
      <c r="CB2258" s="259"/>
      <c r="CC2258" s="259"/>
      <c r="CD2258" s="259"/>
      <c r="CE2258" s="259"/>
    </row>
    <row r="2259" spans="46:83" x14ac:dyDescent="0.15">
      <c r="AT2259" s="259"/>
      <c r="AU2259" s="259"/>
      <c r="AV2259" s="259"/>
      <c r="AW2259" s="259"/>
      <c r="AX2259" s="259"/>
      <c r="AY2259" s="259"/>
      <c r="AZ2259" s="259"/>
      <c r="BA2259" s="259"/>
      <c r="BB2259" s="259"/>
      <c r="BC2259" s="259"/>
      <c r="BD2259" s="259"/>
      <c r="BE2259" s="259"/>
      <c r="BF2259" s="259"/>
      <c r="BG2259" s="259"/>
      <c r="BH2259" s="259"/>
      <c r="BI2259" s="259"/>
      <c r="BJ2259" s="259"/>
      <c r="BK2259" s="259"/>
      <c r="BL2259" s="259"/>
      <c r="BM2259" s="259"/>
      <c r="BN2259" s="259"/>
      <c r="BO2259" s="259"/>
      <c r="BP2259" s="259"/>
      <c r="BQ2259" s="259"/>
      <c r="BR2259" s="259"/>
      <c r="BS2259" s="259"/>
      <c r="BT2259" s="259"/>
      <c r="BU2259" s="259"/>
      <c r="BV2259" s="259"/>
      <c r="BW2259" s="259"/>
      <c r="BX2259" s="259"/>
      <c r="BY2259" s="259"/>
      <c r="BZ2259" s="259"/>
      <c r="CA2259" s="259"/>
      <c r="CB2259" s="259"/>
      <c r="CC2259" s="259"/>
      <c r="CD2259" s="259"/>
      <c r="CE2259" s="259"/>
    </row>
    <row r="2260" spans="46:83" x14ac:dyDescent="0.15">
      <c r="AT2260" s="259"/>
      <c r="AU2260" s="259"/>
      <c r="AV2260" s="259"/>
      <c r="AW2260" s="259"/>
      <c r="AX2260" s="259"/>
      <c r="AY2260" s="259"/>
      <c r="AZ2260" s="259"/>
      <c r="BA2260" s="259"/>
      <c r="BB2260" s="259"/>
      <c r="BC2260" s="259"/>
      <c r="BD2260" s="259"/>
      <c r="BE2260" s="259"/>
      <c r="BF2260" s="259"/>
      <c r="BG2260" s="259"/>
      <c r="BH2260" s="259"/>
      <c r="BI2260" s="259"/>
      <c r="BJ2260" s="259"/>
      <c r="BK2260" s="259"/>
      <c r="BL2260" s="259"/>
      <c r="BM2260" s="259"/>
      <c r="BN2260" s="259"/>
      <c r="BO2260" s="259"/>
      <c r="BP2260" s="259"/>
      <c r="BQ2260" s="259"/>
      <c r="BR2260" s="259"/>
      <c r="BS2260" s="259"/>
      <c r="BT2260" s="259"/>
      <c r="BU2260" s="259"/>
      <c r="BV2260" s="259"/>
      <c r="BW2260" s="259"/>
      <c r="BX2260" s="259"/>
      <c r="BY2260" s="259"/>
      <c r="BZ2260" s="259"/>
      <c r="CA2260" s="259"/>
      <c r="CB2260" s="259"/>
      <c r="CC2260" s="259"/>
      <c r="CD2260" s="259"/>
      <c r="CE2260" s="259"/>
    </row>
    <row r="2261" spans="46:83" x14ac:dyDescent="0.15">
      <c r="AT2261" s="259"/>
      <c r="AU2261" s="259"/>
      <c r="AV2261" s="259"/>
      <c r="AW2261" s="259"/>
      <c r="AX2261" s="259"/>
      <c r="AY2261" s="259"/>
      <c r="AZ2261" s="259"/>
      <c r="BA2261" s="259"/>
      <c r="BB2261" s="259"/>
      <c r="BC2261" s="259"/>
      <c r="BD2261" s="259"/>
      <c r="BE2261" s="259"/>
      <c r="BF2261" s="259"/>
      <c r="BG2261" s="259"/>
      <c r="BH2261" s="259"/>
      <c r="BI2261" s="259"/>
      <c r="BJ2261" s="259"/>
      <c r="BK2261" s="259"/>
      <c r="BL2261" s="259"/>
      <c r="BM2261" s="259"/>
      <c r="BN2261" s="259"/>
      <c r="BO2261" s="259"/>
      <c r="BP2261" s="259"/>
      <c r="BQ2261" s="259"/>
      <c r="BR2261" s="259"/>
      <c r="BS2261" s="259"/>
      <c r="BT2261" s="259"/>
      <c r="BU2261" s="259"/>
      <c r="BV2261" s="259"/>
      <c r="BW2261" s="259"/>
      <c r="BX2261" s="259"/>
      <c r="BY2261" s="259"/>
      <c r="BZ2261" s="259"/>
      <c r="CA2261" s="259"/>
      <c r="CB2261" s="259"/>
      <c r="CC2261" s="259"/>
      <c r="CD2261" s="259"/>
      <c r="CE2261" s="259"/>
    </row>
    <row r="2262" spans="46:83" x14ac:dyDescent="0.15">
      <c r="AT2262" s="259"/>
      <c r="AU2262" s="259"/>
      <c r="AV2262" s="259"/>
      <c r="AW2262" s="259"/>
      <c r="AX2262" s="259"/>
      <c r="AY2262" s="259"/>
      <c r="AZ2262" s="259"/>
      <c r="BA2262" s="259"/>
      <c r="BB2262" s="259"/>
      <c r="BC2262" s="259"/>
      <c r="BD2262" s="259"/>
      <c r="BE2262" s="259"/>
      <c r="BF2262" s="259"/>
      <c r="BG2262" s="259"/>
      <c r="BH2262" s="259"/>
      <c r="BI2262" s="259"/>
      <c r="BJ2262" s="259"/>
      <c r="BK2262" s="259"/>
      <c r="BL2262" s="259"/>
      <c r="BM2262" s="259"/>
      <c r="BN2262" s="259"/>
      <c r="BO2262" s="259"/>
      <c r="BP2262" s="259"/>
      <c r="BQ2262" s="259"/>
      <c r="BR2262" s="259"/>
      <c r="BS2262" s="259"/>
      <c r="BT2262" s="259"/>
      <c r="BU2262" s="259"/>
      <c r="BV2262" s="259"/>
      <c r="BW2262" s="259"/>
      <c r="BX2262" s="259"/>
      <c r="BY2262" s="259"/>
      <c r="BZ2262" s="259"/>
      <c r="CA2262" s="259"/>
      <c r="CB2262" s="259"/>
      <c r="CC2262" s="259"/>
      <c r="CD2262" s="259"/>
      <c r="CE2262" s="259"/>
    </row>
    <row r="2263" spans="46:83" x14ac:dyDescent="0.15">
      <c r="AT2263" s="259"/>
      <c r="AU2263" s="259"/>
      <c r="AV2263" s="259"/>
      <c r="AW2263" s="259"/>
      <c r="AX2263" s="259"/>
      <c r="AY2263" s="259"/>
      <c r="AZ2263" s="259"/>
      <c r="BA2263" s="259"/>
      <c r="BB2263" s="259"/>
      <c r="BC2263" s="259"/>
      <c r="BD2263" s="259"/>
      <c r="BE2263" s="259"/>
      <c r="BF2263" s="259"/>
      <c r="BG2263" s="259"/>
      <c r="BH2263" s="259"/>
      <c r="BI2263" s="259"/>
      <c r="BJ2263" s="259"/>
      <c r="BK2263" s="259"/>
      <c r="BL2263" s="259"/>
      <c r="BM2263" s="259"/>
      <c r="BN2263" s="259"/>
      <c r="BO2263" s="259"/>
      <c r="BP2263" s="259"/>
      <c r="BQ2263" s="259"/>
      <c r="BR2263" s="259"/>
      <c r="BS2263" s="259"/>
      <c r="BT2263" s="259"/>
      <c r="BU2263" s="259"/>
      <c r="BV2263" s="259"/>
      <c r="BW2263" s="259"/>
      <c r="BX2263" s="259"/>
      <c r="BY2263" s="259"/>
      <c r="BZ2263" s="259"/>
      <c r="CA2263" s="259"/>
      <c r="CB2263" s="259"/>
      <c r="CC2263" s="259"/>
      <c r="CD2263" s="259"/>
      <c r="CE2263" s="259"/>
    </row>
    <row r="2264" spans="46:83" x14ac:dyDescent="0.15">
      <c r="AT2264" s="259"/>
      <c r="AU2264" s="259"/>
      <c r="AV2264" s="259"/>
      <c r="AW2264" s="259"/>
      <c r="AX2264" s="259"/>
      <c r="AY2264" s="259"/>
      <c r="AZ2264" s="259"/>
      <c r="BA2264" s="259"/>
      <c r="BB2264" s="259"/>
      <c r="BC2264" s="259"/>
      <c r="BD2264" s="259"/>
      <c r="BE2264" s="259"/>
      <c r="BF2264" s="259"/>
      <c r="BG2264" s="259"/>
      <c r="BH2264" s="259"/>
      <c r="BI2264" s="259"/>
      <c r="BJ2264" s="259"/>
      <c r="BK2264" s="259"/>
      <c r="BL2264" s="259"/>
      <c r="BM2264" s="259"/>
      <c r="BN2264" s="259"/>
      <c r="BO2264" s="259"/>
      <c r="BP2264" s="259"/>
      <c r="BQ2264" s="259"/>
      <c r="BR2264" s="259"/>
      <c r="BS2264" s="259"/>
      <c r="BT2264" s="259"/>
      <c r="BU2264" s="259"/>
      <c r="BV2264" s="259"/>
      <c r="BW2264" s="259"/>
      <c r="BX2264" s="259"/>
      <c r="BY2264" s="259"/>
      <c r="BZ2264" s="259"/>
      <c r="CA2264" s="259"/>
      <c r="CB2264" s="259"/>
      <c r="CC2264" s="259"/>
      <c r="CD2264" s="259"/>
      <c r="CE2264" s="259"/>
    </row>
    <row r="2265" spans="46:83" x14ac:dyDescent="0.15">
      <c r="AT2265" s="259"/>
      <c r="AU2265" s="259"/>
      <c r="AV2265" s="259"/>
      <c r="AW2265" s="259"/>
      <c r="AX2265" s="259"/>
      <c r="AY2265" s="259"/>
      <c r="AZ2265" s="259"/>
      <c r="BA2265" s="259"/>
      <c r="BB2265" s="259"/>
      <c r="BC2265" s="259"/>
      <c r="BD2265" s="259"/>
      <c r="BE2265" s="259"/>
      <c r="BF2265" s="259"/>
      <c r="BG2265" s="259"/>
      <c r="BH2265" s="259"/>
      <c r="BI2265" s="259"/>
      <c r="BJ2265" s="259"/>
      <c r="BK2265" s="259"/>
      <c r="BL2265" s="259"/>
      <c r="BM2265" s="259"/>
      <c r="BN2265" s="259"/>
      <c r="BO2265" s="259"/>
      <c r="BP2265" s="259"/>
      <c r="BQ2265" s="259"/>
      <c r="BR2265" s="259"/>
      <c r="BS2265" s="259"/>
      <c r="BT2265" s="259"/>
      <c r="BU2265" s="259"/>
      <c r="BV2265" s="259"/>
      <c r="BW2265" s="259"/>
      <c r="BX2265" s="259"/>
      <c r="BY2265" s="259"/>
      <c r="BZ2265" s="259"/>
      <c r="CA2265" s="259"/>
      <c r="CB2265" s="259"/>
      <c r="CC2265" s="259"/>
      <c r="CD2265" s="259"/>
      <c r="CE2265" s="259"/>
    </row>
    <row r="2266" spans="46:83" x14ac:dyDescent="0.15">
      <c r="AT2266" s="259"/>
      <c r="AU2266" s="259"/>
      <c r="AV2266" s="259"/>
      <c r="AW2266" s="259"/>
      <c r="AX2266" s="259"/>
      <c r="AY2266" s="259"/>
      <c r="AZ2266" s="259"/>
      <c r="BA2266" s="259"/>
      <c r="BB2266" s="259"/>
      <c r="BC2266" s="259"/>
      <c r="BD2266" s="259"/>
      <c r="BE2266" s="259"/>
      <c r="BF2266" s="259"/>
      <c r="BG2266" s="259"/>
      <c r="BH2266" s="259"/>
      <c r="BI2266" s="259"/>
      <c r="BJ2266" s="259"/>
      <c r="BK2266" s="259"/>
      <c r="BL2266" s="259"/>
      <c r="BM2266" s="259"/>
      <c r="BN2266" s="259"/>
      <c r="BO2266" s="259"/>
      <c r="BP2266" s="259"/>
      <c r="BQ2266" s="259"/>
      <c r="BR2266" s="259"/>
      <c r="BS2266" s="259"/>
      <c r="BT2266" s="259"/>
      <c r="BU2266" s="259"/>
      <c r="BV2266" s="259"/>
      <c r="BW2266" s="259"/>
      <c r="BX2266" s="259"/>
      <c r="BY2266" s="259"/>
      <c r="BZ2266" s="259"/>
      <c r="CA2266" s="259"/>
      <c r="CB2266" s="259"/>
      <c r="CC2266" s="259"/>
      <c r="CD2266" s="259"/>
      <c r="CE2266" s="259"/>
    </row>
    <row r="2267" spans="46:83" x14ac:dyDescent="0.15">
      <c r="AT2267" s="259"/>
      <c r="AU2267" s="259"/>
      <c r="AV2267" s="259"/>
      <c r="AW2267" s="259"/>
      <c r="AX2267" s="259"/>
      <c r="AY2267" s="259"/>
      <c r="AZ2267" s="259"/>
      <c r="BA2267" s="259"/>
      <c r="BB2267" s="259"/>
      <c r="BC2267" s="259"/>
      <c r="BD2267" s="259"/>
      <c r="BE2267" s="259"/>
      <c r="BF2267" s="259"/>
      <c r="BG2267" s="259"/>
      <c r="BH2267" s="259"/>
      <c r="BI2267" s="259"/>
      <c r="BJ2267" s="259"/>
      <c r="BK2267" s="259"/>
      <c r="BL2267" s="259"/>
      <c r="BM2267" s="259"/>
      <c r="BN2267" s="259"/>
      <c r="BO2267" s="259"/>
      <c r="BP2267" s="259"/>
      <c r="BQ2267" s="259"/>
      <c r="BR2267" s="259"/>
      <c r="BS2267" s="259"/>
      <c r="BT2267" s="259"/>
      <c r="BU2267" s="259"/>
      <c r="BV2267" s="259"/>
      <c r="BW2267" s="259"/>
      <c r="BX2267" s="259"/>
      <c r="BY2267" s="259"/>
      <c r="BZ2267" s="259"/>
      <c r="CA2267" s="259"/>
      <c r="CB2267" s="259"/>
      <c r="CC2267" s="259"/>
      <c r="CD2267" s="259"/>
      <c r="CE2267" s="259"/>
    </row>
    <row r="2268" spans="46:83" x14ac:dyDescent="0.15">
      <c r="AT2268" s="259"/>
      <c r="AU2268" s="259"/>
      <c r="AV2268" s="259"/>
      <c r="AW2268" s="259"/>
      <c r="AX2268" s="259"/>
      <c r="AY2268" s="259"/>
      <c r="AZ2268" s="259"/>
      <c r="BA2268" s="259"/>
      <c r="BB2268" s="259"/>
      <c r="BC2268" s="259"/>
      <c r="BD2268" s="259"/>
      <c r="BE2268" s="259"/>
      <c r="BF2268" s="259"/>
      <c r="BG2268" s="259"/>
      <c r="BH2268" s="259"/>
      <c r="BI2268" s="259"/>
      <c r="BJ2268" s="259"/>
      <c r="BK2268" s="259"/>
      <c r="BL2268" s="259"/>
      <c r="BM2268" s="259"/>
      <c r="BN2268" s="259"/>
      <c r="BO2268" s="259"/>
      <c r="BP2268" s="259"/>
      <c r="BQ2268" s="259"/>
      <c r="BR2268" s="259"/>
      <c r="BS2268" s="259"/>
      <c r="BT2268" s="259"/>
      <c r="BU2268" s="259"/>
      <c r="BV2268" s="259"/>
      <c r="BW2268" s="259"/>
      <c r="BX2268" s="259"/>
      <c r="BY2268" s="259"/>
      <c r="BZ2268" s="259"/>
      <c r="CA2268" s="259"/>
      <c r="CB2268" s="259"/>
      <c r="CC2268" s="259"/>
      <c r="CD2268" s="259"/>
      <c r="CE2268" s="259"/>
    </row>
    <row r="2269" spans="46:83" x14ac:dyDescent="0.15">
      <c r="AT2269" s="259"/>
      <c r="AU2269" s="259"/>
      <c r="AV2269" s="259"/>
      <c r="AW2269" s="259"/>
      <c r="AX2269" s="259"/>
      <c r="AY2269" s="259"/>
      <c r="AZ2269" s="259"/>
      <c r="BA2269" s="259"/>
      <c r="BB2269" s="259"/>
      <c r="BC2269" s="259"/>
      <c r="BD2269" s="259"/>
      <c r="BE2269" s="259"/>
      <c r="BF2269" s="259"/>
      <c r="BG2269" s="259"/>
      <c r="BH2269" s="259"/>
      <c r="BI2269" s="259"/>
      <c r="BJ2269" s="259"/>
      <c r="BK2269" s="259"/>
      <c r="BL2269" s="259"/>
      <c r="BM2269" s="259"/>
      <c r="BN2269" s="259"/>
      <c r="BO2269" s="259"/>
      <c r="BP2269" s="259"/>
      <c r="BQ2269" s="259"/>
      <c r="BR2269" s="259"/>
      <c r="BS2269" s="259"/>
      <c r="BT2269" s="259"/>
      <c r="BU2269" s="259"/>
      <c r="BV2269" s="259"/>
      <c r="BW2269" s="259"/>
      <c r="BX2269" s="259"/>
      <c r="BY2269" s="259"/>
      <c r="BZ2269" s="259"/>
      <c r="CA2269" s="259"/>
      <c r="CB2269" s="259"/>
      <c r="CC2269" s="259"/>
      <c r="CD2269" s="259"/>
      <c r="CE2269" s="259"/>
    </row>
    <row r="2270" spans="46:83" x14ac:dyDescent="0.15">
      <c r="AT2270" s="259"/>
      <c r="AU2270" s="259"/>
      <c r="AV2270" s="259"/>
      <c r="AW2270" s="259"/>
      <c r="AX2270" s="259"/>
      <c r="AY2270" s="259"/>
      <c r="AZ2270" s="259"/>
      <c r="BA2270" s="259"/>
      <c r="BB2270" s="259"/>
      <c r="BC2270" s="259"/>
      <c r="BD2270" s="259"/>
      <c r="BE2270" s="259"/>
      <c r="BF2270" s="259"/>
      <c r="BG2270" s="259"/>
      <c r="BH2270" s="259"/>
      <c r="BI2270" s="259"/>
      <c r="BJ2270" s="259"/>
      <c r="BK2270" s="259"/>
      <c r="BL2270" s="259"/>
      <c r="BM2270" s="259"/>
      <c r="BN2270" s="259"/>
      <c r="BO2270" s="259"/>
      <c r="BP2270" s="259"/>
      <c r="BQ2270" s="259"/>
      <c r="BR2270" s="259"/>
      <c r="BS2270" s="259"/>
      <c r="BT2270" s="259"/>
      <c r="BU2270" s="259"/>
      <c r="BV2270" s="259"/>
      <c r="BW2270" s="259"/>
      <c r="BX2270" s="259"/>
      <c r="BY2270" s="259"/>
      <c r="BZ2270" s="259"/>
      <c r="CA2270" s="259"/>
      <c r="CB2270" s="259"/>
      <c r="CC2270" s="259"/>
      <c r="CD2270" s="259"/>
      <c r="CE2270" s="259"/>
    </row>
    <row r="2271" spans="46:83" x14ac:dyDescent="0.15">
      <c r="AT2271" s="259"/>
      <c r="AU2271" s="259"/>
      <c r="AV2271" s="259"/>
      <c r="AW2271" s="259"/>
      <c r="AX2271" s="259"/>
      <c r="AY2271" s="259"/>
      <c r="AZ2271" s="259"/>
      <c r="BA2271" s="259"/>
      <c r="BB2271" s="259"/>
      <c r="BC2271" s="259"/>
      <c r="BD2271" s="259"/>
      <c r="BE2271" s="259"/>
      <c r="BF2271" s="259"/>
      <c r="BG2271" s="259"/>
      <c r="BH2271" s="259"/>
      <c r="BI2271" s="259"/>
      <c r="BJ2271" s="259"/>
      <c r="BK2271" s="259"/>
      <c r="BL2271" s="259"/>
      <c r="BM2271" s="259"/>
      <c r="BN2271" s="259"/>
      <c r="BO2271" s="259"/>
      <c r="BP2271" s="259"/>
      <c r="BQ2271" s="259"/>
      <c r="BR2271" s="259"/>
      <c r="BS2271" s="259"/>
      <c r="BT2271" s="259"/>
      <c r="BU2271" s="259"/>
      <c r="BV2271" s="259"/>
      <c r="BW2271" s="259"/>
      <c r="BX2271" s="259"/>
      <c r="BY2271" s="259"/>
      <c r="BZ2271" s="259"/>
      <c r="CA2271" s="259"/>
      <c r="CB2271" s="259"/>
      <c r="CC2271" s="259"/>
      <c r="CD2271" s="259"/>
      <c r="CE2271" s="259"/>
    </row>
    <row r="2272" spans="46:83" x14ac:dyDescent="0.15">
      <c r="AT2272" s="259"/>
      <c r="AU2272" s="259"/>
      <c r="AV2272" s="259"/>
      <c r="AW2272" s="259"/>
      <c r="AX2272" s="259"/>
      <c r="AY2272" s="259"/>
      <c r="AZ2272" s="259"/>
      <c r="BA2272" s="259"/>
      <c r="BB2272" s="259"/>
      <c r="BC2272" s="259"/>
      <c r="BD2272" s="259"/>
      <c r="BE2272" s="259"/>
      <c r="BF2272" s="259"/>
      <c r="BG2272" s="259"/>
      <c r="BH2272" s="259"/>
      <c r="BI2272" s="259"/>
      <c r="BJ2272" s="259"/>
      <c r="BK2272" s="259"/>
      <c r="BL2272" s="259"/>
      <c r="BM2272" s="259"/>
      <c r="BN2272" s="259"/>
      <c r="BO2272" s="259"/>
      <c r="BP2272" s="259"/>
      <c r="BQ2272" s="259"/>
      <c r="BR2272" s="259"/>
      <c r="BS2272" s="259"/>
      <c r="BT2272" s="259"/>
      <c r="BU2272" s="259"/>
      <c r="BV2272" s="259"/>
      <c r="BW2272" s="259"/>
      <c r="BX2272" s="259"/>
      <c r="BY2272" s="259"/>
      <c r="BZ2272" s="259"/>
      <c r="CA2272" s="259"/>
      <c r="CB2272" s="259"/>
      <c r="CC2272" s="259"/>
      <c r="CD2272" s="259"/>
      <c r="CE2272" s="259"/>
    </row>
    <row r="2273" spans="46:83" x14ac:dyDescent="0.15">
      <c r="AT2273" s="259"/>
      <c r="AU2273" s="259"/>
      <c r="AV2273" s="259"/>
      <c r="AW2273" s="259"/>
      <c r="AX2273" s="259"/>
      <c r="AY2273" s="259"/>
      <c r="AZ2273" s="259"/>
      <c r="BA2273" s="259"/>
      <c r="BB2273" s="259"/>
      <c r="BC2273" s="259"/>
      <c r="BD2273" s="259"/>
      <c r="BE2273" s="259"/>
      <c r="BF2273" s="259"/>
      <c r="BG2273" s="259"/>
      <c r="BH2273" s="259"/>
      <c r="BI2273" s="259"/>
      <c r="BJ2273" s="259"/>
      <c r="BK2273" s="259"/>
      <c r="BL2273" s="259"/>
      <c r="BM2273" s="259"/>
      <c r="BN2273" s="259"/>
      <c r="BO2273" s="259"/>
      <c r="BP2273" s="259"/>
      <c r="BQ2273" s="259"/>
      <c r="BR2273" s="259"/>
      <c r="BS2273" s="259"/>
      <c r="BT2273" s="259"/>
      <c r="BU2273" s="259"/>
      <c r="BV2273" s="259"/>
      <c r="BW2273" s="259"/>
      <c r="BX2273" s="259"/>
      <c r="BY2273" s="259"/>
      <c r="BZ2273" s="259"/>
      <c r="CA2273" s="259"/>
      <c r="CB2273" s="259"/>
      <c r="CC2273" s="259"/>
      <c r="CD2273" s="259"/>
      <c r="CE2273" s="259"/>
    </row>
    <row r="2274" spans="46:83" x14ac:dyDescent="0.15">
      <c r="AT2274" s="259"/>
      <c r="AU2274" s="259"/>
      <c r="AV2274" s="259"/>
      <c r="AW2274" s="259"/>
      <c r="AX2274" s="259"/>
      <c r="AY2274" s="259"/>
      <c r="AZ2274" s="259"/>
      <c r="BA2274" s="259"/>
      <c r="BB2274" s="259"/>
      <c r="BC2274" s="259"/>
      <c r="BD2274" s="259"/>
      <c r="BE2274" s="259"/>
      <c r="BF2274" s="259"/>
      <c r="BG2274" s="259"/>
      <c r="BH2274" s="259"/>
      <c r="BI2274" s="259"/>
      <c r="BJ2274" s="259"/>
      <c r="BK2274" s="259"/>
      <c r="BL2274" s="259"/>
      <c r="BM2274" s="259"/>
      <c r="BN2274" s="259"/>
      <c r="BO2274" s="259"/>
      <c r="BP2274" s="259"/>
      <c r="BQ2274" s="259"/>
      <c r="BR2274" s="259"/>
      <c r="BS2274" s="259"/>
      <c r="BT2274" s="259"/>
      <c r="BU2274" s="259"/>
      <c r="BV2274" s="259"/>
      <c r="BW2274" s="259"/>
      <c r="BX2274" s="259"/>
      <c r="BY2274" s="259"/>
      <c r="BZ2274" s="259"/>
      <c r="CA2274" s="259"/>
      <c r="CB2274" s="259"/>
      <c r="CC2274" s="259"/>
      <c r="CD2274" s="259"/>
      <c r="CE2274" s="259"/>
    </row>
    <row r="2275" spans="46:83" x14ac:dyDescent="0.15">
      <c r="AT2275" s="259"/>
      <c r="AU2275" s="259"/>
      <c r="AV2275" s="259"/>
      <c r="AW2275" s="259"/>
      <c r="AX2275" s="259"/>
      <c r="AY2275" s="259"/>
      <c r="AZ2275" s="259"/>
      <c r="BA2275" s="259"/>
      <c r="BB2275" s="259"/>
      <c r="BC2275" s="259"/>
      <c r="BD2275" s="259"/>
      <c r="BE2275" s="259"/>
      <c r="BF2275" s="259"/>
      <c r="BG2275" s="259"/>
      <c r="BH2275" s="259"/>
      <c r="BI2275" s="259"/>
      <c r="BJ2275" s="259"/>
      <c r="BK2275" s="259"/>
      <c r="BL2275" s="259"/>
      <c r="BM2275" s="259"/>
      <c r="BN2275" s="259"/>
      <c r="BO2275" s="259"/>
      <c r="BP2275" s="259"/>
      <c r="BQ2275" s="259"/>
      <c r="BR2275" s="259"/>
      <c r="BS2275" s="259"/>
      <c r="BT2275" s="259"/>
      <c r="BU2275" s="259"/>
      <c r="BV2275" s="259"/>
      <c r="BW2275" s="259"/>
      <c r="BX2275" s="259"/>
      <c r="BY2275" s="259"/>
      <c r="BZ2275" s="259"/>
      <c r="CA2275" s="259"/>
      <c r="CB2275" s="259"/>
      <c r="CC2275" s="259"/>
      <c r="CD2275" s="259"/>
      <c r="CE2275" s="259"/>
    </row>
    <row r="2276" spans="46:83" x14ac:dyDescent="0.15">
      <c r="AT2276" s="259"/>
      <c r="AU2276" s="259"/>
      <c r="AV2276" s="259"/>
      <c r="AW2276" s="259"/>
      <c r="AX2276" s="259"/>
      <c r="AY2276" s="259"/>
      <c r="AZ2276" s="259"/>
      <c r="BA2276" s="259"/>
      <c r="BB2276" s="259"/>
      <c r="BC2276" s="259"/>
      <c r="BD2276" s="259"/>
      <c r="BE2276" s="259"/>
      <c r="BF2276" s="259"/>
      <c r="BG2276" s="259"/>
      <c r="BH2276" s="259"/>
      <c r="BI2276" s="259"/>
      <c r="BJ2276" s="259"/>
      <c r="BK2276" s="259"/>
      <c r="BL2276" s="259"/>
      <c r="BM2276" s="259"/>
      <c r="BN2276" s="259"/>
      <c r="BO2276" s="259"/>
      <c r="BP2276" s="259"/>
      <c r="BQ2276" s="259"/>
      <c r="BR2276" s="259"/>
      <c r="BS2276" s="259"/>
      <c r="BT2276" s="259"/>
      <c r="BU2276" s="259"/>
      <c r="BV2276" s="259"/>
      <c r="BW2276" s="259"/>
      <c r="BX2276" s="259"/>
      <c r="BY2276" s="259"/>
      <c r="BZ2276" s="259"/>
      <c r="CA2276" s="259"/>
      <c r="CB2276" s="259"/>
      <c r="CC2276" s="259"/>
      <c r="CD2276" s="259"/>
      <c r="CE2276" s="259"/>
    </row>
    <row r="2277" spans="46:83" x14ac:dyDescent="0.15">
      <c r="AT2277" s="259"/>
      <c r="AU2277" s="259"/>
      <c r="AV2277" s="259"/>
      <c r="AW2277" s="259"/>
      <c r="AX2277" s="259"/>
      <c r="AY2277" s="259"/>
      <c r="AZ2277" s="259"/>
      <c r="BA2277" s="259"/>
      <c r="BB2277" s="259"/>
      <c r="BC2277" s="259"/>
      <c r="BD2277" s="259"/>
      <c r="BE2277" s="259"/>
      <c r="BF2277" s="259"/>
      <c r="BG2277" s="259"/>
      <c r="BH2277" s="259"/>
      <c r="BI2277" s="259"/>
      <c r="BJ2277" s="259"/>
      <c r="BK2277" s="259"/>
      <c r="BL2277" s="259"/>
      <c r="BM2277" s="259"/>
      <c r="BN2277" s="259"/>
      <c r="BO2277" s="259"/>
      <c r="BP2277" s="259"/>
      <c r="BQ2277" s="259"/>
      <c r="BR2277" s="259"/>
      <c r="BS2277" s="259"/>
      <c r="BT2277" s="259"/>
      <c r="BU2277" s="259"/>
      <c r="BV2277" s="259"/>
      <c r="BW2277" s="259"/>
      <c r="BX2277" s="259"/>
      <c r="BY2277" s="259"/>
      <c r="BZ2277" s="259"/>
      <c r="CA2277" s="259"/>
      <c r="CB2277" s="259"/>
      <c r="CC2277" s="259"/>
      <c r="CD2277" s="259"/>
      <c r="CE2277" s="259"/>
    </row>
    <row r="2278" spans="46:83" x14ac:dyDescent="0.15">
      <c r="AT2278" s="259"/>
      <c r="AU2278" s="259"/>
      <c r="AV2278" s="259"/>
      <c r="AW2278" s="259"/>
      <c r="AX2278" s="259"/>
      <c r="AY2278" s="259"/>
      <c r="AZ2278" s="259"/>
      <c r="BA2278" s="259"/>
      <c r="BB2278" s="259"/>
      <c r="BC2278" s="259"/>
      <c r="BD2278" s="259"/>
      <c r="BE2278" s="259"/>
      <c r="BF2278" s="259"/>
      <c r="BG2278" s="259"/>
      <c r="BH2278" s="259"/>
      <c r="BI2278" s="259"/>
      <c r="BJ2278" s="259"/>
      <c r="BK2278" s="259"/>
      <c r="BL2278" s="259"/>
      <c r="BM2278" s="259"/>
      <c r="BN2278" s="259"/>
      <c r="BO2278" s="259"/>
      <c r="BP2278" s="259"/>
      <c r="BQ2278" s="259"/>
      <c r="BR2278" s="259"/>
      <c r="BS2278" s="259"/>
      <c r="BT2278" s="259"/>
      <c r="BU2278" s="259"/>
      <c r="BV2278" s="259"/>
      <c r="BW2278" s="259"/>
      <c r="BX2278" s="259"/>
      <c r="BY2278" s="259"/>
      <c r="BZ2278" s="259"/>
      <c r="CA2278" s="259"/>
      <c r="CB2278" s="259"/>
      <c r="CC2278" s="259"/>
      <c r="CD2278" s="259"/>
      <c r="CE2278" s="259"/>
    </row>
    <row r="2279" spans="46:83" x14ac:dyDescent="0.15">
      <c r="AT2279" s="259"/>
      <c r="AU2279" s="259"/>
      <c r="AV2279" s="259"/>
      <c r="AW2279" s="259"/>
      <c r="AX2279" s="259"/>
      <c r="AY2279" s="259"/>
      <c r="AZ2279" s="259"/>
      <c r="BA2279" s="259"/>
      <c r="BB2279" s="259"/>
      <c r="BC2279" s="259"/>
      <c r="BD2279" s="259"/>
      <c r="BE2279" s="259"/>
      <c r="BF2279" s="259"/>
      <c r="BG2279" s="259"/>
      <c r="BH2279" s="259"/>
      <c r="BI2279" s="259"/>
      <c r="BJ2279" s="259"/>
      <c r="BK2279" s="259"/>
      <c r="BL2279" s="259"/>
      <c r="BM2279" s="259"/>
      <c r="BN2279" s="259"/>
      <c r="BO2279" s="259"/>
      <c r="BP2279" s="259"/>
      <c r="BQ2279" s="259"/>
      <c r="BR2279" s="259"/>
      <c r="BS2279" s="259"/>
      <c r="BT2279" s="259"/>
      <c r="BU2279" s="259"/>
      <c r="BV2279" s="259"/>
      <c r="BW2279" s="259"/>
      <c r="BX2279" s="259"/>
      <c r="BY2279" s="259"/>
      <c r="BZ2279" s="259"/>
      <c r="CA2279" s="259"/>
      <c r="CB2279" s="259"/>
      <c r="CC2279" s="259"/>
      <c r="CD2279" s="259"/>
      <c r="CE2279" s="259"/>
    </row>
    <row r="2280" spans="46:83" x14ac:dyDescent="0.15">
      <c r="AT2280" s="259"/>
      <c r="AU2280" s="259"/>
      <c r="AV2280" s="259"/>
      <c r="AW2280" s="259"/>
      <c r="AX2280" s="259"/>
      <c r="AY2280" s="259"/>
      <c r="AZ2280" s="259"/>
      <c r="BA2280" s="259"/>
      <c r="BB2280" s="259"/>
      <c r="BC2280" s="259"/>
      <c r="BD2280" s="259"/>
      <c r="BE2280" s="259"/>
      <c r="BF2280" s="259"/>
      <c r="BG2280" s="259"/>
      <c r="BH2280" s="259"/>
      <c r="BI2280" s="259"/>
      <c r="BJ2280" s="259"/>
      <c r="BK2280" s="259"/>
      <c r="BL2280" s="259"/>
      <c r="BM2280" s="259"/>
      <c r="BN2280" s="259"/>
      <c r="BO2280" s="259"/>
      <c r="BP2280" s="259"/>
      <c r="BQ2280" s="259"/>
      <c r="BR2280" s="259"/>
      <c r="BS2280" s="259"/>
      <c r="BT2280" s="259"/>
      <c r="BU2280" s="259"/>
      <c r="BV2280" s="259"/>
      <c r="BW2280" s="259"/>
      <c r="BX2280" s="259"/>
      <c r="BY2280" s="259"/>
      <c r="BZ2280" s="259"/>
      <c r="CA2280" s="259"/>
      <c r="CB2280" s="259"/>
      <c r="CC2280" s="259"/>
      <c r="CD2280" s="259"/>
      <c r="CE2280" s="259"/>
    </row>
    <row r="2281" spans="46:83" x14ac:dyDescent="0.15">
      <c r="AT2281" s="259"/>
      <c r="AU2281" s="259"/>
      <c r="AV2281" s="259"/>
      <c r="AW2281" s="259"/>
      <c r="AX2281" s="259"/>
      <c r="AY2281" s="259"/>
      <c r="AZ2281" s="259"/>
      <c r="BA2281" s="259"/>
      <c r="BB2281" s="259"/>
      <c r="BC2281" s="259"/>
      <c r="BD2281" s="259"/>
      <c r="BE2281" s="259"/>
      <c r="BF2281" s="259"/>
      <c r="BG2281" s="259"/>
      <c r="BH2281" s="259"/>
      <c r="BI2281" s="259"/>
      <c r="BJ2281" s="259"/>
      <c r="BK2281" s="259"/>
      <c r="BL2281" s="259"/>
      <c r="BM2281" s="259"/>
      <c r="BN2281" s="259"/>
      <c r="BO2281" s="259"/>
      <c r="BP2281" s="259"/>
      <c r="BQ2281" s="259"/>
      <c r="BR2281" s="259"/>
      <c r="BS2281" s="259"/>
      <c r="BT2281" s="259"/>
      <c r="BU2281" s="259"/>
      <c r="BV2281" s="259"/>
      <c r="BW2281" s="259"/>
      <c r="BX2281" s="259"/>
      <c r="BY2281" s="259"/>
      <c r="BZ2281" s="259"/>
      <c r="CA2281" s="259"/>
      <c r="CB2281" s="259"/>
      <c r="CC2281" s="259"/>
      <c r="CD2281" s="259"/>
      <c r="CE2281" s="259"/>
    </row>
    <row r="2282" spans="46:83" x14ac:dyDescent="0.15">
      <c r="AT2282" s="259"/>
      <c r="AU2282" s="259"/>
      <c r="AV2282" s="259"/>
      <c r="AW2282" s="259"/>
      <c r="AX2282" s="259"/>
      <c r="AY2282" s="259"/>
      <c r="AZ2282" s="259"/>
      <c r="BA2282" s="259"/>
      <c r="BB2282" s="259"/>
      <c r="BC2282" s="259"/>
      <c r="BD2282" s="259"/>
      <c r="BE2282" s="259"/>
      <c r="BF2282" s="259"/>
      <c r="BG2282" s="259"/>
      <c r="BH2282" s="259"/>
      <c r="BI2282" s="259"/>
      <c r="BJ2282" s="259"/>
      <c r="BK2282" s="259"/>
      <c r="BL2282" s="259"/>
      <c r="BM2282" s="259"/>
      <c r="BN2282" s="259"/>
      <c r="BO2282" s="259"/>
      <c r="BP2282" s="259"/>
      <c r="BQ2282" s="259"/>
      <c r="BR2282" s="259"/>
      <c r="BS2282" s="259"/>
      <c r="BT2282" s="259"/>
      <c r="BU2282" s="259"/>
      <c r="BV2282" s="259"/>
      <c r="BW2282" s="259"/>
      <c r="BX2282" s="259"/>
      <c r="BY2282" s="259"/>
      <c r="BZ2282" s="259"/>
      <c r="CA2282" s="259"/>
      <c r="CB2282" s="259"/>
      <c r="CC2282" s="259"/>
      <c r="CD2282" s="259"/>
      <c r="CE2282" s="259"/>
    </row>
    <row r="2283" spans="46:83" x14ac:dyDescent="0.15">
      <c r="AT2283" s="259"/>
      <c r="AU2283" s="259"/>
      <c r="AV2283" s="259"/>
      <c r="AW2283" s="259"/>
      <c r="AX2283" s="259"/>
      <c r="AY2283" s="259"/>
      <c r="AZ2283" s="259"/>
      <c r="BA2283" s="259"/>
      <c r="BB2283" s="259"/>
      <c r="BC2283" s="259"/>
      <c r="BD2283" s="259"/>
      <c r="BE2283" s="259"/>
      <c r="BF2283" s="259"/>
      <c r="BG2283" s="259"/>
      <c r="BH2283" s="259"/>
      <c r="BI2283" s="259"/>
      <c r="BJ2283" s="259"/>
      <c r="BK2283" s="259"/>
      <c r="BL2283" s="259"/>
      <c r="BM2283" s="259"/>
      <c r="BN2283" s="259"/>
      <c r="BO2283" s="259"/>
      <c r="BP2283" s="259"/>
      <c r="BQ2283" s="259"/>
      <c r="BR2283" s="259"/>
      <c r="BS2283" s="259"/>
      <c r="BT2283" s="259"/>
      <c r="BU2283" s="259"/>
      <c r="BV2283" s="259"/>
      <c r="BW2283" s="259"/>
      <c r="BX2283" s="259"/>
      <c r="BY2283" s="259"/>
      <c r="BZ2283" s="259"/>
      <c r="CA2283" s="259"/>
      <c r="CB2283" s="259"/>
      <c r="CC2283" s="259"/>
      <c r="CD2283" s="259"/>
      <c r="CE2283" s="259"/>
    </row>
    <row r="2284" spans="46:83" x14ac:dyDescent="0.15">
      <c r="AT2284" s="259"/>
      <c r="AU2284" s="259"/>
      <c r="AV2284" s="259"/>
      <c r="AW2284" s="259"/>
      <c r="AX2284" s="259"/>
      <c r="AY2284" s="259"/>
      <c r="AZ2284" s="259"/>
      <c r="BA2284" s="259"/>
      <c r="BB2284" s="259"/>
      <c r="BC2284" s="259"/>
      <c r="BD2284" s="259"/>
      <c r="BE2284" s="259"/>
      <c r="BF2284" s="259"/>
      <c r="BG2284" s="259"/>
      <c r="BH2284" s="259"/>
      <c r="BI2284" s="259"/>
      <c r="BJ2284" s="259"/>
      <c r="BK2284" s="259"/>
      <c r="BL2284" s="259"/>
      <c r="BM2284" s="259"/>
      <c r="BN2284" s="259"/>
      <c r="BO2284" s="259"/>
      <c r="BP2284" s="259"/>
      <c r="BQ2284" s="259"/>
      <c r="BR2284" s="259"/>
      <c r="BS2284" s="259"/>
      <c r="BT2284" s="259"/>
      <c r="BU2284" s="259"/>
      <c r="BV2284" s="259"/>
      <c r="BW2284" s="259"/>
      <c r="BX2284" s="259"/>
      <c r="BY2284" s="259"/>
      <c r="BZ2284" s="259"/>
      <c r="CA2284" s="259"/>
      <c r="CB2284" s="259"/>
      <c r="CC2284" s="259"/>
      <c r="CD2284" s="259"/>
      <c r="CE2284" s="259"/>
    </row>
    <row r="2285" spans="46:83" x14ac:dyDescent="0.15">
      <c r="AT2285" s="259"/>
      <c r="AU2285" s="259"/>
      <c r="AV2285" s="259"/>
      <c r="AW2285" s="259"/>
      <c r="AX2285" s="259"/>
      <c r="AY2285" s="259"/>
      <c r="AZ2285" s="259"/>
      <c r="BA2285" s="259"/>
      <c r="BB2285" s="259"/>
      <c r="BC2285" s="259"/>
      <c r="BD2285" s="259"/>
      <c r="BE2285" s="259"/>
      <c r="BF2285" s="259"/>
      <c r="BG2285" s="259"/>
      <c r="BH2285" s="259"/>
      <c r="BI2285" s="259"/>
      <c r="BJ2285" s="259"/>
      <c r="BK2285" s="259"/>
      <c r="BL2285" s="259"/>
      <c r="BM2285" s="259"/>
      <c r="BN2285" s="259"/>
      <c r="BO2285" s="259"/>
      <c r="BP2285" s="259"/>
      <c r="BQ2285" s="259"/>
      <c r="BR2285" s="259"/>
      <c r="BS2285" s="259"/>
      <c r="BT2285" s="259"/>
      <c r="BU2285" s="259"/>
      <c r="BV2285" s="259"/>
      <c r="BW2285" s="259"/>
      <c r="BX2285" s="259"/>
      <c r="BY2285" s="259"/>
      <c r="BZ2285" s="259"/>
      <c r="CA2285" s="259"/>
      <c r="CB2285" s="259"/>
      <c r="CC2285" s="259"/>
      <c r="CD2285" s="259"/>
      <c r="CE2285" s="259"/>
    </row>
    <row r="2286" spans="46:83" x14ac:dyDescent="0.15">
      <c r="AT2286" s="259"/>
      <c r="AU2286" s="259"/>
      <c r="AV2286" s="259"/>
      <c r="AW2286" s="259"/>
      <c r="AX2286" s="259"/>
      <c r="AY2286" s="259"/>
      <c r="AZ2286" s="259"/>
      <c r="BA2286" s="259"/>
      <c r="BB2286" s="259"/>
      <c r="BC2286" s="259"/>
      <c r="BD2286" s="259"/>
      <c r="BE2286" s="259"/>
      <c r="BF2286" s="259"/>
      <c r="BG2286" s="259"/>
      <c r="BH2286" s="259"/>
      <c r="BI2286" s="259"/>
      <c r="BJ2286" s="259"/>
      <c r="BK2286" s="259"/>
      <c r="BL2286" s="259"/>
      <c r="BM2286" s="259"/>
      <c r="BN2286" s="259"/>
      <c r="BO2286" s="259"/>
      <c r="BP2286" s="259"/>
      <c r="BQ2286" s="259"/>
      <c r="BR2286" s="259"/>
      <c r="BS2286" s="259"/>
      <c r="BT2286" s="259"/>
      <c r="BU2286" s="259"/>
      <c r="BV2286" s="259"/>
      <c r="BW2286" s="259"/>
      <c r="BX2286" s="259"/>
      <c r="BY2286" s="259"/>
      <c r="BZ2286" s="259"/>
      <c r="CA2286" s="259"/>
      <c r="CB2286" s="259"/>
      <c r="CC2286" s="259"/>
      <c r="CD2286" s="259"/>
      <c r="CE2286" s="259"/>
    </row>
    <row r="2287" spans="46:83" x14ac:dyDescent="0.15">
      <c r="AT2287" s="259"/>
      <c r="AU2287" s="259"/>
      <c r="AV2287" s="259"/>
      <c r="AW2287" s="259"/>
      <c r="AX2287" s="259"/>
      <c r="AY2287" s="259"/>
      <c r="AZ2287" s="259"/>
      <c r="BA2287" s="259"/>
      <c r="BB2287" s="259"/>
      <c r="BC2287" s="259"/>
      <c r="BD2287" s="259"/>
      <c r="BE2287" s="259"/>
      <c r="BF2287" s="259"/>
      <c r="BG2287" s="259"/>
      <c r="BH2287" s="259"/>
      <c r="BI2287" s="259"/>
      <c r="BJ2287" s="259"/>
      <c r="BK2287" s="259"/>
      <c r="BL2287" s="259"/>
      <c r="BM2287" s="259"/>
      <c r="BN2287" s="259"/>
      <c r="BO2287" s="259"/>
      <c r="BP2287" s="259"/>
      <c r="BQ2287" s="259"/>
      <c r="BR2287" s="259"/>
      <c r="BS2287" s="259"/>
      <c r="BT2287" s="259"/>
      <c r="BU2287" s="259"/>
      <c r="BV2287" s="259"/>
      <c r="BW2287" s="259"/>
      <c r="BX2287" s="259"/>
      <c r="BY2287" s="259"/>
      <c r="BZ2287" s="259"/>
      <c r="CA2287" s="259"/>
      <c r="CB2287" s="259"/>
      <c r="CC2287" s="259"/>
      <c r="CD2287" s="259"/>
      <c r="CE2287" s="259"/>
    </row>
    <row r="2288" spans="46:83" x14ac:dyDescent="0.15">
      <c r="AT2288" s="259"/>
      <c r="AU2288" s="259"/>
      <c r="AV2288" s="259"/>
      <c r="AW2288" s="259"/>
      <c r="AX2288" s="259"/>
      <c r="AY2288" s="259"/>
      <c r="AZ2288" s="259"/>
      <c r="BA2288" s="259"/>
      <c r="BB2288" s="259"/>
      <c r="BC2288" s="259"/>
      <c r="BD2288" s="259"/>
      <c r="BE2288" s="259"/>
      <c r="BF2288" s="259"/>
      <c r="BG2288" s="259"/>
      <c r="BH2288" s="259"/>
      <c r="BI2288" s="259"/>
      <c r="BJ2288" s="259"/>
      <c r="BK2288" s="259"/>
      <c r="BL2288" s="259"/>
      <c r="BM2288" s="259"/>
      <c r="BN2288" s="259"/>
      <c r="BO2288" s="259"/>
      <c r="BP2288" s="259"/>
      <c r="BQ2288" s="259"/>
      <c r="BR2288" s="259"/>
      <c r="BS2288" s="259"/>
      <c r="BT2288" s="259"/>
      <c r="BU2288" s="259"/>
      <c r="BV2288" s="259"/>
      <c r="BW2288" s="259"/>
      <c r="BX2288" s="259"/>
      <c r="BY2288" s="259"/>
      <c r="BZ2288" s="259"/>
      <c r="CA2288" s="259"/>
      <c r="CB2288" s="259"/>
      <c r="CC2288" s="259"/>
      <c r="CD2288" s="259"/>
      <c r="CE2288" s="259"/>
    </row>
    <row r="2289" spans="46:83" x14ac:dyDescent="0.15">
      <c r="AT2289" s="259"/>
      <c r="AU2289" s="259"/>
      <c r="AV2289" s="259"/>
      <c r="AW2289" s="259"/>
      <c r="AX2289" s="259"/>
      <c r="AY2289" s="259"/>
      <c r="AZ2289" s="259"/>
      <c r="BA2289" s="259"/>
      <c r="BB2289" s="259"/>
      <c r="BC2289" s="259"/>
      <c r="BD2289" s="259"/>
      <c r="BE2289" s="259"/>
      <c r="BF2289" s="259"/>
      <c r="BG2289" s="259"/>
      <c r="BH2289" s="259"/>
      <c r="BI2289" s="259"/>
      <c r="BJ2289" s="259"/>
      <c r="BK2289" s="259"/>
      <c r="BL2289" s="259"/>
      <c r="BM2289" s="259"/>
      <c r="BN2289" s="259"/>
      <c r="BO2289" s="259"/>
      <c r="BP2289" s="259"/>
      <c r="BQ2289" s="259"/>
      <c r="BR2289" s="259"/>
      <c r="BS2289" s="259"/>
      <c r="BT2289" s="259"/>
      <c r="BU2289" s="259"/>
      <c r="BV2289" s="259"/>
      <c r="BW2289" s="259"/>
      <c r="BX2289" s="259"/>
      <c r="BY2289" s="259"/>
      <c r="BZ2289" s="259"/>
      <c r="CA2289" s="259"/>
      <c r="CB2289" s="259"/>
      <c r="CC2289" s="259"/>
      <c r="CD2289" s="259"/>
      <c r="CE2289" s="259"/>
    </row>
    <row r="2290" spans="46:83" x14ac:dyDescent="0.15">
      <c r="AT2290" s="259"/>
      <c r="AU2290" s="259"/>
      <c r="AV2290" s="259"/>
      <c r="AW2290" s="259"/>
      <c r="AX2290" s="259"/>
      <c r="AY2290" s="259"/>
      <c r="AZ2290" s="259"/>
      <c r="BA2290" s="259"/>
      <c r="BB2290" s="259"/>
      <c r="BC2290" s="259"/>
      <c r="BD2290" s="259"/>
      <c r="BE2290" s="259"/>
      <c r="BF2290" s="259"/>
      <c r="BG2290" s="259"/>
      <c r="BH2290" s="259"/>
      <c r="BI2290" s="259"/>
      <c r="BJ2290" s="259"/>
      <c r="BK2290" s="259"/>
      <c r="BL2290" s="259"/>
      <c r="BM2290" s="259"/>
      <c r="BN2290" s="259"/>
      <c r="BO2290" s="259"/>
      <c r="BP2290" s="259"/>
      <c r="BQ2290" s="259"/>
      <c r="BR2290" s="259"/>
      <c r="BS2290" s="259"/>
      <c r="BT2290" s="259"/>
      <c r="BU2290" s="259"/>
      <c r="BV2290" s="259"/>
      <c r="BW2290" s="259"/>
      <c r="BX2290" s="259"/>
      <c r="BY2290" s="259"/>
      <c r="BZ2290" s="259"/>
      <c r="CA2290" s="259"/>
      <c r="CB2290" s="259"/>
      <c r="CC2290" s="259"/>
      <c r="CD2290" s="259"/>
      <c r="CE2290" s="259"/>
    </row>
    <row r="2291" spans="46:83" x14ac:dyDescent="0.15">
      <c r="AT2291" s="259"/>
      <c r="AU2291" s="259"/>
      <c r="AV2291" s="259"/>
      <c r="AW2291" s="259"/>
      <c r="AX2291" s="259"/>
      <c r="AY2291" s="259"/>
      <c r="AZ2291" s="259"/>
      <c r="BA2291" s="259"/>
      <c r="BB2291" s="259"/>
      <c r="BC2291" s="259"/>
      <c r="BD2291" s="259"/>
      <c r="BE2291" s="259"/>
      <c r="BF2291" s="259"/>
      <c r="BG2291" s="259"/>
      <c r="BH2291" s="259"/>
      <c r="BI2291" s="259"/>
      <c r="BJ2291" s="259"/>
      <c r="BK2291" s="259"/>
      <c r="BL2291" s="259"/>
      <c r="BM2291" s="259"/>
      <c r="BN2291" s="259"/>
      <c r="BO2291" s="259"/>
      <c r="BP2291" s="259"/>
      <c r="BQ2291" s="259"/>
      <c r="BR2291" s="259"/>
      <c r="BS2291" s="259"/>
      <c r="BT2291" s="259"/>
      <c r="BU2291" s="259"/>
      <c r="BV2291" s="259"/>
      <c r="BW2291" s="259"/>
      <c r="BX2291" s="259"/>
      <c r="BY2291" s="259"/>
      <c r="BZ2291" s="259"/>
      <c r="CA2291" s="259"/>
      <c r="CB2291" s="259"/>
      <c r="CC2291" s="259"/>
      <c r="CD2291" s="259"/>
      <c r="CE2291" s="259"/>
    </row>
    <row r="2292" spans="46:83" x14ac:dyDescent="0.15">
      <c r="AT2292" s="259"/>
      <c r="AU2292" s="259"/>
      <c r="AV2292" s="259"/>
      <c r="AW2292" s="259"/>
      <c r="AX2292" s="259"/>
      <c r="AY2292" s="259"/>
      <c r="AZ2292" s="259"/>
      <c r="BA2292" s="259"/>
      <c r="BB2292" s="259"/>
      <c r="BC2292" s="259"/>
      <c r="BD2292" s="259"/>
      <c r="BE2292" s="259"/>
      <c r="BF2292" s="259"/>
      <c r="BG2292" s="259"/>
      <c r="BH2292" s="259"/>
      <c r="BI2292" s="259"/>
      <c r="BJ2292" s="259"/>
      <c r="BK2292" s="259"/>
      <c r="BL2292" s="259"/>
      <c r="BM2292" s="259"/>
      <c r="BN2292" s="259"/>
      <c r="BO2292" s="259"/>
      <c r="BP2292" s="259"/>
      <c r="BQ2292" s="259"/>
      <c r="BR2292" s="259"/>
      <c r="BS2292" s="259"/>
      <c r="BT2292" s="259"/>
      <c r="BU2292" s="259"/>
      <c r="BV2292" s="259"/>
      <c r="BW2292" s="259"/>
      <c r="BX2292" s="259"/>
      <c r="BY2292" s="259"/>
      <c r="BZ2292" s="259"/>
      <c r="CA2292" s="259"/>
      <c r="CB2292" s="259"/>
      <c r="CC2292" s="259"/>
      <c r="CD2292" s="259"/>
      <c r="CE2292" s="259"/>
    </row>
    <row r="2293" spans="46:83" x14ac:dyDescent="0.15">
      <c r="AT2293" s="259"/>
      <c r="AU2293" s="259"/>
      <c r="AV2293" s="259"/>
      <c r="AW2293" s="259"/>
      <c r="AX2293" s="259"/>
      <c r="AY2293" s="259"/>
      <c r="AZ2293" s="259"/>
      <c r="BA2293" s="259"/>
      <c r="BB2293" s="259"/>
      <c r="BC2293" s="259"/>
      <c r="BD2293" s="259"/>
      <c r="BE2293" s="259"/>
      <c r="BF2293" s="259"/>
      <c r="BG2293" s="259"/>
      <c r="BH2293" s="259"/>
      <c r="BI2293" s="259"/>
      <c r="BJ2293" s="259"/>
      <c r="BK2293" s="259"/>
      <c r="BL2293" s="259"/>
      <c r="BM2293" s="259"/>
      <c r="BN2293" s="259"/>
      <c r="BO2293" s="259"/>
      <c r="BP2293" s="259"/>
      <c r="BQ2293" s="259"/>
      <c r="BR2293" s="259"/>
      <c r="BS2293" s="259"/>
      <c r="BT2293" s="259"/>
      <c r="BU2293" s="259"/>
      <c r="BV2293" s="259"/>
      <c r="BW2293" s="259"/>
      <c r="BX2293" s="259"/>
      <c r="BY2293" s="259"/>
      <c r="BZ2293" s="259"/>
      <c r="CA2293" s="259"/>
      <c r="CB2293" s="259"/>
      <c r="CC2293" s="259"/>
      <c r="CD2293" s="259"/>
      <c r="CE2293" s="259"/>
    </row>
    <row r="2294" spans="46:83" x14ac:dyDescent="0.15">
      <c r="AT2294" s="259"/>
      <c r="AU2294" s="259"/>
      <c r="AV2294" s="259"/>
      <c r="AW2294" s="259"/>
      <c r="AX2294" s="259"/>
      <c r="AY2294" s="259"/>
      <c r="AZ2294" s="259"/>
      <c r="BA2294" s="259"/>
      <c r="BB2294" s="259"/>
      <c r="BC2294" s="259"/>
      <c r="BD2294" s="259"/>
      <c r="BE2294" s="259"/>
      <c r="BF2294" s="259"/>
      <c r="BG2294" s="259"/>
      <c r="BH2294" s="259"/>
      <c r="BI2294" s="259"/>
      <c r="BJ2294" s="259"/>
      <c r="BK2294" s="259"/>
      <c r="BL2294" s="259"/>
      <c r="BM2294" s="259"/>
      <c r="BN2294" s="259"/>
      <c r="BO2294" s="259"/>
      <c r="BP2294" s="259"/>
      <c r="BQ2294" s="259"/>
      <c r="BR2294" s="259"/>
      <c r="BS2294" s="259"/>
      <c r="BT2294" s="259"/>
      <c r="BU2294" s="259"/>
      <c r="BV2294" s="259"/>
      <c r="BW2294" s="259"/>
      <c r="BX2294" s="259"/>
      <c r="BY2294" s="259"/>
      <c r="BZ2294" s="259"/>
      <c r="CA2294" s="259"/>
      <c r="CB2294" s="259"/>
      <c r="CC2294" s="259"/>
      <c r="CD2294" s="259"/>
      <c r="CE2294" s="259"/>
    </row>
    <row r="2295" spans="46:83" x14ac:dyDescent="0.15">
      <c r="AT2295" s="259"/>
      <c r="AU2295" s="259"/>
      <c r="AV2295" s="259"/>
      <c r="AW2295" s="259"/>
      <c r="AX2295" s="259"/>
      <c r="AY2295" s="259"/>
      <c r="AZ2295" s="259"/>
      <c r="BA2295" s="259"/>
      <c r="BB2295" s="259"/>
      <c r="BC2295" s="259"/>
      <c r="BD2295" s="259"/>
      <c r="BE2295" s="259"/>
      <c r="BF2295" s="259"/>
      <c r="BG2295" s="259"/>
      <c r="BH2295" s="259"/>
      <c r="BI2295" s="259"/>
      <c r="BJ2295" s="259"/>
      <c r="BK2295" s="259"/>
      <c r="BL2295" s="259"/>
      <c r="BM2295" s="259"/>
      <c r="BN2295" s="259"/>
      <c r="BO2295" s="259"/>
      <c r="BP2295" s="259"/>
      <c r="BQ2295" s="259"/>
      <c r="BR2295" s="259"/>
      <c r="BS2295" s="259"/>
      <c r="BT2295" s="259"/>
      <c r="BU2295" s="259"/>
      <c r="BV2295" s="259"/>
      <c r="BW2295" s="259"/>
      <c r="BX2295" s="259"/>
      <c r="BY2295" s="259"/>
      <c r="BZ2295" s="259"/>
      <c r="CA2295" s="259"/>
      <c r="CB2295" s="259"/>
      <c r="CC2295" s="259"/>
      <c r="CD2295" s="259"/>
      <c r="CE2295" s="259"/>
    </row>
    <row r="2296" spans="46:83" x14ac:dyDescent="0.15">
      <c r="AT2296" s="259"/>
      <c r="AU2296" s="259"/>
      <c r="AV2296" s="259"/>
      <c r="AW2296" s="259"/>
      <c r="AX2296" s="259"/>
      <c r="AY2296" s="259"/>
      <c r="AZ2296" s="259"/>
      <c r="BA2296" s="259"/>
      <c r="BB2296" s="259"/>
      <c r="BC2296" s="259"/>
      <c r="BD2296" s="259"/>
      <c r="BE2296" s="259"/>
      <c r="BF2296" s="259"/>
      <c r="BG2296" s="259"/>
      <c r="BH2296" s="259"/>
      <c r="BI2296" s="259"/>
      <c r="BJ2296" s="259"/>
      <c r="BK2296" s="259"/>
      <c r="BL2296" s="259"/>
      <c r="BM2296" s="259"/>
      <c r="BN2296" s="259"/>
      <c r="BO2296" s="259"/>
      <c r="BP2296" s="259"/>
      <c r="BQ2296" s="259"/>
      <c r="BR2296" s="259"/>
      <c r="BS2296" s="259"/>
      <c r="BT2296" s="259"/>
      <c r="BU2296" s="259"/>
      <c r="BV2296" s="259"/>
      <c r="BW2296" s="259"/>
      <c r="BX2296" s="259"/>
      <c r="BY2296" s="259"/>
      <c r="BZ2296" s="259"/>
      <c r="CA2296" s="259"/>
      <c r="CB2296" s="259"/>
      <c r="CC2296" s="259"/>
      <c r="CD2296" s="259"/>
      <c r="CE2296" s="259"/>
    </row>
    <row r="2297" spans="46:83" x14ac:dyDescent="0.15">
      <c r="AT2297" s="259"/>
      <c r="AU2297" s="259"/>
      <c r="AV2297" s="259"/>
      <c r="AW2297" s="259"/>
      <c r="AX2297" s="259"/>
      <c r="AY2297" s="259"/>
      <c r="AZ2297" s="259"/>
      <c r="BA2297" s="259"/>
      <c r="BB2297" s="259"/>
      <c r="BC2297" s="259"/>
      <c r="BD2297" s="259"/>
      <c r="BE2297" s="259"/>
      <c r="BF2297" s="259"/>
      <c r="BG2297" s="259"/>
      <c r="BH2297" s="259"/>
      <c r="BI2297" s="259"/>
      <c r="BJ2297" s="259"/>
      <c r="BK2297" s="259"/>
      <c r="BL2297" s="259"/>
      <c r="BM2297" s="259"/>
      <c r="BN2297" s="259"/>
      <c r="BO2297" s="259"/>
      <c r="BP2297" s="259"/>
      <c r="BQ2297" s="259"/>
      <c r="BR2297" s="259"/>
      <c r="BS2297" s="259"/>
      <c r="BT2297" s="259"/>
      <c r="BU2297" s="259"/>
      <c r="BV2297" s="259"/>
      <c r="BW2297" s="259"/>
      <c r="BX2297" s="259"/>
      <c r="BY2297" s="259"/>
      <c r="BZ2297" s="259"/>
      <c r="CA2297" s="259"/>
      <c r="CB2297" s="259"/>
      <c r="CC2297" s="259"/>
      <c r="CD2297" s="259"/>
      <c r="CE2297" s="259"/>
    </row>
    <row r="2298" spans="46:83" x14ac:dyDescent="0.15">
      <c r="AT2298" s="259"/>
      <c r="AU2298" s="259"/>
      <c r="AV2298" s="259"/>
      <c r="AW2298" s="259"/>
      <c r="AX2298" s="259"/>
      <c r="AY2298" s="259"/>
      <c r="AZ2298" s="259"/>
      <c r="BA2298" s="259"/>
      <c r="BB2298" s="259"/>
      <c r="BC2298" s="259"/>
      <c r="BD2298" s="259"/>
      <c r="BE2298" s="259"/>
      <c r="BF2298" s="259"/>
      <c r="BG2298" s="259"/>
      <c r="BH2298" s="259"/>
      <c r="BI2298" s="259"/>
      <c r="BJ2298" s="259"/>
      <c r="BK2298" s="259"/>
      <c r="BL2298" s="259"/>
      <c r="BM2298" s="259"/>
      <c r="BN2298" s="259"/>
      <c r="BO2298" s="259"/>
      <c r="BP2298" s="259"/>
      <c r="BQ2298" s="259"/>
      <c r="BR2298" s="259"/>
      <c r="BS2298" s="259"/>
      <c r="BT2298" s="259"/>
      <c r="BU2298" s="259"/>
      <c r="BV2298" s="259"/>
      <c r="BW2298" s="259"/>
      <c r="BX2298" s="259"/>
      <c r="BY2298" s="259"/>
      <c r="BZ2298" s="259"/>
      <c r="CA2298" s="259"/>
      <c r="CB2298" s="259"/>
      <c r="CC2298" s="259"/>
      <c r="CD2298" s="259"/>
      <c r="CE2298" s="259"/>
    </row>
    <row r="2299" spans="46:83" x14ac:dyDescent="0.15">
      <c r="AT2299" s="259"/>
      <c r="AU2299" s="259"/>
      <c r="AV2299" s="259"/>
      <c r="AW2299" s="259"/>
      <c r="AX2299" s="259"/>
      <c r="AY2299" s="259"/>
      <c r="AZ2299" s="259"/>
      <c r="BA2299" s="259"/>
      <c r="BB2299" s="259"/>
      <c r="BC2299" s="259"/>
      <c r="BD2299" s="259"/>
      <c r="BE2299" s="259"/>
      <c r="BF2299" s="259"/>
      <c r="BG2299" s="259"/>
      <c r="BH2299" s="259"/>
      <c r="BI2299" s="259"/>
      <c r="BJ2299" s="259"/>
      <c r="BK2299" s="259"/>
      <c r="BL2299" s="259"/>
      <c r="BM2299" s="259"/>
      <c r="BN2299" s="259"/>
      <c r="BO2299" s="259"/>
      <c r="BP2299" s="259"/>
      <c r="BQ2299" s="259"/>
      <c r="BR2299" s="259"/>
      <c r="BS2299" s="259"/>
      <c r="BT2299" s="259"/>
      <c r="BU2299" s="259"/>
      <c r="BV2299" s="259"/>
      <c r="BW2299" s="259"/>
      <c r="BX2299" s="259"/>
      <c r="BY2299" s="259"/>
      <c r="BZ2299" s="259"/>
      <c r="CA2299" s="259"/>
      <c r="CB2299" s="259"/>
      <c r="CC2299" s="259"/>
      <c r="CD2299" s="259"/>
      <c r="CE2299" s="259"/>
    </row>
    <row r="2300" spans="46:83" x14ac:dyDescent="0.15">
      <c r="AT2300" s="259"/>
      <c r="AU2300" s="259"/>
      <c r="AV2300" s="259"/>
      <c r="AW2300" s="259"/>
      <c r="AX2300" s="259"/>
      <c r="AY2300" s="259"/>
      <c r="AZ2300" s="259"/>
      <c r="BA2300" s="259"/>
      <c r="BB2300" s="259"/>
      <c r="BC2300" s="259"/>
      <c r="BD2300" s="259"/>
      <c r="BE2300" s="259"/>
      <c r="BF2300" s="259"/>
      <c r="BG2300" s="259"/>
      <c r="BH2300" s="259"/>
      <c r="BI2300" s="259"/>
      <c r="BJ2300" s="259"/>
      <c r="BK2300" s="259"/>
      <c r="BL2300" s="259"/>
      <c r="BM2300" s="259"/>
      <c r="BN2300" s="259"/>
      <c r="BO2300" s="259"/>
      <c r="BP2300" s="259"/>
      <c r="BQ2300" s="259"/>
      <c r="BR2300" s="259"/>
      <c r="BS2300" s="259"/>
      <c r="BT2300" s="259"/>
      <c r="BU2300" s="259"/>
      <c r="BV2300" s="259"/>
      <c r="BW2300" s="259"/>
      <c r="BX2300" s="259"/>
      <c r="BY2300" s="259"/>
      <c r="BZ2300" s="259"/>
      <c r="CA2300" s="259"/>
      <c r="CB2300" s="259"/>
      <c r="CC2300" s="259"/>
      <c r="CD2300" s="259"/>
      <c r="CE2300" s="259"/>
    </row>
    <row r="2301" spans="46:83" x14ac:dyDescent="0.15">
      <c r="AT2301" s="259"/>
      <c r="AU2301" s="259"/>
      <c r="AV2301" s="259"/>
      <c r="AW2301" s="259"/>
      <c r="AX2301" s="259"/>
      <c r="AY2301" s="259"/>
      <c r="AZ2301" s="259"/>
      <c r="BA2301" s="259"/>
      <c r="BB2301" s="259"/>
      <c r="BC2301" s="259"/>
      <c r="BD2301" s="259"/>
      <c r="BE2301" s="259"/>
      <c r="BF2301" s="259"/>
      <c r="BG2301" s="259"/>
      <c r="BH2301" s="259"/>
      <c r="BI2301" s="259"/>
      <c r="BJ2301" s="259"/>
      <c r="BK2301" s="259"/>
      <c r="BL2301" s="259"/>
      <c r="BM2301" s="259"/>
      <c r="BN2301" s="259"/>
      <c r="BO2301" s="259"/>
      <c r="BP2301" s="259"/>
      <c r="BQ2301" s="259"/>
      <c r="BR2301" s="259"/>
      <c r="BS2301" s="259"/>
      <c r="BT2301" s="259"/>
      <c r="BU2301" s="259"/>
      <c r="BV2301" s="259"/>
      <c r="BW2301" s="259"/>
      <c r="BX2301" s="259"/>
      <c r="BY2301" s="259"/>
      <c r="BZ2301" s="259"/>
      <c r="CA2301" s="259"/>
      <c r="CB2301" s="259"/>
      <c r="CC2301" s="259"/>
      <c r="CD2301" s="259"/>
      <c r="CE2301" s="259"/>
    </row>
    <row r="2302" spans="46:83" x14ac:dyDescent="0.15">
      <c r="AT2302" s="259"/>
      <c r="AU2302" s="259"/>
      <c r="AV2302" s="259"/>
      <c r="AW2302" s="259"/>
      <c r="AX2302" s="259"/>
      <c r="AY2302" s="259"/>
      <c r="AZ2302" s="259"/>
      <c r="BA2302" s="259"/>
      <c r="BB2302" s="259"/>
      <c r="BC2302" s="259"/>
      <c r="BD2302" s="259"/>
      <c r="BE2302" s="259"/>
      <c r="BF2302" s="259"/>
      <c r="BG2302" s="259"/>
      <c r="BH2302" s="259"/>
      <c r="BI2302" s="259"/>
      <c r="BJ2302" s="259"/>
      <c r="BK2302" s="259"/>
      <c r="BL2302" s="259"/>
      <c r="BM2302" s="259"/>
      <c r="BN2302" s="259"/>
      <c r="BO2302" s="259"/>
      <c r="BP2302" s="259"/>
      <c r="BQ2302" s="259"/>
      <c r="BR2302" s="259"/>
      <c r="BS2302" s="259"/>
      <c r="BT2302" s="259"/>
      <c r="BU2302" s="259"/>
      <c r="BV2302" s="259"/>
      <c r="BW2302" s="259"/>
      <c r="BX2302" s="259"/>
      <c r="BY2302" s="259"/>
      <c r="BZ2302" s="259"/>
      <c r="CA2302" s="259"/>
      <c r="CB2302" s="259"/>
      <c r="CC2302" s="259"/>
      <c r="CD2302" s="259"/>
      <c r="CE2302" s="259"/>
    </row>
    <row r="2303" spans="46:83" x14ac:dyDescent="0.15">
      <c r="AT2303" s="259"/>
      <c r="AU2303" s="259"/>
      <c r="AV2303" s="259"/>
      <c r="AW2303" s="259"/>
      <c r="AX2303" s="259"/>
      <c r="AY2303" s="259"/>
      <c r="AZ2303" s="259"/>
      <c r="BA2303" s="259"/>
      <c r="BB2303" s="259"/>
      <c r="BC2303" s="259"/>
      <c r="BD2303" s="259"/>
      <c r="BE2303" s="259"/>
      <c r="BF2303" s="259"/>
      <c r="BG2303" s="259"/>
      <c r="BH2303" s="259"/>
      <c r="BI2303" s="259"/>
      <c r="BJ2303" s="259"/>
      <c r="BK2303" s="259"/>
      <c r="BL2303" s="259"/>
      <c r="BM2303" s="259"/>
      <c r="BN2303" s="259"/>
      <c r="BO2303" s="259"/>
      <c r="BP2303" s="259"/>
      <c r="BQ2303" s="259"/>
      <c r="BR2303" s="259"/>
      <c r="BS2303" s="259"/>
      <c r="BT2303" s="259"/>
      <c r="BU2303" s="259"/>
      <c r="BV2303" s="259"/>
      <c r="BW2303" s="259"/>
      <c r="BX2303" s="259"/>
      <c r="BY2303" s="259"/>
      <c r="BZ2303" s="259"/>
      <c r="CA2303" s="259"/>
      <c r="CB2303" s="259"/>
      <c r="CC2303" s="259"/>
      <c r="CD2303" s="259"/>
      <c r="CE2303" s="259"/>
    </row>
    <row r="2304" spans="46:83" x14ac:dyDescent="0.15">
      <c r="AT2304" s="259"/>
      <c r="AU2304" s="259"/>
      <c r="AV2304" s="259"/>
      <c r="AW2304" s="259"/>
      <c r="AX2304" s="259"/>
      <c r="AY2304" s="259"/>
      <c r="AZ2304" s="259"/>
      <c r="BA2304" s="259"/>
      <c r="BB2304" s="259"/>
      <c r="BC2304" s="259"/>
      <c r="BD2304" s="259"/>
      <c r="BE2304" s="259"/>
      <c r="BF2304" s="259"/>
      <c r="BG2304" s="259"/>
      <c r="BH2304" s="259"/>
      <c r="BI2304" s="259"/>
      <c r="BJ2304" s="259"/>
      <c r="BK2304" s="259"/>
      <c r="BL2304" s="259"/>
      <c r="BM2304" s="259"/>
      <c r="BN2304" s="259"/>
      <c r="BO2304" s="259"/>
      <c r="BP2304" s="259"/>
      <c r="BQ2304" s="259"/>
      <c r="BR2304" s="259"/>
      <c r="BS2304" s="259"/>
      <c r="BT2304" s="259"/>
      <c r="BU2304" s="259"/>
      <c r="BV2304" s="259"/>
      <c r="BW2304" s="259"/>
      <c r="BX2304" s="259"/>
      <c r="BY2304" s="259"/>
      <c r="BZ2304" s="259"/>
      <c r="CA2304" s="259"/>
      <c r="CB2304" s="259"/>
      <c r="CC2304" s="259"/>
      <c r="CD2304" s="259"/>
      <c r="CE2304" s="259"/>
    </row>
    <row r="2305" spans="46:83" x14ac:dyDescent="0.15">
      <c r="AT2305" s="259"/>
      <c r="AU2305" s="259"/>
      <c r="AV2305" s="259"/>
      <c r="AW2305" s="259"/>
      <c r="AX2305" s="259"/>
      <c r="AY2305" s="259"/>
      <c r="AZ2305" s="259"/>
      <c r="BA2305" s="259"/>
      <c r="BB2305" s="259"/>
      <c r="BC2305" s="259"/>
      <c r="BD2305" s="259"/>
      <c r="BE2305" s="259"/>
      <c r="BF2305" s="259"/>
      <c r="BG2305" s="259"/>
      <c r="BH2305" s="259"/>
      <c r="BI2305" s="259"/>
      <c r="BJ2305" s="259"/>
      <c r="BK2305" s="259"/>
      <c r="BL2305" s="259"/>
      <c r="BM2305" s="259"/>
      <c r="BN2305" s="259"/>
      <c r="BO2305" s="259"/>
      <c r="BP2305" s="259"/>
      <c r="BQ2305" s="259"/>
      <c r="BR2305" s="259"/>
      <c r="BS2305" s="259"/>
      <c r="BT2305" s="259"/>
      <c r="BU2305" s="259"/>
      <c r="BV2305" s="259"/>
      <c r="BW2305" s="259"/>
      <c r="BX2305" s="259"/>
      <c r="BY2305" s="259"/>
      <c r="BZ2305" s="259"/>
      <c r="CA2305" s="259"/>
      <c r="CB2305" s="259"/>
      <c r="CC2305" s="259"/>
      <c r="CD2305" s="259"/>
      <c r="CE2305" s="259"/>
    </row>
    <row r="2306" spans="46:83" x14ac:dyDescent="0.15">
      <c r="AT2306" s="259"/>
      <c r="AU2306" s="259"/>
      <c r="AV2306" s="259"/>
      <c r="AW2306" s="259"/>
      <c r="AX2306" s="259"/>
      <c r="AY2306" s="259"/>
      <c r="AZ2306" s="259"/>
      <c r="BA2306" s="259"/>
      <c r="BB2306" s="259"/>
      <c r="BC2306" s="259"/>
      <c r="BD2306" s="259"/>
      <c r="BE2306" s="259"/>
      <c r="BF2306" s="259"/>
      <c r="BG2306" s="259"/>
      <c r="BH2306" s="259"/>
      <c r="BI2306" s="259"/>
      <c r="BJ2306" s="259"/>
      <c r="BK2306" s="259"/>
      <c r="BL2306" s="259"/>
      <c r="BM2306" s="259"/>
      <c r="BN2306" s="259"/>
      <c r="BO2306" s="259"/>
      <c r="BP2306" s="259"/>
      <c r="BQ2306" s="259"/>
      <c r="BR2306" s="259"/>
      <c r="BS2306" s="259"/>
      <c r="BT2306" s="259"/>
      <c r="BU2306" s="259"/>
      <c r="BV2306" s="259"/>
      <c r="BW2306" s="259"/>
      <c r="BX2306" s="259"/>
      <c r="BY2306" s="259"/>
      <c r="BZ2306" s="259"/>
      <c r="CA2306" s="259"/>
      <c r="CB2306" s="259"/>
      <c r="CC2306" s="259"/>
      <c r="CD2306" s="259"/>
      <c r="CE2306" s="259"/>
    </row>
    <row r="2307" spans="46:83" x14ac:dyDescent="0.15">
      <c r="AT2307" s="259"/>
      <c r="AU2307" s="259"/>
      <c r="AV2307" s="259"/>
      <c r="AW2307" s="259"/>
      <c r="AX2307" s="259"/>
      <c r="AY2307" s="259"/>
      <c r="AZ2307" s="259"/>
      <c r="BA2307" s="259"/>
      <c r="BB2307" s="259"/>
      <c r="BC2307" s="259"/>
      <c r="BD2307" s="259"/>
      <c r="BE2307" s="259"/>
      <c r="BF2307" s="259"/>
      <c r="BG2307" s="259"/>
      <c r="BH2307" s="259"/>
      <c r="BI2307" s="259"/>
      <c r="BJ2307" s="259"/>
      <c r="BK2307" s="259"/>
      <c r="BL2307" s="259"/>
      <c r="BM2307" s="259"/>
      <c r="BN2307" s="259"/>
      <c r="BO2307" s="259"/>
      <c r="BP2307" s="259"/>
      <c r="BQ2307" s="259"/>
      <c r="BR2307" s="259"/>
      <c r="BS2307" s="259"/>
      <c r="BT2307" s="259"/>
      <c r="BU2307" s="259"/>
      <c r="BV2307" s="259"/>
      <c r="BW2307" s="259"/>
      <c r="BX2307" s="259"/>
      <c r="BY2307" s="259"/>
      <c r="BZ2307" s="259"/>
      <c r="CA2307" s="259"/>
      <c r="CB2307" s="259"/>
      <c r="CC2307" s="259"/>
      <c r="CD2307" s="259"/>
      <c r="CE2307" s="259"/>
    </row>
    <row r="2308" spans="46:83" x14ac:dyDescent="0.15">
      <c r="AT2308" s="259"/>
      <c r="AU2308" s="259"/>
      <c r="AV2308" s="259"/>
      <c r="AW2308" s="259"/>
      <c r="AX2308" s="259"/>
      <c r="AY2308" s="259"/>
      <c r="AZ2308" s="259"/>
      <c r="BA2308" s="259"/>
      <c r="BB2308" s="259"/>
      <c r="BC2308" s="259"/>
      <c r="BD2308" s="259"/>
      <c r="BE2308" s="259"/>
      <c r="BF2308" s="259"/>
      <c r="BG2308" s="259"/>
      <c r="BH2308" s="259"/>
      <c r="BI2308" s="259"/>
      <c r="BJ2308" s="259"/>
      <c r="BK2308" s="259"/>
      <c r="BL2308" s="259"/>
      <c r="BM2308" s="259"/>
      <c r="BN2308" s="259"/>
      <c r="BO2308" s="259"/>
      <c r="BP2308" s="259"/>
      <c r="BQ2308" s="259"/>
      <c r="BR2308" s="259"/>
      <c r="BS2308" s="259"/>
      <c r="BT2308" s="259"/>
      <c r="BU2308" s="259"/>
      <c r="BV2308" s="259"/>
      <c r="BW2308" s="259"/>
      <c r="BX2308" s="259"/>
      <c r="BY2308" s="259"/>
      <c r="BZ2308" s="259"/>
      <c r="CA2308" s="259"/>
      <c r="CB2308" s="259"/>
      <c r="CC2308" s="259"/>
      <c r="CD2308" s="259"/>
      <c r="CE2308" s="259"/>
    </row>
    <row r="2309" spans="46:83" x14ac:dyDescent="0.15">
      <c r="AT2309" s="259"/>
      <c r="AU2309" s="259"/>
      <c r="AV2309" s="259"/>
      <c r="AW2309" s="259"/>
      <c r="AX2309" s="259"/>
      <c r="AY2309" s="259"/>
      <c r="AZ2309" s="259"/>
      <c r="BA2309" s="259"/>
      <c r="BB2309" s="259"/>
      <c r="BC2309" s="259"/>
      <c r="BD2309" s="259"/>
      <c r="BE2309" s="259"/>
      <c r="BF2309" s="259"/>
      <c r="BG2309" s="259"/>
      <c r="BH2309" s="259"/>
      <c r="BI2309" s="259"/>
      <c r="BJ2309" s="259"/>
      <c r="BK2309" s="259"/>
      <c r="BL2309" s="259"/>
      <c r="BM2309" s="259"/>
      <c r="BN2309" s="259"/>
      <c r="BO2309" s="259"/>
      <c r="BP2309" s="259"/>
      <c r="BQ2309" s="259"/>
      <c r="BR2309" s="259"/>
      <c r="BS2309" s="259"/>
      <c r="BT2309" s="259"/>
      <c r="BU2309" s="259"/>
      <c r="BV2309" s="259"/>
      <c r="BW2309" s="259"/>
      <c r="BX2309" s="259"/>
      <c r="BY2309" s="259"/>
      <c r="BZ2309" s="259"/>
      <c r="CA2309" s="259"/>
      <c r="CB2309" s="259"/>
      <c r="CC2309" s="259"/>
      <c r="CD2309" s="259"/>
      <c r="CE2309" s="259"/>
    </row>
    <row r="2310" spans="46:83" x14ac:dyDescent="0.15">
      <c r="AT2310" s="259"/>
      <c r="AU2310" s="259"/>
      <c r="AV2310" s="259"/>
      <c r="AW2310" s="259"/>
      <c r="AX2310" s="259"/>
      <c r="AY2310" s="259"/>
      <c r="AZ2310" s="259"/>
      <c r="BA2310" s="259"/>
      <c r="BB2310" s="259"/>
      <c r="BC2310" s="259"/>
      <c r="BD2310" s="259"/>
      <c r="BE2310" s="259"/>
      <c r="BF2310" s="259"/>
      <c r="BG2310" s="259"/>
      <c r="BH2310" s="259"/>
      <c r="BI2310" s="259"/>
      <c r="BJ2310" s="259"/>
      <c r="BK2310" s="259"/>
      <c r="BL2310" s="259"/>
      <c r="BM2310" s="259"/>
      <c r="BN2310" s="259"/>
      <c r="BO2310" s="259"/>
      <c r="BP2310" s="259"/>
      <c r="BQ2310" s="259"/>
      <c r="BR2310" s="259"/>
      <c r="BS2310" s="259"/>
      <c r="BT2310" s="259"/>
      <c r="BU2310" s="259"/>
      <c r="BV2310" s="259"/>
      <c r="BW2310" s="259"/>
      <c r="BX2310" s="259"/>
      <c r="BY2310" s="259"/>
      <c r="BZ2310" s="259"/>
      <c r="CA2310" s="259"/>
      <c r="CB2310" s="259"/>
      <c r="CC2310" s="259"/>
      <c r="CD2310" s="259"/>
      <c r="CE2310" s="259"/>
    </row>
  </sheetData>
  <sheetProtection formatColumns="0" formatRows="0"/>
  <mergeCells count="1">
    <mergeCell ref="D27:F27"/>
  </mergeCells>
  <phoneticPr fontId="4" type="noConversion"/>
  <conditionalFormatting sqref="D27">
    <cfRule type="expression" dxfId="34" priority="1">
      <formula>$C$27&gt;30</formula>
    </cfRule>
  </conditionalFormatting>
  <pageMargins left="0.75" right="0.75" top="1" bottom="1" header="0.5" footer="0.5"/>
  <pageSetup scale="84"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00"/>
    <pageSetUpPr fitToPage="1"/>
  </sheetPr>
  <dimension ref="B1:CF2318"/>
  <sheetViews>
    <sheetView showGridLines="0" zoomScale="124" zoomScaleNormal="124" zoomScalePageLayoutView="130" workbookViewId="0">
      <selection activeCell="H4" sqref="H4"/>
    </sheetView>
  </sheetViews>
  <sheetFormatPr baseColWidth="10" defaultColWidth="12.5" defaultRowHeight="13" x14ac:dyDescent="0.15"/>
  <cols>
    <col min="1" max="1" width="3.1640625" style="11" customWidth="1"/>
    <col min="2" max="2" width="40" style="11" bestFit="1" customWidth="1"/>
    <col min="3" max="3" width="15" style="11" customWidth="1"/>
    <col min="4" max="4" width="28.5" style="11" bestFit="1" customWidth="1"/>
    <col min="5" max="5" width="7.1640625" style="5" customWidth="1"/>
    <col min="6" max="6" width="11.5" style="11" bestFit="1" customWidth="1"/>
    <col min="7" max="7" width="10.83203125" style="11" bestFit="1" customWidth="1"/>
    <col min="8" max="8" width="12.1640625" style="11" bestFit="1" customWidth="1"/>
    <col min="9" max="9" width="14.5" style="75" customWidth="1"/>
    <col min="10" max="10" width="13.33203125" style="75" customWidth="1"/>
    <col min="11" max="15" width="12.5" style="75"/>
    <col min="16" max="16384" width="12.5" style="11"/>
  </cols>
  <sheetData>
    <row r="1" spans="2:84" ht="14" thickBot="1" x14ac:dyDescent="0.2">
      <c r="O1" s="264" t="s">
        <v>129</v>
      </c>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row>
    <row r="2" spans="2:84" ht="14" thickBot="1" x14ac:dyDescent="0.2">
      <c r="B2" s="278" t="str">
        <f>'Main Assumptions'!B2</f>
        <v>Leveraged Return</v>
      </c>
      <c r="C2" s="279">
        <f>'Main Assumptions'!C2</f>
        <v>0.15619748234748845</v>
      </c>
      <c r="D2" s="73"/>
      <c r="E2" s="6"/>
      <c r="F2" s="22"/>
      <c r="G2" s="22"/>
      <c r="H2" s="22"/>
      <c r="I2" s="73"/>
      <c r="O2" s="264" t="s">
        <v>130</v>
      </c>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row>
    <row r="3" spans="2:84" ht="14" thickBot="1" x14ac:dyDescent="0.2">
      <c r="B3" s="278" t="str">
        <f>'Main Assumptions'!B3</f>
        <v>Leveraged Return Multiple</v>
      </c>
      <c r="C3" s="280" t="str">
        <f>'Main Assumptions'!C3</f>
        <v>2.16x</v>
      </c>
      <c r="D3" s="73"/>
      <c r="E3" s="7"/>
      <c r="F3" s="22"/>
      <c r="G3" s="22"/>
      <c r="H3" s="22"/>
      <c r="I3" s="73"/>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row>
    <row r="4" spans="2:84" ht="14" thickBot="1" x14ac:dyDescent="0.2">
      <c r="B4" s="278" t="str">
        <f>'Main Assumptions'!B4</f>
        <v>Leveraged NPV @ 7.5% Discount Rate</v>
      </c>
      <c r="C4" s="281">
        <f>'Main Assumptions'!C4</f>
        <v>27916.297635804298</v>
      </c>
      <c r="D4" s="73"/>
      <c r="E4" s="7"/>
      <c r="F4" s="22"/>
      <c r="G4" s="22"/>
      <c r="H4" s="22"/>
      <c r="I4" s="73"/>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row>
    <row r="5" spans="2:84" ht="14" thickBot="1" x14ac:dyDescent="0.2">
      <c r="B5" s="253" t="str">
        <f>'Main Assumptions'!B5</f>
        <v>Unleveraged Return</v>
      </c>
      <c r="C5" s="248">
        <f>'Main Assumptions'!C5</f>
        <v>0.10954058766365055</v>
      </c>
      <c r="D5" s="73"/>
      <c r="E5" s="7"/>
      <c r="F5" s="22"/>
      <c r="G5" s="22"/>
      <c r="H5" s="22"/>
      <c r="I5" s="73"/>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row>
    <row r="6" spans="2:84" ht="14" thickBot="1" x14ac:dyDescent="0.2">
      <c r="B6" s="253" t="str">
        <f>'Main Assumptions'!B6</f>
        <v>Unlevered Return Multiple</v>
      </c>
      <c r="C6" s="247" t="str">
        <f>'Main Assumptions'!C6</f>
        <v>1.73x</v>
      </c>
      <c r="D6" s="73"/>
      <c r="E6" s="7"/>
      <c r="F6" s="22"/>
      <c r="G6" s="22"/>
      <c r="H6" s="22"/>
      <c r="I6" s="73"/>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row>
    <row r="7" spans="2:84" ht="14" thickBot="1" x14ac:dyDescent="0.2">
      <c r="B7" s="253" t="str">
        <f>'Main Assumptions'!B7</f>
        <v>Unleveraged NPV @ 7.5% Discount Rate</v>
      </c>
      <c r="C7" s="60">
        <f>'Main Assumptions'!C7</f>
        <v>20556.513406790233</v>
      </c>
      <c r="D7" s="54"/>
      <c r="E7" s="7"/>
      <c r="F7" s="22"/>
      <c r="G7" s="22"/>
      <c r="H7" s="22"/>
      <c r="I7" s="73"/>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row>
    <row r="8" spans="2:84" x14ac:dyDescent="0.15">
      <c r="B8" s="16"/>
      <c r="C8" s="61"/>
      <c r="E8" s="67"/>
      <c r="F8" s="75"/>
      <c r="G8" s="75"/>
      <c r="H8" s="75"/>
      <c r="I8" s="61"/>
      <c r="J8" s="61"/>
      <c r="K8" s="61"/>
      <c r="L8" s="61"/>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row>
    <row r="9" spans="2:84" ht="14" x14ac:dyDescent="0.15">
      <c r="B9" s="3" t="s">
        <v>74</v>
      </c>
      <c r="C9" s="62">
        <f>'Main Assumptions'!$D$49</f>
        <v>64250</v>
      </c>
      <c r="D9"/>
      <c r="E9" s="67"/>
      <c r="F9" s="75"/>
      <c r="G9" s="75"/>
      <c r="H9" s="75"/>
      <c r="I9" s="61"/>
      <c r="J9" s="261"/>
      <c r="K9" s="61"/>
      <c r="L9" s="61"/>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row>
    <row r="10" spans="2:84" ht="14" x14ac:dyDescent="0.15">
      <c r="B10" s="16"/>
      <c r="D10" s="75"/>
      <c r="E10" s="67"/>
      <c r="F10" s="75"/>
      <c r="G10" s="75"/>
      <c r="H10" s="75"/>
      <c r="I10" s="61"/>
      <c r="J10" s="261"/>
      <c r="K10" s="61"/>
      <c r="L10" s="61"/>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row>
    <row r="11" spans="2:84" x14ac:dyDescent="0.15">
      <c r="B11" s="297" t="s">
        <v>137</v>
      </c>
      <c r="C11" s="297"/>
      <c r="D11" s="256" t="s">
        <v>75</v>
      </c>
      <c r="E11" s="254" t="s">
        <v>38</v>
      </c>
      <c r="F11" s="254" t="s">
        <v>43</v>
      </c>
      <c r="G11" s="255" t="s">
        <v>174</v>
      </c>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row>
    <row r="12" spans="2:84" x14ac:dyDescent="0.15">
      <c r="B12" s="43" t="s">
        <v>191</v>
      </c>
      <c r="C12" s="41">
        <f>1-SUM(C13:C16)</f>
        <v>9.9999999999999978E-2</v>
      </c>
      <c r="D12" s="63">
        <f>C12*Total_Investment</f>
        <v>6424.9999999999982</v>
      </c>
      <c r="E12" s="251">
        <f>IF(Investor1_Share=0,"",Investor_Monthly!B102)</f>
        <v>0.25808473229408257</v>
      </c>
      <c r="F12" s="258">
        <f>IF(Investor1_Share=0,"",Investor_Monthly!C102)</f>
        <v>9035.045500244074</v>
      </c>
      <c r="G12" s="252" t="str">
        <f>IF(Investor1_Share=0,"",ROUND(Investor_Monthly!D102,2)&amp;"x")</f>
        <v>3.8x</v>
      </c>
      <c r="I12" s="61"/>
      <c r="J12" s="61"/>
      <c r="K12" s="61"/>
      <c r="L12" s="61"/>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row>
    <row r="13" spans="2:84" ht="14" x14ac:dyDescent="0.15">
      <c r="B13" s="43" t="s">
        <v>165</v>
      </c>
      <c r="C13" s="42">
        <v>0.3</v>
      </c>
      <c r="D13" s="64">
        <f>C13*Total_Investment</f>
        <v>19275</v>
      </c>
      <c r="E13" s="251">
        <f>IF(Investor2_Share=0,"",Investor_Monthly!B103)</f>
        <v>0.14001432061195371</v>
      </c>
      <c r="F13" s="258">
        <f>IF(Investor2_Share=0,"",Investor_Monthly!C103)</f>
        <v>6293.7507118534086</v>
      </c>
      <c r="G13" s="252" t="str">
        <f>IF(Investor2_Share=0,"",ROUND(Investor_Monthly!D103,2)&amp;"x")</f>
        <v>1.97x</v>
      </c>
      <c r="I13" s="61"/>
      <c r="J13" s="261"/>
      <c r="K13" s="61"/>
      <c r="L13" s="61"/>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row>
    <row r="14" spans="2:84" x14ac:dyDescent="0.15">
      <c r="B14" s="43" t="s">
        <v>159</v>
      </c>
      <c r="C14" s="42">
        <v>0.3</v>
      </c>
      <c r="D14" s="64">
        <f>C14*Total_Investment</f>
        <v>19275</v>
      </c>
      <c r="E14" s="251">
        <f>IF(Investor3_Share=0,"",Investor_Monthly!B104)</f>
        <v>0.14001432061195371</v>
      </c>
      <c r="F14" s="258">
        <f>IF(Investor3_Share=0,"",Investor_Monthly!C104)</f>
        <v>6293.7507118534086</v>
      </c>
      <c r="G14" s="252" t="str">
        <f>IF(Investor3_Share=0,"",ROUND(Investor_Monthly!D104,2)&amp;"x")</f>
        <v>1.97x</v>
      </c>
      <c r="I14" s="61"/>
      <c r="J14" s="61"/>
      <c r="K14" s="61"/>
      <c r="L14" s="61"/>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row>
    <row r="15" spans="2:84" x14ac:dyDescent="0.15">
      <c r="B15" s="43" t="s">
        <v>167</v>
      </c>
      <c r="C15" s="42">
        <v>0.15</v>
      </c>
      <c r="D15" s="64">
        <f>C15*Total_Investment</f>
        <v>9637.5</v>
      </c>
      <c r="E15" s="251">
        <f>IF(Investor4_Share=0,"",Investor_Monthly!B105)</f>
        <v>0.14001432061195371</v>
      </c>
      <c r="F15" s="258">
        <f>IF(Investor4_Share=0,"",Investor_Monthly!C105)</f>
        <v>3146.8753559267043</v>
      </c>
      <c r="G15" s="252" t="str">
        <f>IF(Investor4_Share=0,"",ROUND(Investor_Monthly!D105,2)&amp;"x")</f>
        <v>1.97x</v>
      </c>
      <c r="I15" s="262"/>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row>
    <row r="16" spans="2:84" x14ac:dyDescent="0.15">
      <c r="B16" s="43" t="s">
        <v>166</v>
      </c>
      <c r="C16" s="42">
        <v>0.15</v>
      </c>
      <c r="D16" s="64">
        <f>C16*Total_Investment</f>
        <v>9637.5</v>
      </c>
      <c r="E16" s="251">
        <f>IF(Investor5_Share=0,"",Investor_Monthly!B106)</f>
        <v>0.14001432061195371</v>
      </c>
      <c r="F16" s="258">
        <f>IF(Investor5_Share=0,"",Investor_Monthly!C106)</f>
        <v>3146.8753559267043</v>
      </c>
      <c r="G16" s="252" t="str">
        <f>IF(Investor5_Share=0,"",ROUND(Investor_Monthly!D106,2)&amp;"x")</f>
        <v>1.97x</v>
      </c>
      <c r="I16" s="49"/>
      <c r="J16" s="49"/>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row>
    <row r="17" spans="2:84" x14ac:dyDescent="0.15">
      <c r="C17" s="5"/>
      <c r="D17" s="5"/>
      <c r="E17" s="67"/>
      <c r="F17" s="54"/>
      <c r="G17" s="75"/>
      <c r="H17" s="75"/>
      <c r="I17" s="49"/>
      <c r="J17" s="49"/>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row>
    <row r="18" spans="2:84" x14ac:dyDescent="0.15">
      <c r="B18" s="292" t="s">
        <v>128</v>
      </c>
      <c r="C18" s="293"/>
      <c r="D18" s="296">
        <v>1</v>
      </c>
      <c r="E18" s="67"/>
      <c r="F18" s="75"/>
      <c r="G18" s="75"/>
      <c r="H18" s="75"/>
      <c r="I18" s="49"/>
      <c r="J18" s="49"/>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row>
    <row r="19" spans="2:84" x14ac:dyDescent="0.15">
      <c r="B19" s="294"/>
      <c r="C19" s="295"/>
      <c r="D19" s="296"/>
      <c r="E19" s="67"/>
      <c r="F19" s="75"/>
      <c r="G19" s="75"/>
      <c r="H19" s="75"/>
      <c r="I19" s="49"/>
      <c r="J19" s="49"/>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row>
    <row r="20" spans="2:84" x14ac:dyDescent="0.15">
      <c r="B20" s="38"/>
      <c r="C20" s="38"/>
      <c r="D20" s="5"/>
      <c r="E20" s="67"/>
      <c r="F20" s="75"/>
      <c r="G20" s="75"/>
      <c r="H20" s="75"/>
      <c r="I20" s="49"/>
      <c r="J20" s="49"/>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row>
    <row r="21" spans="2:84" x14ac:dyDescent="0.15">
      <c r="B21" s="10" t="s">
        <v>158</v>
      </c>
      <c r="C21" s="14"/>
      <c r="D21" s="25"/>
      <c r="E21" s="8"/>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row>
    <row r="22" spans="2:84" x14ac:dyDescent="0.15">
      <c r="B22" s="29"/>
      <c r="C22" s="30"/>
      <c r="D22" s="31"/>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row>
    <row r="23" spans="2:84" x14ac:dyDescent="0.15">
      <c r="B23" s="153" t="s">
        <v>125</v>
      </c>
      <c r="C23" s="65">
        <f>Total_Investment</f>
        <v>64250</v>
      </c>
      <c r="D23" s="66"/>
      <c r="E23" s="67"/>
      <c r="F23" s="75"/>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row>
    <row r="24" spans="2:84" x14ac:dyDescent="0.15">
      <c r="B24" s="257" t="s">
        <v>134</v>
      </c>
      <c r="C24" s="68">
        <f>C23-C25</f>
        <v>57825</v>
      </c>
      <c r="D24" s="69">
        <f>C24/C23</f>
        <v>0.9</v>
      </c>
      <c r="E24" s="67"/>
      <c r="F24" s="75"/>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row>
    <row r="25" spans="2:84" x14ac:dyDescent="0.15">
      <c r="B25" s="257" t="str">
        <f>B12&amp;" (Investor &amp; Manager)"</f>
        <v>Albert (Investor &amp; Manager)</v>
      </c>
      <c r="C25" s="68">
        <f>D12</f>
        <v>6424.9999999999982</v>
      </c>
      <c r="D25" s="69">
        <f>1-D24</f>
        <v>9.9999999999999978E-2</v>
      </c>
      <c r="E25" s="67"/>
      <c r="F25" s="75"/>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row>
    <row r="26" spans="2:84" x14ac:dyDescent="0.15">
      <c r="B26" s="153"/>
      <c r="C26" s="68"/>
      <c r="D26" s="70"/>
      <c r="E26" s="67"/>
      <c r="F26" s="75"/>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row>
    <row r="27" spans="2:84" x14ac:dyDescent="0.15">
      <c r="B27" s="32" t="s">
        <v>175</v>
      </c>
      <c r="C27" s="44">
        <v>0.12</v>
      </c>
      <c r="D27" s="3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row>
    <row r="28" spans="2:84" x14ac:dyDescent="0.15">
      <c r="B28" s="32"/>
      <c r="C28" s="26"/>
      <c r="D28" s="3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row>
    <row r="29" spans="2:84" x14ac:dyDescent="0.15">
      <c r="B29" s="39" t="s">
        <v>170</v>
      </c>
      <c r="C29" s="44">
        <v>1</v>
      </c>
      <c r="D29" s="33"/>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row>
    <row r="30" spans="2:84" x14ac:dyDescent="0.15">
      <c r="B30" s="39" t="s">
        <v>171</v>
      </c>
      <c r="C30" s="71">
        <f>1-C29</f>
        <v>0</v>
      </c>
      <c r="D30" s="33"/>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row>
    <row r="31" spans="2:84" x14ac:dyDescent="0.15">
      <c r="B31" s="35"/>
      <c r="C31" s="27"/>
      <c r="D31" s="33"/>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row>
    <row r="32" spans="2:84" x14ac:dyDescent="0.15">
      <c r="B32" s="32" t="s">
        <v>176</v>
      </c>
      <c r="C32" s="44">
        <v>0</v>
      </c>
      <c r="D32" s="33" t="s">
        <v>127</v>
      </c>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row>
    <row r="33" spans="2:84" x14ac:dyDescent="0.15">
      <c r="B33" s="32"/>
      <c r="C33" s="45">
        <v>0</v>
      </c>
      <c r="D33" s="33" t="s">
        <v>126</v>
      </c>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row>
    <row r="34" spans="2:84" x14ac:dyDescent="0.15">
      <c r="B34" s="32"/>
      <c r="C34" s="28"/>
      <c r="D34" s="33"/>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row>
    <row r="35" spans="2:84" x14ac:dyDescent="0.15">
      <c r="B35" s="39" t="s">
        <v>180</v>
      </c>
      <c r="C35" s="44">
        <v>0</v>
      </c>
      <c r="D35" s="33"/>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row>
    <row r="36" spans="2:84" x14ac:dyDescent="0.15">
      <c r="B36" s="39" t="s">
        <v>181</v>
      </c>
      <c r="C36" s="71">
        <f>1-C35</f>
        <v>1</v>
      </c>
      <c r="D36" s="33" t="s">
        <v>182</v>
      </c>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row>
    <row r="37" spans="2:84" x14ac:dyDescent="0.15">
      <c r="B37" s="36"/>
      <c r="C37" s="28"/>
      <c r="D37" s="33"/>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row>
    <row r="38" spans="2:84" x14ac:dyDescent="0.15">
      <c r="B38" s="39" t="s">
        <v>172</v>
      </c>
      <c r="C38" s="44">
        <v>0.6</v>
      </c>
      <c r="D38" s="33"/>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row>
    <row r="39" spans="2:84" x14ac:dyDescent="0.15">
      <c r="B39" s="40" t="s">
        <v>173</v>
      </c>
      <c r="C39" s="72">
        <f>1-C38</f>
        <v>0.4</v>
      </c>
      <c r="D39" s="37"/>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row>
    <row r="40" spans="2:84" ht="12" customHeight="1" x14ac:dyDescent="0.15">
      <c r="B40" s="298" t="str">
        <f>"NOTE: Investor #1 (aka "&amp;B12&amp;") shares in all the distributions to 'ALL Investors' as long as s/he invested equity.  That is, their capital contributions are treated the same as any other capital contributions.  Their incentives come from the non-capital contributions."</f>
        <v>NOTE: Investor #1 (aka Albert) shares in all the distributions to 'ALL Investors' as long as s/he invested equity.  That is, their capital contributions are treated the same as any other capital contributions.  Their incentives come from the non-capital contributions.</v>
      </c>
      <c r="C40" s="298"/>
      <c r="D40" s="298"/>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row>
    <row r="41" spans="2:84" x14ac:dyDescent="0.15">
      <c r="B41" s="299"/>
      <c r="C41" s="299"/>
      <c r="D41" s="299"/>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row>
    <row r="42" spans="2:84" x14ac:dyDescent="0.15">
      <c r="B42" s="299"/>
      <c r="C42" s="299"/>
      <c r="D42" s="299"/>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row>
    <row r="43" spans="2:84" x14ac:dyDescent="0.15">
      <c r="B43" s="299"/>
      <c r="C43" s="299"/>
      <c r="D43" s="299"/>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row>
    <row r="44" spans="2:84" x14ac:dyDescent="0.15">
      <c r="B44" s="299"/>
      <c r="C44" s="299"/>
      <c r="D44" s="299"/>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row>
    <row r="45" spans="2:84" x14ac:dyDescent="0.15">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row>
    <row r="46" spans="2:84" x14ac:dyDescent="0.15">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row>
    <row r="47" spans="2:84" x14ac:dyDescent="0.15">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row>
    <row r="48" spans="2:84" x14ac:dyDescent="0.15">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row>
    <row r="49" spans="47:84" x14ac:dyDescent="0.15">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row>
    <row r="50" spans="47:84" x14ac:dyDescent="0.15">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row>
    <row r="51" spans="47:84" x14ac:dyDescent="0.15">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row>
    <row r="52" spans="47:84" x14ac:dyDescent="0.15">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row>
    <row r="53" spans="47:84" x14ac:dyDescent="0.15">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row>
    <row r="54" spans="47:84" x14ac:dyDescent="0.15">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row>
    <row r="55" spans="47:84" x14ac:dyDescent="0.15">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row>
    <row r="56" spans="47:84" x14ac:dyDescent="0.15">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row>
    <row r="57" spans="47:84" x14ac:dyDescent="0.15">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row>
    <row r="58" spans="47:84" x14ac:dyDescent="0.15">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row>
    <row r="59" spans="47:84" x14ac:dyDescent="0.15">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row>
    <row r="60" spans="47:84" x14ac:dyDescent="0.15">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row>
    <row r="61" spans="47:84" x14ac:dyDescent="0.15">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row>
    <row r="62" spans="47:84" x14ac:dyDescent="0.15">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row>
    <row r="63" spans="47:84" x14ac:dyDescent="0.15">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row>
    <row r="64" spans="47:84" x14ac:dyDescent="0.15">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row>
    <row r="65" spans="47:84" x14ac:dyDescent="0.15">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row>
    <row r="66" spans="47:84" x14ac:dyDescent="0.15">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row>
    <row r="67" spans="47:84" x14ac:dyDescent="0.15">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row>
    <row r="68" spans="47:84" x14ac:dyDescent="0.15">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row>
    <row r="69" spans="47:84" x14ac:dyDescent="0.15">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row>
    <row r="70" spans="47:84" x14ac:dyDescent="0.15">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row>
    <row r="71" spans="47:84" x14ac:dyDescent="0.15">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row>
    <row r="72" spans="47:84" x14ac:dyDescent="0.15">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row>
    <row r="73" spans="47:84" x14ac:dyDescent="0.15">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row>
    <row r="74" spans="47:84" x14ac:dyDescent="0.15">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row>
    <row r="75" spans="47:84" x14ac:dyDescent="0.15">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row>
    <row r="76" spans="47:84" x14ac:dyDescent="0.15">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row>
    <row r="77" spans="47:84" x14ac:dyDescent="0.15">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row>
    <row r="78" spans="47:84" x14ac:dyDescent="0.15">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row>
    <row r="79" spans="47:84" x14ac:dyDescent="0.15">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row>
    <row r="80" spans="47:84" x14ac:dyDescent="0.15">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row>
    <row r="81" spans="47:84" x14ac:dyDescent="0.15">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row>
    <row r="82" spans="47:84" x14ac:dyDescent="0.15">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row>
    <row r="83" spans="47:84" x14ac:dyDescent="0.15">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row>
    <row r="84" spans="47:84" x14ac:dyDescent="0.15">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row>
    <row r="85" spans="47:84" x14ac:dyDescent="0.15">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row>
    <row r="86" spans="47:84" x14ac:dyDescent="0.15">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row>
    <row r="87" spans="47:84" x14ac:dyDescent="0.15">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row>
    <row r="88" spans="47:84" x14ac:dyDescent="0.15">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row>
    <row r="89" spans="47:84" x14ac:dyDescent="0.15">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row>
    <row r="90" spans="47:84" x14ac:dyDescent="0.15">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row>
    <row r="91" spans="47:84" x14ac:dyDescent="0.15">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row>
    <row r="92" spans="47:84" x14ac:dyDescent="0.15">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row>
    <row r="93" spans="47:84" x14ac:dyDescent="0.15">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row>
    <row r="94" spans="47:84" x14ac:dyDescent="0.15">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row>
    <row r="95" spans="47:84" x14ac:dyDescent="0.15">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row>
    <row r="96" spans="47:84" x14ac:dyDescent="0.15">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row>
    <row r="97" spans="47:84" x14ac:dyDescent="0.15">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row>
    <row r="98" spans="47:84" x14ac:dyDescent="0.15">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row>
    <row r="99" spans="47:84" x14ac:dyDescent="0.15">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row>
    <row r="100" spans="47:84" x14ac:dyDescent="0.15">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row>
    <row r="101" spans="47:84" x14ac:dyDescent="0.15">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row>
    <row r="102" spans="47:84" x14ac:dyDescent="0.15">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row>
    <row r="103" spans="47:84" x14ac:dyDescent="0.15">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row>
    <row r="104" spans="47:84" x14ac:dyDescent="0.15">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row>
    <row r="105" spans="47:84" x14ac:dyDescent="0.15">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row>
    <row r="106" spans="47:84" x14ac:dyDescent="0.15">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row>
    <row r="107" spans="47:84" x14ac:dyDescent="0.15">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row>
    <row r="108" spans="47:84" x14ac:dyDescent="0.15">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row>
    <row r="109" spans="47:84" x14ac:dyDescent="0.15">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row>
    <row r="110" spans="47:84" x14ac:dyDescent="0.15">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row>
    <row r="111" spans="47:84" x14ac:dyDescent="0.15">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row>
    <row r="112" spans="47:84" x14ac:dyDescent="0.15">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c r="CF112" s="24"/>
    </row>
    <row r="113" spans="47:84" x14ac:dyDescent="0.15">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24"/>
    </row>
    <row r="114" spans="47:84" x14ac:dyDescent="0.15">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row>
    <row r="115" spans="47:84" x14ac:dyDescent="0.15">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row>
    <row r="116" spans="47:84" x14ac:dyDescent="0.15">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row>
    <row r="117" spans="47:84" x14ac:dyDescent="0.15">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row>
    <row r="118" spans="47:84" x14ac:dyDescent="0.15">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c r="CF118" s="24"/>
    </row>
    <row r="119" spans="47:84" x14ac:dyDescent="0.15">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row>
    <row r="120" spans="47:84" x14ac:dyDescent="0.15">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c r="CF120" s="24"/>
    </row>
    <row r="121" spans="47:84" x14ac:dyDescent="0.15">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row>
    <row r="122" spans="47:84" x14ac:dyDescent="0.15">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c r="CF122" s="24"/>
    </row>
    <row r="123" spans="47:84" x14ac:dyDescent="0.15">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row>
    <row r="124" spans="47:84" x14ac:dyDescent="0.15">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row>
    <row r="125" spans="47:84" x14ac:dyDescent="0.15">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24"/>
    </row>
    <row r="126" spans="47:84" x14ac:dyDescent="0.15">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row>
    <row r="127" spans="47:84" x14ac:dyDescent="0.15">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row>
    <row r="128" spans="47:84" x14ac:dyDescent="0.15">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c r="CF128" s="24"/>
    </row>
    <row r="129" spans="47:84" x14ac:dyDescent="0.15">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row>
    <row r="130" spans="47:84" x14ac:dyDescent="0.15">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c r="CF130" s="24"/>
    </row>
    <row r="131" spans="47:84" x14ac:dyDescent="0.15">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row>
    <row r="132" spans="47:84" x14ac:dyDescent="0.15">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c r="CF132" s="24"/>
    </row>
    <row r="133" spans="47:84" x14ac:dyDescent="0.15">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24"/>
    </row>
    <row r="134" spans="47:84" x14ac:dyDescent="0.15">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c r="CF134" s="24"/>
    </row>
    <row r="135" spans="47:84" x14ac:dyDescent="0.15">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c r="CF135" s="24"/>
    </row>
    <row r="136" spans="47:84" x14ac:dyDescent="0.15">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c r="CF136" s="24"/>
    </row>
    <row r="137" spans="47:84" x14ac:dyDescent="0.15">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24"/>
    </row>
    <row r="138" spans="47:84" x14ac:dyDescent="0.15">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row>
    <row r="139" spans="47:84" x14ac:dyDescent="0.15">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row>
    <row r="140" spans="47:84" x14ac:dyDescent="0.15">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c r="CF140" s="24"/>
    </row>
    <row r="141" spans="47:84" x14ac:dyDescent="0.15">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c r="CF141" s="24"/>
    </row>
    <row r="142" spans="47:84" x14ac:dyDescent="0.15">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c r="CF142" s="24"/>
    </row>
    <row r="143" spans="47:84" x14ac:dyDescent="0.15">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c r="CF143" s="24"/>
    </row>
    <row r="144" spans="47:84" x14ac:dyDescent="0.15">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c r="CF144" s="24"/>
    </row>
    <row r="145" spans="47:84" x14ac:dyDescent="0.15">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24"/>
    </row>
    <row r="146" spans="47:84" x14ac:dyDescent="0.15">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c r="CF146" s="24"/>
    </row>
    <row r="147" spans="47:84" x14ac:dyDescent="0.15">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c r="CF147" s="24"/>
    </row>
    <row r="148" spans="47:84" x14ac:dyDescent="0.15">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c r="CF148" s="24"/>
    </row>
    <row r="149" spans="47:84" x14ac:dyDescent="0.15">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24"/>
    </row>
    <row r="150" spans="47:84" x14ac:dyDescent="0.15">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c r="CF150" s="24"/>
    </row>
    <row r="151" spans="47:84" x14ac:dyDescent="0.15">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c r="CF151" s="24"/>
    </row>
    <row r="152" spans="47:84" x14ac:dyDescent="0.15">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c r="CF152" s="24"/>
    </row>
    <row r="153" spans="47:84" x14ac:dyDescent="0.15">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row>
    <row r="154" spans="47:84" x14ac:dyDescent="0.15">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c r="CE154" s="24"/>
      <c r="CF154" s="24"/>
    </row>
    <row r="155" spans="47:84" x14ac:dyDescent="0.15">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row>
    <row r="156" spans="47:84" x14ac:dyDescent="0.15">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c r="CF156" s="24"/>
    </row>
    <row r="157" spans="47:84" x14ac:dyDescent="0.15">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row>
    <row r="158" spans="47:84" x14ac:dyDescent="0.15">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c r="CF158" s="24"/>
    </row>
    <row r="159" spans="47:84" x14ac:dyDescent="0.15">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row>
    <row r="160" spans="47:84" x14ac:dyDescent="0.15">
      <c r="AU160" s="24"/>
      <c r="AV160" s="24"/>
      <c r="AW160" s="24"/>
      <c r="AX160" s="24"/>
      <c r="AY160" s="24"/>
      <c r="AZ160" s="24"/>
      <c r="BA160" s="24"/>
      <c r="BB160" s="24"/>
      <c r="BC160" s="24"/>
      <c r="BD160" s="24"/>
      <c r="BE160" s="24"/>
      <c r="BF160" s="24"/>
      <c r="BG160" s="24"/>
      <c r="BH160" s="24"/>
      <c r="BI160" s="24"/>
      <c r="BJ160" s="24"/>
      <c r="BK160" s="24"/>
      <c r="BL160" s="24"/>
      <c r="BM160" s="24"/>
      <c r="BN160" s="24"/>
      <c r="BO160" s="24"/>
      <c r="BP160" s="24"/>
      <c r="BQ160" s="24"/>
      <c r="BR160" s="24"/>
      <c r="BS160" s="24"/>
      <c r="BT160" s="24"/>
      <c r="BU160" s="24"/>
      <c r="BV160" s="24"/>
      <c r="BW160" s="24"/>
      <c r="BX160" s="24"/>
      <c r="BY160" s="24"/>
      <c r="BZ160" s="24"/>
      <c r="CA160" s="24"/>
      <c r="CB160" s="24"/>
      <c r="CC160" s="24"/>
      <c r="CD160" s="24"/>
      <c r="CE160" s="24"/>
      <c r="CF160" s="24"/>
    </row>
    <row r="161" spans="47:84" x14ac:dyDescent="0.15">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row>
    <row r="162" spans="47:84" x14ac:dyDescent="0.15">
      <c r="AU162" s="24"/>
      <c r="AV162" s="24"/>
      <c r="AW162" s="24"/>
      <c r="AX162" s="24"/>
      <c r="AY162" s="24"/>
      <c r="AZ162" s="24"/>
      <c r="BA162" s="24"/>
      <c r="BB162" s="24"/>
      <c r="BC162" s="24"/>
      <c r="BD162" s="24"/>
      <c r="BE162" s="24"/>
      <c r="BF162" s="24"/>
      <c r="BG162" s="24"/>
      <c r="BH162" s="24"/>
      <c r="BI162" s="24"/>
      <c r="BJ162" s="24"/>
      <c r="BK162" s="24"/>
      <c r="BL162" s="24"/>
      <c r="BM162" s="24"/>
      <c r="BN162" s="24"/>
      <c r="BO162" s="24"/>
      <c r="BP162" s="24"/>
      <c r="BQ162" s="24"/>
      <c r="BR162" s="24"/>
      <c r="BS162" s="24"/>
      <c r="BT162" s="24"/>
      <c r="BU162" s="24"/>
      <c r="BV162" s="24"/>
      <c r="BW162" s="24"/>
      <c r="BX162" s="24"/>
      <c r="BY162" s="24"/>
      <c r="BZ162" s="24"/>
      <c r="CA162" s="24"/>
      <c r="CB162" s="24"/>
      <c r="CC162" s="24"/>
      <c r="CD162" s="24"/>
      <c r="CE162" s="24"/>
      <c r="CF162" s="24"/>
    </row>
    <row r="163" spans="47:84" x14ac:dyDescent="0.15">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row>
    <row r="164" spans="47:84" x14ac:dyDescent="0.15">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row>
    <row r="165" spans="47:84" x14ac:dyDescent="0.15">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row>
    <row r="166" spans="47:84" x14ac:dyDescent="0.15">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c r="CF166" s="24"/>
    </row>
    <row r="167" spans="47:84" x14ac:dyDescent="0.15">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row>
    <row r="168" spans="47:84" x14ac:dyDescent="0.15">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c r="CF168" s="24"/>
    </row>
    <row r="169" spans="47:84" x14ac:dyDescent="0.15">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row>
    <row r="170" spans="47:84" x14ac:dyDescent="0.15">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c r="CF170" s="24"/>
    </row>
    <row r="171" spans="47:84" x14ac:dyDescent="0.15">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4"/>
    </row>
    <row r="172" spans="47:84" x14ac:dyDescent="0.15">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row>
    <row r="173" spans="47:84" x14ac:dyDescent="0.15">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row>
    <row r="174" spans="47:84" x14ac:dyDescent="0.15">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c r="CE174" s="24"/>
      <c r="CF174" s="24"/>
    </row>
    <row r="175" spans="47:84" x14ac:dyDescent="0.15">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24"/>
    </row>
    <row r="176" spans="47:84" x14ac:dyDescent="0.15">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row>
    <row r="177" spans="47:84" x14ac:dyDescent="0.15">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row>
    <row r="178" spans="47:84" x14ac:dyDescent="0.15">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row>
    <row r="179" spans="47:84" x14ac:dyDescent="0.15">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c r="CF179" s="24"/>
    </row>
    <row r="180" spans="47:84" x14ac:dyDescent="0.15">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row>
    <row r="181" spans="47:84" x14ac:dyDescent="0.15">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c r="CF181" s="24"/>
    </row>
    <row r="182" spans="47:84" x14ac:dyDescent="0.15">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c r="CF182" s="24"/>
    </row>
    <row r="183" spans="47:84" x14ac:dyDescent="0.15">
      <c r="AU183" s="220" t="s">
        <v>156</v>
      </c>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row>
    <row r="184" spans="47:84" x14ac:dyDescent="0.15">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c r="CF184" s="24"/>
    </row>
    <row r="185" spans="47:84" x14ac:dyDescent="0.15">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row>
    <row r="186" spans="47:84" x14ac:dyDescent="0.15">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row>
    <row r="187" spans="47:84" x14ac:dyDescent="0.15">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row>
    <row r="188" spans="47:84" x14ac:dyDescent="0.15">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c r="CF188" s="24"/>
    </row>
    <row r="189" spans="47:84" x14ac:dyDescent="0.15">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row>
    <row r="190" spans="47:84" x14ac:dyDescent="0.15">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c r="CF190" s="24"/>
    </row>
    <row r="191" spans="47:84" x14ac:dyDescent="0.15">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24"/>
    </row>
    <row r="192" spans="47:84" x14ac:dyDescent="0.15">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row>
    <row r="193" spans="47:84" x14ac:dyDescent="0.15">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row>
    <row r="194" spans="47:84" x14ac:dyDescent="0.15">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row>
    <row r="195" spans="47:84" x14ac:dyDescent="0.15">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row>
    <row r="196" spans="47:84" x14ac:dyDescent="0.15">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row>
    <row r="197" spans="47:84" x14ac:dyDescent="0.15">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row>
    <row r="198" spans="47:84" x14ac:dyDescent="0.15">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row>
    <row r="199" spans="47:84" x14ac:dyDescent="0.15">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row>
    <row r="200" spans="47:84" x14ac:dyDescent="0.15">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row>
    <row r="201" spans="47:84" x14ac:dyDescent="0.15">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row>
    <row r="202" spans="47:84" x14ac:dyDescent="0.15">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row>
    <row r="203" spans="47:84" x14ac:dyDescent="0.15">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c r="CF203" s="24"/>
    </row>
    <row r="204" spans="47:84" x14ac:dyDescent="0.15">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row>
    <row r="205" spans="47:84" x14ac:dyDescent="0.15">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row>
    <row r="206" spans="47:84" x14ac:dyDescent="0.15">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row>
    <row r="207" spans="47:84" x14ac:dyDescent="0.15">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row>
    <row r="208" spans="47:84" x14ac:dyDescent="0.15">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row>
    <row r="209" spans="47:84" x14ac:dyDescent="0.15">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row>
    <row r="210" spans="47:84" x14ac:dyDescent="0.15">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c r="CF210" s="24"/>
    </row>
    <row r="211" spans="47:84" x14ac:dyDescent="0.15">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24"/>
    </row>
    <row r="212" spans="47:84" x14ac:dyDescent="0.15">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row>
    <row r="213" spans="47:84" x14ac:dyDescent="0.15">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c r="CF213" s="24"/>
    </row>
    <row r="214" spans="47:84" x14ac:dyDescent="0.15">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row>
    <row r="215" spans="47:84" x14ac:dyDescent="0.15">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row>
    <row r="216" spans="47:84" x14ac:dyDescent="0.15">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c r="CF216" s="24"/>
    </row>
    <row r="217" spans="47:84" x14ac:dyDescent="0.15">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row>
    <row r="218" spans="47:84" x14ac:dyDescent="0.15">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c r="CF218" s="24"/>
    </row>
    <row r="219" spans="47:84" x14ac:dyDescent="0.15">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row>
    <row r="220" spans="47:84" x14ac:dyDescent="0.15">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row>
    <row r="221" spans="47:84" x14ac:dyDescent="0.15">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row>
    <row r="222" spans="47:84" x14ac:dyDescent="0.15">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row>
    <row r="223" spans="47:84" x14ac:dyDescent="0.15">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c r="CF223" s="24"/>
    </row>
    <row r="224" spans="47:84" x14ac:dyDescent="0.15">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c r="CF224" s="24"/>
    </row>
    <row r="225" spans="47:84" x14ac:dyDescent="0.15">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row>
    <row r="226" spans="47:84" x14ac:dyDescent="0.15">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row>
    <row r="227" spans="47:84" x14ac:dyDescent="0.15">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row>
    <row r="228" spans="47:84" x14ac:dyDescent="0.15">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row>
    <row r="229" spans="47:84" x14ac:dyDescent="0.15">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row>
    <row r="230" spans="47:84" x14ac:dyDescent="0.15">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row>
    <row r="231" spans="47:84" x14ac:dyDescent="0.15">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row>
    <row r="232" spans="47:84" x14ac:dyDescent="0.15">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row>
    <row r="233" spans="47:84" x14ac:dyDescent="0.15">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row>
    <row r="234" spans="47:84" x14ac:dyDescent="0.15">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row>
    <row r="235" spans="47:84" x14ac:dyDescent="0.15">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row>
    <row r="236" spans="47:84" x14ac:dyDescent="0.15">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row>
    <row r="237" spans="47:84" x14ac:dyDescent="0.15">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row>
    <row r="238" spans="47:84" x14ac:dyDescent="0.15">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row>
    <row r="239" spans="47:84" x14ac:dyDescent="0.15">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row>
    <row r="240" spans="47:84" x14ac:dyDescent="0.15">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row>
    <row r="241" spans="47:84" x14ac:dyDescent="0.15">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row>
    <row r="242" spans="47:84" x14ac:dyDescent="0.15">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row>
    <row r="243" spans="47:84" x14ac:dyDescent="0.15">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row>
    <row r="244" spans="47:84" x14ac:dyDescent="0.15">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c r="CF244" s="24"/>
    </row>
    <row r="245" spans="47:84" x14ac:dyDescent="0.15">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row>
    <row r="246" spans="47:84" x14ac:dyDescent="0.15">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row>
    <row r="247" spans="47:84" x14ac:dyDescent="0.15">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24"/>
    </row>
    <row r="248" spans="47:84" x14ac:dyDescent="0.15">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row>
    <row r="249" spans="47:84" x14ac:dyDescent="0.15">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row>
    <row r="250" spans="47:84" x14ac:dyDescent="0.15">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c r="CF250" s="24"/>
    </row>
    <row r="251" spans="47:84" x14ac:dyDescent="0.15">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row>
    <row r="252" spans="47:84" x14ac:dyDescent="0.15">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c r="CF252" s="24"/>
    </row>
    <row r="253" spans="47:84" x14ac:dyDescent="0.15">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c r="CF253" s="24"/>
    </row>
    <row r="254" spans="47:84" x14ac:dyDescent="0.15">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c r="CF254" s="24"/>
    </row>
    <row r="255" spans="47:84" x14ac:dyDescent="0.15">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row>
    <row r="256" spans="47:84" x14ac:dyDescent="0.15">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row>
    <row r="257" spans="47:84" x14ac:dyDescent="0.15">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c r="CF257" s="24"/>
    </row>
    <row r="258" spans="47:84" x14ac:dyDescent="0.15">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row>
    <row r="259" spans="47:84" x14ac:dyDescent="0.15">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row>
    <row r="260" spans="47:84" x14ac:dyDescent="0.15">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row>
    <row r="261" spans="47:84" x14ac:dyDescent="0.15">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row>
    <row r="262" spans="47:84" x14ac:dyDescent="0.15">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row>
    <row r="263" spans="47:84" x14ac:dyDescent="0.15">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row>
    <row r="264" spans="47:84" x14ac:dyDescent="0.15">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row>
    <row r="265" spans="47:84" x14ac:dyDescent="0.15">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row>
    <row r="266" spans="47:84" x14ac:dyDescent="0.15">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c r="CF266" s="24"/>
    </row>
    <row r="267" spans="47:84" x14ac:dyDescent="0.15">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row>
    <row r="268" spans="47:84" x14ac:dyDescent="0.15">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row>
    <row r="269" spans="47:84" x14ac:dyDescent="0.15">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row>
    <row r="270" spans="47:84" x14ac:dyDescent="0.15">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row>
    <row r="271" spans="47:84" x14ac:dyDescent="0.15">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row>
    <row r="272" spans="47:84" x14ac:dyDescent="0.15">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c r="CF272" s="24"/>
    </row>
    <row r="273" spans="47:84" x14ac:dyDescent="0.15">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c r="CF273" s="24"/>
    </row>
    <row r="274" spans="47:84" x14ac:dyDescent="0.15">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row>
    <row r="275" spans="47:84" x14ac:dyDescent="0.15">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row>
    <row r="276" spans="47:84" x14ac:dyDescent="0.15">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row>
    <row r="277" spans="47:84" x14ac:dyDescent="0.15">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row>
    <row r="278" spans="47:84" x14ac:dyDescent="0.15">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row>
    <row r="279" spans="47:84" x14ac:dyDescent="0.15">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row>
    <row r="280" spans="47:84" x14ac:dyDescent="0.15">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c r="CF280" s="24"/>
    </row>
    <row r="281" spans="47:84" x14ac:dyDescent="0.15">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row>
    <row r="282" spans="47:84" x14ac:dyDescent="0.15">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row>
    <row r="283" spans="47:84" x14ac:dyDescent="0.15">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row>
    <row r="284" spans="47:84" x14ac:dyDescent="0.15">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c r="CF284" s="24"/>
    </row>
    <row r="285" spans="47:84" x14ac:dyDescent="0.15">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row>
    <row r="286" spans="47:84" x14ac:dyDescent="0.15">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row>
    <row r="287" spans="47:84" x14ac:dyDescent="0.15">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row>
    <row r="288" spans="47:84" x14ac:dyDescent="0.15">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c r="CF288" s="24"/>
    </row>
    <row r="289" spans="47:84" x14ac:dyDescent="0.15">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row>
    <row r="290" spans="47:84" x14ac:dyDescent="0.15">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c r="CF290" s="24"/>
    </row>
    <row r="291" spans="47:84" x14ac:dyDescent="0.15">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24"/>
    </row>
    <row r="292" spans="47:84" x14ac:dyDescent="0.15">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row>
    <row r="293" spans="47:84" x14ac:dyDescent="0.15">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row>
    <row r="294" spans="47:84" x14ac:dyDescent="0.15">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row>
    <row r="295" spans="47:84" x14ac:dyDescent="0.15">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row>
    <row r="296" spans="47:84" x14ac:dyDescent="0.15">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row>
    <row r="297" spans="47:84" x14ac:dyDescent="0.15">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row>
    <row r="298" spans="47:84" x14ac:dyDescent="0.15">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c r="CF298" s="24"/>
    </row>
    <row r="299" spans="47:84" x14ac:dyDescent="0.15">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24"/>
    </row>
    <row r="300" spans="47:84" x14ac:dyDescent="0.15">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row>
    <row r="301" spans="47:84" x14ac:dyDescent="0.15">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row>
    <row r="302" spans="47:84" x14ac:dyDescent="0.15">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c r="CF302" s="24"/>
    </row>
    <row r="303" spans="47:84" x14ac:dyDescent="0.15">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row>
    <row r="304" spans="47:84" x14ac:dyDescent="0.15">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c r="CF304" s="24"/>
    </row>
    <row r="305" spans="47:84" x14ac:dyDescent="0.15">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c r="CF305" s="24"/>
    </row>
    <row r="306" spans="47:84" x14ac:dyDescent="0.15">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c r="CF306" s="24"/>
    </row>
    <row r="307" spans="47:84" x14ac:dyDescent="0.15">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c r="CF307" s="24"/>
    </row>
    <row r="308" spans="47:84" x14ac:dyDescent="0.15">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c r="CF308" s="24"/>
    </row>
    <row r="309" spans="47:84" x14ac:dyDescent="0.15">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c r="CF309" s="24"/>
    </row>
    <row r="310" spans="47:84" x14ac:dyDescent="0.15">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c r="CF310" s="24"/>
    </row>
    <row r="311" spans="47:84" x14ac:dyDescent="0.15">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c r="CF311" s="24"/>
    </row>
    <row r="312" spans="47:84" x14ac:dyDescent="0.15">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c r="CF312" s="24"/>
    </row>
    <row r="313" spans="47:84" x14ac:dyDescent="0.15">
      <c r="AU313" s="24"/>
      <c r="AV313" s="24"/>
      <c r="AW313" s="24"/>
      <c r="AX313" s="24"/>
      <c r="AY313" s="24"/>
      <c r="AZ313" s="24"/>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c r="CF313" s="24"/>
    </row>
    <row r="314" spans="47:84" x14ac:dyDescent="0.15">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row>
    <row r="315" spans="47:84" x14ac:dyDescent="0.15">
      <c r="AU315" s="24"/>
      <c r="AV315" s="24"/>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c r="CF315" s="24"/>
    </row>
    <row r="316" spans="47:84" x14ac:dyDescent="0.15">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c r="CF316" s="24"/>
    </row>
    <row r="317" spans="47:84" x14ac:dyDescent="0.15">
      <c r="AU317" s="24"/>
      <c r="AV317" s="24"/>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c r="CF317" s="24"/>
    </row>
    <row r="318" spans="47:84" x14ac:dyDescent="0.15">
      <c r="AU318" s="24"/>
      <c r="AV318" s="24"/>
      <c r="AW318" s="24"/>
      <c r="AX318" s="24"/>
      <c r="AY318" s="24"/>
      <c r="AZ318" s="24"/>
      <c r="BA318" s="24"/>
      <c r="BB318" s="24"/>
      <c r="BC318" s="24"/>
      <c r="BD318" s="24"/>
      <c r="BE318" s="24"/>
      <c r="BF318" s="24"/>
      <c r="BG318" s="24"/>
      <c r="BH318" s="24"/>
      <c r="BI318" s="24"/>
      <c r="BJ318" s="24"/>
      <c r="BK318" s="24"/>
      <c r="BL318" s="24"/>
      <c r="BM318" s="24"/>
      <c r="BN318" s="24"/>
      <c r="BO318" s="24"/>
      <c r="BP318" s="24"/>
      <c r="BQ318" s="24"/>
      <c r="BR318" s="24"/>
      <c r="BS318" s="24"/>
      <c r="BT318" s="24"/>
      <c r="BU318" s="24"/>
      <c r="BV318" s="24"/>
      <c r="BW318" s="24"/>
      <c r="BX318" s="24"/>
      <c r="BY318" s="24"/>
      <c r="BZ318" s="24"/>
      <c r="CA318" s="24"/>
      <c r="CB318" s="24"/>
      <c r="CC318" s="24"/>
      <c r="CD318" s="24"/>
      <c r="CE318" s="24"/>
      <c r="CF318" s="24"/>
    </row>
    <row r="319" spans="47:84" x14ac:dyDescent="0.15">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c r="CF319" s="24"/>
    </row>
    <row r="320" spans="47:84" x14ac:dyDescent="0.15">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c r="CC320" s="24"/>
      <c r="CD320" s="24"/>
      <c r="CE320" s="24"/>
      <c r="CF320" s="24"/>
    </row>
    <row r="321" spans="47:84" x14ac:dyDescent="0.15">
      <c r="AU321" s="24"/>
      <c r="AV321" s="24"/>
      <c r="AW321" s="24"/>
      <c r="AX321" s="24"/>
      <c r="AY321" s="24"/>
      <c r="AZ321" s="24"/>
      <c r="BA321" s="24"/>
      <c r="BB321" s="24"/>
      <c r="BC321" s="24"/>
      <c r="BD321" s="24"/>
      <c r="BE321" s="24"/>
      <c r="BF321" s="24"/>
      <c r="BG321" s="24"/>
      <c r="BH321" s="24"/>
      <c r="BI321" s="24"/>
      <c r="BJ321" s="24"/>
      <c r="BK321" s="24"/>
      <c r="BL321" s="24"/>
      <c r="BM321" s="24"/>
      <c r="BN321" s="24"/>
      <c r="BO321" s="24"/>
      <c r="BP321" s="24"/>
      <c r="BQ321" s="24"/>
      <c r="BR321" s="24"/>
      <c r="BS321" s="24"/>
      <c r="BT321" s="24"/>
      <c r="BU321" s="24"/>
      <c r="BV321" s="24"/>
      <c r="BW321" s="24"/>
      <c r="BX321" s="24"/>
      <c r="BY321" s="24"/>
      <c r="BZ321" s="24"/>
      <c r="CA321" s="24"/>
      <c r="CB321" s="24"/>
      <c r="CC321" s="24"/>
      <c r="CD321" s="24"/>
      <c r="CE321" s="24"/>
      <c r="CF321" s="24"/>
    </row>
    <row r="322" spans="47:84" x14ac:dyDescent="0.15">
      <c r="AU322" s="24"/>
      <c r="AV322" s="24"/>
      <c r="AW322" s="24"/>
      <c r="AX322" s="24"/>
      <c r="AY322" s="24"/>
      <c r="AZ322" s="24"/>
      <c r="BA322" s="24"/>
      <c r="BB322" s="24"/>
      <c r="BC322" s="24"/>
      <c r="BD322" s="24"/>
      <c r="BE322" s="24"/>
      <c r="BF322" s="24"/>
      <c r="BG322" s="24"/>
      <c r="BH322" s="24"/>
      <c r="BI322" s="24"/>
      <c r="BJ322" s="24"/>
      <c r="BK322" s="24"/>
      <c r="BL322" s="24"/>
      <c r="BM322" s="24"/>
      <c r="BN322" s="24"/>
      <c r="BO322" s="24"/>
      <c r="BP322" s="24"/>
      <c r="BQ322" s="24"/>
      <c r="BR322" s="24"/>
      <c r="BS322" s="24"/>
      <c r="BT322" s="24"/>
      <c r="BU322" s="24"/>
      <c r="BV322" s="24"/>
      <c r="BW322" s="24"/>
      <c r="BX322" s="24"/>
      <c r="BY322" s="24"/>
      <c r="BZ322" s="24"/>
      <c r="CA322" s="24"/>
      <c r="CB322" s="24"/>
      <c r="CC322" s="24"/>
      <c r="CD322" s="24"/>
      <c r="CE322" s="24"/>
      <c r="CF322" s="24"/>
    </row>
    <row r="323" spans="47:84" x14ac:dyDescent="0.15">
      <c r="AU323" s="24"/>
      <c r="AV323" s="24"/>
      <c r="AW323" s="24"/>
      <c r="AX323" s="24"/>
      <c r="AY323" s="24"/>
      <c r="AZ323" s="24"/>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c r="CF323" s="24"/>
    </row>
    <row r="324" spans="47:84" x14ac:dyDescent="0.15">
      <c r="AU324" s="24"/>
      <c r="AV324" s="24"/>
      <c r="AW324" s="24"/>
      <c r="AX324" s="24"/>
      <c r="AY324" s="24"/>
      <c r="AZ324" s="24"/>
      <c r="BA324" s="24"/>
      <c r="BB324" s="24"/>
      <c r="BC324" s="24"/>
      <c r="BD324" s="24"/>
      <c r="BE324" s="24"/>
      <c r="BF324" s="24"/>
      <c r="BG324" s="24"/>
      <c r="BH324" s="24"/>
      <c r="BI324" s="24"/>
      <c r="BJ324" s="24"/>
      <c r="BK324" s="24"/>
      <c r="BL324" s="24"/>
      <c r="BM324" s="24"/>
      <c r="BN324" s="24"/>
      <c r="BO324" s="24"/>
      <c r="BP324" s="24"/>
      <c r="BQ324" s="24"/>
      <c r="BR324" s="24"/>
      <c r="BS324" s="24"/>
      <c r="BT324" s="24"/>
      <c r="BU324" s="24"/>
      <c r="BV324" s="24"/>
      <c r="BW324" s="24"/>
      <c r="BX324" s="24"/>
      <c r="BY324" s="24"/>
      <c r="BZ324" s="24"/>
      <c r="CA324" s="24"/>
      <c r="CB324" s="24"/>
      <c r="CC324" s="24"/>
      <c r="CD324" s="24"/>
      <c r="CE324" s="24"/>
      <c r="CF324" s="24"/>
    </row>
    <row r="325" spans="47:84" x14ac:dyDescent="0.15">
      <c r="AU325" s="24"/>
      <c r="AV325" s="24"/>
      <c r="AW325" s="24"/>
      <c r="AX325" s="24"/>
      <c r="AY325" s="24"/>
      <c r="AZ325" s="24"/>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c r="CE325" s="24"/>
      <c r="CF325" s="24"/>
    </row>
    <row r="326" spans="47:84" x14ac:dyDescent="0.15">
      <c r="AU326" s="24"/>
      <c r="AV326" s="24"/>
      <c r="AW326" s="24"/>
      <c r="AX326" s="24"/>
      <c r="AY326" s="24"/>
      <c r="AZ326" s="24"/>
      <c r="BA326" s="24"/>
      <c r="BB326" s="24"/>
      <c r="BC326" s="24"/>
      <c r="BD326" s="24"/>
      <c r="BE326" s="24"/>
      <c r="BF326" s="24"/>
      <c r="BG326" s="24"/>
      <c r="BH326" s="24"/>
      <c r="BI326" s="24"/>
      <c r="BJ326" s="24"/>
      <c r="BK326" s="24"/>
      <c r="BL326" s="24"/>
      <c r="BM326" s="24"/>
      <c r="BN326" s="24"/>
      <c r="BO326" s="24"/>
      <c r="BP326" s="24"/>
      <c r="BQ326" s="24"/>
      <c r="BR326" s="24"/>
      <c r="BS326" s="24"/>
      <c r="BT326" s="24"/>
      <c r="BU326" s="24"/>
      <c r="BV326" s="24"/>
      <c r="BW326" s="24"/>
      <c r="BX326" s="24"/>
      <c r="BY326" s="24"/>
      <c r="BZ326" s="24"/>
      <c r="CA326" s="24"/>
      <c r="CB326" s="24"/>
      <c r="CC326" s="24"/>
      <c r="CD326" s="24"/>
      <c r="CE326" s="24"/>
      <c r="CF326" s="24"/>
    </row>
    <row r="327" spans="47:84" x14ac:dyDescent="0.15">
      <c r="AU327" s="24"/>
      <c r="AV327" s="24"/>
      <c r="AW327" s="24"/>
      <c r="AX327" s="24"/>
      <c r="AY327" s="24"/>
      <c r="AZ327" s="24"/>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c r="CF327" s="24"/>
    </row>
    <row r="328" spans="47:84" x14ac:dyDescent="0.15">
      <c r="AU328" s="24"/>
      <c r="AV328" s="24"/>
      <c r="AW328" s="24"/>
      <c r="AX328" s="24"/>
      <c r="AY328" s="24"/>
      <c r="AZ328" s="24"/>
      <c r="BA328" s="24"/>
      <c r="BB328" s="24"/>
      <c r="BC328" s="24"/>
      <c r="BD328" s="24"/>
      <c r="BE328" s="24"/>
      <c r="BF328" s="24"/>
      <c r="BG328" s="24"/>
      <c r="BH328" s="24"/>
      <c r="BI328" s="24"/>
      <c r="BJ328" s="24"/>
      <c r="BK328" s="24"/>
      <c r="BL328" s="24"/>
      <c r="BM328" s="24"/>
      <c r="BN328" s="24"/>
      <c r="BO328" s="24"/>
      <c r="BP328" s="24"/>
      <c r="BQ328" s="24"/>
      <c r="BR328" s="24"/>
      <c r="BS328" s="24"/>
      <c r="BT328" s="24"/>
      <c r="BU328" s="24"/>
      <c r="BV328" s="24"/>
      <c r="BW328" s="24"/>
      <c r="BX328" s="24"/>
      <c r="BY328" s="24"/>
      <c r="BZ328" s="24"/>
      <c r="CA328" s="24"/>
      <c r="CB328" s="24"/>
      <c r="CC328" s="24"/>
      <c r="CD328" s="24"/>
      <c r="CE328" s="24"/>
      <c r="CF328" s="24"/>
    </row>
    <row r="329" spans="47:84" x14ac:dyDescent="0.15">
      <c r="AU329" s="24"/>
      <c r="AV329" s="24"/>
      <c r="AW329" s="24"/>
      <c r="AX329" s="24"/>
      <c r="AY329" s="24"/>
      <c r="AZ329" s="24"/>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c r="CF329" s="24"/>
    </row>
    <row r="330" spans="47:84" x14ac:dyDescent="0.15">
      <c r="AU330" s="24"/>
      <c r="AV330" s="24"/>
      <c r="AW330" s="24"/>
      <c r="AX330" s="24"/>
      <c r="AY330" s="24"/>
      <c r="AZ330" s="24"/>
      <c r="BA330" s="24"/>
      <c r="BB330" s="24"/>
      <c r="BC330" s="24"/>
      <c r="BD330" s="24"/>
      <c r="BE330" s="24"/>
      <c r="BF330" s="24"/>
      <c r="BG330" s="24"/>
      <c r="BH330" s="24"/>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c r="CF330" s="24"/>
    </row>
    <row r="331" spans="47:84" x14ac:dyDescent="0.15">
      <c r="AU331" s="24"/>
      <c r="AV331" s="24"/>
      <c r="AW331" s="24"/>
      <c r="AX331" s="24"/>
      <c r="AY331" s="24"/>
      <c r="AZ331" s="24"/>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c r="CE331" s="24"/>
      <c r="CF331" s="24"/>
    </row>
    <row r="332" spans="47:84" x14ac:dyDescent="0.15">
      <c r="AU332" s="24"/>
      <c r="AV332" s="24"/>
      <c r="AW332" s="24"/>
      <c r="AX332" s="24"/>
      <c r="AY332" s="24"/>
      <c r="AZ332" s="24"/>
      <c r="BA332" s="24"/>
      <c r="BB332" s="24"/>
      <c r="BC332" s="24"/>
      <c r="BD332" s="24"/>
      <c r="BE332" s="24"/>
      <c r="BF332" s="24"/>
      <c r="BG332" s="24"/>
      <c r="BH332" s="24"/>
      <c r="BI332" s="24"/>
      <c r="BJ332" s="24"/>
      <c r="BK332" s="24"/>
      <c r="BL332" s="24"/>
      <c r="BM332" s="24"/>
      <c r="BN332" s="24"/>
      <c r="BO332" s="24"/>
      <c r="BP332" s="24"/>
      <c r="BQ332" s="24"/>
      <c r="BR332" s="24"/>
      <c r="BS332" s="24"/>
      <c r="BT332" s="24"/>
      <c r="BU332" s="24"/>
      <c r="BV332" s="24"/>
      <c r="BW332" s="24"/>
      <c r="BX332" s="24"/>
      <c r="BY332" s="24"/>
      <c r="BZ332" s="24"/>
      <c r="CA332" s="24"/>
      <c r="CB332" s="24"/>
      <c r="CC332" s="24"/>
      <c r="CD332" s="24"/>
      <c r="CE332" s="24"/>
      <c r="CF332" s="24"/>
    </row>
    <row r="333" spans="47:84" x14ac:dyDescent="0.15">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c r="CC333" s="24"/>
      <c r="CD333" s="24"/>
      <c r="CE333" s="24"/>
      <c r="CF333" s="24"/>
    </row>
    <row r="334" spans="47:84" x14ac:dyDescent="0.15">
      <c r="AU334" s="24"/>
      <c r="AV334" s="24"/>
      <c r="AW334" s="24"/>
      <c r="AX334" s="24"/>
      <c r="AY334" s="24"/>
      <c r="AZ334" s="24"/>
      <c r="BA334" s="24"/>
      <c r="BB334" s="24"/>
      <c r="BC334" s="24"/>
      <c r="BD334" s="24"/>
      <c r="BE334" s="24"/>
      <c r="BF334" s="24"/>
      <c r="BG334" s="24"/>
      <c r="BH334" s="24"/>
      <c r="BI334" s="24"/>
      <c r="BJ334" s="24"/>
      <c r="BK334" s="24"/>
      <c r="BL334" s="24"/>
      <c r="BM334" s="24"/>
      <c r="BN334" s="24"/>
      <c r="BO334" s="24"/>
      <c r="BP334" s="24"/>
      <c r="BQ334" s="24"/>
      <c r="BR334" s="24"/>
      <c r="BS334" s="24"/>
      <c r="BT334" s="24"/>
      <c r="BU334" s="24"/>
      <c r="BV334" s="24"/>
      <c r="BW334" s="24"/>
      <c r="BX334" s="24"/>
      <c r="BY334" s="24"/>
      <c r="BZ334" s="24"/>
      <c r="CA334" s="24"/>
      <c r="CB334" s="24"/>
      <c r="CC334" s="24"/>
      <c r="CD334" s="24"/>
      <c r="CE334" s="24"/>
      <c r="CF334" s="24"/>
    </row>
    <row r="335" spans="47:84" x14ac:dyDescent="0.15">
      <c r="AU335" s="24"/>
      <c r="AV335" s="24"/>
      <c r="AW335" s="24"/>
      <c r="AX335" s="24"/>
      <c r="AY335" s="24"/>
      <c r="AZ335" s="24"/>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c r="CE335" s="24"/>
      <c r="CF335" s="24"/>
    </row>
    <row r="336" spans="47:84" x14ac:dyDescent="0.15">
      <c r="AU336" s="24"/>
      <c r="AV336" s="24"/>
      <c r="AW336" s="24"/>
      <c r="AX336" s="24"/>
      <c r="AY336" s="24"/>
      <c r="AZ336" s="24"/>
      <c r="BA336" s="24"/>
      <c r="BB336" s="24"/>
      <c r="BC336" s="24"/>
      <c r="BD336" s="24"/>
      <c r="BE336" s="24"/>
      <c r="BF336" s="24"/>
      <c r="BG336" s="24"/>
      <c r="BH336" s="24"/>
      <c r="BI336" s="24"/>
      <c r="BJ336" s="24"/>
      <c r="BK336" s="24"/>
      <c r="BL336" s="24"/>
      <c r="BM336" s="24"/>
      <c r="BN336" s="24"/>
      <c r="BO336" s="24"/>
      <c r="BP336" s="24"/>
      <c r="BQ336" s="24"/>
      <c r="BR336" s="24"/>
      <c r="BS336" s="24"/>
      <c r="BT336" s="24"/>
      <c r="BU336" s="24"/>
      <c r="BV336" s="24"/>
      <c r="BW336" s="24"/>
      <c r="BX336" s="24"/>
      <c r="BY336" s="24"/>
      <c r="BZ336" s="24"/>
      <c r="CA336" s="24"/>
      <c r="CB336" s="24"/>
      <c r="CC336" s="24"/>
      <c r="CD336" s="24"/>
      <c r="CE336" s="24"/>
      <c r="CF336" s="24"/>
    </row>
    <row r="337" spans="47:84" x14ac:dyDescent="0.15">
      <c r="AU337" s="24"/>
      <c r="AV337" s="24"/>
      <c r="AW337" s="24"/>
      <c r="AX337" s="24"/>
      <c r="AY337" s="24"/>
      <c r="AZ337" s="24"/>
      <c r="BA337" s="24"/>
      <c r="BB337" s="24"/>
      <c r="BC337" s="24"/>
      <c r="BD337" s="24"/>
      <c r="BE337" s="24"/>
      <c r="BF337" s="24"/>
      <c r="BG337" s="24"/>
      <c r="BH337" s="24"/>
      <c r="BI337" s="24"/>
      <c r="BJ337" s="24"/>
      <c r="BK337" s="24"/>
      <c r="BL337" s="24"/>
      <c r="BM337" s="24"/>
      <c r="BN337" s="24"/>
      <c r="BO337" s="24"/>
      <c r="BP337" s="24"/>
      <c r="BQ337" s="24"/>
      <c r="BR337" s="24"/>
      <c r="BS337" s="24"/>
      <c r="BT337" s="24"/>
      <c r="BU337" s="24"/>
      <c r="BV337" s="24"/>
      <c r="BW337" s="24"/>
      <c r="BX337" s="24"/>
      <c r="BY337" s="24"/>
      <c r="BZ337" s="24"/>
      <c r="CA337" s="24"/>
      <c r="CB337" s="24"/>
      <c r="CC337" s="24"/>
      <c r="CD337" s="24"/>
      <c r="CE337" s="24"/>
      <c r="CF337" s="24"/>
    </row>
    <row r="338" spans="47:84" x14ac:dyDescent="0.15">
      <c r="AU338" s="24"/>
      <c r="AV338" s="24"/>
      <c r="AW338" s="24"/>
      <c r="AX338" s="24"/>
      <c r="AY338" s="24"/>
      <c r="AZ338" s="24"/>
      <c r="BA338" s="24"/>
      <c r="BB338" s="24"/>
      <c r="BC338" s="24"/>
      <c r="BD338" s="24"/>
      <c r="BE338" s="24"/>
      <c r="BF338" s="24"/>
      <c r="BG338" s="24"/>
      <c r="BH338" s="24"/>
      <c r="BI338" s="24"/>
      <c r="BJ338" s="24"/>
      <c r="BK338" s="24"/>
      <c r="BL338" s="24"/>
      <c r="BM338" s="24"/>
      <c r="BN338" s="24"/>
      <c r="BO338" s="24"/>
      <c r="BP338" s="24"/>
      <c r="BQ338" s="24"/>
      <c r="BR338" s="24"/>
      <c r="BS338" s="24"/>
      <c r="BT338" s="24"/>
      <c r="BU338" s="24"/>
      <c r="BV338" s="24"/>
      <c r="BW338" s="24"/>
      <c r="BX338" s="24"/>
      <c r="BY338" s="24"/>
      <c r="BZ338" s="24"/>
      <c r="CA338" s="24"/>
      <c r="CB338" s="24"/>
      <c r="CC338" s="24"/>
      <c r="CD338" s="24"/>
      <c r="CE338" s="24"/>
      <c r="CF338" s="24"/>
    </row>
    <row r="339" spans="47:84" x14ac:dyDescent="0.15">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row>
    <row r="340" spans="47:84" x14ac:dyDescent="0.15">
      <c r="AU340" s="24"/>
      <c r="AV340" s="24"/>
      <c r="AW340" s="24"/>
      <c r="AX340" s="24"/>
      <c r="AY340" s="24"/>
      <c r="AZ340" s="24"/>
      <c r="BA340" s="24"/>
      <c r="BB340" s="24"/>
      <c r="BC340" s="24"/>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c r="CC340" s="24"/>
      <c r="CD340" s="24"/>
      <c r="CE340" s="24"/>
      <c r="CF340" s="24"/>
    </row>
    <row r="341" spans="47:84" x14ac:dyDescent="0.15">
      <c r="AU341" s="24"/>
      <c r="AV341" s="24"/>
      <c r="AW341" s="24"/>
      <c r="AX341" s="24"/>
      <c r="AY341" s="24"/>
      <c r="AZ341" s="24"/>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c r="CE341" s="24"/>
      <c r="CF341" s="24"/>
    </row>
    <row r="342" spans="47:84" x14ac:dyDescent="0.15">
      <c r="AU342" s="24"/>
      <c r="AV342" s="24"/>
      <c r="AW342" s="24"/>
      <c r="AX342" s="24"/>
      <c r="AY342" s="24"/>
      <c r="AZ342" s="24"/>
      <c r="BA342" s="24"/>
      <c r="BB342" s="24"/>
      <c r="BC342" s="24"/>
      <c r="BD342" s="24"/>
      <c r="BE342" s="24"/>
      <c r="BF342" s="24"/>
      <c r="BG342" s="24"/>
      <c r="BH342" s="24"/>
      <c r="BI342" s="24"/>
      <c r="BJ342" s="24"/>
      <c r="BK342" s="24"/>
      <c r="BL342" s="24"/>
      <c r="BM342" s="24"/>
      <c r="BN342" s="24"/>
      <c r="BO342" s="24"/>
      <c r="BP342" s="24"/>
      <c r="BQ342" s="24"/>
      <c r="BR342" s="24"/>
      <c r="BS342" s="24"/>
      <c r="BT342" s="24"/>
      <c r="BU342" s="24"/>
      <c r="BV342" s="24"/>
      <c r="BW342" s="24"/>
      <c r="BX342" s="24"/>
      <c r="BY342" s="24"/>
      <c r="BZ342" s="24"/>
      <c r="CA342" s="24"/>
      <c r="CB342" s="24"/>
      <c r="CC342" s="24"/>
      <c r="CD342" s="24"/>
      <c r="CE342" s="24"/>
      <c r="CF342" s="24"/>
    </row>
    <row r="343" spans="47:84" x14ac:dyDescent="0.15">
      <c r="AU343" s="24"/>
      <c r="AV343" s="24"/>
      <c r="AW343" s="24"/>
      <c r="AX343" s="24"/>
      <c r="AY343" s="24"/>
      <c r="AZ343" s="24"/>
      <c r="BA343" s="24"/>
      <c r="BB343" s="24"/>
      <c r="BC343" s="24"/>
      <c r="BD343" s="24"/>
      <c r="BE343" s="24"/>
      <c r="BF343" s="24"/>
      <c r="BG343" s="24"/>
      <c r="BH343" s="24"/>
      <c r="BI343" s="24"/>
      <c r="BJ343" s="24"/>
      <c r="BK343" s="24"/>
      <c r="BL343" s="24"/>
      <c r="BM343" s="24"/>
      <c r="BN343" s="24"/>
      <c r="BO343" s="24"/>
      <c r="BP343" s="24"/>
      <c r="BQ343" s="24"/>
      <c r="BR343" s="24"/>
      <c r="BS343" s="24"/>
      <c r="BT343" s="24"/>
      <c r="BU343" s="24"/>
      <c r="BV343" s="24"/>
      <c r="BW343" s="24"/>
      <c r="BX343" s="24"/>
      <c r="BY343" s="24"/>
      <c r="BZ343" s="24"/>
      <c r="CA343" s="24"/>
      <c r="CB343" s="24"/>
      <c r="CC343" s="24"/>
      <c r="CD343" s="24"/>
      <c r="CE343" s="24"/>
      <c r="CF343" s="24"/>
    </row>
    <row r="344" spans="47:84" x14ac:dyDescent="0.15">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c r="BW344" s="24"/>
      <c r="BX344" s="24"/>
      <c r="BY344" s="24"/>
      <c r="BZ344" s="24"/>
      <c r="CA344" s="24"/>
      <c r="CB344" s="24"/>
      <c r="CC344" s="24"/>
      <c r="CD344" s="24"/>
      <c r="CE344" s="24"/>
      <c r="CF344" s="24"/>
    </row>
    <row r="345" spans="47:84" x14ac:dyDescent="0.15">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c r="BW345" s="24"/>
      <c r="BX345" s="24"/>
      <c r="BY345" s="24"/>
      <c r="BZ345" s="24"/>
      <c r="CA345" s="24"/>
      <c r="CB345" s="24"/>
      <c r="CC345" s="24"/>
      <c r="CD345" s="24"/>
      <c r="CE345" s="24"/>
      <c r="CF345" s="24"/>
    </row>
    <row r="346" spans="47:84" x14ac:dyDescent="0.15">
      <c r="AU346" s="24"/>
      <c r="AV346" s="24"/>
      <c r="AW346" s="24"/>
      <c r="AX346" s="24"/>
      <c r="AY346" s="24"/>
      <c r="AZ346" s="24"/>
      <c r="BA346" s="24"/>
      <c r="BB346" s="24"/>
      <c r="BC346" s="24"/>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c r="CC346" s="24"/>
      <c r="CD346" s="24"/>
      <c r="CE346" s="24"/>
      <c r="CF346" s="24"/>
    </row>
    <row r="347" spans="47:84" x14ac:dyDescent="0.15">
      <c r="AU347" s="24"/>
      <c r="AV347" s="24"/>
      <c r="AW347" s="24"/>
      <c r="AX347" s="24"/>
      <c r="AY347" s="24"/>
      <c r="AZ347" s="24"/>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c r="CF347" s="24"/>
    </row>
    <row r="348" spans="47:84" x14ac:dyDescent="0.15">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c r="CC348" s="24"/>
      <c r="CD348" s="24"/>
      <c r="CE348" s="24"/>
      <c r="CF348" s="24"/>
    </row>
    <row r="349" spans="47:84" x14ac:dyDescent="0.15">
      <c r="AU349" s="24"/>
      <c r="AV349" s="24"/>
      <c r="AW349" s="24"/>
      <c r="AX349" s="24"/>
      <c r="AY349" s="24"/>
      <c r="AZ349" s="24"/>
      <c r="BA349" s="24"/>
      <c r="BB349" s="24"/>
      <c r="BC349" s="24"/>
      <c r="BD349" s="220" t="s">
        <v>156</v>
      </c>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c r="CE349" s="24"/>
      <c r="CF349" s="24"/>
    </row>
    <row r="350" spans="47:84" x14ac:dyDescent="0.15">
      <c r="AU350" s="24"/>
      <c r="AV350" s="24"/>
      <c r="AW350" s="24"/>
      <c r="AX350" s="24"/>
      <c r="AY350" s="24"/>
      <c r="AZ350" s="24"/>
      <c r="BA350" s="24"/>
      <c r="BB350" s="24"/>
      <c r="BC350" s="24"/>
      <c r="BD350" s="24"/>
      <c r="BE350" s="24"/>
      <c r="BF350" s="24"/>
      <c r="BG350" s="24"/>
      <c r="BH350" s="24"/>
      <c r="BI350" s="24"/>
      <c r="BJ350" s="24"/>
      <c r="BK350" s="24"/>
      <c r="BL350" s="24"/>
      <c r="BM350" s="24"/>
      <c r="BN350" s="24"/>
      <c r="BO350" s="24"/>
      <c r="BP350" s="24"/>
      <c r="BQ350" s="24"/>
      <c r="BR350" s="24"/>
      <c r="BS350" s="24"/>
      <c r="BT350" s="24"/>
      <c r="BU350" s="24"/>
      <c r="BV350" s="24"/>
      <c r="BW350" s="24"/>
      <c r="BX350" s="24"/>
      <c r="BY350" s="24"/>
      <c r="BZ350" s="24"/>
      <c r="CA350" s="24"/>
      <c r="CB350" s="24"/>
      <c r="CC350" s="24"/>
      <c r="CD350" s="24"/>
      <c r="CE350" s="24"/>
      <c r="CF350" s="24"/>
    </row>
    <row r="351" spans="47:84" x14ac:dyDescent="0.15">
      <c r="AU351" s="24"/>
      <c r="AV351" s="24"/>
      <c r="AW351" s="24"/>
      <c r="AX351" s="24"/>
      <c r="AY351" s="24"/>
      <c r="AZ351" s="24"/>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c r="CE351" s="24"/>
      <c r="CF351" s="24"/>
    </row>
    <row r="352" spans="47:84" x14ac:dyDescent="0.15">
      <c r="AU352" s="24"/>
      <c r="AV352" s="24"/>
      <c r="AW352" s="24"/>
      <c r="AX352" s="24"/>
      <c r="AY352" s="24"/>
      <c r="AZ352" s="24"/>
      <c r="BA352" s="24"/>
      <c r="BB352" s="24"/>
      <c r="BC352" s="24"/>
      <c r="BD352" s="24"/>
      <c r="BE352" s="24"/>
      <c r="BF352" s="24"/>
      <c r="BG352" s="24"/>
      <c r="BH352" s="24"/>
      <c r="BI352" s="24"/>
      <c r="BJ352" s="24"/>
      <c r="BK352" s="24"/>
      <c r="BL352" s="24"/>
      <c r="BM352" s="24"/>
      <c r="BN352" s="24"/>
      <c r="BO352" s="24"/>
      <c r="BP352" s="24"/>
      <c r="BQ352" s="24"/>
      <c r="BR352" s="24"/>
      <c r="BS352" s="24"/>
      <c r="BT352" s="24"/>
      <c r="BU352" s="24"/>
      <c r="BV352" s="24"/>
      <c r="BW352" s="24"/>
      <c r="BX352" s="24"/>
      <c r="BY352" s="24"/>
      <c r="BZ352" s="24"/>
      <c r="CA352" s="24"/>
      <c r="CB352" s="24"/>
      <c r="CC352" s="24"/>
      <c r="CD352" s="24"/>
      <c r="CE352" s="24"/>
      <c r="CF352" s="24"/>
    </row>
    <row r="353" spans="47:84" x14ac:dyDescent="0.15">
      <c r="AU353" s="24"/>
      <c r="AV353" s="24"/>
      <c r="AW353" s="24"/>
      <c r="AX353" s="24"/>
      <c r="AY353" s="24"/>
      <c r="AZ353" s="24"/>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c r="CE353" s="24"/>
      <c r="CF353" s="24"/>
    </row>
    <row r="354" spans="47:84" x14ac:dyDescent="0.15">
      <c r="AU354" s="24"/>
      <c r="AV354" s="24"/>
      <c r="AW354" s="24"/>
      <c r="AX354" s="24"/>
      <c r="AY354" s="24"/>
      <c r="AZ354" s="24"/>
      <c r="BA354" s="24"/>
      <c r="BB354" s="24"/>
      <c r="BC354" s="24"/>
      <c r="BD354" s="24"/>
      <c r="BE354" s="24"/>
      <c r="BF354" s="24"/>
      <c r="BG354" s="24"/>
      <c r="BH354" s="24"/>
      <c r="BI354" s="24"/>
      <c r="BJ354" s="24"/>
      <c r="BK354" s="24"/>
      <c r="BL354" s="24"/>
      <c r="BM354" s="24"/>
      <c r="BN354" s="24"/>
      <c r="BO354" s="24"/>
      <c r="BP354" s="24"/>
      <c r="BQ354" s="24"/>
      <c r="BR354" s="24"/>
      <c r="BS354" s="24"/>
      <c r="BT354" s="24"/>
      <c r="BU354" s="24"/>
      <c r="BV354" s="24"/>
      <c r="BW354" s="24"/>
      <c r="BX354" s="24"/>
      <c r="BY354" s="24"/>
      <c r="BZ354" s="24"/>
      <c r="CA354" s="24"/>
      <c r="CB354" s="24"/>
      <c r="CC354" s="24"/>
      <c r="CD354" s="24"/>
      <c r="CE354" s="24"/>
      <c r="CF354" s="24"/>
    </row>
    <row r="355" spans="47:84" x14ac:dyDescent="0.15">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c r="CF355" s="24"/>
    </row>
    <row r="356" spans="47:84" x14ac:dyDescent="0.15">
      <c r="AU356" s="24"/>
      <c r="AV356" s="24"/>
      <c r="AW356" s="24"/>
      <c r="AX356" s="24"/>
      <c r="AY356" s="24"/>
      <c r="AZ356" s="24"/>
      <c r="BA356" s="24"/>
      <c r="BB356" s="24"/>
      <c r="BC356" s="24"/>
      <c r="BD356" s="24"/>
      <c r="BE356" s="24"/>
      <c r="BF356" s="24"/>
      <c r="BG356" s="24"/>
      <c r="BH356" s="24"/>
      <c r="BI356" s="24"/>
      <c r="BJ356" s="24"/>
      <c r="BK356" s="24"/>
      <c r="BL356" s="24"/>
      <c r="BM356" s="24"/>
      <c r="BN356" s="24"/>
      <c r="BO356" s="24"/>
      <c r="BP356" s="24"/>
      <c r="BQ356" s="24"/>
      <c r="BR356" s="24"/>
      <c r="BS356" s="24"/>
      <c r="BT356" s="24"/>
      <c r="BU356" s="24"/>
      <c r="BV356" s="24"/>
      <c r="BW356" s="24"/>
      <c r="BX356" s="24"/>
      <c r="BY356" s="24"/>
      <c r="BZ356" s="24"/>
      <c r="CA356" s="24"/>
      <c r="CB356" s="24"/>
      <c r="CC356" s="24"/>
      <c r="CD356" s="24"/>
      <c r="CE356" s="24"/>
      <c r="CF356" s="24"/>
    </row>
    <row r="357" spans="47:84" x14ac:dyDescent="0.15">
      <c r="AU357" s="24"/>
      <c r="AV357" s="24"/>
      <c r="AW357" s="24"/>
      <c r="AX357" s="24"/>
      <c r="AY357" s="24"/>
      <c r="AZ357" s="24"/>
      <c r="BA357" s="24"/>
      <c r="BB357" s="24"/>
      <c r="BC357" s="24"/>
      <c r="BD357" s="24"/>
      <c r="BE357" s="24"/>
      <c r="BF357" s="24"/>
      <c r="BG357" s="24"/>
      <c r="BH357" s="24"/>
      <c r="BI357" s="24"/>
      <c r="BJ357" s="24"/>
      <c r="BK357" s="24"/>
      <c r="BL357" s="24"/>
      <c r="BM357" s="24"/>
      <c r="BN357" s="24"/>
      <c r="BO357" s="24"/>
      <c r="BP357" s="24"/>
      <c r="BQ357" s="24"/>
      <c r="BR357" s="24"/>
      <c r="BS357" s="24"/>
      <c r="BT357" s="24"/>
      <c r="BU357" s="24"/>
      <c r="BV357" s="24"/>
      <c r="BW357" s="24"/>
      <c r="BX357" s="24"/>
      <c r="BY357" s="24"/>
      <c r="BZ357" s="24"/>
      <c r="CA357" s="24"/>
      <c r="CB357" s="24"/>
      <c r="CC357" s="24"/>
      <c r="CD357" s="24"/>
      <c r="CE357" s="24"/>
      <c r="CF357" s="24"/>
    </row>
    <row r="358" spans="47:84" x14ac:dyDescent="0.15">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c r="CF358" s="24"/>
    </row>
    <row r="359" spans="47:84" x14ac:dyDescent="0.15">
      <c r="AU359" s="24"/>
      <c r="AV359" s="24"/>
      <c r="AW359" s="24"/>
      <c r="AX359" s="24"/>
      <c r="AY359" s="24"/>
      <c r="AZ359" s="24"/>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c r="CF359" s="24"/>
    </row>
    <row r="360" spans="47:84" x14ac:dyDescent="0.15">
      <c r="AU360" s="24"/>
      <c r="AV360" s="24"/>
      <c r="AW360" s="24"/>
      <c r="AX360" s="24"/>
      <c r="AY360" s="24"/>
      <c r="AZ360" s="24"/>
      <c r="BA360" s="24"/>
      <c r="BB360" s="24"/>
      <c r="BC360" s="24"/>
      <c r="BD360" s="24"/>
      <c r="BE360" s="24"/>
      <c r="BF360" s="24"/>
      <c r="BG360" s="24"/>
      <c r="BH360" s="24"/>
      <c r="BI360" s="24"/>
      <c r="BJ360" s="24"/>
      <c r="BK360" s="24"/>
      <c r="BL360" s="24"/>
      <c r="BM360" s="24"/>
      <c r="BN360" s="24"/>
      <c r="BO360" s="24"/>
      <c r="BP360" s="24"/>
      <c r="BQ360" s="24"/>
      <c r="BR360" s="24"/>
      <c r="BS360" s="24"/>
      <c r="BT360" s="24"/>
      <c r="BU360" s="24"/>
      <c r="BV360" s="24"/>
      <c r="BW360" s="24"/>
      <c r="BX360" s="24"/>
      <c r="BY360" s="24"/>
      <c r="BZ360" s="24"/>
      <c r="CA360" s="24"/>
      <c r="CB360" s="24"/>
      <c r="CC360" s="24"/>
      <c r="CD360" s="24"/>
      <c r="CE360" s="24"/>
      <c r="CF360" s="24"/>
    </row>
    <row r="361" spans="47:84" x14ac:dyDescent="0.15">
      <c r="AU361" s="24"/>
      <c r="AV361" s="24"/>
      <c r="AW361" s="24"/>
      <c r="AX361" s="24"/>
      <c r="AY361" s="24"/>
      <c r="AZ361" s="24"/>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c r="CF361" s="24"/>
    </row>
    <row r="362" spans="47:84" x14ac:dyDescent="0.15">
      <c r="AU362" s="24"/>
      <c r="AV362" s="24"/>
      <c r="AW362" s="24"/>
      <c r="AX362" s="24"/>
      <c r="AY362" s="24"/>
      <c r="AZ362" s="24"/>
      <c r="BA362" s="24"/>
      <c r="BB362" s="24"/>
      <c r="BC362" s="24"/>
      <c r="BD362" s="24"/>
      <c r="BE362" s="24"/>
      <c r="BF362" s="24"/>
      <c r="BG362" s="24"/>
      <c r="BH362" s="24"/>
      <c r="BI362" s="24"/>
      <c r="BJ362" s="24"/>
      <c r="BK362" s="24"/>
      <c r="BL362" s="24"/>
      <c r="BM362" s="24"/>
      <c r="BN362" s="24"/>
      <c r="BO362" s="24"/>
      <c r="BP362" s="24"/>
      <c r="BQ362" s="24"/>
      <c r="BR362" s="24"/>
      <c r="BS362" s="24"/>
      <c r="BT362" s="24"/>
      <c r="BU362" s="24"/>
      <c r="BV362" s="24"/>
      <c r="BW362" s="24"/>
      <c r="BX362" s="24"/>
      <c r="BY362" s="24"/>
      <c r="BZ362" s="24"/>
      <c r="CA362" s="24"/>
      <c r="CB362" s="24"/>
      <c r="CC362" s="24"/>
      <c r="CD362" s="24"/>
      <c r="CE362" s="24"/>
      <c r="CF362" s="24"/>
    </row>
    <row r="363" spans="47:84" x14ac:dyDescent="0.15">
      <c r="AU363" s="24"/>
      <c r="AV363" s="24"/>
      <c r="AW363" s="24"/>
      <c r="AX363" s="24"/>
      <c r="AY363" s="24"/>
      <c r="AZ363" s="24"/>
      <c r="BA363" s="24"/>
      <c r="BB363" s="24"/>
      <c r="BC363" s="24"/>
      <c r="BD363" s="24"/>
      <c r="BE363" s="24"/>
      <c r="BF363" s="24"/>
      <c r="BG363" s="24"/>
      <c r="BH363" s="24"/>
      <c r="BI363" s="24"/>
      <c r="BJ363" s="24"/>
      <c r="BK363" s="24"/>
      <c r="BL363" s="24"/>
      <c r="BM363" s="24"/>
      <c r="BN363" s="24"/>
      <c r="BO363" s="24"/>
      <c r="BP363" s="24"/>
      <c r="BQ363" s="24"/>
      <c r="BR363" s="24"/>
      <c r="BS363" s="24"/>
      <c r="BT363" s="24"/>
      <c r="BU363" s="24"/>
      <c r="BV363" s="24"/>
      <c r="BW363" s="24"/>
      <c r="BX363" s="24"/>
      <c r="BY363" s="24"/>
      <c r="BZ363" s="24"/>
      <c r="CA363" s="24"/>
      <c r="CB363" s="24"/>
      <c r="CC363" s="24"/>
      <c r="CD363" s="24"/>
      <c r="CE363" s="24"/>
      <c r="CF363" s="24"/>
    </row>
    <row r="364" spans="47:84" x14ac:dyDescent="0.15">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row>
    <row r="365" spans="47:84" x14ac:dyDescent="0.15">
      <c r="AU365" s="24"/>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4"/>
      <c r="BR365" s="24"/>
      <c r="BS365" s="24"/>
      <c r="BT365" s="24"/>
      <c r="BU365" s="24"/>
      <c r="BV365" s="24"/>
      <c r="BW365" s="24"/>
      <c r="BX365" s="24"/>
      <c r="BY365" s="24"/>
      <c r="BZ365" s="24"/>
      <c r="CA365" s="24"/>
      <c r="CB365" s="24"/>
      <c r="CC365" s="24"/>
      <c r="CD365" s="24"/>
      <c r="CE365" s="24"/>
      <c r="CF365" s="24"/>
    </row>
    <row r="366" spans="47:84" x14ac:dyDescent="0.15">
      <c r="AU366" s="24"/>
      <c r="AV366" s="24"/>
      <c r="AW366" s="24"/>
      <c r="AX366" s="24"/>
      <c r="AY366" s="24"/>
      <c r="AZ366" s="24"/>
      <c r="BA366" s="24"/>
      <c r="BB366" s="24"/>
      <c r="BC366" s="24"/>
      <c r="BD366" s="24"/>
      <c r="BE366" s="24"/>
      <c r="BF366" s="24"/>
      <c r="BG366" s="24"/>
      <c r="BH366" s="24"/>
      <c r="BI366" s="24"/>
      <c r="BJ366" s="24"/>
      <c r="BK366" s="24"/>
      <c r="BL366" s="24"/>
      <c r="BM366" s="24"/>
      <c r="BN366" s="24"/>
      <c r="BO366" s="24"/>
      <c r="BP366" s="24"/>
      <c r="BQ366" s="24"/>
      <c r="BR366" s="24"/>
      <c r="BS366" s="24"/>
      <c r="BT366" s="24"/>
      <c r="BU366" s="24"/>
      <c r="BV366" s="24"/>
      <c r="BW366" s="24"/>
      <c r="BX366" s="24"/>
      <c r="BY366" s="24"/>
      <c r="BZ366" s="24"/>
      <c r="CA366" s="24"/>
      <c r="CB366" s="24"/>
      <c r="CC366" s="24"/>
      <c r="CD366" s="24"/>
      <c r="CE366" s="24"/>
      <c r="CF366" s="24"/>
    </row>
    <row r="367" spans="47:84" x14ac:dyDescent="0.15">
      <c r="AU367" s="24"/>
      <c r="AV367" s="24"/>
      <c r="AW367" s="24"/>
      <c r="AX367" s="24"/>
      <c r="AY367" s="24"/>
      <c r="AZ367" s="24"/>
      <c r="BA367" s="24"/>
      <c r="BB367" s="24"/>
      <c r="BC367" s="24"/>
      <c r="BD367" s="24"/>
      <c r="BE367" s="24"/>
      <c r="BF367" s="24"/>
      <c r="BG367" s="24"/>
      <c r="BH367" s="24"/>
      <c r="BI367" s="24"/>
      <c r="BJ367" s="24"/>
      <c r="BK367" s="24"/>
      <c r="BL367" s="24"/>
      <c r="BM367" s="24"/>
      <c r="BN367" s="24"/>
      <c r="BO367" s="24"/>
      <c r="BP367" s="24"/>
      <c r="BQ367" s="24"/>
      <c r="BR367" s="24"/>
      <c r="BS367" s="24"/>
      <c r="BT367" s="24"/>
      <c r="BU367" s="24"/>
      <c r="BV367" s="24"/>
      <c r="BW367" s="24"/>
      <c r="BX367" s="24"/>
      <c r="BY367" s="24"/>
      <c r="BZ367" s="24"/>
      <c r="CA367" s="24"/>
      <c r="CB367" s="24"/>
      <c r="CC367" s="24"/>
      <c r="CD367" s="24"/>
      <c r="CE367" s="24"/>
      <c r="CF367" s="24"/>
    </row>
    <row r="368" spans="47:84" x14ac:dyDescent="0.15">
      <c r="AU368" s="24"/>
      <c r="AV368" s="24"/>
      <c r="AW368" s="24"/>
      <c r="AX368" s="24"/>
      <c r="AY368" s="24"/>
      <c r="AZ368" s="24"/>
      <c r="BA368" s="24"/>
      <c r="BB368" s="24"/>
      <c r="BC368" s="24"/>
      <c r="BD368" s="24"/>
      <c r="BE368" s="24"/>
      <c r="BF368" s="24"/>
      <c r="BG368" s="24"/>
      <c r="BH368" s="24"/>
      <c r="BI368" s="24"/>
      <c r="BJ368" s="24"/>
      <c r="BK368" s="24"/>
      <c r="BL368" s="24"/>
      <c r="BM368" s="24"/>
      <c r="BN368" s="24"/>
      <c r="BO368" s="24"/>
      <c r="BP368" s="24"/>
      <c r="BQ368" s="24"/>
      <c r="BR368" s="24"/>
      <c r="BS368" s="24"/>
      <c r="BT368" s="24"/>
      <c r="BU368" s="24"/>
      <c r="BV368" s="24"/>
      <c r="BW368" s="24"/>
      <c r="BX368" s="24"/>
      <c r="BY368" s="24"/>
      <c r="BZ368" s="24"/>
      <c r="CA368" s="24"/>
      <c r="CB368" s="24"/>
      <c r="CC368" s="24"/>
      <c r="CD368" s="24"/>
      <c r="CE368" s="24"/>
      <c r="CF368" s="24"/>
    </row>
    <row r="369" spans="47:84" x14ac:dyDescent="0.15">
      <c r="AU369" s="24"/>
      <c r="AV369" s="24"/>
      <c r="AW369" s="24"/>
      <c r="AX369" s="24"/>
      <c r="AY369" s="24"/>
      <c r="AZ369" s="24"/>
      <c r="BA369" s="24"/>
      <c r="BB369" s="24"/>
      <c r="BC369" s="24"/>
      <c r="BD369" s="24"/>
      <c r="BE369" s="24"/>
      <c r="BF369" s="24"/>
      <c r="BG369" s="24"/>
      <c r="BH369" s="24"/>
      <c r="BI369" s="24"/>
      <c r="BJ369" s="24"/>
      <c r="BK369" s="24"/>
      <c r="BL369" s="24"/>
      <c r="BM369" s="24"/>
      <c r="BN369" s="24"/>
      <c r="BO369" s="24"/>
      <c r="BP369" s="24"/>
      <c r="BQ369" s="24"/>
      <c r="BR369" s="24"/>
      <c r="BS369" s="24"/>
      <c r="BT369" s="24"/>
      <c r="BU369" s="24"/>
      <c r="BV369" s="24"/>
      <c r="BW369" s="24"/>
      <c r="BX369" s="24"/>
      <c r="BY369" s="24"/>
      <c r="BZ369" s="24"/>
      <c r="CA369" s="24"/>
      <c r="CB369" s="24"/>
      <c r="CC369" s="24"/>
      <c r="CD369" s="24"/>
      <c r="CE369" s="24"/>
      <c r="CF369" s="24"/>
    </row>
    <row r="370" spans="47:84" x14ac:dyDescent="0.15">
      <c r="AU370" s="24"/>
      <c r="AV370" s="24"/>
      <c r="AW370" s="24"/>
      <c r="AX370" s="24"/>
      <c r="AY370" s="24"/>
      <c r="AZ370" s="24"/>
      <c r="BA370" s="24"/>
      <c r="BB370" s="24"/>
      <c r="BC370" s="24"/>
      <c r="BD370" s="24"/>
      <c r="BE370" s="24"/>
      <c r="BF370" s="24"/>
      <c r="BG370" s="24"/>
      <c r="BH370" s="24"/>
      <c r="BI370" s="24"/>
      <c r="BJ370" s="24"/>
      <c r="BK370" s="24"/>
      <c r="BL370" s="24"/>
      <c r="BM370" s="24"/>
      <c r="BN370" s="24"/>
      <c r="BO370" s="24"/>
      <c r="BP370" s="24"/>
      <c r="BQ370" s="24"/>
      <c r="BR370" s="24"/>
      <c r="BS370" s="24"/>
      <c r="BT370" s="24"/>
      <c r="BU370" s="24"/>
      <c r="BV370" s="24"/>
      <c r="BW370" s="24"/>
      <c r="BX370" s="24"/>
      <c r="BY370" s="24"/>
      <c r="BZ370" s="24"/>
      <c r="CA370" s="24"/>
      <c r="CB370" s="24"/>
      <c r="CC370" s="24"/>
      <c r="CD370" s="24"/>
      <c r="CE370" s="24"/>
      <c r="CF370" s="24"/>
    </row>
    <row r="371" spans="47:84" x14ac:dyDescent="0.15">
      <c r="AU371" s="24"/>
      <c r="AV371" s="24"/>
      <c r="AW371" s="24"/>
      <c r="AX371" s="24"/>
      <c r="AY371" s="24"/>
      <c r="AZ371" s="24"/>
      <c r="BA371" s="24"/>
      <c r="BB371" s="24"/>
      <c r="BC371" s="24"/>
      <c r="BD371" s="24"/>
      <c r="BE371" s="24"/>
      <c r="BF371" s="24"/>
      <c r="BG371" s="24"/>
      <c r="BH371" s="24"/>
      <c r="BI371" s="24"/>
      <c r="BJ371" s="24"/>
      <c r="BK371" s="24"/>
      <c r="BL371" s="24"/>
      <c r="BM371" s="24"/>
      <c r="BN371" s="24"/>
      <c r="BO371" s="24"/>
      <c r="BP371" s="24"/>
      <c r="BQ371" s="24"/>
      <c r="BR371" s="24"/>
      <c r="BS371" s="24"/>
      <c r="BT371" s="24"/>
      <c r="BU371" s="24"/>
      <c r="BV371" s="24"/>
      <c r="BW371" s="24"/>
      <c r="BX371" s="24"/>
      <c r="BY371" s="24"/>
      <c r="BZ371" s="24"/>
      <c r="CA371" s="24"/>
      <c r="CB371" s="24"/>
      <c r="CC371" s="24"/>
      <c r="CD371" s="24"/>
      <c r="CE371" s="24"/>
      <c r="CF371" s="24"/>
    </row>
    <row r="372" spans="47:84" x14ac:dyDescent="0.15">
      <c r="AU372" s="24"/>
      <c r="AV372" s="24"/>
      <c r="AW372" s="24"/>
      <c r="AX372" s="24"/>
      <c r="AY372" s="24"/>
      <c r="AZ372" s="24"/>
      <c r="BA372" s="24"/>
      <c r="BB372" s="24"/>
      <c r="BC372" s="24"/>
      <c r="BD372" s="24"/>
      <c r="BE372" s="24"/>
      <c r="BF372" s="24"/>
      <c r="BG372" s="24"/>
      <c r="BH372" s="24"/>
      <c r="BI372" s="24"/>
      <c r="BJ372" s="24"/>
      <c r="BK372" s="24"/>
      <c r="BL372" s="24"/>
      <c r="BM372" s="24"/>
      <c r="BN372" s="24"/>
      <c r="BO372" s="24"/>
      <c r="BP372" s="24"/>
      <c r="BQ372" s="24"/>
      <c r="BR372" s="24"/>
      <c r="BS372" s="24"/>
      <c r="BT372" s="24"/>
      <c r="BU372" s="24"/>
      <c r="BV372" s="24"/>
      <c r="BW372" s="24"/>
      <c r="BX372" s="24"/>
      <c r="BY372" s="24"/>
      <c r="BZ372" s="24"/>
      <c r="CA372" s="24"/>
      <c r="CB372" s="24"/>
      <c r="CC372" s="24"/>
      <c r="CD372" s="24"/>
      <c r="CE372" s="24"/>
      <c r="CF372" s="24"/>
    </row>
    <row r="373" spans="47:84" x14ac:dyDescent="0.15">
      <c r="AU373" s="24"/>
      <c r="AV373" s="24"/>
      <c r="AW373" s="24"/>
      <c r="AX373" s="24"/>
      <c r="AY373" s="24"/>
      <c r="AZ373" s="24"/>
      <c r="BA373" s="24"/>
      <c r="BB373" s="24"/>
      <c r="BC373" s="24"/>
      <c r="BD373" s="24"/>
      <c r="BE373" s="24"/>
      <c r="BF373" s="24"/>
      <c r="BG373" s="24"/>
      <c r="BH373" s="24"/>
      <c r="BI373" s="24"/>
      <c r="BJ373" s="24"/>
      <c r="BK373" s="24"/>
      <c r="BL373" s="24"/>
      <c r="BM373" s="24"/>
      <c r="BN373" s="24"/>
      <c r="BO373" s="24"/>
      <c r="BP373" s="24"/>
      <c r="BQ373" s="24"/>
      <c r="BR373" s="24"/>
      <c r="BS373" s="24"/>
      <c r="BT373" s="24"/>
      <c r="BU373" s="24"/>
      <c r="BV373" s="24"/>
      <c r="BW373" s="24"/>
      <c r="BX373" s="24"/>
      <c r="BY373" s="24"/>
      <c r="BZ373" s="24"/>
      <c r="CA373" s="24"/>
      <c r="CB373" s="24"/>
      <c r="CC373" s="24"/>
      <c r="CD373" s="24"/>
      <c r="CE373" s="24"/>
      <c r="CF373" s="24"/>
    </row>
    <row r="374" spans="47:84" x14ac:dyDescent="0.15">
      <c r="AU374" s="24"/>
      <c r="AV374" s="24"/>
      <c r="AW374" s="24"/>
      <c r="AX374" s="24"/>
      <c r="AY374" s="24"/>
      <c r="AZ374" s="24"/>
      <c r="BA374" s="24"/>
      <c r="BB374" s="24"/>
      <c r="BC374" s="24"/>
      <c r="BD374" s="24"/>
      <c r="BE374" s="24"/>
      <c r="BF374" s="24"/>
      <c r="BG374" s="24"/>
      <c r="BH374" s="24"/>
      <c r="BI374" s="24"/>
      <c r="BJ374" s="24"/>
      <c r="BK374" s="24"/>
      <c r="BL374" s="24"/>
      <c r="BM374" s="24"/>
      <c r="BN374" s="24"/>
      <c r="BO374" s="24"/>
      <c r="BP374" s="24"/>
      <c r="BQ374" s="24"/>
      <c r="BR374" s="24"/>
      <c r="BS374" s="24"/>
      <c r="BT374" s="24"/>
      <c r="BU374" s="24"/>
      <c r="BV374" s="24"/>
      <c r="BW374" s="24"/>
      <c r="BX374" s="24"/>
      <c r="BY374" s="24"/>
      <c r="BZ374" s="24"/>
      <c r="CA374" s="24"/>
      <c r="CB374" s="24"/>
      <c r="CC374" s="24"/>
      <c r="CD374" s="24"/>
      <c r="CE374" s="24"/>
      <c r="CF374" s="24"/>
    </row>
    <row r="375" spans="47:84" x14ac:dyDescent="0.15">
      <c r="AU375" s="24"/>
      <c r="AV375" s="24"/>
      <c r="AW375" s="24"/>
      <c r="AX375" s="24"/>
      <c r="AY375" s="24"/>
      <c r="AZ375" s="24"/>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c r="CC375" s="24"/>
      <c r="CD375" s="24"/>
      <c r="CE375" s="24"/>
      <c r="CF375" s="24"/>
    </row>
    <row r="376" spans="47:84" x14ac:dyDescent="0.15">
      <c r="AU376" s="24"/>
      <c r="AV376" s="24"/>
      <c r="AW376" s="24"/>
      <c r="AX376" s="24"/>
      <c r="AY376" s="24"/>
      <c r="AZ376" s="24"/>
      <c r="BA376" s="24"/>
      <c r="BB376" s="24"/>
      <c r="BC376" s="24"/>
      <c r="BD376" s="24"/>
      <c r="BE376" s="24"/>
      <c r="BF376" s="24"/>
      <c r="BG376" s="24"/>
      <c r="BH376" s="24"/>
      <c r="BI376" s="24"/>
      <c r="BJ376" s="24"/>
      <c r="BK376" s="24"/>
      <c r="BL376" s="24"/>
      <c r="BM376" s="24"/>
      <c r="BN376" s="24"/>
      <c r="BO376" s="24"/>
      <c r="BP376" s="24"/>
      <c r="BQ376" s="24"/>
      <c r="BR376" s="24"/>
      <c r="BS376" s="24"/>
      <c r="BT376" s="24"/>
      <c r="BU376" s="24"/>
      <c r="BV376" s="24"/>
      <c r="BW376" s="24"/>
      <c r="BX376" s="24"/>
      <c r="BY376" s="24"/>
      <c r="BZ376" s="24"/>
      <c r="CA376" s="24"/>
      <c r="CB376" s="24"/>
      <c r="CC376" s="24"/>
      <c r="CD376" s="24"/>
      <c r="CE376" s="24"/>
      <c r="CF376" s="24"/>
    </row>
    <row r="377" spans="47:84" x14ac:dyDescent="0.15">
      <c r="AU377" s="24"/>
      <c r="AV377" s="24"/>
      <c r="AW377" s="24"/>
      <c r="AX377" s="24"/>
      <c r="AY377" s="24"/>
      <c r="AZ377" s="24"/>
      <c r="BA377" s="24"/>
      <c r="BB377" s="24"/>
      <c r="BC377" s="24"/>
      <c r="BD377" s="24"/>
      <c r="BE377" s="24"/>
      <c r="BF377" s="24"/>
      <c r="BG377" s="24"/>
      <c r="BH377" s="24"/>
      <c r="BI377" s="24"/>
      <c r="BJ377" s="24"/>
      <c r="BK377" s="24"/>
      <c r="BL377" s="24"/>
      <c r="BM377" s="24"/>
      <c r="BN377" s="24"/>
      <c r="BO377" s="24"/>
      <c r="BP377" s="24"/>
      <c r="BQ377" s="24"/>
      <c r="BR377" s="24"/>
      <c r="BS377" s="24"/>
      <c r="BT377" s="24"/>
      <c r="BU377" s="24"/>
      <c r="BV377" s="24"/>
      <c r="BW377" s="24"/>
      <c r="BX377" s="24"/>
      <c r="BY377" s="24"/>
      <c r="BZ377" s="24"/>
      <c r="CA377" s="24"/>
      <c r="CB377" s="24"/>
      <c r="CC377" s="24"/>
      <c r="CD377" s="24"/>
      <c r="CE377" s="24"/>
      <c r="CF377" s="24"/>
    </row>
    <row r="378" spans="47:84" x14ac:dyDescent="0.15">
      <c r="AU378" s="24"/>
      <c r="AV378" s="24"/>
      <c r="AW378" s="24"/>
      <c r="AX378" s="24"/>
      <c r="AY378" s="24"/>
      <c r="AZ378" s="24"/>
      <c r="BA378" s="24"/>
      <c r="BB378" s="24"/>
      <c r="BC378" s="24"/>
      <c r="BD378" s="24"/>
      <c r="BE378" s="24"/>
      <c r="BF378" s="24"/>
      <c r="BG378" s="24"/>
      <c r="BH378" s="24"/>
      <c r="BI378" s="24"/>
      <c r="BJ378" s="24"/>
      <c r="BK378" s="24"/>
      <c r="BL378" s="24"/>
      <c r="BM378" s="24"/>
      <c r="BN378" s="24"/>
      <c r="BO378" s="24"/>
      <c r="BP378" s="24"/>
      <c r="BQ378" s="24"/>
      <c r="BR378" s="24"/>
      <c r="BS378" s="24"/>
      <c r="BT378" s="24"/>
      <c r="BU378" s="24"/>
      <c r="BV378" s="24"/>
      <c r="BW378" s="24"/>
      <c r="BX378" s="24"/>
      <c r="BY378" s="24"/>
      <c r="BZ378" s="24"/>
      <c r="CA378" s="24"/>
      <c r="CB378" s="24"/>
      <c r="CC378" s="24"/>
      <c r="CD378" s="24"/>
      <c r="CE378" s="24"/>
      <c r="CF378" s="24"/>
    </row>
    <row r="379" spans="47:84" x14ac:dyDescent="0.15">
      <c r="AU379" s="24"/>
      <c r="AV379" s="24"/>
      <c r="AW379" s="24"/>
      <c r="AX379" s="24"/>
      <c r="AY379" s="24"/>
      <c r="AZ379" s="24"/>
      <c r="BA379" s="24"/>
      <c r="BB379" s="24"/>
      <c r="BC379" s="24"/>
      <c r="BD379" s="24"/>
      <c r="BE379" s="24"/>
      <c r="BF379" s="24"/>
      <c r="BG379" s="24"/>
      <c r="BH379" s="24"/>
      <c r="BI379" s="24"/>
      <c r="BJ379" s="24"/>
      <c r="BK379" s="24"/>
      <c r="BL379" s="24"/>
      <c r="BM379" s="24"/>
      <c r="BN379" s="24"/>
      <c r="BO379" s="24"/>
      <c r="BP379" s="24"/>
      <c r="BQ379" s="24"/>
      <c r="BR379" s="24"/>
      <c r="BS379" s="24"/>
      <c r="BT379" s="24"/>
      <c r="BU379" s="24"/>
      <c r="BV379" s="24"/>
      <c r="BW379" s="24"/>
      <c r="BX379" s="24"/>
      <c r="BY379" s="24"/>
      <c r="BZ379" s="24"/>
      <c r="CA379" s="24"/>
      <c r="CB379" s="24"/>
      <c r="CC379" s="24"/>
      <c r="CD379" s="24"/>
      <c r="CE379" s="24"/>
      <c r="CF379" s="24"/>
    </row>
    <row r="380" spans="47:84" x14ac:dyDescent="0.15">
      <c r="AU380" s="24"/>
      <c r="AV380" s="24"/>
      <c r="AW380" s="24"/>
      <c r="AX380" s="24"/>
      <c r="AY380" s="24"/>
      <c r="AZ380" s="24"/>
      <c r="BA380" s="24"/>
      <c r="BB380" s="24"/>
      <c r="BC380" s="24"/>
      <c r="BD380" s="24"/>
      <c r="BE380" s="24"/>
      <c r="BF380" s="24"/>
      <c r="BG380" s="24"/>
      <c r="BH380" s="24"/>
      <c r="BI380" s="24"/>
      <c r="BJ380" s="24"/>
      <c r="BK380" s="24"/>
      <c r="BL380" s="24"/>
      <c r="BM380" s="24"/>
      <c r="BN380" s="24"/>
      <c r="BO380" s="24"/>
      <c r="BP380" s="24"/>
      <c r="BQ380" s="24"/>
      <c r="BR380" s="24"/>
      <c r="BS380" s="24"/>
      <c r="BT380" s="24"/>
      <c r="BU380" s="24"/>
      <c r="BV380" s="24"/>
      <c r="BW380" s="24"/>
      <c r="BX380" s="24"/>
      <c r="BY380" s="24"/>
      <c r="BZ380" s="24"/>
      <c r="CA380" s="24"/>
      <c r="CB380" s="24"/>
      <c r="CC380" s="24"/>
      <c r="CD380" s="24"/>
      <c r="CE380" s="24"/>
      <c r="CF380" s="24"/>
    </row>
    <row r="381" spans="47:84" x14ac:dyDescent="0.15">
      <c r="AU381" s="24"/>
      <c r="AV381" s="24"/>
      <c r="AW381" s="24"/>
      <c r="AX381" s="24"/>
      <c r="AY381" s="24"/>
      <c r="AZ381" s="24"/>
      <c r="BA381" s="24"/>
      <c r="BB381" s="24"/>
      <c r="BC381" s="24"/>
      <c r="BD381" s="24"/>
      <c r="BE381" s="24"/>
      <c r="BF381" s="24"/>
      <c r="BG381" s="24"/>
      <c r="BH381" s="24"/>
      <c r="BI381" s="24"/>
      <c r="BJ381" s="24"/>
      <c r="BK381" s="24"/>
      <c r="BL381" s="24"/>
      <c r="BM381" s="24"/>
      <c r="BN381" s="24"/>
      <c r="BO381" s="24"/>
      <c r="BP381" s="24"/>
      <c r="BQ381" s="24"/>
      <c r="BR381" s="24"/>
      <c r="BS381" s="24"/>
      <c r="BT381" s="24"/>
      <c r="BU381" s="24"/>
      <c r="BV381" s="24"/>
      <c r="BW381" s="24"/>
      <c r="BX381" s="24"/>
      <c r="BY381" s="24"/>
      <c r="BZ381" s="24"/>
      <c r="CA381" s="24"/>
      <c r="CB381" s="24"/>
      <c r="CC381" s="24"/>
      <c r="CD381" s="24"/>
      <c r="CE381" s="24"/>
      <c r="CF381" s="24"/>
    </row>
    <row r="382" spans="47:84" x14ac:dyDescent="0.15">
      <c r="AU382" s="24"/>
      <c r="AV382" s="24"/>
      <c r="AW382" s="24"/>
      <c r="AX382" s="24"/>
      <c r="AY382" s="24"/>
      <c r="AZ382" s="24"/>
      <c r="BA382" s="24"/>
      <c r="BB382" s="24"/>
      <c r="BC382" s="24"/>
      <c r="BD382" s="24"/>
      <c r="BE382" s="24"/>
      <c r="BF382" s="24"/>
      <c r="BG382" s="24"/>
      <c r="BH382" s="24"/>
      <c r="BI382" s="24"/>
      <c r="BJ382" s="24"/>
      <c r="BK382" s="24"/>
      <c r="BL382" s="24"/>
      <c r="BM382" s="24"/>
      <c r="BN382" s="24"/>
      <c r="BO382" s="24"/>
      <c r="BP382" s="24"/>
      <c r="BQ382" s="24"/>
      <c r="BR382" s="24"/>
      <c r="BS382" s="24"/>
      <c r="BT382" s="24"/>
      <c r="BU382" s="24"/>
      <c r="BV382" s="24"/>
      <c r="BW382" s="24"/>
      <c r="BX382" s="24"/>
      <c r="BY382" s="24"/>
      <c r="BZ382" s="24"/>
      <c r="CA382" s="24"/>
      <c r="CB382" s="24"/>
      <c r="CC382" s="24"/>
      <c r="CD382" s="24"/>
      <c r="CE382" s="24"/>
      <c r="CF382" s="24"/>
    </row>
    <row r="383" spans="47:84" x14ac:dyDescent="0.15">
      <c r="AU383" s="24"/>
      <c r="AV383" s="24"/>
      <c r="AW383" s="24"/>
      <c r="AX383" s="24"/>
      <c r="AY383" s="24"/>
      <c r="AZ383" s="24"/>
      <c r="BA383" s="24"/>
      <c r="BB383" s="24"/>
      <c r="BC383" s="24"/>
      <c r="BD383" s="24"/>
      <c r="BE383" s="24"/>
      <c r="BF383" s="24"/>
      <c r="BG383" s="24"/>
      <c r="BH383" s="24"/>
      <c r="BI383" s="24"/>
      <c r="BJ383" s="24"/>
      <c r="BK383" s="24"/>
      <c r="BL383" s="24"/>
      <c r="BM383" s="24"/>
      <c r="BN383" s="24"/>
      <c r="BO383" s="24"/>
      <c r="BP383" s="24"/>
      <c r="BQ383" s="24"/>
      <c r="BR383" s="24"/>
      <c r="BS383" s="24"/>
      <c r="BT383" s="24"/>
      <c r="BU383" s="24"/>
      <c r="BV383" s="24"/>
      <c r="BW383" s="24"/>
      <c r="BX383" s="24"/>
      <c r="BY383" s="24"/>
      <c r="BZ383" s="24"/>
      <c r="CA383" s="24"/>
      <c r="CB383" s="24"/>
      <c r="CC383" s="24"/>
      <c r="CD383" s="24"/>
      <c r="CE383" s="24"/>
      <c r="CF383" s="24"/>
    </row>
    <row r="384" spans="47:84" x14ac:dyDescent="0.15">
      <c r="AU384" s="24"/>
      <c r="AV384" s="24"/>
      <c r="AW384" s="24"/>
      <c r="AX384" s="24"/>
      <c r="AY384" s="24"/>
      <c r="AZ384" s="24"/>
      <c r="BA384" s="24"/>
      <c r="BB384" s="24"/>
      <c r="BC384" s="24"/>
      <c r="BD384" s="24"/>
      <c r="BE384" s="24"/>
      <c r="BF384" s="24"/>
      <c r="BG384" s="24"/>
      <c r="BH384" s="24"/>
      <c r="BI384" s="24"/>
      <c r="BJ384" s="24"/>
      <c r="BK384" s="24"/>
      <c r="BL384" s="24"/>
      <c r="BM384" s="24"/>
      <c r="BN384" s="24"/>
      <c r="BO384" s="24"/>
      <c r="BP384" s="24"/>
      <c r="BQ384" s="24"/>
      <c r="BR384" s="24"/>
      <c r="BS384" s="24"/>
      <c r="BT384" s="24"/>
      <c r="BU384" s="24"/>
      <c r="BV384" s="24"/>
      <c r="BW384" s="24"/>
      <c r="BX384" s="24"/>
      <c r="BY384" s="24"/>
      <c r="BZ384" s="24"/>
      <c r="CA384" s="24"/>
      <c r="CB384" s="24"/>
      <c r="CC384" s="24"/>
      <c r="CD384" s="24"/>
      <c r="CE384" s="24"/>
      <c r="CF384" s="24"/>
    </row>
    <row r="385" spans="47:84" x14ac:dyDescent="0.15">
      <c r="AU385" s="24"/>
      <c r="AV385" s="24"/>
      <c r="AW385" s="24"/>
      <c r="AX385" s="24"/>
      <c r="AY385" s="24"/>
      <c r="AZ385" s="24"/>
      <c r="BA385" s="24"/>
      <c r="BB385" s="24"/>
      <c r="BC385" s="24"/>
      <c r="BD385" s="24"/>
      <c r="BE385" s="24"/>
      <c r="BF385" s="24"/>
      <c r="BG385" s="24"/>
      <c r="BH385" s="24"/>
      <c r="BI385" s="24"/>
      <c r="BJ385" s="24"/>
      <c r="BK385" s="24"/>
      <c r="BL385" s="24"/>
      <c r="BM385" s="24"/>
      <c r="BN385" s="24"/>
      <c r="BO385" s="24"/>
      <c r="BP385" s="24"/>
      <c r="BQ385" s="24"/>
      <c r="BR385" s="24"/>
      <c r="BS385" s="24"/>
      <c r="BT385" s="24"/>
      <c r="BU385" s="24"/>
      <c r="BV385" s="24"/>
      <c r="BW385" s="24"/>
      <c r="BX385" s="24"/>
      <c r="BY385" s="24"/>
      <c r="BZ385" s="24"/>
      <c r="CA385" s="24"/>
      <c r="CB385" s="24"/>
      <c r="CC385" s="24"/>
      <c r="CD385" s="24"/>
      <c r="CE385" s="24"/>
      <c r="CF385" s="24"/>
    </row>
    <row r="386" spans="47:84" x14ac:dyDescent="0.15">
      <c r="AU386" s="24"/>
      <c r="AV386" s="24"/>
      <c r="AW386" s="24"/>
      <c r="AX386" s="24"/>
      <c r="AY386" s="24"/>
      <c r="AZ386" s="24"/>
      <c r="BA386" s="24"/>
      <c r="BB386" s="24"/>
      <c r="BC386" s="24"/>
      <c r="BD386" s="24"/>
      <c r="BE386" s="24"/>
      <c r="BF386" s="24"/>
      <c r="BG386" s="24"/>
      <c r="BH386" s="24"/>
      <c r="BI386" s="24"/>
      <c r="BJ386" s="24"/>
      <c r="BK386" s="24"/>
      <c r="BL386" s="24"/>
      <c r="BM386" s="24"/>
      <c r="BN386" s="24"/>
      <c r="BO386" s="24"/>
      <c r="BP386" s="24"/>
      <c r="BQ386" s="24"/>
      <c r="BR386" s="24"/>
      <c r="BS386" s="24"/>
      <c r="BT386" s="24"/>
      <c r="BU386" s="24"/>
      <c r="BV386" s="24"/>
      <c r="BW386" s="24"/>
      <c r="BX386" s="24"/>
      <c r="BY386" s="24"/>
      <c r="BZ386" s="24"/>
      <c r="CA386" s="24"/>
      <c r="CB386" s="24"/>
      <c r="CC386" s="24"/>
      <c r="CD386" s="24"/>
      <c r="CE386" s="24"/>
      <c r="CF386" s="24"/>
    </row>
    <row r="387" spans="47:84" x14ac:dyDescent="0.15">
      <c r="AU387" s="24"/>
      <c r="AV387" s="24"/>
      <c r="AW387" s="24"/>
      <c r="AX387" s="24"/>
      <c r="AY387" s="24"/>
      <c r="AZ387" s="24"/>
      <c r="BA387" s="24"/>
      <c r="BB387" s="24"/>
      <c r="BC387" s="24"/>
      <c r="BD387" s="24"/>
      <c r="BE387" s="24"/>
      <c r="BF387" s="24"/>
      <c r="BG387" s="24"/>
      <c r="BH387" s="24"/>
      <c r="BI387" s="24"/>
      <c r="BJ387" s="24"/>
      <c r="BK387" s="24"/>
      <c r="BL387" s="24"/>
      <c r="BM387" s="24"/>
      <c r="BN387" s="24"/>
      <c r="BO387" s="24"/>
      <c r="BP387" s="24"/>
      <c r="BQ387" s="24"/>
      <c r="BR387" s="24"/>
      <c r="BS387" s="24"/>
      <c r="BT387" s="24"/>
      <c r="BU387" s="24"/>
      <c r="BV387" s="24"/>
      <c r="BW387" s="24"/>
      <c r="BX387" s="24"/>
      <c r="BY387" s="24"/>
      <c r="BZ387" s="24"/>
      <c r="CA387" s="24"/>
      <c r="CB387" s="24"/>
      <c r="CC387" s="24"/>
      <c r="CD387" s="24"/>
      <c r="CE387" s="24"/>
      <c r="CF387" s="24"/>
    </row>
    <row r="388" spans="47:84" x14ac:dyDescent="0.15">
      <c r="AU388" s="24"/>
      <c r="AV388" s="24"/>
      <c r="AW388" s="24"/>
      <c r="AX388" s="24"/>
      <c r="AY388" s="24"/>
      <c r="AZ388" s="24"/>
      <c r="BA388" s="24"/>
      <c r="BB388" s="24"/>
      <c r="BC388" s="24"/>
      <c r="BD388" s="24"/>
      <c r="BE388" s="24"/>
      <c r="BF388" s="24"/>
      <c r="BG388" s="24"/>
      <c r="BH388" s="24"/>
      <c r="BI388" s="24"/>
      <c r="BJ388" s="24"/>
      <c r="BK388" s="24"/>
      <c r="BL388" s="24"/>
      <c r="BM388" s="24"/>
      <c r="BN388" s="24"/>
      <c r="BO388" s="24"/>
      <c r="BP388" s="24"/>
      <c r="BQ388" s="24"/>
      <c r="BR388" s="24"/>
      <c r="BS388" s="24"/>
      <c r="BT388" s="24"/>
      <c r="BU388" s="24"/>
      <c r="BV388" s="24"/>
      <c r="BW388" s="24"/>
      <c r="BX388" s="24"/>
      <c r="BY388" s="24"/>
      <c r="BZ388" s="24"/>
      <c r="CA388" s="24"/>
      <c r="CB388" s="24"/>
      <c r="CC388" s="24"/>
      <c r="CD388" s="24"/>
      <c r="CE388" s="24"/>
      <c r="CF388" s="24"/>
    </row>
    <row r="389" spans="47:84" x14ac:dyDescent="0.15">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row>
    <row r="390" spans="47:84" x14ac:dyDescent="0.15">
      <c r="AU390" s="24"/>
      <c r="AV390" s="24"/>
      <c r="AW390" s="24"/>
      <c r="AX390" s="24"/>
      <c r="AY390" s="24"/>
      <c r="AZ390" s="24"/>
      <c r="BA390" s="24"/>
      <c r="BB390" s="24"/>
      <c r="BC390" s="24"/>
      <c r="BD390" s="24"/>
      <c r="BE390" s="24"/>
      <c r="BF390" s="24"/>
      <c r="BG390" s="24"/>
      <c r="BH390" s="24"/>
      <c r="BI390" s="24"/>
      <c r="BJ390" s="24"/>
      <c r="BK390" s="24"/>
      <c r="BL390" s="24"/>
      <c r="BM390" s="24"/>
      <c r="BN390" s="24"/>
      <c r="BO390" s="24"/>
      <c r="BP390" s="24"/>
      <c r="BQ390" s="24"/>
      <c r="BR390" s="24"/>
      <c r="BS390" s="24"/>
      <c r="BT390" s="24"/>
      <c r="BU390" s="24"/>
      <c r="BV390" s="24"/>
      <c r="BW390" s="24"/>
      <c r="BX390" s="24"/>
      <c r="BY390" s="24"/>
      <c r="BZ390" s="24"/>
      <c r="CA390" s="24"/>
      <c r="CB390" s="24"/>
      <c r="CC390" s="24"/>
      <c r="CD390" s="24"/>
      <c r="CE390" s="24"/>
      <c r="CF390" s="24"/>
    </row>
    <row r="391" spans="47:84" x14ac:dyDescent="0.15">
      <c r="AU391" s="24"/>
      <c r="AV391" s="24"/>
      <c r="AW391" s="24"/>
      <c r="AX391" s="24"/>
      <c r="AY391" s="24"/>
      <c r="AZ391" s="24"/>
      <c r="BA391" s="24"/>
      <c r="BB391" s="24"/>
      <c r="BC391" s="24"/>
      <c r="BD391" s="24"/>
      <c r="BE391" s="24"/>
      <c r="BF391" s="24"/>
      <c r="BG391" s="24"/>
      <c r="BH391" s="24"/>
      <c r="BI391" s="24"/>
      <c r="BJ391" s="24"/>
      <c r="BK391" s="24"/>
      <c r="BL391" s="24"/>
      <c r="BM391" s="24"/>
      <c r="BN391" s="24"/>
      <c r="BO391" s="24"/>
      <c r="BP391" s="24"/>
      <c r="BQ391" s="24"/>
      <c r="BR391" s="24"/>
      <c r="BS391" s="24"/>
      <c r="BT391" s="24"/>
      <c r="BU391" s="24"/>
      <c r="BV391" s="24"/>
      <c r="BW391" s="24"/>
      <c r="BX391" s="24"/>
      <c r="BY391" s="24"/>
      <c r="BZ391" s="24"/>
      <c r="CA391" s="24"/>
      <c r="CB391" s="24"/>
      <c r="CC391" s="24"/>
      <c r="CD391" s="24"/>
      <c r="CE391" s="24"/>
      <c r="CF391" s="24"/>
    </row>
    <row r="392" spans="47:84" x14ac:dyDescent="0.15">
      <c r="AU392" s="24"/>
      <c r="AV392" s="24"/>
      <c r="AW392" s="24"/>
      <c r="AX392" s="24"/>
      <c r="AY392" s="24"/>
      <c r="AZ392" s="24"/>
      <c r="BA392" s="24"/>
      <c r="BB392" s="24"/>
      <c r="BC392" s="24"/>
      <c r="BD392" s="24"/>
      <c r="BE392" s="24"/>
      <c r="BF392" s="24"/>
      <c r="BG392" s="24"/>
      <c r="BH392" s="24"/>
      <c r="BI392" s="24"/>
      <c r="BJ392" s="24"/>
      <c r="BK392" s="24"/>
      <c r="BL392" s="24"/>
      <c r="BM392" s="24"/>
      <c r="BN392" s="24"/>
      <c r="BO392" s="24"/>
      <c r="BP392" s="24"/>
      <c r="BQ392" s="24"/>
      <c r="BR392" s="24"/>
      <c r="BS392" s="24"/>
      <c r="BT392" s="24"/>
      <c r="BU392" s="24"/>
      <c r="BV392" s="24"/>
      <c r="BW392" s="24"/>
      <c r="BX392" s="24"/>
      <c r="BY392" s="24"/>
      <c r="BZ392" s="24"/>
      <c r="CA392" s="24"/>
      <c r="CB392" s="24"/>
      <c r="CC392" s="24"/>
      <c r="CD392" s="24"/>
      <c r="CE392" s="24"/>
      <c r="CF392" s="24"/>
    </row>
    <row r="393" spans="47:84" x14ac:dyDescent="0.15">
      <c r="AU393" s="24"/>
      <c r="AV393" s="24"/>
      <c r="AW393" s="24"/>
      <c r="AX393" s="24"/>
      <c r="AY393" s="24"/>
      <c r="AZ393" s="24"/>
      <c r="BA393" s="24"/>
      <c r="BB393" s="24"/>
      <c r="BC393" s="24"/>
      <c r="BD393" s="24"/>
      <c r="BE393" s="24"/>
      <c r="BF393" s="24"/>
      <c r="BG393" s="24"/>
      <c r="BH393" s="24"/>
      <c r="BI393" s="24"/>
      <c r="BJ393" s="24"/>
      <c r="BK393" s="24"/>
      <c r="BL393" s="24"/>
      <c r="BM393" s="24"/>
      <c r="BN393" s="24"/>
      <c r="BO393" s="24"/>
      <c r="BP393" s="24"/>
      <c r="BQ393" s="24"/>
      <c r="BR393" s="24"/>
      <c r="BS393" s="24"/>
      <c r="BT393" s="24"/>
      <c r="BU393" s="24"/>
      <c r="BV393" s="24"/>
      <c r="BW393" s="24"/>
      <c r="BX393" s="24"/>
      <c r="BY393" s="24"/>
      <c r="BZ393" s="24"/>
      <c r="CA393" s="24"/>
      <c r="CB393" s="24"/>
      <c r="CC393" s="24"/>
      <c r="CD393" s="24"/>
      <c r="CE393" s="24"/>
      <c r="CF393" s="24"/>
    </row>
    <row r="394" spans="47:84" x14ac:dyDescent="0.15">
      <c r="AU394" s="24"/>
      <c r="AV394" s="24"/>
      <c r="AW394" s="24"/>
      <c r="AX394" s="24"/>
      <c r="AY394" s="24"/>
      <c r="AZ394" s="24"/>
      <c r="BA394" s="24"/>
      <c r="BB394" s="24"/>
      <c r="BC394" s="24"/>
      <c r="BD394" s="24"/>
      <c r="BE394" s="24"/>
      <c r="BF394" s="24"/>
      <c r="BG394" s="24"/>
      <c r="BH394" s="24"/>
      <c r="BI394" s="24"/>
      <c r="BJ394" s="24"/>
      <c r="BK394" s="24"/>
      <c r="BL394" s="24"/>
      <c r="BM394" s="24"/>
      <c r="BN394" s="24"/>
      <c r="BO394" s="24"/>
      <c r="BP394" s="24"/>
      <c r="BQ394" s="24"/>
      <c r="BR394" s="24"/>
      <c r="BS394" s="24"/>
      <c r="BT394" s="24"/>
      <c r="BU394" s="24"/>
      <c r="BV394" s="24"/>
      <c r="BW394" s="24"/>
      <c r="BX394" s="24"/>
      <c r="BY394" s="24"/>
      <c r="BZ394" s="24"/>
      <c r="CA394" s="24"/>
      <c r="CB394" s="24"/>
      <c r="CC394" s="24"/>
      <c r="CD394" s="24"/>
      <c r="CE394" s="24"/>
      <c r="CF394" s="24"/>
    </row>
    <row r="395" spans="47:84" x14ac:dyDescent="0.15">
      <c r="AU395" s="24"/>
      <c r="AV395" s="24"/>
      <c r="AW395" s="24"/>
      <c r="AX395" s="24"/>
      <c r="AY395" s="24"/>
      <c r="AZ395" s="24"/>
      <c r="BA395" s="24"/>
      <c r="BB395" s="24"/>
      <c r="BC395" s="24"/>
      <c r="BD395" s="24"/>
      <c r="BE395" s="24"/>
      <c r="BF395" s="24"/>
      <c r="BG395" s="24"/>
      <c r="BH395" s="24"/>
      <c r="BI395" s="24"/>
      <c r="BJ395" s="24"/>
      <c r="BK395" s="24"/>
      <c r="BL395" s="24"/>
      <c r="BM395" s="24"/>
      <c r="BN395" s="24"/>
      <c r="BO395" s="24"/>
      <c r="BP395" s="24"/>
      <c r="BQ395" s="24"/>
      <c r="BR395" s="24"/>
      <c r="BS395" s="24"/>
      <c r="BT395" s="24"/>
      <c r="BU395" s="24"/>
      <c r="BV395" s="24"/>
      <c r="BW395" s="24"/>
      <c r="BX395" s="24"/>
      <c r="BY395" s="24"/>
      <c r="BZ395" s="24"/>
      <c r="CA395" s="24"/>
      <c r="CB395" s="24"/>
      <c r="CC395" s="24"/>
      <c r="CD395" s="24"/>
      <c r="CE395" s="24"/>
      <c r="CF395" s="24"/>
    </row>
    <row r="396" spans="47:84" x14ac:dyDescent="0.15">
      <c r="AU396" s="24"/>
      <c r="AV396" s="24"/>
      <c r="AW396" s="24"/>
      <c r="AX396" s="24"/>
      <c r="AY396" s="24"/>
      <c r="AZ396" s="24"/>
      <c r="BA396" s="24"/>
      <c r="BB396" s="24"/>
      <c r="BC396" s="24"/>
      <c r="BD396" s="24"/>
      <c r="BE396" s="24"/>
      <c r="BF396" s="24"/>
      <c r="BG396" s="24"/>
      <c r="BH396" s="24"/>
      <c r="BI396" s="24"/>
      <c r="BJ396" s="24"/>
      <c r="BK396" s="24"/>
      <c r="BL396" s="24"/>
      <c r="BM396" s="24"/>
      <c r="BN396" s="24"/>
      <c r="BO396" s="24"/>
      <c r="BP396" s="24"/>
      <c r="BQ396" s="24"/>
      <c r="BR396" s="24"/>
      <c r="BS396" s="24"/>
      <c r="BT396" s="24"/>
      <c r="BU396" s="24"/>
      <c r="BV396" s="24"/>
      <c r="BW396" s="24"/>
      <c r="BX396" s="24"/>
      <c r="BY396" s="24"/>
      <c r="BZ396" s="24"/>
      <c r="CA396" s="24"/>
      <c r="CB396" s="24"/>
      <c r="CC396" s="24"/>
      <c r="CD396" s="24"/>
      <c r="CE396" s="24"/>
      <c r="CF396" s="24"/>
    </row>
    <row r="397" spans="47:84" x14ac:dyDescent="0.15">
      <c r="AU397" s="24"/>
      <c r="AV397" s="24"/>
      <c r="AW397" s="24"/>
      <c r="AX397" s="24"/>
      <c r="AY397" s="24"/>
      <c r="AZ397" s="24"/>
      <c r="BA397" s="24"/>
      <c r="BB397" s="24"/>
      <c r="BC397" s="24"/>
      <c r="BD397" s="24"/>
      <c r="BE397" s="24"/>
      <c r="BF397" s="24"/>
      <c r="BG397" s="24"/>
      <c r="BH397" s="24"/>
      <c r="BI397" s="24"/>
      <c r="BJ397" s="24"/>
      <c r="BK397" s="24"/>
      <c r="BL397" s="24"/>
      <c r="BM397" s="24"/>
      <c r="BN397" s="24"/>
      <c r="BO397" s="24"/>
      <c r="BP397" s="24"/>
      <c r="BQ397" s="24"/>
      <c r="BR397" s="24"/>
      <c r="BS397" s="24"/>
      <c r="BT397" s="24"/>
      <c r="BU397" s="24"/>
      <c r="BV397" s="24"/>
      <c r="BW397" s="24"/>
      <c r="BX397" s="24"/>
      <c r="BY397" s="24"/>
      <c r="BZ397" s="24"/>
      <c r="CA397" s="24"/>
      <c r="CB397" s="24"/>
      <c r="CC397" s="24"/>
      <c r="CD397" s="24"/>
      <c r="CE397" s="24"/>
      <c r="CF397" s="24"/>
    </row>
    <row r="398" spans="47:84" x14ac:dyDescent="0.15">
      <c r="AU398" s="24"/>
      <c r="AV398" s="24"/>
      <c r="AW398" s="24"/>
      <c r="AX398" s="24"/>
      <c r="AY398" s="24"/>
      <c r="AZ398" s="24"/>
      <c r="BA398" s="24"/>
      <c r="BB398" s="24"/>
      <c r="BC398" s="24"/>
      <c r="BD398" s="24"/>
      <c r="BE398" s="24"/>
      <c r="BF398" s="24"/>
      <c r="BG398" s="24"/>
      <c r="BH398" s="24"/>
      <c r="BI398" s="24"/>
      <c r="BJ398" s="24"/>
      <c r="BK398" s="24"/>
      <c r="BL398" s="24"/>
      <c r="BM398" s="24"/>
      <c r="BN398" s="24"/>
      <c r="BO398" s="24"/>
      <c r="BP398" s="24"/>
      <c r="BQ398" s="24"/>
      <c r="BR398" s="24"/>
      <c r="BS398" s="24"/>
      <c r="BT398" s="24"/>
      <c r="BU398" s="24"/>
      <c r="BV398" s="24"/>
      <c r="BW398" s="24"/>
      <c r="BX398" s="24"/>
      <c r="BY398" s="24"/>
      <c r="BZ398" s="24"/>
      <c r="CA398" s="24"/>
      <c r="CB398" s="24"/>
      <c r="CC398" s="24"/>
      <c r="CD398" s="24"/>
      <c r="CE398" s="24"/>
      <c r="CF398" s="24"/>
    </row>
    <row r="399" spans="47:84" x14ac:dyDescent="0.15">
      <c r="AU399" s="24"/>
      <c r="AV399" s="24"/>
      <c r="AW399" s="24"/>
      <c r="AX399" s="24"/>
      <c r="AY399" s="24"/>
      <c r="AZ399" s="24"/>
      <c r="BA399" s="24"/>
      <c r="BB399" s="24"/>
      <c r="BC399" s="24"/>
      <c r="BD399" s="24"/>
      <c r="BE399" s="24"/>
      <c r="BF399" s="24"/>
      <c r="BG399" s="24"/>
      <c r="BH399" s="24"/>
      <c r="BI399" s="24"/>
      <c r="BJ399" s="24"/>
      <c r="BK399" s="24"/>
      <c r="BL399" s="24"/>
      <c r="BM399" s="24"/>
      <c r="BN399" s="24"/>
      <c r="BO399" s="24"/>
      <c r="BP399" s="24"/>
      <c r="BQ399" s="24"/>
      <c r="BR399" s="24"/>
      <c r="BS399" s="24"/>
      <c r="BT399" s="24"/>
      <c r="BU399" s="24"/>
      <c r="BV399" s="24"/>
      <c r="BW399" s="24"/>
      <c r="BX399" s="24"/>
      <c r="BY399" s="24"/>
      <c r="BZ399" s="24"/>
      <c r="CA399" s="24"/>
      <c r="CB399" s="24"/>
      <c r="CC399" s="24"/>
      <c r="CD399" s="24"/>
      <c r="CE399" s="24"/>
      <c r="CF399" s="24"/>
    </row>
    <row r="400" spans="47:84" x14ac:dyDescent="0.15">
      <c r="AU400" s="24"/>
      <c r="AV400" s="24"/>
      <c r="AW400" s="24"/>
      <c r="AX400" s="24"/>
      <c r="AY400" s="24"/>
      <c r="AZ400" s="24"/>
      <c r="BA400" s="24"/>
      <c r="BB400" s="24"/>
      <c r="BC400" s="24"/>
      <c r="BD400" s="24"/>
      <c r="BE400" s="24"/>
      <c r="BF400" s="24"/>
      <c r="BG400" s="24"/>
      <c r="BH400" s="24"/>
      <c r="BI400" s="24"/>
      <c r="BJ400" s="24"/>
      <c r="BK400" s="24"/>
      <c r="BL400" s="24"/>
      <c r="BM400" s="24"/>
      <c r="BN400" s="24"/>
      <c r="BO400" s="24"/>
      <c r="BP400" s="24"/>
      <c r="BQ400" s="24"/>
      <c r="BR400" s="24"/>
      <c r="BS400" s="24"/>
      <c r="BT400" s="24"/>
      <c r="BU400" s="24"/>
      <c r="BV400" s="24"/>
      <c r="BW400" s="24"/>
      <c r="BX400" s="24"/>
      <c r="BY400" s="24"/>
      <c r="BZ400" s="24"/>
      <c r="CA400" s="24"/>
      <c r="CB400" s="24"/>
      <c r="CC400" s="24"/>
      <c r="CD400" s="24"/>
      <c r="CE400" s="24"/>
      <c r="CF400" s="24"/>
    </row>
    <row r="401" spans="47:84" x14ac:dyDescent="0.15">
      <c r="AU401" s="24"/>
      <c r="AV401" s="24"/>
      <c r="AW401" s="24"/>
      <c r="AX401" s="24"/>
      <c r="AY401" s="24"/>
      <c r="AZ401" s="24"/>
      <c r="BA401" s="24"/>
      <c r="BB401" s="24"/>
      <c r="BC401" s="24"/>
      <c r="BD401" s="24"/>
      <c r="BE401" s="24"/>
      <c r="BF401" s="24"/>
      <c r="BG401" s="24"/>
      <c r="BH401" s="24"/>
      <c r="BI401" s="24"/>
      <c r="BJ401" s="24"/>
      <c r="BK401" s="24"/>
      <c r="BL401" s="24"/>
      <c r="BM401" s="24"/>
      <c r="BN401" s="24"/>
      <c r="BO401" s="24"/>
      <c r="BP401" s="24"/>
      <c r="BQ401" s="24"/>
      <c r="BR401" s="24"/>
      <c r="BS401" s="24"/>
      <c r="BT401" s="24"/>
      <c r="BU401" s="24"/>
      <c r="BV401" s="24"/>
      <c r="BW401" s="24"/>
      <c r="BX401" s="24"/>
      <c r="BY401" s="24"/>
      <c r="BZ401" s="24"/>
      <c r="CA401" s="24"/>
      <c r="CB401" s="24"/>
      <c r="CC401" s="24"/>
      <c r="CD401" s="24"/>
      <c r="CE401" s="24"/>
      <c r="CF401" s="24"/>
    </row>
    <row r="402" spans="47:84" x14ac:dyDescent="0.15">
      <c r="AU402" s="24"/>
      <c r="AV402" s="24"/>
      <c r="AW402" s="24"/>
      <c r="AX402" s="24"/>
      <c r="AY402" s="24"/>
      <c r="AZ402" s="24"/>
      <c r="BA402" s="24"/>
      <c r="BB402" s="24"/>
      <c r="BC402" s="24"/>
      <c r="BD402" s="24"/>
      <c r="BE402" s="24"/>
      <c r="BF402" s="24"/>
      <c r="BG402" s="24"/>
      <c r="BH402" s="24"/>
      <c r="BI402" s="24"/>
      <c r="BJ402" s="24"/>
      <c r="BK402" s="24"/>
      <c r="BL402" s="24"/>
      <c r="BM402" s="24"/>
      <c r="BN402" s="24"/>
      <c r="BO402" s="24"/>
      <c r="BP402" s="24"/>
      <c r="BQ402" s="24"/>
      <c r="BR402" s="24"/>
      <c r="BS402" s="24"/>
      <c r="BT402" s="24"/>
      <c r="BU402" s="24"/>
      <c r="BV402" s="24"/>
      <c r="BW402" s="24"/>
      <c r="BX402" s="24"/>
      <c r="BY402" s="24"/>
      <c r="BZ402" s="24"/>
      <c r="CA402" s="24"/>
      <c r="CB402" s="24"/>
      <c r="CC402" s="24"/>
      <c r="CD402" s="24"/>
      <c r="CE402" s="24"/>
      <c r="CF402" s="24"/>
    </row>
    <row r="403" spans="47:84" x14ac:dyDescent="0.15">
      <c r="AU403" s="24"/>
      <c r="AV403" s="24"/>
      <c r="AW403" s="24"/>
      <c r="AX403" s="24"/>
      <c r="AY403" s="24"/>
      <c r="AZ403" s="24"/>
      <c r="BA403" s="24"/>
      <c r="BB403" s="24"/>
      <c r="BC403" s="24"/>
      <c r="BD403" s="24"/>
      <c r="BE403" s="24"/>
      <c r="BF403" s="24"/>
      <c r="BG403" s="24"/>
      <c r="BH403" s="24"/>
      <c r="BI403" s="24"/>
      <c r="BJ403" s="24"/>
      <c r="BK403" s="24"/>
      <c r="BL403" s="24"/>
      <c r="BM403" s="24"/>
      <c r="BN403" s="24"/>
      <c r="BO403" s="24"/>
      <c r="BP403" s="24"/>
      <c r="BQ403" s="24"/>
      <c r="BR403" s="24"/>
      <c r="BS403" s="24"/>
      <c r="BT403" s="24"/>
      <c r="BU403" s="24"/>
      <c r="BV403" s="24"/>
      <c r="BW403" s="24"/>
      <c r="BX403" s="24"/>
      <c r="BY403" s="24"/>
      <c r="BZ403" s="24"/>
      <c r="CA403" s="24"/>
      <c r="CB403" s="24"/>
      <c r="CC403" s="24"/>
      <c r="CD403" s="24"/>
      <c r="CE403" s="24"/>
      <c r="CF403" s="24"/>
    </row>
    <row r="404" spans="47:84" x14ac:dyDescent="0.15">
      <c r="AU404" s="24"/>
      <c r="AV404" s="24"/>
      <c r="AW404" s="24"/>
      <c r="AX404" s="24"/>
      <c r="AY404" s="24"/>
      <c r="AZ404" s="24"/>
      <c r="BA404" s="24"/>
      <c r="BB404" s="24"/>
      <c r="BC404" s="24"/>
      <c r="BD404" s="24"/>
      <c r="BE404" s="24"/>
      <c r="BF404" s="24"/>
      <c r="BG404" s="24"/>
      <c r="BH404" s="24"/>
      <c r="BI404" s="24"/>
      <c r="BJ404" s="24"/>
      <c r="BK404" s="24"/>
      <c r="BL404" s="24"/>
      <c r="BM404" s="24"/>
      <c r="BN404" s="24"/>
      <c r="BO404" s="24"/>
      <c r="BP404" s="24"/>
      <c r="BQ404" s="24"/>
      <c r="BR404" s="24"/>
      <c r="BS404" s="24"/>
      <c r="BT404" s="24"/>
      <c r="BU404" s="24"/>
      <c r="BV404" s="24"/>
      <c r="BW404" s="24"/>
      <c r="BX404" s="24"/>
      <c r="BY404" s="24"/>
      <c r="BZ404" s="24"/>
      <c r="CA404" s="24"/>
      <c r="CB404" s="24"/>
      <c r="CC404" s="24"/>
      <c r="CD404" s="24"/>
      <c r="CE404" s="24"/>
      <c r="CF404" s="24"/>
    </row>
    <row r="405" spans="47:84" x14ac:dyDescent="0.15">
      <c r="AU405" s="24"/>
      <c r="AV405" s="24"/>
      <c r="AW405" s="24"/>
      <c r="AX405" s="24"/>
      <c r="AY405" s="24"/>
      <c r="AZ405" s="24"/>
      <c r="BA405" s="24"/>
      <c r="BB405" s="24"/>
      <c r="BC405" s="24"/>
      <c r="BD405" s="24"/>
      <c r="BE405" s="24"/>
      <c r="BF405" s="24"/>
      <c r="BG405" s="24"/>
      <c r="BH405" s="24"/>
      <c r="BI405" s="24"/>
      <c r="BJ405" s="24"/>
      <c r="BK405" s="24"/>
      <c r="BL405" s="24"/>
      <c r="BM405" s="24"/>
      <c r="BN405" s="24"/>
      <c r="BO405" s="24"/>
      <c r="BP405" s="24"/>
      <c r="BQ405" s="24"/>
      <c r="BR405" s="24"/>
      <c r="BS405" s="24"/>
      <c r="BT405" s="24"/>
      <c r="BU405" s="24"/>
      <c r="BV405" s="24"/>
      <c r="BW405" s="24"/>
      <c r="BX405" s="24"/>
      <c r="BY405" s="24"/>
      <c r="BZ405" s="24"/>
      <c r="CA405" s="24"/>
      <c r="CB405" s="24"/>
      <c r="CC405" s="24"/>
      <c r="CD405" s="24"/>
      <c r="CE405" s="24"/>
      <c r="CF405" s="24"/>
    </row>
    <row r="406" spans="47:84" x14ac:dyDescent="0.15">
      <c r="AU406" s="24"/>
      <c r="AV406" s="24"/>
      <c r="AW406" s="24"/>
      <c r="AX406" s="24"/>
      <c r="AY406" s="24"/>
      <c r="AZ406" s="24"/>
      <c r="BA406" s="24"/>
      <c r="BB406" s="24"/>
      <c r="BC406" s="24"/>
      <c r="BD406" s="24"/>
      <c r="BE406" s="24"/>
      <c r="BF406" s="24"/>
      <c r="BG406" s="24"/>
      <c r="BH406" s="24"/>
      <c r="BI406" s="24"/>
      <c r="BJ406" s="24"/>
      <c r="BK406" s="24"/>
      <c r="BL406" s="24"/>
      <c r="BM406" s="24"/>
      <c r="BN406" s="24"/>
      <c r="BO406" s="24"/>
      <c r="BP406" s="24"/>
      <c r="BQ406" s="24"/>
      <c r="BR406" s="24"/>
      <c r="BS406" s="24"/>
      <c r="BT406" s="24"/>
      <c r="BU406" s="24"/>
      <c r="BV406" s="24"/>
      <c r="BW406" s="24"/>
      <c r="BX406" s="24"/>
      <c r="BY406" s="24"/>
      <c r="BZ406" s="24"/>
      <c r="CA406" s="24"/>
      <c r="CB406" s="24"/>
      <c r="CC406" s="24"/>
      <c r="CD406" s="24"/>
      <c r="CE406" s="24"/>
      <c r="CF406" s="24"/>
    </row>
    <row r="407" spans="47:84" x14ac:dyDescent="0.15">
      <c r="AU407" s="24"/>
      <c r="AV407" s="24"/>
      <c r="AW407" s="24"/>
      <c r="AX407" s="24"/>
      <c r="AY407" s="24"/>
      <c r="AZ407" s="24"/>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c r="CC407" s="24"/>
      <c r="CD407" s="24"/>
      <c r="CE407" s="24"/>
      <c r="CF407" s="24"/>
    </row>
    <row r="408" spans="47:84" x14ac:dyDescent="0.15">
      <c r="AU408" s="24"/>
      <c r="AV408" s="24"/>
      <c r="AW408" s="24"/>
      <c r="AX408" s="24"/>
      <c r="AY408" s="24"/>
      <c r="AZ408" s="24"/>
      <c r="BA408" s="24"/>
      <c r="BB408" s="24"/>
      <c r="BC408" s="24"/>
      <c r="BD408" s="24"/>
      <c r="BE408" s="24"/>
      <c r="BF408" s="24"/>
      <c r="BG408" s="24"/>
      <c r="BH408" s="24"/>
      <c r="BI408" s="24"/>
      <c r="BJ408" s="24"/>
      <c r="BK408" s="24"/>
      <c r="BL408" s="24"/>
      <c r="BM408" s="24"/>
      <c r="BN408" s="24"/>
      <c r="BO408" s="24"/>
      <c r="BP408" s="24"/>
      <c r="BQ408" s="24"/>
      <c r="BR408" s="24"/>
      <c r="BS408" s="24"/>
      <c r="BT408" s="24"/>
      <c r="BU408" s="24"/>
      <c r="BV408" s="24"/>
      <c r="BW408" s="24"/>
      <c r="BX408" s="24"/>
      <c r="BY408" s="24"/>
      <c r="BZ408" s="24"/>
      <c r="CA408" s="24"/>
      <c r="CB408" s="24"/>
      <c r="CC408" s="24"/>
      <c r="CD408" s="24"/>
      <c r="CE408" s="24"/>
      <c r="CF408" s="24"/>
    </row>
    <row r="409" spans="47:84" x14ac:dyDescent="0.15">
      <c r="AU409" s="24"/>
      <c r="AV409" s="24"/>
      <c r="AW409" s="24"/>
      <c r="AX409" s="24"/>
      <c r="AY409" s="24"/>
      <c r="AZ409" s="24"/>
      <c r="BA409" s="24"/>
      <c r="BB409" s="24"/>
      <c r="BC409" s="24"/>
      <c r="BD409" s="24"/>
      <c r="BE409" s="24"/>
      <c r="BF409" s="24"/>
      <c r="BG409" s="24"/>
      <c r="BH409" s="24"/>
      <c r="BI409" s="24"/>
      <c r="BJ409" s="24"/>
      <c r="BK409" s="24"/>
      <c r="BL409" s="24"/>
      <c r="BM409" s="24"/>
      <c r="BN409" s="24"/>
      <c r="BO409" s="24"/>
      <c r="BP409" s="24"/>
      <c r="BQ409" s="24"/>
      <c r="BR409" s="24"/>
      <c r="BS409" s="24"/>
      <c r="BT409" s="24"/>
      <c r="BU409" s="24"/>
      <c r="BV409" s="24"/>
      <c r="BW409" s="24"/>
      <c r="BX409" s="24"/>
      <c r="BY409" s="24"/>
      <c r="BZ409" s="24"/>
      <c r="CA409" s="24"/>
      <c r="CB409" s="24"/>
      <c r="CC409" s="24"/>
      <c r="CD409" s="24"/>
      <c r="CE409" s="24"/>
      <c r="CF409" s="24"/>
    </row>
    <row r="410" spans="47:84" x14ac:dyDescent="0.15">
      <c r="AU410" s="24"/>
      <c r="AV410" s="24"/>
      <c r="AW410" s="24"/>
      <c r="AX410" s="24"/>
      <c r="AY410" s="24"/>
      <c r="AZ410" s="24"/>
      <c r="BA410" s="24"/>
      <c r="BB410" s="24"/>
      <c r="BC410" s="24"/>
      <c r="BD410" s="24"/>
      <c r="BE410" s="24"/>
      <c r="BF410" s="24"/>
      <c r="BG410" s="24"/>
      <c r="BH410" s="24"/>
      <c r="BI410" s="24"/>
      <c r="BJ410" s="24"/>
      <c r="BK410" s="24"/>
      <c r="BL410" s="24"/>
      <c r="BM410" s="24"/>
      <c r="BN410" s="24"/>
      <c r="BO410" s="24"/>
      <c r="BP410" s="24"/>
      <c r="BQ410" s="24"/>
      <c r="BR410" s="24"/>
      <c r="BS410" s="24"/>
      <c r="BT410" s="24"/>
      <c r="BU410" s="24"/>
      <c r="BV410" s="24"/>
      <c r="BW410" s="24"/>
      <c r="BX410" s="24"/>
      <c r="BY410" s="24"/>
      <c r="BZ410" s="24"/>
      <c r="CA410" s="24"/>
      <c r="CB410" s="24"/>
      <c r="CC410" s="24"/>
      <c r="CD410" s="24"/>
      <c r="CE410" s="24"/>
      <c r="CF410" s="24"/>
    </row>
    <row r="411" spans="47:84" x14ac:dyDescent="0.15">
      <c r="AU411" s="24"/>
      <c r="AV411" s="24"/>
      <c r="AW411" s="24"/>
      <c r="AX411" s="24"/>
      <c r="AY411" s="24"/>
      <c r="AZ411" s="24"/>
      <c r="BA411" s="24"/>
      <c r="BB411" s="24"/>
      <c r="BC411" s="24"/>
      <c r="BD411" s="24"/>
      <c r="BE411" s="24"/>
      <c r="BF411" s="24"/>
      <c r="BG411" s="24"/>
      <c r="BH411" s="24"/>
      <c r="BI411" s="24"/>
      <c r="BJ411" s="24"/>
      <c r="BK411" s="24"/>
      <c r="BL411" s="24"/>
      <c r="BM411" s="24"/>
      <c r="BN411" s="24"/>
      <c r="BO411" s="24"/>
      <c r="BP411" s="24"/>
      <c r="BQ411" s="24"/>
      <c r="BR411" s="24"/>
      <c r="BS411" s="24"/>
      <c r="BT411" s="24"/>
      <c r="BU411" s="24"/>
      <c r="BV411" s="24"/>
      <c r="BW411" s="24"/>
      <c r="BX411" s="24"/>
      <c r="BY411" s="24"/>
      <c r="BZ411" s="24"/>
      <c r="CA411" s="24"/>
      <c r="CB411" s="24"/>
      <c r="CC411" s="24"/>
      <c r="CD411" s="24"/>
      <c r="CE411" s="24"/>
      <c r="CF411" s="24"/>
    </row>
    <row r="412" spans="47:84" x14ac:dyDescent="0.15">
      <c r="AU412" s="24"/>
      <c r="AV412" s="24"/>
      <c r="AW412" s="24"/>
      <c r="AX412" s="24"/>
      <c r="AY412" s="24"/>
      <c r="AZ412" s="24"/>
      <c r="BA412" s="24"/>
      <c r="BB412" s="24"/>
      <c r="BC412" s="24"/>
      <c r="BD412" s="24"/>
      <c r="BE412" s="24"/>
      <c r="BF412" s="24"/>
      <c r="BG412" s="24"/>
      <c r="BH412" s="24"/>
      <c r="BI412" s="24"/>
      <c r="BJ412" s="24"/>
      <c r="BK412" s="24"/>
      <c r="BL412" s="24"/>
      <c r="BM412" s="24"/>
      <c r="BN412" s="24"/>
      <c r="BO412" s="24"/>
      <c r="BP412" s="24"/>
      <c r="BQ412" s="24"/>
      <c r="BR412" s="24"/>
      <c r="BS412" s="24"/>
      <c r="BT412" s="24"/>
      <c r="BU412" s="24"/>
      <c r="BV412" s="24"/>
      <c r="BW412" s="24"/>
      <c r="BX412" s="24"/>
      <c r="BY412" s="24"/>
      <c r="BZ412" s="24"/>
      <c r="CA412" s="24"/>
      <c r="CB412" s="24"/>
      <c r="CC412" s="24"/>
      <c r="CD412" s="24"/>
      <c r="CE412" s="24"/>
      <c r="CF412" s="24"/>
    </row>
    <row r="413" spans="47:84" x14ac:dyDescent="0.15">
      <c r="AU413" s="24"/>
      <c r="AV413" s="24"/>
      <c r="AW413" s="24"/>
      <c r="AX413" s="24"/>
      <c r="AY413" s="24"/>
      <c r="AZ413" s="24"/>
      <c r="BA413" s="24"/>
      <c r="BB413" s="24"/>
      <c r="BC413" s="24"/>
      <c r="BD413" s="24"/>
      <c r="BE413" s="24"/>
      <c r="BF413" s="24"/>
      <c r="BG413" s="24"/>
      <c r="BH413" s="24"/>
      <c r="BI413" s="24"/>
      <c r="BJ413" s="24"/>
      <c r="BK413" s="24"/>
      <c r="BL413" s="24"/>
      <c r="BM413" s="24"/>
      <c r="BN413" s="24"/>
      <c r="BO413" s="24"/>
      <c r="BP413" s="24"/>
      <c r="BQ413" s="24"/>
      <c r="BR413" s="24"/>
      <c r="BS413" s="24"/>
      <c r="BT413" s="24"/>
      <c r="BU413" s="24"/>
      <c r="BV413" s="24"/>
      <c r="BW413" s="24"/>
      <c r="BX413" s="24"/>
      <c r="BY413" s="24"/>
      <c r="BZ413" s="24"/>
      <c r="CA413" s="24"/>
      <c r="CB413" s="24"/>
      <c r="CC413" s="24"/>
      <c r="CD413" s="24"/>
      <c r="CE413" s="24"/>
      <c r="CF413" s="24"/>
    </row>
    <row r="414" spans="47:84" x14ac:dyDescent="0.15">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row>
    <row r="415" spans="47:84" x14ac:dyDescent="0.15">
      <c r="AU415" s="24"/>
      <c r="AV415" s="24"/>
      <c r="AW415" s="24"/>
      <c r="AX415" s="24"/>
      <c r="AY415" s="24"/>
      <c r="AZ415" s="24"/>
      <c r="BA415" s="24"/>
      <c r="BB415" s="24"/>
      <c r="BC415" s="24"/>
      <c r="BD415" s="24"/>
      <c r="BE415" s="24"/>
      <c r="BF415" s="24"/>
      <c r="BG415" s="24"/>
      <c r="BH415" s="24"/>
      <c r="BI415" s="24"/>
      <c r="BJ415" s="24"/>
      <c r="BK415" s="24"/>
      <c r="BL415" s="24"/>
      <c r="BM415" s="24"/>
      <c r="BN415" s="24"/>
      <c r="BO415" s="24"/>
      <c r="BP415" s="24"/>
      <c r="BQ415" s="24"/>
      <c r="BR415" s="24"/>
      <c r="BS415" s="24"/>
      <c r="BT415" s="24"/>
      <c r="BU415" s="24"/>
      <c r="BV415" s="24"/>
      <c r="BW415" s="24"/>
      <c r="BX415" s="24"/>
      <c r="BY415" s="24"/>
      <c r="BZ415" s="24"/>
      <c r="CA415" s="24"/>
      <c r="CB415" s="24"/>
      <c r="CC415" s="24"/>
      <c r="CD415" s="24"/>
      <c r="CE415" s="24"/>
      <c r="CF415" s="24"/>
    </row>
    <row r="416" spans="47:84" x14ac:dyDescent="0.15">
      <c r="AU416" s="24"/>
      <c r="AV416" s="24"/>
      <c r="AW416" s="24"/>
      <c r="AX416" s="24"/>
      <c r="AY416" s="24"/>
      <c r="AZ416" s="24"/>
      <c r="BA416" s="24"/>
      <c r="BB416" s="24"/>
      <c r="BC416" s="24"/>
      <c r="BD416" s="24"/>
      <c r="BE416" s="24"/>
      <c r="BF416" s="24"/>
      <c r="BG416" s="24"/>
      <c r="BH416" s="24"/>
      <c r="BI416" s="24"/>
      <c r="BJ416" s="24"/>
      <c r="BK416" s="24"/>
      <c r="BL416" s="24"/>
      <c r="BM416" s="24"/>
      <c r="BN416" s="24"/>
      <c r="BO416" s="24"/>
      <c r="BP416" s="24"/>
      <c r="BQ416" s="24"/>
      <c r="BR416" s="24"/>
      <c r="BS416" s="24"/>
      <c r="BT416" s="24"/>
      <c r="BU416" s="24"/>
      <c r="BV416" s="24"/>
      <c r="BW416" s="24"/>
      <c r="BX416" s="24"/>
      <c r="BY416" s="24"/>
      <c r="BZ416" s="24"/>
      <c r="CA416" s="24"/>
      <c r="CB416" s="24"/>
      <c r="CC416" s="24"/>
      <c r="CD416" s="24"/>
      <c r="CE416" s="24"/>
      <c r="CF416" s="24"/>
    </row>
    <row r="417" spans="47:84" x14ac:dyDescent="0.15">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c r="CF417" s="24"/>
    </row>
    <row r="418" spans="47:84" x14ac:dyDescent="0.15">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24"/>
      <c r="CB418" s="24"/>
      <c r="CC418" s="24"/>
      <c r="CD418" s="24"/>
      <c r="CE418" s="24"/>
      <c r="CF418" s="24"/>
    </row>
    <row r="419" spans="47:84" x14ac:dyDescent="0.15">
      <c r="AU419" s="24"/>
      <c r="AV419" s="24"/>
      <c r="AW419" s="24"/>
      <c r="AX419" s="24"/>
      <c r="AY419" s="24"/>
      <c r="AZ419" s="24"/>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24"/>
      <c r="CB419" s="24"/>
      <c r="CC419" s="24"/>
      <c r="CD419" s="24"/>
      <c r="CE419" s="24"/>
      <c r="CF419" s="24"/>
    </row>
    <row r="420" spans="47:84" x14ac:dyDescent="0.15">
      <c r="AU420" s="24"/>
      <c r="AV420" s="24"/>
      <c r="AW420" s="24"/>
      <c r="AX420" s="24"/>
      <c r="AY420" s="24"/>
      <c r="AZ420" s="24"/>
      <c r="BA420" s="24"/>
      <c r="BB420" s="24"/>
      <c r="BC420" s="24"/>
      <c r="BD420" s="24"/>
      <c r="BE420" s="24"/>
      <c r="BF420" s="24"/>
      <c r="BG420" s="24"/>
      <c r="BH420" s="24"/>
      <c r="BI420" s="24"/>
      <c r="BJ420" s="24"/>
      <c r="BK420" s="24"/>
      <c r="BL420" s="24"/>
      <c r="BM420" s="24"/>
      <c r="BN420" s="24"/>
      <c r="BO420" s="24"/>
      <c r="BP420" s="24"/>
      <c r="BQ420" s="24"/>
      <c r="BR420" s="24"/>
      <c r="BS420" s="24"/>
      <c r="BT420" s="24"/>
      <c r="BU420" s="24"/>
      <c r="BV420" s="24"/>
      <c r="BW420" s="24"/>
      <c r="BX420" s="24"/>
      <c r="BY420" s="24"/>
      <c r="BZ420" s="24"/>
      <c r="CA420" s="24"/>
      <c r="CB420" s="24"/>
      <c r="CC420" s="24"/>
      <c r="CD420" s="24"/>
      <c r="CE420" s="24"/>
      <c r="CF420" s="24"/>
    </row>
    <row r="421" spans="47:84" x14ac:dyDescent="0.15">
      <c r="AU421" s="24"/>
      <c r="AV421" s="24"/>
      <c r="AW421" s="24"/>
      <c r="AX421" s="24"/>
      <c r="AY421" s="24"/>
      <c r="AZ421" s="24"/>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24"/>
      <c r="CB421" s="24"/>
      <c r="CC421" s="24"/>
      <c r="CD421" s="24"/>
      <c r="CE421" s="24"/>
      <c r="CF421" s="24"/>
    </row>
    <row r="422" spans="47:84" x14ac:dyDescent="0.15">
      <c r="AU422" s="24"/>
      <c r="AV422" s="24"/>
      <c r="AW422" s="24"/>
      <c r="AX422" s="24"/>
      <c r="AY422" s="24"/>
      <c r="AZ422" s="24"/>
      <c r="BA422" s="24"/>
      <c r="BB422" s="24"/>
      <c r="BC422" s="24"/>
      <c r="BD422" s="24"/>
      <c r="BE422" s="24"/>
      <c r="BF422" s="24"/>
      <c r="BG422" s="24"/>
      <c r="BH422" s="24"/>
      <c r="BI422" s="24"/>
      <c r="BJ422" s="24"/>
      <c r="BK422" s="24"/>
      <c r="BL422" s="24"/>
      <c r="BM422" s="24"/>
      <c r="BN422" s="24"/>
      <c r="BO422" s="24"/>
      <c r="BP422" s="24"/>
      <c r="BQ422" s="24"/>
      <c r="BR422" s="24"/>
      <c r="BS422" s="24"/>
      <c r="BT422" s="24"/>
      <c r="BU422" s="24"/>
      <c r="BV422" s="24"/>
      <c r="BW422" s="24"/>
      <c r="BX422" s="24"/>
      <c r="BY422" s="24"/>
      <c r="BZ422" s="24"/>
      <c r="CA422" s="24"/>
      <c r="CB422" s="24"/>
      <c r="CC422" s="24"/>
      <c r="CD422" s="24"/>
      <c r="CE422" s="24"/>
      <c r="CF422" s="24"/>
    </row>
    <row r="423" spans="47:84" x14ac:dyDescent="0.15">
      <c r="AU423" s="24"/>
      <c r="AV423" s="24"/>
      <c r="AW423" s="24"/>
      <c r="AX423" s="24"/>
      <c r="AY423" s="24"/>
      <c r="AZ423" s="24"/>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24"/>
      <c r="CB423" s="24"/>
      <c r="CC423" s="24"/>
      <c r="CD423" s="24"/>
      <c r="CE423" s="24"/>
      <c r="CF423" s="24"/>
    </row>
    <row r="424" spans="47:84" x14ac:dyDescent="0.15">
      <c r="AU424" s="24"/>
      <c r="AV424" s="24"/>
      <c r="AW424" s="24"/>
      <c r="AX424" s="24"/>
      <c r="AY424" s="24"/>
      <c r="AZ424" s="24"/>
      <c r="BA424" s="24"/>
      <c r="BB424" s="24"/>
      <c r="BC424" s="24"/>
      <c r="BD424" s="24"/>
      <c r="BE424" s="24"/>
      <c r="BF424" s="24"/>
      <c r="BG424" s="24"/>
      <c r="BH424" s="24"/>
      <c r="BI424" s="24"/>
      <c r="BJ424" s="24"/>
      <c r="BK424" s="24"/>
      <c r="BL424" s="24"/>
      <c r="BM424" s="24"/>
      <c r="BN424" s="24"/>
      <c r="BO424" s="24"/>
      <c r="BP424" s="24"/>
      <c r="BQ424" s="24"/>
      <c r="BR424" s="24"/>
      <c r="BS424" s="24"/>
      <c r="BT424" s="24"/>
      <c r="BU424" s="24"/>
      <c r="BV424" s="24"/>
      <c r="BW424" s="24"/>
      <c r="BX424" s="24"/>
      <c r="BY424" s="24"/>
      <c r="BZ424" s="24"/>
      <c r="CA424" s="24"/>
      <c r="CB424" s="24"/>
      <c r="CC424" s="24"/>
      <c r="CD424" s="24"/>
      <c r="CE424" s="24"/>
      <c r="CF424" s="24"/>
    </row>
    <row r="425" spans="47:84" x14ac:dyDescent="0.15">
      <c r="AU425" s="24"/>
      <c r="AV425" s="24"/>
      <c r="AW425" s="24"/>
      <c r="AX425" s="24"/>
      <c r="AY425" s="24"/>
      <c r="AZ425" s="24"/>
      <c r="BA425" s="24"/>
      <c r="BB425" s="24"/>
      <c r="BC425" s="24"/>
      <c r="BD425" s="24"/>
      <c r="BE425" s="24"/>
      <c r="BF425" s="24"/>
      <c r="BG425" s="24"/>
      <c r="BH425" s="24"/>
      <c r="BI425" s="24"/>
      <c r="BJ425" s="24"/>
      <c r="BK425" s="24"/>
      <c r="BL425" s="24"/>
      <c r="BM425" s="24"/>
      <c r="BN425" s="24"/>
      <c r="BO425" s="24"/>
      <c r="BP425" s="24"/>
      <c r="BQ425" s="24"/>
      <c r="BR425" s="24"/>
      <c r="BS425" s="24"/>
      <c r="BT425" s="24"/>
      <c r="BU425" s="24"/>
      <c r="BV425" s="24"/>
      <c r="BW425" s="24"/>
      <c r="BX425" s="24"/>
      <c r="BY425" s="24"/>
      <c r="BZ425" s="24"/>
      <c r="CA425" s="24"/>
      <c r="CB425" s="24"/>
      <c r="CC425" s="24"/>
      <c r="CD425" s="24"/>
      <c r="CE425" s="24"/>
      <c r="CF425" s="24"/>
    </row>
    <row r="426" spans="47:84" x14ac:dyDescent="0.15">
      <c r="AU426" s="24"/>
      <c r="AV426" s="24"/>
      <c r="AW426" s="24"/>
      <c r="AX426" s="24"/>
      <c r="AY426" s="24"/>
      <c r="AZ426" s="24"/>
      <c r="BA426" s="24"/>
      <c r="BB426" s="24"/>
      <c r="BC426" s="24"/>
      <c r="BD426" s="24"/>
      <c r="BE426" s="24"/>
      <c r="BF426" s="24"/>
      <c r="BG426" s="24"/>
      <c r="BH426" s="24"/>
      <c r="BI426" s="24"/>
      <c r="BJ426" s="24"/>
      <c r="BK426" s="24"/>
      <c r="BL426" s="24"/>
      <c r="BM426" s="24"/>
      <c r="BN426" s="24"/>
      <c r="BO426" s="24"/>
      <c r="BP426" s="24"/>
      <c r="BQ426" s="24"/>
      <c r="BR426" s="24"/>
      <c r="BS426" s="24"/>
      <c r="BT426" s="24"/>
      <c r="BU426" s="24"/>
      <c r="BV426" s="24"/>
      <c r="BW426" s="24"/>
      <c r="BX426" s="24"/>
      <c r="BY426" s="24"/>
      <c r="BZ426" s="24"/>
      <c r="CA426" s="24"/>
      <c r="CB426" s="24"/>
      <c r="CC426" s="24"/>
      <c r="CD426" s="24"/>
      <c r="CE426" s="24"/>
      <c r="CF426" s="24"/>
    </row>
    <row r="427" spans="47:84" x14ac:dyDescent="0.15">
      <c r="AU427" s="24"/>
      <c r="AV427" s="24"/>
      <c r="AW427" s="24"/>
      <c r="AX427" s="24"/>
      <c r="AY427" s="24"/>
      <c r="AZ427" s="24"/>
      <c r="BA427" s="24"/>
      <c r="BB427" s="24"/>
      <c r="BC427" s="24"/>
      <c r="BD427" s="24"/>
      <c r="BE427" s="24"/>
      <c r="BF427" s="24"/>
      <c r="BG427" s="24"/>
      <c r="BH427" s="24"/>
      <c r="BI427" s="24"/>
      <c r="BJ427" s="24"/>
      <c r="BK427" s="24"/>
      <c r="BL427" s="24"/>
      <c r="BM427" s="24"/>
      <c r="BN427" s="24"/>
      <c r="BO427" s="24"/>
      <c r="BP427" s="24"/>
      <c r="BQ427" s="24"/>
      <c r="BR427" s="24"/>
      <c r="BS427" s="24"/>
      <c r="BT427" s="24"/>
      <c r="BU427" s="24"/>
      <c r="BV427" s="24"/>
      <c r="BW427" s="24"/>
      <c r="BX427" s="24"/>
      <c r="BY427" s="24"/>
      <c r="BZ427" s="24"/>
      <c r="CA427" s="24"/>
      <c r="CB427" s="24"/>
      <c r="CC427" s="24"/>
      <c r="CD427" s="24"/>
      <c r="CE427" s="24"/>
      <c r="CF427" s="24"/>
    </row>
    <row r="428" spans="47:84" x14ac:dyDescent="0.15">
      <c r="AU428" s="24"/>
      <c r="AV428" s="24"/>
      <c r="AW428" s="24"/>
      <c r="AX428" s="24"/>
      <c r="AY428" s="24"/>
      <c r="AZ428" s="24"/>
      <c r="BA428" s="24"/>
      <c r="BB428" s="24"/>
      <c r="BC428" s="24"/>
      <c r="BD428" s="24"/>
      <c r="BE428" s="24"/>
      <c r="BF428" s="24"/>
      <c r="BG428" s="24"/>
      <c r="BH428" s="24"/>
      <c r="BI428" s="24"/>
      <c r="BJ428" s="24"/>
      <c r="BK428" s="24"/>
      <c r="BL428" s="24"/>
      <c r="BM428" s="24"/>
      <c r="BN428" s="24"/>
      <c r="BO428" s="24"/>
      <c r="BP428" s="24"/>
      <c r="BQ428" s="24"/>
      <c r="BR428" s="24"/>
      <c r="BS428" s="24"/>
      <c r="BT428" s="24"/>
      <c r="BU428" s="24"/>
      <c r="BV428" s="24"/>
      <c r="BW428" s="24"/>
      <c r="BX428" s="24"/>
      <c r="BY428" s="24"/>
      <c r="BZ428" s="24"/>
      <c r="CA428" s="24"/>
      <c r="CB428" s="24"/>
      <c r="CC428" s="24"/>
      <c r="CD428" s="24"/>
      <c r="CE428" s="24"/>
      <c r="CF428" s="24"/>
    </row>
    <row r="429" spans="47:84" x14ac:dyDescent="0.15">
      <c r="AU429" s="24"/>
      <c r="AV429" s="24"/>
      <c r="AW429" s="24"/>
      <c r="AX429" s="24"/>
      <c r="AY429" s="24"/>
      <c r="AZ429" s="24"/>
      <c r="BA429" s="24"/>
      <c r="BB429" s="24"/>
      <c r="BC429" s="24"/>
      <c r="BD429" s="24"/>
      <c r="BE429" s="24"/>
      <c r="BF429" s="24"/>
      <c r="BG429" s="24"/>
      <c r="BH429" s="24"/>
      <c r="BI429" s="24"/>
      <c r="BJ429" s="24"/>
      <c r="BK429" s="24"/>
      <c r="BL429" s="24"/>
      <c r="BM429" s="24"/>
      <c r="BN429" s="24"/>
      <c r="BO429" s="24"/>
      <c r="BP429" s="24"/>
      <c r="BQ429" s="24"/>
      <c r="BR429" s="24"/>
      <c r="BS429" s="24"/>
      <c r="BT429" s="24"/>
      <c r="BU429" s="24"/>
      <c r="BV429" s="24"/>
      <c r="BW429" s="24"/>
      <c r="BX429" s="24"/>
      <c r="BY429" s="24"/>
      <c r="BZ429" s="24"/>
      <c r="CA429" s="24"/>
      <c r="CB429" s="24"/>
      <c r="CC429" s="24"/>
      <c r="CD429" s="24"/>
      <c r="CE429" s="24"/>
      <c r="CF429" s="24"/>
    </row>
    <row r="430" spans="47:84" x14ac:dyDescent="0.15">
      <c r="AU430" s="24"/>
      <c r="AV430" s="24"/>
      <c r="AW430" s="24"/>
      <c r="AX430" s="24"/>
      <c r="AY430" s="24"/>
      <c r="AZ430" s="24"/>
      <c r="BA430" s="24"/>
      <c r="BB430" s="24"/>
      <c r="BC430" s="24"/>
      <c r="BD430" s="24"/>
      <c r="BE430" s="24"/>
      <c r="BF430" s="24"/>
      <c r="BG430" s="24"/>
      <c r="BH430" s="24"/>
      <c r="BI430" s="24"/>
      <c r="BJ430" s="24"/>
      <c r="BK430" s="24"/>
      <c r="BL430" s="24"/>
      <c r="BM430" s="24"/>
      <c r="BN430" s="24"/>
      <c r="BO430" s="24"/>
      <c r="BP430" s="24"/>
      <c r="BQ430" s="24"/>
      <c r="BR430" s="24"/>
      <c r="BS430" s="24"/>
      <c r="BT430" s="24"/>
      <c r="BU430" s="24"/>
      <c r="BV430" s="24"/>
      <c r="BW430" s="24"/>
      <c r="BX430" s="24"/>
      <c r="BY430" s="24"/>
      <c r="BZ430" s="24"/>
      <c r="CA430" s="24"/>
      <c r="CB430" s="24"/>
      <c r="CC430" s="24"/>
      <c r="CD430" s="24"/>
      <c r="CE430" s="24"/>
      <c r="CF430" s="24"/>
    </row>
    <row r="431" spans="47:84" x14ac:dyDescent="0.15">
      <c r="AU431" s="24"/>
      <c r="AV431" s="24"/>
      <c r="AW431" s="24"/>
      <c r="AX431" s="24"/>
      <c r="AY431" s="24"/>
      <c r="AZ431" s="24"/>
      <c r="BA431" s="24"/>
      <c r="BB431" s="24"/>
      <c r="BC431" s="24"/>
      <c r="BD431" s="24"/>
      <c r="BE431" s="24"/>
      <c r="BF431" s="24"/>
      <c r="BG431" s="24"/>
      <c r="BH431" s="24"/>
      <c r="BI431" s="24"/>
      <c r="BJ431" s="24"/>
      <c r="BK431" s="24"/>
      <c r="BL431" s="24"/>
      <c r="BM431" s="24"/>
      <c r="BN431" s="24"/>
      <c r="BO431" s="24"/>
      <c r="BP431" s="24"/>
      <c r="BQ431" s="24"/>
      <c r="BR431" s="24"/>
      <c r="BS431" s="24"/>
      <c r="BT431" s="24"/>
      <c r="BU431" s="24"/>
      <c r="BV431" s="24"/>
      <c r="BW431" s="24"/>
      <c r="BX431" s="24"/>
      <c r="BY431" s="24"/>
      <c r="BZ431" s="24"/>
      <c r="CA431" s="24"/>
      <c r="CB431" s="24"/>
      <c r="CC431" s="24"/>
      <c r="CD431" s="24"/>
      <c r="CE431" s="24"/>
      <c r="CF431" s="24"/>
    </row>
    <row r="432" spans="47:84" x14ac:dyDescent="0.15">
      <c r="AU432" s="24"/>
      <c r="AV432" s="24"/>
      <c r="AW432" s="24"/>
      <c r="AX432" s="24"/>
      <c r="AY432" s="24"/>
      <c r="AZ432" s="24"/>
      <c r="BA432" s="24"/>
      <c r="BB432" s="24"/>
      <c r="BC432" s="24"/>
      <c r="BD432" s="24"/>
      <c r="BE432" s="24"/>
      <c r="BF432" s="24"/>
      <c r="BG432" s="24"/>
      <c r="BH432" s="24"/>
      <c r="BI432" s="24"/>
      <c r="BJ432" s="24"/>
      <c r="BK432" s="24"/>
      <c r="BL432" s="24"/>
      <c r="BM432" s="24"/>
      <c r="BN432" s="24"/>
      <c r="BO432" s="24"/>
      <c r="BP432" s="24"/>
      <c r="BQ432" s="24"/>
      <c r="BR432" s="24"/>
      <c r="BS432" s="24"/>
      <c r="BT432" s="24"/>
      <c r="BU432" s="24"/>
      <c r="BV432" s="24"/>
      <c r="BW432" s="24"/>
      <c r="BX432" s="24"/>
      <c r="BY432" s="24"/>
      <c r="BZ432" s="24"/>
      <c r="CA432" s="24"/>
      <c r="CB432" s="24"/>
      <c r="CC432" s="24"/>
      <c r="CD432" s="24"/>
      <c r="CE432" s="24"/>
      <c r="CF432" s="24"/>
    </row>
    <row r="433" spans="47:84" x14ac:dyDescent="0.15">
      <c r="AU433" s="24"/>
      <c r="AV433" s="24"/>
      <c r="AW433" s="24"/>
      <c r="AX433" s="24"/>
      <c r="AY433" s="24"/>
      <c r="AZ433" s="24"/>
      <c r="BA433" s="24"/>
      <c r="BB433" s="24"/>
      <c r="BC433" s="24"/>
      <c r="BD433" s="24"/>
      <c r="BE433" s="24"/>
      <c r="BF433" s="24"/>
      <c r="BG433" s="24"/>
      <c r="BH433" s="24"/>
      <c r="BI433" s="24"/>
      <c r="BJ433" s="24"/>
      <c r="BK433" s="24"/>
      <c r="BL433" s="24"/>
      <c r="BM433" s="24"/>
      <c r="BN433" s="24"/>
      <c r="BO433" s="24"/>
      <c r="BP433" s="24"/>
      <c r="BQ433" s="24"/>
      <c r="BR433" s="24"/>
      <c r="BS433" s="24"/>
      <c r="BT433" s="24"/>
      <c r="BU433" s="24"/>
      <c r="BV433" s="24"/>
      <c r="BW433" s="24"/>
      <c r="BX433" s="24"/>
      <c r="BY433" s="24"/>
      <c r="BZ433" s="24"/>
      <c r="CA433" s="24"/>
      <c r="CB433" s="24"/>
      <c r="CC433" s="24"/>
      <c r="CD433" s="24"/>
      <c r="CE433" s="24"/>
      <c r="CF433" s="24"/>
    </row>
    <row r="434" spans="47:84" x14ac:dyDescent="0.15">
      <c r="AU434" s="24"/>
      <c r="AV434" s="24"/>
      <c r="AW434" s="24"/>
      <c r="AX434" s="24"/>
      <c r="AY434" s="24"/>
      <c r="AZ434" s="24"/>
      <c r="BA434" s="24"/>
      <c r="BB434" s="24"/>
      <c r="BC434" s="24"/>
      <c r="BD434" s="24"/>
      <c r="BE434" s="24"/>
      <c r="BF434" s="24"/>
      <c r="BG434" s="24"/>
      <c r="BH434" s="24"/>
      <c r="BI434" s="24"/>
      <c r="BJ434" s="24"/>
      <c r="BK434" s="24"/>
      <c r="BL434" s="24"/>
      <c r="BM434" s="24"/>
      <c r="BN434" s="24"/>
      <c r="BO434" s="24"/>
      <c r="BP434" s="24"/>
      <c r="BQ434" s="24"/>
      <c r="BR434" s="24"/>
      <c r="BS434" s="24"/>
      <c r="BT434" s="24"/>
      <c r="BU434" s="24"/>
      <c r="BV434" s="24"/>
      <c r="BW434" s="24"/>
      <c r="BX434" s="24"/>
      <c r="BY434" s="24"/>
      <c r="BZ434" s="24"/>
      <c r="CA434" s="24"/>
      <c r="CB434" s="24"/>
      <c r="CC434" s="24"/>
      <c r="CD434" s="24"/>
      <c r="CE434" s="24"/>
      <c r="CF434" s="24"/>
    </row>
    <row r="435" spans="47:84" x14ac:dyDescent="0.15">
      <c r="AU435" s="24"/>
      <c r="AV435" s="24"/>
      <c r="AW435" s="24"/>
      <c r="AX435" s="24"/>
      <c r="AY435" s="24"/>
      <c r="AZ435" s="24"/>
      <c r="BA435" s="24"/>
      <c r="BB435" s="24"/>
      <c r="BC435" s="24"/>
      <c r="BD435" s="24"/>
      <c r="BE435" s="24"/>
      <c r="BF435" s="24"/>
      <c r="BG435" s="24"/>
      <c r="BH435" s="24"/>
      <c r="BI435" s="24"/>
      <c r="BJ435" s="24"/>
      <c r="BK435" s="24"/>
      <c r="BL435" s="24"/>
      <c r="BM435" s="24"/>
      <c r="BN435" s="24"/>
      <c r="BO435" s="24"/>
      <c r="BP435" s="24"/>
      <c r="BQ435" s="24"/>
      <c r="BR435" s="24"/>
      <c r="BS435" s="24"/>
      <c r="BT435" s="24"/>
      <c r="BU435" s="24"/>
      <c r="BV435" s="24"/>
      <c r="BW435" s="24"/>
      <c r="BX435" s="24"/>
      <c r="BY435" s="24"/>
      <c r="BZ435" s="24"/>
      <c r="CA435" s="24"/>
      <c r="CB435" s="24"/>
      <c r="CC435" s="24"/>
      <c r="CD435" s="24"/>
      <c r="CE435" s="24"/>
      <c r="CF435" s="24"/>
    </row>
    <row r="436" spans="47:84" x14ac:dyDescent="0.15">
      <c r="AU436" s="24"/>
      <c r="AV436" s="24"/>
      <c r="AW436" s="24"/>
      <c r="AX436" s="24"/>
      <c r="AY436" s="24"/>
      <c r="AZ436" s="24"/>
      <c r="BA436" s="24"/>
      <c r="BB436" s="24"/>
      <c r="BC436" s="24"/>
      <c r="BD436" s="24"/>
      <c r="BE436" s="24"/>
      <c r="BF436" s="24"/>
      <c r="BG436" s="24"/>
      <c r="BH436" s="24"/>
      <c r="BI436" s="24"/>
      <c r="BJ436" s="24"/>
      <c r="BK436" s="24"/>
      <c r="BL436" s="24"/>
      <c r="BM436" s="24"/>
      <c r="BN436" s="24"/>
      <c r="BO436" s="24"/>
      <c r="BP436" s="24"/>
      <c r="BQ436" s="24"/>
      <c r="BR436" s="24"/>
      <c r="BS436" s="24"/>
      <c r="BT436" s="24"/>
      <c r="BU436" s="24"/>
      <c r="BV436" s="24"/>
      <c r="BW436" s="24"/>
      <c r="BX436" s="24"/>
      <c r="BY436" s="24"/>
      <c r="BZ436" s="24"/>
      <c r="CA436" s="24"/>
      <c r="CB436" s="24"/>
      <c r="CC436" s="24"/>
      <c r="CD436" s="24"/>
      <c r="CE436" s="24"/>
      <c r="CF436" s="24"/>
    </row>
    <row r="437" spans="47:84" x14ac:dyDescent="0.15">
      <c r="AU437" s="24"/>
      <c r="AV437" s="24"/>
      <c r="AW437" s="24"/>
      <c r="AX437" s="24"/>
      <c r="AY437" s="24"/>
      <c r="AZ437" s="24"/>
      <c r="BA437" s="24"/>
      <c r="BB437" s="24"/>
      <c r="BC437" s="24"/>
      <c r="BD437" s="24"/>
      <c r="BE437" s="24"/>
      <c r="BF437" s="24"/>
      <c r="BG437" s="24"/>
      <c r="BH437" s="24"/>
      <c r="BI437" s="24"/>
      <c r="BJ437" s="24"/>
      <c r="BK437" s="24"/>
      <c r="BL437" s="24"/>
      <c r="BM437" s="24"/>
      <c r="BN437" s="24"/>
      <c r="BO437" s="24"/>
      <c r="BP437" s="24"/>
      <c r="BQ437" s="24"/>
      <c r="BR437" s="24"/>
      <c r="BS437" s="24"/>
      <c r="BT437" s="24"/>
      <c r="BU437" s="24"/>
      <c r="BV437" s="24"/>
      <c r="BW437" s="24"/>
      <c r="BX437" s="24"/>
      <c r="BY437" s="24"/>
      <c r="BZ437" s="24"/>
      <c r="CA437" s="24"/>
      <c r="CB437" s="24"/>
      <c r="CC437" s="24"/>
      <c r="CD437" s="24"/>
      <c r="CE437" s="24"/>
      <c r="CF437" s="24"/>
    </row>
    <row r="438" spans="47:84" x14ac:dyDescent="0.15">
      <c r="AU438" s="24"/>
      <c r="AV438" s="24"/>
      <c r="AW438" s="24"/>
      <c r="AX438" s="24"/>
      <c r="AY438" s="24"/>
      <c r="AZ438" s="24"/>
      <c r="BA438" s="24"/>
      <c r="BB438" s="24"/>
      <c r="BC438" s="24"/>
      <c r="BD438" s="24"/>
      <c r="BE438" s="24"/>
      <c r="BF438" s="24"/>
      <c r="BG438" s="24"/>
      <c r="BH438" s="24"/>
      <c r="BI438" s="24"/>
      <c r="BJ438" s="24"/>
      <c r="BK438" s="24"/>
      <c r="BL438" s="24"/>
      <c r="BM438" s="24"/>
      <c r="BN438" s="24"/>
      <c r="BO438" s="24"/>
      <c r="BP438" s="24"/>
      <c r="BQ438" s="24"/>
      <c r="BR438" s="24"/>
      <c r="BS438" s="24"/>
      <c r="BT438" s="24"/>
      <c r="BU438" s="24"/>
      <c r="BV438" s="24"/>
      <c r="BW438" s="24"/>
      <c r="BX438" s="24"/>
      <c r="BY438" s="24"/>
      <c r="BZ438" s="24"/>
      <c r="CA438" s="24"/>
      <c r="CB438" s="24"/>
      <c r="CC438" s="24"/>
      <c r="CD438" s="24"/>
      <c r="CE438" s="24"/>
      <c r="CF438" s="24"/>
    </row>
    <row r="439" spans="47:84" x14ac:dyDescent="0.15">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row>
    <row r="440" spans="47:84" x14ac:dyDescent="0.15">
      <c r="AU440" s="24"/>
      <c r="AV440" s="24"/>
      <c r="AW440" s="24"/>
      <c r="AX440" s="24"/>
      <c r="AY440" s="24"/>
      <c r="AZ440" s="24"/>
      <c r="BA440" s="24"/>
      <c r="BB440" s="24"/>
      <c r="BC440" s="24"/>
      <c r="BD440" s="24"/>
      <c r="BE440" s="24"/>
      <c r="BF440" s="24"/>
      <c r="BG440" s="24"/>
      <c r="BH440" s="24"/>
      <c r="BI440" s="24"/>
      <c r="BJ440" s="24"/>
      <c r="BK440" s="24"/>
      <c r="BL440" s="24"/>
      <c r="BM440" s="24"/>
      <c r="BN440" s="24"/>
      <c r="BO440" s="24"/>
      <c r="BP440" s="24"/>
      <c r="BQ440" s="24"/>
      <c r="BR440" s="24"/>
      <c r="BS440" s="24"/>
      <c r="BT440" s="24"/>
      <c r="BU440" s="24"/>
      <c r="BV440" s="24"/>
      <c r="BW440" s="24"/>
      <c r="BX440" s="24"/>
      <c r="BY440" s="24"/>
      <c r="BZ440" s="24"/>
      <c r="CA440" s="24"/>
      <c r="CB440" s="24"/>
      <c r="CC440" s="24"/>
      <c r="CD440" s="24"/>
      <c r="CE440" s="24"/>
      <c r="CF440" s="24"/>
    </row>
    <row r="441" spans="47:84" x14ac:dyDescent="0.15">
      <c r="AU441" s="24"/>
      <c r="AV441" s="24"/>
      <c r="AW441" s="24"/>
      <c r="AX441" s="24"/>
      <c r="AY441" s="24"/>
      <c r="AZ441" s="24"/>
      <c r="BA441" s="24"/>
      <c r="BB441" s="24"/>
      <c r="BC441" s="24"/>
      <c r="BD441" s="24"/>
      <c r="BE441" s="24"/>
      <c r="BF441" s="24"/>
      <c r="BG441" s="24"/>
      <c r="BH441" s="24"/>
      <c r="BI441" s="24"/>
      <c r="BJ441" s="24"/>
      <c r="BK441" s="24"/>
      <c r="BL441" s="24"/>
      <c r="BM441" s="24"/>
      <c r="BN441" s="24"/>
      <c r="BO441" s="24"/>
      <c r="BP441" s="24"/>
      <c r="BQ441" s="24"/>
      <c r="BR441" s="24"/>
      <c r="BS441" s="24"/>
      <c r="BT441" s="24"/>
      <c r="BU441" s="24"/>
      <c r="BV441" s="24"/>
      <c r="BW441" s="24"/>
      <c r="BX441" s="24"/>
      <c r="BY441" s="24"/>
      <c r="BZ441" s="24"/>
      <c r="CA441" s="24"/>
      <c r="CB441" s="24"/>
      <c r="CC441" s="24"/>
      <c r="CD441" s="24"/>
      <c r="CE441" s="24"/>
      <c r="CF441" s="24"/>
    </row>
    <row r="442" spans="47:84" x14ac:dyDescent="0.15">
      <c r="AU442" s="24"/>
      <c r="AV442" s="24"/>
      <c r="AW442" s="24"/>
      <c r="AX442" s="24"/>
      <c r="AY442" s="24"/>
      <c r="AZ442" s="24"/>
      <c r="BA442" s="24"/>
      <c r="BB442" s="24"/>
      <c r="BC442" s="24"/>
      <c r="BD442" s="24"/>
      <c r="BE442" s="24"/>
      <c r="BF442" s="24"/>
      <c r="BG442" s="24"/>
      <c r="BH442" s="24"/>
      <c r="BI442" s="24"/>
      <c r="BJ442" s="24"/>
      <c r="BK442" s="24"/>
      <c r="BL442" s="24"/>
      <c r="BM442" s="24"/>
      <c r="BN442" s="24"/>
      <c r="BO442" s="24"/>
      <c r="BP442" s="24"/>
      <c r="BQ442" s="24"/>
      <c r="BR442" s="24"/>
      <c r="BS442" s="24"/>
      <c r="BT442" s="24"/>
      <c r="BU442" s="24"/>
      <c r="BV442" s="24"/>
      <c r="BW442" s="24"/>
      <c r="BX442" s="24"/>
      <c r="BY442" s="24"/>
      <c r="BZ442" s="24"/>
      <c r="CA442" s="24"/>
      <c r="CB442" s="24"/>
      <c r="CC442" s="24"/>
      <c r="CD442" s="24"/>
      <c r="CE442" s="24"/>
      <c r="CF442" s="24"/>
    </row>
    <row r="443" spans="47:84" x14ac:dyDescent="0.15">
      <c r="AU443" s="24"/>
      <c r="AV443" s="24"/>
      <c r="AW443" s="24"/>
      <c r="AX443" s="24"/>
      <c r="AY443" s="24"/>
      <c r="AZ443" s="24"/>
      <c r="BA443" s="24"/>
      <c r="BB443" s="24"/>
      <c r="BC443" s="24"/>
      <c r="BD443" s="24"/>
      <c r="BE443" s="24"/>
      <c r="BF443" s="24"/>
      <c r="BG443" s="24"/>
      <c r="BH443" s="24"/>
      <c r="BI443" s="24"/>
      <c r="BJ443" s="24"/>
      <c r="BK443" s="24"/>
      <c r="BL443" s="24"/>
      <c r="BM443" s="24"/>
      <c r="BN443" s="24"/>
      <c r="BO443" s="24"/>
      <c r="BP443" s="24"/>
      <c r="BQ443" s="24"/>
      <c r="BR443" s="24"/>
      <c r="BS443" s="24"/>
      <c r="BT443" s="24"/>
      <c r="BU443" s="24"/>
      <c r="BV443" s="24"/>
      <c r="BW443" s="24"/>
      <c r="BX443" s="24"/>
      <c r="BY443" s="24"/>
      <c r="BZ443" s="24"/>
      <c r="CA443" s="24"/>
      <c r="CB443" s="24"/>
      <c r="CC443" s="24"/>
      <c r="CD443" s="24"/>
      <c r="CE443" s="24"/>
      <c r="CF443" s="24"/>
    </row>
    <row r="444" spans="47:84" x14ac:dyDescent="0.15">
      <c r="AU444" s="24"/>
      <c r="AV444" s="24"/>
      <c r="AW444" s="24"/>
      <c r="AX444" s="24"/>
      <c r="AY444" s="24"/>
      <c r="AZ444" s="24"/>
      <c r="BA444" s="24"/>
      <c r="BB444" s="24"/>
      <c r="BC444" s="24"/>
      <c r="BD444" s="24"/>
      <c r="BE444" s="24"/>
      <c r="BF444" s="24"/>
      <c r="BG444" s="24"/>
      <c r="BH444" s="24"/>
      <c r="BI444" s="24"/>
      <c r="BJ444" s="24"/>
      <c r="BK444" s="24"/>
      <c r="BL444" s="24"/>
      <c r="BM444" s="24"/>
      <c r="BN444" s="24"/>
      <c r="BO444" s="24"/>
      <c r="BP444" s="24"/>
      <c r="BQ444" s="24"/>
      <c r="BR444" s="24"/>
      <c r="BS444" s="24"/>
      <c r="BT444" s="24"/>
      <c r="BU444" s="24"/>
      <c r="BV444" s="24"/>
      <c r="BW444" s="24"/>
      <c r="BX444" s="24"/>
      <c r="BY444" s="24"/>
      <c r="BZ444" s="24"/>
      <c r="CA444" s="24"/>
      <c r="CB444" s="24"/>
      <c r="CC444" s="24"/>
      <c r="CD444" s="24"/>
      <c r="CE444" s="24"/>
      <c r="CF444" s="24"/>
    </row>
    <row r="445" spans="47:84" x14ac:dyDescent="0.15">
      <c r="AU445" s="24"/>
      <c r="AV445" s="24"/>
      <c r="AW445" s="24"/>
      <c r="AX445" s="24"/>
      <c r="AY445" s="24"/>
      <c r="AZ445" s="24"/>
      <c r="BA445" s="24"/>
      <c r="BB445" s="24"/>
      <c r="BC445" s="24"/>
      <c r="BD445" s="24"/>
      <c r="BE445" s="24"/>
      <c r="BF445" s="24"/>
      <c r="BG445" s="24"/>
      <c r="BH445" s="24"/>
      <c r="BI445" s="24"/>
      <c r="BJ445" s="24"/>
      <c r="BK445" s="24"/>
      <c r="BL445" s="24"/>
      <c r="BM445" s="24"/>
      <c r="BN445" s="24"/>
      <c r="BO445" s="24"/>
      <c r="BP445" s="24"/>
      <c r="BQ445" s="24"/>
      <c r="BR445" s="24"/>
      <c r="BS445" s="24"/>
      <c r="BT445" s="24"/>
      <c r="BU445" s="24"/>
      <c r="BV445" s="24"/>
      <c r="BW445" s="24"/>
      <c r="BX445" s="24"/>
      <c r="BY445" s="24"/>
      <c r="BZ445" s="24"/>
      <c r="CA445" s="24"/>
      <c r="CB445" s="24"/>
      <c r="CC445" s="24"/>
      <c r="CD445" s="24"/>
      <c r="CE445" s="24"/>
      <c r="CF445" s="24"/>
    </row>
    <row r="446" spans="47:84" x14ac:dyDescent="0.15">
      <c r="AU446" s="24"/>
      <c r="AV446" s="24"/>
      <c r="AW446" s="24"/>
      <c r="AX446" s="24"/>
      <c r="AY446" s="24"/>
      <c r="AZ446" s="24"/>
      <c r="BA446" s="24"/>
      <c r="BB446" s="24"/>
      <c r="BC446" s="24"/>
      <c r="BD446" s="24"/>
      <c r="BE446" s="24"/>
      <c r="BF446" s="24"/>
      <c r="BG446" s="24"/>
      <c r="BH446" s="24"/>
      <c r="BI446" s="24"/>
      <c r="BJ446" s="24"/>
      <c r="BK446" s="24"/>
      <c r="BL446" s="24"/>
      <c r="BM446" s="24"/>
      <c r="BN446" s="24"/>
      <c r="BO446" s="24"/>
      <c r="BP446" s="24"/>
      <c r="BQ446" s="24"/>
      <c r="BR446" s="24"/>
      <c r="BS446" s="24"/>
      <c r="BT446" s="24"/>
      <c r="BU446" s="24"/>
      <c r="BV446" s="24"/>
      <c r="BW446" s="24"/>
      <c r="BX446" s="24"/>
      <c r="BY446" s="24"/>
      <c r="BZ446" s="24"/>
      <c r="CA446" s="24"/>
      <c r="CB446" s="24"/>
      <c r="CC446" s="24"/>
      <c r="CD446" s="24"/>
      <c r="CE446" s="24"/>
      <c r="CF446" s="24"/>
    </row>
    <row r="447" spans="47:84" x14ac:dyDescent="0.15">
      <c r="AU447" s="24"/>
      <c r="AV447" s="24"/>
      <c r="AW447" s="24"/>
      <c r="AX447" s="24"/>
      <c r="AY447" s="24"/>
      <c r="AZ447" s="24"/>
      <c r="BA447" s="24"/>
      <c r="BB447" s="24"/>
      <c r="BC447" s="24"/>
      <c r="BD447" s="24"/>
      <c r="BE447" s="24"/>
      <c r="BF447" s="24"/>
      <c r="BG447" s="24"/>
      <c r="BH447" s="24"/>
      <c r="BI447" s="24"/>
      <c r="BJ447" s="24"/>
      <c r="BK447" s="24"/>
      <c r="BL447" s="24"/>
      <c r="BM447" s="24"/>
      <c r="BN447" s="24"/>
      <c r="BO447" s="24"/>
      <c r="BP447" s="24"/>
      <c r="BQ447" s="24"/>
      <c r="BR447" s="24"/>
      <c r="BS447" s="24"/>
      <c r="BT447" s="24"/>
      <c r="BU447" s="24"/>
      <c r="BV447" s="24"/>
      <c r="BW447" s="24"/>
      <c r="BX447" s="24"/>
      <c r="BY447" s="24"/>
      <c r="BZ447" s="24"/>
      <c r="CA447" s="24"/>
      <c r="CB447" s="24"/>
      <c r="CC447" s="24"/>
      <c r="CD447" s="24"/>
      <c r="CE447" s="24"/>
      <c r="CF447" s="24"/>
    </row>
    <row r="448" spans="47:84" x14ac:dyDescent="0.15">
      <c r="AU448" s="24"/>
      <c r="AV448" s="24"/>
      <c r="AW448" s="24"/>
      <c r="AX448" s="24"/>
      <c r="AY448" s="24"/>
      <c r="AZ448" s="24"/>
      <c r="BA448" s="24"/>
      <c r="BB448" s="24"/>
      <c r="BC448" s="24"/>
      <c r="BD448" s="24"/>
      <c r="BE448" s="24"/>
      <c r="BF448" s="24"/>
      <c r="BG448" s="24"/>
      <c r="BH448" s="24"/>
      <c r="BI448" s="24"/>
      <c r="BJ448" s="24"/>
      <c r="BK448" s="24"/>
      <c r="BL448" s="24"/>
      <c r="BM448" s="24"/>
      <c r="BN448" s="24"/>
      <c r="BO448" s="24"/>
      <c r="BP448" s="24"/>
      <c r="BQ448" s="24"/>
      <c r="BR448" s="24"/>
      <c r="BS448" s="24"/>
      <c r="BT448" s="24"/>
      <c r="BU448" s="24"/>
      <c r="BV448" s="24"/>
      <c r="BW448" s="24"/>
      <c r="BX448" s="24"/>
      <c r="BY448" s="24"/>
      <c r="BZ448" s="24"/>
      <c r="CA448" s="24"/>
      <c r="CB448" s="24"/>
      <c r="CC448" s="24"/>
      <c r="CD448" s="24"/>
      <c r="CE448" s="24"/>
      <c r="CF448" s="24"/>
    </row>
    <row r="449" spans="47:84" x14ac:dyDescent="0.15">
      <c r="AU449" s="24"/>
      <c r="AV449" s="24"/>
      <c r="AW449" s="24"/>
      <c r="AX449" s="24"/>
      <c r="AY449" s="24"/>
      <c r="AZ449" s="24"/>
      <c r="BA449" s="24"/>
      <c r="BB449" s="24"/>
      <c r="BC449" s="24"/>
      <c r="BD449" s="24"/>
      <c r="BE449" s="24"/>
      <c r="BF449" s="24"/>
      <c r="BG449" s="24"/>
      <c r="BH449" s="24"/>
      <c r="BI449" s="24"/>
      <c r="BJ449" s="24"/>
      <c r="BK449" s="24"/>
      <c r="BL449" s="24"/>
      <c r="BM449" s="24"/>
      <c r="BN449" s="24"/>
      <c r="BO449" s="24"/>
      <c r="BP449" s="24"/>
      <c r="BQ449" s="24"/>
      <c r="BR449" s="24"/>
      <c r="BS449" s="24"/>
      <c r="BT449" s="24"/>
      <c r="BU449" s="24"/>
      <c r="BV449" s="24"/>
      <c r="BW449" s="24"/>
      <c r="BX449" s="24"/>
      <c r="BY449" s="24"/>
      <c r="BZ449" s="24"/>
      <c r="CA449" s="24"/>
      <c r="CB449" s="24"/>
      <c r="CC449" s="24"/>
      <c r="CD449" s="24"/>
      <c r="CE449" s="24"/>
      <c r="CF449" s="24"/>
    </row>
    <row r="450" spans="47:84" x14ac:dyDescent="0.15">
      <c r="AU450" s="24"/>
      <c r="AV450" s="24"/>
      <c r="AW450" s="24"/>
      <c r="AX450" s="24"/>
      <c r="AY450" s="24"/>
      <c r="AZ450" s="24"/>
      <c r="BA450" s="24"/>
      <c r="BB450" s="24"/>
      <c r="BC450" s="24"/>
      <c r="BD450" s="24"/>
      <c r="BE450" s="24"/>
      <c r="BF450" s="24"/>
      <c r="BG450" s="24"/>
      <c r="BH450" s="24"/>
      <c r="BI450" s="24"/>
      <c r="BJ450" s="24"/>
      <c r="BK450" s="24"/>
      <c r="BL450" s="24"/>
      <c r="BM450" s="24"/>
      <c r="BN450" s="24"/>
      <c r="BO450" s="24"/>
      <c r="BP450" s="24"/>
      <c r="BQ450" s="24"/>
      <c r="BR450" s="24"/>
      <c r="BS450" s="24"/>
      <c r="BT450" s="24"/>
      <c r="BU450" s="24"/>
      <c r="BV450" s="24"/>
      <c r="BW450" s="24"/>
      <c r="BX450" s="24"/>
      <c r="BY450" s="24"/>
      <c r="BZ450" s="24"/>
      <c r="CA450" s="24"/>
      <c r="CB450" s="24"/>
      <c r="CC450" s="24"/>
      <c r="CD450" s="24"/>
      <c r="CE450" s="24"/>
      <c r="CF450" s="24"/>
    </row>
    <row r="451" spans="47:84" x14ac:dyDescent="0.15">
      <c r="AU451" s="24"/>
      <c r="AV451" s="24"/>
      <c r="AW451" s="24"/>
      <c r="AX451" s="24"/>
      <c r="AY451" s="24"/>
      <c r="AZ451" s="24"/>
      <c r="BA451" s="24"/>
      <c r="BB451" s="24"/>
      <c r="BC451" s="24"/>
      <c r="BD451" s="24"/>
      <c r="BE451" s="24"/>
      <c r="BF451" s="24"/>
      <c r="BG451" s="24"/>
      <c r="BH451" s="24"/>
      <c r="BI451" s="24"/>
      <c r="BJ451" s="24"/>
      <c r="BK451" s="24"/>
      <c r="BL451" s="24"/>
      <c r="BM451" s="24"/>
      <c r="BN451" s="24"/>
      <c r="BO451" s="24"/>
      <c r="BP451" s="24"/>
      <c r="BQ451" s="24"/>
      <c r="BR451" s="24"/>
      <c r="BS451" s="24"/>
      <c r="BT451" s="24"/>
      <c r="BU451" s="24"/>
      <c r="BV451" s="24"/>
      <c r="BW451" s="24"/>
      <c r="BX451" s="24"/>
      <c r="BY451" s="24"/>
      <c r="BZ451" s="24"/>
      <c r="CA451" s="24"/>
      <c r="CB451" s="24"/>
      <c r="CC451" s="24"/>
      <c r="CD451" s="24"/>
      <c r="CE451" s="24"/>
      <c r="CF451" s="24"/>
    </row>
    <row r="452" spans="47:84" x14ac:dyDescent="0.15">
      <c r="AU452" s="24"/>
      <c r="AV452" s="24"/>
      <c r="AW452" s="24"/>
      <c r="AX452" s="24"/>
      <c r="AY452" s="24"/>
      <c r="AZ452" s="24"/>
      <c r="BA452" s="24"/>
      <c r="BB452" s="24"/>
      <c r="BC452" s="24"/>
      <c r="BD452" s="24"/>
      <c r="BE452" s="24"/>
      <c r="BF452" s="24"/>
      <c r="BG452" s="24"/>
      <c r="BH452" s="24"/>
      <c r="BI452" s="24"/>
      <c r="BJ452" s="24"/>
      <c r="BK452" s="24"/>
      <c r="BL452" s="24"/>
      <c r="BM452" s="24"/>
      <c r="BN452" s="24"/>
      <c r="BO452" s="24"/>
      <c r="BP452" s="24"/>
      <c r="BQ452" s="24"/>
      <c r="BR452" s="24"/>
      <c r="BS452" s="24"/>
      <c r="BT452" s="24"/>
      <c r="BU452" s="24"/>
      <c r="BV452" s="24"/>
      <c r="BW452" s="24"/>
      <c r="BX452" s="24"/>
      <c r="BY452" s="24"/>
      <c r="BZ452" s="24"/>
      <c r="CA452" s="24"/>
      <c r="CB452" s="24"/>
      <c r="CC452" s="24"/>
      <c r="CD452" s="24"/>
      <c r="CE452" s="24"/>
      <c r="CF452" s="24"/>
    </row>
    <row r="453" spans="47:84" x14ac:dyDescent="0.15">
      <c r="AU453" s="24"/>
      <c r="AV453" s="24"/>
      <c r="AW453" s="24"/>
      <c r="AX453" s="24"/>
      <c r="AY453" s="24"/>
      <c r="AZ453" s="24"/>
      <c r="BA453" s="24"/>
      <c r="BB453" s="24"/>
      <c r="BC453" s="24"/>
      <c r="BD453" s="24"/>
      <c r="BE453" s="24"/>
      <c r="BF453" s="24"/>
      <c r="BG453" s="24"/>
      <c r="BH453" s="24"/>
      <c r="BI453" s="24"/>
      <c r="BJ453" s="24"/>
      <c r="BK453" s="24"/>
      <c r="BL453" s="24"/>
      <c r="BM453" s="24"/>
      <c r="BN453" s="24"/>
      <c r="BO453" s="24"/>
      <c r="BP453" s="24"/>
      <c r="BQ453" s="24"/>
      <c r="BR453" s="24"/>
      <c r="BS453" s="24"/>
      <c r="BT453" s="24"/>
      <c r="BU453" s="24"/>
      <c r="BV453" s="24"/>
      <c r="BW453" s="24"/>
      <c r="BX453" s="24"/>
      <c r="BY453" s="24"/>
      <c r="BZ453" s="24"/>
      <c r="CA453" s="24"/>
      <c r="CB453" s="24"/>
      <c r="CC453" s="24"/>
      <c r="CD453" s="24"/>
      <c r="CE453" s="24"/>
      <c r="CF453" s="24"/>
    </row>
    <row r="454" spans="47:84" x14ac:dyDescent="0.15">
      <c r="AU454" s="24"/>
      <c r="AV454" s="24"/>
      <c r="AW454" s="24"/>
      <c r="AX454" s="24"/>
      <c r="AY454" s="24"/>
      <c r="AZ454" s="24"/>
      <c r="BA454" s="24"/>
      <c r="BB454" s="24"/>
      <c r="BC454" s="24"/>
      <c r="BD454" s="24"/>
      <c r="BE454" s="24"/>
      <c r="BF454" s="24"/>
      <c r="BG454" s="24"/>
      <c r="BH454" s="24"/>
      <c r="BI454" s="24"/>
      <c r="BJ454" s="24"/>
      <c r="BK454" s="24"/>
      <c r="BL454" s="24"/>
      <c r="BM454" s="24"/>
      <c r="BN454" s="24"/>
      <c r="BO454" s="24"/>
      <c r="BP454" s="24"/>
      <c r="BQ454" s="24"/>
      <c r="BR454" s="24"/>
      <c r="BS454" s="24"/>
      <c r="BT454" s="24"/>
      <c r="BU454" s="24"/>
      <c r="BV454" s="24"/>
      <c r="BW454" s="24"/>
      <c r="BX454" s="24"/>
      <c r="BY454" s="24"/>
      <c r="BZ454" s="24"/>
      <c r="CA454" s="24"/>
      <c r="CB454" s="24"/>
      <c r="CC454" s="24"/>
      <c r="CD454" s="24"/>
      <c r="CE454" s="24"/>
      <c r="CF454" s="24"/>
    </row>
    <row r="455" spans="47:84" x14ac:dyDescent="0.15">
      <c r="AU455" s="24"/>
      <c r="AV455" s="24"/>
      <c r="AW455" s="24"/>
      <c r="AX455" s="24"/>
      <c r="AY455" s="24"/>
      <c r="AZ455" s="24"/>
      <c r="BA455" s="24"/>
      <c r="BB455" s="24"/>
      <c r="BC455" s="24"/>
      <c r="BD455" s="24"/>
      <c r="BE455" s="24"/>
      <c r="BF455" s="24"/>
      <c r="BG455" s="24"/>
      <c r="BH455" s="24"/>
      <c r="BI455" s="24"/>
      <c r="BJ455" s="24"/>
      <c r="BK455" s="24"/>
      <c r="BL455" s="24"/>
      <c r="BM455" s="24"/>
      <c r="BN455" s="24"/>
      <c r="BO455" s="24"/>
      <c r="BP455" s="24"/>
      <c r="BQ455" s="24"/>
      <c r="BR455" s="24"/>
      <c r="BS455" s="24"/>
      <c r="BT455" s="24"/>
      <c r="BU455" s="24"/>
      <c r="BV455" s="24"/>
      <c r="BW455" s="24"/>
      <c r="BX455" s="24"/>
      <c r="BY455" s="24"/>
      <c r="BZ455" s="24"/>
      <c r="CA455" s="24"/>
      <c r="CB455" s="24"/>
      <c r="CC455" s="24"/>
      <c r="CD455" s="24"/>
      <c r="CE455" s="24"/>
      <c r="CF455" s="24"/>
    </row>
    <row r="456" spans="47:84" x14ac:dyDescent="0.15">
      <c r="AU456" s="24"/>
      <c r="AV456" s="24"/>
      <c r="AW456" s="24"/>
      <c r="AX456" s="24"/>
      <c r="AY456" s="24"/>
      <c r="AZ456" s="24"/>
      <c r="BA456" s="24"/>
      <c r="BB456" s="24"/>
      <c r="BC456" s="24"/>
      <c r="BD456" s="24"/>
      <c r="BE456" s="24"/>
      <c r="BF456" s="24"/>
      <c r="BG456" s="24"/>
      <c r="BH456" s="24"/>
      <c r="BI456" s="24"/>
      <c r="BJ456" s="24"/>
      <c r="BK456" s="24"/>
      <c r="BL456" s="24"/>
      <c r="BM456" s="24"/>
      <c r="BN456" s="24"/>
      <c r="BO456" s="24"/>
      <c r="BP456" s="24"/>
      <c r="BQ456" s="24"/>
      <c r="BR456" s="24"/>
      <c r="BS456" s="24"/>
      <c r="BT456" s="24"/>
      <c r="BU456" s="24"/>
      <c r="BV456" s="24"/>
      <c r="BW456" s="24"/>
      <c r="BX456" s="24"/>
      <c r="BY456" s="24"/>
      <c r="BZ456" s="24"/>
      <c r="CA456" s="24"/>
      <c r="CB456" s="24"/>
      <c r="CC456" s="24"/>
      <c r="CD456" s="24"/>
      <c r="CE456" s="24"/>
      <c r="CF456" s="24"/>
    </row>
    <row r="457" spans="47:84" x14ac:dyDescent="0.15">
      <c r="AU457" s="24"/>
      <c r="AV457" s="24"/>
      <c r="AW457" s="24"/>
      <c r="AX457" s="24"/>
      <c r="AY457" s="24"/>
      <c r="AZ457" s="24"/>
      <c r="BA457" s="24"/>
      <c r="BB457" s="24"/>
      <c r="BC457" s="24"/>
      <c r="BD457" s="24"/>
      <c r="BE457" s="24"/>
      <c r="BF457" s="24"/>
      <c r="BG457" s="24"/>
      <c r="BH457" s="24"/>
      <c r="BI457" s="24"/>
      <c r="BJ457" s="24"/>
      <c r="BK457" s="24"/>
      <c r="BL457" s="24"/>
      <c r="BM457" s="24"/>
      <c r="BN457" s="24"/>
      <c r="BO457" s="24"/>
      <c r="BP457" s="24"/>
      <c r="BQ457" s="24"/>
      <c r="BR457" s="24"/>
      <c r="BS457" s="24"/>
      <c r="BT457" s="24"/>
      <c r="BU457" s="24"/>
      <c r="BV457" s="24"/>
      <c r="BW457" s="24"/>
      <c r="BX457" s="24"/>
      <c r="BY457" s="24"/>
      <c r="BZ457" s="24"/>
      <c r="CA457" s="24"/>
      <c r="CB457" s="24"/>
      <c r="CC457" s="24"/>
      <c r="CD457" s="24"/>
      <c r="CE457" s="24"/>
      <c r="CF457" s="24"/>
    </row>
    <row r="458" spans="47:84" x14ac:dyDescent="0.15">
      <c r="AU458" s="24"/>
      <c r="AV458" s="24"/>
      <c r="AW458" s="24"/>
      <c r="AX458" s="24"/>
      <c r="AY458" s="24"/>
      <c r="AZ458" s="24"/>
      <c r="BA458" s="24"/>
      <c r="BB458" s="24"/>
      <c r="BC458" s="24"/>
      <c r="BD458" s="24"/>
      <c r="BE458" s="24"/>
      <c r="BF458" s="24"/>
      <c r="BG458" s="24"/>
      <c r="BH458" s="24"/>
      <c r="BI458" s="24"/>
      <c r="BJ458" s="24"/>
      <c r="BK458" s="24"/>
      <c r="BL458" s="24"/>
      <c r="BM458" s="24"/>
      <c r="BN458" s="24"/>
      <c r="BO458" s="24"/>
      <c r="BP458" s="24"/>
      <c r="BQ458" s="24"/>
      <c r="BR458" s="24"/>
      <c r="BS458" s="24"/>
      <c r="BT458" s="24"/>
      <c r="BU458" s="24"/>
      <c r="BV458" s="24"/>
      <c r="BW458" s="24"/>
      <c r="BX458" s="24"/>
      <c r="BY458" s="24"/>
      <c r="BZ458" s="24"/>
      <c r="CA458" s="24"/>
      <c r="CB458" s="24"/>
      <c r="CC458" s="24"/>
      <c r="CD458" s="24"/>
      <c r="CE458" s="24"/>
      <c r="CF458" s="24"/>
    </row>
    <row r="459" spans="47:84" x14ac:dyDescent="0.15">
      <c r="AU459" s="24"/>
      <c r="AV459" s="24"/>
      <c r="AW459" s="24"/>
      <c r="AX459" s="24"/>
      <c r="AY459" s="24"/>
      <c r="AZ459" s="24"/>
      <c r="BA459" s="24"/>
      <c r="BB459" s="24"/>
      <c r="BC459" s="24"/>
      <c r="BD459" s="24"/>
      <c r="BE459" s="24"/>
      <c r="BF459" s="24"/>
      <c r="BG459" s="24"/>
      <c r="BH459" s="24"/>
      <c r="BI459" s="24"/>
      <c r="BJ459" s="24"/>
      <c r="BK459" s="24"/>
      <c r="BL459" s="24"/>
      <c r="BM459" s="24"/>
      <c r="BN459" s="24"/>
      <c r="BO459" s="24"/>
      <c r="BP459" s="24"/>
      <c r="BQ459" s="24"/>
      <c r="BR459" s="24"/>
      <c r="BS459" s="24"/>
      <c r="BT459" s="24"/>
      <c r="BU459" s="24"/>
      <c r="BV459" s="24"/>
      <c r="BW459" s="24"/>
      <c r="BX459" s="24"/>
      <c r="BY459" s="24"/>
      <c r="BZ459" s="24"/>
      <c r="CA459" s="24"/>
      <c r="CB459" s="24"/>
      <c r="CC459" s="24"/>
      <c r="CD459" s="24"/>
      <c r="CE459" s="24"/>
      <c r="CF459" s="24"/>
    </row>
    <row r="460" spans="47:84" x14ac:dyDescent="0.15">
      <c r="AU460" s="24"/>
      <c r="AV460" s="24"/>
      <c r="AW460" s="24"/>
      <c r="AX460" s="24"/>
      <c r="AY460" s="24"/>
      <c r="AZ460" s="24"/>
      <c r="BA460" s="24"/>
      <c r="BB460" s="24"/>
      <c r="BC460" s="24"/>
      <c r="BD460" s="24"/>
      <c r="BE460" s="24"/>
      <c r="BF460" s="24"/>
      <c r="BG460" s="24"/>
      <c r="BH460" s="24"/>
      <c r="BI460" s="24"/>
      <c r="BJ460" s="24"/>
      <c r="BK460" s="24"/>
      <c r="BL460" s="24"/>
      <c r="BM460" s="24"/>
      <c r="BN460" s="24"/>
      <c r="BO460" s="24"/>
      <c r="BP460" s="24"/>
      <c r="BQ460" s="24"/>
      <c r="BR460" s="24"/>
      <c r="BS460" s="24"/>
      <c r="BT460" s="24"/>
      <c r="BU460" s="24"/>
      <c r="BV460" s="24"/>
      <c r="BW460" s="24"/>
      <c r="BX460" s="24"/>
      <c r="BY460" s="24"/>
      <c r="BZ460" s="24"/>
      <c r="CA460" s="24"/>
      <c r="CB460" s="24"/>
      <c r="CC460" s="24"/>
      <c r="CD460" s="24"/>
      <c r="CE460" s="24"/>
      <c r="CF460" s="24"/>
    </row>
    <row r="461" spans="47:84" x14ac:dyDescent="0.15">
      <c r="AU461" s="24"/>
      <c r="AV461" s="24"/>
      <c r="AW461" s="24"/>
      <c r="AX461" s="24"/>
      <c r="AY461" s="24"/>
      <c r="AZ461" s="24"/>
      <c r="BA461" s="24"/>
      <c r="BB461" s="24"/>
      <c r="BC461" s="24"/>
      <c r="BD461" s="24"/>
      <c r="BE461" s="24"/>
      <c r="BF461" s="24"/>
      <c r="BG461" s="24"/>
      <c r="BH461" s="24"/>
      <c r="BI461" s="24"/>
      <c r="BJ461" s="24"/>
      <c r="BK461" s="24"/>
      <c r="BL461" s="24"/>
      <c r="BM461" s="24"/>
      <c r="BN461" s="24"/>
      <c r="BO461" s="24"/>
      <c r="BP461" s="24"/>
      <c r="BQ461" s="24"/>
      <c r="BR461" s="24"/>
      <c r="BS461" s="24"/>
      <c r="BT461" s="24"/>
      <c r="BU461" s="24"/>
      <c r="BV461" s="24"/>
      <c r="BW461" s="24"/>
      <c r="BX461" s="24"/>
      <c r="BY461" s="24"/>
      <c r="BZ461" s="24"/>
      <c r="CA461" s="24"/>
      <c r="CB461" s="24"/>
      <c r="CC461" s="24"/>
      <c r="CD461" s="24"/>
      <c r="CE461" s="24"/>
      <c r="CF461" s="24"/>
    </row>
    <row r="462" spans="47:84" x14ac:dyDescent="0.15">
      <c r="AU462" s="24"/>
      <c r="AV462" s="24"/>
      <c r="AW462" s="24"/>
      <c r="AX462" s="24"/>
      <c r="AY462" s="24"/>
      <c r="AZ462" s="24"/>
      <c r="BA462" s="24"/>
      <c r="BB462" s="24"/>
      <c r="BC462" s="24"/>
      <c r="BD462" s="24"/>
      <c r="BE462" s="24"/>
      <c r="BF462" s="24"/>
      <c r="BG462" s="24"/>
      <c r="BH462" s="24"/>
      <c r="BI462" s="24"/>
      <c r="BJ462" s="24"/>
      <c r="BK462" s="24"/>
      <c r="BL462" s="24"/>
      <c r="BM462" s="24"/>
      <c r="BN462" s="24"/>
      <c r="BO462" s="24"/>
      <c r="BP462" s="24"/>
      <c r="BQ462" s="24"/>
      <c r="BR462" s="24"/>
      <c r="BS462" s="24"/>
      <c r="BT462" s="24"/>
      <c r="BU462" s="24"/>
      <c r="BV462" s="24"/>
      <c r="BW462" s="24"/>
      <c r="BX462" s="24"/>
      <c r="BY462" s="24"/>
      <c r="BZ462" s="24"/>
      <c r="CA462" s="24"/>
      <c r="CB462" s="24"/>
      <c r="CC462" s="24"/>
      <c r="CD462" s="24"/>
      <c r="CE462" s="24"/>
      <c r="CF462" s="24"/>
    </row>
    <row r="463" spans="47:84" x14ac:dyDescent="0.15">
      <c r="AU463" s="24"/>
      <c r="AV463" s="24"/>
      <c r="AW463" s="24"/>
      <c r="AX463" s="24"/>
      <c r="AY463" s="24"/>
      <c r="AZ463" s="24"/>
      <c r="BA463" s="24"/>
      <c r="BB463" s="24"/>
      <c r="BC463" s="24"/>
      <c r="BD463" s="24"/>
      <c r="BE463" s="24"/>
      <c r="BF463" s="24"/>
      <c r="BG463" s="24"/>
      <c r="BH463" s="24"/>
      <c r="BI463" s="24"/>
      <c r="BJ463" s="24"/>
      <c r="BK463" s="24"/>
      <c r="BL463" s="24"/>
      <c r="BM463" s="24"/>
      <c r="BN463" s="24"/>
      <c r="BO463" s="24"/>
      <c r="BP463" s="24"/>
      <c r="BQ463" s="24"/>
      <c r="BR463" s="24"/>
      <c r="BS463" s="24"/>
      <c r="BT463" s="24"/>
      <c r="BU463" s="24"/>
      <c r="BV463" s="24"/>
      <c r="BW463" s="24"/>
      <c r="BX463" s="24"/>
      <c r="BY463" s="24"/>
      <c r="BZ463" s="24"/>
      <c r="CA463" s="24"/>
      <c r="CB463" s="24"/>
      <c r="CC463" s="24"/>
      <c r="CD463" s="24"/>
      <c r="CE463" s="24"/>
      <c r="CF463" s="24"/>
    </row>
    <row r="464" spans="47:84" x14ac:dyDescent="0.15">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row>
    <row r="465" spans="47:84" x14ac:dyDescent="0.15">
      <c r="AU465" s="24"/>
      <c r="AV465" s="24"/>
      <c r="AW465" s="24"/>
      <c r="AX465" s="24"/>
      <c r="AY465" s="24"/>
      <c r="AZ465" s="24"/>
      <c r="BA465" s="24"/>
      <c r="BB465" s="24"/>
      <c r="BC465" s="24"/>
      <c r="BD465" s="24"/>
      <c r="BE465" s="24"/>
      <c r="BF465" s="24"/>
      <c r="BG465" s="24"/>
      <c r="BH465" s="24"/>
      <c r="BI465" s="24"/>
      <c r="BJ465" s="24"/>
      <c r="BK465" s="24"/>
      <c r="BL465" s="24"/>
      <c r="BM465" s="24"/>
      <c r="BN465" s="24"/>
      <c r="BO465" s="24"/>
      <c r="BP465" s="24"/>
      <c r="BQ465" s="24"/>
      <c r="BR465" s="24"/>
      <c r="BS465" s="24"/>
      <c r="BT465" s="24"/>
      <c r="BU465" s="24"/>
      <c r="BV465" s="24"/>
      <c r="BW465" s="24"/>
      <c r="BX465" s="24"/>
      <c r="BY465" s="24"/>
      <c r="BZ465" s="24"/>
      <c r="CA465" s="24"/>
      <c r="CB465" s="24"/>
      <c r="CC465" s="24"/>
      <c r="CD465" s="24"/>
      <c r="CE465" s="24"/>
      <c r="CF465" s="24"/>
    </row>
    <row r="466" spans="47:84" x14ac:dyDescent="0.15">
      <c r="AU466" s="24"/>
      <c r="AV466" s="24"/>
      <c r="AW466" s="24"/>
      <c r="AX466" s="24"/>
      <c r="AY466" s="24"/>
      <c r="AZ466" s="24"/>
      <c r="BA466" s="24"/>
      <c r="BB466" s="24"/>
      <c r="BC466" s="24"/>
      <c r="BD466" s="24"/>
      <c r="BE466" s="24"/>
      <c r="BF466" s="24"/>
      <c r="BG466" s="24"/>
      <c r="BH466" s="24"/>
      <c r="BI466" s="24"/>
      <c r="BJ466" s="24"/>
      <c r="BK466" s="24"/>
      <c r="BL466" s="24"/>
      <c r="BM466" s="24"/>
      <c r="BN466" s="24"/>
      <c r="BO466" s="24"/>
      <c r="BP466" s="24"/>
      <c r="BQ466" s="24"/>
      <c r="BR466" s="24"/>
      <c r="BS466" s="24"/>
      <c r="BT466" s="24"/>
      <c r="BU466" s="24"/>
      <c r="BV466" s="24"/>
      <c r="BW466" s="24"/>
      <c r="BX466" s="24"/>
      <c r="BY466" s="24"/>
      <c r="BZ466" s="24"/>
      <c r="CA466" s="24"/>
      <c r="CB466" s="24"/>
      <c r="CC466" s="24"/>
      <c r="CD466" s="24"/>
      <c r="CE466" s="24"/>
      <c r="CF466" s="24"/>
    </row>
    <row r="467" spans="47:84" x14ac:dyDescent="0.15">
      <c r="AU467" s="24"/>
      <c r="AV467" s="24"/>
      <c r="AW467" s="24"/>
      <c r="AX467" s="24"/>
      <c r="AY467" s="24"/>
      <c r="AZ467" s="24"/>
      <c r="BA467" s="24"/>
      <c r="BB467" s="24"/>
      <c r="BC467" s="24"/>
      <c r="BD467" s="24"/>
      <c r="BE467" s="24"/>
      <c r="BF467" s="24"/>
      <c r="BG467" s="24"/>
      <c r="BH467" s="24"/>
      <c r="BI467" s="24"/>
      <c r="BJ467" s="24"/>
      <c r="BK467" s="24"/>
      <c r="BL467" s="24"/>
      <c r="BM467" s="24"/>
      <c r="BN467" s="24"/>
      <c r="BO467" s="24"/>
      <c r="BP467" s="24"/>
      <c r="BQ467" s="24"/>
      <c r="BR467" s="24"/>
      <c r="BS467" s="24"/>
      <c r="BT467" s="24"/>
      <c r="BU467" s="24"/>
      <c r="BV467" s="24"/>
      <c r="BW467" s="24"/>
      <c r="BX467" s="24"/>
      <c r="BY467" s="24"/>
      <c r="BZ467" s="24"/>
      <c r="CA467" s="24"/>
      <c r="CB467" s="24"/>
      <c r="CC467" s="24"/>
      <c r="CD467" s="24"/>
      <c r="CE467" s="24"/>
      <c r="CF467" s="24"/>
    </row>
    <row r="468" spans="47:84" x14ac:dyDescent="0.15">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c r="BR468" s="24"/>
      <c r="BS468" s="24"/>
      <c r="BT468" s="24"/>
      <c r="BU468" s="24"/>
      <c r="BV468" s="24"/>
      <c r="BW468" s="24"/>
      <c r="BX468" s="24"/>
      <c r="BY468" s="24"/>
      <c r="BZ468" s="24"/>
      <c r="CA468" s="24"/>
      <c r="CB468" s="24"/>
      <c r="CC468" s="24"/>
      <c r="CD468" s="24"/>
      <c r="CE468" s="24"/>
      <c r="CF468" s="24"/>
    </row>
    <row r="469" spans="47:84" x14ac:dyDescent="0.15">
      <c r="AU469" s="24"/>
      <c r="AV469" s="24"/>
      <c r="AW469" s="24"/>
      <c r="AX469" s="24"/>
      <c r="AY469" s="24"/>
      <c r="AZ469" s="24"/>
      <c r="BA469" s="24"/>
      <c r="BB469" s="24"/>
      <c r="BC469" s="24"/>
      <c r="BD469" s="24"/>
      <c r="BE469" s="24"/>
      <c r="BF469" s="24"/>
      <c r="BG469" s="24"/>
      <c r="BH469" s="24"/>
      <c r="BI469" s="24"/>
      <c r="BJ469" s="24"/>
      <c r="BK469" s="24"/>
      <c r="BL469" s="24"/>
      <c r="BM469" s="24"/>
      <c r="BN469" s="24"/>
      <c r="BO469" s="24"/>
      <c r="BP469" s="24"/>
      <c r="BQ469" s="24"/>
      <c r="BR469" s="24"/>
      <c r="BS469" s="24"/>
      <c r="BT469" s="24"/>
      <c r="BU469" s="24"/>
      <c r="BV469" s="24"/>
      <c r="BW469" s="24"/>
      <c r="BX469" s="24"/>
      <c r="BY469" s="24"/>
      <c r="BZ469" s="24"/>
      <c r="CA469" s="24"/>
      <c r="CB469" s="24"/>
      <c r="CC469" s="24"/>
      <c r="CD469" s="24"/>
      <c r="CE469" s="24"/>
      <c r="CF469" s="24"/>
    </row>
    <row r="470" spans="47:84" x14ac:dyDescent="0.15">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c r="BR470" s="24"/>
      <c r="BS470" s="24"/>
      <c r="BT470" s="24"/>
      <c r="BU470" s="24"/>
      <c r="BV470" s="24"/>
      <c r="BW470" s="24"/>
      <c r="BX470" s="24"/>
      <c r="BY470" s="24"/>
      <c r="BZ470" s="24"/>
      <c r="CA470" s="24"/>
      <c r="CB470" s="24"/>
      <c r="CC470" s="24"/>
      <c r="CD470" s="24"/>
      <c r="CE470" s="24"/>
      <c r="CF470" s="24"/>
    </row>
    <row r="471" spans="47:84" x14ac:dyDescent="0.15">
      <c r="AU471" s="24"/>
      <c r="AV471" s="24"/>
      <c r="AW471" s="24"/>
      <c r="AX471" s="24"/>
      <c r="AY471" s="24"/>
      <c r="AZ471" s="24"/>
      <c r="BA471" s="24"/>
      <c r="BB471" s="24"/>
      <c r="BC471" s="24"/>
      <c r="BD471" s="24"/>
      <c r="BE471" s="24"/>
      <c r="BF471" s="24"/>
      <c r="BG471" s="24"/>
      <c r="BH471" s="24"/>
      <c r="BI471" s="24"/>
      <c r="BJ471" s="24"/>
      <c r="BK471" s="24"/>
      <c r="BL471" s="24"/>
      <c r="BM471" s="24"/>
      <c r="BN471" s="24"/>
      <c r="BO471" s="24"/>
      <c r="BP471" s="24"/>
      <c r="BQ471" s="24"/>
      <c r="BR471" s="24"/>
      <c r="BS471" s="24"/>
      <c r="BT471" s="24"/>
      <c r="BU471" s="24"/>
      <c r="BV471" s="24"/>
      <c r="BW471" s="24"/>
      <c r="BX471" s="24"/>
      <c r="BY471" s="24"/>
      <c r="BZ471" s="24"/>
      <c r="CA471" s="24"/>
      <c r="CB471" s="24"/>
      <c r="CC471" s="24"/>
      <c r="CD471" s="24"/>
      <c r="CE471" s="24"/>
      <c r="CF471" s="24"/>
    </row>
    <row r="472" spans="47:84" x14ac:dyDescent="0.15">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c r="BR472" s="24"/>
      <c r="BS472" s="24"/>
      <c r="BT472" s="24"/>
      <c r="BU472" s="24"/>
      <c r="BV472" s="24"/>
      <c r="BW472" s="24"/>
      <c r="BX472" s="24"/>
      <c r="BY472" s="24"/>
      <c r="BZ472" s="24"/>
      <c r="CA472" s="24"/>
      <c r="CB472" s="24"/>
      <c r="CC472" s="24"/>
      <c r="CD472" s="24"/>
      <c r="CE472" s="24"/>
      <c r="CF472" s="24"/>
    </row>
    <row r="473" spans="47:84" x14ac:dyDescent="0.15">
      <c r="AU473" s="24"/>
      <c r="AV473" s="24"/>
      <c r="AW473" s="24"/>
      <c r="AX473" s="24"/>
      <c r="AY473" s="24"/>
      <c r="AZ473" s="24"/>
      <c r="BA473" s="24"/>
      <c r="BB473" s="24"/>
      <c r="BC473" s="24"/>
      <c r="BD473" s="24"/>
      <c r="BE473" s="24"/>
      <c r="BF473" s="24"/>
      <c r="BG473" s="24"/>
      <c r="BH473" s="24"/>
      <c r="BI473" s="24"/>
      <c r="BJ473" s="24"/>
      <c r="BK473" s="24"/>
      <c r="BL473" s="24"/>
      <c r="BM473" s="24"/>
      <c r="BN473" s="24"/>
      <c r="BO473" s="24"/>
      <c r="BP473" s="24"/>
      <c r="BQ473" s="24"/>
      <c r="BR473" s="24"/>
      <c r="BS473" s="24"/>
      <c r="BT473" s="24"/>
      <c r="BU473" s="24"/>
      <c r="BV473" s="24"/>
      <c r="BW473" s="24"/>
      <c r="BX473" s="24"/>
      <c r="BY473" s="24"/>
      <c r="BZ473" s="24"/>
      <c r="CA473" s="24"/>
      <c r="CB473" s="24"/>
      <c r="CC473" s="24"/>
      <c r="CD473" s="24"/>
      <c r="CE473" s="24"/>
      <c r="CF473" s="24"/>
    </row>
    <row r="474" spans="47:84" x14ac:dyDescent="0.15">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c r="BR474" s="24"/>
      <c r="BS474" s="24"/>
      <c r="BT474" s="24"/>
      <c r="BU474" s="24"/>
      <c r="BV474" s="24"/>
      <c r="BW474" s="24"/>
      <c r="BX474" s="24"/>
      <c r="BY474" s="24"/>
      <c r="BZ474" s="24"/>
      <c r="CA474" s="24"/>
      <c r="CB474" s="24"/>
      <c r="CC474" s="24"/>
      <c r="CD474" s="24"/>
      <c r="CE474" s="24"/>
      <c r="CF474" s="24"/>
    </row>
    <row r="475" spans="47:84" x14ac:dyDescent="0.15">
      <c r="AU475" s="24"/>
      <c r="AV475" s="24"/>
      <c r="AW475" s="24"/>
      <c r="AX475" s="24"/>
      <c r="AY475" s="24"/>
      <c r="AZ475" s="24"/>
      <c r="BA475" s="24"/>
      <c r="BB475" s="24"/>
      <c r="BC475" s="24"/>
      <c r="BD475" s="24"/>
      <c r="BE475" s="24"/>
      <c r="BF475" s="24"/>
      <c r="BG475" s="24"/>
      <c r="BH475" s="24"/>
      <c r="BI475" s="24"/>
      <c r="BJ475" s="24"/>
      <c r="BK475" s="24"/>
      <c r="BL475" s="24"/>
      <c r="BM475" s="24"/>
      <c r="BN475" s="24"/>
      <c r="BO475" s="24"/>
      <c r="BP475" s="24"/>
      <c r="BQ475" s="24"/>
      <c r="BR475" s="24"/>
      <c r="BS475" s="24"/>
      <c r="BT475" s="24"/>
      <c r="BU475" s="24"/>
      <c r="BV475" s="24"/>
      <c r="BW475" s="24"/>
      <c r="BX475" s="24"/>
      <c r="BY475" s="24"/>
      <c r="BZ475" s="24"/>
      <c r="CA475" s="24"/>
      <c r="CB475" s="24"/>
      <c r="CC475" s="24"/>
      <c r="CD475" s="24"/>
      <c r="CE475" s="24"/>
      <c r="CF475" s="24"/>
    </row>
    <row r="476" spans="47:84" x14ac:dyDescent="0.15">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c r="BR476" s="24"/>
      <c r="BS476" s="24"/>
      <c r="BT476" s="24"/>
      <c r="BU476" s="24"/>
      <c r="BV476" s="24"/>
      <c r="BW476" s="24"/>
      <c r="BX476" s="24"/>
      <c r="BY476" s="24"/>
      <c r="BZ476" s="24"/>
      <c r="CA476" s="24"/>
      <c r="CB476" s="24"/>
      <c r="CC476" s="24"/>
      <c r="CD476" s="24"/>
      <c r="CE476" s="24"/>
      <c r="CF476" s="24"/>
    </row>
    <row r="477" spans="47:84" x14ac:dyDescent="0.15">
      <c r="AU477" s="24"/>
      <c r="AV477" s="24"/>
      <c r="AW477" s="24"/>
      <c r="AX477" s="24"/>
      <c r="AY477" s="24"/>
      <c r="AZ477" s="24"/>
      <c r="BA477" s="24"/>
      <c r="BB477" s="24"/>
      <c r="BC477" s="24"/>
      <c r="BD477" s="24"/>
      <c r="BE477" s="24"/>
      <c r="BF477" s="24"/>
      <c r="BG477" s="24"/>
      <c r="BH477" s="24"/>
      <c r="BI477" s="24"/>
      <c r="BJ477" s="24"/>
      <c r="BK477" s="24"/>
      <c r="BL477" s="24"/>
      <c r="BM477" s="24"/>
      <c r="BN477" s="24"/>
      <c r="BO477" s="24"/>
      <c r="BP477" s="24"/>
      <c r="BQ477" s="24"/>
      <c r="BR477" s="24"/>
      <c r="BS477" s="24"/>
      <c r="BT477" s="24"/>
      <c r="BU477" s="24"/>
      <c r="BV477" s="24"/>
      <c r="BW477" s="24"/>
      <c r="BX477" s="24"/>
      <c r="BY477" s="24"/>
      <c r="BZ477" s="24"/>
      <c r="CA477" s="24"/>
      <c r="CB477" s="24"/>
      <c r="CC477" s="24"/>
      <c r="CD477" s="24"/>
      <c r="CE477" s="24"/>
      <c r="CF477" s="24"/>
    </row>
    <row r="478" spans="47:84" x14ac:dyDescent="0.15">
      <c r="AU478" s="24"/>
      <c r="AV478" s="24"/>
      <c r="AW478" s="24"/>
      <c r="AX478" s="24"/>
      <c r="AY478" s="24"/>
      <c r="AZ478" s="24"/>
      <c r="BA478" s="24"/>
      <c r="BB478" s="24"/>
      <c r="BC478" s="24"/>
      <c r="BD478" s="24"/>
      <c r="BE478" s="24"/>
      <c r="BF478" s="24"/>
      <c r="BG478" s="24"/>
      <c r="BH478" s="24"/>
      <c r="BI478" s="24"/>
      <c r="BJ478" s="24"/>
      <c r="BK478" s="24"/>
      <c r="BL478" s="24"/>
      <c r="BM478" s="24"/>
      <c r="BN478" s="24"/>
      <c r="BO478" s="24"/>
      <c r="BP478" s="24"/>
      <c r="BQ478" s="24"/>
      <c r="BR478" s="24"/>
      <c r="BS478" s="24"/>
      <c r="BT478" s="24"/>
      <c r="BU478" s="24"/>
      <c r="BV478" s="24"/>
      <c r="BW478" s="24"/>
      <c r="BX478" s="24"/>
      <c r="BY478" s="24"/>
      <c r="BZ478" s="24"/>
      <c r="CA478" s="24"/>
      <c r="CB478" s="24"/>
      <c r="CC478" s="24"/>
      <c r="CD478" s="24"/>
      <c r="CE478" s="24"/>
      <c r="CF478" s="24"/>
    </row>
    <row r="479" spans="47:84" x14ac:dyDescent="0.15">
      <c r="AU479" s="24"/>
      <c r="AV479" s="24"/>
      <c r="AW479" s="24"/>
      <c r="AX479" s="24"/>
      <c r="AY479" s="24"/>
      <c r="AZ479" s="24"/>
      <c r="BA479" s="24"/>
      <c r="BB479" s="24"/>
      <c r="BC479" s="24"/>
      <c r="BD479" s="24"/>
      <c r="BE479" s="24"/>
      <c r="BF479" s="24"/>
      <c r="BG479" s="24"/>
      <c r="BH479" s="24"/>
      <c r="BI479" s="24"/>
      <c r="BJ479" s="24"/>
      <c r="BK479" s="24"/>
      <c r="BL479" s="24"/>
      <c r="BM479" s="24"/>
      <c r="BN479" s="24"/>
      <c r="BO479" s="24"/>
      <c r="BP479" s="24"/>
      <c r="BQ479" s="24"/>
      <c r="BR479" s="24"/>
      <c r="BS479" s="24"/>
      <c r="BT479" s="24"/>
      <c r="BU479" s="24"/>
      <c r="BV479" s="24"/>
      <c r="BW479" s="24"/>
      <c r="BX479" s="24"/>
      <c r="BY479" s="24"/>
      <c r="BZ479" s="24"/>
      <c r="CA479" s="24"/>
      <c r="CB479" s="24"/>
      <c r="CC479" s="24"/>
      <c r="CD479" s="24"/>
      <c r="CE479" s="24"/>
      <c r="CF479" s="24"/>
    </row>
    <row r="480" spans="47:84" x14ac:dyDescent="0.15">
      <c r="AU480" s="24"/>
      <c r="AV480" s="24"/>
      <c r="AW480" s="24"/>
      <c r="AX480" s="24"/>
      <c r="AY480" s="24"/>
      <c r="AZ480" s="24"/>
      <c r="BA480" s="24"/>
      <c r="BB480" s="24"/>
      <c r="BC480" s="24"/>
      <c r="BD480" s="24"/>
      <c r="BE480" s="24"/>
      <c r="BF480" s="24"/>
      <c r="BG480" s="24"/>
      <c r="BH480" s="24"/>
      <c r="BI480" s="24"/>
      <c r="BJ480" s="24"/>
      <c r="BK480" s="24"/>
      <c r="BL480" s="24"/>
      <c r="BM480" s="24"/>
      <c r="BN480" s="24"/>
      <c r="BO480" s="24"/>
      <c r="BP480" s="24"/>
      <c r="BQ480" s="24"/>
      <c r="BR480" s="24"/>
      <c r="BS480" s="24"/>
      <c r="BT480" s="24"/>
      <c r="BU480" s="24"/>
      <c r="BV480" s="24"/>
      <c r="BW480" s="24"/>
      <c r="BX480" s="24"/>
      <c r="BY480" s="24"/>
      <c r="BZ480" s="24"/>
      <c r="CA480" s="24"/>
      <c r="CB480" s="24"/>
      <c r="CC480" s="24"/>
      <c r="CD480" s="24"/>
      <c r="CE480" s="24"/>
      <c r="CF480" s="24"/>
    </row>
    <row r="481" spans="47:84" x14ac:dyDescent="0.15">
      <c r="AU481" s="24"/>
      <c r="AV481" s="24"/>
      <c r="AW481" s="24"/>
      <c r="AX481" s="24"/>
      <c r="AY481" s="24"/>
      <c r="AZ481" s="24"/>
      <c r="BA481" s="24"/>
      <c r="BB481" s="24"/>
      <c r="BC481" s="24"/>
      <c r="BD481" s="24"/>
      <c r="BE481" s="24"/>
      <c r="BF481" s="24"/>
      <c r="BG481" s="24"/>
      <c r="BH481" s="24"/>
      <c r="BI481" s="24"/>
      <c r="BJ481" s="24"/>
      <c r="BK481" s="24"/>
      <c r="BL481" s="24"/>
      <c r="BM481" s="24"/>
      <c r="BN481" s="24"/>
      <c r="BO481" s="24"/>
      <c r="BP481" s="24"/>
      <c r="BQ481" s="24"/>
      <c r="BR481" s="24"/>
      <c r="BS481" s="24"/>
      <c r="BT481" s="24"/>
      <c r="BU481" s="24"/>
      <c r="BV481" s="24"/>
      <c r="BW481" s="24"/>
      <c r="BX481" s="24"/>
      <c r="BY481" s="24"/>
      <c r="BZ481" s="24"/>
      <c r="CA481" s="24"/>
      <c r="CB481" s="24"/>
      <c r="CC481" s="24"/>
      <c r="CD481" s="24"/>
      <c r="CE481" s="24"/>
      <c r="CF481" s="24"/>
    </row>
    <row r="482" spans="47:84" x14ac:dyDescent="0.15">
      <c r="AU482" s="24"/>
      <c r="AV482" s="24"/>
      <c r="AW482" s="24"/>
      <c r="AX482" s="24"/>
      <c r="AY482" s="24"/>
      <c r="AZ482" s="24"/>
      <c r="BA482" s="24"/>
      <c r="BB482" s="24"/>
      <c r="BC482" s="24"/>
      <c r="BD482" s="24"/>
      <c r="BE482" s="24"/>
      <c r="BF482" s="24"/>
      <c r="BG482" s="24"/>
      <c r="BH482" s="24"/>
      <c r="BI482" s="24"/>
      <c r="BJ482" s="24"/>
      <c r="BK482" s="24"/>
      <c r="BL482" s="24"/>
      <c r="BM482" s="24"/>
      <c r="BN482" s="24"/>
      <c r="BO482" s="24"/>
      <c r="BP482" s="24"/>
      <c r="BQ482" s="24"/>
      <c r="BR482" s="24"/>
      <c r="BS482" s="24"/>
      <c r="BT482" s="24"/>
      <c r="BU482" s="24"/>
      <c r="BV482" s="24"/>
      <c r="BW482" s="24"/>
      <c r="BX482" s="24"/>
      <c r="BY482" s="24"/>
      <c r="BZ482" s="24"/>
      <c r="CA482" s="24"/>
      <c r="CB482" s="24"/>
      <c r="CC482" s="24"/>
      <c r="CD482" s="24"/>
      <c r="CE482" s="24"/>
      <c r="CF482" s="24"/>
    </row>
    <row r="483" spans="47:84" x14ac:dyDescent="0.15">
      <c r="AU483" s="24"/>
      <c r="AV483" s="24"/>
      <c r="AW483" s="24"/>
      <c r="AX483" s="24"/>
      <c r="AY483" s="24"/>
      <c r="AZ483" s="24"/>
      <c r="BA483" s="24"/>
      <c r="BB483" s="24"/>
      <c r="BC483" s="24"/>
      <c r="BD483" s="24"/>
      <c r="BE483" s="24"/>
      <c r="BF483" s="24"/>
      <c r="BG483" s="24"/>
      <c r="BH483" s="24"/>
      <c r="BI483" s="24"/>
      <c r="BJ483" s="24"/>
      <c r="BK483" s="24"/>
      <c r="BL483" s="24"/>
      <c r="BM483" s="24"/>
      <c r="BN483" s="24"/>
      <c r="BO483" s="24"/>
      <c r="BP483" s="24"/>
      <c r="BQ483" s="24"/>
      <c r="BR483" s="24"/>
      <c r="BS483" s="24"/>
      <c r="BT483" s="24"/>
      <c r="BU483" s="24"/>
      <c r="BV483" s="24"/>
      <c r="BW483" s="24"/>
      <c r="BX483" s="24"/>
      <c r="BY483" s="24"/>
      <c r="BZ483" s="24"/>
      <c r="CA483" s="24"/>
      <c r="CB483" s="24"/>
      <c r="CC483" s="24"/>
      <c r="CD483" s="24"/>
      <c r="CE483" s="24"/>
      <c r="CF483" s="24"/>
    </row>
    <row r="484" spans="47:84" x14ac:dyDescent="0.15">
      <c r="AU484" s="24"/>
      <c r="AV484" s="24"/>
      <c r="AW484" s="24"/>
      <c r="AX484" s="24"/>
      <c r="AY484" s="24"/>
      <c r="AZ484" s="24"/>
      <c r="BA484" s="24"/>
      <c r="BB484" s="24"/>
      <c r="BC484" s="24"/>
      <c r="BD484" s="24"/>
      <c r="BE484" s="24"/>
      <c r="BF484" s="24"/>
      <c r="BG484" s="24"/>
      <c r="BH484" s="24"/>
      <c r="BI484" s="24"/>
      <c r="BJ484" s="24"/>
      <c r="BK484" s="24"/>
      <c r="BL484" s="24"/>
      <c r="BM484" s="24"/>
      <c r="BN484" s="24"/>
      <c r="BO484" s="24"/>
      <c r="BP484" s="24"/>
      <c r="BQ484" s="24"/>
      <c r="BR484" s="24"/>
      <c r="BS484" s="24"/>
      <c r="BT484" s="24"/>
      <c r="BU484" s="24"/>
      <c r="BV484" s="24"/>
      <c r="BW484" s="24"/>
      <c r="BX484" s="24"/>
      <c r="BY484" s="24"/>
      <c r="BZ484" s="24"/>
      <c r="CA484" s="24"/>
      <c r="CB484" s="24"/>
      <c r="CC484" s="24"/>
      <c r="CD484" s="24"/>
      <c r="CE484" s="24"/>
      <c r="CF484" s="24"/>
    </row>
    <row r="485" spans="47:84" x14ac:dyDescent="0.15">
      <c r="AU485" s="24"/>
      <c r="AV485" s="24"/>
      <c r="AW485" s="24"/>
      <c r="AX485" s="24"/>
      <c r="AY485" s="24"/>
      <c r="AZ485" s="24"/>
      <c r="BA485" s="24"/>
      <c r="BB485" s="24"/>
      <c r="BC485" s="24"/>
      <c r="BD485" s="24"/>
      <c r="BE485" s="24"/>
      <c r="BF485" s="24"/>
      <c r="BG485" s="24"/>
      <c r="BH485" s="24"/>
      <c r="BI485" s="24"/>
      <c r="BJ485" s="24"/>
      <c r="BK485" s="24"/>
      <c r="BL485" s="24"/>
      <c r="BM485" s="24"/>
      <c r="BN485" s="24"/>
      <c r="BO485" s="24"/>
      <c r="BP485" s="24"/>
      <c r="BQ485" s="24"/>
      <c r="BR485" s="24"/>
      <c r="BS485" s="24"/>
      <c r="BT485" s="24"/>
      <c r="BU485" s="24"/>
      <c r="BV485" s="24"/>
      <c r="BW485" s="24"/>
      <c r="BX485" s="24"/>
      <c r="BY485" s="24"/>
      <c r="BZ485" s="24"/>
      <c r="CA485" s="24"/>
      <c r="CB485" s="24"/>
      <c r="CC485" s="24"/>
      <c r="CD485" s="24"/>
      <c r="CE485" s="24"/>
      <c r="CF485" s="24"/>
    </row>
    <row r="486" spans="47:84" x14ac:dyDescent="0.15">
      <c r="AU486" s="24"/>
      <c r="AV486" s="24"/>
      <c r="AW486" s="24"/>
      <c r="AX486" s="24"/>
      <c r="AY486" s="24"/>
      <c r="AZ486" s="24"/>
      <c r="BA486" s="24"/>
      <c r="BB486" s="24"/>
      <c r="BC486" s="24"/>
      <c r="BD486" s="24"/>
      <c r="BE486" s="24"/>
      <c r="BF486" s="24"/>
      <c r="BG486" s="24"/>
      <c r="BH486" s="24"/>
      <c r="BI486" s="24"/>
      <c r="BJ486" s="24"/>
      <c r="BK486" s="24"/>
      <c r="BL486" s="24"/>
      <c r="BM486" s="24"/>
      <c r="BN486" s="24"/>
      <c r="BO486" s="24"/>
      <c r="BP486" s="24"/>
      <c r="BQ486" s="24"/>
      <c r="BR486" s="24"/>
      <c r="BS486" s="24"/>
      <c r="BT486" s="24"/>
      <c r="BU486" s="24"/>
      <c r="BV486" s="24"/>
      <c r="BW486" s="24"/>
      <c r="BX486" s="24"/>
      <c r="BY486" s="24"/>
      <c r="BZ486" s="24"/>
      <c r="CA486" s="24"/>
      <c r="CB486" s="24"/>
      <c r="CC486" s="24"/>
      <c r="CD486" s="24"/>
      <c r="CE486" s="24"/>
      <c r="CF486" s="24"/>
    </row>
    <row r="487" spans="47:84" x14ac:dyDescent="0.15">
      <c r="AU487" s="24"/>
      <c r="AV487" s="24"/>
      <c r="AW487" s="24"/>
      <c r="AX487" s="24"/>
      <c r="AY487" s="24"/>
      <c r="AZ487" s="24"/>
      <c r="BA487" s="24"/>
      <c r="BB487" s="24"/>
      <c r="BC487" s="24"/>
      <c r="BD487" s="24"/>
      <c r="BE487" s="24"/>
      <c r="BF487" s="24"/>
      <c r="BG487" s="24"/>
      <c r="BH487" s="24"/>
      <c r="BI487" s="24"/>
      <c r="BJ487" s="24"/>
      <c r="BK487" s="24"/>
      <c r="BL487" s="24"/>
      <c r="BM487" s="24"/>
      <c r="BN487" s="24"/>
      <c r="BO487" s="24"/>
      <c r="BP487" s="24"/>
      <c r="BQ487" s="24"/>
      <c r="BR487" s="24"/>
      <c r="BS487" s="24"/>
      <c r="BT487" s="24"/>
      <c r="BU487" s="24"/>
      <c r="BV487" s="24"/>
      <c r="BW487" s="24"/>
      <c r="BX487" s="24"/>
      <c r="BY487" s="24"/>
      <c r="BZ487" s="24"/>
      <c r="CA487" s="24"/>
      <c r="CB487" s="24"/>
      <c r="CC487" s="24"/>
      <c r="CD487" s="24"/>
      <c r="CE487" s="24"/>
      <c r="CF487" s="24"/>
    </row>
    <row r="488" spans="47:84" x14ac:dyDescent="0.15">
      <c r="AU488" s="24"/>
      <c r="AV488" s="24"/>
      <c r="AW488" s="24"/>
      <c r="AX488" s="24"/>
      <c r="AY488" s="24"/>
      <c r="AZ488" s="24"/>
      <c r="BA488" s="24"/>
      <c r="BB488" s="24"/>
      <c r="BC488" s="24"/>
      <c r="BD488" s="24"/>
      <c r="BE488" s="24"/>
      <c r="BF488" s="24"/>
      <c r="BG488" s="24"/>
      <c r="BH488" s="24"/>
      <c r="BI488" s="24"/>
      <c r="BJ488" s="24"/>
      <c r="BK488" s="24"/>
      <c r="BL488" s="24"/>
      <c r="BM488" s="24"/>
      <c r="BN488" s="24"/>
      <c r="BO488" s="24"/>
      <c r="BP488" s="24"/>
      <c r="BQ488" s="24"/>
      <c r="BR488" s="24"/>
      <c r="BS488" s="24"/>
      <c r="BT488" s="24"/>
      <c r="BU488" s="24"/>
      <c r="BV488" s="24"/>
      <c r="BW488" s="24"/>
      <c r="BX488" s="24"/>
      <c r="BY488" s="24"/>
      <c r="BZ488" s="24"/>
      <c r="CA488" s="24"/>
      <c r="CB488" s="24"/>
      <c r="CC488" s="24"/>
      <c r="CD488" s="24"/>
      <c r="CE488" s="24"/>
      <c r="CF488" s="24"/>
    </row>
    <row r="489" spans="47:84" x14ac:dyDescent="0.15">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row>
    <row r="490" spans="47:84" x14ac:dyDescent="0.15">
      <c r="AU490" s="24"/>
      <c r="AV490" s="24"/>
      <c r="AW490" s="24"/>
      <c r="AX490" s="24"/>
      <c r="AY490" s="24"/>
      <c r="AZ490" s="24"/>
      <c r="BA490" s="24"/>
      <c r="BB490" s="24"/>
      <c r="BC490" s="24"/>
      <c r="BD490" s="24"/>
      <c r="BE490" s="24"/>
      <c r="BF490" s="24"/>
      <c r="BG490" s="24"/>
      <c r="BH490" s="24"/>
      <c r="BI490" s="24"/>
      <c r="BJ490" s="24"/>
      <c r="BK490" s="24"/>
      <c r="BL490" s="24"/>
      <c r="BM490" s="24"/>
      <c r="BN490" s="24"/>
      <c r="BO490" s="24"/>
      <c r="BP490" s="24"/>
      <c r="BQ490" s="24"/>
      <c r="BR490" s="24"/>
      <c r="BS490" s="24"/>
      <c r="BT490" s="24"/>
      <c r="BU490" s="24"/>
      <c r="BV490" s="24"/>
      <c r="BW490" s="24"/>
      <c r="BX490" s="24"/>
      <c r="BY490" s="24"/>
      <c r="BZ490" s="24"/>
      <c r="CA490" s="24"/>
      <c r="CB490" s="24"/>
      <c r="CC490" s="24"/>
      <c r="CD490" s="24"/>
      <c r="CE490" s="24"/>
      <c r="CF490" s="24"/>
    </row>
    <row r="491" spans="47:84" x14ac:dyDescent="0.15">
      <c r="AU491" s="24"/>
      <c r="AV491" s="24"/>
      <c r="AW491" s="24"/>
      <c r="AX491" s="24"/>
      <c r="AY491" s="24"/>
      <c r="AZ491" s="24"/>
      <c r="BA491" s="24"/>
      <c r="BB491" s="24"/>
      <c r="BC491" s="24"/>
      <c r="BD491" s="24"/>
      <c r="BE491" s="24"/>
      <c r="BF491" s="24"/>
      <c r="BG491" s="24"/>
      <c r="BH491" s="24"/>
      <c r="BI491" s="24"/>
      <c r="BJ491" s="24"/>
      <c r="BK491" s="24"/>
      <c r="BL491" s="24"/>
      <c r="BM491" s="24"/>
      <c r="BN491" s="24"/>
      <c r="BO491" s="24"/>
      <c r="BP491" s="24"/>
      <c r="BQ491" s="24"/>
      <c r="BR491" s="24"/>
      <c r="BS491" s="24"/>
      <c r="BT491" s="24"/>
      <c r="BU491" s="24"/>
      <c r="BV491" s="24"/>
      <c r="BW491" s="24"/>
      <c r="BX491" s="24"/>
      <c r="BY491" s="24"/>
      <c r="BZ491" s="24"/>
      <c r="CA491" s="24"/>
      <c r="CB491" s="24"/>
      <c r="CC491" s="24"/>
      <c r="CD491" s="24"/>
      <c r="CE491" s="24"/>
      <c r="CF491" s="24"/>
    </row>
    <row r="492" spans="47:84" x14ac:dyDescent="0.15">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c r="BR492" s="24"/>
      <c r="BS492" s="24"/>
      <c r="BT492" s="24"/>
      <c r="BU492" s="24"/>
      <c r="BV492" s="24"/>
      <c r="BW492" s="24"/>
      <c r="BX492" s="24"/>
      <c r="BY492" s="24"/>
      <c r="BZ492" s="24"/>
      <c r="CA492" s="24"/>
      <c r="CB492" s="24"/>
      <c r="CC492" s="24"/>
      <c r="CD492" s="24"/>
      <c r="CE492" s="24"/>
      <c r="CF492" s="24"/>
    </row>
    <row r="493" spans="47:84" x14ac:dyDescent="0.15">
      <c r="AU493" s="24"/>
      <c r="AV493" s="24"/>
      <c r="AW493" s="24"/>
      <c r="AX493" s="24"/>
      <c r="AY493" s="24"/>
      <c r="AZ493" s="24"/>
      <c r="BA493" s="24"/>
      <c r="BB493" s="24"/>
      <c r="BC493" s="24"/>
      <c r="BD493" s="24"/>
      <c r="BE493" s="24"/>
      <c r="BF493" s="24"/>
      <c r="BG493" s="24"/>
      <c r="BH493" s="24"/>
      <c r="BI493" s="24"/>
      <c r="BJ493" s="24"/>
      <c r="BK493" s="24"/>
      <c r="BL493" s="24"/>
      <c r="BM493" s="24"/>
      <c r="BN493" s="24"/>
      <c r="BO493" s="24"/>
      <c r="BP493" s="24"/>
      <c r="BQ493" s="24"/>
      <c r="BR493" s="24"/>
      <c r="BS493" s="24"/>
      <c r="BT493" s="24"/>
      <c r="BU493" s="24"/>
      <c r="BV493" s="24"/>
      <c r="BW493" s="24"/>
      <c r="BX493" s="24"/>
      <c r="BY493" s="24"/>
      <c r="BZ493" s="24"/>
      <c r="CA493" s="24"/>
      <c r="CB493" s="24"/>
      <c r="CC493" s="24"/>
      <c r="CD493" s="24"/>
      <c r="CE493" s="24"/>
      <c r="CF493" s="24"/>
    </row>
    <row r="494" spans="47:84" x14ac:dyDescent="0.15">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c r="BR494" s="24"/>
      <c r="BS494" s="24"/>
      <c r="BT494" s="24"/>
      <c r="BU494" s="24"/>
      <c r="BV494" s="24"/>
      <c r="BW494" s="24"/>
      <c r="BX494" s="24"/>
      <c r="BY494" s="24"/>
      <c r="BZ494" s="24"/>
      <c r="CA494" s="24"/>
      <c r="CB494" s="24"/>
      <c r="CC494" s="24"/>
      <c r="CD494" s="24"/>
      <c r="CE494" s="24"/>
      <c r="CF494" s="24"/>
    </row>
    <row r="495" spans="47:84" x14ac:dyDescent="0.15">
      <c r="AU495" s="24"/>
      <c r="AV495" s="24"/>
      <c r="AW495" s="24"/>
      <c r="AX495" s="24"/>
      <c r="AY495" s="24"/>
      <c r="AZ495" s="24"/>
      <c r="BA495" s="24"/>
      <c r="BB495" s="24"/>
      <c r="BC495" s="24"/>
      <c r="BD495" s="24"/>
      <c r="BE495" s="24"/>
      <c r="BF495" s="24"/>
      <c r="BG495" s="24"/>
      <c r="BH495" s="24"/>
      <c r="BI495" s="24"/>
      <c r="BJ495" s="24"/>
      <c r="BK495" s="24"/>
      <c r="BL495" s="24"/>
      <c r="BM495" s="24"/>
      <c r="BN495" s="24"/>
      <c r="BO495" s="24"/>
      <c r="BP495" s="24"/>
      <c r="BQ495" s="24"/>
      <c r="BR495" s="24"/>
      <c r="BS495" s="24"/>
      <c r="BT495" s="24"/>
      <c r="BU495" s="24"/>
      <c r="BV495" s="24"/>
      <c r="BW495" s="24"/>
      <c r="BX495" s="24"/>
      <c r="BY495" s="24"/>
      <c r="BZ495" s="24"/>
      <c r="CA495" s="24"/>
      <c r="CB495" s="24"/>
      <c r="CC495" s="24"/>
      <c r="CD495" s="24"/>
      <c r="CE495" s="24"/>
      <c r="CF495" s="24"/>
    </row>
    <row r="496" spans="47:84" x14ac:dyDescent="0.15">
      <c r="AU496" s="24"/>
      <c r="AV496" s="24"/>
      <c r="AW496" s="24"/>
      <c r="AX496" s="24"/>
      <c r="AY496" s="24"/>
      <c r="AZ496" s="24"/>
      <c r="BA496" s="24"/>
      <c r="BB496" s="24"/>
      <c r="BC496" s="24"/>
      <c r="BD496" s="24"/>
      <c r="BE496" s="24"/>
      <c r="BF496" s="24"/>
      <c r="BG496" s="24"/>
      <c r="BH496" s="24"/>
      <c r="BI496" s="24"/>
      <c r="BJ496" s="24"/>
      <c r="BK496" s="24"/>
      <c r="BL496" s="24"/>
      <c r="BM496" s="24"/>
      <c r="BN496" s="24"/>
      <c r="BO496" s="24"/>
      <c r="BP496" s="24"/>
      <c r="BQ496" s="24"/>
      <c r="BR496" s="24"/>
      <c r="BS496" s="24"/>
      <c r="BT496" s="24"/>
      <c r="BU496" s="24"/>
      <c r="BV496" s="24"/>
      <c r="BW496" s="24"/>
      <c r="BX496" s="24"/>
      <c r="BY496" s="24"/>
      <c r="BZ496" s="24"/>
      <c r="CA496" s="24"/>
      <c r="CB496" s="24"/>
      <c r="CC496" s="24"/>
      <c r="CD496" s="24"/>
      <c r="CE496" s="24"/>
      <c r="CF496" s="24"/>
    </row>
    <row r="497" spans="47:84" x14ac:dyDescent="0.15">
      <c r="AU497" s="24"/>
      <c r="AV497" s="24"/>
      <c r="AW497" s="24"/>
      <c r="AX497" s="24"/>
      <c r="AY497" s="24"/>
      <c r="AZ497" s="24"/>
      <c r="BA497" s="24"/>
      <c r="BB497" s="24"/>
      <c r="BC497" s="24"/>
      <c r="BD497" s="24"/>
      <c r="BE497" s="24"/>
      <c r="BF497" s="24"/>
      <c r="BG497" s="24"/>
      <c r="BH497" s="24"/>
      <c r="BI497" s="24"/>
      <c r="BJ497" s="24"/>
      <c r="BK497" s="24"/>
      <c r="BL497" s="24"/>
      <c r="BM497" s="24"/>
      <c r="BN497" s="24"/>
      <c r="BO497" s="24"/>
      <c r="BP497" s="24"/>
      <c r="BQ497" s="24"/>
      <c r="BR497" s="24"/>
      <c r="BS497" s="24"/>
      <c r="BT497" s="24"/>
      <c r="BU497" s="24"/>
      <c r="BV497" s="24"/>
      <c r="BW497" s="24"/>
      <c r="BX497" s="24"/>
      <c r="BY497" s="24"/>
      <c r="BZ497" s="24"/>
      <c r="CA497" s="24"/>
      <c r="CB497" s="24"/>
      <c r="CC497" s="24"/>
      <c r="CD497" s="24"/>
      <c r="CE497" s="24"/>
      <c r="CF497" s="24"/>
    </row>
    <row r="498" spans="47:84" x14ac:dyDescent="0.15">
      <c r="AU498" s="24"/>
      <c r="AV498" s="24"/>
      <c r="AW498" s="24"/>
      <c r="AX498" s="24"/>
      <c r="AY498" s="24"/>
      <c r="AZ498" s="24"/>
      <c r="BA498" s="24"/>
      <c r="BB498" s="24"/>
      <c r="BC498" s="24"/>
      <c r="BD498" s="24"/>
      <c r="BE498" s="24"/>
      <c r="BF498" s="24"/>
      <c r="BG498" s="24"/>
      <c r="BH498" s="24"/>
      <c r="BI498" s="24"/>
      <c r="BJ498" s="24"/>
      <c r="BK498" s="24"/>
      <c r="BL498" s="24"/>
      <c r="BM498" s="24"/>
      <c r="BN498" s="24"/>
      <c r="BO498" s="24"/>
      <c r="BP498" s="24"/>
      <c r="BQ498" s="24"/>
      <c r="BR498" s="24"/>
      <c r="BS498" s="24"/>
      <c r="BT498" s="24"/>
      <c r="BU498" s="24"/>
      <c r="BV498" s="24"/>
      <c r="BW498" s="24"/>
      <c r="BX498" s="24"/>
      <c r="BY498" s="24"/>
      <c r="BZ498" s="24"/>
      <c r="CA498" s="24"/>
      <c r="CB498" s="24"/>
      <c r="CC498" s="24"/>
      <c r="CD498" s="24"/>
      <c r="CE498" s="24"/>
      <c r="CF498" s="24"/>
    </row>
    <row r="499" spans="47:84" x14ac:dyDescent="0.15">
      <c r="AU499" s="24"/>
      <c r="AV499" s="24"/>
      <c r="AW499" s="24"/>
      <c r="AX499" s="24"/>
      <c r="AY499" s="24"/>
      <c r="AZ499" s="24"/>
      <c r="BA499" s="24"/>
      <c r="BB499" s="24"/>
      <c r="BC499" s="24"/>
      <c r="BD499" s="24"/>
      <c r="BE499" s="24"/>
      <c r="BF499" s="24"/>
      <c r="BG499" s="24"/>
      <c r="BH499" s="24"/>
      <c r="BI499" s="24"/>
      <c r="BJ499" s="24"/>
      <c r="BK499" s="24"/>
      <c r="BL499" s="24"/>
      <c r="BM499" s="24"/>
      <c r="BN499" s="24"/>
      <c r="BO499" s="24"/>
      <c r="BP499" s="24"/>
      <c r="BQ499" s="24"/>
      <c r="BR499" s="24"/>
      <c r="BS499" s="24"/>
      <c r="BT499" s="24"/>
      <c r="BU499" s="24"/>
      <c r="BV499" s="24"/>
      <c r="BW499" s="24"/>
      <c r="BX499" s="24"/>
      <c r="BY499" s="24"/>
      <c r="BZ499" s="24"/>
      <c r="CA499" s="24"/>
      <c r="CB499" s="24"/>
      <c r="CC499" s="24"/>
      <c r="CD499" s="24"/>
      <c r="CE499" s="24"/>
      <c r="CF499" s="24"/>
    </row>
    <row r="500" spans="47:84" x14ac:dyDescent="0.15">
      <c r="AU500" s="24"/>
      <c r="AV500" s="24"/>
      <c r="AW500" s="24"/>
      <c r="AX500" s="24"/>
      <c r="AY500" s="24"/>
      <c r="AZ500" s="24"/>
      <c r="BA500" s="24"/>
      <c r="BB500" s="24"/>
      <c r="BC500" s="24"/>
      <c r="BD500" s="24"/>
      <c r="BE500" s="24"/>
      <c r="BF500" s="24"/>
      <c r="BG500" s="24"/>
      <c r="BH500" s="24"/>
      <c r="BI500" s="24"/>
      <c r="BJ500" s="24"/>
      <c r="BK500" s="24"/>
      <c r="BL500" s="24"/>
      <c r="BM500" s="24"/>
      <c r="BN500" s="24"/>
      <c r="BO500" s="24"/>
      <c r="BP500" s="24"/>
      <c r="BQ500" s="24"/>
      <c r="BR500" s="24"/>
      <c r="BS500" s="24"/>
      <c r="BT500" s="24"/>
      <c r="BU500" s="24"/>
      <c r="BV500" s="24"/>
      <c r="BW500" s="24"/>
      <c r="BX500" s="24"/>
      <c r="BY500" s="24"/>
      <c r="BZ500" s="24"/>
      <c r="CA500" s="24"/>
      <c r="CB500" s="24"/>
      <c r="CC500" s="24"/>
      <c r="CD500" s="24"/>
      <c r="CE500" s="24"/>
      <c r="CF500" s="24"/>
    </row>
    <row r="501" spans="47:84" x14ac:dyDescent="0.15">
      <c r="AU501" s="24"/>
      <c r="AV501" s="24"/>
      <c r="AW501" s="24"/>
      <c r="AX501" s="24"/>
      <c r="AY501" s="24"/>
      <c r="AZ501" s="24"/>
      <c r="BA501" s="24"/>
      <c r="BB501" s="24"/>
      <c r="BC501" s="24"/>
      <c r="BD501" s="24"/>
      <c r="BE501" s="24"/>
      <c r="BF501" s="24"/>
      <c r="BG501" s="24"/>
      <c r="BH501" s="24"/>
      <c r="BI501" s="24"/>
      <c r="BJ501" s="24"/>
      <c r="BK501" s="24"/>
      <c r="BL501" s="24"/>
      <c r="BM501" s="24"/>
      <c r="BN501" s="24"/>
      <c r="BO501" s="24"/>
      <c r="BP501" s="24"/>
      <c r="BQ501" s="24"/>
      <c r="BR501" s="24"/>
      <c r="BS501" s="24"/>
      <c r="BT501" s="24"/>
      <c r="BU501" s="24"/>
      <c r="BV501" s="24"/>
      <c r="BW501" s="24"/>
      <c r="BX501" s="24"/>
      <c r="BY501" s="24"/>
      <c r="BZ501" s="24"/>
      <c r="CA501" s="24"/>
      <c r="CB501" s="24"/>
      <c r="CC501" s="24"/>
      <c r="CD501" s="24"/>
      <c r="CE501" s="24"/>
      <c r="CF501" s="24"/>
    </row>
    <row r="502" spans="47:84" x14ac:dyDescent="0.15">
      <c r="AU502" s="24"/>
      <c r="AV502" s="24"/>
      <c r="AW502" s="24"/>
      <c r="AX502" s="24"/>
      <c r="AY502" s="24"/>
      <c r="AZ502" s="24"/>
      <c r="BA502" s="24"/>
      <c r="BB502" s="24"/>
      <c r="BC502" s="24"/>
      <c r="BD502" s="24"/>
      <c r="BE502" s="24"/>
      <c r="BF502" s="24"/>
      <c r="BG502" s="24"/>
      <c r="BH502" s="24"/>
      <c r="BI502" s="24"/>
      <c r="BJ502" s="24"/>
      <c r="BK502" s="24"/>
      <c r="BL502" s="24"/>
      <c r="BM502" s="24"/>
      <c r="BN502" s="24"/>
      <c r="BO502" s="24"/>
      <c r="BP502" s="24"/>
      <c r="BQ502" s="24"/>
      <c r="BR502" s="24"/>
      <c r="BS502" s="24"/>
      <c r="BT502" s="24"/>
      <c r="BU502" s="24"/>
      <c r="BV502" s="24"/>
      <c r="BW502" s="24"/>
      <c r="BX502" s="24"/>
      <c r="BY502" s="24"/>
      <c r="BZ502" s="24"/>
      <c r="CA502" s="24"/>
      <c r="CB502" s="24"/>
      <c r="CC502" s="24"/>
      <c r="CD502" s="24"/>
      <c r="CE502" s="24"/>
      <c r="CF502" s="24"/>
    </row>
    <row r="503" spans="47:84" x14ac:dyDescent="0.15">
      <c r="AU503" s="24"/>
      <c r="AV503" s="24"/>
      <c r="AW503" s="24"/>
      <c r="AX503" s="24"/>
      <c r="AY503" s="24"/>
      <c r="AZ503" s="24"/>
      <c r="BA503" s="24"/>
      <c r="BB503" s="24"/>
      <c r="BC503" s="24"/>
      <c r="BD503" s="24"/>
      <c r="BE503" s="24"/>
      <c r="BF503" s="24"/>
      <c r="BG503" s="24"/>
      <c r="BH503" s="24"/>
      <c r="BI503" s="24"/>
      <c r="BJ503" s="24"/>
      <c r="BK503" s="24"/>
      <c r="BL503" s="24"/>
      <c r="BM503" s="24"/>
      <c r="BN503" s="24"/>
      <c r="BO503" s="24"/>
      <c r="BP503" s="24"/>
      <c r="BQ503" s="24"/>
      <c r="BR503" s="24"/>
      <c r="BS503" s="24"/>
      <c r="BT503" s="24"/>
      <c r="BU503" s="24"/>
      <c r="BV503" s="24"/>
      <c r="BW503" s="24"/>
      <c r="BX503" s="24"/>
      <c r="BY503" s="24"/>
      <c r="BZ503" s="24"/>
      <c r="CA503" s="24"/>
      <c r="CB503" s="24"/>
      <c r="CC503" s="24"/>
      <c r="CD503" s="24"/>
      <c r="CE503" s="24"/>
      <c r="CF503" s="24"/>
    </row>
    <row r="504" spans="47:84" x14ac:dyDescent="0.15">
      <c r="AU504" s="24"/>
      <c r="AV504" s="24"/>
      <c r="AW504" s="24"/>
      <c r="AX504" s="24"/>
      <c r="AY504" s="24"/>
      <c r="AZ504" s="24"/>
      <c r="BA504" s="24"/>
      <c r="BB504" s="24"/>
      <c r="BC504" s="24"/>
      <c r="BD504" s="24"/>
      <c r="BE504" s="24"/>
      <c r="BF504" s="24"/>
      <c r="BG504" s="24"/>
      <c r="BH504" s="24"/>
      <c r="BI504" s="24"/>
      <c r="BJ504" s="24"/>
      <c r="BK504" s="24"/>
      <c r="BL504" s="24"/>
      <c r="BM504" s="24"/>
      <c r="BN504" s="24"/>
      <c r="BO504" s="24"/>
      <c r="BP504" s="24"/>
      <c r="BQ504" s="24"/>
      <c r="BR504" s="24"/>
      <c r="BS504" s="24"/>
      <c r="BT504" s="24"/>
      <c r="BU504" s="24"/>
      <c r="BV504" s="24"/>
      <c r="BW504" s="24"/>
      <c r="BX504" s="24"/>
      <c r="BY504" s="24"/>
      <c r="BZ504" s="24"/>
      <c r="CA504" s="24"/>
      <c r="CB504" s="24"/>
      <c r="CC504" s="24"/>
      <c r="CD504" s="24"/>
      <c r="CE504" s="24"/>
      <c r="CF504" s="24"/>
    </row>
    <row r="505" spans="47:84" x14ac:dyDescent="0.15">
      <c r="AU505" s="24"/>
      <c r="AV505" s="24"/>
      <c r="AW505" s="24"/>
      <c r="AX505" s="24"/>
      <c r="AY505" s="24"/>
      <c r="AZ505" s="24"/>
      <c r="BA505" s="24"/>
      <c r="BB505" s="24"/>
      <c r="BC505" s="24"/>
      <c r="BD505" s="24"/>
      <c r="BE505" s="24"/>
      <c r="BF505" s="24"/>
      <c r="BG505" s="24"/>
      <c r="BH505" s="24"/>
      <c r="BI505" s="24"/>
      <c r="BJ505" s="24"/>
      <c r="BK505" s="24"/>
      <c r="BL505" s="24"/>
      <c r="BM505" s="24"/>
      <c r="BN505" s="24"/>
      <c r="BO505" s="24"/>
      <c r="BP505" s="24"/>
      <c r="BQ505" s="24"/>
      <c r="BR505" s="24"/>
      <c r="BS505" s="24"/>
      <c r="BT505" s="24"/>
      <c r="BU505" s="24"/>
      <c r="BV505" s="24"/>
      <c r="BW505" s="24"/>
      <c r="BX505" s="24"/>
      <c r="BY505" s="24"/>
      <c r="BZ505" s="24"/>
      <c r="CA505" s="24"/>
      <c r="CB505" s="24"/>
      <c r="CC505" s="24"/>
      <c r="CD505" s="24"/>
      <c r="CE505" s="24"/>
      <c r="CF505" s="24"/>
    </row>
    <row r="506" spans="47:84" x14ac:dyDescent="0.15">
      <c r="AU506" s="24"/>
      <c r="AV506" s="24"/>
      <c r="AW506" s="24"/>
      <c r="AX506" s="24"/>
      <c r="AY506" s="24"/>
      <c r="AZ506" s="24"/>
      <c r="BA506" s="24"/>
      <c r="BB506" s="24"/>
      <c r="BC506" s="24"/>
      <c r="BD506" s="24"/>
      <c r="BE506" s="24"/>
      <c r="BF506" s="24"/>
      <c r="BG506" s="24"/>
      <c r="BH506" s="24"/>
      <c r="BI506" s="24"/>
      <c r="BJ506" s="24"/>
      <c r="BK506" s="24"/>
      <c r="BL506" s="24"/>
      <c r="BM506" s="24"/>
      <c r="BN506" s="24"/>
      <c r="BO506" s="24"/>
      <c r="BP506" s="24"/>
      <c r="BQ506" s="24"/>
      <c r="BR506" s="24"/>
      <c r="BS506" s="24"/>
      <c r="BT506" s="24"/>
      <c r="BU506" s="24"/>
      <c r="BV506" s="24"/>
      <c r="BW506" s="24"/>
      <c r="BX506" s="24"/>
      <c r="BY506" s="24"/>
      <c r="BZ506" s="24"/>
      <c r="CA506" s="24"/>
      <c r="CB506" s="24"/>
      <c r="CC506" s="24"/>
      <c r="CD506" s="24"/>
      <c r="CE506" s="24"/>
      <c r="CF506" s="24"/>
    </row>
    <row r="507" spans="47:84" x14ac:dyDescent="0.15">
      <c r="AU507" s="24"/>
      <c r="AV507" s="24"/>
      <c r="AW507" s="24"/>
      <c r="AX507" s="24"/>
      <c r="AY507" s="24"/>
      <c r="AZ507" s="24"/>
      <c r="BA507" s="24"/>
      <c r="BB507" s="24"/>
      <c r="BC507" s="24"/>
      <c r="BD507" s="24"/>
      <c r="BE507" s="24"/>
      <c r="BF507" s="24"/>
      <c r="BG507" s="24"/>
      <c r="BH507" s="24"/>
      <c r="BI507" s="24"/>
      <c r="BJ507" s="24"/>
      <c r="BK507" s="24"/>
      <c r="BL507" s="24"/>
      <c r="BM507" s="24"/>
      <c r="BN507" s="24"/>
      <c r="BO507" s="24"/>
      <c r="BP507" s="24"/>
      <c r="BQ507" s="24"/>
      <c r="BR507" s="24"/>
      <c r="BS507" s="24"/>
      <c r="BT507" s="24"/>
      <c r="BU507" s="24"/>
      <c r="BV507" s="24"/>
      <c r="BW507" s="24"/>
      <c r="BX507" s="24"/>
      <c r="BY507" s="24"/>
      <c r="BZ507" s="24"/>
      <c r="CA507" s="24"/>
      <c r="CB507" s="24"/>
      <c r="CC507" s="24"/>
      <c r="CD507" s="24"/>
      <c r="CE507" s="24"/>
      <c r="CF507" s="24"/>
    </row>
    <row r="508" spans="47:84" x14ac:dyDescent="0.15">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c r="BR508" s="24"/>
      <c r="BS508" s="24"/>
      <c r="BT508" s="24"/>
      <c r="BU508" s="24"/>
      <c r="BV508" s="24"/>
      <c r="BW508" s="24"/>
      <c r="BX508" s="24"/>
      <c r="BY508" s="24"/>
      <c r="BZ508" s="24"/>
      <c r="CA508" s="24"/>
      <c r="CB508" s="24"/>
      <c r="CC508" s="24"/>
      <c r="CD508" s="24"/>
      <c r="CE508" s="24"/>
      <c r="CF508" s="24"/>
    </row>
    <row r="509" spans="47:84" x14ac:dyDescent="0.15">
      <c r="AU509" s="24"/>
      <c r="AV509" s="24"/>
      <c r="AW509" s="24"/>
      <c r="AX509" s="24"/>
      <c r="AY509" s="24"/>
      <c r="AZ509" s="24"/>
      <c r="BA509" s="24"/>
      <c r="BB509" s="24"/>
      <c r="BC509" s="24"/>
      <c r="BD509" s="24"/>
      <c r="BE509" s="24"/>
      <c r="BF509" s="24"/>
      <c r="BG509" s="24"/>
      <c r="BH509" s="24"/>
      <c r="BI509" s="24"/>
      <c r="BJ509" s="24"/>
      <c r="BK509" s="24"/>
      <c r="BL509" s="24"/>
      <c r="BM509" s="24"/>
      <c r="BN509" s="24"/>
      <c r="BO509" s="24"/>
      <c r="BP509" s="24"/>
      <c r="BQ509" s="24"/>
      <c r="BR509" s="24"/>
      <c r="BS509" s="24"/>
      <c r="BT509" s="24"/>
      <c r="BU509" s="24"/>
      <c r="BV509" s="24"/>
      <c r="BW509" s="24"/>
      <c r="BX509" s="24"/>
      <c r="BY509" s="24"/>
      <c r="BZ509" s="24"/>
      <c r="CA509" s="24"/>
      <c r="CB509" s="24"/>
      <c r="CC509" s="24"/>
      <c r="CD509" s="24"/>
      <c r="CE509" s="24"/>
      <c r="CF509" s="24"/>
    </row>
    <row r="510" spans="47:84" x14ac:dyDescent="0.15">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c r="BR510" s="24"/>
      <c r="BS510" s="24"/>
      <c r="BT510" s="24"/>
      <c r="BU510" s="24"/>
      <c r="BV510" s="24"/>
      <c r="BW510" s="24"/>
      <c r="BX510" s="24"/>
      <c r="BY510" s="24"/>
      <c r="BZ510" s="24"/>
      <c r="CA510" s="24"/>
      <c r="CB510" s="24"/>
      <c r="CC510" s="24"/>
      <c r="CD510" s="24"/>
      <c r="CE510" s="24"/>
      <c r="CF510" s="24"/>
    </row>
    <row r="511" spans="47:84" x14ac:dyDescent="0.15">
      <c r="AU511" s="24"/>
      <c r="AV511" s="24"/>
      <c r="AW511" s="24"/>
      <c r="AX511" s="24"/>
      <c r="AY511" s="24"/>
      <c r="AZ511" s="24"/>
      <c r="BA511" s="24"/>
      <c r="BB511" s="24"/>
      <c r="BC511" s="24"/>
      <c r="BD511" s="24"/>
      <c r="BE511" s="24"/>
      <c r="BF511" s="24"/>
      <c r="BG511" s="24"/>
      <c r="BH511" s="24"/>
      <c r="BI511" s="24"/>
      <c r="BJ511" s="24"/>
      <c r="BK511" s="24"/>
      <c r="BL511" s="24"/>
      <c r="BM511" s="24"/>
      <c r="BN511" s="24"/>
      <c r="BO511" s="24"/>
      <c r="BP511" s="24"/>
      <c r="BQ511" s="24"/>
      <c r="BR511" s="24"/>
      <c r="BS511" s="24"/>
      <c r="BT511" s="24"/>
      <c r="BU511" s="24"/>
      <c r="BV511" s="24"/>
      <c r="BW511" s="24"/>
      <c r="BX511" s="24"/>
      <c r="BY511" s="24"/>
      <c r="BZ511" s="24"/>
      <c r="CA511" s="24"/>
      <c r="CB511" s="24"/>
      <c r="CC511" s="24"/>
      <c r="CD511" s="24"/>
      <c r="CE511" s="24"/>
      <c r="CF511" s="24"/>
    </row>
    <row r="512" spans="47:84" x14ac:dyDescent="0.15">
      <c r="AU512" s="24"/>
      <c r="AV512" s="24"/>
      <c r="AW512" s="24"/>
      <c r="AX512" s="24"/>
      <c r="AY512" s="24"/>
      <c r="AZ512" s="24"/>
      <c r="BA512" s="24"/>
      <c r="BB512" s="24"/>
      <c r="BC512" s="24"/>
      <c r="BD512" s="24"/>
      <c r="BE512" s="24"/>
      <c r="BF512" s="24"/>
      <c r="BG512" s="24"/>
      <c r="BH512" s="24"/>
      <c r="BI512" s="24"/>
      <c r="BJ512" s="24"/>
      <c r="BK512" s="24"/>
      <c r="BL512" s="24"/>
      <c r="BM512" s="24"/>
      <c r="BN512" s="24"/>
      <c r="BO512" s="24"/>
      <c r="BP512" s="24"/>
      <c r="BQ512" s="24"/>
      <c r="BR512" s="24"/>
      <c r="BS512" s="24"/>
      <c r="BT512" s="24"/>
      <c r="BU512" s="24"/>
      <c r="BV512" s="24"/>
      <c r="BW512" s="24"/>
      <c r="BX512" s="24"/>
      <c r="BY512" s="24"/>
      <c r="BZ512" s="24"/>
      <c r="CA512" s="24"/>
      <c r="CB512" s="24"/>
      <c r="CC512" s="24"/>
      <c r="CD512" s="24"/>
      <c r="CE512" s="24"/>
      <c r="CF512" s="24"/>
    </row>
    <row r="513" spans="47:84" x14ac:dyDescent="0.15">
      <c r="AU513" s="24"/>
      <c r="AV513" s="24"/>
      <c r="AW513" s="24"/>
      <c r="AX513" s="24"/>
      <c r="AY513" s="24"/>
      <c r="AZ513" s="24"/>
      <c r="BA513" s="24"/>
      <c r="BB513" s="24"/>
      <c r="BC513" s="24"/>
      <c r="BD513" s="24"/>
      <c r="BE513" s="24"/>
      <c r="BF513" s="24"/>
      <c r="BG513" s="24"/>
      <c r="BH513" s="24"/>
      <c r="BI513" s="24"/>
      <c r="BJ513" s="24"/>
      <c r="BK513" s="24"/>
      <c r="BL513" s="24"/>
      <c r="BM513" s="24"/>
      <c r="BN513" s="24"/>
      <c r="BO513" s="24"/>
      <c r="BP513" s="24"/>
      <c r="BQ513" s="24"/>
      <c r="BR513" s="24"/>
      <c r="BS513" s="24"/>
      <c r="BT513" s="24"/>
      <c r="BU513" s="24"/>
      <c r="BV513" s="24"/>
      <c r="BW513" s="24"/>
      <c r="BX513" s="24"/>
      <c r="BY513" s="24"/>
      <c r="BZ513" s="24"/>
      <c r="CA513" s="24"/>
      <c r="CB513" s="24"/>
      <c r="CC513" s="24"/>
      <c r="CD513" s="24"/>
      <c r="CE513" s="24"/>
      <c r="CF513" s="24"/>
    </row>
    <row r="514" spans="47:84" x14ac:dyDescent="0.15">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row>
    <row r="515" spans="47:84" x14ac:dyDescent="0.15">
      <c r="AU515" s="24"/>
      <c r="AV515" s="24"/>
      <c r="AW515" s="24"/>
      <c r="AX515" s="24"/>
      <c r="AY515" s="24"/>
      <c r="AZ515" s="24"/>
      <c r="BA515" s="24"/>
      <c r="BB515" s="24"/>
      <c r="BC515" s="24"/>
      <c r="BD515" s="24"/>
      <c r="BE515" s="24"/>
      <c r="BF515" s="24"/>
      <c r="BG515" s="24"/>
      <c r="BH515" s="24"/>
      <c r="BI515" s="24"/>
      <c r="BJ515" s="24"/>
      <c r="BK515" s="24"/>
      <c r="BL515" s="24"/>
      <c r="BM515" s="24"/>
      <c r="BN515" s="24"/>
      <c r="BO515" s="24"/>
      <c r="BP515" s="24"/>
      <c r="BQ515" s="24"/>
      <c r="BR515" s="24"/>
      <c r="BS515" s="24"/>
      <c r="BT515" s="24"/>
      <c r="BU515" s="24"/>
      <c r="BV515" s="24"/>
      <c r="BW515" s="24"/>
      <c r="BX515" s="24"/>
      <c r="BY515" s="24"/>
      <c r="BZ515" s="24"/>
      <c r="CA515" s="24"/>
      <c r="CB515" s="24"/>
      <c r="CC515" s="24"/>
      <c r="CD515" s="24"/>
      <c r="CE515" s="24"/>
      <c r="CF515" s="24"/>
    </row>
    <row r="516" spans="47:84" x14ac:dyDescent="0.15">
      <c r="AU516" s="24"/>
      <c r="AV516" s="24"/>
      <c r="AW516" s="24"/>
      <c r="AX516" s="24"/>
      <c r="AY516" s="24"/>
      <c r="AZ516" s="24"/>
      <c r="BA516" s="24"/>
      <c r="BB516" s="24"/>
      <c r="BC516" s="24"/>
      <c r="BD516" s="24"/>
      <c r="BE516" s="24"/>
      <c r="BF516" s="24"/>
      <c r="BG516" s="24"/>
      <c r="BH516" s="24"/>
      <c r="BI516" s="24"/>
      <c r="BJ516" s="24"/>
      <c r="BK516" s="24"/>
      <c r="BL516" s="24"/>
      <c r="BM516" s="24"/>
      <c r="BN516" s="24"/>
      <c r="BO516" s="24"/>
      <c r="BP516" s="24"/>
      <c r="BQ516" s="24"/>
      <c r="BR516" s="24"/>
      <c r="BS516" s="24"/>
      <c r="BT516" s="24"/>
      <c r="BU516" s="24"/>
      <c r="BV516" s="24"/>
      <c r="BW516" s="24"/>
      <c r="BX516" s="24"/>
      <c r="BY516" s="24"/>
      <c r="BZ516" s="24"/>
      <c r="CA516" s="24"/>
      <c r="CB516" s="24"/>
      <c r="CC516" s="24"/>
      <c r="CD516" s="24"/>
      <c r="CE516" s="24"/>
      <c r="CF516" s="24"/>
    </row>
    <row r="517" spans="47:84" x14ac:dyDescent="0.15">
      <c r="AU517" s="24"/>
      <c r="AV517" s="24"/>
      <c r="AW517" s="24"/>
      <c r="AX517" s="24"/>
      <c r="AY517" s="24"/>
      <c r="AZ517" s="24"/>
      <c r="BA517" s="24"/>
      <c r="BB517" s="24"/>
      <c r="BC517" s="24"/>
      <c r="BD517" s="24"/>
      <c r="BE517" s="24"/>
      <c r="BF517" s="24"/>
      <c r="BG517" s="24"/>
      <c r="BH517" s="24"/>
      <c r="BI517" s="24"/>
      <c r="BJ517" s="24"/>
      <c r="BK517" s="24"/>
      <c r="BL517" s="24"/>
      <c r="BM517" s="24"/>
      <c r="BN517" s="24"/>
      <c r="BO517" s="24"/>
      <c r="BP517" s="24"/>
      <c r="BQ517" s="24"/>
      <c r="BR517" s="24"/>
      <c r="BS517" s="24"/>
      <c r="BT517" s="24"/>
      <c r="BU517" s="24"/>
      <c r="BV517" s="24"/>
      <c r="BW517" s="24"/>
      <c r="BX517" s="24"/>
      <c r="BY517" s="24"/>
      <c r="BZ517" s="24"/>
      <c r="CA517" s="24"/>
      <c r="CB517" s="24"/>
      <c r="CC517" s="24"/>
      <c r="CD517" s="24"/>
      <c r="CE517" s="24"/>
      <c r="CF517" s="24"/>
    </row>
    <row r="518" spans="47:84" x14ac:dyDescent="0.15">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c r="BR518" s="24"/>
      <c r="BS518" s="24"/>
      <c r="BT518" s="24"/>
      <c r="BU518" s="24"/>
      <c r="BV518" s="24"/>
      <c r="BW518" s="24"/>
      <c r="BX518" s="24"/>
      <c r="BY518" s="24"/>
      <c r="BZ518" s="24"/>
      <c r="CA518" s="24"/>
      <c r="CB518" s="24"/>
      <c r="CC518" s="24"/>
      <c r="CD518" s="24"/>
      <c r="CE518" s="24"/>
      <c r="CF518" s="24"/>
    </row>
    <row r="519" spans="47:84" x14ac:dyDescent="0.15">
      <c r="AU519" s="24"/>
      <c r="AV519" s="24"/>
      <c r="AW519" s="24"/>
      <c r="AX519" s="24"/>
      <c r="AY519" s="24"/>
      <c r="AZ519" s="24"/>
      <c r="BA519" s="24"/>
      <c r="BB519" s="24"/>
      <c r="BC519" s="24"/>
      <c r="BD519" s="24"/>
      <c r="BE519" s="24"/>
      <c r="BF519" s="24"/>
      <c r="BG519" s="24"/>
      <c r="BH519" s="24"/>
      <c r="BI519" s="24"/>
      <c r="BJ519" s="24"/>
      <c r="BK519" s="24"/>
      <c r="BL519" s="24"/>
      <c r="BM519" s="24"/>
      <c r="BN519" s="24"/>
      <c r="BO519" s="24"/>
      <c r="BP519" s="24"/>
      <c r="BQ519" s="24"/>
      <c r="BR519" s="24"/>
      <c r="BS519" s="24"/>
      <c r="BT519" s="24"/>
      <c r="BU519" s="24"/>
      <c r="BV519" s="24"/>
      <c r="BW519" s="24"/>
      <c r="BX519" s="24"/>
      <c r="BY519" s="24"/>
      <c r="BZ519" s="24"/>
      <c r="CA519" s="24"/>
      <c r="CB519" s="24"/>
      <c r="CC519" s="24"/>
      <c r="CD519" s="24"/>
      <c r="CE519" s="24"/>
      <c r="CF519" s="24"/>
    </row>
    <row r="520" spans="47:84" x14ac:dyDescent="0.15">
      <c r="AU520" s="24"/>
      <c r="AV520" s="24"/>
      <c r="AW520" s="24"/>
      <c r="AX520" s="24"/>
      <c r="AY520" s="24"/>
      <c r="AZ520" s="24"/>
      <c r="BA520" s="24"/>
      <c r="BB520" s="24"/>
      <c r="BC520" s="24"/>
      <c r="BD520" s="24"/>
      <c r="BE520" s="24"/>
      <c r="BF520" s="24"/>
      <c r="BG520" s="24"/>
      <c r="BH520" s="24"/>
      <c r="BI520" s="24"/>
      <c r="BJ520" s="24"/>
      <c r="BK520" s="24"/>
      <c r="BL520" s="24"/>
      <c r="BM520" s="24"/>
      <c r="BN520" s="24"/>
      <c r="BO520" s="24"/>
      <c r="BP520" s="24"/>
      <c r="BQ520" s="24"/>
      <c r="BR520" s="24"/>
      <c r="BS520" s="24"/>
      <c r="BT520" s="24"/>
      <c r="BU520" s="24"/>
      <c r="BV520" s="24"/>
      <c r="BW520" s="24"/>
      <c r="BX520" s="24"/>
      <c r="BY520" s="24"/>
      <c r="BZ520" s="24"/>
      <c r="CA520" s="24"/>
      <c r="CB520" s="24"/>
      <c r="CC520" s="24"/>
      <c r="CD520" s="24"/>
      <c r="CE520" s="24"/>
      <c r="CF520" s="24"/>
    </row>
    <row r="521" spans="47:84" x14ac:dyDescent="0.15">
      <c r="AU521" s="24"/>
      <c r="AV521" s="24"/>
      <c r="AW521" s="24"/>
      <c r="AX521" s="24"/>
      <c r="AY521" s="24"/>
      <c r="AZ521" s="24"/>
      <c r="BA521" s="24"/>
      <c r="BB521" s="24"/>
      <c r="BC521" s="24"/>
      <c r="BD521" s="24"/>
      <c r="BE521" s="24"/>
      <c r="BF521" s="24"/>
      <c r="BG521" s="24"/>
      <c r="BH521" s="24"/>
      <c r="BI521" s="24"/>
      <c r="BJ521" s="24"/>
      <c r="BK521" s="24"/>
      <c r="BL521" s="24"/>
      <c r="BM521" s="24"/>
      <c r="BN521" s="24"/>
      <c r="BO521" s="24"/>
      <c r="BP521" s="24"/>
      <c r="BQ521" s="24"/>
      <c r="BR521" s="24"/>
      <c r="BS521" s="24"/>
      <c r="BT521" s="24"/>
      <c r="BU521" s="24"/>
      <c r="BV521" s="24"/>
      <c r="BW521" s="24"/>
      <c r="BX521" s="24"/>
      <c r="BY521" s="24"/>
      <c r="BZ521" s="24"/>
      <c r="CA521" s="24"/>
      <c r="CB521" s="24"/>
      <c r="CC521" s="24"/>
      <c r="CD521" s="24"/>
      <c r="CE521" s="24"/>
      <c r="CF521" s="24"/>
    </row>
    <row r="522" spans="47:84" x14ac:dyDescent="0.15">
      <c r="AU522" s="24"/>
      <c r="AV522" s="24"/>
      <c r="AW522" s="24"/>
      <c r="AX522" s="24"/>
      <c r="AY522" s="24"/>
      <c r="AZ522" s="24"/>
      <c r="BA522" s="24"/>
      <c r="BB522" s="24"/>
      <c r="BC522" s="24"/>
      <c r="BD522" s="24"/>
      <c r="BE522" s="24"/>
      <c r="BF522" s="24"/>
      <c r="BG522" s="24"/>
      <c r="BH522" s="24"/>
      <c r="BI522" s="24"/>
      <c r="BJ522" s="24"/>
      <c r="BK522" s="24"/>
      <c r="BL522" s="24"/>
      <c r="BM522" s="24"/>
      <c r="BN522" s="24"/>
      <c r="BO522" s="24"/>
      <c r="BP522" s="24"/>
      <c r="BQ522" s="24"/>
      <c r="BR522" s="24"/>
      <c r="BS522" s="24"/>
      <c r="BT522" s="24"/>
      <c r="BU522" s="24"/>
      <c r="BV522" s="24"/>
      <c r="BW522" s="24"/>
      <c r="BX522" s="24"/>
      <c r="BY522" s="24"/>
      <c r="BZ522" s="24"/>
      <c r="CA522" s="24"/>
      <c r="CB522" s="24"/>
      <c r="CC522" s="24"/>
      <c r="CD522" s="24"/>
      <c r="CE522" s="24"/>
      <c r="CF522" s="24"/>
    </row>
    <row r="523" spans="47:84" x14ac:dyDescent="0.15">
      <c r="AU523" s="24"/>
      <c r="AV523" s="24"/>
      <c r="AW523" s="24"/>
      <c r="AX523" s="24"/>
      <c r="AY523" s="24"/>
      <c r="AZ523" s="24"/>
      <c r="BA523" s="24"/>
      <c r="BB523" s="24"/>
      <c r="BC523" s="24"/>
      <c r="BD523" s="24"/>
      <c r="BE523" s="24"/>
      <c r="BF523" s="24"/>
      <c r="BG523" s="24"/>
      <c r="BH523" s="24"/>
      <c r="BI523" s="24"/>
      <c r="BJ523" s="24"/>
      <c r="BK523" s="24"/>
      <c r="BL523" s="24"/>
      <c r="BM523" s="24"/>
      <c r="BN523" s="24"/>
      <c r="BO523" s="24"/>
      <c r="BP523" s="24"/>
      <c r="BQ523" s="24"/>
      <c r="BR523" s="24"/>
      <c r="BS523" s="24"/>
      <c r="BT523" s="24"/>
      <c r="BU523" s="24"/>
      <c r="BV523" s="24"/>
      <c r="BW523" s="24"/>
      <c r="BX523" s="24"/>
      <c r="BY523" s="24"/>
      <c r="BZ523" s="24"/>
      <c r="CA523" s="24"/>
      <c r="CB523" s="24"/>
      <c r="CC523" s="24"/>
      <c r="CD523" s="24"/>
      <c r="CE523" s="24"/>
      <c r="CF523" s="24"/>
    </row>
    <row r="524" spans="47:84" x14ac:dyDescent="0.15">
      <c r="AU524" s="24"/>
      <c r="AV524" s="24"/>
      <c r="AW524" s="24"/>
      <c r="AX524" s="24"/>
      <c r="AY524" s="24"/>
      <c r="AZ524" s="24"/>
      <c r="BA524" s="24"/>
      <c r="BB524" s="24"/>
      <c r="BC524" s="24"/>
      <c r="BD524" s="24"/>
      <c r="BE524" s="24"/>
      <c r="BF524" s="24"/>
      <c r="BG524" s="24"/>
      <c r="BH524" s="24"/>
      <c r="BI524" s="24"/>
      <c r="BJ524" s="24"/>
      <c r="BK524" s="24"/>
      <c r="BL524" s="24"/>
      <c r="BM524" s="24"/>
      <c r="BN524" s="24"/>
      <c r="BO524" s="24"/>
      <c r="BP524" s="24"/>
      <c r="BQ524" s="24"/>
      <c r="BR524" s="24"/>
      <c r="BS524" s="24"/>
      <c r="BT524" s="24"/>
      <c r="BU524" s="24"/>
      <c r="BV524" s="24"/>
      <c r="BW524" s="24"/>
      <c r="BX524" s="24"/>
      <c r="BY524" s="24"/>
      <c r="BZ524" s="24"/>
      <c r="CA524" s="24"/>
      <c r="CB524" s="24"/>
      <c r="CC524" s="24"/>
      <c r="CD524" s="24"/>
      <c r="CE524" s="24"/>
      <c r="CF524" s="24"/>
    </row>
    <row r="525" spans="47:84" x14ac:dyDescent="0.15">
      <c r="AU525" s="24"/>
      <c r="AV525" s="24"/>
      <c r="AW525" s="24"/>
      <c r="AX525" s="24"/>
      <c r="AY525" s="24"/>
      <c r="AZ525" s="24"/>
      <c r="BA525" s="24"/>
      <c r="BB525" s="24"/>
      <c r="BC525" s="24"/>
      <c r="BD525" s="24"/>
      <c r="BE525" s="24"/>
      <c r="BF525" s="24"/>
      <c r="BG525" s="24"/>
      <c r="BH525" s="24"/>
      <c r="BI525" s="24"/>
      <c r="BJ525" s="24"/>
      <c r="BK525" s="24"/>
      <c r="BL525" s="24"/>
      <c r="BM525" s="24"/>
      <c r="BN525" s="24"/>
      <c r="BO525" s="24"/>
      <c r="BP525" s="24"/>
      <c r="BQ525" s="24"/>
      <c r="BR525" s="24"/>
      <c r="BS525" s="24"/>
      <c r="BT525" s="24"/>
      <c r="BU525" s="24"/>
      <c r="BV525" s="24"/>
      <c r="BW525" s="24"/>
      <c r="BX525" s="24"/>
      <c r="BY525" s="24"/>
      <c r="BZ525" s="24"/>
      <c r="CA525" s="24"/>
      <c r="CB525" s="24"/>
      <c r="CC525" s="24"/>
      <c r="CD525" s="24"/>
      <c r="CE525" s="24"/>
      <c r="CF525" s="24"/>
    </row>
    <row r="526" spans="47:84" x14ac:dyDescent="0.15">
      <c r="AU526" s="24"/>
      <c r="AV526" s="24"/>
      <c r="AW526" s="24"/>
      <c r="AX526" s="24"/>
      <c r="AY526" s="24"/>
      <c r="AZ526" s="24"/>
      <c r="BA526" s="24"/>
      <c r="BB526" s="24"/>
      <c r="BC526" s="24"/>
      <c r="BD526" s="24"/>
      <c r="BE526" s="24"/>
      <c r="BF526" s="24"/>
      <c r="BG526" s="24"/>
      <c r="BH526" s="24"/>
      <c r="BI526" s="24"/>
      <c r="BJ526" s="24"/>
      <c r="BK526" s="24"/>
      <c r="BL526" s="24"/>
      <c r="BM526" s="24"/>
      <c r="BN526" s="24"/>
      <c r="BO526" s="24"/>
      <c r="BP526" s="24"/>
      <c r="BQ526" s="24"/>
      <c r="BR526" s="24"/>
      <c r="BS526" s="24"/>
      <c r="BT526" s="24"/>
      <c r="BU526" s="24"/>
      <c r="BV526" s="24"/>
      <c r="BW526" s="24"/>
      <c r="BX526" s="24"/>
      <c r="BY526" s="24"/>
      <c r="BZ526" s="24"/>
      <c r="CA526" s="24"/>
      <c r="CB526" s="24"/>
      <c r="CC526" s="24"/>
      <c r="CD526" s="24"/>
      <c r="CE526" s="24"/>
      <c r="CF526" s="24"/>
    </row>
    <row r="527" spans="47:84" x14ac:dyDescent="0.15">
      <c r="AU527" s="24"/>
      <c r="AV527" s="24"/>
      <c r="AW527" s="24"/>
      <c r="AX527" s="24"/>
      <c r="AY527" s="24"/>
      <c r="AZ527" s="24"/>
      <c r="BA527" s="24"/>
      <c r="BB527" s="24"/>
      <c r="BC527" s="24"/>
      <c r="BD527" s="24"/>
      <c r="BE527" s="24"/>
      <c r="BF527" s="24"/>
      <c r="BG527" s="24"/>
      <c r="BH527" s="24"/>
      <c r="BI527" s="24"/>
      <c r="BJ527" s="24"/>
      <c r="BK527" s="24"/>
      <c r="BL527" s="24"/>
      <c r="BM527" s="24"/>
      <c r="BN527" s="24"/>
      <c r="BO527" s="24"/>
      <c r="BP527" s="24"/>
      <c r="BQ527" s="24"/>
      <c r="BR527" s="24"/>
      <c r="BS527" s="24"/>
      <c r="BT527" s="24"/>
      <c r="BU527" s="24"/>
      <c r="BV527" s="24"/>
      <c r="BW527" s="24"/>
      <c r="BX527" s="24"/>
      <c r="BY527" s="24"/>
      <c r="BZ527" s="24"/>
      <c r="CA527" s="24"/>
      <c r="CB527" s="24"/>
      <c r="CC527" s="24"/>
      <c r="CD527" s="24"/>
      <c r="CE527" s="24"/>
      <c r="CF527" s="24"/>
    </row>
    <row r="528" spans="47:84" x14ac:dyDescent="0.15">
      <c r="AU528" s="24"/>
      <c r="AV528" s="24"/>
      <c r="AW528" s="24"/>
      <c r="AX528" s="24"/>
      <c r="AY528" s="24"/>
      <c r="AZ528" s="24"/>
      <c r="BA528" s="24"/>
      <c r="BB528" s="24"/>
      <c r="BC528" s="24"/>
      <c r="BD528" s="24"/>
      <c r="BE528" s="24"/>
      <c r="BF528" s="24"/>
      <c r="BG528" s="24"/>
      <c r="BH528" s="24"/>
      <c r="BI528" s="24"/>
      <c r="BJ528" s="24"/>
      <c r="BK528" s="24"/>
      <c r="BL528" s="24"/>
      <c r="BM528" s="24"/>
      <c r="BN528" s="24"/>
      <c r="BO528" s="24"/>
      <c r="BP528" s="24"/>
      <c r="BQ528" s="24"/>
      <c r="BR528" s="24"/>
      <c r="BS528" s="24"/>
      <c r="BT528" s="24"/>
      <c r="BU528" s="24"/>
      <c r="BV528" s="24"/>
      <c r="BW528" s="24"/>
      <c r="BX528" s="24"/>
      <c r="BY528" s="24"/>
      <c r="BZ528" s="24"/>
      <c r="CA528" s="24"/>
      <c r="CB528" s="24"/>
      <c r="CC528" s="24"/>
      <c r="CD528" s="24"/>
      <c r="CE528" s="24"/>
      <c r="CF528" s="24"/>
    </row>
    <row r="529" spans="47:84" x14ac:dyDescent="0.15">
      <c r="AU529" s="24"/>
      <c r="AV529" s="24"/>
      <c r="AW529" s="24"/>
      <c r="AX529" s="24"/>
      <c r="AY529" s="24"/>
      <c r="AZ529" s="24"/>
      <c r="BA529" s="24"/>
      <c r="BB529" s="24"/>
      <c r="BC529" s="24"/>
      <c r="BD529" s="24"/>
      <c r="BE529" s="24"/>
      <c r="BF529" s="24"/>
      <c r="BG529" s="24"/>
      <c r="BH529" s="24"/>
      <c r="BI529" s="24"/>
      <c r="BJ529" s="24"/>
      <c r="BK529" s="24"/>
      <c r="BL529" s="24"/>
      <c r="BM529" s="24"/>
      <c r="BN529" s="24"/>
      <c r="BO529" s="24"/>
      <c r="BP529" s="24"/>
      <c r="BQ529" s="24"/>
      <c r="BR529" s="24"/>
      <c r="BS529" s="24"/>
      <c r="BT529" s="24"/>
      <c r="BU529" s="24"/>
      <c r="BV529" s="24"/>
      <c r="BW529" s="24"/>
      <c r="BX529" s="24"/>
      <c r="BY529" s="24"/>
      <c r="BZ529" s="24"/>
      <c r="CA529" s="24"/>
      <c r="CB529" s="24"/>
      <c r="CC529" s="24"/>
      <c r="CD529" s="24"/>
      <c r="CE529" s="24"/>
      <c r="CF529" s="24"/>
    </row>
    <row r="530" spans="47:84" x14ac:dyDescent="0.15">
      <c r="AU530" s="24"/>
      <c r="AV530" s="24"/>
      <c r="AW530" s="24"/>
      <c r="AX530" s="24"/>
      <c r="AY530" s="24"/>
      <c r="AZ530" s="24"/>
      <c r="BA530" s="24"/>
      <c r="BB530" s="24"/>
      <c r="BC530" s="24"/>
      <c r="BD530" s="24"/>
      <c r="BE530" s="24"/>
      <c r="BF530" s="24"/>
      <c r="BG530" s="24"/>
      <c r="BH530" s="24"/>
      <c r="BI530" s="24"/>
      <c r="BJ530" s="24"/>
      <c r="BK530" s="24"/>
      <c r="BL530" s="24"/>
      <c r="BM530" s="24"/>
      <c r="BN530" s="24"/>
      <c r="BO530" s="24"/>
      <c r="BP530" s="24"/>
      <c r="BQ530" s="24"/>
      <c r="BR530" s="24"/>
      <c r="BS530" s="24"/>
      <c r="BT530" s="24"/>
      <c r="BU530" s="24"/>
      <c r="BV530" s="24"/>
      <c r="BW530" s="24"/>
      <c r="BX530" s="24"/>
      <c r="BY530" s="24"/>
      <c r="BZ530" s="24"/>
      <c r="CA530" s="24"/>
      <c r="CB530" s="24"/>
      <c r="CC530" s="24"/>
      <c r="CD530" s="24"/>
      <c r="CE530" s="24"/>
      <c r="CF530" s="24"/>
    </row>
    <row r="531" spans="47:84" x14ac:dyDescent="0.15">
      <c r="AU531" s="24"/>
      <c r="AV531" s="24"/>
      <c r="AW531" s="24"/>
      <c r="AX531" s="24"/>
      <c r="AY531" s="24"/>
      <c r="AZ531" s="24"/>
      <c r="BA531" s="24"/>
      <c r="BB531" s="24"/>
      <c r="BC531" s="24"/>
      <c r="BD531" s="24"/>
      <c r="BE531" s="24"/>
      <c r="BF531" s="24"/>
      <c r="BG531" s="24"/>
      <c r="BH531" s="24"/>
      <c r="BI531" s="24"/>
      <c r="BJ531" s="24"/>
      <c r="BK531" s="24"/>
      <c r="BL531" s="24"/>
      <c r="BM531" s="24"/>
      <c r="BN531" s="24"/>
      <c r="BO531" s="24"/>
      <c r="BP531" s="24"/>
      <c r="BQ531" s="24"/>
      <c r="BR531" s="24"/>
      <c r="BS531" s="24"/>
      <c r="BT531" s="24"/>
      <c r="BU531" s="24"/>
      <c r="BV531" s="24"/>
      <c r="BW531" s="24"/>
      <c r="BX531" s="24"/>
      <c r="BY531" s="24"/>
      <c r="BZ531" s="24"/>
      <c r="CA531" s="24"/>
      <c r="CB531" s="24"/>
      <c r="CC531" s="24"/>
      <c r="CD531" s="24"/>
      <c r="CE531" s="24"/>
      <c r="CF531" s="24"/>
    </row>
    <row r="532" spans="47:84" x14ac:dyDescent="0.15">
      <c r="AU532" s="24"/>
      <c r="AV532" s="24"/>
      <c r="AW532" s="24"/>
      <c r="AX532" s="24"/>
      <c r="AY532" s="24"/>
      <c r="AZ532" s="24"/>
      <c r="BA532" s="24"/>
      <c r="BB532" s="24"/>
      <c r="BC532" s="24"/>
      <c r="BD532" s="24"/>
      <c r="BE532" s="24"/>
      <c r="BF532" s="24"/>
      <c r="BG532" s="24"/>
      <c r="BH532" s="24"/>
      <c r="BI532" s="24"/>
      <c r="BJ532" s="24"/>
      <c r="BK532" s="24"/>
      <c r="BL532" s="24"/>
      <c r="BM532" s="24"/>
      <c r="BN532" s="24"/>
      <c r="BO532" s="24"/>
      <c r="BP532" s="24"/>
      <c r="BQ532" s="24"/>
      <c r="BR532" s="24"/>
      <c r="BS532" s="24"/>
      <c r="BT532" s="24"/>
      <c r="BU532" s="24"/>
      <c r="BV532" s="24"/>
      <c r="BW532" s="24"/>
      <c r="BX532" s="24"/>
      <c r="BY532" s="24"/>
      <c r="BZ532" s="24"/>
      <c r="CA532" s="24"/>
      <c r="CB532" s="24"/>
      <c r="CC532" s="24"/>
      <c r="CD532" s="24"/>
      <c r="CE532" s="24"/>
      <c r="CF532" s="24"/>
    </row>
    <row r="533" spans="47:84" x14ac:dyDescent="0.15">
      <c r="AU533" s="24"/>
      <c r="AV533" s="24"/>
      <c r="AW533" s="24"/>
      <c r="AX533" s="24"/>
      <c r="AY533" s="24"/>
      <c r="AZ533" s="24"/>
      <c r="BA533" s="24"/>
      <c r="BB533" s="24"/>
      <c r="BC533" s="24"/>
      <c r="BD533" s="24"/>
      <c r="BE533" s="24"/>
      <c r="BF533" s="24"/>
      <c r="BG533" s="24"/>
      <c r="BH533" s="24"/>
      <c r="BI533" s="24"/>
      <c r="BJ533" s="24"/>
      <c r="BK533" s="24"/>
      <c r="BL533" s="24"/>
      <c r="BM533" s="24"/>
      <c r="BN533" s="24"/>
      <c r="BO533" s="24"/>
      <c r="BP533" s="24"/>
      <c r="BQ533" s="24"/>
      <c r="BR533" s="24"/>
      <c r="BS533" s="24"/>
      <c r="BT533" s="24"/>
      <c r="BU533" s="24"/>
      <c r="BV533" s="24"/>
      <c r="BW533" s="24"/>
      <c r="BX533" s="24"/>
      <c r="BY533" s="24"/>
      <c r="BZ533" s="24"/>
      <c r="CA533" s="24"/>
      <c r="CB533" s="24"/>
      <c r="CC533" s="24"/>
      <c r="CD533" s="24"/>
      <c r="CE533" s="24"/>
      <c r="CF533" s="24"/>
    </row>
    <row r="534" spans="47:84" x14ac:dyDescent="0.15">
      <c r="AU534" s="24"/>
      <c r="AV534" s="24"/>
      <c r="AW534" s="24"/>
      <c r="AX534" s="24"/>
      <c r="AY534" s="24"/>
      <c r="AZ534" s="24"/>
      <c r="BA534" s="24"/>
      <c r="BB534" s="24"/>
      <c r="BC534" s="24"/>
      <c r="BD534" s="24"/>
      <c r="BE534" s="24"/>
      <c r="BF534" s="24"/>
      <c r="BG534" s="24"/>
      <c r="BH534" s="24"/>
      <c r="BI534" s="24"/>
      <c r="BJ534" s="24"/>
      <c r="BK534" s="24"/>
      <c r="BL534" s="24"/>
      <c r="BM534" s="24"/>
      <c r="BN534" s="24"/>
      <c r="BO534" s="24"/>
      <c r="BP534" s="24"/>
      <c r="BQ534" s="24"/>
      <c r="BR534" s="24"/>
      <c r="BS534" s="24"/>
      <c r="BT534" s="24"/>
      <c r="BU534" s="24"/>
      <c r="BV534" s="24"/>
      <c r="BW534" s="24"/>
      <c r="BX534" s="24"/>
      <c r="BY534" s="24"/>
      <c r="BZ534" s="24"/>
      <c r="CA534" s="24"/>
      <c r="CB534" s="24"/>
      <c r="CC534" s="24"/>
      <c r="CD534" s="24"/>
      <c r="CE534" s="24"/>
      <c r="CF534" s="24"/>
    </row>
    <row r="535" spans="47:84" x14ac:dyDescent="0.15">
      <c r="AU535" s="24"/>
      <c r="AV535" s="24"/>
      <c r="AW535" s="24"/>
      <c r="AX535" s="24"/>
      <c r="AY535" s="24"/>
      <c r="AZ535" s="24"/>
      <c r="BA535" s="24"/>
      <c r="BB535" s="24"/>
      <c r="BC535" s="24"/>
      <c r="BD535" s="24"/>
      <c r="BE535" s="24"/>
      <c r="BF535" s="24"/>
      <c r="BG535" s="24"/>
      <c r="BH535" s="24"/>
      <c r="BI535" s="24"/>
      <c r="BJ535" s="24"/>
      <c r="BK535" s="24"/>
      <c r="BL535" s="24"/>
      <c r="BM535" s="24"/>
      <c r="BN535" s="24"/>
      <c r="BO535" s="24"/>
      <c r="BP535" s="24"/>
      <c r="BQ535" s="24"/>
      <c r="BR535" s="24"/>
      <c r="BS535" s="24"/>
      <c r="BT535" s="24"/>
      <c r="BU535" s="24"/>
      <c r="BV535" s="24"/>
      <c r="BW535" s="24"/>
      <c r="BX535" s="24"/>
      <c r="BY535" s="24"/>
      <c r="BZ535" s="24"/>
      <c r="CA535" s="24"/>
      <c r="CB535" s="24"/>
      <c r="CC535" s="24"/>
      <c r="CD535" s="24"/>
      <c r="CE535" s="24"/>
      <c r="CF535" s="24"/>
    </row>
    <row r="536" spans="47:84" x14ac:dyDescent="0.15">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c r="BR536" s="24"/>
      <c r="BS536" s="24"/>
      <c r="BT536" s="24"/>
      <c r="BU536" s="24"/>
      <c r="BV536" s="24"/>
      <c r="BW536" s="24"/>
      <c r="BX536" s="24"/>
      <c r="BY536" s="24"/>
      <c r="BZ536" s="24"/>
      <c r="CA536" s="24"/>
      <c r="CB536" s="24"/>
      <c r="CC536" s="24"/>
      <c r="CD536" s="24"/>
      <c r="CE536" s="24"/>
      <c r="CF536" s="24"/>
    </row>
    <row r="537" spans="47:84" x14ac:dyDescent="0.15">
      <c r="AU537" s="24"/>
      <c r="AV537" s="24"/>
      <c r="AW537" s="24"/>
      <c r="AX537" s="24"/>
      <c r="AY537" s="24"/>
      <c r="AZ537" s="24"/>
      <c r="BA537" s="24"/>
      <c r="BB537" s="24"/>
      <c r="BC537" s="24"/>
      <c r="BD537" s="24"/>
      <c r="BE537" s="24"/>
      <c r="BF537" s="24"/>
      <c r="BG537" s="24"/>
      <c r="BH537" s="24"/>
      <c r="BI537" s="24"/>
      <c r="BJ537" s="24"/>
      <c r="BK537" s="24"/>
      <c r="BL537" s="24"/>
      <c r="BM537" s="24"/>
      <c r="BN537" s="24"/>
      <c r="BO537" s="24"/>
      <c r="BP537" s="24"/>
      <c r="BQ537" s="24"/>
      <c r="BR537" s="24"/>
      <c r="BS537" s="24"/>
      <c r="BT537" s="24"/>
      <c r="BU537" s="24"/>
      <c r="BV537" s="24"/>
      <c r="BW537" s="24"/>
      <c r="BX537" s="24"/>
      <c r="BY537" s="24"/>
      <c r="BZ537" s="24"/>
      <c r="CA537" s="24"/>
      <c r="CB537" s="24"/>
      <c r="CC537" s="24"/>
      <c r="CD537" s="24"/>
      <c r="CE537" s="24"/>
      <c r="CF537" s="24"/>
    </row>
    <row r="538" spans="47:84" x14ac:dyDescent="0.15">
      <c r="AU538" s="24"/>
      <c r="AV538" s="24"/>
      <c r="AW538" s="24"/>
      <c r="AX538" s="24"/>
      <c r="AY538" s="24"/>
      <c r="AZ538" s="24"/>
      <c r="BA538" s="24"/>
      <c r="BB538" s="24"/>
      <c r="BC538" s="24"/>
      <c r="BD538" s="24"/>
      <c r="BE538" s="24"/>
      <c r="BF538" s="24"/>
      <c r="BG538" s="24"/>
      <c r="BH538" s="24"/>
      <c r="BI538" s="24"/>
      <c r="BJ538" s="24"/>
      <c r="BK538" s="24"/>
      <c r="BL538" s="24"/>
      <c r="BM538" s="24"/>
      <c r="BN538" s="24"/>
      <c r="BO538" s="24"/>
      <c r="BP538" s="24"/>
      <c r="BQ538" s="24"/>
      <c r="BR538" s="24"/>
      <c r="BS538" s="24"/>
      <c r="BT538" s="24"/>
      <c r="BU538" s="24"/>
      <c r="BV538" s="24"/>
      <c r="BW538" s="24"/>
      <c r="BX538" s="24"/>
      <c r="BY538" s="24"/>
      <c r="BZ538" s="24"/>
      <c r="CA538" s="24"/>
      <c r="CB538" s="24"/>
      <c r="CC538" s="24"/>
      <c r="CD538" s="24"/>
      <c r="CE538" s="24"/>
      <c r="CF538" s="24"/>
    </row>
    <row r="539" spans="47:84" x14ac:dyDescent="0.15">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row>
    <row r="540" spans="47:84" x14ac:dyDescent="0.15">
      <c r="AU540" s="24"/>
      <c r="AV540" s="24"/>
      <c r="AW540" s="24"/>
      <c r="AX540" s="24"/>
      <c r="AY540" s="24"/>
      <c r="AZ540" s="24"/>
      <c r="BA540" s="24"/>
      <c r="BB540" s="24"/>
      <c r="BC540" s="24"/>
      <c r="BD540" s="24"/>
      <c r="BE540" s="24"/>
      <c r="BF540" s="24"/>
      <c r="BG540" s="24"/>
      <c r="BH540" s="24"/>
      <c r="BI540" s="24"/>
      <c r="BJ540" s="24"/>
      <c r="BK540" s="24"/>
      <c r="BL540" s="24"/>
      <c r="BM540" s="24"/>
      <c r="BN540" s="24"/>
      <c r="BO540" s="24"/>
      <c r="BP540" s="24"/>
      <c r="BQ540" s="24"/>
      <c r="BR540" s="24"/>
      <c r="BS540" s="24"/>
      <c r="BT540" s="24"/>
      <c r="BU540" s="24"/>
      <c r="BV540" s="24"/>
      <c r="BW540" s="24"/>
      <c r="BX540" s="24"/>
      <c r="BY540" s="24"/>
      <c r="BZ540" s="24"/>
      <c r="CA540" s="24"/>
      <c r="CB540" s="24"/>
      <c r="CC540" s="24"/>
      <c r="CD540" s="24"/>
      <c r="CE540" s="24"/>
      <c r="CF540" s="24"/>
    </row>
    <row r="541" spans="47:84" x14ac:dyDescent="0.15">
      <c r="AU541" s="24"/>
      <c r="AV541" s="24"/>
      <c r="AW541" s="24"/>
      <c r="AX541" s="24"/>
      <c r="AY541" s="24"/>
      <c r="AZ541" s="24"/>
      <c r="BA541" s="24"/>
      <c r="BB541" s="24"/>
      <c r="BC541" s="24"/>
      <c r="BD541" s="24"/>
      <c r="BE541" s="24"/>
      <c r="BF541" s="24"/>
      <c r="BG541" s="24"/>
      <c r="BH541" s="24"/>
      <c r="BI541" s="24"/>
      <c r="BJ541" s="24"/>
      <c r="BK541" s="24"/>
      <c r="BL541" s="24"/>
      <c r="BM541" s="24"/>
      <c r="BN541" s="24"/>
      <c r="BO541" s="24"/>
      <c r="BP541" s="24"/>
      <c r="BQ541" s="24"/>
      <c r="BR541" s="24"/>
      <c r="BS541" s="24"/>
      <c r="BT541" s="24"/>
      <c r="BU541" s="24"/>
      <c r="BV541" s="24"/>
      <c r="BW541" s="24"/>
      <c r="BX541" s="24"/>
      <c r="BY541" s="24"/>
      <c r="BZ541" s="24"/>
      <c r="CA541" s="24"/>
      <c r="CB541" s="24"/>
      <c r="CC541" s="24"/>
      <c r="CD541" s="24"/>
      <c r="CE541" s="24"/>
      <c r="CF541" s="24"/>
    </row>
    <row r="542" spans="47:84" x14ac:dyDescent="0.15">
      <c r="AU542" s="24"/>
      <c r="AV542" s="24"/>
      <c r="AW542" s="24"/>
      <c r="AX542" s="24"/>
      <c r="AY542" s="24"/>
      <c r="AZ542" s="24"/>
      <c r="BA542" s="24"/>
      <c r="BB542" s="24"/>
      <c r="BC542" s="24"/>
      <c r="BD542" s="24"/>
      <c r="BE542" s="24"/>
      <c r="BF542" s="24"/>
      <c r="BG542" s="24"/>
      <c r="BH542" s="24"/>
      <c r="BI542" s="24"/>
      <c r="BJ542" s="24"/>
      <c r="BK542" s="24"/>
      <c r="BL542" s="24"/>
      <c r="BM542" s="24"/>
      <c r="BN542" s="24"/>
      <c r="BO542" s="24"/>
      <c r="BP542" s="24"/>
      <c r="BQ542" s="24"/>
      <c r="BR542" s="24"/>
      <c r="BS542" s="24"/>
      <c r="BT542" s="24"/>
      <c r="BU542" s="24"/>
      <c r="BV542" s="24"/>
      <c r="BW542" s="24"/>
      <c r="BX542" s="24"/>
      <c r="BY542" s="24"/>
      <c r="BZ542" s="24"/>
      <c r="CA542" s="24"/>
      <c r="CB542" s="24"/>
      <c r="CC542" s="24"/>
      <c r="CD542" s="24"/>
      <c r="CE542" s="24"/>
      <c r="CF542" s="24"/>
    </row>
    <row r="543" spans="47:84" x14ac:dyDescent="0.15">
      <c r="AU543" s="24"/>
      <c r="AV543" s="24"/>
      <c r="AW543" s="24"/>
      <c r="AX543" s="24"/>
      <c r="AY543" s="24"/>
      <c r="AZ543" s="24"/>
      <c r="BA543" s="24"/>
      <c r="BB543" s="24"/>
      <c r="BC543" s="24"/>
      <c r="BD543" s="24"/>
      <c r="BE543" s="24"/>
      <c r="BF543" s="24"/>
      <c r="BG543" s="24"/>
      <c r="BH543" s="24"/>
      <c r="BI543" s="24"/>
      <c r="BJ543" s="24"/>
      <c r="BK543" s="24"/>
      <c r="BL543" s="24"/>
      <c r="BM543" s="24"/>
      <c r="BN543" s="24"/>
      <c r="BO543" s="24"/>
      <c r="BP543" s="24"/>
      <c r="BQ543" s="24"/>
      <c r="BR543" s="24"/>
      <c r="BS543" s="24"/>
      <c r="BT543" s="24"/>
      <c r="BU543" s="24"/>
      <c r="BV543" s="24"/>
      <c r="BW543" s="24"/>
      <c r="BX543" s="24"/>
      <c r="BY543" s="24"/>
      <c r="BZ543" s="24"/>
      <c r="CA543" s="24"/>
      <c r="CB543" s="24"/>
      <c r="CC543" s="24"/>
      <c r="CD543" s="24"/>
      <c r="CE543" s="24"/>
      <c r="CF543" s="24"/>
    </row>
    <row r="544" spans="47:84" x14ac:dyDescent="0.15">
      <c r="AU544" s="24"/>
      <c r="AV544" s="24"/>
      <c r="AW544" s="24"/>
      <c r="AX544" s="24"/>
      <c r="AY544" s="24"/>
      <c r="AZ544" s="24"/>
      <c r="BA544" s="24"/>
      <c r="BB544" s="24"/>
      <c r="BC544" s="24"/>
      <c r="BD544" s="24"/>
      <c r="BE544" s="24"/>
      <c r="BF544" s="24"/>
      <c r="BG544" s="24"/>
      <c r="BH544" s="24"/>
      <c r="BI544" s="24"/>
      <c r="BJ544" s="24"/>
      <c r="BK544" s="24"/>
      <c r="BL544" s="24"/>
      <c r="BM544" s="24"/>
      <c r="BN544" s="24"/>
      <c r="BO544" s="24"/>
      <c r="BP544" s="24"/>
      <c r="BQ544" s="24"/>
      <c r="BR544" s="24"/>
      <c r="BS544" s="24"/>
      <c r="BT544" s="24"/>
      <c r="BU544" s="24"/>
      <c r="BV544" s="24"/>
      <c r="BW544" s="24"/>
      <c r="BX544" s="24"/>
      <c r="BY544" s="24"/>
      <c r="BZ544" s="24"/>
      <c r="CA544" s="24"/>
      <c r="CB544" s="24"/>
      <c r="CC544" s="24"/>
      <c r="CD544" s="24"/>
      <c r="CE544" s="24"/>
      <c r="CF544" s="24"/>
    </row>
    <row r="545" spans="47:84" x14ac:dyDescent="0.15">
      <c r="AU545" s="24"/>
      <c r="AV545" s="24"/>
      <c r="AW545" s="24"/>
      <c r="AX545" s="24"/>
      <c r="AY545" s="24"/>
      <c r="AZ545" s="24"/>
      <c r="BA545" s="24"/>
      <c r="BB545" s="24"/>
      <c r="BC545" s="24"/>
      <c r="BD545" s="24"/>
      <c r="BE545" s="24"/>
      <c r="BF545" s="24"/>
      <c r="BG545" s="24"/>
      <c r="BH545" s="24"/>
      <c r="BI545" s="24"/>
      <c r="BJ545" s="24"/>
      <c r="BK545" s="24"/>
      <c r="BL545" s="24"/>
      <c r="BM545" s="24"/>
      <c r="BN545" s="24"/>
      <c r="BO545" s="24"/>
      <c r="BP545" s="24"/>
      <c r="BQ545" s="24"/>
      <c r="BR545" s="24"/>
      <c r="BS545" s="24"/>
      <c r="BT545" s="24"/>
      <c r="BU545" s="24"/>
      <c r="BV545" s="24"/>
      <c r="BW545" s="24"/>
      <c r="BX545" s="24"/>
      <c r="BY545" s="24"/>
      <c r="BZ545" s="24"/>
      <c r="CA545" s="24"/>
      <c r="CB545" s="24"/>
      <c r="CC545" s="24"/>
      <c r="CD545" s="24"/>
      <c r="CE545" s="24"/>
      <c r="CF545" s="24"/>
    </row>
    <row r="546" spans="47:84" x14ac:dyDescent="0.15">
      <c r="AU546" s="24"/>
      <c r="AV546" s="24"/>
      <c r="AW546" s="24"/>
      <c r="AX546" s="24"/>
      <c r="AY546" s="24"/>
      <c r="AZ546" s="24"/>
      <c r="BA546" s="24"/>
      <c r="BB546" s="24"/>
      <c r="BC546" s="24"/>
      <c r="BD546" s="24"/>
      <c r="BE546" s="24"/>
      <c r="BF546" s="24"/>
      <c r="BG546" s="24"/>
      <c r="BH546" s="24"/>
      <c r="BI546" s="24"/>
      <c r="BJ546" s="24"/>
      <c r="BK546" s="24"/>
      <c r="BL546" s="24"/>
      <c r="BM546" s="24"/>
      <c r="BN546" s="24"/>
      <c r="BO546" s="24"/>
      <c r="BP546" s="24"/>
      <c r="BQ546" s="24"/>
      <c r="BR546" s="24"/>
      <c r="BS546" s="24"/>
      <c r="BT546" s="24"/>
      <c r="BU546" s="24"/>
      <c r="BV546" s="24"/>
      <c r="BW546" s="24"/>
      <c r="BX546" s="24"/>
      <c r="BY546" s="24"/>
      <c r="BZ546" s="24"/>
      <c r="CA546" s="24"/>
      <c r="CB546" s="24"/>
      <c r="CC546" s="24"/>
      <c r="CD546" s="24"/>
      <c r="CE546" s="24"/>
      <c r="CF546" s="24"/>
    </row>
    <row r="547" spans="47:84" x14ac:dyDescent="0.15">
      <c r="AU547" s="24"/>
      <c r="AV547" s="24"/>
      <c r="AW547" s="24"/>
      <c r="AX547" s="24"/>
      <c r="AY547" s="24"/>
      <c r="AZ547" s="24"/>
      <c r="BA547" s="24"/>
      <c r="BB547" s="24"/>
      <c r="BC547" s="24"/>
      <c r="BD547" s="24"/>
      <c r="BE547" s="24"/>
      <c r="BF547" s="24"/>
      <c r="BG547" s="24"/>
      <c r="BH547" s="24"/>
      <c r="BI547" s="24"/>
      <c r="BJ547" s="24"/>
      <c r="BK547" s="24"/>
      <c r="BL547" s="24"/>
      <c r="BM547" s="24"/>
      <c r="BN547" s="24"/>
      <c r="BO547" s="24"/>
      <c r="BP547" s="24"/>
      <c r="BQ547" s="24"/>
      <c r="BR547" s="24"/>
      <c r="BS547" s="24"/>
      <c r="BT547" s="24"/>
      <c r="BU547" s="24"/>
      <c r="BV547" s="24"/>
      <c r="BW547" s="24"/>
      <c r="BX547" s="24"/>
      <c r="BY547" s="24"/>
      <c r="BZ547" s="24"/>
      <c r="CA547" s="24"/>
      <c r="CB547" s="24"/>
      <c r="CC547" s="24"/>
      <c r="CD547" s="24"/>
      <c r="CE547" s="24"/>
      <c r="CF547" s="24"/>
    </row>
    <row r="548" spans="47:84" x14ac:dyDescent="0.15">
      <c r="AU548" s="24"/>
      <c r="AV548" s="24"/>
      <c r="AW548" s="24"/>
      <c r="AX548" s="24"/>
      <c r="AY548" s="24"/>
      <c r="AZ548" s="24"/>
      <c r="BA548" s="24"/>
      <c r="BB548" s="24"/>
      <c r="BC548" s="24"/>
      <c r="BD548" s="24"/>
      <c r="BE548" s="24"/>
      <c r="BF548" s="24"/>
      <c r="BG548" s="24"/>
      <c r="BH548" s="24"/>
      <c r="BI548" s="24"/>
      <c r="BJ548" s="24"/>
      <c r="BK548" s="24"/>
      <c r="BL548" s="24"/>
      <c r="BM548" s="24"/>
      <c r="BN548" s="24"/>
      <c r="BO548" s="24"/>
      <c r="BP548" s="24"/>
      <c r="BQ548" s="24"/>
      <c r="BR548" s="24"/>
      <c r="BS548" s="24"/>
      <c r="BT548" s="24"/>
      <c r="BU548" s="24"/>
      <c r="BV548" s="24"/>
      <c r="BW548" s="24"/>
      <c r="BX548" s="24"/>
      <c r="BY548" s="24"/>
      <c r="BZ548" s="24"/>
      <c r="CA548" s="24"/>
      <c r="CB548" s="24"/>
      <c r="CC548" s="24"/>
      <c r="CD548" s="24"/>
      <c r="CE548" s="24"/>
      <c r="CF548" s="24"/>
    </row>
    <row r="549" spans="47:84" x14ac:dyDescent="0.15">
      <c r="AU549" s="24"/>
      <c r="AV549" s="24"/>
      <c r="AW549" s="24"/>
      <c r="AX549" s="24"/>
      <c r="AY549" s="24"/>
      <c r="AZ549" s="24"/>
      <c r="BA549" s="24"/>
      <c r="BB549" s="24"/>
      <c r="BC549" s="24"/>
      <c r="BD549" s="24"/>
      <c r="BE549" s="24"/>
      <c r="BF549" s="24"/>
      <c r="BG549" s="24"/>
      <c r="BH549" s="24"/>
      <c r="BI549" s="24"/>
      <c r="BJ549" s="24"/>
      <c r="BK549" s="24"/>
      <c r="BL549" s="24"/>
      <c r="BM549" s="24"/>
      <c r="BN549" s="24"/>
      <c r="BO549" s="24"/>
      <c r="BP549" s="24"/>
      <c r="BQ549" s="24"/>
      <c r="BR549" s="24"/>
      <c r="BS549" s="24"/>
      <c r="BT549" s="24"/>
      <c r="BU549" s="24"/>
      <c r="BV549" s="24"/>
      <c r="BW549" s="24"/>
      <c r="BX549" s="24"/>
      <c r="BY549" s="24"/>
      <c r="BZ549" s="24"/>
      <c r="CA549" s="24"/>
      <c r="CB549" s="24"/>
      <c r="CC549" s="24"/>
      <c r="CD549" s="24"/>
      <c r="CE549" s="24"/>
      <c r="CF549" s="24"/>
    </row>
    <row r="550" spans="47:84" x14ac:dyDescent="0.15">
      <c r="AU550" s="24"/>
      <c r="AV550" s="24"/>
      <c r="AW550" s="24"/>
      <c r="AX550" s="24"/>
      <c r="AY550" s="24"/>
      <c r="AZ550" s="24"/>
      <c r="BA550" s="24"/>
      <c r="BB550" s="24"/>
      <c r="BC550" s="24"/>
      <c r="BD550" s="24"/>
      <c r="BE550" s="24"/>
      <c r="BF550" s="24"/>
      <c r="BG550" s="24"/>
      <c r="BH550" s="24"/>
      <c r="BI550" s="24"/>
      <c r="BJ550" s="24"/>
      <c r="BK550" s="24"/>
      <c r="BL550" s="24"/>
      <c r="BM550" s="24"/>
      <c r="BN550" s="24"/>
      <c r="BO550" s="24"/>
      <c r="BP550" s="24"/>
      <c r="BQ550" s="24"/>
      <c r="BR550" s="24"/>
      <c r="BS550" s="24"/>
      <c r="BT550" s="24"/>
      <c r="BU550" s="24"/>
      <c r="BV550" s="24"/>
      <c r="BW550" s="24"/>
      <c r="BX550" s="24"/>
      <c r="BY550" s="24"/>
      <c r="BZ550" s="24"/>
      <c r="CA550" s="24"/>
      <c r="CB550" s="24"/>
      <c r="CC550" s="24"/>
      <c r="CD550" s="24"/>
      <c r="CE550" s="24"/>
      <c r="CF550" s="24"/>
    </row>
    <row r="551" spans="47:84" x14ac:dyDescent="0.15">
      <c r="AU551" s="24"/>
      <c r="AV551" s="24"/>
      <c r="AW551" s="24"/>
      <c r="AX551" s="24"/>
      <c r="AY551" s="24"/>
      <c r="AZ551" s="24"/>
      <c r="BA551" s="24"/>
      <c r="BB551" s="24"/>
      <c r="BC551" s="24"/>
      <c r="BD551" s="24"/>
      <c r="BE551" s="24"/>
      <c r="BF551" s="24"/>
      <c r="BG551" s="24"/>
      <c r="BH551" s="24"/>
      <c r="BI551" s="24"/>
      <c r="BJ551" s="24"/>
      <c r="BK551" s="24"/>
      <c r="BL551" s="24"/>
      <c r="BM551" s="24"/>
      <c r="BN551" s="24"/>
      <c r="BO551" s="24"/>
      <c r="BP551" s="24"/>
      <c r="BQ551" s="24"/>
      <c r="BR551" s="24"/>
      <c r="BS551" s="24"/>
      <c r="BT551" s="24"/>
      <c r="BU551" s="24"/>
      <c r="BV551" s="24"/>
      <c r="BW551" s="24"/>
      <c r="BX551" s="24"/>
      <c r="BY551" s="24"/>
      <c r="BZ551" s="24"/>
      <c r="CA551" s="24"/>
      <c r="CB551" s="24"/>
      <c r="CC551" s="24"/>
      <c r="CD551" s="24"/>
      <c r="CE551" s="24"/>
      <c r="CF551" s="24"/>
    </row>
    <row r="552" spans="47:84" x14ac:dyDescent="0.15">
      <c r="AU552" s="24"/>
      <c r="AV552" s="24"/>
      <c r="AW552" s="24"/>
      <c r="AX552" s="24"/>
      <c r="AY552" s="24"/>
      <c r="AZ552" s="24"/>
      <c r="BA552" s="24"/>
      <c r="BB552" s="24"/>
      <c r="BC552" s="24"/>
      <c r="BD552" s="24"/>
      <c r="BE552" s="24"/>
      <c r="BF552" s="24"/>
      <c r="BG552" s="24"/>
      <c r="BH552" s="24"/>
      <c r="BI552" s="24"/>
      <c r="BJ552" s="24"/>
      <c r="BK552" s="24"/>
      <c r="BL552" s="24"/>
      <c r="BM552" s="24"/>
      <c r="BN552" s="24"/>
      <c r="BO552" s="24"/>
      <c r="BP552" s="24"/>
      <c r="BQ552" s="24"/>
      <c r="BR552" s="24"/>
      <c r="BS552" s="24"/>
      <c r="BT552" s="24"/>
      <c r="BU552" s="24"/>
      <c r="BV552" s="24"/>
      <c r="BW552" s="24"/>
      <c r="BX552" s="24"/>
      <c r="BY552" s="24"/>
      <c r="BZ552" s="24"/>
      <c r="CA552" s="24"/>
      <c r="CB552" s="24"/>
      <c r="CC552" s="24"/>
      <c r="CD552" s="24"/>
      <c r="CE552" s="24"/>
      <c r="CF552" s="24"/>
    </row>
    <row r="553" spans="47:84" x14ac:dyDescent="0.15">
      <c r="AU553" s="24"/>
      <c r="AV553" s="24"/>
      <c r="AW553" s="24"/>
      <c r="AX553" s="24"/>
      <c r="AY553" s="24"/>
      <c r="AZ553" s="24"/>
      <c r="BA553" s="24"/>
      <c r="BB553" s="24"/>
      <c r="BC553" s="24"/>
      <c r="BD553" s="24"/>
      <c r="BE553" s="24"/>
      <c r="BF553" s="24"/>
      <c r="BG553" s="24"/>
      <c r="BH553" s="24"/>
      <c r="BI553" s="24"/>
      <c r="BJ553" s="24"/>
      <c r="BK553" s="24"/>
      <c r="BL553" s="24"/>
      <c r="BM553" s="24"/>
      <c r="BN553" s="24"/>
      <c r="BO553" s="24"/>
      <c r="BP553" s="24"/>
      <c r="BQ553" s="24"/>
      <c r="BR553" s="24"/>
      <c r="BS553" s="24"/>
      <c r="BT553" s="24"/>
      <c r="BU553" s="24"/>
      <c r="BV553" s="24"/>
      <c r="BW553" s="24"/>
      <c r="BX553" s="24"/>
      <c r="BY553" s="24"/>
      <c r="BZ553" s="24"/>
      <c r="CA553" s="24"/>
      <c r="CB553" s="24"/>
      <c r="CC553" s="24"/>
      <c r="CD553" s="24"/>
      <c r="CE553" s="24"/>
      <c r="CF553" s="24"/>
    </row>
    <row r="554" spans="47:84" x14ac:dyDescent="0.15">
      <c r="AU554" s="24"/>
      <c r="AV554" s="24"/>
      <c r="AW554" s="24"/>
      <c r="AX554" s="24"/>
      <c r="AY554" s="24"/>
      <c r="AZ554" s="24"/>
      <c r="BA554" s="24"/>
      <c r="BB554" s="24"/>
      <c r="BC554" s="24"/>
      <c r="BD554" s="24"/>
      <c r="BE554" s="24"/>
      <c r="BF554" s="24"/>
      <c r="BG554" s="24"/>
      <c r="BH554" s="24"/>
      <c r="BI554" s="24"/>
      <c r="BJ554" s="24"/>
      <c r="BK554" s="24"/>
      <c r="BL554" s="24"/>
      <c r="BM554" s="24"/>
      <c r="BN554" s="24"/>
      <c r="BO554" s="24"/>
      <c r="BP554" s="24"/>
      <c r="BQ554" s="24"/>
      <c r="BR554" s="24"/>
      <c r="BS554" s="24"/>
      <c r="BT554" s="24"/>
      <c r="BU554" s="24"/>
      <c r="BV554" s="24"/>
      <c r="BW554" s="24"/>
      <c r="BX554" s="24"/>
      <c r="BY554" s="24"/>
      <c r="BZ554" s="24"/>
      <c r="CA554" s="24"/>
      <c r="CB554" s="24"/>
      <c r="CC554" s="24"/>
      <c r="CD554" s="24"/>
      <c r="CE554" s="24"/>
      <c r="CF554" s="24"/>
    </row>
    <row r="555" spans="47:84" x14ac:dyDescent="0.15">
      <c r="AU555" s="24"/>
      <c r="AV555" s="24"/>
      <c r="AW555" s="24"/>
      <c r="AX555" s="24"/>
      <c r="AY555" s="24"/>
      <c r="AZ555" s="24"/>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c r="CF555" s="24"/>
    </row>
    <row r="556" spans="47:84" x14ac:dyDescent="0.15">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c r="BR556" s="24"/>
      <c r="BS556" s="24"/>
      <c r="BT556" s="24"/>
      <c r="BU556" s="24"/>
      <c r="BV556" s="24"/>
      <c r="BW556" s="24"/>
      <c r="BX556" s="24"/>
      <c r="BY556" s="24"/>
      <c r="BZ556" s="24"/>
      <c r="CA556" s="24"/>
      <c r="CB556" s="24"/>
      <c r="CC556" s="24"/>
      <c r="CD556" s="24"/>
      <c r="CE556" s="24"/>
      <c r="CF556" s="24"/>
    </row>
    <row r="557" spans="47:84" x14ac:dyDescent="0.15">
      <c r="AU557" s="24"/>
      <c r="AV557" s="24"/>
      <c r="AW557" s="24"/>
      <c r="AX557" s="24"/>
      <c r="AY557" s="24"/>
      <c r="AZ557" s="24"/>
      <c r="BA557" s="24"/>
      <c r="BB557" s="24"/>
      <c r="BC557" s="24"/>
      <c r="BD557" s="24"/>
      <c r="BE557" s="24"/>
      <c r="BF557" s="24"/>
      <c r="BG557" s="24"/>
      <c r="BH557" s="24"/>
      <c r="BI557" s="24"/>
      <c r="BJ557" s="24"/>
      <c r="BK557" s="24"/>
      <c r="BL557" s="24"/>
      <c r="BM557" s="24"/>
      <c r="BN557" s="24"/>
      <c r="BO557" s="24"/>
      <c r="BP557" s="24"/>
      <c r="BQ557" s="24"/>
      <c r="BR557" s="24"/>
      <c r="BS557" s="24"/>
      <c r="BT557" s="24"/>
      <c r="BU557" s="24"/>
      <c r="BV557" s="24"/>
      <c r="BW557" s="24"/>
      <c r="BX557" s="24"/>
      <c r="BY557" s="24"/>
      <c r="BZ557" s="24"/>
      <c r="CA557" s="24"/>
      <c r="CB557" s="24"/>
      <c r="CC557" s="24"/>
      <c r="CD557" s="24"/>
      <c r="CE557" s="24"/>
      <c r="CF557" s="24"/>
    </row>
    <row r="558" spans="47:84" x14ac:dyDescent="0.15">
      <c r="AU558" s="24"/>
      <c r="AV558" s="24"/>
      <c r="AW558" s="24"/>
      <c r="AX558" s="24"/>
      <c r="AY558" s="24"/>
      <c r="AZ558" s="24"/>
      <c r="BA558" s="24"/>
      <c r="BB558" s="24"/>
      <c r="BC558" s="24"/>
      <c r="BD558" s="24"/>
      <c r="BE558" s="24"/>
      <c r="BF558" s="24"/>
      <c r="BG558" s="24"/>
      <c r="BH558" s="24"/>
      <c r="BI558" s="24"/>
      <c r="BJ558" s="24"/>
      <c r="BK558" s="24"/>
      <c r="BL558" s="24"/>
      <c r="BM558" s="24"/>
      <c r="BN558" s="24"/>
      <c r="BO558" s="24"/>
      <c r="BP558" s="24"/>
      <c r="BQ558" s="24"/>
      <c r="BR558" s="24"/>
      <c r="BS558" s="24"/>
      <c r="BT558" s="24"/>
      <c r="BU558" s="24"/>
      <c r="BV558" s="24"/>
      <c r="BW558" s="24"/>
      <c r="BX558" s="24"/>
      <c r="BY558" s="24"/>
      <c r="BZ558" s="24"/>
      <c r="CA558" s="24"/>
      <c r="CB558" s="24"/>
      <c r="CC558" s="24"/>
      <c r="CD558" s="24"/>
      <c r="CE558" s="24"/>
      <c r="CF558" s="24"/>
    </row>
    <row r="559" spans="47:84" x14ac:dyDescent="0.15">
      <c r="AU559" s="24"/>
      <c r="AV559" s="24"/>
      <c r="AW559" s="24"/>
      <c r="AX559" s="24"/>
      <c r="AY559" s="24"/>
      <c r="AZ559" s="24"/>
      <c r="BA559" s="24"/>
      <c r="BB559" s="24"/>
      <c r="BC559" s="24"/>
      <c r="BD559" s="24"/>
      <c r="BE559" s="24"/>
      <c r="BF559" s="24"/>
      <c r="BG559" s="24"/>
      <c r="BH559" s="24"/>
      <c r="BI559" s="24"/>
      <c r="BJ559" s="24"/>
      <c r="BK559" s="24"/>
      <c r="BL559" s="24"/>
      <c r="BM559" s="24"/>
      <c r="BN559" s="24"/>
      <c r="BO559" s="24"/>
      <c r="BP559" s="24"/>
      <c r="BQ559" s="24"/>
      <c r="BR559" s="24"/>
      <c r="BS559" s="24"/>
      <c r="BT559" s="24"/>
      <c r="BU559" s="24"/>
      <c r="BV559" s="24"/>
      <c r="BW559" s="24"/>
      <c r="BX559" s="24"/>
      <c r="BY559" s="24"/>
      <c r="BZ559" s="24"/>
      <c r="CA559" s="24"/>
      <c r="CB559" s="24"/>
      <c r="CC559" s="24"/>
      <c r="CD559" s="24"/>
      <c r="CE559" s="24"/>
      <c r="CF559" s="24"/>
    </row>
    <row r="560" spans="47:84" x14ac:dyDescent="0.15">
      <c r="AU560" s="24"/>
      <c r="AV560" s="24"/>
      <c r="AW560" s="24"/>
      <c r="AX560" s="24"/>
      <c r="AY560" s="24"/>
      <c r="AZ560" s="24"/>
      <c r="BA560" s="24"/>
      <c r="BB560" s="24"/>
      <c r="BC560" s="24"/>
      <c r="BD560" s="24"/>
      <c r="BE560" s="24"/>
      <c r="BF560" s="24"/>
      <c r="BG560" s="24"/>
      <c r="BH560" s="24"/>
      <c r="BI560" s="24"/>
      <c r="BJ560" s="24"/>
      <c r="BK560" s="24"/>
      <c r="BL560" s="24"/>
      <c r="BM560" s="24"/>
      <c r="BN560" s="24"/>
      <c r="BO560" s="24"/>
      <c r="BP560" s="24"/>
      <c r="BQ560" s="24"/>
      <c r="BR560" s="24"/>
      <c r="BS560" s="24"/>
      <c r="BT560" s="24"/>
      <c r="BU560" s="24"/>
      <c r="BV560" s="24"/>
      <c r="BW560" s="24"/>
      <c r="BX560" s="24"/>
      <c r="BY560" s="24"/>
      <c r="BZ560" s="24"/>
      <c r="CA560" s="24"/>
      <c r="CB560" s="24"/>
      <c r="CC560" s="24"/>
      <c r="CD560" s="24"/>
      <c r="CE560" s="24"/>
      <c r="CF560" s="24"/>
    </row>
    <row r="561" spans="47:84" x14ac:dyDescent="0.15">
      <c r="AU561" s="24"/>
      <c r="AV561" s="24"/>
      <c r="AW561" s="24"/>
      <c r="AX561" s="24"/>
      <c r="AY561" s="24"/>
      <c r="AZ561" s="24"/>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c r="CF561" s="24"/>
    </row>
    <row r="562" spans="47:84" x14ac:dyDescent="0.15">
      <c r="AU562" s="24"/>
      <c r="AV562" s="24"/>
      <c r="AW562" s="24"/>
      <c r="AX562" s="24"/>
      <c r="AY562" s="24"/>
      <c r="AZ562" s="24"/>
      <c r="BA562" s="24"/>
      <c r="BB562" s="24"/>
      <c r="BC562" s="24"/>
      <c r="BD562" s="24"/>
      <c r="BE562" s="24"/>
      <c r="BF562" s="24"/>
      <c r="BG562" s="24"/>
      <c r="BH562" s="24"/>
      <c r="BI562" s="24"/>
      <c r="BJ562" s="24"/>
      <c r="BK562" s="24"/>
      <c r="BL562" s="24"/>
      <c r="BM562" s="24"/>
      <c r="BN562" s="24"/>
      <c r="BO562" s="24"/>
      <c r="BP562" s="24"/>
      <c r="BQ562" s="24"/>
      <c r="BR562" s="24"/>
      <c r="BS562" s="24"/>
      <c r="BT562" s="24"/>
      <c r="BU562" s="24"/>
      <c r="BV562" s="24"/>
      <c r="BW562" s="24"/>
      <c r="BX562" s="24"/>
      <c r="BY562" s="24"/>
      <c r="BZ562" s="24"/>
      <c r="CA562" s="24"/>
      <c r="CB562" s="24"/>
      <c r="CC562" s="24"/>
      <c r="CD562" s="24"/>
      <c r="CE562" s="24"/>
      <c r="CF562" s="24"/>
    </row>
    <row r="563" spans="47:84" x14ac:dyDescent="0.15">
      <c r="AU563" s="24"/>
      <c r="AV563" s="24"/>
      <c r="AW563" s="24"/>
      <c r="AX563" s="24"/>
      <c r="AY563" s="24"/>
      <c r="AZ563" s="24"/>
      <c r="BA563" s="24"/>
      <c r="BB563" s="24"/>
      <c r="BC563" s="24"/>
      <c r="BD563" s="24"/>
      <c r="BE563" s="24"/>
      <c r="BF563" s="24"/>
      <c r="BG563" s="24"/>
      <c r="BH563" s="24"/>
      <c r="BI563" s="24"/>
      <c r="BJ563" s="24"/>
      <c r="BK563" s="24"/>
      <c r="BL563" s="24"/>
      <c r="BM563" s="24"/>
      <c r="BN563" s="24"/>
      <c r="BO563" s="24"/>
      <c r="BP563" s="24"/>
      <c r="BQ563" s="24"/>
      <c r="BR563" s="24"/>
      <c r="BS563" s="24"/>
      <c r="BT563" s="24"/>
      <c r="BU563" s="24"/>
      <c r="BV563" s="24"/>
      <c r="BW563" s="24"/>
      <c r="BX563" s="24"/>
      <c r="BY563" s="24"/>
      <c r="BZ563" s="24"/>
      <c r="CA563" s="24"/>
      <c r="CB563" s="24"/>
      <c r="CC563" s="24"/>
      <c r="CD563" s="24"/>
      <c r="CE563" s="24"/>
      <c r="CF563" s="24"/>
    </row>
    <row r="564" spans="47:84" x14ac:dyDescent="0.15">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row>
    <row r="565" spans="47:84" x14ac:dyDescent="0.15">
      <c r="AU565" s="24"/>
      <c r="AV565" s="24"/>
      <c r="AW565" s="24"/>
      <c r="AX565" s="24"/>
      <c r="AY565" s="24"/>
      <c r="AZ565" s="24"/>
      <c r="BA565" s="24"/>
      <c r="BB565" s="24"/>
      <c r="BC565" s="24"/>
      <c r="BD565" s="24"/>
      <c r="BE565" s="24"/>
      <c r="BF565" s="24"/>
      <c r="BG565" s="24"/>
      <c r="BH565" s="24"/>
      <c r="BI565" s="24"/>
      <c r="BJ565" s="24"/>
      <c r="BK565" s="24"/>
      <c r="BL565" s="24"/>
      <c r="BM565" s="24"/>
      <c r="BN565" s="24"/>
      <c r="BO565" s="24"/>
      <c r="BP565" s="24"/>
      <c r="BQ565" s="24"/>
      <c r="BR565" s="24"/>
      <c r="BS565" s="24"/>
      <c r="BT565" s="24"/>
      <c r="BU565" s="24"/>
      <c r="BV565" s="24"/>
      <c r="BW565" s="24"/>
      <c r="BX565" s="24"/>
      <c r="BY565" s="24"/>
      <c r="BZ565" s="24"/>
      <c r="CA565" s="24"/>
      <c r="CB565" s="24"/>
      <c r="CC565" s="24"/>
      <c r="CD565" s="24"/>
      <c r="CE565" s="24"/>
      <c r="CF565" s="24"/>
    </row>
    <row r="566" spans="47:84" x14ac:dyDescent="0.15">
      <c r="AU566" s="24"/>
      <c r="AV566" s="24"/>
      <c r="AW566" s="24"/>
      <c r="AX566" s="24"/>
      <c r="AY566" s="24"/>
      <c r="AZ566" s="24"/>
      <c r="BA566" s="24"/>
      <c r="BB566" s="24"/>
      <c r="BC566" s="24"/>
      <c r="BD566" s="24"/>
      <c r="BE566" s="24"/>
      <c r="BF566" s="24"/>
      <c r="BG566" s="24"/>
      <c r="BH566" s="24"/>
      <c r="BI566" s="24"/>
      <c r="BJ566" s="24"/>
      <c r="BK566" s="24"/>
      <c r="BL566" s="24"/>
      <c r="BM566" s="24"/>
      <c r="BN566" s="24"/>
      <c r="BO566" s="24"/>
      <c r="BP566" s="24"/>
      <c r="BQ566" s="24"/>
      <c r="BR566" s="24"/>
      <c r="BS566" s="24"/>
      <c r="BT566" s="24"/>
      <c r="BU566" s="24"/>
      <c r="BV566" s="24"/>
      <c r="BW566" s="24"/>
      <c r="BX566" s="24"/>
      <c r="BY566" s="24"/>
      <c r="BZ566" s="24"/>
      <c r="CA566" s="24"/>
      <c r="CB566" s="24"/>
      <c r="CC566" s="24"/>
      <c r="CD566" s="24"/>
      <c r="CE566" s="24"/>
      <c r="CF566" s="24"/>
    </row>
    <row r="567" spans="47:84" x14ac:dyDescent="0.15">
      <c r="AU567" s="24"/>
      <c r="AV567" s="24"/>
      <c r="AW567" s="24"/>
      <c r="AX567" s="24"/>
      <c r="AY567" s="24"/>
      <c r="AZ567" s="24"/>
      <c r="BA567" s="24"/>
      <c r="BB567" s="24"/>
      <c r="BC567" s="24"/>
      <c r="BD567" s="24"/>
      <c r="BE567" s="24"/>
      <c r="BF567" s="24"/>
      <c r="BG567" s="24"/>
      <c r="BH567" s="24"/>
      <c r="BI567" s="24"/>
      <c r="BJ567" s="24"/>
      <c r="BK567" s="24"/>
      <c r="BL567" s="24"/>
      <c r="BM567" s="24"/>
      <c r="BN567" s="24"/>
      <c r="BO567" s="24"/>
      <c r="BP567" s="24"/>
      <c r="BQ567" s="24"/>
      <c r="BR567" s="24"/>
      <c r="BS567" s="24"/>
      <c r="BT567" s="24"/>
      <c r="BU567" s="24"/>
      <c r="BV567" s="24"/>
      <c r="BW567" s="24"/>
      <c r="BX567" s="24"/>
      <c r="BY567" s="24"/>
      <c r="BZ567" s="24"/>
      <c r="CA567" s="24"/>
      <c r="CB567" s="24"/>
      <c r="CC567" s="24"/>
      <c r="CD567" s="24"/>
      <c r="CE567" s="24"/>
      <c r="CF567" s="24"/>
    </row>
    <row r="568" spans="47:84" x14ac:dyDescent="0.15">
      <c r="AU568" s="24"/>
      <c r="AV568" s="24"/>
      <c r="AW568" s="24"/>
      <c r="AX568" s="24"/>
      <c r="AY568" s="24"/>
      <c r="AZ568" s="24"/>
      <c r="BA568" s="24"/>
      <c r="BB568" s="24"/>
      <c r="BC568" s="24"/>
      <c r="BD568" s="24"/>
      <c r="BE568" s="24"/>
      <c r="BF568" s="24"/>
      <c r="BG568" s="24"/>
      <c r="BH568" s="24"/>
      <c r="BI568" s="24"/>
      <c r="BJ568" s="24"/>
      <c r="BK568" s="24"/>
      <c r="BL568" s="24"/>
      <c r="BM568" s="24"/>
      <c r="BN568" s="24"/>
      <c r="BO568" s="24"/>
      <c r="BP568" s="24"/>
      <c r="BQ568" s="24"/>
      <c r="BR568" s="24"/>
      <c r="BS568" s="24"/>
      <c r="BT568" s="24"/>
      <c r="BU568" s="24"/>
      <c r="BV568" s="24"/>
      <c r="BW568" s="24"/>
      <c r="BX568" s="24"/>
      <c r="BY568" s="24"/>
      <c r="BZ568" s="24"/>
      <c r="CA568" s="24"/>
      <c r="CB568" s="24"/>
      <c r="CC568" s="24"/>
      <c r="CD568" s="24"/>
      <c r="CE568" s="24"/>
      <c r="CF568" s="24"/>
    </row>
    <row r="569" spans="47:84" x14ac:dyDescent="0.15">
      <c r="AU569" s="24"/>
      <c r="AV569" s="24"/>
      <c r="AW569" s="24"/>
      <c r="AX569" s="24"/>
      <c r="AY569" s="24"/>
      <c r="AZ569" s="24"/>
      <c r="BA569" s="24"/>
      <c r="BB569" s="24"/>
      <c r="BC569" s="24"/>
      <c r="BD569" s="24"/>
      <c r="BE569" s="24"/>
      <c r="BF569" s="24"/>
      <c r="BG569" s="24"/>
      <c r="BH569" s="24"/>
      <c r="BI569" s="24"/>
      <c r="BJ569" s="24"/>
      <c r="BK569" s="24"/>
      <c r="BL569" s="24"/>
      <c r="BM569" s="24"/>
      <c r="BN569" s="24"/>
      <c r="BO569" s="24"/>
      <c r="BP569" s="24"/>
      <c r="BQ569" s="24"/>
      <c r="BR569" s="24"/>
      <c r="BS569" s="24"/>
      <c r="BT569" s="24"/>
      <c r="BU569" s="24"/>
      <c r="BV569" s="24"/>
      <c r="BW569" s="24"/>
      <c r="BX569" s="24"/>
      <c r="BY569" s="24"/>
      <c r="BZ569" s="24"/>
      <c r="CA569" s="24"/>
      <c r="CB569" s="24"/>
      <c r="CC569" s="24"/>
      <c r="CD569" s="24"/>
      <c r="CE569" s="24"/>
      <c r="CF569" s="24"/>
    </row>
    <row r="570" spans="47:84" x14ac:dyDescent="0.15">
      <c r="AU570" s="24"/>
      <c r="AV570" s="24"/>
      <c r="AW570" s="24"/>
      <c r="AX570" s="24"/>
      <c r="AY570" s="24"/>
      <c r="AZ570" s="24"/>
      <c r="BA570" s="24"/>
      <c r="BB570" s="24"/>
      <c r="BC570" s="24"/>
      <c r="BD570" s="24"/>
      <c r="BE570" s="24"/>
      <c r="BF570" s="24"/>
      <c r="BG570" s="24"/>
      <c r="BH570" s="24"/>
      <c r="BI570" s="24"/>
      <c r="BJ570" s="24"/>
      <c r="BK570" s="24"/>
      <c r="BL570" s="24"/>
      <c r="BM570" s="24"/>
      <c r="BN570" s="24"/>
      <c r="BO570" s="24"/>
      <c r="BP570" s="24"/>
      <c r="BQ570" s="24"/>
      <c r="BR570" s="24"/>
      <c r="BS570" s="24"/>
      <c r="BT570" s="24"/>
      <c r="BU570" s="24"/>
      <c r="BV570" s="24"/>
      <c r="BW570" s="24"/>
      <c r="BX570" s="24"/>
      <c r="BY570" s="24"/>
      <c r="BZ570" s="24"/>
      <c r="CA570" s="24"/>
      <c r="CB570" s="24"/>
      <c r="CC570" s="24"/>
      <c r="CD570" s="24"/>
      <c r="CE570" s="24"/>
      <c r="CF570" s="24"/>
    </row>
    <row r="571" spans="47:84" x14ac:dyDescent="0.15">
      <c r="AU571" s="24"/>
      <c r="AV571" s="24"/>
      <c r="AW571" s="24"/>
      <c r="AX571" s="24"/>
      <c r="AY571" s="24"/>
      <c r="AZ571" s="24"/>
      <c r="BA571" s="24"/>
      <c r="BB571" s="24"/>
      <c r="BC571" s="24"/>
      <c r="BD571" s="24"/>
      <c r="BE571" s="24"/>
      <c r="BF571" s="24"/>
      <c r="BG571" s="24"/>
      <c r="BH571" s="24"/>
      <c r="BI571" s="24"/>
      <c r="BJ571" s="24"/>
      <c r="BK571" s="24"/>
      <c r="BL571" s="24"/>
      <c r="BM571" s="24"/>
      <c r="BN571" s="24"/>
      <c r="BO571" s="24"/>
      <c r="BP571" s="24"/>
      <c r="BQ571" s="24"/>
      <c r="BR571" s="24"/>
      <c r="BS571" s="24"/>
      <c r="BT571" s="24"/>
      <c r="BU571" s="24"/>
      <c r="BV571" s="24"/>
      <c r="BW571" s="24"/>
      <c r="BX571" s="24"/>
      <c r="BY571" s="24"/>
      <c r="BZ571" s="24"/>
      <c r="CA571" s="24"/>
      <c r="CB571" s="24"/>
      <c r="CC571" s="24"/>
      <c r="CD571" s="24"/>
      <c r="CE571" s="24"/>
      <c r="CF571" s="24"/>
    </row>
    <row r="572" spans="47:84" x14ac:dyDescent="0.15">
      <c r="AU572" s="24"/>
      <c r="AV572" s="24"/>
      <c r="AW572" s="24"/>
      <c r="AX572" s="24"/>
      <c r="AY572" s="24"/>
      <c r="AZ572" s="24"/>
      <c r="BA572" s="24"/>
      <c r="BB572" s="24"/>
      <c r="BC572" s="24"/>
      <c r="BD572" s="24"/>
      <c r="BE572" s="24"/>
      <c r="BF572" s="24"/>
      <c r="BG572" s="24"/>
      <c r="BH572" s="24"/>
      <c r="BI572" s="24"/>
      <c r="BJ572" s="24"/>
      <c r="BK572" s="24"/>
      <c r="BL572" s="24"/>
      <c r="BM572" s="24"/>
      <c r="BN572" s="24"/>
      <c r="BO572" s="24"/>
      <c r="BP572" s="24"/>
      <c r="BQ572" s="24"/>
      <c r="BR572" s="24"/>
      <c r="BS572" s="24"/>
      <c r="BT572" s="24"/>
      <c r="BU572" s="24"/>
      <c r="BV572" s="24"/>
      <c r="BW572" s="24"/>
      <c r="BX572" s="24"/>
      <c r="BY572" s="24"/>
      <c r="BZ572" s="24"/>
      <c r="CA572" s="24"/>
      <c r="CB572" s="24"/>
      <c r="CC572" s="24"/>
      <c r="CD572" s="24"/>
      <c r="CE572" s="24"/>
      <c r="CF572" s="24"/>
    </row>
    <row r="573" spans="47:84" x14ac:dyDescent="0.15">
      <c r="AU573" s="24"/>
      <c r="AV573" s="24"/>
      <c r="AW573" s="24"/>
      <c r="AX573" s="24"/>
      <c r="AY573" s="24"/>
      <c r="AZ573" s="24"/>
      <c r="BA573" s="24"/>
      <c r="BB573" s="24"/>
      <c r="BC573" s="24"/>
      <c r="BD573" s="24"/>
      <c r="BE573" s="24"/>
      <c r="BF573" s="24"/>
      <c r="BG573" s="24"/>
      <c r="BH573" s="24"/>
      <c r="BI573" s="24"/>
      <c r="BJ573" s="24"/>
      <c r="BK573" s="24"/>
      <c r="BL573" s="24"/>
      <c r="BM573" s="24"/>
      <c r="BN573" s="24"/>
      <c r="BO573" s="24"/>
      <c r="BP573" s="24"/>
      <c r="BQ573" s="24"/>
      <c r="BR573" s="24"/>
      <c r="BS573" s="24"/>
      <c r="BT573" s="24"/>
      <c r="BU573" s="24"/>
      <c r="BV573" s="24"/>
      <c r="BW573" s="24"/>
      <c r="BX573" s="24"/>
      <c r="BY573" s="24"/>
      <c r="BZ573" s="24"/>
      <c r="CA573" s="24"/>
      <c r="CB573" s="24"/>
      <c r="CC573" s="24"/>
      <c r="CD573" s="24"/>
      <c r="CE573" s="24"/>
      <c r="CF573" s="24"/>
    </row>
    <row r="574" spans="47:84" x14ac:dyDescent="0.15">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c r="BR574" s="24"/>
      <c r="BS574" s="24"/>
      <c r="BT574" s="24"/>
      <c r="BU574" s="24"/>
      <c r="BV574" s="24"/>
      <c r="BW574" s="24"/>
      <c r="BX574" s="24"/>
      <c r="BY574" s="24"/>
      <c r="BZ574" s="24"/>
      <c r="CA574" s="24"/>
      <c r="CB574" s="24"/>
      <c r="CC574" s="24"/>
      <c r="CD574" s="24"/>
      <c r="CE574" s="24"/>
      <c r="CF574" s="24"/>
    </row>
    <row r="575" spans="47:84" x14ac:dyDescent="0.15">
      <c r="AU575" s="24"/>
      <c r="AV575" s="24"/>
      <c r="AW575" s="24"/>
      <c r="AX575" s="24"/>
      <c r="AY575" s="24"/>
      <c r="AZ575" s="24"/>
      <c r="BA575" s="24"/>
      <c r="BB575" s="24"/>
      <c r="BC575" s="24"/>
      <c r="BD575" s="24"/>
      <c r="BE575" s="24"/>
      <c r="BF575" s="24"/>
      <c r="BG575" s="24"/>
      <c r="BH575" s="24"/>
      <c r="BI575" s="24"/>
      <c r="BJ575" s="24"/>
      <c r="BK575" s="24"/>
      <c r="BL575" s="24"/>
      <c r="BM575" s="24"/>
      <c r="BN575" s="24"/>
      <c r="BO575" s="24"/>
      <c r="BP575" s="24"/>
      <c r="BQ575" s="24"/>
      <c r="BR575" s="24"/>
      <c r="BS575" s="24"/>
      <c r="BT575" s="24"/>
      <c r="BU575" s="24"/>
      <c r="BV575" s="24"/>
      <c r="BW575" s="24"/>
      <c r="BX575" s="24"/>
      <c r="BY575" s="24"/>
      <c r="BZ575" s="24"/>
      <c r="CA575" s="24"/>
      <c r="CB575" s="24"/>
      <c r="CC575" s="24"/>
      <c r="CD575" s="24"/>
      <c r="CE575" s="24"/>
      <c r="CF575" s="24"/>
    </row>
    <row r="576" spans="47:84" x14ac:dyDescent="0.15">
      <c r="AU576" s="24"/>
      <c r="AV576" s="24"/>
      <c r="AW576" s="24"/>
      <c r="AX576" s="24"/>
      <c r="AY576" s="24"/>
      <c r="AZ576" s="24"/>
      <c r="BA576" s="24"/>
      <c r="BB576" s="24"/>
      <c r="BC576" s="24"/>
      <c r="BD576" s="24"/>
      <c r="BE576" s="24"/>
      <c r="BF576" s="24"/>
      <c r="BG576" s="24"/>
      <c r="BH576" s="24"/>
      <c r="BI576" s="24"/>
      <c r="BJ576" s="24"/>
      <c r="BK576" s="24"/>
      <c r="BL576" s="24"/>
      <c r="BM576" s="24"/>
      <c r="BN576" s="24"/>
      <c r="BO576" s="24"/>
      <c r="BP576" s="24"/>
      <c r="BQ576" s="24"/>
      <c r="BR576" s="24"/>
      <c r="BS576" s="24"/>
      <c r="BT576" s="24"/>
      <c r="BU576" s="24"/>
      <c r="BV576" s="24"/>
      <c r="BW576" s="24"/>
      <c r="BX576" s="24"/>
      <c r="BY576" s="24"/>
      <c r="BZ576" s="24"/>
      <c r="CA576" s="24"/>
      <c r="CB576" s="24"/>
      <c r="CC576" s="24"/>
      <c r="CD576" s="24"/>
      <c r="CE576" s="24"/>
      <c r="CF576" s="24"/>
    </row>
    <row r="577" spans="47:84" x14ac:dyDescent="0.15">
      <c r="AU577" s="24"/>
      <c r="AV577" s="24"/>
      <c r="AW577" s="24"/>
      <c r="AX577" s="24"/>
      <c r="AY577" s="24"/>
      <c r="AZ577" s="24"/>
      <c r="BA577" s="24"/>
      <c r="BB577" s="24"/>
      <c r="BC577" s="24"/>
      <c r="BD577" s="24"/>
      <c r="BE577" s="24"/>
      <c r="BF577" s="24"/>
      <c r="BG577" s="24"/>
      <c r="BH577" s="24"/>
      <c r="BI577" s="24"/>
      <c r="BJ577" s="24"/>
      <c r="BK577" s="24"/>
      <c r="BL577" s="24"/>
      <c r="BM577" s="24"/>
      <c r="BN577" s="24"/>
      <c r="BO577" s="24"/>
      <c r="BP577" s="24"/>
      <c r="BQ577" s="24"/>
      <c r="BR577" s="24"/>
      <c r="BS577" s="24"/>
      <c r="BT577" s="24"/>
      <c r="BU577" s="24"/>
      <c r="BV577" s="24"/>
      <c r="BW577" s="24"/>
      <c r="BX577" s="24"/>
      <c r="BY577" s="24"/>
      <c r="BZ577" s="24"/>
      <c r="CA577" s="24"/>
      <c r="CB577" s="24"/>
      <c r="CC577" s="24"/>
      <c r="CD577" s="24"/>
      <c r="CE577" s="24"/>
      <c r="CF577" s="24"/>
    </row>
    <row r="578" spans="47:84" x14ac:dyDescent="0.15">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c r="BR578" s="24"/>
      <c r="BS578" s="24"/>
      <c r="BT578" s="24"/>
      <c r="BU578" s="24"/>
      <c r="BV578" s="24"/>
      <c r="BW578" s="24"/>
      <c r="BX578" s="24"/>
      <c r="BY578" s="24"/>
      <c r="BZ578" s="24"/>
      <c r="CA578" s="24"/>
      <c r="CB578" s="24"/>
      <c r="CC578" s="24"/>
      <c r="CD578" s="24"/>
      <c r="CE578" s="24"/>
      <c r="CF578" s="24"/>
    </row>
    <row r="579" spans="47:84" x14ac:dyDescent="0.15">
      <c r="AU579" s="24"/>
      <c r="AV579" s="24"/>
      <c r="AW579" s="24"/>
      <c r="AX579" s="24"/>
      <c r="AY579" s="24"/>
      <c r="AZ579" s="24"/>
      <c r="BA579" s="24"/>
      <c r="BB579" s="24"/>
      <c r="BC579" s="24"/>
      <c r="BD579" s="24"/>
      <c r="BE579" s="24"/>
      <c r="BF579" s="24"/>
      <c r="BG579" s="24"/>
      <c r="BH579" s="24"/>
      <c r="BI579" s="24"/>
      <c r="BJ579" s="24"/>
      <c r="BK579" s="24"/>
      <c r="BL579" s="24"/>
      <c r="BM579" s="24"/>
      <c r="BN579" s="24"/>
      <c r="BO579" s="24"/>
      <c r="BP579" s="24"/>
      <c r="BQ579" s="24"/>
      <c r="BR579" s="24"/>
      <c r="BS579" s="24"/>
      <c r="BT579" s="24"/>
      <c r="BU579" s="24"/>
      <c r="BV579" s="24"/>
      <c r="BW579" s="24"/>
      <c r="BX579" s="24"/>
      <c r="BY579" s="24"/>
      <c r="BZ579" s="24"/>
      <c r="CA579" s="24"/>
      <c r="CB579" s="24"/>
      <c r="CC579" s="24"/>
      <c r="CD579" s="24"/>
      <c r="CE579" s="24"/>
      <c r="CF579" s="24"/>
    </row>
    <row r="580" spans="47:84" x14ac:dyDescent="0.15">
      <c r="AU580" s="24"/>
      <c r="AV580" s="24"/>
      <c r="AW580" s="24"/>
      <c r="AX580" s="24"/>
      <c r="AY580" s="24"/>
      <c r="AZ580" s="24"/>
      <c r="BA580" s="24"/>
      <c r="BB580" s="24"/>
      <c r="BC580" s="24"/>
      <c r="BD580" s="24"/>
      <c r="BE580" s="24"/>
      <c r="BF580" s="24"/>
      <c r="BG580" s="24"/>
      <c r="BH580" s="24"/>
      <c r="BI580" s="24"/>
      <c r="BJ580" s="24"/>
      <c r="BK580" s="24"/>
      <c r="BL580" s="24"/>
      <c r="BM580" s="24"/>
      <c r="BN580" s="24"/>
      <c r="BO580" s="24"/>
      <c r="BP580" s="24"/>
      <c r="BQ580" s="24"/>
      <c r="BR580" s="24"/>
      <c r="BS580" s="24"/>
      <c r="BT580" s="24"/>
      <c r="BU580" s="24"/>
      <c r="BV580" s="24"/>
      <c r="BW580" s="24"/>
      <c r="BX580" s="24"/>
      <c r="BY580" s="24"/>
      <c r="BZ580" s="24"/>
      <c r="CA580" s="24"/>
      <c r="CB580" s="24"/>
      <c r="CC580" s="24"/>
      <c r="CD580" s="24"/>
      <c r="CE580" s="24"/>
      <c r="CF580" s="24"/>
    </row>
    <row r="581" spans="47:84" x14ac:dyDescent="0.15">
      <c r="AU581" s="24"/>
      <c r="AV581" s="24"/>
      <c r="AW581" s="24"/>
      <c r="AX581" s="24"/>
      <c r="AY581" s="24"/>
      <c r="AZ581" s="24"/>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c r="CC581" s="24"/>
      <c r="CD581" s="24"/>
      <c r="CE581" s="24"/>
      <c r="CF581" s="24"/>
    </row>
    <row r="582" spans="47:84" x14ac:dyDescent="0.15">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c r="BR582" s="24"/>
      <c r="BS582" s="24"/>
      <c r="BT582" s="24"/>
      <c r="BU582" s="24"/>
      <c r="BV582" s="24"/>
      <c r="BW582" s="24"/>
      <c r="BX582" s="24"/>
      <c r="BY582" s="24"/>
      <c r="BZ582" s="24"/>
      <c r="CA582" s="24"/>
      <c r="CB582" s="24"/>
      <c r="CC582" s="24"/>
      <c r="CD582" s="24"/>
      <c r="CE582" s="24"/>
      <c r="CF582" s="24"/>
    </row>
    <row r="583" spans="47:84" x14ac:dyDescent="0.15">
      <c r="AU583" s="24"/>
      <c r="AV583" s="24"/>
      <c r="AW583" s="24"/>
      <c r="AX583" s="24"/>
      <c r="AY583" s="24"/>
      <c r="AZ583" s="24"/>
      <c r="BA583" s="24"/>
      <c r="BB583" s="24"/>
      <c r="BC583" s="24"/>
      <c r="BD583" s="24"/>
      <c r="BE583" s="24"/>
      <c r="BF583" s="24"/>
      <c r="BG583" s="24"/>
      <c r="BH583" s="24"/>
      <c r="BI583" s="24"/>
      <c r="BJ583" s="24"/>
      <c r="BK583" s="24"/>
      <c r="BL583" s="24"/>
      <c r="BM583" s="24"/>
      <c r="BN583" s="24"/>
      <c r="BO583" s="24"/>
      <c r="BP583" s="24"/>
      <c r="BQ583" s="24"/>
      <c r="BR583" s="24"/>
      <c r="BS583" s="24"/>
      <c r="BT583" s="24"/>
      <c r="BU583" s="24"/>
      <c r="BV583" s="24"/>
      <c r="BW583" s="24"/>
      <c r="BX583" s="24"/>
      <c r="BY583" s="24"/>
      <c r="BZ583" s="24"/>
      <c r="CA583" s="24"/>
      <c r="CB583" s="24"/>
      <c r="CC583" s="24"/>
      <c r="CD583" s="24"/>
      <c r="CE583" s="24"/>
      <c r="CF583" s="24"/>
    </row>
    <row r="584" spans="47:84" x14ac:dyDescent="0.15">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c r="BR584" s="24"/>
      <c r="BS584" s="24"/>
      <c r="BT584" s="24"/>
      <c r="BU584" s="24"/>
      <c r="BV584" s="24"/>
      <c r="BW584" s="24"/>
      <c r="BX584" s="24"/>
      <c r="BY584" s="24"/>
      <c r="BZ584" s="24"/>
      <c r="CA584" s="24"/>
      <c r="CB584" s="24"/>
      <c r="CC584" s="24"/>
      <c r="CD584" s="24"/>
      <c r="CE584" s="24"/>
      <c r="CF584" s="24"/>
    </row>
    <row r="585" spans="47:84" x14ac:dyDescent="0.15">
      <c r="AU585" s="24"/>
      <c r="AV585" s="24"/>
      <c r="AW585" s="24"/>
      <c r="AX585" s="24"/>
      <c r="AY585" s="24"/>
      <c r="AZ585" s="24"/>
      <c r="BA585" s="24"/>
      <c r="BB585" s="24"/>
      <c r="BC585" s="24"/>
      <c r="BD585" s="24"/>
      <c r="BE585" s="24"/>
      <c r="BF585" s="24"/>
      <c r="BG585" s="24"/>
      <c r="BH585" s="24"/>
      <c r="BI585" s="24"/>
      <c r="BJ585" s="24"/>
      <c r="BK585" s="24"/>
      <c r="BL585" s="24"/>
      <c r="BM585" s="24"/>
      <c r="BN585" s="24"/>
      <c r="BO585" s="24"/>
      <c r="BP585" s="24"/>
      <c r="BQ585" s="24"/>
      <c r="BR585" s="24"/>
      <c r="BS585" s="24"/>
      <c r="BT585" s="24"/>
      <c r="BU585" s="24"/>
      <c r="BV585" s="24"/>
      <c r="BW585" s="24"/>
      <c r="BX585" s="24"/>
      <c r="BY585" s="24"/>
      <c r="BZ585" s="24"/>
      <c r="CA585" s="24"/>
      <c r="CB585" s="24"/>
      <c r="CC585" s="24"/>
      <c r="CD585" s="24"/>
      <c r="CE585" s="24"/>
      <c r="CF585" s="24"/>
    </row>
    <row r="586" spans="47:84" x14ac:dyDescent="0.15">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c r="BR586" s="24"/>
      <c r="BS586" s="24"/>
      <c r="BT586" s="24"/>
      <c r="BU586" s="24"/>
      <c r="BV586" s="24"/>
      <c r="BW586" s="24"/>
      <c r="BX586" s="24"/>
      <c r="BY586" s="24"/>
      <c r="BZ586" s="24"/>
      <c r="CA586" s="24"/>
      <c r="CB586" s="24"/>
      <c r="CC586" s="24"/>
      <c r="CD586" s="24"/>
      <c r="CE586" s="24"/>
      <c r="CF586" s="24"/>
    </row>
    <row r="587" spans="47:84" x14ac:dyDescent="0.15">
      <c r="AU587" s="24"/>
      <c r="AV587" s="24"/>
      <c r="AW587" s="24"/>
      <c r="AX587" s="24"/>
      <c r="AY587" s="24"/>
      <c r="AZ587" s="24"/>
      <c r="BA587" s="24"/>
      <c r="BB587" s="24"/>
      <c r="BC587" s="24"/>
      <c r="BD587" s="24"/>
      <c r="BE587" s="24"/>
      <c r="BF587" s="24"/>
      <c r="BG587" s="24"/>
      <c r="BH587" s="24"/>
      <c r="BI587" s="24"/>
      <c r="BJ587" s="24"/>
      <c r="BK587" s="24"/>
      <c r="BL587" s="24"/>
      <c r="BM587" s="24"/>
      <c r="BN587" s="24"/>
      <c r="BO587" s="24"/>
      <c r="BP587" s="24"/>
      <c r="BQ587" s="24"/>
      <c r="BR587" s="24"/>
      <c r="BS587" s="24"/>
      <c r="BT587" s="24"/>
      <c r="BU587" s="24"/>
      <c r="BV587" s="24"/>
      <c r="BW587" s="24"/>
      <c r="BX587" s="24"/>
      <c r="BY587" s="24"/>
      <c r="BZ587" s="24"/>
      <c r="CA587" s="24"/>
      <c r="CB587" s="24"/>
      <c r="CC587" s="24"/>
      <c r="CD587" s="24"/>
      <c r="CE587" s="24"/>
      <c r="CF587" s="24"/>
    </row>
    <row r="588" spans="47:84" x14ac:dyDescent="0.15">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c r="BR588" s="24"/>
      <c r="BS588" s="24"/>
      <c r="BT588" s="24"/>
      <c r="BU588" s="24"/>
      <c r="BV588" s="24"/>
      <c r="BW588" s="24"/>
      <c r="BX588" s="24"/>
      <c r="BY588" s="24"/>
      <c r="BZ588" s="24"/>
      <c r="CA588" s="24"/>
      <c r="CB588" s="24"/>
      <c r="CC588" s="24"/>
      <c r="CD588" s="24"/>
      <c r="CE588" s="24"/>
      <c r="CF588" s="24"/>
    </row>
    <row r="589" spans="47:84" x14ac:dyDescent="0.15">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row>
    <row r="590" spans="47:84" x14ac:dyDescent="0.15">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c r="CF590" s="24"/>
    </row>
    <row r="591" spans="47:84" x14ac:dyDescent="0.15">
      <c r="AU591" s="24"/>
      <c r="AV591" s="24"/>
      <c r="AW591" s="24"/>
      <c r="AX591" s="24"/>
      <c r="AY591" s="24"/>
      <c r="AZ591" s="24"/>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c r="CF591" s="24"/>
    </row>
    <row r="592" spans="47:84" x14ac:dyDescent="0.15">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c r="BR592" s="24"/>
      <c r="BS592" s="24"/>
      <c r="BT592" s="24"/>
      <c r="BU592" s="24"/>
      <c r="BV592" s="24"/>
      <c r="BW592" s="24"/>
      <c r="BX592" s="24"/>
      <c r="BY592" s="24"/>
      <c r="BZ592" s="24"/>
      <c r="CA592" s="24"/>
      <c r="CB592" s="24"/>
      <c r="CC592" s="24"/>
      <c r="CD592" s="24"/>
      <c r="CE592" s="24"/>
      <c r="CF592" s="24"/>
    </row>
    <row r="593" spans="47:84" x14ac:dyDescent="0.15">
      <c r="AU593" s="24"/>
      <c r="AV593" s="24"/>
      <c r="AW593" s="24"/>
      <c r="AX593" s="24"/>
      <c r="AY593" s="24"/>
      <c r="AZ593" s="24"/>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c r="CF593" s="24"/>
    </row>
    <row r="594" spans="47:84" x14ac:dyDescent="0.15">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c r="BR594" s="24"/>
      <c r="BS594" s="24"/>
      <c r="BT594" s="24"/>
      <c r="BU594" s="24"/>
      <c r="BV594" s="24"/>
      <c r="BW594" s="24"/>
      <c r="BX594" s="24"/>
      <c r="BY594" s="24"/>
      <c r="BZ594" s="24"/>
      <c r="CA594" s="24"/>
      <c r="CB594" s="24"/>
      <c r="CC594" s="24"/>
      <c r="CD594" s="24"/>
      <c r="CE594" s="24"/>
      <c r="CF594" s="24"/>
    </row>
    <row r="595" spans="47:84" x14ac:dyDescent="0.15">
      <c r="AU595" s="24"/>
      <c r="AV595" s="24"/>
      <c r="AW595" s="24"/>
      <c r="AX595" s="24"/>
      <c r="AY595" s="24"/>
      <c r="AZ595" s="24"/>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c r="CF595" s="24"/>
    </row>
    <row r="596" spans="47:84" x14ac:dyDescent="0.15">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c r="BR596" s="24"/>
      <c r="BS596" s="24"/>
      <c r="BT596" s="24"/>
      <c r="BU596" s="24"/>
      <c r="BV596" s="24"/>
      <c r="BW596" s="24"/>
      <c r="BX596" s="24"/>
      <c r="BY596" s="24"/>
      <c r="BZ596" s="24"/>
      <c r="CA596" s="24"/>
      <c r="CB596" s="24"/>
      <c r="CC596" s="24"/>
      <c r="CD596" s="24"/>
      <c r="CE596" s="24"/>
      <c r="CF596" s="24"/>
    </row>
    <row r="597" spans="47:84" x14ac:dyDescent="0.15">
      <c r="AU597" s="24"/>
      <c r="AV597" s="24"/>
      <c r="AW597" s="24"/>
      <c r="AX597" s="24"/>
      <c r="AY597" s="24"/>
      <c r="AZ597" s="24"/>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c r="CF597" s="24"/>
    </row>
    <row r="598" spans="47:84" x14ac:dyDescent="0.15">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c r="BR598" s="24"/>
      <c r="BS598" s="24"/>
      <c r="BT598" s="24"/>
      <c r="BU598" s="24"/>
      <c r="BV598" s="24"/>
      <c r="BW598" s="24"/>
      <c r="BX598" s="24"/>
      <c r="BY598" s="24"/>
      <c r="BZ598" s="24"/>
      <c r="CA598" s="24"/>
      <c r="CB598" s="24"/>
      <c r="CC598" s="24"/>
      <c r="CD598" s="24"/>
      <c r="CE598" s="24"/>
      <c r="CF598" s="24"/>
    </row>
    <row r="599" spans="47:84" x14ac:dyDescent="0.15">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c r="CF599" s="24"/>
    </row>
    <row r="600" spans="47:84" x14ac:dyDescent="0.15">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c r="BR600" s="24"/>
      <c r="BS600" s="24"/>
      <c r="BT600" s="24"/>
      <c r="BU600" s="24"/>
      <c r="BV600" s="24"/>
      <c r="BW600" s="24"/>
      <c r="BX600" s="24"/>
      <c r="BY600" s="24"/>
      <c r="BZ600" s="24"/>
      <c r="CA600" s="24"/>
      <c r="CB600" s="24"/>
      <c r="CC600" s="24"/>
      <c r="CD600" s="24"/>
      <c r="CE600" s="24"/>
      <c r="CF600" s="24"/>
    </row>
    <row r="601" spans="47:84" x14ac:dyDescent="0.15">
      <c r="AU601" s="24"/>
      <c r="AV601" s="24"/>
      <c r="AW601" s="24"/>
      <c r="AX601" s="24"/>
      <c r="AY601" s="24"/>
      <c r="AZ601" s="24"/>
      <c r="BA601" s="24"/>
      <c r="BB601" s="24"/>
      <c r="BC601" s="24"/>
      <c r="BD601" s="24"/>
      <c r="BE601" s="24"/>
      <c r="BF601" s="24"/>
      <c r="BG601" s="24"/>
      <c r="BH601" s="24"/>
      <c r="BI601" s="24"/>
      <c r="BJ601" s="24"/>
      <c r="BK601" s="24"/>
      <c r="BL601" s="24"/>
      <c r="BM601" s="24"/>
      <c r="BN601" s="24"/>
      <c r="BO601" s="24"/>
      <c r="BP601" s="24"/>
      <c r="BQ601" s="24"/>
      <c r="BR601" s="24"/>
      <c r="BS601" s="24"/>
      <c r="BT601" s="24"/>
      <c r="BU601" s="24"/>
      <c r="BV601" s="24"/>
      <c r="BW601" s="24"/>
      <c r="BX601" s="24"/>
      <c r="BY601" s="24"/>
      <c r="BZ601" s="24"/>
      <c r="CA601" s="24"/>
      <c r="CB601" s="24"/>
      <c r="CC601" s="24"/>
      <c r="CD601" s="24"/>
      <c r="CE601" s="24"/>
      <c r="CF601" s="24"/>
    </row>
    <row r="602" spans="47:84" x14ac:dyDescent="0.15">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c r="BR602" s="24"/>
      <c r="BS602" s="24"/>
      <c r="BT602" s="24"/>
      <c r="BU602" s="24"/>
      <c r="BV602" s="24"/>
      <c r="BW602" s="24"/>
      <c r="BX602" s="24"/>
      <c r="BY602" s="24"/>
      <c r="BZ602" s="24"/>
      <c r="CA602" s="24"/>
      <c r="CB602" s="24"/>
      <c r="CC602" s="24"/>
      <c r="CD602" s="24"/>
      <c r="CE602" s="24"/>
      <c r="CF602" s="24"/>
    </row>
    <row r="603" spans="47:84" x14ac:dyDescent="0.15">
      <c r="AU603" s="24"/>
      <c r="AV603" s="24"/>
      <c r="AW603" s="24"/>
      <c r="AX603" s="24"/>
      <c r="AY603" s="24"/>
      <c r="AZ603" s="24"/>
      <c r="BA603" s="24"/>
      <c r="BB603" s="24"/>
      <c r="BC603" s="24"/>
      <c r="BD603" s="24"/>
      <c r="BE603" s="24"/>
      <c r="BF603" s="24"/>
      <c r="BG603" s="24"/>
      <c r="BH603" s="24"/>
      <c r="BI603" s="24"/>
      <c r="BJ603" s="24"/>
      <c r="BK603" s="24"/>
      <c r="BL603" s="24"/>
      <c r="BM603" s="24"/>
      <c r="BN603" s="24"/>
      <c r="BO603" s="24"/>
      <c r="BP603" s="24"/>
      <c r="BQ603" s="24"/>
      <c r="BR603" s="24"/>
      <c r="BS603" s="24"/>
      <c r="BT603" s="24"/>
      <c r="BU603" s="24"/>
      <c r="BV603" s="24"/>
      <c r="BW603" s="24"/>
      <c r="BX603" s="24"/>
      <c r="BY603" s="24"/>
      <c r="BZ603" s="24"/>
      <c r="CA603" s="24"/>
      <c r="CB603" s="24"/>
      <c r="CC603" s="24"/>
      <c r="CD603" s="24"/>
      <c r="CE603" s="24"/>
      <c r="CF603" s="24"/>
    </row>
    <row r="604" spans="47:84" x14ac:dyDescent="0.15">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c r="BR604" s="24"/>
      <c r="BS604" s="24"/>
      <c r="BT604" s="24"/>
      <c r="BU604" s="24"/>
      <c r="BV604" s="24"/>
      <c r="BW604" s="24"/>
      <c r="BX604" s="24"/>
      <c r="BY604" s="24"/>
      <c r="BZ604" s="24"/>
      <c r="CA604" s="24"/>
      <c r="CB604" s="24"/>
      <c r="CC604" s="24"/>
      <c r="CD604" s="24"/>
      <c r="CE604" s="24"/>
      <c r="CF604" s="24"/>
    </row>
    <row r="605" spans="47:84" x14ac:dyDescent="0.15">
      <c r="AU605" s="24"/>
      <c r="AV605" s="24"/>
      <c r="AW605" s="24"/>
      <c r="AX605" s="24"/>
      <c r="AY605" s="24"/>
      <c r="AZ605" s="24"/>
      <c r="BA605" s="24"/>
      <c r="BB605" s="24"/>
      <c r="BC605" s="24"/>
      <c r="BD605" s="24"/>
      <c r="BE605" s="24"/>
      <c r="BF605" s="24"/>
      <c r="BG605" s="24"/>
      <c r="BH605" s="24"/>
      <c r="BI605" s="24"/>
      <c r="BJ605" s="24"/>
      <c r="BK605" s="24"/>
      <c r="BL605" s="24"/>
      <c r="BM605" s="24"/>
      <c r="BN605" s="24"/>
      <c r="BO605" s="24"/>
      <c r="BP605" s="24"/>
      <c r="BQ605" s="24"/>
      <c r="BR605" s="24"/>
      <c r="BS605" s="24"/>
      <c r="BT605" s="24"/>
      <c r="BU605" s="24"/>
      <c r="BV605" s="24"/>
      <c r="BW605" s="24"/>
      <c r="BX605" s="24"/>
      <c r="BY605" s="24"/>
      <c r="BZ605" s="24"/>
      <c r="CA605" s="24"/>
      <c r="CB605" s="24"/>
      <c r="CC605" s="24"/>
      <c r="CD605" s="24"/>
      <c r="CE605" s="24"/>
      <c r="CF605" s="24"/>
    </row>
    <row r="606" spans="47:84" x14ac:dyDescent="0.15">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c r="BR606" s="24"/>
      <c r="BS606" s="24"/>
      <c r="BT606" s="24"/>
      <c r="BU606" s="24"/>
      <c r="BV606" s="24"/>
      <c r="BW606" s="24"/>
      <c r="BX606" s="24"/>
      <c r="BY606" s="24"/>
      <c r="BZ606" s="24"/>
      <c r="CA606" s="24"/>
      <c r="CB606" s="24"/>
      <c r="CC606" s="24"/>
      <c r="CD606" s="24"/>
      <c r="CE606" s="24"/>
      <c r="CF606" s="24"/>
    </row>
    <row r="607" spans="47:84" x14ac:dyDescent="0.15">
      <c r="AU607" s="24"/>
      <c r="AV607" s="24"/>
      <c r="AW607" s="24"/>
      <c r="AX607" s="24"/>
      <c r="AY607" s="24"/>
      <c r="AZ607" s="24"/>
      <c r="BA607" s="24"/>
      <c r="BB607" s="24"/>
      <c r="BC607" s="24"/>
      <c r="BD607" s="24"/>
      <c r="BE607" s="24"/>
      <c r="BF607" s="24"/>
      <c r="BG607" s="24"/>
      <c r="BH607" s="24"/>
      <c r="BI607" s="24"/>
      <c r="BJ607" s="24"/>
      <c r="BK607" s="24"/>
      <c r="BL607" s="24"/>
      <c r="BM607" s="24"/>
      <c r="BN607" s="24"/>
      <c r="BO607" s="24"/>
      <c r="BP607" s="24"/>
      <c r="BQ607" s="24"/>
      <c r="BR607" s="24"/>
      <c r="BS607" s="24"/>
      <c r="BT607" s="24"/>
      <c r="BU607" s="24"/>
      <c r="BV607" s="24"/>
      <c r="BW607" s="24"/>
      <c r="BX607" s="24"/>
      <c r="BY607" s="24"/>
      <c r="BZ607" s="24"/>
      <c r="CA607" s="24"/>
      <c r="CB607" s="24"/>
      <c r="CC607" s="24"/>
      <c r="CD607" s="24"/>
      <c r="CE607" s="24"/>
      <c r="CF607" s="24"/>
    </row>
    <row r="608" spans="47:84" x14ac:dyDescent="0.15">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c r="BR608" s="24"/>
      <c r="BS608" s="24"/>
      <c r="BT608" s="24"/>
      <c r="BU608" s="24"/>
      <c r="BV608" s="24"/>
      <c r="BW608" s="24"/>
      <c r="BX608" s="24"/>
      <c r="BY608" s="24"/>
      <c r="BZ608" s="24"/>
      <c r="CA608" s="24"/>
      <c r="CB608" s="24"/>
      <c r="CC608" s="24"/>
      <c r="CD608" s="24"/>
      <c r="CE608" s="24"/>
      <c r="CF608" s="24"/>
    </row>
    <row r="609" spans="47:84" x14ac:dyDescent="0.15">
      <c r="AU609" s="24"/>
      <c r="AV609" s="24"/>
      <c r="AW609" s="24"/>
      <c r="AX609" s="24"/>
      <c r="AY609" s="24"/>
      <c r="AZ609" s="24"/>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c r="CF609" s="24"/>
    </row>
    <row r="610" spans="47:84" x14ac:dyDescent="0.15">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c r="BR610" s="24"/>
      <c r="BS610" s="24"/>
      <c r="BT610" s="24"/>
      <c r="BU610" s="24"/>
      <c r="BV610" s="24"/>
      <c r="BW610" s="24"/>
      <c r="BX610" s="24"/>
      <c r="BY610" s="24"/>
      <c r="BZ610" s="24"/>
      <c r="CA610" s="24"/>
      <c r="CB610" s="24"/>
      <c r="CC610" s="24"/>
      <c r="CD610" s="24"/>
      <c r="CE610" s="24"/>
      <c r="CF610" s="24"/>
    </row>
    <row r="611" spans="47:84" x14ac:dyDescent="0.15">
      <c r="AU611" s="24"/>
      <c r="AV611" s="24"/>
      <c r="AW611" s="24"/>
      <c r="AX611" s="24"/>
      <c r="AY611" s="24"/>
      <c r="AZ611" s="24"/>
      <c r="BA611" s="24"/>
      <c r="BB611" s="24"/>
      <c r="BC611" s="24"/>
      <c r="BD611" s="24"/>
      <c r="BE611" s="24"/>
      <c r="BF611" s="24"/>
      <c r="BG611" s="24"/>
      <c r="BH611" s="24"/>
      <c r="BI611" s="24"/>
      <c r="BJ611" s="24"/>
      <c r="BK611" s="24"/>
      <c r="BL611" s="24"/>
      <c r="BM611" s="24"/>
      <c r="BN611" s="24"/>
      <c r="BO611" s="24"/>
      <c r="BP611" s="24"/>
      <c r="BQ611" s="24"/>
      <c r="BR611" s="24"/>
      <c r="BS611" s="24"/>
      <c r="BT611" s="24"/>
      <c r="BU611" s="24"/>
      <c r="BV611" s="24"/>
      <c r="BW611" s="24"/>
      <c r="BX611" s="24"/>
      <c r="BY611" s="24"/>
      <c r="BZ611" s="24"/>
      <c r="CA611" s="24"/>
      <c r="CB611" s="24"/>
      <c r="CC611" s="24"/>
      <c r="CD611" s="24"/>
      <c r="CE611" s="24"/>
      <c r="CF611" s="24"/>
    </row>
    <row r="612" spans="47:84" x14ac:dyDescent="0.15">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c r="BR612" s="24"/>
      <c r="BS612" s="24"/>
      <c r="BT612" s="24"/>
      <c r="BU612" s="24"/>
      <c r="BV612" s="24"/>
      <c r="BW612" s="24"/>
      <c r="BX612" s="24"/>
      <c r="BY612" s="24"/>
      <c r="BZ612" s="24"/>
      <c r="CA612" s="24"/>
      <c r="CB612" s="24"/>
      <c r="CC612" s="24"/>
      <c r="CD612" s="24"/>
      <c r="CE612" s="24"/>
      <c r="CF612" s="24"/>
    </row>
    <row r="613" spans="47:84" x14ac:dyDescent="0.15">
      <c r="AU613" s="24"/>
      <c r="AV613" s="24"/>
      <c r="AW613" s="24"/>
      <c r="AX613" s="24"/>
      <c r="AY613" s="24"/>
      <c r="AZ613" s="24"/>
      <c r="BA613" s="24"/>
      <c r="BB613" s="24"/>
      <c r="BC613" s="24"/>
      <c r="BD613" s="24"/>
      <c r="BE613" s="24"/>
      <c r="BF613" s="24"/>
      <c r="BG613" s="24"/>
      <c r="BH613" s="24"/>
      <c r="BI613" s="24"/>
      <c r="BJ613" s="24"/>
      <c r="BK613" s="24"/>
      <c r="BL613" s="24"/>
      <c r="BM613" s="24"/>
      <c r="BN613" s="24"/>
      <c r="BO613" s="24"/>
      <c r="BP613" s="24"/>
      <c r="BQ613" s="24"/>
      <c r="BR613" s="24"/>
      <c r="BS613" s="24"/>
      <c r="BT613" s="24"/>
      <c r="BU613" s="24"/>
      <c r="BV613" s="24"/>
      <c r="BW613" s="24"/>
      <c r="BX613" s="24"/>
      <c r="BY613" s="24"/>
      <c r="BZ613" s="24"/>
      <c r="CA613" s="24"/>
      <c r="CB613" s="24"/>
      <c r="CC613" s="24"/>
      <c r="CD613" s="24"/>
      <c r="CE613" s="24"/>
      <c r="CF613" s="24"/>
    </row>
    <row r="614" spans="47:84" x14ac:dyDescent="0.15">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row>
    <row r="615" spans="47:84" x14ac:dyDescent="0.15">
      <c r="AU615" s="24"/>
      <c r="AV615" s="24"/>
      <c r="AW615" s="24"/>
      <c r="AX615" s="24"/>
      <c r="AY615" s="24"/>
      <c r="AZ615" s="24"/>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c r="CF615" s="24"/>
    </row>
    <row r="616" spans="47:84" x14ac:dyDescent="0.15">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c r="BR616" s="24"/>
      <c r="BS616" s="24"/>
      <c r="BT616" s="24"/>
      <c r="BU616" s="24"/>
      <c r="BV616" s="24"/>
      <c r="BW616" s="24"/>
      <c r="BX616" s="24"/>
      <c r="BY616" s="24"/>
      <c r="BZ616" s="24"/>
      <c r="CA616" s="24"/>
      <c r="CB616" s="24"/>
      <c r="CC616" s="24"/>
      <c r="CD616" s="24"/>
      <c r="CE616" s="24"/>
      <c r="CF616" s="24"/>
    </row>
    <row r="617" spans="47:84" x14ac:dyDescent="0.15">
      <c r="AU617" s="24"/>
      <c r="AV617" s="24"/>
      <c r="AW617" s="24"/>
      <c r="AX617" s="24"/>
      <c r="AY617" s="24"/>
      <c r="AZ617" s="24"/>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c r="CF617" s="24"/>
    </row>
    <row r="618" spans="47:84" x14ac:dyDescent="0.15">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c r="BR618" s="24"/>
      <c r="BS618" s="24"/>
      <c r="BT618" s="24"/>
      <c r="BU618" s="24"/>
      <c r="BV618" s="24"/>
      <c r="BW618" s="24"/>
      <c r="BX618" s="24"/>
      <c r="BY618" s="24"/>
      <c r="BZ618" s="24"/>
      <c r="CA618" s="24"/>
      <c r="CB618" s="24"/>
      <c r="CC618" s="24"/>
      <c r="CD618" s="24"/>
      <c r="CE618" s="24"/>
      <c r="CF618" s="24"/>
    </row>
    <row r="619" spans="47:84" x14ac:dyDescent="0.15">
      <c r="AU619" s="24"/>
      <c r="AV619" s="24"/>
      <c r="AW619" s="24"/>
      <c r="AX619" s="24"/>
      <c r="AY619" s="24"/>
      <c r="AZ619" s="24"/>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c r="CF619" s="24"/>
    </row>
    <row r="620" spans="47:84" x14ac:dyDescent="0.15">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c r="BR620" s="24"/>
      <c r="BS620" s="24"/>
      <c r="BT620" s="24"/>
      <c r="BU620" s="24"/>
      <c r="BV620" s="24"/>
      <c r="BW620" s="24"/>
      <c r="BX620" s="24"/>
      <c r="BY620" s="24"/>
      <c r="BZ620" s="24"/>
      <c r="CA620" s="24"/>
      <c r="CB620" s="24"/>
      <c r="CC620" s="24"/>
      <c r="CD620" s="24"/>
      <c r="CE620" s="24"/>
      <c r="CF620" s="24"/>
    </row>
    <row r="621" spans="47:84" x14ac:dyDescent="0.15">
      <c r="AU621" s="24"/>
      <c r="AV621" s="24"/>
      <c r="AW621" s="24"/>
      <c r="AX621" s="24"/>
      <c r="AY621" s="24"/>
      <c r="AZ621" s="24"/>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c r="CF621" s="24"/>
    </row>
    <row r="622" spans="47:84" x14ac:dyDescent="0.15">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c r="BR622" s="24"/>
      <c r="BS622" s="24"/>
      <c r="BT622" s="24"/>
      <c r="BU622" s="24"/>
      <c r="BV622" s="24"/>
      <c r="BW622" s="24"/>
      <c r="BX622" s="24"/>
      <c r="BY622" s="24"/>
      <c r="BZ622" s="24"/>
      <c r="CA622" s="24"/>
      <c r="CB622" s="24"/>
      <c r="CC622" s="24"/>
      <c r="CD622" s="24"/>
      <c r="CE622" s="24"/>
      <c r="CF622" s="24"/>
    </row>
    <row r="623" spans="47:84" x14ac:dyDescent="0.15">
      <c r="AU623" s="24"/>
      <c r="AV623" s="24"/>
      <c r="AW623" s="24"/>
      <c r="AX623" s="24"/>
      <c r="AY623" s="24"/>
      <c r="AZ623" s="24"/>
      <c r="BA623" s="24"/>
      <c r="BB623" s="24"/>
      <c r="BC623" s="24"/>
      <c r="BD623" s="24"/>
      <c r="BE623" s="24"/>
      <c r="BF623" s="24"/>
      <c r="BG623" s="24"/>
      <c r="BH623" s="24"/>
      <c r="BI623" s="24"/>
      <c r="BJ623" s="24"/>
      <c r="BK623" s="24"/>
      <c r="BL623" s="24"/>
      <c r="BM623" s="24"/>
      <c r="BN623" s="24"/>
      <c r="BO623" s="24"/>
      <c r="BP623" s="24"/>
      <c r="BQ623" s="24"/>
      <c r="BR623" s="24"/>
      <c r="BS623" s="24"/>
      <c r="BT623" s="24"/>
      <c r="BU623" s="24"/>
      <c r="BV623" s="24"/>
      <c r="BW623" s="24"/>
      <c r="BX623" s="24"/>
      <c r="BY623" s="24"/>
      <c r="BZ623" s="24"/>
      <c r="CA623" s="24"/>
      <c r="CB623" s="24"/>
      <c r="CC623" s="24"/>
      <c r="CD623" s="24"/>
      <c r="CE623" s="24"/>
      <c r="CF623" s="24"/>
    </row>
    <row r="624" spans="47:84" x14ac:dyDescent="0.15">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c r="BR624" s="24"/>
      <c r="BS624" s="24"/>
      <c r="BT624" s="24"/>
      <c r="BU624" s="24"/>
      <c r="BV624" s="24"/>
      <c r="BW624" s="24"/>
      <c r="BX624" s="24"/>
      <c r="BY624" s="24"/>
      <c r="BZ624" s="24"/>
      <c r="CA624" s="24"/>
      <c r="CB624" s="24"/>
      <c r="CC624" s="24"/>
      <c r="CD624" s="24"/>
      <c r="CE624" s="24"/>
      <c r="CF624" s="24"/>
    </row>
    <row r="625" spans="47:84" x14ac:dyDescent="0.15">
      <c r="AU625" s="24"/>
      <c r="AV625" s="24"/>
      <c r="AW625" s="24"/>
      <c r="AX625" s="24"/>
      <c r="AY625" s="24"/>
      <c r="AZ625" s="24"/>
      <c r="BA625" s="24"/>
      <c r="BB625" s="24"/>
      <c r="BC625" s="24"/>
      <c r="BD625" s="24"/>
      <c r="BE625" s="24"/>
      <c r="BF625" s="24"/>
      <c r="BG625" s="24"/>
      <c r="BH625" s="24"/>
      <c r="BI625" s="24"/>
      <c r="BJ625" s="24"/>
      <c r="BK625" s="24"/>
      <c r="BL625" s="24"/>
      <c r="BM625" s="24"/>
      <c r="BN625" s="24"/>
      <c r="BO625" s="24"/>
      <c r="BP625" s="24"/>
      <c r="BQ625" s="24"/>
      <c r="BR625" s="24"/>
      <c r="BS625" s="24"/>
      <c r="BT625" s="24"/>
      <c r="BU625" s="24"/>
      <c r="BV625" s="24"/>
      <c r="BW625" s="24"/>
      <c r="BX625" s="24"/>
      <c r="BY625" s="24"/>
      <c r="BZ625" s="24"/>
      <c r="CA625" s="24"/>
      <c r="CB625" s="24"/>
      <c r="CC625" s="24"/>
      <c r="CD625" s="24"/>
      <c r="CE625" s="24"/>
      <c r="CF625" s="24"/>
    </row>
    <row r="626" spans="47:84" x14ac:dyDescent="0.15">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c r="BR626" s="24"/>
      <c r="BS626" s="24"/>
      <c r="BT626" s="24"/>
      <c r="BU626" s="24"/>
      <c r="BV626" s="24"/>
      <c r="BW626" s="24"/>
      <c r="BX626" s="24"/>
      <c r="BY626" s="24"/>
      <c r="BZ626" s="24"/>
      <c r="CA626" s="24"/>
      <c r="CB626" s="24"/>
      <c r="CC626" s="24"/>
      <c r="CD626" s="24"/>
      <c r="CE626" s="24"/>
      <c r="CF626" s="24"/>
    </row>
    <row r="627" spans="47:84" x14ac:dyDescent="0.15">
      <c r="AU627" s="24"/>
      <c r="AV627" s="24"/>
      <c r="AW627" s="24"/>
      <c r="AX627" s="24"/>
      <c r="AY627" s="24"/>
      <c r="AZ627" s="24"/>
      <c r="BA627" s="24"/>
      <c r="BB627" s="24"/>
      <c r="BC627" s="24"/>
      <c r="BD627" s="24"/>
      <c r="BE627" s="24"/>
      <c r="BF627" s="24"/>
      <c r="BG627" s="24"/>
      <c r="BH627" s="24"/>
      <c r="BI627" s="24"/>
      <c r="BJ627" s="24"/>
      <c r="BK627" s="24"/>
      <c r="BL627" s="24"/>
      <c r="BM627" s="24"/>
      <c r="BN627" s="24"/>
      <c r="BO627" s="24"/>
      <c r="BP627" s="24"/>
      <c r="BQ627" s="24"/>
      <c r="BR627" s="24"/>
      <c r="BS627" s="24"/>
      <c r="BT627" s="24"/>
      <c r="BU627" s="24"/>
      <c r="BV627" s="24"/>
      <c r="BW627" s="24"/>
      <c r="BX627" s="24"/>
      <c r="BY627" s="24"/>
      <c r="BZ627" s="24"/>
      <c r="CA627" s="24"/>
      <c r="CB627" s="24"/>
      <c r="CC627" s="24"/>
      <c r="CD627" s="24"/>
      <c r="CE627" s="24"/>
      <c r="CF627" s="24"/>
    </row>
    <row r="628" spans="47:84" x14ac:dyDescent="0.15">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c r="BR628" s="24"/>
      <c r="BS628" s="24"/>
      <c r="BT628" s="24"/>
      <c r="BU628" s="24"/>
      <c r="BV628" s="24"/>
      <c r="BW628" s="24"/>
      <c r="BX628" s="24"/>
      <c r="BY628" s="24"/>
      <c r="BZ628" s="24"/>
      <c r="CA628" s="24"/>
      <c r="CB628" s="24"/>
      <c r="CC628" s="24"/>
      <c r="CD628" s="24"/>
      <c r="CE628" s="24"/>
      <c r="CF628" s="24"/>
    </row>
    <row r="629" spans="47:84" x14ac:dyDescent="0.15">
      <c r="AU629" s="24"/>
      <c r="AV629" s="24"/>
      <c r="AW629" s="24"/>
      <c r="AX629" s="24"/>
      <c r="AY629" s="24"/>
      <c r="AZ629" s="24"/>
      <c r="BA629" s="24"/>
      <c r="BB629" s="24"/>
      <c r="BC629" s="24"/>
      <c r="BD629" s="24"/>
      <c r="BE629" s="24"/>
      <c r="BF629" s="24"/>
      <c r="BG629" s="24"/>
      <c r="BH629" s="24"/>
      <c r="BI629" s="24"/>
      <c r="BJ629" s="24"/>
      <c r="BK629" s="24"/>
      <c r="BL629" s="24"/>
      <c r="BM629" s="24"/>
      <c r="BN629" s="24"/>
      <c r="BO629" s="24"/>
      <c r="BP629" s="24"/>
      <c r="BQ629" s="24"/>
      <c r="BR629" s="24"/>
      <c r="BS629" s="24"/>
      <c r="BT629" s="24"/>
      <c r="BU629" s="24"/>
      <c r="BV629" s="24"/>
      <c r="BW629" s="24"/>
      <c r="BX629" s="24"/>
      <c r="BY629" s="24"/>
      <c r="BZ629" s="24"/>
      <c r="CA629" s="24"/>
      <c r="CB629" s="24"/>
      <c r="CC629" s="24"/>
      <c r="CD629" s="24"/>
      <c r="CE629" s="24"/>
      <c r="CF629" s="24"/>
    </row>
    <row r="630" spans="47:84" x14ac:dyDescent="0.15">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c r="BR630" s="24"/>
      <c r="BS630" s="24"/>
      <c r="BT630" s="24"/>
      <c r="BU630" s="24"/>
      <c r="BV630" s="24"/>
      <c r="BW630" s="24"/>
      <c r="BX630" s="24"/>
      <c r="BY630" s="24"/>
      <c r="BZ630" s="24"/>
      <c r="CA630" s="24"/>
      <c r="CB630" s="24"/>
      <c r="CC630" s="24"/>
      <c r="CD630" s="24"/>
      <c r="CE630" s="24"/>
      <c r="CF630" s="24"/>
    </row>
    <row r="631" spans="47:84" x14ac:dyDescent="0.15">
      <c r="AU631" s="24"/>
      <c r="AV631" s="24"/>
      <c r="AW631" s="24"/>
      <c r="AX631" s="24"/>
      <c r="AY631" s="24"/>
      <c r="AZ631" s="24"/>
      <c r="BA631" s="24"/>
      <c r="BB631" s="24"/>
      <c r="BC631" s="24"/>
      <c r="BD631" s="24"/>
      <c r="BE631" s="24"/>
      <c r="BF631" s="24"/>
      <c r="BG631" s="24"/>
      <c r="BH631" s="24"/>
      <c r="BI631" s="24"/>
      <c r="BJ631" s="24"/>
      <c r="BK631" s="24"/>
      <c r="BL631" s="24"/>
      <c r="BM631" s="24"/>
      <c r="BN631" s="24"/>
      <c r="BO631" s="24"/>
      <c r="BP631" s="24"/>
      <c r="BQ631" s="24"/>
      <c r="BR631" s="24"/>
      <c r="BS631" s="24"/>
      <c r="BT631" s="24"/>
      <c r="BU631" s="24"/>
      <c r="BV631" s="24"/>
      <c r="BW631" s="24"/>
      <c r="BX631" s="24"/>
      <c r="BY631" s="24"/>
      <c r="BZ631" s="24"/>
      <c r="CA631" s="24"/>
      <c r="CB631" s="24"/>
      <c r="CC631" s="24"/>
      <c r="CD631" s="24"/>
      <c r="CE631" s="24"/>
      <c r="CF631" s="24"/>
    </row>
    <row r="632" spans="47:84" x14ac:dyDescent="0.15">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c r="CD632" s="24"/>
      <c r="CE632" s="24"/>
      <c r="CF632" s="24"/>
    </row>
    <row r="633" spans="47:84" x14ac:dyDescent="0.15">
      <c r="AU633" s="24"/>
      <c r="AV633" s="24"/>
      <c r="AW633" s="24"/>
      <c r="AX633" s="24"/>
      <c r="AY633" s="24"/>
      <c r="AZ633" s="24"/>
      <c r="BA633" s="24"/>
      <c r="BB633" s="24"/>
      <c r="BC633" s="24"/>
      <c r="BD633" s="24"/>
      <c r="BE633" s="24"/>
      <c r="BF633" s="24"/>
      <c r="BG633" s="24"/>
      <c r="BH633" s="24"/>
      <c r="BI633" s="24"/>
      <c r="BJ633" s="24"/>
      <c r="BK633" s="24"/>
      <c r="BL633" s="24"/>
      <c r="BM633" s="24"/>
      <c r="BN633" s="24"/>
      <c r="BO633" s="24"/>
      <c r="BP633" s="24"/>
      <c r="BQ633" s="24"/>
      <c r="BR633" s="24"/>
      <c r="BS633" s="24"/>
      <c r="BT633" s="24"/>
      <c r="BU633" s="24"/>
      <c r="BV633" s="24"/>
      <c r="BW633" s="24"/>
      <c r="BX633" s="24"/>
      <c r="BY633" s="24"/>
      <c r="BZ633" s="24"/>
      <c r="CA633" s="24"/>
      <c r="CB633" s="24"/>
      <c r="CC633" s="24"/>
      <c r="CD633" s="24"/>
      <c r="CE633" s="24"/>
      <c r="CF633" s="24"/>
    </row>
    <row r="634" spans="47:84" x14ac:dyDescent="0.15">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c r="CD634" s="24"/>
      <c r="CE634" s="24"/>
      <c r="CF634" s="24"/>
    </row>
    <row r="635" spans="47:84" x14ac:dyDescent="0.15">
      <c r="AU635" s="24"/>
      <c r="AV635" s="24"/>
      <c r="AW635" s="24"/>
      <c r="AX635" s="24"/>
      <c r="AY635" s="24"/>
      <c r="AZ635" s="24"/>
      <c r="BA635" s="24"/>
      <c r="BB635" s="24"/>
      <c r="BC635" s="24"/>
      <c r="BD635" s="24"/>
      <c r="BE635" s="24"/>
      <c r="BF635" s="24"/>
      <c r="BG635" s="24"/>
      <c r="BH635" s="24"/>
      <c r="BI635" s="24"/>
      <c r="BJ635" s="24"/>
      <c r="BK635" s="24"/>
      <c r="BL635" s="24"/>
      <c r="BM635" s="24"/>
      <c r="BN635" s="24"/>
      <c r="BO635" s="24"/>
      <c r="BP635" s="24"/>
      <c r="BQ635" s="24"/>
      <c r="BR635" s="24"/>
      <c r="BS635" s="24"/>
      <c r="BT635" s="24"/>
      <c r="BU635" s="24"/>
      <c r="BV635" s="24"/>
      <c r="BW635" s="24"/>
      <c r="BX635" s="24"/>
      <c r="BY635" s="24"/>
      <c r="BZ635" s="24"/>
      <c r="CA635" s="24"/>
      <c r="CB635" s="24"/>
      <c r="CC635" s="24"/>
      <c r="CD635" s="24"/>
      <c r="CE635" s="24"/>
      <c r="CF635" s="24"/>
    </row>
    <row r="636" spans="47:84" x14ac:dyDescent="0.15">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c r="CD636" s="24"/>
      <c r="CE636" s="24"/>
      <c r="CF636" s="24"/>
    </row>
    <row r="637" spans="47:84" x14ac:dyDescent="0.15">
      <c r="AU637" s="24"/>
      <c r="AV637" s="24"/>
      <c r="AW637" s="24"/>
      <c r="AX637" s="24"/>
      <c r="AY637" s="24"/>
      <c r="AZ637" s="24"/>
      <c r="BA637" s="24"/>
      <c r="BB637" s="24"/>
      <c r="BC637" s="24"/>
      <c r="BD637" s="24"/>
      <c r="BE637" s="24"/>
      <c r="BF637" s="24"/>
      <c r="BG637" s="24"/>
      <c r="BH637" s="24"/>
      <c r="BI637" s="24"/>
      <c r="BJ637" s="24"/>
      <c r="BK637" s="24"/>
      <c r="BL637" s="24"/>
      <c r="BM637" s="24"/>
      <c r="BN637" s="24"/>
      <c r="BO637" s="24"/>
      <c r="BP637" s="24"/>
      <c r="BQ637" s="24"/>
      <c r="BR637" s="24"/>
      <c r="BS637" s="24"/>
      <c r="BT637" s="24"/>
      <c r="BU637" s="24"/>
      <c r="BV637" s="24"/>
      <c r="BW637" s="24"/>
      <c r="BX637" s="24"/>
      <c r="BY637" s="24"/>
      <c r="BZ637" s="24"/>
      <c r="CA637" s="24"/>
      <c r="CB637" s="24"/>
      <c r="CC637" s="24"/>
      <c r="CD637" s="24"/>
      <c r="CE637" s="24"/>
      <c r="CF637" s="24"/>
    </row>
    <row r="638" spans="47:84" x14ac:dyDescent="0.15">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c r="CD638" s="24"/>
      <c r="CE638" s="24"/>
      <c r="CF638" s="24"/>
    </row>
    <row r="639" spans="47:84" x14ac:dyDescent="0.15">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row>
    <row r="640" spans="47:84" x14ac:dyDescent="0.15">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c r="CD640" s="24"/>
      <c r="CE640" s="24"/>
      <c r="CF640" s="24"/>
    </row>
    <row r="641" spans="47:84" x14ac:dyDescent="0.15">
      <c r="AU641" s="24"/>
      <c r="AV641" s="24"/>
      <c r="AW641" s="24"/>
      <c r="AX641" s="24"/>
      <c r="AY641" s="24"/>
      <c r="AZ641" s="24"/>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c r="CE641" s="24"/>
      <c r="CF641" s="24"/>
    </row>
    <row r="642" spans="47:84" x14ac:dyDescent="0.15">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c r="CD642" s="24"/>
      <c r="CE642" s="24"/>
      <c r="CF642" s="24"/>
    </row>
    <row r="643" spans="47:84" x14ac:dyDescent="0.15">
      <c r="AU643" s="24"/>
      <c r="AV643" s="24"/>
      <c r="AW643" s="24"/>
      <c r="AX643" s="24"/>
      <c r="AY643" s="24"/>
      <c r="AZ643" s="24"/>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c r="CE643" s="24"/>
      <c r="CF643" s="24"/>
    </row>
    <row r="644" spans="47:84" x14ac:dyDescent="0.15">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c r="CD644" s="24"/>
      <c r="CE644" s="24"/>
      <c r="CF644" s="24"/>
    </row>
    <row r="645" spans="47:84" x14ac:dyDescent="0.15">
      <c r="AU645" s="24"/>
      <c r="AV645" s="24"/>
      <c r="AW645" s="24"/>
      <c r="AX645" s="24"/>
      <c r="AY645" s="24"/>
      <c r="AZ645" s="24"/>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c r="CF645" s="24"/>
    </row>
    <row r="646" spans="47:84" x14ac:dyDescent="0.15">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c r="CD646" s="24"/>
      <c r="CE646" s="24"/>
      <c r="CF646" s="24"/>
    </row>
    <row r="647" spans="47:84" x14ac:dyDescent="0.15">
      <c r="AU647" s="24"/>
      <c r="AV647" s="24"/>
      <c r="AW647" s="24"/>
      <c r="AX647" s="24"/>
      <c r="AY647" s="24"/>
      <c r="AZ647" s="24"/>
      <c r="BA647" s="24"/>
      <c r="BB647" s="24"/>
      <c r="BC647" s="24"/>
      <c r="BD647" s="24"/>
      <c r="BE647" s="24"/>
      <c r="BF647" s="24"/>
      <c r="BG647" s="24"/>
      <c r="BH647" s="24"/>
      <c r="BI647" s="24"/>
      <c r="BJ647" s="24"/>
      <c r="BK647" s="24"/>
      <c r="BL647" s="24"/>
      <c r="BM647" s="24"/>
      <c r="BN647" s="24"/>
      <c r="BO647" s="24"/>
      <c r="BP647" s="24"/>
      <c r="BQ647" s="24"/>
      <c r="BR647" s="24"/>
      <c r="BS647" s="24"/>
      <c r="BT647" s="24"/>
      <c r="BU647" s="24"/>
      <c r="BV647" s="24"/>
      <c r="BW647" s="24"/>
      <c r="BX647" s="24"/>
      <c r="BY647" s="24"/>
      <c r="BZ647" s="24"/>
      <c r="CA647" s="24"/>
      <c r="CB647" s="24"/>
      <c r="CC647" s="24"/>
      <c r="CD647" s="24"/>
      <c r="CE647" s="24"/>
      <c r="CF647" s="24"/>
    </row>
    <row r="648" spans="47:84" x14ac:dyDescent="0.15">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c r="CD648" s="24"/>
      <c r="CE648" s="24"/>
      <c r="CF648" s="24"/>
    </row>
    <row r="649" spans="47:84" x14ac:dyDescent="0.15">
      <c r="AU649" s="24"/>
      <c r="AV649" s="24"/>
      <c r="AW649" s="24"/>
      <c r="AX649" s="24"/>
      <c r="AY649" s="24"/>
      <c r="AZ649" s="24"/>
      <c r="BA649" s="24"/>
      <c r="BB649" s="24"/>
      <c r="BC649" s="24"/>
      <c r="BD649" s="24"/>
      <c r="BE649" s="24"/>
      <c r="BF649" s="24"/>
      <c r="BG649" s="24"/>
      <c r="BH649" s="24"/>
      <c r="BI649" s="24"/>
      <c r="BJ649" s="24"/>
      <c r="BK649" s="24"/>
      <c r="BL649" s="24"/>
      <c r="BM649" s="24"/>
      <c r="BN649" s="24"/>
      <c r="BO649" s="24"/>
      <c r="BP649" s="24"/>
      <c r="BQ649" s="24"/>
      <c r="BR649" s="24"/>
      <c r="BS649" s="24"/>
      <c r="BT649" s="24"/>
      <c r="BU649" s="24"/>
      <c r="BV649" s="24"/>
      <c r="BW649" s="24"/>
      <c r="BX649" s="24"/>
      <c r="BY649" s="24"/>
      <c r="BZ649" s="24"/>
      <c r="CA649" s="24"/>
      <c r="CB649" s="24"/>
      <c r="CC649" s="24"/>
      <c r="CD649" s="24"/>
      <c r="CE649" s="24"/>
      <c r="CF649" s="24"/>
    </row>
    <row r="650" spans="47:84" x14ac:dyDescent="0.15">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c r="CD650" s="24"/>
      <c r="CE650" s="24"/>
      <c r="CF650" s="24"/>
    </row>
    <row r="651" spans="47:84" x14ac:dyDescent="0.15">
      <c r="AU651" s="24"/>
      <c r="AV651" s="24"/>
      <c r="AW651" s="24"/>
      <c r="AX651" s="24"/>
      <c r="AY651" s="24"/>
      <c r="AZ651" s="24"/>
      <c r="BA651" s="24"/>
      <c r="BB651" s="24"/>
      <c r="BC651" s="24"/>
      <c r="BD651" s="24"/>
      <c r="BE651" s="24"/>
      <c r="BF651" s="24"/>
      <c r="BG651" s="24"/>
      <c r="BH651" s="24"/>
      <c r="BI651" s="24"/>
      <c r="BJ651" s="24"/>
      <c r="BK651" s="24"/>
      <c r="BL651" s="24"/>
      <c r="BM651" s="24"/>
      <c r="BN651" s="24"/>
      <c r="BO651" s="24"/>
      <c r="BP651" s="24"/>
      <c r="BQ651" s="24"/>
      <c r="BR651" s="24"/>
      <c r="BS651" s="24"/>
      <c r="BT651" s="24"/>
      <c r="BU651" s="24"/>
      <c r="BV651" s="24"/>
      <c r="BW651" s="24"/>
      <c r="BX651" s="24"/>
      <c r="BY651" s="24"/>
      <c r="BZ651" s="24"/>
      <c r="CA651" s="24"/>
      <c r="CB651" s="24"/>
      <c r="CC651" s="24"/>
      <c r="CD651" s="24"/>
      <c r="CE651" s="24"/>
      <c r="CF651" s="24"/>
    </row>
    <row r="652" spans="47:84" x14ac:dyDescent="0.15">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c r="CD652" s="24"/>
      <c r="CE652" s="24"/>
      <c r="CF652" s="24"/>
    </row>
    <row r="653" spans="47:84" x14ac:dyDescent="0.15">
      <c r="AU653" s="24"/>
      <c r="AV653" s="24"/>
      <c r="AW653" s="24"/>
      <c r="AX653" s="24"/>
      <c r="AY653" s="24"/>
      <c r="AZ653" s="24"/>
      <c r="BA653" s="24"/>
      <c r="BB653" s="24"/>
      <c r="BC653" s="24"/>
      <c r="BD653" s="24"/>
      <c r="BE653" s="24"/>
      <c r="BF653" s="24"/>
      <c r="BG653" s="24"/>
      <c r="BH653" s="24"/>
      <c r="BI653" s="24"/>
      <c r="BJ653" s="24"/>
      <c r="BK653" s="24"/>
      <c r="BL653" s="24"/>
      <c r="BM653" s="24"/>
      <c r="BN653" s="24"/>
      <c r="BO653" s="24"/>
      <c r="BP653" s="24"/>
      <c r="BQ653" s="24"/>
      <c r="BR653" s="24"/>
      <c r="BS653" s="24"/>
      <c r="BT653" s="24"/>
      <c r="BU653" s="24"/>
      <c r="BV653" s="24"/>
      <c r="BW653" s="24"/>
      <c r="BX653" s="24"/>
      <c r="BY653" s="24"/>
      <c r="BZ653" s="24"/>
      <c r="CA653" s="24"/>
      <c r="CB653" s="24"/>
      <c r="CC653" s="24"/>
      <c r="CD653" s="24"/>
      <c r="CE653" s="24"/>
      <c r="CF653" s="24"/>
    </row>
    <row r="654" spans="47:84" x14ac:dyDescent="0.15">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c r="CD654" s="24"/>
      <c r="CE654" s="24"/>
      <c r="CF654" s="24"/>
    </row>
    <row r="655" spans="47:84" x14ac:dyDescent="0.15">
      <c r="AU655" s="24"/>
      <c r="AV655" s="24"/>
      <c r="AW655" s="24"/>
      <c r="AX655" s="24"/>
      <c r="AY655" s="24"/>
      <c r="AZ655" s="24"/>
      <c r="BA655" s="24"/>
      <c r="BB655" s="24"/>
      <c r="BC655" s="24"/>
      <c r="BD655" s="24"/>
      <c r="BE655" s="24"/>
      <c r="BF655" s="24"/>
      <c r="BG655" s="24"/>
      <c r="BH655" s="24"/>
      <c r="BI655" s="24"/>
      <c r="BJ655" s="24"/>
      <c r="BK655" s="24"/>
      <c r="BL655" s="24"/>
      <c r="BM655" s="24"/>
      <c r="BN655" s="24"/>
      <c r="BO655" s="24"/>
      <c r="BP655" s="24"/>
      <c r="BQ655" s="24"/>
      <c r="BR655" s="24"/>
      <c r="BS655" s="24"/>
      <c r="BT655" s="24"/>
      <c r="BU655" s="24"/>
      <c r="BV655" s="24"/>
      <c r="BW655" s="24"/>
      <c r="BX655" s="24"/>
      <c r="BY655" s="24"/>
      <c r="BZ655" s="24"/>
      <c r="CA655" s="24"/>
      <c r="CB655" s="24"/>
      <c r="CC655" s="24"/>
      <c r="CD655" s="24"/>
      <c r="CE655" s="24"/>
      <c r="CF655" s="24"/>
    </row>
    <row r="656" spans="47:84" x14ac:dyDescent="0.15">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c r="CD656" s="24"/>
      <c r="CE656" s="24"/>
      <c r="CF656" s="24"/>
    </row>
    <row r="657" spans="47:84" x14ac:dyDescent="0.15">
      <c r="AU657" s="24"/>
      <c r="AV657" s="24"/>
      <c r="AW657" s="24"/>
      <c r="AX657" s="24"/>
      <c r="AY657" s="24"/>
      <c r="AZ657" s="24"/>
      <c r="BA657" s="24"/>
      <c r="BB657" s="24"/>
      <c r="BC657" s="24"/>
      <c r="BD657" s="24"/>
      <c r="BE657" s="24"/>
      <c r="BF657" s="24"/>
      <c r="BG657" s="24"/>
      <c r="BH657" s="24"/>
      <c r="BI657" s="24"/>
      <c r="BJ657" s="24"/>
      <c r="BK657" s="24"/>
      <c r="BL657" s="24"/>
      <c r="BM657" s="24"/>
      <c r="BN657" s="24"/>
      <c r="BO657" s="24"/>
      <c r="BP657" s="24"/>
      <c r="BQ657" s="24"/>
      <c r="BR657" s="24"/>
      <c r="BS657" s="24"/>
      <c r="BT657" s="24"/>
      <c r="BU657" s="24"/>
      <c r="BV657" s="24"/>
      <c r="BW657" s="24"/>
      <c r="BX657" s="24"/>
      <c r="BY657" s="24"/>
      <c r="BZ657" s="24"/>
      <c r="CA657" s="24"/>
      <c r="CB657" s="24"/>
      <c r="CC657" s="24"/>
      <c r="CD657" s="24"/>
      <c r="CE657" s="24"/>
      <c r="CF657" s="24"/>
    </row>
    <row r="658" spans="47:84" x14ac:dyDescent="0.15">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c r="CD658" s="24"/>
      <c r="CE658" s="24"/>
      <c r="CF658" s="24"/>
    </row>
    <row r="659" spans="47:84" x14ac:dyDescent="0.15">
      <c r="AU659" s="24"/>
      <c r="AV659" s="24"/>
      <c r="AW659" s="24"/>
      <c r="AX659" s="24"/>
      <c r="AY659" s="24"/>
      <c r="AZ659" s="24"/>
      <c r="BA659" s="24"/>
      <c r="BB659" s="24"/>
      <c r="BC659" s="24"/>
      <c r="BD659" s="24"/>
      <c r="BE659" s="24"/>
      <c r="BF659" s="24"/>
      <c r="BG659" s="24"/>
      <c r="BH659" s="24"/>
      <c r="BI659" s="24"/>
      <c r="BJ659" s="24"/>
      <c r="BK659" s="24"/>
      <c r="BL659" s="24"/>
      <c r="BM659" s="24"/>
      <c r="BN659" s="24"/>
      <c r="BO659" s="24"/>
      <c r="BP659" s="24"/>
      <c r="BQ659" s="24"/>
      <c r="BR659" s="24"/>
      <c r="BS659" s="24"/>
      <c r="BT659" s="24"/>
      <c r="BU659" s="24"/>
      <c r="BV659" s="24"/>
      <c r="BW659" s="24"/>
      <c r="BX659" s="24"/>
      <c r="BY659" s="24"/>
      <c r="BZ659" s="24"/>
      <c r="CA659" s="24"/>
      <c r="CB659" s="24"/>
      <c r="CC659" s="24"/>
      <c r="CD659" s="24"/>
      <c r="CE659" s="24"/>
      <c r="CF659" s="24"/>
    </row>
    <row r="660" spans="47:84" x14ac:dyDescent="0.15">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c r="CD660" s="24"/>
      <c r="CE660" s="24"/>
      <c r="CF660" s="24"/>
    </row>
    <row r="661" spans="47:84" x14ac:dyDescent="0.15">
      <c r="AU661" s="24"/>
      <c r="AV661" s="24"/>
      <c r="AW661" s="24"/>
      <c r="AX661" s="24"/>
      <c r="AY661" s="24"/>
      <c r="AZ661" s="24"/>
      <c r="BA661" s="24"/>
      <c r="BB661" s="24"/>
      <c r="BC661" s="24"/>
      <c r="BD661" s="24"/>
      <c r="BE661" s="24"/>
      <c r="BF661" s="24"/>
      <c r="BG661" s="24"/>
      <c r="BH661" s="24"/>
      <c r="BI661" s="24"/>
      <c r="BJ661" s="24"/>
      <c r="BK661" s="24"/>
      <c r="BL661" s="24"/>
      <c r="BM661" s="24"/>
      <c r="BN661" s="24"/>
      <c r="BO661" s="24"/>
      <c r="BP661" s="24"/>
      <c r="BQ661" s="24"/>
      <c r="BR661" s="24"/>
      <c r="BS661" s="24"/>
      <c r="BT661" s="24"/>
      <c r="BU661" s="24"/>
      <c r="BV661" s="24"/>
      <c r="BW661" s="24"/>
      <c r="BX661" s="24"/>
      <c r="BY661" s="24"/>
      <c r="BZ661" s="24"/>
      <c r="CA661" s="24"/>
      <c r="CB661" s="24"/>
      <c r="CC661" s="24"/>
      <c r="CD661" s="24"/>
      <c r="CE661" s="24"/>
      <c r="CF661" s="24"/>
    </row>
    <row r="662" spans="47:84" x14ac:dyDescent="0.15">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c r="CD662" s="24"/>
      <c r="CE662" s="24"/>
      <c r="CF662" s="24"/>
    </row>
    <row r="663" spans="47:84" x14ac:dyDescent="0.15">
      <c r="AU663" s="24"/>
      <c r="AV663" s="24"/>
      <c r="AW663" s="24"/>
      <c r="AX663" s="24"/>
      <c r="AY663" s="24"/>
      <c r="AZ663" s="24"/>
      <c r="BA663" s="24"/>
      <c r="BB663" s="24"/>
      <c r="BC663" s="24"/>
      <c r="BD663" s="24"/>
      <c r="BE663" s="24"/>
      <c r="BF663" s="24"/>
      <c r="BG663" s="24"/>
      <c r="BH663" s="24"/>
      <c r="BI663" s="24"/>
      <c r="BJ663" s="24"/>
      <c r="BK663" s="24"/>
      <c r="BL663" s="24"/>
      <c r="BM663" s="24"/>
      <c r="BN663" s="24"/>
      <c r="BO663" s="24"/>
      <c r="BP663" s="24"/>
      <c r="BQ663" s="24"/>
      <c r="BR663" s="24"/>
      <c r="BS663" s="24"/>
      <c r="BT663" s="24"/>
      <c r="BU663" s="24"/>
      <c r="BV663" s="24"/>
      <c r="BW663" s="24"/>
      <c r="BX663" s="24"/>
      <c r="BY663" s="24"/>
      <c r="BZ663" s="24"/>
      <c r="CA663" s="24"/>
      <c r="CB663" s="24"/>
      <c r="CC663" s="24"/>
      <c r="CD663" s="24"/>
      <c r="CE663" s="24"/>
      <c r="CF663" s="24"/>
    </row>
    <row r="664" spans="47:84" x14ac:dyDescent="0.15">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row>
    <row r="665" spans="47:84" x14ac:dyDescent="0.15">
      <c r="AU665" s="24"/>
      <c r="AV665" s="24"/>
      <c r="AW665" s="24"/>
      <c r="AX665" s="24"/>
      <c r="AY665" s="24"/>
      <c r="AZ665" s="24"/>
      <c r="BA665" s="24"/>
      <c r="BB665" s="24"/>
      <c r="BC665" s="24"/>
      <c r="BD665" s="24"/>
      <c r="BE665" s="24"/>
      <c r="BF665" s="24"/>
      <c r="BG665" s="24"/>
      <c r="BH665" s="24"/>
      <c r="BI665" s="24"/>
      <c r="BJ665" s="24"/>
      <c r="BK665" s="24"/>
      <c r="BL665" s="24"/>
      <c r="BM665" s="24"/>
      <c r="BN665" s="24"/>
      <c r="BO665" s="24"/>
      <c r="BP665" s="24"/>
      <c r="BQ665" s="24"/>
      <c r="BR665" s="24"/>
      <c r="BS665" s="24"/>
      <c r="BT665" s="24"/>
      <c r="BU665" s="24"/>
      <c r="BV665" s="24"/>
      <c r="BW665" s="24"/>
      <c r="BX665" s="24"/>
      <c r="BY665" s="24"/>
      <c r="BZ665" s="24"/>
      <c r="CA665" s="24"/>
      <c r="CB665" s="24"/>
      <c r="CC665" s="24"/>
      <c r="CD665" s="24"/>
      <c r="CE665" s="24"/>
      <c r="CF665" s="24"/>
    </row>
    <row r="666" spans="47:84" x14ac:dyDescent="0.15">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c r="CD666" s="24"/>
      <c r="CE666" s="24"/>
      <c r="CF666" s="24"/>
    </row>
    <row r="667" spans="47:84" x14ac:dyDescent="0.15">
      <c r="AU667" s="24"/>
      <c r="AV667" s="24"/>
      <c r="AW667" s="24"/>
      <c r="AX667" s="24"/>
      <c r="AY667" s="24"/>
      <c r="AZ667" s="24"/>
      <c r="BA667" s="24"/>
      <c r="BB667" s="24"/>
      <c r="BC667" s="24"/>
      <c r="BD667" s="24"/>
      <c r="BE667" s="24"/>
      <c r="BF667" s="24"/>
      <c r="BG667" s="24"/>
      <c r="BH667" s="24"/>
      <c r="BI667" s="24"/>
      <c r="BJ667" s="24"/>
      <c r="BK667" s="24"/>
      <c r="BL667" s="24"/>
      <c r="BM667" s="24"/>
      <c r="BN667" s="24"/>
      <c r="BO667" s="24"/>
      <c r="BP667" s="24"/>
      <c r="BQ667" s="24"/>
      <c r="BR667" s="24"/>
      <c r="BS667" s="24"/>
      <c r="BT667" s="24"/>
      <c r="BU667" s="24"/>
      <c r="BV667" s="24"/>
      <c r="BW667" s="24"/>
      <c r="BX667" s="24"/>
      <c r="BY667" s="24"/>
      <c r="BZ667" s="24"/>
      <c r="CA667" s="24"/>
      <c r="CB667" s="24"/>
      <c r="CC667" s="24"/>
      <c r="CD667" s="24"/>
      <c r="CE667" s="24"/>
      <c r="CF667" s="24"/>
    </row>
    <row r="668" spans="47:84" x14ac:dyDescent="0.15">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c r="CD668" s="24"/>
      <c r="CE668" s="24"/>
      <c r="CF668" s="24"/>
    </row>
    <row r="669" spans="47:84" x14ac:dyDescent="0.15">
      <c r="AU669" s="24"/>
      <c r="AV669" s="24"/>
      <c r="AW669" s="24"/>
      <c r="AX669" s="24"/>
      <c r="AY669" s="24"/>
      <c r="AZ669" s="24"/>
      <c r="BA669" s="24"/>
      <c r="BB669" s="24"/>
      <c r="BC669" s="24"/>
      <c r="BD669" s="24"/>
      <c r="BE669" s="24"/>
      <c r="BF669" s="24"/>
      <c r="BG669" s="24"/>
      <c r="BH669" s="24"/>
      <c r="BI669" s="24"/>
      <c r="BJ669" s="24"/>
      <c r="BK669" s="24"/>
      <c r="BL669" s="24"/>
      <c r="BM669" s="24"/>
      <c r="BN669" s="24"/>
      <c r="BO669" s="24"/>
      <c r="BP669" s="24"/>
      <c r="BQ669" s="24"/>
      <c r="BR669" s="24"/>
      <c r="BS669" s="24"/>
      <c r="BT669" s="24"/>
      <c r="BU669" s="24"/>
      <c r="BV669" s="24"/>
      <c r="BW669" s="24"/>
      <c r="BX669" s="24"/>
      <c r="BY669" s="24"/>
      <c r="BZ669" s="24"/>
      <c r="CA669" s="24"/>
      <c r="CB669" s="24"/>
      <c r="CC669" s="24"/>
      <c r="CD669" s="24"/>
      <c r="CE669" s="24"/>
      <c r="CF669" s="24"/>
    </row>
    <row r="670" spans="47:84" x14ac:dyDescent="0.15">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c r="CD670" s="24"/>
      <c r="CE670" s="24"/>
      <c r="CF670" s="24"/>
    </row>
    <row r="671" spans="47:84" x14ac:dyDescent="0.15">
      <c r="AU671" s="24"/>
      <c r="AV671" s="24"/>
      <c r="AW671" s="24"/>
      <c r="AX671" s="24"/>
      <c r="AY671" s="24"/>
      <c r="AZ671" s="24"/>
      <c r="BA671" s="24"/>
      <c r="BB671" s="24"/>
      <c r="BC671" s="24"/>
      <c r="BD671" s="24"/>
      <c r="BE671" s="24"/>
      <c r="BF671" s="24"/>
      <c r="BG671" s="24"/>
      <c r="BH671" s="24"/>
      <c r="BI671" s="24"/>
      <c r="BJ671" s="24"/>
      <c r="BK671" s="24"/>
      <c r="BL671" s="24"/>
      <c r="BM671" s="24"/>
      <c r="BN671" s="24"/>
      <c r="BO671" s="24"/>
      <c r="BP671" s="24"/>
      <c r="BQ671" s="24"/>
      <c r="BR671" s="24"/>
      <c r="BS671" s="24"/>
      <c r="BT671" s="24"/>
      <c r="BU671" s="24"/>
      <c r="BV671" s="24"/>
      <c r="BW671" s="24"/>
      <c r="BX671" s="24"/>
      <c r="BY671" s="24"/>
      <c r="BZ671" s="24"/>
      <c r="CA671" s="24"/>
      <c r="CB671" s="24"/>
      <c r="CC671" s="24"/>
      <c r="CD671" s="24"/>
      <c r="CE671" s="24"/>
      <c r="CF671" s="24"/>
    </row>
    <row r="672" spans="47:84" x14ac:dyDescent="0.15">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c r="CD672" s="24"/>
      <c r="CE672" s="24"/>
      <c r="CF672" s="24"/>
    </row>
    <row r="673" spans="47:84" x14ac:dyDescent="0.15">
      <c r="AU673" s="24"/>
      <c r="AV673" s="24"/>
      <c r="AW673" s="24"/>
      <c r="AX673" s="24"/>
      <c r="AY673" s="24"/>
      <c r="AZ673" s="24"/>
      <c r="BA673" s="24"/>
      <c r="BB673" s="24"/>
      <c r="BC673" s="24"/>
      <c r="BD673" s="24"/>
      <c r="BE673" s="24"/>
      <c r="BF673" s="24"/>
      <c r="BG673" s="24"/>
      <c r="BH673" s="24"/>
      <c r="BI673" s="24"/>
      <c r="BJ673" s="24"/>
      <c r="BK673" s="24"/>
      <c r="BL673" s="24"/>
      <c r="BM673" s="24"/>
      <c r="BN673" s="24"/>
      <c r="BO673" s="24"/>
      <c r="BP673" s="24"/>
      <c r="BQ673" s="24"/>
      <c r="BR673" s="24"/>
      <c r="BS673" s="24"/>
      <c r="BT673" s="24"/>
      <c r="BU673" s="24"/>
      <c r="BV673" s="24"/>
      <c r="BW673" s="24"/>
      <c r="BX673" s="24"/>
      <c r="BY673" s="24"/>
      <c r="BZ673" s="24"/>
      <c r="CA673" s="24"/>
      <c r="CB673" s="24"/>
      <c r="CC673" s="24"/>
      <c r="CD673" s="24"/>
      <c r="CE673" s="24"/>
      <c r="CF673" s="24"/>
    </row>
    <row r="674" spans="47:84" x14ac:dyDescent="0.15">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c r="CD674" s="24"/>
      <c r="CE674" s="24"/>
      <c r="CF674" s="24"/>
    </row>
    <row r="675" spans="47:84" x14ac:dyDescent="0.15">
      <c r="AU675" s="24"/>
      <c r="AV675" s="24"/>
      <c r="AW675" s="24"/>
      <c r="AX675" s="24"/>
      <c r="AY675" s="24"/>
      <c r="AZ675" s="24"/>
      <c r="BA675" s="24"/>
      <c r="BB675" s="24"/>
      <c r="BC675" s="24"/>
      <c r="BD675" s="24"/>
      <c r="BE675" s="24"/>
      <c r="BF675" s="24"/>
      <c r="BG675" s="24"/>
      <c r="BH675" s="24"/>
      <c r="BI675" s="24"/>
      <c r="BJ675" s="24"/>
      <c r="BK675" s="24"/>
      <c r="BL675" s="24"/>
      <c r="BM675" s="24"/>
      <c r="BN675" s="24"/>
      <c r="BO675" s="24"/>
      <c r="BP675" s="24"/>
      <c r="BQ675" s="24"/>
      <c r="BR675" s="24"/>
      <c r="BS675" s="24"/>
      <c r="BT675" s="24"/>
      <c r="BU675" s="24"/>
      <c r="BV675" s="24"/>
      <c r="BW675" s="24"/>
      <c r="BX675" s="24"/>
      <c r="BY675" s="24"/>
      <c r="BZ675" s="24"/>
      <c r="CA675" s="24"/>
      <c r="CB675" s="24"/>
      <c r="CC675" s="24"/>
      <c r="CD675" s="24"/>
      <c r="CE675" s="24"/>
      <c r="CF675" s="24"/>
    </row>
    <row r="676" spans="47:84" x14ac:dyDescent="0.15">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c r="CD676" s="24"/>
      <c r="CE676" s="24"/>
      <c r="CF676" s="24"/>
    </row>
    <row r="677" spans="47:84" x14ac:dyDescent="0.15">
      <c r="AU677" s="24"/>
      <c r="AV677" s="24"/>
      <c r="AW677" s="24"/>
      <c r="AX677" s="24"/>
      <c r="AY677" s="24"/>
      <c r="AZ677" s="24"/>
      <c r="BA677" s="24"/>
      <c r="BB677" s="24"/>
      <c r="BC677" s="24"/>
      <c r="BD677" s="24"/>
      <c r="BE677" s="24"/>
      <c r="BF677" s="24"/>
      <c r="BG677" s="24"/>
      <c r="BH677" s="24"/>
      <c r="BI677" s="24"/>
      <c r="BJ677" s="24"/>
      <c r="BK677" s="24"/>
      <c r="BL677" s="24"/>
      <c r="BM677" s="24"/>
      <c r="BN677" s="24"/>
      <c r="BO677" s="24"/>
      <c r="BP677" s="24"/>
      <c r="BQ677" s="24"/>
      <c r="BR677" s="24"/>
      <c r="BS677" s="24"/>
      <c r="BT677" s="24"/>
      <c r="BU677" s="24"/>
      <c r="BV677" s="24"/>
      <c r="BW677" s="24"/>
      <c r="BX677" s="24"/>
      <c r="BY677" s="24"/>
      <c r="BZ677" s="24"/>
      <c r="CA677" s="24"/>
      <c r="CB677" s="24"/>
      <c r="CC677" s="24"/>
      <c r="CD677" s="24"/>
      <c r="CE677" s="24"/>
      <c r="CF677" s="24"/>
    </row>
    <row r="678" spans="47:84" x14ac:dyDescent="0.15">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c r="CD678" s="24"/>
      <c r="CE678" s="24"/>
      <c r="CF678" s="24"/>
    </row>
    <row r="679" spans="47:84" x14ac:dyDescent="0.15">
      <c r="AU679" s="24"/>
      <c r="AV679" s="24"/>
      <c r="AW679" s="24"/>
      <c r="AX679" s="24"/>
      <c r="AY679" s="24"/>
      <c r="AZ679" s="24"/>
      <c r="BA679" s="24"/>
      <c r="BB679" s="24"/>
      <c r="BC679" s="24"/>
      <c r="BD679" s="24"/>
      <c r="BE679" s="24"/>
      <c r="BF679" s="24"/>
      <c r="BG679" s="24"/>
      <c r="BH679" s="24"/>
      <c r="BI679" s="24"/>
      <c r="BJ679" s="24"/>
      <c r="BK679" s="24"/>
      <c r="BL679" s="24"/>
      <c r="BM679" s="24"/>
      <c r="BN679" s="24"/>
      <c r="BO679" s="24"/>
      <c r="BP679" s="24"/>
      <c r="BQ679" s="24"/>
      <c r="BR679" s="24"/>
      <c r="BS679" s="24"/>
      <c r="BT679" s="24"/>
      <c r="BU679" s="24"/>
      <c r="BV679" s="24"/>
      <c r="BW679" s="24"/>
      <c r="BX679" s="24"/>
      <c r="BY679" s="24"/>
      <c r="BZ679" s="24"/>
      <c r="CA679" s="24"/>
      <c r="CB679" s="24"/>
      <c r="CC679" s="24"/>
      <c r="CD679" s="24"/>
      <c r="CE679" s="24"/>
      <c r="CF679" s="24"/>
    </row>
    <row r="680" spans="47:84" x14ac:dyDescent="0.15">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c r="CD680" s="24"/>
      <c r="CE680" s="24"/>
      <c r="CF680" s="24"/>
    </row>
    <row r="681" spans="47:84" x14ac:dyDescent="0.15">
      <c r="AU681" s="24"/>
      <c r="AV681" s="24"/>
      <c r="AW681" s="24"/>
      <c r="AX681" s="24"/>
      <c r="AY681" s="24"/>
      <c r="AZ681" s="24"/>
      <c r="BA681" s="24"/>
      <c r="BB681" s="24"/>
      <c r="BC681" s="24"/>
      <c r="BD681" s="24"/>
      <c r="BE681" s="24"/>
      <c r="BF681" s="24"/>
      <c r="BG681" s="24"/>
      <c r="BH681" s="24"/>
      <c r="BI681" s="24"/>
      <c r="BJ681" s="24"/>
      <c r="BK681" s="24"/>
      <c r="BL681" s="24"/>
      <c r="BM681" s="24"/>
      <c r="BN681" s="24"/>
      <c r="BO681" s="24"/>
      <c r="BP681" s="24"/>
      <c r="BQ681" s="24"/>
      <c r="BR681" s="24"/>
      <c r="BS681" s="24"/>
      <c r="BT681" s="24"/>
      <c r="BU681" s="24"/>
      <c r="BV681" s="24"/>
      <c r="BW681" s="24"/>
      <c r="BX681" s="24"/>
      <c r="BY681" s="24"/>
      <c r="BZ681" s="24"/>
      <c r="CA681" s="24"/>
      <c r="CB681" s="24"/>
      <c r="CC681" s="24"/>
      <c r="CD681" s="24"/>
      <c r="CE681" s="24"/>
      <c r="CF681" s="24"/>
    </row>
    <row r="682" spans="47:84" x14ac:dyDescent="0.15">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c r="CD682" s="24"/>
      <c r="CE682" s="24"/>
      <c r="CF682" s="24"/>
    </row>
    <row r="683" spans="47:84" x14ac:dyDescent="0.15">
      <c r="AU683" s="24"/>
      <c r="AV683" s="24"/>
      <c r="AW683" s="24"/>
      <c r="AX683" s="24"/>
      <c r="AY683" s="24"/>
      <c r="AZ683" s="24"/>
      <c r="BA683" s="24"/>
      <c r="BB683" s="24"/>
      <c r="BC683" s="24"/>
      <c r="BD683" s="24"/>
      <c r="BE683" s="24"/>
      <c r="BF683" s="24"/>
      <c r="BG683" s="24"/>
      <c r="BH683" s="24"/>
      <c r="BI683" s="24"/>
      <c r="BJ683" s="24"/>
      <c r="BK683" s="24"/>
      <c r="BL683" s="24"/>
      <c r="BM683" s="24"/>
      <c r="BN683" s="24"/>
      <c r="BO683" s="24"/>
      <c r="BP683" s="24"/>
      <c r="BQ683" s="24"/>
      <c r="BR683" s="24"/>
      <c r="BS683" s="24"/>
      <c r="BT683" s="24"/>
      <c r="BU683" s="24"/>
      <c r="BV683" s="24"/>
      <c r="BW683" s="24"/>
      <c r="BX683" s="24"/>
      <c r="BY683" s="24"/>
      <c r="BZ683" s="24"/>
      <c r="CA683" s="24"/>
      <c r="CB683" s="24"/>
      <c r="CC683" s="24"/>
      <c r="CD683" s="24"/>
      <c r="CE683" s="24"/>
      <c r="CF683" s="24"/>
    </row>
    <row r="684" spans="47:84" x14ac:dyDescent="0.15">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c r="CD684" s="24"/>
      <c r="CE684" s="24"/>
      <c r="CF684" s="24"/>
    </row>
    <row r="685" spans="47:84" x14ac:dyDescent="0.15">
      <c r="AU685" s="24"/>
      <c r="AV685" s="24"/>
      <c r="AW685" s="24"/>
      <c r="AX685" s="24"/>
      <c r="AY685" s="24"/>
      <c r="AZ685" s="24"/>
      <c r="BA685" s="24"/>
      <c r="BB685" s="24"/>
      <c r="BC685" s="24"/>
      <c r="BD685" s="24"/>
      <c r="BE685" s="24"/>
      <c r="BF685" s="24"/>
      <c r="BG685" s="24"/>
      <c r="BH685" s="24"/>
      <c r="BI685" s="24"/>
      <c r="BJ685" s="24"/>
      <c r="BK685" s="24"/>
      <c r="BL685" s="24"/>
      <c r="BM685" s="24"/>
      <c r="BN685" s="24"/>
      <c r="BO685" s="24"/>
      <c r="BP685" s="24"/>
      <c r="BQ685" s="24"/>
      <c r="BR685" s="24"/>
      <c r="BS685" s="24"/>
      <c r="BT685" s="24"/>
      <c r="BU685" s="24"/>
      <c r="BV685" s="24"/>
      <c r="BW685" s="24"/>
      <c r="BX685" s="24"/>
      <c r="BY685" s="24"/>
      <c r="BZ685" s="24"/>
      <c r="CA685" s="24"/>
      <c r="CB685" s="24"/>
      <c r="CC685" s="24"/>
      <c r="CD685" s="24"/>
      <c r="CE685" s="24"/>
      <c r="CF685" s="24"/>
    </row>
    <row r="686" spans="47:84" x14ac:dyDescent="0.15">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c r="CD686" s="24"/>
      <c r="CE686" s="24"/>
      <c r="CF686" s="24"/>
    </row>
    <row r="687" spans="47:84" x14ac:dyDescent="0.15">
      <c r="AU687" s="24"/>
      <c r="AV687" s="24"/>
      <c r="AW687" s="24"/>
      <c r="AX687" s="24"/>
      <c r="AY687" s="24"/>
      <c r="AZ687" s="24"/>
      <c r="BA687" s="24"/>
      <c r="BB687" s="24"/>
      <c r="BC687" s="24"/>
      <c r="BD687" s="24"/>
      <c r="BE687" s="24"/>
      <c r="BF687" s="24"/>
      <c r="BG687" s="24"/>
      <c r="BH687" s="24"/>
      <c r="BI687" s="24"/>
      <c r="BJ687" s="24"/>
      <c r="BK687" s="24"/>
      <c r="BL687" s="24"/>
      <c r="BM687" s="24"/>
      <c r="BN687" s="24"/>
      <c r="BO687" s="24"/>
      <c r="BP687" s="24"/>
      <c r="BQ687" s="24"/>
      <c r="BR687" s="24"/>
      <c r="BS687" s="24"/>
      <c r="BT687" s="24"/>
      <c r="BU687" s="24"/>
      <c r="BV687" s="24"/>
      <c r="BW687" s="24"/>
      <c r="BX687" s="24"/>
      <c r="BY687" s="24"/>
      <c r="BZ687" s="24"/>
      <c r="CA687" s="24"/>
      <c r="CB687" s="24"/>
      <c r="CC687" s="24"/>
      <c r="CD687" s="24"/>
      <c r="CE687" s="24"/>
      <c r="CF687" s="24"/>
    </row>
    <row r="688" spans="47:84" x14ac:dyDescent="0.15">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c r="CD688" s="24"/>
      <c r="CE688" s="24"/>
      <c r="CF688" s="24"/>
    </row>
    <row r="689" spans="47:84" x14ac:dyDescent="0.15">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row>
    <row r="690" spans="47:84" x14ac:dyDescent="0.15">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c r="CD690" s="24"/>
      <c r="CE690" s="24"/>
      <c r="CF690" s="24"/>
    </row>
    <row r="691" spans="47:84" x14ac:dyDescent="0.15">
      <c r="AU691" s="24"/>
      <c r="AV691" s="24"/>
      <c r="AW691" s="24"/>
      <c r="AX691" s="24"/>
      <c r="AY691" s="24"/>
      <c r="AZ691" s="24"/>
      <c r="BA691" s="24"/>
      <c r="BB691" s="24"/>
      <c r="BC691" s="24"/>
      <c r="BD691" s="24"/>
      <c r="BE691" s="24"/>
      <c r="BF691" s="24"/>
      <c r="BG691" s="24"/>
      <c r="BH691" s="24"/>
      <c r="BI691" s="24"/>
      <c r="BJ691" s="24"/>
      <c r="BK691" s="24"/>
      <c r="BL691" s="24"/>
      <c r="BM691" s="24"/>
      <c r="BN691" s="24"/>
      <c r="BO691" s="24"/>
      <c r="BP691" s="24"/>
      <c r="BQ691" s="24"/>
      <c r="BR691" s="24"/>
      <c r="BS691" s="24"/>
      <c r="BT691" s="24"/>
      <c r="BU691" s="24"/>
      <c r="BV691" s="24"/>
      <c r="BW691" s="24"/>
      <c r="BX691" s="24"/>
      <c r="BY691" s="24"/>
      <c r="BZ691" s="24"/>
      <c r="CA691" s="24"/>
      <c r="CB691" s="24"/>
      <c r="CC691" s="24"/>
      <c r="CD691" s="24"/>
      <c r="CE691" s="24"/>
      <c r="CF691" s="24"/>
    </row>
    <row r="692" spans="47:84" x14ac:dyDescent="0.15">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c r="CD692" s="24"/>
      <c r="CE692" s="24"/>
      <c r="CF692" s="24"/>
    </row>
    <row r="693" spans="47:84" x14ac:dyDescent="0.15">
      <c r="AU693" s="24"/>
      <c r="AV693" s="24"/>
      <c r="AW693" s="24"/>
      <c r="AX693" s="24"/>
      <c r="AY693" s="24"/>
      <c r="AZ693" s="24"/>
      <c r="BA693" s="24"/>
      <c r="BB693" s="24"/>
      <c r="BC693" s="24"/>
      <c r="BD693" s="24"/>
      <c r="BE693" s="24"/>
      <c r="BF693" s="24"/>
      <c r="BG693" s="24"/>
      <c r="BH693" s="24"/>
      <c r="BI693" s="24"/>
      <c r="BJ693" s="24"/>
      <c r="BK693" s="24"/>
      <c r="BL693" s="24"/>
      <c r="BM693" s="24"/>
      <c r="BN693" s="24"/>
      <c r="BO693" s="24"/>
      <c r="BP693" s="24"/>
      <c r="BQ693" s="24"/>
      <c r="BR693" s="24"/>
      <c r="BS693" s="24"/>
      <c r="BT693" s="24"/>
      <c r="BU693" s="24"/>
      <c r="BV693" s="24"/>
      <c r="BW693" s="24"/>
      <c r="BX693" s="24"/>
      <c r="BY693" s="24"/>
      <c r="BZ693" s="24"/>
      <c r="CA693" s="24"/>
      <c r="CB693" s="24"/>
      <c r="CC693" s="24"/>
      <c r="CD693" s="24"/>
      <c r="CE693" s="24"/>
      <c r="CF693" s="24"/>
    </row>
    <row r="694" spans="47:84" x14ac:dyDescent="0.15">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c r="CD694" s="24"/>
      <c r="CE694" s="24"/>
      <c r="CF694" s="24"/>
    </row>
    <row r="695" spans="47:84" x14ac:dyDescent="0.15">
      <c r="AU695" s="24"/>
      <c r="AV695" s="24"/>
      <c r="AW695" s="24"/>
      <c r="AX695" s="24"/>
      <c r="AY695" s="24"/>
      <c r="AZ695" s="24"/>
      <c r="BA695" s="24"/>
      <c r="BB695" s="24"/>
      <c r="BC695" s="24"/>
      <c r="BD695" s="24"/>
      <c r="BE695" s="24"/>
      <c r="BF695" s="24"/>
      <c r="BG695" s="24"/>
      <c r="BH695" s="24"/>
      <c r="BI695" s="24"/>
      <c r="BJ695" s="24"/>
      <c r="BK695" s="24"/>
      <c r="BL695" s="24"/>
      <c r="BM695" s="24"/>
      <c r="BN695" s="24"/>
      <c r="BO695" s="24"/>
      <c r="BP695" s="24"/>
      <c r="BQ695" s="24"/>
      <c r="BR695" s="24"/>
      <c r="BS695" s="24"/>
      <c r="BT695" s="24"/>
      <c r="BU695" s="24"/>
      <c r="BV695" s="24"/>
      <c r="BW695" s="24"/>
      <c r="BX695" s="24"/>
      <c r="BY695" s="24"/>
      <c r="BZ695" s="24"/>
      <c r="CA695" s="24"/>
      <c r="CB695" s="24"/>
      <c r="CC695" s="24"/>
      <c r="CD695" s="24"/>
      <c r="CE695" s="24"/>
      <c r="CF695" s="24"/>
    </row>
    <row r="696" spans="47:84" x14ac:dyDescent="0.15">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c r="CD696" s="24"/>
      <c r="CE696" s="24"/>
      <c r="CF696" s="24"/>
    </row>
    <row r="697" spans="47:84" x14ac:dyDescent="0.15">
      <c r="AU697" s="24"/>
      <c r="AV697" s="24"/>
      <c r="AW697" s="24"/>
      <c r="AX697" s="24"/>
      <c r="AY697" s="24"/>
      <c r="AZ697" s="24"/>
      <c r="BA697" s="24"/>
      <c r="BB697" s="24"/>
      <c r="BC697" s="24"/>
      <c r="BD697" s="24"/>
      <c r="BE697" s="24"/>
      <c r="BF697" s="24"/>
      <c r="BG697" s="24"/>
      <c r="BH697" s="24"/>
      <c r="BI697" s="24"/>
      <c r="BJ697" s="24"/>
      <c r="BK697" s="24"/>
      <c r="BL697" s="24"/>
      <c r="BM697" s="24"/>
      <c r="BN697" s="24"/>
      <c r="BO697" s="24"/>
      <c r="BP697" s="24"/>
      <c r="BQ697" s="24"/>
      <c r="BR697" s="24"/>
      <c r="BS697" s="24"/>
      <c r="BT697" s="24"/>
      <c r="BU697" s="24"/>
      <c r="BV697" s="24"/>
      <c r="BW697" s="24"/>
      <c r="BX697" s="24"/>
      <c r="BY697" s="24"/>
      <c r="BZ697" s="24"/>
      <c r="CA697" s="24"/>
      <c r="CB697" s="24"/>
      <c r="CC697" s="24"/>
      <c r="CD697" s="24"/>
      <c r="CE697" s="24"/>
      <c r="CF697" s="24"/>
    </row>
    <row r="698" spans="47:84" x14ac:dyDescent="0.15">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c r="CD698" s="24"/>
      <c r="CE698" s="24"/>
      <c r="CF698" s="24"/>
    </row>
    <row r="699" spans="47:84" x14ac:dyDescent="0.15">
      <c r="AU699" s="24"/>
      <c r="AV699" s="24"/>
      <c r="AW699" s="24"/>
      <c r="AX699" s="24"/>
      <c r="AY699" s="24"/>
      <c r="AZ699" s="24"/>
      <c r="BA699" s="24"/>
      <c r="BB699" s="24"/>
      <c r="BC699" s="24"/>
      <c r="BD699" s="24"/>
      <c r="BE699" s="24"/>
      <c r="BF699" s="24"/>
      <c r="BG699" s="24"/>
      <c r="BH699" s="24"/>
      <c r="BI699" s="24"/>
      <c r="BJ699" s="24"/>
      <c r="BK699" s="24"/>
      <c r="BL699" s="24"/>
      <c r="BM699" s="24"/>
      <c r="BN699" s="24"/>
      <c r="BO699" s="24"/>
      <c r="BP699" s="24"/>
      <c r="BQ699" s="24"/>
      <c r="BR699" s="24"/>
      <c r="BS699" s="24"/>
      <c r="BT699" s="24"/>
      <c r="BU699" s="24"/>
      <c r="BV699" s="24"/>
      <c r="BW699" s="24"/>
      <c r="BX699" s="24"/>
      <c r="BY699" s="24"/>
      <c r="BZ699" s="24"/>
      <c r="CA699" s="24"/>
      <c r="CB699" s="24"/>
      <c r="CC699" s="24"/>
      <c r="CD699" s="24"/>
      <c r="CE699" s="24"/>
      <c r="CF699" s="24"/>
    </row>
    <row r="700" spans="47:84" x14ac:dyDescent="0.15">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c r="CD700" s="24"/>
      <c r="CE700" s="24"/>
      <c r="CF700" s="24"/>
    </row>
    <row r="701" spans="47:84" x14ac:dyDescent="0.15">
      <c r="AU701" s="24"/>
      <c r="AV701" s="24"/>
      <c r="AW701" s="24"/>
      <c r="AX701" s="24"/>
      <c r="AY701" s="24"/>
      <c r="AZ701" s="24"/>
      <c r="BA701" s="24"/>
      <c r="BB701" s="24"/>
      <c r="BC701" s="24"/>
      <c r="BD701" s="24"/>
      <c r="BE701" s="24"/>
      <c r="BF701" s="24"/>
      <c r="BG701" s="24"/>
      <c r="BH701" s="24"/>
      <c r="BI701" s="24"/>
      <c r="BJ701" s="24"/>
      <c r="BK701" s="24"/>
      <c r="BL701" s="24"/>
      <c r="BM701" s="24"/>
      <c r="BN701" s="24"/>
      <c r="BO701" s="24"/>
      <c r="BP701" s="24"/>
      <c r="BQ701" s="24"/>
      <c r="BR701" s="24"/>
      <c r="BS701" s="24"/>
      <c r="BT701" s="24"/>
      <c r="BU701" s="24"/>
      <c r="BV701" s="24"/>
      <c r="BW701" s="24"/>
      <c r="BX701" s="24"/>
      <c r="BY701" s="24"/>
      <c r="BZ701" s="24"/>
      <c r="CA701" s="24"/>
      <c r="CB701" s="24"/>
      <c r="CC701" s="24"/>
      <c r="CD701" s="24"/>
      <c r="CE701" s="24"/>
      <c r="CF701" s="24"/>
    </row>
    <row r="702" spans="47:84" x14ac:dyDescent="0.15">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c r="CD702" s="24"/>
      <c r="CE702" s="24"/>
      <c r="CF702" s="24"/>
    </row>
    <row r="703" spans="47:84" x14ac:dyDescent="0.15">
      <c r="AU703" s="24"/>
      <c r="AV703" s="24"/>
      <c r="AW703" s="24"/>
      <c r="AX703" s="24"/>
      <c r="AY703" s="24"/>
      <c r="AZ703" s="24"/>
      <c r="BA703" s="24"/>
      <c r="BB703" s="24"/>
      <c r="BC703" s="24"/>
      <c r="BD703" s="24"/>
      <c r="BE703" s="24"/>
      <c r="BF703" s="24"/>
      <c r="BG703" s="24"/>
      <c r="BH703" s="24"/>
      <c r="BI703" s="24"/>
      <c r="BJ703" s="24"/>
      <c r="BK703" s="24"/>
      <c r="BL703" s="24"/>
      <c r="BM703" s="24"/>
      <c r="BN703" s="24"/>
      <c r="BO703" s="24"/>
      <c r="BP703" s="24"/>
      <c r="BQ703" s="24"/>
      <c r="BR703" s="24"/>
      <c r="BS703" s="24"/>
      <c r="BT703" s="24"/>
      <c r="BU703" s="24"/>
      <c r="BV703" s="24"/>
      <c r="BW703" s="24"/>
      <c r="BX703" s="24"/>
      <c r="BY703" s="24"/>
      <c r="BZ703" s="24"/>
      <c r="CA703" s="24"/>
      <c r="CB703" s="24"/>
      <c r="CC703" s="24"/>
      <c r="CD703" s="24"/>
      <c r="CE703" s="24"/>
      <c r="CF703" s="24"/>
    </row>
    <row r="704" spans="47:84" x14ac:dyDescent="0.15">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c r="CD704" s="24"/>
      <c r="CE704" s="24"/>
      <c r="CF704" s="24"/>
    </row>
    <row r="705" spans="47:84" x14ac:dyDescent="0.15">
      <c r="AU705" s="24"/>
      <c r="AV705" s="24"/>
      <c r="AW705" s="24"/>
      <c r="AX705" s="24"/>
      <c r="AY705" s="24"/>
      <c r="AZ705" s="24"/>
      <c r="BA705" s="24"/>
      <c r="BB705" s="24"/>
      <c r="BC705" s="24"/>
      <c r="BD705" s="24"/>
      <c r="BE705" s="24"/>
      <c r="BF705" s="24"/>
      <c r="BG705" s="24"/>
      <c r="BH705" s="24"/>
      <c r="BI705" s="24"/>
      <c r="BJ705" s="24"/>
      <c r="BK705" s="24"/>
      <c r="BL705" s="24"/>
      <c r="BM705" s="24"/>
      <c r="BN705" s="24"/>
      <c r="BO705" s="24"/>
      <c r="BP705" s="24"/>
      <c r="BQ705" s="24"/>
      <c r="BR705" s="24"/>
      <c r="BS705" s="24"/>
      <c r="BT705" s="24"/>
      <c r="BU705" s="24"/>
      <c r="BV705" s="24"/>
      <c r="BW705" s="24"/>
      <c r="BX705" s="24"/>
      <c r="BY705" s="24"/>
      <c r="BZ705" s="24"/>
      <c r="CA705" s="24"/>
      <c r="CB705" s="24"/>
      <c r="CC705" s="24"/>
      <c r="CD705" s="24"/>
      <c r="CE705" s="24"/>
      <c r="CF705" s="24"/>
    </row>
    <row r="706" spans="47:84" x14ac:dyDescent="0.15">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c r="CD706" s="24"/>
      <c r="CE706" s="24"/>
      <c r="CF706" s="24"/>
    </row>
    <row r="707" spans="47:84" x14ac:dyDescent="0.15">
      <c r="AU707" s="24"/>
      <c r="AV707" s="24"/>
      <c r="AW707" s="24"/>
      <c r="AX707" s="24"/>
      <c r="AY707" s="24"/>
      <c r="AZ707" s="24"/>
      <c r="BA707" s="24"/>
      <c r="BB707" s="24"/>
      <c r="BC707" s="24"/>
      <c r="BD707" s="24"/>
      <c r="BE707" s="24"/>
      <c r="BF707" s="24"/>
      <c r="BG707" s="24"/>
      <c r="BH707" s="24"/>
      <c r="BI707" s="24"/>
      <c r="BJ707" s="24"/>
      <c r="BK707" s="24"/>
      <c r="BL707" s="24"/>
      <c r="BM707" s="24"/>
      <c r="BN707" s="24"/>
      <c r="BO707" s="24"/>
      <c r="BP707" s="24"/>
      <c r="BQ707" s="24"/>
      <c r="BR707" s="24"/>
      <c r="BS707" s="24"/>
      <c r="BT707" s="24"/>
      <c r="BU707" s="24"/>
      <c r="BV707" s="24"/>
      <c r="BW707" s="24"/>
      <c r="BX707" s="24"/>
      <c r="BY707" s="24"/>
      <c r="BZ707" s="24"/>
      <c r="CA707" s="24"/>
      <c r="CB707" s="24"/>
      <c r="CC707" s="24"/>
      <c r="CD707" s="24"/>
      <c r="CE707" s="24"/>
      <c r="CF707" s="24"/>
    </row>
    <row r="708" spans="47:84" x14ac:dyDescent="0.15">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c r="CD708" s="24"/>
      <c r="CE708" s="24"/>
      <c r="CF708" s="24"/>
    </row>
    <row r="709" spans="47:84" x14ac:dyDescent="0.15">
      <c r="AU709" s="24"/>
      <c r="AV709" s="24"/>
      <c r="AW709" s="24"/>
      <c r="AX709" s="24"/>
      <c r="AY709" s="24"/>
      <c r="AZ709" s="24"/>
      <c r="BA709" s="24"/>
      <c r="BB709" s="24"/>
      <c r="BC709" s="24"/>
      <c r="BD709" s="24"/>
      <c r="BE709" s="24"/>
      <c r="BF709" s="24"/>
      <c r="BG709" s="24"/>
      <c r="BH709" s="24"/>
      <c r="BI709" s="24"/>
      <c r="BJ709" s="24"/>
      <c r="BK709" s="24"/>
      <c r="BL709" s="24"/>
      <c r="BM709" s="24"/>
      <c r="BN709" s="24"/>
      <c r="BO709" s="24"/>
      <c r="BP709" s="24"/>
      <c r="BQ709" s="24"/>
      <c r="BR709" s="24"/>
      <c r="BS709" s="24"/>
      <c r="BT709" s="24"/>
      <c r="BU709" s="24"/>
      <c r="BV709" s="24"/>
      <c r="BW709" s="24"/>
      <c r="BX709" s="24"/>
      <c r="BY709" s="24"/>
      <c r="BZ709" s="24"/>
      <c r="CA709" s="24"/>
      <c r="CB709" s="24"/>
      <c r="CC709" s="24"/>
      <c r="CD709" s="24"/>
      <c r="CE709" s="24"/>
      <c r="CF709" s="24"/>
    </row>
    <row r="710" spans="47:84" x14ac:dyDescent="0.15">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c r="CD710" s="24"/>
      <c r="CE710" s="24"/>
      <c r="CF710" s="24"/>
    </row>
    <row r="711" spans="47:84" x14ac:dyDescent="0.15">
      <c r="AU711" s="24"/>
      <c r="AV711" s="24"/>
      <c r="AW711" s="24"/>
      <c r="AX711" s="24"/>
      <c r="AY711" s="24"/>
      <c r="AZ711" s="24"/>
      <c r="BA711" s="24"/>
      <c r="BB711" s="24"/>
      <c r="BC711" s="24"/>
      <c r="BD711" s="24"/>
      <c r="BE711" s="24"/>
      <c r="BF711" s="24"/>
      <c r="BG711" s="24"/>
      <c r="BH711" s="24"/>
      <c r="BI711" s="24"/>
      <c r="BJ711" s="24"/>
      <c r="BK711" s="24"/>
      <c r="BL711" s="24"/>
      <c r="BM711" s="24"/>
      <c r="BN711" s="24"/>
      <c r="BO711" s="24"/>
      <c r="BP711" s="24"/>
      <c r="BQ711" s="24"/>
      <c r="BR711" s="24"/>
      <c r="BS711" s="24"/>
      <c r="BT711" s="24"/>
      <c r="BU711" s="24"/>
      <c r="BV711" s="24"/>
      <c r="BW711" s="24"/>
      <c r="BX711" s="24"/>
      <c r="BY711" s="24"/>
      <c r="BZ711" s="24"/>
      <c r="CA711" s="24"/>
      <c r="CB711" s="24"/>
      <c r="CC711" s="24"/>
      <c r="CD711" s="24"/>
      <c r="CE711" s="24"/>
      <c r="CF711" s="24"/>
    </row>
    <row r="712" spans="47:84" x14ac:dyDescent="0.15">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c r="CD712" s="24"/>
      <c r="CE712" s="24"/>
      <c r="CF712" s="24"/>
    </row>
    <row r="713" spans="47:84" x14ac:dyDescent="0.15">
      <c r="AU713" s="24"/>
      <c r="AV713" s="24"/>
      <c r="AW713" s="24"/>
      <c r="AX713" s="24"/>
      <c r="AY713" s="24"/>
      <c r="AZ713" s="24"/>
      <c r="BA713" s="24"/>
      <c r="BB713" s="24"/>
      <c r="BC713" s="24"/>
      <c r="BD713" s="24"/>
      <c r="BE713" s="24"/>
      <c r="BF713" s="24"/>
      <c r="BG713" s="24"/>
      <c r="BH713" s="24"/>
      <c r="BI713" s="24"/>
      <c r="BJ713" s="24"/>
      <c r="BK713" s="24"/>
      <c r="BL713" s="24"/>
      <c r="BM713" s="24"/>
      <c r="BN713" s="24"/>
      <c r="BO713" s="24"/>
      <c r="BP713" s="24"/>
      <c r="BQ713" s="24"/>
      <c r="BR713" s="24"/>
      <c r="BS713" s="24"/>
      <c r="BT713" s="24"/>
      <c r="BU713" s="24"/>
      <c r="BV713" s="24"/>
      <c r="BW713" s="24"/>
      <c r="BX713" s="24"/>
      <c r="BY713" s="24"/>
      <c r="BZ713" s="24"/>
      <c r="CA713" s="24"/>
      <c r="CB713" s="24"/>
      <c r="CC713" s="24"/>
      <c r="CD713" s="24"/>
      <c r="CE713" s="24"/>
      <c r="CF713" s="24"/>
    </row>
    <row r="714" spans="47:84" x14ac:dyDescent="0.15">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row>
    <row r="715" spans="47:84" x14ac:dyDescent="0.15">
      <c r="AU715" s="24"/>
      <c r="AV715" s="24"/>
      <c r="AW715" s="24"/>
      <c r="AX715" s="24"/>
      <c r="AY715" s="24"/>
      <c r="AZ715" s="24"/>
      <c r="BA715" s="24"/>
      <c r="BB715" s="24"/>
      <c r="BC715" s="24"/>
      <c r="BD715" s="24"/>
      <c r="BE715" s="24"/>
      <c r="BF715" s="24"/>
      <c r="BG715" s="24"/>
      <c r="BH715" s="24"/>
      <c r="BI715" s="24"/>
      <c r="BJ715" s="24"/>
      <c r="BK715" s="24"/>
      <c r="BL715" s="24"/>
      <c r="BM715" s="24"/>
      <c r="BN715" s="24"/>
      <c r="BO715" s="24"/>
      <c r="BP715" s="24"/>
      <c r="BQ715" s="24"/>
      <c r="BR715" s="24"/>
      <c r="BS715" s="24"/>
      <c r="BT715" s="24"/>
      <c r="BU715" s="24"/>
      <c r="BV715" s="24"/>
      <c r="BW715" s="24"/>
      <c r="BX715" s="24"/>
      <c r="BY715" s="24"/>
      <c r="BZ715" s="24"/>
      <c r="CA715" s="24"/>
      <c r="CB715" s="24"/>
      <c r="CC715" s="24"/>
      <c r="CD715" s="24"/>
      <c r="CE715" s="24"/>
      <c r="CF715" s="24"/>
    </row>
    <row r="716" spans="47:84" x14ac:dyDescent="0.15">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c r="CD716" s="24"/>
      <c r="CE716" s="24"/>
      <c r="CF716" s="24"/>
    </row>
    <row r="717" spans="47:84" x14ac:dyDescent="0.15">
      <c r="AU717" s="24"/>
      <c r="AV717" s="24"/>
      <c r="AW717" s="24"/>
      <c r="AX717" s="24"/>
      <c r="AY717" s="24"/>
      <c r="AZ717" s="24"/>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c r="CF717" s="24"/>
    </row>
    <row r="718" spans="47:84" x14ac:dyDescent="0.15">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c r="CF718" s="24"/>
    </row>
    <row r="719" spans="47:84" x14ac:dyDescent="0.15">
      <c r="AU719" s="24"/>
      <c r="AV719" s="24"/>
      <c r="AW719" s="24"/>
      <c r="AX719" s="24"/>
      <c r="AY719" s="24"/>
      <c r="AZ719" s="24"/>
      <c r="BA719" s="24"/>
      <c r="BB719" s="24"/>
      <c r="BC719" s="24"/>
      <c r="BD719" s="24"/>
      <c r="BE719" s="24"/>
      <c r="BF719" s="24"/>
      <c r="BG719" s="24"/>
      <c r="BH719" s="24"/>
      <c r="BI719" s="24"/>
      <c r="BJ719" s="24"/>
      <c r="BK719" s="24"/>
      <c r="BL719" s="24"/>
      <c r="BM719" s="24"/>
      <c r="BN719" s="24"/>
      <c r="BO719" s="24"/>
      <c r="BP719" s="24"/>
      <c r="BQ719" s="24"/>
      <c r="BR719" s="24"/>
      <c r="BS719" s="24"/>
      <c r="BT719" s="24"/>
      <c r="BU719" s="24"/>
      <c r="BV719" s="24"/>
      <c r="BW719" s="24"/>
      <c r="BX719" s="24"/>
      <c r="BY719" s="24"/>
      <c r="BZ719" s="24"/>
      <c r="CA719" s="24"/>
      <c r="CB719" s="24"/>
      <c r="CC719" s="24"/>
      <c r="CD719" s="24"/>
      <c r="CE719" s="24"/>
      <c r="CF719" s="24"/>
    </row>
    <row r="720" spans="47:84" x14ac:dyDescent="0.15">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c r="CF720" s="24"/>
    </row>
    <row r="721" spans="47:84" x14ac:dyDescent="0.15">
      <c r="AU721" s="24"/>
      <c r="AV721" s="24"/>
      <c r="AW721" s="24"/>
      <c r="AX721" s="24"/>
      <c r="AY721" s="24"/>
      <c r="AZ721" s="24"/>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c r="CF721" s="24"/>
    </row>
    <row r="722" spans="47:84" x14ac:dyDescent="0.15">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c r="CF722" s="24"/>
    </row>
    <row r="723" spans="47:84" x14ac:dyDescent="0.15">
      <c r="AU723" s="24"/>
      <c r="AV723" s="24"/>
      <c r="AW723" s="24"/>
      <c r="AX723" s="24"/>
      <c r="AY723" s="24"/>
      <c r="AZ723" s="24"/>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c r="CF723" s="24"/>
    </row>
    <row r="724" spans="47:84" x14ac:dyDescent="0.15">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c r="CF724" s="24"/>
    </row>
    <row r="725" spans="47:84" x14ac:dyDescent="0.15">
      <c r="AU725" s="24"/>
      <c r="AV725" s="24"/>
      <c r="AW725" s="24"/>
      <c r="AX725" s="24"/>
      <c r="AY725" s="24"/>
      <c r="AZ725" s="24"/>
      <c r="BA725" s="24"/>
      <c r="BB725" s="24"/>
      <c r="BC725" s="24"/>
      <c r="BD725" s="24"/>
      <c r="BE725" s="24"/>
      <c r="BF725" s="24"/>
      <c r="BG725" s="24"/>
      <c r="BH725" s="24"/>
      <c r="BI725" s="24"/>
      <c r="BJ725" s="24"/>
      <c r="BK725" s="24"/>
      <c r="BL725" s="24"/>
      <c r="BM725" s="24"/>
      <c r="BN725" s="24"/>
      <c r="BO725" s="24"/>
      <c r="BP725" s="24"/>
      <c r="BQ725" s="24"/>
      <c r="BR725" s="24"/>
      <c r="BS725" s="24"/>
      <c r="BT725" s="24"/>
      <c r="BU725" s="24"/>
      <c r="BV725" s="24"/>
      <c r="BW725" s="24"/>
      <c r="BX725" s="24"/>
      <c r="BY725" s="24"/>
      <c r="BZ725" s="24"/>
      <c r="CA725" s="24"/>
      <c r="CB725" s="24"/>
      <c r="CC725" s="24"/>
      <c r="CD725" s="24"/>
      <c r="CE725" s="24"/>
      <c r="CF725" s="24"/>
    </row>
    <row r="726" spans="47:84" x14ac:dyDescent="0.15">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c r="CF726" s="24"/>
    </row>
    <row r="727" spans="47:84" x14ac:dyDescent="0.15">
      <c r="AU727" s="24"/>
      <c r="AV727" s="24"/>
      <c r="AW727" s="24"/>
      <c r="AX727" s="24"/>
      <c r="AY727" s="24"/>
      <c r="AZ727" s="24"/>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c r="CF727" s="24"/>
    </row>
    <row r="728" spans="47:84" x14ac:dyDescent="0.15">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c r="CF728" s="24"/>
    </row>
    <row r="729" spans="47:84" x14ac:dyDescent="0.15">
      <c r="AU729" s="24"/>
      <c r="AV729" s="24"/>
      <c r="AW729" s="24"/>
      <c r="AX729" s="24"/>
      <c r="AY729" s="24"/>
      <c r="AZ729" s="24"/>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c r="CF729" s="24"/>
    </row>
    <row r="730" spans="47:84" x14ac:dyDescent="0.15">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c r="CF730" s="24"/>
    </row>
    <row r="731" spans="47:84" x14ac:dyDescent="0.15">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c r="CF731" s="24"/>
    </row>
    <row r="732" spans="47:84" x14ac:dyDescent="0.15">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c r="CF732" s="24"/>
    </row>
    <row r="733" spans="47:84" x14ac:dyDescent="0.15">
      <c r="AU733" s="24"/>
      <c r="AV733" s="24"/>
      <c r="AW733" s="24"/>
      <c r="AX733" s="24"/>
      <c r="AY733" s="24"/>
      <c r="AZ733" s="24"/>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c r="CF733" s="24"/>
    </row>
    <row r="734" spans="47:84" x14ac:dyDescent="0.15">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c r="CF734" s="24"/>
    </row>
    <row r="735" spans="47:84" x14ac:dyDescent="0.15">
      <c r="AU735" s="24"/>
      <c r="AV735" s="24"/>
      <c r="AW735" s="24"/>
      <c r="AX735" s="24"/>
      <c r="AY735" s="24"/>
      <c r="AZ735" s="24"/>
      <c r="BA735" s="24"/>
      <c r="BB735" s="24"/>
      <c r="BC735" s="24"/>
      <c r="BD735" s="24"/>
      <c r="BE735" s="24"/>
      <c r="BF735" s="24"/>
      <c r="BG735" s="24"/>
      <c r="BH735" s="24"/>
      <c r="BI735" s="24"/>
      <c r="BJ735" s="24"/>
      <c r="BK735" s="24"/>
      <c r="BL735" s="24"/>
      <c r="BM735" s="24"/>
      <c r="BN735" s="24"/>
      <c r="BO735" s="24"/>
      <c r="BP735" s="24"/>
      <c r="BQ735" s="24"/>
      <c r="BR735" s="24"/>
      <c r="BS735" s="24"/>
      <c r="BT735" s="24"/>
      <c r="BU735" s="24"/>
      <c r="BV735" s="24"/>
      <c r="BW735" s="24"/>
      <c r="BX735" s="24"/>
      <c r="BY735" s="24"/>
      <c r="BZ735" s="24"/>
      <c r="CA735" s="24"/>
      <c r="CB735" s="24"/>
      <c r="CC735" s="24"/>
      <c r="CD735" s="24"/>
      <c r="CE735" s="24"/>
      <c r="CF735" s="24"/>
    </row>
    <row r="736" spans="47:84" x14ac:dyDescent="0.15">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c r="CF736" s="24"/>
    </row>
    <row r="737" spans="47:84" x14ac:dyDescent="0.15">
      <c r="AU737" s="24"/>
      <c r="AV737" s="24"/>
      <c r="AW737" s="24"/>
      <c r="AX737" s="24"/>
      <c r="AY737" s="24"/>
      <c r="AZ737" s="24"/>
      <c r="BA737" s="24"/>
      <c r="BB737" s="24"/>
      <c r="BC737" s="24"/>
      <c r="BD737" s="24"/>
      <c r="BE737" s="24"/>
      <c r="BF737" s="24"/>
      <c r="BG737" s="24"/>
      <c r="BH737" s="24"/>
      <c r="BI737" s="24"/>
      <c r="BJ737" s="24"/>
      <c r="BK737" s="24"/>
      <c r="BL737" s="24"/>
      <c r="BM737" s="24"/>
      <c r="BN737" s="24"/>
      <c r="BO737" s="24"/>
      <c r="BP737" s="24"/>
      <c r="BQ737" s="24"/>
      <c r="BR737" s="24"/>
      <c r="BS737" s="24"/>
      <c r="BT737" s="24"/>
      <c r="BU737" s="24"/>
      <c r="BV737" s="24"/>
      <c r="BW737" s="24"/>
      <c r="BX737" s="24"/>
      <c r="BY737" s="24"/>
      <c r="BZ737" s="24"/>
      <c r="CA737" s="24"/>
      <c r="CB737" s="24"/>
      <c r="CC737" s="24"/>
      <c r="CD737" s="24"/>
      <c r="CE737" s="24"/>
      <c r="CF737" s="24"/>
    </row>
    <row r="738" spans="47:84" x14ac:dyDescent="0.15">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c r="CF738" s="24"/>
    </row>
    <row r="739" spans="47:84" x14ac:dyDescent="0.15">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row>
    <row r="740" spans="47:84" x14ac:dyDescent="0.15">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c r="CF740" s="24"/>
    </row>
    <row r="741" spans="47:84" x14ac:dyDescent="0.15">
      <c r="AU741" s="24"/>
      <c r="AV741" s="24"/>
      <c r="AW741" s="24"/>
      <c r="AX741" s="24"/>
      <c r="AY741" s="24"/>
      <c r="AZ741" s="24"/>
      <c r="BA741" s="24"/>
      <c r="BB741" s="24"/>
      <c r="BC741" s="24"/>
      <c r="BD741" s="24"/>
      <c r="BE741" s="24"/>
      <c r="BF741" s="24"/>
      <c r="BG741" s="24"/>
      <c r="BH741" s="24"/>
      <c r="BI741" s="24"/>
      <c r="BJ741" s="24"/>
      <c r="BK741" s="24"/>
      <c r="BL741" s="24"/>
      <c r="BM741" s="24"/>
      <c r="BN741" s="24"/>
      <c r="BO741" s="24"/>
      <c r="BP741" s="24"/>
      <c r="BQ741" s="24"/>
      <c r="BR741" s="24"/>
      <c r="BS741" s="24"/>
      <c r="BT741" s="24"/>
      <c r="BU741" s="24"/>
      <c r="BV741" s="24"/>
      <c r="BW741" s="24"/>
      <c r="BX741" s="24"/>
      <c r="BY741" s="24"/>
      <c r="BZ741" s="24"/>
      <c r="CA741" s="24"/>
      <c r="CB741" s="24"/>
      <c r="CC741" s="24"/>
      <c r="CD741" s="24"/>
      <c r="CE741" s="24"/>
      <c r="CF741" s="24"/>
    </row>
    <row r="742" spans="47:84" x14ac:dyDescent="0.15">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c r="CF742" s="24"/>
    </row>
    <row r="743" spans="47:84" x14ac:dyDescent="0.15">
      <c r="AU743" s="24"/>
      <c r="AV743" s="24"/>
      <c r="AW743" s="24"/>
      <c r="AX743" s="24"/>
      <c r="AY743" s="24"/>
      <c r="AZ743" s="24"/>
      <c r="BA743" s="24"/>
      <c r="BB743" s="24"/>
      <c r="BC743" s="24"/>
      <c r="BD743" s="24"/>
      <c r="BE743" s="24"/>
      <c r="BF743" s="24"/>
      <c r="BG743" s="24"/>
      <c r="BH743" s="24"/>
      <c r="BI743" s="24"/>
      <c r="BJ743" s="24"/>
      <c r="BK743" s="24"/>
      <c r="BL743" s="24"/>
      <c r="BM743" s="24"/>
      <c r="BN743" s="24"/>
      <c r="BO743" s="24"/>
      <c r="BP743" s="24"/>
      <c r="BQ743" s="24"/>
      <c r="BR743" s="24"/>
      <c r="BS743" s="24"/>
      <c r="BT743" s="24"/>
      <c r="BU743" s="24"/>
      <c r="BV743" s="24"/>
      <c r="BW743" s="24"/>
      <c r="BX743" s="24"/>
      <c r="BY743" s="24"/>
      <c r="BZ743" s="24"/>
      <c r="CA743" s="24"/>
      <c r="CB743" s="24"/>
      <c r="CC743" s="24"/>
      <c r="CD743" s="24"/>
      <c r="CE743" s="24"/>
      <c r="CF743" s="24"/>
    </row>
    <row r="744" spans="47:84" x14ac:dyDescent="0.15">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c r="CF744" s="24"/>
    </row>
    <row r="745" spans="47:84" x14ac:dyDescent="0.15">
      <c r="AU745" s="24"/>
      <c r="AV745" s="24"/>
      <c r="AW745" s="24"/>
      <c r="AX745" s="24"/>
      <c r="AY745" s="24"/>
      <c r="AZ745" s="24"/>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A745" s="24"/>
      <c r="CB745" s="24"/>
      <c r="CC745" s="24"/>
      <c r="CD745" s="24"/>
      <c r="CE745" s="24"/>
      <c r="CF745" s="24"/>
    </row>
    <row r="746" spans="47:84" x14ac:dyDescent="0.15">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4"/>
      <c r="BU746" s="24"/>
      <c r="BV746" s="24"/>
      <c r="BW746" s="24"/>
      <c r="BX746" s="24"/>
      <c r="BY746" s="24"/>
      <c r="BZ746" s="24"/>
      <c r="CA746" s="24"/>
      <c r="CB746" s="24"/>
      <c r="CC746" s="24"/>
      <c r="CD746" s="24"/>
      <c r="CE746" s="24"/>
      <c r="CF746" s="24"/>
    </row>
    <row r="747" spans="47:84" x14ac:dyDescent="0.15">
      <c r="AU747" s="24"/>
      <c r="AV747" s="24"/>
      <c r="AW747" s="24"/>
      <c r="AX747" s="24"/>
      <c r="AY747" s="24"/>
      <c r="AZ747" s="24"/>
      <c r="BA747" s="24"/>
      <c r="BB747" s="24"/>
      <c r="BC747" s="24"/>
      <c r="BD747" s="24"/>
      <c r="BE747" s="24"/>
      <c r="BF747" s="24"/>
      <c r="BG747" s="24"/>
      <c r="BH747" s="24"/>
      <c r="BI747" s="24"/>
      <c r="BJ747" s="24"/>
      <c r="BK747" s="24"/>
      <c r="BL747" s="24"/>
      <c r="BM747" s="24"/>
      <c r="BN747" s="24"/>
      <c r="BO747" s="24"/>
      <c r="BP747" s="24"/>
      <c r="BQ747" s="24"/>
      <c r="BR747" s="24"/>
      <c r="BS747" s="24"/>
      <c r="BT747" s="24"/>
      <c r="BU747" s="24"/>
      <c r="BV747" s="24"/>
      <c r="BW747" s="24"/>
      <c r="BX747" s="24"/>
      <c r="BY747" s="24"/>
      <c r="BZ747" s="24"/>
      <c r="CA747" s="24"/>
      <c r="CB747" s="24"/>
      <c r="CC747" s="24"/>
      <c r="CD747" s="24"/>
      <c r="CE747" s="24"/>
      <c r="CF747" s="24"/>
    </row>
    <row r="748" spans="47:84" x14ac:dyDescent="0.15">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c r="CF748" s="24"/>
    </row>
    <row r="749" spans="47:84" x14ac:dyDescent="0.15">
      <c r="AU749" s="24"/>
      <c r="AV749" s="24"/>
      <c r="AW749" s="24"/>
      <c r="AX749" s="24"/>
      <c r="AY749" s="24"/>
      <c r="AZ749" s="24"/>
      <c r="BA749" s="24"/>
      <c r="BB749" s="24"/>
      <c r="BC749" s="24"/>
      <c r="BD749" s="24"/>
      <c r="BE749" s="24"/>
      <c r="BF749" s="24"/>
      <c r="BG749" s="24"/>
      <c r="BH749" s="24"/>
      <c r="BI749" s="24"/>
      <c r="BJ749" s="24"/>
      <c r="BK749" s="24"/>
      <c r="BL749" s="24"/>
      <c r="BM749" s="24"/>
      <c r="BN749" s="24"/>
      <c r="BO749" s="24"/>
      <c r="BP749" s="24"/>
      <c r="BQ749" s="24"/>
      <c r="BR749" s="24"/>
      <c r="BS749" s="24"/>
      <c r="BT749" s="24"/>
      <c r="BU749" s="24"/>
      <c r="BV749" s="24"/>
      <c r="BW749" s="24"/>
      <c r="BX749" s="24"/>
      <c r="BY749" s="24"/>
      <c r="BZ749" s="24"/>
      <c r="CA749" s="24"/>
      <c r="CB749" s="24"/>
      <c r="CC749" s="24"/>
      <c r="CD749" s="24"/>
      <c r="CE749" s="24"/>
      <c r="CF749" s="24"/>
    </row>
    <row r="750" spans="47:84" x14ac:dyDescent="0.15">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c r="CF750" s="24"/>
    </row>
    <row r="751" spans="47:84" x14ac:dyDescent="0.15">
      <c r="AU751" s="24"/>
      <c r="AV751" s="24"/>
      <c r="AW751" s="24"/>
      <c r="AX751" s="24"/>
      <c r="AY751" s="24"/>
      <c r="AZ751" s="24"/>
      <c r="BA751" s="24"/>
      <c r="BB751" s="24"/>
      <c r="BC751" s="24"/>
      <c r="BD751" s="24"/>
      <c r="BE751" s="24"/>
      <c r="BF751" s="24"/>
      <c r="BG751" s="24"/>
      <c r="BH751" s="24"/>
      <c r="BI751" s="24"/>
      <c r="BJ751" s="24"/>
      <c r="BK751" s="24"/>
      <c r="BL751" s="24"/>
      <c r="BM751" s="24"/>
      <c r="BN751" s="24"/>
      <c r="BO751" s="24"/>
      <c r="BP751" s="24"/>
      <c r="BQ751" s="24"/>
      <c r="BR751" s="24"/>
      <c r="BS751" s="24"/>
      <c r="BT751" s="24"/>
      <c r="BU751" s="24"/>
      <c r="BV751" s="24"/>
      <c r="BW751" s="24"/>
      <c r="BX751" s="24"/>
      <c r="BY751" s="24"/>
      <c r="BZ751" s="24"/>
      <c r="CA751" s="24"/>
      <c r="CB751" s="24"/>
      <c r="CC751" s="24"/>
      <c r="CD751" s="24"/>
      <c r="CE751" s="24"/>
      <c r="CF751" s="24"/>
    </row>
    <row r="752" spans="47:84" x14ac:dyDescent="0.15">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c r="CF752" s="24"/>
    </row>
    <row r="753" spans="47:84" x14ac:dyDescent="0.15">
      <c r="AU753" s="24"/>
      <c r="AV753" s="24"/>
      <c r="AW753" s="24"/>
      <c r="AX753" s="24"/>
      <c r="AY753" s="24"/>
      <c r="AZ753" s="24"/>
      <c r="BA753" s="24"/>
      <c r="BB753" s="24"/>
      <c r="BC753" s="24"/>
      <c r="BD753" s="24"/>
      <c r="BE753" s="24"/>
      <c r="BF753" s="24"/>
      <c r="BG753" s="24"/>
      <c r="BH753" s="24"/>
      <c r="BI753" s="24"/>
      <c r="BJ753" s="24"/>
      <c r="BK753" s="24"/>
      <c r="BL753" s="24"/>
      <c r="BM753" s="24"/>
      <c r="BN753" s="24"/>
      <c r="BO753" s="24"/>
      <c r="BP753" s="24"/>
      <c r="BQ753" s="24"/>
      <c r="BR753" s="24"/>
      <c r="BS753" s="24"/>
      <c r="BT753" s="24"/>
      <c r="BU753" s="24"/>
      <c r="BV753" s="24"/>
      <c r="BW753" s="24"/>
      <c r="BX753" s="24"/>
      <c r="BY753" s="24"/>
      <c r="BZ753" s="24"/>
      <c r="CA753" s="24"/>
      <c r="CB753" s="24"/>
      <c r="CC753" s="24"/>
      <c r="CD753" s="24"/>
      <c r="CE753" s="24"/>
      <c r="CF753" s="24"/>
    </row>
    <row r="754" spans="47:84" x14ac:dyDescent="0.15">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c r="CF754" s="24"/>
    </row>
    <row r="755" spans="47:84" x14ac:dyDescent="0.15">
      <c r="AU755" s="24"/>
      <c r="AV755" s="24"/>
      <c r="AW755" s="24"/>
      <c r="AX755" s="24"/>
      <c r="AY755" s="24"/>
      <c r="AZ755" s="24"/>
      <c r="BA755" s="24"/>
      <c r="BB755" s="24"/>
      <c r="BC755" s="24"/>
      <c r="BD755" s="24"/>
      <c r="BE755" s="24"/>
      <c r="BF755" s="24"/>
      <c r="BG755" s="24"/>
      <c r="BH755" s="24"/>
      <c r="BI755" s="24"/>
      <c r="BJ755" s="24"/>
      <c r="BK755" s="24"/>
      <c r="BL755" s="24"/>
      <c r="BM755" s="24"/>
      <c r="BN755" s="24"/>
      <c r="BO755" s="24"/>
      <c r="BP755" s="24"/>
      <c r="BQ755" s="24"/>
      <c r="BR755" s="24"/>
      <c r="BS755" s="24"/>
      <c r="BT755" s="24"/>
      <c r="BU755" s="24"/>
      <c r="BV755" s="24"/>
      <c r="BW755" s="24"/>
      <c r="BX755" s="24"/>
      <c r="BY755" s="24"/>
      <c r="BZ755" s="24"/>
      <c r="CA755" s="24"/>
      <c r="CB755" s="24"/>
      <c r="CC755" s="24"/>
      <c r="CD755" s="24"/>
      <c r="CE755" s="24"/>
      <c r="CF755" s="24"/>
    </row>
    <row r="756" spans="47:84" x14ac:dyDescent="0.15">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c r="CF756" s="24"/>
    </row>
    <row r="757" spans="47:84" x14ac:dyDescent="0.15">
      <c r="AU757" s="24"/>
      <c r="AV757" s="24"/>
      <c r="AW757" s="24"/>
      <c r="AX757" s="24"/>
      <c r="AY757" s="24"/>
      <c r="AZ757" s="24"/>
      <c r="BA757" s="24"/>
      <c r="BB757" s="24"/>
      <c r="BC757" s="24"/>
      <c r="BD757" s="24"/>
      <c r="BE757" s="24"/>
      <c r="BF757" s="24"/>
      <c r="BG757" s="24"/>
      <c r="BH757" s="24"/>
      <c r="BI757" s="24"/>
      <c r="BJ757" s="24"/>
      <c r="BK757" s="24"/>
      <c r="BL757" s="24"/>
      <c r="BM757" s="24"/>
      <c r="BN757" s="24"/>
      <c r="BO757" s="24"/>
      <c r="BP757" s="24"/>
      <c r="BQ757" s="24"/>
      <c r="BR757" s="24"/>
      <c r="BS757" s="24"/>
      <c r="BT757" s="24"/>
      <c r="BU757" s="24"/>
      <c r="BV757" s="24"/>
      <c r="BW757" s="24"/>
      <c r="BX757" s="24"/>
      <c r="BY757" s="24"/>
      <c r="BZ757" s="24"/>
      <c r="CA757" s="24"/>
      <c r="CB757" s="24"/>
      <c r="CC757" s="24"/>
      <c r="CD757" s="24"/>
      <c r="CE757" s="24"/>
      <c r="CF757" s="24"/>
    </row>
    <row r="758" spans="47:84" x14ac:dyDescent="0.15">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4"/>
      <c r="BU758" s="24"/>
      <c r="BV758" s="24"/>
      <c r="BW758" s="24"/>
      <c r="BX758" s="24"/>
      <c r="BY758" s="24"/>
      <c r="BZ758" s="24"/>
      <c r="CA758" s="24"/>
      <c r="CB758" s="24"/>
      <c r="CC758" s="24"/>
      <c r="CD758" s="24"/>
      <c r="CE758" s="24"/>
      <c r="CF758" s="24"/>
    </row>
    <row r="759" spans="47:84" x14ac:dyDescent="0.15">
      <c r="AU759" s="24"/>
      <c r="AV759" s="24"/>
      <c r="AW759" s="24"/>
      <c r="AX759" s="24"/>
      <c r="AY759" s="24"/>
      <c r="AZ759" s="24"/>
      <c r="BA759" s="24"/>
      <c r="BB759" s="24"/>
      <c r="BC759" s="24"/>
      <c r="BD759" s="24"/>
      <c r="BE759" s="24"/>
      <c r="BF759" s="24"/>
      <c r="BG759" s="24"/>
      <c r="BH759" s="24"/>
      <c r="BI759" s="24"/>
      <c r="BJ759" s="24"/>
      <c r="BK759" s="24"/>
      <c r="BL759" s="24"/>
      <c r="BM759" s="24"/>
      <c r="BN759" s="24"/>
      <c r="BO759" s="24"/>
      <c r="BP759" s="24"/>
      <c r="BQ759" s="24"/>
      <c r="BR759" s="24"/>
      <c r="BS759" s="24"/>
      <c r="BT759" s="24"/>
      <c r="BU759" s="24"/>
      <c r="BV759" s="24"/>
      <c r="BW759" s="24"/>
      <c r="BX759" s="24"/>
      <c r="BY759" s="24"/>
      <c r="BZ759" s="24"/>
      <c r="CA759" s="24"/>
      <c r="CB759" s="24"/>
      <c r="CC759" s="24"/>
      <c r="CD759" s="24"/>
      <c r="CE759" s="24"/>
      <c r="CF759" s="24"/>
    </row>
    <row r="760" spans="47:84" x14ac:dyDescent="0.15">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c r="CF760" s="24"/>
    </row>
    <row r="761" spans="47:84" x14ac:dyDescent="0.15">
      <c r="AU761" s="24"/>
      <c r="AV761" s="24"/>
      <c r="AW761" s="24"/>
      <c r="AX761" s="24"/>
      <c r="AY761" s="24"/>
      <c r="AZ761" s="24"/>
      <c r="BA761" s="24"/>
      <c r="BB761" s="24"/>
      <c r="BC761" s="24"/>
      <c r="BD761" s="24"/>
      <c r="BE761" s="24"/>
      <c r="BF761" s="24"/>
      <c r="BG761" s="24"/>
      <c r="BH761" s="24"/>
      <c r="BI761" s="24"/>
      <c r="BJ761" s="24"/>
      <c r="BK761" s="24"/>
      <c r="BL761" s="24"/>
      <c r="BM761" s="24"/>
      <c r="BN761" s="24"/>
      <c r="BO761" s="24"/>
      <c r="BP761" s="24"/>
      <c r="BQ761" s="24"/>
      <c r="BR761" s="24"/>
      <c r="BS761" s="24"/>
      <c r="BT761" s="24"/>
      <c r="BU761" s="24"/>
      <c r="BV761" s="24"/>
      <c r="BW761" s="24"/>
      <c r="BX761" s="24"/>
      <c r="BY761" s="24"/>
      <c r="BZ761" s="24"/>
      <c r="CA761" s="24"/>
      <c r="CB761" s="24"/>
      <c r="CC761" s="24"/>
      <c r="CD761" s="24"/>
      <c r="CE761" s="24"/>
      <c r="CF761" s="24"/>
    </row>
    <row r="762" spans="47:84" x14ac:dyDescent="0.15">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c r="CF762" s="24"/>
    </row>
    <row r="763" spans="47:84" x14ac:dyDescent="0.15">
      <c r="AU763" s="24"/>
      <c r="AV763" s="24"/>
      <c r="AW763" s="24"/>
      <c r="AX763" s="24"/>
      <c r="AY763" s="24"/>
      <c r="AZ763" s="24"/>
      <c r="BA763" s="24"/>
      <c r="BB763" s="24"/>
      <c r="BC763" s="24"/>
      <c r="BD763" s="24"/>
      <c r="BE763" s="24"/>
      <c r="BF763" s="24"/>
      <c r="BG763" s="24"/>
      <c r="BH763" s="24"/>
      <c r="BI763" s="24"/>
      <c r="BJ763" s="24"/>
      <c r="BK763" s="24"/>
      <c r="BL763" s="24"/>
      <c r="BM763" s="24"/>
      <c r="BN763" s="24"/>
      <c r="BO763" s="24"/>
      <c r="BP763" s="24"/>
      <c r="BQ763" s="24"/>
      <c r="BR763" s="24"/>
      <c r="BS763" s="24"/>
      <c r="BT763" s="24"/>
      <c r="BU763" s="24"/>
      <c r="BV763" s="24"/>
      <c r="BW763" s="24"/>
      <c r="BX763" s="24"/>
      <c r="BY763" s="24"/>
      <c r="BZ763" s="24"/>
      <c r="CA763" s="24"/>
      <c r="CB763" s="24"/>
      <c r="CC763" s="24"/>
      <c r="CD763" s="24"/>
      <c r="CE763" s="24"/>
      <c r="CF763" s="24"/>
    </row>
    <row r="764" spans="47:84" x14ac:dyDescent="0.15">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row>
    <row r="765" spans="47:84" x14ac:dyDescent="0.15">
      <c r="AU765" s="24"/>
      <c r="AV765" s="24"/>
      <c r="AW765" s="24"/>
      <c r="AX765" s="24"/>
      <c r="AY765" s="24"/>
      <c r="AZ765" s="24"/>
      <c r="BA765" s="24"/>
      <c r="BB765" s="24"/>
      <c r="BC765" s="24"/>
      <c r="BD765" s="24"/>
      <c r="BE765" s="24"/>
      <c r="BF765" s="24"/>
      <c r="BG765" s="24"/>
      <c r="BH765" s="24"/>
      <c r="BI765" s="24"/>
      <c r="BJ765" s="24"/>
      <c r="BK765" s="24"/>
      <c r="BL765" s="24"/>
      <c r="BM765" s="24"/>
      <c r="BN765" s="24"/>
      <c r="BO765" s="24"/>
      <c r="BP765" s="24"/>
      <c r="BQ765" s="24"/>
      <c r="BR765" s="24"/>
      <c r="BS765" s="24"/>
      <c r="BT765" s="24"/>
      <c r="BU765" s="24"/>
      <c r="BV765" s="24"/>
      <c r="BW765" s="24"/>
      <c r="BX765" s="24"/>
      <c r="BY765" s="24"/>
      <c r="BZ765" s="24"/>
      <c r="CA765" s="24"/>
      <c r="CB765" s="24"/>
      <c r="CC765" s="24"/>
      <c r="CD765" s="24"/>
      <c r="CE765" s="24"/>
      <c r="CF765" s="24"/>
    </row>
    <row r="766" spans="47:84" x14ac:dyDescent="0.15">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c r="CF766" s="24"/>
    </row>
    <row r="767" spans="47:84" x14ac:dyDescent="0.15">
      <c r="AU767" s="24"/>
      <c r="AV767" s="24"/>
      <c r="AW767" s="24"/>
      <c r="AX767" s="24"/>
      <c r="AY767" s="24"/>
      <c r="AZ767" s="24"/>
      <c r="BA767" s="24"/>
      <c r="BB767" s="24"/>
      <c r="BC767" s="24"/>
      <c r="BD767" s="24"/>
      <c r="BE767" s="24"/>
      <c r="BF767" s="24"/>
      <c r="BG767" s="24"/>
      <c r="BH767" s="24"/>
      <c r="BI767" s="24"/>
      <c r="BJ767" s="24"/>
      <c r="BK767" s="24"/>
      <c r="BL767" s="24"/>
      <c r="BM767" s="24"/>
      <c r="BN767" s="24"/>
      <c r="BO767" s="24"/>
      <c r="BP767" s="24"/>
      <c r="BQ767" s="24"/>
      <c r="BR767" s="24"/>
      <c r="BS767" s="24"/>
      <c r="BT767" s="24"/>
      <c r="BU767" s="24"/>
      <c r="BV767" s="24"/>
      <c r="BW767" s="24"/>
      <c r="BX767" s="24"/>
      <c r="BY767" s="24"/>
      <c r="BZ767" s="24"/>
      <c r="CA767" s="24"/>
      <c r="CB767" s="24"/>
      <c r="CC767" s="24"/>
      <c r="CD767" s="24"/>
      <c r="CE767" s="24"/>
      <c r="CF767" s="24"/>
    </row>
    <row r="768" spans="47:84" x14ac:dyDescent="0.15">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c r="CF768" s="24"/>
    </row>
    <row r="769" spans="47:84" x14ac:dyDescent="0.15">
      <c r="AU769" s="24"/>
      <c r="AV769" s="24"/>
      <c r="AW769" s="24"/>
      <c r="AX769" s="24"/>
      <c r="AY769" s="24"/>
      <c r="AZ769" s="24"/>
      <c r="BA769" s="24"/>
      <c r="BB769" s="24"/>
      <c r="BC769" s="24"/>
      <c r="BD769" s="24"/>
      <c r="BE769" s="24"/>
      <c r="BF769" s="24"/>
      <c r="BG769" s="24"/>
      <c r="BH769" s="24"/>
      <c r="BI769" s="24"/>
      <c r="BJ769" s="24"/>
      <c r="BK769" s="24"/>
      <c r="BL769" s="24"/>
      <c r="BM769" s="24"/>
      <c r="BN769" s="24"/>
      <c r="BO769" s="24"/>
      <c r="BP769" s="24"/>
      <c r="BQ769" s="24"/>
      <c r="BR769" s="24"/>
      <c r="BS769" s="24"/>
      <c r="BT769" s="24"/>
      <c r="BU769" s="24"/>
      <c r="BV769" s="24"/>
      <c r="BW769" s="24"/>
      <c r="BX769" s="24"/>
      <c r="BY769" s="24"/>
      <c r="BZ769" s="24"/>
      <c r="CA769" s="24"/>
      <c r="CB769" s="24"/>
      <c r="CC769" s="24"/>
      <c r="CD769" s="24"/>
      <c r="CE769" s="24"/>
      <c r="CF769" s="24"/>
    </row>
    <row r="770" spans="47:84" x14ac:dyDescent="0.15">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c r="CF770" s="24"/>
    </row>
    <row r="771" spans="47:84" x14ac:dyDescent="0.15">
      <c r="AU771" s="24"/>
      <c r="AV771" s="24"/>
      <c r="AW771" s="24"/>
      <c r="AX771" s="24"/>
      <c r="AY771" s="24"/>
      <c r="AZ771" s="24"/>
      <c r="BA771" s="24"/>
      <c r="BB771" s="24"/>
      <c r="BC771" s="24"/>
      <c r="BD771" s="24"/>
      <c r="BE771" s="24"/>
      <c r="BF771" s="24"/>
      <c r="BG771" s="24"/>
      <c r="BH771" s="24"/>
      <c r="BI771" s="24"/>
      <c r="BJ771" s="24"/>
      <c r="BK771" s="24"/>
      <c r="BL771" s="24"/>
      <c r="BM771" s="24"/>
      <c r="BN771" s="24"/>
      <c r="BO771" s="24"/>
      <c r="BP771" s="24"/>
      <c r="BQ771" s="24"/>
      <c r="BR771" s="24"/>
      <c r="BS771" s="24"/>
      <c r="BT771" s="24"/>
      <c r="BU771" s="24"/>
      <c r="BV771" s="24"/>
      <c r="BW771" s="24"/>
      <c r="BX771" s="24"/>
      <c r="BY771" s="24"/>
      <c r="BZ771" s="24"/>
      <c r="CA771" s="24"/>
      <c r="CB771" s="24"/>
      <c r="CC771" s="24"/>
      <c r="CD771" s="24"/>
      <c r="CE771" s="24"/>
      <c r="CF771" s="24"/>
    </row>
    <row r="772" spans="47:84" x14ac:dyDescent="0.15">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c r="CF772" s="24"/>
    </row>
    <row r="773" spans="47:84" x14ac:dyDescent="0.15">
      <c r="AU773" s="24"/>
      <c r="AV773" s="24"/>
      <c r="AW773" s="24"/>
      <c r="AX773" s="24"/>
      <c r="AY773" s="24"/>
      <c r="AZ773" s="24"/>
      <c r="BA773" s="24"/>
      <c r="BB773" s="24"/>
      <c r="BC773" s="24"/>
      <c r="BD773" s="24"/>
      <c r="BE773" s="24"/>
      <c r="BF773" s="24"/>
      <c r="BG773" s="24"/>
      <c r="BH773" s="24"/>
      <c r="BI773" s="24"/>
      <c r="BJ773" s="24"/>
      <c r="BK773" s="24"/>
      <c r="BL773" s="24"/>
      <c r="BM773" s="24"/>
      <c r="BN773" s="24"/>
      <c r="BO773" s="24"/>
      <c r="BP773" s="24"/>
      <c r="BQ773" s="24"/>
      <c r="BR773" s="24"/>
      <c r="BS773" s="24"/>
      <c r="BT773" s="24"/>
      <c r="BU773" s="24"/>
      <c r="BV773" s="24"/>
      <c r="BW773" s="24"/>
      <c r="BX773" s="24"/>
      <c r="BY773" s="24"/>
      <c r="BZ773" s="24"/>
      <c r="CA773" s="24"/>
      <c r="CB773" s="24"/>
      <c r="CC773" s="24"/>
      <c r="CD773" s="24"/>
      <c r="CE773" s="24"/>
      <c r="CF773" s="24"/>
    </row>
    <row r="774" spans="47:84" x14ac:dyDescent="0.15">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c r="CF774" s="24"/>
    </row>
    <row r="775" spans="47:84" x14ac:dyDescent="0.15">
      <c r="AU775" s="24"/>
      <c r="AV775" s="24"/>
      <c r="AW775" s="24"/>
      <c r="AX775" s="24"/>
      <c r="AY775" s="24"/>
      <c r="AZ775" s="24"/>
      <c r="BA775" s="24"/>
      <c r="BB775" s="24"/>
      <c r="BC775" s="24"/>
      <c r="BD775" s="24"/>
      <c r="BE775" s="24"/>
      <c r="BF775" s="24"/>
      <c r="BG775" s="24"/>
      <c r="BH775" s="24"/>
      <c r="BI775" s="24"/>
      <c r="BJ775" s="24"/>
      <c r="BK775" s="24"/>
      <c r="BL775" s="24"/>
      <c r="BM775" s="24"/>
      <c r="BN775" s="24"/>
      <c r="BO775" s="24"/>
      <c r="BP775" s="24"/>
      <c r="BQ775" s="24"/>
      <c r="BR775" s="24"/>
      <c r="BS775" s="24"/>
      <c r="BT775" s="24"/>
      <c r="BU775" s="24"/>
      <c r="BV775" s="24"/>
      <c r="BW775" s="24"/>
      <c r="BX775" s="24"/>
      <c r="BY775" s="24"/>
      <c r="BZ775" s="24"/>
      <c r="CA775" s="24"/>
      <c r="CB775" s="24"/>
      <c r="CC775" s="24"/>
      <c r="CD775" s="24"/>
      <c r="CE775" s="24"/>
      <c r="CF775" s="24"/>
    </row>
    <row r="776" spans="47:84" x14ac:dyDescent="0.15">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4"/>
      <c r="BU776" s="24"/>
      <c r="BV776" s="24"/>
      <c r="BW776" s="24"/>
      <c r="BX776" s="24"/>
      <c r="BY776" s="24"/>
      <c r="BZ776" s="24"/>
      <c r="CA776" s="24"/>
      <c r="CB776" s="24"/>
      <c r="CC776" s="24"/>
      <c r="CD776" s="24"/>
      <c r="CE776" s="24"/>
      <c r="CF776" s="24"/>
    </row>
    <row r="777" spans="47:84" x14ac:dyDescent="0.15">
      <c r="AU777" s="24"/>
      <c r="AV777" s="24"/>
      <c r="AW777" s="24"/>
      <c r="AX777" s="24"/>
      <c r="AY777" s="24"/>
      <c r="AZ777" s="24"/>
      <c r="BA777" s="24"/>
      <c r="BB777" s="24"/>
      <c r="BC777" s="24"/>
      <c r="BD777" s="24"/>
      <c r="BE777" s="24"/>
      <c r="BF777" s="24"/>
      <c r="BG777" s="24"/>
      <c r="BH777" s="24"/>
      <c r="BI777" s="24"/>
      <c r="BJ777" s="24"/>
      <c r="BK777" s="24"/>
      <c r="BL777" s="24"/>
      <c r="BM777" s="24"/>
      <c r="BN777" s="24"/>
      <c r="BO777" s="24"/>
      <c r="BP777" s="24"/>
      <c r="BQ777" s="24"/>
      <c r="BR777" s="24"/>
      <c r="BS777" s="24"/>
      <c r="BT777" s="24"/>
      <c r="BU777" s="24"/>
      <c r="BV777" s="24"/>
      <c r="BW777" s="24"/>
      <c r="BX777" s="24"/>
      <c r="BY777" s="24"/>
      <c r="BZ777" s="24"/>
      <c r="CA777" s="24"/>
      <c r="CB777" s="24"/>
      <c r="CC777" s="24"/>
      <c r="CD777" s="24"/>
      <c r="CE777" s="24"/>
      <c r="CF777" s="24"/>
    </row>
    <row r="778" spans="47:84" x14ac:dyDescent="0.15">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4"/>
      <c r="BU778" s="24"/>
      <c r="BV778" s="24"/>
      <c r="BW778" s="24"/>
      <c r="BX778" s="24"/>
      <c r="BY778" s="24"/>
      <c r="BZ778" s="24"/>
      <c r="CA778" s="24"/>
      <c r="CB778" s="24"/>
      <c r="CC778" s="24"/>
      <c r="CD778" s="24"/>
      <c r="CE778" s="24"/>
      <c r="CF778" s="24"/>
    </row>
    <row r="779" spans="47:84" x14ac:dyDescent="0.15">
      <c r="AU779" s="24"/>
      <c r="AV779" s="24"/>
      <c r="AW779" s="24"/>
      <c r="AX779" s="24"/>
      <c r="AY779" s="24"/>
      <c r="AZ779" s="24"/>
      <c r="BA779" s="24"/>
      <c r="BB779" s="24"/>
      <c r="BC779" s="24"/>
      <c r="BD779" s="24"/>
      <c r="BE779" s="24"/>
      <c r="BF779" s="24"/>
      <c r="BG779" s="24"/>
      <c r="BH779" s="24"/>
      <c r="BI779" s="24"/>
      <c r="BJ779" s="24"/>
      <c r="BK779" s="24"/>
      <c r="BL779" s="24"/>
      <c r="BM779" s="24"/>
      <c r="BN779" s="24"/>
      <c r="BO779" s="24"/>
      <c r="BP779" s="24"/>
      <c r="BQ779" s="24"/>
      <c r="BR779" s="24"/>
      <c r="BS779" s="24"/>
      <c r="BT779" s="24"/>
      <c r="BU779" s="24"/>
      <c r="BV779" s="24"/>
      <c r="BW779" s="24"/>
      <c r="BX779" s="24"/>
      <c r="BY779" s="24"/>
      <c r="BZ779" s="24"/>
      <c r="CA779" s="24"/>
      <c r="CB779" s="24"/>
      <c r="CC779" s="24"/>
      <c r="CD779" s="24"/>
      <c r="CE779" s="24"/>
      <c r="CF779" s="24"/>
    </row>
    <row r="780" spans="47:84" x14ac:dyDescent="0.15">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c r="CF780" s="24"/>
    </row>
    <row r="781" spans="47:84" x14ac:dyDescent="0.15">
      <c r="AU781" s="24"/>
      <c r="AV781" s="24"/>
      <c r="AW781" s="24"/>
      <c r="AX781" s="24"/>
      <c r="AY781" s="24"/>
      <c r="AZ781" s="24"/>
      <c r="BA781" s="24"/>
      <c r="BB781" s="24"/>
      <c r="BC781" s="24"/>
      <c r="BD781" s="24"/>
      <c r="BE781" s="24"/>
      <c r="BF781" s="24"/>
      <c r="BG781" s="24"/>
      <c r="BH781" s="24"/>
      <c r="BI781" s="24"/>
      <c r="BJ781" s="24"/>
      <c r="BK781" s="24"/>
      <c r="BL781" s="24"/>
      <c r="BM781" s="24"/>
      <c r="BN781" s="24"/>
      <c r="BO781" s="24"/>
      <c r="BP781" s="24"/>
      <c r="BQ781" s="24"/>
      <c r="BR781" s="24"/>
      <c r="BS781" s="24"/>
      <c r="BT781" s="24"/>
      <c r="BU781" s="24"/>
      <c r="BV781" s="24"/>
      <c r="BW781" s="24"/>
      <c r="BX781" s="24"/>
      <c r="BY781" s="24"/>
      <c r="BZ781" s="24"/>
      <c r="CA781" s="24"/>
      <c r="CB781" s="24"/>
      <c r="CC781" s="24"/>
      <c r="CD781" s="24"/>
      <c r="CE781" s="24"/>
      <c r="CF781" s="24"/>
    </row>
    <row r="782" spans="47:84" x14ac:dyDescent="0.15">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c r="CF782" s="24"/>
    </row>
    <row r="783" spans="47:84" x14ac:dyDescent="0.15">
      <c r="AU783" s="24"/>
      <c r="AV783" s="24"/>
      <c r="AW783" s="24"/>
      <c r="AX783" s="24"/>
      <c r="AY783" s="24"/>
      <c r="AZ783" s="24"/>
      <c r="BA783" s="24"/>
      <c r="BB783" s="24"/>
      <c r="BC783" s="24"/>
      <c r="BD783" s="24"/>
      <c r="BE783" s="24"/>
      <c r="BF783" s="24"/>
      <c r="BG783" s="24"/>
      <c r="BH783" s="24"/>
      <c r="BI783" s="24"/>
      <c r="BJ783" s="24"/>
      <c r="BK783" s="24"/>
      <c r="BL783" s="24"/>
      <c r="BM783" s="24"/>
      <c r="BN783" s="24"/>
      <c r="BO783" s="24"/>
      <c r="BP783" s="24"/>
      <c r="BQ783" s="24"/>
      <c r="BR783" s="24"/>
      <c r="BS783" s="24"/>
      <c r="BT783" s="24"/>
      <c r="BU783" s="24"/>
      <c r="BV783" s="24"/>
      <c r="BW783" s="24"/>
      <c r="BX783" s="24"/>
      <c r="BY783" s="24"/>
      <c r="BZ783" s="24"/>
      <c r="CA783" s="24"/>
      <c r="CB783" s="24"/>
      <c r="CC783" s="24"/>
      <c r="CD783" s="24"/>
      <c r="CE783" s="24"/>
      <c r="CF783" s="24"/>
    </row>
    <row r="784" spans="47:84" x14ac:dyDescent="0.15">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c r="CF784" s="24"/>
    </row>
    <row r="785" spans="47:84" x14ac:dyDescent="0.15">
      <c r="AU785" s="24"/>
      <c r="AV785" s="24"/>
      <c r="AW785" s="24"/>
      <c r="AX785" s="24"/>
      <c r="AY785" s="24"/>
      <c r="AZ785" s="24"/>
      <c r="BA785" s="24"/>
      <c r="BB785" s="24"/>
      <c r="BC785" s="24"/>
      <c r="BD785" s="24"/>
      <c r="BE785" s="24"/>
      <c r="BF785" s="24"/>
      <c r="BG785" s="24"/>
      <c r="BH785" s="24"/>
      <c r="BI785" s="24"/>
      <c r="BJ785" s="24"/>
      <c r="BK785" s="24"/>
      <c r="BL785" s="24"/>
      <c r="BM785" s="24"/>
      <c r="BN785" s="24"/>
      <c r="BO785" s="24"/>
      <c r="BP785" s="24"/>
      <c r="BQ785" s="24"/>
      <c r="BR785" s="24"/>
      <c r="BS785" s="24"/>
      <c r="BT785" s="24"/>
      <c r="BU785" s="24"/>
      <c r="BV785" s="24"/>
      <c r="BW785" s="24"/>
      <c r="BX785" s="24"/>
      <c r="BY785" s="24"/>
      <c r="BZ785" s="24"/>
      <c r="CA785" s="24"/>
      <c r="CB785" s="24"/>
      <c r="CC785" s="24"/>
      <c r="CD785" s="24"/>
      <c r="CE785" s="24"/>
      <c r="CF785" s="24"/>
    </row>
    <row r="786" spans="47:84" x14ac:dyDescent="0.15">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4"/>
      <c r="BU786" s="24"/>
      <c r="BV786" s="24"/>
      <c r="BW786" s="24"/>
      <c r="BX786" s="24"/>
      <c r="BY786" s="24"/>
      <c r="BZ786" s="24"/>
      <c r="CA786" s="24"/>
      <c r="CB786" s="24"/>
      <c r="CC786" s="24"/>
      <c r="CD786" s="24"/>
      <c r="CE786" s="24"/>
      <c r="CF786" s="24"/>
    </row>
    <row r="787" spans="47:84" x14ac:dyDescent="0.15">
      <c r="AU787" s="24"/>
      <c r="AV787" s="24"/>
      <c r="AW787" s="24"/>
      <c r="AX787" s="24"/>
      <c r="AY787" s="24"/>
      <c r="AZ787" s="24"/>
      <c r="BA787" s="24"/>
      <c r="BB787" s="24"/>
      <c r="BC787" s="24"/>
      <c r="BD787" s="24"/>
      <c r="BE787" s="24"/>
      <c r="BF787" s="24"/>
      <c r="BG787" s="24"/>
      <c r="BH787" s="24"/>
      <c r="BI787" s="24"/>
      <c r="BJ787" s="24"/>
      <c r="BK787" s="24"/>
      <c r="BL787" s="24"/>
      <c r="BM787" s="24"/>
      <c r="BN787" s="24"/>
      <c r="BO787" s="24"/>
      <c r="BP787" s="24"/>
      <c r="BQ787" s="24"/>
      <c r="BR787" s="24"/>
      <c r="BS787" s="24"/>
      <c r="BT787" s="24"/>
      <c r="BU787" s="24"/>
      <c r="BV787" s="24"/>
      <c r="BW787" s="24"/>
      <c r="BX787" s="24"/>
      <c r="BY787" s="24"/>
      <c r="BZ787" s="24"/>
      <c r="CA787" s="24"/>
      <c r="CB787" s="24"/>
      <c r="CC787" s="24"/>
      <c r="CD787" s="24"/>
      <c r="CE787" s="24"/>
      <c r="CF787" s="24"/>
    </row>
    <row r="788" spans="47:84" x14ac:dyDescent="0.15">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4"/>
      <c r="BU788" s="24"/>
      <c r="BV788" s="24"/>
      <c r="BW788" s="24"/>
      <c r="BX788" s="24"/>
      <c r="BY788" s="24"/>
      <c r="BZ788" s="24"/>
      <c r="CA788" s="24"/>
      <c r="CB788" s="24"/>
      <c r="CC788" s="24"/>
      <c r="CD788" s="24"/>
      <c r="CE788" s="24"/>
      <c r="CF788" s="24"/>
    </row>
    <row r="789" spans="47:84" x14ac:dyDescent="0.15">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row>
    <row r="790" spans="47:84" x14ac:dyDescent="0.15">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c r="CF790" s="24"/>
    </row>
    <row r="791" spans="47:84" x14ac:dyDescent="0.15">
      <c r="AU791" s="24"/>
      <c r="AV791" s="24"/>
      <c r="AW791" s="24"/>
      <c r="AX791" s="24"/>
      <c r="AY791" s="24"/>
      <c r="AZ791" s="24"/>
      <c r="BA791" s="24"/>
      <c r="BB791" s="24"/>
      <c r="BC791" s="24"/>
      <c r="BD791" s="24"/>
      <c r="BE791" s="24"/>
      <c r="BF791" s="24"/>
      <c r="BG791" s="24"/>
      <c r="BH791" s="24"/>
      <c r="BI791" s="24"/>
      <c r="BJ791" s="24"/>
      <c r="BK791" s="24"/>
      <c r="BL791" s="24"/>
      <c r="BM791" s="24"/>
      <c r="BN791" s="24"/>
      <c r="BO791" s="24"/>
      <c r="BP791" s="24"/>
      <c r="BQ791" s="24"/>
      <c r="BR791" s="24"/>
      <c r="BS791" s="24"/>
      <c r="BT791" s="24"/>
      <c r="BU791" s="24"/>
      <c r="BV791" s="24"/>
      <c r="BW791" s="24"/>
      <c r="BX791" s="24"/>
      <c r="BY791" s="24"/>
      <c r="BZ791" s="24"/>
      <c r="CA791" s="24"/>
      <c r="CB791" s="24"/>
      <c r="CC791" s="24"/>
      <c r="CD791" s="24"/>
      <c r="CE791" s="24"/>
      <c r="CF791" s="24"/>
    </row>
    <row r="792" spans="47:84" x14ac:dyDescent="0.15">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4"/>
      <c r="BU792" s="24"/>
      <c r="BV792" s="24"/>
      <c r="BW792" s="24"/>
      <c r="BX792" s="24"/>
      <c r="BY792" s="24"/>
      <c r="BZ792" s="24"/>
      <c r="CA792" s="24"/>
      <c r="CB792" s="24"/>
      <c r="CC792" s="24"/>
      <c r="CD792" s="24"/>
      <c r="CE792" s="24"/>
      <c r="CF792" s="24"/>
    </row>
    <row r="793" spans="47:84" x14ac:dyDescent="0.15">
      <c r="AU793" s="24"/>
      <c r="AV793" s="24"/>
      <c r="AW793" s="24"/>
      <c r="AX793" s="24"/>
      <c r="AY793" s="24"/>
      <c r="AZ793" s="24"/>
      <c r="BA793" s="24"/>
      <c r="BB793" s="24"/>
      <c r="BC793" s="24"/>
      <c r="BD793" s="24"/>
      <c r="BE793" s="24"/>
      <c r="BF793" s="24"/>
      <c r="BG793" s="24"/>
      <c r="BH793" s="24"/>
      <c r="BI793" s="24"/>
      <c r="BJ793" s="24"/>
      <c r="BK793" s="24"/>
      <c r="BL793" s="24"/>
      <c r="BM793" s="24"/>
      <c r="BN793" s="24"/>
      <c r="BO793" s="24"/>
      <c r="BP793" s="24"/>
      <c r="BQ793" s="24"/>
      <c r="BR793" s="24"/>
      <c r="BS793" s="24"/>
      <c r="BT793" s="24"/>
      <c r="BU793" s="24"/>
      <c r="BV793" s="24"/>
      <c r="BW793" s="24"/>
      <c r="BX793" s="24"/>
      <c r="BY793" s="24"/>
      <c r="BZ793" s="24"/>
      <c r="CA793" s="24"/>
      <c r="CB793" s="24"/>
      <c r="CC793" s="24"/>
      <c r="CD793" s="24"/>
      <c r="CE793" s="24"/>
      <c r="CF793" s="24"/>
    </row>
    <row r="794" spans="47:84" x14ac:dyDescent="0.15">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c r="CF794" s="24"/>
    </row>
    <row r="795" spans="47:84" x14ac:dyDescent="0.15">
      <c r="AU795" s="24"/>
      <c r="AV795" s="24"/>
      <c r="AW795" s="24"/>
      <c r="AX795" s="24"/>
      <c r="AY795" s="24"/>
      <c r="AZ795" s="24"/>
      <c r="BA795" s="24"/>
      <c r="BB795" s="24"/>
      <c r="BC795" s="24"/>
      <c r="BD795" s="24"/>
      <c r="BE795" s="24"/>
      <c r="BF795" s="24"/>
      <c r="BG795" s="24"/>
      <c r="BH795" s="24"/>
      <c r="BI795" s="24"/>
      <c r="BJ795" s="24"/>
      <c r="BK795" s="24"/>
      <c r="BL795" s="24"/>
      <c r="BM795" s="24"/>
      <c r="BN795" s="24"/>
      <c r="BO795" s="24"/>
      <c r="BP795" s="24"/>
      <c r="BQ795" s="24"/>
      <c r="BR795" s="24"/>
      <c r="BS795" s="24"/>
      <c r="BT795" s="24"/>
      <c r="BU795" s="24"/>
      <c r="BV795" s="24"/>
      <c r="BW795" s="24"/>
      <c r="BX795" s="24"/>
      <c r="BY795" s="24"/>
      <c r="BZ795" s="24"/>
      <c r="CA795" s="24"/>
      <c r="CB795" s="24"/>
      <c r="CC795" s="24"/>
      <c r="CD795" s="24"/>
      <c r="CE795" s="24"/>
      <c r="CF795" s="24"/>
    </row>
    <row r="796" spans="47:84" x14ac:dyDescent="0.15">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4"/>
      <c r="BU796" s="24"/>
      <c r="BV796" s="24"/>
      <c r="BW796" s="24"/>
      <c r="BX796" s="24"/>
      <c r="BY796" s="24"/>
      <c r="BZ796" s="24"/>
      <c r="CA796" s="24"/>
      <c r="CB796" s="24"/>
      <c r="CC796" s="24"/>
      <c r="CD796" s="24"/>
      <c r="CE796" s="24"/>
      <c r="CF796" s="24"/>
    </row>
    <row r="797" spans="47:84" x14ac:dyDescent="0.15">
      <c r="AU797" s="24"/>
      <c r="AV797" s="24"/>
      <c r="AW797" s="24"/>
      <c r="AX797" s="24"/>
      <c r="AY797" s="24"/>
      <c r="AZ797" s="24"/>
      <c r="BA797" s="24"/>
      <c r="BB797" s="24"/>
      <c r="BC797" s="24"/>
      <c r="BD797" s="24"/>
      <c r="BE797" s="24"/>
      <c r="BF797" s="24"/>
      <c r="BG797" s="24"/>
      <c r="BH797" s="24"/>
      <c r="BI797" s="24"/>
      <c r="BJ797" s="24"/>
      <c r="BK797" s="24"/>
      <c r="BL797" s="24"/>
      <c r="BM797" s="24"/>
      <c r="BN797" s="24"/>
      <c r="BO797" s="24"/>
      <c r="BP797" s="24"/>
      <c r="BQ797" s="24"/>
      <c r="BR797" s="24"/>
      <c r="BS797" s="24"/>
      <c r="BT797" s="24"/>
      <c r="BU797" s="24"/>
      <c r="BV797" s="24"/>
      <c r="BW797" s="24"/>
      <c r="BX797" s="24"/>
      <c r="BY797" s="24"/>
      <c r="BZ797" s="24"/>
      <c r="CA797" s="24"/>
      <c r="CB797" s="24"/>
      <c r="CC797" s="24"/>
      <c r="CD797" s="24"/>
      <c r="CE797" s="24"/>
      <c r="CF797" s="24"/>
    </row>
    <row r="798" spans="47:84" x14ac:dyDescent="0.15">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c r="CF798" s="24"/>
    </row>
    <row r="799" spans="47:84" x14ac:dyDescent="0.15">
      <c r="AU799" s="24"/>
      <c r="AV799" s="24"/>
      <c r="AW799" s="24"/>
      <c r="AX799" s="24"/>
      <c r="AY799" s="24"/>
      <c r="AZ799" s="24"/>
      <c r="BA799" s="24"/>
      <c r="BB799" s="24"/>
      <c r="BC799" s="24"/>
      <c r="BD799" s="24"/>
      <c r="BE799" s="24"/>
      <c r="BF799" s="24"/>
      <c r="BG799" s="24"/>
      <c r="BH799" s="24"/>
      <c r="BI799" s="24"/>
      <c r="BJ799" s="24"/>
      <c r="BK799" s="24"/>
      <c r="BL799" s="24"/>
      <c r="BM799" s="24"/>
      <c r="BN799" s="24"/>
      <c r="BO799" s="24"/>
      <c r="BP799" s="24"/>
      <c r="BQ799" s="24"/>
      <c r="BR799" s="24"/>
      <c r="BS799" s="24"/>
      <c r="BT799" s="24"/>
      <c r="BU799" s="24"/>
      <c r="BV799" s="24"/>
      <c r="BW799" s="24"/>
      <c r="BX799" s="24"/>
      <c r="BY799" s="24"/>
      <c r="BZ799" s="24"/>
      <c r="CA799" s="24"/>
      <c r="CB799" s="24"/>
      <c r="CC799" s="24"/>
      <c r="CD799" s="24"/>
      <c r="CE799" s="24"/>
      <c r="CF799" s="24"/>
    </row>
    <row r="800" spans="47:84" x14ac:dyDescent="0.15">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4"/>
      <c r="BU800" s="24"/>
      <c r="BV800" s="24"/>
      <c r="BW800" s="24"/>
      <c r="BX800" s="24"/>
      <c r="BY800" s="24"/>
      <c r="BZ800" s="24"/>
      <c r="CA800" s="24"/>
      <c r="CB800" s="24"/>
      <c r="CC800" s="24"/>
      <c r="CD800" s="24"/>
      <c r="CE800" s="24"/>
      <c r="CF800" s="24"/>
    </row>
    <row r="801" spans="47:84" x14ac:dyDescent="0.15">
      <c r="AU801" s="24"/>
      <c r="AV801" s="24"/>
      <c r="AW801" s="24"/>
      <c r="AX801" s="24"/>
      <c r="AY801" s="24"/>
      <c r="AZ801" s="24"/>
      <c r="BA801" s="24"/>
      <c r="BB801" s="24"/>
      <c r="BC801" s="24"/>
      <c r="BD801" s="24"/>
      <c r="BE801" s="24"/>
      <c r="BF801" s="24"/>
      <c r="BG801" s="24"/>
      <c r="BH801" s="24"/>
      <c r="BI801" s="24"/>
      <c r="BJ801" s="24"/>
      <c r="BK801" s="24"/>
      <c r="BL801" s="24"/>
      <c r="BM801" s="24"/>
      <c r="BN801" s="24"/>
      <c r="BO801" s="24"/>
      <c r="BP801" s="24"/>
      <c r="BQ801" s="24"/>
      <c r="BR801" s="24"/>
      <c r="BS801" s="24"/>
      <c r="BT801" s="24"/>
      <c r="BU801" s="24"/>
      <c r="BV801" s="24"/>
      <c r="BW801" s="24"/>
      <c r="BX801" s="24"/>
      <c r="BY801" s="24"/>
      <c r="BZ801" s="24"/>
      <c r="CA801" s="24"/>
      <c r="CB801" s="24"/>
      <c r="CC801" s="24"/>
      <c r="CD801" s="24"/>
      <c r="CE801" s="24"/>
      <c r="CF801" s="24"/>
    </row>
    <row r="802" spans="47:84" x14ac:dyDescent="0.15">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c r="CF802" s="24"/>
    </row>
    <row r="803" spans="47:84" x14ac:dyDescent="0.15">
      <c r="AU803" s="24"/>
      <c r="AV803" s="24"/>
      <c r="AW803" s="24"/>
      <c r="AX803" s="24"/>
      <c r="AY803" s="24"/>
      <c r="AZ803" s="24"/>
      <c r="BA803" s="24"/>
      <c r="BB803" s="24"/>
      <c r="BC803" s="24"/>
      <c r="BD803" s="24"/>
      <c r="BE803" s="24"/>
      <c r="BF803" s="24"/>
      <c r="BG803" s="24"/>
      <c r="BH803" s="24"/>
      <c r="BI803" s="24"/>
      <c r="BJ803" s="24"/>
      <c r="BK803" s="24"/>
      <c r="BL803" s="24"/>
      <c r="BM803" s="24"/>
      <c r="BN803" s="24"/>
      <c r="BO803" s="24"/>
      <c r="BP803" s="24"/>
      <c r="BQ803" s="24"/>
      <c r="BR803" s="24"/>
      <c r="BS803" s="24"/>
      <c r="BT803" s="24"/>
      <c r="BU803" s="24"/>
      <c r="BV803" s="24"/>
      <c r="BW803" s="24"/>
      <c r="BX803" s="24"/>
      <c r="BY803" s="24"/>
      <c r="BZ803" s="24"/>
      <c r="CA803" s="24"/>
      <c r="CB803" s="24"/>
      <c r="CC803" s="24"/>
      <c r="CD803" s="24"/>
      <c r="CE803" s="24"/>
      <c r="CF803" s="24"/>
    </row>
    <row r="804" spans="47:84" x14ac:dyDescent="0.15">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c r="CF804" s="24"/>
    </row>
    <row r="805" spans="47:84" x14ac:dyDescent="0.15">
      <c r="AU805" s="24"/>
      <c r="AV805" s="24"/>
      <c r="AW805" s="24"/>
      <c r="AX805" s="24"/>
      <c r="AY805" s="24"/>
      <c r="AZ805" s="24"/>
      <c r="BA805" s="24"/>
      <c r="BB805" s="24"/>
      <c r="BC805" s="24"/>
      <c r="BD805" s="24"/>
      <c r="BE805" s="24"/>
      <c r="BF805" s="24"/>
      <c r="BG805" s="24"/>
      <c r="BH805" s="24"/>
      <c r="BI805" s="24"/>
      <c r="BJ805" s="24"/>
      <c r="BK805" s="24"/>
      <c r="BL805" s="24"/>
      <c r="BM805" s="24"/>
      <c r="BN805" s="24"/>
      <c r="BO805" s="24"/>
      <c r="BP805" s="24"/>
      <c r="BQ805" s="24"/>
      <c r="BR805" s="24"/>
      <c r="BS805" s="24"/>
      <c r="BT805" s="24"/>
      <c r="BU805" s="24"/>
      <c r="BV805" s="24"/>
      <c r="BW805" s="24"/>
      <c r="BX805" s="24"/>
      <c r="BY805" s="24"/>
      <c r="BZ805" s="24"/>
      <c r="CA805" s="24"/>
      <c r="CB805" s="24"/>
      <c r="CC805" s="24"/>
      <c r="CD805" s="24"/>
      <c r="CE805" s="24"/>
      <c r="CF805" s="24"/>
    </row>
    <row r="806" spans="47:84" x14ac:dyDescent="0.15">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4"/>
      <c r="BU806" s="24"/>
      <c r="BV806" s="24"/>
      <c r="BW806" s="24"/>
      <c r="BX806" s="24"/>
      <c r="BY806" s="24"/>
      <c r="BZ806" s="24"/>
      <c r="CA806" s="24"/>
      <c r="CB806" s="24"/>
      <c r="CC806" s="24"/>
      <c r="CD806" s="24"/>
      <c r="CE806" s="24"/>
      <c r="CF806" s="24"/>
    </row>
    <row r="807" spans="47:84" x14ac:dyDescent="0.15">
      <c r="AU807" s="24"/>
      <c r="AV807" s="24"/>
      <c r="AW807" s="24"/>
      <c r="AX807" s="24"/>
      <c r="AY807" s="24"/>
      <c r="AZ807" s="24"/>
      <c r="BA807" s="24"/>
      <c r="BB807" s="24"/>
      <c r="BC807" s="24"/>
      <c r="BD807" s="24"/>
      <c r="BE807" s="24"/>
      <c r="BF807" s="24"/>
      <c r="BG807" s="24"/>
      <c r="BH807" s="24"/>
      <c r="BI807" s="24"/>
      <c r="BJ807" s="24"/>
      <c r="BK807" s="24"/>
      <c r="BL807" s="24"/>
      <c r="BM807" s="24"/>
      <c r="BN807" s="24"/>
      <c r="BO807" s="24"/>
      <c r="BP807" s="24"/>
      <c r="BQ807" s="24"/>
      <c r="BR807" s="24"/>
      <c r="BS807" s="24"/>
      <c r="BT807" s="24"/>
      <c r="BU807" s="24"/>
      <c r="BV807" s="24"/>
      <c r="BW807" s="24"/>
      <c r="BX807" s="24"/>
      <c r="BY807" s="24"/>
      <c r="BZ807" s="24"/>
      <c r="CA807" s="24"/>
      <c r="CB807" s="24"/>
      <c r="CC807" s="24"/>
      <c r="CD807" s="24"/>
      <c r="CE807" s="24"/>
      <c r="CF807" s="24"/>
    </row>
    <row r="808" spans="47:84" x14ac:dyDescent="0.15">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4"/>
      <c r="BU808" s="24"/>
      <c r="BV808" s="24"/>
      <c r="BW808" s="24"/>
      <c r="BX808" s="24"/>
      <c r="BY808" s="24"/>
      <c r="BZ808" s="24"/>
      <c r="CA808" s="24"/>
      <c r="CB808" s="24"/>
      <c r="CC808" s="24"/>
      <c r="CD808" s="24"/>
      <c r="CE808" s="24"/>
      <c r="CF808" s="24"/>
    </row>
    <row r="809" spans="47:84" x14ac:dyDescent="0.15">
      <c r="AU809" s="24"/>
      <c r="AV809" s="24"/>
      <c r="AW809" s="24"/>
      <c r="AX809" s="24"/>
      <c r="AY809" s="24"/>
      <c r="AZ809" s="24"/>
      <c r="BA809" s="24"/>
      <c r="BB809" s="24"/>
      <c r="BC809" s="24"/>
      <c r="BD809" s="24"/>
      <c r="BE809" s="24"/>
      <c r="BF809" s="24"/>
      <c r="BG809" s="24"/>
      <c r="BH809" s="24"/>
      <c r="BI809" s="24"/>
      <c r="BJ809" s="24"/>
      <c r="BK809" s="24"/>
      <c r="BL809" s="24"/>
      <c r="BM809" s="24"/>
      <c r="BN809" s="24"/>
      <c r="BO809" s="24"/>
      <c r="BP809" s="24"/>
      <c r="BQ809" s="24"/>
      <c r="BR809" s="24"/>
      <c r="BS809" s="24"/>
      <c r="BT809" s="24"/>
      <c r="BU809" s="24"/>
      <c r="BV809" s="24"/>
      <c r="BW809" s="24"/>
      <c r="BX809" s="24"/>
      <c r="BY809" s="24"/>
      <c r="BZ809" s="24"/>
      <c r="CA809" s="24"/>
      <c r="CB809" s="24"/>
      <c r="CC809" s="24"/>
      <c r="CD809" s="24"/>
      <c r="CE809" s="24"/>
      <c r="CF809" s="24"/>
    </row>
    <row r="810" spans="47:84" x14ac:dyDescent="0.15">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4"/>
      <c r="BU810" s="24"/>
      <c r="BV810" s="24"/>
      <c r="BW810" s="24"/>
      <c r="BX810" s="24"/>
      <c r="BY810" s="24"/>
      <c r="BZ810" s="24"/>
      <c r="CA810" s="24"/>
      <c r="CB810" s="24"/>
      <c r="CC810" s="24"/>
      <c r="CD810" s="24"/>
      <c r="CE810" s="24"/>
      <c r="CF810" s="24"/>
    </row>
    <row r="811" spans="47:84" x14ac:dyDescent="0.15">
      <c r="AU811" s="24"/>
      <c r="AV811" s="24"/>
      <c r="AW811" s="24"/>
      <c r="AX811" s="24"/>
      <c r="AY811" s="24"/>
      <c r="AZ811" s="24"/>
      <c r="BA811" s="24"/>
      <c r="BB811" s="24"/>
      <c r="BC811" s="24"/>
      <c r="BD811" s="24"/>
      <c r="BE811" s="24"/>
      <c r="BF811" s="24"/>
      <c r="BG811" s="24"/>
      <c r="BH811" s="24"/>
      <c r="BI811" s="24"/>
      <c r="BJ811" s="24"/>
      <c r="BK811" s="24"/>
      <c r="BL811" s="24"/>
      <c r="BM811" s="24"/>
      <c r="BN811" s="24"/>
      <c r="BO811" s="24"/>
      <c r="BP811" s="24"/>
      <c r="BQ811" s="24"/>
      <c r="BR811" s="24"/>
      <c r="BS811" s="24"/>
      <c r="BT811" s="24"/>
      <c r="BU811" s="24"/>
      <c r="BV811" s="24"/>
      <c r="BW811" s="24"/>
      <c r="BX811" s="24"/>
      <c r="BY811" s="24"/>
      <c r="BZ811" s="24"/>
      <c r="CA811" s="24"/>
      <c r="CB811" s="24"/>
      <c r="CC811" s="24"/>
      <c r="CD811" s="24"/>
      <c r="CE811" s="24"/>
      <c r="CF811" s="24"/>
    </row>
    <row r="812" spans="47:84" x14ac:dyDescent="0.15">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c r="CF812" s="24"/>
    </row>
    <row r="813" spans="47:84" x14ac:dyDescent="0.15">
      <c r="AU813" s="24"/>
      <c r="AV813" s="24"/>
      <c r="AW813" s="24"/>
      <c r="AX813" s="24"/>
      <c r="AY813" s="24"/>
      <c r="AZ813" s="24"/>
      <c r="BA813" s="24"/>
      <c r="BB813" s="24"/>
      <c r="BC813" s="24"/>
      <c r="BD813" s="24"/>
      <c r="BE813" s="24"/>
      <c r="BF813" s="24"/>
      <c r="BG813" s="24"/>
      <c r="BH813" s="24"/>
      <c r="BI813" s="24"/>
      <c r="BJ813" s="24"/>
      <c r="BK813" s="24"/>
      <c r="BL813" s="24"/>
      <c r="BM813" s="24"/>
      <c r="BN813" s="24"/>
      <c r="BO813" s="24"/>
      <c r="BP813" s="24"/>
      <c r="BQ813" s="24"/>
      <c r="BR813" s="24"/>
      <c r="BS813" s="24"/>
      <c r="BT813" s="24"/>
      <c r="BU813" s="24"/>
      <c r="BV813" s="24"/>
      <c r="BW813" s="24"/>
      <c r="BX813" s="24"/>
      <c r="BY813" s="24"/>
      <c r="BZ813" s="24"/>
      <c r="CA813" s="24"/>
      <c r="CB813" s="24"/>
      <c r="CC813" s="24"/>
      <c r="CD813" s="24"/>
      <c r="CE813" s="24"/>
      <c r="CF813" s="24"/>
    </row>
    <row r="814" spans="47:84" x14ac:dyDescent="0.15">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row>
    <row r="815" spans="47:84" x14ac:dyDescent="0.15">
      <c r="AU815" s="24"/>
      <c r="AV815" s="24"/>
      <c r="AW815" s="24"/>
      <c r="AX815" s="24"/>
      <c r="AY815" s="24"/>
      <c r="AZ815" s="24"/>
      <c r="BA815" s="24"/>
      <c r="BB815" s="24"/>
      <c r="BC815" s="24"/>
      <c r="BD815" s="24"/>
      <c r="BE815" s="24"/>
      <c r="BF815" s="24"/>
      <c r="BG815" s="24"/>
      <c r="BH815" s="24"/>
      <c r="BI815" s="24"/>
      <c r="BJ815" s="24"/>
      <c r="BK815" s="24"/>
      <c r="BL815" s="24"/>
      <c r="BM815" s="24"/>
      <c r="BN815" s="24"/>
      <c r="BO815" s="24"/>
      <c r="BP815" s="24"/>
      <c r="BQ815" s="24"/>
      <c r="BR815" s="24"/>
      <c r="BS815" s="24"/>
      <c r="BT815" s="24"/>
      <c r="BU815" s="24"/>
      <c r="BV815" s="24"/>
      <c r="BW815" s="24"/>
      <c r="BX815" s="24"/>
      <c r="BY815" s="24"/>
      <c r="BZ815" s="24"/>
      <c r="CA815" s="24"/>
      <c r="CB815" s="24"/>
      <c r="CC815" s="24"/>
      <c r="CD815" s="24"/>
      <c r="CE815" s="24"/>
      <c r="CF815" s="24"/>
    </row>
    <row r="816" spans="47:84" x14ac:dyDescent="0.15">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4"/>
      <c r="BU816" s="24"/>
      <c r="BV816" s="24"/>
      <c r="BW816" s="24"/>
      <c r="BX816" s="24"/>
      <c r="BY816" s="24"/>
      <c r="BZ816" s="24"/>
      <c r="CA816" s="24"/>
      <c r="CB816" s="24"/>
      <c r="CC816" s="24"/>
      <c r="CD816" s="24"/>
      <c r="CE816" s="24"/>
      <c r="CF816" s="24"/>
    </row>
    <row r="817" spans="47:84" x14ac:dyDescent="0.15">
      <c r="AU817" s="24"/>
      <c r="AV817" s="24"/>
      <c r="AW817" s="24"/>
      <c r="AX817" s="24"/>
      <c r="AY817" s="24"/>
      <c r="AZ817" s="24"/>
      <c r="BA817" s="24"/>
      <c r="BB817" s="24"/>
      <c r="BC817" s="24"/>
      <c r="BD817" s="24"/>
      <c r="BE817" s="24"/>
      <c r="BF817" s="24"/>
      <c r="BG817" s="24"/>
      <c r="BH817" s="24"/>
      <c r="BI817" s="24"/>
      <c r="BJ817" s="24"/>
      <c r="BK817" s="24"/>
      <c r="BL817" s="24"/>
      <c r="BM817" s="24"/>
      <c r="BN817" s="24"/>
      <c r="BO817" s="24"/>
      <c r="BP817" s="24"/>
      <c r="BQ817" s="24"/>
      <c r="BR817" s="24"/>
      <c r="BS817" s="24"/>
      <c r="BT817" s="24"/>
      <c r="BU817" s="24"/>
      <c r="BV817" s="24"/>
      <c r="BW817" s="24"/>
      <c r="BX817" s="24"/>
      <c r="BY817" s="24"/>
      <c r="BZ817" s="24"/>
      <c r="CA817" s="24"/>
      <c r="CB817" s="24"/>
      <c r="CC817" s="24"/>
      <c r="CD817" s="24"/>
      <c r="CE817" s="24"/>
      <c r="CF817" s="24"/>
    </row>
    <row r="818" spans="47:84" x14ac:dyDescent="0.15">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4"/>
      <c r="BU818" s="24"/>
      <c r="BV818" s="24"/>
      <c r="BW818" s="24"/>
      <c r="BX818" s="24"/>
      <c r="BY818" s="24"/>
      <c r="BZ818" s="24"/>
      <c r="CA818" s="24"/>
      <c r="CB818" s="24"/>
      <c r="CC818" s="24"/>
      <c r="CD818" s="24"/>
      <c r="CE818" s="24"/>
      <c r="CF818" s="24"/>
    </row>
    <row r="819" spans="47:84" x14ac:dyDescent="0.15">
      <c r="AU819" s="24"/>
      <c r="AV819" s="24"/>
      <c r="AW819" s="24"/>
      <c r="AX819" s="24"/>
      <c r="AY819" s="24"/>
      <c r="AZ819" s="24"/>
      <c r="BA819" s="24"/>
      <c r="BB819" s="24"/>
      <c r="BC819" s="24"/>
      <c r="BD819" s="24"/>
      <c r="BE819" s="24"/>
      <c r="BF819" s="24"/>
      <c r="BG819" s="24"/>
      <c r="BH819" s="24"/>
      <c r="BI819" s="24"/>
      <c r="BJ819" s="24"/>
      <c r="BK819" s="24"/>
      <c r="BL819" s="24"/>
      <c r="BM819" s="24"/>
      <c r="BN819" s="24"/>
      <c r="BO819" s="24"/>
      <c r="BP819" s="24"/>
      <c r="BQ819" s="24"/>
      <c r="BR819" s="24"/>
      <c r="BS819" s="24"/>
      <c r="BT819" s="24"/>
      <c r="BU819" s="24"/>
      <c r="BV819" s="24"/>
      <c r="BW819" s="24"/>
      <c r="BX819" s="24"/>
      <c r="BY819" s="24"/>
      <c r="BZ819" s="24"/>
      <c r="CA819" s="24"/>
      <c r="CB819" s="24"/>
      <c r="CC819" s="24"/>
      <c r="CD819" s="24"/>
      <c r="CE819" s="24"/>
      <c r="CF819" s="24"/>
    </row>
    <row r="820" spans="47:84" x14ac:dyDescent="0.15">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4"/>
      <c r="BU820" s="24"/>
      <c r="BV820" s="24"/>
      <c r="BW820" s="24"/>
      <c r="BX820" s="24"/>
      <c r="BY820" s="24"/>
      <c r="BZ820" s="24"/>
      <c r="CA820" s="24"/>
      <c r="CB820" s="24"/>
      <c r="CC820" s="24"/>
      <c r="CD820" s="24"/>
      <c r="CE820" s="24"/>
      <c r="CF820" s="24"/>
    </row>
    <row r="821" spans="47:84" x14ac:dyDescent="0.15">
      <c r="AU821" s="24"/>
      <c r="AV821" s="24"/>
      <c r="AW821" s="24"/>
      <c r="AX821" s="24"/>
      <c r="AY821" s="24"/>
      <c r="AZ821" s="24"/>
      <c r="BA821" s="24"/>
      <c r="BB821" s="24"/>
      <c r="BC821" s="24"/>
      <c r="BD821" s="24"/>
      <c r="BE821" s="24"/>
      <c r="BF821" s="24"/>
      <c r="BG821" s="24"/>
      <c r="BH821" s="24"/>
      <c r="BI821" s="24"/>
      <c r="BJ821" s="24"/>
      <c r="BK821" s="24"/>
      <c r="BL821" s="24"/>
      <c r="BM821" s="24"/>
      <c r="BN821" s="24"/>
      <c r="BO821" s="24"/>
      <c r="BP821" s="24"/>
      <c r="BQ821" s="24"/>
      <c r="BR821" s="24"/>
      <c r="BS821" s="24"/>
      <c r="BT821" s="24"/>
      <c r="BU821" s="24"/>
      <c r="BV821" s="24"/>
      <c r="BW821" s="24"/>
      <c r="BX821" s="24"/>
      <c r="BY821" s="24"/>
      <c r="BZ821" s="24"/>
      <c r="CA821" s="24"/>
      <c r="CB821" s="24"/>
      <c r="CC821" s="24"/>
      <c r="CD821" s="24"/>
      <c r="CE821" s="24"/>
      <c r="CF821" s="24"/>
    </row>
    <row r="822" spans="47:84" x14ac:dyDescent="0.15">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c r="CF822" s="24"/>
    </row>
    <row r="823" spans="47:84" x14ac:dyDescent="0.15">
      <c r="AU823" s="24"/>
      <c r="AV823" s="24"/>
      <c r="AW823" s="24"/>
      <c r="AX823" s="24"/>
      <c r="AY823" s="24"/>
      <c r="AZ823" s="24"/>
      <c r="BA823" s="24"/>
      <c r="BB823" s="24"/>
      <c r="BC823" s="24"/>
      <c r="BD823" s="24"/>
      <c r="BE823" s="24"/>
      <c r="BF823" s="24"/>
      <c r="BG823" s="24"/>
      <c r="BH823" s="24"/>
      <c r="BI823" s="24"/>
      <c r="BJ823" s="24"/>
      <c r="BK823" s="24"/>
      <c r="BL823" s="24"/>
      <c r="BM823" s="24"/>
      <c r="BN823" s="24"/>
      <c r="BO823" s="24"/>
      <c r="BP823" s="24"/>
      <c r="BQ823" s="24"/>
      <c r="BR823" s="24"/>
      <c r="BS823" s="24"/>
      <c r="BT823" s="24"/>
      <c r="BU823" s="24"/>
      <c r="BV823" s="24"/>
      <c r="BW823" s="24"/>
      <c r="BX823" s="24"/>
      <c r="BY823" s="24"/>
      <c r="BZ823" s="24"/>
      <c r="CA823" s="24"/>
      <c r="CB823" s="24"/>
      <c r="CC823" s="24"/>
      <c r="CD823" s="24"/>
      <c r="CE823" s="24"/>
      <c r="CF823" s="24"/>
    </row>
    <row r="824" spans="47:84" x14ac:dyDescent="0.15">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4"/>
      <c r="BU824" s="24"/>
      <c r="BV824" s="24"/>
      <c r="BW824" s="24"/>
      <c r="BX824" s="24"/>
      <c r="BY824" s="24"/>
      <c r="BZ824" s="24"/>
      <c r="CA824" s="24"/>
      <c r="CB824" s="24"/>
      <c r="CC824" s="24"/>
      <c r="CD824" s="24"/>
      <c r="CE824" s="24"/>
      <c r="CF824" s="24"/>
    </row>
    <row r="825" spans="47:84" x14ac:dyDescent="0.15">
      <c r="AU825" s="24"/>
      <c r="AV825" s="24"/>
      <c r="AW825" s="24"/>
      <c r="AX825" s="24"/>
      <c r="AY825" s="24"/>
      <c r="AZ825" s="24"/>
      <c r="BA825" s="24"/>
      <c r="BB825" s="24"/>
      <c r="BC825" s="24"/>
      <c r="BD825" s="24"/>
      <c r="BE825" s="24"/>
      <c r="BF825" s="24"/>
      <c r="BG825" s="24"/>
      <c r="BH825" s="24"/>
      <c r="BI825" s="24"/>
      <c r="BJ825" s="24"/>
      <c r="BK825" s="24"/>
      <c r="BL825" s="24"/>
      <c r="BM825" s="24"/>
      <c r="BN825" s="24"/>
      <c r="BO825" s="24"/>
      <c r="BP825" s="24"/>
      <c r="BQ825" s="24"/>
      <c r="BR825" s="24"/>
      <c r="BS825" s="24"/>
      <c r="BT825" s="24"/>
      <c r="BU825" s="24"/>
      <c r="BV825" s="24"/>
      <c r="BW825" s="24"/>
      <c r="BX825" s="24"/>
      <c r="BY825" s="24"/>
      <c r="BZ825" s="24"/>
      <c r="CA825" s="24"/>
      <c r="CB825" s="24"/>
      <c r="CC825" s="24"/>
      <c r="CD825" s="24"/>
      <c r="CE825" s="24"/>
      <c r="CF825" s="24"/>
    </row>
    <row r="826" spans="47:84" x14ac:dyDescent="0.15">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4"/>
      <c r="BU826" s="24"/>
      <c r="BV826" s="24"/>
      <c r="BW826" s="24"/>
      <c r="BX826" s="24"/>
      <c r="BY826" s="24"/>
      <c r="BZ826" s="24"/>
      <c r="CA826" s="24"/>
      <c r="CB826" s="24"/>
      <c r="CC826" s="24"/>
      <c r="CD826" s="24"/>
      <c r="CE826" s="24"/>
      <c r="CF826" s="24"/>
    </row>
    <row r="827" spans="47:84" x14ac:dyDescent="0.15">
      <c r="AU827" s="24"/>
      <c r="AV827" s="24"/>
      <c r="AW827" s="24"/>
      <c r="AX827" s="24"/>
      <c r="AY827" s="24"/>
      <c r="AZ827" s="24"/>
      <c r="BA827" s="24"/>
      <c r="BB827" s="24"/>
      <c r="BC827" s="24"/>
      <c r="BD827" s="24"/>
      <c r="BE827" s="24"/>
      <c r="BF827" s="24"/>
      <c r="BG827" s="24"/>
      <c r="BH827" s="24"/>
      <c r="BI827" s="24"/>
      <c r="BJ827" s="24"/>
      <c r="BK827" s="24"/>
      <c r="BL827" s="24"/>
      <c r="BM827" s="24"/>
      <c r="BN827" s="24"/>
      <c r="BO827" s="24"/>
      <c r="BP827" s="24"/>
      <c r="BQ827" s="24"/>
      <c r="BR827" s="24"/>
      <c r="BS827" s="24"/>
      <c r="BT827" s="24"/>
      <c r="BU827" s="24"/>
      <c r="BV827" s="24"/>
      <c r="BW827" s="24"/>
      <c r="BX827" s="24"/>
      <c r="BY827" s="24"/>
      <c r="BZ827" s="24"/>
      <c r="CA827" s="24"/>
      <c r="CB827" s="24"/>
      <c r="CC827" s="24"/>
      <c r="CD827" s="24"/>
      <c r="CE827" s="24"/>
      <c r="CF827" s="24"/>
    </row>
    <row r="828" spans="47:84" x14ac:dyDescent="0.15">
      <c r="AU828" s="24"/>
      <c r="AV828" s="24"/>
      <c r="AW828" s="24"/>
      <c r="AX828" s="24"/>
      <c r="AY828" s="24"/>
      <c r="AZ828" s="24"/>
      <c r="BA828" s="24"/>
      <c r="BB828" s="24"/>
      <c r="BC828" s="24"/>
      <c r="BD828" s="24"/>
      <c r="BE828" s="24"/>
      <c r="BF828" s="24"/>
      <c r="BG828" s="24"/>
      <c r="BH828" s="24"/>
      <c r="BI828" s="24"/>
      <c r="BJ828" s="24"/>
      <c r="BK828" s="24"/>
      <c r="BL828" s="24"/>
      <c r="BM828" s="24"/>
      <c r="BN828" s="24"/>
      <c r="BO828" s="24"/>
      <c r="BP828" s="24"/>
      <c r="BQ828" s="24"/>
      <c r="BR828" s="24"/>
      <c r="BS828" s="24"/>
      <c r="BT828" s="24"/>
      <c r="BU828" s="24"/>
      <c r="BV828" s="24"/>
      <c r="BW828" s="24"/>
      <c r="BX828" s="24"/>
      <c r="BY828" s="24"/>
      <c r="BZ828" s="24"/>
      <c r="CA828" s="24"/>
      <c r="CB828" s="24"/>
      <c r="CC828" s="24"/>
      <c r="CD828" s="24"/>
      <c r="CE828" s="24"/>
      <c r="CF828" s="24"/>
    </row>
    <row r="829" spans="47:84" x14ac:dyDescent="0.15">
      <c r="AU829" s="24"/>
      <c r="AV829" s="24"/>
      <c r="AW829" s="24"/>
      <c r="AX829" s="24"/>
      <c r="AY829" s="24"/>
      <c r="AZ829" s="24"/>
      <c r="BA829" s="24"/>
      <c r="BB829" s="24"/>
      <c r="BC829" s="24"/>
      <c r="BD829" s="24"/>
      <c r="BE829" s="24"/>
      <c r="BF829" s="24"/>
      <c r="BG829" s="24"/>
      <c r="BH829" s="24"/>
      <c r="BI829" s="24"/>
      <c r="BJ829" s="24"/>
      <c r="BK829" s="24"/>
      <c r="BL829" s="24"/>
      <c r="BM829" s="24"/>
      <c r="BN829" s="24"/>
      <c r="BO829" s="24"/>
      <c r="BP829" s="24"/>
      <c r="BQ829" s="24"/>
      <c r="BR829" s="24"/>
      <c r="BS829" s="24"/>
      <c r="BT829" s="24"/>
      <c r="BU829" s="24"/>
      <c r="BV829" s="24"/>
      <c r="BW829" s="24"/>
      <c r="BX829" s="24"/>
      <c r="BY829" s="24"/>
      <c r="BZ829" s="24"/>
      <c r="CA829" s="24"/>
      <c r="CB829" s="24"/>
      <c r="CC829" s="24"/>
      <c r="CD829" s="24"/>
      <c r="CE829" s="24"/>
      <c r="CF829" s="24"/>
    </row>
    <row r="830" spans="47:84" x14ac:dyDescent="0.15">
      <c r="AU830" s="24"/>
      <c r="AV830" s="24"/>
      <c r="AW830" s="24"/>
      <c r="AX830" s="24"/>
      <c r="AY830" s="24"/>
      <c r="AZ830" s="24"/>
      <c r="BA830" s="24"/>
      <c r="BB830" s="24"/>
      <c r="BC830" s="24"/>
      <c r="BD830" s="24"/>
      <c r="BE830" s="24"/>
      <c r="BF830" s="24"/>
      <c r="BG830" s="24"/>
      <c r="BH830" s="24"/>
      <c r="BI830" s="24"/>
      <c r="BJ830" s="24"/>
      <c r="BK830" s="24"/>
      <c r="BL830" s="24"/>
      <c r="BM830" s="24"/>
      <c r="BN830" s="24"/>
      <c r="BO830" s="24"/>
      <c r="BP830" s="24"/>
      <c r="BQ830" s="24"/>
      <c r="BR830" s="24"/>
      <c r="BS830" s="24"/>
      <c r="BT830" s="24"/>
      <c r="BU830" s="24"/>
      <c r="BV830" s="24"/>
      <c r="BW830" s="24"/>
      <c r="BX830" s="24"/>
      <c r="BY830" s="24"/>
      <c r="BZ830" s="24"/>
      <c r="CA830" s="24"/>
      <c r="CB830" s="24"/>
      <c r="CC830" s="24"/>
      <c r="CD830" s="24"/>
      <c r="CE830" s="24"/>
      <c r="CF830" s="24"/>
    </row>
    <row r="831" spans="47:84" x14ac:dyDescent="0.15">
      <c r="AU831" s="24"/>
      <c r="AV831" s="24"/>
      <c r="AW831" s="24"/>
      <c r="AX831" s="24"/>
      <c r="AY831" s="24"/>
      <c r="AZ831" s="24"/>
      <c r="BA831" s="24"/>
      <c r="BB831" s="24"/>
      <c r="BC831" s="24"/>
      <c r="BD831" s="24"/>
      <c r="BE831" s="24"/>
      <c r="BF831" s="24"/>
      <c r="BG831" s="24"/>
      <c r="BH831" s="24"/>
      <c r="BI831" s="24"/>
      <c r="BJ831" s="24"/>
      <c r="BK831" s="24"/>
      <c r="BL831" s="24"/>
      <c r="BM831" s="24"/>
      <c r="BN831" s="24"/>
      <c r="BO831" s="24"/>
      <c r="BP831" s="24"/>
      <c r="BQ831" s="24"/>
      <c r="BR831" s="24"/>
      <c r="BS831" s="24"/>
      <c r="BT831" s="24"/>
      <c r="BU831" s="24"/>
      <c r="BV831" s="24"/>
      <c r="BW831" s="24"/>
      <c r="BX831" s="24"/>
      <c r="BY831" s="24"/>
      <c r="BZ831" s="24"/>
      <c r="CA831" s="24"/>
      <c r="CB831" s="24"/>
      <c r="CC831" s="24"/>
      <c r="CD831" s="24"/>
      <c r="CE831" s="24"/>
      <c r="CF831" s="24"/>
    </row>
    <row r="832" spans="47:84" x14ac:dyDescent="0.15">
      <c r="AU832" s="24"/>
      <c r="AV832" s="24"/>
      <c r="AW832" s="24"/>
      <c r="AX832" s="24"/>
      <c r="AY832" s="24"/>
      <c r="AZ832" s="24"/>
      <c r="BA832" s="24"/>
      <c r="BB832" s="24"/>
      <c r="BC832" s="24"/>
      <c r="BD832" s="24"/>
      <c r="BE832" s="24"/>
      <c r="BF832" s="24"/>
      <c r="BG832" s="24"/>
      <c r="BH832" s="24"/>
      <c r="BI832" s="24"/>
      <c r="BJ832" s="24"/>
      <c r="BK832" s="24"/>
      <c r="BL832" s="24"/>
      <c r="BM832" s="24"/>
      <c r="BN832" s="24"/>
      <c r="BO832" s="24"/>
      <c r="BP832" s="24"/>
      <c r="BQ832" s="24"/>
      <c r="BR832" s="24"/>
      <c r="BS832" s="24"/>
      <c r="BT832" s="24"/>
      <c r="BU832" s="24"/>
      <c r="BV832" s="24"/>
      <c r="BW832" s="24"/>
      <c r="BX832" s="24"/>
      <c r="BY832" s="24"/>
      <c r="BZ832" s="24"/>
      <c r="CA832" s="24"/>
      <c r="CB832" s="24"/>
      <c r="CC832" s="24"/>
      <c r="CD832" s="24"/>
      <c r="CE832" s="24"/>
      <c r="CF832" s="24"/>
    </row>
    <row r="833" spans="47:84" x14ac:dyDescent="0.15">
      <c r="AU833" s="24"/>
      <c r="AV833" s="24"/>
      <c r="AW833" s="24"/>
      <c r="AX833" s="24"/>
      <c r="AY833" s="24"/>
      <c r="AZ833" s="24"/>
      <c r="BA833" s="24"/>
      <c r="BB833" s="24"/>
      <c r="BC833" s="24"/>
      <c r="BD833" s="24"/>
      <c r="BE833" s="24"/>
      <c r="BF833" s="24"/>
      <c r="BG833" s="24"/>
      <c r="BH833" s="24"/>
      <c r="BI833" s="24"/>
      <c r="BJ833" s="24"/>
      <c r="BK833" s="24"/>
      <c r="BL833" s="24"/>
      <c r="BM833" s="24"/>
      <c r="BN833" s="24"/>
      <c r="BO833" s="24"/>
      <c r="BP833" s="24"/>
      <c r="BQ833" s="24"/>
      <c r="BR833" s="24"/>
      <c r="BS833" s="24"/>
      <c r="BT833" s="24"/>
      <c r="BU833" s="24"/>
      <c r="BV833" s="24"/>
      <c r="BW833" s="24"/>
      <c r="BX833" s="24"/>
      <c r="BY833" s="24"/>
      <c r="BZ833" s="24"/>
      <c r="CA833" s="24"/>
      <c r="CB833" s="24"/>
      <c r="CC833" s="24"/>
      <c r="CD833" s="24"/>
      <c r="CE833" s="24"/>
      <c r="CF833" s="24"/>
    </row>
    <row r="834" spans="47:84" x14ac:dyDescent="0.15">
      <c r="AU834" s="24"/>
      <c r="AV834" s="24"/>
      <c r="AW834" s="24"/>
      <c r="AX834" s="24"/>
      <c r="AY834" s="24"/>
      <c r="AZ834" s="24"/>
      <c r="BA834" s="24"/>
      <c r="BB834" s="24"/>
      <c r="BC834" s="24"/>
      <c r="BD834" s="24"/>
      <c r="BE834" s="24"/>
      <c r="BF834" s="24"/>
      <c r="BG834" s="24"/>
      <c r="BH834" s="24"/>
      <c r="BI834" s="24"/>
      <c r="BJ834" s="24"/>
      <c r="BK834" s="24"/>
      <c r="BL834" s="24"/>
      <c r="BM834" s="24"/>
      <c r="BN834" s="24"/>
      <c r="BO834" s="24"/>
      <c r="BP834" s="24"/>
      <c r="BQ834" s="24"/>
      <c r="BR834" s="24"/>
      <c r="BS834" s="24"/>
      <c r="BT834" s="24"/>
      <c r="BU834" s="24"/>
      <c r="BV834" s="24"/>
      <c r="BW834" s="24"/>
      <c r="BX834" s="24"/>
      <c r="BY834" s="24"/>
      <c r="BZ834" s="24"/>
      <c r="CA834" s="24"/>
      <c r="CB834" s="24"/>
      <c r="CC834" s="24"/>
      <c r="CD834" s="24"/>
      <c r="CE834" s="24"/>
      <c r="CF834" s="24"/>
    </row>
    <row r="835" spans="47:84" x14ac:dyDescent="0.15">
      <c r="AU835" s="24"/>
      <c r="AV835" s="24"/>
      <c r="AW835" s="24"/>
      <c r="AX835" s="24"/>
      <c r="AY835" s="24"/>
      <c r="AZ835" s="24"/>
      <c r="BA835" s="24"/>
      <c r="BB835" s="24"/>
      <c r="BC835" s="24"/>
      <c r="BD835" s="24"/>
      <c r="BE835" s="24"/>
      <c r="BF835" s="24"/>
      <c r="BG835" s="24"/>
      <c r="BH835" s="24"/>
      <c r="BI835" s="24"/>
      <c r="BJ835" s="24"/>
      <c r="BK835" s="24"/>
      <c r="BL835" s="24"/>
      <c r="BM835" s="24"/>
      <c r="BN835" s="24"/>
      <c r="BO835" s="24"/>
      <c r="BP835" s="24"/>
      <c r="BQ835" s="24"/>
      <c r="BR835" s="24"/>
      <c r="BS835" s="24"/>
      <c r="BT835" s="24"/>
      <c r="BU835" s="24"/>
      <c r="BV835" s="24"/>
      <c r="BW835" s="24"/>
      <c r="BX835" s="24"/>
      <c r="BY835" s="24"/>
      <c r="BZ835" s="24"/>
      <c r="CA835" s="24"/>
      <c r="CB835" s="24"/>
      <c r="CC835" s="24"/>
      <c r="CD835" s="24"/>
      <c r="CE835" s="24"/>
      <c r="CF835" s="24"/>
    </row>
    <row r="836" spans="47:84" x14ac:dyDescent="0.15">
      <c r="AU836" s="24"/>
      <c r="AV836" s="24"/>
      <c r="AW836" s="24"/>
      <c r="AX836" s="24"/>
      <c r="AY836" s="24"/>
      <c r="AZ836" s="24"/>
      <c r="BA836" s="24"/>
      <c r="BB836" s="24"/>
      <c r="BC836" s="24"/>
      <c r="BD836" s="24"/>
      <c r="BE836" s="24"/>
      <c r="BF836" s="24"/>
      <c r="BG836" s="24"/>
      <c r="BH836" s="24"/>
      <c r="BI836" s="24"/>
      <c r="BJ836" s="24"/>
      <c r="BK836" s="24"/>
      <c r="BL836" s="24"/>
      <c r="BM836" s="24"/>
      <c r="BN836" s="24"/>
      <c r="BO836" s="24"/>
      <c r="BP836" s="24"/>
      <c r="BQ836" s="24"/>
      <c r="BR836" s="24"/>
      <c r="BS836" s="24"/>
      <c r="BT836" s="24"/>
      <c r="BU836" s="24"/>
      <c r="BV836" s="24"/>
      <c r="BW836" s="24"/>
      <c r="BX836" s="24"/>
      <c r="BY836" s="24"/>
      <c r="BZ836" s="24"/>
      <c r="CA836" s="24"/>
      <c r="CB836" s="24"/>
      <c r="CC836" s="24"/>
      <c r="CD836" s="24"/>
      <c r="CE836" s="24"/>
      <c r="CF836" s="24"/>
    </row>
    <row r="837" spans="47:84" x14ac:dyDescent="0.15">
      <c r="AU837" s="24"/>
      <c r="AV837" s="24"/>
      <c r="AW837" s="24"/>
      <c r="AX837" s="24"/>
      <c r="AY837" s="24"/>
      <c r="AZ837" s="24"/>
      <c r="BA837" s="24"/>
      <c r="BB837" s="24"/>
      <c r="BC837" s="24"/>
      <c r="BD837" s="24"/>
      <c r="BE837" s="24"/>
      <c r="BF837" s="24"/>
      <c r="BG837" s="24"/>
      <c r="BH837" s="24"/>
      <c r="BI837" s="24"/>
      <c r="BJ837" s="24"/>
      <c r="BK837" s="24"/>
      <c r="BL837" s="24"/>
      <c r="BM837" s="24"/>
      <c r="BN837" s="24"/>
      <c r="BO837" s="24"/>
      <c r="BP837" s="24"/>
      <c r="BQ837" s="24"/>
      <c r="BR837" s="24"/>
      <c r="BS837" s="24"/>
      <c r="BT837" s="24"/>
      <c r="BU837" s="24"/>
      <c r="BV837" s="24"/>
      <c r="BW837" s="24"/>
      <c r="BX837" s="24"/>
      <c r="BY837" s="24"/>
      <c r="BZ837" s="24"/>
      <c r="CA837" s="24"/>
      <c r="CB837" s="24"/>
      <c r="CC837" s="24"/>
      <c r="CD837" s="24"/>
      <c r="CE837" s="24"/>
      <c r="CF837" s="24"/>
    </row>
    <row r="838" spans="47:84" x14ac:dyDescent="0.15">
      <c r="AU838" s="24"/>
      <c r="AV838" s="24"/>
      <c r="AW838" s="24"/>
      <c r="AX838" s="24"/>
      <c r="AY838" s="24"/>
      <c r="AZ838" s="24"/>
      <c r="BA838" s="24"/>
      <c r="BB838" s="24"/>
      <c r="BC838" s="24"/>
      <c r="BD838" s="24"/>
      <c r="BE838" s="24"/>
      <c r="BF838" s="24"/>
      <c r="BG838" s="24"/>
      <c r="BH838" s="24"/>
      <c r="BI838" s="24"/>
      <c r="BJ838" s="24"/>
      <c r="BK838" s="24"/>
      <c r="BL838" s="24"/>
      <c r="BM838" s="24"/>
      <c r="BN838" s="24"/>
      <c r="BO838" s="24"/>
      <c r="BP838" s="24"/>
      <c r="BQ838" s="24"/>
      <c r="BR838" s="24"/>
      <c r="BS838" s="24"/>
      <c r="BT838" s="24"/>
      <c r="BU838" s="24"/>
      <c r="BV838" s="24"/>
      <c r="BW838" s="24"/>
      <c r="BX838" s="24"/>
      <c r="BY838" s="24"/>
      <c r="BZ838" s="24"/>
      <c r="CA838" s="24"/>
      <c r="CB838" s="24"/>
      <c r="CC838" s="24"/>
      <c r="CD838" s="24"/>
      <c r="CE838" s="24"/>
      <c r="CF838" s="24"/>
    </row>
    <row r="839" spans="47:84" x14ac:dyDescent="0.15">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row>
    <row r="840" spans="47:84" x14ac:dyDescent="0.15">
      <c r="AU840" s="24"/>
      <c r="AV840" s="24"/>
      <c r="AW840" s="24"/>
      <c r="AX840" s="24"/>
      <c r="AY840" s="24"/>
      <c r="AZ840" s="24"/>
      <c r="BA840" s="24"/>
      <c r="BB840" s="24"/>
      <c r="BC840" s="24"/>
      <c r="BD840" s="24"/>
      <c r="BE840" s="24"/>
      <c r="BF840" s="24"/>
      <c r="BG840" s="24"/>
      <c r="BH840" s="24"/>
      <c r="BI840" s="24"/>
      <c r="BJ840" s="24"/>
      <c r="BK840" s="24"/>
      <c r="BL840" s="24"/>
      <c r="BM840" s="24"/>
      <c r="BN840" s="24"/>
      <c r="BO840" s="24"/>
      <c r="BP840" s="24"/>
      <c r="BQ840" s="24"/>
      <c r="BR840" s="24"/>
      <c r="BS840" s="24"/>
      <c r="BT840" s="24"/>
      <c r="BU840" s="24"/>
      <c r="BV840" s="24"/>
      <c r="BW840" s="24"/>
      <c r="BX840" s="24"/>
      <c r="BY840" s="24"/>
      <c r="BZ840" s="24"/>
      <c r="CA840" s="24"/>
      <c r="CB840" s="24"/>
      <c r="CC840" s="24"/>
      <c r="CD840" s="24"/>
      <c r="CE840" s="24"/>
      <c r="CF840" s="24"/>
    </row>
    <row r="841" spans="47:84" x14ac:dyDescent="0.15">
      <c r="AU841" s="24"/>
      <c r="AV841" s="24"/>
      <c r="AW841" s="24"/>
      <c r="AX841" s="24"/>
      <c r="AY841" s="24"/>
      <c r="AZ841" s="24"/>
      <c r="BA841" s="24"/>
      <c r="BB841" s="24"/>
      <c r="BC841" s="24"/>
      <c r="BD841" s="24"/>
      <c r="BE841" s="24"/>
      <c r="BF841" s="24"/>
      <c r="BG841" s="24"/>
      <c r="BH841" s="24"/>
      <c r="BI841" s="24"/>
      <c r="BJ841" s="24"/>
      <c r="BK841" s="24"/>
      <c r="BL841" s="24"/>
      <c r="BM841" s="24"/>
      <c r="BN841" s="24"/>
      <c r="BO841" s="24"/>
      <c r="BP841" s="24"/>
      <c r="BQ841" s="24"/>
      <c r="BR841" s="24"/>
      <c r="BS841" s="24"/>
      <c r="BT841" s="24"/>
      <c r="BU841" s="24"/>
      <c r="BV841" s="24"/>
      <c r="BW841" s="24"/>
      <c r="BX841" s="24"/>
      <c r="BY841" s="24"/>
      <c r="BZ841" s="24"/>
      <c r="CA841" s="24"/>
      <c r="CB841" s="24"/>
      <c r="CC841" s="24"/>
      <c r="CD841" s="24"/>
      <c r="CE841" s="24"/>
      <c r="CF841" s="24"/>
    </row>
    <row r="842" spans="47:84" x14ac:dyDescent="0.15">
      <c r="AU842" s="24"/>
      <c r="AV842" s="24"/>
      <c r="AW842" s="24"/>
      <c r="AX842" s="24"/>
      <c r="AY842" s="24"/>
      <c r="AZ842" s="24"/>
      <c r="BA842" s="24"/>
      <c r="BB842" s="24"/>
      <c r="BC842" s="24"/>
      <c r="BD842" s="24"/>
      <c r="BE842" s="24"/>
      <c r="BF842" s="24"/>
      <c r="BG842" s="24"/>
      <c r="BH842" s="24"/>
      <c r="BI842" s="24"/>
      <c r="BJ842" s="24"/>
      <c r="BK842" s="24"/>
      <c r="BL842" s="24"/>
      <c r="BM842" s="24"/>
      <c r="BN842" s="24"/>
      <c r="BO842" s="24"/>
      <c r="BP842" s="24"/>
      <c r="BQ842" s="24"/>
      <c r="BR842" s="24"/>
      <c r="BS842" s="24"/>
      <c r="BT842" s="24"/>
      <c r="BU842" s="24"/>
      <c r="BV842" s="24"/>
      <c r="BW842" s="24"/>
      <c r="BX842" s="24"/>
      <c r="BY842" s="24"/>
      <c r="BZ842" s="24"/>
      <c r="CA842" s="24"/>
      <c r="CB842" s="24"/>
      <c r="CC842" s="24"/>
      <c r="CD842" s="24"/>
      <c r="CE842" s="24"/>
      <c r="CF842" s="24"/>
    </row>
    <row r="843" spans="47:84" x14ac:dyDescent="0.15">
      <c r="AU843" s="24"/>
      <c r="AV843" s="24"/>
      <c r="AW843" s="24"/>
      <c r="AX843" s="24"/>
      <c r="AY843" s="24"/>
      <c r="AZ843" s="24"/>
      <c r="BA843" s="24"/>
      <c r="BB843" s="24"/>
      <c r="BC843" s="24"/>
      <c r="BD843" s="24"/>
      <c r="BE843" s="24"/>
      <c r="BF843" s="24"/>
      <c r="BG843" s="24"/>
      <c r="BH843" s="24"/>
      <c r="BI843" s="24"/>
      <c r="BJ843" s="24"/>
      <c r="BK843" s="24"/>
      <c r="BL843" s="24"/>
      <c r="BM843" s="24"/>
      <c r="BN843" s="24"/>
      <c r="BO843" s="24"/>
      <c r="BP843" s="24"/>
      <c r="BQ843" s="24"/>
      <c r="BR843" s="24"/>
      <c r="BS843" s="24"/>
      <c r="BT843" s="24"/>
      <c r="BU843" s="24"/>
      <c r="BV843" s="24"/>
      <c r="BW843" s="24"/>
      <c r="BX843" s="24"/>
      <c r="BY843" s="24"/>
      <c r="BZ843" s="24"/>
      <c r="CA843" s="24"/>
      <c r="CB843" s="24"/>
      <c r="CC843" s="24"/>
      <c r="CD843" s="24"/>
      <c r="CE843" s="24"/>
      <c r="CF843" s="24"/>
    </row>
    <row r="844" spans="47:84" x14ac:dyDescent="0.15">
      <c r="AU844" s="24"/>
      <c r="AV844" s="24"/>
      <c r="AW844" s="24"/>
      <c r="AX844" s="24"/>
      <c r="AY844" s="24"/>
      <c r="AZ844" s="24"/>
      <c r="BA844" s="24"/>
      <c r="BB844" s="24"/>
      <c r="BC844" s="24"/>
      <c r="BD844" s="24"/>
      <c r="BE844" s="24"/>
      <c r="BF844" s="24"/>
      <c r="BG844" s="24"/>
      <c r="BH844" s="24"/>
      <c r="BI844" s="24"/>
      <c r="BJ844" s="24"/>
      <c r="BK844" s="24"/>
      <c r="BL844" s="24"/>
      <c r="BM844" s="24"/>
      <c r="BN844" s="24"/>
      <c r="BO844" s="24"/>
      <c r="BP844" s="24"/>
      <c r="BQ844" s="24"/>
      <c r="BR844" s="24"/>
      <c r="BS844" s="24"/>
      <c r="BT844" s="24"/>
      <c r="BU844" s="24"/>
      <c r="BV844" s="24"/>
      <c r="BW844" s="24"/>
      <c r="BX844" s="24"/>
      <c r="BY844" s="24"/>
      <c r="BZ844" s="24"/>
      <c r="CA844" s="24"/>
      <c r="CB844" s="24"/>
      <c r="CC844" s="24"/>
      <c r="CD844" s="24"/>
      <c r="CE844" s="24"/>
      <c r="CF844" s="24"/>
    </row>
    <row r="845" spans="47:84" x14ac:dyDescent="0.15">
      <c r="AU845" s="24"/>
      <c r="AV845" s="24"/>
      <c r="AW845" s="24"/>
      <c r="AX845" s="24"/>
      <c r="AY845" s="24"/>
      <c r="AZ845" s="24"/>
      <c r="BA845" s="24"/>
      <c r="BB845" s="24"/>
      <c r="BC845" s="24"/>
      <c r="BD845" s="24"/>
      <c r="BE845" s="24"/>
      <c r="BF845" s="24"/>
      <c r="BG845" s="24"/>
      <c r="BH845" s="24"/>
      <c r="BI845" s="24"/>
      <c r="BJ845" s="24"/>
      <c r="BK845" s="24"/>
      <c r="BL845" s="24"/>
      <c r="BM845" s="24"/>
      <c r="BN845" s="24"/>
      <c r="BO845" s="24"/>
      <c r="BP845" s="24"/>
      <c r="BQ845" s="24"/>
      <c r="BR845" s="24"/>
      <c r="BS845" s="24"/>
      <c r="BT845" s="24"/>
      <c r="BU845" s="24"/>
      <c r="BV845" s="24"/>
      <c r="BW845" s="24"/>
      <c r="BX845" s="24"/>
      <c r="BY845" s="24"/>
      <c r="BZ845" s="24"/>
      <c r="CA845" s="24"/>
      <c r="CB845" s="24"/>
      <c r="CC845" s="24"/>
      <c r="CD845" s="24"/>
      <c r="CE845" s="24"/>
      <c r="CF845" s="24"/>
    </row>
    <row r="846" spans="47:84" x14ac:dyDescent="0.15">
      <c r="AU846" s="24"/>
      <c r="AV846" s="24"/>
      <c r="AW846" s="24"/>
      <c r="AX846" s="24"/>
      <c r="AY846" s="24"/>
      <c r="AZ846" s="24"/>
      <c r="BA846" s="24"/>
      <c r="BB846" s="24"/>
      <c r="BC846" s="24"/>
      <c r="BD846" s="24"/>
      <c r="BE846" s="24"/>
      <c r="BF846" s="24"/>
      <c r="BG846" s="24"/>
      <c r="BH846" s="24"/>
      <c r="BI846" s="24"/>
      <c r="BJ846" s="24"/>
      <c r="BK846" s="24"/>
      <c r="BL846" s="24"/>
      <c r="BM846" s="24"/>
      <c r="BN846" s="24"/>
      <c r="BO846" s="24"/>
      <c r="BP846" s="24"/>
      <c r="BQ846" s="24"/>
      <c r="BR846" s="24"/>
      <c r="BS846" s="24"/>
      <c r="BT846" s="24"/>
      <c r="BU846" s="24"/>
      <c r="BV846" s="24"/>
      <c r="BW846" s="24"/>
      <c r="BX846" s="24"/>
      <c r="BY846" s="24"/>
      <c r="BZ846" s="24"/>
      <c r="CA846" s="24"/>
      <c r="CB846" s="24"/>
      <c r="CC846" s="24"/>
      <c r="CD846" s="24"/>
      <c r="CE846" s="24"/>
      <c r="CF846" s="24"/>
    </row>
    <row r="847" spans="47:84" x14ac:dyDescent="0.15">
      <c r="AU847" s="24"/>
      <c r="AV847" s="24"/>
      <c r="AW847" s="24"/>
      <c r="AX847" s="24"/>
      <c r="AY847" s="24"/>
      <c r="AZ847" s="24"/>
      <c r="BA847" s="24"/>
      <c r="BB847" s="24"/>
      <c r="BC847" s="24"/>
      <c r="BD847" s="24"/>
      <c r="BE847" s="24"/>
      <c r="BF847" s="24"/>
      <c r="BG847" s="24"/>
      <c r="BH847" s="24"/>
      <c r="BI847" s="24"/>
      <c r="BJ847" s="24"/>
      <c r="BK847" s="24"/>
      <c r="BL847" s="24"/>
      <c r="BM847" s="24"/>
      <c r="BN847" s="24"/>
      <c r="BO847" s="24"/>
      <c r="BP847" s="24"/>
      <c r="BQ847" s="24"/>
      <c r="BR847" s="24"/>
      <c r="BS847" s="24"/>
      <c r="BT847" s="24"/>
      <c r="BU847" s="24"/>
      <c r="BV847" s="24"/>
      <c r="BW847" s="24"/>
      <c r="BX847" s="24"/>
      <c r="BY847" s="24"/>
      <c r="BZ847" s="24"/>
      <c r="CA847" s="24"/>
      <c r="CB847" s="24"/>
      <c r="CC847" s="24"/>
      <c r="CD847" s="24"/>
      <c r="CE847" s="24"/>
      <c r="CF847" s="24"/>
    </row>
    <row r="848" spans="47:84" x14ac:dyDescent="0.15">
      <c r="AU848" s="24"/>
      <c r="AV848" s="24"/>
      <c r="AW848" s="24"/>
      <c r="AX848" s="24"/>
      <c r="AY848" s="24"/>
      <c r="AZ848" s="24"/>
      <c r="BA848" s="24"/>
      <c r="BB848" s="24"/>
      <c r="BC848" s="24"/>
      <c r="BD848" s="24"/>
      <c r="BE848" s="24"/>
      <c r="BF848" s="24"/>
      <c r="BG848" s="24"/>
      <c r="BH848" s="24"/>
      <c r="BI848" s="24"/>
      <c r="BJ848" s="24"/>
      <c r="BK848" s="24"/>
      <c r="BL848" s="24"/>
      <c r="BM848" s="24"/>
      <c r="BN848" s="24"/>
      <c r="BO848" s="24"/>
      <c r="BP848" s="24"/>
      <c r="BQ848" s="24"/>
      <c r="BR848" s="24"/>
      <c r="BS848" s="24"/>
      <c r="BT848" s="24"/>
      <c r="BU848" s="24"/>
      <c r="BV848" s="24"/>
      <c r="BW848" s="24"/>
      <c r="BX848" s="24"/>
      <c r="BY848" s="24"/>
      <c r="BZ848" s="24"/>
      <c r="CA848" s="24"/>
      <c r="CB848" s="24"/>
      <c r="CC848" s="24"/>
      <c r="CD848" s="24"/>
      <c r="CE848" s="24"/>
      <c r="CF848" s="24"/>
    </row>
    <row r="849" spans="47:84" x14ac:dyDescent="0.15">
      <c r="AU849" s="24"/>
      <c r="AV849" s="24"/>
      <c r="AW849" s="24"/>
      <c r="AX849" s="24"/>
      <c r="AY849" s="24"/>
      <c r="AZ849" s="24"/>
      <c r="BA849" s="24"/>
      <c r="BB849" s="24"/>
      <c r="BC849" s="24"/>
      <c r="BD849" s="24"/>
      <c r="BE849" s="24"/>
      <c r="BF849" s="24"/>
      <c r="BG849" s="24"/>
      <c r="BH849" s="24"/>
      <c r="BI849" s="24"/>
      <c r="BJ849" s="24"/>
      <c r="BK849" s="24"/>
      <c r="BL849" s="24"/>
      <c r="BM849" s="24"/>
      <c r="BN849" s="24"/>
      <c r="BO849" s="24"/>
      <c r="BP849" s="24"/>
      <c r="BQ849" s="24"/>
      <c r="BR849" s="24"/>
      <c r="BS849" s="24"/>
      <c r="BT849" s="24"/>
      <c r="BU849" s="24"/>
      <c r="BV849" s="24"/>
      <c r="BW849" s="24"/>
      <c r="BX849" s="24"/>
      <c r="BY849" s="24"/>
      <c r="BZ849" s="24"/>
      <c r="CA849" s="24"/>
      <c r="CB849" s="24"/>
      <c r="CC849" s="24"/>
      <c r="CD849" s="24"/>
      <c r="CE849" s="24"/>
      <c r="CF849" s="24"/>
    </row>
    <row r="850" spans="47:84" x14ac:dyDescent="0.15">
      <c r="AU850" s="24"/>
      <c r="AV850" s="24"/>
      <c r="AW850" s="24"/>
      <c r="AX850" s="24"/>
      <c r="AY850" s="24"/>
      <c r="AZ850" s="24"/>
      <c r="BA850" s="24"/>
      <c r="BB850" s="24"/>
      <c r="BC850" s="24"/>
      <c r="BD850" s="24"/>
      <c r="BE850" s="24"/>
      <c r="BF850" s="24"/>
      <c r="BG850" s="24"/>
      <c r="BH850" s="24"/>
      <c r="BI850" s="24"/>
      <c r="BJ850" s="24"/>
      <c r="BK850" s="24"/>
      <c r="BL850" s="24"/>
      <c r="BM850" s="24"/>
      <c r="BN850" s="24"/>
      <c r="BO850" s="24"/>
      <c r="BP850" s="24"/>
      <c r="BQ850" s="24"/>
      <c r="BR850" s="24"/>
      <c r="BS850" s="24"/>
      <c r="BT850" s="24"/>
      <c r="BU850" s="24"/>
      <c r="BV850" s="24"/>
      <c r="BW850" s="24"/>
      <c r="BX850" s="24"/>
      <c r="BY850" s="24"/>
      <c r="BZ850" s="24"/>
      <c r="CA850" s="24"/>
      <c r="CB850" s="24"/>
      <c r="CC850" s="24"/>
      <c r="CD850" s="24"/>
      <c r="CE850" s="24"/>
      <c r="CF850" s="24"/>
    </row>
    <row r="851" spans="47:84" x14ac:dyDescent="0.15">
      <c r="AU851" s="24"/>
      <c r="AV851" s="24"/>
      <c r="AW851" s="24"/>
      <c r="AX851" s="24"/>
      <c r="AY851" s="24"/>
      <c r="AZ851" s="24"/>
      <c r="BA851" s="24"/>
      <c r="BB851" s="24"/>
      <c r="BC851" s="24"/>
      <c r="BD851" s="24"/>
      <c r="BE851" s="24"/>
      <c r="BF851" s="24"/>
      <c r="BG851" s="24"/>
      <c r="BH851" s="24"/>
      <c r="BI851" s="24"/>
      <c r="BJ851" s="24"/>
      <c r="BK851" s="24"/>
      <c r="BL851" s="24"/>
      <c r="BM851" s="24"/>
      <c r="BN851" s="24"/>
      <c r="BO851" s="24"/>
      <c r="BP851" s="24"/>
      <c r="BQ851" s="24"/>
      <c r="BR851" s="24"/>
      <c r="BS851" s="24"/>
      <c r="BT851" s="24"/>
      <c r="BU851" s="24"/>
      <c r="BV851" s="24"/>
      <c r="BW851" s="24"/>
      <c r="BX851" s="24"/>
      <c r="BY851" s="24"/>
      <c r="BZ851" s="24"/>
      <c r="CA851" s="24"/>
      <c r="CB851" s="24"/>
      <c r="CC851" s="24"/>
      <c r="CD851" s="24"/>
      <c r="CE851" s="24"/>
      <c r="CF851" s="24"/>
    </row>
    <row r="852" spans="47:84" x14ac:dyDescent="0.15">
      <c r="AU852" s="24"/>
      <c r="AV852" s="24"/>
      <c r="AW852" s="24"/>
      <c r="AX852" s="24"/>
      <c r="AY852" s="24"/>
      <c r="AZ852" s="24"/>
      <c r="BA852" s="24"/>
      <c r="BB852" s="24"/>
      <c r="BC852" s="24"/>
      <c r="BD852" s="24"/>
      <c r="BE852" s="24"/>
      <c r="BF852" s="24"/>
      <c r="BG852" s="24"/>
      <c r="BH852" s="24"/>
      <c r="BI852" s="24"/>
      <c r="BJ852" s="24"/>
      <c r="BK852" s="24"/>
      <c r="BL852" s="24"/>
      <c r="BM852" s="24"/>
      <c r="BN852" s="24"/>
      <c r="BO852" s="24"/>
      <c r="BP852" s="24"/>
      <c r="BQ852" s="24"/>
      <c r="BR852" s="24"/>
      <c r="BS852" s="24"/>
      <c r="BT852" s="24"/>
      <c r="BU852" s="24"/>
      <c r="BV852" s="24"/>
      <c r="BW852" s="24"/>
      <c r="BX852" s="24"/>
      <c r="BY852" s="24"/>
      <c r="BZ852" s="24"/>
      <c r="CA852" s="24"/>
      <c r="CB852" s="24"/>
      <c r="CC852" s="24"/>
      <c r="CD852" s="24"/>
      <c r="CE852" s="24"/>
      <c r="CF852" s="24"/>
    </row>
    <row r="853" spans="47:84" x14ac:dyDescent="0.15">
      <c r="AU853" s="24"/>
      <c r="AV853" s="24"/>
      <c r="AW853" s="24"/>
      <c r="AX853" s="24"/>
      <c r="AY853" s="24"/>
      <c r="AZ853" s="24"/>
      <c r="BA853" s="24"/>
      <c r="BB853" s="24"/>
      <c r="BC853" s="24"/>
      <c r="BD853" s="24"/>
      <c r="BE853" s="24"/>
      <c r="BF853" s="24"/>
      <c r="BG853" s="24"/>
      <c r="BH853" s="24"/>
      <c r="BI853" s="24"/>
      <c r="BJ853" s="24"/>
      <c r="BK853" s="24"/>
      <c r="BL853" s="24"/>
      <c r="BM853" s="24"/>
      <c r="BN853" s="24"/>
      <c r="BO853" s="24"/>
      <c r="BP853" s="24"/>
      <c r="BQ853" s="24"/>
      <c r="BR853" s="24"/>
      <c r="BS853" s="24"/>
      <c r="BT853" s="24"/>
      <c r="BU853" s="24"/>
      <c r="BV853" s="24"/>
      <c r="BW853" s="24"/>
      <c r="BX853" s="24"/>
      <c r="BY853" s="24"/>
      <c r="BZ853" s="24"/>
      <c r="CA853" s="24"/>
      <c r="CB853" s="24"/>
      <c r="CC853" s="24"/>
      <c r="CD853" s="24"/>
      <c r="CE853" s="24"/>
      <c r="CF853" s="24"/>
    </row>
    <row r="854" spans="47:84" x14ac:dyDescent="0.15">
      <c r="AU854" s="24"/>
      <c r="AV854" s="24"/>
      <c r="AW854" s="24"/>
      <c r="AX854" s="24"/>
      <c r="AY854" s="24"/>
      <c r="AZ854" s="24"/>
      <c r="BA854" s="24"/>
      <c r="BB854" s="24"/>
      <c r="BC854" s="24"/>
      <c r="BD854" s="24"/>
      <c r="BE854" s="24"/>
      <c r="BF854" s="24"/>
      <c r="BG854" s="24"/>
      <c r="BH854" s="24"/>
      <c r="BI854" s="24"/>
      <c r="BJ854" s="24"/>
      <c r="BK854" s="24"/>
      <c r="BL854" s="24"/>
      <c r="BM854" s="24"/>
      <c r="BN854" s="24"/>
      <c r="BO854" s="24"/>
      <c r="BP854" s="24"/>
      <c r="BQ854" s="24"/>
      <c r="BR854" s="24"/>
      <c r="BS854" s="24"/>
      <c r="BT854" s="24"/>
      <c r="BU854" s="24"/>
      <c r="BV854" s="24"/>
      <c r="BW854" s="24"/>
      <c r="BX854" s="24"/>
      <c r="BY854" s="24"/>
      <c r="BZ854" s="24"/>
      <c r="CA854" s="24"/>
      <c r="CB854" s="24"/>
      <c r="CC854" s="24"/>
      <c r="CD854" s="24"/>
      <c r="CE854" s="24"/>
      <c r="CF854" s="24"/>
    </row>
    <row r="855" spans="47:84" x14ac:dyDescent="0.15">
      <c r="AU855" s="24"/>
      <c r="AV855" s="24"/>
      <c r="AW855" s="24"/>
      <c r="AX855" s="24"/>
      <c r="AY855" s="24"/>
      <c r="AZ855" s="24"/>
      <c r="BA855" s="24"/>
      <c r="BB855" s="24"/>
      <c r="BC855" s="24"/>
      <c r="BD855" s="24"/>
      <c r="BE855" s="24"/>
      <c r="BF855" s="24"/>
      <c r="BG855" s="24"/>
      <c r="BH855" s="24"/>
      <c r="BI855" s="24"/>
      <c r="BJ855" s="24"/>
      <c r="BK855" s="24"/>
      <c r="BL855" s="24"/>
      <c r="BM855" s="24"/>
      <c r="BN855" s="24"/>
      <c r="BO855" s="24"/>
      <c r="BP855" s="24"/>
      <c r="BQ855" s="24"/>
      <c r="BR855" s="24"/>
      <c r="BS855" s="24"/>
      <c r="BT855" s="24"/>
      <c r="BU855" s="24"/>
      <c r="BV855" s="24"/>
      <c r="BW855" s="24"/>
      <c r="BX855" s="24"/>
      <c r="BY855" s="24"/>
      <c r="BZ855" s="24"/>
      <c r="CA855" s="24"/>
      <c r="CB855" s="24"/>
      <c r="CC855" s="24"/>
      <c r="CD855" s="24"/>
      <c r="CE855" s="24"/>
      <c r="CF855" s="24"/>
    </row>
    <row r="856" spans="47:84" x14ac:dyDescent="0.15">
      <c r="AU856" s="24"/>
      <c r="AV856" s="24"/>
      <c r="AW856" s="24"/>
      <c r="AX856" s="24"/>
      <c r="AY856" s="24"/>
      <c r="AZ856" s="24"/>
      <c r="BA856" s="24"/>
      <c r="BB856" s="24"/>
      <c r="BC856" s="24"/>
      <c r="BD856" s="24"/>
      <c r="BE856" s="24"/>
      <c r="BF856" s="24"/>
      <c r="BG856" s="24"/>
      <c r="BH856" s="24"/>
      <c r="BI856" s="24"/>
      <c r="BJ856" s="24"/>
      <c r="BK856" s="24"/>
      <c r="BL856" s="24"/>
      <c r="BM856" s="24"/>
      <c r="BN856" s="24"/>
      <c r="BO856" s="24"/>
      <c r="BP856" s="24"/>
      <c r="BQ856" s="24"/>
      <c r="BR856" s="24"/>
      <c r="BS856" s="24"/>
      <c r="BT856" s="24"/>
      <c r="BU856" s="24"/>
      <c r="BV856" s="24"/>
      <c r="BW856" s="24"/>
      <c r="BX856" s="24"/>
      <c r="BY856" s="24"/>
      <c r="BZ856" s="24"/>
      <c r="CA856" s="24"/>
      <c r="CB856" s="24"/>
      <c r="CC856" s="24"/>
      <c r="CD856" s="24"/>
      <c r="CE856" s="24"/>
      <c r="CF856" s="24"/>
    </row>
    <row r="857" spans="47:84" x14ac:dyDescent="0.15">
      <c r="AU857" s="24"/>
      <c r="AV857" s="24"/>
      <c r="AW857" s="24"/>
      <c r="AX857" s="24"/>
      <c r="AY857" s="24"/>
      <c r="AZ857" s="24"/>
      <c r="BA857" s="24"/>
      <c r="BB857" s="24"/>
      <c r="BC857" s="24"/>
      <c r="BD857" s="24"/>
      <c r="BE857" s="24"/>
      <c r="BF857" s="24"/>
      <c r="BG857" s="24"/>
      <c r="BH857" s="24"/>
      <c r="BI857" s="24"/>
      <c r="BJ857" s="24"/>
      <c r="BK857" s="24"/>
      <c r="BL857" s="24"/>
      <c r="BM857" s="24"/>
      <c r="BN857" s="24"/>
      <c r="BO857" s="24"/>
      <c r="BP857" s="24"/>
      <c r="BQ857" s="24"/>
      <c r="BR857" s="24"/>
      <c r="BS857" s="24"/>
      <c r="BT857" s="24"/>
      <c r="BU857" s="24"/>
      <c r="BV857" s="24"/>
      <c r="BW857" s="24"/>
      <c r="BX857" s="24"/>
      <c r="BY857" s="24"/>
      <c r="BZ857" s="24"/>
      <c r="CA857" s="24"/>
      <c r="CB857" s="24"/>
      <c r="CC857" s="24"/>
      <c r="CD857" s="24"/>
      <c r="CE857" s="24"/>
      <c r="CF857" s="24"/>
    </row>
    <row r="858" spans="47:84" x14ac:dyDescent="0.15">
      <c r="AU858" s="24"/>
      <c r="AV858" s="24"/>
      <c r="AW858" s="24"/>
      <c r="AX858" s="24"/>
      <c r="AY858" s="24"/>
      <c r="AZ858" s="24"/>
      <c r="BA858" s="24"/>
      <c r="BB858" s="24"/>
      <c r="BC858" s="24"/>
      <c r="BD858" s="24"/>
      <c r="BE858" s="24"/>
      <c r="BF858" s="24"/>
      <c r="BG858" s="24"/>
      <c r="BH858" s="24"/>
      <c r="BI858" s="24"/>
      <c r="BJ858" s="24"/>
      <c r="BK858" s="24"/>
      <c r="BL858" s="24"/>
      <c r="BM858" s="24"/>
      <c r="BN858" s="24"/>
      <c r="BO858" s="24"/>
      <c r="BP858" s="24"/>
      <c r="BQ858" s="24"/>
      <c r="BR858" s="24"/>
      <c r="BS858" s="24"/>
      <c r="BT858" s="24"/>
      <c r="BU858" s="24"/>
      <c r="BV858" s="24"/>
      <c r="BW858" s="24"/>
      <c r="BX858" s="24"/>
      <c r="BY858" s="24"/>
      <c r="BZ858" s="24"/>
      <c r="CA858" s="24"/>
      <c r="CB858" s="24"/>
      <c r="CC858" s="24"/>
      <c r="CD858" s="24"/>
      <c r="CE858" s="24"/>
      <c r="CF858" s="24"/>
    </row>
    <row r="859" spans="47:84" x14ac:dyDescent="0.15">
      <c r="AU859" s="24"/>
      <c r="AV859" s="24"/>
      <c r="AW859" s="24"/>
      <c r="AX859" s="24"/>
      <c r="AY859" s="24"/>
      <c r="AZ859" s="24"/>
      <c r="BA859" s="24"/>
      <c r="BB859" s="24"/>
      <c r="BC859" s="24"/>
      <c r="BD859" s="24"/>
      <c r="BE859" s="24"/>
      <c r="BF859" s="24"/>
      <c r="BG859" s="24"/>
      <c r="BH859" s="24"/>
      <c r="BI859" s="24"/>
      <c r="BJ859" s="24"/>
      <c r="BK859" s="24"/>
      <c r="BL859" s="24"/>
      <c r="BM859" s="24"/>
      <c r="BN859" s="24"/>
      <c r="BO859" s="24"/>
      <c r="BP859" s="24"/>
      <c r="BQ859" s="24"/>
      <c r="BR859" s="24"/>
      <c r="BS859" s="24"/>
      <c r="BT859" s="24"/>
      <c r="BU859" s="24"/>
      <c r="BV859" s="24"/>
      <c r="BW859" s="24"/>
      <c r="BX859" s="24"/>
      <c r="BY859" s="24"/>
      <c r="BZ859" s="24"/>
      <c r="CA859" s="24"/>
      <c r="CB859" s="24"/>
      <c r="CC859" s="24"/>
      <c r="CD859" s="24"/>
      <c r="CE859" s="24"/>
      <c r="CF859" s="24"/>
    </row>
    <row r="860" spans="47:84" x14ac:dyDescent="0.15">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24"/>
      <c r="CC860" s="24"/>
      <c r="CD860" s="24"/>
      <c r="CE860" s="24"/>
      <c r="CF860" s="24"/>
    </row>
    <row r="861" spans="47:84" x14ac:dyDescent="0.15">
      <c r="AU861" s="24"/>
      <c r="AV861" s="24"/>
      <c r="AW861" s="24"/>
      <c r="AX861" s="24"/>
      <c r="AY861" s="24"/>
      <c r="AZ861" s="24"/>
      <c r="BA861" s="24"/>
      <c r="BB861" s="24"/>
      <c r="BC861" s="24"/>
      <c r="BD861" s="24"/>
      <c r="BE861" s="24"/>
      <c r="BF861" s="24"/>
      <c r="BG861" s="24"/>
      <c r="BH861" s="24"/>
      <c r="BI861" s="24"/>
      <c r="BJ861" s="24"/>
      <c r="BK861" s="24"/>
      <c r="BL861" s="24"/>
      <c r="BM861" s="24"/>
      <c r="BN861" s="24"/>
      <c r="BO861" s="24"/>
      <c r="BP861" s="24"/>
      <c r="BQ861" s="24"/>
      <c r="BR861" s="24"/>
      <c r="BS861" s="24"/>
      <c r="BT861" s="24"/>
      <c r="BU861" s="24"/>
      <c r="BV861" s="24"/>
      <c r="BW861" s="24"/>
      <c r="BX861" s="24"/>
      <c r="BY861" s="24"/>
      <c r="BZ861" s="24"/>
      <c r="CA861" s="24"/>
      <c r="CB861" s="24"/>
      <c r="CC861" s="24"/>
      <c r="CD861" s="24"/>
      <c r="CE861" s="24"/>
      <c r="CF861" s="24"/>
    </row>
    <row r="862" spans="47:84" x14ac:dyDescent="0.15">
      <c r="AU862" s="24"/>
      <c r="AV862" s="24"/>
      <c r="AW862" s="24"/>
      <c r="AX862" s="24"/>
      <c r="AY862" s="24"/>
      <c r="AZ862" s="24"/>
      <c r="BA862" s="24"/>
      <c r="BB862" s="24"/>
      <c r="BC862" s="24"/>
      <c r="BD862" s="24"/>
      <c r="BE862" s="24"/>
      <c r="BF862" s="24"/>
      <c r="BG862" s="24"/>
      <c r="BH862" s="24"/>
      <c r="BI862" s="24"/>
      <c r="BJ862" s="24"/>
      <c r="BK862" s="24"/>
      <c r="BL862" s="24"/>
      <c r="BM862" s="24"/>
      <c r="BN862" s="24"/>
      <c r="BO862" s="24"/>
      <c r="BP862" s="24"/>
      <c r="BQ862" s="24"/>
      <c r="BR862" s="24"/>
      <c r="BS862" s="24"/>
      <c r="BT862" s="24"/>
      <c r="BU862" s="24"/>
      <c r="BV862" s="24"/>
      <c r="BW862" s="24"/>
      <c r="BX862" s="24"/>
      <c r="BY862" s="24"/>
      <c r="BZ862" s="24"/>
      <c r="CA862" s="24"/>
      <c r="CB862" s="24"/>
      <c r="CC862" s="24"/>
      <c r="CD862" s="24"/>
      <c r="CE862" s="24"/>
      <c r="CF862" s="24"/>
    </row>
    <row r="863" spans="47:84" x14ac:dyDescent="0.15">
      <c r="AU863" s="24"/>
      <c r="AV863" s="24"/>
      <c r="AW863" s="24"/>
      <c r="AX863" s="24"/>
      <c r="AY863" s="24"/>
      <c r="AZ863" s="24"/>
      <c r="BA863" s="24"/>
      <c r="BB863" s="24"/>
      <c r="BC863" s="24"/>
      <c r="BD863" s="24"/>
      <c r="BE863" s="24"/>
      <c r="BF863" s="24"/>
      <c r="BG863" s="24"/>
      <c r="BH863" s="24"/>
      <c r="BI863" s="24"/>
      <c r="BJ863" s="24"/>
      <c r="BK863" s="24"/>
      <c r="BL863" s="24"/>
      <c r="BM863" s="24"/>
      <c r="BN863" s="24"/>
      <c r="BO863" s="24"/>
      <c r="BP863" s="24"/>
      <c r="BQ863" s="24"/>
      <c r="BR863" s="24"/>
      <c r="BS863" s="24"/>
      <c r="BT863" s="24"/>
      <c r="BU863" s="24"/>
      <c r="BV863" s="24"/>
      <c r="BW863" s="24"/>
      <c r="BX863" s="24"/>
      <c r="BY863" s="24"/>
      <c r="BZ863" s="24"/>
      <c r="CA863" s="24"/>
      <c r="CB863" s="24"/>
      <c r="CC863" s="24"/>
      <c r="CD863" s="24"/>
      <c r="CE863" s="24"/>
      <c r="CF863" s="24"/>
    </row>
    <row r="864" spans="47:84" x14ac:dyDescent="0.15">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row>
    <row r="865" spans="47:84" x14ac:dyDescent="0.15">
      <c r="AU865" s="24"/>
      <c r="AV865" s="24"/>
      <c r="AW865" s="24"/>
      <c r="AX865" s="24"/>
      <c r="AY865" s="24"/>
      <c r="AZ865" s="24"/>
      <c r="BA865" s="24"/>
      <c r="BB865" s="24"/>
      <c r="BC865" s="24"/>
      <c r="BD865" s="24"/>
      <c r="BE865" s="24"/>
      <c r="BF865" s="24"/>
      <c r="BG865" s="24"/>
      <c r="BH865" s="24"/>
      <c r="BI865" s="24"/>
      <c r="BJ865" s="24"/>
      <c r="BK865" s="24"/>
      <c r="BL865" s="24"/>
      <c r="BM865" s="24"/>
      <c r="BN865" s="24"/>
      <c r="BO865" s="24"/>
      <c r="BP865" s="24"/>
      <c r="BQ865" s="24"/>
      <c r="BR865" s="24"/>
      <c r="BS865" s="24"/>
      <c r="BT865" s="24"/>
      <c r="BU865" s="24"/>
      <c r="BV865" s="24"/>
      <c r="BW865" s="24"/>
      <c r="BX865" s="24"/>
      <c r="BY865" s="24"/>
      <c r="BZ865" s="24"/>
      <c r="CA865" s="24"/>
      <c r="CB865" s="24"/>
      <c r="CC865" s="24"/>
      <c r="CD865" s="24"/>
      <c r="CE865" s="24"/>
      <c r="CF865" s="24"/>
    </row>
    <row r="866" spans="47:84" x14ac:dyDescent="0.15">
      <c r="AU866" s="24"/>
      <c r="AV866" s="24"/>
      <c r="AW866" s="24"/>
      <c r="AX866" s="24"/>
      <c r="AY866" s="24"/>
      <c r="AZ866" s="24"/>
      <c r="BA866" s="24"/>
      <c r="BB866" s="24"/>
      <c r="BC866" s="24"/>
      <c r="BD866" s="24"/>
      <c r="BE866" s="24"/>
      <c r="BF866" s="24"/>
      <c r="BG866" s="24"/>
      <c r="BH866" s="24"/>
      <c r="BI866" s="24"/>
      <c r="BJ866" s="24"/>
      <c r="BK866" s="24"/>
      <c r="BL866" s="24"/>
      <c r="BM866" s="24"/>
      <c r="BN866" s="24"/>
      <c r="BO866" s="24"/>
      <c r="BP866" s="24"/>
      <c r="BQ866" s="24"/>
      <c r="BR866" s="24"/>
      <c r="BS866" s="24"/>
      <c r="BT866" s="24"/>
      <c r="BU866" s="24"/>
      <c r="BV866" s="24"/>
      <c r="BW866" s="24"/>
      <c r="BX866" s="24"/>
      <c r="BY866" s="24"/>
      <c r="BZ866" s="24"/>
      <c r="CA866" s="24"/>
      <c r="CB866" s="24"/>
      <c r="CC866" s="24"/>
      <c r="CD866" s="24"/>
      <c r="CE866" s="24"/>
      <c r="CF866" s="24"/>
    </row>
    <row r="867" spans="47:84" x14ac:dyDescent="0.15">
      <c r="AU867" s="24"/>
      <c r="AV867" s="24"/>
      <c r="AW867" s="24"/>
      <c r="AX867" s="24"/>
      <c r="AY867" s="24"/>
      <c r="AZ867" s="24"/>
      <c r="BA867" s="24"/>
      <c r="BB867" s="24"/>
      <c r="BC867" s="24"/>
      <c r="BD867" s="24"/>
      <c r="BE867" s="24"/>
      <c r="BF867" s="24"/>
      <c r="BG867" s="24"/>
      <c r="BH867" s="24"/>
      <c r="BI867" s="24"/>
      <c r="BJ867" s="24"/>
      <c r="BK867" s="24"/>
      <c r="BL867" s="24"/>
      <c r="BM867" s="24"/>
      <c r="BN867" s="24"/>
      <c r="BO867" s="24"/>
      <c r="BP867" s="24"/>
      <c r="BQ867" s="24"/>
      <c r="BR867" s="24"/>
      <c r="BS867" s="24"/>
      <c r="BT867" s="24"/>
      <c r="BU867" s="24"/>
      <c r="BV867" s="24"/>
      <c r="BW867" s="24"/>
      <c r="BX867" s="24"/>
      <c r="BY867" s="24"/>
      <c r="BZ867" s="24"/>
      <c r="CA867" s="24"/>
      <c r="CB867" s="24"/>
      <c r="CC867" s="24"/>
      <c r="CD867" s="24"/>
      <c r="CE867" s="24"/>
      <c r="CF867" s="24"/>
    </row>
    <row r="868" spans="47:84" x14ac:dyDescent="0.15">
      <c r="AU868" s="24"/>
      <c r="AV868" s="24"/>
      <c r="AW868" s="24"/>
      <c r="AX868" s="24"/>
      <c r="AY868" s="24"/>
      <c r="AZ868" s="24"/>
      <c r="BA868" s="24"/>
      <c r="BB868" s="24"/>
      <c r="BC868" s="24"/>
      <c r="BD868" s="24"/>
      <c r="BE868" s="24"/>
      <c r="BF868" s="24"/>
      <c r="BG868" s="24"/>
      <c r="BH868" s="24"/>
      <c r="BI868" s="24"/>
      <c r="BJ868" s="24"/>
      <c r="BK868" s="24"/>
      <c r="BL868" s="24"/>
      <c r="BM868" s="24"/>
      <c r="BN868" s="24"/>
      <c r="BO868" s="24"/>
      <c r="BP868" s="24"/>
      <c r="BQ868" s="24"/>
      <c r="BR868" s="24"/>
      <c r="BS868" s="24"/>
      <c r="BT868" s="24"/>
      <c r="BU868" s="24"/>
      <c r="BV868" s="24"/>
      <c r="BW868" s="24"/>
      <c r="BX868" s="24"/>
      <c r="BY868" s="24"/>
      <c r="BZ868" s="24"/>
      <c r="CA868" s="24"/>
      <c r="CB868" s="24"/>
      <c r="CC868" s="24"/>
      <c r="CD868" s="24"/>
      <c r="CE868" s="24"/>
      <c r="CF868" s="24"/>
    </row>
    <row r="869" spans="47:84" x14ac:dyDescent="0.15">
      <c r="AU869" s="24"/>
      <c r="AV869" s="24"/>
      <c r="AW869" s="24"/>
      <c r="AX869" s="24"/>
      <c r="AY869" s="24"/>
      <c r="AZ869" s="24"/>
      <c r="BA869" s="24"/>
      <c r="BB869" s="24"/>
      <c r="BC869" s="24"/>
      <c r="BD869" s="24"/>
      <c r="BE869" s="24"/>
      <c r="BF869" s="24"/>
      <c r="BG869" s="24"/>
      <c r="BH869" s="24"/>
      <c r="BI869" s="24"/>
      <c r="BJ869" s="24"/>
      <c r="BK869" s="24"/>
      <c r="BL869" s="24"/>
      <c r="BM869" s="24"/>
      <c r="BN869" s="24"/>
      <c r="BO869" s="24"/>
      <c r="BP869" s="24"/>
      <c r="BQ869" s="24"/>
      <c r="BR869" s="24"/>
      <c r="BS869" s="24"/>
      <c r="BT869" s="24"/>
      <c r="BU869" s="24"/>
      <c r="BV869" s="24"/>
      <c r="BW869" s="24"/>
      <c r="BX869" s="24"/>
      <c r="BY869" s="24"/>
      <c r="BZ869" s="24"/>
      <c r="CA869" s="24"/>
      <c r="CB869" s="24"/>
      <c r="CC869" s="24"/>
      <c r="CD869" s="24"/>
      <c r="CE869" s="24"/>
      <c r="CF869" s="24"/>
    </row>
    <row r="870" spans="47:84" x14ac:dyDescent="0.15">
      <c r="AU870" s="24"/>
      <c r="AV870" s="24"/>
      <c r="AW870" s="24"/>
      <c r="AX870" s="24"/>
      <c r="AY870" s="24"/>
      <c r="AZ870" s="24"/>
      <c r="BA870" s="24"/>
      <c r="BB870" s="24"/>
      <c r="BC870" s="24"/>
      <c r="BD870" s="24"/>
      <c r="BE870" s="24"/>
      <c r="BF870" s="24"/>
      <c r="BG870" s="24"/>
      <c r="BH870" s="24"/>
      <c r="BI870" s="24"/>
      <c r="BJ870" s="24"/>
      <c r="BK870" s="24"/>
      <c r="BL870" s="24"/>
      <c r="BM870" s="24"/>
      <c r="BN870" s="24"/>
      <c r="BO870" s="24"/>
      <c r="BP870" s="24"/>
      <c r="BQ870" s="24"/>
      <c r="BR870" s="24"/>
      <c r="BS870" s="24"/>
      <c r="BT870" s="24"/>
      <c r="BU870" s="24"/>
      <c r="BV870" s="24"/>
      <c r="BW870" s="24"/>
      <c r="BX870" s="24"/>
      <c r="BY870" s="24"/>
      <c r="BZ870" s="24"/>
      <c r="CA870" s="24"/>
      <c r="CB870" s="24"/>
      <c r="CC870" s="24"/>
      <c r="CD870" s="24"/>
      <c r="CE870" s="24"/>
      <c r="CF870" s="24"/>
    </row>
    <row r="871" spans="47:84" x14ac:dyDescent="0.15">
      <c r="AU871" s="24"/>
      <c r="AV871" s="24"/>
      <c r="AW871" s="24"/>
      <c r="AX871" s="24"/>
      <c r="AY871" s="24"/>
      <c r="AZ871" s="24"/>
      <c r="BA871" s="24"/>
      <c r="BB871" s="24"/>
      <c r="BC871" s="24"/>
      <c r="BD871" s="24"/>
      <c r="BE871" s="24"/>
      <c r="BF871" s="24"/>
      <c r="BG871" s="24"/>
      <c r="BH871" s="24"/>
      <c r="BI871" s="24"/>
      <c r="BJ871" s="24"/>
      <c r="BK871" s="24"/>
      <c r="BL871" s="24"/>
      <c r="BM871" s="24"/>
      <c r="BN871" s="24"/>
      <c r="BO871" s="24"/>
      <c r="BP871" s="24"/>
      <c r="BQ871" s="24"/>
      <c r="BR871" s="24"/>
      <c r="BS871" s="24"/>
      <c r="BT871" s="24"/>
      <c r="BU871" s="24"/>
      <c r="BV871" s="24"/>
      <c r="BW871" s="24"/>
      <c r="BX871" s="24"/>
      <c r="BY871" s="24"/>
      <c r="BZ871" s="24"/>
      <c r="CA871" s="24"/>
      <c r="CB871" s="24"/>
      <c r="CC871" s="24"/>
      <c r="CD871" s="24"/>
      <c r="CE871" s="24"/>
      <c r="CF871" s="24"/>
    </row>
    <row r="872" spans="47:84" x14ac:dyDescent="0.15">
      <c r="AU872" s="24"/>
      <c r="AV872" s="24"/>
      <c r="AW872" s="24"/>
      <c r="AX872" s="24"/>
      <c r="AY872" s="24"/>
      <c r="AZ872" s="24"/>
      <c r="BA872" s="24"/>
      <c r="BB872" s="24"/>
      <c r="BC872" s="24"/>
      <c r="BD872" s="24"/>
      <c r="BE872" s="24"/>
      <c r="BF872" s="24"/>
      <c r="BG872" s="24"/>
      <c r="BH872" s="24"/>
      <c r="BI872" s="24"/>
      <c r="BJ872" s="24"/>
      <c r="BK872" s="24"/>
      <c r="BL872" s="24"/>
      <c r="BM872" s="24"/>
      <c r="BN872" s="24"/>
      <c r="BO872" s="24"/>
      <c r="BP872" s="24"/>
      <c r="BQ872" s="24"/>
      <c r="BR872" s="24"/>
      <c r="BS872" s="24"/>
      <c r="BT872" s="24"/>
      <c r="BU872" s="24"/>
      <c r="BV872" s="24"/>
      <c r="BW872" s="24"/>
      <c r="BX872" s="24"/>
      <c r="BY872" s="24"/>
      <c r="BZ872" s="24"/>
      <c r="CA872" s="24"/>
      <c r="CB872" s="24"/>
      <c r="CC872" s="24"/>
      <c r="CD872" s="24"/>
      <c r="CE872" s="24"/>
      <c r="CF872" s="24"/>
    </row>
    <row r="873" spans="47:84" x14ac:dyDescent="0.15">
      <c r="AU873" s="24"/>
      <c r="AV873" s="24"/>
      <c r="AW873" s="24"/>
      <c r="AX873" s="24"/>
      <c r="AY873" s="24"/>
      <c r="AZ873" s="24"/>
      <c r="BA873" s="24"/>
      <c r="BB873" s="24"/>
      <c r="BC873" s="24"/>
      <c r="BD873" s="24"/>
      <c r="BE873" s="24"/>
      <c r="BF873" s="24"/>
      <c r="BG873" s="24"/>
      <c r="BH873" s="24"/>
      <c r="BI873" s="24"/>
      <c r="BJ873" s="24"/>
      <c r="BK873" s="24"/>
      <c r="BL873" s="24"/>
      <c r="BM873" s="24"/>
      <c r="BN873" s="24"/>
      <c r="BO873" s="24"/>
      <c r="BP873" s="24"/>
      <c r="BQ873" s="24"/>
      <c r="BR873" s="24"/>
      <c r="BS873" s="24"/>
      <c r="BT873" s="24"/>
      <c r="BU873" s="24"/>
      <c r="BV873" s="24"/>
      <c r="BW873" s="24"/>
      <c r="BX873" s="24"/>
      <c r="BY873" s="24"/>
      <c r="BZ873" s="24"/>
      <c r="CA873" s="24"/>
      <c r="CB873" s="24"/>
      <c r="CC873" s="24"/>
      <c r="CD873" s="24"/>
      <c r="CE873" s="24"/>
      <c r="CF873" s="24"/>
    </row>
    <row r="874" spans="47:84" x14ac:dyDescent="0.15">
      <c r="AU874" s="24"/>
      <c r="AV874" s="24"/>
      <c r="AW874" s="24"/>
      <c r="AX874" s="24"/>
      <c r="AY874" s="24"/>
      <c r="AZ874" s="24"/>
      <c r="BA874" s="24"/>
      <c r="BB874" s="24"/>
      <c r="BC874" s="24"/>
      <c r="BD874" s="24"/>
      <c r="BE874" s="24"/>
      <c r="BF874" s="24"/>
      <c r="BG874" s="24"/>
      <c r="BH874" s="24"/>
      <c r="BI874" s="24"/>
      <c r="BJ874" s="24"/>
      <c r="BK874" s="24"/>
      <c r="BL874" s="24"/>
      <c r="BM874" s="24"/>
      <c r="BN874" s="24"/>
      <c r="BO874" s="24"/>
      <c r="BP874" s="24"/>
      <c r="BQ874" s="24"/>
      <c r="BR874" s="24"/>
      <c r="BS874" s="24"/>
      <c r="BT874" s="24"/>
      <c r="BU874" s="24"/>
      <c r="BV874" s="24"/>
      <c r="BW874" s="24"/>
      <c r="BX874" s="24"/>
      <c r="BY874" s="24"/>
      <c r="BZ874" s="24"/>
      <c r="CA874" s="24"/>
      <c r="CB874" s="24"/>
      <c r="CC874" s="24"/>
      <c r="CD874" s="24"/>
      <c r="CE874" s="24"/>
      <c r="CF874" s="24"/>
    </row>
    <row r="875" spans="47:84" x14ac:dyDescent="0.15">
      <c r="AU875" s="24"/>
      <c r="AV875" s="24"/>
      <c r="AW875" s="24"/>
      <c r="AX875" s="24"/>
      <c r="AY875" s="24"/>
      <c r="AZ875" s="24"/>
      <c r="BA875" s="24"/>
      <c r="BB875" s="24"/>
      <c r="BC875" s="24"/>
      <c r="BD875" s="24"/>
      <c r="BE875" s="24"/>
      <c r="BF875" s="24"/>
      <c r="BG875" s="24"/>
      <c r="BH875" s="24"/>
      <c r="BI875" s="24"/>
      <c r="BJ875" s="24"/>
      <c r="BK875" s="24"/>
      <c r="BL875" s="24"/>
      <c r="BM875" s="24"/>
      <c r="BN875" s="24"/>
      <c r="BO875" s="24"/>
      <c r="BP875" s="24"/>
      <c r="BQ875" s="24"/>
      <c r="BR875" s="24"/>
      <c r="BS875" s="24"/>
      <c r="BT875" s="24"/>
      <c r="BU875" s="24"/>
      <c r="BV875" s="24"/>
      <c r="BW875" s="24"/>
      <c r="BX875" s="24"/>
      <c r="BY875" s="24"/>
      <c r="BZ875" s="24"/>
      <c r="CA875" s="24"/>
      <c r="CB875" s="24"/>
      <c r="CC875" s="24"/>
      <c r="CD875" s="24"/>
      <c r="CE875" s="24"/>
      <c r="CF875" s="24"/>
    </row>
    <row r="876" spans="47:84" x14ac:dyDescent="0.15">
      <c r="AU876" s="24"/>
      <c r="AV876" s="24"/>
      <c r="AW876" s="24"/>
      <c r="AX876" s="24"/>
      <c r="AY876" s="24"/>
      <c r="AZ876" s="24"/>
      <c r="BA876" s="24"/>
      <c r="BB876" s="24"/>
      <c r="BC876" s="24"/>
      <c r="BD876" s="24"/>
      <c r="BE876" s="24"/>
      <c r="BF876" s="24"/>
      <c r="BG876" s="24"/>
      <c r="BH876" s="24"/>
      <c r="BI876" s="24"/>
      <c r="BJ876" s="24"/>
      <c r="BK876" s="24"/>
      <c r="BL876" s="24"/>
      <c r="BM876" s="24"/>
      <c r="BN876" s="24"/>
      <c r="BO876" s="24"/>
      <c r="BP876" s="24"/>
      <c r="BQ876" s="24"/>
      <c r="BR876" s="24"/>
      <c r="BS876" s="24"/>
      <c r="BT876" s="24"/>
      <c r="BU876" s="24"/>
      <c r="BV876" s="24"/>
      <c r="BW876" s="24"/>
      <c r="BX876" s="24"/>
      <c r="BY876" s="24"/>
      <c r="BZ876" s="24"/>
      <c r="CA876" s="24"/>
      <c r="CB876" s="24"/>
      <c r="CC876" s="24"/>
      <c r="CD876" s="24"/>
      <c r="CE876" s="24"/>
      <c r="CF876" s="24"/>
    </row>
    <row r="877" spans="47:84" x14ac:dyDescent="0.15">
      <c r="AU877" s="24"/>
      <c r="AV877" s="24"/>
      <c r="AW877" s="24"/>
      <c r="AX877" s="24"/>
      <c r="AY877" s="24"/>
      <c r="AZ877" s="24"/>
      <c r="BA877" s="24"/>
      <c r="BB877" s="24"/>
      <c r="BC877" s="24"/>
      <c r="BD877" s="24"/>
      <c r="BE877" s="24"/>
      <c r="BF877" s="24"/>
      <c r="BG877" s="24"/>
      <c r="BH877" s="24"/>
      <c r="BI877" s="24"/>
      <c r="BJ877" s="24"/>
      <c r="BK877" s="24"/>
      <c r="BL877" s="24"/>
      <c r="BM877" s="24"/>
      <c r="BN877" s="24"/>
      <c r="BO877" s="24"/>
      <c r="BP877" s="24"/>
      <c r="BQ877" s="24"/>
      <c r="BR877" s="24"/>
      <c r="BS877" s="24"/>
      <c r="BT877" s="24"/>
      <c r="BU877" s="24"/>
      <c r="BV877" s="24"/>
      <c r="BW877" s="24"/>
      <c r="BX877" s="24"/>
      <c r="BY877" s="24"/>
      <c r="BZ877" s="24"/>
      <c r="CA877" s="24"/>
      <c r="CB877" s="24"/>
      <c r="CC877" s="24"/>
      <c r="CD877" s="24"/>
      <c r="CE877" s="24"/>
      <c r="CF877" s="24"/>
    </row>
    <row r="878" spans="47:84" x14ac:dyDescent="0.15">
      <c r="AU878" s="24"/>
      <c r="AV878" s="24"/>
      <c r="AW878" s="24"/>
      <c r="AX878" s="24"/>
      <c r="AY878" s="24"/>
      <c r="AZ878" s="24"/>
      <c r="BA878" s="24"/>
      <c r="BB878" s="24"/>
      <c r="BC878" s="24"/>
      <c r="BD878" s="24"/>
      <c r="BE878" s="24"/>
      <c r="BF878" s="24"/>
      <c r="BG878" s="24"/>
      <c r="BH878" s="24"/>
      <c r="BI878" s="24"/>
      <c r="BJ878" s="24"/>
      <c r="BK878" s="24"/>
      <c r="BL878" s="24"/>
      <c r="BM878" s="24"/>
      <c r="BN878" s="24"/>
      <c r="BO878" s="24"/>
      <c r="BP878" s="24"/>
      <c r="BQ878" s="24"/>
      <c r="BR878" s="24"/>
      <c r="BS878" s="24"/>
      <c r="BT878" s="24"/>
      <c r="BU878" s="24"/>
      <c r="BV878" s="24"/>
      <c r="BW878" s="24"/>
      <c r="BX878" s="24"/>
      <c r="BY878" s="24"/>
      <c r="BZ878" s="24"/>
      <c r="CA878" s="24"/>
      <c r="CB878" s="24"/>
      <c r="CC878" s="24"/>
      <c r="CD878" s="24"/>
      <c r="CE878" s="24"/>
      <c r="CF878" s="24"/>
    </row>
    <row r="879" spans="47:84" x14ac:dyDescent="0.15">
      <c r="AU879" s="24"/>
      <c r="AV879" s="24"/>
      <c r="AW879" s="24"/>
      <c r="AX879" s="24"/>
      <c r="AY879" s="24"/>
      <c r="AZ879" s="24"/>
      <c r="BA879" s="24"/>
      <c r="BB879" s="24"/>
      <c r="BC879" s="24"/>
      <c r="BD879" s="24"/>
      <c r="BE879" s="24"/>
      <c r="BF879" s="24"/>
      <c r="BG879" s="24"/>
      <c r="BH879" s="24"/>
      <c r="BI879" s="24"/>
      <c r="BJ879" s="24"/>
      <c r="BK879" s="24"/>
      <c r="BL879" s="24"/>
      <c r="BM879" s="24"/>
      <c r="BN879" s="24"/>
      <c r="BO879" s="24"/>
      <c r="BP879" s="24"/>
      <c r="BQ879" s="24"/>
      <c r="BR879" s="24"/>
      <c r="BS879" s="24"/>
      <c r="BT879" s="24"/>
      <c r="BU879" s="24"/>
      <c r="BV879" s="24"/>
      <c r="BW879" s="24"/>
      <c r="BX879" s="24"/>
      <c r="BY879" s="24"/>
      <c r="BZ879" s="24"/>
      <c r="CA879" s="24"/>
      <c r="CB879" s="24"/>
      <c r="CC879" s="24"/>
      <c r="CD879" s="24"/>
      <c r="CE879" s="24"/>
      <c r="CF879" s="24"/>
    </row>
    <row r="880" spans="47:84" x14ac:dyDescent="0.15">
      <c r="AU880" s="24"/>
      <c r="AV880" s="24"/>
      <c r="AW880" s="24"/>
      <c r="AX880" s="24"/>
      <c r="AY880" s="24"/>
      <c r="AZ880" s="24"/>
      <c r="BA880" s="24"/>
      <c r="BB880" s="24"/>
      <c r="BC880" s="24"/>
      <c r="BD880" s="24"/>
      <c r="BE880" s="24"/>
      <c r="BF880" s="24"/>
      <c r="BG880" s="24"/>
      <c r="BH880" s="24"/>
      <c r="BI880" s="24"/>
      <c r="BJ880" s="24"/>
      <c r="BK880" s="24"/>
      <c r="BL880" s="24"/>
      <c r="BM880" s="24"/>
      <c r="BN880" s="24"/>
      <c r="BO880" s="24"/>
      <c r="BP880" s="24"/>
      <c r="BQ880" s="24"/>
      <c r="BR880" s="24"/>
      <c r="BS880" s="24"/>
      <c r="BT880" s="24"/>
      <c r="BU880" s="24"/>
      <c r="BV880" s="24"/>
      <c r="BW880" s="24"/>
      <c r="BX880" s="24"/>
      <c r="BY880" s="24"/>
      <c r="BZ880" s="24"/>
      <c r="CA880" s="24"/>
      <c r="CB880" s="24"/>
      <c r="CC880" s="24"/>
      <c r="CD880" s="24"/>
      <c r="CE880" s="24"/>
      <c r="CF880" s="24"/>
    </row>
    <row r="881" spans="47:84" x14ac:dyDescent="0.15">
      <c r="AU881" s="24"/>
      <c r="AV881" s="24"/>
      <c r="AW881" s="24"/>
      <c r="AX881" s="24"/>
      <c r="AY881" s="24"/>
      <c r="AZ881" s="24"/>
      <c r="BA881" s="24"/>
      <c r="BB881" s="24"/>
      <c r="BC881" s="24"/>
      <c r="BD881" s="24"/>
      <c r="BE881" s="24"/>
      <c r="BF881" s="24"/>
      <c r="BG881" s="24"/>
      <c r="BH881" s="24"/>
      <c r="BI881" s="24"/>
      <c r="BJ881" s="24"/>
      <c r="BK881" s="24"/>
      <c r="BL881" s="24"/>
      <c r="BM881" s="24"/>
      <c r="BN881" s="24"/>
      <c r="BO881" s="24"/>
      <c r="BP881" s="24"/>
      <c r="BQ881" s="24"/>
      <c r="BR881" s="24"/>
      <c r="BS881" s="24"/>
      <c r="BT881" s="24"/>
      <c r="BU881" s="24"/>
      <c r="BV881" s="24"/>
      <c r="BW881" s="24"/>
      <c r="BX881" s="24"/>
      <c r="BY881" s="24"/>
      <c r="BZ881" s="24"/>
      <c r="CA881" s="24"/>
      <c r="CB881" s="24"/>
      <c r="CC881" s="24"/>
      <c r="CD881" s="24"/>
      <c r="CE881" s="24"/>
      <c r="CF881" s="24"/>
    </row>
    <row r="882" spans="47:84" x14ac:dyDescent="0.15">
      <c r="AU882" s="24"/>
      <c r="AV882" s="24"/>
      <c r="AW882" s="24"/>
      <c r="AX882" s="24"/>
      <c r="AY882" s="24"/>
      <c r="AZ882" s="24"/>
      <c r="BA882" s="24"/>
      <c r="BB882" s="24"/>
      <c r="BC882" s="24"/>
      <c r="BD882" s="24"/>
      <c r="BE882" s="24"/>
      <c r="BF882" s="24"/>
      <c r="BG882" s="24"/>
      <c r="BH882" s="24"/>
      <c r="BI882" s="24"/>
      <c r="BJ882" s="24"/>
      <c r="BK882" s="24"/>
      <c r="BL882" s="24"/>
      <c r="BM882" s="24"/>
      <c r="BN882" s="24"/>
      <c r="BO882" s="24"/>
      <c r="BP882" s="24"/>
      <c r="BQ882" s="24"/>
      <c r="BR882" s="24"/>
      <c r="BS882" s="24"/>
      <c r="BT882" s="24"/>
      <c r="BU882" s="24"/>
      <c r="BV882" s="24"/>
      <c r="BW882" s="24"/>
      <c r="BX882" s="24"/>
      <c r="BY882" s="24"/>
      <c r="BZ882" s="24"/>
      <c r="CA882" s="24"/>
      <c r="CB882" s="24"/>
      <c r="CC882" s="24"/>
      <c r="CD882" s="24"/>
      <c r="CE882" s="24"/>
      <c r="CF882" s="24"/>
    </row>
    <row r="883" spans="47:84" x14ac:dyDescent="0.15">
      <c r="AU883" s="24"/>
      <c r="AV883" s="24"/>
      <c r="AW883" s="24"/>
      <c r="AX883" s="24"/>
      <c r="AY883" s="24"/>
      <c r="AZ883" s="24"/>
      <c r="BA883" s="24"/>
      <c r="BB883" s="24"/>
      <c r="BC883" s="24"/>
      <c r="BD883" s="24"/>
      <c r="BE883" s="24"/>
      <c r="BF883" s="24"/>
      <c r="BG883" s="24"/>
      <c r="BH883" s="24"/>
      <c r="BI883" s="24"/>
      <c r="BJ883" s="24"/>
      <c r="BK883" s="24"/>
      <c r="BL883" s="24"/>
      <c r="BM883" s="24"/>
      <c r="BN883" s="24"/>
      <c r="BO883" s="24"/>
      <c r="BP883" s="24"/>
      <c r="BQ883" s="24"/>
      <c r="BR883" s="24"/>
      <c r="BS883" s="24"/>
      <c r="BT883" s="24"/>
      <c r="BU883" s="24"/>
      <c r="BV883" s="24"/>
      <c r="BW883" s="24"/>
      <c r="BX883" s="24"/>
      <c r="BY883" s="24"/>
      <c r="BZ883" s="24"/>
      <c r="CA883" s="24"/>
      <c r="CB883" s="24"/>
      <c r="CC883" s="24"/>
      <c r="CD883" s="24"/>
      <c r="CE883" s="24"/>
      <c r="CF883" s="24"/>
    </row>
    <row r="884" spans="47:84" x14ac:dyDescent="0.15">
      <c r="AU884" s="24"/>
      <c r="AV884" s="24"/>
      <c r="AW884" s="24"/>
      <c r="AX884" s="24"/>
      <c r="AY884" s="24"/>
      <c r="AZ884" s="24"/>
      <c r="BA884" s="24"/>
      <c r="BB884" s="24"/>
      <c r="BC884" s="24"/>
      <c r="BD884" s="24"/>
      <c r="BE884" s="24"/>
      <c r="BF884" s="24"/>
      <c r="BG884" s="24"/>
      <c r="BH884" s="24"/>
      <c r="BI884" s="24"/>
      <c r="BJ884" s="24"/>
      <c r="BK884" s="24"/>
      <c r="BL884" s="24"/>
      <c r="BM884" s="24"/>
      <c r="BN884" s="24"/>
      <c r="BO884" s="24"/>
      <c r="BP884" s="24"/>
      <c r="BQ884" s="24"/>
      <c r="BR884" s="24"/>
      <c r="BS884" s="24"/>
      <c r="BT884" s="24"/>
      <c r="BU884" s="24"/>
      <c r="BV884" s="24"/>
      <c r="BW884" s="24"/>
      <c r="BX884" s="24"/>
      <c r="BY884" s="24"/>
      <c r="BZ884" s="24"/>
      <c r="CA884" s="24"/>
      <c r="CB884" s="24"/>
      <c r="CC884" s="24"/>
      <c r="CD884" s="24"/>
      <c r="CE884" s="24"/>
      <c r="CF884" s="24"/>
    </row>
    <row r="885" spans="47:84" x14ac:dyDescent="0.15">
      <c r="AU885" s="24"/>
      <c r="AV885" s="24"/>
      <c r="AW885" s="24"/>
      <c r="AX885" s="24"/>
      <c r="AY885" s="24"/>
      <c r="AZ885" s="24"/>
      <c r="BA885" s="24"/>
      <c r="BB885" s="24"/>
      <c r="BC885" s="24"/>
      <c r="BD885" s="24"/>
      <c r="BE885" s="24"/>
      <c r="BF885" s="24"/>
      <c r="BG885" s="24"/>
      <c r="BH885" s="24"/>
      <c r="BI885" s="24"/>
      <c r="BJ885" s="24"/>
      <c r="BK885" s="24"/>
      <c r="BL885" s="24"/>
      <c r="BM885" s="24"/>
      <c r="BN885" s="24"/>
      <c r="BO885" s="24"/>
      <c r="BP885" s="24"/>
      <c r="BQ885" s="24"/>
      <c r="BR885" s="24"/>
      <c r="BS885" s="24"/>
      <c r="BT885" s="24"/>
      <c r="BU885" s="24"/>
      <c r="BV885" s="24"/>
      <c r="BW885" s="24"/>
      <c r="BX885" s="24"/>
      <c r="BY885" s="24"/>
      <c r="BZ885" s="24"/>
      <c r="CA885" s="24"/>
      <c r="CB885" s="24"/>
      <c r="CC885" s="24"/>
      <c r="CD885" s="24"/>
      <c r="CE885" s="24"/>
      <c r="CF885" s="24"/>
    </row>
    <row r="886" spans="47:84" x14ac:dyDescent="0.15">
      <c r="AU886" s="24"/>
      <c r="AV886" s="24"/>
      <c r="AW886" s="24"/>
      <c r="AX886" s="24"/>
      <c r="AY886" s="24"/>
      <c r="AZ886" s="24"/>
      <c r="BA886" s="24"/>
      <c r="BB886" s="24"/>
      <c r="BC886" s="24"/>
      <c r="BD886" s="24"/>
      <c r="BE886" s="24"/>
      <c r="BF886" s="24"/>
      <c r="BG886" s="24"/>
      <c r="BH886" s="24"/>
      <c r="BI886" s="24"/>
      <c r="BJ886" s="24"/>
      <c r="BK886" s="24"/>
      <c r="BL886" s="24"/>
      <c r="BM886" s="24"/>
      <c r="BN886" s="24"/>
      <c r="BO886" s="24"/>
      <c r="BP886" s="24"/>
      <c r="BQ886" s="24"/>
      <c r="BR886" s="24"/>
      <c r="BS886" s="24"/>
      <c r="BT886" s="24"/>
      <c r="BU886" s="24"/>
      <c r="BV886" s="24"/>
      <c r="BW886" s="24"/>
      <c r="BX886" s="24"/>
      <c r="BY886" s="24"/>
      <c r="BZ886" s="24"/>
      <c r="CA886" s="24"/>
      <c r="CB886" s="24"/>
      <c r="CC886" s="24"/>
      <c r="CD886" s="24"/>
      <c r="CE886" s="24"/>
      <c r="CF886" s="24"/>
    </row>
    <row r="887" spans="47:84" x14ac:dyDescent="0.15">
      <c r="AU887" s="24"/>
      <c r="AV887" s="24"/>
      <c r="AW887" s="24"/>
      <c r="AX887" s="24"/>
      <c r="AY887" s="24"/>
      <c r="AZ887" s="24"/>
      <c r="BA887" s="24"/>
      <c r="BB887" s="24"/>
      <c r="BC887" s="24"/>
      <c r="BD887" s="24"/>
      <c r="BE887" s="24"/>
      <c r="BF887" s="24"/>
      <c r="BG887" s="24"/>
      <c r="BH887" s="24"/>
      <c r="BI887" s="24"/>
      <c r="BJ887" s="24"/>
      <c r="BK887" s="24"/>
      <c r="BL887" s="24"/>
      <c r="BM887" s="24"/>
      <c r="BN887" s="24"/>
      <c r="BO887" s="24"/>
      <c r="BP887" s="24"/>
      <c r="BQ887" s="24"/>
      <c r="BR887" s="24"/>
      <c r="BS887" s="24"/>
      <c r="BT887" s="24"/>
      <c r="BU887" s="24"/>
      <c r="BV887" s="24"/>
      <c r="BW887" s="24"/>
      <c r="BX887" s="24"/>
      <c r="BY887" s="24"/>
      <c r="BZ887" s="24"/>
      <c r="CA887" s="24"/>
      <c r="CB887" s="24"/>
      <c r="CC887" s="24"/>
      <c r="CD887" s="24"/>
      <c r="CE887" s="24"/>
      <c r="CF887" s="24"/>
    </row>
    <row r="888" spans="47:84" x14ac:dyDescent="0.15">
      <c r="AU888" s="24"/>
      <c r="AV888" s="24"/>
      <c r="AW888" s="24"/>
      <c r="AX888" s="24"/>
      <c r="AY888" s="24"/>
      <c r="AZ888" s="24"/>
      <c r="BA888" s="24"/>
      <c r="BB888" s="24"/>
      <c r="BC888" s="24"/>
      <c r="BD888" s="24"/>
      <c r="BE888" s="24"/>
      <c r="BF888" s="24"/>
      <c r="BG888" s="24"/>
      <c r="BH888" s="24"/>
      <c r="BI888" s="24"/>
      <c r="BJ888" s="24"/>
      <c r="BK888" s="24"/>
      <c r="BL888" s="24"/>
      <c r="BM888" s="24"/>
      <c r="BN888" s="24"/>
      <c r="BO888" s="24"/>
      <c r="BP888" s="24"/>
      <c r="BQ888" s="24"/>
      <c r="BR888" s="24"/>
      <c r="BS888" s="24"/>
      <c r="BT888" s="24"/>
      <c r="BU888" s="24"/>
      <c r="BV888" s="24"/>
      <c r="BW888" s="24"/>
      <c r="BX888" s="24"/>
      <c r="BY888" s="24"/>
      <c r="BZ888" s="24"/>
      <c r="CA888" s="24"/>
      <c r="CB888" s="24"/>
      <c r="CC888" s="24"/>
      <c r="CD888" s="24"/>
      <c r="CE888" s="24"/>
      <c r="CF888" s="24"/>
    </row>
    <row r="889" spans="47:84" x14ac:dyDescent="0.15">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row>
    <row r="890" spans="47:84" x14ac:dyDescent="0.15">
      <c r="AU890" s="24"/>
      <c r="AV890" s="24"/>
      <c r="AW890" s="24"/>
      <c r="AX890" s="24"/>
      <c r="AY890" s="24"/>
      <c r="AZ890" s="24"/>
      <c r="BA890" s="24"/>
      <c r="BB890" s="24"/>
      <c r="BC890" s="24"/>
      <c r="BD890" s="24"/>
      <c r="BE890" s="24"/>
      <c r="BF890" s="24"/>
      <c r="BG890" s="24"/>
      <c r="BH890" s="24"/>
      <c r="BI890" s="24"/>
      <c r="BJ890" s="24"/>
      <c r="BK890" s="24"/>
      <c r="BL890" s="24"/>
      <c r="BM890" s="24"/>
      <c r="BN890" s="24"/>
      <c r="BO890" s="24"/>
      <c r="BP890" s="24"/>
      <c r="BQ890" s="24"/>
      <c r="BR890" s="24"/>
      <c r="BS890" s="24"/>
      <c r="BT890" s="24"/>
      <c r="BU890" s="24"/>
      <c r="BV890" s="24"/>
      <c r="BW890" s="24"/>
      <c r="BX890" s="24"/>
      <c r="BY890" s="24"/>
      <c r="BZ890" s="24"/>
      <c r="CA890" s="24"/>
      <c r="CB890" s="24"/>
      <c r="CC890" s="24"/>
      <c r="CD890" s="24"/>
      <c r="CE890" s="24"/>
      <c r="CF890" s="24"/>
    </row>
    <row r="891" spans="47:84" x14ac:dyDescent="0.15">
      <c r="AU891" s="24"/>
      <c r="AV891" s="24"/>
      <c r="AW891" s="24"/>
      <c r="AX891" s="24"/>
      <c r="AY891" s="24"/>
      <c r="AZ891" s="24"/>
      <c r="BA891" s="24"/>
      <c r="BB891" s="24"/>
      <c r="BC891" s="24"/>
      <c r="BD891" s="24"/>
      <c r="BE891" s="24"/>
      <c r="BF891" s="24"/>
      <c r="BG891" s="24"/>
      <c r="BH891" s="24"/>
      <c r="BI891" s="24"/>
      <c r="BJ891" s="24"/>
      <c r="BK891" s="24"/>
      <c r="BL891" s="24"/>
      <c r="BM891" s="24"/>
      <c r="BN891" s="24"/>
      <c r="BO891" s="24"/>
      <c r="BP891" s="24"/>
      <c r="BQ891" s="24"/>
      <c r="BR891" s="24"/>
      <c r="BS891" s="24"/>
      <c r="BT891" s="24"/>
      <c r="BU891" s="24"/>
      <c r="BV891" s="24"/>
      <c r="BW891" s="24"/>
      <c r="BX891" s="24"/>
      <c r="BY891" s="24"/>
      <c r="BZ891" s="24"/>
      <c r="CA891" s="24"/>
      <c r="CB891" s="24"/>
      <c r="CC891" s="24"/>
      <c r="CD891" s="24"/>
      <c r="CE891" s="24"/>
      <c r="CF891" s="24"/>
    </row>
    <row r="892" spans="47:84" x14ac:dyDescent="0.15">
      <c r="AU892" s="24"/>
      <c r="AV892" s="24"/>
      <c r="AW892" s="24"/>
      <c r="AX892" s="24"/>
      <c r="AY892" s="24"/>
      <c r="AZ892" s="24"/>
      <c r="BA892" s="24"/>
      <c r="BB892" s="24"/>
      <c r="BC892" s="24"/>
      <c r="BD892" s="24"/>
      <c r="BE892" s="24"/>
      <c r="BF892" s="24"/>
      <c r="BG892" s="24"/>
      <c r="BH892" s="24"/>
      <c r="BI892" s="24"/>
      <c r="BJ892" s="24"/>
      <c r="BK892" s="24"/>
      <c r="BL892" s="24"/>
      <c r="BM892" s="24"/>
      <c r="BN892" s="24"/>
      <c r="BO892" s="24"/>
      <c r="BP892" s="24"/>
      <c r="BQ892" s="24"/>
      <c r="BR892" s="24"/>
      <c r="BS892" s="24"/>
      <c r="BT892" s="24"/>
      <c r="BU892" s="24"/>
      <c r="BV892" s="24"/>
      <c r="BW892" s="24"/>
      <c r="BX892" s="24"/>
      <c r="BY892" s="24"/>
      <c r="BZ892" s="24"/>
      <c r="CA892" s="24"/>
      <c r="CB892" s="24"/>
      <c r="CC892" s="24"/>
      <c r="CD892" s="24"/>
      <c r="CE892" s="24"/>
      <c r="CF892" s="24"/>
    </row>
    <row r="893" spans="47:84" x14ac:dyDescent="0.15">
      <c r="AU893" s="24"/>
      <c r="AV893" s="24"/>
      <c r="AW893" s="24"/>
      <c r="AX893" s="24"/>
      <c r="AY893" s="24"/>
      <c r="AZ893" s="24"/>
      <c r="BA893" s="24"/>
      <c r="BB893" s="24"/>
      <c r="BC893" s="24"/>
      <c r="BD893" s="24"/>
      <c r="BE893" s="24"/>
      <c r="BF893" s="24"/>
      <c r="BG893" s="24"/>
      <c r="BH893" s="24"/>
      <c r="BI893" s="24"/>
      <c r="BJ893" s="24"/>
      <c r="BK893" s="24"/>
      <c r="BL893" s="24"/>
      <c r="BM893" s="24"/>
      <c r="BN893" s="24"/>
      <c r="BO893" s="24"/>
      <c r="BP893" s="24"/>
      <c r="BQ893" s="24"/>
      <c r="BR893" s="24"/>
      <c r="BS893" s="24"/>
      <c r="BT893" s="24"/>
      <c r="BU893" s="24"/>
      <c r="BV893" s="24"/>
      <c r="BW893" s="24"/>
      <c r="BX893" s="24"/>
      <c r="BY893" s="24"/>
      <c r="BZ893" s="24"/>
      <c r="CA893" s="24"/>
      <c r="CB893" s="24"/>
      <c r="CC893" s="24"/>
      <c r="CD893" s="24"/>
      <c r="CE893" s="24"/>
      <c r="CF893" s="24"/>
    </row>
    <row r="894" spans="47:84" x14ac:dyDescent="0.15">
      <c r="AU894" s="24"/>
      <c r="AV894" s="24"/>
      <c r="AW894" s="24"/>
      <c r="AX894" s="24"/>
      <c r="AY894" s="24"/>
      <c r="AZ894" s="24"/>
      <c r="BA894" s="24"/>
      <c r="BB894" s="24"/>
      <c r="BC894" s="24"/>
      <c r="BD894" s="24"/>
      <c r="BE894" s="24"/>
      <c r="BF894" s="24"/>
      <c r="BG894" s="24"/>
      <c r="BH894" s="24"/>
      <c r="BI894" s="24"/>
      <c r="BJ894" s="24"/>
      <c r="BK894" s="24"/>
      <c r="BL894" s="24"/>
      <c r="BM894" s="24"/>
      <c r="BN894" s="24"/>
      <c r="BO894" s="24"/>
      <c r="BP894" s="24"/>
      <c r="BQ894" s="24"/>
      <c r="BR894" s="24"/>
      <c r="BS894" s="24"/>
      <c r="BT894" s="24"/>
      <c r="BU894" s="24"/>
      <c r="BV894" s="24"/>
      <c r="BW894" s="24"/>
      <c r="BX894" s="24"/>
      <c r="BY894" s="24"/>
      <c r="BZ894" s="24"/>
      <c r="CA894" s="24"/>
      <c r="CB894" s="24"/>
      <c r="CC894" s="24"/>
      <c r="CD894" s="24"/>
      <c r="CE894" s="24"/>
      <c r="CF894" s="24"/>
    </row>
    <row r="895" spans="47:84" x14ac:dyDescent="0.15">
      <c r="AU895" s="24"/>
      <c r="AV895" s="24"/>
      <c r="AW895" s="24"/>
      <c r="AX895" s="24"/>
      <c r="AY895" s="24"/>
      <c r="AZ895" s="24"/>
      <c r="BA895" s="24"/>
      <c r="BB895" s="24"/>
      <c r="BC895" s="24"/>
      <c r="BD895" s="24"/>
      <c r="BE895" s="24"/>
      <c r="BF895" s="24"/>
      <c r="BG895" s="24"/>
      <c r="BH895" s="24"/>
      <c r="BI895" s="24"/>
      <c r="BJ895" s="24"/>
      <c r="BK895" s="24"/>
      <c r="BL895" s="24"/>
      <c r="BM895" s="24"/>
      <c r="BN895" s="24"/>
      <c r="BO895" s="24"/>
      <c r="BP895" s="24"/>
      <c r="BQ895" s="24"/>
      <c r="BR895" s="24"/>
      <c r="BS895" s="24"/>
      <c r="BT895" s="24"/>
      <c r="BU895" s="24"/>
      <c r="BV895" s="24"/>
      <c r="BW895" s="24"/>
      <c r="BX895" s="24"/>
      <c r="BY895" s="24"/>
      <c r="BZ895" s="24"/>
      <c r="CA895" s="24"/>
      <c r="CB895" s="24"/>
      <c r="CC895" s="24"/>
      <c r="CD895" s="24"/>
      <c r="CE895" s="24"/>
      <c r="CF895" s="24"/>
    </row>
    <row r="896" spans="47:84" x14ac:dyDescent="0.15">
      <c r="AU896" s="24"/>
      <c r="AV896" s="24"/>
      <c r="AW896" s="24"/>
      <c r="AX896" s="24"/>
      <c r="AY896" s="24"/>
      <c r="AZ896" s="24"/>
      <c r="BA896" s="24"/>
      <c r="BB896" s="24"/>
      <c r="BC896" s="24"/>
      <c r="BD896" s="24"/>
      <c r="BE896" s="24"/>
      <c r="BF896" s="24"/>
      <c r="BG896" s="24"/>
      <c r="BH896" s="24"/>
      <c r="BI896" s="24"/>
      <c r="BJ896" s="24"/>
      <c r="BK896" s="24"/>
      <c r="BL896" s="24"/>
      <c r="BM896" s="24"/>
      <c r="BN896" s="24"/>
      <c r="BO896" s="24"/>
      <c r="BP896" s="24"/>
      <c r="BQ896" s="24"/>
      <c r="BR896" s="24"/>
      <c r="BS896" s="24"/>
      <c r="BT896" s="24"/>
      <c r="BU896" s="24"/>
      <c r="BV896" s="24"/>
      <c r="BW896" s="24"/>
      <c r="BX896" s="24"/>
      <c r="BY896" s="24"/>
      <c r="BZ896" s="24"/>
      <c r="CA896" s="24"/>
      <c r="CB896" s="24"/>
      <c r="CC896" s="24"/>
      <c r="CD896" s="24"/>
      <c r="CE896" s="24"/>
      <c r="CF896" s="24"/>
    </row>
    <row r="897" spans="47:84" x14ac:dyDescent="0.15">
      <c r="AU897" s="24"/>
      <c r="AV897" s="24"/>
      <c r="AW897" s="24"/>
      <c r="AX897" s="24"/>
      <c r="AY897" s="24"/>
      <c r="AZ897" s="24"/>
      <c r="BA897" s="24"/>
      <c r="BB897" s="24"/>
      <c r="BC897" s="24"/>
      <c r="BD897" s="24"/>
      <c r="BE897" s="24"/>
      <c r="BF897" s="24"/>
      <c r="BG897" s="24"/>
      <c r="BH897" s="24"/>
      <c r="BI897" s="24"/>
      <c r="BJ897" s="24"/>
      <c r="BK897" s="24"/>
      <c r="BL897" s="24"/>
      <c r="BM897" s="24"/>
      <c r="BN897" s="24"/>
      <c r="BO897" s="24"/>
      <c r="BP897" s="24"/>
      <c r="BQ897" s="24"/>
      <c r="BR897" s="24"/>
      <c r="BS897" s="24"/>
      <c r="BT897" s="24"/>
      <c r="BU897" s="24"/>
      <c r="BV897" s="24"/>
      <c r="BW897" s="24"/>
      <c r="BX897" s="24"/>
      <c r="BY897" s="24"/>
      <c r="BZ897" s="24"/>
      <c r="CA897" s="24"/>
      <c r="CB897" s="24"/>
      <c r="CC897" s="24"/>
      <c r="CD897" s="24"/>
      <c r="CE897" s="24"/>
      <c r="CF897" s="24"/>
    </row>
    <row r="898" spans="47:84" x14ac:dyDescent="0.15">
      <c r="AU898" s="24"/>
      <c r="AV898" s="24"/>
      <c r="AW898" s="24"/>
      <c r="AX898" s="24"/>
      <c r="AY898" s="24"/>
      <c r="AZ898" s="24"/>
      <c r="BA898" s="24"/>
      <c r="BB898" s="24"/>
      <c r="BC898" s="24"/>
      <c r="BD898" s="24"/>
      <c r="BE898" s="24"/>
      <c r="BF898" s="24"/>
      <c r="BG898" s="24"/>
      <c r="BH898" s="24"/>
      <c r="BI898" s="24"/>
      <c r="BJ898" s="24"/>
      <c r="BK898" s="24"/>
      <c r="BL898" s="24"/>
      <c r="BM898" s="24"/>
      <c r="BN898" s="24"/>
      <c r="BO898" s="24"/>
      <c r="BP898" s="24"/>
      <c r="BQ898" s="24"/>
      <c r="BR898" s="24"/>
      <c r="BS898" s="24"/>
      <c r="BT898" s="24"/>
      <c r="BU898" s="24"/>
      <c r="BV898" s="24"/>
      <c r="BW898" s="24"/>
      <c r="BX898" s="24"/>
      <c r="BY898" s="24"/>
      <c r="BZ898" s="24"/>
      <c r="CA898" s="24"/>
      <c r="CB898" s="24"/>
      <c r="CC898" s="24"/>
      <c r="CD898" s="24"/>
      <c r="CE898" s="24"/>
      <c r="CF898" s="24"/>
    </row>
    <row r="899" spans="47:84" x14ac:dyDescent="0.15">
      <c r="AU899" s="24"/>
      <c r="AV899" s="24"/>
      <c r="AW899" s="24"/>
      <c r="AX899" s="24"/>
      <c r="AY899" s="24"/>
      <c r="AZ899" s="24"/>
      <c r="BA899" s="24"/>
      <c r="BB899" s="24"/>
      <c r="BC899" s="24"/>
      <c r="BD899" s="24"/>
      <c r="BE899" s="24"/>
      <c r="BF899" s="24"/>
      <c r="BG899" s="24"/>
      <c r="BH899" s="24"/>
      <c r="BI899" s="24"/>
      <c r="BJ899" s="24"/>
      <c r="BK899" s="24"/>
      <c r="BL899" s="24"/>
      <c r="BM899" s="24"/>
      <c r="BN899" s="24"/>
      <c r="BO899" s="24"/>
      <c r="BP899" s="24"/>
      <c r="BQ899" s="24"/>
      <c r="BR899" s="24"/>
      <c r="BS899" s="24"/>
      <c r="BT899" s="24"/>
      <c r="BU899" s="24"/>
      <c r="BV899" s="24"/>
      <c r="BW899" s="24"/>
      <c r="BX899" s="24"/>
      <c r="BY899" s="24"/>
      <c r="BZ899" s="24"/>
      <c r="CA899" s="24"/>
      <c r="CB899" s="24"/>
      <c r="CC899" s="24"/>
      <c r="CD899" s="24"/>
      <c r="CE899" s="24"/>
      <c r="CF899" s="24"/>
    </row>
    <row r="900" spans="47:84" x14ac:dyDescent="0.15">
      <c r="AU900" s="24"/>
      <c r="AV900" s="24"/>
      <c r="AW900" s="24"/>
      <c r="AX900" s="24"/>
      <c r="AY900" s="24"/>
      <c r="AZ900" s="24"/>
      <c r="BA900" s="24"/>
      <c r="BB900" s="24"/>
      <c r="BC900" s="24"/>
      <c r="BD900" s="24"/>
      <c r="BE900" s="24"/>
      <c r="BF900" s="24"/>
      <c r="BG900" s="24"/>
      <c r="BH900" s="24"/>
      <c r="BI900" s="24"/>
      <c r="BJ900" s="24"/>
      <c r="BK900" s="24"/>
      <c r="BL900" s="24"/>
      <c r="BM900" s="24"/>
      <c r="BN900" s="24"/>
      <c r="BO900" s="24"/>
      <c r="BP900" s="24"/>
      <c r="BQ900" s="24"/>
      <c r="BR900" s="24"/>
      <c r="BS900" s="24"/>
      <c r="BT900" s="24"/>
      <c r="BU900" s="24"/>
      <c r="BV900" s="24"/>
      <c r="BW900" s="24"/>
      <c r="BX900" s="24"/>
      <c r="BY900" s="24"/>
      <c r="BZ900" s="24"/>
      <c r="CA900" s="24"/>
      <c r="CB900" s="24"/>
      <c r="CC900" s="24"/>
      <c r="CD900" s="24"/>
      <c r="CE900" s="24"/>
      <c r="CF900" s="24"/>
    </row>
    <row r="901" spans="47:84" x14ac:dyDescent="0.15">
      <c r="AU901" s="24"/>
      <c r="AV901" s="24"/>
      <c r="AW901" s="24"/>
      <c r="AX901" s="24"/>
      <c r="AY901" s="24"/>
      <c r="AZ901" s="24"/>
      <c r="BA901" s="24"/>
      <c r="BB901" s="24"/>
      <c r="BC901" s="24"/>
      <c r="BD901" s="24"/>
      <c r="BE901" s="24"/>
      <c r="BF901" s="24"/>
      <c r="BG901" s="24"/>
      <c r="BH901" s="24"/>
      <c r="BI901" s="24"/>
      <c r="BJ901" s="24"/>
      <c r="BK901" s="24"/>
      <c r="BL901" s="24"/>
      <c r="BM901" s="24"/>
      <c r="BN901" s="24"/>
      <c r="BO901" s="24"/>
      <c r="BP901" s="24"/>
      <c r="BQ901" s="24"/>
      <c r="BR901" s="24"/>
      <c r="BS901" s="24"/>
      <c r="BT901" s="24"/>
      <c r="BU901" s="24"/>
      <c r="BV901" s="24"/>
      <c r="BW901" s="24"/>
      <c r="BX901" s="24"/>
      <c r="BY901" s="24"/>
      <c r="BZ901" s="24"/>
      <c r="CA901" s="24"/>
      <c r="CB901" s="24"/>
      <c r="CC901" s="24"/>
      <c r="CD901" s="24"/>
      <c r="CE901" s="24"/>
      <c r="CF901" s="24"/>
    </row>
    <row r="902" spans="47:84" x14ac:dyDescent="0.15">
      <c r="AU902" s="24"/>
      <c r="AV902" s="24"/>
      <c r="AW902" s="24"/>
      <c r="AX902" s="24"/>
      <c r="AY902" s="24"/>
      <c r="AZ902" s="24"/>
      <c r="BA902" s="24"/>
      <c r="BB902" s="24"/>
      <c r="BC902" s="24"/>
      <c r="BD902" s="24"/>
      <c r="BE902" s="24"/>
      <c r="BF902" s="24"/>
      <c r="BG902" s="24"/>
      <c r="BH902" s="24"/>
      <c r="BI902" s="24"/>
      <c r="BJ902" s="24"/>
      <c r="BK902" s="24"/>
      <c r="BL902" s="24"/>
      <c r="BM902" s="24"/>
      <c r="BN902" s="24"/>
      <c r="BO902" s="24"/>
      <c r="BP902" s="24"/>
      <c r="BQ902" s="24"/>
      <c r="BR902" s="24"/>
      <c r="BS902" s="24"/>
      <c r="BT902" s="24"/>
      <c r="BU902" s="24"/>
      <c r="BV902" s="24"/>
      <c r="BW902" s="24"/>
      <c r="BX902" s="24"/>
      <c r="BY902" s="24"/>
      <c r="BZ902" s="24"/>
      <c r="CA902" s="24"/>
      <c r="CB902" s="24"/>
      <c r="CC902" s="24"/>
      <c r="CD902" s="24"/>
      <c r="CE902" s="24"/>
      <c r="CF902" s="24"/>
    </row>
    <row r="903" spans="47:84" x14ac:dyDescent="0.15">
      <c r="AU903" s="24"/>
      <c r="AV903" s="24"/>
      <c r="AW903" s="24"/>
      <c r="AX903" s="24"/>
      <c r="AY903" s="24"/>
      <c r="AZ903" s="24"/>
      <c r="BA903" s="24"/>
      <c r="BB903" s="24"/>
      <c r="BC903" s="24"/>
      <c r="BD903" s="24"/>
      <c r="BE903" s="24"/>
      <c r="BF903" s="24"/>
      <c r="BG903" s="24"/>
      <c r="BH903" s="24"/>
      <c r="BI903" s="24"/>
      <c r="BJ903" s="24"/>
      <c r="BK903" s="24"/>
      <c r="BL903" s="24"/>
      <c r="BM903" s="24"/>
      <c r="BN903" s="24"/>
      <c r="BO903" s="24"/>
      <c r="BP903" s="24"/>
      <c r="BQ903" s="24"/>
      <c r="BR903" s="24"/>
      <c r="BS903" s="24"/>
      <c r="BT903" s="24"/>
      <c r="BU903" s="24"/>
      <c r="BV903" s="24"/>
      <c r="BW903" s="24"/>
      <c r="BX903" s="24"/>
      <c r="BY903" s="24"/>
      <c r="BZ903" s="24"/>
      <c r="CA903" s="24"/>
      <c r="CB903" s="24"/>
      <c r="CC903" s="24"/>
      <c r="CD903" s="24"/>
      <c r="CE903" s="24"/>
      <c r="CF903" s="24"/>
    </row>
    <row r="904" spans="47:84" x14ac:dyDescent="0.15">
      <c r="AU904" s="24"/>
      <c r="AV904" s="24"/>
      <c r="AW904" s="24"/>
      <c r="AX904" s="24"/>
      <c r="AY904" s="24"/>
      <c r="AZ904" s="24"/>
      <c r="BA904" s="24"/>
      <c r="BB904" s="24"/>
      <c r="BC904" s="24"/>
      <c r="BD904" s="24"/>
      <c r="BE904" s="24"/>
      <c r="BF904" s="24"/>
      <c r="BG904" s="24"/>
      <c r="BH904" s="24"/>
      <c r="BI904" s="24"/>
      <c r="BJ904" s="24"/>
      <c r="BK904" s="24"/>
      <c r="BL904" s="24"/>
      <c r="BM904" s="24"/>
      <c r="BN904" s="24"/>
      <c r="BO904" s="24"/>
      <c r="BP904" s="24"/>
      <c r="BQ904" s="24"/>
      <c r="BR904" s="24"/>
      <c r="BS904" s="24"/>
      <c r="BT904" s="24"/>
      <c r="BU904" s="24"/>
      <c r="BV904" s="24"/>
      <c r="BW904" s="24"/>
      <c r="BX904" s="24"/>
      <c r="BY904" s="24"/>
      <c r="BZ904" s="24"/>
      <c r="CA904" s="24"/>
      <c r="CB904" s="24"/>
      <c r="CC904" s="24"/>
      <c r="CD904" s="24"/>
      <c r="CE904" s="24"/>
      <c r="CF904" s="24"/>
    </row>
    <row r="905" spans="47:84" x14ac:dyDescent="0.15">
      <c r="AU905" s="24"/>
      <c r="AV905" s="24"/>
      <c r="AW905" s="24"/>
      <c r="AX905" s="24"/>
      <c r="AY905" s="24"/>
      <c r="AZ905" s="24"/>
      <c r="BA905" s="24"/>
      <c r="BB905" s="24"/>
      <c r="BC905" s="24"/>
      <c r="BD905" s="24"/>
      <c r="BE905" s="24"/>
      <c r="BF905" s="24"/>
      <c r="BG905" s="24"/>
      <c r="BH905" s="24"/>
      <c r="BI905" s="24"/>
      <c r="BJ905" s="24"/>
      <c r="BK905" s="24"/>
      <c r="BL905" s="24"/>
      <c r="BM905" s="24"/>
      <c r="BN905" s="24"/>
      <c r="BO905" s="24"/>
      <c r="BP905" s="24"/>
      <c r="BQ905" s="24"/>
      <c r="BR905" s="24"/>
      <c r="BS905" s="24"/>
      <c r="BT905" s="24"/>
      <c r="BU905" s="24"/>
      <c r="BV905" s="24"/>
      <c r="BW905" s="24"/>
      <c r="BX905" s="24"/>
      <c r="BY905" s="24"/>
      <c r="BZ905" s="24"/>
      <c r="CA905" s="24"/>
      <c r="CB905" s="24"/>
      <c r="CC905" s="24"/>
      <c r="CD905" s="24"/>
      <c r="CE905" s="24"/>
      <c r="CF905" s="24"/>
    </row>
    <row r="906" spans="47:84" x14ac:dyDescent="0.15">
      <c r="AU906" s="24"/>
      <c r="AV906" s="24"/>
      <c r="AW906" s="24"/>
      <c r="AX906" s="24"/>
      <c r="AY906" s="24"/>
      <c r="AZ906" s="24"/>
      <c r="BA906" s="24"/>
      <c r="BB906" s="24"/>
      <c r="BC906" s="24"/>
      <c r="BD906" s="24"/>
      <c r="BE906" s="24"/>
      <c r="BF906" s="24"/>
      <c r="BG906" s="24"/>
      <c r="BH906" s="24"/>
      <c r="BI906" s="24"/>
      <c r="BJ906" s="24"/>
      <c r="BK906" s="24"/>
      <c r="BL906" s="24"/>
      <c r="BM906" s="24"/>
      <c r="BN906" s="24"/>
      <c r="BO906" s="24"/>
      <c r="BP906" s="24"/>
      <c r="BQ906" s="24"/>
      <c r="BR906" s="24"/>
      <c r="BS906" s="24"/>
      <c r="BT906" s="24"/>
      <c r="BU906" s="24"/>
      <c r="BV906" s="24"/>
      <c r="BW906" s="24"/>
      <c r="BX906" s="24"/>
      <c r="BY906" s="24"/>
      <c r="BZ906" s="24"/>
      <c r="CA906" s="24"/>
      <c r="CB906" s="24"/>
      <c r="CC906" s="24"/>
      <c r="CD906" s="24"/>
      <c r="CE906" s="24"/>
      <c r="CF906" s="24"/>
    </row>
    <row r="907" spans="47:84" x14ac:dyDescent="0.15">
      <c r="AU907" s="24"/>
      <c r="AV907" s="24"/>
      <c r="AW907" s="24"/>
      <c r="AX907" s="24"/>
      <c r="AY907" s="24"/>
      <c r="AZ907" s="24"/>
      <c r="BA907" s="24"/>
      <c r="BB907" s="24"/>
      <c r="BC907" s="24"/>
      <c r="BD907" s="24"/>
      <c r="BE907" s="24"/>
      <c r="BF907" s="24"/>
      <c r="BG907" s="24"/>
      <c r="BH907" s="24"/>
      <c r="BI907" s="24"/>
      <c r="BJ907" s="24"/>
      <c r="BK907" s="24"/>
      <c r="BL907" s="24"/>
      <c r="BM907" s="24"/>
      <c r="BN907" s="24"/>
      <c r="BO907" s="24"/>
      <c r="BP907" s="24"/>
      <c r="BQ907" s="24"/>
      <c r="BR907" s="24"/>
      <c r="BS907" s="24"/>
      <c r="BT907" s="24"/>
      <c r="BU907" s="24"/>
      <c r="BV907" s="24"/>
      <c r="BW907" s="24"/>
      <c r="BX907" s="24"/>
      <c r="BY907" s="24"/>
      <c r="BZ907" s="24"/>
      <c r="CA907" s="24"/>
      <c r="CB907" s="24"/>
      <c r="CC907" s="24"/>
      <c r="CD907" s="24"/>
      <c r="CE907" s="24"/>
      <c r="CF907" s="24"/>
    </row>
    <row r="908" spans="47:84" x14ac:dyDescent="0.15">
      <c r="AU908" s="24"/>
      <c r="AV908" s="24"/>
      <c r="AW908" s="24"/>
      <c r="AX908" s="24"/>
      <c r="AY908" s="24"/>
      <c r="AZ908" s="24"/>
      <c r="BA908" s="24"/>
      <c r="BB908" s="24"/>
      <c r="BC908" s="24"/>
      <c r="BD908" s="24"/>
      <c r="BE908" s="24"/>
      <c r="BF908" s="24"/>
      <c r="BG908" s="24"/>
      <c r="BH908" s="24"/>
      <c r="BI908" s="24"/>
      <c r="BJ908" s="24"/>
      <c r="BK908" s="24"/>
      <c r="BL908" s="24"/>
      <c r="BM908" s="24"/>
      <c r="BN908" s="24"/>
      <c r="BO908" s="24"/>
      <c r="BP908" s="24"/>
      <c r="BQ908" s="24"/>
      <c r="BR908" s="24"/>
      <c r="BS908" s="24"/>
      <c r="BT908" s="24"/>
      <c r="BU908" s="24"/>
      <c r="BV908" s="24"/>
      <c r="BW908" s="24"/>
      <c r="BX908" s="24"/>
      <c r="BY908" s="24"/>
      <c r="BZ908" s="24"/>
      <c r="CA908" s="24"/>
      <c r="CB908" s="24"/>
      <c r="CC908" s="24"/>
      <c r="CD908" s="24"/>
      <c r="CE908" s="24"/>
      <c r="CF908" s="24"/>
    </row>
    <row r="909" spans="47:84" x14ac:dyDescent="0.15">
      <c r="AU909" s="24"/>
      <c r="AV909" s="24"/>
      <c r="AW909" s="24"/>
      <c r="AX909" s="24"/>
      <c r="AY909" s="24"/>
      <c r="AZ909" s="24"/>
      <c r="BA909" s="24"/>
      <c r="BB909" s="24"/>
      <c r="BC909" s="24"/>
      <c r="BD909" s="24"/>
      <c r="BE909" s="24"/>
      <c r="BF909" s="24"/>
      <c r="BG909" s="24"/>
      <c r="BH909" s="24"/>
      <c r="BI909" s="24"/>
      <c r="BJ909" s="24"/>
      <c r="BK909" s="24"/>
      <c r="BL909" s="24"/>
      <c r="BM909" s="24"/>
      <c r="BN909" s="24"/>
      <c r="BO909" s="24"/>
      <c r="BP909" s="24"/>
      <c r="BQ909" s="24"/>
      <c r="BR909" s="24"/>
      <c r="BS909" s="24"/>
      <c r="BT909" s="24"/>
      <c r="BU909" s="24"/>
      <c r="BV909" s="24"/>
      <c r="BW909" s="24"/>
      <c r="BX909" s="24"/>
      <c r="BY909" s="24"/>
      <c r="BZ909" s="24"/>
      <c r="CA909" s="24"/>
      <c r="CB909" s="24"/>
      <c r="CC909" s="24"/>
      <c r="CD909" s="24"/>
      <c r="CE909" s="24"/>
      <c r="CF909" s="24"/>
    </row>
    <row r="910" spans="47:84" x14ac:dyDescent="0.15">
      <c r="AU910" s="24"/>
      <c r="AV910" s="24"/>
      <c r="AW910" s="24"/>
      <c r="AX910" s="24"/>
      <c r="AY910" s="24"/>
      <c r="AZ910" s="24"/>
      <c r="BA910" s="24"/>
      <c r="BB910" s="24"/>
      <c r="BC910" s="24"/>
      <c r="BD910" s="24"/>
      <c r="BE910" s="24"/>
      <c r="BF910" s="24"/>
      <c r="BG910" s="24"/>
      <c r="BH910" s="24"/>
      <c r="BI910" s="24"/>
      <c r="BJ910" s="24"/>
      <c r="BK910" s="24"/>
      <c r="BL910" s="24"/>
      <c r="BM910" s="24"/>
      <c r="BN910" s="24"/>
      <c r="BO910" s="24"/>
      <c r="BP910" s="24"/>
      <c r="BQ910" s="24"/>
      <c r="BR910" s="24"/>
      <c r="BS910" s="24"/>
      <c r="BT910" s="24"/>
      <c r="BU910" s="24"/>
      <c r="BV910" s="24"/>
      <c r="BW910" s="24"/>
      <c r="BX910" s="24"/>
      <c r="BY910" s="24"/>
      <c r="BZ910" s="24"/>
      <c r="CA910" s="24"/>
      <c r="CB910" s="24"/>
      <c r="CC910" s="24"/>
      <c r="CD910" s="24"/>
      <c r="CE910" s="24"/>
      <c r="CF910" s="24"/>
    </row>
    <row r="911" spans="47:84" x14ac:dyDescent="0.15">
      <c r="AU911" s="24"/>
      <c r="AV911" s="24"/>
      <c r="AW911" s="24"/>
      <c r="AX911" s="24"/>
      <c r="AY911" s="24"/>
      <c r="AZ911" s="24"/>
      <c r="BA911" s="24"/>
      <c r="BB911" s="24"/>
      <c r="BC911" s="24"/>
      <c r="BD911" s="24"/>
      <c r="BE911" s="24"/>
      <c r="BF911" s="24"/>
      <c r="BG911" s="24"/>
      <c r="BH911" s="24"/>
      <c r="BI911" s="24"/>
      <c r="BJ911" s="24"/>
      <c r="BK911" s="24"/>
      <c r="BL911" s="24"/>
      <c r="BM911" s="24"/>
      <c r="BN911" s="24"/>
      <c r="BO911" s="24"/>
      <c r="BP911" s="24"/>
      <c r="BQ911" s="24"/>
      <c r="BR911" s="24"/>
      <c r="BS911" s="24"/>
      <c r="BT911" s="24"/>
      <c r="BU911" s="24"/>
      <c r="BV911" s="24"/>
      <c r="BW911" s="24"/>
      <c r="BX911" s="24"/>
      <c r="BY911" s="24"/>
      <c r="BZ911" s="24"/>
      <c r="CA911" s="24"/>
      <c r="CB911" s="24"/>
      <c r="CC911" s="24"/>
      <c r="CD911" s="24"/>
      <c r="CE911" s="24"/>
      <c r="CF911" s="24"/>
    </row>
    <row r="912" spans="47:84" x14ac:dyDescent="0.15">
      <c r="AU912" s="24"/>
      <c r="AV912" s="24"/>
      <c r="AW912" s="24"/>
      <c r="AX912" s="24"/>
      <c r="AY912" s="24"/>
      <c r="AZ912" s="24"/>
      <c r="BA912" s="24"/>
      <c r="BB912" s="24"/>
      <c r="BC912" s="24"/>
      <c r="BD912" s="24"/>
      <c r="BE912" s="24"/>
      <c r="BF912" s="24"/>
      <c r="BG912" s="24"/>
      <c r="BH912" s="24"/>
      <c r="BI912" s="24"/>
      <c r="BJ912" s="24"/>
      <c r="BK912" s="24"/>
      <c r="BL912" s="24"/>
      <c r="BM912" s="24"/>
      <c r="BN912" s="24"/>
      <c r="BO912" s="24"/>
      <c r="BP912" s="24"/>
      <c r="BQ912" s="24"/>
      <c r="BR912" s="24"/>
      <c r="BS912" s="24"/>
      <c r="BT912" s="24"/>
      <c r="BU912" s="24"/>
      <c r="BV912" s="24"/>
      <c r="BW912" s="24"/>
      <c r="BX912" s="24"/>
      <c r="BY912" s="24"/>
      <c r="BZ912" s="24"/>
      <c r="CA912" s="24"/>
      <c r="CB912" s="24"/>
      <c r="CC912" s="24"/>
      <c r="CD912" s="24"/>
      <c r="CE912" s="24"/>
      <c r="CF912" s="24"/>
    </row>
    <row r="913" spans="47:84" x14ac:dyDescent="0.15">
      <c r="AU913" s="24"/>
      <c r="AV913" s="24"/>
      <c r="AW913" s="24"/>
      <c r="AX913" s="24"/>
      <c r="AY913" s="24"/>
      <c r="AZ913" s="24"/>
      <c r="BA913" s="24"/>
      <c r="BB913" s="24"/>
      <c r="BC913" s="24"/>
      <c r="BD913" s="24"/>
      <c r="BE913" s="24"/>
      <c r="BF913" s="24"/>
      <c r="BG913" s="24"/>
      <c r="BH913" s="24"/>
      <c r="BI913" s="24"/>
      <c r="BJ913" s="24"/>
      <c r="BK913" s="24"/>
      <c r="BL913" s="24"/>
      <c r="BM913" s="24"/>
      <c r="BN913" s="24"/>
      <c r="BO913" s="24"/>
      <c r="BP913" s="24"/>
      <c r="BQ913" s="24"/>
      <c r="BR913" s="24"/>
      <c r="BS913" s="24"/>
      <c r="BT913" s="24"/>
      <c r="BU913" s="24"/>
      <c r="BV913" s="24"/>
      <c r="BW913" s="24"/>
      <c r="BX913" s="24"/>
      <c r="BY913" s="24"/>
      <c r="BZ913" s="24"/>
      <c r="CA913" s="24"/>
      <c r="CB913" s="24"/>
      <c r="CC913" s="24"/>
      <c r="CD913" s="24"/>
      <c r="CE913" s="24"/>
      <c r="CF913" s="24"/>
    </row>
    <row r="914" spans="47:84" x14ac:dyDescent="0.15">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row>
    <row r="915" spans="47:84" x14ac:dyDescent="0.15">
      <c r="AU915" s="24"/>
      <c r="AV915" s="24"/>
      <c r="AW915" s="24"/>
      <c r="AX915" s="24"/>
      <c r="AY915" s="24"/>
      <c r="AZ915" s="24"/>
      <c r="BA915" s="24"/>
      <c r="BB915" s="24"/>
      <c r="BC915" s="24"/>
      <c r="BD915" s="24"/>
      <c r="BE915" s="24"/>
      <c r="BF915" s="24"/>
      <c r="BG915" s="24"/>
      <c r="BH915" s="24"/>
      <c r="BI915" s="24"/>
      <c r="BJ915" s="24"/>
      <c r="BK915" s="24"/>
      <c r="BL915" s="24"/>
      <c r="BM915" s="24"/>
      <c r="BN915" s="24"/>
      <c r="BO915" s="24"/>
      <c r="BP915" s="24"/>
      <c r="BQ915" s="24"/>
      <c r="BR915" s="24"/>
      <c r="BS915" s="24"/>
      <c r="BT915" s="24"/>
      <c r="BU915" s="24"/>
      <c r="BV915" s="24"/>
      <c r="BW915" s="24"/>
      <c r="BX915" s="24"/>
      <c r="BY915" s="24"/>
      <c r="BZ915" s="24"/>
      <c r="CA915" s="24"/>
      <c r="CB915" s="24"/>
      <c r="CC915" s="24"/>
      <c r="CD915" s="24"/>
      <c r="CE915" s="24"/>
      <c r="CF915" s="24"/>
    </row>
    <row r="916" spans="47:84" x14ac:dyDescent="0.15">
      <c r="AU916" s="24"/>
      <c r="AV916" s="24"/>
      <c r="AW916" s="24"/>
      <c r="AX916" s="24"/>
      <c r="AY916" s="24"/>
      <c r="AZ916" s="24"/>
      <c r="BA916" s="24"/>
      <c r="BB916" s="24"/>
      <c r="BC916" s="24"/>
      <c r="BD916" s="24"/>
      <c r="BE916" s="24"/>
      <c r="BF916" s="24"/>
      <c r="BG916" s="24"/>
      <c r="BH916" s="24"/>
      <c r="BI916" s="24"/>
      <c r="BJ916" s="24"/>
      <c r="BK916" s="24"/>
      <c r="BL916" s="24"/>
      <c r="BM916" s="24"/>
      <c r="BN916" s="24"/>
      <c r="BO916" s="24"/>
      <c r="BP916" s="24"/>
      <c r="BQ916" s="24"/>
      <c r="BR916" s="24"/>
      <c r="BS916" s="24"/>
      <c r="BT916" s="24"/>
      <c r="BU916" s="24"/>
      <c r="BV916" s="24"/>
      <c r="BW916" s="24"/>
      <c r="BX916" s="24"/>
      <c r="BY916" s="24"/>
      <c r="BZ916" s="24"/>
      <c r="CA916" s="24"/>
      <c r="CB916" s="24"/>
      <c r="CC916" s="24"/>
      <c r="CD916" s="24"/>
      <c r="CE916" s="24"/>
      <c r="CF916" s="24"/>
    </row>
    <row r="917" spans="47:84" x14ac:dyDescent="0.15">
      <c r="AU917" s="24"/>
      <c r="AV917" s="24"/>
      <c r="AW917" s="24"/>
      <c r="AX917" s="24"/>
      <c r="AY917" s="24"/>
      <c r="AZ917" s="24"/>
      <c r="BA917" s="24"/>
      <c r="BB917" s="24"/>
      <c r="BC917" s="24"/>
      <c r="BD917" s="24"/>
      <c r="BE917" s="24"/>
      <c r="BF917" s="24"/>
      <c r="BG917" s="24"/>
      <c r="BH917" s="24"/>
      <c r="BI917" s="24"/>
      <c r="BJ917" s="24"/>
      <c r="BK917" s="24"/>
      <c r="BL917" s="24"/>
      <c r="BM917" s="24"/>
      <c r="BN917" s="24"/>
      <c r="BO917" s="24"/>
      <c r="BP917" s="24"/>
      <c r="BQ917" s="24"/>
      <c r="BR917" s="24"/>
      <c r="BS917" s="24"/>
      <c r="BT917" s="24"/>
      <c r="BU917" s="24"/>
      <c r="BV917" s="24"/>
      <c r="BW917" s="24"/>
      <c r="BX917" s="24"/>
      <c r="BY917" s="24"/>
      <c r="BZ917" s="24"/>
      <c r="CA917" s="24"/>
      <c r="CB917" s="24"/>
      <c r="CC917" s="24"/>
      <c r="CD917" s="24"/>
      <c r="CE917" s="24"/>
      <c r="CF917" s="24"/>
    </row>
    <row r="918" spans="47:84" x14ac:dyDescent="0.15">
      <c r="AU918" s="24"/>
      <c r="AV918" s="24"/>
      <c r="AW918" s="24"/>
      <c r="AX918" s="24"/>
      <c r="AY918" s="24"/>
      <c r="AZ918" s="24"/>
      <c r="BA918" s="24"/>
      <c r="BB918" s="24"/>
      <c r="BC918" s="24"/>
      <c r="BD918" s="24"/>
      <c r="BE918" s="24"/>
      <c r="BF918" s="24"/>
      <c r="BG918" s="24"/>
      <c r="BH918" s="24"/>
      <c r="BI918" s="24"/>
      <c r="BJ918" s="24"/>
      <c r="BK918" s="24"/>
      <c r="BL918" s="24"/>
      <c r="BM918" s="24"/>
      <c r="BN918" s="24"/>
      <c r="BO918" s="24"/>
      <c r="BP918" s="24"/>
      <c r="BQ918" s="24"/>
      <c r="BR918" s="24"/>
      <c r="BS918" s="24"/>
      <c r="BT918" s="24"/>
      <c r="BU918" s="24"/>
      <c r="BV918" s="24"/>
      <c r="BW918" s="24"/>
      <c r="BX918" s="24"/>
      <c r="BY918" s="24"/>
      <c r="BZ918" s="24"/>
      <c r="CA918" s="24"/>
      <c r="CB918" s="24"/>
      <c r="CC918" s="24"/>
      <c r="CD918" s="24"/>
      <c r="CE918" s="24"/>
      <c r="CF918" s="24"/>
    </row>
    <row r="919" spans="47:84" x14ac:dyDescent="0.15">
      <c r="AU919" s="24"/>
      <c r="AV919" s="24"/>
      <c r="AW919" s="24"/>
      <c r="AX919" s="24"/>
      <c r="AY919" s="24"/>
      <c r="AZ919" s="24"/>
      <c r="BA919" s="24"/>
      <c r="BB919" s="24"/>
      <c r="BC919" s="24"/>
      <c r="BD919" s="24"/>
      <c r="BE919" s="24"/>
      <c r="BF919" s="24"/>
      <c r="BG919" s="24"/>
      <c r="BH919" s="24"/>
      <c r="BI919" s="24"/>
      <c r="BJ919" s="24"/>
      <c r="BK919" s="24"/>
      <c r="BL919" s="24"/>
      <c r="BM919" s="24"/>
      <c r="BN919" s="24"/>
      <c r="BO919" s="24"/>
      <c r="BP919" s="24"/>
      <c r="BQ919" s="24"/>
      <c r="BR919" s="24"/>
      <c r="BS919" s="24"/>
      <c r="BT919" s="24"/>
      <c r="BU919" s="24"/>
      <c r="BV919" s="24"/>
      <c r="BW919" s="24"/>
      <c r="BX919" s="24"/>
      <c r="BY919" s="24"/>
      <c r="BZ919" s="24"/>
      <c r="CA919" s="24"/>
      <c r="CB919" s="24"/>
      <c r="CC919" s="24"/>
      <c r="CD919" s="24"/>
      <c r="CE919" s="24"/>
      <c r="CF919" s="24"/>
    </row>
    <row r="920" spans="47:84" x14ac:dyDescent="0.15">
      <c r="AU920" s="24"/>
      <c r="AV920" s="24"/>
      <c r="AW920" s="24"/>
      <c r="AX920" s="24"/>
      <c r="AY920" s="24"/>
      <c r="AZ920" s="24"/>
      <c r="BA920" s="24"/>
      <c r="BB920" s="24"/>
      <c r="BC920" s="24"/>
      <c r="BD920" s="24"/>
      <c r="BE920" s="24"/>
      <c r="BF920" s="24"/>
      <c r="BG920" s="24"/>
      <c r="BH920" s="24"/>
      <c r="BI920" s="24"/>
      <c r="BJ920" s="24"/>
      <c r="BK920" s="24"/>
      <c r="BL920" s="24"/>
      <c r="BM920" s="24"/>
      <c r="BN920" s="24"/>
      <c r="BO920" s="24"/>
      <c r="BP920" s="24"/>
      <c r="BQ920" s="24"/>
      <c r="BR920" s="24"/>
      <c r="BS920" s="24"/>
      <c r="BT920" s="24"/>
      <c r="BU920" s="24"/>
      <c r="BV920" s="24"/>
      <c r="BW920" s="24"/>
      <c r="BX920" s="24"/>
      <c r="BY920" s="24"/>
      <c r="BZ920" s="24"/>
      <c r="CA920" s="24"/>
      <c r="CB920" s="24"/>
      <c r="CC920" s="24"/>
      <c r="CD920" s="24"/>
      <c r="CE920" s="24"/>
      <c r="CF920" s="24"/>
    </row>
    <row r="921" spans="47:84" x14ac:dyDescent="0.15">
      <c r="AU921" s="24"/>
      <c r="AV921" s="24"/>
      <c r="AW921" s="24"/>
      <c r="AX921" s="24"/>
      <c r="AY921" s="24"/>
      <c r="AZ921" s="24"/>
      <c r="BA921" s="24"/>
      <c r="BB921" s="24"/>
      <c r="BC921" s="24"/>
      <c r="BD921" s="24"/>
      <c r="BE921" s="24"/>
      <c r="BF921" s="24"/>
      <c r="BG921" s="24"/>
      <c r="BH921" s="24"/>
      <c r="BI921" s="24"/>
      <c r="BJ921" s="24"/>
      <c r="BK921" s="24"/>
      <c r="BL921" s="24"/>
      <c r="BM921" s="24"/>
      <c r="BN921" s="24"/>
      <c r="BO921" s="24"/>
      <c r="BP921" s="24"/>
      <c r="BQ921" s="24"/>
      <c r="BR921" s="24"/>
      <c r="BS921" s="24"/>
      <c r="BT921" s="24"/>
      <c r="BU921" s="24"/>
      <c r="BV921" s="24"/>
      <c r="BW921" s="24"/>
      <c r="BX921" s="24"/>
      <c r="BY921" s="24"/>
      <c r="BZ921" s="24"/>
      <c r="CA921" s="24"/>
      <c r="CB921" s="24"/>
      <c r="CC921" s="24"/>
      <c r="CD921" s="24"/>
      <c r="CE921" s="24"/>
      <c r="CF921" s="24"/>
    </row>
    <row r="922" spans="47:84" x14ac:dyDescent="0.15">
      <c r="AU922" s="24"/>
      <c r="AV922" s="24"/>
      <c r="AW922" s="24"/>
      <c r="AX922" s="24"/>
      <c r="AY922" s="24"/>
      <c r="AZ922" s="24"/>
      <c r="BA922" s="24"/>
      <c r="BB922" s="24"/>
      <c r="BC922" s="24"/>
      <c r="BD922" s="24"/>
      <c r="BE922" s="24"/>
      <c r="BF922" s="24"/>
      <c r="BG922" s="24"/>
      <c r="BH922" s="24"/>
      <c r="BI922" s="24"/>
      <c r="BJ922" s="24"/>
      <c r="BK922" s="24"/>
      <c r="BL922" s="24"/>
      <c r="BM922" s="24"/>
      <c r="BN922" s="24"/>
      <c r="BO922" s="24"/>
      <c r="BP922" s="24"/>
      <c r="BQ922" s="24"/>
      <c r="BR922" s="24"/>
      <c r="BS922" s="24"/>
      <c r="BT922" s="24"/>
      <c r="BU922" s="24"/>
      <c r="BV922" s="24"/>
      <c r="BW922" s="24"/>
      <c r="BX922" s="24"/>
      <c r="BY922" s="24"/>
      <c r="BZ922" s="24"/>
      <c r="CA922" s="24"/>
      <c r="CB922" s="24"/>
      <c r="CC922" s="24"/>
      <c r="CD922" s="24"/>
      <c r="CE922" s="24"/>
      <c r="CF922" s="24"/>
    </row>
    <row r="923" spans="47:84" x14ac:dyDescent="0.15">
      <c r="AU923" s="24"/>
      <c r="AV923" s="24"/>
      <c r="AW923" s="24"/>
      <c r="AX923" s="24"/>
      <c r="AY923" s="24"/>
      <c r="AZ923" s="24"/>
      <c r="BA923" s="24"/>
      <c r="BB923" s="24"/>
      <c r="BC923" s="24"/>
      <c r="BD923" s="24"/>
      <c r="BE923" s="24"/>
      <c r="BF923" s="24"/>
      <c r="BG923" s="24"/>
      <c r="BH923" s="24"/>
      <c r="BI923" s="24"/>
      <c r="BJ923" s="24"/>
      <c r="BK923" s="24"/>
      <c r="BL923" s="24"/>
      <c r="BM923" s="24"/>
      <c r="BN923" s="24"/>
      <c r="BO923" s="24"/>
      <c r="BP923" s="24"/>
      <c r="BQ923" s="24"/>
      <c r="BR923" s="24"/>
      <c r="BS923" s="24"/>
      <c r="BT923" s="24"/>
      <c r="BU923" s="24"/>
      <c r="BV923" s="24"/>
      <c r="BW923" s="24"/>
      <c r="BX923" s="24"/>
      <c r="BY923" s="24"/>
      <c r="BZ923" s="24"/>
      <c r="CA923" s="24"/>
      <c r="CB923" s="24"/>
      <c r="CC923" s="24"/>
      <c r="CD923" s="24"/>
      <c r="CE923" s="24"/>
      <c r="CF923" s="24"/>
    </row>
    <row r="924" spans="47:84" x14ac:dyDescent="0.15">
      <c r="AU924" s="24"/>
      <c r="AV924" s="24"/>
      <c r="AW924" s="24"/>
      <c r="AX924" s="24"/>
      <c r="AY924" s="24"/>
      <c r="AZ924" s="24"/>
      <c r="BA924" s="24"/>
      <c r="BB924" s="24"/>
      <c r="BC924" s="24"/>
      <c r="BD924" s="24"/>
      <c r="BE924" s="24"/>
      <c r="BF924" s="24"/>
      <c r="BG924" s="24"/>
      <c r="BH924" s="24"/>
      <c r="BI924" s="24"/>
      <c r="BJ924" s="24"/>
      <c r="BK924" s="24"/>
      <c r="BL924" s="24"/>
      <c r="BM924" s="24"/>
      <c r="BN924" s="24"/>
      <c r="BO924" s="24"/>
      <c r="BP924" s="24"/>
      <c r="BQ924" s="24"/>
      <c r="BR924" s="24"/>
      <c r="BS924" s="24"/>
      <c r="BT924" s="24"/>
      <c r="BU924" s="24"/>
      <c r="BV924" s="24"/>
      <c r="BW924" s="24"/>
      <c r="BX924" s="24"/>
      <c r="BY924" s="24"/>
      <c r="BZ924" s="24"/>
      <c r="CA924" s="24"/>
      <c r="CB924" s="24"/>
      <c r="CC924" s="24"/>
      <c r="CD924" s="24"/>
      <c r="CE924" s="24"/>
      <c r="CF924" s="24"/>
    </row>
    <row r="925" spans="47:84" x14ac:dyDescent="0.15">
      <c r="AU925" s="24"/>
      <c r="AV925" s="24"/>
      <c r="AW925" s="24"/>
      <c r="AX925" s="24"/>
      <c r="AY925" s="24"/>
      <c r="AZ925" s="24"/>
      <c r="BA925" s="24"/>
      <c r="BB925" s="24"/>
      <c r="BC925" s="24"/>
      <c r="BD925" s="24"/>
      <c r="BE925" s="24"/>
      <c r="BF925" s="24"/>
      <c r="BG925" s="24"/>
      <c r="BH925" s="24"/>
      <c r="BI925" s="24"/>
      <c r="BJ925" s="24"/>
      <c r="BK925" s="24"/>
      <c r="BL925" s="24"/>
      <c r="BM925" s="24"/>
      <c r="BN925" s="24"/>
      <c r="BO925" s="24"/>
      <c r="BP925" s="24"/>
      <c r="BQ925" s="24"/>
      <c r="BR925" s="24"/>
      <c r="BS925" s="24"/>
      <c r="BT925" s="24"/>
      <c r="BU925" s="24"/>
      <c r="BV925" s="24"/>
      <c r="BW925" s="24"/>
      <c r="BX925" s="24"/>
      <c r="BY925" s="24"/>
      <c r="BZ925" s="24"/>
      <c r="CA925" s="24"/>
      <c r="CB925" s="24"/>
      <c r="CC925" s="24"/>
      <c r="CD925" s="24"/>
      <c r="CE925" s="24"/>
      <c r="CF925" s="24"/>
    </row>
    <row r="926" spans="47:84" x14ac:dyDescent="0.15">
      <c r="AU926" s="24"/>
      <c r="AV926" s="24"/>
      <c r="AW926" s="24"/>
      <c r="AX926" s="24"/>
      <c r="AY926" s="24"/>
      <c r="AZ926" s="24"/>
      <c r="BA926" s="24"/>
      <c r="BB926" s="24"/>
      <c r="BC926" s="24"/>
      <c r="BD926" s="24"/>
      <c r="BE926" s="24"/>
      <c r="BF926" s="24"/>
      <c r="BG926" s="24"/>
      <c r="BH926" s="24"/>
      <c r="BI926" s="24"/>
      <c r="BJ926" s="24"/>
      <c r="BK926" s="24"/>
      <c r="BL926" s="24"/>
      <c r="BM926" s="24"/>
      <c r="BN926" s="24"/>
      <c r="BO926" s="24"/>
      <c r="BP926" s="24"/>
      <c r="BQ926" s="24"/>
      <c r="BR926" s="24"/>
      <c r="BS926" s="24"/>
      <c r="BT926" s="24"/>
      <c r="BU926" s="24"/>
      <c r="BV926" s="24"/>
      <c r="BW926" s="24"/>
      <c r="BX926" s="24"/>
      <c r="BY926" s="24"/>
      <c r="BZ926" s="24"/>
      <c r="CA926" s="24"/>
      <c r="CB926" s="24"/>
      <c r="CC926" s="24"/>
      <c r="CD926" s="24"/>
      <c r="CE926" s="24"/>
      <c r="CF926" s="24"/>
    </row>
    <row r="927" spans="47:84" x14ac:dyDescent="0.15">
      <c r="AU927" s="24"/>
      <c r="AV927" s="24"/>
      <c r="AW927" s="24"/>
      <c r="AX927" s="24"/>
      <c r="AY927" s="24"/>
      <c r="AZ927" s="24"/>
      <c r="BA927" s="24"/>
      <c r="BB927" s="24"/>
      <c r="BC927" s="24"/>
      <c r="BD927" s="24"/>
      <c r="BE927" s="24"/>
      <c r="BF927" s="24"/>
      <c r="BG927" s="24"/>
      <c r="BH927" s="24"/>
      <c r="BI927" s="24"/>
      <c r="BJ927" s="24"/>
      <c r="BK927" s="24"/>
      <c r="BL927" s="24"/>
      <c r="BM927" s="24"/>
      <c r="BN927" s="24"/>
      <c r="BO927" s="24"/>
      <c r="BP927" s="24"/>
      <c r="BQ927" s="24"/>
      <c r="BR927" s="24"/>
      <c r="BS927" s="24"/>
      <c r="BT927" s="24"/>
      <c r="BU927" s="24"/>
      <c r="BV927" s="24"/>
      <c r="BW927" s="24"/>
      <c r="BX927" s="24"/>
      <c r="BY927" s="24"/>
      <c r="BZ927" s="24"/>
      <c r="CA927" s="24"/>
      <c r="CB927" s="24"/>
      <c r="CC927" s="24"/>
      <c r="CD927" s="24"/>
      <c r="CE927" s="24"/>
      <c r="CF927" s="24"/>
    </row>
    <row r="928" spans="47:84" x14ac:dyDescent="0.15">
      <c r="AU928" s="24"/>
      <c r="AV928" s="24"/>
      <c r="AW928" s="24"/>
      <c r="AX928" s="24"/>
      <c r="AY928" s="24"/>
      <c r="AZ928" s="24"/>
      <c r="BA928" s="24"/>
      <c r="BB928" s="24"/>
      <c r="BC928" s="24"/>
      <c r="BD928" s="24"/>
      <c r="BE928" s="24"/>
      <c r="BF928" s="24"/>
      <c r="BG928" s="24"/>
      <c r="BH928" s="24"/>
      <c r="BI928" s="24"/>
      <c r="BJ928" s="24"/>
      <c r="BK928" s="24"/>
      <c r="BL928" s="24"/>
      <c r="BM928" s="24"/>
      <c r="BN928" s="24"/>
      <c r="BO928" s="24"/>
      <c r="BP928" s="24"/>
      <c r="BQ928" s="24"/>
      <c r="BR928" s="24"/>
      <c r="BS928" s="24"/>
      <c r="BT928" s="24"/>
      <c r="BU928" s="24"/>
      <c r="BV928" s="24"/>
      <c r="BW928" s="24"/>
      <c r="BX928" s="24"/>
      <c r="BY928" s="24"/>
      <c r="BZ928" s="24"/>
      <c r="CA928" s="24"/>
      <c r="CB928" s="24"/>
      <c r="CC928" s="24"/>
      <c r="CD928" s="24"/>
      <c r="CE928" s="24"/>
      <c r="CF928" s="24"/>
    </row>
    <row r="929" spans="47:84" x14ac:dyDescent="0.15">
      <c r="AU929" s="24"/>
      <c r="AV929" s="24"/>
      <c r="AW929" s="24"/>
      <c r="AX929" s="24"/>
      <c r="AY929" s="24"/>
      <c r="AZ929" s="24"/>
      <c r="BA929" s="24"/>
      <c r="BB929" s="24"/>
      <c r="BC929" s="24"/>
      <c r="BD929" s="24"/>
      <c r="BE929" s="24"/>
      <c r="BF929" s="24"/>
      <c r="BG929" s="24"/>
      <c r="BH929" s="24"/>
      <c r="BI929" s="24"/>
      <c r="BJ929" s="24"/>
      <c r="BK929" s="24"/>
      <c r="BL929" s="24"/>
      <c r="BM929" s="24"/>
      <c r="BN929" s="24"/>
      <c r="BO929" s="24"/>
      <c r="BP929" s="24"/>
      <c r="BQ929" s="24"/>
      <c r="BR929" s="24"/>
      <c r="BS929" s="24"/>
      <c r="BT929" s="24"/>
      <c r="BU929" s="24"/>
      <c r="BV929" s="24"/>
      <c r="BW929" s="24"/>
      <c r="BX929" s="24"/>
      <c r="BY929" s="24"/>
      <c r="BZ929" s="24"/>
      <c r="CA929" s="24"/>
      <c r="CB929" s="24"/>
      <c r="CC929" s="24"/>
      <c r="CD929" s="24"/>
      <c r="CE929" s="24"/>
      <c r="CF929" s="24"/>
    </row>
    <row r="930" spans="47:84" x14ac:dyDescent="0.15">
      <c r="AU930" s="24"/>
      <c r="AV930" s="24"/>
      <c r="AW930" s="24"/>
      <c r="AX930" s="24"/>
      <c r="AY930" s="24"/>
      <c r="AZ930" s="24"/>
      <c r="BA930" s="24"/>
      <c r="BB930" s="24"/>
      <c r="BC930" s="24"/>
      <c r="BD930" s="24"/>
      <c r="BE930" s="24"/>
      <c r="BF930" s="24"/>
      <c r="BG930" s="24"/>
      <c r="BH930" s="24"/>
      <c r="BI930" s="24"/>
      <c r="BJ930" s="24"/>
      <c r="BK930" s="24"/>
      <c r="BL930" s="24"/>
      <c r="BM930" s="24"/>
      <c r="BN930" s="24"/>
      <c r="BO930" s="24"/>
      <c r="BP930" s="24"/>
      <c r="BQ930" s="24"/>
      <c r="BR930" s="24"/>
      <c r="BS930" s="24"/>
      <c r="BT930" s="24"/>
      <c r="BU930" s="24"/>
      <c r="BV930" s="24"/>
      <c r="BW930" s="24"/>
      <c r="BX930" s="24"/>
      <c r="BY930" s="24"/>
      <c r="BZ930" s="24"/>
      <c r="CA930" s="24"/>
      <c r="CB930" s="24"/>
      <c r="CC930" s="24"/>
      <c r="CD930" s="24"/>
      <c r="CE930" s="24"/>
      <c r="CF930" s="24"/>
    </row>
    <row r="931" spans="47:84" x14ac:dyDescent="0.15">
      <c r="AU931" s="24"/>
      <c r="AV931" s="24"/>
      <c r="AW931" s="24"/>
      <c r="AX931" s="24"/>
      <c r="AY931" s="24"/>
      <c r="AZ931" s="24"/>
      <c r="BA931" s="24"/>
      <c r="BB931" s="24"/>
      <c r="BC931" s="24"/>
      <c r="BD931" s="24"/>
      <c r="BE931" s="24"/>
      <c r="BF931" s="24"/>
      <c r="BG931" s="24"/>
      <c r="BH931" s="24"/>
      <c r="BI931" s="24"/>
      <c r="BJ931" s="24"/>
      <c r="BK931" s="24"/>
      <c r="BL931" s="24"/>
      <c r="BM931" s="24"/>
      <c r="BN931" s="24"/>
      <c r="BO931" s="24"/>
      <c r="BP931" s="24"/>
      <c r="BQ931" s="24"/>
      <c r="BR931" s="24"/>
      <c r="BS931" s="24"/>
      <c r="BT931" s="24"/>
      <c r="BU931" s="24"/>
      <c r="BV931" s="24"/>
      <c r="BW931" s="24"/>
      <c r="BX931" s="24"/>
      <c r="BY931" s="24"/>
      <c r="BZ931" s="24"/>
      <c r="CA931" s="24"/>
      <c r="CB931" s="24"/>
      <c r="CC931" s="24"/>
      <c r="CD931" s="24"/>
      <c r="CE931" s="24"/>
      <c r="CF931" s="24"/>
    </row>
    <row r="932" spans="47:84" x14ac:dyDescent="0.15">
      <c r="AU932" s="24"/>
      <c r="AV932" s="24"/>
      <c r="AW932" s="24"/>
      <c r="AX932" s="24"/>
      <c r="AY932" s="24"/>
      <c r="AZ932" s="24"/>
      <c r="BA932" s="24"/>
      <c r="BB932" s="24"/>
      <c r="BC932" s="24"/>
      <c r="BD932" s="24"/>
      <c r="BE932" s="24"/>
      <c r="BF932" s="24"/>
      <c r="BG932" s="24"/>
      <c r="BH932" s="24"/>
      <c r="BI932" s="24"/>
      <c r="BJ932" s="24"/>
      <c r="BK932" s="24"/>
      <c r="BL932" s="24"/>
      <c r="BM932" s="24"/>
      <c r="BN932" s="24"/>
      <c r="BO932" s="24"/>
      <c r="BP932" s="24"/>
      <c r="BQ932" s="24"/>
      <c r="BR932" s="24"/>
      <c r="BS932" s="24"/>
      <c r="BT932" s="24"/>
      <c r="BU932" s="24"/>
      <c r="BV932" s="24"/>
      <c r="BW932" s="24"/>
      <c r="BX932" s="24"/>
      <c r="BY932" s="24"/>
      <c r="BZ932" s="24"/>
      <c r="CA932" s="24"/>
      <c r="CB932" s="24"/>
      <c r="CC932" s="24"/>
      <c r="CD932" s="24"/>
      <c r="CE932" s="24"/>
      <c r="CF932" s="24"/>
    </row>
    <row r="933" spans="47:84" x14ac:dyDescent="0.15">
      <c r="AU933" s="24"/>
      <c r="AV933" s="24"/>
      <c r="AW933" s="24"/>
      <c r="AX933" s="24"/>
      <c r="AY933" s="24"/>
      <c r="AZ933" s="24"/>
      <c r="BA933" s="24"/>
      <c r="BB933" s="24"/>
      <c r="BC933" s="24"/>
      <c r="BD933" s="24"/>
      <c r="BE933" s="24"/>
      <c r="BF933" s="24"/>
      <c r="BG933" s="24"/>
      <c r="BH933" s="24"/>
      <c r="BI933" s="24"/>
      <c r="BJ933" s="24"/>
      <c r="BK933" s="24"/>
      <c r="BL933" s="24"/>
      <c r="BM933" s="24"/>
      <c r="BN933" s="24"/>
      <c r="BO933" s="24"/>
      <c r="BP933" s="24"/>
      <c r="BQ933" s="24"/>
      <c r="BR933" s="24"/>
      <c r="BS933" s="24"/>
      <c r="BT933" s="24"/>
      <c r="BU933" s="24"/>
      <c r="BV933" s="24"/>
      <c r="BW933" s="24"/>
      <c r="BX933" s="24"/>
      <c r="BY933" s="24"/>
      <c r="BZ933" s="24"/>
      <c r="CA933" s="24"/>
      <c r="CB933" s="24"/>
      <c r="CC933" s="24"/>
      <c r="CD933" s="24"/>
      <c r="CE933" s="24"/>
      <c r="CF933" s="24"/>
    </row>
    <row r="934" spans="47:84" x14ac:dyDescent="0.15">
      <c r="AU934" s="24"/>
      <c r="AV934" s="24"/>
      <c r="AW934" s="24"/>
      <c r="AX934" s="24"/>
      <c r="AY934" s="24"/>
      <c r="AZ934" s="24"/>
      <c r="BA934" s="24"/>
      <c r="BB934" s="24"/>
      <c r="BC934" s="24"/>
      <c r="BD934" s="24"/>
      <c r="BE934" s="24"/>
      <c r="BF934" s="24"/>
      <c r="BG934" s="24"/>
      <c r="BH934" s="24"/>
      <c r="BI934" s="24"/>
      <c r="BJ934" s="24"/>
      <c r="BK934" s="24"/>
      <c r="BL934" s="24"/>
      <c r="BM934" s="24"/>
      <c r="BN934" s="24"/>
      <c r="BO934" s="24"/>
      <c r="BP934" s="24"/>
      <c r="BQ934" s="24"/>
      <c r="BR934" s="24"/>
      <c r="BS934" s="24"/>
      <c r="BT934" s="24"/>
      <c r="BU934" s="24"/>
      <c r="BV934" s="24"/>
      <c r="BW934" s="24"/>
      <c r="BX934" s="24"/>
      <c r="BY934" s="24"/>
      <c r="BZ934" s="24"/>
      <c r="CA934" s="24"/>
      <c r="CB934" s="24"/>
      <c r="CC934" s="24"/>
      <c r="CD934" s="24"/>
      <c r="CE934" s="24"/>
      <c r="CF934" s="24"/>
    </row>
    <row r="935" spans="47:84" x14ac:dyDescent="0.15">
      <c r="AU935" s="24"/>
      <c r="AV935" s="24"/>
      <c r="AW935" s="24"/>
      <c r="AX935" s="24"/>
      <c r="AY935" s="24"/>
      <c r="AZ935" s="24"/>
      <c r="BA935" s="24"/>
      <c r="BB935" s="24"/>
      <c r="BC935" s="24"/>
      <c r="BD935" s="24"/>
      <c r="BE935" s="24"/>
      <c r="BF935" s="24"/>
      <c r="BG935" s="24"/>
      <c r="BH935" s="24"/>
      <c r="BI935" s="24"/>
      <c r="BJ935" s="24"/>
      <c r="BK935" s="24"/>
      <c r="BL935" s="24"/>
      <c r="BM935" s="24"/>
      <c r="BN935" s="24"/>
      <c r="BO935" s="24"/>
      <c r="BP935" s="24"/>
      <c r="BQ935" s="24"/>
      <c r="BR935" s="24"/>
      <c r="BS935" s="24"/>
      <c r="BT935" s="24"/>
      <c r="BU935" s="24"/>
      <c r="BV935" s="24"/>
      <c r="BW935" s="24"/>
      <c r="BX935" s="24"/>
      <c r="BY935" s="24"/>
      <c r="BZ935" s="24"/>
      <c r="CA935" s="24"/>
      <c r="CB935" s="24"/>
      <c r="CC935" s="24"/>
      <c r="CD935" s="24"/>
      <c r="CE935" s="24"/>
      <c r="CF935" s="24"/>
    </row>
    <row r="936" spans="47:84" x14ac:dyDescent="0.15">
      <c r="AU936" s="24"/>
      <c r="AV936" s="24"/>
      <c r="AW936" s="24"/>
      <c r="AX936" s="24"/>
      <c r="AY936" s="24"/>
      <c r="AZ936" s="24"/>
      <c r="BA936" s="24"/>
      <c r="BB936" s="24"/>
      <c r="BC936" s="24"/>
      <c r="BD936" s="24"/>
      <c r="BE936" s="24"/>
      <c r="BF936" s="24"/>
      <c r="BG936" s="24"/>
      <c r="BH936" s="24"/>
      <c r="BI936" s="24"/>
      <c r="BJ936" s="24"/>
      <c r="BK936" s="24"/>
      <c r="BL936" s="24"/>
      <c r="BM936" s="24"/>
      <c r="BN936" s="24"/>
      <c r="BO936" s="24"/>
      <c r="BP936" s="24"/>
      <c r="BQ936" s="24"/>
      <c r="BR936" s="24"/>
      <c r="BS936" s="24"/>
      <c r="BT936" s="24"/>
      <c r="BU936" s="24"/>
      <c r="BV936" s="24"/>
      <c r="BW936" s="24"/>
      <c r="BX936" s="24"/>
      <c r="BY936" s="24"/>
      <c r="BZ936" s="24"/>
      <c r="CA936" s="24"/>
      <c r="CB936" s="24"/>
      <c r="CC936" s="24"/>
      <c r="CD936" s="24"/>
      <c r="CE936" s="24"/>
      <c r="CF936" s="24"/>
    </row>
    <row r="937" spans="47:84" x14ac:dyDescent="0.15">
      <c r="AU937" s="24"/>
      <c r="AV937" s="24"/>
      <c r="AW937" s="24"/>
      <c r="AX937" s="24"/>
      <c r="AY937" s="24"/>
      <c r="AZ937" s="24"/>
      <c r="BA937" s="24"/>
      <c r="BB937" s="24"/>
      <c r="BC937" s="24"/>
      <c r="BD937" s="24"/>
      <c r="BE937" s="24"/>
      <c r="BF937" s="24"/>
      <c r="BG937" s="24"/>
      <c r="BH937" s="24"/>
      <c r="BI937" s="24"/>
      <c r="BJ937" s="24"/>
      <c r="BK937" s="24"/>
      <c r="BL937" s="24"/>
      <c r="BM937" s="24"/>
      <c r="BN937" s="24"/>
      <c r="BO937" s="24"/>
      <c r="BP937" s="24"/>
      <c r="BQ937" s="24"/>
      <c r="BR937" s="24"/>
      <c r="BS937" s="24"/>
      <c r="BT937" s="24"/>
      <c r="BU937" s="24"/>
      <c r="BV937" s="24"/>
      <c r="BW937" s="24"/>
      <c r="BX937" s="24"/>
      <c r="BY937" s="24"/>
      <c r="BZ937" s="24"/>
      <c r="CA937" s="24"/>
      <c r="CB937" s="24"/>
      <c r="CC937" s="24"/>
      <c r="CD937" s="24"/>
      <c r="CE937" s="24"/>
      <c r="CF937" s="24"/>
    </row>
    <row r="938" spans="47:84" x14ac:dyDescent="0.15">
      <c r="AU938" s="24"/>
      <c r="AV938" s="24"/>
      <c r="AW938" s="24"/>
      <c r="AX938" s="24"/>
      <c r="AY938" s="24"/>
      <c r="AZ938" s="24"/>
      <c r="BA938" s="24"/>
      <c r="BB938" s="24"/>
      <c r="BC938" s="24"/>
      <c r="BD938" s="24"/>
      <c r="BE938" s="24"/>
      <c r="BF938" s="24"/>
      <c r="BG938" s="24"/>
      <c r="BH938" s="24"/>
      <c r="BI938" s="24"/>
      <c r="BJ938" s="24"/>
      <c r="BK938" s="24"/>
      <c r="BL938" s="24"/>
      <c r="BM938" s="24"/>
      <c r="BN938" s="24"/>
      <c r="BO938" s="24"/>
      <c r="BP938" s="24"/>
      <c r="BQ938" s="24"/>
      <c r="BR938" s="24"/>
      <c r="BS938" s="24"/>
      <c r="BT938" s="24"/>
      <c r="BU938" s="24"/>
      <c r="BV938" s="24"/>
      <c r="BW938" s="24"/>
      <c r="BX938" s="24"/>
      <c r="BY938" s="24"/>
      <c r="BZ938" s="24"/>
      <c r="CA938" s="24"/>
      <c r="CB938" s="24"/>
      <c r="CC938" s="24"/>
      <c r="CD938" s="24"/>
      <c r="CE938" s="24"/>
      <c r="CF938" s="24"/>
    </row>
    <row r="939" spans="47:84" x14ac:dyDescent="0.15">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row>
    <row r="940" spans="47:84" x14ac:dyDescent="0.15">
      <c r="AU940" s="24"/>
      <c r="AV940" s="24"/>
      <c r="AW940" s="24"/>
      <c r="AX940" s="24"/>
      <c r="AY940" s="24"/>
      <c r="AZ940" s="24"/>
      <c r="BA940" s="24"/>
      <c r="BB940" s="24"/>
      <c r="BC940" s="24"/>
      <c r="BD940" s="24"/>
      <c r="BE940" s="24"/>
      <c r="BF940" s="24"/>
      <c r="BG940" s="24"/>
      <c r="BH940" s="24"/>
      <c r="BI940" s="24"/>
      <c r="BJ940" s="24"/>
      <c r="BK940" s="24"/>
      <c r="BL940" s="24"/>
      <c r="BM940" s="24"/>
      <c r="BN940" s="24"/>
      <c r="BO940" s="24"/>
      <c r="BP940" s="24"/>
      <c r="BQ940" s="24"/>
      <c r="BR940" s="24"/>
      <c r="BS940" s="24"/>
      <c r="BT940" s="24"/>
      <c r="BU940" s="24"/>
      <c r="BV940" s="24"/>
      <c r="BW940" s="24"/>
      <c r="BX940" s="24"/>
      <c r="BY940" s="24"/>
      <c r="BZ940" s="24"/>
      <c r="CA940" s="24"/>
      <c r="CB940" s="24"/>
      <c r="CC940" s="24"/>
      <c r="CD940" s="24"/>
      <c r="CE940" s="24"/>
      <c r="CF940" s="24"/>
    </row>
    <row r="941" spans="47:84" x14ac:dyDescent="0.15">
      <c r="AU941" s="24"/>
      <c r="AV941" s="24"/>
      <c r="AW941" s="24"/>
      <c r="AX941" s="24"/>
      <c r="AY941" s="24"/>
      <c r="AZ941" s="24"/>
      <c r="BA941" s="24"/>
      <c r="BB941" s="24"/>
      <c r="BC941" s="24"/>
      <c r="BD941" s="24"/>
      <c r="BE941" s="24"/>
      <c r="BF941" s="24"/>
      <c r="BG941" s="24"/>
      <c r="BH941" s="24"/>
      <c r="BI941" s="24"/>
      <c r="BJ941" s="24"/>
      <c r="BK941" s="24"/>
      <c r="BL941" s="24"/>
      <c r="BM941" s="24"/>
      <c r="BN941" s="24"/>
      <c r="BO941" s="24"/>
      <c r="BP941" s="24"/>
      <c r="BQ941" s="24"/>
      <c r="BR941" s="24"/>
      <c r="BS941" s="24"/>
      <c r="BT941" s="24"/>
      <c r="BU941" s="24"/>
      <c r="BV941" s="24"/>
      <c r="BW941" s="24"/>
      <c r="BX941" s="24"/>
      <c r="BY941" s="24"/>
      <c r="BZ941" s="24"/>
      <c r="CA941" s="24"/>
      <c r="CB941" s="24"/>
      <c r="CC941" s="24"/>
      <c r="CD941" s="24"/>
      <c r="CE941" s="24"/>
      <c r="CF941" s="24"/>
    </row>
    <row r="942" spans="47:84" x14ac:dyDescent="0.15">
      <c r="AU942" s="24"/>
      <c r="AV942" s="24"/>
      <c r="AW942" s="24"/>
      <c r="AX942" s="24"/>
      <c r="AY942" s="24"/>
      <c r="AZ942" s="24"/>
      <c r="BA942" s="24"/>
      <c r="BB942" s="24"/>
      <c r="BC942" s="24"/>
      <c r="BD942" s="24"/>
      <c r="BE942" s="24"/>
      <c r="BF942" s="24"/>
      <c r="BG942" s="24"/>
      <c r="BH942" s="24"/>
      <c r="BI942" s="24"/>
      <c r="BJ942" s="24"/>
      <c r="BK942" s="24"/>
      <c r="BL942" s="24"/>
      <c r="BM942" s="24"/>
      <c r="BN942" s="24"/>
      <c r="BO942" s="24"/>
      <c r="BP942" s="24"/>
      <c r="BQ942" s="24"/>
      <c r="BR942" s="24"/>
      <c r="BS942" s="24"/>
      <c r="BT942" s="24"/>
      <c r="BU942" s="24"/>
      <c r="BV942" s="24"/>
      <c r="BW942" s="24"/>
      <c r="BX942" s="24"/>
      <c r="BY942" s="24"/>
      <c r="BZ942" s="24"/>
      <c r="CA942" s="24"/>
      <c r="CB942" s="24"/>
      <c r="CC942" s="24"/>
      <c r="CD942" s="24"/>
      <c r="CE942" s="24"/>
      <c r="CF942" s="24"/>
    </row>
    <row r="943" spans="47:84" x14ac:dyDescent="0.15">
      <c r="AU943" s="24"/>
      <c r="AV943" s="24"/>
      <c r="AW943" s="24"/>
      <c r="AX943" s="24"/>
      <c r="AY943" s="24"/>
      <c r="AZ943" s="24"/>
      <c r="BA943" s="24"/>
      <c r="BB943" s="24"/>
      <c r="BC943" s="24"/>
      <c r="BD943" s="24"/>
      <c r="BE943" s="24"/>
      <c r="BF943" s="24"/>
      <c r="BG943" s="24"/>
      <c r="BH943" s="24"/>
      <c r="BI943" s="24"/>
      <c r="BJ943" s="24"/>
      <c r="BK943" s="24"/>
      <c r="BL943" s="24"/>
      <c r="BM943" s="24"/>
      <c r="BN943" s="24"/>
      <c r="BO943" s="24"/>
      <c r="BP943" s="24"/>
      <c r="BQ943" s="24"/>
      <c r="BR943" s="24"/>
      <c r="BS943" s="24"/>
      <c r="BT943" s="24"/>
      <c r="BU943" s="24"/>
      <c r="BV943" s="24"/>
      <c r="BW943" s="24"/>
      <c r="BX943" s="24"/>
      <c r="BY943" s="24"/>
      <c r="BZ943" s="24"/>
      <c r="CA943" s="24"/>
      <c r="CB943" s="24"/>
      <c r="CC943" s="24"/>
      <c r="CD943" s="24"/>
      <c r="CE943" s="24"/>
      <c r="CF943" s="24"/>
    </row>
    <row r="944" spans="47:84" x14ac:dyDescent="0.15">
      <c r="AU944" s="24"/>
      <c r="AV944" s="24"/>
      <c r="AW944" s="24"/>
      <c r="AX944" s="24"/>
      <c r="AY944" s="24"/>
      <c r="AZ944" s="24"/>
      <c r="BA944" s="24"/>
      <c r="BB944" s="24"/>
      <c r="BC944" s="24"/>
      <c r="BD944" s="24"/>
      <c r="BE944" s="24"/>
      <c r="BF944" s="24"/>
      <c r="BG944" s="24"/>
      <c r="BH944" s="24"/>
      <c r="BI944" s="24"/>
      <c r="BJ944" s="24"/>
      <c r="BK944" s="24"/>
      <c r="BL944" s="24"/>
      <c r="BM944" s="24"/>
      <c r="BN944" s="24"/>
      <c r="BO944" s="24"/>
      <c r="BP944" s="24"/>
      <c r="BQ944" s="24"/>
      <c r="BR944" s="24"/>
      <c r="BS944" s="24"/>
      <c r="BT944" s="24"/>
      <c r="BU944" s="24"/>
      <c r="BV944" s="24"/>
      <c r="BW944" s="24"/>
      <c r="BX944" s="24"/>
      <c r="BY944" s="24"/>
      <c r="BZ944" s="24"/>
      <c r="CA944" s="24"/>
      <c r="CB944" s="24"/>
      <c r="CC944" s="24"/>
      <c r="CD944" s="24"/>
      <c r="CE944" s="24"/>
      <c r="CF944" s="24"/>
    </row>
    <row r="945" spans="47:84" x14ac:dyDescent="0.15">
      <c r="AU945" s="24"/>
      <c r="AV945" s="24"/>
      <c r="AW945" s="24"/>
      <c r="AX945" s="24"/>
      <c r="AY945" s="24"/>
      <c r="AZ945" s="24"/>
      <c r="BA945" s="24"/>
      <c r="BB945" s="24"/>
      <c r="BC945" s="24"/>
      <c r="BD945" s="24"/>
      <c r="BE945" s="24"/>
      <c r="BF945" s="24"/>
      <c r="BG945" s="24"/>
      <c r="BH945" s="24"/>
      <c r="BI945" s="24"/>
      <c r="BJ945" s="24"/>
      <c r="BK945" s="24"/>
      <c r="BL945" s="24"/>
      <c r="BM945" s="24"/>
      <c r="BN945" s="24"/>
      <c r="BO945" s="24"/>
      <c r="BP945" s="24"/>
      <c r="BQ945" s="24"/>
      <c r="BR945" s="24"/>
      <c r="BS945" s="24"/>
      <c r="BT945" s="24"/>
      <c r="BU945" s="24"/>
      <c r="BV945" s="24"/>
      <c r="BW945" s="24"/>
      <c r="BX945" s="24"/>
      <c r="BY945" s="24"/>
      <c r="BZ945" s="24"/>
      <c r="CA945" s="24"/>
      <c r="CB945" s="24"/>
      <c r="CC945" s="24"/>
      <c r="CD945" s="24"/>
      <c r="CE945" s="24"/>
      <c r="CF945" s="24"/>
    </row>
    <row r="946" spans="47:84" x14ac:dyDescent="0.15">
      <c r="AU946" s="24"/>
      <c r="AV946" s="24"/>
      <c r="AW946" s="24"/>
      <c r="AX946" s="24"/>
      <c r="AY946" s="24"/>
      <c r="AZ946" s="24"/>
      <c r="BA946" s="24"/>
      <c r="BB946" s="24"/>
      <c r="BC946" s="24"/>
      <c r="BD946" s="24"/>
      <c r="BE946" s="24"/>
      <c r="BF946" s="24"/>
      <c r="BG946" s="24"/>
      <c r="BH946" s="24"/>
      <c r="BI946" s="24"/>
      <c r="BJ946" s="24"/>
      <c r="BK946" s="24"/>
      <c r="BL946" s="24"/>
      <c r="BM946" s="24"/>
      <c r="BN946" s="24"/>
      <c r="BO946" s="24"/>
      <c r="BP946" s="24"/>
      <c r="BQ946" s="24"/>
      <c r="BR946" s="24"/>
      <c r="BS946" s="24"/>
      <c r="BT946" s="24"/>
      <c r="BU946" s="24"/>
      <c r="BV946" s="24"/>
      <c r="BW946" s="24"/>
      <c r="BX946" s="24"/>
      <c r="BY946" s="24"/>
      <c r="BZ946" s="24"/>
      <c r="CA946" s="24"/>
      <c r="CB946" s="24"/>
      <c r="CC946" s="24"/>
      <c r="CD946" s="24"/>
      <c r="CE946" s="24"/>
      <c r="CF946" s="24"/>
    </row>
    <row r="947" spans="47:84" x14ac:dyDescent="0.15">
      <c r="AU947" s="24"/>
      <c r="AV947" s="24"/>
      <c r="AW947" s="24"/>
      <c r="AX947" s="24"/>
      <c r="AY947" s="24"/>
      <c r="AZ947" s="24"/>
      <c r="BA947" s="24"/>
      <c r="BB947" s="24"/>
      <c r="BC947" s="24"/>
      <c r="BD947" s="24"/>
      <c r="BE947" s="24"/>
      <c r="BF947" s="24"/>
      <c r="BG947" s="24"/>
      <c r="BH947" s="24"/>
      <c r="BI947" s="24"/>
      <c r="BJ947" s="24"/>
      <c r="BK947" s="24"/>
      <c r="BL947" s="24"/>
      <c r="BM947" s="24"/>
      <c r="BN947" s="24"/>
      <c r="BO947" s="24"/>
      <c r="BP947" s="24"/>
      <c r="BQ947" s="24"/>
      <c r="BR947" s="24"/>
      <c r="BS947" s="24"/>
      <c r="BT947" s="24"/>
      <c r="BU947" s="24"/>
      <c r="BV947" s="24"/>
      <c r="BW947" s="24"/>
      <c r="BX947" s="24"/>
      <c r="BY947" s="24"/>
      <c r="BZ947" s="24"/>
      <c r="CA947" s="24"/>
      <c r="CB947" s="24"/>
      <c r="CC947" s="24"/>
      <c r="CD947" s="24"/>
      <c r="CE947" s="24"/>
      <c r="CF947" s="24"/>
    </row>
    <row r="948" spans="47:84" x14ac:dyDescent="0.15">
      <c r="AU948" s="24"/>
      <c r="AV948" s="24"/>
      <c r="AW948" s="24"/>
      <c r="AX948" s="24"/>
      <c r="AY948" s="24"/>
      <c r="AZ948" s="24"/>
      <c r="BA948" s="24"/>
      <c r="BB948" s="24"/>
      <c r="BC948" s="24"/>
      <c r="BD948" s="24"/>
      <c r="BE948" s="24"/>
      <c r="BF948" s="24"/>
      <c r="BG948" s="24"/>
      <c r="BH948" s="24"/>
      <c r="BI948" s="24"/>
      <c r="BJ948" s="24"/>
      <c r="BK948" s="24"/>
      <c r="BL948" s="24"/>
      <c r="BM948" s="24"/>
      <c r="BN948" s="24"/>
      <c r="BO948" s="24"/>
      <c r="BP948" s="24"/>
      <c r="BQ948" s="24"/>
      <c r="BR948" s="24"/>
      <c r="BS948" s="24"/>
      <c r="BT948" s="24"/>
      <c r="BU948" s="24"/>
      <c r="BV948" s="24"/>
      <c r="BW948" s="24"/>
      <c r="BX948" s="24"/>
      <c r="BY948" s="24"/>
      <c r="BZ948" s="24"/>
      <c r="CA948" s="24"/>
      <c r="CB948" s="24"/>
      <c r="CC948" s="24"/>
      <c r="CD948" s="24"/>
      <c r="CE948" s="24"/>
      <c r="CF948" s="24"/>
    </row>
    <row r="949" spans="47:84" x14ac:dyDescent="0.15">
      <c r="AU949" s="24"/>
      <c r="AV949" s="24"/>
      <c r="AW949" s="24"/>
      <c r="AX949" s="24"/>
      <c r="AY949" s="24"/>
      <c r="AZ949" s="24"/>
      <c r="BA949" s="24"/>
      <c r="BB949" s="24"/>
      <c r="BC949" s="24"/>
      <c r="BD949" s="24"/>
      <c r="BE949" s="24"/>
      <c r="BF949" s="24"/>
      <c r="BG949" s="24"/>
      <c r="BH949" s="24"/>
      <c r="BI949" s="24"/>
      <c r="BJ949" s="24"/>
      <c r="BK949" s="24"/>
      <c r="BL949" s="24"/>
      <c r="BM949" s="24"/>
      <c r="BN949" s="24"/>
      <c r="BO949" s="24"/>
      <c r="BP949" s="24"/>
      <c r="BQ949" s="24"/>
      <c r="BR949" s="24"/>
      <c r="BS949" s="24"/>
      <c r="BT949" s="24"/>
      <c r="BU949" s="24"/>
      <c r="BV949" s="24"/>
      <c r="BW949" s="24"/>
      <c r="BX949" s="24"/>
      <c r="BY949" s="24"/>
      <c r="BZ949" s="24"/>
      <c r="CA949" s="24"/>
      <c r="CB949" s="24"/>
      <c r="CC949" s="24"/>
      <c r="CD949" s="24"/>
      <c r="CE949" s="24"/>
      <c r="CF949" s="24"/>
    </row>
    <row r="950" spans="47:84" x14ac:dyDescent="0.15">
      <c r="AU950" s="24"/>
      <c r="AV950" s="24"/>
      <c r="AW950" s="24"/>
      <c r="AX950" s="24"/>
      <c r="AY950" s="24"/>
      <c r="AZ950" s="24"/>
      <c r="BA950" s="24"/>
      <c r="BB950" s="24"/>
      <c r="BC950" s="24"/>
      <c r="BD950" s="24"/>
      <c r="BE950" s="24"/>
      <c r="BF950" s="24"/>
      <c r="BG950" s="24"/>
      <c r="BH950" s="24"/>
      <c r="BI950" s="24"/>
      <c r="BJ950" s="24"/>
      <c r="BK950" s="24"/>
      <c r="BL950" s="24"/>
      <c r="BM950" s="24"/>
      <c r="BN950" s="24"/>
      <c r="BO950" s="24"/>
      <c r="BP950" s="24"/>
      <c r="BQ950" s="24"/>
      <c r="BR950" s="24"/>
      <c r="BS950" s="24"/>
      <c r="BT950" s="24"/>
      <c r="BU950" s="24"/>
      <c r="BV950" s="24"/>
      <c r="BW950" s="24"/>
      <c r="BX950" s="24"/>
      <c r="BY950" s="24"/>
      <c r="BZ950" s="24"/>
      <c r="CA950" s="24"/>
      <c r="CB950" s="24"/>
      <c r="CC950" s="24"/>
      <c r="CD950" s="24"/>
      <c r="CE950" s="24"/>
      <c r="CF950" s="24"/>
    </row>
    <row r="951" spans="47:84" x14ac:dyDescent="0.15">
      <c r="AU951" s="24"/>
      <c r="AV951" s="24"/>
      <c r="AW951" s="24"/>
      <c r="AX951" s="24"/>
      <c r="AY951" s="24"/>
      <c r="AZ951" s="24"/>
      <c r="BA951" s="24"/>
      <c r="BB951" s="24"/>
      <c r="BC951" s="24"/>
      <c r="BD951" s="24"/>
      <c r="BE951" s="24"/>
      <c r="BF951" s="24"/>
      <c r="BG951" s="24"/>
      <c r="BH951" s="24"/>
      <c r="BI951" s="24"/>
      <c r="BJ951" s="24"/>
      <c r="BK951" s="24"/>
      <c r="BL951" s="24"/>
      <c r="BM951" s="24"/>
      <c r="BN951" s="24"/>
      <c r="BO951" s="24"/>
      <c r="BP951" s="24"/>
      <c r="BQ951" s="24"/>
      <c r="BR951" s="24"/>
      <c r="BS951" s="24"/>
      <c r="BT951" s="24"/>
      <c r="BU951" s="24"/>
      <c r="BV951" s="24"/>
      <c r="BW951" s="24"/>
      <c r="BX951" s="24"/>
      <c r="BY951" s="24"/>
      <c r="BZ951" s="24"/>
      <c r="CA951" s="24"/>
      <c r="CB951" s="24"/>
      <c r="CC951" s="24"/>
      <c r="CD951" s="24"/>
      <c r="CE951" s="24"/>
      <c r="CF951" s="24"/>
    </row>
    <row r="952" spans="47:84" x14ac:dyDescent="0.15">
      <c r="AU952" s="24"/>
      <c r="AV952" s="24"/>
      <c r="AW952" s="24"/>
      <c r="AX952" s="24"/>
      <c r="AY952" s="24"/>
      <c r="AZ952" s="24"/>
      <c r="BA952" s="24"/>
      <c r="BB952" s="24"/>
      <c r="BC952" s="24"/>
      <c r="BD952" s="24"/>
      <c r="BE952" s="24"/>
      <c r="BF952" s="24"/>
      <c r="BG952" s="24"/>
      <c r="BH952" s="24"/>
      <c r="BI952" s="24"/>
      <c r="BJ952" s="24"/>
      <c r="BK952" s="24"/>
      <c r="BL952" s="24"/>
      <c r="BM952" s="24"/>
      <c r="BN952" s="24"/>
      <c r="BO952" s="24"/>
      <c r="BP952" s="24"/>
      <c r="BQ952" s="24"/>
      <c r="BR952" s="24"/>
      <c r="BS952" s="24"/>
      <c r="BT952" s="24"/>
      <c r="BU952" s="24"/>
      <c r="BV952" s="24"/>
      <c r="BW952" s="24"/>
      <c r="BX952" s="24"/>
      <c r="BY952" s="24"/>
      <c r="BZ952" s="24"/>
      <c r="CA952" s="24"/>
      <c r="CB952" s="24"/>
      <c r="CC952" s="24"/>
      <c r="CD952" s="24"/>
      <c r="CE952" s="24"/>
      <c r="CF952" s="24"/>
    </row>
    <row r="953" spans="47:84" x14ac:dyDescent="0.15">
      <c r="AU953" s="24"/>
      <c r="AV953" s="24"/>
      <c r="AW953" s="24"/>
      <c r="AX953" s="24"/>
      <c r="AY953" s="24"/>
      <c r="AZ953" s="24"/>
      <c r="BA953" s="24"/>
      <c r="BB953" s="24"/>
      <c r="BC953" s="24"/>
      <c r="BD953" s="24"/>
      <c r="BE953" s="24"/>
      <c r="BF953" s="24"/>
      <c r="BG953" s="24"/>
      <c r="BH953" s="24"/>
      <c r="BI953" s="24"/>
      <c r="BJ953" s="24"/>
      <c r="BK953" s="24"/>
      <c r="BL953" s="24"/>
      <c r="BM953" s="24"/>
      <c r="BN953" s="24"/>
      <c r="BO953" s="24"/>
      <c r="BP953" s="24"/>
      <c r="BQ953" s="24"/>
      <c r="BR953" s="24"/>
      <c r="BS953" s="24"/>
      <c r="BT953" s="24"/>
      <c r="BU953" s="24"/>
      <c r="BV953" s="24"/>
      <c r="BW953" s="24"/>
      <c r="BX953" s="24"/>
      <c r="BY953" s="24"/>
      <c r="BZ953" s="24"/>
      <c r="CA953" s="24"/>
      <c r="CB953" s="24"/>
      <c r="CC953" s="24"/>
      <c r="CD953" s="24"/>
      <c r="CE953" s="24"/>
      <c r="CF953" s="24"/>
    </row>
    <row r="954" spans="47:84" x14ac:dyDescent="0.15">
      <c r="AU954" s="24"/>
      <c r="AV954" s="24"/>
      <c r="AW954" s="24"/>
      <c r="AX954" s="24"/>
      <c r="AY954" s="24"/>
      <c r="AZ954" s="24"/>
      <c r="BA954" s="24"/>
      <c r="BB954" s="24"/>
      <c r="BC954" s="24"/>
      <c r="BD954" s="24"/>
      <c r="BE954" s="24"/>
      <c r="BF954" s="24"/>
      <c r="BG954" s="24"/>
      <c r="BH954" s="24"/>
      <c r="BI954" s="24"/>
      <c r="BJ954" s="24"/>
      <c r="BK954" s="24"/>
      <c r="BL954" s="24"/>
      <c r="BM954" s="24"/>
      <c r="BN954" s="24"/>
      <c r="BO954" s="24"/>
      <c r="BP954" s="24"/>
      <c r="BQ954" s="24"/>
      <c r="BR954" s="24"/>
      <c r="BS954" s="24"/>
      <c r="BT954" s="24"/>
      <c r="BU954" s="24"/>
      <c r="BV954" s="24"/>
      <c r="BW954" s="24"/>
      <c r="BX954" s="24"/>
      <c r="BY954" s="24"/>
      <c r="BZ954" s="24"/>
      <c r="CA954" s="24"/>
      <c r="CB954" s="24"/>
      <c r="CC954" s="24"/>
      <c r="CD954" s="24"/>
      <c r="CE954" s="24"/>
      <c r="CF954" s="24"/>
    </row>
    <row r="955" spans="47:84" x14ac:dyDescent="0.15">
      <c r="AU955" s="24"/>
      <c r="AV955" s="24"/>
      <c r="AW955" s="24"/>
      <c r="AX955" s="24"/>
      <c r="AY955" s="24"/>
      <c r="AZ955" s="24"/>
      <c r="BA955" s="24"/>
      <c r="BB955" s="24"/>
      <c r="BC955" s="24"/>
      <c r="BD955" s="24"/>
      <c r="BE955" s="24"/>
      <c r="BF955" s="24"/>
      <c r="BG955" s="24"/>
      <c r="BH955" s="24"/>
      <c r="BI955" s="24"/>
      <c r="BJ955" s="24"/>
      <c r="BK955" s="24"/>
      <c r="BL955" s="24"/>
      <c r="BM955" s="24"/>
      <c r="BN955" s="24"/>
      <c r="BO955" s="24"/>
      <c r="BP955" s="24"/>
      <c r="BQ955" s="24"/>
      <c r="BR955" s="24"/>
      <c r="BS955" s="24"/>
      <c r="BT955" s="24"/>
      <c r="BU955" s="24"/>
      <c r="BV955" s="24"/>
      <c r="BW955" s="24"/>
      <c r="BX955" s="24"/>
      <c r="BY955" s="24"/>
      <c r="BZ955" s="24"/>
      <c r="CA955" s="24"/>
      <c r="CB955" s="24"/>
      <c r="CC955" s="24"/>
      <c r="CD955" s="24"/>
      <c r="CE955" s="24"/>
      <c r="CF955" s="24"/>
    </row>
    <row r="956" spans="47:84" x14ac:dyDescent="0.15">
      <c r="AU956" s="24"/>
      <c r="AV956" s="24"/>
      <c r="AW956" s="24"/>
      <c r="AX956" s="24"/>
      <c r="AY956" s="24"/>
      <c r="AZ956" s="24"/>
      <c r="BA956" s="24"/>
      <c r="BB956" s="24"/>
      <c r="BC956" s="24"/>
      <c r="BD956" s="24"/>
      <c r="BE956" s="24"/>
      <c r="BF956" s="24"/>
      <c r="BG956" s="24"/>
      <c r="BH956" s="24"/>
      <c r="BI956" s="24"/>
      <c r="BJ956" s="24"/>
      <c r="BK956" s="24"/>
      <c r="BL956" s="24"/>
      <c r="BM956" s="24"/>
      <c r="BN956" s="24"/>
      <c r="BO956" s="24"/>
      <c r="BP956" s="24"/>
      <c r="BQ956" s="24"/>
      <c r="BR956" s="24"/>
      <c r="BS956" s="24"/>
      <c r="BT956" s="24"/>
      <c r="BU956" s="24"/>
      <c r="BV956" s="24"/>
      <c r="BW956" s="24"/>
      <c r="BX956" s="24"/>
      <c r="BY956" s="24"/>
      <c r="BZ956" s="24"/>
      <c r="CA956" s="24"/>
      <c r="CB956" s="24"/>
      <c r="CC956" s="24"/>
      <c r="CD956" s="24"/>
      <c r="CE956" s="24"/>
      <c r="CF956" s="24"/>
    </row>
    <row r="957" spans="47:84" x14ac:dyDescent="0.15">
      <c r="AU957" s="24"/>
      <c r="AV957" s="24"/>
      <c r="AW957" s="24"/>
      <c r="AX957" s="24"/>
      <c r="AY957" s="24"/>
      <c r="AZ957" s="24"/>
      <c r="BA957" s="24"/>
      <c r="BB957" s="24"/>
      <c r="BC957" s="24"/>
      <c r="BD957" s="24"/>
      <c r="BE957" s="24"/>
      <c r="BF957" s="24"/>
      <c r="BG957" s="24"/>
      <c r="BH957" s="24"/>
      <c r="BI957" s="24"/>
      <c r="BJ957" s="24"/>
      <c r="BK957" s="24"/>
      <c r="BL957" s="24"/>
      <c r="BM957" s="24"/>
      <c r="BN957" s="24"/>
      <c r="BO957" s="24"/>
      <c r="BP957" s="24"/>
      <c r="BQ957" s="24"/>
      <c r="BR957" s="24"/>
      <c r="BS957" s="24"/>
      <c r="BT957" s="24"/>
      <c r="BU957" s="24"/>
      <c r="BV957" s="24"/>
      <c r="BW957" s="24"/>
      <c r="BX957" s="24"/>
      <c r="BY957" s="24"/>
      <c r="BZ957" s="24"/>
      <c r="CA957" s="24"/>
      <c r="CB957" s="24"/>
      <c r="CC957" s="24"/>
      <c r="CD957" s="24"/>
      <c r="CE957" s="24"/>
      <c r="CF957" s="24"/>
    </row>
    <row r="958" spans="47:84" x14ac:dyDescent="0.15">
      <c r="AU958" s="24"/>
      <c r="AV958" s="24"/>
      <c r="AW958" s="24"/>
      <c r="AX958" s="24"/>
      <c r="AY958" s="24"/>
      <c r="AZ958" s="24"/>
      <c r="BA958" s="24"/>
      <c r="BB958" s="24"/>
      <c r="BC958" s="24"/>
      <c r="BD958" s="24"/>
      <c r="BE958" s="24"/>
      <c r="BF958" s="24"/>
      <c r="BG958" s="24"/>
      <c r="BH958" s="24"/>
      <c r="BI958" s="24"/>
      <c r="BJ958" s="24"/>
      <c r="BK958" s="24"/>
      <c r="BL958" s="24"/>
      <c r="BM958" s="24"/>
      <c r="BN958" s="24"/>
      <c r="BO958" s="24"/>
      <c r="BP958" s="24"/>
      <c r="BQ958" s="24"/>
      <c r="BR958" s="24"/>
      <c r="BS958" s="24"/>
      <c r="BT958" s="24"/>
      <c r="BU958" s="24"/>
      <c r="BV958" s="24"/>
      <c r="BW958" s="24"/>
      <c r="BX958" s="24"/>
      <c r="BY958" s="24"/>
      <c r="BZ958" s="24"/>
      <c r="CA958" s="24"/>
      <c r="CB958" s="24"/>
      <c r="CC958" s="24"/>
      <c r="CD958" s="24"/>
      <c r="CE958" s="24"/>
      <c r="CF958" s="24"/>
    </row>
    <row r="959" spans="47:84" x14ac:dyDescent="0.15">
      <c r="AU959" s="24"/>
      <c r="AV959" s="24"/>
      <c r="AW959" s="24"/>
      <c r="AX959" s="24"/>
      <c r="AY959" s="24"/>
      <c r="AZ959" s="24"/>
      <c r="BA959" s="24"/>
      <c r="BB959" s="24"/>
      <c r="BC959" s="24"/>
      <c r="BD959" s="24"/>
      <c r="BE959" s="24"/>
      <c r="BF959" s="24"/>
      <c r="BG959" s="24"/>
      <c r="BH959" s="24"/>
      <c r="BI959" s="24"/>
      <c r="BJ959" s="24"/>
      <c r="BK959" s="24"/>
      <c r="BL959" s="24"/>
      <c r="BM959" s="24"/>
      <c r="BN959" s="24"/>
      <c r="BO959" s="24"/>
      <c r="BP959" s="24"/>
      <c r="BQ959" s="24"/>
      <c r="BR959" s="24"/>
      <c r="BS959" s="24"/>
      <c r="BT959" s="24"/>
      <c r="BU959" s="24"/>
      <c r="BV959" s="24"/>
      <c r="BW959" s="24"/>
      <c r="BX959" s="24"/>
      <c r="BY959" s="24"/>
      <c r="BZ959" s="24"/>
      <c r="CA959" s="24"/>
      <c r="CB959" s="24"/>
      <c r="CC959" s="24"/>
      <c r="CD959" s="24"/>
      <c r="CE959" s="24"/>
      <c r="CF959" s="24"/>
    </row>
    <row r="960" spans="47:84" x14ac:dyDescent="0.15">
      <c r="AU960" s="24"/>
      <c r="AV960" s="24"/>
      <c r="AW960" s="24"/>
      <c r="AX960" s="24"/>
      <c r="AY960" s="24"/>
      <c r="AZ960" s="24"/>
      <c r="BA960" s="24"/>
      <c r="BB960" s="24"/>
      <c r="BC960" s="24"/>
      <c r="BD960" s="24"/>
      <c r="BE960" s="24"/>
      <c r="BF960" s="24"/>
      <c r="BG960" s="24"/>
      <c r="BH960" s="24"/>
      <c r="BI960" s="24"/>
      <c r="BJ960" s="24"/>
      <c r="BK960" s="24"/>
      <c r="BL960" s="24"/>
      <c r="BM960" s="24"/>
      <c r="BN960" s="24"/>
      <c r="BO960" s="24"/>
      <c r="BP960" s="24"/>
      <c r="BQ960" s="24"/>
      <c r="BR960" s="24"/>
      <c r="BS960" s="24"/>
      <c r="BT960" s="24"/>
      <c r="BU960" s="24"/>
      <c r="BV960" s="24"/>
      <c r="BW960" s="24"/>
      <c r="BX960" s="24"/>
      <c r="BY960" s="24"/>
      <c r="BZ960" s="24"/>
      <c r="CA960" s="24"/>
      <c r="CB960" s="24"/>
      <c r="CC960" s="24"/>
      <c r="CD960" s="24"/>
      <c r="CE960" s="24"/>
      <c r="CF960" s="24"/>
    </row>
    <row r="961" spans="47:84" x14ac:dyDescent="0.15">
      <c r="AU961" s="24"/>
      <c r="AV961" s="24"/>
      <c r="AW961" s="24"/>
      <c r="AX961" s="24"/>
      <c r="AY961" s="24"/>
      <c r="AZ961" s="24"/>
      <c r="BA961" s="24"/>
      <c r="BB961" s="24"/>
      <c r="BC961" s="24"/>
      <c r="BD961" s="24"/>
      <c r="BE961" s="24"/>
      <c r="BF961" s="24"/>
      <c r="BG961" s="24"/>
      <c r="BH961" s="24"/>
      <c r="BI961" s="24"/>
      <c r="BJ961" s="24"/>
      <c r="BK961" s="24"/>
      <c r="BL961" s="24"/>
      <c r="BM961" s="24"/>
      <c r="BN961" s="24"/>
      <c r="BO961" s="24"/>
      <c r="BP961" s="24"/>
      <c r="BQ961" s="24"/>
      <c r="BR961" s="24"/>
      <c r="BS961" s="24"/>
      <c r="BT961" s="24"/>
      <c r="BU961" s="24"/>
      <c r="BV961" s="24"/>
      <c r="BW961" s="24"/>
      <c r="BX961" s="24"/>
      <c r="BY961" s="24"/>
      <c r="BZ961" s="24"/>
      <c r="CA961" s="24"/>
      <c r="CB961" s="24"/>
      <c r="CC961" s="24"/>
      <c r="CD961" s="24"/>
      <c r="CE961" s="24"/>
      <c r="CF961" s="24"/>
    </row>
    <row r="962" spans="47:84" x14ac:dyDescent="0.15">
      <c r="AU962" s="24"/>
      <c r="AV962" s="24"/>
      <c r="AW962" s="24"/>
      <c r="AX962" s="24"/>
      <c r="AY962" s="24"/>
      <c r="AZ962" s="24"/>
      <c r="BA962" s="24"/>
      <c r="BB962" s="24"/>
      <c r="BC962" s="24"/>
      <c r="BD962" s="24"/>
      <c r="BE962" s="24"/>
      <c r="BF962" s="24"/>
      <c r="BG962" s="24"/>
      <c r="BH962" s="24"/>
      <c r="BI962" s="24"/>
      <c r="BJ962" s="24"/>
      <c r="BK962" s="24"/>
      <c r="BL962" s="24"/>
      <c r="BM962" s="24"/>
      <c r="BN962" s="24"/>
      <c r="BO962" s="24"/>
      <c r="BP962" s="24"/>
      <c r="BQ962" s="24"/>
      <c r="BR962" s="24"/>
      <c r="BS962" s="24"/>
      <c r="BT962" s="24"/>
      <c r="BU962" s="24"/>
      <c r="BV962" s="24"/>
      <c r="BW962" s="24"/>
      <c r="BX962" s="24"/>
      <c r="BY962" s="24"/>
      <c r="BZ962" s="24"/>
      <c r="CA962" s="24"/>
      <c r="CB962" s="24"/>
      <c r="CC962" s="24"/>
      <c r="CD962" s="24"/>
      <c r="CE962" s="24"/>
      <c r="CF962" s="24"/>
    </row>
    <row r="963" spans="47:84" x14ac:dyDescent="0.15">
      <c r="AU963" s="24"/>
      <c r="AV963" s="24"/>
      <c r="AW963" s="24"/>
      <c r="AX963" s="24"/>
      <c r="AY963" s="24"/>
      <c r="AZ963" s="24"/>
      <c r="BA963" s="24"/>
      <c r="BB963" s="24"/>
      <c r="BC963" s="24"/>
      <c r="BD963" s="24"/>
      <c r="BE963" s="24"/>
      <c r="BF963" s="24"/>
      <c r="BG963" s="24"/>
      <c r="BH963" s="24"/>
      <c r="BI963" s="24"/>
      <c r="BJ963" s="24"/>
      <c r="BK963" s="24"/>
      <c r="BL963" s="24"/>
      <c r="BM963" s="24"/>
      <c r="BN963" s="24"/>
      <c r="BO963" s="24"/>
      <c r="BP963" s="24"/>
      <c r="BQ963" s="24"/>
      <c r="BR963" s="24"/>
      <c r="BS963" s="24"/>
      <c r="BT963" s="24"/>
      <c r="BU963" s="24"/>
      <c r="BV963" s="24"/>
      <c r="BW963" s="24"/>
      <c r="BX963" s="24"/>
      <c r="BY963" s="24"/>
      <c r="BZ963" s="24"/>
      <c r="CA963" s="24"/>
      <c r="CB963" s="24"/>
      <c r="CC963" s="24"/>
      <c r="CD963" s="24"/>
      <c r="CE963" s="24"/>
      <c r="CF963" s="24"/>
    </row>
    <row r="964" spans="47:84" x14ac:dyDescent="0.15">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row>
    <row r="965" spans="47:84" x14ac:dyDescent="0.15">
      <c r="AU965" s="24"/>
      <c r="AV965" s="24"/>
      <c r="AW965" s="24"/>
      <c r="AX965" s="24"/>
      <c r="AY965" s="24"/>
      <c r="AZ965" s="24"/>
      <c r="BA965" s="24"/>
      <c r="BB965" s="24"/>
      <c r="BC965" s="24"/>
      <c r="BD965" s="24"/>
      <c r="BE965" s="24"/>
      <c r="BF965" s="24"/>
      <c r="BG965" s="24"/>
      <c r="BH965" s="24"/>
      <c r="BI965" s="24"/>
      <c r="BJ965" s="24"/>
      <c r="BK965" s="24"/>
      <c r="BL965" s="24"/>
      <c r="BM965" s="24"/>
      <c r="BN965" s="24"/>
      <c r="BO965" s="24"/>
      <c r="BP965" s="24"/>
      <c r="BQ965" s="24"/>
      <c r="BR965" s="24"/>
      <c r="BS965" s="24"/>
      <c r="BT965" s="24"/>
      <c r="BU965" s="24"/>
      <c r="BV965" s="24"/>
      <c r="BW965" s="24"/>
      <c r="BX965" s="24"/>
      <c r="BY965" s="24"/>
      <c r="BZ965" s="24"/>
      <c r="CA965" s="24"/>
      <c r="CB965" s="24"/>
      <c r="CC965" s="24"/>
      <c r="CD965" s="24"/>
      <c r="CE965" s="24"/>
      <c r="CF965" s="24"/>
    </row>
    <row r="966" spans="47:84" x14ac:dyDescent="0.15">
      <c r="AU966" s="24"/>
      <c r="AV966" s="24"/>
      <c r="AW966" s="24"/>
      <c r="AX966" s="24"/>
      <c r="AY966" s="24"/>
      <c r="AZ966" s="24"/>
      <c r="BA966" s="24"/>
      <c r="BB966" s="24"/>
      <c r="BC966" s="24"/>
      <c r="BD966" s="24"/>
      <c r="BE966" s="24"/>
      <c r="BF966" s="24"/>
      <c r="BG966" s="24"/>
      <c r="BH966" s="24"/>
      <c r="BI966" s="24"/>
      <c r="BJ966" s="24"/>
      <c r="BK966" s="24"/>
      <c r="BL966" s="24"/>
      <c r="BM966" s="24"/>
      <c r="BN966" s="24"/>
      <c r="BO966" s="24"/>
      <c r="BP966" s="24"/>
      <c r="BQ966" s="24"/>
      <c r="BR966" s="24"/>
      <c r="BS966" s="24"/>
      <c r="BT966" s="24"/>
      <c r="BU966" s="24"/>
      <c r="BV966" s="24"/>
      <c r="BW966" s="24"/>
      <c r="BX966" s="24"/>
      <c r="BY966" s="24"/>
      <c r="BZ966" s="24"/>
      <c r="CA966" s="24"/>
      <c r="CB966" s="24"/>
      <c r="CC966" s="24"/>
      <c r="CD966" s="24"/>
      <c r="CE966" s="24"/>
      <c r="CF966" s="24"/>
    </row>
    <row r="967" spans="47:84" x14ac:dyDescent="0.15">
      <c r="AU967" s="24"/>
      <c r="AV967" s="24"/>
      <c r="AW967" s="24"/>
      <c r="AX967" s="24"/>
      <c r="AY967" s="24"/>
      <c r="AZ967" s="24"/>
      <c r="BA967" s="24"/>
      <c r="BB967" s="24"/>
      <c r="BC967" s="24"/>
      <c r="BD967" s="24"/>
      <c r="BE967" s="24"/>
      <c r="BF967" s="24"/>
      <c r="BG967" s="24"/>
      <c r="BH967" s="24"/>
      <c r="BI967" s="24"/>
      <c r="BJ967" s="24"/>
      <c r="BK967" s="24"/>
      <c r="BL967" s="24"/>
      <c r="BM967" s="24"/>
      <c r="BN967" s="24"/>
      <c r="BO967" s="24"/>
      <c r="BP967" s="24"/>
      <c r="BQ967" s="24"/>
      <c r="BR967" s="24"/>
      <c r="BS967" s="24"/>
      <c r="BT967" s="24"/>
      <c r="BU967" s="24"/>
      <c r="BV967" s="24"/>
      <c r="BW967" s="24"/>
      <c r="BX967" s="24"/>
      <c r="BY967" s="24"/>
      <c r="BZ967" s="24"/>
      <c r="CA967" s="24"/>
      <c r="CB967" s="24"/>
      <c r="CC967" s="24"/>
      <c r="CD967" s="24"/>
      <c r="CE967" s="24"/>
      <c r="CF967" s="24"/>
    </row>
    <row r="968" spans="47:84" x14ac:dyDescent="0.15">
      <c r="AU968" s="24"/>
      <c r="AV968" s="24"/>
      <c r="AW968" s="24"/>
      <c r="AX968" s="24"/>
      <c r="AY968" s="24"/>
      <c r="AZ968" s="24"/>
      <c r="BA968" s="24"/>
      <c r="BB968" s="24"/>
      <c r="BC968" s="24"/>
      <c r="BD968" s="24"/>
      <c r="BE968" s="24"/>
      <c r="BF968" s="24"/>
      <c r="BG968" s="24"/>
      <c r="BH968" s="24"/>
      <c r="BI968" s="24"/>
      <c r="BJ968" s="24"/>
      <c r="BK968" s="24"/>
      <c r="BL968" s="24"/>
      <c r="BM968" s="24"/>
      <c r="BN968" s="24"/>
      <c r="BO968" s="24"/>
      <c r="BP968" s="24"/>
      <c r="BQ968" s="24"/>
      <c r="BR968" s="24"/>
      <c r="BS968" s="24"/>
      <c r="BT968" s="24"/>
      <c r="BU968" s="24"/>
      <c r="BV968" s="24"/>
      <c r="BW968" s="24"/>
      <c r="BX968" s="24"/>
      <c r="BY968" s="24"/>
      <c r="BZ968" s="24"/>
      <c r="CA968" s="24"/>
      <c r="CB968" s="24"/>
      <c r="CC968" s="24"/>
      <c r="CD968" s="24"/>
      <c r="CE968" s="24"/>
      <c r="CF968" s="24"/>
    </row>
    <row r="969" spans="47:84" x14ac:dyDescent="0.15">
      <c r="AU969" s="24"/>
      <c r="AV969" s="24"/>
      <c r="AW969" s="24"/>
      <c r="AX969" s="24"/>
      <c r="AY969" s="24"/>
      <c r="AZ969" s="24"/>
      <c r="BA969" s="24"/>
      <c r="BB969" s="24"/>
      <c r="BC969" s="24"/>
      <c r="BD969" s="24"/>
      <c r="BE969" s="24"/>
      <c r="BF969" s="24"/>
      <c r="BG969" s="24"/>
      <c r="BH969" s="24"/>
      <c r="BI969" s="24"/>
      <c r="BJ969" s="24"/>
      <c r="BK969" s="24"/>
      <c r="BL969" s="24"/>
      <c r="BM969" s="24"/>
      <c r="BN969" s="24"/>
      <c r="BO969" s="24"/>
      <c r="BP969" s="24"/>
      <c r="BQ969" s="24"/>
      <c r="BR969" s="24"/>
      <c r="BS969" s="24"/>
      <c r="BT969" s="24"/>
      <c r="BU969" s="24"/>
      <c r="BV969" s="24"/>
      <c r="BW969" s="24"/>
      <c r="BX969" s="24"/>
      <c r="BY969" s="24"/>
      <c r="BZ969" s="24"/>
      <c r="CA969" s="24"/>
      <c r="CB969" s="24"/>
      <c r="CC969" s="24"/>
      <c r="CD969" s="24"/>
      <c r="CE969" s="24"/>
      <c r="CF969" s="24"/>
    </row>
    <row r="970" spans="47:84" x14ac:dyDescent="0.15">
      <c r="AU970" s="24"/>
      <c r="AV970" s="24"/>
      <c r="AW970" s="24"/>
      <c r="AX970" s="24"/>
      <c r="AY970" s="24"/>
      <c r="AZ970" s="24"/>
      <c r="BA970" s="24"/>
      <c r="BB970" s="24"/>
      <c r="BC970" s="24"/>
      <c r="BD970" s="24"/>
      <c r="BE970" s="24"/>
      <c r="BF970" s="24"/>
      <c r="BG970" s="24"/>
      <c r="BH970" s="24"/>
      <c r="BI970" s="24"/>
      <c r="BJ970" s="24"/>
      <c r="BK970" s="24"/>
      <c r="BL970" s="24"/>
      <c r="BM970" s="24"/>
      <c r="BN970" s="24"/>
      <c r="BO970" s="24"/>
      <c r="BP970" s="24"/>
      <c r="BQ970" s="24"/>
      <c r="BR970" s="24"/>
      <c r="BS970" s="24"/>
      <c r="BT970" s="24"/>
      <c r="BU970" s="24"/>
      <c r="BV970" s="24"/>
      <c r="BW970" s="24"/>
      <c r="BX970" s="24"/>
      <c r="BY970" s="24"/>
      <c r="BZ970" s="24"/>
      <c r="CA970" s="24"/>
      <c r="CB970" s="24"/>
      <c r="CC970" s="24"/>
      <c r="CD970" s="24"/>
      <c r="CE970" s="24"/>
      <c r="CF970" s="24"/>
    </row>
    <row r="971" spans="47:84" x14ac:dyDescent="0.15">
      <c r="AU971" s="24"/>
      <c r="AV971" s="24"/>
      <c r="AW971" s="24"/>
      <c r="AX971" s="24"/>
      <c r="AY971" s="24"/>
      <c r="AZ971" s="24"/>
      <c r="BA971" s="24"/>
      <c r="BB971" s="24"/>
      <c r="BC971" s="24"/>
      <c r="BD971" s="24"/>
      <c r="BE971" s="24"/>
      <c r="BF971" s="24"/>
      <c r="BG971" s="24"/>
      <c r="BH971" s="24"/>
      <c r="BI971" s="24"/>
      <c r="BJ971" s="24"/>
      <c r="BK971" s="24"/>
      <c r="BL971" s="24"/>
      <c r="BM971" s="24"/>
      <c r="BN971" s="24"/>
      <c r="BO971" s="24"/>
      <c r="BP971" s="24"/>
      <c r="BQ971" s="24"/>
      <c r="BR971" s="24"/>
      <c r="BS971" s="24"/>
      <c r="BT971" s="24"/>
      <c r="BU971" s="24"/>
      <c r="BV971" s="24"/>
      <c r="BW971" s="24"/>
      <c r="BX971" s="24"/>
      <c r="BY971" s="24"/>
      <c r="BZ971" s="24"/>
      <c r="CA971" s="24"/>
      <c r="CB971" s="24"/>
      <c r="CC971" s="24"/>
      <c r="CD971" s="24"/>
      <c r="CE971" s="24"/>
      <c r="CF971" s="24"/>
    </row>
    <row r="972" spans="47:84" x14ac:dyDescent="0.15">
      <c r="AU972" s="24"/>
      <c r="AV972" s="24"/>
      <c r="AW972" s="24"/>
      <c r="AX972" s="24"/>
      <c r="AY972" s="24"/>
      <c r="AZ972" s="24"/>
      <c r="BA972" s="24"/>
      <c r="BB972" s="24"/>
      <c r="BC972" s="24"/>
      <c r="BD972" s="24"/>
      <c r="BE972" s="24"/>
      <c r="BF972" s="24"/>
      <c r="BG972" s="24"/>
      <c r="BH972" s="24"/>
      <c r="BI972" s="24"/>
      <c r="BJ972" s="24"/>
      <c r="BK972" s="24"/>
      <c r="BL972" s="24"/>
      <c r="BM972" s="24"/>
      <c r="BN972" s="24"/>
      <c r="BO972" s="24"/>
      <c r="BP972" s="24"/>
      <c r="BQ972" s="24"/>
      <c r="BR972" s="24"/>
      <c r="BS972" s="24"/>
      <c r="BT972" s="24"/>
      <c r="BU972" s="24"/>
      <c r="BV972" s="24"/>
      <c r="BW972" s="24"/>
      <c r="BX972" s="24"/>
      <c r="BY972" s="24"/>
      <c r="BZ972" s="24"/>
      <c r="CA972" s="24"/>
      <c r="CB972" s="24"/>
      <c r="CC972" s="24"/>
      <c r="CD972" s="24"/>
      <c r="CE972" s="24"/>
      <c r="CF972" s="24"/>
    </row>
    <row r="973" spans="47:84" x14ac:dyDescent="0.15">
      <c r="AU973" s="24"/>
      <c r="AV973" s="24"/>
      <c r="AW973" s="24"/>
      <c r="AX973" s="24"/>
      <c r="AY973" s="24"/>
      <c r="AZ973" s="24"/>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c r="CA973" s="24"/>
      <c r="CB973" s="24"/>
      <c r="CC973" s="24"/>
      <c r="CD973" s="24"/>
      <c r="CE973" s="24"/>
      <c r="CF973" s="24"/>
    </row>
    <row r="974" spans="47:84" x14ac:dyDescent="0.15">
      <c r="AU974" s="24"/>
      <c r="AV974" s="24"/>
      <c r="AW974" s="24"/>
      <c r="AX974" s="24"/>
      <c r="AY974" s="24"/>
      <c r="AZ974" s="24"/>
      <c r="BA974" s="24"/>
      <c r="BB974" s="24"/>
      <c r="BC974" s="24"/>
      <c r="BD974" s="24"/>
      <c r="BE974" s="24"/>
      <c r="BF974" s="24"/>
      <c r="BG974" s="24"/>
      <c r="BH974" s="24"/>
      <c r="BI974" s="24"/>
      <c r="BJ974" s="24"/>
      <c r="BK974" s="24"/>
      <c r="BL974" s="24"/>
      <c r="BM974" s="24"/>
      <c r="BN974" s="24"/>
      <c r="BO974" s="24"/>
      <c r="BP974" s="24"/>
      <c r="BQ974" s="24"/>
      <c r="BR974" s="24"/>
      <c r="BS974" s="24"/>
      <c r="BT974" s="24"/>
      <c r="BU974" s="24"/>
      <c r="BV974" s="24"/>
      <c r="BW974" s="24"/>
      <c r="BX974" s="24"/>
      <c r="BY974" s="24"/>
      <c r="BZ974" s="24"/>
      <c r="CA974" s="24"/>
      <c r="CB974" s="24"/>
      <c r="CC974" s="24"/>
      <c r="CD974" s="24"/>
      <c r="CE974" s="24"/>
      <c r="CF974" s="24"/>
    </row>
    <row r="975" spans="47:84" x14ac:dyDescent="0.15">
      <c r="AU975" s="24"/>
      <c r="AV975" s="24"/>
      <c r="AW975" s="24"/>
      <c r="AX975" s="24"/>
      <c r="AY975" s="24"/>
      <c r="AZ975" s="24"/>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c r="CA975" s="24"/>
      <c r="CB975" s="24"/>
      <c r="CC975" s="24"/>
      <c r="CD975" s="24"/>
      <c r="CE975" s="24"/>
      <c r="CF975" s="24"/>
    </row>
    <row r="976" spans="47:84" x14ac:dyDescent="0.15">
      <c r="AU976" s="24"/>
      <c r="AV976" s="24"/>
      <c r="AW976" s="24"/>
      <c r="AX976" s="24"/>
      <c r="AY976" s="24"/>
      <c r="AZ976" s="24"/>
      <c r="BA976" s="24"/>
      <c r="BB976" s="24"/>
      <c r="BC976" s="24"/>
      <c r="BD976" s="24"/>
      <c r="BE976" s="24"/>
      <c r="BF976" s="24"/>
      <c r="BG976" s="24"/>
      <c r="BH976" s="24"/>
      <c r="BI976" s="24"/>
      <c r="BJ976" s="24"/>
      <c r="BK976" s="24"/>
      <c r="BL976" s="24"/>
      <c r="BM976" s="24"/>
      <c r="BN976" s="24"/>
      <c r="BO976" s="24"/>
      <c r="BP976" s="24"/>
      <c r="BQ976" s="24"/>
      <c r="BR976" s="24"/>
      <c r="BS976" s="24"/>
      <c r="BT976" s="24"/>
      <c r="BU976" s="24"/>
      <c r="BV976" s="24"/>
      <c r="BW976" s="24"/>
      <c r="BX976" s="24"/>
      <c r="BY976" s="24"/>
      <c r="BZ976" s="24"/>
      <c r="CA976" s="24"/>
      <c r="CB976" s="24"/>
      <c r="CC976" s="24"/>
      <c r="CD976" s="24"/>
      <c r="CE976" s="24"/>
      <c r="CF976" s="24"/>
    </row>
    <row r="977" spans="47:84" x14ac:dyDescent="0.15">
      <c r="AU977" s="24"/>
      <c r="AV977" s="24"/>
      <c r="AW977" s="24"/>
      <c r="AX977" s="24"/>
      <c r="AY977" s="24"/>
      <c r="AZ977" s="24"/>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c r="CA977" s="24"/>
      <c r="CB977" s="24"/>
      <c r="CC977" s="24"/>
      <c r="CD977" s="24"/>
      <c r="CE977" s="24"/>
      <c r="CF977" s="24"/>
    </row>
    <row r="978" spans="47:84" x14ac:dyDescent="0.15">
      <c r="AU978" s="24"/>
      <c r="AV978" s="24"/>
      <c r="AW978" s="24"/>
      <c r="AX978" s="24"/>
      <c r="AY978" s="24"/>
      <c r="AZ978" s="24"/>
      <c r="BA978" s="24"/>
      <c r="BB978" s="24"/>
      <c r="BC978" s="24"/>
      <c r="BD978" s="24"/>
      <c r="BE978" s="24"/>
      <c r="BF978" s="24"/>
      <c r="BG978" s="24"/>
      <c r="BH978" s="24"/>
      <c r="BI978" s="24"/>
      <c r="BJ978" s="24"/>
      <c r="BK978" s="24"/>
      <c r="BL978" s="24"/>
      <c r="BM978" s="24"/>
      <c r="BN978" s="24"/>
      <c r="BO978" s="24"/>
      <c r="BP978" s="24"/>
      <c r="BQ978" s="24"/>
      <c r="BR978" s="24"/>
      <c r="BS978" s="24"/>
      <c r="BT978" s="24"/>
      <c r="BU978" s="24"/>
      <c r="BV978" s="24"/>
      <c r="BW978" s="24"/>
      <c r="BX978" s="24"/>
      <c r="BY978" s="24"/>
      <c r="BZ978" s="24"/>
      <c r="CA978" s="24"/>
      <c r="CB978" s="24"/>
      <c r="CC978" s="24"/>
      <c r="CD978" s="24"/>
      <c r="CE978" s="24"/>
      <c r="CF978" s="24"/>
    </row>
    <row r="979" spans="47:84" x14ac:dyDescent="0.15">
      <c r="AU979" s="24"/>
      <c r="AV979" s="24"/>
      <c r="AW979" s="24"/>
      <c r="AX979" s="24"/>
      <c r="AY979" s="24"/>
      <c r="AZ979" s="24"/>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c r="CA979" s="24"/>
      <c r="CB979" s="24"/>
      <c r="CC979" s="24"/>
      <c r="CD979" s="24"/>
      <c r="CE979" s="24"/>
      <c r="CF979" s="24"/>
    </row>
    <row r="980" spans="47:84" x14ac:dyDescent="0.15">
      <c r="AU980" s="24"/>
      <c r="AV980" s="24"/>
      <c r="AW980" s="24"/>
      <c r="AX980" s="24"/>
      <c r="AY980" s="24"/>
      <c r="AZ980" s="24"/>
      <c r="BA980" s="24"/>
      <c r="BB980" s="24"/>
      <c r="BC980" s="24"/>
      <c r="BD980" s="24"/>
      <c r="BE980" s="24"/>
      <c r="BF980" s="24"/>
      <c r="BG980" s="24"/>
      <c r="BH980" s="24"/>
      <c r="BI980" s="24"/>
      <c r="BJ980" s="24"/>
      <c r="BK980" s="24"/>
      <c r="BL980" s="24"/>
      <c r="BM980" s="24"/>
      <c r="BN980" s="24"/>
      <c r="BO980" s="24"/>
      <c r="BP980" s="24"/>
      <c r="BQ980" s="24"/>
      <c r="BR980" s="24"/>
      <c r="BS980" s="24"/>
      <c r="BT980" s="24"/>
      <c r="BU980" s="24"/>
      <c r="BV980" s="24"/>
      <c r="BW980" s="24"/>
      <c r="BX980" s="24"/>
      <c r="BY980" s="24"/>
      <c r="BZ980" s="24"/>
      <c r="CA980" s="24"/>
      <c r="CB980" s="24"/>
      <c r="CC980" s="24"/>
      <c r="CD980" s="24"/>
      <c r="CE980" s="24"/>
      <c r="CF980" s="24"/>
    </row>
    <row r="981" spans="47:84" x14ac:dyDescent="0.15">
      <c r="AU981" s="24"/>
      <c r="AV981" s="24"/>
      <c r="AW981" s="24"/>
      <c r="AX981" s="24"/>
      <c r="AY981" s="24"/>
      <c r="AZ981" s="24"/>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c r="CA981" s="24"/>
      <c r="CB981" s="24"/>
      <c r="CC981" s="24"/>
      <c r="CD981" s="24"/>
      <c r="CE981" s="24"/>
      <c r="CF981" s="24"/>
    </row>
    <row r="982" spans="47:84" x14ac:dyDescent="0.15">
      <c r="AU982" s="24"/>
      <c r="AV982" s="24"/>
      <c r="AW982" s="24"/>
      <c r="AX982" s="24"/>
      <c r="AY982" s="24"/>
      <c r="AZ982" s="24"/>
      <c r="BA982" s="24"/>
      <c r="BB982" s="24"/>
      <c r="BC982" s="24"/>
      <c r="BD982" s="24"/>
      <c r="BE982" s="24"/>
      <c r="BF982" s="24"/>
      <c r="BG982" s="24"/>
      <c r="BH982" s="24"/>
      <c r="BI982" s="24"/>
      <c r="BJ982" s="24"/>
      <c r="BK982" s="24"/>
      <c r="BL982" s="24"/>
      <c r="BM982" s="24"/>
      <c r="BN982" s="24"/>
      <c r="BO982" s="24"/>
      <c r="BP982" s="24"/>
      <c r="BQ982" s="24"/>
      <c r="BR982" s="24"/>
      <c r="BS982" s="24"/>
      <c r="BT982" s="24"/>
      <c r="BU982" s="24"/>
      <c r="BV982" s="24"/>
      <c r="BW982" s="24"/>
      <c r="BX982" s="24"/>
      <c r="BY982" s="24"/>
      <c r="BZ982" s="24"/>
      <c r="CA982" s="24"/>
      <c r="CB982" s="24"/>
      <c r="CC982" s="24"/>
      <c r="CD982" s="24"/>
      <c r="CE982" s="24"/>
      <c r="CF982" s="24"/>
    </row>
    <row r="983" spans="47:84" x14ac:dyDescent="0.15">
      <c r="AU983" s="24"/>
      <c r="AV983" s="24"/>
      <c r="AW983" s="24"/>
      <c r="AX983" s="24"/>
      <c r="AY983" s="24"/>
      <c r="AZ983" s="24"/>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c r="CA983" s="24"/>
      <c r="CB983" s="24"/>
      <c r="CC983" s="24"/>
      <c r="CD983" s="24"/>
      <c r="CE983" s="24"/>
      <c r="CF983" s="24"/>
    </row>
    <row r="984" spans="47:84" x14ac:dyDescent="0.15">
      <c r="AU984" s="24"/>
      <c r="AV984" s="24"/>
      <c r="AW984" s="24"/>
      <c r="AX984" s="24"/>
      <c r="AY984" s="24"/>
      <c r="AZ984" s="24"/>
      <c r="BA984" s="24"/>
      <c r="BB984" s="24"/>
      <c r="BC984" s="24"/>
      <c r="BD984" s="24"/>
      <c r="BE984" s="24"/>
      <c r="BF984" s="24"/>
      <c r="BG984" s="24"/>
      <c r="BH984" s="24"/>
      <c r="BI984" s="24"/>
      <c r="BJ984" s="24"/>
      <c r="BK984" s="24"/>
      <c r="BL984" s="24"/>
      <c r="BM984" s="24"/>
      <c r="BN984" s="24"/>
      <c r="BO984" s="24"/>
      <c r="BP984" s="24"/>
      <c r="BQ984" s="24"/>
      <c r="BR984" s="24"/>
      <c r="BS984" s="24"/>
      <c r="BT984" s="24"/>
      <c r="BU984" s="24"/>
      <c r="BV984" s="24"/>
      <c r="BW984" s="24"/>
      <c r="BX984" s="24"/>
      <c r="BY984" s="24"/>
      <c r="BZ984" s="24"/>
      <c r="CA984" s="24"/>
      <c r="CB984" s="24"/>
      <c r="CC984" s="24"/>
      <c r="CD984" s="24"/>
      <c r="CE984" s="24"/>
      <c r="CF984" s="24"/>
    </row>
    <row r="985" spans="47:84" x14ac:dyDescent="0.15">
      <c r="AU985" s="24"/>
      <c r="AV985" s="24"/>
      <c r="AW985" s="24"/>
      <c r="AX985" s="24"/>
      <c r="AY985" s="24"/>
      <c r="AZ985" s="24"/>
      <c r="BA985" s="24"/>
      <c r="BB985" s="24"/>
      <c r="BC985" s="24"/>
      <c r="BD985" s="24"/>
      <c r="BE985" s="24"/>
      <c r="BF985" s="24"/>
      <c r="BG985" s="24"/>
      <c r="BH985" s="24"/>
      <c r="BI985" s="24"/>
      <c r="BJ985" s="24"/>
      <c r="BK985" s="24"/>
      <c r="BL985" s="24"/>
      <c r="BM985" s="24"/>
      <c r="BN985" s="24"/>
      <c r="BO985" s="24"/>
      <c r="BP985" s="24"/>
      <c r="BQ985" s="24"/>
      <c r="BR985" s="24"/>
      <c r="BS985" s="24"/>
      <c r="BT985" s="24"/>
      <c r="BU985" s="24"/>
      <c r="BV985" s="24"/>
      <c r="BW985" s="24"/>
      <c r="BX985" s="24"/>
      <c r="BY985" s="24"/>
      <c r="BZ985" s="24"/>
      <c r="CA985" s="24"/>
      <c r="CB985" s="24"/>
      <c r="CC985" s="24"/>
      <c r="CD985" s="24"/>
      <c r="CE985" s="24"/>
      <c r="CF985" s="24"/>
    </row>
    <row r="986" spans="47:84" x14ac:dyDescent="0.15">
      <c r="AU986" s="24"/>
      <c r="AV986" s="24"/>
      <c r="AW986" s="24"/>
      <c r="AX986" s="24"/>
      <c r="AY986" s="24"/>
      <c r="AZ986" s="24"/>
      <c r="BA986" s="24"/>
      <c r="BB986" s="24"/>
      <c r="BC986" s="24"/>
      <c r="BD986" s="24"/>
      <c r="BE986" s="24"/>
      <c r="BF986" s="24"/>
      <c r="BG986" s="24"/>
      <c r="BH986" s="24"/>
      <c r="BI986" s="24"/>
      <c r="BJ986" s="24"/>
      <c r="BK986" s="24"/>
      <c r="BL986" s="24"/>
      <c r="BM986" s="24"/>
      <c r="BN986" s="24"/>
      <c r="BO986" s="24"/>
      <c r="BP986" s="24"/>
      <c r="BQ986" s="24"/>
      <c r="BR986" s="24"/>
      <c r="BS986" s="24"/>
      <c r="BT986" s="24"/>
      <c r="BU986" s="24"/>
      <c r="BV986" s="24"/>
      <c r="BW986" s="24"/>
      <c r="BX986" s="24"/>
      <c r="BY986" s="24"/>
      <c r="BZ986" s="24"/>
      <c r="CA986" s="24"/>
      <c r="CB986" s="24"/>
      <c r="CC986" s="24"/>
      <c r="CD986" s="24"/>
      <c r="CE986" s="24"/>
      <c r="CF986" s="24"/>
    </row>
    <row r="987" spans="47:84" x14ac:dyDescent="0.15">
      <c r="AU987" s="24"/>
      <c r="AV987" s="24"/>
      <c r="AW987" s="24"/>
      <c r="AX987" s="24"/>
      <c r="AY987" s="24"/>
      <c r="AZ987" s="24"/>
      <c r="BA987" s="24"/>
      <c r="BB987" s="24"/>
      <c r="BC987" s="24"/>
      <c r="BD987" s="24"/>
      <c r="BE987" s="24"/>
      <c r="BF987" s="24"/>
      <c r="BG987" s="24"/>
      <c r="BH987" s="24"/>
      <c r="BI987" s="24"/>
      <c r="BJ987" s="24"/>
      <c r="BK987" s="24"/>
      <c r="BL987" s="24"/>
      <c r="BM987" s="24"/>
      <c r="BN987" s="24"/>
      <c r="BO987" s="24"/>
      <c r="BP987" s="24"/>
      <c r="BQ987" s="24"/>
      <c r="BR987" s="24"/>
      <c r="BS987" s="24"/>
      <c r="BT987" s="24"/>
      <c r="BU987" s="24"/>
      <c r="BV987" s="24"/>
      <c r="BW987" s="24"/>
      <c r="BX987" s="24"/>
      <c r="BY987" s="24"/>
      <c r="BZ987" s="24"/>
      <c r="CA987" s="24"/>
      <c r="CB987" s="24"/>
      <c r="CC987" s="24"/>
      <c r="CD987" s="24"/>
      <c r="CE987" s="24"/>
      <c r="CF987" s="24"/>
    </row>
    <row r="988" spans="47:84" x14ac:dyDescent="0.15">
      <c r="AU988" s="24"/>
      <c r="AV988" s="24"/>
      <c r="AW988" s="24"/>
      <c r="AX988" s="24"/>
      <c r="AY988" s="24"/>
      <c r="AZ988" s="24"/>
      <c r="BA988" s="24"/>
      <c r="BB988" s="24"/>
      <c r="BC988" s="24"/>
      <c r="BD988" s="24"/>
      <c r="BE988" s="24"/>
      <c r="BF988" s="24"/>
      <c r="BG988" s="24"/>
      <c r="BH988" s="24"/>
      <c r="BI988" s="24"/>
      <c r="BJ988" s="24"/>
      <c r="BK988" s="24"/>
      <c r="BL988" s="24"/>
      <c r="BM988" s="24"/>
      <c r="BN988" s="24"/>
      <c r="BO988" s="24"/>
      <c r="BP988" s="24"/>
      <c r="BQ988" s="24"/>
      <c r="BR988" s="24"/>
      <c r="BS988" s="24"/>
      <c r="BT988" s="24"/>
      <c r="BU988" s="24"/>
      <c r="BV988" s="24"/>
      <c r="BW988" s="24"/>
      <c r="BX988" s="24"/>
      <c r="BY988" s="24"/>
      <c r="BZ988" s="24"/>
      <c r="CA988" s="24"/>
      <c r="CB988" s="24"/>
      <c r="CC988" s="24"/>
      <c r="CD988" s="24"/>
      <c r="CE988" s="24"/>
      <c r="CF988" s="24"/>
    </row>
    <row r="989" spans="47:84" x14ac:dyDescent="0.15">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row>
    <row r="990" spans="47:84" x14ac:dyDescent="0.15">
      <c r="AU990" s="24"/>
      <c r="AV990" s="24"/>
      <c r="AW990" s="24"/>
      <c r="AX990" s="24"/>
      <c r="AY990" s="24"/>
      <c r="AZ990" s="24"/>
      <c r="BA990" s="24"/>
      <c r="BB990" s="24"/>
      <c r="BC990" s="24"/>
      <c r="BD990" s="24"/>
      <c r="BE990" s="24"/>
      <c r="BF990" s="24"/>
      <c r="BG990" s="24"/>
      <c r="BH990" s="24"/>
      <c r="BI990" s="24"/>
      <c r="BJ990" s="24"/>
      <c r="BK990" s="24"/>
      <c r="BL990" s="24"/>
      <c r="BM990" s="24"/>
      <c r="BN990" s="24"/>
      <c r="BO990" s="24"/>
      <c r="BP990" s="24"/>
      <c r="BQ990" s="24"/>
      <c r="BR990" s="24"/>
      <c r="BS990" s="24"/>
      <c r="BT990" s="24"/>
      <c r="BU990" s="24"/>
      <c r="BV990" s="24"/>
      <c r="BW990" s="24"/>
      <c r="BX990" s="24"/>
      <c r="BY990" s="24"/>
      <c r="BZ990" s="24"/>
      <c r="CA990" s="24"/>
      <c r="CB990" s="24"/>
      <c r="CC990" s="24"/>
      <c r="CD990" s="24"/>
      <c r="CE990" s="24"/>
      <c r="CF990" s="24"/>
    </row>
    <row r="991" spans="47:84" x14ac:dyDescent="0.15">
      <c r="AU991" s="24"/>
      <c r="AV991" s="24"/>
      <c r="AW991" s="24"/>
      <c r="AX991" s="24"/>
      <c r="AY991" s="24"/>
      <c r="AZ991" s="24"/>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c r="CA991" s="24"/>
      <c r="CB991" s="24"/>
      <c r="CC991" s="24"/>
      <c r="CD991" s="24"/>
      <c r="CE991" s="24"/>
      <c r="CF991" s="24"/>
    </row>
    <row r="992" spans="47:84" x14ac:dyDescent="0.15">
      <c r="AU992" s="24"/>
      <c r="AV992" s="24"/>
      <c r="AW992" s="24"/>
      <c r="AX992" s="24"/>
      <c r="AY992" s="24"/>
      <c r="AZ992" s="24"/>
      <c r="BA992" s="24"/>
      <c r="BB992" s="24"/>
      <c r="BC992" s="24"/>
      <c r="BD992" s="24"/>
      <c r="BE992" s="24"/>
      <c r="BF992" s="24"/>
      <c r="BG992" s="24"/>
      <c r="BH992" s="24"/>
      <c r="BI992" s="24"/>
      <c r="BJ992" s="24"/>
      <c r="BK992" s="24"/>
      <c r="BL992" s="24"/>
      <c r="BM992" s="24"/>
      <c r="BN992" s="24"/>
      <c r="BO992" s="24"/>
      <c r="BP992" s="24"/>
      <c r="BQ992" s="24"/>
      <c r="BR992" s="24"/>
      <c r="BS992" s="24"/>
      <c r="BT992" s="24"/>
      <c r="BU992" s="24"/>
      <c r="BV992" s="24"/>
      <c r="BW992" s="24"/>
      <c r="BX992" s="24"/>
      <c r="BY992" s="24"/>
      <c r="BZ992" s="24"/>
      <c r="CA992" s="24"/>
      <c r="CB992" s="24"/>
      <c r="CC992" s="24"/>
      <c r="CD992" s="24"/>
      <c r="CE992" s="24"/>
      <c r="CF992" s="24"/>
    </row>
    <row r="993" spans="47:84" x14ac:dyDescent="0.15">
      <c r="AU993" s="24"/>
      <c r="AV993" s="24"/>
      <c r="AW993" s="24"/>
      <c r="AX993" s="24"/>
      <c r="AY993" s="24"/>
      <c r="AZ993" s="24"/>
      <c r="BA993" s="24"/>
      <c r="BB993" s="24"/>
      <c r="BC993" s="24"/>
      <c r="BD993" s="24"/>
      <c r="BE993" s="24"/>
      <c r="BF993" s="24"/>
      <c r="BG993" s="24"/>
      <c r="BH993" s="24"/>
      <c r="BI993" s="24"/>
      <c r="BJ993" s="24"/>
      <c r="BK993" s="24"/>
      <c r="BL993" s="24"/>
      <c r="BM993" s="24"/>
      <c r="BN993" s="24"/>
      <c r="BO993" s="24"/>
      <c r="BP993" s="24"/>
      <c r="BQ993" s="24"/>
      <c r="BR993" s="24"/>
      <c r="BS993" s="24"/>
      <c r="BT993" s="24"/>
      <c r="BU993" s="24"/>
      <c r="BV993" s="24"/>
      <c r="BW993" s="24"/>
      <c r="BX993" s="24"/>
      <c r="BY993" s="24"/>
      <c r="BZ993" s="24"/>
      <c r="CA993" s="24"/>
      <c r="CB993" s="24"/>
      <c r="CC993" s="24"/>
      <c r="CD993" s="24"/>
      <c r="CE993" s="24"/>
      <c r="CF993" s="24"/>
    </row>
    <row r="994" spans="47:84" x14ac:dyDescent="0.15">
      <c r="AU994" s="24"/>
      <c r="AV994" s="24"/>
      <c r="AW994" s="24"/>
      <c r="AX994" s="24"/>
      <c r="AY994" s="24"/>
      <c r="AZ994" s="24"/>
      <c r="BA994" s="24"/>
      <c r="BB994" s="24"/>
      <c r="BC994" s="24"/>
      <c r="BD994" s="24"/>
      <c r="BE994" s="24"/>
      <c r="BF994" s="24"/>
      <c r="BG994" s="24"/>
      <c r="BH994" s="24"/>
      <c r="BI994" s="24"/>
      <c r="BJ994" s="24"/>
      <c r="BK994" s="24"/>
      <c r="BL994" s="24"/>
      <c r="BM994" s="24"/>
      <c r="BN994" s="24"/>
      <c r="BO994" s="24"/>
      <c r="BP994" s="24"/>
      <c r="BQ994" s="24"/>
      <c r="BR994" s="24"/>
      <c r="BS994" s="24"/>
      <c r="BT994" s="24"/>
      <c r="BU994" s="24"/>
      <c r="BV994" s="24"/>
      <c r="BW994" s="24"/>
      <c r="BX994" s="24"/>
      <c r="BY994" s="24"/>
      <c r="BZ994" s="24"/>
      <c r="CA994" s="24"/>
      <c r="CB994" s="24"/>
      <c r="CC994" s="24"/>
      <c r="CD994" s="24"/>
      <c r="CE994" s="24"/>
      <c r="CF994" s="24"/>
    </row>
    <row r="995" spans="47:84" x14ac:dyDescent="0.15">
      <c r="AU995" s="24"/>
      <c r="AV995" s="24"/>
      <c r="AW995" s="24"/>
      <c r="AX995" s="24"/>
      <c r="AY995" s="24"/>
      <c r="AZ995" s="24"/>
      <c r="BA995" s="24"/>
      <c r="BB995" s="24"/>
      <c r="BC995" s="24"/>
      <c r="BD995" s="24"/>
      <c r="BE995" s="24"/>
      <c r="BF995" s="24"/>
      <c r="BG995" s="24"/>
      <c r="BH995" s="24"/>
      <c r="BI995" s="24"/>
      <c r="BJ995" s="24"/>
      <c r="BK995" s="24"/>
      <c r="BL995" s="24"/>
      <c r="BM995" s="24"/>
      <c r="BN995" s="24"/>
      <c r="BO995" s="24"/>
      <c r="BP995" s="24"/>
      <c r="BQ995" s="24"/>
      <c r="BR995" s="24"/>
      <c r="BS995" s="24"/>
      <c r="BT995" s="24"/>
      <c r="BU995" s="24"/>
      <c r="BV995" s="24"/>
      <c r="BW995" s="24"/>
      <c r="BX995" s="24"/>
      <c r="BY995" s="24"/>
      <c r="BZ995" s="24"/>
      <c r="CA995" s="24"/>
      <c r="CB995" s="24"/>
      <c r="CC995" s="24"/>
      <c r="CD995" s="24"/>
      <c r="CE995" s="24"/>
      <c r="CF995" s="24"/>
    </row>
    <row r="996" spans="47:84" x14ac:dyDescent="0.15">
      <c r="AU996" s="24"/>
      <c r="AV996" s="24"/>
      <c r="AW996" s="24"/>
      <c r="AX996" s="24"/>
      <c r="AY996" s="24"/>
      <c r="AZ996" s="24"/>
      <c r="BA996" s="24"/>
      <c r="BB996" s="24"/>
      <c r="BC996" s="24"/>
      <c r="BD996" s="24"/>
      <c r="BE996" s="24"/>
      <c r="BF996" s="24"/>
      <c r="BG996" s="24"/>
      <c r="BH996" s="24"/>
      <c r="BI996" s="24"/>
      <c r="BJ996" s="24"/>
      <c r="BK996" s="24"/>
      <c r="BL996" s="24"/>
      <c r="BM996" s="24"/>
      <c r="BN996" s="24"/>
      <c r="BO996" s="24"/>
      <c r="BP996" s="24"/>
      <c r="BQ996" s="24"/>
      <c r="BR996" s="24"/>
      <c r="BS996" s="24"/>
      <c r="BT996" s="24"/>
      <c r="BU996" s="24"/>
      <c r="BV996" s="24"/>
      <c r="BW996" s="24"/>
      <c r="BX996" s="24"/>
      <c r="BY996" s="24"/>
      <c r="BZ996" s="24"/>
      <c r="CA996" s="24"/>
      <c r="CB996" s="24"/>
      <c r="CC996" s="24"/>
      <c r="CD996" s="24"/>
      <c r="CE996" s="24"/>
      <c r="CF996" s="24"/>
    </row>
    <row r="997" spans="47:84" x14ac:dyDescent="0.15">
      <c r="AU997" s="24"/>
      <c r="AV997" s="24"/>
      <c r="AW997" s="24"/>
      <c r="AX997" s="24"/>
      <c r="AY997" s="24"/>
      <c r="AZ997" s="24"/>
      <c r="BA997" s="24"/>
      <c r="BB997" s="24"/>
      <c r="BC997" s="24"/>
      <c r="BD997" s="24"/>
      <c r="BE997" s="24"/>
      <c r="BF997" s="24"/>
      <c r="BG997" s="24"/>
      <c r="BH997" s="24"/>
      <c r="BI997" s="24"/>
      <c r="BJ997" s="24"/>
      <c r="BK997" s="24"/>
      <c r="BL997" s="24"/>
      <c r="BM997" s="24"/>
      <c r="BN997" s="24"/>
      <c r="BO997" s="24"/>
      <c r="BP997" s="24"/>
      <c r="BQ997" s="24"/>
      <c r="BR997" s="24"/>
      <c r="BS997" s="24"/>
      <c r="BT997" s="24"/>
      <c r="BU997" s="24"/>
      <c r="BV997" s="24"/>
      <c r="BW997" s="24"/>
      <c r="BX997" s="24"/>
      <c r="BY997" s="24"/>
      <c r="BZ997" s="24"/>
      <c r="CA997" s="24"/>
      <c r="CB997" s="24"/>
      <c r="CC997" s="24"/>
      <c r="CD997" s="24"/>
      <c r="CE997" s="24"/>
      <c r="CF997" s="24"/>
    </row>
    <row r="998" spans="47:84" x14ac:dyDescent="0.15">
      <c r="AU998" s="24"/>
      <c r="AV998" s="24"/>
      <c r="AW998" s="24"/>
      <c r="AX998" s="24"/>
      <c r="AY998" s="24"/>
      <c r="AZ998" s="24"/>
      <c r="BA998" s="24"/>
      <c r="BB998" s="24"/>
      <c r="BC998" s="24"/>
      <c r="BD998" s="24"/>
      <c r="BE998" s="24"/>
      <c r="BF998" s="24"/>
      <c r="BG998" s="24"/>
      <c r="BH998" s="24"/>
      <c r="BI998" s="24"/>
      <c r="BJ998" s="24"/>
      <c r="BK998" s="24"/>
      <c r="BL998" s="24"/>
      <c r="BM998" s="24"/>
      <c r="BN998" s="24"/>
      <c r="BO998" s="24"/>
      <c r="BP998" s="24"/>
      <c r="BQ998" s="24"/>
      <c r="BR998" s="24"/>
      <c r="BS998" s="24"/>
      <c r="BT998" s="24"/>
      <c r="BU998" s="24"/>
      <c r="BV998" s="24"/>
      <c r="BW998" s="24"/>
      <c r="BX998" s="24"/>
      <c r="BY998" s="24"/>
      <c r="BZ998" s="24"/>
      <c r="CA998" s="24"/>
      <c r="CB998" s="24"/>
      <c r="CC998" s="24"/>
      <c r="CD998" s="24"/>
      <c r="CE998" s="24"/>
      <c r="CF998" s="24"/>
    </row>
    <row r="999" spans="47:84" x14ac:dyDescent="0.15">
      <c r="AU999" s="24"/>
      <c r="AV999" s="24"/>
      <c r="AW999" s="24"/>
      <c r="AX999" s="24"/>
      <c r="AY999" s="24"/>
      <c r="AZ999" s="24"/>
      <c r="BA999" s="24"/>
      <c r="BB999" s="24"/>
      <c r="BC999" s="24"/>
      <c r="BD999" s="24"/>
      <c r="BE999" s="24"/>
      <c r="BF999" s="24"/>
      <c r="BG999" s="24"/>
      <c r="BH999" s="24"/>
      <c r="BI999" s="24"/>
      <c r="BJ999" s="24"/>
      <c r="BK999" s="24"/>
      <c r="BL999" s="24"/>
      <c r="BM999" s="24"/>
      <c r="BN999" s="24"/>
      <c r="BO999" s="24"/>
      <c r="BP999" s="24"/>
      <c r="BQ999" s="24"/>
      <c r="BR999" s="24"/>
      <c r="BS999" s="24"/>
      <c r="BT999" s="24"/>
      <c r="BU999" s="24"/>
      <c r="BV999" s="24"/>
      <c r="BW999" s="24"/>
      <c r="BX999" s="24"/>
      <c r="BY999" s="24"/>
      <c r="BZ999" s="24"/>
      <c r="CA999" s="24"/>
      <c r="CB999" s="24"/>
      <c r="CC999" s="24"/>
      <c r="CD999" s="24"/>
      <c r="CE999" s="24"/>
      <c r="CF999" s="24"/>
    </row>
    <row r="1000" spans="47:84" x14ac:dyDescent="0.15">
      <c r="AU1000" s="24"/>
      <c r="AV1000" s="24"/>
      <c r="AW1000" s="24"/>
      <c r="AX1000" s="24"/>
      <c r="AY1000" s="24"/>
      <c r="AZ1000" s="24"/>
      <c r="BA1000" s="24"/>
      <c r="BB1000" s="24"/>
      <c r="BC1000" s="24"/>
      <c r="BD1000" s="24"/>
      <c r="BE1000" s="24"/>
      <c r="BF1000" s="24"/>
      <c r="BG1000" s="24"/>
      <c r="BH1000" s="24"/>
      <c r="BI1000" s="24"/>
      <c r="BJ1000" s="24"/>
      <c r="BK1000" s="24"/>
      <c r="BL1000" s="24"/>
      <c r="BM1000" s="24"/>
      <c r="BN1000" s="24"/>
      <c r="BO1000" s="24"/>
      <c r="BP1000" s="24"/>
      <c r="BQ1000" s="24"/>
      <c r="BR1000" s="24"/>
      <c r="BS1000" s="24"/>
      <c r="BT1000" s="24"/>
      <c r="BU1000" s="24"/>
      <c r="BV1000" s="24"/>
      <c r="BW1000" s="24"/>
      <c r="BX1000" s="24"/>
      <c r="BY1000" s="24"/>
      <c r="BZ1000" s="24"/>
      <c r="CA1000" s="24"/>
      <c r="CB1000" s="24"/>
      <c r="CC1000" s="24"/>
      <c r="CD1000" s="24"/>
      <c r="CE1000" s="24"/>
      <c r="CF1000" s="24"/>
    </row>
    <row r="1001" spans="47:84" x14ac:dyDescent="0.15">
      <c r="AU1001" s="24"/>
      <c r="AV1001" s="24"/>
      <c r="AW1001" s="24"/>
      <c r="AX1001" s="24"/>
      <c r="AY1001" s="24"/>
      <c r="AZ1001" s="24"/>
      <c r="BA1001" s="24"/>
      <c r="BB1001" s="24"/>
      <c r="BC1001" s="24"/>
      <c r="BD1001" s="24"/>
      <c r="BE1001" s="24"/>
      <c r="BF1001" s="24"/>
      <c r="BG1001" s="24"/>
      <c r="BH1001" s="24"/>
      <c r="BI1001" s="24"/>
      <c r="BJ1001" s="24"/>
      <c r="BK1001" s="24"/>
      <c r="BL1001" s="24"/>
      <c r="BM1001" s="24"/>
      <c r="BN1001" s="24"/>
      <c r="BO1001" s="24"/>
      <c r="BP1001" s="24"/>
      <c r="BQ1001" s="24"/>
      <c r="BR1001" s="24"/>
      <c r="BS1001" s="24"/>
      <c r="BT1001" s="24"/>
      <c r="BU1001" s="24"/>
      <c r="BV1001" s="24"/>
      <c r="BW1001" s="24"/>
      <c r="BX1001" s="24"/>
      <c r="BY1001" s="24"/>
      <c r="BZ1001" s="24"/>
      <c r="CA1001" s="24"/>
      <c r="CB1001" s="24"/>
      <c r="CC1001" s="24"/>
      <c r="CD1001" s="24"/>
      <c r="CE1001" s="24"/>
      <c r="CF1001" s="24"/>
    </row>
    <row r="1002" spans="47:84" x14ac:dyDescent="0.15">
      <c r="AU1002" s="24"/>
      <c r="AV1002" s="24"/>
      <c r="AW1002" s="24"/>
      <c r="AX1002" s="24"/>
      <c r="AY1002" s="24"/>
      <c r="AZ1002" s="24"/>
      <c r="BA1002" s="24"/>
      <c r="BB1002" s="24"/>
      <c r="BC1002" s="24"/>
      <c r="BD1002" s="24"/>
      <c r="BE1002" s="24"/>
      <c r="BF1002" s="24"/>
      <c r="BG1002" s="24"/>
      <c r="BH1002" s="24"/>
      <c r="BI1002" s="24"/>
      <c r="BJ1002" s="24"/>
      <c r="BK1002" s="24"/>
      <c r="BL1002" s="24"/>
      <c r="BM1002" s="24"/>
      <c r="BN1002" s="24"/>
      <c r="BO1002" s="24"/>
      <c r="BP1002" s="24"/>
      <c r="BQ1002" s="24"/>
      <c r="BR1002" s="24"/>
      <c r="BS1002" s="24"/>
      <c r="BT1002" s="24"/>
      <c r="BU1002" s="24"/>
      <c r="BV1002" s="24"/>
      <c r="BW1002" s="24"/>
      <c r="BX1002" s="24"/>
      <c r="BY1002" s="24"/>
      <c r="BZ1002" s="24"/>
      <c r="CA1002" s="24"/>
      <c r="CB1002" s="24"/>
      <c r="CC1002" s="24"/>
      <c r="CD1002" s="24"/>
      <c r="CE1002" s="24"/>
      <c r="CF1002" s="24"/>
    </row>
    <row r="1003" spans="47:84" x14ac:dyDescent="0.15">
      <c r="AU1003" s="24"/>
      <c r="AV1003" s="24"/>
      <c r="AW1003" s="24"/>
      <c r="AX1003" s="24"/>
      <c r="AY1003" s="24"/>
      <c r="AZ1003" s="24"/>
      <c r="BA1003" s="24"/>
      <c r="BB1003" s="24"/>
      <c r="BC1003" s="24"/>
      <c r="BD1003" s="24"/>
      <c r="BE1003" s="24"/>
      <c r="BF1003" s="24"/>
      <c r="BG1003" s="24"/>
      <c r="BH1003" s="24"/>
      <c r="BI1003" s="24"/>
      <c r="BJ1003" s="24"/>
      <c r="BK1003" s="24"/>
      <c r="BL1003" s="24"/>
      <c r="BM1003" s="24"/>
      <c r="BN1003" s="24"/>
      <c r="BO1003" s="24"/>
      <c r="BP1003" s="24"/>
      <c r="BQ1003" s="24"/>
      <c r="BR1003" s="24"/>
      <c r="BS1003" s="24"/>
      <c r="BT1003" s="24"/>
      <c r="BU1003" s="24"/>
      <c r="BV1003" s="24"/>
      <c r="BW1003" s="24"/>
      <c r="BX1003" s="24"/>
      <c r="BY1003" s="24"/>
      <c r="BZ1003" s="24"/>
      <c r="CA1003" s="24"/>
      <c r="CB1003" s="24"/>
      <c r="CC1003" s="24"/>
      <c r="CD1003" s="24"/>
      <c r="CE1003" s="24"/>
      <c r="CF1003" s="24"/>
    </row>
    <row r="1004" spans="47:84" x14ac:dyDescent="0.15">
      <c r="AU1004" s="24"/>
      <c r="AV1004" s="24"/>
      <c r="AW1004" s="24"/>
      <c r="AX1004" s="24"/>
      <c r="AY1004" s="24"/>
      <c r="AZ1004" s="24"/>
      <c r="BA1004" s="24"/>
      <c r="BB1004" s="24"/>
      <c r="BC1004" s="24"/>
      <c r="BD1004" s="24"/>
      <c r="BE1004" s="24"/>
      <c r="BF1004" s="24"/>
      <c r="BG1004" s="24"/>
      <c r="BH1004" s="24"/>
      <c r="BI1004" s="24"/>
      <c r="BJ1004" s="24"/>
      <c r="BK1004" s="24"/>
      <c r="BL1004" s="24"/>
      <c r="BM1004" s="24"/>
      <c r="BN1004" s="24"/>
      <c r="BO1004" s="24"/>
      <c r="BP1004" s="24"/>
      <c r="BQ1004" s="24"/>
      <c r="BR1004" s="24"/>
      <c r="BS1004" s="24"/>
      <c r="BT1004" s="24"/>
      <c r="BU1004" s="24"/>
      <c r="BV1004" s="24"/>
      <c r="BW1004" s="24"/>
      <c r="BX1004" s="24"/>
      <c r="BY1004" s="24"/>
      <c r="BZ1004" s="24"/>
      <c r="CA1004" s="24"/>
      <c r="CB1004" s="24"/>
      <c r="CC1004" s="24"/>
      <c r="CD1004" s="24"/>
      <c r="CE1004" s="24"/>
      <c r="CF1004" s="24"/>
    </row>
    <row r="1005" spans="47:84" x14ac:dyDescent="0.15">
      <c r="AU1005" s="24"/>
      <c r="AV1005" s="24"/>
      <c r="AW1005" s="24"/>
      <c r="AX1005" s="24"/>
      <c r="AY1005" s="24"/>
      <c r="AZ1005" s="24"/>
      <c r="BA1005" s="24"/>
      <c r="BB1005" s="24"/>
      <c r="BC1005" s="24"/>
      <c r="BD1005" s="24"/>
      <c r="BE1005" s="24"/>
      <c r="BF1005" s="24"/>
      <c r="BG1005" s="24"/>
      <c r="BH1005" s="24"/>
      <c r="BI1005" s="24"/>
      <c r="BJ1005" s="24"/>
      <c r="BK1005" s="24"/>
      <c r="BL1005" s="24"/>
      <c r="BM1005" s="24"/>
      <c r="BN1005" s="24"/>
      <c r="BO1005" s="24"/>
      <c r="BP1005" s="24"/>
      <c r="BQ1005" s="24"/>
      <c r="BR1005" s="24"/>
      <c r="BS1005" s="24"/>
      <c r="BT1005" s="24"/>
      <c r="BU1005" s="24"/>
      <c r="BV1005" s="24"/>
      <c r="BW1005" s="24"/>
      <c r="BX1005" s="24"/>
      <c r="BY1005" s="24"/>
      <c r="BZ1005" s="24"/>
      <c r="CA1005" s="24"/>
      <c r="CB1005" s="24"/>
      <c r="CC1005" s="24"/>
      <c r="CD1005" s="24"/>
      <c r="CE1005" s="24"/>
      <c r="CF1005" s="24"/>
    </row>
    <row r="1006" spans="47:84" x14ac:dyDescent="0.15">
      <c r="AU1006" s="24"/>
      <c r="AV1006" s="24"/>
      <c r="AW1006" s="24"/>
      <c r="AX1006" s="24"/>
      <c r="AY1006" s="24"/>
      <c r="AZ1006" s="24"/>
      <c r="BA1006" s="24"/>
      <c r="BB1006" s="24"/>
      <c r="BC1006" s="24"/>
      <c r="BD1006" s="24"/>
      <c r="BE1006" s="24"/>
      <c r="BF1006" s="24"/>
      <c r="BG1006" s="24"/>
      <c r="BH1006" s="24"/>
      <c r="BI1006" s="24"/>
      <c r="BJ1006" s="24"/>
      <c r="BK1006" s="24"/>
      <c r="BL1006" s="24"/>
      <c r="BM1006" s="24"/>
      <c r="BN1006" s="24"/>
      <c r="BO1006" s="24"/>
      <c r="BP1006" s="24"/>
      <c r="BQ1006" s="24"/>
      <c r="BR1006" s="24"/>
      <c r="BS1006" s="24"/>
      <c r="BT1006" s="24"/>
      <c r="BU1006" s="24"/>
      <c r="BV1006" s="24"/>
      <c r="BW1006" s="24"/>
      <c r="BX1006" s="24"/>
      <c r="BY1006" s="24"/>
      <c r="BZ1006" s="24"/>
      <c r="CA1006" s="24"/>
      <c r="CB1006" s="24"/>
      <c r="CC1006" s="24"/>
      <c r="CD1006" s="24"/>
      <c r="CE1006" s="24"/>
      <c r="CF1006" s="24"/>
    </row>
    <row r="1007" spans="47:84" x14ac:dyDescent="0.15">
      <c r="AU1007" s="24"/>
      <c r="AV1007" s="24"/>
      <c r="AW1007" s="24"/>
      <c r="AX1007" s="24"/>
      <c r="AY1007" s="24"/>
      <c r="AZ1007" s="24"/>
      <c r="BA1007" s="24"/>
      <c r="BB1007" s="24"/>
      <c r="BC1007" s="24"/>
      <c r="BD1007" s="24"/>
      <c r="BE1007" s="24"/>
      <c r="BF1007" s="24"/>
      <c r="BG1007" s="24"/>
      <c r="BH1007" s="24"/>
      <c r="BI1007" s="24"/>
      <c r="BJ1007" s="24"/>
      <c r="BK1007" s="24"/>
      <c r="BL1007" s="24"/>
      <c r="BM1007" s="24"/>
      <c r="BN1007" s="24"/>
      <c r="BO1007" s="24"/>
      <c r="BP1007" s="24"/>
      <c r="BQ1007" s="24"/>
      <c r="BR1007" s="24"/>
      <c r="BS1007" s="24"/>
      <c r="BT1007" s="24"/>
      <c r="BU1007" s="24"/>
      <c r="BV1007" s="24"/>
      <c r="BW1007" s="24"/>
      <c r="BX1007" s="24"/>
      <c r="BY1007" s="24"/>
      <c r="BZ1007" s="24"/>
      <c r="CA1007" s="24"/>
      <c r="CB1007" s="24"/>
      <c r="CC1007" s="24"/>
      <c r="CD1007" s="24"/>
      <c r="CE1007" s="24"/>
      <c r="CF1007" s="24"/>
    </row>
    <row r="1008" spans="47:84" x14ac:dyDescent="0.15">
      <c r="AU1008" s="24"/>
      <c r="AV1008" s="24"/>
      <c r="AW1008" s="24"/>
      <c r="AX1008" s="24"/>
      <c r="AY1008" s="24"/>
      <c r="AZ1008" s="24"/>
      <c r="BA1008" s="24"/>
      <c r="BB1008" s="24"/>
      <c r="BC1008" s="24"/>
      <c r="BD1008" s="24"/>
      <c r="BE1008" s="24"/>
      <c r="BF1008" s="24"/>
      <c r="BG1008" s="24"/>
      <c r="BH1008" s="24"/>
      <c r="BI1008" s="24"/>
      <c r="BJ1008" s="24"/>
      <c r="BK1008" s="24"/>
      <c r="BL1008" s="24"/>
      <c r="BM1008" s="24"/>
      <c r="BN1008" s="24"/>
      <c r="BO1008" s="24"/>
      <c r="BP1008" s="24"/>
      <c r="BQ1008" s="24"/>
      <c r="BR1008" s="24"/>
      <c r="BS1008" s="24"/>
      <c r="BT1008" s="24"/>
      <c r="BU1008" s="24"/>
      <c r="BV1008" s="24"/>
      <c r="BW1008" s="24"/>
      <c r="BX1008" s="24"/>
      <c r="BY1008" s="24"/>
      <c r="BZ1008" s="24"/>
      <c r="CA1008" s="24"/>
      <c r="CB1008" s="24"/>
      <c r="CC1008" s="24"/>
      <c r="CD1008" s="24"/>
      <c r="CE1008" s="24"/>
      <c r="CF1008" s="24"/>
    </row>
    <row r="1009" spans="47:84" x14ac:dyDescent="0.15">
      <c r="AU1009" s="24"/>
      <c r="AV1009" s="24"/>
      <c r="AW1009" s="24"/>
      <c r="AX1009" s="24"/>
      <c r="AY1009" s="24"/>
      <c r="AZ1009" s="24"/>
      <c r="BA1009" s="24"/>
      <c r="BB1009" s="24"/>
      <c r="BC1009" s="24"/>
      <c r="BD1009" s="24"/>
      <c r="BE1009" s="24"/>
      <c r="BF1009" s="24"/>
      <c r="BG1009" s="24"/>
      <c r="BH1009" s="24"/>
      <c r="BI1009" s="24"/>
      <c r="BJ1009" s="24"/>
      <c r="BK1009" s="24"/>
      <c r="BL1009" s="24"/>
      <c r="BM1009" s="24"/>
      <c r="BN1009" s="24"/>
      <c r="BO1009" s="24"/>
      <c r="BP1009" s="24"/>
      <c r="BQ1009" s="24"/>
      <c r="BR1009" s="24"/>
      <c r="BS1009" s="24"/>
      <c r="BT1009" s="24"/>
      <c r="BU1009" s="24"/>
      <c r="BV1009" s="24"/>
      <c r="BW1009" s="24"/>
      <c r="BX1009" s="24"/>
      <c r="BY1009" s="24"/>
      <c r="BZ1009" s="24"/>
      <c r="CA1009" s="24"/>
      <c r="CB1009" s="24"/>
      <c r="CC1009" s="24"/>
      <c r="CD1009" s="24"/>
      <c r="CE1009" s="24"/>
      <c r="CF1009" s="24"/>
    </row>
    <row r="1010" spans="47:84" x14ac:dyDescent="0.15">
      <c r="AU1010" s="24"/>
      <c r="AV1010" s="24"/>
      <c r="AW1010" s="24"/>
      <c r="AX1010" s="24"/>
      <c r="AY1010" s="24"/>
      <c r="AZ1010" s="24"/>
      <c r="BA1010" s="24"/>
      <c r="BB1010" s="24"/>
      <c r="BC1010" s="24"/>
      <c r="BD1010" s="24"/>
      <c r="BE1010" s="24"/>
      <c r="BF1010" s="24"/>
      <c r="BG1010" s="24"/>
      <c r="BH1010" s="24"/>
      <c r="BI1010" s="24"/>
      <c r="BJ1010" s="24"/>
      <c r="BK1010" s="24"/>
      <c r="BL1010" s="24"/>
      <c r="BM1010" s="24"/>
      <c r="BN1010" s="24"/>
      <c r="BO1010" s="24"/>
      <c r="BP1010" s="24"/>
      <c r="BQ1010" s="24"/>
      <c r="BR1010" s="24"/>
      <c r="BS1010" s="24"/>
      <c r="BT1010" s="24"/>
      <c r="BU1010" s="24"/>
      <c r="BV1010" s="24"/>
      <c r="BW1010" s="24"/>
      <c r="BX1010" s="24"/>
      <c r="BY1010" s="24"/>
      <c r="BZ1010" s="24"/>
      <c r="CA1010" s="24"/>
      <c r="CB1010" s="24"/>
      <c r="CC1010" s="24"/>
      <c r="CD1010" s="24"/>
      <c r="CE1010" s="24"/>
      <c r="CF1010" s="24"/>
    </row>
    <row r="1011" spans="47:84" x14ac:dyDescent="0.15">
      <c r="AU1011" s="24"/>
      <c r="AV1011" s="24"/>
      <c r="AW1011" s="24"/>
      <c r="AX1011" s="24"/>
      <c r="AY1011" s="24"/>
      <c r="AZ1011" s="24"/>
      <c r="BA1011" s="24"/>
      <c r="BB1011" s="24"/>
      <c r="BC1011" s="24"/>
      <c r="BD1011" s="24"/>
      <c r="BE1011" s="24"/>
      <c r="BF1011" s="24"/>
      <c r="BG1011" s="24"/>
      <c r="BH1011" s="24"/>
      <c r="BI1011" s="24"/>
      <c r="BJ1011" s="24"/>
      <c r="BK1011" s="24"/>
      <c r="BL1011" s="24"/>
      <c r="BM1011" s="24"/>
      <c r="BN1011" s="24"/>
      <c r="BO1011" s="24"/>
      <c r="BP1011" s="24"/>
      <c r="BQ1011" s="24"/>
      <c r="BR1011" s="24"/>
      <c r="BS1011" s="24"/>
      <c r="BT1011" s="24"/>
      <c r="BU1011" s="24"/>
      <c r="BV1011" s="24"/>
      <c r="BW1011" s="24"/>
      <c r="BX1011" s="24"/>
      <c r="BY1011" s="24"/>
      <c r="BZ1011" s="24"/>
      <c r="CA1011" s="24"/>
      <c r="CB1011" s="24"/>
      <c r="CC1011" s="24"/>
      <c r="CD1011" s="24"/>
      <c r="CE1011" s="24"/>
      <c r="CF1011" s="24"/>
    </row>
    <row r="1012" spans="47:84" x14ac:dyDescent="0.15">
      <c r="AU1012" s="24"/>
      <c r="AV1012" s="24"/>
      <c r="AW1012" s="24"/>
      <c r="AX1012" s="24"/>
      <c r="AY1012" s="24"/>
      <c r="AZ1012" s="24"/>
      <c r="BA1012" s="24"/>
      <c r="BB1012" s="24"/>
      <c r="BC1012" s="24"/>
      <c r="BD1012" s="24"/>
      <c r="BE1012" s="24"/>
      <c r="BF1012" s="24"/>
      <c r="BG1012" s="24"/>
      <c r="BH1012" s="24"/>
      <c r="BI1012" s="24"/>
      <c r="BJ1012" s="24"/>
      <c r="BK1012" s="24"/>
      <c r="BL1012" s="24"/>
      <c r="BM1012" s="24"/>
      <c r="BN1012" s="24"/>
      <c r="BO1012" s="24"/>
      <c r="BP1012" s="24"/>
      <c r="BQ1012" s="24"/>
      <c r="BR1012" s="24"/>
      <c r="BS1012" s="24"/>
      <c r="BT1012" s="24"/>
      <c r="BU1012" s="24"/>
      <c r="BV1012" s="24"/>
      <c r="BW1012" s="24"/>
      <c r="BX1012" s="24"/>
      <c r="BY1012" s="24"/>
      <c r="BZ1012" s="24"/>
      <c r="CA1012" s="24"/>
      <c r="CB1012" s="24"/>
      <c r="CC1012" s="24"/>
      <c r="CD1012" s="24"/>
      <c r="CE1012" s="24"/>
      <c r="CF1012" s="24"/>
    </row>
    <row r="1013" spans="47:84" x14ac:dyDescent="0.15">
      <c r="AU1013" s="24"/>
      <c r="AV1013" s="24"/>
      <c r="AW1013" s="24"/>
      <c r="AX1013" s="24"/>
      <c r="AY1013" s="24"/>
      <c r="AZ1013" s="24"/>
      <c r="BA1013" s="24"/>
      <c r="BB1013" s="24"/>
      <c r="BC1013" s="24"/>
      <c r="BD1013" s="24"/>
      <c r="BE1013" s="24"/>
      <c r="BF1013" s="24"/>
      <c r="BG1013" s="24"/>
      <c r="BH1013" s="24"/>
      <c r="BI1013" s="24"/>
      <c r="BJ1013" s="24"/>
      <c r="BK1013" s="24"/>
      <c r="BL1013" s="24"/>
      <c r="BM1013" s="24"/>
      <c r="BN1013" s="24"/>
      <c r="BO1013" s="24"/>
      <c r="BP1013" s="24"/>
      <c r="BQ1013" s="24"/>
      <c r="BR1013" s="24"/>
      <c r="BS1013" s="24"/>
      <c r="BT1013" s="24"/>
      <c r="BU1013" s="24"/>
      <c r="BV1013" s="24"/>
      <c r="BW1013" s="24"/>
      <c r="BX1013" s="24"/>
      <c r="BY1013" s="24"/>
      <c r="BZ1013" s="24"/>
      <c r="CA1013" s="24"/>
      <c r="CB1013" s="24"/>
      <c r="CC1013" s="24"/>
      <c r="CD1013" s="24"/>
      <c r="CE1013" s="24"/>
      <c r="CF1013" s="24"/>
    </row>
    <row r="1014" spans="47:84" x14ac:dyDescent="0.15">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c r="CF1014" s="24"/>
    </row>
    <row r="1015" spans="47:84" x14ac:dyDescent="0.15">
      <c r="AU1015" s="24"/>
      <c r="AV1015" s="24"/>
      <c r="AW1015" s="24"/>
      <c r="AX1015" s="24"/>
      <c r="AY1015" s="24"/>
      <c r="AZ1015" s="24"/>
      <c r="BA1015" s="24"/>
      <c r="BB1015" s="24"/>
      <c r="BC1015" s="24"/>
      <c r="BD1015" s="24"/>
      <c r="BE1015" s="24"/>
      <c r="BF1015" s="24"/>
      <c r="BG1015" s="24"/>
      <c r="BH1015" s="24"/>
      <c r="BI1015" s="24"/>
      <c r="BJ1015" s="24"/>
      <c r="BK1015" s="24"/>
      <c r="BL1015" s="24"/>
      <c r="BM1015" s="24"/>
      <c r="BN1015" s="24"/>
      <c r="BO1015" s="24"/>
      <c r="BP1015" s="24"/>
      <c r="BQ1015" s="24"/>
      <c r="BR1015" s="24"/>
      <c r="BS1015" s="24"/>
      <c r="BT1015" s="24"/>
      <c r="BU1015" s="24"/>
      <c r="BV1015" s="24"/>
      <c r="BW1015" s="24"/>
      <c r="BX1015" s="24"/>
      <c r="BY1015" s="24"/>
      <c r="BZ1015" s="24"/>
      <c r="CA1015" s="24"/>
      <c r="CB1015" s="24"/>
      <c r="CC1015" s="24"/>
      <c r="CD1015" s="24"/>
      <c r="CE1015" s="24"/>
      <c r="CF1015" s="24"/>
    </row>
    <row r="1016" spans="47:84" x14ac:dyDescent="0.15">
      <c r="AU1016" s="24"/>
      <c r="AV1016" s="24"/>
      <c r="AW1016" s="24"/>
      <c r="AX1016" s="24"/>
      <c r="AY1016" s="24"/>
      <c r="AZ1016" s="24"/>
      <c r="BA1016" s="24"/>
      <c r="BB1016" s="24"/>
      <c r="BC1016" s="24"/>
      <c r="BD1016" s="24"/>
      <c r="BE1016" s="24"/>
      <c r="BF1016" s="24"/>
      <c r="BG1016" s="24"/>
      <c r="BH1016" s="24"/>
      <c r="BI1016" s="24"/>
      <c r="BJ1016" s="24"/>
      <c r="BK1016" s="24"/>
      <c r="BL1016" s="24"/>
      <c r="BM1016" s="24"/>
      <c r="BN1016" s="24"/>
      <c r="BO1016" s="24"/>
      <c r="BP1016" s="24"/>
      <c r="BQ1016" s="24"/>
      <c r="BR1016" s="24"/>
      <c r="BS1016" s="24"/>
      <c r="BT1016" s="24"/>
      <c r="BU1016" s="24"/>
      <c r="BV1016" s="24"/>
      <c r="BW1016" s="24"/>
      <c r="BX1016" s="24"/>
      <c r="BY1016" s="24"/>
      <c r="BZ1016" s="24"/>
      <c r="CA1016" s="24"/>
      <c r="CB1016" s="24"/>
      <c r="CC1016" s="24"/>
      <c r="CD1016" s="24"/>
      <c r="CE1016" s="24"/>
      <c r="CF1016" s="24"/>
    </row>
    <row r="1017" spans="47:84" x14ac:dyDescent="0.15">
      <c r="AU1017" s="24"/>
      <c r="AV1017" s="24"/>
      <c r="AW1017" s="24"/>
      <c r="AX1017" s="24"/>
      <c r="AY1017" s="24"/>
      <c r="AZ1017" s="24"/>
      <c r="BA1017" s="24"/>
      <c r="BB1017" s="24"/>
      <c r="BC1017" s="24"/>
      <c r="BD1017" s="24"/>
      <c r="BE1017" s="24"/>
      <c r="BF1017" s="24"/>
      <c r="BG1017" s="24"/>
      <c r="BH1017" s="24"/>
      <c r="BI1017" s="24"/>
      <c r="BJ1017" s="24"/>
      <c r="BK1017" s="24"/>
      <c r="BL1017" s="24"/>
      <c r="BM1017" s="24"/>
      <c r="BN1017" s="24"/>
      <c r="BO1017" s="24"/>
      <c r="BP1017" s="24"/>
      <c r="BQ1017" s="24"/>
      <c r="BR1017" s="24"/>
      <c r="BS1017" s="24"/>
      <c r="BT1017" s="24"/>
      <c r="BU1017" s="24"/>
      <c r="BV1017" s="24"/>
      <c r="BW1017" s="24"/>
      <c r="BX1017" s="24"/>
      <c r="BY1017" s="24"/>
      <c r="BZ1017" s="24"/>
      <c r="CA1017" s="24"/>
      <c r="CB1017" s="24"/>
      <c r="CC1017" s="24"/>
      <c r="CD1017" s="24"/>
      <c r="CE1017" s="24"/>
      <c r="CF1017" s="24"/>
    </row>
    <row r="1018" spans="47:84" x14ac:dyDescent="0.15">
      <c r="AU1018" s="24"/>
      <c r="AV1018" s="24"/>
      <c r="AW1018" s="24"/>
      <c r="AX1018" s="24"/>
      <c r="AY1018" s="24"/>
      <c r="AZ1018" s="24"/>
      <c r="BA1018" s="24"/>
      <c r="BB1018" s="24"/>
      <c r="BC1018" s="24"/>
      <c r="BD1018" s="24"/>
      <c r="BE1018" s="24"/>
      <c r="BF1018" s="24"/>
      <c r="BG1018" s="24"/>
      <c r="BH1018" s="24"/>
      <c r="BI1018" s="24"/>
      <c r="BJ1018" s="24"/>
      <c r="BK1018" s="24"/>
      <c r="BL1018" s="24"/>
      <c r="BM1018" s="24"/>
      <c r="BN1018" s="24"/>
      <c r="BO1018" s="24"/>
      <c r="BP1018" s="24"/>
      <c r="BQ1018" s="24"/>
      <c r="BR1018" s="24"/>
      <c r="BS1018" s="24"/>
      <c r="BT1018" s="24"/>
      <c r="BU1018" s="24"/>
      <c r="BV1018" s="24"/>
      <c r="BW1018" s="24"/>
      <c r="BX1018" s="24"/>
      <c r="BY1018" s="24"/>
      <c r="BZ1018" s="24"/>
      <c r="CA1018" s="24"/>
      <c r="CB1018" s="24"/>
      <c r="CC1018" s="24"/>
      <c r="CD1018" s="24"/>
      <c r="CE1018" s="24"/>
      <c r="CF1018" s="24"/>
    </row>
    <row r="1019" spans="47:84" x14ac:dyDescent="0.15">
      <c r="AU1019" s="24"/>
      <c r="AV1019" s="24"/>
      <c r="AW1019" s="24"/>
      <c r="AX1019" s="24"/>
      <c r="AY1019" s="24"/>
      <c r="AZ1019" s="24"/>
      <c r="BA1019" s="24"/>
      <c r="BB1019" s="24"/>
      <c r="BC1019" s="24"/>
      <c r="BD1019" s="24"/>
      <c r="BE1019" s="24"/>
      <c r="BF1019" s="24"/>
      <c r="BG1019" s="24"/>
      <c r="BH1019" s="24"/>
      <c r="BI1019" s="24"/>
      <c r="BJ1019" s="24"/>
      <c r="BK1019" s="24"/>
      <c r="BL1019" s="24"/>
      <c r="BM1019" s="24"/>
      <c r="BN1019" s="24"/>
      <c r="BO1019" s="24"/>
      <c r="BP1019" s="24"/>
      <c r="BQ1019" s="24"/>
      <c r="BR1019" s="24"/>
      <c r="BS1019" s="24"/>
      <c r="BT1019" s="24"/>
      <c r="BU1019" s="24"/>
      <c r="BV1019" s="24"/>
      <c r="BW1019" s="24"/>
      <c r="BX1019" s="24"/>
      <c r="BY1019" s="24"/>
      <c r="BZ1019" s="24"/>
      <c r="CA1019" s="24"/>
      <c r="CB1019" s="24"/>
      <c r="CC1019" s="24"/>
      <c r="CD1019" s="24"/>
      <c r="CE1019" s="24"/>
      <c r="CF1019" s="24"/>
    </row>
    <row r="1020" spans="47:84" x14ac:dyDescent="0.15">
      <c r="AU1020" s="24"/>
      <c r="AV1020" s="24"/>
      <c r="AW1020" s="24"/>
      <c r="AX1020" s="24"/>
      <c r="AY1020" s="24"/>
      <c r="AZ1020" s="24"/>
      <c r="BA1020" s="24"/>
      <c r="BB1020" s="24"/>
      <c r="BC1020" s="24"/>
      <c r="BD1020" s="24"/>
      <c r="BE1020" s="24"/>
      <c r="BF1020" s="24"/>
      <c r="BG1020" s="24"/>
      <c r="BH1020" s="24"/>
      <c r="BI1020" s="24"/>
      <c r="BJ1020" s="24"/>
      <c r="BK1020" s="24"/>
      <c r="BL1020" s="24"/>
      <c r="BM1020" s="24"/>
      <c r="BN1020" s="24"/>
      <c r="BO1020" s="24"/>
      <c r="BP1020" s="24"/>
      <c r="BQ1020" s="24"/>
      <c r="BR1020" s="24"/>
      <c r="BS1020" s="24"/>
      <c r="BT1020" s="24"/>
      <c r="BU1020" s="24"/>
      <c r="BV1020" s="24"/>
      <c r="BW1020" s="24"/>
      <c r="BX1020" s="24"/>
      <c r="BY1020" s="24"/>
      <c r="BZ1020" s="24"/>
      <c r="CA1020" s="24"/>
      <c r="CB1020" s="24"/>
      <c r="CC1020" s="24"/>
      <c r="CD1020" s="24"/>
      <c r="CE1020" s="24"/>
      <c r="CF1020" s="24"/>
    </row>
    <row r="1021" spans="47:84" x14ac:dyDescent="0.15">
      <c r="AU1021" s="24"/>
      <c r="AV1021" s="24"/>
      <c r="AW1021" s="24"/>
      <c r="AX1021" s="24"/>
      <c r="AY1021" s="24"/>
      <c r="AZ1021" s="24"/>
      <c r="BA1021" s="24"/>
      <c r="BB1021" s="24"/>
      <c r="BC1021" s="24"/>
      <c r="BD1021" s="24"/>
      <c r="BE1021" s="24"/>
      <c r="BF1021" s="24"/>
      <c r="BG1021" s="24"/>
      <c r="BH1021" s="24"/>
      <c r="BI1021" s="24"/>
      <c r="BJ1021" s="24"/>
      <c r="BK1021" s="24"/>
      <c r="BL1021" s="24"/>
      <c r="BM1021" s="24"/>
      <c r="BN1021" s="24"/>
      <c r="BO1021" s="24"/>
      <c r="BP1021" s="24"/>
      <c r="BQ1021" s="24"/>
      <c r="BR1021" s="24"/>
      <c r="BS1021" s="24"/>
      <c r="BT1021" s="24"/>
      <c r="BU1021" s="24"/>
      <c r="BV1021" s="24"/>
      <c r="BW1021" s="24"/>
      <c r="BX1021" s="24"/>
      <c r="BY1021" s="24"/>
      <c r="BZ1021" s="24"/>
      <c r="CA1021" s="24"/>
      <c r="CB1021" s="24"/>
      <c r="CC1021" s="24"/>
      <c r="CD1021" s="24"/>
      <c r="CE1021" s="24"/>
      <c r="CF1021" s="24"/>
    </row>
    <row r="1022" spans="47:84" x14ac:dyDescent="0.15">
      <c r="AU1022" s="24"/>
      <c r="AV1022" s="24"/>
      <c r="AW1022" s="24"/>
      <c r="AX1022" s="24"/>
      <c r="AY1022" s="24"/>
      <c r="AZ1022" s="24"/>
      <c r="BA1022" s="24"/>
      <c r="BB1022" s="24"/>
      <c r="BC1022" s="24"/>
      <c r="BD1022" s="24"/>
      <c r="BE1022" s="24"/>
      <c r="BF1022" s="24"/>
      <c r="BG1022" s="24"/>
      <c r="BH1022" s="24"/>
      <c r="BI1022" s="24"/>
      <c r="BJ1022" s="24"/>
      <c r="BK1022" s="24"/>
      <c r="BL1022" s="24"/>
      <c r="BM1022" s="24"/>
      <c r="BN1022" s="24"/>
      <c r="BO1022" s="24"/>
      <c r="BP1022" s="24"/>
      <c r="BQ1022" s="24"/>
      <c r="BR1022" s="24"/>
      <c r="BS1022" s="24"/>
      <c r="BT1022" s="24"/>
      <c r="BU1022" s="24"/>
      <c r="BV1022" s="24"/>
      <c r="BW1022" s="24"/>
      <c r="BX1022" s="24"/>
      <c r="BY1022" s="24"/>
      <c r="BZ1022" s="24"/>
      <c r="CA1022" s="24"/>
      <c r="CB1022" s="24"/>
      <c r="CC1022" s="24"/>
      <c r="CD1022" s="24"/>
      <c r="CE1022" s="24"/>
      <c r="CF1022" s="24"/>
    </row>
    <row r="1023" spans="47:84" x14ac:dyDescent="0.15">
      <c r="AU1023" s="24"/>
      <c r="AV1023" s="24"/>
      <c r="AW1023" s="24"/>
      <c r="AX1023" s="24"/>
      <c r="AY1023" s="24"/>
      <c r="AZ1023" s="24"/>
      <c r="BA1023" s="24"/>
      <c r="BB1023" s="24"/>
      <c r="BC1023" s="24"/>
      <c r="BD1023" s="24"/>
      <c r="BE1023" s="24"/>
      <c r="BF1023" s="24"/>
      <c r="BG1023" s="24"/>
      <c r="BH1023" s="24"/>
      <c r="BI1023" s="24"/>
      <c r="BJ1023" s="24"/>
      <c r="BK1023" s="24"/>
      <c r="BL1023" s="24"/>
      <c r="BM1023" s="24"/>
      <c r="BN1023" s="24"/>
      <c r="BO1023" s="24"/>
      <c r="BP1023" s="24"/>
      <c r="BQ1023" s="24"/>
      <c r="BR1023" s="24"/>
      <c r="BS1023" s="24"/>
      <c r="BT1023" s="24"/>
      <c r="BU1023" s="24"/>
      <c r="BV1023" s="24"/>
      <c r="BW1023" s="24"/>
      <c r="BX1023" s="24"/>
      <c r="BY1023" s="24"/>
      <c r="BZ1023" s="24"/>
      <c r="CA1023" s="24"/>
      <c r="CB1023" s="24"/>
      <c r="CC1023" s="24"/>
      <c r="CD1023" s="24"/>
      <c r="CE1023" s="24"/>
      <c r="CF1023" s="24"/>
    </row>
    <row r="1024" spans="47:84" x14ac:dyDescent="0.15">
      <c r="AU1024" s="24"/>
      <c r="AV1024" s="24"/>
      <c r="AW1024" s="24"/>
      <c r="AX1024" s="24"/>
      <c r="AY1024" s="24"/>
      <c r="AZ1024" s="24"/>
      <c r="BA1024" s="24"/>
      <c r="BB1024" s="24"/>
      <c r="BC1024" s="24"/>
      <c r="BD1024" s="24"/>
      <c r="BE1024" s="24"/>
      <c r="BF1024" s="24"/>
      <c r="BG1024" s="24"/>
      <c r="BH1024" s="24"/>
      <c r="BI1024" s="24"/>
      <c r="BJ1024" s="24"/>
      <c r="BK1024" s="24"/>
      <c r="BL1024" s="24"/>
      <c r="BM1024" s="24"/>
      <c r="BN1024" s="24"/>
      <c r="BO1024" s="24"/>
      <c r="BP1024" s="24"/>
      <c r="BQ1024" s="24"/>
      <c r="BR1024" s="24"/>
      <c r="BS1024" s="24"/>
      <c r="BT1024" s="24"/>
      <c r="BU1024" s="24"/>
      <c r="BV1024" s="24"/>
      <c r="BW1024" s="24"/>
      <c r="BX1024" s="24"/>
      <c r="BY1024" s="24"/>
      <c r="BZ1024" s="24"/>
      <c r="CA1024" s="24"/>
      <c r="CB1024" s="24"/>
      <c r="CC1024" s="24"/>
      <c r="CD1024" s="24"/>
      <c r="CE1024" s="24"/>
      <c r="CF1024" s="24"/>
    </row>
    <row r="1025" spans="47:84" x14ac:dyDescent="0.15">
      <c r="AU1025" s="24"/>
      <c r="AV1025" s="24"/>
      <c r="AW1025" s="24"/>
      <c r="AX1025" s="24"/>
      <c r="AY1025" s="24"/>
      <c r="AZ1025" s="24"/>
      <c r="BA1025" s="24"/>
      <c r="BB1025" s="24"/>
      <c r="BC1025" s="24"/>
      <c r="BD1025" s="24"/>
      <c r="BE1025" s="24"/>
      <c r="BF1025" s="24"/>
      <c r="BG1025" s="24"/>
      <c r="BH1025" s="24"/>
      <c r="BI1025" s="24"/>
      <c r="BJ1025" s="24"/>
      <c r="BK1025" s="24"/>
      <c r="BL1025" s="24"/>
      <c r="BM1025" s="24"/>
      <c r="BN1025" s="24"/>
      <c r="BO1025" s="24"/>
      <c r="BP1025" s="24"/>
      <c r="BQ1025" s="24"/>
      <c r="BR1025" s="24"/>
      <c r="BS1025" s="24"/>
      <c r="BT1025" s="24"/>
      <c r="BU1025" s="24"/>
      <c r="BV1025" s="24"/>
      <c r="BW1025" s="24"/>
      <c r="BX1025" s="24"/>
      <c r="BY1025" s="24"/>
      <c r="BZ1025" s="24"/>
      <c r="CA1025" s="24"/>
      <c r="CB1025" s="24"/>
      <c r="CC1025" s="24"/>
      <c r="CD1025" s="24"/>
      <c r="CE1025" s="24"/>
      <c r="CF1025" s="24"/>
    </row>
    <row r="1026" spans="47:84" x14ac:dyDescent="0.15">
      <c r="AU1026" s="24"/>
      <c r="AV1026" s="24"/>
      <c r="AW1026" s="24"/>
      <c r="AX1026" s="24"/>
      <c r="AY1026" s="24"/>
      <c r="AZ1026" s="24"/>
      <c r="BA1026" s="24"/>
      <c r="BB1026" s="24"/>
      <c r="BC1026" s="24"/>
      <c r="BD1026" s="24"/>
      <c r="BE1026" s="24"/>
      <c r="BF1026" s="24"/>
      <c r="BG1026" s="24"/>
      <c r="BH1026" s="24"/>
      <c r="BI1026" s="24"/>
      <c r="BJ1026" s="24"/>
      <c r="BK1026" s="24"/>
      <c r="BL1026" s="24"/>
      <c r="BM1026" s="24"/>
      <c r="BN1026" s="24"/>
      <c r="BO1026" s="24"/>
      <c r="BP1026" s="24"/>
      <c r="BQ1026" s="24"/>
      <c r="BR1026" s="24"/>
      <c r="BS1026" s="24"/>
      <c r="BT1026" s="24"/>
      <c r="BU1026" s="24"/>
      <c r="BV1026" s="24"/>
      <c r="BW1026" s="24"/>
      <c r="BX1026" s="24"/>
      <c r="BY1026" s="24"/>
      <c r="BZ1026" s="24"/>
      <c r="CA1026" s="24"/>
      <c r="CB1026" s="24"/>
      <c r="CC1026" s="24"/>
      <c r="CD1026" s="24"/>
      <c r="CE1026" s="24"/>
      <c r="CF1026" s="24"/>
    </row>
    <row r="1027" spans="47:84" x14ac:dyDescent="0.15">
      <c r="AU1027" s="24"/>
      <c r="AV1027" s="24"/>
      <c r="AW1027" s="24"/>
      <c r="AX1027" s="24"/>
      <c r="AY1027" s="24"/>
      <c r="AZ1027" s="24"/>
      <c r="BA1027" s="24"/>
      <c r="BB1027" s="24"/>
      <c r="BC1027" s="24"/>
      <c r="BD1027" s="24"/>
      <c r="BE1027" s="24"/>
      <c r="BF1027" s="24"/>
      <c r="BG1027" s="24"/>
      <c r="BH1027" s="24"/>
      <c r="BI1027" s="24"/>
      <c r="BJ1027" s="24"/>
      <c r="BK1027" s="24"/>
      <c r="BL1027" s="24"/>
      <c r="BM1027" s="24"/>
      <c r="BN1027" s="24"/>
      <c r="BO1027" s="24"/>
      <c r="BP1027" s="24"/>
      <c r="BQ1027" s="24"/>
      <c r="BR1027" s="24"/>
      <c r="BS1027" s="24"/>
      <c r="BT1027" s="24"/>
      <c r="BU1027" s="24"/>
      <c r="BV1027" s="24"/>
      <c r="BW1027" s="24"/>
      <c r="BX1027" s="24"/>
      <c r="BY1027" s="24"/>
      <c r="BZ1027" s="24"/>
      <c r="CA1027" s="24"/>
      <c r="CB1027" s="24"/>
      <c r="CC1027" s="24"/>
      <c r="CD1027" s="24"/>
      <c r="CE1027" s="24"/>
      <c r="CF1027" s="24"/>
    </row>
    <row r="1028" spans="47:84" x14ac:dyDescent="0.15">
      <c r="AU1028" s="24"/>
      <c r="AV1028" s="24"/>
      <c r="AW1028" s="24"/>
      <c r="AX1028" s="24"/>
      <c r="AY1028" s="24"/>
      <c r="AZ1028" s="24"/>
      <c r="BA1028" s="24"/>
      <c r="BB1028" s="24"/>
      <c r="BC1028" s="24"/>
      <c r="BD1028" s="24"/>
      <c r="BE1028" s="24"/>
      <c r="BF1028" s="24"/>
      <c r="BG1028" s="24"/>
      <c r="BH1028" s="24"/>
      <c r="BI1028" s="24"/>
      <c r="BJ1028" s="24"/>
      <c r="BK1028" s="24"/>
      <c r="BL1028" s="24"/>
      <c r="BM1028" s="24"/>
      <c r="BN1028" s="24"/>
      <c r="BO1028" s="24"/>
      <c r="BP1028" s="24"/>
      <c r="BQ1028" s="24"/>
      <c r="BR1028" s="24"/>
      <c r="BS1028" s="24"/>
      <c r="BT1028" s="24"/>
      <c r="BU1028" s="24"/>
      <c r="BV1028" s="24"/>
      <c r="BW1028" s="24"/>
      <c r="BX1028" s="24"/>
      <c r="BY1028" s="24"/>
      <c r="BZ1028" s="24"/>
      <c r="CA1028" s="24"/>
      <c r="CB1028" s="24"/>
      <c r="CC1028" s="24"/>
      <c r="CD1028" s="24"/>
      <c r="CE1028" s="24"/>
      <c r="CF1028" s="24"/>
    </row>
    <row r="1029" spans="47:84" x14ac:dyDescent="0.15">
      <c r="AU1029" s="24"/>
      <c r="AV1029" s="24"/>
      <c r="AW1029" s="24"/>
      <c r="AX1029" s="24"/>
      <c r="AY1029" s="24"/>
      <c r="AZ1029" s="24"/>
      <c r="BA1029" s="24"/>
      <c r="BB1029" s="24"/>
      <c r="BC1029" s="24"/>
      <c r="BD1029" s="24"/>
      <c r="BE1029" s="24"/>
      <c r="BF1029" s="24"/>
      <c r="BG1029" s="24"/>
      <c r="BH1029" s="24"/>
      <c r="BI1029" s="24"/>
      <c r="BJ1029" s="24"/>
      <c r="BK1029" s="24"/>
      <c r="BL1029" s="24"/>
      <c r="BM1029" s="24"/>
      <c r="BN1029" s="24"/>
      <c r="BO1029" s="24"/>
      <c r="BP1029" s="24"/>
      <c r="BQ1029" s="24"/>
      <c r="BR1029" s="24"/>
      <c r="BS1029" s="24"/>
      <c r="BT1029" s="24"/>
      <c r="BU1029" s="24"/>
      <c r="BV1029" s="24"/>
      <c r="BW1029" s="24"/>
      <c r="BX1029" s="24"/>
      <c r="BY1029" s="24"/>
      <c r="BZ1029" s="24"/>
      <c r="CA1029" s="24"/>
      <c r="CB1029" s="24"/>
      <c r="CC1029" s="24"/>
      <c r="CD1029" s="24"/>
      <c r="CE1029" s="24"/>
      <c r="CF1029" s="24"/>
    </row>
    <row r="1030" spans="47:84" x14ac:dyDescent="0.15">
      <c r="AU1030" s="24"/>
      <c r="AV1030" s="24"/>
      <c r="AW1030" s="24"/>
      <c r="AX1030" s="24"/>
      <c r="AY1030" s="24"/>
      <c r="AZ1030" s="24"/>
      <c r="BA1030" s="24"/>
      <c r="BB1030" s="24"/>
      <c r="BC1030" s="24"/>
      <c r="BD1030" s="24"/>
      <c r="BE1030" s="24"/>
      <c r="BF1030" s="24"/>
      <c r="BG1030" s="24"/>
      <c r="BH1030" s="24"/>
      <c r="BI1030" s="24"/>
      <c r="BJ1030" s="24"/>
      <c r="BK1030" s="24"/>
      <c r="BL1030" s="24"/>
      <c r="BM1030" s="24"/>
      <c r="BN1030" s="24"/>
      <c r="BO1030" s="24"/>
      <c r="BP1030" s="24"/>
      <c r="BQ1030" s="24"/>
      <c r="BR1030" s="24"/>
      <c r="BS1030" s="24"/>
      <c r="BT1030" s="24"/>
      <c r="BU1030" s="24"/>
      <c r="BV1030" s="24"/>
      <c r="BW1030" s="24"/>
      <c r="BX1030" s="24"/>
      <c r="BY1030" s="24"/>
      <c r="BZ1030" s="24"/>
      <c r="CA1030" s="24"/>
      <c r="CB1030" s="24"/>
      <c r="CC1030" s="24"/>
      <c r="CD1030" s="24"/>
      <c r="CE1030" s="24"/>
      <c r="CF1030" s="24"/>
    </row>
    <row r="1031" spans="47:84" x14ac:dyDescent="0.15">
      <c r="AU1031" s="24"/>
      <c r="AV1031" s="24"/>
      <c r="AW1031" s="24"/>
      <c r="AX1031" s="24"/>
      <c r="AY1031" s="24"/>
      <c r="AZ1031" s="24"/>
      <c r="BA1031" s="24"/>
      <c r="BB1031" s="24"/>
      <c r="BC1031" s="24"/>
      <c r="BD1031" s="24"/>
      <c r="BE1031" s="24"/>
      <c r="BF1031" s="24"/>
      <c r="BG1031" s="24"/>
      <c r="BH1031" s="24"/>
      <c r="BI1031" s="24"/>
      <c r="BJ1031" s="24"/>
      <c r="BK1031" s="24"/>
      <c r="BL1031" s="24"/>
      <c r="BM1031" s="24"/>
      <c r="BN1031" s="24"/>
      <c r="BO1031" s="24"/>
      <c r="BP1031" s="24"/>
      <c r="BQ1031" s="24"/>
      <c r="BR1031" s="24"/>
      <c r="BS1031" s="24"/>
      <c r="BT1031" s="24"/>
      <c r="BU1031" s="24"/>
      <c r="BV1031" s="24"/>
      <c r="BW1031" s="24"/>
      <c r="BX1031" s="24"/>
      <c r="BY1031" s="24"/>
      <c r="BZ1031" s="24"/>
      <c r="CA1031" s="24"/>
      <c r="CB1031" s="24"/>
      <c r="CC1031" s="24"/>
      <c r="CD1031" s="24"/>
      <c r="CE1031" s="24"/>
      <c r="CF1031" s="24"/>
    </row>
    <row r="1032" spans="47:84" x14ac:dyDescent="0.15">
      <c r="AU1032" s="24"/>
      <c r="AV1032" s="24"/>
      <c r="AW1032" s="24"/>
      <c r="AX1032" s="24"/>
      <c r="AY1032" s="24"/>
      <c r="AZ1032" s="24"/>
      <c r="BA1032" s="24"/>
      <c r="BB1032" s="24"/>
      <c r="BC1032" s="24"/>
      <c r="BD1032" s="24"/>
      <c r="BE1032" s="24"/>
      <c r="BF1032" s="24"/>
      <c r="BG1032" s="24"/>
      <c r="BH1032" s="24"/>
      <c r="BI1032" s="24"/>
      <c r="BJ1032" s="24"/>
      <c r="BK1032" s="24"/>
      <c r="BL1032" s="24"/>
      <c r="BM1032" s="24"/>
      <c r="BN1032" s="24"/>
      <c r="BO1032" s="24"/>
      <c r="BP1032" s="24"/>
      <c r="BQ1032" s="24"/>
      <c r="BR1032" s="24"/>
      <c r="BS1032" s="24"/>
      <c r="BT1032" s="24"/>
      <c r="BU1032" s="24"/>
      <c r="BV1032" s="24"/>
      <c r="BW1032" s="24"/>
      <c r="BX1032" s="24"/>
      <c r="BY1032" s="24"/>
      <c r="BZ1032" s="24"/>
      <c r="CA1032" s="24"/>
      <c r="CB1032" s="24"/>
      <c r="CC1032" s="24"/>
      <c r="CD1032" s="24"/>
      <c r="CE1032" s="24"/>
      <c r="CF1032" s="24"/>
    </row>
    <row r="1033" spans="47:84" x14ac:dyDescent="0.15">
      <c r="AU1033" s="24"/>
      <c r="AV1033" s="24"/>
      <c r="AW1033" s="24"/>
      <c r="AX1033" s="24"/>
      <c r="AY1033" s="24"/>
      <c r="AZ1033" s="24"/>
      <c r="BA1033" s="24"/>
      <c r="BB1033" s="24"/>
      <c r="BC1033" s="24"/>
      <c r="BD1033" s="24"/>
      <c r="BE1033" s="24"/>
      <c r="BF1033" s="24"/>
      <c r="BG1033" s="24"/>
      <c r="BH1033" s="24"/>
      <c r="BI1033" s="24"/>
      <c r="BJ1033" s="24"/>
      <c r="BK1033" s="24"/>
      <c r="BL1033" s="24"/>
      <c r="BM1033" s="24"/>
      <c r="BN1033" s="24"/>
      <c r="BO1033" s="24"/>
      <c r="BP1033" s="24"/>
      <c r="BQ1033" s="24"/>
      <c r="BR1033" s="24"/>
      <c r="BS1033" s="24"/>
      <c r="BT1033" s="24"/>
      <c r="BU1033" s="24"/>
      <c r="BV1033" s="24"/>
      <c r="BW1033" s="24"/>
      <c r="BX1033" s="24"/>
      <c r="BY1033" s="24"/>
      <c r="BZ1033" s="24"/>
      <c r="CA1033" s="24"/>
      <c r="CB1033" s="24"/>
      <c r="CC1033" s="24"/>
      <c r="CD1033" s="24"/>
      <c r="CE1033" s="24"/>
      <c r="CF1033" s="24"/>
    </row>
    <row r="1034" spans="47:84" x14ac:dyDescent="0.15">
      <c r="AU1034" s="24"/>
      <c r="AV1034" s="24"/>
      <c r="AW1034" s="24"/>
      <c r="AX1034" s="24"/>
      <c r="AY1034" s="24"/>
      <c r="AZ1034" s="24"/>
      <c r="BA1034" s="24"/>
      <c r="BB1034" s="24"/>
      <c r="BC1034" s="24"/>
      <c r="BD1034" s="24"/>
      <c r="BE1034" s="24"/>
      <c r="BF1034" s="24"/>
      <c r="BG1034" s="24"/>
      <c r="BH1034" s="24"/>
      <c r="BI1034" s="24"/>
      <c r="BJ1034" s="24"/>
      <c r="BK1034" s="24"/>
      <c r="BL1034" s="24"/>
      <c r="BM1034" s="24"/>
      <c r="BN1034" s="24"/>
      <c r="BO1034" s="24"/>
      <c r="BP1034" s="24"/>
      <c r="BQ1034" s="24"/>
      <c r="BR1034" s="24"/>
      <c r="BS1034" s="24"/>
      <c r="BT1034" s="24"/>
      <c r="BU1034" s="24"/>
      <c r="BV1034" s="24"/>
      <c r="BW1034" s="24"/>
      <c r="BX1034" s="24"/>
      <c r="BY1034" s="24"/>
      <c r="BZ1034" s="24"/>
      <c r="CA1034" s="24"/>
      <c r="CB1034" s="24"/>
      <c r="CC1034" s="24"/>
      <c r="CD1034" s="24"/>
      <c r="CE1034" s="24"/>
      <c r="CF1034" s="24"/>
    </row>
    <row r="1035" spans="47:84" x14ac:dyDescent="0.15">
      <c r="AU1035" s="24"/>
      <c r="AV1035" s="24"/>
      <c r="AW1035" s="24"/>
      <c r="AX1035" s="24"/>
      <c r="AY1035" s="24"/>
      <c r="AZ1035" s="24"/>
      <c r="BA1035" s="24"/>
      <c r="BB1035" s="24"/>
      <c r="BC1035" s="24"/>
      <c r="BD1035" s="24"/>
      <c r="BE1035" s="24"/>
      <c r="BF1035" s="24"/>
      <c r="BG1035" s="24"/>
      <c r="BH1035" s="24"/>
      <c r="BI1035" s="24"/>
      <c r="BJ1035" s="24"/>
      <c r="BK1035" s="24"/>
      <c r="BL1035" s="24"/>
      <c r="BM1035" s="24"/>
      <c r="BN1035" s="24"/>
      <c r="BO1035" s="24"/>
      <c r="BP1035" s="24"/>
      <c r="BQ1035" s="24"/>
      <c r="BR1035" s="24"/>
      <c r="BS1035" s="24"/>
      <c r="BT1035" s="24"/>
      <c r="BU1035" s="24"/>
      <c r="BV1035" s="24"/>
      <c r="BW1035" s="24"/>
      <c r="BX1035" s="24"/>
      <c r="BY1035" s="24"/>
      <c r="BZ1035" s="24"/>
      <c r="CA1035" s="24"/>
      <c r="CB1035" s="24"/>
      <c r="CC1035" s="24"/>
      <c r="CD1035" s="24"/>
      <c r="CE1035" s="24"/>
      <c r="CF1035" s="24"/>
    </row>
    <row r="1036" spans="47:84" x14ac:dyDescent="0.15">
      <c r="AU1036" s="24"/>
      <c r="AV1036" s="24"/>
      <c r="AW1036" s="24"/>
      <c r="AX1036" s="24"/>
      <c r="AY1036" s="24"/>
      <c r="AZ1036" s="24"/>
      <c r="BA1036" s="24"/>
      <c r="BB1036" s="24"/>
      <c r="BC1036" s="24"/>
      <c r="BD1036" s="24"/>
      <c r="BE1036" s="24"/>
      <c r="BF1036" s="24"/>
      <c r="BG1036" s="24"/>
      <c r="BH1036" s="24"/>
      <c r="BI1036" s="24"/>
      <c r="BJ1036" s="24"/>
      <c r="BK1036" s="24"/>
      <c r="BL1036" s="24"/>
      <c r="BM1036" s="24"/>
      <c r="BN1036" s="24"/>
      <c r="BO1036" s="24"/>
      <c r="BP1036" s="24"/>
      <c r="BQ1036" s="24"/>
      <c r="BR1036" s="24"/>
      <c r="BS1036" s="24"/>
      <c r="BT1036" s="24"/>
      <c r="BU1036" s="24"/>
      <c r="BV1036" s="24"/>
      <c r="BW1036" s="24"/>
      <c r="BX1036" s="24"/>
      <c r="BY1036" s="24"/>
      <c r="BZ1036" s="24"/>
      <c r="CA1036" s="24"/>
      <c r="CB1036" s="24"/>
      <c r="CC1036" s="24"/>
      <c r="CD1036" s="24"/>
      <c r="CE1036" s="24"/>
      <c r="CF1036" s="24"/>
    </row>
    <row r="1037" spans="47:84" x14ac:dyDescent="0.15">
      <c r="AU1037" s="24"/>
      <c r="AV1037" s="24"/>
      <c r="AW1037" s="24"/>
      <c r="AX1037" s="24"/>
      <c r="AY1037" s="24"/>
      <c r="AZ1037" s="24"/>
      <c r="BA1037" s="24"/>
      <c r="BB1037" s="24"/>
      <c r="BC1037" s="24"/>
      <c r="BD1037" s="24"/>
      <c r="BE1037" s="24"/>
      <c r="BF1037" s="24"/>
      <c r="BG1037" s="24"/>
      <c r="BH1037" s="24"/>
      <c r="BI1037" s="24"/>
      <c r="BJ1037" s="24"/>
      <c r="BK1037" s="24"/>
      <c r="BL1037" s="24"/>
      <c r="BM1037" s="24"/>
      <c r="BN1037" s="24"/>
      <c r="BO1037" s="24"/>
      <c r="BP1037" s="24"/>
      <c r="BQ1037" s="24"/>
      <c r="BR1037" s="24"/>
      <c r="BS1037" s="24"/>
      <c r="BT1037" s="24"/>
      <c r="BU1037" s="24"/>
      <c r="BV1037" s="24"/>
      <c r="BW1037" s="24"/>
      <c r="BX1037" s="24"/>
      <c r="BY1037" s="24"/>
      <c r="BZ1037" s="24"/>
      <c r="CA1037" s="24"/>
      <c r="CB1037" s="24"/>
      <c r="CC1037" s="24"/>
      <c r="CD1037" s="24"/>
      <c r="CE1037" s="24"/>
      <c r="CF1037" s="24"/>
    </row>
    <row r="1038" spans="47:84" x14ac:dyDescent="0.15">
      <c r="AU1038" s="24"/>
      <c r="AV1038" s="24"/>
      <c r="AW1038" s="24"/>
      <c r="AX1038" s="24"/>
      <c r="AY1038" s="24"/>
      <c r="AZ1038" s="24"/>
      <c r="BA1038" s="24"/>
      <c r="BB1038" s="24"/>
      <c r="BC1038" s="24"/>
      <c r="BD1038" s="24"/>
      <c r="BE1038" s="24"/>
      <c r="BF1038" s="24"/>
      <c r="BG1038" s="24"/>
      <c r="BH1038" s="24"/>
      <c r="BI1038" s="24"/>
      <c r="BJ1038" s="24"/>
      <c r="BK1038" s="24"/>
      <c r="BL1038" s="24"/>
      <c r="BM1038" s="24"/>
      <c r="BN1038" s="24"/>
      <c r="BO1038" s="24"/>
      <c r="BP1038" s="24"/>
      <c r="BQ1038" s="24"/>
      <c r="BR1038" s="24"/>
      <c r="BS1038" s="24"/>
      <c r="BT1038" s="24"/>
      <c r="BU1038" s="24"/>
      <c r="BV1038" s="24"/>
      <c r="BW1038" s="24"/>
      <c r="BX1038" s="24"/>
      <c r="BY1038" s="24"/>
      <c r="BZ1038" s="24"/>
      <c r="CA1038" s="24"/>
      <c r="CB1038" s="24"/>
      <c r="CC1038" s="24"/>
      <c r="CD1038" s="24"/>
      <c r="CE1038" s="24"/>
      <c r="CF1038" s="24"/>
    </row>
    <row r="1039" spans="47:84" x14ac:dyDescent="0.15">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24"/>
    </row>
    <row r="1040" spans="47:84" x14ac:dyDescent="0.15">
      <c r="AU1040" s="24"/>
      <c r="AV1040" s="24"/>
      <c r="AW1040" s="24"/>
      <c r="AX1040" s="24"/>
      <c r="AY1040" s="24"/>
      <c r="AZ1040" s="24"/>
      <c r="BA1040" s="24"/>
      <c r="BB1040" s="24"/>
      <c r="BC1040" s="24"/>
      <c r="BD1040" s="24"/>
      <c r="BE1040" s="24"/>
      <c r="BF1040" s="24"/>
      <c r="BG1040" s="24"/>
      <c r="BH1040" s="24"/>
      <c r="BI1040" s="24"/>
      <c r="BJ1040" s="24"/>
      <c r="BK1040" s="24"/>
      <c r="BL1040" s="24"/>
      <c r="BM1040" s="24"/>
      <c r="BN1040" s="24"/>
      <c r="BO1040" s="24"/>
      <c r="BP1040" s="24"/>
      <c r="BQ1040" s="24"/>
      <c r="BR1040" s="24"/>
      <c r="BS1040" s="24"/>
      <c r="BT1040" s="24"/>
      <c r="BU1040" s="24"/>
      <c r="BV1040" s="24"/>
      <c r="BW1040" s="24"/>
      <c r="BX1040" s="24"/>
      <c r="BY1040" s="24"/>
      <c r="BZ1040" s="24"/>
      <c r="CA1040" s="24"/>
      <c r="CB1040" s="24"/>
      <c r="CC1040" s="24"/>
      <c r="CD1040" s="24"/>
      <c r="CE1040" s="24"/>
      <c r="CF1040" s="24"/>
    </row>
    <row r="1041" spans="47:84" x14ac:dyDescent="0.15">
      <c r="AU1041" s="24"/>
      <c r="AV1041" s="24"/>
      <c r="AW1041" s="24"/>
      <c r="AX1041" s="24"/>
      <c r="AY1041" s="24"/>
      <c r="AZ1041" s="24"/>
      <c r="BA1041" s="24"/>
      <c r="BB1041" s="24"/>
      <c r="BC1041" s="24"/>
      <c r="BD1041" s="24"/>
      <c r="BE1041" s="24"/>
      <c r="BF1041" s="24"/>
      <c r="BG1041" s="24"/>
      <c r="BH1041" s="24"/>
      <c r="BI1041" s="24"/>
      <c r="BJ1041" s="24"/>
      <c r="BK1041" s="24"/>
      <c r="BL1041" s="24"/>
      <c r="BM1041" s="24"/>
      <c r="BN1041" s="24"/>
      <c r="BO1041" s="24"/>
      <c r="BP1041" s="24"/>
      <c r="BQ1041" s="24"/>
      <c r="BR1041" s="24"/>
      <c r="BS1041" s="24"/>
      <c r="BT1041" s="24"/>
      <c r="BU1041" s="24"/>
      <c r="BV1041" s="24"/>
      <c r="BW1041" s="24"/>
      <c r="BX1041" s="24"/>
      <c r="BY1041" s="24"/>
      <c r="BZ1041" s="24"/>
      <c r="CA1041" s="24"/>
      <c r="CB1041" s="24"/>
      <c r="CC1041" s="24"/>
      <c r="CD1041" s="24"/>
      <c r="CE1041" s="24"/>
      <c r="CF1041" s="24"/>
    </row>
    <row r="1042" spans="47:84" x14ac:dyDescent="0.15">
      <c r="AU1042" s="24"/>
      <c r="AV1042" s="24"/>
      <c r="AW1042" s="24"/>
      <c r="AX1042" s="24"/>
      <c r="AY1042" s="24"/>
      <c r="AZ1042" s="24"/>
      <c r="BA1042" s="24"/>
      <c r="BB1042" s="24"/>
      <c r="BC1042" s="24"/>
      <c r="BD1042" s="24"/>
      <c r="BE1042" s="24"/>
      <c r="BF1042" s="24"/>
      <c r="BG1042" s="24"/>
      <c r="BH1042" s="24"/>
      <c r="BI1042" s="24"/>
      <c r="BJ1042" s="24"/>
      <c r="BK1042" s="24"/>
      <c r="BL1042" s="24"/>
      <c r="BM1042" s="24"/>
      <c r="BN1042" s="24"/>
      <c r="BO1042" s="24"/>
      <c r="BP1042" s="24"/>
      <c r="BQ1042" s="24"/>
      <c r="BR1042" s="24"/>
      <c r="BS1042" s="24"/>
      <c r="BT1042" s="24"/>
      <c r="BU1042" s="24"/>
      <c r="BV1042" s="24"/>
      <c r="BW1042" s="24"/>
      <c r="BX1042" s="24"/>
      <c r="BY1042" s="24"/>
      <c r="BZ1042" s="24"/>
      <c r="CA1042" s="24"/>
      <c r="CB1042" s="24"/>
      <c r="CC1042" s="24"/>
      <c r="CD1042" s="24"/>
      <c r="CE1042" s="24"/>
      <c r="CF1042" s="24"/>
    </row>
    <row r="1043" spans="47:84" x14ac:dyDescent="0.15">
      <c r="AU1043" s="24"/>
      <c r="AV1043" s="24"/>
      <c r="AW1043" s="24"/>
      <c r="AX1043" s="24"/>
      <c r="AY1043" s="24"/>
      <c r="AZ1043" s="24"/>
      <c r="BA1043" s="24"/>
      <c r="BB1043" s="24"/>
      <c r="BC1043" s="24"/>
      <c r="BD1043" s="24"/>
      <c r="BE1043" s="24"/>
      <c r="BF1043" s="24"/>
      <c r="BG1043" s="24"/>
      <c r="BH1043" s="24"/>
      <c r="BI1043" s="24"/>
      <c r="BJ1043" s="24"/>
      <c r="BK1043" s="24"/>
      <c r="BL1043" s="24"/>
      <c r="BM1043" s="24"/>
      <c r="BN1043" s="24"/>
      <c r="BO1043" s="24"/>
      <c r="BP1043" s="24"/>
      <c r="BQ1043" s="24"/>
      <c r="BR1043" s="24"/>
      <c r="BS1043" s="24"/>
      <c r="BT1043" s="24"/>
      <c r="BU1043" s="24"/>
      <c r="BV1043" s="24"/>
      <c r="BW1043" s="24"/>
      <c r="BX1043" s="24"/>
      <c r="BY1043" s="24"/>
      <c r="BZ1043" s="24"/>
      <c r="CA1043" s="24"/>
      <c r="CB1043" s="24"/>
      <c r="CC1043" s="24"/>
      <c r="CD1043" s="24"/>
      <c r="CE1043" s="24"/>
      <c r="CF1043" s="24"/>
    </row>
    <row r="1044" spans="47:84" x14ac:dyDescent="0.15">
      <c r="AU1044" s="24"/>
      <c r="AV1044" s="24"/>
      <c r="AW1044" s="24"/>
      <c r="AX1044" s="24"/>
      <c r="AY1044" s="24"/>
      <c r="AZ1044" s="24"/>
      <c r="BA1044" s="24"/>
      <c r="BB1044" s="24"/>
      <c r="BC1044" s="24"/>
      <c r="BD1044" s="24"/>
      <c r="BE1044" s="24"/>
      <c r="BF1044" s="24"/>
      <c r="BG1044" s="24"/>
      <c r="BH1044" s="24"/>
      <c r="BI1044" s="24"/>
      <c r="BJ1044" s="24"/>
      <c r="BK1044" s="24"/>
      <c r="BL1044" s="24"/>
      <c r="BM1044" s="24"/>
      <c r="BN1044" s="24"/>
      <c r="BO1044" s="24"/>
      <c r="BP1044" s="24"/>
      <c r="BQ1044" s="24"/>
      <c r="BR1044" s="24"/>
      <c r="BS1044" s="24"/>
      <c r="BT1044" s="24"/>
      <c r="BU1044" s="24"/>
      <c r="BV1044" s="24"/>
      <c r="BW1044" s="24"/>
      <c r="BX1044" s="24"/>
      <c r="BY1044" s="24"/>
      <c r="BZ1044" s="24"/>
      <c r="CA1044" s="24"/>
      <c r="CB1044" s="24"/>
      <c r="CC1044" s="24"/>
      <c r="CD1044" s="24"/>
      <c r="CE1044" s="24"/>
      <c r="CF1044" s="24"/>
    </row>
    <row r="1045" spans="47:84" x14ac:dyDescent="0.15">
      <c r="AU1045" s="24"/>
      <c r="AV1045" s="24"/>
      <c r="AW1045" s="24"/>
      <c r="AX1045" s="24"/>
      <c r="AY1045" s="24"/>
      <c r="AZ1045" s="24"/>
      <c r="BA1045" s="24"/>
      <c r="BB1045" s="24"/>
      <c r="BC1045" s="24"/>
      <c r="BD1045" s="24"/>
      <c r="BE1045" s="24"/>
      <c r="BF1045" s="24"/>
      <c r="BG1045" s="24"/>
      <c r="BH1045" s="24"/>
      <c r="BI1045" s="24"/>
      <c r="BJ1045" s="24"/>
      <c r="BK1045" s="24"/>
      <c r="BL1045" s="24"/>
      <c r="BM1045" s="24"/>
      <c r="BN1045" s="24"/>
      <c r="BO1045" s="24"/>
      <c r="BP1045" s="24"/>
      <c r="BQ1045" s="24"/>
      <c r="BR1045" s="24"/>
      <c r="BS1045" s="24"/>
      <c r="BT1045" s="24"/>
      <c r="BU1045" s="24"/>
      <c r="BV1045" s="24"/>
      <c r="BW1045" s="24"/>
      <c r="BX1045" s="24"/>
      <c r="BY1045" s="24"/>
      <c r="BZ1045" s="24"/>
      <c r="CA1045" s="24"/>
      <c r="CB1045" s="24"/>
      <c r="CC1045" s="24"/>
      <c r="CD1045" s="24"/>
      <c r="CE1045" s="24"/>
      <c r="CF1045" s="24"/>
    </row>
    <row r="1046" spans="47:84" x14ac:dyDescent="0.15">
      <c r="AU1046" s="24"/>
      <c r="AV1046" s="24"/>
      <c r="AW1046" s="24"/>
      <c r="AX1046" s="24"/>
      <c r="AY1046" s="24"/>
      <c r="AZ1046" s="24"/>
      <c r="BA1046" s="24"/>
      <c r="BB1046" s="24"/>
      <c r="BC1046" s="24"/>
      <c r="BD1046" s="24"/>
      <c r="BE1046" s="24"/>
      <c r="BF1046" s="24"/>
      <c r="BG1046" s="24"/>
      <c r="BH1046" s="24"/>
      <c r="BI1046" s="24"/>
      <c r="BJ1046" s="24"/>
      <c r="BK1046" s="24"/>
      <c r="BL1046" s="24"/>
      <c r="BM1046" s="24"/>
      <c r="BN1046" s="24"/>
      <c r="BO1046" s="24"/>
      <c r="BP1046" s="24"/>
      <c r="BQ1046" s="24"/>
      <c r="BR1046" s="24"/>
      <c r="BS1046" s="24"/>
      <c r="BT1046" s="24"/>
      <c r="BU1046" s="24"/>
      <c r="BV1046" s="24"/>
      <c r="BW1046" s="24"/>
      <c r="BX1046" s="24"/>
      <c r="BY1046" s="24"/>
      <c r="BZ1046" s="24"/>
      <c r="CA1046" s="24"/>
      <c r="CB1046" s="24"/>
      <c r="CC1046" s="24"/>
      <c r="CD1046" s="24"/>
      <c r="CE1046" s="24"/>
      <c r="CF1046" s="24"/>
    </row>
    <row r="1047" spans="47:84" x14ac:dyDescent="0.15">
      <c r="AU1047" s="24"/>
      <c r="AV1047" s="24"/>
      <c r="AW1047" s="24"/>
      <c r="AX1047" s="24"/>
      <c r="AY1047" s="24"/>
      <c r="AZ1047" s="24"/>
      <c r="BA1047" s="24"/>
      <c r="BB1047" s="24"/>
      <c r="BC1047" s="24"/>
      <c r="BD1047" s="24"/>
      <c r="BE1047" s="24"/>
      <c r="BF1047" s="24"/>
      <c r="BG1047" s="24"/>
      <c r="BH1047" s="24"/>
      <c r="BI1047" s="24"/>
      <c r="BJ1047" s="24"/>
      <c r="BK1047" s="24"/>
      <c r="BL1047" s="24"/>
      <c r="BM1047" s="24"/>
      <c r="BN1047" s="24"/>
      <c r="BO1047" s="24"/>
      <c r="BP1047" s="24"/>
      <c r="BQ1047" s="24"/>
      <c r="BR1047" s="24"/>
      <c r="BS1047" s="24"/>
      <c r="BT1047" s="24"/>
      <c r="BU1047" s="24"/>
      <c r="BV1047" s="24"/>
      <c r="BW1047" s="24"/>
      <c r="BX1047" s="24"/>
      <c r="BY1047" s="24"/>
      <c r="BZ1047" s="24"/>
      <c r="CA1047" s="24"/>
      <c r="CB1047" s="24"/>
      <c r="CC1047" s="24"/>
      <c r="CD1047" s="24"/>
      <c r="CE1047" s="24"/>
      <c r="CF1047" s="24"/>
    </row>
    <row r="1048" spans="47:84" x14ac:dyDescent="0.15">
      <c r="AU1048" s="24"/>
      <c r="AV1048" s="24"/>
      <c r="AW1048" s="24"/>
      <c r="AX1048" s="24"/>
      <c r="AY1048" s="24"/>
      <c r="AZ1048" s="24"/>
      <c r="BA1048" s="24"/>
      <c r="BB1048" s="24"/>
      <c r="BC1048" s="24"/>
      <c r="BD1048" s="24"/>
      <c r="BE1048" s="24"/>
      <c r="BF1048" s="24"/>
      <c r="BG1048" s="24"/>
      <c r="BH1048" s="24"/>
      <c r="BI1048" s="24"/>
      <c r="BJ1048" s="24"/>
      <c r="BK1048" s="24"/>
      <c r="BL1048" s="24"/>
      <c r="BM1048" s="24"/>
      <c r="BN1048" s="24"/>
      <c r="BO1048" s="24"/>
      <c r="BP1048" s="24"/>
      <c r="BQ1048" s="24"/>
      <c r="BR1048" s="24"/>
      <c r="BS1048" s="24"/>
      <c r="BT1048" s="24"/>
      <c r="BU1048" s="24"/>
      <c r="BV1048" s="24"/>
      <c r="BW1048" s="24"/>
      <c r="BX1048" s="24"/>
      <c r="BY1048" s="24"/>
      <c r="BZ1048" s="24"/>
      <c r="CA1048" s="24"/>
      <c r="CB1048" s="24"/>
      <c r="CC1048" s="24"/>
      <c r="CD1048" s="24"/>
      <c r="CE1048" s="24"/>
      <c r="CF1048" s="24"/>
    </row>
    <row r="1049" spans="47:84" x14ac:dyDescent="0.15">
      <c r="AU1049" s="24"/>
      <c r="AV1049" s="24"/>
      <c r="AW1049" s="24"/>
      <c r="AX1049" s="24"/>
      <c r="AY1049" s="24"/>
      <c r="AZ1049" s="24"/>
      <c r="BA1049" s="24"/>
      <c r="BB1049" s="24"/>
      <c r="BC1049" s="24"/>
      <c r="BD1049" s="24"/>
      <c r="BE1049" s="24"/>
      <c r="BF1049" s="24"/>
      <c r="BG1049" s="24"/>
      <c r="BH1049" s="24"/>
      <c r="BI1049" s="24"/>
      <c r="BJ1049" s="24"/>
      <c r="BK1049" s="24"/>
      <c r="BL1049" s="24"/>
      <c r="BM1049" s="24"/>
      <c r="BN1049" s="24"/>
      <c r="BO1049" s="24"/>
      <c r="BP1049" s="24"/>
      <c r="BQ1049" s="24"/>
      <c r="BR1049" s="24"/>
      <c r="BS1049" s="24"/>
      <c r="BT1049" s="24"/>
      <c r="BU1049" s="24"/>
      <c r="BV1049" s="24"/>
      <c r="BW1049" s="24"/>
      <c r="BX1049" s="24"/>
      <c r="BY1049" s="24"/>
      <c r="BZ1049" s="24"/>
      <c r="CA1049" s="24"/>
      <c r="CB1049" s="24"/>
      <c r="CC1049" s="24"/>
      <c r="CD1049" s="24"/>
      <c r="CE1049" s="24"/>
      <c r="CF1049" s="24"/>
    </row>
    <row r="1050" spans="47:84" x14ac:dyDescent="0.15">
      <c r="AU1050" s="24"/>
      <c r="AV1050" s="24"/>
      <c r="AW1050" s="24"/>
      <c r="AX1050" s="24"/>
      <c r="AY1050" s="24"/>
      <c r="AZ1050" s="24"/>
      <c r="BA1050" s="24"/>
      <c r="BB1050" s="24"/>
      <c r="BC1050" s="24"/>
      <c r="BD1050" s="24"/>
      <c r="BE1050" s="24"/>
      <c r="BF1050" s="24"/>
      <c r="BG1050" s="24"/>
      <c r="BH1050" s="24"/>
      <c r="BI1050" s="24"/>
      <c r="BJ1050" s="24"/>
      <c r="BK1050" s="24"/>
      <c r="BL1050" s="24"/>
      <c r="BM1050" s="24"/>
      <c r="BN1050" s="24"/>
      <c r="BO1050" s="24"/>
      <c r="BP1050" s="24"/>
      <c r="BQ1050" s="24"/>
      <c r="BR1050" s="24"/>
      <c r="BS1050" s="24"/>
      <c r="BT1050" s="24"/>
      <c r="BU1050" s="24"/>
      <c r="BV1050" s="24"/>
      <c r="BW1050" s="24"/>
      <c r="BX1050" s="24"/>
      <c r="BY1050" s="24"/>
      <c r="BZ1050" s="24"/>
      <c r="CA1050" s="24"/>
      <c r="CB1050" s="24"/>
      <c r="CC1050" s="24"/>
      <c r="CD1050" s="24"/>
      <c r="CE1050" s="24"/>
      <c r="CF1050" s="24"/>
    </row>
    <row r="1051" spans="47:84" x14ac:dyDescent="0.15">
      <c r="AU1051" s="24"/>
      <c r="AV1051" s="24"/>
      <c r="AW1051" s="24"/>
      <c r="AX1051" s="24"/>
      <c r="AY1051" s="24"/>
      <c r="AZ1051" s="24"/>
      <c r="BA1051" s="24"/>
      <c r="BB1051" s="24"/>
      <c r="BC1051" s="24"/>
      <c r="BD1051" s="24"/>
      <c r="BE1051" s="24"/>
      <c r="BF1051" s="24"/>
      <c r="BG1051" s="24"/>
      <c r="BH1051" s="24"/>
      <c r="BI1051" s="24"/>
      <c r="BJ1051" s="24"/>
      <c r="BK1051" s="24"/>
      <c r="BL1051" s="24"/>
      <c r="BM1051" s="24"/>
      <c r="BN1051" s="24"/>
      <c r="BO1051" s="24"/>
      <c r="BP1051" s="24"/>
      <c r="BQ1051" s="24"/>
      <c r="BR1051" s="24"/>
      <c r="BS1051" s="24"/>
      <c r="BT1051" s="24"/>
      <c r="BU1051" s="24"/>
      <c r="BV1051" s="24"/>
      <c r="BW1051" s="24"/>
      <c r="BX1051" s="24"/>
      <c r="BY1051" s="24"/>
      <c r="BZ1051" s="24"/>
      <c r="CA1051" s="24"/>
      <c r="CB1051" s="24"/>
      <c r="CC1051" s="24"/>
      <c r="CD1051" s="24"/>
      <c r="CE1051" s="24"/>
      <c r="CF1051" s="24"/>
    </row>
    <row r="1052" spans="47:84" x14ac:dyDescent="0.15">
      <c r="AU1052" s="24"/>
      <c r="AV1052" s="24"/>
      <c r="AW1052" s="24"/>
      <c r="AX1052" s="24"/>
      <c r="AY1052" s="24"/>
      <c r="AZ1052" s="24"/>
      <c r="BA1052" s="24"/>
      <c r="BB1052" s="24"/>
      <c r="BC1052" s="24"/>
      <c r="BD1052" s="24"/>
      <c r="BE1052" s="24"/>
      <c r="BF1052" s="24"/>
      <c r="BG1052" s="24"/>
      <c r="BH1052" s="24"/>
      <c r="BI1052" s="24"/>
      <c r="BJ1052" s="24"/>
      <c r="BK1052" s="24"/>
      <c r="BL1052" s="24"/>
      <c r="BM1052" s="24"/>
      <c r="BN1052" s="24"/>
      <c r="BO1052" s="24"/>
      <c r="BP1052" s="24"/>
      <c r="BQ1052" s="24"/>
      <c r="BR1052" s="24"/>
      <c r="BS1052" s="24"/>
      <c r="BT1052" s="24"/>
      <c r="BU1052" s="24"/>
      <c r="BV1052" s="24"/>
      <c r="BW1052" s="24"/>
      <c r="BX1052" s="24"/>
      <c r="BY1052" s="24"/>
      <c r="BZ1052" s="24"/>
      <c r="CA1052" s="24"/>
      <c r="CB1052" s="24"/>
      <c r="CC1052" s="24"/>
      <c r="CD1052" s="24"/>
      <c r="CE1052" s="24"/>
      <c r="CF1052" s="24"/>
    </row>
    <row r="1053" spans="47:84" x14ac:dyDescent="0.15">
      <c r="AU1053" s="24"/>
      <c r="AV1053" s="24"/>
      <c r="AW1053" s="24"/>
      <c r="AX1053" s="24"/>
      <c r="AY1053" s="24"/>
      <c r="AZ1053" s="24"/>
      <c r="BA1053" s="24"/>
      <c r="BB1053" s="24"/>
      <c r="BC1053" s="24"/>
      <c r="BD1053" s="24"/>
      <c r="BE1053" s="24"/>
      <c r="BF1053" s="24"/>
      <c r="BG1053" s="24"/>
      <c r="BH1053" s="24"/>
      <c r="BI1053" s="24"/>
      <c r="BJ1053" s="24"/>
      <c r="BK1053" s="24"/>
      <c r="BL1053" s="24"/>
      <c r="BM1053" s="24"/>
      <c r="BN1053" s="24"/>
      <c r="BO1053" s="24"/>
      <c r="BP1053" s="24"/>
      <c r="BQ1053" s="24"/>
      <c r="BR1053" s="24"/>
      <c r="BS1053" s="24"/>
      <c r="BT1053" s="24"/>
      <c r="BU1053" s="24"/>
      <c r="BV1053" s="24"/>
      <c r="BW1053" s="24"/>
      <c r="BX1053" s="24"/>
      <c r="BY1053" s="24"/>
      <c r="BZ1053" s="24"/>
      <c r="CA1053" s="24"/>
      <c r="CB1053" s="24"/>
      <c r="CC1053" s="24"/>
      <c r="CD1053" s="24"/>
      <c r="CE1053" s="24"/>
      <c r="CF1053" s="24"/>
    </row>
    <row r="1054" spans="47:84" x14ac:dyDescent="0.15">
      <c r="AU1054" s="24"/>
      <c r="AV1054" s="24"/>
      <c r="AW1054" s="24"/>
      <c r="AX1054" s="24"/>
      <c r="AY1054" s="24"/>
      <c r="AZ1054" s="24"/>
      <c r="BA1054" s="24"/>
      <c r="BB1054" s="24"/>
      <c r="BC1054" s="24"/>
      <c r="BD1054" s="24"/>
      <c r="BE1054" s="24"/>
      <c r="BF1054" s="24"/>
      <c r="BG1054" s="24"/>
      <c r="BH1054" s="24"/>
      <c r="BI1054" s="24"/>
      <c r="BJ1054" s="24"/>
      <c r="BK1054" s="24"/>
      <c r="BL1054" s="24"/>
      <c r="BM1054" s="24"/>
      <c r="BN1054" s="24"/>
      <c r="BO1054" s="24"/>
      <c r="BP1054" s="24"/>
      <c r="BQ1054" s="24"/>
      <c r="BR1054" s="24"/>
      <c r="BS1054" s="24"/>
      <c r="BT1054" s="24"/>
      <c r="BU1054" s="24"/>
      <c r="BV1054" s="24"/>
      <c r="BW1054" s="24"/>
      <c r="BX1054" s="24"/>
      <c r="BY1054" s="24"/>
      <c r="BZ1054" s="24"/>
      <c r="CA1054" s="24"/>
      <c r="CB1054" s="24"/>
      <c r="CC1054" s="24"/>
      <c r="CD1054" s="24"/>
      <c r="CE1054" s="24"/>
      <c r="CF1054" s="24"/>
    </row>
    <row r="1055" spans="47:84" x14ac:dyDescent="0.15">
      <c r="AU1055" s="24"/>
      <c r="AV1055" s="24"/>
      <c r="AW1055" s="24"/>
      <c r="AX1055" s="24"/>
      <c r="AY1055" s="24"/>
      <c r="AZ1055" s="24"/>
      <c r="BA1055" s="24"/>
      <c r="BB1055" s="24"/>
      <c r="BC1055" s="24"/>
      <c r="BD1055" s="24"/>
      <c r="BE1055" s="24"/>
      <c r="BF1055" s="24"/>
      <c r="BG1055" s="24"/>
      <c r="BH1055" s="24"/>
      <c r="BI1055" s="24"/>
      <c r="BJ1055" s="24"/>
      <c r="BK1055" s="24"/>
      <c r="BL1055" s="24"/>
      <c r="BM1055" s="24"/>
      <c r="BN1055" s="24"/>
      <c r="BO1055" s="24"/>
      <c r="BP1055" s="24"/>
      <c r="BQ1055" s="24"/>
      <c r="BR1055" s="24"/>
      <c r="BS1055" s="24"/>
      <c r="BT1055" s="24"/>
      <c r="BU1055" s="24"/>
      <c r="BV1055" s="24"/>
      <c r="BW1055" s="24"/>
      <c r="BX1055" s="24"/>
      <c r="BY1055" s="24"/>
      <c r="BZ1055" s="24"/>
      <c r="CA1055" s="24"/>
      <c r="CB1055" s="24"/>
      <c r="CC1055" s="24"/>
      <c r="CD1055" s="24"/>
      <c r="CE1055" s="24"/>
      <c r="CF1055" s="24"/>
    </row>
    <row r="1056" spans="47:84" x14ac:dyDescent="0.15">
      <c r="AU1056" s="24"/>
      <c r="AV1056" s="24"/>
      <c r="AW1056" s="24"/>
      <c r="AX1056" s="24"/>
      <c r="AY1056" s="24"/>
      <c r="AZ1056" s="24"/>
      <c r="BA1056" s="24"/>
      <c r="BB1056" s="24"/>
      <c r="BC1056" s="24"/>
      <c r="BD1056" s="24"/>
      <c r="BE1056" s="24"/>
      <c r="BF1056" s="24"/>
      <c r="BG1056" s="24"/>
      <c r="BH1056" s="24"/>
      <c r="BI1056" s="24"/>
      <c r="BJ1056" s="24"/>
      <c r="BK1056" s="24"/>
      <c r="BL1056" s="24"/>
      <c r="BM1056" s="24"/>
      <c r="BN1056" s="24"/>
      <c r="BO1056" s="24"/>
      <c r="BP1056" s="24"/>
      <c r="BQ1056" s="24"/>
      <c r="BR1056" s="24"/>
      <c r="BS1056" s="24"/>
      <c r="BT1056" s="24"/>
      <c r="BU1056" s="24"/>
      <c r="BV1056" s="24"/>
      <c r="BW1056" s="24"/>
      <c r="BX1056" s="24"/>
      <c r="BY1056" s="24"/>
      <c r="BZ1056" s="24"/>
      <c r="CA1056" s="24"/>
      <c r="CB1056" s="24"/>
      <c r="CC1056" s="24"/>
      <c r="CD1056" s="24"/>
      <c r="CE1056" s="24"/>
      <c r="CF1056" s="24"/>
    </row>
    <row r="1057" spans="47:84" x14ac:dyDescent="0.15">
      <c r="AU1057" s="24"/>
      <c r="AV1057" s="24"/>
      <c r="AW1057" s="24"/>
      <c r="AX1057" s="24"/>
      <c r="AY1057" s="24"/>
      <c r="AZ1057" s="24"/>
      <c r="BA1057" s="24"/>
      <c r="BB1057" s="24"/>
      <c r="BC1057" s="24"/>
      <c r="BD1057" s="24"/>
      <c r="BE1057" s="24"/>
      <c r="BF1057" s="24"/>
      <c r="BG1057" s="24"/>
      <c r="BH1057" s="24"/>
      <c r="BI1057" s="24"/>
      <c r="BJ1057" s="24"/>
      <c r="BK1057" s="24"/>
      <c r="BL1057" s="24"/>
      <c r="BM1057" s="24"/>
      <c r="BN1057" s="24"/>
      <c r="BO1057" s="24"/>
      <c r="BP1057" s="24"/>
      <c r="BQ1057" s="24"/>
      <c r="BR1057" s="24"/>
      <c r="BS1057" s="24"/>
      <c r="BT1057" s="24"/>
      <c r="BU1057" s="24"/>
      <c r="BV1057" s="24"/>
      <c r="BW1057" s="24"/>
      <c r="BX1057" s="24"/>
      <c r="BY1057" s="24"/>
      <c r="BZ1057" s="24"/>
      <c r="CA1057" s="24"/>
      <c r="CB1057" s="24"/>
      <c r="CC1057" s="24"/>
      <c r="CD1057" s="24"/>
      <c r="CE1057" s="24"/>
      <c r="CF1057" s="24"/>
    </row>
    <row r="1058" spans="47:84" x14ac:dyDescent="0.15">
      <c r="AU1058" s="24"/>
      <c r="AV1058" s="24"/>
      <c r="AW1058" s="24"/>
      <c r="AX1058" s="24"/>
      <c r="AY1058" s="24"/>
      <c r="AZ1058" s="24"/>
      <c r="BA1058" s="24"/>
      <c r="BB1058" s="24"/>
      <c r="BC1058" s="24"/>
      <c r="BD1058" s="24"/>
      <c r="BE1058" s="24"/>
      <c r="BF1058" s="24"/>
      <c r="BG1058" s="24"/>
      <c r="BH1058" s="24"/>
      <c r="BI1058" s="24"/>
      <c r="BJ1058" s="24"/>
      <c r="BK1058" s="24"/>
      <c r="BL1058" s="24"/>
      <c r="BM1058" s="24"/>
      <c r="BN1058" s="24"/>
      <c r="BO1058" s="24"/>
      <c r="BP1058" s="24"/>
      <c r="BQ1058" s="24"/>
      <c r="BR1058" s="24"/>
      <c r="BS1058" s="24"/>
      <c r="BT1058" s="24"/>
      <c r="BU1058" s="24"/>
      <c r="BV1058" s="24"/>
      <c r="BW1058" s="24"/>
      <c r="BX1058" s="24"/>
      <c r="BY1058" s="24"/>
      <c r="BZ1058" s="24"/>
      <c r="CA1058" s="24"/>
      <c r="CB1058" s="24"/>
      <c r="CC1058" s="24"/>
      <c r="CD1058" s="24"/>
      <c r="CE1058" s="24"/>
      <c r="CF1058" s="24"/>
    </row>
    <row r="1059" spans="47:84" x14ac:dyDescent="0.15">
      <c r="AU1059" s="24"/>
      <c r="AV1059" s="24"/>
      <c r="AW1059" s="24"/>
      <c r="AX1059" s="24"/>
      <c r="AY1059" s="24"/>
      <c r="AZ1059" s="24"/>
      <c r="BA1059" s="24"/>
      <c r="BB1059" s="24"/>
      <c r="BC1059" s="24"/>
      <c r="BD1059" s="24"/>
      <c r="BE1059" s="24"/>
      <c r="BF1059" s="24"/>
      <c r="BG1059" s="24"/>
      <c r="BH1059" s="24"/>
      <c r="BI1059" s="24"/>
      <c r="BJ1059" s="24"/>
      <c r="BK1059" s="24"/>
      <c r="BL1059" s="24"/>
      <c r="BM1059" s="24"/>
      <c r="BN1059" s="24"/>
      <c r="BO1059" s="24"/>
      <c r="BP1059" s="24"/>
      <c r="BQ1059" s="24"/>
      <c r="BR1059" s="24"/>
      <c r="BS1059" s="24"/>
      <c r="BT1059" s="24"/>
      <c r="BU1059" s="24"/>
      <c r="BV1059" s="24"/>
      <c r="BW1059" s="24"/>
      <c r="BX1059" s="24"/>
      <c r="BY1059" s="24"/>
      <c r="BZ1059" s="24"/>
      <c r="CA1059" s="24"/>
      <c r="CB1059" s="24"/>
      <c r="CC1059" s="24"/>
      <c r="CD1059" s="24"/>
      <c r="CE1059" s="24"/>
      <c r="CF1059" s="24"/>
    </row>
    <row r="1060" spans="47:84" x14ac:dyDescent="0.15">
      <c r="AU1060" s="24"/>
      <c r="AV1060" s="24"/>
      <c r="AW1060" s="24"/>
      <c r="AX1060" s="24"/>
      <c r="AY1060" s="24"/>
      <c r="AZ1060" s="24"/>
      <c r="BA1060" s="24"/>
      <c r="BB1060" s="24"/>
      <c r="BC1060" s="24"/>
      <c r="BD1060" s="24"/>
      <c r="BE1060" s="24"/>
      <c r="BF1060" s="24"/>
      <c r="BG1060" s="24"/>
      <c r="BH1060" s="24"/>
      <c r="BI1060" s="24"/>
      <c r="BJ1060" s="24"/>
      <c r="BK1060" s="24"/>
      <c r="BL1060" s="24"/>
      <c r="BM1060" s="24"/>
      <c r="BN1060" s="24"/>
      <c r="BO1060" s="24"/>
      <c r="BP1060" s="24"/>
      <c r="BQ1060" s="24"/>
      <c r="BR1060" s="24"/>
      <c r="BS1060" s="24"/>
      <c r="BT1060" s="24"/>
      <c r="BU1060" s="24"/>
      <c r="BV1060" s="24"/>
      <c r="BW1060" s="24"/>
      <c r="BX1060" s="24"/>
      <c r="BY1060" s="24"/>
      <c r="BZ1060" s="24"/>
      <c r="CA1060" s="24"/>
      <c r="CB1060" s="24"/>
      <c r="CC1060" s="24"/>
      <c r="CD1060" s="24"/>
      <c r="CE1060" s="24"/>
      <c r="CF1060" s="24"/>
    </row>
    <row r="1061" spans="47:84" x14ac:dyDescent="0.15">
      <c r="AU1061" s="24"/>
      <c r="AV1061" s="24"/>
      <c r="AW1061" s="24"/>
      <c r="AX1061" s="24"/>
      <c r="AY1061" s="24"/>
      <c r="AZ1061" s="24"/>
      <c r="BA1061" s="24"/>
      <c r="BB1061" s="24"/>
      <c r="BC1061" s="24"/>
      <c r="BD1061" s="24"/>
      <c r="BE1061" s="24"/>
      <c r="BF1061" s="24"/>
      <c r="BG1061" s="24"/>
      <c r="BH1061" s="24"/>
      <c r="BI1061" s="24"/>
      <c r="BJ1061" s="24"/>
      <c r="BK1061" s="24"/>
      <c r="BL1061" s="24"/>
      <c r="BM1061" s="24"/>
      <c r="BN1061" s="24"/>
      <c r="BO1061" s="24"/>
      <c r="BP1061" s="24"/>
      <c r="BQ1061" s="24"/>
      <c r="BR1061" s="24"/>
      <c r="BS1061" s="24"/>
      <c r="BT1061" s="24"/>
      <c r="BU1061" s="24"/>
      <c r="BV1061" s="24"/>
      <c r="BW1061" s="24"/>
      <c r="BX1061" s="24"/>
      <c r="BY1061" s="24"/>
      <c r="BZ1061" s="24"/>
      <c r="CA1061" s="24"/>
      <c r="CB1061" s="24"/>
      <c r="CC1061" s="24"/>
      <c r="CD1061" s="24"/>
      <c r="CE1061" s="24"/>
      <c r="CF1061" s="24"/>
    </row>
    <row r="1062" spans="47:84" x14ac:dyDescent="0.15">
      <c r="AU1062" s="24"/>
      <c r="AV1062" s="24"/>
      <c r="AW1062" s="24"/>
      <c r="AX1062" s="24"/>
      <c r="AY1062" s="24"/>
      <c r="AZ1062" s="24"/>
      <c r="BA1062" s="24"/>
      <c r="BB1062" s="24"/>
      <c r="BC1062" s="24"/>
      <c r="BD1062" s="24"/>
      <c r="BE1062" s="24"/>
      <c r="BF1062" s="24"/>
      <c r="BG1062" s="24"/>
      <c r="BH1062" s="24"/>
      <c r="BI1062" s="24"/>
      <c r="BJ1062" s="24"/>
      <c r="BK1062" s="24"/>
      <c r="BL1062" s="24"/>
      <c r="BM1062" s="24"/>
      <c r="BN1062" s="24"/>
      <c r="BO1062" s="24"/>
      <c r="BP1062" s="24"/>
      <c r="BQ1062" s="24"/>
      <c r="BR1062" s="24"/>
      <c r="BS1062" s="24"/>
      <c r="BT1062" s="24"/>
      <c r="BU1062" s="24"/>
      <c r="BV1062" s="24"/>
      <c r="BW1062" s="24"/>
      <c r="BX1062" s="24"/>
      <c r="BY1062" s="24"/>
      <c r="BZ1062" s="24"/>
      <c r="CA1062" s="24"/>
      <c r="CB1062" s="24"/>
      <c r="CC1062" s="24"/>
      <c r="CD1062" s="24"/>
      <c r="CE1062" s="24"/>
      <c r="CF1062" s="24"/>
    </row>
    <row r="1063" spans="47:84" x14ac:dyDescent="0.15">
      <c r="AU1063" s="24"/>
      <c r="AV1063" s="24"/>
      <c r="AW1063" s="24"/>
      <c r="AX1063" s="24"/>
      <c r="AY1063" s="24"/>
      <c r="AZ1063" s="24"/>
      <c r="BA1063" s="24"/>
      <c r="BB1063" s="24"/>
      <c r="BC1063" s="24"/>
      <c r="BD1063" s="24"/>
      <c r="BE1063" s="24"/>
      <c r="BF1063" s="24"/>
      <c r="BG1063" s="24"/>
      <c r="BH1063" s="24"/>
      <c r="BI1063" s="24"/>
      <c r="BJ1063" s="24"/>
      <c r="BK1063" s="24"/>
      <c r="BL1063" s="24"/>
      <c r="BM1063" s="24"/>
      <c r="BN1063" s="24"/>
      <c r="BO1063" s="24"/>
      <c r="BP1063" s="24"/>
      <c r="BQ1063" s="24"/>
      <c r="BR1063" s="24"/>
      <c r="BS1063" s="24"/>
      <c r="BT1063" s="24"/>
      <c r="BU1063" s="24"/>
      <c r="BV1063" s="24"/>
      <c r="BW1063" s="24"/>
      <c r="BX1063" s="24"/>
      <c r="BY1063" s="24"/>
      <c r="BZ1063" s="24"/>
      <c r="CA1063" s="24"/>
      <c r="CB1063" s="24"/>
      <c r="CC1063" s="24"/>
      <c r="CD1063" s="24"/>
      <c r="CE1063" s="24"/>
      <c r="CF1063" s="24"/>
    </row>
    <row r="1064" spans="47:84" x14ac:dyDescent="0.15">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c r="CF1064" s="24"/>
    </row>
    <row r="1065" spans="47:84" x14ac:dyDescent="0.15">
      <c r="AU1065" s="24"/>
      <c r="AV1065" s="24"/>
      <c r="AW1065" s="24"/>
      <c r="AX1065" s="24"/>
      <c r="AY1065" s="24"/>
      <c r="AZ1065" s="24"/>
      <c r="BA1065" s="24"/>
      <c r="BB1065" s="24"/>
      <c r="BC1065" s="24"/>
      <c r="BD1065" s="24"/>
      <c r="BE1065" s="24"/>
      <c r="BF1065" s="24"/>
      <c r="BG1065" s="24"/>
      <c r="BH1065" s="24"/>
      <c r="BI1065" s="24"/>
      <c r="BJ1065" s="24"/>
      <c r="BK1065" s="24"/>
      <c r="BL1065" s="24"/>
      <c r="BM1065" s="24"/>
      <c r="BN1065" s="24"/>
      <c r="BO1065" s="24"/>
      <c r="BP1065" s="24"/>
      <c r="BQ1065" s="24"/>
      <c r="BR1065" s="24"/>
      <c r="BS1065" s="24"/>
      <c r="BT1065" s="24"/>
      <c r="BU1065" s="24"/>
      <c r="BV1065" s="24"/>
      <c r="BW1065" s="24"/>
      <c r="BX1065" s="24"/>
      <c r="BY1065" s="24"/>
      <c r="BZ1065" s="24"/>
      <c r="CA1065" s="24"/>
      <c r="CB1065" s="24"/>
      <c r="CC1065" s="24"/>
      <c r="CD1065" s="24"/>
      <c r="CE1065" s="24"/>
      <c r="CF1065" s="24"/>
    </row>
    <row r="1066" spans="47:84" x14ac:dyDescent="0.15">
      <c r="AU1066" s="24"/>
      <c r="AV1066" s="24"/>
      <c r="AW1066" s="24"/>
      <c r="AX1066" s="24"/>
      <c r="AY1066" s="24"/>
      <c r="AZ1066" s="24"/>
      <c r="BA1066" s="24"/>
      <c r="BB1066" s="24"/>
      <c r="BC1066" s="24"/>
      <c r="BD1066" s="24"/>
      <c r="BE1066" s="24"/>
      <c r="BF1066" s="24"/>
      <c r="BG1066" s="24"/>
      <c r="BH1066" s="24"/>
      <c r="BI1066" s="24"/>
      <c r="BJ1066" s="24"/>
      <c r="BK1066" s="24"/>
      <c r="BL1066" s="24"/>
      <c r="BM1066" s="24"/>
      <c r="BN1066" s="24"/>
      <c r="BO1066" s="24"/>
      <c r="BP1066" s="24"/>
      <c r="BQ1066" s="24"/>
      <c r="BR1066" s="24"/>
      <c r="BS1066" s="24"/>
      <c r="BT1066" s="24"/>
      <c r="BU1066" s="24"/>
      <c r="BV1066" s="24"/>
      <c r="BW1066" s="24"/>
      <c r="BX1066" s="24"/>
      <c r="BY1066" s="24"/>
      <c r="BZ1066" s="24"/>
      <c r="CA1066" s="24"/>
      <c r="CB1066" s="24"/>
      <c r="CC1066" s="24"/>
      <c r="CD1066" s="24"/>
      <c r="CE1066" s="24"/>
      <c r="CF1066" s="24"/>
    </row>
    <row r="1067" spans="47:84" x14ac:dyDescent="0.15">
      <c r="AU1067" s="24"/>
      <c r="AV1067" s="24"/>
      <c r="AW1067" s="24"/>
      <c r="AX1067" s="24"/>
      <c r="AY1067" s="24"/>
      <c r="AZ1067" s="24"/>
      <c r="BA1067" s="24"/>
      <c r="BB1067" s="24"/>
      <c r="BC1067" s="24"/>
      <c r="BD1067" s="24"/>
      <c r="BE1067" s="24"/>
      <c r="BF1067" s="24"/>
      <c r="BG1067" s="24"/>
      <c r="BH1067" s="24"/>
      <c r="BI1067" s="24"/>
      <c r="BJ1067" s="24"/>
      <c r="BK1067" s="24"/>
      <c r="BL1067" s="24"/>
      <c r="BM1067" s="24"/>
      <c r="BN1067" s="24"/>
      <c r="BO1067" s="24"/>
      <c r="BP1067" s="24"/>
      <c r="BQ1067" s="24"/>
      <c r="BR1067" s="24"/>
      <c r="BS1067" s="24"/>
      <c r="BT1067" s="24"/>
      <c r="BU1067" s="24"/>
      <c r="BV1067" s="24"/>
      <c r="BW1067" s="24"/>
      <c r="BX1067" s="24"/>
      <c r="BY1067" s="24"/>
      <c r="BZ1067" s="24"/>
      <c r="CA1067" s="24"/>
      <c r="CB1067" s="24"/>
      <c r="CC1067" s="24"/>
      <c r="CD1067" s="24"/>
      <c r="CE1067" s="24"/>
      <c r="CF1067" s="24"/>
    </row>
    <row r="1068" spans="47:84" x14ac:dyDescent="0.15">
      <c r="AU1068" s="24"/>
      <c r="AV1068" s="24"/>
      <c r="AW1068" s="24"/>
      <c r="AX1068" s="24"/>
      <c r="AY1068" s="24"/>
      <c r="AZ1068" s="24"/>
      <c r="BA1068" s="24"/>
      <c r="BB1068" s="24"/>
      <c r="BC1068" s="24"/>
      <c r="BD1068" s="24"/>
      <c r="BE1068" s="24"/>
      <c r="BF1068" s="24"/>
      <c r="BG1068" s="24"/>
      <c r="BH1068" s="24"/>
      <c r="BI1068" s="24"/>
      <c r="BJ1068" s="24"/>
      <c r="BK1068" s="24"/>
      <c r="BL1068" s="24"/>
      <c r="BM1068" s="24"/>
      <c r="BN1068" s="24"/>
      <c r="BO1068" s="24"/>
      <c r="BP1068" s="24"/>
      <c r="BQ1068" s="24"/>
      <c r="BR1068" s="24"/>
      <c r="BS1068" s="24"/>
      <c r="BT1068" s="24"/>
      <c r="BU1068" s="24"/>
      <c r="BV1068" s="24"/>
      <c r="BW1068" s="24"/>
      <c r="BX1068" s="24"/>
      <c r="BY1068" s="24"/>
      <c r="BZ1068" s="24"/>
      <c r="CA1068" s="24"/>
      <c r="CB1068" s="24"/>
      <c r="CC1068" s="24"/>
      <c r="CD1068" s="24"/>
      <c r="CE1068" s="24"/>
      <c r="CF1068" s="24"/>
    </row>
    <row r="1069" spans="47:84" x14ac:dyDescent="0.15">
      <c r="AU1069" s="24"/>
      <c r="AV1069" s="24"/>
      <c r="AW1069" s="24"/>
      <c r="AX1069" s="24"/>
      <c r="AY1069" s="24"/>
      <c r="AZ1069" s="24"/>
      <c r="BA1069" s="24"/>
      <c r="BB1069" s="24"/>
      <c r="BC1069" s="24"/>
      <c r="BD1069" s="24"/>
      <c r="BE1069" s="24"/>
      <c r="BF1069" s="24"/>
      <c r="BG1069" s="24"/>
      <c r="BH1069" s="24"/>
      <c r="BI1069" s="24"/>
      <c r="BJ1069" s="24"/>
      <c r="BK1069" s="24"/>
      <c r="BL1069" s="24"/>
      <c r="BM1069" s="24"/>
      <c r="BN1069" s="24"/>
      <c r="BO1069" s="24"/>
      <c r="BP1069" s="24"/>
      <c r="BQ1069" s="24"/>
      <c r="BR1069" s="24"/>
      <c r="BS1069" s="24"/>
      <c r="BT1069" s="24"/>
      <c r="BU1069" s="24"/>
      <c r="BV1069" s="24"/>
      <c r="BW1069" s="24"/>
      <c r="BX1069" s="24"/>
      <c r="BY1069" s="24"/>
      <c r="BZ1069" s="24"/>
      <c r="CA1069" s="24"/>
      <c r="CB1069" s="24"/>
      <c r="CC1069" s="24"/>
      <c r="CD1069" s="24"/>
      <c r="CE1069" s="24"/>
      <c r="CF1069" s="24"/>
    </row>
    <row r="1070" spans="47:84" x14ac:dyDescent="0.15">
      <c r="AU1070" s="24"/>
      <c r="AV1070" s="24"/>
      <c r="AW1070" s="24"/>
      <c r="AX1070" s="24"/>
      <c r="AY1070" s="24"/>
      <c r="AZ1070" s="24"/>
      <c r="BA1070" s="24"/>
      <c r="BB1070" s="24"/>
      <c r="BC1070" s="24"/>
      <c r="BD1070" s="24"/>
      <c r="BE1070" s="24"/>
      <c r="BF1070" s="24"/>
      <c r="BG1070" s="24"/>
      <c r="BH1070" s="24"/>
      <c r="BI1070" s="24"/>
      <c r="BJ1070" s="24"/>
      <c r="BK1070" s="24"/>
      <c r="BL1070" s="24"/>
      <c r="BM1070" s="24"/>
      <c r="BN1070" s="24"/>
      <c r="BO1070" s="24"/>
      <c r="BP1070" s="24"/>
      <c r="BQ1070" s="24"/>
      <c r="BR1070" s="24"/>
      <c r="BS1070" s="24"/>
      <c r="BT1070" s="24"/>
      <c r="BU1070" s="24"/>
      <c r="BV1070" s="24"/>
      <c r="BW1070" s="24"/>
      <c r="BX1070" s="24"/>
      <c r="BY1070" s="24"/>
      <c r="BZ1070" s="24"/>
      <c r="CA1070" s="24"/>
      <c r="CB1070" s="24"/>
      <c r="CC1070" s="24"/>
      <c r="CD1070" s="24"/>
      <c r="CE1070" s="24"/>
      <c r="CF1070" s="24"/>
    </row>
    <row r="1071" spans="47:84" x14ac:dyDescent="0.15">
      <c r="AU1071" s="24"/>
      <c r="AV1071" s="24"/>
      <c r="AW1071" s="24"/>
      <c r="AX1071" s="24"/>
      <c r="AY1071" s="24"/>
      <c r="AZ1071" s="24"/>
      <c r="BA1071" s="24"/>
      <c r="BB1071" s="24"/>
      <c r="BC1071" s="24"/>
      <c r="BD1071" s="24"/>
      <c r="BE1071" s="24"/>
      <c r="BF1071" s="24"/>
      <c r="BG1071" s="24"/>
      <c r="BH1071" s="24"/>
      <c r="BI1071" s="24"/>
      <c r="BJ1071" s="24"/>
      <c r="BK1071" s="24"/>
      <c r="BL1071" s="24"/>
      <c r="BM1071" s="24"/>
      <c r="BN1071" s="24"/>
      <c r="BO1071" s="24"/>
      <c r="BP1071" s="24"/>
      <c r="BQ1071" s="24"/>
      <c r="BR1071" s="24"/>
      <c r="BS1071" s="24"/>
      <c r="BT1071" s="24"/>
      <c r="BU1071" s="24"/>
      <c r="BV1071" s="24"/>
      <c r="BW1071" s="24"/>
      <c r="BX1071" s="24"/>
      <c r="BY1071" s="24"/>
      <c r="BZ1071" s="24"/>
      <c r="CA1071" s="24"/>
      <c r="CB1071" s="24"/>
      <c r="CC1071" s="24"/>
      <c r="CD1071" s="24"/>
      <c r="CE1071" s="24"/>
      <c r="CF1071" s="24"/>
    </row>
    <row r="1072" spans="47:84" x14ac:dyDescent="0.15">
      <c r="AU1072" s="24"/>
      <c r="AV1072" s="24"/>
      <c r="AW1072" s="24"/>
      <c r="AX1072" s="24"/>
      <c r="AY1072" s="24"/>
      <c r="AZ1072" s="24"/>
      <c r="BA1072" s="24"/>
      <c r="BB1072" s="24"/>
      <c r="BC1072" s="24"/>
      <c r="BD1072" s="24"/>
      <c r="BE1072" s="24"/>
      <c r="BF1072" s="24"/>
      <c r="BG1072" s="24"/>
      <c r="BH1072" s="24"/>
      <c r="BI1072" s="24"/>
      <c r="BJ1072" s="24"/>
      <c r="BK1072" s="24"/>
      <c r="BL1072" s="24"/>
      <c r="BM1072" s="24"/>
      <c r="BN1072" s="24"/>
      <c r="BO1072" s="24"/>
      <c r="BP1072" s="24"/>
      <c r="BQ1072" s="24"/>
      <c r="BR1072" s="24"/>
      <c r="BS1072" s="24"/>
      <c r="BT1072" s="24"/>
      <c r="BU1072" s="24"/>
      <c r="BV1072" s="24"/>
      <c r="BW1072" s="24"/>
      <c r="BX1072" s="24"/>
      <c r="BY1072" s="24"/>
      <c r="BZ1072" s="24"/>
      <c r="CA1072" s="24"/>
      <c r="CB1072" s="24"/>
      <c r="CC1072" s="24"/>
      <c r="CD1072" s="24"/>
      <c r="CE1072" s="24"/>
      <c r="CF1072" s="24"/>
    </row>
    <row r="1073" spans="47:84" x14ac:dyDescent="0.15">
      <c r="AU1073" s="24"/>
      <c r="AV1073" s="24"/>
      <c r="AW1073" s="24"/>
      <c r="AX1073" s="24"/>
      <c r="AY1073" s="24"/>
      <c r="AZ1073" s="24"/>
      <c r="BA1073" s="24"/>
      <c r="BB1073" s="24"/>
      <c r="BC1073" s="24"/>
      <c r="BD1073" s="24"/>
      <c r="BE1073" s="24"/>
      <c r="BF1073" s="24"/>
      <c r="BG1073" s="24"/>
      <c r="BH1073" s="24"/>
      <c r="BI1073" s="24"/>
      <c r="BJ1073" s="24"/>
      <c r="BK1073" s="24"/>
      <c r="BL1073" s="24"/>
      <c r="BM1073" s="24"/>
      <c r="BN1073" s="24"/>
      <c r="BO1073" s="24"/>
      <c r="BP1073" s="24"/>
      <c r="BQ1073" s="24"/>
      <c r="BR1073" s="24"/>
      <c r="BS1073" s="24"/>
      <c r="BT1073" s="24"/>
      <c r="BU1073" s="24"/>
      <c r="BV1073" s="24"/>
      <c r="BW1073" s="24"/>
      <c r="BX1073" s="24"/>
      <c r="BY1073" s="24"/>
      <c r="BZ1073" s="24"/>
      <c r="CA1073" s="24"/>
      <c r="CB1073" s="24"/>
      <c r="CC1073" s="24"/>
      <c r="CD1073" s="24"/>
      <c r="CE1073" s="24"/>
      <c r="CF1073" s="24"/>
    </row>
    <row r="1074" spans="47:84" x14ac:dyDescent="0.15">
      <c r="AU1074" s="24"/>
      <c r="AV1074" s="24"/>
      <c r="AW1074" s="24"/>
      <c r="AX1074" s="24"/>
      <c r="AY1074" s="24"/>
      <c r="AZ1074" s="24"/>
      <c r="BA1074" s="24"/>
      <c r="BB1074" s="24"/>
      <c r="BC1074" s="24"/>
      <c r="BD1074" s="24"/>
      <c r="BE1074" s="24"/>
      <c r="BF1074" s="24"/>
      <c r="BG1074" s="24"/>
      <c r="BH1074" s="24"/>
      <c r="BI1074" s="24"/>
      <c r="BJ1074" s="24"/>
      <c r="BK1074" s="24"/>
      <c r="BL1074" s="24"/>
      <c r="BM1074" s="24"/>
      <c r="BN1074" s="24"/>
      <c r="BO1074" s="24"/>
      <c r="BP1074" s="24"/>
      <c r="BQ1074" s="24"/>
      <c r="BR1074" s="24"/>
      <c r="BS1074" s="24"/>
      <c r="BT1074" s="24"/>
      <c r="BU1074" s="24"/>
      <c r="BV1074" s="24"/>
      <c r="BW1074" s="24"/>
      <c r="BX1074" s="24"/>
      <c r="BY1074" s="24"/>
      <c r="BZ1074" s="24"/>
      <c r="CA1074" s="24"/>
      <c r="CB1074" s="24"/>
      <c r="CC1074" s="24"/>
      <c r="CD1074" s="24"/>
      <c r="CE1074" s="24"/>
      <c r="CF1074" s="24"/>
    </row>
    <row r="1075" spans="47:84" x14ac:dyDescent="0.15">
      <c r="AU1075" s="24"/>
      <c r="AV1075" s="24"/>
      <c r="AW1075" s="24"/>
      <c r="AX1075" s="24"/>
      <c r="AY1075" s="24"/>
      <c r="AZ1075" s="24"/>
      <c r="BA1075" s="24"/>
      <c r="BB1075" s="24"/>
      <c r="BC1075" s="24"/>
      <c r="BD1075" s="24"/>
      <c r="BE1075" s="24"/>
      <c r="BF1075" s="24"/>
      <c r="BG1075" s="24"/>
      <c r="BH1075" s="24"/>
      <c r="BI1075" s="24"/>
      <c r="BJ1075" s="24"/>
      <c r="BK1075" s="24"/>
      <c r="BL1075" s="24"/>
      <c r="BM1075" s="24"/>
      <c r="BN1075" s="24"/>
      <c r="BO1075" s="24"/>
      <c r="BP1075" s="24"/>
      <c r="BQ1075" s="24"/>
      <c r="BR1075" s="24"/>
      <c r="BS1075" s="24"/>
      <c r="BT1075" s="24"/>
      <c r="BU1075" s="24"/>
      <c r="BV1075" s="24"/>
      <c r="BW1075" s="24"/>
      <c r="BX1075" s="24"/>
      <c r="BY1075" s="24"/>
      <c r="BZ1075" s="24"/>
      <c r="CA1075" s="24"/>
      <c r="CB1075" s="24"/>
      <c r="CC1075" s="24"/>
      <c r="CD1075" s="24"/>
      <c r="CE1075" s="24"/>
      <c r="CF1075" s="24"/>
    </row>
    <row r="1076" spans="47:84" x14ac:dyDescent="0.15">
      <c r="AU1076" s="24"/>
      <c r="AV1076" s="24"/>
      <c r="AW1076" s="24"/>
      <c r="AX1076" s="24"/>
      <c r="AY1076" s="24"/>
      <c r="AZ1076" s="24"/>
      <c r="BA1076" s="24"/>
      <c r="BB1076" s="24"/>
      <c r="BC1076" s="24"/>
      <c r="BD1076" s="24"/>
      <c r="BE1076" s="24"/>
      <c r="BF1076" s="24"/>
      <c r="BG1076" s="24"/>
      <c r="BH1076" s="24"/>
      <c r="BI1076" s="24"/>
      <c r="BJ1076" s="24"/>
      <c r="BK1076" s="24"/>
      <c r="BL1076" s="24"/>
      <c r="BM1076" s="24"/>
      <c r="BN1076" s="24"/>
      <c r="BO1076" s="24"/>
      <c r="BP1076" s="24"/>
      <c r="BQ1076" s="24"/>
      <c r="BR1076" s="24"/>
      <c r="BS1076" s="24"/>
      <c r="BT1076" s="24"/>
      <c r="BU1076" s="24"/>
      <c r="BV1076" s="24"/>
      <c r="BW1076" s="24"/>
      <c r="BX1076" s="24"/>
      <c r="BY1076" s="24"/>
      <c r="BZ1076" s="24"/>
      <c r="CA1076" s="24"/>
      <c r="CB1076" s="24"/>
      <c r="CC1076" s="24"/>
      <c r="CD1076" s="24"/>
      <c r="CE1076" s="24"/>
      <c r="CF1076" s="24"/>
    </row>
    <row r="1077" spans="47:84" x14ac:dyDescent="0.15">
      <c r="AU1077" s="24"/>
      <c r="AV1077" s="24"/>
      <c r="AW1077" s="24"/>
      <c r="AX1077" s="24"/>
      <c r="AY1077" s="24"/>
      <c r="AZ1077" s="24"/>
      <c r="BA1077" s="24"/>
      <c r="BB1077" s="24"/>
      <c r="BC1077" s="24"/>
      <c r="BD1077" s="24"/>
      <c r="BE1077" s="24"/>
      <c r="BF1077" s="24"/>
      <c r="BG1077" s="24"/>
      <c r="BH1077" s="24"/>
      <c r="BI1077" s="24"/>
      <c r="BJ1077" s="24"/>
      <c r="BK1077" s="24"/>
      <c r="BL1077" s="24"/>
      <c r="BM1077" s="24"/>
      <c r="BN1077" s="24"/>
      <c r="BO1077" s="24"/>
      <c r="BP1077" s="24"/>
      <c r="BQ1077" s="24"/>
      <c r="BR1077" s="24"/>
      <c r="BS1077" s="24"/>
      <c r="BT1077" s="24"/>
      <c r="BU1077" s="24"/>
      <c r="BV1077" s="24"/>
      <c r="BW1077" s="24"/>
      <c r="BX1077" s="24"/>
      <c r="BY1077" s="24"/>
      <c r="BZ1077" s="24"/>
      <c r="CA1077" s="24"/>
      <c r="CB1077" s="24"/>
      <c r="CC1077" s="24"/>
      <c r="CD1077" s="24"/>
      <c r="CE1077" s="24"/>
      <c r="CF1077" s="24"/>
    </row>
    <row r="1078" spans="47:84" x14ac:dyDescent="0.15">
      <c r="AU1078" s="24"/>
      <c r="AV1078" s="24"/>
      <c r="AW1078" s="24"/>
      <c r="AX1078" s="24"/>
      <c r="AY1078" s="24"/>
      <c r="AZ1078" s="24"/>
      <c r="BA1078" s="24"/>
      <c r="BB1078" s="24"/>
      <c r="BC1078" s="24"/>
      <c r="BD1078" s="24"/>
      <c r="BE1078" s="24"/>
      <c r="BF1078" s="24"/>
      <c r="BG1078" s="24"/>
      <c r="BH1078" s="24"/>
      <c r="BI1078" s="24"/>
      <c r="BJ1078" s="24"/>
      <c r="BK1078" s="24"/>
      <c r="BL1078" s="24"/>
      <c r="BM1078" s="24"/>
      <c r="BN1078" s="24"/>
      <c r="BO1078" s="24"/>
      <c r="BP1078" s="24"/>
      <c r="BQ1078" s="24"/>
      <c r="BR1078" s="24"/>
      <c r="BS1078" s="24"/>
      <c r="BT1078" s="24"/>
      <c r="BU1078" s="24"/>
      <c r="BV1078" s="24"/>
      <c r="BW1078" s="24"/>
      <c r="BX1078" s="24"/>
      <c r="BY1078" s="24"/>
      <c r="BZ1078" s="24"/>
      <c r="CA1078" s="24"/>
      <c r="CB1078" s="24"/>
      <c r="CC1078" s="24"/>
      <c r="CD1078" s="24"/>
      <c r="CE1078" s="24"/>
      <c r="CF1078" s="24"/>
    </row>
    <row r="1079" spans="47:84" x14ac:dyDescent="0.15">
      <c r="AU1079" s="24"/>
      <c r="AV1079" s="24"/>
      <c r="AW1079" s="24"/>
      <c r="AX1079" s="24"/>
      <c r="AY1079" s="24"/>
      <c r="AZ1079" s="24"/>
      <c r="BA1079" s="24"/>
      <c r="BB1079" s="24"/>
      <c r="BC1079" s="24"/>
      <c r="BD1079" s="24"/>
      <c r="BE1079" s="24"/>
      <c r="BF1079" s="24"/>
      <c r="BG1079" s="24"/>
      <c r="BH1079" s="24"/>
      <c r="BI1079" s="24"/>
      <c r="BJ1079" s="24"/>
      <c r="BK1079" s="24"/>
      <c r="BL1079" s="24"/>
      <c r="BM1079" s="24"/>
      <c r="BN1079" s="24"/>
      <c r="BO1079" s="24"/>
      <c r="BP1079" s="24"/>
      <c r="BQ1079" s="24"/>
      <c r="BR1079" s="24"/>
      <c r="BS1079" s="24"/>
      <c r="BT1079" s="24"/>
      <c r="BU1079" s="24"/>
      <c r="BV1079" s="24"/>
      <c r="BW1079" s="24"/>
      <c r="BX1079" s="24"/>
      <c r="BY1079" s="24"/>
      <c r="BZ1079" s="24"/>
      <c r="CA1079" s="24"/>
      <c r="CB1079" s="24"/>
      <c r="CC1079" s="24"/>
      <c r="CD1079" s="24"/>
      <c r="CE1079" s="24"/>
      <c r="CF1079" s="24"/>
    </row>
    <row r="1080" spans="47:84" x14ac:dyDescent="0.15">
      <c r="AU1080" s="24"/>
      <c r="AV1080" s="24"/>
      <c r="AW1080" s="24"/>
      <c r="AX1080" s="24"/>
      <c r="AY1080" s="24"/>
      <c r="AZ1080" s="24"/>
      <c r="BA1080" s="24"/>
      <c r="BB1080" s="24"/>
      <c r="BC1080" s="24"/>
      <c r="BD1080" s="24"/>
      <c r="BE1080" s="24"/>
      <c r="BF1080" s="24"/>
      <c r="BG1080" s="24"/>
      <c r="BH1080" s="24"/>
      <c r="BI1080" s="24"/>
      <c r="BJ1080" s="24"/>
      <c r="BK1080" s="24"/>
      <c r="BL1080" s="24"/>
      <c r="BM1080" s="24"/>
      <c r="BN1080" s="24"/>
      <c r="BO1080" s="24"/>
      <c r="BP1080" s="24"/>
      <c r="BQ1080" s="24"/>
      <c r="BR1080" s="24"/>
      <c r="BS1080" s="24"/>
      <c r="BT1080" s="24"/>
      <c r="BU1080" s="24"/>
      <c r="BV1080" s="24"/>
      <c r="BW1080" s="24"/>
      <c r="BX1080" s="24"/>
      <c r="BY1080" s="24"/>
      <c r="BZ1080" s="24"/>
      <c r="CA1080" s="24"/>
      <c r="CB1080" s="24"/>
      <c r="CC1080" s="24"/>
      <c r="CD1080" s="24"/>
      <c r="CE1080" s="24"/>
      <c r="CF1080" s="24"/>
    </row>
    <row r="1081" spans="47:84" x14ac:dyDescent="0.15">
      <c r="AU1081" s="24"/>
      <c r="AV1081" s="24"/>
      <c r="AW1081" s="24"/>
      <c r="AX1081" s="24"/>
      <c r="AY1081" s="24"/>
      <c r="AZ1081" s="24"/>
      <c r="BA1081" s="24"/>
      <c r="BB1081" s="24"/>
      <c r="BC1081" s="24"/>
      <c r="BD1081" s="24"/>
      <c r="BE1081" s="24"/>
      <c r="BF1081" s="24"/>
      <c r="BG1081" s="24"/>
      <c r="BH1081" s="24"/>
      <c r="BI1081" s="24"/>
      <c r="BJ1081" s="24"/>
      <c r="BK1081" s="24"/>
      <c r="BL1081" s="24"/>
      <c r="BM1081" s="24"/>
      <c r="BN1081" s="24"/>
      <c r="BO1081" s="24"/>
      <c r="BP1081" s="24"/>
      <c r="BQ1081" s="24"/>
      <c r="BR1081" s="24"/>
      <c r="BS1081" s="24"/>
      <c r="BT1081" s="24"/>
      <c r="BU1081" s="24"/>
      <c r="BV1081" s="24"/>
      <c r="BW1081" s="24"/>
      <c r="BX1081" s="24"/>
      <c r="BY1081" s="24"/>
      <c r="BZ1081" s="24"/>
      <c r="CA1081" s="24"/>
      <c r="CB1081" s="24"/>
      <c r="CC1081" s="24"/>
      <c r="CD1081" s="24"/>
      <c r="CE1081" s="24"/>
      <c r="CF1081" s="24"/>
    </row>
    <row r="1082" spans="47:84" x14ac:dyDescent="0.15">
      <c r="AU1082" s="24"/>
      <c r="AV1082" s="24"/>
      <c r="AW1082" s="24"/>
      <c r="AX1082" s="24"/>
      <c r="AY1082" s="24"/>
      <c r="AZ1082" s="24"/>
      <c r="BA1082" s="24"/>
      <c r="BB1082" s="24"/>
      <c r="BC1082" s="24"/>
      <c r="BD1082" s="24"/>
      <c r="BE1082" s="24"/>
      <c r="BF1082" s="24"/>
      <c r="BG1082" s="24"/>
      <c r="BH1082" s="24"/>
      <c r="BI1082" s="24"/>
      <c r="BJ1082" s="24"/>
      <c r="BK1082" s="24"/>
      <c r="BL1082" s="24"/>
      <c r="BM1082" s="24"/>
      <c r="BN1082" s="24"/>
      <c r="BO1082" s="24"/>
      <c r="BP1082" s="24"/>
      <c r="BQ1082" s="24"/>
      <c r="BR1082" s="24"/>
      <c r="BS1082" s="24"/>
      <c r="BT1082" s="24"/>
      <c r="BU1082" s="24"/>
      <c r="BV1082" s="24"/>
      <c r="BW1082" s="24"/>
      <c r="BX1082" s="24"/>
      <c r="BY1082" s="24"/>
      <c r="BZ1082" s="24"/>
      <c r="CA1082" s="24"/>
      <c r="CB1082" s="24"/>
      <c r="CC1082" s="24"/>
      <c r="CD1082" s="24"/>
      <c r="CE1082" s="24"/>
      <c r="CF1082" s="24"/>
    </row>
    <row r="1083" spans="47:84" x14ac:dyDescent="0.15">
      <c r="AU1083" s="24"/>
      <c r="AV1083" s="24"/>
      <c r="AW1083" s="24"/>
      <c r="AX1083" s="24"/>
      <c r="AY1083" s="24"/>
      <c r="AZ1083" s="24"/>
      <c r="BA1083" s="24"/>
      <c r="BB1083" s="24"/>
      <c r="BC1083" s="24"/>
      <c r="BD1083" s="24"/>
      <c r="BE1083" s="24"/>
      <c r="BF1083" s="24"/>
      <c r="BG1083" s="24"/>
      <c r="BH1083" s="24"/>
      <c r="BI1083" s="24"/>
      <c r="BJ1083" s="24"/>
      <c r="BK1083" s="24"/>
      <c r="BL1083" s="24"/>
      <c r="BM1083" s="24"/>
      <c r="BN1083" s="24"/>
      <c r="BO1083" s="24"/>
      <c r="BP1083" s="24"/>
      <c r="BQ1083" s="24"/>
      <c r="BR1083" s="24"/>
      <c r="BS1083" s="24"/>
      <c r="BT1083" s="24"/>
      <c r="BU1083" s="24"/>
      <c r="BV1083" s="24"/>
      <c r="BW1083" s="24"/>
      <c r="BX1083" s="24"/>
      <c r="BY1083" s="24"/>
      <c r="BZ1083" s="24"/>
      <c r="CA1083" s="24"/>
      <c r="CB1083" s="24"/>
      <c r="CC1083" s="24"/>
      <c r="CD1083" s="24"/>
      <c r="CE1083" s="24"/>
      <c r="CF1083" s="24"/>
    </row>
    <row r="1084" spans="47:84" x14ac:dyDescent="0.15">
      <c r="AU1084" s="24"/>
      <c r="AV1084" s="24"/>
      <c r="AW1084" s="24"/>
      <c r="AX1084" s="24"/>
      <c r="AY1084" s="24"/>
      <c r="AZ1084" s="24"/>
      <c r="BA1084" s="24"/>
      <c r="BB1084" s="24"/>
      <c r="BC1084" s="24"/>
      <c r="BD1084" s="24"/>
      <c r="BE1084" s="24"/>
      <c r="BF1084" s="24"/>
      <c r="BG1084" s="24"/>
      <c r="BH1084" s="24"/>
      <c r="BI1084" s="24"/>
      <c r="BJ1084" s="24"/>
      <c r="BK1084" s="24"/>
      <c r="BL1084" s="24"/>
      <c r="BM1084" s="24"/>
      <c r="BN1084" s="24"/>
      <c r="BO1084" s="24"/>
      <c r="BP1084" s="24"/>
      <c r="BQ1084" s="24"/>
      <c r="BR1084" s="24"/>
      <c r="BS1084" s="24"/>
      <c r="BT1084" s="24"/>
      <c r="BU1084" s="24"/>
      <c r="BV1084" s="24"/>
      <c r="BW1084" s="24"/>
      <c r="BX1084" s="24"/>
      <c r="BY1084" s="24"/>
      <c r="BZ1084" s="24"/>
      <c r="CA1084" s="24"/>
      <c r="CB1084" s="24"/>
      <c r="CC1084" s="24"/>
      <c r="CD1084" s="24"/>
      <c r="CE1084" s="24"/>
      <c r="CF1084" s="24"/>
    </row>
    <row r="1085" spans="47:84" x14ac:dyDescent="0.15">
      <c r="AU1085" s="24"/>
      <c r="AV1085" s="24"/>
      <c r="AW1085" s="24"/>
      <c r="AX1085" s="24"/>
      <c r="AY1085" s="24"/>
      <c r="AZ1085" s="24"/>
      <c r="BA1085" s="24"/>
      <c r="BB1085" s="24"/>
      <c r="BC1085" s="24"/>
      <c r="BD1085" s="24"/>
      <c r="BE1085" s="24"/>
      <c r="BF1085" s="24"/>
      <c r="BG1085" s="24"/>
      <c r="BH1085" s="24"/>
      <c r="BI1085" s="24"/>
      <c r="BJ1085" s="24"/>
      <c r="BK1085" s="24"/>
      <c r="BL1085" s="24"/>
      <c r="BM1085" s="24"/>
      <c r="BN1085" s="24"/>
      <c r="BO1085" s="24"/>
      <c r="BP1085" s="24"/>
      <c r="BQ1085" s="24"/>
      <c r="BR1085" s="24"/>
      <c r="BS1085" s="24"/>
      <c r="BT1085" s="24"/>
      <c r="BU1085" s="24"/>
      <c r="BV1085" s="24"/>
      <c r="BW1085" s="24"/>
      <c r="BX1085" s="24"/>
      <c r="BY1085" s="24"/>
      <c r="BZ1085" s="24"/>
      <c r="CA1085" s="24"/>
      <c r="CB1085" s="24"/>
      <c r="CC1085" s="24"/>
      <c r="CD1085" s="24"/>
      <c r="CE1085" s="24"/>
      <c r="CF1085" s="24"/>
    </row>
    <row r="1086" spans="47:84" x14ac:dyDescent="0.15">
      <c r="AU1086" s="24"/>
      <c r="AV1086" s="24"/>
      <c r="AW1086" s="24"/>
      <c r="AX1086" s="24"/>
      <c r="AY1086" s="24"/>
      <c r="AZ1086" s="24"/>
      <c r="BA1086" s="24"/>
      <c r="BB1086" s="24"/>
      <c r="BC1086" s="24"/>
      <c r="BD1086" s="24"/>
      <c r="BE1086" s="24"/>
      <c r="BF1086" s="24"/>
      <c r="BG1086" s="24"/>
      <c r="BH1086" s="24"/>
      <c r="BI1086" s="24"/>
      <c r="BJ1086" s="24"/>
      <c r="BK1086" s="24"/>
      <c r="BL1086" s="24"/>
      <c r="BM1086" s="24"/>
      <c r="BN1086" s="24"/>
      <c r="BO1086" s="24"/>
      <c r="BP1086" s="24"/>
      <c r="BQ1086" s="24"/>
      <c r="BR1086" s="24"/>
      <c r="BS1086" s="24"/>
      <c r="BT1086" s="24"/>
      <c r="BU1086" s="24"/>
      <c r="BV1086" s="24"/>
      <c r="BW1086" s="24"/>
      <c r="BX1086" s="24"/>
      <c r="BY1086" s="24"/>
      <c r="BZ1086" s="24"/>
      <c r="CA1086" s="24"/>
      <c r="CB1086" s="24"/>
      <c r="CC1086" s="24"/>
      <c r="CD1086" s="24"/>
      <c r="CE1086" s="24"/>
      <c r="CF1086" s="24"/>
    </row>
    <row r="1087" spans="47:84" x14ac:dyDescent="0.15">
      <c r="AU1087" s="24"/>
      <c r="AV1087" s="24"/>
      <c r="AW1087" s="24"/>
      <c r="AX1087" s="24"/>
      <c r="AY1087" s="24"/>
      <c r="AZ1087" s="24"/>
      <c r="BA1087" s="24"/>
      <c r="BB1087" s="24"/>
      <c r="BC1087" s="24"/>
      <c r="BD1087" s="24"/>
      <c r="BE1087" s="24"/>
      <c r="BF1087" s="24"/>
      <c r="BG1087" s="24"/>
      <c r="BH1087" s="24"/>
      <c r="BI1087" s="24"/>
      <c r="BJ1087" s="24"/>
      <c r="BK1087" s="24"/>
      <c r="BL1087" s="24"/>
      <c r="BM1087" s="24"/>
      <c r="BN1087" s="24"/>
      <c r="BO1087" s="24"/>
      <c r="BP1087" s="24"/>
      <c r="BQ1087" s="24"/>
      <c r="BR1087" s="24"/>
      <c r="BS1087" s="24"/>
      <c r="BT1087" s="24"/>
      <c r="BU1087" s="24"/>
      <c r="BV1087" s="24"/>
      <c r="BW1087" s="24"/>
      <c r="BX1087" s="24"/>
      <c r="BY1087" s="24"/>
      <c r="BZ1087" s="24"/>
      <c r="CA1087" s="24"/>
      <c r="CB1087" s="24"/>
      <c r="CC1087" s="24"/>
      <c r="CD1087" s="24"/>
      <c r="CE1087" s="24"/>
      <c r="CF1087" s="24"/>
    </row>
    <row r="1088" spans="47:84" x14ac:dyDescent="0.15">
      <c r="AU1088" s="24"/>
      <c r="AV1088" s="24"/>
      <c r="AW1088" s="24"/>
      <c r="AX1088" s="24"/>
      <c r="AY1088" s="24"/>
      <c r="AZ1088" s="24"/>
      <c r="BA1088" s="24"/>
      <c r="BB1088" s="24"/>
      <c r="BC1088" s="24"/>
      <c r="BD1088" s="24"/>
      <c r="BE1088" s="24"/>
      <c r="BF1088" s="24"/>
      <c r="BG1088" s="24"/>
      <c r="BH1088" s="24"/>
      <c r="BI1088" s="24"/>
      <c r="BJ1088" s="24"/>
      <c r="BK1088" s="24"/>
      <c r="BL1088" s="24"/>
      <c r="BM1088" s="24"/>
      <c r="BN1088" s="24"/>
      <c r="BO1088" s="24"/>
      <c r="BP1088" s="24"/>
      <c r="BQ1088" s="24"/>
      <c r="BR1088" s="24"/>
      <c r="BS1088" s="24"/>
      <c r="BT1088" s="24"/>
      <c r="BU1088" s="24"/>
      <c r="BV1088" s="24"/>
      <c r="BW1088" s="24"/>
      <c r="BX1088" s="24"/>
      <c r="BY1088" s="24"/>
      <c r="BZ1088" s="24"/>
      <c r="CA1088" s="24"/>
      <c r="CB1088" s="24"/>
      <c r="CC1088" s="24"/>
      <c r="CD1088" s="24"/>
      <c r="CE1088" s="24"/>
      <c r="CF1088" s="24"/>
    </row>
    <row r="1089" spans="47:84" x14ac:dyDescent="0.15">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c r="CF1089" s="24"/>
    </row>
    <row r="1090" spans="47:84" x14ac:dyDescent="0.15">
      <c r="AU1090" s="24"/>
      <c r="AV1090" s="24"/>
      <c r="AW1090" s="24"/>
      <c r="AX1090" s="24"/>
      <c r="AY1090" s="24"/>
      <c r="AZ1090" s="24"/>
      <c r="BA1090" s="24"/>
      <c r="BB1090" s="24"/>
      <c r="BC1090" s="24"/>
      <c r="BD1090" s="24"/>
      <c r="BE1090" s="24"/>
      <c r="BF1090" s="24"/>
      <c r="BG1090" s="24"/>
      <c r="BH1090" s="24"/>
      <c r="BI1090" s="24"/>
      <c r="BJ1090" s="24"/>
      <c r="BK1090" s="24"/>
      <c r="BL1090" s="24"/>
      <c r="BM1090" s="24"/>
      <c r="BN1090" s="24"/>
      <c r="BO1090" s="24"/>
      <c r="BP1090" s="24"/>
      <c r="BQ1090" s="24"/>
      <c r="BR1090" s="24"/>
      <c r="BS1090" s="24"/>
      <c r="BT1090" s="24"/>
      <c r="BU1090" s="24"/>
      <c r="BV1090" s="24"/>
      <c r="BW1090" s="24"/>
      <c r="BX1090" s="24"/>
      <c r="BY1090" s="24"/>
      <c r="BZ1090" s="24"/>
      <c r="CA1090" s="24"/>
      <c r="CB1090" s="24"/>
      <c r="CC1090" s="24"/>
      <c r="CD1090" s="24"/>
      <c r="CE1090" s="24"/>
      <c r="CF1090" s="24"/>
    </row>
    <row r="1091" spans="47:84" x14ac:dyDescent="0.15">
      <c r="AU1091" s="24"/>
      <c r="AV1091" s="24"/>
      <c r="AW1091" s="24"/>
      <c r="AX1091" s="24"/>
      <c r="AY1091" s="24"/>
      <c r="AZ1091" s="24"/>
      <c r="BA1091" s="24"/>
      <c r="BB1091" s="24"/>
      <c r="BC1091" s="24"/>
      <c r="BD1091" s="24"/>
      <c r="BE1091" s="24"/>
      <c r="BF1091" s="24"/>
      <c r="BG1091" s="24"/>
      <c r="BH1091" s="24"/>
      <c r="BI1091" s="24"/>
      <c r="BJ1091" s="24"/>
      <c r="BK1091" s="24"/>
      <c r="BL1091" s="24"/>
      <c r="BM1091" s="24"/>
      <c r="BN1091" s="24"/>
      <c r="BO1091" s="24"/>
      <c r="BP1091" s="24"/>
      <c r="BQ1091" s="24"/>
      <c r="BR1091" s="24"/>
      <c r="BS1091" s="24"/>
      <c r="BT1091" s="24"/>
      <c r="BU1091" s="24"/>
      <c r="BV1091" s="24"/>
      <c r="BW1091" s="24"/>
      <c r="BX1091" s="24"/>
      <c r="BY1091" s="24"/>
      <c r="BZ1091" s="24"/>
      <c r="CA1091" s="24"/>
      <c r="CB1091" s="24"/>
      <c r="CC1091" s="24"/>
      <c r="CD1091" s="24"/>
      <c r="CE1091" s="24"/>
      <c r="CF1091" s="24"/>
    </row>
    <row r="1092" spans="47:84" x14ac:dyDescent="0.15">
      <c r="AU1092" s="24"/>
      <c r="AV1092" s="24"/>
      <c r="AW1092" s="24"/>
      <c r="AX1092" s="24"/>
      <c r="AY1092" s="24"/>
      <c r="AZ1092" s="24"/>
      <c r="BA1092" s="24"/>
      <c r="BB1092" s="24"/>
      <c r="BC1092" s="24"/>
      <c r="BD1092" s="24"/>
      <c r="BE1092" s="24"/>
      <c r="BF1092" s="24"/>
      <c r="BG1092" s="24"/>
      <c r="BH1092" s="24"/>
      <c r="BI1092" s="24"/>
      <c r="BJ1092" s="24"/>
      <c r="BK1092" s="24"/>
      <c r="BL1092" s="24"/>
      <c r="BM1092" s="24"/>
      <c r="BN1092" s="24"/>
      <c r="BO1092" s="24"/>
      <c r="BP1092" s="24"/>
      <c r="BQ1092" s="24"/>
      <c r="BR1092" s="24"/>
      <c r="BS1092" s="24"/>
      <c r="BT1092" s="24"/>
      <c r="BU1092" s="24"/>
      <c r="BV1092" s="24"/>
      <c r="BW1092" s="24"/>
      <c r="BX1092" s="24"/>
      <c r="BY1092" s="24"/>
      <c r="BZ1092" s="24"/>
      <c r="CA1092" s="24"/>
      <c r="CB1092" s="24"/>
      <c r="CC1092" s="24"/>
      <c r="CD1092" s="24"/>
      <c r="CE1092" s="24"/>
      <c r="CF1092" s="24"/>
    </row>
    <row r="1093" spans="47:84" x14ac:dyDescent="0.15">
      <c r="AU1093" s="24"/>
      <c r="AV1093" s="24"/>
      <c r="AW1093" s="24"/>
      <c r="AX1093" s="24"/>
      <c r="AY1093" s="24"/>
      <c r="AZ1093" s="24"/>
      <c r="BA1093" s="24"/>
      <c r="BB1093" s="24"/>
      <c r="BC1093" s="24"/>
      <c r="BD1093" s="24"/>
      <c r="BE1093" s="24"/>
      <c r="BF1093" s="24"/>
      <c r="BG1093" s="24"/>
      <c r="BH1093" s="24"/>
      <c r="BI1093" s="24"/>
      <c r="BJ1093" s="24"/>
      <c r="BK1093" s="24"/>
      <c r="BL1093" s="24"/>
      <c r="BM1093" s="24"/>
      <c r="BN1093" s="24"/>
      <c r="BO1093" s="24"/>
      <c r="BP1093" s="24"/>
      <c r="BQ1093" s="24"/>
      <c r="BR1093" s="24"/>
      <c r="BS1093" s="24"/>
      <c r="BT1093" s="24"/>
      <c r="BU1093" s="24"/>
      <c r="BV1093" s="24"/>
      <c r="BW1093" s="24"/>
      <c r="BX1093" s="24"/>
      <c r="BY1093" s="24"/>
      <c r="BZ1093" s="24"/>
      <c r="CA1093" s="24"/>
      <c r="CB1093" s="24"/>
      <c r="CC1093" s="24"/>
      <c r="CD1093" s="24"/>
      <c r="CE1093" s="24"/>
      <c r="CF1093" s="24"/>
    </row>
    <row r="1094" spans="47:84" x14ac:dyDescent="0.15">
      <c r="AU1094" s="24"/>
      <c r="AV1094" s="24"/>
      <c r="AW1094" s="24"/>
      <c r="AX1094" s="24"/>
      <c r="AY1094" s="24"/>
      <c r="AZ1094" s="24"/>
      <c r="BA1094" s="24"/>
      <c r="BB1094" s="24"/>
      <c r="BC1094" s="24"/>
      <c r="BD1094" s="24"/>
      <c r="BE1094" s="24"/>
      <c r="BF1094" s="24"/>
      <c r="BG1094" s="24"/>
      <c r="BH1094" s="24"/>
      <c r="BI1094" s="24"/>
      <c r="BJ1094" s="24"/>
      <c r="BK1094" s="24"/>
      <c r="BL1094" s="24"/>
      <c r="BM1094" s="24"/>
      <c r="BN1094" s="24"/>
      <c r="BO1094" s="24"/>
      <c r="BP1094" s="24"/>
      <c r="BQ1094" s="24"/>
      <c r="BR1094" s="24"/>
      <c r="BS1094" s="24"/>
      <c r="BT1094" s="24"/>
      <c r="BU1094" s="24"/>
      <c r="BV1094" s="24"/>
      <c r="BW1094" s="24"/>
      <c r="BX1094" s="24"/>
      <c r="BY1094" s="24"/>
      <c r="BZ1094" s="24"/>
      <c r="CA1094" s="24"/>
      <c r="CB1094" s="24"/>
      <c r="CC1094" s="24"/>
      <c r="CD1094" s="24"/>
      <c r="CE1094" s="24"/>
      <c r="CF1094" s="24"/>
    </row>
    <row r="1095" spans="47:84" x14ac:dyDescent="0.15">
      <c r="AU1095" s="24"/>
      <c r="AV1095" s="24"/>
      <c r="AW1095" s="24"/>
      <c r="AX1095" s="24"/>
      <c r="AY1095" s="24"/>
      <c r="AZ1095" s="24"/>
      <c r="BA1095" s="24"/>
      <c r="BB1095" s="24"/>
      <c r="BC1095" s="24"/>
      <c r="BD1095" s="24"/>
      <c r="BE1095" s="24"/>
      <c r="BF1095" s="24"/>
      <c r="BG1095" s="24"/>
      <c r="BH1095" s="24"/>
      <c r="BI1095" s="24"/>
      <c r="BJ1095" s="24"/>
      <c r="BK1095" s="24"/>
      <c r="BL1095" s="24"/>
      <c r="BM1095" s="24"/>
      <c r="BN1095" s="24"/>
      <c r="BO1095" s="24"/>
      <c r="BP1095" s="24"/>
      <c r="BQ1095" s="24"/>
      <c r="BR1095" s="24"/>
      <c r="BS1095" s="24"/>
      <c r="BT1095" s="24"/>
      <c r="BU1095" s="24"/>
      <c r="BV1095" s="24"/>
      <c r="BW1095" s="24"/>
      <c r="BX1095" s="24"/>
      <c r="BY1095" s="24"/>
      <c r="BZ1095" s="24"/>
      <c r="CA1095" s="24"/>
      <c r="CB1095" s="24"/>
      <c r="CC1095" s="24"/>
      <c r="CD1095" s="24"/>
      <c r="CE1095" s="24"/>
      <c r="CF1095" s="24"/>
    </row>
    <row r="1096" spans="47:84" x14ac:dyDescent="0.15">
      <c r="AU1096" s="24"/>
      <c r="AV1096" s="24"/>
      <c r="AW1096" s="24"/>
      <c r="AX1096" s="24"/>
      <c r="AY1096" s="24"/>
      <c r="AZ1096" s="24"/>
      <c r="BA1096" s="24"/>
      <c r="BB1096" s="24"/>
      <c r="BC1096" s="24"/>
      <c r="BD1096" s="24"/>
      <c r="BE1096" s="24"/>
      <c r="BF1096" s="24"/>
      <c r="BG1096" s="24"/>
      <c r="BH1096" s="24"/>
      <c r="BI1096" s="24"/>
      <c r="BJ1096" s="24"/>
      <c r="BK1096" s="24"/>
      <c r="BL1096" s="24"/>
      <c r="BM1096" s="24"/>
      <c r="BN1096" s="24"/>
      <c r="BO1096" s="24"/>
      <c r="BP1096" s="24"/>
      <c r="BQ1096" s="24"/>
      <c r="BR1096" s="24"/>
      <c r="BS1096" s="24"/>
      <c r="BT1096" s="24"/>
      <c r="BU1096" s="24"/>
      <c r="BV1096" s="24"/>
      <c r="BW1096" s="24"/>
      <c r="BX1096" s="24"/>
      <c r="BY1096" s="24"/>
      <c r="BZ1096" s="24"/>
      <c r="CA1096" s="24"/>
      <c r="CB1096" s="24"/>
      <c r="CC1096" s="24"/>
      <c r="CD1096" s="24"/>
      <c r="CE1096" s="24"/>
      <c r="CF1096" s="24"/>
    </row>
    <row r="1097" spans="47:84" x14ac:dyDescent="0.15">
      <c r="AU1097" s="24"/>
      <c r="AV1097" s="24"/>
      <c r="AW1097" s="24"/>
      <c r="AX1097" s="24"/>
      <c r="AY1097" s="24"/>
      <c r="AZ1097" s="24"/>
      <c r="BA1097" s="24"/>
      <c r="BB1097" s="24"/>
      <c r="BC1097" s="24"/>
      <c r="BD1097" s="24"/>
      <c r="BE1097" s="24"/>
      <c r="BF1097" s="24"/>
      <c r="BG1097" s="24"/>
      <c r="BH1097" s="24"/>
      <c r="BI1097" s="24"/>
      <c r="BJ1097" s="24"/>
      <c r="BK1097" s="24"/>
      <c r="BL1097" s="24"/>
      <c r="BM1097" s="24"/>
      <c r="BN1097" s="24"/>
      <c r="BO1097" s="24"/>
      <c r="BP1097" s="24"/>
      <c r="BQ1097" s="24"/>
      <c r="BR1097" s="24"/>
      <c r="BS1097" s="24"/>
      <c r="BT1097" s="24"/>
      <c r="BU1097" s="24"/>
      <c r="BV1097" s="24"/>
      <c r="BW1097" s="24"/>
      <c r="BX1097" s="24"/>
      <c r="BY1097" s="24"/>
      <c r="BZ1097" s="24"/>
      <c r="CA1097" s="24"/>
      <c r="CB1097" s="24"/>
      <c r="CC1097" s="24"/>
      <c r="CD1097" s="24"/>
      <c r="CE1097" s="24"/>
      <c r="CF1097" s="24"/>
    </row>
    <row r="1098" spans="47:84" x14ac:dyDescent="0.15">
      <c r="AU1098" s="24"/>
      <c r="AV1098" s="24"/>
      <c r="AW1098" s="24"/>
      <c r="AX1098" s="24"/>
      <c r="AY1098" s="24"/>
      <c r="AZ1098" s="24"/>
      <c r="BA1098" s="24"/>
      <c r="BB1098" s="24"/>
      <c r="BC1098" s="24"/>
      <c r="BD1098" s="24"/>
      <c r="BE1098" s="24"/>
      <c r="BF1098" s="24"/>
      <c r="BG1098" s="24"/>
      <c r="BH1098" s="24"/>
      <c r="BI1098" s="24"/>
      <c r="BJ1098" s="24"/>
      <c r="BK1098" s="24"/>
      <c r="BL1098" s="24"/>
      <c r="BM1098" s="24"/>
      <c r="BN1098" s="24"/>
      <c r="BO1098" s="24"/>
      <c r="BP1098" s="24"/>
      <c r="BQ1098" s="24"/>
      <c r="BR1098" s="24"/>
      <c r="BS1098" s="24"/>
      <c r="BT1098" s="24"/>
      <c r="BU1098" s="24"/>
      <c r="BV1098" s="24"/>
      <c r="BW1098" s="24"/>
      <c r="BX1098" s="24"/>
      <c r="BY1098" s="24"/>
      <c r="BZ1098" s="24"/>
      <c r="CA1098" s="24"/>
      <c r="CB1098" s="24"/>
      <c r="CC1098" s="24"/>
      <c r="CD1098" s="24"/>
      <c r="CE1098" s="24"/>
      <c r="CF1098" s="24"/>
    </row>
    <row r="1099" spans="47:84" x14ac:dyDescent="0.15">
      <c r="AU1099" s="24"/>
      <c r="AV1099" s="24"/>
      <c r="AW1099" s="24"/>
      <c r="AX1099" s="24"/>
      <c r="AY1099" s="24"/>
      <c r="AZ1099" s="24"/>
      <c r="BA1099" s="24"/>
      <c r="BB1099" s="24"/>
      <c r="BC1099" s="24"/>
      <c r="BD1099" s="24"/>
      <c r="BE1099" s="24"/>
      <c r="BF1099" s="24"/>
      <c r="BG1099" s="24"/>
      <c r="BH1099" s="24"/>
      <c r="BI1099" s="24"/>
      <c r="BJ1099" s="24"/>
      <c r="BK1099" s="24"/>
      <c r="BL1099" s="24"/>
      <c r="BM1099" s="24"/>
      <c r="BN1099" s="24"/>
      <c r="BO1099" s="24"/>
      <c r="BP1099" s="24"/>
      <c r="BQ1099" s="24"/>
      <c r="BR1099" s="24"/>
      <c r="BS1099" s="24"/>
      <c r="BT1099" s="24"/>
      <c r="BU1099" s="24"/>
      <c r="BV1099" s="24"/>
      <c r="BW1099" s="24"/>
      <c r="BX1099" s="24"/>
      <c r="BY1099" s="24"/>
      <c r="BZ1099" s="24"/>
      <c r="CA1099" s="24"/>
      <c r="CB1099" s="24"/>
      <c r="CC1099" s="24"/>
      <c r="CD1099" s="24"/>
      <c r="CE1099" s="24"/>
      <c r="CF1099" s="24"/>
    </row>
    <row r="1100" spans="47:84" x14ac:dyDescent="0.15">
      <c r="AU1100" s="24"/>
      <c r="AV1100" s="24"/>
      <c r="AW1100" s="24"/>
      <c r="AX1100" s="24"/>
      <c r="AY1100" s="24"/>
      <c r="AZ1100" s="24"/>
      <c r="BA1100" s="24"/>
      <c r="BB1100" s="24"/>
      <c r="BC1100" s="24"/>
      <c r="BD1100" s="24"/>
      <c r="BE1100" s="24"/>
      <c r="BF1100" s="24"/>
      <c r="BG1100" s="24"/>
      <c r="BH1100" s="24"/>
      <c r="BI1100" s="24"/>
      <c r="BJ1100" s="24"/>
      <c r="BK1100" s="24"/>
      <c r="BL1100" s="24"/>
      <c r="BM1100" s="24"/>
      <c r="BN1100" s="24"/>
      <c r="BO1100" s="24"/>
      <c r="BP1100" s="24"/>
      <c r="BQ1100" s="24"/>
      <c r="BR1100" s="24"/>
      <c r="BS1100" s="24"/>
      <c r="BT1100" s="24"/>
      <c r="BU1100" s="24"/>
      <c r="BV1100" s="24"/>
      <c r="BW1100" s="24"/>
      <c r="BX1100" s="24"/>
      <c r="BY1100" s="24"/>
      <c r="BZ1100" s="24"/>
      <c r="CA1100" s="24"/>
      <c r="CB1100" s="24"/>
      <c r="CC1100" s="24"/>
      <c r="CD1100" s="24"/>
      <c r="CE1100" s="24"/>
      <c r="CF1100" s="24"/>
    </row>
    <row r="1101" spans="47:84" x14ac:dyDescent="0.15">
      <c r="AU1101" s="24"/>
      <c r="AV1101" s="24"/>
      <c r="AW1101" s="24"/>
      <c r="AX1101" s="24"/>
      <c r="AY1101" s="24"/>
      <c r="AZ1101" s="24"/>
      <c r="BA1101" s="24"/>
      <c r="BB1101" s="24"/>
      <c r="BC1101" s="24"/>
      <c r="BD1101" s="24"/>
      <c r="BE1101" s="24"/>
      <c r="BF1101" s="24"/>
      <c r="BG1101" s="24"/>
      <c r="BH1101" s="24"/>
      <c r="BI1101" s="24"/>
      <c r="BJ1101" s="24"/>
      <c r="BK1101" s="24"/>
      <c r="BL1101" s="24"/>
      <c r="BM1101" s="24"/>
      <c r="BN1101" s="24"/>
      <c r="BO1101" s="24"/>
      <c r="BP1101" s="24"/>
      <c r="BQ1101" s="24"/>
      <c r="BR1101" s="24"/>
      <c r="BS1101" s="24"/>
      <c r="BT1101" s="24"/>
      <c r="BU1101" s="24"/>
      <c r="BV1101" s="24"/>
      <c r="BW1101" s="24"/>
      <c r="BX1101" s="24"/>
      <c r="BY1101" s="24"/>
      <c r="BZ1101" s="24"/>
      <c r="CA1101" s="24"/>
      <c r="CB1101" s="24"/>
      <c r="CC1101" s="24"/>
      <c r="CD1101" s="24"/>
      <c r="CE1101" s="24"/>
      <c r="CF1101" s="24"/>
    </row>
    <row r="1102" spans="47:84" x14ac:dyDescent="0.15">
      <c r="AU1102" s="24"/>
      <c r="AV1102" s="24"/>
      <c r="AW1102" s="24"/>
      <c r="AX1102" s="24"/>
      <c r="AY1102" s="24"/>
      <c r="AZ1102" s="24"/>
      <c r="BA1102" s="24"/>
      <c r="BB1102" s="24"/>
      <c r="BC1102" s="24"/>
      <c r="BD1102" s="24"/>
      <c r="BE1102" s="24"/>
      <c r="BF1102" s="24"/>
      <c r="BG1102" s="24"/>
      <c r="BH1102" s="24"/>
      <c r="BI1102" s="24"/>
      <c r="BJ1102" s="24"/>
      <c r="BK1102" s="24"/>
      <c r="BL1102" s="24"/>
      <c r="BM1102" s="24"/>
      <c r="BN1102" s="24"/>
      <c r="BO1102" s="24"/>
      <c r="BP1102" s="24"/>
      <c r="BQ1102" s="24"/>
      <c r="BR1102" s="24"/>
      <c r="BS1102" s="24"/>
      <c r="BT1102" s="24"/>
      <c r="BU1102" s="24"/>
      <c r="BV1102" s="24"/>
      <c r="BW1102" s="24"/>
      <c r="BX1102" s="24"/>
      <c r="BY1102" s="24"/>
      <c r="BZ1102" s="24"/>
      <c r="CA1102" s="24"/>
      <c r="CB1102" s="24"/>
      <c r="CC1102" s="24"/>
      <c r="CD1102" s="24"/>
      <c r="CE1102" s="24"/>
      <c r="CF1102" s="24"/>
    </row>
    <row r="1103" spans="47:84" x14ac:dyDescent="0.15">
      <c r="AU1103" s="24"/>
      <c r="AV1103" s="24"/>
      <c r="AW1103" s="24"/>
      <c r="AX1103" s="24"/>
      <c r="AY1103" s="24"/>
      <c r="AZ1103" s="24"/>
      <c r="BA1103" s="24"/>
      <c r="BB1103" s="24"/>
      <c r="BC1103" s="24"/>
      <c r="BD1103" s="24"/>
      <c r="BE1103" s="24"/>
      <c r="BF1103" s="24"/>
      <c r="BG1103" s="24"/>
      <c r="BH1103" s="24"/>
      <c r="BI1103" s="24"/>
      <c r="BJ1103" s="24"/>
      <c r="BK1103" s="24"/>
      <c r="BL1103" s="24"/>
      <c r="BM1103" s="24"/>
      <c r="BN1103" s="24"/>
      <c r="BO1103" s="24"/>
      <c r="BP1103" s="24"/>
      <c r="BQ1103" s="24"/>
      <c r="BR1103" s="24"/>
      <c r="BS1103" s="24"/>
      <c r="BT1103" s="24"/>
      <c r="BU1103" s="24"/>
      <c r="BV1103" s="24"/>
      <c r="BW1103" s="24"/>
      <c r="BX1103" s="24"/>
      <c r="BY1103" s="24"/>
      <c r="BZ1103" s="24"/>
      <c r="CA1103" s="24"/>
      <c r="CB1103" s="24"/>
      <c r="CC1103" s="24"/>
      <c r="CD1103" s="24"/>
      <c r="CE1103" s="24"/>
      <c r="CF1103" s="24"/>
    </row>
    <row r="1104" spans="47:84" x14ac:dyDescent="0.15">
      <c r="AU1104" s="24"/>
      <c r="AV1104" s="24"/>
      <c r="AW1104" s="24"/>
      <c r="AX1104" s="24"/>
      <c r="AY1104" s="24"/>
      <c r="AZ1104" s="24"/>
      <c r="BA1104" s="24"/>
      <c r="BB1104" s="24"/>
      <c r="BC1104" s="24"/>
      <c r="BD1104" s="24"/>
      <c r="BE1104" s="24"/>
      <c r="BF1104" s="24"/>
      <c r="BG1104" s="24"/>
      <c r="BH1104" s="24"/>
      <c r="BI1104" s="24"/>
      <c r="BJ1104" s="24"/>
      <c r="BK1104" s="24"/>
      <c r="BL1104" s="24"/>
      <c r="BM1104" s="24"/>
      <c r="BN1104" s="24"/>
      <c r="BO1104" s="24"/>
      <c r="BP1104" s="24"/>
      <c r="BQ1104" s="24"/>
      <c r="BR1104" s="24"/>
      <c r="BS1104" s="24"/>
      <c r="BT1104" s="24"/>
      <c r="BU1104" s="24"/>
      <c r="BV1104" s="24"/>
      <c r="BW1104" s="24"/>
      <c r="BX1104" s="24"/>
      <c r="BY1104" s="24"/>
      <c r="BZ1104" s="24"/>
      <c r="CA1104" s="24"/>
      <c r="CB1104" s="24"/>
      <c r="CC1104" s="24"/>
      <c r="CD1104" s="24"/>
      <c r="CE1104" s="24"/>
      <c r="CF1104" s="24"/>
    </row>
    <row r="1105" spans="47:84" x14ac:dyDescent="0.15">
      <c r="AU1105" s="24"/>
      <c r="AV1105" s="24"/>
      <c r="AW1105" s="24"/>
      <c r="AX1105" s="24"/>
      <c r="AY1105" s="24"/>
      <c r="AZ1105" s="24"/>
      <c r="BA1105" s="24"/>
      <c r="BB1105" s="24"/>
      <c r="BC1105" s="24"/>
      <c r="BD1105" s="24"/>
      <c r="BE1105" s="24"/>
      <c r="BF1105" s="24"/>
      <c r="BG1105" s="24"/>
      <c r="BH1105" s="24"/>
      <c r="BI1105" s="24"/>
      <c r="BJ1105" s="24"/>
      <c r="BK1105" s="24"/>
      <c r="BL1105" s="24"/>
      <c r="BM1105" s="24"/>
      <c r="BN1105" s="24"/>
      <c r="BO1105" s="24"/>
      <c r="BP1105" s="24"/>
      <c r="BQ1105" s="24"/>
      <c r="BR1105" s="24"/>
      <c r="BS1105" s="24"/>
      <c r="BT1105" s="24"/>
      <c r="BU1105" s="24"/>
      <c r="BV1105" s="24"/>
      <c r="BW1105" s="24"/>
      <c r="BX1105" s="24"/>
      <c r="BY1105" s="24"/>
      <c r="BZ1105" s="24"/>
      <c r="CA1105" s="24"/>
      <c r="CB1105" s="24"/>
      <c r="CC1105" s="24"/>
      <c r="CD1105" s="24"/>
      <c r="CE1105" s="24"/>
      <c r="CF1105" s="24"/>
    </row>
    <row r="1106" spans="47:84" x14ac:dyDescent="0.15">
      <c r="AU1106" s="24"/>
      <c r="AV1106" s="24"/>
      <c r="AW1106" s="24"/>
      <c r="AX1106" s="24"/>
      <c r="AY1106" s="24"/>
      <c r="AZ1106" s="24"/>
      <c r="BA1106" s="24"/>
      <c r="BB1106" s="24"/>
      <c r="BC1106" s="24"/>
      <c r="BD1106" s="24"/>
      <c r="BE1106" s="24"/>
      <c r="BF1106" s="24"/>
      <c r="BG1106" s="24"/>
      <c r="BH1106" s="24"/>
      <c r="BI1106" s="24"/>
      <c r="BJ1106" s="24"/>
      <c r="BK1106" s="24"/>
      <c r="BL1106" s="24"/>
      <c r="BM1106" s="24"/>
      <c r="BN1106" s="24"/>
      <c r="BO1106" s="24"/>
      <c r="BP1106" s="24"/>
      <c r="BQ1106" s="24"/>
      <c r="BR1106" s="24"/>
      <c r="BS1106" s="24"/>
      <c r="BT1106" s="24"/>
      <c r="BU1106" s="24"/>
      <c r="BV1106" s="24"/>
      <c r="BW1106" s="24"/>
      <c r="BX1106" s="24"/>
      <c r="BY1106" s="24"/>
      <c r="BZ1106" s="24"/>
      <c r="CA1106" s="24"/>
      <c r="CB1106" s="24"/>
      <c r="CC1106" s="24"/>
      <c r="CD1106" s="24"/>
      <c r="CE1106" s="24"/>
      <c r="CF1106" s="24"/>
    </row>
    <row r="1107" spans="47:84" x14ac:dyDescent="0.15">
      <c r="AU1107" s="24"/>
      <c r="AV1107" s="24"/>
      <c r="AW1107" s="24"/>
      <c r="AX1107" s="24"/>
      <c r="AY1107" s="24"/>
      <c r="AZ1107" s="24"/>
      <c r="BA1107" s="24"/>
      <c r="BB1107" s="24"/>
      <c r="BC1107" s="24"/>
      <c r="BD1107" s="24"/>
      <c r="BE1107" s="24"/>
      <c r="BF1107" s="24"/>
      <c r="BG1107" s="24"/>
      <c r="BH1107" s="24"/>
      <c r="BI1107" s="24"/>
      <c r="BJ1107" s="24"/>
      <c r="BK1107" s="24"/>
      <c r="BL1107" s="24"/>
      <c r="BM1107" s="24"/>
      <c r="BN1107" s="24"/>
      <c r="BO1107" s="24"/>
      <c r="BP1107" s="24"/>
      <c r="BQ1107" s="24"/>
      <c r="BR1107" s="24"/>
      <c r="BS1107" s="24"/>
      <c r="BT1107" s="24"/>
      <c r="BU1107" s="24"/>
      <c r="BV1107" s="24"/>
      <c r="BW1107" s="24"/>
      <c r="BX1107" s="24"/>
      <c r="BY1107" s="24"/>
      <c r="BZ1107" s="24"/>
      <c r="CA1107" s="24"/>
      <c r="CB1107" s="24"/>
      <c r="CC1107" s="24"/>
      <c r="CD1107" s="24"/>
      <c r="CE1107" s="24"/>
      <c r="CF1107" s="24"/>
    </row>
    <row r="1108" spans="47:84" x14ac:dyDescent="0.15">
      <c r="AU1108" s="24"/>
      <c r="AV1108" s="24"/>
      <c r="AW1108" s="24"/>
      <c r="AX1108" s="24"/>
      <c r="AY1108" s="24"/>
      <c r="AZ1108" s="24"/>
      <c r="BA1108" s="24"/>
      <c r="BB1108" s="24"/>
      <c r="BC1108" s="24"/>
      <c r="BD1108" s="24"/>
      <c r="BE1108" s="24"/>
      <c r="BF1108" s="24"/>
      <c r="BG1108" s="24"/>
      <c r="BH1108" s="24"/>
      <c r="BI1108" s="24"/>
      <c r="BJ1108" s="24"/>
      <c r="BK1108" s="24"/>
      <c r="BL1108" s="24"/>
      <c r="BM1108" s="24"/>
      <c r="BN1108" s="24"/>
      <c r="BO1108" s="24"/>
      <c r="BP1108" s="24"/>
      <c r="BQ1108" s="24"/>
      <c r="BR1108" s="24"/>
      <c r="BS1108" s="24"/>
      <c r="BT1108" s="24"/>
      <c r="BU1108" s="24"/>
      <c r="BV1108" s="24"/>
      <c r="BW1108" s="24"/>
      <c r="BX1108" s="24"/>
      <c r="BY1108" s="24"/>
      <c r="BZ1108" s="24"/>
      <c r="CA1108" s="24"/>
      <c r="CB1108" s="24"/>
      <c r="CC1108" s="24"/>
      <c r="CD1108" s="24"/>
      <c r="CE1108" s="24"/>
      <c r="CF1108" s="24"/>
    </row>
    <row r="1109" spans="47:84" x14ac:dyDescent="0.15">
      <c r="AU1109" s="24"/>
      <c r="AV1109" s="24"/>
      <c r="AW1109" s="24"/>
      <c r="AX1109" s="24"/>
      <c r="AY1109" s="24"/>
      <c r="AZ1109" s="24"/>
      <c r="BA1109" s="24"/>
      <c r="BB1109" s="24"/>
      <c r="BC1109" s="24"/>
      <c r="BD1109" s="24"/>
      <c r="BE1109" s="24"/>
      <c r="BF1109" s="24"/>
      <c r="BG1109" s="24"/>
      <c r="BH1109" s="24"/>
      <c r="BI1109" s="24"/>
      <c r="BJ1109" s="24"/>
      <c r="BK1109" s="24"/>
      <c r="BL1109" s="24"/>
      <c r="BM1109" s="24"/>
      <c r="BN1109" s="24"/>
      <c r="BO1109" s="24"/>
      <c r="BP1109" s="24"/>
      <c r="BQ1109" s="24"/>
      <c r="BR1109" s="24"/>
      <c r="BS1109" s="24"/>
      <c r="BT1109" s="24"/>
      <c r="BU1109" s="24"/>
      <c r="BV1109" s="24"/>
      <c r="BW1109" s="24"/>
      <c r="BX1109" s="24"/>
      <c r="BY1109" s="24"/>
      <c r="BZ1109" s="24"/>
      <c r="CA1109" s="24"/>
      <c r="CB1109" s="24"/>
      <c r="CC1109" s="24"/>
      <c r="CD1109" s="24"/>
      <c r="CE1109" s="24"/>
      <c r="CF1109" s="24"/>
    </row>
    <row r="1110" spans="47:84" x14ac:dyDescent="0.15">
      <c r="AU1110" s="24"/>
      <c r="AV1110" s="24"/>
      <c r="AW1110" s="24"/>
      <c r="AX1110" s="24"/>
      <c r="AY1110" s="24"/>
      <c r="AZ1110" s="24"/>
      <c r="BA1110" s="24"/>
      <c r="BB1110" s="24"/>
      <c r="BC1110" s="24"/>
      <c r="BD1110" s="24"/>
      <c r="BE1110" s="24"/>
      <c r="BF1110" s="24"/>
      <c r="BG1110" s="24"/>
      <c r="BH1110" s="24"/>
      <c r="BI1110" s="24"/>
      <c r="BJ1110" s="24"/>
      <c r="BK1110" s="24"/>
      <c r="BL1110" s="24"/>
      <c r="BM1110" s="24"/>
      <c r="BN1110" s="24"/>
      <c r="BO1110" s="24"/>
      <c r="BP1110" s="24"/>
      <c r="BQ1110" s="24"/>
      <c r="BR1110" s="24"/>
      <c r="BS1110" s="24"/>
      <c r="BT1110" s="24"/>
      <c r="BU1110" s="24"/>
      <c r="BV1110" s="24"/>
      <c r="BW1110" s="24"/>
      <c r="BX1110" s="24"/>
      <c r="BY1110" s="24"/>
      <c r="BZ1110" s="24"/>
      <c r="CA1110" s="24"/>
      <c r="CB1110" s="24"/>
      <c r="CC1110" s="24"/>
      <c r="CD1110" s="24"/>
      <c r="CE1110" s="24"/>
      <c r="CF1110" s="24"/>
    </row>
    <row r="1111" spans="47:84" x14ac:dyDescent="0.15">
      <c r="AU1111" s="24"/>
      <c r="AV1111" s="24"/>
      <c r="AW1111" s="24"/>
      <c r="AX1111" s="24"/>
      <c r="AY1111" s="24"/>
      <c r="AZ1111" s="24"/>
      <c r="BA1111" s="24"/>
      <c r="BB1111" s="24"/>
      <c r="BC1111" s="24"/>
      <c r="BD1111" s="24"/>
      <c r="BE1111" s="24"/>
      <c r="BF1111" s="24"/>
      <c r="BG1111" s="24"/>
      <c r="BH1111" s="24"/>
      <c r="BI1111" s="24"/>
      <c r="BJ1111" s="24"/>
      <c r="BK1111" s="24"/>
      <c r="BL1111" s="24"/>
      <c r="BM1111" s="24"/>
      <c r="BN1111" s="24"/>
      <c r="BO1111" s="24"/>
      <c r="BP1111" s="24"/>
      <c r="BQ1111" s="24"/>
      <c r="BR1111" s="24"/>
      <c r="BS1111" s="24"/>
      <c r="BT1111" s="24"/>
      <c r="BU1111" s="24"/>
      <c r="BV1111" s="24"/>
      <c r="BW1111" s="24"/>
      <c r="BX1111" s="24"/>
      <c r="BY1111" s="24"/>
      <c r="BZ1111" s="24"/>
      <c r="CA1111" s="24"/>
      <c r="CB1111" s="24"/>
      <c r="CC1111" s="24"/>
      <c r="CD1111" s="24"/>
      <c r="CE1111" s="24"/>
      <c r="CF1111" s="24"/>
    </row>
    <row r="1112" spans="47:84" x14ac:dyDescent="0.15">
      <c r="AU1112" s="24"/>
      <c r="AV1112" s="24"/>
      <c r="AW1112" s="24"/>
      <c r="AX1112" s="24"/>
      <c r="AY1112" s="24"/>
      <c r="AZ1112" s="24"/>
      <c r="BA1112" s="24"/>
      <c r="BB1112" s="24"/>
      <c r="BC1112" s="24"/>
      <c r="BD1112" s="24"/>
      <c r="BE1112" s="24"/>
      <c r="BF1112" s="24"/>
      <c r="BG1112" s="24"/>
      <c r="BH1112" s="24"/>
      <c r="BI1112" s="24"/>
      <c r="BJ1112" s="24"/>
      <c r="BK1112" s="24"/>
      <c r="BL1112" s="24"/>
      <c r="BM1112" s="24"/>
      <c r="BN1112" s="24"/>
      <c r="BO1112" s="24"/>
      <c r="BP1112" s="24"/>
      <c r="BQ1112" s="24"/>
      <c r="BR1112" s="24"/>
      <c r="BS1112" s="24"/>
      <c r="BT1112" s="24"/>
      <c r="BU1112" s="24"/>
      <c r="BV1112" s="24"/>
      <c r="BW1112" s="24"/>
      <c r="BX1112" s="24"/>
      <c r="BY1112" s="24"/>
      <c r="BZ1112" s="24"/>
      <c r="CA1112" s="24"/>
      <c r="CB1112" s="24"/>
      <c r="CC1112" s="24"/>
      <c r="CD1112" s="24"/>
      <c r="CE1112" s="24"/>
      <c r="CF1112" s="24"/>
    </row>
    <row r="1113" spans="47:84" x14ac:dyDescent="0.15">
      <c r="AU1113" s="24"/>
      <c r="AV1113" s="24"/>
      <c r="AW1113" s="24"/>
      <c r="AX1113" s="24"/>
      <c r="AY1113" s="24"/>
      <c r="AZ1113" s="24"/>
      <c r="BA1113" s="24"/>
      <c r="BB1113" s="24"/>
      <c r="BC1113" s="24"/>
      <c r="BD1113" s="24"/>
      <c r="BE1113" s="24"/>
      <c r="BF1113" s="24"/>
      <c r="BG1113" s="24"/>
      <c r="BH1113" s="24"/>
      <c r="BI1113" s="24"/>
      <c r="BJ1113" s="24"/>
      <c r="BK1113" s="24"/>
      <c r="BL1113" s="24"/>
      <c r="BM1113" s="24"/>
      <c r="BN1113" s="24"/>
      <c r="BO1113" s="24"/>
      <c r="BP1113" s="24"/>
      <c r="BQ1113" s="24"/>
      <c r="BR1113" s="24"/>
      <c r="BS1113" s="24"/>
      <c r="BT1113" s="24"/>
      <c r="BU1113" s="24"/>
      <c r="BV1113" s="24"/>
      <c r="BW1113" s="24"/>
      <c r="BX1113" s="24"/>
      <c r="BY1113" s="24"/>
      <c r="BZ1113" s="24"/>
      <c r="CA1113" s="24"/>
      <c r="CB1113" s="24"/>
      <c r="CC1113" s="24"/>
      <c r="CD1113" s="24"/>
      <c r="CE1113" s="24"/>
      <c r="CF1113" s="24"/>
    </row>
    <row r="1114" spans="47:84" x14ac:dyDescent="0.15">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c r="CF1114" s="24"/>
    </row>
    <row r="1115" spans="47:84" x14ac:dyDescent="0.15">
      <c r="AU1115" s="24"/>
      <c r="AV1115" s="24"/>
      <c r="AW1115" s="24"/>
      <c r="AX1115" s="24"/>
      <c r="AY1115" s="24"/>
      <c r="AZ1115" s="24"/>
      <c r="BA1115" s="24"/>
      <c r="BB1115" s="24"/>
      <c r="BC1115" s="24"/>
      <c r="BD1115" s="24"/>
      <c r="BE1115" s="24"/>
      <c r="BF1115" s="24"/>
      <c r="BG1115" s="24"/>
      <c r="BH1115" s="24"/>
      <c r="BI1115" s="24"/>
      <c r="BJ1115" s="24"/>
      <c r="BK1115" s="24"/>
      <c r="BL1115" s="24"/>
      <c r="BM1115" s="24"/>
      <c r="BN1115" s="24"/>
      <c r="BO1115" s="24"/>
      <c r="BP1115" s="24"/>
      <c r="BQ1115" s="24"/>
      <c r="BR1115" s="24"/>
      <c r="BS1115" s="24"/>
      <c r="BT1115" s="24"/>
      <c r="BU1115" s="24"/>
      <c r="BV1115" s="24"/>
      <c r="BW1115" s="24"/>
      <c r="BX1115" s="24"/>
      <c r="BY1115" s="24"/>
      <c r="BZ1115" s="24"/>
      <c r="CA1115" s="24"/>
      <c r="CB1115" s="24"/>
      <c r="CC1115" s="24"/>
      <c r="CD1115" s="24"/>
      <c r="CE1115" s="24"/>
      <c r="CF1115" s="24"/>
    </row>
    <row r="1116" spans="47:84" x14ac:dyDescent="0.15">
      <c r="AU1116" s="24"/>
      <c r="AV1116" s="24"/>
      <c r="AW1116" s="24"/>
      <c r="AX1116" s="24"/>
      <c r="AY1116" s="24"/>
      <c r="AZ1116" s="24"/>
      <c r="BA1116" s="24"/>
      <c r="BB1116" s="24"/>
      <c r="BC1116" s="24"/>
      <c r="BD1116" s="24"/>
      <c r="BE1116" s="24"/>
      <c r="BF1116" s="24"/>
      <c r="BG1116" s="24"/>
      <c r="BH1116" s="24"/>
      <c r="BI1116" s="24"/>
      <c r="BJ1116" s="24"/>
      <c r="BK1116" s="24"/>
      <c r="BL1116" s="24"/>
      <c r="BM1116" s="24"/>
      <c r="BN1116" s="24"/>
      <c r="BO1116" s="24"/>
      <c r="BP1116" s="24"/>
      <c r="BQ1116" s="24"/>
      <c r="BR1116" s="24"/>
      <c r="BS1116" s="24"/>
      <c r="BT1116" s="24"/>
      <c r="BU1116" s="24"/>
      <c r="BV1116" s="24"/>
      <c r="BW1116" s="24"/>
      <c r="BX1116" s="24"/>
      <c r="BY1116" s="24"/>
      <c r="BZ1116" s="24"/>
      <c r="CA1116" s="24"/>
      <c r="CB1116" s="24"/>
      <c r="CC1116" s="24"/>
      <c r="CD1116" s="24"/>
      <c r="CE1116" s="24"/>
      <c r="CF1116" s="24"/>
    </row>
    <row r="1117" spans="47:84" x14ac:dyDescent="0.15">
      <c r="AU1117" s="24"/>
      <c r="AV1117" s="24"/>
      <c r="AW1117" s="24"/>
      <c r="AX1117" s="24"/>
      <c r="AY1117" s="24"/>
      <c r="AZ1117" s="24"/>
      <c r="BA1117" s="24"/>
      <c r="BB1117" s="24"/>
      <c r="BC1117" s="24"/>
      <c r="BD1117" s="24"/>
      <c r="BE1117" s="24"/>
      <c r="BF1117" s="24"/>
      <c r="BG1117" s="24"/>
      <c r="BH1117" s="24"/>
      <c r="BI1117" s="24"/>
      <c r="BJ1117" s="24"/>
      <c r="BK1117" s="24"/>
      <c r="BL1117" s="24"/>
      <c r="BM1117" s="24"/>
      <c r="BN1117" s="24"/>
      <c r="BO1117" s="24"/>
      <c r="BP1117" s="24"/>
      <c r="BQ1117" s="24"/>
      <c r="BR1117" s="24"/>
      <c r="BS1117" s="24"/>
      <c r="BT1117" s="24"/>
      <c r="BU1117" s="24"/>
      <c r="BV1117" s="24"/>
      <c r="BW1117" s="24"/>
      <c r="BX1117" s="24"/>
      <c r="BY1117" s="24"/>
      <c r="BZ1117" s="24"/>
      <c r="CA1117" s="24"/>
      <c r="CB1117" s="24"/>
      <c r="CC1117" s="24"/>
      <c r="CD1117" s="24"/>
      <c r="CE1117" s="24"/>
      <c r="CF1117" s="24"/>
    </row>
    <row r="1118" spans="47:84" x14ac:dyDescent="0.15">
      <c r="AU1118" s="24"/>
      <c r="AV1118" s="24"/>
      <c r="AW1118" s="24"/>
      <c r="AX1118" s="24"/>
      <c r="AY1118" s="24"/>
      <c r="AZ1118" s="24"/>
      <c r="BA1118" s="24"/>
      <c r="BB1118" s="24"/>
      <c r="BC1118" s="24"/>
      <c r="BD1118" s="24"/>
      <c r="BE1118" s="24"/>
      <c r="BF1118" s="24"/>
      <c r="BG1118" s="24"/>
      <c r="BH1118" s="24"/>
      <c r="BI1118" s="24"/>
      <c r="BJ1118" s="24"/>
      <c r="BK1118" s="24"/>
      <c r="BL1118" s="24"/>
      <c r="BM1118" s="24"/>
      <c r="BN1118" s="24"/>
      <c r="BO1118" s="24"/>
      <c r="BP1118" s="24"/>
      <c r="BQ1118" s="24"/>
      <c r="BR1118" s="24"/>
      <c r="BS1118" s="24"/>
      <c r="BT1118" s="24"/>
      <c r="BU1118" s="24"/>
      <c r="BV1118" s="24"/>
      <c r="BW1118" s="24"/>
      <c r="BX1118" s="24"/>
      <c r="BY1118" s="24"/>
      <c r="BZ1118" s="24"/>
      <c r="CA1118" s="24"/>
      <c r="CB1118" s="24"/>
      <c r="CC1118" s="24"/>
      <c r="CD1118" s="24"/>
      <c r="CE1118" s="24"/>
      <c r="CF1118" s="24"/>
    </row>
    <row r="1119" spans="47:84" x14ac:dyDescent="0.15">
      <c r="AU1119" s="24"/>
      <c r="AV1119" s="24"/>
      <c r="AW1119" s="24"/>
      <c r="AX1119" s="24"/>
      <c r="AY1119" s="24"/>
      <c r="AZ1119" s="24"/>
      <c r="BA1119" s="24"/>
      <c r="BB1119" s="24"/>
      <c r="BC1119" s="24"/>
      <c r="BD1119" s="24"/>
      <c r="BE1119" s="24"/>
      <c r="BF1119" s="24"/>
      <c r="BG1119" s="24"/>
      <c r="BH1119" s="24"/>
      <c r="BI1119" s="24"/>
      <c r="BJ1119" s="24"/>
      <c r="BK1119" s="24"/>
      <c r="BL1119" s="24"/>
      <c r="BM1119" s="24"/>
      <c r="BN1119" s="24"/>
      <c r="BO1119" s="24"/>
      <c r="BP1119" s="24"/>
      <c r="BQ1119" s="24"/>
      <c r="BR1119" s="24"/>
      <c r="BS1119" s="24"/>
      <c r="BT1119" s="24"/>
      <c r="BU1119" s="24"/>
      <c r="BV1119" s="24"/>
      <c r="BW1119" s="24"/>
      <c r="BX1119" s="24"/>
      <c r="BY1119" s="24"/>
      <c r="BZ1119" s="24"/>
      <c r="CA1119" s="24"/>
      <c r="CB1119" s="24"/>
      <c r="CC1119" s="24"/>
      <c r="CD1119" s="24"/>
      <c r="CE1119" s="24"/>
      <c r="CF1119" s="24"/>
    </row>
    <row r="1120" spans="47:84" x14ac:dyDescent="0.15">
      <c r="AU1120" s="24"/>
      <c r="AV1120" s="24"/>
      <c r="AW1120" s="24"/>
      <c r="AX1120" s="24"/>
      <c r="AY1120" s="24"/>
      <c r="AZ1120" s="24"/>
      <c r="BA1120" s="24"/>
      <c r="BB1120" s="24"/>
      <c r="BC1120" s="24"/>
      <c r="BD1120" s="24"/>
      <c r="BE1120" s="24"/>
      <c r="BF1120" s="24"/>
      <c r="BG1120" s="24"/>
      <c r="BH1120" s="24"/>
      <c r="BI1120" s="24"/>
      <c r="BJ1120" s="24"/>
      <c r="BK1120" s="24"/>
      <c r="BL1120" s="24"/>
      <c r="BM1120" s="24"/>
      <c r="BN1120" s="24"/>
      <c r="BO1120" s="24"/>
      <c r="BP1120" s="24"/>
      <c r="BQ1120" s="24"/>
      <c r="BR1120" s="24"/>
      <c r="BS1120" s="24"/>
      <c r="BT1120" s="24"/>
      <c r="BU1120" s="24"/>
      <c r="BV1120" s="24"/>
      <c r="BW1120" s="24"/>
      <c r="BX1120" s="24"/>
      <c r="BY1120" s="24"/>
      <c r="BZ1120" s="24"/>
      <c r="CA1120" s="24"/>
      <c r="CB1120" s="24"/>
      <c r="CC1120" s="24"/>
      <c r="CD1120" s="24"/>
      <c r="CE1120" s="24"/>
      <c r="CF1120" s="24"/>
    </row>
    <row r="1121" spans="47:84" x14ac:dyDescent="0.15">
      <c r="AU1121" s="24"/>
      <c r="AV1121" s="24"/>
      <c r="AW1121" s="24"/>
      <c r="AX1121" s="24"/>
      <c r="AY1121" s="24"/>
      <c r="AZ1121" s="24"/>
      <c r="BA1121" s="24"/>
      <c r="BB1121" s="24"/>
      <c r="BC1121" s="24"/>
      <c r="BD1121" s="24"/>
      <c r="BE1121" s="24"/>
      <c r="BF1121" s="24"/>
      <c r="BG1121" s="24"/>
      <c r="BH1121" s="24"/>
      <c r="BI1121" s="24"/>
      <c r="BJ1121" s="24"/>
      <c r="BK1121" s="24"/>
      <c r="BL1121" s="24"/>
      <c r="BM1121" s="24"/>
      <c r="BN1121" s="24"/>
      <c r="BO1121" s="24"/>
      <c r="BP1121" s="24"/>
      <c r="BQ1121" s="24"/>
      <c r="BR1121" s="24"/>
      <c r="BS1121" s="24"/>
      <c r="BT1121" s="24"/>
      <c r="BU1121" s="24"/>
      <c r="BV1121" s="24"/>
      <c r="BW1121" s="24"/>
      <c r="BX1121" s="24"/>
      <c r="BY1121" s="24"/>
      <c r="BZ1121" s="24"/>
      <c r="CA1121" s="24"/>
      <c r="CB1121" s="24"/>
      <c r="CC1121" s="24"/>
      <c r="CD1121" s="24"/>
      <c r="CE1121" s="24"/>
      <c r="CF1121" s="24"/>
    </row>
    <row r="1122" spans="47:84" x14ac:dyDescent="0.15">
      <c r="AU1122" s="24"/>
      <c r="AV1122" s="24"/>
      <c r="AW1122" s="24"/>
      <c r="AX1122" s="24"/>
      <c r="AY1122" s="24"/>
      <c r="AZ1122" s="24"/>
      <c r="BA1122" s="24"/>
      <c r="BB1122" s="24"/>
      <c r="BC1122" s="24"/>
      <c r="BD1122" s="24"/>
      <c r="BE1122" s="24"/>
      <c r="BF1122" s="24"/>
      <c r="BG1122" s="24"/>
      <c r="BH1122" s="24"/>
      <c r="BI1122" s="24"/>
      <c r="BJ1122" s="24"/>
      <c r="BK1122" s="24"/>
      <c r="BL1122" s="24"/>
      <c r="BM1122" s="24"/>
      <c r="BN1122" s="24"/>
      <c r="BO1122" s="24"/>
      <c r="BP1122" s="24"/>
      <c r="BQ1122" s="24"/>
      <c r="BR1122" s="24"/>
      <c r="BS1122" s="24"/>
      <c r="BT1122" s="24"/>
      <c r="BU1122" s="24"/>
      <c r="BV1122" s="24"/>
      <c r="BW1122" s="24"/>
      <c r="BX1122" s="24"/>
      <c r="BY1122" s="24"/>
      <c r="BZ1122" s="24"/>
      <c r="CA1122" s="24"/>
      <c r="CB1122" s="24"/>
      <c r="CC1122" s="24"/>
      <c r="CD1122" s="24"/>
      <c r="CE1122" s="24"/>
      <c r="CF1122" s="24"/>
    </row>
    <row r="1123" spans="47:84" x14ac:dyDescent="0.15">
      <c r="AU1123" s="24"/>
      <c r="AV1123" s="24"/>
      <c r="AW1123" s="24"/>
      <c r="AX1123" s="24"/>
      <c r="AY1123" s="24"/>
      <c r="AZ1123" s="24"/>
      <c r="BA1123" s="24"/>
      <c r="BB1123" s="24"/>
      <c r="BC1123" s="24"/>
      <c r="BD1123" s="24"/>
      <c r="BE1123" s="24"/>
      <c r="BF1123" s="24"/>
      <c r="BG1123" s="24"/>
      <c r="BH1123" s="24"/>
      <c r="BI1123" s="24"/>
      <c r="BJ1123" s="24"/>
      <c r="BK1123" s="24"/>
      <c r="BL1123" s="24"/>
      <c r="BM1123" s="24"/>
      <c r="BN1123" s="24"/>
      <c r="BO1123" s="24"/>
      <c r="BP1123" s="24"/>
      <c r="BQ1123" s="24"/>
      <c r="BR1123" s="24"/>
      <c r="BS1123" s="24"/>
      <c r="BT1123" s="24"/>
      <c r="BU1123" s="24"/>
      <c r="BV1123" s="24"/>
      <c r="BW1123" s="24"/>
      <c r="BX1123" s="24"/>
      <c r="BY1123" s="24"/>
      <c r="BZ1123" s="24"/>
      <c r="CA1123" s="24"/>
      <c r="CB1123" s="24"/>
      <c r="CC1123" s="24"/>
      <c r="CD1123" s="24"/>
      <c r="CE1123" s="24"/>
      <c r="CF1123" s="24"/>
    </row>
    <row r="1124" spans="47:84" x14ac:dyDescent="0.15">
      <c r="AU1124" s="24"/>
      <c r="AV1124" s="24"/>
      <c r="AW1124" s="24"/>
      <c r="AX1124" s="24"/>
      <c r="AY1124" s="24"/>
      <c r="AZ1124" s="24"/>
      <c r="BA1124" s="24"/>
      <c r="BB1124" s="24"/>
      <c r="BC1124" s="24"/>
      <c r="BD1124" s="24"/>
      <c r="BE1124" s="24"/>
      <c r="BF1124" s="24"/>
      <c r="BG1124" s="24"/>
      <c r="BH1124" s="24"/>
      <c r="BI1124" s="24"/>
      <c r="BJ1124" s="24"/>
      <c r="BK1124" s="24"/>
      <c r="BL1124" s="24"/>
      <c r="BM1124" s="24"/>
      <c r="BN1124" s="24"/>
      <c r="BO1124" s="24"/>
      <c r="BP1124" s="24"/>
      <c r="BQ1124" s="24"/>
      <c r="BR1124" s="24"/>
      <c r="BS1124" s="24"/>
      <c r="BT1124" s="24"/>
      <c r="BU1124" s="24"/>
      <c r="BV1124" s="24"/>
      <c r="BW1124" s="24"/>
      <c r="BX1124" s="24"/>
      <c r="BY1124" s="24"/>
      <c r="BZ1124" s="24"/>
      <c r="CA1124" s="24"/>
      <c r="CB1124" s="24"/>
      <c r="CC1124" s="24"/>
      <c r="CD1124" s="24"/>
      <c r="CE1124" s="24"/>
      <c r="CF1124" s="24"/>
    </row>
    <row r="1125" spans="47:84" x14ac:dyDescent="0.15">
      <c r="AU1125" s="24"/>
      <c r="AV1125" s="24"/>
      <c r="AW1125" s="24"/>
      <c r="AX1125" s="24"/>
      <c r="AY1125" s="24"/>
      <c r="AZ1125" s="24"/>
      <c r="BA1125" s="24"/>
      <c r="BB1125" s="24"/>
      <c r="BC1125" s="24"/>
      <c r="BD1125" s="24"/>
      <c r="BE1125" s="24"/>
      <c r="BF1125" s="24"/>
      <c r="BG1125" s="24"/>
      <c r="BH1125" s="24"/>
      <c r="BI1125" s="24"/>
      <c r="BJ1125" s="24"/>
      <c r="BK1125" s="24"/>
      <c r="BL1125" s="24"/>
      <c r="BM1125" s="24"/>
      <c r="BN1125" s="24"/>
      <c r="BO1125" s="24"/>
      <c r="BP1125" s="24"/>
      <c r="BQ1125" s="24"/>
      <c r="BR1125" s="24"/>
      <c r="BS1125" s="24"/>
      <c r="BT1125" s="24"/>
      <c r="BU1125" s="24"/>
      <c r="BV1125" s="24"/>
      <c r="BW1125" s="24"/>
      <c r="BX1125" s="24"/>
      <c r="BY1125" s="24"/>
      <c r="BZ1125" s="24"/>
      <c r="CA1125" s="24"/>
      <c r="CB1125" s="24"/>
      <c r="CC1125" s="24"/>
      <c r="CD1125" s="24"/>
      <c r="CE1125" s="24"/>
      <c r="CF1125" s="24"/>
    </row>
    <row r="1126" spans="47:84" x14ac:dyDescent="0.15">
      <c r="AU1126" s="24"/>
      <c r="AV1126" s="24"/>
      <c r="AW1126" s="24"/>
      <c r="AX1126" s="24"/>
      <c r="AY1126" s="24"/>
      <c r="AZ1126" s="24"/>
      <c r="BA1126" s="24"/>
      <c r="BB1126" s="24"/>
      <c r="BC1126" s="24"/>
      <c r="BD1126" s="24"/>
      <c r="BE1126" s="24"/>
      <c r="BF1126" s="24"/>
      <c r="BG1126" s="24"/>
      <c r="BH1126" s="24"/>
      <c r="BI1126" s="24"/>
      <c r="BJ1126" s="24"/>
      <c r="BK1126" s="24"/>
      <c r="BL1126" s="24"/>
      <c r="BM1126" s="24"/>
      <c r="BN1126" s="24"/>
      <c r="BO1126" s="24"/>
      <c r="BP1126" s="24"/>
      <c r="BQ1126" s="24"/>
      <c r="BR1126" s="24"/>
      <c r="BS1126" s="24"/>
      <c r="BT1126" s="24"/>
      <c r="BU1126" s="24"/>
      <c r="BV1126" s="24"/>
      <c r="BW1126" s="24"/>
      <c r="BX1126" s="24"/>
      <c r="BY1126" s="24"/>
      <c r="BZ1126" s="24"/>
      <c r="CA1126" s="24"/>
      <c r="CB1126" s="24"/>
      <c r="CC1126" s="24"/>
      <c r="CD1126" s="24"/>
      <c r="CE1126" s="24"/>
      <c r="CF1126" s="24"/>
    </row>
    <row r="1127" spans="47:84" x14ac:dyDescent="0.15">
      <c r="AU1127" s="24"/>
      <c r="AV1127" s="24"/>
      <c r="AW1127" s="24"/>
      <c r="AX1127" s="24"/>
      <c r="AY1127" s="24"/>
      <c r="AZ1127" s="24"/>
      <c r="BA1127" s="24"/>
      <c r="BB1127" s="24"/>
      <c r="BC1127" s="24"/>
      <c r="BD1127" s="24"/>
      <c r="BE1127" s="24"/>
      <c r="BF1127" s="24"/>
      <c r="BG1127" s="24"/>
      <c r="BH1127" s="24"/>
      <c r="BI1127" s="24"/>
      <c r="BJ1127" s="24"/>
      <c r="BK1127" s="24"/>
      <c r="BL1127" s="24"/>
      <c r="BM1127" s="24"/>
      <c r="BN1127" s="24"/>
      <c r="BO1127" s="24"/>
      <c r="BP1127" s="24"/>
      <c r="BQ1127" s="24"/>
      <c r="BR1127" s="24"/>
      <c r="BS1127" s="24"/>
      <c r="BT1127" s="24"/>
      <c r="BU1127" s="24"/>
      <c r="BV1127" s="24"/>
      <c r="BW1127" s="24"/>
      <c r="BX1127" s="24"/>
      <c r="BY1127" s="24"/>
      <c r="BZ1127" s="24"/>
      <c r="CA1127" s="24"/>
      <c r="CB1127" s="24"/>
      <c r="CC1127" s="24"/>
      <c r="CD1127" s="24"/>
      <c r="CE1127" s="24"/>
      <c r="CF1127" s="24"/>
    </row>
    <row r="1128" spans="47:84" x14ac:dyDescent="0.15">
      <c r="AU1128" s="24"/>
      <c r="AV1128" s="24"/>
      <c r="AW1128" s="24"/>
      <c r="AX1128" s="24"/>
      <c r="AY1128" s="24"/>
      <c r="AZ1128" s="24"/>
      <c r="BA1128" s="24"/>
      <c r="BB1128" s="24"/>
      <c r="BC1128" s="24"/>
      <c r="BD1128" s="24"/>
      <c r="BE1128" s="24"/>
      <c r="BF1128" s="24"/>
      <c r="BG1128" s="24"/>
      <c r="BH1128" s="24"/>
      <c r="BI1128" s="24"/>
      <c r="BJ1128" s="24"/>
      <c r="BK1128" s="24"/>
      <c r="BL1128" s="24"/>
      <c r="BM1128" s="24"/>
      <c r="BN1128" s="24"/>
      <c r="BO1128" s="24"/>
      <c r="BP1128" s="24"/>
      <c r="BQ1128" s="24"/>
      <c r="BR1128" s="24"/>
      <c r="BS1128" s="24"/>
      <c r="BT1128" s="24"/>
      <c r="BU1128" s="24"/>
      <c r="BV1128" s="24"/>
      <c r="BW1128" s="24"/>
      <c r="BX1128" s="24"/>
      <c r="BY1128" s="24"/>
      <c r="BZ1128" s="24"/>
      <c r="CA1128" s="24"/>
      <c r="CB1128" s="24"/>
      <c r="CC1128" s="24"/>
      <c r="CD1128" s="24"/>
      <c r="CE1128" s="24"/>
      <c r="CF1128" s="24"/>
    </row>
    <row r="1129" spans="47:84" x14ac:dyDescent="0.15">
      <c r="AU1129" s="24"/>
      <c r="AV1129" s="24"/>
      <c r="AW1129" s="24"/>
      <c r="AX1129" s="24"/>
      <c r="AY1129" s="24"/>
      <c r="AZ1129" s="24"/>
      <c r="BA1129" s="24"/>
      <c r="BB1129" s="24"/>
      <c r="BC1129" s="24"/>
      <c r="BD1129" s="24"/>
      <c r="BE1129" s="24"/>
      <c r="BF1129" s="24"/>
      <c r="BG1129" s="24"/>
      <c r="BH1129" s="24"/>
      <c r="BI1129" s="24"/>
      <c r="BJ1129" s="24"/>
      <c r="BK1129" s="24"/>
      <c r="BL1129" s="24"/>
      <c r="BM1129" s="24"/>
      <c r="BN1129" s="24"/>
      <c r="BO1129" s="24"/>
      <c r="BP1129" s="24"/>
      <c r="BQ1129" s="24"/>
      <c r="BR1129" s="24"/>
      <c r="BS1129" s="24"/>
      <c r="BT1129" s="24"/>
      <c r="BU1129" s="24"/>
      <c r="BV1129" s="24"/>
      <c r="BW1129" s="24"/>
      <c r="BX1129" s="24"/>
      <c r="BY1129" s="24"/>
      <c r="BZ1129" s="24"/>
      <c r="CA1129" s="24"/>
      <c r="CB1129" s="24"/>
      <c r="CC1129" s="24"/>
      <c r="CD1129" s="24"/>
      <c r="CE1129" s="24"/>
      <c r="CF1129" s="24"/>
    </row>
    <row r="1130" spans="47:84" x14ac:dyDescent="0.15">
      <c r="AU1130" s="24"/>
      <c r="AV1130" s="24"/>
      <c r="AW1130" s="24"/>
      <c r="AX1130" s="24"/>
      <c r="AY1130" s="24"/>
      <c r="AZ1130" s="24"/>
      <c r="BA1130" s="24"/>
      <c r="BB1130" s="24"/>
      <c r="BC1130" s="24"/>
      <c r="BD1130" s="24"/>
      <c r="BE1130" s="24"/>
      <c r="BF1130" s="24"/>
      <c r="BG1130" s="24"/>
      <c r="BH1130" s="24"/>
      <c r="BI1130" s="24"/>
      <c r="BJ1130" s="24"/>
      <c r="BK1130" s="24"/>
      <c r="BL1130" s="24"/>
      <c r="BM1130" s="24"/>
      <c r="BN1130" s="24"/>
      <c r="BO1130" s="24"/>
      <c r="BP1130" s="24"/>
      <c r="BQ1130" s="24"/>
      <c r="BR1130" s="24"/>
      <c r="BS1130" s="24"/>
      <c r="BT1130" s="24"/>
      <c r="BU1130" s="24"/>
      <c r="BV1130" s="24"/>
      <c r="BW1130" s="24"/>
      <c r="BX1130" s="24"/>
      <c r="BY1130" s="24"/>
      <c r="BZ1130" s="24"/>
      <c r="CA1130" s="24"/>
      <c r="CB1130" s="24"/>
      <c r="CC1130" s="24"/>
      <c r="CD1130" s="24"/>
      <c r="CE1130" s="24"/>
      <c r="CF1130" s="24"/>
    </row>
    <row r="1131" spans="47:84" x14ac:dyDescent="0.15">
      <c r="AU1131" s="24"/>
      <c r="AV1131" s="24"/>
      <c r="AW1131" s="24"/>
      <c r="AX1131" s="24"/>
      <c r="AY1131" s="24"/>
      <c r="AZ1131" s="24"/>
      <c r="BA1131" s="24"/>
      <c r="BB1131" s="24"/>
      <c r="BC1131" s="24"/>
      <c r="BD1131" s="24"/>
      <c r="BE1131" s="24"/>
      <c r="BF1131" s="24"/>
      <c r="BG1131" s="24"/>
      <c r="BH1131" s="24"/>
      <c r="BI1131" s="24"/>
      <c r="BJ1131" s="24"/>
      <c r="BK1131" s="24"/>
      <c r="BL1131" s="24"/>
      <c r="BM1131" s="24"/>
      <c r="BN1131" s="24"/>
      <c r="BO1131" s="24"/>
      <c r="BP1131" s="24"/>
      <c r="BQ1131" s="24"/>
      <c r="BR1131" s="24"/>
      <c r="BS1131" s="24"/>
      <c r="BT1131" s="24"/>
      <c r="BU1131" s="24"/>
      <c r="BV1131" s="24"/>
      <c r="BW1131" s="24"/>
      <c r="BX1131" s="24"/>
      <c r="BY1131" s="24"/>
      <c r="BZ1131" s="24"/>
      <c r="CA1131" s="24"/>
      <c r="CB1131" s="24"/>
      <c r="CC1131" s="24"/>
      <c r="CD1131" s="24"/>
      <c r="CE1131" s="24"/>
      <c r="CF1131" s="24"/>
    </row>
    <row r="1132" spans="47:84" x14ac:dyDescent="0.15">
      <c r="AU1132" s="24"/>
      <c r="AV1132" s="24"/>
      <c r="AW1132" s="24"/>
      <c r="AX1132" s="24"/>
      <c r="AY1132" s="24"/>
      <c r="AZ1132" s="24"/>
      <c r="BA1132" s="24"/>
      <c r="BB1132" s="24"/>
      <c r="BC1132" s="24"/>
      <c r="BD1132" s="24"/>
      <c r="BE1132" s="24"/>
      <c r="BF1132" s="24"/>
      <c r="BG1132" s="24"/>
      <c r="BH1132" s="24"/>
      <c r="BI1132" s="24"/>
      <c r="BJ1132" s="24"/>
      <c r="BK1132" s="24"/>
      <c r="BL1132" s="24"/>
      <c r="BM1132" s="24"/>
      <c r="BN1132" s="24"/>
      <c r="BO1132" s="24"/>
      <c r="BP1132" s="24"/>
      <c r="BQ1132" s="24"/>
      <c r="BR1132" s="24"/>
      <c r="BS1132" s="24"/>
      <c r="BT1132" s="24"/>
      <c r="BU1132" s="24"/>
      <c r="BV1132" s="24"/>
      <c r="BW1132" s="24"/>
      <c r="BX1132" s="24"/>
      <c r="BY1132" s="24"/>
      <c r="BZ1132" s="24"/>
      <c r="CA1132" s="24"/>
      <c r="CB1132" s="24"/>
      <c r="CC1132" s="24"/>
      <c r="CD1132" s="24"/>
      <c r="CE1132" s="24"/>
      <c r="CF1132" s="24"/>
    </row>
    <row r="1133" spans="47:84" x14ac:dyDescent="0.15">
      <c r="AU1133" s="24"/>
      <c r="AV1133" s="24"/>
      <c r="AW1133" s="24"/>
      <c r="AX1133" s="24"/>
      <c r="AY1133" s="24"/>
      <c r="AZ1133" s="24"/>
      <c r="BA1133" s="24"/>
      <c r="BB1133" s="24"/>
      <c r="BC1133" s="24"/>
      <c r="BD1133" s="24"/>
      <c r="BE1133" s="24"/>
      <c r="BF1133" s="24"/>
      <c r="BG1133" s="24"/>
      <c r="BH1133" s="24"/>
      <c r="BI1133" s="24"/>
      <c r="BJ1133" s="24"/>
      <c r="BK1133" s="24"/>
      <c r="BL1133" s="24"/>
      <c r="BM1133" s="24"/>
      <c r="BN1133" s="24"/>
      <c r="BO1133" s="24"/>
      <c r="BP1133" s="24"/>
      <c r="BQ1133" s="24"/>
      <c r="BR1133" s="24"/>
      <c r="BS1133" s="24"/>
      <c r="BT1133" s="24"/>
      <c r="BU1133" s="24"/>
      <c r="BV1133" s="24"/>
      <c r="BW1133" s="24"/>
      <c r="BX1133" s="24"/>
      <c r="BY1133" s="24"/>
      <c r="BZ1133" s="24"/>
      <c r="CA1133" s="24"/>
      <c r="CB1133" s="24"/>
      <c r="CC1133" s="24"/>
      <c r="CD1133" s="24"/>
      <c r="CE1133" s="24"/>
      <c r="CF1133" s="24"/>
    </row>
    <row r="1134" spans="47:84" x14ac:dyDescent="0.15">
      <c r="AU1134" s="24"/>
      <c r="AV1134" s="24"/>
      <c r="AW1134" s="24"/>
      <c r="AX1134" s="24"/>
      <c r="AY1134" s="24"/>
      <c r="AZ1134" s="24"/>
      <c r="BA1134" s="24"/>
      <c r="BB1134" s="24"/>
      <c r="BC1134" s="24"/>
      <c r="BD1134" s="24"/>
      <c r="BE1134" s="24"/>
      <c r="BF1134" s="24"/>
      <c r="BG1134" s="24"/>
      <c r="BH1134" s="24"/>
      <c r="BI1134" s="24"/>
      <c r="BJ1134" s="24"/>
      <c r="BK1134" s="24"/>
      <c r="BL1134" s="24"/>
      <c r="BM1134" s="24"/>
      <c r="BN1134" s="24"/>
      <c r="BO1134" s="24"/>
      <c r="BP1134" s="24"/>
      <c r="BQ1134" s="24"/>
      <c r="BR1134" s="24"/>
      <c r="BS1134" s="24"/>
      <c r="BT1134" s="24"/>
      <c r="BU1134" s="24"/>
      <c r="BV1134" s="24"/>
      <c r="BW1134" s="24"/>
      <c r="BX1134" s="24"/>
      <c r="BY1134" s="24"/>
      <c r="BZ1134" s="24"/>
      <c r="CA1134" s="24"/>
      <c r="CB1134" s="24"/>
      <c r="CC1134" s="24"/>
      <c r="CD1134" s="24"/>
      <c r="CE1134" s="24"/>
      <c r="CF1134" s="24"/>
    </row>
    <row r="1135" spans="47:84" x14ac:dyDescent="0.15">
      <c r="AU1135" s="24"/>
      <c r="AV1135" s="24"/>
      <c r="AW1135" s="24"/>
      <c r="AX1135" s="24"/>
      <c r="AY1135" s="24"/>
      <c r="AZ1135" s="24"/>
      <c r="BA1135" s="24"/>
      <c r="BB1135" s="24"/>
      <c r="BC1135" s="24"/>
      <c r="BD1135" s="24"/>
      <c r="BE1135" s="24"/>
      <c r="BF1135" s="24"/>
      <c r="BG1135" s="24"/>
      <c r="BH1135" s="24"/>
      <c r="BI1135" s="24"/>
      <c r="BJ1135" s="24"/>
      <c r="BK1135" s="24"/>
      <c r="BL1135" s="24"/>
      <c r="BM1135" s="24"/>
      <c r="BN1135" s="24"/>
      <c r="BO1135" s="24"/>
      <c r="BP1135" s="24"/>
      <c r="BQ1135" s="24"/>
      <c r="BR1135" s="24"/>
      <c r="BS1135" s="24"/>
      <c r="BT1135" s="24"/>
      <c r="BU1135" s="24"/>
      <c r="BV1135" s="24"/>
      <c r="BW1135" s="24"/>
      <c r="BX1135" s="24"/>
      <c r="BY1135" s="24"/>
      <c r="BZ1135" s="24"/>
      <c r="CA1135" s="24"/>
      <c r="CB1135" s="24"/>
      <c r="CC1135" s="24"/>
      <c r="CD1135" s="24"/>
      <c r="CE1135" s="24"/>
      <c r="CF1135" s="24"/>
    </row>
    <row r="1136" spans="47:84" x14ac:dyDescent="0.15">
      <c r="AU1136" s="24"/>
      <c r="AV1136" s="24"/>
      <c r="AW1136" s="24"/>
      <c r="AX1136" s="24"/>
      <c r="AY1136" s="24"/>
      <c r="AZ1136" s="24"/>
      <c r="BA1136" s="24"/>
      <c r="BB1136" s="24"/>
      <c r="BC1136" s="24"/>
      <c r="BD1136" s="24"/>
      <c r="BE1136" s="24"/>
      <c r="BF1136" s="24"/>
      <c r="BG1136" s="24"/>
      <c r="BH1136" s="24"/>
      <c r="BI1136" s="24"/>
      <c r="BJ1136" s="24"/>
      <c r="BK1136" s="24"/>
      <c r="BL1136" s="24"/>
      <c r="BM1136" s="24"/>
      <c r="BN1136" s="24"/>
      <c r="BO1136" s="24"/>
      <c r="BP1136" s="24"/>
      <c r="BQ1136" s="24"/>
      <c r="BR1136" s="24"/>
      <c r="BS1136" s="24"/>
      <c r="BT1136" s="24"/>
      <c r="BU1136" s="24"/>
      <c r="BV1136" s="24"/>
      <c r="BW1136" s="24"/>
      <c r="BX1136" s="24"/>
      <c r="BY1136" s="24"/>
      <c r="BZ1136" s="24"/>
      <c r="CA1136" s="24"/>
      <c r="CB1136" s="24"/>
      <c r="CC1136" s="24"/>
      <c r="CD1136" s="24"/>
      <c r="CE1136" s="24"/>
      <c r="CF1136" s="24"/>
    </row>
    <row r="1137" spans="47:84" x14ac:dyDescent="0.15">
      <c r="AU1137" s="24"/>
      <c r="AV1137" s="24"/>
      <c r="AW1137" s="24"/>
      <c r="AX1137" s="24"/>
      <c r="AY1137" s="24"/>
      <c r="AZ1137" s="24"/>
      <c r="BA1137" s="24"/>
      <c r="BB1137" s="24"/>
      <c r="BC1137" s="24"/>
      <c r="BD1137" s="24"/>
      <c r="BE1137" s="24"/>
      <c r="BF1137" s="24"/>
      <c r="BG1137" s="24"/>
      <c r="BH1137" s="24"/>
      <c r="BI1137" s="24"/>
      <c r="BJ1137" s="24"/>
      <c r="BK1137" s="24"/>
      <c r="BL1137" s="24"/>
      <c r="BM1137" s="24"/>
      <c r="BN1137" s="24"/>
      <c r="BO1137" s="24"/>
      <c r="BP1137" s="24"/>
      <c r="BQ1137" s="24"/>
      <c r="BR1137" s="24"/>
      <c r="BS1137" s="24"/>
      <c r="BT1137" s="24"/>
      <c r="BU1137" s="24"/>
      <c r="BV1137" s="24"/>
      <c r="BW1137" s="24"/>
      <c r="BX1137" s="24"/>
      <c r="BY1137" s="24"/>
      <c r="BZ1137" s="24"/>
      <c r="CA1137" s="24"/>
      <c r="CB1137" s="24"/>
      <c r="CC1137" s="24"/>
      <c r="CD1137" s="24"/>
      <c r="CE1137" s="24"/>
      <c r="CF1137" s="24"/>
    </row>
    <row r="1138" spans="47:84" x14ac:dyDescent="0.15">
      <c r="AU1138" s="24"/>
      <c r="AV1138" s="24"/>
      <c r="AW1138" s="24"/>
      <c r="AX1138" s="24"/>
      <c r="AY1138" s="24"/>
      <c r="AZ1138" s="24"/>
      <c r="BA1138" s="24"/>
      <c r="BB1138" s="24"/>
      <c r="BC1138" s="24"/>
      <c r="BD1138" s="24"/>
      <c r="BE1138" s="24"/>
      <c r="BF1138" s="24"/>
      <c r="BG1138" s="24"/>
      <c r="BH1138" s="24"/>
      <c r="BI1138" s="24"/>
      <c r="BJ1138" s="24"/>
      <c r="BK1138" s="24"/>
      <c r="BL1138" s="24"/>
      <c r="BM1138" s="24"/>
      <c r="BN1138" s="24"/>
      <c r="BO1138" s="24"/>
      <c r="BP1138" s="24"/>
      <c r="BQ1138" s="24"/>
      <c r="BR1138" s="24"/>
      <c r="BS1138" s="24"/>
      <c r="BT1138" s="24"/>
      <c r="BU1138" s="24"/>
      <c r="BV1138" s="24"/>
      <c r="BW1138" s="24"/>
      <c r="BX1138" s="24"/>
      <c r="BY1138" s="24"/>
      <c r="BZ1138" s="24"/>
      <c r="CA1138" s="24"/>
      <c r="CB1138" s="24"/>
      <c r="CC1138" s="24"/>
      <c r="CD1138" s="24"/>
      <c r="CE1138" s="24"/>
      <c r="CF1138" s="24"/>
    </row>
    <row r="1139" spans="47:84" x14ac:dyDescent="0.15">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c r="CF1139" s="24"/>
    </row>
    <row r="1140" spans="47:84" x14ac:dyDescent="0.15">
      <c r="AU1140" s="24"/>
      <c r="AV1140" s="24"/>
      <c r="AW1140" s="24"/>
      <c r="AX1140" s="24"/>
      <c r="AY1140" s="24"/>
      <c r="AZ1140" s="24"/>
      <c r="BA1140" s="24"/>
      <c r="BB1140" s="24"/>
      <c r="BC1140" s="24"/>
      <c r="BD1140" s="24"/>
      <c r="BE1140" s="24"/>
      <c r="BF1140" s="24"/>
      <c r="BG1140" s="24"/>
      <c r="BH1140" s="24"/>
      <c r="BI1140" s="24"/>
      <c r="BJ1140" s="24"/>
      <c r="BK1140" s="24"/>
      <c r="BL1140" s="24"/>
      <c r="BM1140" s="24"/>
      <c r="BN1140" s="24"/>
      <c r="BO1140" s="24"/>
      <c r="BP1140" s="24"/>
      <c r="BQ1140" s="24"/>
      <c r="BR1140" s="24"/>
      <c r="BS1140" s="24"/>
      <c r="BT1140" s="24"/>
      <c r="BU1140" s="24"/>
      <c r="BV1140" s="24"/>
      <c r="BW1140" s="24"/>
      <c r="BX1140" s="24"/>
      <c r="BY1140" s="24"/>
      <c r="BZ1140" s="24"/>
      <c r="CA1140" s="24"/>
      <c r="CB1140" s="24"/>
      <c r="CC1140" s="24"/>
      <c r="CD1140" s="24"/>
      <c r="CE1140" s="24"/>
      <c r="CF1140" s="24"/>
    </row>
    <row r="1141" spans="47:84" x14ac:dyDescent="0.15">
      <c r="AU1141" s="24"/>
      <c r="AV1141" s="24"/>
      <c r="AW1141" s="24"/>
      <c r="AX1141" s="24"/>
      <c r="AY1141" s="24"/>
      <c r="AZ1141" s="24"/>
      <c r="BA1141" s="24"/>
      <c r="BB1141" s="24"/>
      <c r="BC1141" s="24"/>
      <c r="BD1141" s="24"/>
      <c r="BE1141" s="24"/>
      <c r="BF1141" s="24"/>
      <c r="BG1141" s="24"/>
      <c r="BH1141" s="24"/>
      <c r="BI1141" s="24"/>
      <c r="BJ1141" s="24"/>
      <c r="BK1141" s="24"/>
      <c r="BL1141" s="24"/>
      <c r="BM1141" s="24"/>
      <c r="BN1141" s="24"/>
      <c r="BO1141" s="24"/>
      <c r="BP1141" s="24"/>
      <c r="BQ1141" s="24"/>
      <c r="BR1141" s="24"/>
      <c r="BS1141" s="24"/>
      <c r="BT1141" s="24"/>
      <c r="BU1141" s="24"/>
      <c r="BV1141" s="24"/>
      <c r="BW1141" s="24"/>
      <c r="BX1141" s="24"/>
      <c r="BY1141" s="24"/>
      <c r="BZ1141" s="24"/>
      <c r="CA1141" s="24"/>
      <c r="CB1141" s="24"/>
      <c r="CC1141" s="24"/>
      <c r="CD1141" s="24"/>
      <c r="CE1141" s="24"/>
      <c r="CF1141" s="24"/>
    </row>
    <row r="1142" spans="47:84" x14ac:dyDescent="0.15">
      <c r="AU1142" s="24"/>
      <c r="AV1142" s="24"/>
      <c r="AW1142" s="24"/>
      <c r="AX1142" s="24"/>
      <c r="AY1142" s="24"/>
      <c r="AZ1142" s="24"/>
      <c r="BA1142" s="24"/>
      <c r="BB1142" s="24"/>
      <c r="BC1142" s="24"/>
      <c r="BD1142" s="24"/>
      <c r="BE1142" s="24"/>
      <c r="BF1142" s="24"/>
      <c r="BG1142" s="24"/>
      <c r="BH1142" s="24"/>
      <c r="BI1142" s="24"/>
      <c r="BJ1142" s="24"/>
      <c r="BK1142" s="24"/>
      <c r="BL1142" s="24"/>
      <c r="BM1142" s="24"/>
      <c r="BN1142" s="24"/>
      <c r="BO1142" s="24"/>
      <c r="BP1142" s="24"/>
      <c r="BQ1142" s="24"/>
      <c r="BR1142" s="24"/>
      <c r="BS1142" s="24"/>
      <c r="BT1142" s="24"/>
      <c r="BU1142" s="24"/>
      <c r="BV1142" s="24"/>
      <c r="BW1142" s="24"/>
      <c r="BX1142" s="24"/>
      <c r="BY1142" s="24"/>
      <c r="BZ1142" s="24"/>
      <c r="CA1142" s="24"/>
      <c r="CB1142" s="24"/>
      <c r="CC1142" s="24"/>
      <c r="CD1142" s="24"/>
      <c r="CE1142" s="24"/>
      <c r="CF1142" s="24"/>
    </row>
    <row r="1143" spans="47:84" x14ac:dyDescent="0.15">
      <c r="AU1143" s="24"/>
      <c r="AV1143" s="24"/>
      <c r="AW1143" s="24"/>
      <c r="AX1143" s="24"/>
      <c r="AY1143" s="24"/>
      <c r="AZ1143" s="24"/>
      <c r="BA1143" s="24"/>
      <c r="BB1143" s="24"/>
      <c r="BC1143" s="24"/>
      <c r="BD1143" s="24"/>
      <c r="BE1143" s="24"/>
      <c r="BF1143" s="24"/>
      <c r="BG1143" s="24"/>
      <c r="BH1143" s="24"/>
      <c r="BI1143" s="24"/>
      <c r="BJ1143" s="24"/>
      <c r="BK1143" s="24"/>
      <c r="BL1143" s="24"/>
      <c r="BM1143" s="24"/>
      <c r="BN1143" s="24"/>
      <c r="BO1143" s="24"/>
      <c r="BP1143" s="24"/>
      <c r="BQ1143" s="24"/>
      <c r="BR1143" s="24"/>
      <c r="BS1143" s="24"/>
      <c r="BT1143" s="24"/>
      <c r="BU1143" s="24"/>
      <c r="BV1143" s="24"/>
      <c r="BW1143" s="24"/>
      <c r="BX1143" s="24"/>
      <c r="BY1143" s="24"/>
      <c r="BZ1143" s="24"/>
      <c r="CA1143" s="24"/>
      <c r="CB1143" s="24"/>
      <c r="CC1143" s="24"/>
      <c r="CD1143" s="24"/>
      <c r="CE1143" s="24"/>
      <c r="CF1143" s="24"/>
    </row>
    <row r="1144" spans="47:84" x14ac:dyDescent="0.15">
      <c r="AU1144" s="24"/>
      <c r="AV1144" s="24"/>
      <c r="AW1144" s="24"/>
      <c r="AX1144" s="24"/>
      <c r="AY1144" s="24"/>
      <c r="AZ1144" s="24"/>
      <c r="BA1144" s="24"/>
      <c r="BB1144" s="24"/>
      <c r="BC1144" s="24"/>
      <c r="BD1144" s="24"/>
      <c r="BE1144" s="24"/>
      <c r="BF1144" s="24"/>
      <c r="BG1144" s="24"/>
      <c r="BH1144" s="24"/>
      <c r="BI1144" s="24"/>
      <c r="BJ1144" s="24"/>
      <c r="BK1144" s="24"/>
      <c r="BL1144" s="24"/>
      <c r="BM1144" s="24"/>
      <c r="BN1144" s="24"/>
      <c r="BO1144" s="24"/>
      <c r="BP1144" s="24"/>
      <c r="BQ1144" s="24"/>
      <c r="BR1144" s="24"/>
      <c r="BS1144" s="24"/>
      <c r="BT1144" s="24"/>
      <c r="BU1144" s="24"/>
      <c r="BV1144" s="24"/>
      <c r="BW1144" s="24"/>
      <c r="BX1144" s="24"/>
      <c r="BY1144" s="24"/>
      <c r="BZ1144" s="24"/>
      <c r="CA1144" s="24"/>
      <c r="CB1144" s="24"/>
      <c r="CC1144" s="24"/>
      <c r="CD1144" s="24"/>
      <c r="CE1144" s="24"/>
      <c r="CF1144" s="24"/>
    </row>
    <row r="1145" spans="47:84" x14ac:dyDescent="0.15">
      <c r="AU1145" s="24"/>
      <c r="AV1145" s="24"/>
      <c r="AW1145" s="24"/>
      <c r="AX1145" s="24"/>
      <c r="AY1145" s="24"/>
      <c r="AZ1145" s="24"/>
      <c r="BA1145" s="24"/>
      <c r="BB1145" s="24"/>
      <c r="BC1145" s="24"/>
      <c r="BD1145" s="24"/>
      <c r="BE1145" s="24"/>
      <c r="BF1145" s="24"/>
      <c r="BG1145" s="24"/>
      <c r="BH1145" s="24"/>
      <c r="BI1145" s="24"/>
      <c r="BJ1145" s="24"/>
      <c r="BK1145" s="24"/>
      <c r="BL1145" s="24"/>
      <c r="BM1145" s="24"/>
      <c r="BN1145" s="24"/>
      <c r="BO1145" s="24"/>
      <c r="BP1145" s="24"/>
      <c r="BQ1145" s="24"/>
      <c r="BR1145" s="24"/>
      <c r="BS1145" s="24"/>
      <c r="BT1145" s="24"/>
      <c r="BU1145" s="24"/>
      <c r="BV1145" s="24"/>
      <c r="BW1145" s="24"/>
      <c r="BX1145" s="24"/>
      <c r="BY1145" s="24"/>
      <c r="BZ1145" s="24"/>
      <c r="CA1145" s="24"/>
      <c r="CB1145" s="24"/>
      <c r="CC1145" s="24"/>
      <c r="CD1145" s="24"/>
      <c r="CE1145" s="24"/>
      <c r="CF1145" s="24"/>
    </row>
    <row r="1146" spans="47:84" x14ac:dyDescent="0.15">
      <c r="AU1146" s="24"/>
      <c r="AV1146" s="24"/>
      <c r="AW1146" s="24"/>
      <c r="AX1146" s="24"/>
      <c r="AY1146" s="24"/>
      <c r="AZ1146" s="24"/>
      <c r="BA1146" s="24"/>
      <c r="BB1146" s="24"/>
      <c r="BC1146" s="24"/>
      <c r="BD1146" s="24"/>
      <c r="BE1146" s="24"/>
      <c r="BF1146" s="24"/>
      <c r="BG1146" s="24"/>
      <c r="BH1146" s="24"/>
      <c r="BI1146" s="24"/>
      <c r="BJ1146" s="24"/>
      <c r="BK1146" s="24"/>
      <c r="BL1146" s="24"/>
      <c r="BM1146" s="24"/>
      <c r="BN1146" s="24"/>
      <c r="BO1146" s="24"/>
      <c r="BP1146" s="24"/>
      <c r="BQ1146" s="24"/>
      <c r="BR1146" s="24"/>
      <c r="BS1146" s="24"/>
      <c r="BT1146" s="24"/>
      <c r="BU1146" s="24"/>
      <c r="BV1146" s="24"/>
      <c r="BW1146" s="24"/>
      <c r="BX1146" s="24"/>
      <c r="BY1146" s="24"/>
      <c r="BZ1146" s="24"/>
      <c r="CA1146" s="24"/>
      <c r="CB1146" s="24"/>
      <c r="CC1146" s="24"/>
      <c r="CD1146" s="24"/>
      <c r="CE1146" s="24"/>
      <c r="CF1146" s="24"/>
    </row>
    <row r="1147" spans="47:84" x14ac:dyDescent="0.15">
      <c r="AU1147" s="24"/>
      <c r="AV1147" s="24"/>
      <c r="AW1147" s="24"/>
      <c r="AX1147" s="24"/>
      <c r="AY1147" s="24"/>
      <c r="AZ1147" s="24"/>
      <c r="BA1147" s="24"/>
      <c r="BB1147" s="24"/>
      <c r="BC1147" s="24"/>
      <c r="BD1147" s="24"/>
      <c r="BE1147" s="24"/>
      <c r="BF1147" s="24"/>
      <c r="BG1147" s="24"/>
      <c r="BH1147" s="24"/>
      <c r="BI1147" s="24"/>
      <c r="BJ1147" s="24"/>
      <c r="BK1147" s="24"/>
      <c r="BL1147" s="24"/>
      <c r="BM1147" s="24"/>
      <c r="BN1147" s="24"/>
      <c r="BO1147" s="24"/>
      <c r="BP1147" s="24"/>
      <c r="BQ1147" s="24"/>
      <c r="BR1147" s="24"/>
      <c r="BS1147" s="24"/>
      <c r="BT1147" s="24"/>
      <c r="BU1147" s="24"/>
      <c r="BV1147" s="24"/>
      <c r="BW1147" s="24"/>
      <c r="BX1147" s="24"/>
      <c r="BY1147" s="24"/>
      <c r="BZ1147" s="24"/>
      <c r="CA1147" s="24"/>
      <c r="CB1147" s="24"/>
      <c r="CC1147" s="24"/>
      <c r="CD1147" s="24"/>
      <c r="CE1147" s="24"/>
      <c r="CF1147" s="24"/>
    </row>
    <row r="1148" spans="47:84" x14ac:dyDescent="0.15">
      <c r="AU1148" s="24"/>
      <c r="AV1148" s="24"/>
      <c r="AW1148" s="24"/>
      <c r="AX1148" s="24"/>
      <c r="AY1148" s="24"/>
      <c r="AZ1148" s="24"/>
      <c r="BA1148" s="24"/>
      <c r="BB1148" s="24"/>
      <c r="BC1148" s="24"/>
      <c r="BD1148" s="24"/>
      <c r="BE1148" s="24"/>
      <c r="BF1148" s="24"/>
      <c r="BG1148" s="24"/>
      <c r="BH1148" s="24"/>
      <c r="BI1148" s="24"/>
      <c r="BJ1148" s="24"/>
      <c r="BK1148" s="24"/>
      <c r="BL1148" s="24"/>
      <c r="BM1148" s="24"/>
      <c r="BN1148" s="24"/>
      <c r="BO1148" s="24"/>
      <c r="BP1148" s="24"/>
      <c r="BQ1148" s="24"/>
      <c r="BR1148" s="24"/>
      <c r="BS1148" s="24"/>
      <c r="BT1148" s="24"/>
      <c r="BU1148" s="24"/>
      <c r="BV1148" s="24"/>
      <c r="BW1148" s="24"/>
      <c r="BX1148" s="24"/>
      <c r="BY1148" s="24"/>
      <c r="BZ1148" s="24"/>
      <c r="CA1148" s="24"/>
      <c r="CB1148" s="24"/>
      <c r="CC1148" s="24"/>
      <c r="CD1148" s="24"/>
      <c r="CE1148" s="24"/>
      <c r="CF1148" s="24"/>
    </row>
    <row r="1149" spans="47:84" x14ac:dyDescent="0.15">
      <c r="AU1149" s="24"/>
      <c r="AV1149" s="24"/>
      <c r="AW1149" s="24"/>
      <c r="AX1149" s="24"/>
      <c r="AY1149" s="24"/>
      <c r="AZ1149" s="24"/>
      <c r="BA1149" s="24"/>
      <c r="BB1149" s="24"/>
      <c r="BC1149" s="24"/>
      <c r="BD1149" s="24"/>
      <c r="BE1149" s="24"/>
      <c r="BF1149" s="24"/>
      <c r="BG1149" s="24"/>
      <c r="BH1149" s="24"/>
      <c r="BI1149" s="24"/>
      <c r="BJ1149" s="24"/>
      <c r="BK1149" s="24"/>
      <c r="BL1149" s="24"/>
      <c r="BM1149" s="24"/>
      <c r="BN1149" s="24"/>
      <c r="BO1149" s="24"/>
      <c r="BP1149" s="24"/>
      <c r="BQ1149" s="24"/>
      <c r="BR1149" s="24"/>
      <c r="BS1149" s="24"/>
      <c r="BT1149" s="24"/>
      <c r="BU1149" s="24"/>
      <c r="BV1149" s="24"/>
      <c r="BW1149" s="24"/>
      <c r="BX1149" s="24"/>
      <c r="BY1149" s="24"/>
      <c r="BZ1149" s="24"/>
      <c r="CA1149" s="24"/>
      <c r="CB1149" s="24"/>
      <c r="CC1149" s="24"/>
      <c r="CD1149" s="24"/>
      <c r="CE1149" s="24"/>
      <c r="CF1149" s="24"/>
    </row>
    <row r="1150" spans="47:84" x14ac:dyDescent="0.15">
      <c r="AU1150" s="24"/>
      <c r="AV1150" s="24"/>
      <c r="AW1150" s="24"/>
      <c r="AX1150" s="24"/>
      <c r="AY1150" s="24"/>
      <c r="AZ1150" s="24"/>
      <c r="BA1150" s="24"/>
      <c r="BB1150" s="24"/>
      <c r="BC1150" s="24"/>
      <c r="BD1150" s="24"/>
      <c r="BE1150" s="24"/>
      <c r="BF1150" s="24"/>
      <c r="BG1150" s="24"/>
      <c r="BH1150" s="24"/>
      <c r="BI1150" s="24"/>
      <c r="BJ1150" s="24"/>
      <c r="BK1150" s="24"/>
      <c r="BL1150" s="24"/>
      <c r="BM1150" s="24"/>
      <c r="BN1150" s="24"/>
      <c r="BO1150" s="24"/>
      <c r="BP1150" s="24"/>
      <c r="BQ1150" s="24"/>
      <c r="BR1150" s="24"/>
      <c r="BS1150" s="24"/>
      <c r="BT1150" s="24"/>
      <c r="BU1150" s="24"/>
      <c r="BV1150" s="24"/>
      <c r="BW1150" s="24"/>
      <c r="BX1150" s="24"/>
      <c r="BY1150" s="24"/>
      <c r="BZ1150" s="24"/>
      <c r="CA1150" s="24"/>
      <c r="CB1150" s="24"/>
      <c r="CC1150" s="24"/>
      <c r="CD1150" s="24"/>
      <c r="CE1150" s="24"/>
      <c r="CF1150" s="24"/>
    </row>
    <row r="1151" spans="47:84" x14ac:dyDescent="0.15">
      <c r="AU1151" s="24"/>
      <c r="AV1151" s="24"/>
      <c r="AW1151" s="24"/>
      <c r="AX1151" s="24"/>
      <c r="AY1151" s="24"/>
      <c r="AZ1151" s="24"/>
      <c r="BA1151" s="24"/>
      <c r="BB1151" s="24"/>
      <c r="BC1151" s="24"/>
      <c r="BD1151" s="24"/>
      <c r="BE1151" s="24"/>
      <c r="BF1151" s="24"/>
      <c r="BG1151" s="24"/>
      <c r="BH1151" s="24"/>
      <c r="BI1151" s="24"/>
      <c r="BJ1151" s="24"/>
      <c r="BK1151" s="24"/>
      <c r="BL1151" s="24"/>
      <c r="BM1151" s="24"/>
      <c r="BN1151" s="24"/>
      <c r="BO1151" s="24"/>
      <c r="BP1151" s="24"/>
      <c r="BQ1151" s="24"/>
      <c r="BR1151" s="24"/>
      <c r="BS1151" s="24"/>
      <c r="BT1151" s="24"/>
      <c r="BU1151" s="24"/>
      <c r="BV1151" s="24"/>
      <c r="BW1151" s="24"/>
      <c r="BX1151" s="24"/>
      <c r="BY1151" s="24"/>
      <c r="BZ1151" s="24"/>
      <c r="CA1151" s="24"/>
      <c r="CB1151" s="24"/>
      <c r="CC1151" s="24"/>
      <c r="CD1151" s="24"/>
      <c r="CE1151" s="24"/>
      <c r="CF1151" s="24"/>
    </row>
    <row r="1152" spans="47:84" x14ac:dyDescent="0.15">
      <c r="AU1152" s="24"/>
      <c r="AV1152" s="24"/>
      <c r="AW1152" s="24"/>
      <c r="AX1152" s="24"/>
      <c r="AY1152" s="24"/>
      <c r="AZ1152" s="24"/>
      <c r="BA1152" s="24"/>
      <c r="BB1152" s="24"/>
      <c r="BC1152" s="24"/>
      <c r="BD1152" s="24"/>
      <c r="BE1152" s="24"/>
      <c r="BF1152" s="24"/>
      <c r="BG1152" s="24"/>
      <c r="BH1152" s="24"/>
      <c r="BI1152" s="24"/>
      <c r="BJ1152" s="24"/>
      <c r="BK1152" s="24"/>
      <c r="BL1152" s="24"/>
      <c r="BM1152" s="24"/>
      <c r="BN1152" s="24"/>
      <c r="BO1152" s="24"/>
      <c r="BP1152" s="24"/>
      <c r="BQ1152" s="24"/>
      <c r="BR1152" s="24"/>
      <c r="BS1152" s="24"/>
      <c r="BT1152" s="24"/>
      <c r="BU1152" s="24"/>
      <c r="BV1152" s="24"/>
      <c r="BW1152" s="24"/>
      <c r="BX1152" s="24"/>
      <c r="BY1152" s="24"/>
      <c r="BZ1152" s="24"/>
      <c r="CA1152" s="24"/>
      <c r="CB1152" s="24"/>
      <c r="CC1152" s="24"/>
      <c r="CD1152" s="24"/>
      <c r="CE1152" s="24"/>
      <c r="CF1152" s="24"/>
    </row>
    <row r="1153" spans="47:84" x14ac:dyDescent="0.15">
      <c r="AU1153" s="24"/>
      <c r="AV1153" s="24"/>
      <c r="AW1153" s="24"/>
      <c r="AX1153" s="24"/>
      <c r="AY1153" s="24"/>
      <c r="AZ1153" s="24"/>
      <c r="BA1153" s="24"/>
      <c r="BB1153" s="24"/>
      <c r="BC1153" s="24"/>
      <c r="BD1153" s="24"/>
      <c r="BE1153" s="24"/>
      <c r="BF1153" s="24"/>
      <c r="BG1153" s="24"/>
      <c r="BH1153" s="24"/>
      <c r="BI1153" s="24"/>
      <c r="BJ1153" s="24"/>
      <c r="BK1153" s="24"/>
      <c r="BL1153" s="24"/>
      <c r="BM1153" s="24"/>
      <c r="BN1153" s="24"/>
      <c r="BO1153" s="24"/>
      <c r="BP1153" s="24"/>
      <c r="BQ1153" s="24"/>
      <c r="BR1153" s="24"/>
      <c r="BS1153" s="24"/>
      <c r="BT1153" s="24"/>
      <c r="BU1153" s="24"/>
      <c r="BV1153" s="24"/>
      <c r="BW1153" s="24"/>
      <c r="BX1153" s="24"/>
      <c r="BY1153" s="24"/>
      <c r="BZ1153" s="24"/>
      <c r="CA1153" s="24"/>
      <c r="CB1153" s="24"/>
      <c r="CC1153" s="24"/>
      <c r="CD1153" s="24"/>
      <c r="CE1153" s="24"/>
      <c r="CF1153" s="24"/>
    </row>
    <row r="1154" spans="47:84" x14ac:dyDescent="0.15">
      <c r="AU1154" s="24"/>
      <c r="AV1154" s="24"/>
      <c r="AW1154" s="24"/>
      <c r="AX1154" s="24"/>
      <c r="AY1154" s="24"/>
      <c r="AZ1154" s="24"/>
      <c r="BA1154" s="24"/>
      <c r="BB1154" s="24"/>
      <c r="BC1154" s="24"/>
      <c r="BD1154" s="24"/>
      <c r="BE1154" s="24"/>
      <c r="BF1154" s="24"/>
      <c r="BG1154" s="24"/>
      <c r="BH1154" s="24"/>
      <c r="BI1154" s="24"/>
      <c r="BJ1154" s="24"/>
      <c r="BK1154" s="24"/>
      <c r="BL1154" s="24"/>
      <c r="BM1154" s="24"/>
      <c r="BN1154" s="24"/>
      <c r="BO1154" s="24"/>
      <c r="BP1154" s="24"/>
      <c r="BQ1154" s="24"/>
      <c r="BR1154" s="24"/>
      <c r="BS1154" s="24"/>
      <c r="BT1154" s="24"/>
      <c r="BU1154" s="24"/>
      <c r="BV1154" s="24"/>
      <c r="BW1154" s="24"/>
      <c r="BX1154" s="24"/>
      <c r="BY1154" s="24"/>
      <c r="BZ1154" s="24"/>
      <c r="CA1154" s="24"/>
      <c r="CB1154" s="24"/>
      <c r="CC1154" s="24"/>
      <c r="CD1154" s="24"/>
      <c r="CE1154" s="24"/>
      <c r="CF1154" s="24"/>
    </row>
    <row r="1155" spans="47:84" x14ac:dyDescent="0.15">
      <c r="AU1155" s="24"/>
      <c r="AV1155" s="24"/>
      <c r="AW1155" s="24"/>
      <c r="AX1155" s="24"/>
      <c r="AY1155" s="24"/>
      <c r="AZ1155" s="24"/>
      <c r="BA1155" s="24"/>
      <c r="BB1155" s="24"/>
      <c r="BC1155" s="24"/>
      <c r="BD1155" s="24"/>
      <c r="BE1155" s="24"/>
      <c r="BF1155" s="24"/>
      <c r="BG1155" s="24"/>
      <c r="BH1155" s="24"/>
      <c r="BI1155" s="24"/>
      <c r="BJ1155" s="24"/>
      <c r="BK1155" s="24"/>
      <c r="BL1155" s="24"/>
      <c r="BM1155" s="24"/>
      <c r="BN1155" s="24"/>
      <c r="BO1155" s="24"/>
      <c r="BP1155" s="24"/>
      <c r="BQ1155" s="24"/>
      <c r="BR1155" s="24"/>
      <c r="BS1155" s="24"/>
      <c r="BT1155" s="24"/>
      <c r="BU1155" s="24"/>
      <c r="BV1155" s="24"/>
      <c r="BW1155" s="24"/>
      <c r="BX1155" s="24"/>
      <c r="BY1155" s="24"/>
      <c r="BZ1155" s="24"/>
      <c r="CA1155" s="24"/>
      <c r="CB1155" s="24"/>
      <c r="CC1155" s="24"/>
      <c r="CD1155" s="24"/>
      <c r="CE1155" s="24"/>
      <c r="CF1155" s="24"/>
    </row>
    <row r="1156" spans="47:84" x14ac:dyDescent="0.15">
      <c r="AU1156" s="24"/>
      <c r="AV1156" s="24"/>
      <c r="AW1156" s="24"/>
      <c r="AX1156" s="24"/>
      <c r="AY1156" s="24"/>
      <c r="AZ1156" s="24"/>
      <c r="BA1156" s="24"/>
      <c r="BB1156" s="24"/>
      <c r="BC1156" s="24"/>
      <c r="BD1156" s="24"/>
      <c r="BE1156" s="24"/>
      <c r="BF1156" s="24"/>
      <c r="BG1156" s="24"/>
      <c r="BH1156" s="24"/>
      <c r="BI1156" s="24"/>
      <c r="BJ1156" s="24"/>
      <c r="BK1156" s="24"/>
      <c r="BL1156" s="24"/>
      <c r="BM1156" s="24"/>
      <c r="BN1156" s="24"/>
      <c r="BO1156" s="24"/>
      <c r="BP1156" s="24"/>
      <c r="BQ1156" s="24"/>
      <c r="BR1156" s="24"/>
      <c r="BS1156" s="24"/>
      <c r="BT1156" s="24"/>
      <c r="BU1156" s="24"/>
      <c r="BV1156" s="24"/>
      <c r="BW1156" s="24"/>
      <c r="BX1156" s="24"/>
      <c r="BY1156" s="24"/>
      <c r="BZ1156" s="24"/>
      <c r="CA1156" s="24"/>
      <c r="CB1156" s="24"/>
      <c r="CC1156" s="24"/>
      <c r="CD1156" s="24"/>
      <c r="CE1156" s="24"/>
      <c r="CF1156" s="24"/>
    </row>
    <row r="1157" spans="47:84" x14ac:dyDescent="0.15">
      <c r="AU1157" s="24"/>
      <c r="AV1157" s="24"/>
      <c r="AW1157" s="24"/>
      <c r="AX1157" s="24"/>
      <c r="AY1157" s="24"/>
      <c r="AZ1157" s="24"/>
      <c r="BA1157" s="24"/>
      <c r="BB1157" s="24"/>
      <c r="BC1157" s="24"/>
      <c r="BD1157" s="24"/>
      <c r="BE1157" s="24"/>
      <c r="BF1157" s="24"/>
      <c r="BG1157" s="24"/>
      <c r="BH1157" s="24"/>
      <c r="BI1157" s="24"/>
      <c r="BJ1157" s="24"/>
      <c r="BK1157" s="24"/>
      <c r="BL1157" s="24"/>
      <c r="BM1157" s="24"/>
      <c r="BN1157" s="24"/>
      <c r="BO1157" s="24"/>
      <c r="BP1157" s="24"/>
      <c r="BQ1157" s="24"/>
      <c r="BR1157" s="24"/>
      <c r="BS1157" s="24"/>
      <c r="BT1157" s="24"/>
      <c r="BU1157" s="24"/>
      <c r="BV1157" s="24"/>
      <c r="BW1157" s="24"/>
      <c r="BX1157" s="24"/>
      <c r="BY1157" s="24"/>
      <c r="BZ1157" s="24"/>
      <c r="CA1157" s="24"/>
      <c r="CB1157" s="24"/>
      <c r="CC1157" s="24"/>
      <c r="CD1157" s="24"/>
      <c r="CE1157" s="24"/>
      <c r="CF1157" s="24"/>
    </row>
    <row r="1158" spans="47:84" x14ac:dyDescent="0.15">
      <c r="AU1158" s="24"/>
      <c r="AV1158" s="24"/>
      <c r="AW1158" s="24"/>
      <c r="AX1158" s="24"/>
      <c r="AY1158" s="24"/>
      <c r="AZ1158" s="24"/>
      <c r="BA1158" s="24"/>
      <c r="BB1158" s="24"/>
      <c r="BC1158" s="24"/>
      <c r="BD1158" s="24"/>
      <c r="BE1158" s="24"/>
      <c r="BF1158" s="24"/>
      <c r="BG1158" s="24"/>
      <c r="BH1158" s="24"/>
      <c r="BI1158" s="24"/>
      <c r="BJ1158" s="24"/>
      <c r="BK1158" s="24"/>
      <c r="BL1158" s="24"/>
      <c r="BM1158" s="24"/>
      <c r="BN1158" s="24"/>
      <c r="BO1158" s="24"/>
      <c r="BP1158" s="24"/>
      <c r="BQ1158" s="24"/>
      <c r="BR1158" s="24"/>
      <c r="BS1158" s="24"/>
      <c r="BT1158" s="24"/>
      <c r="BU1158" s="24"/>
      <c r="BV1158" s="24"/>
      <c r="BW1158" s="24"/>
      <c r="BX1158" s="24"/>
      <c r="BY1158" s="24"/>
      <c r="BZ1158" s="24"/>
      <c r="CA1158" s="24"/>
      <c r="CB1158" s="24"/>
      <c r="CC1158" s="24"/>
      <c r="CD1158" s="24"/>
      <c r="CE1158" s="24"/>
      <c r="CF1158" s="24"/>
    </row>
    <row r="1159" spans="47:84" x14ac:dyDescent="0.15">
      <c r="AU1159" s="24"/>
      <c r="AV1159" s="24"/>
      <c r="AW1159" s="24"/>
      <c r="AX1159" s="24"/>
      <c r="AY1159" s="24"/>
      <c r="AZ1159" s="24"/>
      <c r="BA1159" s="24"/>
      <c r="BB1159" s="24"/>
      <c r="BC1159" s="24"/>
      <c r="BD1159" s="24"/>
      <c r="BE1159" s="24"/>
      <c r="BF1159" s="24"/>
      <c r="BG1159" s="24"/>
      <c r="BH1159" s="24"/>
      <c r="BI1159" s="24"/>
      <c r="BJ1159" s="24"/>
      <c r="BK1159" s="24"/>
      <c r="BL1159" s="24"/>
      <c r="BM1159" s="24"/>
      <c r="BN1159" s="24"/>
      <c r="BO1159" s="24"/>
      <c r="BP1159" s="24"/>
      <c r="BQ1159" s="24"/>
      <c r="BR1159" s="24"/>
      <c r="BS1159" s="24"/>
      <c r="BT1159" s="24"/>
      <c r="BU1159" s="24"/>
      <c r="BV1159" s="24"/>
      <c r="BW1159" s="24"/>
      <c r="BX1159" s="24"/>
      <c r="BY1159" s="24"/>
      <c r="BZ1159" s="24"/>
      <c r="CA1159" s="24"/>
      <c r="CB1159" s="24"/>
      <c r="CC1159" s="24"/>
      <c r="CD1159" s="24"/>
      <c r="CE1159" s="24"/>
      <c r="CF1159" s="24"/>
    </row>
    <row r="1160" spans="47:84" x14ac:dyDescent="0.15">
      <c r="AU1160" s="24"/>
      <c r="AV1160" s="24"/>
      <c r="AW1160" s="24"/>
      <c r="AX1160" s="24"/>
      <c r="AY1160" s="24"/>
      <c r="AZ1160" s="24"/>
      <c r="BA1160" s="24"/>
      <c r="BB1160" s="24"/>
      <c r="BC1160" s="24"/>
      <c r="BD1160" s="24"/>
      <c r="BE1160" s="24"/>
      <c r="BF1160" s="24"/>
      <c r="BG1160" s="24"/>
      <c r="BH1160" s="24"/>
      <c r="BI1160" s="24"/>
      <c r="BJ1160" s="24"/>
      <c r="BK1160" s="24"/>
      <c r="BL1160" s="24"/>
      <c r="BM1160" s="24"/>
      <c r="BN1160" s="24"/>
      <c r="BO1160" s="24"/>
      <c r="BP1160" s="24"/>
      <c r="BQ1160" s="24"/>
      <c r="BR1160" s="24"/>
      <c r="BS1160" s="24"/>
      <c r="BT1160" s="24"/>
      <c r="BU1160" s="24"/>
      <c r="BV1160" s="24"/>
      <c r="BW1160" s="24"/>
      <c r="BX1160" s="24"/>
      <c r="BY1160" s="24"/>
      <c r="BZ1160" s="24"/>
      <c r="CA1160" s="24"/>
      <c r="CB1160" s="24"/>
      <c r="CC1160" s="24"/>
      <c r="CD1160" s="24"/>
      <c r="CE1160" s="24"/>
      <c r="CF1160" s="24"/>
    </row>
    <row r="1161" spans="47:84" x14ac:dyDescent="0.15">
      <c r="AU1161" s="24"/>
      <c r="AV1161" s="24"/>
      <c r="AW1161" s="24"/>
      <c r="AX1161" s="24"/>
      <c r="AY1161" s="24"/>
      <c r="AZ1161" s="24"/>
      <c r="BA1161" s="24"/>
      <c r="BB1161" s="24"/>
      <c r="BC1161" s="24"/>
      <c r="BD1161" s="24"/>
      <c r="BE1161" s="24"/>
      <c r="BF1161" s="24"/>
      <c r="BG1161" s="24"/>
      <c r="BH1161" s="24"/>
      <c r="BI1161" s="24"/>
      <c r="BJ1161" s="24"/>
      <c r="BK1161" s="24"/>
      <c r="BL1161" s="24"/>
      <c r="BM1161" s="24"/>
      <c r="BN1161" s="24"/>
      <c r="BO1161" s="24"/>
      <c r="BP1161" s="24"/>
      <c r="BQ1161" s="24"/>
      <c r="BR1161" s="24"/>
      <c r="BS1161" s="24"/>
      <c r="BT1161" s="24"/>
      <c r="BU1161" s="24"/>
      <c r="BV1161" s="24"/>
      <c r="BW1161" s="24"/>
      <c r="BX1161" s="24"/>
      <c r="BY1161" s="24"/>
      <c r="BZ1161" s="24"/>
      <c r="CA1161" s="24"/>
      <c r="CB1161" s="24"/>
      <c r="CC1161" s="24"/>
      <c r="CD1161" s="24"/>
      <c r="CE1161" s="24"/>
      <c r="CF1161" s="24"/>
    </row>
    <row r="1162" spans="47:84" x14ac:dyDescent="0.15">
      <c r="AU1162" s="24"/>
      <c r="AV1162" s="24"/>
      <c r="AW1162" s="24"/>
      <c r="AX1162" s="24"/>
      <c r="AY1162" s="24"/>
      <c r="AZ1162" s="24"/>
      <c r="BA1162" s="24"/>
      <c r="BB1162" s="24"/>
      <c r="BC1162" s="24"/>
      <c r="BD1162" s="24"/>
      <c r="BE1162" s="24"/>
      <c r="BF1162" s="24"/>
      <c r="BG1162" s="24"/>
      <c r="BH1162" s="24"/>
      <c r="BI1162" s="24"/>
      <c r="BJ1162" s="24"/>
      <c r="BK1162" s="24"/>
      <c r="BL1162" s="24"/>
      <c r="BM1162" s="24"/>
      <c r="BN1162" s="24"/>
      <c r="BO1162" s="24"/>
      <c r="BP1162" s="24"/>
      <c r="BQ1162" s="24"/>
      <c r="BR1162" s="24"/>
      <c r="BS1162" s="24"/>
      <c r="BT1162" s="24"/>
      <c r="BU1162" s="24"/>
      <c r="BV1162" s="24"/>
      <c r="BW1162" s="24"/>
      <c r="BX1162" s="24"/>
      <c r="BY1162" s="24"/>
      <c r="BZ1162" s="24"/>
      <c r="CA1162" s="24"/>
      <c r="CB1162" s="24"/>
      <c r="CC1162" s="24"/>
      <c r="CD1162" s="24"/>
      <c r="CE1162" s="24"/>
      <c r="CF1162" s="24"/>
    </row>
    <row r="1163" spans="47:84" x14ac:dyDescent="0.15">
      <c r="AU1163" s="24"/>
      <c r="AV1163" s="24"/>
      <c r="AW1163" s="24"/>
      <c r="AX1163" s="24"/>
      <c r="AY1163" s="24"/>
      <c r="AZ1163" s="24"/>
      <c r="BA1163" s="24"/>
      <c r="BB1163" s="24"/>
      <c r="BC1163" s="24"/>
      <c r="BD1163" s="24"/>
      <c r="BE1163" s="24"/>
      <c r="BF1163" s="24"/>
      <c r="BG1163" s="24"/>
      <c r="BH1163" s="24"/>
      <c r="BI1163" s="24"/>
      <c r="BJ1163" s="24"/>
      <c r="BK1163" s="24"/>
      <c r="BL1163" s="24"/>
      <c r="BM1163" s="24"/>
      <c r="BN1163" s="24"/>
      <c r="BO1163" s="24"/>
      <c r="BP1163" s="24"/>
      <c r="BQ1163" s="24"/>
      <c r="BR1163" s="24"/>
      <c r="BS1163" s="24"/>
      <c r="BT1163" s="24"/>
      <c r="BU1163" s="24"/>
      <c r="BV1163" s="24"/>
      <c r="BW1163" s="24"/>
      <c r="BX1163" s="24"/>
      <c r="BY1163" s="24"/>
      <c r="BZ1163" s="24"/>
      <c r="CA1163" s="24"/>
      <c r="CB1163" s="24"/>
      <c r="CC1163" s="24"/>
      <c r="CD1163" s="24"/>
      <c r="CE1163" s="24"/>
      <c r="CF1163" s="24"/>
    </row>
    <row r="1164" spans="47:84" x14ac:dyDescent="0.15">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c r="CF1164" s="24"/>
    </row>
    <row r="1165" spans="47:84" x14ac:dyDescent="0.15">
      <c r="AU1165" s="24"/>
      <c r="AV1165" s="24"/>
      <c r="AW1165" s="24"/>
      <c r="AX1165" s="24"/>
      <c r="AY1165" s="24"/>
      <c r="AZ1165" s="24"/>
      <c r="BA1165" s="24"/>
      <c r="BB1165" s="24"/>
      <c r="BC1165" s="24"/>
      <c r="BD1165" s="24"/>
      <c r="BE1165" s="24"/>
      <c r="BF1165" s="24"/>
      <c r="BG1165" s="24"/>
      <c r="BH1165" s="24"/>
      <c r="BI1165" s="24"/>
      <c r="BJ1165" s="24"/>
      <c r="BK1165" s="24"/>
      <c r="BL1165" s="24"/>
      <c r="BM1165" s="24"/>
      <c r="BN1165" s="24"/>
      <c r="BO1165" s="24"/>
      <c r="BP1165" s="24"/>
      <c r="BQ1165" s="24"/>
      <c r="BR1165" s="24"/>
      <c r="BS1165" s="24"/>
      <c r="BT1165" s="24"/>
      <c r="BU1165" s="24"/>
      <c r="BV1165" s="24"/>
      <c r="BW1165" s="24"/>
      <c r="BX1165" s="24"/>
      <c r="BY1165" s="24"/>
      <c r="BZ1165" s="24"/>
      <c r="CA1165" s="24"/>
      <c r="CB1165" s="24"/>
      <c r="CC1165" s="24"/>
      <c r="CD1165" s="24"/>
      <c r="CE1165" s="24"/>
      <c r="CF1165" s="24"/>
    </row>
    <row r="1166" spans="47:84" x14ac:dyDescent="0.15">
      <c r="AU1166" s="24"/>
      <c r="AV1166" s="24"/>
      <c r="AW1166" s="24"/>
      <c r="AX1166" s="24"/>
      <c r="AY1166" s="24"/>
      <c r="AZ1166" s="24"/>
      <c r="BA1166" s="24"/>
      <c r="BB1166" s="24"/>
      <c r="BC1166" s="24"/>
      <c r="BD1166" s="24"/>
      <c r="BE1166" s="24"/>
      <c r="BF1166" s="24"/>
      <c r="BG1166" s="24"/>
      <c r="BH1166" s="24"/>
      <c r="BI1166" s="24"/>
      <c r="BJ1166" s="24"/>
      <c r="BK1166" s="24"/>
      <c r="BL1166" s="24"/>
      <c r="BM1166" s="24"/>
      <c r="BN1166" s="24"/>
      <c r="BO1166" s="24"/>
      <c r="BP1166" s="24"/>
      <c r="BQ1166" s="24"/>
      <c r="BR1166" s="24"/>
      <c r="BS1166" s="24"/>
      <c r="BT1166" s="24"/>
      <c r="BU1166" s="24"/>
      <c r="BV1166" s="24"/>
      <c r="BW1166" s="24"/>
      <c r="BX1166" s="24"/>
      <c r="BY1166" s="24"/>
      <c r="BZ1166" s="24"/>
      <c r="CA1166" s="24"/>
      <c r="CB1166" s="24"/>
      <c r="CC1166" s="24"/>
      <c r="CD1166" s="24"/>
      <c r="CE1166" s="24"/>
      <c r="CF1166" s="24"/>
    </row>
    <row r="1167" spans="47:84" x14ac:dyDescent="0.15">
      <c r="AU1167" s="24"/>
      <c r="AV1167" s="24"/>
      <c r="AW1167" s="24"/>
      <c r="AX1167" s="24"/>
      <c r="AY1167" s="24"/>
      <c r="AZ1167" s="24"/>
      <c r="BA1167" s="24"/>
      <c r="BB1167" s="24"/>
      <c r="BC1167" s="24"/>
      <c r="BD1167" s="24"/>
      <c r="BE1167" s="24"/>
      <c r="BF1167" s="24"/>
      <c r="BG1167" s="24"/>
      <c r="BH1167" s="24"/>
      <c r="BI1167" s="24"/>
      <c r="BJ1167" s="24"/>
      <c r="BK1167" s="24"/>
      <c r="BL1167" s="24"/>
      <c r="BM1167" s="24"/>
      <c r="BN1167" s="24"/>
      <c r="BO1167" s="24"/>
      <c r="BP1167" s="24"/>
      <c r="BQ1167" s="24"/>
      <c r="BR1167" s="24"/>
      <c r="BS1167" s="24"/>
      <c r="BT1167" s="24"/>
      <c r="BU1167" s="24"/>
      <c r="BV1167" s="24"/>
      <c r="BW1167" s="24"/>
      <c r="BX1167" s="24"/>
      <c r="BY1167" s="24"/>
      <c r="BZ1167" s="24"/>
      <c r="CA1167" s="24"/>
      <c r="CB1167" s="24"/>
      <c r="CC1167" s="24"/>
      <c r="CD1167" s="24"/>
      <c r="CE1167" s="24"/>
      <c r="CF1167" s="24"/>
    </row>
    <row r="1168" spans="47:84" x14ac:dyDescent="0.15">
      <c r="AU1168" s="24"/>
      <c r="AV1168" s="24"/>
      <c r="AW1168" s="24"/>
      <c r="AX1168" s="24"/>
      <c r="AY1168" s="24"/>
      <c r="AZ1168" s="24"/>
      <c r="BA1168" s="24"/>
      <c r="BB1168" s="24"/>
      <c r="BC1168" s="24"/>
      <c r="BD1168" s="24"/>
      <c r="BE1168" s="24"/>
      <c r="BF1168" s="24"/>
      <c r="BG1168" s="24"/>
      <c r="BH1168" s="24"/>
      <c r="BI1168" s="24"/>
      <c r="BJ1168" s="24"/>
      <c r="BK1168" s="24"/>
      <c r="BL1168" s="24"/>
      <c r="BM1168" s="24"/>
      <c r="BN1168" s="24"/>
      <c r="BO1168" s="24"/>
      <c r="BP1168" s="24"/>
      <c r="BQ1168" s="24"/>
      <c r="BR1168" s="24"/>
      <c r="BS1168" s="24"/>
      <c r="BT1168" s="24"/>
      <c r="BU1168" s="24"/>
      <c r="BV1168" s="24"/>
      <c r="BW1168" s="24"/>
      <c r="BX1168" s="24"/>
      <c r="BY1168" s="24"/>
      <c r="BZ1168" s="24"/>
      <c r="CA1168" s="24"/>
      <c r="CB1168" s="24"/>
      <c r="CC1168" s="24"/>
      <c r="CD1168" s="24"/>
      <c r="CE1168" s="24"/>
      <c r="CF1168" s="24"/>
    </row>
    <row r="1169" spans="47:84" x14ac:dyDescent="0.15">
      <c r="AU1169" s="24"/>
      <c r="AV1169" s="24"/>
      <c r="AW1169" s="24"/>
      <c r="AX1169" s="24"/>
      <c r="AY1169" s="24"/>
      <c r="AZ1169" s="24"/>
      <c r="BA1169" s="24"/>
      <c r="BB1169" s="24"/>
      <c r="BC1169" s="24"/>
      <c r="BD1169" s="24"/>
      <c r="BE1169" s="24"/>
      <c r="BF1169" s="24"/>
      <c r="BG1169" s="24"/>
      <c r="BH1169" s="24"/>
      <c r="BI1169" s="24"/>
      <c r="BJ1169" s="24"/>
      <c r="BK1169" s="24"/>
      <c r="BL1169" s="24"/>
      <c r="BM1169" s="24"/>
      <c r="BN1169" s="24"/>
      <c r="BO1169" s="24"/>
      <c r="BP1169" s="24"/>
      <c r="BQ1169" s="24"/>
      <c r="BR1169" s="24"/>
      <c r="BS1169" s="24"/>
      <c r="BT1169" s="24"/>
      <c r="BU1169" s="24"/>
      <c r="BV1169" s="24"/>
      <c r="BW1169" s="24"/>
      <c r="BX1169" s="24"/>
      <c r="BY1169" s="24"/>
      <c r="BZ1169" s="24"/>
      <c r="CA1169" s="24"/>
      <c r="CB1169" s="24"/>
      <c r="CC1169" s="24"/>
      <c r="CD1169" s="24"/>
      <c r="CE1169" s="24"/>
      <c r="CF1169" s="24"/>
    </row>
    <row r="1170" spans="47:84" x14ac:dyDescent="0.15">
      <c r="AU1170" s="24"/>
      <c r="AV1170" s="24"/>
      <c r="AW1170" s="24"/>
      <c r="AX1170" s="24"/>
      <c r="AY1170" s="24"/>
      <c r="AZ1170" s="24"/>
      <c r="BA1170" s="24"/>
      <c r="BB1170" s="24"/>
      <c r="BC1170" s="24"/>
      <c r="BD1170" s="24"/>
      <c r="BE1170" s="24"/>
      <c r="BF1170" s="24"/>
      <c r="BG1170" s="24"/>
      <c r="BH1170" s="24"/>
      <c r="BI1170" s="24"/>
      <c r="BJ1170" s="24"/>
      <c r="BK1170" s="24"/>
      <c r="BL1170" s="24"/>
      <c r="BM1170" s="24"/>
      <c r="BN1170" s="24"/>
      <c r="BO1170" s="24"/>
      <c r="BP1170" s="24"/>
      <c r="BQ1170" s="24"/>
      <c r="BR1170" s="24"/>
      <c r="BS1170" s="24"/>
      <c r="BT1170" s="24"/>
      <c r="BU1170" s="24"/>
      <c r="BV1170" s="24"/>
      <c r="BW1170" s="24"/>
      <c r="BX1170" s="24"/>
      <c r="BY1170" s="24"/>
      <c r="BZ1170" s="24"/>
      <c r="CA1170" s="24"/>
      <c r="CB1170" s="24"/>
      <c r="CC1170" s="24"/>
      <c r="CD1170" s="24"/>
      <c r="CE1170" s="24"/>
      <c r="CF1170" s="24"/>
    </row>
    <row r="1171" spans="47:84" x14ac:dyDescent="0.15">
      <c r="AU1171" s="24"/>
      <c r="AV1171" s="24"/>
      <c r="AW1171" s="24"/>
      <c r="AX1171" s="24"/>
      <c r="AY1171" s="24"/>
      <c r="AZ1171" s="24"/>
      <c r="BA1171" s="24"/>
      <c r="BB1171" s="24"/>
      <c r="BC1171" s="24"/>
      <c r="BD1171" s="24"/>
      <c r="BE1171" s="24"/>
      <c r="BF1171" s="24"/>
      <c r="BG1171" s="24"/>
      <c r="BH1171" s="24"/>
      <c r="BI1171" s="24"/>
      <c r="BJ1171" s="24"/>
      <c r="BK1171" s="24"/>
      <c r="BL1171" s="24"/>
      <c r="BM1171" s="24"/>
      <c r="BN1171" s="24"/>
      <c r="BO1171" s="24"/>
      <c r="BP1171" s="24"/>
      <c r="BQ1171" s="24"/>
      <c r="BR1171" s="24"/>
      <c r="BS1171" s="24"/>
      <c r="BT1171" s="24"/>
      <c r="BU1171" s="24"/>
      <c r="BV1171" s="24"/>
      <c r="BW1171" s="24"/>
      <c r="BX1171" s="24"/>
      <c r="BY1171" s="24"/>
      <c r="BZ1171" s="24"/>
      <c r="CA1171" s="24"/>
      <c r="CB1171" s="24"/>
      <c r="CC1171" s="24"/>
      <c r="CD1171" s="24"/>
      <c r="CE1171" s="24"/>
      <c r="CF1171" s="24"/>
    </row>
    <row r="1172" spans="47:84" x14ac:dyDescent="0.15">
      <c r="AU1172" s="24"/>
      <c r="AV1172" s="24"/>
      <c r="AW1172" s="24"/>
      <c r="AX1172" s="24"/>
      <c r="AY1172" s="24"/>
      <c r="AZ1172" s="24"/>
      <c r="BA1172" s="24"/>
      <c r="BB1172" s="24"/>
      <c r="BC1172" s="24"/>
      <c r="BD1172" s="24"/>
      <c r="BE1172" s="24"/>
      <c r="BF1172" s="24"/>
      <c r="BG1172" s="24"/>
      <c r="BH1172" s="24"/>
      <c r="BI1172" s="24"/>
      <c r="BJ1172" s="24"/>
      <c r="BK1172" s="24"/>
      <c r="BL1172" s="24"/>
      <c r="BM1172" s="24"/>
      <c r="BN1172" s="24"/>
      <c r="BO1172" s="24"/>
      <c r="BP1172" s="24"/>
      <c r="BQ1172" s="24"/>
      <c r="BR1172" s="24"/>
      <c r="BS1172" s="24"/>
      <c r="BT1172" s="24"/>
      <c r="BU1172" s="24"/>
      <c r="BV1172" s="24"/>
      <c r="BW1172" s="24"/>
      <c r="BX1172" s="24"/>
      <c r="BY1172" s="24"/>
      <c r="BZ1172" s="24"/>
      <c r="CA1172" s="24"/>
      <c r="CB1172" s="24"/>
      <c r="CC1172" s="24"/>
      <c r="CD1172" s="24"/>
      <c r="CE1172" s="24"/>
      <c r="CF1172" s="24"/>
    </row>
    <row r="1173" spans="47:84" x14ac:dyDescent="0.15">
      <c r="AU1173" s="24"/>
      <c r="AV1173" s="24"/>
      <c r="AW1173" s="24"/>
      <c r="AX1173" s="24"/>
      <c r="AY1173" s="24"/>
      <c r="AZ1173" s="24"/>
      <c r="BA1173" s="24"/>
      <c r="BB1173" s="24"/>
      <c r="BC1173" s="24"/>
      <c r="BD1173" s="24"/>
      <c r="BE1173" s="24"/>
      <c r="BF1173" s="24"/>
      <c r="BG1173" s="24"/>
      <c r="BH1173" s="24"/>
      <c r="BI1173" s="24"/>
      <c r="BJ1173" s="24"/>
      <c r="BK1173" s="24"/>
      <c r="BL1173" s="24"/>
      <c r="BM1173" s="24"/>
      <c r="BN1173" s="24"/>
      <c r="BO1173" s="24"/>
      <c r="BP1173" s="24"/>
      <c r="BQ1173" s="24"/>
      <c r="BR1173" s="24"/>
      <c r="BS1173" s="24"/>
      <c r="BT1173" s="24"/>
      <c r="BU1173" s="24"/>
      <c r="BV1173" s="24"/>
      <c r="BW1173" s="24"/>
      <c r="BX1173" s="24"/>
      <c r="BY1173" s="24"/>
      <c r="BZ1173" s="24"/>
      <c r="CA1173" s="24"/>
      <c r="CB1173" s="24"/>
      <c r="CC1173" s="24"/>
      <c r="CD1173" s="24"/>
      <c r="CE1173" s="24"/>
      <c r="CF1173" s="24"/>
    </row>
    <row r="1174" spans="47:84" x14ac:dyDescent="0.15">
      <c r="AU1174" s="24"/>
      <c r="AV1174" s="24"/>
      <c r="AW1174" s="24"/>
      <c r="AX1174" s="24"/>
      <c r="AY1174" s="24"/>
      <c r="AZ1174" s="24"/>
      <c r="BA1174" s="24"/>
      <c r="BB1174" s="24"/>
      <c r="BC1174" s="24"/>
      <c r="BD1174" s="24"/>
      <c r="BE1174" s="24"/>
      <c r="BF1174" s="24"/>
      <c r="BG1174" s="24"/>
      <c r="BH1174" s="24"/>
      <c r="BI1174" s="24"/>
      <c r="BJ1174" s="24"/>
      <c r="BK1174" s="24"/>
      <c r="BL1174" s="24"/>
      <c r="BM1174" s="24"/>
      <c r="BN1174" s="24"/>
      <c r="BO1174" s="24"/>
      <c r="BP1174" s="24"/>
      <c r="BQ1174" s="24"/>
      <c r="BR1174" s="24"/>
      <c r="BS1174" s="24"/>
      <c r="BT1174" s="24"/>
      <c r="BU1174" s="24"/>
      <c r="BV1174" s="24"/>
      <c r="BW1174" s="24"/>
      <c r="BX1174" s="24"/>
      <c r="BY1174" s="24"/>
      <c r="BZ1174" s="24"/>
      <c r="CA1174" s="24"/>
      <c r="CB1174" s="24"/>
      <c r="CC1174" s="24"/>
      <c r="CD1174" s="24"/>
      <c r="CE1174" s="24"/>
      <c r="CF1174" s="24"/>
    </row>
    <row r="1175" spans="47:84" x14ac:dyDescent="0.15">
      <c r="AU1175" s="24"/>
      <c r="AV1175" s="24"/>
      <c r="AW1175" s="24"/>
      <c r="AX1175" s="24"/>
      <c r="AY1175" s="24"/>
      <c r="AZ1175" s="24"/>
      <c r="BA1175" s="24"/>
      <c r="BB1175" s="24"/>
      <c r="BC1175" s="24"/>
      <c r="BD1175" s="24"/>
      <c r="BE1175" s="24"/>
      <c r="BF1175" s="24"/>
      <c r="BG1175" s="24"/>
      <c r="BH1175" s="24"/>
      <c r="BI1175" s="24"/>
      <c r="BJ1175" s="24"/>
      <c r="BK1175" s="24"/>
      <c r="BL1175" s="24"/>
      <c r="BM1175" s="24"/>
      <c r="BN1175" s="24"/>
      <c r="BO1175" s="24"/>
      <c r="BP1175" s="24"/>
      <c r="BQ1175" s="24"/>
      <c r="BR1175" s="24"/>
      <c r="BS1175" s="24"/>
      <c r="BT1175" s="24"/>
      <c r="BU1175" s="24"/>
      <c r="BV1175" s="24"/>
      <c r="BW1175" s="24"/>
      <c r="BX1175" s="24"/>
      <c r="BY1175" s="24"/>
      <c r="BZ1175" s="24"/>
      <c r="CA1175" s="24"/>
      <c r="CB1175" s="24"/>
      <c r="CC1175" s="24"/>
      <c r="CD1175" s="24"/>
      <c r="CE1175" s="24"/>
      <c r="CF1175" s="24"/>
    </row>
    <row r="1176" spans="47:84" x14ac:dyDescent="0.15">
      <c r="AU1176" s="24"/>
      <c r="AV1176" s="24"/>
      <c r="AW1176" s="24"/>
      <c r="AX1176" s="24"/>
      <c r="AY1176" s="24"/>
      <c r="AZ1176" s="24"/>
      <c r="BA1176" s="24"/>
      <c r="BB1176" s="24"/>
      <c r="BC1176" s="24"/>
      <c r="BD1176" s="24"/>
      <c r="BE1176" s="24"/>
      <c r="BF1176" s="24"/>
      <c r="BG1176" s="24"/>
      <c r="BH1176" s="24"/>
      <c r="BI1176" s="24"/>
      <c r="BJ1176" s="24"/>
      <c r="BK1176" s="24"/>
      <c r="BL1176" s="24"/>
      <c r="BM1176" s="24"/>
      <c r="BN1176" s="24"/>
      <c r="BO1176" s="24"/>
      <c r="BP1176" s="24"/>
      <c r="BQ1176" s="24"/>
      <c r="BR1176" s="24"/>
      <c r="BS1176" s="24"/>
      <c r="BT1176" s="24"/>
      <c r="BU1176" s="24"/>
      <c r="BV1176" s="24"/>
      <c r="BW1176" s="24"/>
      <c r="BX1176" s="24"/>
      <c r="BY1176" s="24"/>
      <c r="BZ1176" s="24"/>
      <c r="CA1176" s="24"/>
      <c r="CB1176" s="24"/>
      <c r="CC1176" s="24"/>
      <c r="CD1176" s="24"/>
      <c r="CE1176" s="24"/>
      <c r="CF1176" s="24"/>
    </row>
    <row r="1177" spans="47:84" x14ac:dyDescent="0.15">
      <c r="AU1177" s="24"/>
      <c r="AV1177" s="24"/>
      <c r="AW1177" s="24"/>
      <c r="AX1177" s="24"/>
      <c r="AY1177" s="24"/>
      <c r="AZ1177" s="24"/>
      <c r="BA1177" s="24"/>
      <c r="BB1177" s="24"/>
      <c r="BC1177" s="24"/>
      <c r="BD1177" s="24"/>
      <c r="BE1177" s="24"/>
      <c r="BF1177" s="24"/>
      <c r="BG1177" s="24"/>
      <c r="BH1177" s="24"/>
      <c r="BI1177" s="24"/>
      <c r="BJ1177" s="24"/>
      <c r="BK1177" s="24"/>
      <c r="BL1177" s="24"/>
      <c r="BM1177" s="24"/>
      <c r="BN1177" s="24"/>
      <c r="BO1177" s="24"/>
      <c r="BP1177" s="24"/>
      <c r="BQ1177" s="24"/>
      <c r="BR1177" s="24"/>
      <c r="BS1177" s="24"/>
      <c r="BT1177" s="24"/>
      <c r="BU1177" s="24"/>
      <c r="BV1177" s="24"/>
      <c r="BW1177" s="24"/>
      <c r="BX1177" s="24"/>
      <c r="BY1177" s="24"/>
      <c r="BZ1177" s="24"/>
      <c r="CA1177" s="24"/>
      <c r="CB1177" s="24"/>
      <c r="CC1177" s="24"/>
      <c r="CD1177" s="24"/>
      <c r="CE1177" s="24"/>
      <c r="CF1177" s="24"/>
    </row>
    <row r="1178" spans="47:84" x14ac:dyDescent="0.15">
      <c r="AU1178" s="24"/>
      <c r="AV1178" s="24"/>
      <c r="AW1178" s="24"/>
      <c r="AX1178" s="24"/>
      <c r="AY1178" s="24"/>
      <c r="AZ1178" s="24"/>
      <c r="BA1178" s="24"/>
      <c r="BB1178" s="24"/>
      <c r="BC1178" s="24"/>
      <c r="BD1178" s="24"/>
      <c r="BE1178" s="24"/>
      <c r="BF1178" s="24"/>
      <c r="BG1178" s="24"/>
      <c r="BH1178" s="24"/>
      <c r="BI1178" s="24"/>
      <c r="BJ1178" s="24"/>
      <c r="BK1178" s="24"/>
      <c r="BL1178" s="24"/>
      <c r="BM1178" s="24"/>
      <c r="BN1178" s="24"/>
      <c r="BO1178" s="24"/>
      <c r="BP1178" s="24"/>
      <c r="BQ1178" s="24"/>
      <c r="BR1178" s="24"/>
      <c r="BS1178" s="24"/>
      <c r="BT1178" s="24"/>
      <c r="BU1178" s="24"/>
      <c r="BV1178" s="24"/>
      <c r="BW1178" s="24"/>
      <c r="BX1178" s="24"/>
      <c r="BY1178" s="24"/>
      <c r="BZ1178" s="24"/>
      <c r="CA1178" s="24"/>
      <c r="CB1178" s="24"/>
      <c r="CC1178" s="24"/>
      <c r="CD1178" s="24"/>
      <c r="CE1178" s="24"/>
      <c r="CF1178" s="24"/>
    </row>
    <row r="1179" spans="47:84" x14ac:dyDescent="0.15">
      <c r="AU1179" s="24"/>
      <c r="AV1179" s="24"/>
      <c r="AW1179" s="24"/>
      <c r="AX1179" s="24"/>
      <c r="AY1179" s="24"/>
      <c r="AZ1179" s="24"/>
      <c r="BA1179" s="24"/>
      <c r="BB1179" s="24"/>
      <c r="BC1179" s="24"/>
      <c r="BD1179" s="24"/>
      <c r="BE1179" s="24"/>
      <c r="BF1179" s="24"/>
      <c r="BG1179" s="24"/>
      <c r="BH1179" s="24"/>
      <c r="BI1179" s="24"/>
      <c r="BJ1179" s="24"/>
      <c r="BK1179" s="24"/>
      <c r="BL1179" s="24"/>
      <c r="BM1179" s="24"/>
      <c r="BN1179" s="24"/>
      <c r="BO1179" s="24"/>
      <c r="BP1179" s="24"/>
      <c r="BQ1179" s="24"/>
      <c r="BR1179" s="24"/>
      <c r="BS1179" s="24"/>
      <c r="BT1179" s="24"/>
      <c r="BU1179" s="24"/>
      <c r="BV1179" s="24"/>
      <c r="BW1179" s="24"/>
      <c r="BX1179" s="24"/>
      <c r="BY1179" s="24"/>
      <c r="BZ1179" s="24"/>
      <c r="CA1179" s="24"/>
      <c r="CB1179" s="24"/>
      <c r="CC1179" s="24"/>
      <c r="CD1179" s="24"/>
      <c r="CE1179" s="24"/>
      <c r="CF1179" s="24"/>
    </row>
    <row r="1180" spans="47:84" x14ac:dyDescent="0.15">
      <c r="AU1180" s="24"/>
      <c r="AV1180" s="24"/>
      <c r="AW1180" s="24"/>
      <c r="AX1180" s="24"/>
      <c r="AY1180" s="24"/>
      <c r="AZ1180" s="24"/>
      <c r="BA1180" s="24"/>
      <c r="BB1180" s="24"/>
      <c r="BC1180" s="24"/>
      <c r="BD1180" s="24"/>
      <c r="BE1180" s="24"/>
      <c r="BF1180" s="24"/>
      <c r="BG1180" s="24"/>
      <c r="BH1180" s="24"/>
      <c r="BI1180" s="24"/>
      <c r="BJ1180" s="24"/>
      <c r="BK1180" s="24"/>
      <c r="BL1180" s="24"/>
      <c r="BM1180" s="24"/>
      <c r="BN1180" s="24"/>
      <c r="BO1180" s="24"/>
      <c r="BP1180" s="24"/>
      <c r="BQ1180" s="24"/>
      <c r="BR1180" s="24"/>
      <c r="BS1180" s="24"/>
      <c r="BT1180" s="24"/>
      <c r="BU1180" s="24"/>
      <c r="BV1180" s="24"/>
      <c r="BW1180" s="24"/>
      <c r="BX1180" s="24"/>
      <c r="BY1180" s="24"/>
      <c r="BZ1180" s="24"/>
      <c r="CA1180" s="24"/>
      <c r="CB1180" s="24"/>
      <c r="CC1180" s="24"/>
      <c r="CD1180" s="24"/>
      <c r="CE1180" s="24"/>
      <c r="CF1180" s="24"/>
    </row>
    <row r="1181" spans="47:84" x14ac:dyDescent="0.15">
      <c r="AU1181" s="24"/>
      <c r="AV1181" s="24"/>
      <c r="AW1181" s="24"/>
      <c r="AX1181" s="24"/>
      <c r="AY1181" s="24"/>
      <c r="AZ1181" s="24"/>
      <c r="BA1181" s="24"/>
      <c r="BB1181" s="24"/>
      <c r="BC1181" s="24"/>
      <c r="BD1181" s="24"/>
      <c r="BE1181" s="24"/>
      <c r="BF1181" s="24"/>
      <c r="BG1181" s="24"/>
      <c r="BH1181" s="24"/>
      <c r="BI1181" s="24"/>
      <c r="BJ1181" s="24"/>
      <c r="BK1181" s="24"/>
      <c r="BL1181" s="24"/>
      <c r="BM1181" s="24"/>
      <c r="BN1181" s="24"/>
      <c r="BO1181" s="24"/>
      <c r="BP1181" s="24"/>
      <c r="BQ1181" s="24"/>
      <c r="BR1181" s="24"/>
      <c r="BS1181" s="24"/>
      <c r="BT1181" s="24"/>
      <c r="BU1181" s="24"/>
      <c r="BV1181" s="24"/>
      <c r="BW1181" s="24"/>
      <c r="BX1181" s="24"/>
      <c r="BY1181" s="24"/>
      <c r="BZ1181" s="24"/>
      <c r="CA1181" s="24"/>
      <c r="CB1181" s="24"/>
      <c r="CC1181" s="24"/>
      <c r="CD1181" s="24"/>
      <c r="CE1181" s="24"/>
      <c r="CF1181" s="24"/>
    </row>
    <row r="1182" spans="47:84" x14ac:dyDescent="0.15">
      <c r="AU1182" s="24"/>
      <c r="AV1182" s="24"/>
      <c r="AW1182" s="24"/>
      <c r="AX1182" s="24"/>
      <c r="AY1182" s="24"/>
      <c r="AZ1182" s="24"/>
      <c r="BA1182" s="24"/>
      <c r="BB1182" s="24"/>
      <c r="BC1182" s="24"/>
      <c r="BD1182" s="24"/>
      <c r="BE1182" s="24"/>
      <c r="BF1182" s="24"/>
      <c r="BG1182" s="24"/>
      <c r="BH1182" s="24"/>
      <c r="BI1182" s="24"/>
      <c r="BJ1182" s="24"/>
      <c r="BK1182" s="24"/>
      <c r="BL1182" s="24"/>
      <c r="BM1182" s="24"/>
      <c r="BN1182" s="24"/>
      <c r="BO1182" s="24"/>
      <c r="BP1182" s="24"/>
      <c r="BQ1182" s="24"/>
      <c r="BR1182" s="24"/>
      <c r="BS1182" s="24"/>
      <c r="BT1182" s="24"/>
      <c r="BU1182" s="24"/>
      <c r="BV1182" s="24"/>
      <c r="BW1182" s="24"/>
      <c r="BX1182" s="24"/>
      <c r="BY1182" s="24"/>
      <c r="BZ1182" s="24"/>
      <c r="CA1182" s="24"/>
      <c r="CB1182" s="24"/>
      <c r="CC1182" s="24"/>
      <c r="CD1182" s="24"/>
      <c r="CE1182" s="24"/>
      <c r="CF1182" s="24"/>
    </row>
    <row r="1183" spans="47:84" x14ac:dyDescent="0.15">
      <c r="AU1183" s="24"/>
      <c r="AV1183" s="24"/>
      <c r="AW1183" s="24"/>
      <c r="AX1183" s="24"/>
      <c r="AY1183" s="24"/>
      <c r="AZ1183" s="24"/>
      <c r="BA1183" s="24"/>
      <c r="BB1183" s="24"/>
      <c r="BC1183" s="24"/>
      <c r="BD1183" s="24"/>
      <c r="BE1183" s="24"/>
      <c r="BF1183" s="24"/>
      <c r="BG1183" s="24"/>
      <c r="BH1183" s="24"/>
      <c r="BI1183" s="24"/>
      <c r="BJ1183" s="24"/>
      <c r="BK1183" s="24"/>
      <c r="BL1183" s="24"/>
      <c r="BM1183" s="24"/>
      <c r="BN1183" s="24"/>
      <c r="BO1183" s="24"/>
      <c r="BP1183" s="24"/>
      <c r="BQ1183" s="24"/>
      <c r="BR1183" s="24"/>
      <c r="BS1183" s="24"/>
      <c r="BT1183" s="24"/>
      <c r="BU1183" s="24"/>
      <c r="BV1183" s="24"/>
      <c r="BW1183" s="24"/>
      <c r="BX1183" s="24"/>
      <c r="BY1183" s="24"/>
      <c r="BZ1183" s="24"/>
      <c r="CA1183" s="24"/>
      <c r="CB1183" s="24"/>
      <c r="CC1183" s="24"/>
      <c r="CD1183" s="24"/>
      <c r="CE1183" s="24"/>
      <c r="CF1183" s="24"/>
    </row>
    <row r="1184" spans="47:84" x14ac:dyDescent="0.15">
      <c r="AU1184" s="24"/>
      <c r="AV1184" s="24"/>
      <c r="AW1184" s="24"/>
      <c r="AX1184" s="24"/>
      <c r="AY1184" s="24"/>
      <c r="AZ1184" s="24"/>
      <c r="BA1184" s="24"/>
      <c r="BB1184" s="24"/>
      <c r="BC1184" s="24"/>
      <c r="BD1184" s="24"/>
      <c r="BE1184" s="24"/>
      <c r="BF1184" s="24"/>
      <c r="BG1184" s="24"/>
      <c r="BH1184" s="24"/>
      <c r="BI1184" s="24"/>
      <c r="BJ1184" s="24"/>
      <c r="BK1184" s="24"/>
      <c r="BL1184" s="24"/>
      <c r="BM1184" s="24"/>
      <c r="BN1184" s="24"/>
      <c r="BO1184" s="24"/>
      <c r="BP1184" s="24"/>
      <c r="BQ1184" s="24"/>
      <c r="BR1184" s="24"/>
      <c r="BS1184" s="24"/>
      <c r="BT1184" s="24"/>
      <c r="BU1184" s="24"/>
      <c r="BV1184" s="24"/>
      <c r="BW1184" s="24"/>
      <c r="BX1184" s="24"/>
      <c r="BY1184" s="24"/>
      <c r="BZ1184" s="24"/>
      <c r="CA1184" s="24"/>
      <c r="CB1184" s="24"/>
      <c r="CC1184" s="24"/>
      <c r="CD1184" s="24"/>
      <c r="CE1184" s="24"/>
      <c r="CF1184" s="24"/>
    </row>
    <row r="1185" spans="47:84" x14ac:dyDescent="0.15">
      <c r="AU1185" s="24"/>
      <c r="AV1185" s="24"/>
      <c r="AW1185" s="24"/>
      <c r="AX1185" s="24"/>
      <c r="AY1185" s="24"/>
      <c r="AZ1185" s="24"/>
      <c r="BA1185" s="24"/>
      <c r="BB1185" s="24"/>
      <c r="BC1185" s="24"/>
      <c r="BD1185" s="24"/>
      <c r="BE1185" s="24"/>
      <c r="BF1185" s="24"/>
      <c r="BG1185" s="24"/>
      <c r="BH1185" s="24"/>
      <c r="BI1185" s="24"/>
      <c r="BJ1185" s="24"/>
      <c r="BK1185" s="24"/>
      <c r="BL1185" s="24"/>
      <c r="BM1185" s="24"/>
      <c r="BN1185" s="24"/>
      <c r="BO1185" s="24"/>
      <c r="BP1185" s="24"/>
      <c r="BQ1185" s="24"/>
      <c r="BR1185" s="24"/>
      <c r="BS1185" s="24"/>
      <c r="BT1185" s="24"/>
      <c r="BU1185" s="24"/>
      <c r="BV1185" s="24"/>
      <c r="BW1185" s="24"/>
      <c r="BX1185" s="24"/>
      <c r="BY1185" s="24"/>
      <c r="BZ1185" s="24"/>
      <c r="CA1185" s="24"/>
      <c r="CB1185" s="24"/>
      <c r="CC1185" s="24"/>
      <c r="CD1185" s="24"/>
      <c r="CE1185" s="24"/>
      <c r="CF1185" s="24"/>
    </row>
    <row r="1186" spans="47:84" x14ac:dyDescent="0.15">
      <c r="AU1186" s="24"/>
      <c r="AV1186" s="24"/>
      <c r="AW1186" s="24"/>
      <c r="AX1186" s="24"/>
      <c r="AY1186" s="24"/>
      <c r="AZ1186" s="24"/>
      <c r="BA1186" s="24"/>
      <c r="BB1186" s="24"/>
      <c r="BC1186" s="24"/>
      <c r="BD1186" s="24"/>
      <c r="BE1186" s="24"/>
      <c r="BF1186" s="24"/>
      <c r="BG1186" s="24"/>
      <c r="BH1186" s="24"/>
      <c r="BI1186" s="24"/>
      <c r="BJ1186" s="24"/>
      <c r="BK1186" s="24"/>
      <c r="BL1186" s="24"/>
      <c r="BM1186" s="24"/>
      <c r="BN1186" s="24"/>
      <c r="BO1186" s="24"/>
      <c r="BP1186" s="24"/>
      <c r="BQ1186" s="24"/>
      <c r="BR1186" s="24"/>
      <c r="BS1186" s="24"/>
      <c r="BT1186" s="24"/>
      <c r="BU1186" s="24"/>
      <c r="BV1186" s="24"/>
      <c r="BW1186" s="24"/>
      <c r="BX1186" s="24"/>
      <c r="BY1186" s="24"/>
      <c r="BZ1186" s="24"/>
      <c r="CA1186" s="24"/>
      <c r="CB1186" s="24"/>
      <c r="CC1186" s="24"/>
      <c r="CD1186" s="24"/>
      <c r="CE1186" s="24"/>
      <c r="CF1186" s="24"/>
    </row>
    <row r="1187" spans="47:84" x14ac:dyDescent="0.15">
      <c r="AU1187" s="24"/>
      <c r="AV1187" s="24"/>
      <c r="AW1187" s="24"/>
      <c r="AX1187" s="24"/>
      <c r="AY1187" s="24"/>
      <c r="AZ1187" s="24"/>
      <c r="BA1187" s="24"/>
      <c r="BB1187" s="24"/>
      <c r="BC1187" s="24"/>
      <c r="BD1187" s="24"/>
      <c r="BE1187" s="24"/>
      <c r="BF1187" s="24"/>
      <c r="BG1187" s="24"/>
      <c r="BH1187" s="24"/>
      <c r="BI1187" s="24"/>
      <c r="BJ1187" s="24"/>
      <c r="BK1187" s="24"/>
      <c r="BL1187" s="24"/>
      <c r="BM1187" s="24"/>
      <c r="BN1187" s="24"/>
      <c r="BO1187" s="24"/>
      <c r="BP1187" s="24"/>
      <c r="BQ1187" s="24"/>
      <c r="BR1187" s="24"/>
      <c r="BS1187" s="24"/>
      <c r="BT1187" s="24"/>
      <c r="BU1187" s="24"/>
      <c r="BV1187" s="24"/>
      <c r="BW1187" s="24"/>
      <c r="BX1187" s="24"/>
      <c r="BY1187" s="24"/>
      <c r="BZ1187" s="24"/>
      <c r="CA1187" s="24"/>
      <c r="CB1187" s="24"/>
      <c r="CC1187" s="24"/>
      <c r="CD1187" s="24"/>
      <c r="CE1187" s="24"/>
      <c r="CF1187" s="24"/>
    </row>
    <row r="1188" spans="47:84" x14ac:dyDescent="0.15">
      <c r="AU1188" s="24"/>
      <c r="AV1188" s="24"/>
      <c r="AW1188" s="24"/>
      <c r="AX1188" s="24"/>
      <c r="AY1188" s="24"/>
      <c r="AZ1188" s="24"/>
      <c r="BA1188" s="24"/>
      <c r="BB1188" s="24"/>
      <c r="BC1188" s="24"/>
      <c r="BD1188" s="24"/>
      <c r="BE1188" s="24"/>
      <c r="BF1188" s="24"/>
      <c r="BG1188" s="24"/>
      <c r="BH1188" s="24"/>
      <c r="BI1188" s="24"/>
      <c r="BJ1188" s="24"/>
      <c r="BK1188" s="24"/>
      <c r="BL1188" s="24"/>
      <c r="BM1188" s="24"/>
      <c r="BN1188" s="24"/>
      <c r="BO1188" s="24"/>
      <c r="BP1188" s="24"/>
      <c r="BQ1188" s="24"/>
      <c r="BR1188" s="24"/>
      <c r="BS1188" s="24"/>
      <c r="BT1188" s="24"/>
      <c r="BU1188" s="24"/>
      <c r="BV1188" s="24"/>
      <c r="BW1188" s="24"/>
      <c r="BX1188" s="24"/>
      <c r="BY1188" s="24"/>
      <c r="BZ1188" s="24"/>
      <c r="CA1188" s="24"/>
      <c r="CB1188" s="24"/>
      <c r="CC1188" s="24"/>
      <c r="CD1188" s="24"/>
      <c r="CE1188" s="24"/>
      <c r="CF1188" s="24"/>
    </row>
    <row r="1189" spans="47:84" x14ac:dyDescent="0.15">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c r="CF1189" s="24"/>
    </row>
    <row r="1190" spans="47:84" x14ac:dyDescent="0.15">
      <c r="AU1190" s="24"/>
      <c r="AV1190" s="24"/>
      <c r="AW1190" s="24"/>
      <c r="AX1190" s="24"/>
      <c r="AY1190" s="24"/>
      <c r="AZ1190" s="24"/>
      <c r="BA1190" s="24"/>
      <c r="BB1190" s="24"/>
      <c r="BC1190" s="24"/>
      <c r="BD1190" s="24"/>
      <c r="BE1190" s="24"/>
      <c r="BF1190" s="24"/>
      <c r="BG1190" s="24"/>
      <c r="BH1190" s="24"/>
      <c r="BI1190" s="24"/>
      <c r="BJ1190" s="24"/>
      <c r="BK1190" s="24"/>
      <c r="BL1190" s="24"/>
      <c r="BM1190" s="24"/>
      <c r="BN1190" s="24"/>
      <c r="BO1190" s="24"/>
      <c r="BP1190" s="24"/>
      <c r="BQ1190" s="24"/>
      <c r="BR1190" s="24"/>
      <c r="BS1190" s="24"/>
      <c r="BT1190" s="24"/>
      <c r="BU1190" s="24"/>
      <c r="BV1190" s="24"/>
      <c r="BW1190" s="24"/>
      <c r="BX1190" s="24"/>
      <c r="BY1190" s="24"/>
      <c r="BZ1190" s="24"/>
      <c r="CA1190" s="24"/>
      <c r="CB1190" s="24"/>
      <c r="CC1190" s="24"/>
      <c r="CD1190" s="24"/>
      <c r="CE1190" s="24"/>
      <c r="CF1190" s="24"/>
    </row>
    <row r="1191" spans="47:84" x14ac:dyDescent="0.15">
      <c r="AU1191" s="24"/>
      <c r="AV1191" s="24"/>
      <c r="AW1191" s="24"/>
      <c r="AX1191" s="24"/>
      <c r="AY1191" s="24"/>
      <c r="AZ1191" s="24"/>
      <c r="BA1191" s="24"/>
      <c r="BB1191" s="24"/>
      <c r="BC1191" s="24"/>
      <c r="BD1191" s="24"/>
      <c r="BE1191" s="24"/>
      <c r="BF1191" s="24"/>
      <c r="BG1191" s="24"/>
      <c r="BH1191" s="24"/>
      <c r="BI1191" s="24"/>
      <c r="BJ1191" s="24"/>
      <c r="BK1191" s="24"/>
      <c r="BL1191" s="24"/>
      <c r="BM1191" s="24"/>
      <c r="BN1191" s="24"/>
      <c r="BO1191" s="24"/>
      <c r="BP1191" s="24"/>
      <c r="BQ1191" s="24"/>
      <c r="BR1191" s="24"/>
      <c r="BS1191" s="24"/>
      <c r="BT1191" s="24"/>
      <c r="BU1191" s="24"/>
      <c r="BV1191" s="24"/>
      <c r="BW1191" s="24"/>
      <c r="BX1191" s="24"/>
      <c r="BY1191" s="24"/>
      <c r="BZ1191" s="24"/>
      <c r="CA1191" s="24"/>
      <c r="CB1191" s="24"/>
      <c r="CC1191" s="24"/>
      <c r="CD1191" s="24"/>
      <c r="CE1191" s="24"/>
      <c r="CF1191" s="24"/>
    </row>
    <row r="1192" spans="47:84" x14ac:dyDescent="0.15">
      <c r="AU1192" s="24"/>
      <c r="AV1192" s="24"/>
      <c r="AW1192" s="24"/>
      <c r="AX1192" s="24"/>
      <c r="AY1192" s="24"/>
      <c r="AZ1192" s="24"/>
      <c r="BA1192" s="24"/>
      <c r="BB1192" s="24"/>
      <c r="BC1192" s="24"/>
      <c r="BD1192" s="24"/>
      <c r="BE1192" s="24"/>
      <c r="BF1192" s="24"/>
      <c r="BG1192" s="24"/>
      <c r="BH1192" s="24"/>
      <c r="BI1192" s="24"/>
      <c r="BJ1192" s="24"/>
      <c r="BK1192" s="24"/>
      <c r="BL1192" s="24"/>
      <c r="BM1192" s="24"/>
      <c r="BN1192" s="24"/>
      <c r="BO1192" s="24"/>
      <c r="BP1192" s="24"/>
      <c r="BQ1192" s="24"/>
      <c r="BR1192" s="24"/>
      <c r="BS1192" s="24"/>
      <c r="BT1192" s="24"/>
      <c r="BU1192" s="24"/>
      <c r="BV1192" s="24"/>
      <c r="BW1192" s="24"/>
      <c r="BX1192" s="24"/>
      <c r="BY1192" s="24"/>
      <c r="BZ1192" s="24"/>
      <c r="CA1192" s="24"/>
      <c r="CB1192" s="24"/>
      <c r="CC1192" s="24"/>
      <c r="CD1192" s="24"/>
      <c r="CE1192" s="24"/>
      <c r="CF1192" s="24"/>
    </row>
    <row r="1193" spans="47:84" x14ac:dyDescent="0.15">
      <c r="AU1193" s="24"/>
      <c r="AV1193" s="24"/>
      <c r="AW1193" s="24"/>
      <c r="AX1193" s="24"/>
      <c r="AY1193" s="24"/>
      <c r="AZ1193" s="24"/>
      <c r="BA1193" s="24"/>
      <c r="BB1193" s="24"/>
      <c r="BC1193" s="24"/>
      <c r="BD1193" s="24"/>
      <c r="BE1193" s="24"/>
      <c r="BF1193" s="24"/>
      <c r="BG1193" s="24"/>
      <c r="BH1193" s="24"/>
      <c r="BI1193" s="24"/>
      <c r="BJ1193" s="24"/>
      <c r="BK1193" s="24"/>
      <c r="BL1193" s="24"/>
      <c r="BM1193" s="24"/>
      <c r="BN1193" s="24"/>
      <c r="BO1193" s="24"/>
      <c r="BP1193" s="24"/>
      <c r="BQ1193" s="24"/>
      <c r="BR1193" s="24"/>
      <c r="BS1193" s="24"/>
      <c r="BT1193" s="24"/>
      <c r="BU1193" s="24"/>
      <c r="BV1193" s="24"/>
      <c r="BW1193" s="24"/>
      <c r="BX1193" s="24"/>
      <c r="BY1193" s="24"/>
      <c r="BZ1193" s="24"/>
      <c r="CA1193" s="24"/>
      <c r="CB1193" s="24"/>
      <c r="CC1193" s="24"/>
      <c r="CD1193" s="24"/>
      <c r="CE1193" s="24"/>
      <c r="CF1193" s="24"/>
    </row>
    <row r="1194" spans="47:84" x14ac:dyDescent="0.15">
      <c r="AU1194" s="24"/>
      <c r="AV1194" s="24"/>
      <c r="AW1194" s="24"/>
      <c r="AX1194" s="24"/>
      <c r="AY1194" s="24"/>
      <c r="AZ1194" s="24"/>
      <c r="BA1194" s="24"/>
      <c r="BB1194" s="24"/>
      <c r="BC1194" s="24"/>
      <c r="BD1194" s="24"/>
      <c r="BE1194" s="24"/>
      <c r="BF1194" s="24"/>
      <c r="BG1194" s="24"/>
      <c r="BH1194" s="24"/>
      <c r="BI1194" s="24"/>
      <c r="BJ1194" s="24"/>
      <c r="BK1194" s="24"/>
      <c r="BL1194" s="24"/>
      <c r="BM1194" s="24"/>
      <c r="BN1194" s="24"/>
      <c r="BO1194" s="24"/>
      <c r="BP1194" s="24"/>
      <c r="BQ1194" s="24"/>
      <c r="BR1194" s="24"/>
      <c r="BS1194" s="24"/>
      <c r="BT1194" s="24"/>
      <c r="BU1194" s="24"/>
      <c r="BV1194" s="24"/>
      <c r="BW1194" s="24"/>
      <c r="BX1194" s="24"/>
      <c r="BY1194" s="24"/>
      <c r="BZ1194" s="24"/>
      <c r="CA1194" s="24"/>
      <c r="CB1194" s="24"/>
      <c r="CC1194" s="24"/>
      <c r="CD1194" s="24"/>
      <c r="CE1194" s="24"/>
      <c r="CF1194" s="24"/>
    </row>
    <row r="1195" spans="47:84" x14ac:dyDescent="0.15">
      <c r="AU1195" s="24"/>
      <c r="AV1195" s="24"/>
      <c r="AW1195" s="24"/>
      <c r="AX1195" s="24"/>
      <c r="AY1195" s="24"/>
      <c r="AZ1195" s="24"/>
      <c r="BA1195" s="24"/>
      <c r="BB1195" s="24"/>
      <c r="BC1195" s="24"/>
      <c r="BD1195" s="24"/>
      <c r="BE1195" s="24"/>
      <c r="BF1195" s="24"/>
      <c r="BG1195" s="24"/>
      <c r="BH1195" s="24"/>
      <c r="BI1195" s="24"/>
      <c r="BJ1195" s="24"/>
      <c r="BK1195" s="24"/>
      <c r="BL1195" s="24"/>
      <c r="BM1195" s="24"/>
      <c r="BN1195" s="24"/>
      <c r="BO1195" s="24"/>
      <c r="BP1195" s="24"/>
      <c r="BQ1195" s="24"/>
      <c r="BR1195" s="24"/>
      <c r="BS1195" s="24"/>
      <c r="BT1195" s="24"/>
      <c r="BU1195" s="24"/>
      <c r="BV1195" s="24"/>
      <c r="BW1195" s="24"/>
      <c r="BX1195" s="24"/>
      <c r="BY1195" s="24"/>
      <c r="BZ1195" s="24"/>
      <c r="CA1195" s="24"/>
      <c r="CB1195" s="24"/>
      <c r="CC1195" s="24"/>
      <c r="CD1195" s="24"/>
      <c r="CE1195" s="24"/>
      <c r="CF1195" s="24"/>
    </row>
    <row r="1196" spans="47:84" x14ac:dyDescent="0.15">
      <c r="AU1196" s="24"/>
      <c r="AV1196" s="24"/>
      <c r="AW1196" s="24"/>
      <c r="AX1196" s="24"/>
      <c r="AY1196" s="24"/>
      <c r="AZ1196" s="24"/>
      <c r="BA1196" s="24"/>
      <c r="BB1196" s="24"/>
      <c r="BC1196" s="24"/>
      <c r="BD1196" s="24"/>
      <c r="BE1196" s="24"/>
      <c r="BF1196" s="24"/>
      <c r="BG1196" s="24"/>
      <c r="BH1196" s="24"/>
      <c r="BI1196" s="24"/>
      <c r="BJ1196" s="24"/>
      <c r="BK1196" s="24"/>
      <c r="BL1196" s="24"/>
      <c r="BM1196" s="24"/>
      <c r="BN1196" s="24"/>
      <c r="BO1196" s="24"/>
      <c r="BP1196" s="24"/>
      <c r="BQ1196" s="24"/>
      <c r="BR1196" s="24"/>
      <c r="BS1196" s="24"/>
      <c r="BT1196" s="24"/>
      <c r="BU1196" s="24"/>
      <c r="BV1196" s="24"/>
      <c r="BW1196" s="24"/>
      <c r="BX1196" s="24"/>
      <c r="BY1196" s="24"/>
      <c r="BZ1196" s="24"/>
      <c r="CA1196" s="24"/>
      <c r="CB1196" s="24"/>
      <c r="CC1196" s="24"/>
      <c r="CD1196" s="24"/>
      <c r="CE1196" s="24"/>
      <c r="CF1196" s="24"/>
    </row>
    <row r="1197" spans="47:84" x14ac:dyDescent="0.15">
      <c r="AU1197" s="24"/>
      <c r="AV1197" s="24"/>
      <c r="AW1197" s="24"/>
      <c r="AX1197" s="24"/>
      <c r="AY1197" s="24"/>
      <c r="AZ1197" s="24"/>
      <c r="BA1197" s="24"/>
      <c r="BB1197" s="24"/>
      <c r="BC1197" s="24"/>
      <c r="BD1197" s="24"/>
      <c r="BE1197" s="24"/>
      <c r="BF1197" s="24"/>
      <c r="BG1197" s="24"/>
      <c r="BH1197" s="24"/>
      <c r="BI1197" s="24"/>
      <c r="BJ1197" s="24"/>
      <c r="BK1197" s="24"/>
      <c r="BL1197" s="24"/>
      <c r="BM1197" s="24"/>
      <c r="BN1197" s="24"/>
      <c r="BO1197" s="24"/>
      <c r="BP1197" s="24"/>
      <c r="BQ1197" s="24"/>
      <c r="BR1197" s="24"/>
      <c r="BS1197" s="24"/>
      <c r="BT1197" s="24"/>
      <c r="BU1197" s="24"/>
      <c r="BV1197" s="24"/>
      <c r="BW1197" s="24"/>
      <c r="BX1197" s="24"/>
      <c r="BY1197" s="24"/>
      <c r="BZ1197" s="24"/>
      <c r="CA1197" s="24"/>
      <c r="CB1197" s="24"/>
      <c r="CC1197" s="24"/>
      <c r="CD1197" s="24"/>
      <c r="CE1197" s="24"/>
      <c r="CF1197" s="24"/>
    </row>
    <row r="1198" spans="47:84" x14ac:dyDescent="0.15">
      <c r="AU1198" s="24"/>
      <c r="AV1198" s="24"/>
      <c r="AW1198" s="24"/>
      <c r="AX1198" s="24"/>
      <c r="AY1198" s="24"/>
      <c r="AZ1198" s="24"/>
      <c r="BA1198" s="24"/>
      <c r="BB1198" s="24"/>
      <c r="BC1198" s="24"/>
      <c r="BD1198" s="24"/>
      <c r="BE1198" s="24"/>
      <c r="BF1198" s="24"/>
      <c r="BG1198" s="24"/>
      <c r="BH1198" s="24"/>
      <c r="BI1198" s="24"/>
      <c r="BJ1198" s="24"/>
      <c r="BK1198" s="24"/>
      <c r="BL1198" s="24"/>
      <c r="BM1198" s="24"/>
      <c r="BN1198" s="24"/>
      <c r="BO1198" s="24"/>
      <c r="BP1198" s="24"/>
      <c r="BQ1198" s="24"/>
      <c r="BR1198" s="24"/>
      <c r="BS1198" s="24"/>
      <c r="BT1198" s="24"/>
      <c r="BU1198" s="24"/>
      <c r="BV1198" s="24"/>
      <c r="BW1198" s="24"/>
      <c r="BX1198" s="24"/>
      <c r="BY1198" s="24"/>
      <c r="BZ1198" s="24"/>
      <c r="CA1198" s="24"/>
      <c r="CB1198" s="24"/>
      <c r="CC1198" s="24"/>
      <c r="CD1198" s="24"/>
      <c r="CE1198" s="24"/>
      <c r="CF1198" s="24"/>
    </row>
    <row r="1199" spans="47:84" x14ac:dyDescent="0.15">
      <c r="AU1199" s="24"/>
      <c r="AV1199" s="24"/>
      <c r="AW1199" s="24"/>
      <c r="AX1199" s="24"/>
      <c r="AY1199" s="24"/>
      <c r="AZ1199" s="24"/>
      <c r="BA1199" s="24"/>
      <c r="BB1199" s="24"/>
      <c r="BC1199" s="24"/>
      <c r="BD1199" s="24"/>
      <c r="BE1199" s="24"/>
      <c r="BF1199" s="24"/>
      <c r="BG1199" s="24"/>
      <c r="BH1199" s="24"/>
      <c r="BI1199" s="24"/>
      <c r="BJ1199" s="24"/>
      <c r="BK1199" s="24"/>
      <c r="BL1199" s="24"/>
      <c r="BM1199" s="24"/>
      <c r="BN1199" s="24"/>
      <c r="BO1199" s="24"/>
      <c r="BP1199" s="24"/>
      <c r="BQ1199" s="24"/>
      <c r="BR1199" s="24"/>
      <c r="BS1199" s="24"/>
      <c r="BT1199" s="24"/>
      <c r="BU1199" s="24"/>
      <c r="BV1199" s="24"/>
      <c r="BW1199" s="24"/>
      <c r="BX1199" s="24"/>
      <c r="BY1199" s="24"/>
      <c r="BZ1199" s="24"/>
      <c r="CA1199" s="24"/>
      <c r="CB1199" s="24"/>
      <c r="CC1199" s="24"/>
      <c r="CD1199" s="24"/>
      <c r="CE1199" s="24"/>
      <c r="CF1199" s="24"/>
    </row>
    <row r="1200" spans="47:84" x14ac:dyDescent="0.15">
      <c r="AU1200" s="24"/>
      <c r="AV1200" s="24"/>
      <c r="AW1200" s="24"/>
      <c r="AX1200" s="24"/>
      <c r="AY1200" s="24"/>
      <c r="AZ1200" s="24"/>
      <c r="BA1200" s="24"/>
      <c r="BB1200" s="24"/>
      <c r="BC1200" s="24"/>
      <c r="BD1200" s="24"/>
      <c r="BE1200" s="24"/>
      <c r="BF1200" s="24"/>
      <c r="BG1200" s="24"/>
      <c r="BH1200" s="24"/>
      <c r="BI1200" s="24"/>
      <c r="BJ1200" s="24"/>
      <c r="BK1200" s="24"/>
      <c r="BL1200" s="24"/>
      <c r="BM1200" s="24"/>
      <c r="BN1200" s="24"/>
      <c r="BO1200" s="24"/>
      <c r="BP1200" s="24"/>
      <c r="BQ1200" s="24"/>
      <c r="BR1200" s="24"/>
      <c r="BS1200" s="24"/>
      <c r="BT1200" s="24"/>
      <c r="BU1200" s="24"/>
      <c r="BV1200" s="24"/>
      <c r="BW1200" s="24"/>
      <c r="BX1200" s="24"/>
      <c r="BY1200" s="24"/>
      <c r="BZ1200" s="24"/>
      <c r="CA1200" s="24"/>
      <c r="CB1200" s="24"/>
      <c r="CC1200" s="24"/>
      <c r="CD1200" s="24"/>
      <c r="CE1200" s="24"/>
      <c r="CF1200" s="24"/>
    </row>
    <row r="1201" spans="47:84" x14ac:dyDescent="0.15">
      <c r="AU1201" s="24"/>
      <c r="AV1201" s="24"/>
      <c r="AW1201" s="24"/>
      <c r="AX1201" s="24"/>
      <c r="AY1201" s="24"/>
      <c r="AZ1201" s="24"/>
      <c r="BA1201" s="24"/>
      <c r="BB1201" s="24"/>
      <c r="BC1201" s="24"/>
      <c r="BD1201" s="24"/>
      <c r="BE1201" s="24"/>
      <c r="BF1201" s="24"/>
      <c r="BG1201" s="24"/>
      <c r="BH1201" s="24"/>
      <c r="BI1201" s="24"/>
      <c r="BJ1201" s="24"/>
      <c r="BK1201" s="24"/>
      <c r="BL1201" s="24"/>
      <c r="BM1201" s="24"/>
      <c r="BN1201" s="24"/>
      <c r="BO1201" s="24"/>
      <c r="BP1201" s="24"/>
      <c r="BQ1201" s="24"/>
      <c r="BR1201" s="24"/>
      <c r="BS1201" s="24"/>
      <c r="BT1201" s="24"/>
      <c r="BU1201" s="24"/>
      <c r="BV1201" s="24"/>
      <c r="BW1201" s="24"/>
      <c r="BX1201" s="24"/>
      <c r="BY1201" s="24"/>
      <c r="BZ1201" s="24"/>
      <c r="CA1201" s="24"/>
      <c r="CB1201" s="24"/>
      <c r="CC1201" s="24"/>
      <c r="CD1201" s="24"/>
      <c r="CE1201" s="24"/>
      <c r="CF1201" s="24"/>
    </row>
    <row r="1202" spans="47:84" x14ac:dyDescent="0.15">
      <c r="AU1202" s="24"/>
      <c r="AV1202" s="24"/>
      <c r="AW1202" s="24"/>
      <c r="AX1202" s="24"/>
      <c r="AY1202" s="24"/>
      <c r="AZ1202" s="24"/>
      <c r="BA1202" s="24"/>
      <c r="BB1202" s="24"/>
      <c r="BC1202" s="24"/>
      <c r="BD1202" s="24"/>
      <c r="BE1202" s="24"/>
      <c r="BF1202" s="24"/>
      <c r="BG1202" s="24"/>
      <c r="BH1202" s="24"/>
      <c r="BI1202" s="24"/>
      <c r="BJ1202" s="24"/>
      <c r="BK1202" s="24"/>
      <c r="BL1202" s="24"/>
      <c r="BM1202" s="24"/>
      <c r="BN1202" s="24"/>
      <c r="BO1202" s="24"/>
      <c r="BP1202" s="24"/>
      <c r="BQ1202" s="24"/>
      <c r="BR1202" s="24"/>
      <c r="BS1202" s="24"/>
      <c r="BT1202" s="24"/>
      <c r="BU1202" s="24"/>
      <c r="BV1202" s="24"/>
      <c r="BW1202" s="24"/>
      <c r="BX1202" s="24"/>
      <c r="BY1202" s="24"/>
      <c r="BZ1202" s="24"/>
      <c r="CA1202" s="24"/>
      <c r="CB1202" s="24"/>
      <c r="CC1202" s="24"/>
      <c r="CD1202" s="24"/>
      <c r="CE1202" s="24"/>
      <c r="CF1202" s="24"/>
    </row>
    <row r="1203" spans="47:84" x14ac:dyDescent="0.15">
      <c r="AU1203" s="24"/>
      <c r="AV1203" s="24"/>
      <c r="AW1203" s="24"/>
      <c r="AX1203" s="24"/>
      <c r="AY1203" s="24"/>
      <c r="AZ1203" s="24"/>
      <c r="BA1203" s="24"/>
      <c r="BB1203" s="24"/>
      <c r="BC1203" s="24"/>
      <c r="BD1203" s="24"/>
      <c r="BE1203" s="24"/>
      <c r="BF1203" s="24"/>
      <c r="BG1203" s="24"/>
      <c r="BH1203" s="24"/>
      <c r="BI1203" s="24"/>
      <c r="BJ1203" s="24"/>
      <c r="BK1203" s="24"/>
      <c r="BL1203" s="24"/>
      <c r="BM1203" s="24"/>
      <c r="BN1203" s="24"/>
      <c r="BO1203" s="24"/>
      <c r="BP1203" s="24"/>
      <c r="BQ1203" s="24"/>
      <c r="BR1203" s="24"/>
      <c r="BS1203" s="24"/>
      <c r="BT1203" s="24"/>
      <c r="BU1203" s="24"/>
      <c r="BV1203" s="24"/>
      <c r="BW1203" s="24"/>
      <c r="BX1203" s="24"/>
      <c r="BY1203" s="24"/>
      <c r="BZ1203" s="24"/>
      <c r="CA1203" s="24"/>
      <c r="CB1203" s="24"/>
      <c r="CC1203" s="24"/>
      <c r="CD1203" s="24"/>
      <c r="CE1203" s="24"/>
      <c r="CF1203" s="24"/>
    </row>
    <row r="1204" spans="47:84" x14ac:dyDescent="0.15">
      <c r="AU1204" s="24"/>
      <c r="AV1204" s="24"/>
      <c r="AW1204" s="24"/>
      <c r="AX1204" s="24"/>
      <c r="AY1204" s="24"/>
      <c r="AZ1204" s="24"/>
      <c r="BA1204" s="24"/>
      <c r="BB1204" s="24"/>
      <c r="BC1204" s="24"/>
      <c r="BD1204" s="24"/>
      <c r="BE1204" s="24"/>
      <c r="BF1204" s="24"/>
      <c r="BG1204" s="24"/>
      <c r="BH1204" s="24"/>
      <c r="BI1204" s="24"/>
      <c r="BJ1204" s="24"/>
      <c r="BK1204" s="24"/>
      <c r="BL1204" s="24"/>
      <c r="BM1204" s="24"/>
      <c r="BN1204" s="24"/>
      <c r="BO1204" s="24"/>
      <c r="BP1204" s="24"/>
      <c r="BQ1204" s="24"/>
      <c r="BR1204" s="24"/>
      <c r="BS1204" s="24"/>
      <c r="BT1204" s="24"/>
      <c r="BU1204" s="24"/>
      <c r="BV1204" s="24"/>
      <c r="BW1204" s="24"/>
      <c r="BX1204" s="24"/>
      <c r="BY1204" s="24"/>
      <c r="BZ1204" s="24"/>
      <c r="CA1204" s="24"/>
      <c r="CB1204" s="24"/>
      <c r="CC1204" s="24"/>
      <c r="CD1204" s="24"/>
      <c r="CE1204" s="24"/>
      <c r="CF1204" s="24"/>
    </row>
    <row r="1205" spans="47:84" x14ac:dyDescent="0.15">
      <c r="AU1205" s="24"/>
      <c r="AV1205" s="24"/>
      <c r="AW1205" s="24"/>
      <c r="AX1205" s="24"/>
      <c r="AY1205" s="24"/>
      <c r="AZ1205" s="24"/>
      <c r="BA1205" s="24"/>
      <c r="BB1205" s="24"/>
      <c r="BC1205" s="24"/>
      <c r="BD1205" s="24"/>
      <c r="BE1205" s="24"/>
      <c r="BF1205" s="24"/>
      <c r="BG1205" s="24"/>
      <c r="BH1205" s="24"/>
      <c r="BI1205" s="24"/>
      <c r="BJ1205" s="24"/>
      <c r="BK1205" s="24"/>
      <c r="BL1205" s="24"/>
      <c r="BM1205" s="24"/>
      <c r="BN1205" s="24"/>
      <c r="BO1205" s="24"/>
      <c r="BP1205" s="24"/>
      <c r="BQ1205" s="24"/>
      <c r="BR1205" s="24"/>
      <c r="BS1205" s="24"/>
      <c r="BT1205" s="24"/>
      <c r="BU1205" s="24"/>
      <c r="BV1205" s="24"/>
      <c r="BW1205" s="24"/>
      <c r="BX1205" s="24"/>
      <c r="BY1205" s="24"/>
      <c r="BZ1205" s="24"/>
      <c r="CA1205" s="24"/>
      <c r="CB1205" s="24"/>
      <c r="CC1205" s="24"/>
      <c r="CD1205" s="24"/>
      <c r="CE1205" s="24"/>
      <c r="CF1205" s="24"/>
    </row>
    <row r="1206" spans="47:84" x14ac:dyDescent="0.15">
      <c r="AU1206" s="24"/>
      <c r="AV1206" s="24"/>
      <c r="AW1206" s="24"/>
      <c r="AX1206" s="24"/>
      <c r="AY1206" s="24"/>
      <c r="AZ1206" s="24"/>
      <c r="BA1206" s="24"/>
      <c r="BB1206" s="24"/>
      <c r="BC1206" s="24"/>
      <c r="BD1206" s="24"/>
      <c r="BE1206" s="24"/>
      <c r="BF1206" s="24"/>
      <c r="BG1206" s="24"/>
      <c r="BH1206" s="24"/>
      <c r="BI1206" s="24"/>
      <c r="BJ1206" s="24"/>
      <c r="BK1206" s="24"/>
      <c r="BL1206" s="24"/>
      <c r="BM1206" s="24"/>
      <c r="BN1206" s="24"/>
      <c r="BO1206" s="24"/>
      <c r="BP1206" s="24"/>
      <c r="BQ1206" s="24"/>
      <c r="BR1206" s="24"/>
      <c r="BS1206" s="24"/>
      <c r="BT1206" s="24"/>
      <c r="BU1206" s="24"/>
      <c r="BV1206" s="24"/>
      <c r="BW1206" s="24"/>
      <c r="BX1206" s="24"/>
      <c r="BY1206" s="24"/>
      <c r="BZ1206" s="24"/>
      <c r="CA1206" s="24"/>
      <c r="CB1206" s="24"/>
      <c r="CC1206" s="24"/>
      <c r="CD1206" s="24"/>
      <c r="CE1206" s="24"/>
      <c r="CF1206" s="24"/>
    </row>
    <row r="1207" spans="47:84" x14ac:dyDescent="0.15">
      <c r="AU1207" s="24"/>
      <c r="AV1207" s="24"/>
      <c r="AW1207" s="24"/>
      <c r="AX1207" s="24"/>
      <c r="AY1207" s="24"/>
      <c r="AZ1207" s="24"/>
      <c r="BA1207" s="24"/>
      <c r="BB1207" s="24"/>
      <c r="BC1207" s="24"/>
      <c r="BD1207" s="24"/>
      <c r="BE1207" s="24"/>
      <c r="BF1207" s="24"/>
      <c r="BG1207" s="24"/>
      <c r="BH1207" s="24"/>
      <c r="BI1207" s="24"/>
      <c r="BJ1207" s="24"/>
      <c r="BK1207" s="24"/>
      <c r="BL1207" s="24"/>
      <c r="BM1207" s="24"/>
      <c r="BN1207" s="24"/>
      <c r="BO1207" s="24"/>
      <c r="BP1207" s="24"/>
      <c r="BQ1207" s="24"/>
      <c r="BR1207" s="24"/>
      <c r="BS1207" s="24"/>
      <c r="BT1207" s="24"/>
      <c r="BU1207" s="24"/>
      <c r="BV1207" s="24"/>
      <c r="BW1207" s="24"/>
      <c r="BX1207" s="24"/>
      <c r="BY1207" s="24"/>
      <c r="BZ1207" s="24"/>
      <c r="CA1207" s="24"/>
      <c r="CB1207" s="24"/>
      <c r="CC1207" s="24"/>
      <c r="CD1207" s="24"/>
      <c r="CE1207" s="24"/>
      <c r="CF1207" s="24"/>
    </row>
    <row r="1208" spans="47:84" x14ac:dyDescent="0.15">
      <c r="AU1208" s="24"/>
      <c r="AV1208" s="24"/>
      <c r="AW1208" s="24"/>
      <c r="AX1208" s="24"/>
      <c r="AY1208" s="24"/>
      <c r="AZ1208" s="24"/>
      <c r="BA1208" s="24"/>
      <c r="BB1208" s="24"/>
      <c r="BC1208" s="24"/>
      <c r="BD1208" s="24"/>
      <c r="BE1208" s="24"/>
      <c r="BF1208" s="24"/>
      <c r="BG1208" s="24"/>
      <c r="BH1208" s="24"/>
      <c r="BI1208" s="24"/>
      <c r="BJ1208" s="24"/>
      <c r="BK1208" s="24"/>
      <c r="BL1208" s="24"/>
      <c r="BM1208" s="24"/>
      <c r="BN1208" s="24"/>
      <c r="BO1208" s="24"/>
      <c r="BP1208" s="24"/>
      <c r="BQ1208" s="24"/>
      <c r="BR1208" s="24"/>
      <c r="BS1208" s="24"/>
      <c r="BT1208" s="24"/>
      <c r="BU1208" s="24"/>
      <c r="BV1208" s="24"/>
      <c r="BW1208" s="24"/>
      <c r="BX1208" s="24"/>
      <c r="BY1208" s="24"/>
      <c r="BZ1208" s="24"/>
      <c r="CA1208" s="24"/>
      <c r="CB1208" s="24"/>
      <c r="CC1208" s="24"/>
      <c r="CD1208" s="24"/>
      <c r="CE1208" s="24"/>
      <c r="CF1208" s="24"/>
    </row>
    <row r="1209" spans="47:84" x14ac:dyDescent="0.15">
      <c r="AU1209" s="24"/>
      <c r="AV1209" s="24"/>
      <c r="AW1209" s="24"/>
      <c r="AX1209" s="24"/>
      <c r="AY1209" s="24"/>
      <c r="AZ1209" s="24"/>
      <c r="BA1209" s="24"/>
      <c r="BB1209" s="24"/>
      <c r="BC1209" s="24"/>
      <c r="BD1209" s="24"/>
      <c r="BE1209" s="24"/>
      <c r="BF1209" s="24"/>
      <c r="BG1209" s="24"/>
      <c r="BH1209" s="24"/>
      <c r="BI1209" s="24"/>
      <c r="BJ1209" s="24"/>
      <c r="BK1209" s="24"/>
      <c r="BL1209" s="24"/>
      <c r="BM1209" s="24"/>
      <c r="BN1209" s="24"/>
      <c r="BO1209" s="24"/>
      <c r="BP1209" s="24"/>
      <c r="BQ1209" s="24"/>
      <c r="BR1209" s="24"/>
      <c r="BS1209" s="24"/>
      <c r="BT1209" s="24"/>
      <c r="BU1209" s="24"/>
      <c r="BV1209" s="24"/>
      <c r="BW1209" s="24"/>
      <c r="BX1209" s="24"/>
      <c r="BY1209" s="24"/>
      <c r="BZ1209" s="24"/>
      <c r="CA1209" s="24"/>
      <c r="CB1209" s="24"/>
      <c r="CC1209" s="24"/>
      <c r="CD1209" s="24"/>
      <c r="CE1209" s="24"/>
      <c r="CF1209" s="24"/>
    </row>
    <row r="1210" spans="47:84" x14ac:dyDescent="0.15">
      <c r="AU1210" s="24"/>
      <c r="AV1210" s="24"/>
      <c r="AW1210" s="24"/>
      <c r="AX1210" s="24"/>
      <c r="AY1210" s="24"/>
      <c r="AZ1210" s="24"/>
      <c r="BA1210" s="24"/>
      <c r="BB1210" s="24"/>
      <c r="BC1210" s="24"/>
      <c r="BD1210" s="24"/>
      <c r="BE1210" s="24"/>
      <c r="BF1210" s="24"/>
      <c r="BG1210" s="24"/>
      <c r="BH1210" s="24"/>
      <c r="BI1210" s="24"/>
      <c r="BJ1210" s="24"/>
      <c r="BK1210" s="24"/>
      <c r="BL1210" s="24"/>
      <c r="BM1210" s="24"/>
      <c r="BN1210" s="24"/>
      <c r="BO1210" s="24"/>
      <c r="BP1210" s="24"/>
      <c r="BQ1210" s="24"/>
      <c r="BR1210" s="24"/>
      <c r="BS1210" s="24"/>
      <c r="BT1210" s="24"/>
      <c r="BU1210" s="24"/>
      <c r="BV1210" s="24"/>
      <c r="BW1210" s="24"/>
      <c r="BX1210" s="24"/>
      <c r="BY1210" s="24"/>
      <c r="BZ1210" s="24"/>
      <c r="CA1210" s="24"/>
      <c r="CB1210" s="24"/>
      <c r="CC1210" s="24"/>
      <c r="CD1210" s="24"/>
      <c r="CE1210" s="24"/>
      <c r="CF1210" s="24"/>
    </row>
    <row r="1211" spans="47:84" x14ac:dyDescent="0.15">
      <c r="AU1211" s="24"/>
      <c r="AV1211" s="24"/>
      <c r="AW1211" s="24"/>
      <c r="AX1211" s="24"/>
      <c r="AY1211" s="24"/>
      <c r="AZ1211" s="24"/>
      <c r="BA1211" s="24"/>
      <c r="BB1211" s="24"/>
      <c r="BC1211" s="24"/>
      <c r="BD1211" s="24"/>
      <c r="BE1211" s="24"/>
      <c r="BF1211" s="24"/>
      <c r="BG1211" s="24"/>
      <c r="BH1211" s="24"/>
      <c r="BI1211" s="24"/>
      <c r="BJ1211" s="24"/>
      <c r="BK1211" s="24"/>
      <c r="BL1211" s="24"/>
      <c r="BM1211" s="24"/>
      <c r="BN1211" s="24"/>
      <c r="BO1211" s="24"/>
      <c r="BP1211" s="24"/>
      <c r="BQ1211" s="24"/>
      <c r="BR1211" s="24"/>
      <c r="BS1211" s="24"/>
      <c r="BT1211" s="24"/>
      <c r="BU1211" s="24"/>
      <c r="BV1211" s="24"/>
      <c r="BW1211" s="24"/>
      <c r="BX1211" s="24"/>
      <c r="BY1211" s="24"/>
      <c r="BZ1211" s="24"/>
      <c r="CA1211" s="24"/>
      <c r="CB1211" s="24"/>
      <c r="CC1211" s="24"/>
      <c r="CD1211" s="24"/>
      <c r="CE1211" s="24"/>
      <c r="CF1211" s="24"/>
    </row>
    <row r="1212" spans="47:84" x14ac:dyDescent="0.15">
      <c r="AU1212" s="24"/>
      <c r="AV1212" s="24"/>
      <c r="AW1212" s="24"/>
      <c r="AX1212" s="24"/>
      <c r="AY1212" s="24"/>
      <c r="AZ1212" s="24"/>
      <c r="BA1212" s="24"/>
      <c r="BB1212" s="24"/>
      <c r="BC1212" s="24"/>
      <c r="BD1212" s="24"/>
      <c r="BE1212" s="24"/>
      <c r="BF1212" s="24"/>
      <c r="BG1212" s="24"/>
      <c r="BH1212" s="24"/>
      <c r="BI1212" s="24"/>
      <c r="BJ1212" s="24"/>
      <c r="BK1212" s="24"/>
      <c r="BL1212" s="24"/>
      <c r="BM1212" s="24"/>
      <c r="BN1212" s="24"/>
      <c r="BO1212" s="24"/>
      <c r="BP1212" s="24"/>
      <c r="BQ1212" s="24"/>
      <c r="BR1212" s="24"/>
      <c r="BS1212" s="24"/>
      <c r="BT1212" s="24"/>
      <c r="BU1212" s="24"/>
      <c r="BV1212" s="24"/>
      <c r="BW1212" s="24"/>
      <c r="BX1212" s="24"/>
      <c r="BY1212" s="24"/>
      <c r="BZ1212" s="24"/>
      <c r="CA1212" s="24"/>
      <c r="CB1212" s="24"/>
      <c r="CC1212" s="24"/>
      <c r="CD1212" s="24"/>
      <c r="CE1212" s="24"/>
      <c r="CF1212" s="24"/>
    </row>
    <row r="1213" spans="47:84" x14ac:dyDescent="0.15">
      <c r="AU1213" s="24"/>
      <c r="AV1213" s="24"/>
      <c r="AW1213" s="24"/>
      <c r="AX1213" s="24"/>
      <c r="AY1213" s="24"/>
      <c r="AZ1213" s="24"/>
      <c r="BA1213" s="24"/>
      <c r="BB1213" s="24"/>
      <c r="BC1213" s="24"/>
      <c r="BD1213" s="24"/>
      <c r="BE1213" s="24"/>
      <c r="BF1213" s="24"/>
      <c r="BG1213" s="24"/>
      <c r="BH1213" s="24"/>
      <c r="BI1213" s="24"/>
      <c r="BJ1213" s="24"/>
      <c r="BK1213" s="24"/>
      <c r="BL1213" s="24"/>
      <c r="BM1213" s="24"/>
      <c r="BN1213" s="24"/>
      <c r="BO1213" s="24"/>
      <c r="BP1213" s="24"/>
      <c r="BQ1213" s="24"/>
      <c r="BR1213" s="24"/>
      <c r="BS1213" s="24"/>
      <c r="BT1213" s="24"/>
      <c r="BU1213" s="24"/>
      <c r="BV1213" s="24"/>
      <c r="BW1213" s="24"/>
      <c r="BX1213" s="24"/>
      <c r="BY1213" s="24"/>
      <c r="BZ1213" s="24"/>
      <c r="CA1213" s="24"/>
      <c r="CB1213" s="24"/>
      <c r="CC1213" s="24"/>
      <c r="CD1213" s="24"/>
      <c r="CE1213" s="24"/>
      <c r="CF1213" s="24"/>
    </row>
    <row r="1214" spans="47:84" x14ac:dyDescent="0.15">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c r="CF1214" s="24"/>
    </row>
    <row r="1215" spans="47:84" x14ac:dyDescent="0.15">
      <c r="AU1215" s="24"/>
      <c r="AV1215" s="24"/>
      <c r="AW1215" s="24"/>
      <c r="AX1215" s="24"/>
      <c r="AY1215" s="24"/>
      <c r="AZ1215" s="24"/>
      <c r="BA1215" s="24"/>
      <c r="BB1215" s="24"/>
      <c r="BC1215" s="24"/>
      <c r="BD1215" s="24"/>
      <c r="BE1215" s="24"/>
      <c r="BF1215" s="24"/>
      <c r="BG1215" s="24"/>
      <c r="BH1215" s="24"/>
      <c r="BI1215" s="24"/>
      <c r="BJ1215" s="24"/>
      <c r="BK1215" s="24"/>
      <c r="BL1215" s="24"/>
      <c r="BM1215" s="24"/>
      <c r="BN1215" s="24"/>
      <c r="BO1215" s="24"/>
      <c r="BP1215" s="24"/>
      <c r="BQ1215" s="24"/>
      <c r="BR1215" s="24"/>
      <c r="BS1215" s="24"/>
      <c r="BT1215" s="24"/>
      <c r="BU1215" s="24"/>
      <c r="BV1215" s="24"/>
      <c r="BW1215" s="24"/>
      <c r="BX1215" s="24"/>
      <c r="BY1215" s="24"/>
      <c r="BZ1215" s="24"/>
      <c r="CA1215" s="24"/>
      <c r="CB1215" s="24"/>
      <c r="CC1215" s="24"/>
      <c r="CD1215" s="24"/>
      <c r="CE1215" s="24"/>
      <c r="CF1215" s="24"/>
    </row>
    <row r="1216" spans="47:84" x14ac:dyDescent="0.15">
      <c r="AU1216" s="24"/>
      <c r="AV1216" s="24"/>
      <c r="AW1216" s="24"/>
      <c r="AX1216" s="24"/>
      <c r="AY1216" s="24"/>
      <c r="AZ1216" s="24"/>
      <c r="BA1216" s="24"/>
      <c r="BB1216" s="24"/>
      <c r="BC1216" s="24"/>
      <c r="BD1216" s="24"/>
      <c r="BE1216" s="24"/>
      <c r="BF1216" s="24"/>
      <c r="BG1216" s="24"/>
      <c r="BH1216" s="24"/>
      <c r="BI1216" s="24"/>
      <c r="BJ1216" s="24"/>
      <c r="BK1216" s="24"/>
      <c r="BL1216" s="24"/>
      <c r="BM1216" s="24"/>
      <c r="BN1216" s="24"/>
      <c r="BO1216" s="24"/>
      <c r="BP1216" s="24"/>
      <c r="BQ1216" s="24"/>
      <c r="BR1216" s="24"/>
      <c r="BS1216" s="24"/>
      <c r="BT1216" s="24"/>
      <c r="BU1216" s="24"/>
      <c r="BV1216" s="24"/>
      <c r="BW1216" s="24"/>
      <c r="BX1216" s="24"/>
      <c r="BY1216" s="24"/>
      <c r="BZ1216" s="24"/>
      <c r="CA1216" s="24"/>
      <c r="CB1216" s="24"/>
      <c r="CC1216" s="24"/>
      <c r="CD1216" s="24"/>
      <c r="CE1216" s="24"/>
      <c r="CF1216" s="24"/>
    </row>
    <row r="1217" spans="47:84" x14ac:dyDescent="0.15">
      <c r="AU1217" s="24"/>
      <c r="AV1217" s="24"/>
      <c r="AW1217" s="24"/>
      <c r="AX1217" s="24"/>
      <c r="AY1217" s="24"/>
      <c r="AZ1217" s="24"/>
      <c r="BA1217" s="24"/>
      <c r="BB1217" s="24"/>
      <c r="BC1217" s="24"/>
      <c r="BD1217" s="24"/>
      <c r="BE1217" s="24"/>
      <c r="BF1217" s="24"/>
      <c r="BG1217" s="24"/>
      <c r="BH1217" s="24"/>
      <c r="BI1217" s="24"/>
      <c r="BJ1217" s="24"/>
      <c r="BK1217" s="24"/>
      <c r="BL1217" s="24"/>
      <c r="BM1217" s="24"/>
      <c r="BN1217" s="24"/>
      <c r="BO1217" s="24"/>
      <c r="BP1217" s="24"/>
      <c r="BQ1217" s="24"/>
      <c r="BR1217" s="24"/>
      <c r="BS1217" s="24"/>
      <c r="BT1217" s="24"/>
      <c r="BU1217" s="24"/>
      <c r="BV1217" s="24"/>
      <c r="BW1217" s="24"/>
      <c r="BX1217" s="24"/>
      <c r="BY1217" s="24"/>
      <c r="BZ1217" s="24"/>
      <c r="CA1217" s="24"/>
      <c r="CB1217" s="24"/>
      <c r="CC1217" s="24"/>
      <c r="CD1217" s="24"/>
      <c r="CE1217" s="24"/>
      <c r="CF1217" s="24"/>
    </row>
    <row r="1218" spans="47:84" x14ac:dyDescent="0.15">
      <c r="AU1218" s="24"/>
      <c r="AV1218" s="24"/>
      <c r="AW1218" s="24"/>
      <c r="AX1218" s="24"/>
      <c r="AY1218" s="24"/>
      <c r="AZ1218" s="24"/>
      <c r="BA1218" s="24"/>
      <c r="BB1218" s="24"/>
      <c r="BC1218" s="24"/>
      <c r="BD1218" s="24"/>
      <c r="BE1218" s="24"/>
      <c r="BF1218" s="24"/>
      <c r="BG1218" s="24"/>
      <c r="BH1218" s="24"/>
      <c r="BI1218" s="24"/>
      <c r="BJ1218" s="24"/>
      <c r="BK1218" s="24"/>
      <c r="BL1218" s="24"/>
      <c r="BM1218" s="24"/>
      <c r="BN1218" s="24"/>
      <c r="BO1218" s="24"/>
      <c r="BP1218" s="24"/>
      <c r="BQ1218" s="24"/>
      <c r="BR1218" s="24"/>
      <c r="BS1218" s="24"/>
      <c r="BT1218" s="24"/>
      <c r="BU1218" s="24"/>
      <c r="BV1218" s="24"/>
      <c r="BW1218" s="24"/>
      <c r="BX1218" s="24"/>
      <c r="BY1218" s="24"/>
      <c r="BZ1218" s="24"/>
      <c r="CA1218" s="24"/>
      <c r="CB1218" s="24"/>
      <c r="CC1218" s="24"/>
      <c r="CD1218" s="24"/>
      <c r="CE1218" s="24"/>
      <c r="CF1218" s="24"/>
    </row>
    <row r="1219" spans="47:84" x14ac:dyDescent="0.15">
      <c r="AU1219" s="24"/>
      <c r="AV1219" s="24"/>
      <c r="AW1219" s="24"/>
      <c r="AX1219" s="24"/>
      <c r="AY1219" s="24"/>
      <c r="AZ1219" s="24"/>
      <c r="BA1219" s="24"/>
      <c r="BB1219" s="24"/>
      <c r="BC1219" s="24"/>
      <c r="BD1219" s="24"/>
      <c r="BE1219" s="24"/>
      <c r="BF1219" s="24"/>
      <c r="BG1219" s="24"/>
      <c r="BH1219" s="24"/>
      <c r="BI1219" s="24"/>
      <c r="BJ1219" s="24"/>
      <c r="BK1219" s="24"/>
      <c r="BL1219" s="24"/>
      <c r="BM1219" s="24"/>
      <c r="BN1219" s="24"/>
      <c r="BO1219" s="24"/>
      <c r="BP1219" s="24"/>
      <c r="BQ1219" s="24"/>
      <c r="BR1219" s="24"/>
      <c r="BS1219" s="24"/>
      <c r="BT1219" s="24"/>
      <c r="BU1219" s="24"/>
      <c r="BV1219" s="24"/>
      <c r="BW1219" s="24"/>
      <c r="BX1219" s="24"/>
      <c r="BY1219" s="24"/>
      <c r="BZ1219" s="24"/>
      <c r="CA1219" s="24"/>
      <c r="CB1219" s="24"/>
      <c r="CC1219" s="24"/>
      <c r="CD1219" s="24"/>
      <c r="CE1219" s="24"/>
      <c r="CF1219" s="24"/>
    </row>
    <row r="1220" spans="47:84" x14ac:dyDescent="0.15">
      <c r="AU1220" s="24"/>
      <c r="AV1220" s="24"/>
      <c r="AW1220" s="24"/>
      <c r="AX1220" s="24"/>
      <c r="AY1220" s="24"/>
      <c r="AZ1220" s="24"/>
      <c r="BA1220" s="24"/>
      <c r="BB1220" s="24"/>
      <c r="BC1220" s="24"/>
      <c r="BD1220" s="24"/>
      <c r="BE1220" s="24"/>
      <c r="BF1220" s="24"/>
      <c r="BG1220" s="24"/>
      <c r="BH1220" s="24"/>
      <c r="BI1220" s="24"/>
      <c r="BJ1220" s="24"/>
      <c r="BK1220" s="24"/>
      <c r="BL1220" s="24"/>
      <c r="BM1220" s="24"/>
      <c r="BN1220" s="24"/>
      <c r="BO1220" s="24"/>
      <c r="BP1220" s="24"/>
      <c r="BQ1220" s="24"/>
      <c r="BR1220" s="24"/>
      <c r="BS1220" s="24"/>
      <c r="BT1220" s="24"/>
      <c r="BU1220" s="24"/>
      <c r="BV1220" s="24"/>
      <c r="BW1220" s="24"/>
      <c r="BX1220" s="24"/>
      <c r="BY1220" s="24"/>
      <c r="BZ1220" s="24"/>
      <c r="CA1220" s="24"/>
      <c r="CB1220" s="24"/>
      <c r="CC1220" s="24"/>
      <c r="CD1220" s="24"/>
      <c r="CE1220" s="24"/>
      <c r="CF1220" s="24"/>
    </row>
    <row r="1221" spans="47:84" x14ac:dyDescent="0.15">
      <c r="AU1221" s="24"/>
      <c r="AV1221" s="24"/>
      <c r="AW1221" s="24"/>
      <c r="AX1221" s="24"/>
      <c r="AY1221" s="24"/>
      <c r="AZ1221" s="24"/>
      <c r="BA1221" s="24"/>
      <c r="BB1221" s="24"/>
      <c r="BC1221" s="24"/>
      <c r="BD1221" s="24"/>
      <c r="BE1221" s="24"/>
      <c r="BF1221" s="24"/>
      <c r="BG1221" s="24"/>
      <c r="BH1221" s="24"/>
      <c r="BI1221" s="24"/>
      <c r="BJ1221" s="24"/>
      <c r="BK1221" s="24"/>
      <c r="BL1221" s="24"/>
      <c r="BM1221" s="24"/>
      <c r="BN1221" s="24"/>
      <c r="BO1221" s="24"/>
      <c r="BP1221" s="24"/>
      <c r="BQ1221" s="24"/>
      <c r="BR1221" s="24"/>
      <c r="BS1221" s="24"/>
      <c r="BT1221" s="24"/>
      <c r="BU1221" s="24"/>
      <c r="BV1221" s="24"/>
      <c r="BW1221" s="24"/>
      <c r="BX1221" s="24"/>
      <c r="BY1221" s="24"/>
      <c r="BZ1221" s="24"/>
      <c r="CA1221" s="24"/>
      <c r="CB1221" s="24"/>
      <c r="CC1221" s="24"/>
      <c r="CD1221" s="24"/>
      <c r="CE1221" s="24"/>
      <c r="CF1221" s="24"/>
    </row>
    <row r="1222" spans="47:84" x14ac:dyDescent="0.15">
      <c r="AU1222" s="24"/>
      <c r="AV1222" s="24"/>
      <c r="AW1222" s="24"/>
      <c r="AX1222" s="24"/>
      <c r="AY1222" s="24"/>
      <c r="AZ1222" s="24"/>
      <c r="BA1222" s="24"/>
      <c r="BB1222" s="24"/>
      <c r="BC1222" s="24"/>
      <c r="BD1222" s="24"/>
      <c r="BE1222" s="24"/>
      <c r="BF1222" s="24"/>
      <c r="BG1222" s="24"/>
      <c r="BH1222" s="24"/>
      <c r="BI1222" s="24"/>
      <c r="BJ1222" s="24"/>
      <c r="BK1222" s="24"/>
      <c r="BL1222" s="24"/>
      <c r="BM1222" s="24"/>
      <c r="BN1222" s="24"/>
      <c r="BO1222" s="24"/>
      <c r="BP1222" s="24"/>
      <c r="BQ1222" s="24"/>
      <c r="BR1222" s="24"/>
      <c r="BS1222" s="24"/>
      <c r="BT1222" s="24"/>
      <c r="BU1222" s="24"/>
      <c r="BV1222" s="24"/>
      <c r="BW1222" s="24"/>
      <c r="BX1222" s="24"/>
      <c r="BY1222" s="24"/>
      <c r="BZ1222" s="24"/>
      <c r="CA1222" s="24"/>
      <c r="CB1222" s="24"/>
      <c r="CC1222" s="24"/>
      <c r="CD1222" s="24"/>
      <c r="CE1222" s="24"/>
      <c r="CF1222" s="24"/>
    </row>
    <row r="1223" spans="47:84" x14ac:dyDescent="0.15">
      <c r="AU1223" s="24"/>
      <c r="AV1223" s="24"/>
      <c r="AW1223" s="24"/>
      <c r="AX1223" s="24"/>
      <c r="AY1223" s="24"/>
      <c r="AZ1223" s="24"/>
      <c r="BA1223" s="24"/>
      <c r="BB1223" s="24"/>
      <c r="BC1223" s="24"/>
      <c r="BD1223" s="24"/>
      <c r="BE1223" s="24"/>
      <c r="BF1223" s="24"/>
      <c r="BG1223" s="24"/>
      <c r="BH1223" s="24"/>
      <c r="BI1223" s="24"/>
      <c r="BJ1223" s="24"/>
      <c r="BK1223" s="24"/>
      <c r="BL1223" s="24"/>
      <c r="BM1223" s="24"/>
      <c r="BN1223" s="24"/>
      <c r="BO1223" s="24"/>
      <c r="BP1223" s="24"/>
      <c r="BQ1223" s="24"/>
      <c r="BR1223" s="24"/>
      <c r="BS1223" s="24"/>
      <c r="BT1223" s="24"/>
      <c r="BU1223" s="24"/>
      <c r="BV1223" s="24"/>
      <c r="BW1223" s="24"/>
      <c r="BX1223" s="24"/>
      <c r="BY1223" s="24"/>
      <c r="BZ1223" s="24"/>
      <c r="CA1223" s="24"/>
      <c r="CB1223" s="24"/>
      <c r="CC1223" s="24"/>
      <c r="CD1223" s="24"/>
      <c r="CE1223" s="24"/>
      <c r="CF1223" s="24"/>
    </row>
    <row r="1224" spans="47:84" x14ac:dyDescent="0.15">
      <c r="AU1224" s="24"/>
      <c r="AV1224" s="24"/>
      <c r="AW1224" s="24"/>
      <c r="AX1224" s="24"/>
      <c r="AY1224" s="24"/>
      <c r="AZ1224" s="24"/>
      <c r="BA1224" s="24"/>
      <c r="BB1224" s="24"/>
      <c r="BC1224" s="24"/>
      <c r="BD1224" s="24"/>
      <c r="BE1224" s="24"/>
      <c r="BF1224" s="24"/>
      <c r="BG1224" s="24"/>
      <c r="BH1224" s="24"/>
      <c r="BI1224" s="24"/>
      <c r="BJ1224" s="24"/>
      <c r="BK1224" s="24"/>
      <c r="BL1224" s="24"/>
      <c r="BM1224" s="24"/>
      <c r="BN1224" s="24"/>
      <c r="BO1224" s="24"/>
      <c r="BP1224" s="24"/>
      <c r="BQ1224" s="24"/>
      <c r="BR1224" s="24"/>
      <c r="BS1224" s="24"/>
      <c r="BT1224" s="24"/>
      <c r="BU1224" s="24"/>
      <c r="BV1224" s="24"/>
      <c r="BW1224" s="24"/>
      <c r="BX1224" s="24"/>
      <c r="BY1224" s="24"/>
      <c r="BZ1224" s="24"/>
      <c r="CA1224" s="24"/>
      <c r="CB1224" s="24"/>
      <c r="CC1224" s="24"/>
      <c r="CD1224" s="24"/>
      <c r="CE1224" s="24"/>
      <c r="CF1224" s="24"/>
    </row>
    <row r="1225" spans="47:84" x14ac:dyDescent="0.15">
      <c r="AU1225" s="24"/>
      <c r="AV1225" s="24"/>
      <c r="AW1225" s="24"/>
      <c r="AX1225" s="24"/>
      <c r="AY1225" s="24"/>
      <c r="AZ1225" s="24"/>
      <c r="BA1225" s="24"/>
      <c r="BB1225" s="24"/>
      <c r="BC1225" s="24"/>
      <c r="BD1225" s="24"/>
      <c r="BE1225" s="24"/>
      <c r="BF1225" s="24"/>
      <c r="BG1225" s="24"/>
      <c r="BH1225" s="24"/>
      <c r="BI1225" s="24"/>
      <c r="BJ1225" s="24"/>
      <c r="BK1225" s="24"/>
      <c r="BL1225" s="24"/>
      <c r="BM1225" s="24"/>
      <c r="BN1225" s="24"/>
      <c r="BO1225" s="24"/>
      <c r="BP1225" s="24"/>
      <c r="BQ1225" s="24"/>
      <c r="BR1225" s="24"/>
      <c r="BS1225" s="24"/>
      <c r="BT1225" s="24"/>
      <c r="BU1225" s="24"/>
      <c r="BV1225" s="24"/>
      <c r="BW1225" s="24"/>
      <c r="BX1225" s="24"/>
      <c r="BY1225" s="24"/>
      <c r="BZ1225" s="24"/>
      <c r="CA1225" s="24"/>
      <c r="CB1225" s="24"/>
      <c r="CC1225" s="24"/>
      <c r="CD1225" s="24"/>
      <c r="CE1225" s="24"/>
      <c r="CF1225" s="24"/>
    </row>
    <row r="1226" spans="47:84" x14ac:dyDescent="0.15">
      <c r="AU1226" s="24"/>
      <c r="AV1226" s="24"/>
      <c r="AW1226" s="24"/>
      <c r="AX1226" s="24"/>
      <c r="AY1226" s="24"/>
      <c r="AZ1226" s="24"/>
      <c r="BA1226" s="24"/>
      <c r="BB1226" s="24"/>
      <c r="BC1226" s="24"/>
      <c r="BD1226" s="24"/>
      <c r="BE1226" s="24"/>
      <c r="BF1226" s="24"/>
      <c r="BG1226" s="24"/>
      <c r="BH1226" s="24"/>
      <c r="BI1226" s="24"/>
      <c r="BJ1226" s="24"/>
      <c r="BK1226" s="24"/>
      <c r="BL1226" s="24"/>
      <c r="BM1226" s="24"/>
      <c r="BN1226" s="24"/>
      <c r="BO1226" s="24"/>
      <c r="BP1226" s="24"/>
      <c r="BQ1226" s="24"/>
      <c r="BR1226" s="24"/>
      <c r="BS1226" s="24"/>
      <c r="BT1226" s="24"/>
      <c r="BU1226" s="24"/>
      <c r="BV1226" s="24"/>
      <c r="BW1226" s="24"/>
      <c r="BX1226" s="24"/>
      <c r="BY1226" s="24"/>
      <c r="BZ1226" s="24"/>
      <c r="CA1226" s="24"/>
      <c r="CB1226" s="24"/>
      <c r="CC1226" s="24"/>
      <c r="CD1226" s="24"/>
      <c r="CE1226" s="24"/>
      <c r="CF1226" s="24"/>
    </row>
    <row r="1227" spans="47:84" x14ac:dyDescent="0.15">
      <c r="AU1227" s="24"/>
      <c r="AV1227" s="24"/>
      <c r="AW1227" s="24"/>
      <c r="AX1227" s="24"/>
      <c r="AY1227" s="24"/>
      <c r="AZ1227" s="24"/>
      <c r="BA1227" s="24"/>
      <c r="BB1227" s="24"/>
      <c r="BC1227" s="24"/>
      <c r="BD1227" s="24"/>
      <c r="BE1227" s="24"/>
      <c r="BF1227" s="24"/>
      <c r="BG1227" s="24"/>
      <c r="BH1227" s="24"/>
      <c r="BI1227" s="24"/>
      <c r="BJ1227" s="24"/>
      <c r="BK1227" s="24"/>
      <c r="BL1227" s="24"/>
      <c r="BM1227" s="24"/>
      <c r="BN1227" s="24"/>
      <c r="BO1227" s="24"/>
      <c r="BP1227" s="24"/>
      <c r="BQ1227" s="24"/>
      <c r="BR1227" s="24"/>
      <c r="BS1227" s="24"/>
      <c r="BT1227" s="24"/>
      <c r="BU1227" s="24"/>
      <c r="BV1227" s="24"/>
      <c r="BW1227" s="24"/>
      <c r="BX1227" s="24"/>
      <c r="BY1227" s="24"/>
      <c r="BZ1227" s="24"/>
      <c r="CA1227" s="24"/>
      <c r="CB1227" s="24"/>
      <c r="CC1227" s="24"/>
      <c r="CD1227" s="24"/>
      <c r="CE1227" s="24"/>
      <c r="CF1227" s="24"/>
    </row>
    <row r="1228" spans="47:84" x14ac:dyDescent="0.15">
      <c r="AU1228" s="24"/>
      <c r="AV1228" s="24"/>
      <c r="AW1228" s="24"/>
      <c r="AX1228" s="24"/>
      <c r="AY1228" s="24"/>
      <c r="AZ1228" s="24"/>
      <c r="BA1228" s="24"/>
      <c r="BB1228" s="24"/>
      <c r="BC1228" s="24"/>
      <c r="BD1228" s="24"/>
      <c r="BE1228" s="24"/>
      <c r="BF1228" s="24"/>
      <c r="BG1228" s="24"/>
      <c r="BH1228" s="24"/>
      <c r="BI1228" s="24"/>
      <c r="BJ1228" s="24"/>
      <c r="BK1228" s="24"/>
      <c r="BL1228" s="24"/>
      <c r="BM1228" s="24"/>
      <c r="BN1228" s="24"/>
      <c r="BO1228" s="24"/>
      <c r="BP1228" s="24"/>
      <c r="BQ1228" s="24"/>
      <c r="BR1228" s="24"/>
      <c r="BS1228" s="24"/>
      <c r="BT1228" s="24"/>
      <c r="BU1228" s="24"/>
      <c r="BV1228" s="24"/>
      <c r="BW1228" s="24"/>
      <c r="BX1228" s="24"/>
      <c r="BY1228" s="24"/>
      <c r="BZ1228" s="24"/>
      <c r="CA1228" s="24"/>
      <c r="CB1228" s="24"/>
      <c r="CC1228" s="24"/>
      <c r="CD1228" s="24"/>
      <c r="CE1228" s="24"/>
      <c r="CF1228" s="24"/>
    </row>
    <row r="1229" spans="47:84" x14ac:dyDescent="0.15">
      <c r="AU1229" s="24"/>
      <c r="AV1229" s="24"/>
      <c r="AW1229" s="24"/>
      <c r="AX1229" s="24"/>
      <c r="AY1229" s="24"/>
      <c r="AZ1229" s="24"/>
      <c r="BA1229" s="24"/>
      <c r="BB1229" s="24"/>
      <c r="BC1229" s="24"/>
      <c r="BD1229" s="24"/>
      <c r="BE1229" s="24"/>
      <c r="BF1229" s="24"/>
      <c r="BG1229" s="24"/>
      <c r="BH1229" s="24"/>
      <c r="BI1229" s="24"/>
      <c r="BJ1229" s="24"/>
      <c r="BK1229" s="24"/>
      <c r="BL1229" s="24"/>
      <c r="BM1229" s="24"/>
      <c r="BN1229" s="24"/>
      <c r="BO1229" s="24"/>
      <c r="BP1229" s="24"/>
      <c r="BQ1229" s="24"/>
      <c r="BR1229" s="24"/>
      <c r="BS1229" s="24"/>
      <c r="BT1229" s="24"/>
      <c r="BU1229" s="24"/>
      <c r="BV1229" s="24"/>
      <c r="BW1229" s="24"/>
      <c r="BX1229" s="24"/>
      <c r="BY1229" s="24"/>
      <c r="BZ1229" s="24"/>
      <c r="CA1229" s="24"/>
      <c r="CB1229" s="24"/>
      <c r="CC1229" s="24"/>
      <c r="CD1229" s="24"/>
      <c r="CE1229" s="24"/>
      <c r="CF1229" s="24"/>
    </row>
    <row r="1230" spans="47:84" x14ac:dyDescent="0.15">
      <c r="AU1230" s="24"/>
      <c r="AV1230" s="24"/>
      <c r="AW1230" s="24"/>
      <c r="AX1230" s="24"/>
      <c r="AY1230" s="24"/>
      <c r="AZ1230" s="24"/>
      <c r="BA1230" s="24"/>
      <c r="BB1230" s="24"/>
      <c r="BC1230" s="24"/>
      <c r="BD1230" s="24"/>
      <c r="BE1230" s="24"/>
      <c r="BF1230" s="24"/>
      <c r="BG1230" s="24"/>
      <c r="BH1230" s="24"/>
      <c r="BI1230" s="24"/>
      <c r="BJ1230" s="24"/>
      <c r="BK1230" s="24"/>
      <c r="BL1230" s="24"/>
      <c r="BM1230" s="24"/>
      <c r="BN1230" s="24"/>
      <c r="BO1230" s="24"/>
      <c r="BP1230" s="24"/>
      <c r="BQ1230" s="24"/>
      <c r="BR1230" s="24"/>
      <c r="BS1230" s="24"/>
      <c r="BT1230" s="24"/>
      <c r="BU1230" s="24"/>
      <c r="BV1230" s="24"/>
      <c r="BW1230" s="24"/>
      <c r="BX1230" s="24"/>
      <c r="BY1230" s="24"/>
      <c r="BZ1230" s="24"/>
      <c r="CA1230" s="24"/>
      <c r="CB1230" s="24"/>
      <c r="CC1230" s="24"/>
      <c r="CD1230" s="24"/>
      <c r="CE1230" s="24"/>
      <c r="CF1230" s="24"/>
    </row>
    <row r="1231" spans="47:84" x14ac:dyDescent="0.15">
      <c r="AU1231" s="24"/>
      <c r="AV1231" s="24"/>
      <c r="AW1231" s="24"/>
      <c r="AX1231" s="24"/>
      <c r="AY1231" s="24"/>
      <c r="AZ1231" s="24"/>
      <c r="BA1231" s="24"/>
      <c r="BB1231" s="24"/>
      <c r="BC1231" s="24"/>
      <c r="BD1231" s="24"/>
      <c r="BE1231" s="24"/>
      <c r="BF1231" s="24"/>
      <c r="BG1231" s="24"/>
      <c r="BH1231" s="24"/>
      <c r="BI1231" s="24"/>
      <c r="BJ1231" s="24"/>
      <c r="BK1231" s="24"/>
      <c r="BL1231" s="24"/>
      <c r="BM1231" s="24"/>
      <c r="BN1231" s="24"/>
      <c r="BO1231" s="24"/>
      <c r="BP1231" s="24"/>
      <c r="BQ1231" s="24"/>
      <c r="BR1231" s="24"/>
      <c r="BS1231" s="24"/>
      <c r="BT1231" s="24"/>
      <c r="BU1231" s="24"/>
      <c r="BV1231" s="24"/>
      <c r="BW1231" s="24"/>
      <c r="BX1231" s="24"/>
      <c r="BY1231" s="24"/>
      <c r="BZ1231" s="24"/>
      <c r="CA1231" s="24"/>
      <c r="CB1231" s="24"/>
      <c r="CC1231" s="24"/>
      <c r="CD1231" s="24"/>
      <c r="CE1231" s="24"/>
      <c r="CF1231" s="24"/>
    </row>
    <row r="1232" spans="47:84" x14ac:dyDescent="0.15">
      <c r="AU1232" s="24"/>
      <c r="AV1232" s="24"/>
      <c r="AW1232" s="24"/>
      <c r="AX1232" s="24"/>
      <c r="AY1232" s="24"/>
      <c r="AZ1232" s="24"/>
      <c r="BA1232" s="24"/>
      <c r="BB1232" s="24"/>
      <c r="BC1232" s="24"/>
      <c r="BD1232" s="24"/>
      <c r="BE1232" s="24"/>
      <c r="BF1232" s="24"/>
      <c r="BG1232" s="24"/>
      <c r="BH1232" s="24"/>
      <c r="BI1232" s="24"/>
      <c r="BJ1232" s="24"/>
      <c r="BK1232" s="24"/>
      <c r="BL1232" s="24"/>
      <c r="BM1232" s="24"/>
      <c r="BN1232" s="24"/>
      <c r="BO1232" s="24"/>
      <c r="BP1232" s="24"/>
      <c r="BQ1232" s="24"/>
      <c r="BR1232" s="24"/>
      <c r="BS1232" s="24"/>
      <c r="BT1232" s="24"/>
      <c r="BU1232" s="24"/>
      <c r="BV1232" s="24"/>
      <c r="BW1232" s="24"/>
      <c r="BX1232" s="24"/>
      <c r="BY1232" s="24"/>
      <c r="BZ1232" s="24"/>
      <c r="CA1232" s="24"/>
      <c r="CB1232" s="24"/>
      <c r="CC1232" s="24"/>
      <c r="CD1232" s="24"/>
      <c r="CE1232" s="24"/>
      <c r="CF1232" s="24"/>
    </row>
    <row r="1233" spans="47:84" x14ac:dyDescent="0.15">
      <c r="AU1233" s="24"/>
      <c r="AV1233" s="24"/>
      <c r="AW1233" s="24"/>
      <c r="AX1233" s="24"/>
      <c r="AY1233" s="24"/>
      <c r="AZ1233" s="24"/>
      <c r="BA1233" s="24"/>
      <c r="BB1233" s="24"/>
      <c r="BC1233" s="24"/>
      <c r="BD1233" s="24"/>
      <c r="BE1233" s="24"/>
      <c r="BF1233" s="24"/>
      <c r="BG1233" s="24"/>
      <c r="BH1233" s="24"/>
      <c r="BI1233" s="24"/>
      <c r="BJ1233" s="24"/>
      <c r="BK1233" s="24"/>
      <c r="BL1233" s="24"/>
      <c r="BM1233" s="24"/>
      <c r="BN1233" s="24"/>
      <c r="BO1233" s="24"/>
      <c r="BP1233" s="24"/>
      <c r="BQ1233" s="24"/>
      <c r="BR1233" s="24"/>
      <c r="BS1233" s="24"/>
      <c r="BT1233" s="24"/>
      <c r="BU1233" s="24"/>
      <c r="BV1233" s="24"/>
      <c r="BW1233" s="24"/>
      <c r="BX1233" s="24"/>
      <c r="BY1233" s="24"/>
      <c r="BZ1233" s="24"/>
      <c r="CA1233" s="24"/>
      <c r="CB1233" s="24"/>
      <c r="CC1233" s="24"/>
      <c r="CD1233" s="24"/>
      <c r="CE1233" s="24"/>
      <c r="CF1233" s="24"/>
    </row>
    <row r="1234" spans="47:84" x14ac:dyDescent="0.15">
      <c r="AU1234" s="24"/>
      <c r="AV1234" s="24"/>
      <c r="AW1234" s="24"/>
      <c r="AX1234" s="24"/>
      <c r="AY1234" s="24"/>
      <c r="AZ1234" s="24"/>
      <c r="BA1234" s="24"/>
      <c r="BB1234" s="24"/>
      <c r="BC1234" s="24"/>
      <c r="BD1234" s="24"/>
      <c r="BE1234" s="24"/>
      <c r="BF1234" s="24"/>
      <c r="BG1234" s="24"/>
      <c r="BH1234" s="24"/>
      <c r="BI1234" s="24"/>
      <c r="BJ1234" s="24"/>
      <c r="BK1234" s="24"/>
      <c r="BL1234" s="24"/>
      <c r="BM1234" s="24"/>
      <c r="BN1234" s="24"/>
      <c r="BO1234" s="24"/>
      <c r="BP1234" s="24"/>
      <c r="BQ1234" s="24"/>
      <c r="BR1234" s="24"/>
      <c r="BS1234" s="24"/>
      <c r="BT1234" s="24"/>
      <c r="BU1234" s="24"/>
      <c r="BV1234" s="24"/>
      <c r="BW1234" s="24"/>
      <c r="BX1234" s="24"/>
      <c r="BY1234" s="24"/>
      <c r="BZ1234" s="24"/>
      <c r="CA1234" s="24"/>
      <c r="CB1234" s="24"/>
      <c r="CC1234" s="24"/>
      <c r="CD1234" s="24"/>
      <c r="CE1234" s="24"/>
      <c r="CF1234" s="24"/>
    </row>
    <row r="1235" spans="47:84" x14ac:dyDescent="0.15">
      <c r="AU1235" s="24"/>
      <c r="AV1235" s="24"/>
      <c r="AW1235" s="24"/>
      <c r="AX1235" s="24"/>
      <c r="AY1235" s="24"/>
      <c r="AZ1235" s="24"/>
      <c r="BA1235" s="24"/>
      <c r="BB1235" s="24"/>
      <c r="BC1235" s="24"/>
      <c r="BD1235" s="24"/>
      <c r="BE1235" s="24"/>
      <c r="BF1235" s="24"/>
      <c r="BG1235" s="24"/>
      <c r="BH1235" s="24"/>
      <c r="BI1235" s="24"/>
      <c r="BJ1235" s="24"/>
      <c r="BK1235" s="24"/>
      <c r="BL1235" s="24"/>
      <c r="BM1235" s="24"/>
      <c r="BN1235" s="24"/>
      <c r="BO1235" s="24"/>
      <c r="BP1235" s="24"/>
      <c r="BQ1235" s="24"/>
      <c r="BR1235" s="24"/>
      <c r="BS1235" s="24"/>
      <c r="BT1235" s="24"/>
      <c r="BU1235" s="24"/>
      <c r="BV1235" s="24"/>
      <c r="BW1235" s="24"/>
      <c r="BX1235" s="24"/>
      <c r="BY1235" s="24"/>
      <c r="BZ1235" s="24"/>
      <c r="CA1235" s="24"/>
      <c r="CB1235" s="24"/>
      <c r="CC1235" s="24"/>
      <c r="CD1235" s="24"/>
      <c r="CE1235" s="24"/>
      <c r="CF1235" s="24"/>
    </row>
    <row r="1236" spans="47:84" x14ac:dyDescent="0.15">
      <c r="AU1236" s="24"/>
      <c r="AV1236" s="24"/>
      <c r="AW1236" s="24"/>
      <c r="AX1236" s="24"/>
      <c r="AY1236" s="24"/>
      <c r="AZ1236" s="24"/>
      <c r="BA1236" s="24"/>
      <c r="BB1236" s="24"/>
      <c r="BC1236" s="24"/>
      <c r="BD1236" s="24"/>
      <c r="BE1236" s="24"/>
      <c r="BF1236" s="24"/>
      <c r="BG1236" s="24"/>
      <c r="BH1236" s="24"/>
      <c r="BI1236" s="24"/>
      <c r="BJ1236" s="24"/>
      <c r="BK1236" s="24"/>
      <c r="BL1236" s="24"/>
      <c r="BM1236" s="24"/>
      <c r="BN1236" s="24"/>
      <c r="BO1236" s="24"/>
      <c r="BP1236" s="24"/>
      <c r="BQ1236" s="24"/>
      <c r="BR1236" s="24"/>
      <c r="BS1236" s="24"/>
      <c r="BT1236" s="24"/>
      <c r="BU1236" s="24"/>
      <c r="BV1236" s="24"/>
      <c r="BW1236" s="24"/>
      <c r="BX1236" s="24"/>
      <c r="BY1236" s="24"/>
      <c r="BZ1236" s="24"/>
      <c r="CA1236" s="24"/>
      <c r="CB1236" s="24"/>
      <c r="CC1236" s="24"/>
      <c r="CD1236" s="24"/>
      <c r="CE1236" s="24"/>
      <c r="CF1236" s="220" t="s">
        <v>156</v>
      </c>
    </row>
    <row r="1237" spans="47:84" x14ac:dyDescent="0.15">
      <c r="AU1237" s="24"/>
      <c r="AV1237" s="24"/>
      <c r="AW1237" s="24"/>
      <c r="AX1237" s="24"/>
      <c r="AY1237" s="24"/>
      <c r="AZ1237" s="24"/>
      <c r="BA1237" s="24"/>
      <c r="BB1237" s="24"/>
      <c r="BC1237" s="24"/>
      <c r="BD1237" s="24"/>
      <c r="BE1237" s="24"/>
      <c r="BF1237" s="24"/>
      <c r="BG1237" s="24"/>
      <c r="BH1237" s="24"/>
      <c r="BI1237" s="24"/>
      <c r="BJ1237" s="24"/>
      <c r="BK1237" s="24"/>
      <c r="BL1237" s="24"/>
      <c r="BM1237" s="24"/>
      <c r="BN1237" s="24"/>
      <c r="BO1237" s="24"/>
      <c r="BP1237" s="24"/>
      <c r="BQ1237" s="24"/>
      <c r="BR1237" s="24"/>
      <c r="BS1237" s="24"/>
      <c r="BT1237" s="24"/>
      <c r="BU1237" s="24"/>
      <c r="BV1237" s="24"/>
      <c r="BW1237" s="24"/>
      <c r="BX1237" s="24"/>
      <c r="BY1237" s="24"/>
      <c r="BZ1237" s="24"/>
      <c r="CA1237" s="24"/>
      <c r="CB1237" s="24"/>
      <c r="CC1237" s="24"/>
      <c r="CD1237" s="24"/>
      <c r="CE1237" s="24"/>
      <c r="CF1237" s="24"/>
    </row>
    <row r="1238" spans="47:84" x14ac:dyDescent="0.15">
      <c r="AU1238" s="24"/>
      <c r="AV1238" s="24"/>
      <c r="AW1238" s="24"/>
      <c r="AX1238" s="24"/>
      <c r="AY1238" s="24"/>
      <c r="AZ1238" s="24"/>
      <c r="BA1238" s="24"/>
      <c r="BB1238" s="24"/>
      <c r="BC1238" s="24"/>
      <c r="BD1238" s="24"/>
      <c r="BE1238" s="24"/>
      <c r="BF1238" s="24"/>
      <c r="BG1238" s="24"/>
      <c r="BH1238" s="24"/>
      <c r="BI1238" s="24"/>
      <c r="BJ1238" s="24"/>
      <c r="BK1238" s="24"/>
      <c r="BL1238" s="24"/>
      <c r="BM1238" s="24"/>
      <c r="BN1238" s="24"/>
      <c r="BO1238" s="24"/>
      <c r="BP1238" s="24"/>
      <c r="BQ1238" s="24"/>
      <c r="BR1238" s="24"/>
      <c r="BS1238" s="24"/>
      <c r="BT1238" s="24"/>
      <c r="BU1238" s="24"/>
      <c r="BV1238" s="24"/>
      <c r="BW1238" s="24"/>
      <c r="BX1238" s="24"/>
      <c r="BY1238" s="24"/>
      <c r="BZ1238" s="24"/>
      <c r="CA1238" s="24"/>
      <c r="CB1238" s="24"/>
      <c r="CC1238" s="24"/>
      <c r="CD1238" s="24"/>
      <c r="CE1238" s="24"/>
      <c r="CF1238" s="24"/>
    </row>
    <row r="1239" spans="47:84" x14ac:dyDescent="0.15">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24"/>
    </row>
    <row r="1240" spans="47:84" x14ac:dyDescent="0.15">
      <c r="AU1240" s="24"/>
      <c r="AV1240" s="24"/>
      <c r="AW1240" s="24"/>
      <c r="AX1240" s="24"/>
      <c r="AY1240" s="24"/>
      <c r="AZ1240" s="24"/>
      <c r="BA1240" s="24"/>
      <c r="BB1240" s="24"/>
      <c r="BC1240" s="24"/>
      <c r="BD1240" s="24"/>
      <c r="BE1240" s="24"/>
      <c r="BF1240" s="24"/>
      <c r="BG1240" s="24"/>
      <c r="BH1240" s="24"/>
      <c r="BI1240" s="24"/>
      <c r="BJ1240" s="24"/>
      <c r="BK1240" s="24"/>
      <c r="BL1240" s="24"/>
      <c r="BM1240" s="24"/>
      <c r="BN1240" s="24"/>
      <c r="BO1240" s="24"/>
      <c r="BP1240" s="24"/>
      <c r="BQ1240" s="24"/>
      <c r="BR1240" s="24"/>
      <c r="BS1240" s="24"/>
      <c r="BT1240" s="24"/>
      <c r="BU1240" s="24"/>
      <c r="BV1240" s="24"/>
      <c r="BW1240" s="24"/>
      <c r="BX1240" s="24"/>
      <c r="BY1240" s="24"/>
      <c r="BZ1240" s="24"/>
      <c r="CA1240" s="24"/>
      <c r="CB1240" s="24"/>
      <c r="CC1240" s="24"/>
      <c r="CD1240" s="24"/>
      <c r="CE1240" s="24"/>
      <c r="CF1240" s="24"/>
    </row>
    <row r="1241" spans="47:84" x14ac:dyDescent="0.15">
      <c r="AU1241" s="24"/>
      <c r="AV1241" s="24"/>
      <c r="AW1241" s="24"/>
      <c r="AX1241" s="24"/>
      <c r="AY1241" s="24"/>
      <c r="AZ1241" s="24"/>
      <c r="BA1241" s="24"/>
      <c r="BB1241" s="24"/>
      <c r="BC1241" s="24"/>
      <c r="BD1241" s="24"/>
      <c r="BE1241" s="24"/>
      <c r="BF1241" s="24"/>
      <c r="BG1241" s="24"/>
      <c r="BH1241" s="24"/>
      <c r="BI1241" s="24"/>
      <c r="BJ1241" s="24"/>
      <c r="BK1241" s="24"/>
      <c r="BL1241" s="24"/>
      <c r="BM1241" s="24"/>
      <c r="BN1241" s="24"/>
      <c r="BO1241" s="24"/>
      <c r="BP1241" s="24"/>
      <c r="BQ1241" s="24"/>
      <c r="BR1241" s="24"/>
      <c r="BS1241" s="24"/>
      <c r="BT1241" s="24"/>
      <c r="BU1241" s="24"/>
      <c r="BV1241" s="24"/>
      <c r="BW1241" s="24"/>
      <c r="BX1241" s="24"/>
      <c r="BY1241" s="24"/>
      <c r="BZ1241" s="24"/>
      <c r="CA1241" s="24"/>
      <c r="CB1241" s="24"/>
      <c r="CC1241" s="24"/>
      <c r="CD1241" s="24"/>
      <c r="CE1241" s="24"/>
      <c r="CF1241" s="24"/>
    </row>
    <row r="1242" spans="47:84" x14ac:dyDescent="0.15">
      <c r="AU1242" s="24"/>
      <c r="AV1242" s="24"/>
      <c r="AW1242" s="24"/>
      <c r="AX1242" s="24"/>
      <c r="AY1242" s="24"/>
      <c r="AZ1242" s="24"/>
      <c r="BA1242" s="24"/>
      <c r="BB1242" s="24"/>
      <c r="BC1242" s="24"/>
      <c r="BD1242" s="24"/>
      <c r="BE1242" s="24"/>
      <c r="BF1242" s="24"/>
      <c r="BG1242" s="24"/>
      <c r="BH1242" s="24"/>
      <c r="BI1242" s="24"/>
      <c r="BJ1242" s="24"/>
      <c r="BK1242" s="24"/>
      <c r="BL1242" s="24"/>
      <c r="BM1242" s="24"/>
      <c r="BN1242" s="24"/>
      <c r="BO1242" s="24"/>
      <c r="BP1242" s="24"/>
      <c r="BQ1242" s="24"/>
      <c r="BR1242" s="24"/>
      <c r="BS1242" s="24"/>
      <c r="BT1242" s="24"/>
      <c r="BU1242" s="24"/>
      <c r="BV1242" s="24"/>
      <c r="BW1242" s="24"/>
      <c r="BX1242" s="24"/>
      <c r="BY1242" s="24"/>
      <c r="BZ1242" s="24"/>
      <c r="CA1242" s="24"/>
      <c r="CB1242" s="24"/>
      <c r="CC1242" s="24"/>
      <c r="CD1242" s="24"/>
      <c r="CE1242" s="24"/>
      <c r="CF1242" s="24"/>
    </row>
    <row r="1243" spans="47:84" x14ac:dyDescent="0.15">
      <c r="AU1243" s="24"/>
      <c r="AV1243" s="24"/>
      <c r="AW1243" s="24"/>
      <c r="AX1243" s="24"/>
      <c r="AY1243" s="24"/>
      <c r="AZ1243" s="24"/>
      <c r="BA1243" s="24"/>
      <c r="BB1243" s="24"/>
      <c r="BC1243" s="24"/>
      <c r="BD1243" s="24"/>
      <c r="BE1243" s="24"/>
      <c r="BF1243" s="24"/>
      <c r="BG1243" s="24"/>
      <c r="BH1243" s="24"/>
      <c r="BI1243" s="24"/>
      <c r="BJ1243" s="24"/>
      <c r="BK1243" s="24"/>
      <c r="BL1243" s="24"/>
      <c r="BM1243" s="24"/>
      <c r="BN1243" s="24"/>
      <c r="BO1243" s="24"/>
      <c r="BP1243" s="24"/>
      <c r="BQ1243" s="24"/>
      <c r="BR1243" s="24"/>
      <c r="BS1243" s="24"/>
      <c r="BT1243" s="24"/>
      <c r="BU1243" s="24"/>
      <c r="BV1243" s="24"/>
      <c r="BW1243" s="24"/>
      <c r="BX1243" s="24"/>
      <c r="BY1243" s="24"/>
      <c r="BZ1243" s="24"/>
      <c r="CA1243" s="24"/>
      <c r="CB1243" s="24"/>
      <c r="CC1243" s="24"/>
      <c r="CD1243" s="24"/>
      <c r="CE1243" s="24"/>
      <c r="CF1243" s="24"/>
    </row>
    <row r="1244" spans="47:84" x14ac:dyDescent="0.15">
      <c r="AU1244" s="24"/>
      <c r="AV1244" s="24"/>
      <c r="AW1244" s="24"/>
      <c r="AX1244" s="24"/>
      <c r="AY1244" s="24"/>
      <c r="AZ1244" s="24"/>
      <c r="BA1244" s="24"/>
      <c r="BB1244" s="24"/>
      <c r="BC1244" s="24"/>
      <c r="BD1244" s="24"/>
      <c r="BE1244" s="24"/>
      <c r="BF1244" s="24"/>
      <c r="BG1244" s="24"/>
      <c r="BH1244" s="24"/>
      <c r="BI1244" s="24"/>
      <c r="BJ1244" s="24"/>
      <c r="BK1244" s="24"/>
      <c r="BL1244" s="24"/>
      <c r="BM1244" s="24"/>
      <c r="BN1244" s="24"/>
      <c r="BO1244" s="24"/>
      <c r="BP1244" s="24"/>
      <c r="BQ1244" s="24"/>
      <c r="BR1244" s="24"/>
      <c r="BS1244" s="24"/>
      <c r="BT1244" s="24"/>
      <c r="BU1244" s="24"/>
      <c r="BV1244" s="24"/>
      <c r="BW1244" s="24"/>
      <c r="BX1244" s="24"/>
      <c r="BY1244" s="24"/>
      <c r="BZ1244" s="24"/>
      <c r="CA1244" s="24"/>
      <c r="CB1244" s="24"/>
      <c r="CC1244" s="24"/>
      <c r="CD1244" s="24"/>
      <c r="CE1244" s="24"/>
      <c r="CF1244" s="24"/>
    </row>
    <row r="1245" spans="47:84" x14ac:dyDescent="0.15">
      <c r="AU1245" s="24"/>
      <c r="AV1245" s="24"/>
      <c r="AW1245" s="24"/>
      <c r="AX1245" s="24"/>
      <c r="AY1245" s="24"/>
      <c r="AZ1245" s="24"/>
      <c r="BA1245" s="24"/>
      <c r="BB1245" s="24"/>
      <c r="BC1245" s="24"/>
      <c r="BD1245" s="24"/>
      <c r="BE1245" s="24"/>
      <c r="BF1245" s="24"/>
      <c r="BG1245" s="24"/>
      <c r="BH1245" s="24"/>
      <c r="BI1245" s="24"/>
      <c r="BJ1245" s="24"/>
      <c r="BK1245" s="24"/>
      <c r="BL1245" s="24"/>
      <c r="BM1245" s="24"/>
      <c r="BN1245" s="24"/>
      <c r="BO1245" s="24"/>
      <c r="BP1245" s="24"/>
      <c r="BQ1245" s="24"/>
      <c r="BR1245" s="24"/>
      <c r="BS1245" s="24"/>
      <c r="BT1245" s="24"/>
      <c r="BU1245" s="24"/>
      <c r="BV1245" s="24"/>
      <c r="BW1245" s="24"/>
      <c r="BX1245" s="24"/>
      <c r="BY1245" s="24"/>
      <c r="BZ1245" s="24"/>
      <c r="CA1245" s="24"/>
      <c r="CB1245" s="24"/>
      <c r="CC1245" s="24"/>
      <c r="CD1245" s="24"/>
      <c r="CE1245" s="24"/>
      <c r="CF1245" s="24"/>
    </row>
    <row r="1246" spans="47:84" x14ac:dyDescent="0.15">
      <c r="AU1246" s="24"/>
      <c r="AV1246" s="24"/>
      <c r="AW1246" s="24"/>
      <c r="AX1246" s="24"/>
      <c r="AY1246" s="24"/>
      <c r="AZ1246" s="24"/>
      <c r="BA1246" s="24"/>
      <c r="BB1246" s="24"/>
      <c r="BC1246" s="24"/>
      <c r="BD1246" s="24"/>
      <c r="BE1246" s="24"/>
      <c r="BF1246" s="24"/>
      <c r="BG1246" s="24"/>
      <c r="BH1246" s="24"/>
      <c r="BI1246" s="24"/>
      <c r="BJ1246" s="24"/>
      <c r="BK1246" s="24"/>
      <c r="BL1246" s="24"/>
      <c r="BM1246" s="24"/>
      <c r="BN1246" s="24"/>
      <c r="BO1246" s="24"/>
      <c r="BP1246" s="24"/>
      <c r="BQ1246" s="24"/>
      <c r="BR1246" s="24"/>
      <c r="BS1246" s="24"/>
      <c r="BT1246" s="24"/>
      <c r="BU1246" s="24"/>
      <c r="BV1246" s="24"/>
      <c r="BW1246" s="24"/>
      <c r="BX1246" s="24"/>
      <c r="BY1246" s="24"/>
      <c r="BZ1246" s="24"/>
      <c r="CA1246" s="24"/>
      <c r="CB1246" s="24"/>
      <c r="CC1246" s="24"/>
      <c r="CD1246" s="24"/>
      <c r="CE1246" s="24"/>
      <c r="CF1246" s="24"/>
    </row>
    <row r="1247" spans="47:84" x14ac:dyDescent="0.15">
      <c r="AU1247" s="24"/>
      <c r="AV1247" s="24"/>
      <c r="AW1247" s="24"/>
      <c r="AX1247" s="24"/>
      <c r="AY1247" s="24"/>
      <c r="AZ1247" s="24"/>
      <c r="BA1247" s="24"/>
      <c r="BB1247" s="24"/>
      <c r="BC1247" s="24"/>
      <c r="BD1247" s="24"/>
      <c r="BE1247" s="24"/>
      <c r="BF1247" s="24"/>
      <c r="BG1247" s="24"/>
      <c r="BH1247" s="24"/>
      <c r="BI1247" s="24"/>
      <c r="BJ1247" s="24"/>
      <c r="BK1247" s="24"/>
      <c r="BL1247" s="24"/>
      <c r="BM1247" s="24"/>
      <c r="BN1247" s="24"/>
      <c r="BO1247" s="24"/>
      <c r="BP1247" s="24"/>
      <c r="BQ1247" s="24"/>
      <c r="BR1247" s="24"/>
      <c r="BS1247" s="24"/>
      <c r="BT1247" s="24"/>
      <c r="BU1247" s="24"/>
      <c r="BV1247" s="24"/>
      <c r="BW1247" s="24"/>
      <c r="BX1247" s="24"/>
      <c r="BY1247" s="24"/>
      <c r="BZ1247" s="24"/>
      <c r="CA1247" s="24"/>
      <c r="CB1247" s="24"/>
      <c r="CC1247" s="24"/>
      <c r="CD1247" s="24"/>
      <c r="CE1247" s="24"/>
      <c r="CF1247" s="24"/>
    </row>
    <row r="1248" spans="47:84" x14ac:dyDescent="0.15">
      <c r="AU1248" s="24"/>
      <c r="AV1248" s="24"/>
      <c r="AW1248" s="24"/>
      <c r="AX1248" s="24"/>
      <c r="AY1248" s="24"/>
      <c r="AZ1248" s="24"/>
      <c r="BA1248" s="24"/>
      <c r="BB1248" s="24"/>
      <c r="BC1248" s="24"/>
      <c r="BD1248" s="24"/>
      <c r="BE1248" s="24"/>
      <c r="BF1248" s="24"/>
      <c r="BG1248" s="24"/>
      <c r="BH1248" s="24"/>
      <c r="BI1248" s="24"/>
      <c r="BJ1248" s="24"/>
      <c r="BK1248" s="24"/>
      <c r="BL1248" s="24"/>
      <c r="BM1248" s="24"/>
      <c r="BN1248" s="24"/>
      <c r="BO1248" s="24"/>
      <c r="BP1248" s="24"/>
      <c r="BQ1248" s="24"/>
      <c r="BR1248" s="24"/>
      <c r="BS1248" s="24"/>
      <c r="BT1248" s="24"/>
      <c r="BU1248" s="24"/>
      <c r="BV1248" s="24"/>
      <c r="BW1248" s="24"/>
      <c r="BX1248" s="24"/>
      <c r="BY1248" s="24"/>
      <c r="BZ1248" s="24"/>
      <c r="CA1248" s="24"/>
      <c r="CB1248" s="24"/>
      <c r="CC1248" s="24"/>
      <c r="CD1248" s="24"/>
      <c r="CE1248" s="24"/>
      <c r="CF1248" s="24"/>
    </row>
    <row r="1249" spans="47:84" x14ac:dyDescent="0.15">
      <c r="AU1249" s="24"/>
      <c r="AV1249" s="24"/>
      <c r="AW1249" s="24"/>
      <c r="AX1249" s="24"/>
      <c r="AY1249" s="24"/>
      <c r="AZ1249" s="24"/>
      <c r="BA1249" s="24"/>
      <c r="BB1249" s="24"/>
      <c r="BC1249" s="24"/>
      <c r="BD1249" s="24"/>
      <c r="BE1249" s="24"/>
      <c r="BF1249" s="24"/>
      <c r="BG1249" s="24"/>
      <c r="BH1249" s="24"/>
      <c r="BI1249" s="24"/>
      <c r="BJ1249" s="24"/>
      <c r="BK1249" s="24"/>
      <c r="BL1249" s="24"/>
      <c r="BM1249" s="24"/>
      <c r="BN1249" s="24"/>
      <c r="BO1249" s="24"/>
      <c r="BP1249" s="24"/>
      <c r="BQ1249" s="24"/>
      <c r="BR1249" s="24"/>
      <c r="BS1249" s="24"/>
      <c r="BT1249" s="24"/>
      <c r="BU1249" s="24"/>
      <c r="BV1249" s="24"/>
      <c r="BW1249" s="24"/>
      <c r="BX1249" s="24"/>
      <c r="BY1249" s="24"/>
      <c r="BZ1249" s="24"/>
      <c r="CA1249" s="24"/>
      <c r="CB1249" s="24"/>
      <c r="CC1249" s="24"/>
      <c r="CD1249" s="24"/>
      <c r="CE1249" s="24"/>
      <c r="CF1249" s="24"/>
    </row>
    <row r="1250" spans="47:84" x14ac:dyDescent="0.15">
      <c r="AU1250" s="24"/>
      <c r="AV1250" s="24"/>
      <c r="AW1250" s="24"/>
      <c r="AX1250" s="24"/>
      <c r="AY1250" s="24"/>
      <c r="AZ1250" s="24"/>
      <c r="BA1250" s="24"/>
      <c r="BB1250" s="24"/>
      <c r="BC1250" s="24"/>
      <c r="BD1250" s="24"/>
      <c r="BE1250" s="24"/>
      <c r="BF1250" s="24"/>
      <c r="BG1250" s="24"/>
      <c r="BH1250" s="24"/>
      <c r="BI1250" s="24"/>
      <c r="BJ1250" s="24"/>
      <c r="BK1250" s="24"/>
      <c r="BL1250" s="24"/>
      <c r="BM1250" s="24"/>
      <c r="BN1250" s="24"/>
      <c r="BO1250" s="24"/>
      <c r="BP1250" s="24"/>
      <c r="BQ1250" s="24"/>
      <c r="BR1250" s="24"/>
      <c r="BS1250" s="24"/>
      <c r="BT1250" s="24"/>
      <c r="BU1250" s="24"/>
      <c r="BV1250" s="24"/>
      <c r="BW1250" s="24"/>
      <c r="BX1250" s="24"/>
      <c r="BY1250" s="24"/>
      <c r="BZ1250" s="24"/>
      <c r="CA1250" s="24"/>
      <c r="CB1250" s="24"/>
      <c r="CC1250" s="24"/>
      <c r="CD1250" s="24"/>
      <c r="CE1250" s="24"/>
      <c r="CF1250" s="24"/>
    </row>
    <row r="1251" spans="47:84" x14ac:dyDescent="0.15">
      <c r="AU1251" s="24"/>
      <c r="AV1251" s="24"/>
      <c r="AW1251" s="24"/>
      <c r="AX1251" s="24"/>
      <c r="AY1251" s="24"/>
      <c r="AZ1251" s="24"/>
      <c r="BA1251" s="24"/>
      <c r="BB1251" s="24"/>
      <c r="BC1251" s="24"/>
      <c r="BD1251" s="24"/>
      <c r="BE1251" s="24"/>
      <c r="BF1251" s="24"/>
      <c r="BG1251" s="24"/>
      <c r="BH1251" s="24"/>
      <c r="BI1251" s="24"/>
      <c r="BJ1251" s="24"/>
      <c r="BK1251" s="24"/>
      <c r="BL1251" s="24"/>
      <c r="BM1251" s="24"/>
      <c r="BN1251" s="24"/>
      <c r="BO1251" s="24"/>
      <c r="BP1251" s="24"/>
      <c r="BQ1251" s="24"/>
      <c r="BR1251" s="24"/>
      <c r="BS1251" s="24"/>
      <c r="BT1251" s="24"/>
      <c r="BU1251" s="24"/>
      <c r="BV1251" s="24"/>
      <c r="BW1251" s="24"/>
      <c r="BX1251" s="24"/>
      <c r="BY1251" s="24"/>
      <c r="BZ1251" s="24"/>
      <c r="CA1251" s="24"/>
      <c r="CB1251" s="24"/>
      <c r="CC1251" s="24"/>
      <c r="CD1251" s="24"/>
      <c r="CE1251" s="24"/>
      <c r="CF1251" s="24"/>
    </row>
    <row r="1252" spans="47:84" x14ac:dyDescent="0.15">
      <c r="AU1252" s="24"/>
      <c r="AV1252" s="24"/>
      <c r="AW1252" s="24"/>
      <c r="AX1252" s="24"/>
      <c r="AY1252" s="24"/>
      <c r="AZ1252" s="24"/>
      <c r="BA1252" s="24"/>
      <c r="BB1252" s="24"/>
      <c r="BC1252" s="24"/>
      <c r="BD1252" s="24"/>
      <c r="BE1252" s="24"/>
      <c r="BF1252" s="24"/>
      <c r="BG1252" s="24"/>
      <c r="BH1252" s="24"/>
      <c r="BI1252" s="24"/>
      <c r="BJ1252" s="24"/>
      <c r="BK1252" s="24"/>
      <c r="BL1252" s="24"/>
      <c r="BM1252" s="24"/>
      <c r="BN1252" s="24"/>
      <c r="BO1252" s="24"/>
      <c r="BP1252" s="24"/>
      <c r="BQ1252" s="24"/>
      <c r="BR1252" s="24"/>
      <c r="BS1252" s="24"/>
      <c r="BT1252" s="24"/>
      <c r="BU1252" s="24"/>
      <c r="BV1252" s="24"/>
      <c r="BW1252" s="24"/>
      <c r="BX1252" s="24"/>
      <c r="BY1252" s="24"/>
      <c r="BZ1252" s="24"/>
      <c r="CA1252" s="24"/>
      <c r="CB1252" s="24"/>
      <c r="CC1252" s="24"/>
      <c r="CD1252" s="24"/>
      <c r="CE1252" s="24"/>
      <c r="CF1252" s="24"/>
    </row>
    <row r="1253" spans="47:84" x14ac:dyDescent="0.15">
      <c r="AU1253" s="24"/>
      <c r="AV1253" s="24"/>
      <c r="AW1253" s="24"/>
      <c r="AX1253" s="24"/>
      <c r="AY1253" s="24"/>
      <c r="AZ1253" s="24"/>
      <c r="BA1253" s="24"/>
      <c r="BB1253" s="24"/>
      <c r="BC1253" s="24"/>
      <c r="BD1253" s="24"/>
      <c r="BE1253" s="24"/>
      <c r="BF1253" s="24"/>
      <c r="BG1253" s="24"/>
      <c r="BH1253" s="24"/>
      <c r="BI1253" s="24"/>
      <c r="BJ1253" s="24"/>
      <c r="BK1253" s="24"/>
      <c r="BL1253" s="24"/>
      <c r="BM1253" s="24"/>
      <c r="BN1253" s="24"/>
      <c r="BO1253" s="24"/>
      <c r="BP1253" s="24"/>
      <c r="BQ1253" s="24"/>
      <c r="BR1253" s="24"/>
      <c r="BS1253" s="24"/>
      <c r="BT1253" s="24"/>
      <c r="BU1253" s="24"/>
      <c r="BV1253" s="24"/>
      <c r="BW1253" s="24"/>
      <c r="BX1253" s="24"/>
      <c r="BY1253" s="24"/>
      <c r="BZ1253" s="24"/>
      <c r="CA1253" s="24"/>
      <c r="CB1253" s="24"/>
      <c r="CC1253" s="24"/>
      <c r="CD1253" s="24"/>
      <c r="CE1253" s="24"/>
      <c r="CF1253" s="24"/>
    </row>
    <row r="1254" spans="47:84" x14ac:dyDescent="0.15">
      <c r="AU1254" s="24"/>
      <c r="AV1254" s="24"/>
      <c r="AW1254" s="24"/>
      <c r="AX1254" s="24"/>
      <c r="AY1254" s="24"/>
      <c r="AZ1254" s="24"/>
      <c r="BA1254" s="24"/>
      <c r="BB1254" s="24"/>
      <c r="BC1254" s="24"/>
      <c r="BD1254" s="24"/>
      <c r="BE1254" s="24"/>
      <c r="BF1254" s="24"/>
      <c r="BG1254" s="24"/>
      <c r="BH1254" s="24"/>
      <c r="BI1254" s="24"/>
      <c r="BJ1254" s="24"/>
      <c r="BK1254" s="24"/>
      <c r="BL1254" s="24"/>
      <c r="BM1254" s="24"/>
      <c r="BN1254" s="24"/>
      <c r="BO1254" s="24"/>
      <c r="BP1254" s="24"/>
      <c r="BQ1254" s="24"/>
      <c r="BR1254" s="24"/>
      <c r="BS1254" s="24"/>
      <c r="BT1254" s="24"/>
      <c r="BU1254" s="24"/>
      <c r="BV1254" s="24"/>
      <c r="BW1254" s="24"/>
      <c r="BX1254" s="24"/>
      <c r="BY1254" s="24"/>
      <c r="BZ1254" s="24"/>
      <c r="CA1254" s="24"/>
      <c r="CB1254" s="24"/>
      <c r="CC1254" s="24"/>
      <c r="CD1254" s="24"/>
      <c r="CE1254" s="24"/>
      <c r="CF1254" s="24"/>
    </row>
    <row r="1255" spans="47:84" x14ac:dyDescent="0.15">
      <c r="AU1255" s="24"/>
      <c r="AV1255" s="24"/>
      <c r="AW1255" s="24"/>
      <c r="AX1255" s="24"/>
      <c r="AY1255" s="24"/>
      <c r="AZ1255" s="24"/>
      <c r="BA1255" s="24"/>
      <c r="BB1255" s="24"/>
      <c r="BC1255" s="24"/>
      <c r="BD1255" s="24"/>
      <c r="BE1255" s="24"/>
      <c r="BF1255" s="24"/>
      <c r="BG1255" s="24"/>
      <c r="BH1255" s="24"/>
      <c r="BI1255" s="24"/>
      <c r="BJ1255" s="24"/>
      <c r="BK1255" s="24"/>
      <c r="BL1255" s="24"/>
      <c r="BM1255" s="24"/>
      <c r="BN1255" s="24"/>
      <c r="BO1255" s="24"/>
      <c r="BP1255" s="24"/>
      <c r="BQ1255" s="24"/>
      <c r="BR1255" s="24"/>
      <c r="BS1255" s="24"/>
      <c r="BT1255" s="24"/>
      <c r="BU1255" s="24"/>
      <c r="BV1255" s="24"/>
      <c r="BW1255" s="24"/>
      <c r="BX1255" s="24"/>
      <c r="BY1255" s="24"/>
      <c r="BZ1255" s="24"/>
      <c r="CA1255" s="24"/>
      <c r="CB1255" s="24"/>
      <c r="CC1255" s="24"/>
      <c r="CD1255" s="24"/>
      <c r="CE1255" s="24"/>
      <c r="CF1255" s="24"/>
    </row>
    <row r="1256" spans="47:84" x14ac:dyDescent="0.15">
      <c r="AU1256" s="24"/>
      <c r="AV1256" s="24"/>
      <c r="AW1256" s="24"/>
      <c r="AX1256" s="24"/>
      <c r="AY1256" s="24"/>
      <c r="AZ1256" s="24"/>
      <c r="BA1256" s="24"/>
      <c r="BB1256" s="24"/>
      <c r="BC1256" s="24"/>
      <c r="BD1256" s="24"/>
      <c r="BE1256" s="24"/>
      <c r="BF1256" s="24"/>
      <c r="BG1256" s="24"/>
      <c r="BH1256" s="24"/>
      <c r="BI1256" s="24"/>
      <c r="BJ1256" s="24"/>
      <c r="BK1256" s="24"/>
      <c r="BL1256" s="24"/>
      <c r="BM1256" s="24"/>
      <c r="BN1256" s="24"/>
      <c r="BO1256" s="24"/>
      <c r="BP1256" s="24"/>
      <c r="BQ1256" s="24"/>
      <c r="BR1256" s="24"/>
      <c r="BS1256" s="24"/>
      <c r="BT1256" s="24"/>
      <c r="BU1256" s="24"/>
      <c r="BV1256" s="24"/>
      <c r="BW1256" s="24"/>
      <c r="BX1256" s="24"/>
      <c r="BY1256" s="24"/>
      <c r="BZ1256" s="24"/>
      <c r="CA1256" s="24"/>
      <c r="CB1256" s="24"/>
      <c r="CC1256" s="24"/>
      <c r="CD1256" s="24"/>
      <c r="CE1256" s="24"/>
      <c r="CF1256" s="24"/>
    </row>
    <row r="1257" spans="47:84" x14ac:dyDescent="0.15">
      <c r="AU1257" s="24"/>
      <c r="AV1257" s="24"/>
      <c r="AW1257" s="24"/>
      <c r="AX1257" s="24"/>
      <c r="AY1257" s="24"/>
      <c r="AZ1257" s="24"/>
      <c r="BA1257" s="24"/>
      <c r="BB1257" s="24"/>
      <c r="BC1257" s="24"/>
      <c r="BD1257" s="24"/>
      <c r="BE1257" s="24"/>
      <c r="BF1257" s="24"/>
      <c r="BG1257" s="24"/>
      <c r="BH1257" s="24"/>
      <c r="BI1257" s="24"/>
      <c r="BJ1257" s="24"/>
      <c r="BK1257" s="24"/>
      <c r="BL1257" s="24"/>
      <c r="BM1257" s="24"/>
      <c r="BN1257" s="24"/>
      <c r="BO1257" s="24"/>
      <c r="BP1257" s="24"/>
      <c r="BQ1257" s="24"/>
      <c r="BR1257" s="24"/>
      <c r="BS1257" s="24"/>
      <c r="BT1257" s="24"/>
      <c r="BU1257" s="24"/>
      <c r="BV1257" s="24"/>
      <c r="BW1257" s="24"/>
      <c r="BX1257" s="24"/>
      <c r="BY1257" s="24"/>
      <c r="BZ1257" s="24"/>
      <c r="CA1257" s="24"/>
      <c r="CB1257" s="24"/>
      <c r="CC1257" s="24"/>
      <c r="CD1257" s="24"/>
      <c r="CE1257" s="24"/>
      <c r="CF1257" s="24"/>
    </row>
    <row r="1258" spans="47:84" x14ac:dyDescent="0.15">
      <c r="AU1258" s="24"/>
      <c r="AV1258" s="24"/>
      <c r="AW1258" s="24"/>
      <c r="AX1258" s="24"/>
      <c r="AY1258" s="24"/>
      <c r="AZ1258" s="24"/>
      <c r="BA1258" s="24"/>
      <c r="BB1258" s="24"/>
      <c r="BC1258" s="24"/>
      <c r="BD1258" s="24"/>
      <c r="BE1258" s="24"/>
      <c r="BF1258" s="24"/>
      <c r="BG1258" s="24"/>
      <c r="BH1258" s="24"/>
      <c r="BI1258" s="24"/>
      <c r="BJ1258" s="24"/>
      <c r="BK1258" s="24"/>
      <c r="BL1258" s="24"/>
      <c r="BM1258" s="24"/>
      <c r="BN1258" s="24"/>
      <c r="BO1258" s="24"/>
      <c r="BP1258" s="24"/>
      <c r="BQ1258" s="24"/>
      <c r="BR1258" s="24"/>
      <c r="BS1258" s="24"/>
      <c r="BT1258" s="24"/>
      <c r="BU1258" s="24"/>
      <c r="BV1258" s="24"/>
      <c r="BW1258" s="24"/>
      <c r="BX1258" s="24"/>
      <c r="BY1258" s="24"/>
      <c r="BZ1258" s="24"/>
      <c r="CA1258" s="24"/>
      <c r="CB1258" s="24"/>
      <c r="CC1258" s="24"/>
      <c r="CD1258" s="24"/>
      <c r="CE1258" s="24"/>
      <c r="CF1258" s="24"/>
    </row>
    <row r="1259" spans="47:84" x14ac:dyDescent="0.15">
      <c r="AU1259" s="24"/>
      <c r="AV1259" s="24"/>
      <c r="AW1259" s="24"/>
      <c r="AX1259" s="24"/>
      <c r="AY1259" s="24"/>
      <c r="AZ1259" s="24"/>
      <c r="BA1259" s="24"/>
      <c r="BB1259" s="24"/>
      <c r="BC1259" s="24"/>
      <c r="BD1259" s="24"/>
      <c r="BE1259" s="24"/>
      <c r="BF1259" s="24"/>
      <c r="BG1259" s="24"/>
      <c r="BH1259" s="24"/>
      <c r="BI1259" s="24"/>
      <c r="BJ1259" s="24"/>
      <c r="BK1259" s="24"/>
      <c r="BL1259" s="24"/>
      <c r="BM1259" s="24"/>
      <c r="BN1259" s="24"/>
      <c r="BO1259" s="24"/>
      <c r="BP1259" s="24"/>
      <c r="BQ1259" s="24"/>
      <c r="BR1259" s="24"/>
      <c r="BS1259" s="24"/>
      <c r="BT1259" s="24"/>
      <c r="BU1259" s="24"/>
      <c r="BV1259" s="24"/>
      <c r="BW1259" s="24"/>
      <c r="BX1259" s="24"/>
      <c r="BY1259" s="24"/>
      <c r="BZ1259" s="24"/>
      <c r="CA1259" s="24"/>
      <c r="CB1259" s="24"/>
      <c r="CC1259" s="24"/>
      <c r="CD1259" s="24"/>
      <c r="CE1259" s="24"/>
      <c r="CF1259" s="24"/>
    </row>
    <row r="1260" spans="47:84" x14ac:dyDescent="0.15">
      <c r="AU1260" s="24"/>
      <c r="AV1260" s="24"/>
      <c r="AW1260" s="24"/>
      <c r="AX1260" s="24"/>
      <c r="AY1260" s="24"/>
      <c r="AZ1260" s="24"/>
      <c r="BA1260" s="24"/>
      <c r="BB1260" s="24"/>
      <c r="BC1260" s="24"/>
      <c r="BD1260" s="24"/>
      <c r="BE1260" s="24"/>
      <c r="BF1260" s="24"/>
      <c r="BG1260" s="24"/>
      <c r="BH1260" s="24"/>
      <c r="BI1260" s="24"/>
      <c r="BJ1260" s="24"/>
      <c r="BK1260" s="24"/>
      <c r="BL1260" s="24"/>
      <c r="BM1260" s="24"/>
      <c r="BN1260" s="24"/>
      <c r="BO1260" s="24"/>
      <c r="BP1260" s="24"/>
      <c r="BQ1260" s="24"/>
      <c r="BR1260" s="24"/>
      <c r="BS1260" s="24"/>
      <c r="BT1260" s="24"/>
      <c r="BU1260" s="24"/>
      <c r="BV1260" s="24"/>
      <c r="BW1260" s="24"/>
      <c r="BX1260" s="24"/>
      <c r="BY1260" s="24"/>
      <c r="BZ1260" s="24"/>
      <c r="CA1260" s="24"/>
      <c r="CB1260" s="24"/>
      <c r="CC1260" s="24"/>
      <c r="CD1260" s="24"/>
      <c r="CE1260" s="24"/>
      <c r="CF1260" s="24"/>
    </row>
    <row r="1261" spans="47:84" x14ac:dyDescent="0.15">
      <c r="AU1261" s="24"/>
      <c r="AV1261" s="24"/>
      <c r="AW1261" s="24"/>
      <c r="AX1261" s="24"/>
      <c r="AY1261" s="24"/>
      <c r="AZ1261" s="24"/>
      <c r="BA1261" s="24"/>
      <c r="BB1261" s="24"/>
      <c r="BC1261" s="24"/>
      <c r="BD1261" s="24"/>
      <c r="BE1261" s="24"/>
      <c r="BF1261" s="24"/>
      <c r="BG1261" s="24"/>
      <c r="BH1261" s="24"/>
      <c r="BI1261" s="24"/>
      <c r="BJ1261" s="24"/>
      <c r="BK1261" s="24"/>
      <c r="BL1261" s="24"/>
      <c r="BM1261" s="24"/>
      <c r="BN1261" s="24"/>
      <c r="BO1261" s="24"/>
      <c r="BP1261" s="24"/>
      <c r="BQ1261" s="24"/>
      <c r="BR1261" s="24"/>
      <c r="BS1261" s="24"/>
      <c r="BT1261" s="24"/>
      <c r="BU1261" s="24"/>
      <c r="BV1261" s="24"/>
      <c r="BW1261" s="24"/>
      <c r="BX1261" s="24"/>
      <c r="BY1261" s="24"/>
      <c r="BZ1261" s="24"/>
      <c r="CA1261" s="24"/>
      <c r="CB1261" s="24"/>
      <c r="CC1261" s="24"/>
      <c r="CD1261" s="24"/>
      <c r="CE1261" s="24"/>
      <c r="CF1261" s="24"/>
    </row>
    <row r="1262" spans="47:84" x14ac:dyDescent="0.15">
      <c r="AU1262" s="24"/>
      <c r="AV1262" s="24"/>
      <c r="AW1262" s="24"/>
      <c r="AX1262" s="24"/>
      <c r="AY1262" s="24"/>
      <c r="AZ1262" s="24"/>
      <c r="BA1262" s="24"/>
      <c r="BB1262" s="24"/>
      <c r="BC1262" s="24"/>
      <c r="BD1262" s="24"/>
      <c r="BE1262" s="24"/>
      <c r="BF1262" s="24"/>
      <c r="BG1262" s="24"/>
      <c r="BH1262" s="24"/>
      <c r="BI1262" s="24"/>
      <c r="BJ1262" s="24"/>
      <c r="BK1262" s="24"/>
      <c r="BL1262" s="24"/>
      <c r="BM1262" s="24"/>
      <c r="BN1262" s="24"/>
      <c r="BO1262" s="24"/>
      <c r="BP1262" s="24"/>
      <c r="BQ1262" s="24"/>
      <c r="BR1262" s="24"/>
      <c r="BS1262" s="24"/>
      <c r="BT1262" s="24"/>
      <c r="BU1262" s="24"/>
      <c r="BV1262" s="24"/>
      <c r="BW1262" s="24"/>
      <c r="BX1262" s="24"/>
      <c r="BY1262" s="24"/>
      <c r="BZ1262" s="24"/>
      <c r="CA1262" s="24"/>
      <c r="CB1262" s="24"/>
      <c r="CC1262" s="24"/>
      <c r="CD1262" s="24"/>
      <c r="CE1262" s="24"/>
      <c r="CF1262" s="24"/>
    </row>
    <row r="1263" spans="47:84" x14ac:dyDescent="0.15">
      <c r="AU1263" s="24"/>
      <c r="AV1263" s="24"/>
      <c r="AW1263" s="24"/>
      <c r="AX1263" s="24"/>
      <c r="AY1263" s="24"/>
      <c r="AZ1263" s="24"/>
      <c r="BA1263" s="24"/>
      <c r="BB1263" s="24"/>
      <c r="BC1263" s="24"/>
      <c r="BD1263" s="24"/>
      <c r="BE1263" s="24"/>
      <c r="BF1263" s="24"/>
      <c r="BG1263" s="24"/>
      <c r="BH1263" s="24"/>
      <c r="BI1263" s="24"/>
      <c r="BJ1263" s="24"/>
      <c r="BK1263" s="24"/>
      <c r="BL1263" s="24"/>
      <c r="BM1263" s="24"/>
      <c r="BN1263" s="24"/>
      <c r="BO1263" s="24"/>
      <c r="BP1263" s="24"/>
      <c r="BQ1263" s="24"/>
      <c r="BR1263" s="24"/>
      <c r="BS1263" s="24"/>
      <c r="BT1263" s="24"/>
      <c r="BU1263" s="24"/>
      <c r="BV1263" s="24"/>
      <c r="BW1263" s="24"/>
      <c r="BX1263" s="24"/>
      <c r="BY1263" s="24"/>
      <c r="BZ1263" s="24"/>
      <c r="CA1263" s="24"/>
      <c r="CB1263" s="24"/>
      <c r="CC1263" s="24"/>
      <c r="CD1263" s="24"/>
      <c r="CE1263" s="24"/>
      <c r="CF1263" s="24"/>
    </row>
    <row r="1264" spans="47:84" x14ac:dyDescent="0.15">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c r="CF1264" s="24"/>
    </row>
    <row r="1265" spans="47:84" x14ac:dyDescent="0.15">
      <c r="AU1265" s="24"/>
      <c r="AV1265" s="24"/>
      <c r="AW1265" s="24"/>
      <c r="AX1265" s="24"/>
      <c r="AY1265" s="24"/>
      <c r="AZ1265" s="24"/>
      <c r="BA1265" s="24"/>
      <c r="BB1265" s="24"/>
      <c r="BC1265" s="24"/>
      <c r="BD1265" s="24"/>
      <c r="BE1265" s="24"/>
      <c r="BF1265" s="24"/>
      <c r="BG1265" s="24"/>
      <c r="BH1265" s="24"/>
      <c r="BI1265" s="24"/>
      <c r="BJ1265" s="24"/>
      <c r="BK1265" s="24"/>
      <c r="BL1265" s="24"/>
      <c r="BM1265" s="24"/>
      <c r="BN1265" s="24"/>
      <c r="BO1265" s="24"/>
      <c r="BP1265" s="24"/>
      <c r="BQ1265" s="24"/>
      <c r="BR1265" s="24"/>
      <c r="BS1265" s="24"/>
      <c r="BT1265" s="24"/>
      <c r="BU1265" s="24"/>
      <c r="BV1265" s="24"/>
      <c r="BW1265" s="24"/>
      <c r="BX1265" s="24"/>
      <c r="BY1265" s="24"/>
      <c r="BZ1265" s="24"/>
      <c r="CA1265" s="24"/>
      <c r="CB1265" s="24"/>
      <c r="CC1265" s="24"/>
      <c r="CD1265" s="24"/>
      <c r="CE1265" s="24"/>
      <c r="CF1265" s="24"/>
    </row>
    <row r="1266" spans="47:84" x14ac:dyDescent="0.15">
      <c r="AU1266" s="24"/>
      <c r="AV1266" s="24"/>
      <c r="AW1266" s="24"/>
      <c r="AX1266" s="24"/>
      <c r="AY1266" s="24"/>
      <c r="AZ1266" s="24"/>
      <c r="BA1266" s="24"/>
      <c r="BB1266" s="24"/>
      <c r="BC1266" s="24"/>
      <c r="BD1266" s="24"/>
      <c r="BE1266" s="24"/>
      <c r="BF1266" s="24"/>
      <c r="BG1266" s="24"/>
      <c r="BH1266" s="24"/>
      <c r="BI1266" s="24"/>
      <c r="BJ1266" s="24"/>
      <c r="BK1266" s="24"/>
      <c r="BL1266" s="24"/>
      <c r="BM1266" s="24"/>
      <c r="BN1266" s="24"/>
      <c r="BO1266" s="24"/>
      <c r="BP1266" s="24"/>
      <c r="BQ1266" s="24"/>
      <c r="BR1266" s="24"/>
      <c r="BS1266" s="24"/>
      <c r="BT1266" s="24"/>
      <c r="BU1266" s="24"/>
      <c r="BV1266" s="24"/>
      <c r="BW1266" s="24"/>
      <c r="BX1266" s="24"/>
      <c r="BY1266" s="24"/>
      <c r="BZ1266" s="24"/>
      <c r="CA1266" s="24"/>
      <c r="CB1266" s="24"/>
      <c r="CC1266" s="24"/>
      <c r="CD1266" s="24"/>
      <c r="CE1266" s="24"/>
      <c r="CF1266" s="24"/>
    </row>
    <row r="1267" spans="47:84" x14ac:dyDescent="0.15">
      <c r="AU1267" s="24"/>
      <c r="AV1267" s="24"/>
      <c r="AW1267" s="24"/>
      <c r="AX1267" s="24"/>
      <c r="AY1267" s="24"/>
      <c r="AZ1267" s="24"/>
      <c r="BA1267" s="24"/>
      <c r="BB1267" s="24"/>
      <c r="BC1267" s="24"/>
      <c r="BD1267" s="24"/>
      <c r="BE1267" s="24"/>
      <c r="BF1267" s="24"/>
      <c r="BG1267" s="24"/>
      <c r="BH1267" s="24"/>
      <c r="BI1267" s="24"/>
      <c r="BJ1267" s="24"/>
      <c r="BK1267" s="24"/>
      <c r="BL1267" s="24"/>
      <c r="BM1267" s="24"/>
      <c r="BN1267" s="24"/>
      <c r="BO1267" s="24"/>
      <c r="BP1267" s="24"/>
      <c r="BQ1267" s="24"/>
      <c r="BR1267" s="24"/>
      <c r="BS1267" s="24"/>
      <c r="BT1267" s="24"/>
      <c r="BU1267" s="24"/>
      <c r="BV1267" s="24"/>
      <c r="BW1267" s="24"/>
      <c r="BX1267" s="24"/>
      <c r="BY1267" s="24"/>
      <c r="BZ1267" s="24"/>
      <c r="CA1267" s="24"/>
      <c r="CB1267" s="24"/>
      <c r="CC1267" s="24"/>
      <c r="CD1267" s="24"/>
      <c r="CE1267" s="24"/>
      <c r="CF1267" s="24"/>
    </row>
    <row r="1268" spans="47:84" x14ac:dyDescent="0.15">
      <c r="AU1268" s="24"/>
      <c r="AV1268" s="24"/>
      <c r="AW1268" s="24"/>
      <c r="AX1268" s="24"/>
      <c r="AY1268" s="24"/>
      <c r="AZ1268" s="24"/>
      <c r="BA1268" s="24"/>
      <c r="BB1268" s="24"/>
      <c r="BC1268" s="24"/>
      <c r="BD1268" s="24"/>
      <c r="BE1268" s="24"/>
      <c r="BF1268" s="24"/>
      <c r="BG1268" s="24"/>
      <c r="BH1268" s="24"/>
      <c r="BI1268" s="24"/>
      <c r="BJ1268" s="24"/>
      <c r="BK1268" s="24"/>
      <c r="BL1268" s="24"/>
      <c r="BM1268" s="24"/>
      <c r="BN1268" s="24"/>
      <c r="BO1268" s="24"/>
      <c r="BP1268" s="24"/>
      <c r="BQ1268" s="24"/>
      <c r="BR1268" s="24"/>
      <c r="BS1268" s="24"/>
      <c r="BT1268" s="24"/>
      <c r="BU1268" s="24"/>
      <c r="BV1268" s="24"/>
      <c r="BW1268" s="24"/>
      <c r="BX1268" s="24"/>
      <c r="BY1268" s="24"/>
      <c r="BZ1268" s="24"/>
      <c r="CA1268" s="24"/>
      <c r="CB1268" s="24"/>
      <c r="CC1268" s="24"/>
      <c r="CD1268" s="24"/>
      <c r="CE1268" s="24"/>
      <c r="CF1268" s="24"/>
    </row>
    <row r="1269" spans="47:84" x14ac:dyDescent="0.15">
      <c r="AU1269" s="24"/>
      <c r="AV1269" s="24"/>
      <c r="AW1269" s="24"/>
      <c r="AX1269" s="24"/>
      <c r="AY1269" s="24"/>
      <c r="AZ1269" s="24"/>
      <c r="BA1269" s="24"/>
      <c r="BB1269" s="24"/>
      <c r="BC1269" s="24"/>
      <c r="BD1269" s="24"/>
      <c r="BE1269" s="24"/>
      <c r="BF1269" s="24"/>
      <c r="BG1269" s="24"/>
      <c r="BH1269" s="24"/>
      <c r="BI1269" s="24"/>
      <c r="BJ1269" s="24"/>
      <c r="BK1269" s="24"/>
      <c r="BL1269" s="24"/>
      <c r="BM1269" s="24"/>
      <c r="BN1269" s="24"/>
      <c r="BO1269" s="24"/>
      <c r="BP1269" s="24"/>
      <c r="BQ1269" s="24"/>
      <c r="BR1269" s="24"/>
      <c r="BS1269" s="24"/>
      <c r="BT1269" s="24"/>
      <c r="BU1269" s="24"/>
      <c r="BV1269" s="24"/>
      <c r="BW1269" s="24"/>
      <c r="BX1269" s="24"/>
      <c r="BY1269" s="24"/>
      <c r="BZ1269" s="24"/>
      <c r="CA1269" s="24"/>
      <c r="CB1269" s="24"/>
      <c r="CC1269" s="24"/>
      <c r="CD1269" s="24"/>
      <c r="CE1269" s="24"/>
      <c r="CF1269" s="24"/>
    </row>
    <row r="1270" spans="47:84" x14ac:dyDescent="0.15">
      <c r="AU1270" s="24"/>
      <c r="AV1270" s="24"/>
      <c r="AW1270" s="24"/>
      <c r="AX1270" s="24"/>
      <c r="AY1270" s="24"/>
      <c r="AZ1270" s="24"/>
      <c r="BA1270" s="24"/>
      <c r="BB1270" s="24"/>
      <c r="BC1270" s="24"/>
      <c r="BD1270" s="24"/>
      <c r="BE1270" s="24"/>
      <c r="BF1270" s="24"/>
      <c r="BG1270" s="24"/>
      <c r="BH1270" s="24"/>
      <c r="BI1270" s="24"/>
      <c r="BJ1270" s="24"/>
      <c r="BK1270" s="24"/>
      <c r="BL1270" s="24"/>
      <c r="BM1270" s="24"/>
      <c r="BN1270" s="24"/>
      <c r="BO1270" s="24"/>
      <c r="BP1270" s="24"/>
      <c r="BQ1270" s="24"/>
      <c r="BR1270" s="24"/>
      <c r="BS1270" s="24"/>
      <c r="BT1270" s="24"/>
      <c r="BU1270" s="24"/>
      <c r="BV1270" s="24"/>
      <c r="BW1270" s="24"/>
      <c r="BX1270" s="24"/>
      <c r="BY1270" s="24"/>
      <c r="BZ1270" s="24"/>
      <c r="CA1270" s="24"/>
      <c r="CB1270" s="24"/>
      <c r="CC1270" s="24"/>
      <c r="CD1270" s="24"/>
      <c r="CE1270" s="24"/>
      <c r="CF1270" s="24"/>
    </row>
    <row r="1271" spans="47:84" x14ac:dyDescent="0.15">
      <c r="AU1271" s="24"/>
      <c r="AV1271" s="24"/>
      <c r="AW1271" s="24"/>
      <c r="AX1271" s="24"/>
      <c r="AY1271" s="24"/>
      <c r="AZ1271" s="24"/>
      <c r="BA1271" s="24"/>
      <c r="BB1271" s="24"/>
      <c r="BC1271" s="24"/>
      <c r="BD1271" s="24"/>
      <c r="BE1271" s="24"/>
      <c r="BF1271" s="24"/>
      <c r="BG1271" s="24"/>
      <c r="BH1271" s="24"/>
      <c r="BI1271" s="24"/>
      <c r="BJ1271" s="24"/>
      <c r="BK1271" s="24"/>
      <c r="BL1271" s="24"/>
      <c r="BM1271" s="24"/>
      <c r="BN1271" s="24"/>
      <c r="BO1271" s="24"/>
      <c r="BP1271" s="24"/>
      <c r="BQ1271" s="24"/>
      <c r="BR1271" s="24"/>
      <c r="BS1271" s="24"/>
      <c r="BT1271" s="24"/>
      <c r="BU1271" s="24"/>
      <c r="BV1271" s="24"/>
      <c r="BW1271" s="24"/>
      <c r="BX1271" s="24"/>
      <c r="BY1271" s="24"/>
      <c r="BZ1271" s="24"/>
      <c r="CA1271" s="24"/>
      <c r="CB1271" s="24"/>
      <c r="CC1271" s="24"/>
      <c r="CD1271" s="24"/>
      <c r="CE1271" s="24"/>
      <c r="CF1271" s="24"/>
    </row>
    <row r="1272" spans="47:84" x14ac:dyDescent="0.15">
      <c r="AU1272" s="24"/>
      <c r="AV1272" s="24"/>
      <c r="AW1272" s="24"/>
      <c r="AX1272" s="24"/>
      <c r="AY1272" s="24"/>
      <c r="AZ1272" s="24"/>
      <c r="BA1272" s="24"/>
      <c r="BB1272" s="24"/>
      <c r="BC1272" s="24"/>
      <c r="BD1272" s="24"/>
      <c r="BE1272" s="24"/>
      <c r="BF1272" s="24"/>
      <c r="BG1272" s="24"/>
      <c r="BH1272" s="24"/>
      <c r="BI1272" s="24"/>
      <c r="BJ1272" s="24"/>
      <c r="BK1272" s="24"/>
      <c r="BL1272" s="24"/>
      <c r="BM1272" s="24"/>
      <c r="BN1272" s="24"/>
      <c r="BO1272" s="24"/>
      <c r="BP1272" s="24"/>
      <c r="BQ1272" s="24"/>
      <c r="BR1272" s="24"/>
      <c r="BS1272" s="24"/>
      <c r="BT1272" s="24"/>
      <c r="BU1272" s="24"/>
      <c r="BV1272" s="24"/>
      <c r="BW1272" s="24"/>
      <c r="BX1272" s="24"/>
      <c r="BY1272" s="24"/>
      <c r="BZ1272" s="24"/>
      <c r="CA1272" s="24"/>
      <c r="CB1272" s="24"/>
      <c r="CC1272" s="24"/>
      <c r="CD1272" s="24"/>
      <c r="CE1272" s="24"/>
      <c r="CF1272" s="24"/>
    </row>
    <row r="1273" spans="47:84" x14ac:dyDescent="0.15">
      <c r="AU1273" s="24"/>
      <c r="AV1273" s="24"/>
      <c r="AW1273" s="24"/>
      <c r="AX1273" s="24"/>
      <c r="AY1273" s="24"/>
      <c r="AZ1273" s="24"/>
      <c r="BA1273" s="24"/>
      <c r="BB1273" s="24"/>
      <c r="BC1273" s="24"/>
      <c r="BD1273" s="24"/>
      <c r="BE1273" s="24"/>
      <c r="BF1273" s="24"/>
      <c r="BG1273" s="24"/>
      <c r="BH1273" s="24"/>
      <c r="BI1273" s="24"/>
      <c r="BJ1273" s="24"/>
      <c r="BK1273" s="24"/>
      <c r="BL1273" s="24"/>
      <c r="BM1273" s="24"/>
      <c r="BN1273" s="24"/>
      <c r="BO1273" s="24"/>
      <c r="BP1273" s="24"/>
      <c r="BQ1273" s="24"/>
      <c r="BR1273" s="24"/>
      <c r="BS1273" s="24"/>
      <c r="BT1273" s="24"/>
      <c r="BU1273" s="24"/>
      <c r="BV1273" s="24"/>
      <c r="BW1273" s="24"/>
      <c r="BX1273" s="24"/>
      <c r="BY1273" s="24"/>
      <c r="BZ1273" s="24"/>
      <c r="CA1273" s="24"/>
      <c r="CB1273" s="24"/>
      <c r="CC1273" s="24"/>
      <c r="CD1273" s="24"/>
      <c r="CE1273" s="24"/>
      <c r="CF1273" s="24"/>
    </row>
    <row r="1274" spans="47:84" x14ac:dyDescent="0.15">
      <c r="AU1274" s="24"/>
      <c r="AV1274" s="24"/>
      <c r="AW1274" s="24"/>
      <c r="AX1274" s="24"/>
      <c r="AY1274" s="24"/>
      <c r="AZ1274" s="24"/>
      <c r="BA1274" s="24"/>
      <c r="BB1274" s="24"/>
      <c r="BC1274" s="24"/>
      <c r="BD1274" s="24"/>
      <c r="BE1274" s="24"/>
      <c r="BF1274" s="24"/>
      <c r="BG1274" s="24"/>
      <c r="BH1274" s="24"/>
      <c r="BI1274" s="24"/>
      <c r="BJ1274" s="24"/>
      <c r="BK1274" s="24"/>
      <c r="BL1274" s="24"/>
      <c r="BM1274" s="24"/>
      <c r="BN1274" s="24"/>
      <c r="BO1274" s="24"/>
      <c r="BP1274" s="24"/>
      <c r="BQ1274" s="24"/>
      <c r="BR1274" s="24"/>
      <c r="BS1274" s="24"/>
      <c r="BT1274" s="24"/>
      <c r="BU1274" s="24"/>
      <c r="BV1274" s="24"/>
      <c r="BW1274" s="24"/>
      <c r="BX1274" s="24"/>
      <c r="BY1274" s="24"/>
      <c r="BZ1274" s="24"/>
      <c r="CA1274" s="24"/>
      <c r="CB1274" s="24"/>
      <c r="CC1274" s="24"/>
      <c r="CD1274" s="24"/>
      <c r="CE1274" s="24"/>
      <c r="CF1274" s="24"/>
    </row>
    <row r="1275" spans="47:84" x14ac:dyDescent="0.15">
      <c r="AU1275" s="24"/>
      <c r="AV1275" s="24"/>
      <c r="AW1275" s="24"/>
      <c r="AX1275" s="24"/>
      <c r="AY1275" s="24"/>
      <c r="AZ1275" s="24"/>
      <c r="BA1275" s="24"/>
      <c r="BB1275" s="24"/>
      <c r="BC1275" s="24"/>
      <c r="BD1275" s="24"/>
      <c r="BE1275" s="24"/>
      <c r="BF1275" s="24"/>
      <c r="BG1275" s="24"/>
      <c r="BH1275" s="24"/>
      <c r="BI1275" s="24"/>
      <c r="BJ1275" s="24"/>
      <c r="BK1275" s="24"/>
      <c r="BL1275" s="24"/>
      <c r="BM1275" s="24"/>
      <c r="BN1275" s="24"/>
      <c r="BO1275" s="24"/>
      <c r="BP1275" s="24"/>
      <c r="BQ1275" s="24"/>
      <c r="BR1275" s="24"/>
      <c r="BS1275" s="24"/>
      <c r="BT1275" s="24"/>
      <c r="BU1275" s="24"/>
      <c r="BV1275" s="24"/>
      <c r="BW1275" s="24"/>
      <c r="BX1275" s="24"/>
      <c r="BY1275" s="24"/>
      <c r="BZ1275" s="24"/>
      <c r="CA1275" s="24"/>
      <c r="CB1275" s="24"/>
      <c r="CC1275" s="24"/>
      <c r="CD1275" s="24"/>
      <c r="CE1275" s="24"/>
      <c r="CF1275" s="24"/>
    </row>
    <row r="1276" spans="47:84" x14ac:dyDescent="0.15">
      <c r="AU1276" s="24"/>
      <c r="AV1276" s="24"/>
      <c r="AW1276" s="24"/>
      <c r="AX1276" s="24"/>
      <c r="AY1276" s="24"/>
      <c r="AZ1276" s="24"/>
      <c r="BA1276" s="24"/>
      <c r="BB1276" s="24"/>
      <c r="BC1276" s="24"/>
      <c r="BD1276" s="24"/>
      <c r="BE1276" s="24"/>
      <c r="BF1276" s="24"/>
      <c r="BG1276" s="24"/>
      <c r="BH1276" s="24"/>
      <c r="BI1276" s="24"/>
      <c r="BJ1276" s="24"/>
      <c r="BK1276" s="24"/>
      <c r="BL1276" s="24"/>
      <c r="BM1276" s="24"/>
      <c r="BN1276" s="24"/>
      <c r="BO1276" s="24"/>
      <c r="BP1276" s="24"/>
      <c r="BQ1276" s="24"/>
      <c r="BR1276" s="24"/>
      <c r="BS1276" s="24"/>
      <c r="BT1276" s="24"/>
      <c r="BU1276" s="24"/>
      <c r="BV1276" s="24"/>
      <c r="BW1276" s="24"/>
      <c r="BX1276" s="24"/>
      <c r="BY1276" s="24"/>
      <c r="BZ1276" s="24"/>
      <c r="CA1276" s="24"/>
      <c r="CB1276" s="24"/>
      <c r="CC1276" s="24"/>
      <c r="CD1276" s="24"/>
      <c r="CE1276" s="24"/>
      <c r="CF1276" s="24"/>
    </row>
    <row r="1277" spans="47:84" x14ac:dyDescent="0.15">
      <c r="AU1277" s="24"/>
      <c r="AV1277" s="24"/>
      <c r="AW1277" s="24"/>
      <c r="AX1277" s="24"/>
      <c r="AY1277" s="24"/>
      <c r="AZ1277" s="24"/>
      <c r="BA1277" s="24"/>
      <c r="BB1277" s="24"/>
      <c r="BC1277" s="24"/>
      <c r="BD1277" s="24"/>
      <c r="BE1277" s="24"/>
      <c r="BF1277" s="24"/>
      <c r="BG1277" s="24"/>
      <c r="BH1277" s="24"/>
      <c r="BI1277" s="24"/>
      <c r="BJ1277" s="24"/>
      <c r="BK1277" s="24"/>
      <c r="BL1277" s="24"/>
      <c r="BM1277" s="24"/>
      <c r="BN1277" s="24"/>
      <c r="BO1277" s="24"/>
      <c r="BP1277" s="24"/>
      <c r="BQ1277" s="24"/>
      <c r="BR1277" s="24"/>
      <c r="BS1277" s="24"/>
      <c r="BT1277" s="24"/>
      <c r="BU1277" s="24"/>
      <c r="BV1277" s="24"/>
      <c r="BW1277" s="24"/>
      <c r="BX1277" s="24"/>
      <c r="BY1277" s="24"/>
      <c r="BZ1277" s="24"/>
      <c r="CA1277" s="24"/>
      <c r="CB1277" s="24"/>
      <c r="CC1277" s="24"/>
      <c r="CD1277" s="24"/>
      <c r="CE1277" s="24"/>
      <c r="CF1277" s="24"/>
    </row>
    <row r="1278" spans="47:84" x14ac:dyDescent="0.15">
      <c r="AU1278" s="24"/>
      <c r="AV1278" s="24"/>
      <c r="AW1278" s="24"/>
      <c r="AX1278" s="24"/>
      <c r="AY1278" s="24"/>
      <c r="AZ1278" s="24"/>
      <c r="BA1278" s="24"/>
      <c r="BB1278" s="24"/>
      <c r="BC1278" s="24"/>
      <c r="BD1278" s="24"/>
      <c r="BE1278" s="24"/>
      <c r="BF1278" s="24"/>
      <c r="BG1278" s="24"/>
      <c r="BH1278" s="24"/>
      <c r="BI1278" s="24"/>
      <c r="BJ1278" s="24"/>
      <c r="BK1278" s="24"/>
      <c r="BL1278" s="24"/>
      <c r="BM1278" s="24"/>
      <c r="BN1278" s="24"/>
      <c r="BO1278" s="24"/>
      <c r="BP1278" s="24"/>
      <c r="BQ1278" s="24"/>
      <c r="BR1278" s="24"/>
      <c r="BS1278" s="24"/>
      <c r="BT1278" s="24"/>
      <c r="BU1278" s="24"/>
      <c r="BV1278" s="24"/>
      <c r="BW1278" s="24"/>
      <c r="BX1278" s="24"/>
      <c r="BY1278" s="24"/>
      <c r="BZ1278" s="24"/>
      <c r="CA1278" s="24"/>
      <c r="CB1278" s="24"/>
      <c r="CC1278" s="24"/>
      <c r="CD1278" s="24"/>
      <c r="CE1278" s="24"/>
      <c r="CF1278" s="24"/>
    </row>
    <row r="1279" spans="47:84" x14ac:dyDescent="0.15">
      <c r="AU1279" s="24"/>
      <c r="AV1279" s="24"/>
      <c r="AW1279" s="24"/>
      <c r="AX1279" s="24"/>
      <c r="AY1279" s="24"/>
      <c r="AZ1279" s="24"/>
      <c r="BA1279" s="24"/>
      <c r="BB1279" s="24"/>
      <c r="BC1279" s="24"/>
      <c r="BD1279" s="24"/>
      <c r="BE1279" s="24"/>
      <c r="BF1279" s="24"/>
      <c r="BG1279" s="24"/>
      <c r="BH1279" s="24"/>
      <c r="BI1279" s="24"/>
      <c r="BJ1279" s="24"/>
      <c r="BK1279" s="24"/>
      <c r="BL1279" s="24"/>
      <c r="BM1279" s="24"/>
      <c r="BN1279" s="24"/>
      <c r="BO1279" s="24"/>
      <c r="BP1279" s="24"/>
      <c r="BQ1279" s="24"/>
      <c r="BR1279" s="24"/>
      <c r="BS1279" s="24"/>
      <c r="BT1279" s="24"/>
      <c r="BU1279" s="24"/>
      <c r="BV1279" s="24"/>
      <c r="BW1279" s="24"/>
      <c r="BX1279" s="24"/>
      <c r="BY1279" s="24"/>
      <c r="BZ1279" s="24"/>
      <c r="CA1279" s="24"/>
      <c r="CB1279" s="24"/>
      <c r="CC1279" s="24"/>
      <c r="CD1279" s="24"/>
      <c r="CE1279" s="24"/>
      <c r="CF1279" s="24"/>
    </row>
    <row r="1280" spans="47:84" x14ac:dyDescent="0.15">
      <c r="AU1280" s="24"/>
      <c r="AV1280" s="24"/>
      <c r="AW1280" s="24"/>
      <c r="AX1280" s="24"/>
      <c r="AY1280" s="24"/>
      <c r="AZ1280" s="24"/>
      <c r="BA1280" s="24"/>
      <c r="BB1280" s="24"/>
      <c r="BC1280" s="24"/>
      <c r="BD1280" s="24"/>
      <c r="BE1280" s="24"/>
      <c r="BF1280" s="24"/>
      <c r="BG1280" s="24"/>
      <c r="BH1280" s="24"/>
      <c r="BI1280" s="24"/>
      <c r="BJ1280" s="24"/>
      <c r="BK1280" s="24"/>
      <c r="BL1280" s="24"/>
      <c r="BM1280" s="24"/>
      <c r="BN1280" s="24"/>
      <c r="BO1280" s="24"/>
      <c r="BP1280" s="24"/>
      <c r="BQ1280" s="24"/>
      <c r="BR1280" s="24"/>
      <c r="BS1280" s="24"/>
      <c r="BT1280" s="24"/>
      <c r="BU1280" s="24"/>
      <c r="BV1280" s="24"/>
      <c r="BW1280" s="24"/>
      <c r="BX1280" s="24"/>
      <c r="BY1280" s="24"/>
      <c r="BZ1280" s="24"/>
      <c r="CA1280" s="24"/>
      <c r="CB1280" s="24"/>
      <c r="CC1280" s="24"/>
      <c r="CD1280" s="24"/>
      <c r="CE1280" s="24"/>
      <c r="CF1280" s="24"/>
    </row>
    <row r="1281" spans="47:84" x14ac:dyDescent="0.15">
      <c r="AU1281" s="24"/>
      <c r="AV1281" s="24"/>
      <c r="AW1281" s="24"/>
      <c r="AX1281" s="24"/>
      <c r="AY1281" s="24"/>
      <c r="AZ1281" s="24"/>
      <c r="BA1281" s="24"/>
      <c r="BB1281" s="24"/>
      <c r="BC1281" s="24"/>
      <c r="BD1281" s="24"/>
      <c r="BE1281" s="24"/>
      <c r="BF1281" s="24"/>
      <c r="BG1281" s="24"/>
      <c r="BH1281" s="24"/>
      <c r="BI1281" s="24"/>
      <c r="BJ1281" s="24"/>
      <c r="BK1281" s="24"/>
      <c r="BL1281" s="24"/>
      <c r="BM1281" s="24"/>
      <c r="BN1281" s="24"/>
      <c r="BO1281" s="24"/>
      <c r="BP1281" s="24"/>
      <c r="BQ1281" s="24"/>
      <c r="BR1281" s="24"/>
      <c r="BS1281" s="24"/>
      <c r="BT1281" s="24"/>
      <c r="BU1281" s="24"/>
      <c r="BV1281" s="24"/>
      <c r="BW1281" s="24"/>
      <c r="BX1281" s="24"/>
      <c r="BY1281" s="24"/>
      <c r="BZ1281" s="24"/>
      <c r="CA1281" s="24"/>
      <c r="CB1281" s="24"/>
      <c r="CC1281" s="24"/>
      <c r="CD1281" s="24"/>
      <c r="CE1281" s="24"/>
      <c r="CF1281" s="24"/>
    </row>
    <row r="1282" spans="47:84" x14ac:dyDescent="0.15">
      <c r="AU1282" s="24"/>
      <c r="AV1282" s="24"/>
      <c r="AW1282" s="24"/>
      <c r="AX1282" s="24"/>
      <c r="AY1282" s="24"/>
      <c r="AZ1282" s="24"/>
      <c r="BA1282" s="24"/>
      <c r="BB1282" s="24"/>
      <c r="BC1282" s="24"/>
      <c r="BD1282" s="24"/>
      <c r="BE1282" s="24"/>
      <c r="BF1282" s="24"/>
      <c r="BG1282" s="24"/>
      <c r="BH1282" s="24"/>
      <c r="BI1282" s="24"/>
      <c r="BJ1282" s="24"/>
      <c r="BK1282" s="24"/>
      <c r="BL1282" s="24"/>
      <c r="BM1282" s="24"/>
      <c r="BN1282" s="24"/>
      <c r="BO1282" s="24"/>
      <c r="BP1282" s="24"/>
      <c r="BQ1282" s="24"/>
      <c r="BR1282" s="24"/>
      <c r="BS1282" s="24"/>
      <c r="BT1282" s="24"/>
      <c r="BU1282" s="24"/>
      <c r="BV1282" s="24"/>
      <c r="BW1282" s="24"/>
      <c r="BX1282" s="24"/>
      <c r="BY1282" s="24"/>
      <c r="BZ1282" s="24"/>
      <c r="CA1282" s="24"/>
      <c r="CB1282" s="24"/>
      <c r="CC1282" s="24"/>
      <c r="CD1282" s="24"/>
      <c r="CE1282" s="24"/>
      <c r="CF1282" s="24"/>
    </row>
    <row r="1283" spans="47:84" x14ac:dyDescent="0.15">
      <c r="AU1283" s="24"/>
      <c r="AV1283" s="24"/>
      <c r="AW1283" s="24"/>
      <c r="AX1283" s="24"/>
      <c r="AY1283" s="24"/>
      <c r="AZ1283" s="24"/>
      <c r="BA1283" s="24"/>
      <c r="BB1283" s="24"/>
      <c r="BC1283" s="24"/>
      <c r="BD1283" s="24"/>
      <c r="BE1283" s="24"/>
      <c r="BF1283" s="24"/>
      <c r="BG1283" s="24"/>
      <c r="BH1283" s="24"/>
      <c r="BI1283" s="24"/>
      <c r="BJ1283" s="24"/>
      <c r="BK1283" s="24"/>
      <c r="BL1283" s="24"/>
      <c r="BM1283" s="24"/>
      <c r="BN1283" s="24"/>
      <c r="BO1283" s="24"/>
      <c r="BP1283" s="24"/>
      <c r="BQ1283" s="24"/>
      <c r="BR1283" s="24"/>
      <c r="BS1283" s="24"/>
      <c r="BT1283" s="24"/>
      <c r="BU1283" s="24"/>
      <c r="BV1283" s="24"/>
      <c r="BW1283" s="24"/>
      <c r="BX1283" s="24"/>
      <c r="BY1283" s="24"/>
      <c r="BZ1283" s="24"/>
      <c r="CA1283" s="24"/>
      <c r="CB1283" s="24"/>
      <c r="CC1283" s="24"/>
      <c r="CD1283" s="24"/>
      <c r="CE1283" s="24"/>
      <c r="CF1283" s="24"/>
    </row>
    <row r="1284" spans="47:84" x14ac:dyDescent="0.15">
      <c r="AU1284" s="24"/>
      <c r="AV1284" s="24"/>
      <c r="AW1284" s="24"/>
      <c r="AX1284" s="24"/>
      <c r="AY1284" s="24"/>
      <c r="AZ1284" s="24"/>
      <c r="BA1284" s="24"/>
      <c r="BB1284" s="24"/>
      <c r="BC1284" s="24"/>
      <c r="BD1284" s="24"/>
      <c r="BE1284" s="24"/>
      <c r="BF1284" s="24"/>
      <c r="BG1284" s="24"/>
      <c r="BH1284" s="24"/>
      <c r="BI1284" s="24"/>
      <c r="BJ1284" s="24"/>
      <c r="BK1284" s="24"/>
      <c r="BL1284" s="24"/>
      <c r="BM1284" s="24"/>
      <c r="BN1284" s="24"/>
      <c r="BO1284" s="24"/>
      <c r="BP1284" s="24"/>
      <c r="BQ1284" s="24"/>
      <c r="BR1284" s="24"/>
      <c r="BS1284" s="24"/>
      <c r="BT1284" s="24"/>
      <c r="BU1284" s="24"/>
      <c r="BV1284" s="24"/>
      <c r="BW1284" s="24"/>
      <c r="BX1284" s="24"/>
      <c r="BY1284" s="24"/>
      <c r="BZ1284" s="24"/>
      <c r="CA1284" s="24"/>
      <c r="CB1284" s="24"/>
      <c r="CC1284" s="24"/>
      <c r="CD1284" s="24"/>
      <c r="CE1284" s="24"/>
      <c r="CF1284" s="24"/>
    </row>
    <row r="1285" spans="47:84" x14ac:dyDescent="0.15">
      <c r="AU1285" s="24"/>
      <c r="AV1285" s="24"/>
      <c r="AW1285" s="24"/>
      <c r="AX1285" s="24"/>
      <c r="AY1285" s="24"/>
      <c r="AZ1285" s="24"/>
      <c r="BA1285" s="24"/>
      <c r="BB1285" s="24"/>
      <c r="BC1285" s="24"/>
      <c r="BD1285" s="24"/>
      <c r="BE1285" s="24"/>
      <c r="BF1285" s="24"/>
      <c r="BG1285" s="24"/>
      <c r="BH1285" s="24"/>
      <c r="BI1285" s="24"/>
      <c r="BJ1285" s="24"/>
      <c r="BK1285" s="24"/>
      <c r="BL1285" s="24"/>
      <c r="BM1285" s="24"/>
      <c r="BN1285" s="24"/>
      <c r="BO1285" s="24"/>
      <c r="BP1285" s="24"/>
      <c r="BQ1285" s="24"/>
      <c r="BR1285" s="24"/>
      <c r="BS1285" s="24"/>
      <c r="BT1285" s="24"/>
      <c r="BU1285" s="24"/>
      <c r="BV1285" s="24"/>
      <c r="BW1285" s="24"/>
      <c r="BX1285" s="24"/>
      <c r="BY1285" s="24"/>
      <c r="BZ1285" s="24"/>
      <c r="CA1285" s="24"/>
      <c r="CB1285" s="24"/>
      <c r="CC1285" s="24"/>
      <c r="CD1285" s="24"/>
      <c r="CE1285" s="24"/>
      <c r="CF1285" s="24"/>
    </row>
    <row r="1286" spans="47:84" x14ac:dyDescent="0.15">
      <c r="AU1286" s="24"/>
      <c r="AV1286" s="24"/>
      <c r="AW1286" s="24"/>
      <c r="AX1286" s="24"/>
      <c r="AY1286" s="24"/>
      <c r="AZ1286" s="24"/>
      <c r="BA1286" s="24"/>
      <c r="BB1286" s="24"/>
      <c r="BC1286" s="24"/>
      <c r="BD1286" s="24"/>
      <c r="BE1286" s="24"/>
      <c r="BF1286" s="24"/>
      <c r="BG1286" s="24"/>
      <c r="BH1286" s="24"/>
      <c r="BI1286" s="24"/>
      <c r="BJ1286" s="24"/>
      <c r="BK1286" s="24"/>
      <c r="BL1286" s="24"/>
      <c r="BM1286" s="24"/>
      <c r="BN1286" s="24"/>
      <c r="BO1286" s="24"/>
      <c r="BP1286" s="24"/>
      <c r="BQ1286" s="24"/>
      <c r="BR1286" s="24"/>
      <c r="BS1286" s="24"/>
      <c r="BT1286" s="24"/>
      <c r="BU1286" s="24"/>
      <c r="BV1286" s="24"/>
      <c r="BW1286" s="24"/>
      <c r="BX1286" s="24"/>
      <c r="BY1286" s="24"/>
      <c r="BZ1286" s="24"/>
      <c r="CA1286" s="24"/>
      <c r="CB1286" s="24"/>
      <c r="CC1286" s="24"/>
      <c r="CD1286" s="24"/>
      <c r="CE1286" s="24"/>
      <c r="CF1286" s="24"/>
    </row>
    <row r="1287" spans="47:84" x14ac:dyDescent="0.15">
      <c r="AU1287" s="24"/>
      <c r="AV1287" s="24"/>
      <c r="AW1287" s="24"/>
      <c r="AX1287" s="24"/>
      <c r="AY1287" s="24"/>
      <c r="AZ1287" s="24"/>
      <c r="BA1287" s="24"/>
      <c r="BB1287" s="24"/>
      <c r="BC1287" s="24"/>
      <c r="BD1287" s="24"/>
      <c r="BE1287" s="24"/>
      <c r="BF1287" s="24"/>
      <c r="BG1287" s="24"/>
      <c r="BH1287" s="24"/>
      <c r="BI1287" s="24"/>
      <c r="BJ1287" s="24"/>
      <c r="BK1287" s="24"/>
      <c r="BL1287" s="24"/>
      <c r="BM1287" s="24"/>
      <c r="BN1287" s="24"/>
      <c r="BO1287" s="24"/>
      <c r="BP1287" s="24"/>
      <c r="BQ1287" s="24"/>
      <c r="BR1287" s="24"/>
      <c r="BS1287" s="24"/>
      <c r="BT1287" s="24"/>
      <c r="BU1287" s="24"/>
      <c r="BV1287" s="24"/>
      <c r="BW1287" s="24"/>
      <c r="BX1287" s="24"/>
      <c r="BY1287" s="24"/>
      <c r="BZ1287" s="24"/>
      <c r="CA1287" s="24"/>
      <c r="CB1287" s="24"/>
      <c r="CC1287" s="24"/>
      <c r="CD1287" s="24"/>
      <c r="CE1287" s="24"/>
      <c r="CF1287" s="24"/>
    </row>
    <row r="1288" spans="47:84" x14ac:dyDescent="0.15">
      <c r="AU1288" s="24"/>
      <c r="AV1288" s="24"/>
      <c r="AW1288" s="24"/>
      <c r="AX1288" s="24"/>
      <c r="AY1288" s="24"/>
      <c r="AZ1288" s="24"/>
      <c r="BA1288" s="24"/>
      <c r="BB1288" s="24"/>
      <c r="BC1288" s="24"/>
      <c r="BD1288" s="24"/>
      <c r="BE1288" s="24"/>
      <c r="BF1288" s="24"/>
      <c r="BG1288" s="24"/>
      <c r="BH1288" s="24"/>
      <c r="BI1288" s="24"/>
      <c r="BJ1288" s="24"/>
      <c r="BK1288" s="24"/>
      <c r="BL1288" s="24"/>
      <c r="BM1288" s="24"/>
      <c r="BN1288" s="24"/>
      <c r="BO1288" s="24"/>
      <c r="BP1288" s="24"/>
      <c r="BQ1288" s="24"/>
      <c r="BR1288" s="24"/>
      <c r="BS1288" s="24"/>
      <c r="BT1288" s="24"/>
      <c r="BU1288" s="24"/>
      <c r="BV1288" s="24"/>
      <c r="BW1288" s="24"/>
      <c r="BX1288" s="24"/>
      <c r="BY1288" s="24"/>
      <c r="BZ1288" s="24"/>
      <c r="CA1288" s="24"/>
      <c r="CB1288" s="24"/>
      <c r="CC1288" s="24"/>
      <c r="CD1288" s="24"/>
      <c r="CE1288" s="24"/>
      <c r="CF1288" s="24"/>
    </row>
    <row r="1289" spans="47:84" x14ac:dyDescent="0.15">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24"/>
    </row>
    <row r="1290" spans="47:84" x14ac:dyDescent="0.15">
      <c r="AU1290" s="24"/>
      <c r="AV1290" s="24"/>
      <c r="AW1290" s="24"/>
      <c r="AX1290" s="24"/>
      <c r="AY1290" s="24"/>
      <c r="AZ1290" s="24"/>
      <c r="BA1290" s="24"/>
      <c r="BB1290" s="24"/>
      <c r="BC1290" s="24"/>
      <c r="BD1290" s="24"/>
      <c r="BE1290" s="24"/>
      <c r="BF1290" s="24"/>
      <c r="BG1290" s="24"/>
      <c r="BH1290" s="24"/>
      <c r="BI1290" s="24"/>
      <c r="BJ1290" s="24"/>
      <c r="BK1290" s="24"/>
      <c r="BL1290" s="24"/>
      <c r="BM1290" s="24"/>
      <c r="BN1290" s="24"/>
      <c r="BO1290" s="24"/>
      <c r="BP1290" s="24"/>
      <c r="BQ1290" s="24"/>
      <c r="BR1290" s="24"/>
      <c r="BS1290" s="24"/>
      <c r="BT1290" s="24"/>
      <c r="BU1290" s="24"/>
      <c r="BV1290" s="24"/>
      <c r="BW1290" s="24"/>
      <c r="BX1290" s="24"/>
      <c r="BY1290" s="24"/>
      <c r="BZ1290" s="24"/>
      <c r="CA1290" s="24"/>
      <c r="CB1290" s="24"/>
      <c r="CC1290" s="24"/>
      <c r="CD1290" s="24"/>
      <c r="CE1290" s="24"/>
      <c r="CF1290" s="24"/>
    </row>
    <row r="1291" spans="47:84" x14ac:dyDescent="0.15">
      <c r="AU1291" s="24"/>
      <c r="AV1291" s="24"/>
      <c r="AW1291" s="24"/>
      <c r="AX1291" s="24"/>
      <c r="AY1291" s="24"/>
      <c r="AZ1291" s="24"/>
      <c r="BA1291" s="24"/>
      <c r="BB1291" s="24"/>
      <c r="BC1291" s="24"/>
      <c r="BD1291" s="24"/>
      <c r="BE1291" s="24"/>
      <c r="BF1291" s="24"/>
      <c r="BG1291" s="24"/>
      <c r="BH1291" s="24"/>
      <c r="BI1291" s="24"/>
      <c r="BJ1291" s="24"/>
      <c r="BK1291" s="24"/>
      <c r="BL1291" s="24"/>
      <c r="BM1291" s="24"/>
      <c r="BN1291" s="24"/>
      <c r="BO1291" s="24"/>
      <c r="BP1291" s="24"/>
      <c r="BQ1291" s="24"/>
      <c r="BR1291" s="24"/>
      <c r="BS1291" s="24"/>
      <c r="BT1291" s="24"/>
      <c r="BU1291" s="24"/>
      <c r="BV1291" s="24"/>
      <c r="BW1291" s="24"/>
      <c r="BX1291" s="24"/>
      <c r="BY1291" s="24"/>
      <c r="BZ1291" s="24"/>
      <c r="CA1291" s="24"/>
      <c r="CB1291" s="24"/>
      <c r="CC1291" s="24"/>
      <c r="CD1291" s="24"/>
      <c r="CE1291" s="24"/>
      <c r="CF1291" s="24"/>
    </row>
    <row r="1292" spans="47:84" x14ac:dyDescent="0.15">
      <c r="AU1292" s="24"/>
      <c r="AV1292" s="24"/>
      <c r="AW1292" s="24"/>
      <c r="AX1292" s="24"/>
      <c r="AY1292" s="24"/>
      <c r="AZ1292" s="24"/>
      <c r="BA1292" s="24"/>
      <c r="BB1292" s="24"/>
      <c r="BC1292" s="24"/>
      <c r="BD1292" s="24"/>
      <c r="BE1292" s="24"/>
      <c r="BF1292" s="24"/>
      <c r="BG1292" s="24"/>
      <c r="BH1292" s="24"/>
      <c r="BI1292" s="24"/>
      <c r="BJ1292" s="24"/>
      <c r="BK1292" s="24"/>
      <c r="BL1292" s="24"/>
      <c r="BM1292" s="24"/>
      <c r="BN1292" s="24"/>
      <c r="BO1292" s="24"/>
      <c r="BP1292" s="24"/>
      <c r="BQ1292" s="24"/>
      <c r="BR1292" s="24"/>
      <c r="BS1292" s="24"/>
      <c r="BT1292" s="24"/>
      <c r="BU1292" s="24"/>
      <c r="BV1292" s="24"/>
      <c r="BW1292" s="24"/>
      <c r="BX1292" s="24"/>
      <c r="BY1292" s="24"/>
      <c r="BZ1292" s="24"/>
      <c r="CA1292" s="24"/>
      <c r="CB1292" s="24"/>
      <c r="CC1292" s="24"/>
      <c r="CD1292" s="24"/>
      <c r="CE1292" s="24"/>
      <c r="CF1292" s="24"/>
    </row>
    <row r="1293" spans="47:84" x14ac:dyDescent="0.15">
      <c r="AU1293" s="24"/>
      <c r="AV1293" s="24"/>
      <c r="AW1293" s="24"/>
      <c r="AX1293" s="24"/>
      <c r="AY1293" s="24"/>
      <c r="AZ1293" s="24"/>
      <c r="BA1293" s="24"/>
      <c r="BB1293" s="24"/>
      <c r="BC1293" s="24"/>
      <c r="BD1293" s="24"/>
      <c r="BE1293" s="24"/>
      <c r="BF1293" s="24"/>
      <c r="BG1293" s="24"/>
      <c r="BH1293" s="24"/>
      <c r="BI1293" s="24"/>
      <c r="BJ1293" s="24"/>
      <c r="BK1293" s="24"/>
      <c r="BL1293" s="24"/>
      <c r="BM1293" s="24"/>
      <c r="BN1293" s="24"/>
      <c r="BO1293" s="24"/>
      <c r="BP1293" s="24"/>
      <c r="BQ1293" s="24"/>
      <c r="BR1293" s="24"/>
      <c r="BS1293" s="24"/>
      <c r="BT1293" s="24"/>
      <c r="BU1293" s="24"/>
      <c r="BV1293" s="24"/>
      <c r="BW1293" s="24"/>
      <c r="BX1293" s="24"/>
      <c r="BY1293" s="24"/>
      <c r="BZ1293" s="24"/>
      <c r="CA1293" s="24"/>
      <c r="CB1293" s="24"/>
      <c r="CC1293" s="24"/>
      <c r="CD1293" s="24"/>
      <c r="CE1293" s="24"/>
      <c r="CF1293" s="24"/>
    </row>
    <row r="1294" spans="47:84" x14ac:dyDescent="0.15">
      <c r="AU1294" s="24"/>
      <c r="AV1294" s="24"/>
      <c r="AW1294" s="24"/>
      <c r="AX1294" s="24"/>
      <c r="AY1294" s="24"/>
      <c r="AZ1294" s="24"/>
      <c r="BA1294" s="24"/>
      <c r="BB1294" s="24"/>
      <c r="BC1294" s="24"/>
      <c r="BD1294" s="24"/>
      <c r="BE1294" s="24"/>
      <c r="BF1294" s="24"/>
      <c r="BG1294" s="24"/>
      <c r="BH1294" s="24"/>
      <c r="BI1294" s="24"/>
      <c r="BJ1294" s="24"/>
      <c r="BK1294" s="24"/>
      <c r="BL1294" s="24"/>
      <c r="BM1294" s="24"/>
      <c r="BN1294" s="24"/>
      <c r="BO1294" s="24"/>
      <c r="BP1294" s="24"/>
      <c r="BQ1294" s="24"/>
      <c r="BR1294" s="24"/>
      <c r="BS1294" s="24"/>
      <c r="BT1294" s="24"/>
      <c r="BU1294" s="24"/>
      <c r="BV1294" s="24"/>
      <c r="BW1294" s="24"/>
      <c r="BX1294" s="24"/>
      <c r="BY1294" s="24"/>
      <c r="BZ1294" s="24"/>
      <c r="CA1294" s="24"/>
      <c r="CB1294" s="24"/>
      <c r="CC1294" s="24"/>
      <c r="CD1294" s="24"/>
      <c r="CE1294" s="24"/>
      <c r="CF1294" s="24"/>
    </row>
    <row r="1295" spans="47:84" x14ac:dyDescent="0.15">
      <c r="AU1295" s="24"/>
      <c r="AV1295" s="24"/>
      <c r="AW1295" s="24"/>
      <c r="AX1295" s="24"/>
      <c r="AY1295" s="24"/>
      <c r="AZ1295" s="24"/>
      <c r="BA1295" s="24"/>
      <c r="BB1295" s="24"/>
      <c r="BC1295" s="24"/>
      <c r="BD1295" s="24"/>
      <c r="BE1295" s="24"/>
      <c r="BF1295" s="24"/>
      <c r="BG1295" s="24"/>
      <c r="BH1295" s="24"/>
      <c r="BI1295" s="24"/>
      <c r="BJ1295" s="24"/>
      <c r="BK1295" s="24"/>
      <c r="BL1295" s="24"/>
      <c r="BM1295" s="24"/>
      <c r="BN1295" s="24"/>
      <c r="BO1295" s="24"/>
      <c r="BP1295" s="24"/>
      <c r="BQ1295" s="24"/>
      <c r="BR1295" s="24"/>
      <c r="BS1295" s="24"/>
      <c r="BT1295" s="24"/>
      <c r="BU1295" s="24"/>
      <c r="BV1295" s="24"/>
      <c r="BW1295" s="24"/>
      <c r="BX1295" s="24"/>
      <c r="BY1295" s="24"/>
      <c r="BZ1295" s="24"/>
      <c r="CA1295" s="24"/>
      <c r="CB1295" s="24"/>
      <c r="CC1295" s="24"/>
      <c r="CD1295" s="24"/>
      <c r="CE1295" s="24"/>
      <c r="CF1295" s="24"/>
    </row>
    <row r="1296" spans="47:84" x14ac:dyDescent="0.15">
      <c r="AU1296" s="24"/>
      <c r="AV1296" s="24"/>
      <c r="AW1296" s="24"/>
      <c r="AX1296" s="24"/>
      <c r="AY1296" s="24"/>
      <c r="AZ1296" s="24"/>
      <c r="BA1296" s="24"/>
      <c r="BB1296" s="24"/>
      <c r="BC1296" s="24"/>
      <c r="BD1296" s="24"/>
      <c r="BE1296" s="24"/>
      <c r="BF1296" s="24"/>
      <c r="BG1296" s="24"/>
      <c r="BH1296" s="24"/>
      <c r="BI1296" s="24"/>
      <c r="BJ1296" s="24"/>
      <c r="BK1296" s="24"/>
      <c r="BL1296" s="24"/>
      <c r="BM1296" s="24"/>
      <c r="BN1296" s="24"/>
      <c r="BO1296" s="24"/>
      <c r="BP1296" s="24"/>
      <c r="BQ1296" s="24"/>
      <c r="BR1296" s="24"/>
      <c r="BS1296" s="24"/>
      <c r="BT1296" s="24"/>
      <c r="BU1296" s="24"/>
      <c r="BV1296" s="24"/>
      <c r="BW1296" s="24"/>
      <c r="BX1296" s="24"/>
      <c r="BY1296" s="24"/>
      <c r="BZ1296" s="24"/>
      <c r="CA1296" s="24"/>
      <c r="CB1296" s="24"/>
      <c r="CC1296" s="24"/>
      <c r="CD1296" s="24"/>
      <c r="CE1296" s="24"/>
      <c r="CF1296" s="24"/>
    </row>
    <row r="1297" spans="47:84" x14ac:dyDescent="0.15">
      <c r="AU1297" s="24"/>
      <c r="AV1297" s="24"/>
      <c r="AW1297" s="24"/>
      <c r="AX1297" s="24"/>
      <c r="AY1297" s="24"/>
      <c r="AZ1297" s="24"/>
      <c r="BA1297" s="24"/>
      <c r="BB1297" s="24"/>
      <c r="BC1297" s="24"/>
      <c r="BD1297" s="24"/>
      <c r="BE1297" s="24"/>
      <c r="BF1297" s="24"/>
      <c r="BG1297" s="24"/>
      <c r="BH1297" s="24"/>
      <c r="BI1297" s="24"/>
      <c r="BJ1297" s="24"/>
      <c r="BK1297" s="24"/>
      <c r="BL1297" s="24"/>
      <c r="BM1297" s="24"/>
      <c r="BN1297" s="24"/>
      <c r="BO1297" s="24"/>
      <c r="BP1297" s="24"/>
      <c r="BQ1297" s="24"/>
      <c r="BR1297" s="24"/>
      <c r="BS1297" s="24"/>
      <c r="BT1297" s="24"/>
      <c r="BU1297" s="24"/>
      <c r="BV1297" s="24"/>
      <c r="BW1297" s="24"/>
      <c r="BX1297" s="24"/>
      <c r="BY1297" s="24"/>
      <c r="BZ1297" s="24"/>
      <c r="CA1297" s="24"/>
      <c r="CB1297" s="24"/>
      <c r="CC1297" s="24"/>
      <c r="CD1297" s="24"/>
      <c r="CE1297" s="24"/>
      <c r="CF1297" s="24"/>
    </row>
    <row r="1298" spans="47:84" x14ac:dyDescent="0.15">
      <c r="AU1298" s="24"/>
      <c r="AV1298" s="24"/>
      <c r="AW1298" s="24"/>
      <c r="AX1298" s="24"/>
      <c r="AY1298" s="24"/>
      <c r="AZ1298" s="24"/>
      <c r="BA1298" s="24"/>
      <c r="BB1298" s="24"/>
      <c r="BC1298" s="24"/>
      <c r="BD1298" s="24"/>
      <c r="BE1298" s="24"/>
      <c r="BF1298" s="24"/>
      <c r="BG1298" s="24"/>
      <c r="BH1298" s="24"/>
      <c r="BI1298" s="24"/>
      <c r="BJ1298" s="24"/>
      <c r="BK1298" s="24"/>
      <c r="BL1298" s="24"/>
      <c r="BM1298" s="24"/>
      <c r="BN1298" s="24"/>
      <c r="BO1298" s="24"/>
      <c r="BP1298" s="24"/>
      <c r="BQ1298" s="24"/>
      <c r="BR1298" s="24"/>
      <c r="BS1298" s="24"/>
      <c r="BT1298" s="24"/>
      <c r="BU1298" s="24"/>
      <c r="BV1298" s="24"/>
      <c r="BW1298" s="24"/>
      <c r="BX1298" s="24"/>
      <c r="BY1298" s="24"/>
      <c r="BZ1298" s="24"/>
      <c r="CA1298" s="24"/>
      <c r="CB1298" s="24"/>
      <c r="CC1298" s="24"/>
      <c r="CD1298" s="24"/>
      <c r="CE1298" s="24"/>
      <c r="CF1298" s="24"/>
    </row>
    <row r="1299" spans="47:84" x14ac:dyDescent="0.15">
      <c r="AU1299" s="24"/>
      <c r="AV1299" s="24"/>
      <c r="AW1299" s="24"/>
      <c r="AX1299" s="24"/>
      <c r="AY1299" s="24"/>
      <c r="AZ1299" s="24"/>
      <c r="BA1299" s="24"/>
      <c r="BB1299" s="24"/>
      <c r="BC1299" s="24"/>
      <c r="BD1299" s="24"/>
      <c r="BE1299" s="24"/>
      <c r="BF1299" s="24"/>
      <c r="BG1299" s="24"/>
      <c r="BH1299" s="24"/>
      <c r="BI1299" s="24"/>
      <c r="BJ1299" s="24"/>
      <c r="BK1299" s="24"/>
      <c r="BL1299" s="24"/>
      <c r="BM1299" s="24"/>
      <c r="BN1299" s="24"/>
      <c r="BO1299" s="24"/>
      <c r="BP1299" s="24"/>
      <c r="BQ1299" s="24"/>
      <c r="BR1299" s="24"/>
      <c r="BS1299" s="24"/>
      <c r="BT1299" s="24"/>
      <c r="BU1299" s="24"/>
      <c r="BV1299" s="24"/>
      <c r="BW1299" s="24"/>
      <c r="BX1299" s="24"/>
      <c r="BY1299" s="24"/>
      <c r="BZ1299" s="24"/>
      <c r="CA1299" s="24"/>
      <c r="CB1299" s="24"/>
      <c r="CC1299" s="24"/>
      <c r="CD1299" s="24"/>
      <c r="CE1299" s="24"/>
      <c r="CF1299" s="24"/>
    </row>
    <row r="1300" spans="47:84" x14ac:dyDescent="0.15">
      <c r="AU1300" s="24"/>
      <c r="AV1300" s="24"/>
      <c r="AW1300" s="24"/>
      <c r="AX1300" s="24"/>
      <c r="AY1300" s="24"/>
      <c r="AZ1300" s="24"/>
      <c r="BA1300" s="24"/>
      <c r="BB1300" s="24"/>
      <c r="BC1300" s="24"/>
      <c r="BD1300" s="24"/>
      <c r="BE1300" s="24"/>
      <c r="BF1300" s="24"/>
      <c r="BG1300" s="24"/>
      <c r="BH1300" s="24"/>
      <c r="BI1300" s="24"/>
      <c r="BJ1300" s="24"/>
      <c r="BK1300" s="24"/>
      <c r="BL1300" s="24"/>
      <c r="BM1300" s="24"/>
      <c r="BN1300" s="24"/>
      <c r="BO1300" s="24"/>
      <c r="BP1300" s="24"/>
      <c r="BQ1300" s="24"/>
      <c r="BR1300" s="24"/>
      <c r="BS1300" s="24"/>
      <c r="BT1300" s="24"/>
      <c r="BU1300" s="24"/>
      <c r="BV1300" s="24"/>
      <c r="BW1300" s="24"/>
      <c r="BX1300" s="24"/>
      <c r="BY1300" s="24"/>
      <c r="BZ1300" s="24"/>
      <c r="CA1300" s="24"/>
      <c r="CB1300" s="24"/>
      <c r="CC1300" s="24"/>
      <c r="CD1300" s="24"/>
      <c r="CE1300" s="24"/>
      <c r="CF1300" s="24"/>
    </row>
    <row r="1301" spans="47:84" x14ac:dyDescent="0.15">
      <c r="AU1301" s="24"/>
      <c r="AV1301" s="24"/>
      <c r="AW1301" s="24"/>
      <c r="AX1301" s="24"/>
      <c r="AY1301" s="24"/>
      <c r="AZ1301" s="24"/>
      <c r="BA1301" s="24"/>
      <c r="BB1301" s="24"/>
      <c r="BC1301" s="24"/>
      <c r="BD1301" s="24"/>
      <c r="BE1301" s="24"/>
      <c r="BF1301" s="24"/>
      <c r="BG1301" s="24"/>
      <c r="BH1301" s="24"/>
      <c r="BI1301" s="24"/>
      <c r="BJ1301" s="24"/>
      <c r="BK1301" s="24"/>
      <c r="BL1301" s="24"/>
      <c r="BM1301" s="24"/>
      <c r="BN1301" s="24"/>
      <c r="BO1301" s="24"/>
      <c r="BP1301" s="24"/>
      <c r="BQ1301" s="24"/>
      <c r="BR1301" s="24"/>
      <c r="BS1301" s="24"/>
      <c r="BT1301" s="24"/>
      <c r="BU1301" s="24"/>
      <c r="BV1301" s="24"/>
      <c r="BW1301" s="24"/>
      <c r="BX1301" s="24"/>
      <c r="BY1301" s="24"/>
      <c r="BZ1301" s="24"/>
      <c r="CA1301" s="24"/>
      <c r="CB1301" s="24"/>
      <c r="CC1301" s="24"/>
      <c r="CD1301" s="24"/>
      <c r="CE1301" s="24"/>
      <c r="CF1301" s="24"/>
    </row>
    <row r="1302" spans="47:84" x14ac:dyDescent="0.15">
      <c r="AU1302" s="24"/>
      <c r="AV1302" s="24"/>
      <c r="AW1302" s="24"/>
      <c r="AX1302" s="24"/>
      <c r="AY1302" s="24"/>
      <c r="AZ1302" s="24"/>
      <c r="BA1302" s="24"/>
      <c r="BB1302" s="24"/>
      <c r="BC1302" s="24"/>
      <c r="BD1302" s="24"/>
      <c r="BE1302" s="24"/>
      <c r="BF1302" s="24"/>
      <c r="BG1302" s="24"/>
      <c r="BH1302" s="24"/>
      <c r="BI1302" s="24"/>
      <c r="BJ1302" s="24"/>
      <c r="BK1302" s="24"/>
      <c r="BL1302" s="24"/>
      <c r="BM1302" s="24"/>
      <c r="BN1302" s="24"/>
      <c r="BO1302" s="24"/>
      <c r="BP1302" s="24"/>
      <c r="BQ1302" s="24"/>
      <c r="BR1302" s="24"/>
      <c r="BS1302" s="24"/>
      <c r="BT1302" s="24"/>
      <c r="BU1302" s="24"/>
      <c r="BV1302" s="24"/>
      <c r="BW1302" s="24"/>
      <c r="BX1302" s="24"/>
      <c r="BY1302" s="24"/>
      <c r="BZ1302" s="24"/>
      <c r="CA1302" s="24"/>
      <c r="CB1302" s="24"/>
      <c r="CC1302" s="24"/>
      <c r="CD1302" s="24"/>
      <c r="CE1302" s="24"/>
      <c r="CF1302" s="24"/>
    </row>
    <row r="1303" spans="47:84" x14ac:dyDescent="0.15">
      <c r="AU1303" s="24"/>
      <c r="AV1303" s="24"/>
      <c r="AW1303" s="24"/>
      <c r="AX1303" s="24"/>
      <c r="AY1303" s="24"/>
      <c r="AZ1303" s="24"/>
      <c r="BA1303" s="24"/>
      <c r="BB1303" s="24"/>
      <c r="BC1303" s="24"/>
      <c r="BD1303" s="24"/>
      <c r="BE1303" s="24"/>
      <c r="BF1303" s="24"/>
      <c r="BG1303" s="24"/>
      <c r="BH1303" s="24"/>
      <c r="BI1303" s="24"/>
      <c r="BJ1303" s="24"/>
      <c r="BK1303" s="24"/>
      <c r="BL1303" s="24"/>
      <c r="BM1303" s="24"/>
      <c r="BN1303" s="24"/>
      <c r="BO1303" s="24"/>
      <c r="BP1303" s="24"/>
      <c r="BQ1303" s="24"/>
      <c r="BR1303" s="24"/>
      <c r="BS1303" s="24"/>
      <c r="BT1303" s="24"/>
      <c r="BU1303" s="24"/>
      <c r="BV1303" s="24"/>
      <c r="BW1303" s="24"/>
      <c r="BX1303" s="24"/>
      <c r="BY1303" s="24"/>
      <c r="BZ1303" s="24"/>
      <c r="CA1303" s="24"/>
      <c r="CB1303" s="24"/>
      <c r="CC1303" s="24"/>
      <c r="CD1303" s="24"/>
      <c r="CE1303" s="24"/>
      <c r="CF1303" s="24"/>
    </row>
    <row r="1304" spans="47:84" x14ac:dyDescent="0.15">
      <c r="AU1304" s="24"/>
      <c r="AV1304" s="24"/>
      <c r="AW1304" s="24"/>
      <c r="AX1304" s="24"/>
      <c r="AY1304" s="24"/>
      <c r="AZ1304" s="24"/>
      <c r="BA1304" s="24"/>
      <c r="BB1304" s="24"/>
      <c r="BC1304" s="24"/>
      <c r="BD1304" s="24"/>
      <c r="BE1304" s="24"/>
      <c r="BF1304" s="24"/>
      <c r="BG1304" s="24"/>
      <c r="BH1304" s="24"/>
      <c r="BI1304" s="24"/>
      <c r="BJ1304" s="24"/>
      <c r="BK1304" s="24"/>
      <c r="BL1304" s="24"/>
      <c r="BM1304" s="24"/>
      <c r="BN1304" s="24"/>
      <c r="BO1304" s="24"/>
      <c r="BP1304" s="24"/>
      <c r="BQ1304" s="24"/>
      <c r="BR1304" s="24"/>
      <c r="BS1304" s="24"/>
      <c r="BT1304" s="24"/>
      <c r="BU1304" s="24"/>
      <c r="BV1304" s="24"/>
      <c r="BW1304" s="24"/>
      <c r="BX1304" s="24"/>
      <c r="BY1304" s="24"/>
      <c r="BZ1304" s="24"/>
      <c r="CA1304" s="24"/>
      <c r="CB1304" s="24"/>
      <c r="CC1304" s="24"/>
      <c r="CD1304" s="24"/>
      <c r="CE1304" s="24"/>
      <c r="CF1304" s="24"/>
    </row>
    <row r="1305" spans="47:84" x14ac:dyDescent="0.15">
      <c r="AU1305" s="24"/>
      <c r="AV1305" s="24"/>
      <c r="AW1305" s="24"/>
      <c r="AX1305" s="24"/>
      <c r="AY1305" s="24"/>
      <c r="AZ1305" s="24"/>
      <c r="BA1305" s="24"/>
      <c r="BB1305" s="24"/>
      <c r="BC1305" s="24"/>
      <c r="BD1305" s="24"/>
      <c r="BE1305" s="24"/>
      <c r="BF1305" s="24"/>
      <c r="BG1305" s="24"/>
      <c r="BH1305" s="24"/>
      <c r="BI1305" s="24"/>
      <c r="BJ1305" s="24"/>
      <c r="BK1305" s="24"/>
      <c r="BL1305" s="24"/>
      <c r="BM1305" s="24"/>
      <c r="BN1305" s="24"/>
      <c r="BO1305" s="24"/>
      <c r="BP1305" s="24"/>
      <c r="BQ1305" s="24"/>
      <c r="BR1305" s="24"/>
      <c r="BS1305" s="24"/>
      <c r="BT1305" s="24"/>
      <c r="BU1305" s="24"/>
      <c r="BV1305" s="24"/>
      <c r="BW1305" s="24"/>
      <c r="BX1305" s="24"/>
      <c r="BY1305" s="24"/>
      <c r="BZ1305" s="24"/>
      <c r="CA1305" s="24"/>
      <c r="CB1305" s="24"/>
      <c r="CC1305" s="24"/>
      <c r="CD1305" s="24"/>
      <c r="CE1305" s="24"/>
      <c r="CF1305" s="24"/>
    </row>
    <row r="1306" spans="47:84" x14ac:dyDescent="0.15">
      <c r="AU1306" s="24"/>
      <c r="AV1306" s="24"/>
      <c r="AW1306" s="24"/>
      <c r="AX1306" s="24"/>
      <c r="AY1306" s="24"/>
      <c r="AZ1306" s="24"/>
      <c r="BA1306" s="24"/>
      <c r="BB1306" s="24"/>
      <c r="BC1306" s="24"/>
      <c r="BD1306" s="24"/>
      <c r="BE1306" s="24"/>
      <c r="BF1306" s="24"/>
      <c r="BG1306" s="24"/>
      <c r="BH1306" s="24"/>
      <c r="BI1306" s="24"/>
      <c r="BJ1306" s="24"/>
      <c r="BK1306" s="24"/>
      <c r="BL1306" s="24"/>
      <c r="BM1306" s="24"/>
      <c r="BN1306" s="24"/>
      <c r="BO1306" s="24"/>
      <c r="BP1306" s="24"/>
      <c r="BQ1306" s="24"/>
      <c r="BR1306" s="24"/>
      <c r="BS1306" s="24"/>
      <c r="BT1306" s="24"/>
      <c r="BU1306" s="24"/>
      <c r="BV1306" s="24"/>
      <c r="BW1306" s="24"/>
      <c r="BX1306" s="24"/>
      <c r="BY1306" s="24"/>
      <c r="BZ1306" s="24"/>
      <c r="CA1306" s="24"/>
      <c r="CB1306" s="24"/>
      <c r="CC1306" s="24"/>
      <c r="CD1306" s="24"/>
      <c r="CE1306" s="24"/>
      <c r="CF1306" s="24"/>
    </row>
    <row r="1307" spans="47:84" x14ac:dyDescent="0.15">
      <c r="AU1307" s="24"/>
      <c r="AV1307" s="24"/>
      <c r="AW1307" s="24"/>
      <c r="AX1307" s="24"/>
      <c r="AY1307" s="24"/>
      <c r="AZ1307" s="24"/>
      <c r="BA1307" s="24"/>
      <c r="BB1307" s="24"/>
      <c r="BC1307" s="24"/>
      <c r="BD1307" s="24"/>
      <c r="BE1307" s="24"/>
      <c r="BF1307" s="24"/>
      <c r="BG1307" s="24"/>
      <c r="BH1307" s="24"/>
      <c r="BI1307" s="24"/>
      <c r="BJ1307" s="24"/>
      <c r="BK1307" s="24"/>
      <c r="BL1307" s="24"/>
      <c r="BM1307" s="24"/>
      <c r="BN1307" s="24"/>
      <c r="BO1307" s="24"/>
      <c r="BP1307" s="24"/>
      <c r="BQ1307" s="24"/>
      <c r="BR1307" s="24"/>
      <c r="BS1307" s="24"/>
      <c r="BT1307" s="24"/>
      <c r="BU1307" s="24"/>
      <c r="BV1307" s="24"/>
      <c r="BW1307" s="24"/>
      <c r="BX1307" s="24"/>
      <c r="BY1307" s="24"/>
      <c r="BZ1307" s="24"/>
      <c r="CA1307" s="24"/>
      <c r="CB1307" s="24"/>
      <c r="CC1307" s="24"/>
      <c r="CD1307" s="24"/>
      <c r="CE1307" s="24"/>
      <c r="CF1307" s="24"/>
    </row>
    <row r="1308" spans="47:84" x14ac:dyDescent="0.15">
      <c r="AU1308" s="24"/>
      <c r="AV1308" s="24"/>
      <c r="AW1308" s="24"/>
      <c r="AX1308" s="24"/>
      <c r="AY1308" s="24"/>
      <c r="AZ1308" s="24"/>
      <c r="BA1308" s="24"/>
      <c r="BB1308" s="24"/>
      <c r="BC1308" s="24"/>
      <c r="BD1308" s="24"/>
      <c r="BE1308" s="24"/>
      <c r="BF1308" s="24"/>
      <c r="BG1308" s="24"/>
      <c r="BH1308" s="24"/>
      <c r="BI1308" s="24"/>
      <c r="BJ1308" s="24"/>
      <c r="BK1308" s="24"/>
      <c r="BL1308" s="24"/>
      <c r="BM1308" s="24"/>
      <c r="BN1308" s="24"/>
      <c r="BO1308" s="24"/>
      <c r="BP1308" s="24"/>
      <c r="BQ1308" s="24"/>
      <c r="BR1308" s="24"/>
      <c r="BS1308" s="24"/>
      <c r="BT1308" s="24"/>
      <c r="BU1308" s="24"/>
      <c r="BV1308" s="24"/>
      <c r="BW1308" s="24"/>
      <c r="BX1308" s="24"/>
      <c r="BY1308" s="24"/>
      <c r="BZ1308" s="24"/>
      <c r="CA1308" s="24"/>
      <c r="CB1308" s="24"/>
      <c r="CC1308" s="24"/>
      <c r="CD1308" s="24"/>
      <c r="CE1308" s="24"/>
      <c r="CF1308" s="24"/>
    </row>
    <row r="1309" spans="47:84" x14ac:dyDescent="0.15">
      <c r="AU1309" s="24"/>
      <c r="AV1309" s="24"/>
      <c r="AW1309" s="24"/>
      <c r="AX1309" s="24"/>
      <c r="AY1309" s="24"/>
      <c r="AZ1309" s="24"/>
      <c r="BA1309" s="24"/>
      <c r="BB1309" s="24"/>
      <c r="BC1309" s="24"/>
      <c r="BD1309" s="24"/>
      <c r="BE1309" s="24"/>
      <c r="BF1309" s="24"/>
      <c r="BG1309" s="24"/>
      <c r="BH1309" s="24"/>
      <c r="BI1309" s="24"/>
      <c r="BJ1309" s="24"/>
      <c r="BK1309" s="24"/>
      <c r="BL1309" s="24"/>
      <c r="BM1309" s="24"/>
      <c r="BN1309" s="24"/>
      <c r="BO1309" s="24"/>
      <c r="BP1309" s="24"/>
      <c r="BQ1309" s="24"/>
      <c r="BR1309" s="24"/>
      <c r="BS1309" s="24"/>
      <c r="BT1309" s="24"/>
      <c r="BU1309" s="24"/>
      <c r="BV1309" s="24"/>
      <c r="BW1309" s="24"/>
      <c r="BX1309" s="24"/>
      <c r="BY1309" s="24"/>
      <c r="BZ1309" s="24"/>
      <c r="CA1309" s="24"/>
      <c r="CB1309" s="24"/>
      <c r="CC1309" s="24"/>
      <c r="CD1309" s="24"/>
      <c r="CE1309" s="24"/>
      <c r="CF1309" s="24"/>
    </row>
    <row r="1310" spans="47:84" x14ac:dyDescent="0.15">
      <c r="AU1310" s="24"/>
      <c r="AV1310" s="24"/>
      <c r="AW1310" s="24"/>
      <c r="AX1310" s="24"/>
      <c r="AY1310" s="24"/>
      <c r="AZ1310" s="24"/>
      <c r="BA1310" s="24"/>
      <c r="BB1310" s="24"/>
      <c r="BC1310" s="24"/>
      <c r="BD1310" s="24"/>
      <c r="BE1310" s="24"/>
      <c r="BF1310" s="24"/>
      <c r="BG1310" s="24"/>
      <c r="BH1310" s="24"/>
      <c r="BI1310" s="24"/>
      <c r="BJ1310" s="24"/>
      <c r="BK1310" s="24"/>
      <c r="BL1310" s="24"/>
      <c r="BM1310" s="24"/>
      <c r="BN1310" s="24"/>
      <c r="BO1310" s="24"/>
      <c r="BP1310" s="24"/>
      <c r="BQ1310" s="24"/>
      <c r="BR1310" s="24"/>
      <c r="BS1310" s="24"/>
      <c r="BT1310" s="24"/>
      <c r="BU1310" s="24"/>
      <c r="BV1310" s="24"/>
      <c r="BW1310" s="24"/>
      <c r="BX1310" s="24"/>
      <c r="BY1310" s="24"/>
      <c r="BZ1310" s="24"/>
      <c r="CA1310" s="24"/>
      <c r="CB1310" s="24"/>
      <c r="CC1310" s="24"/>
      <c r="CD1310" s="24"/>
      <c r="CE1310" s="24"/>
      <c r="CF1310" s="24"/>
    </row>
    <row r="1311" spans="47:84" x14ac:dyDescent="0.15">
      <c r="AU1311" s="24"/>
      <c r="AV1311" s="24"/>
      <c r="AW1311" s="24"/>
      <c r="AX1311" s="24"/>
      <c r="AY1311" s="24"/>
      <c r="AZ1311" s="24"/>
      <c r="BA1311" s="24"/>
      <c r="BB1311" s="24"/>
      <c r="BC1311" s="24"/>
      <c r="BD1311" s="24"/>
      <c r="BE1311" s="24"/>
      <c r="BF1311" s="24"/>
      <c r="BG1311" s="24"/>
      <c r="BH1311" s="24"/>
      <c r="BI1311" s="24"/>
      <c r="BJ1311" s="24"/>
      <c r="BK1311" s="24"/>
      <c r="BL1311" s="24"/>
      <c r="BM1311" s="24"/>
      <c r="BN1311" s="24"/>
      <c r="BO1311" s="24"/>
      <c r="BP1311" s="24"/>
      <c r="BQ1311" s="24"/>
      <c r="BR1311" s="24"/>
      <c r="BS1311" s="24"/>
      <c r="BT1311" s="24"/>
      <c r="BU1311" s="24"/>
      <c r="BV1311" s="24"/>
      <c r="BW1311" s="24"/>
      <c r="BX1311" s="24"/>
      <c r="BY1311" s="24"/>
      <c r="BZ1311" s="24"/>
      <c r="CA1311" s="24"/>
      <c r="CB1311" s="24"/>
      <c r="CC1311" s="24"/>
      <c r="CD1311" s="24"/>
      <c r="CE1311" s="24"/>
      <c r="CF1311" s="24"/>
    </row>
    <row r="1312" spans="47:84" x14ac:dyDescent="0.15">
      <c r="AU1312" s="24"/>
      <c r="AV1312" s="24"/>
      <c r="AW1312" s="24"/>
      <c r="AX1312" s="24"/>
      <c r="AY1312" s="24"/>
      <c r="AZ1312" s="24"/>
      <c r="BA1312" s="24"/>
      <c r="BB1312" s="24"/>
      <c r="BC1312" s="24"/>
      <c r="BD1312" s="24"/>
      <c r="BE1312" s="24"/>
      <c r="BF1312" s="24"/>
      <c r="BG1312" s="24"/>
      <c r="BH1312" s="24"/>
      <c r="BI1312" s="24"/>
      <c r="BJ1312" s="24"/>
      <c r="BK1312" s="24"/>
      <c r="BL1312" s="24"/>
      <c r="BM1312" s="24"/>
      <c r="BN1312" s="24"/>
      <c r="BO1312" s="24"/>
      <c r="BP1312" s="24"/>
      <c r="BQ1312" s="24"/>
      <c r="BR1312" s="24"/>
      <c r="BS1312" s="24"/>
      <c r="BT1312" s="24"/>
      <c r="BU1312" s="24"/>
      <c r="BV1312" s="24"/>
      <c r="BW1312" s="24"/>
      <c r="BX1312" s="24"/>
      <c r="BY1312" s="24"/>
      <c r="BZ1312" s="24"/>
      <c r="CA1312" s="24"/>
      <c r="CB1312" s="24"/>
      <c r="CC1312" s="24"/>
      <c r="CD1312" s="24"/>
      <c r="CE1312" s="24"/>
      <c r="CF1312" s="24"/>
    </row>
    <row r="1313" spans="47:84" x14ac:dyDescent="0.15">
      <c r="AU1313" s="24"/>
      <c r="AV1313" s="24"/>
      <c r="AW1313" s="24"/>
      <c r="AX1313" s="24"/>
      <c r="AY1313" s="24"/>
      <c r="AZ1313" s="24"/>
      <c r="BA1313" s="24"/>
      <c r="BB1313" s="24"/>
      <c r="BC1313" s="24"/>
      <c r="BD1313" s="24"/>
      <c r="BE1313" s="24"/>
      <c r="BF1313" s="24"/>
      <c r="BG1313" s="24"/>
      <c r="BH1313" s="24"/>
      <c r="BI1313" s="24"/>
      <c r="BJ1313" s="24"/>
      <c r="BK1313" s="24"/>
      <c r="BL1313" s="24"/>
      <c r="BM1313" s="24"/>
      <c r="BN1313" s="24"/>
      <c r="BO1313" s="24"/>
      <c r="BP1313" s="24"/>
      <c r="BQ1313" s="24"/>
      <c r="BR1313" s="24"/>
      <c r="BS1313" s="24"/>
      <c r="BT1313" s="24"/>
      <c r="BU1313" s="24"/>
      <c r="BV1313" s="24"/>
      <c r="BW1313" s="24"/>
      <c r="BX1313" s="24"/>
      <c r="BY1313" s="24"/>
      <c r="BZ1313" s="24"/>
      <c r="CA1313" s="24"/>
      <c r="CB1313" s="24"/>
      <c r="CC1313" s="24"/>
      <c r="CD1313" s="24"/>
      <c r="CE1313" s="24"/>
      <c r="CF1313" s="24"/>
    </row>
    <row r="1314" spans="47:84" x14ac:dyDescent="0.15">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c r="CF1314" s="24"/>
    </row>
    <row r="1315" spans="47:84" x14ac:dyDescent="0.15">
      <c r="AU1315" s="24"/>
      <c r="AV1315" s="24"/>
      <c r="AW1315" s="24"/>
      <c r="AX1315" s="24"/>
      <c r="AY1315" s="24"/>
      <c r="AZ1315" s="24"/>
      <c r="BA1315" s="24"/>
      <c r="BB1315" s="24"/>
      <c r="BC1315" s="24"/>
      <c r="BD1315" s="24"/>
      <c r="BE1315" s="24"/>
      <c r="BF1315" s="24"/>
      <c r="BG1315" s="24"/>
      <c r="BH1315" s="24"/>
      <c r="BI1315" s="24"/>
      <c r="BJ1315" s="24"/>
      <c r="BK1315" s="24"/>
      <c r="BL1315" s="24"/>
      <c r="BM1315" s="24"/>
      <c r="BN1315" s="24"/>
      <c r="BO1315" s="24"/>
      <c r="BP1315" s="24"/>
      <c r="BQ1315" s="24"/>
      <c r="BR1315" s="24"/>
      <c r="BS1315" s="24"/>
      <c r="BT1315" s="24"/>
      <c r="BU1315" s="24"/>
      <c r="BV1315" s="24"/>
      <c r="BW1315" s="24"/>
      <c r="BX1315" s="24"/>
      <c r="BY1315" s="24"/>
      <c r="BZ1315" s="24"/>
      <c r="CA1315" s="24"/>
      <c r="CB1315" s="24"/>
      <c r="CC1315" s="24"/>
      <c r="CD1315" s="24"/>
      <c r="CE1315" s="24"/>
      <c r="CF1315" s="24"/>
    </row>
    <row r="1316" spans="47:84" x14ac:dyDescent="0.15">
      <c r="AU1316" s="24"/>
      <c r="AV1316" s="24"/>
      <c r="AW1316" s="24"/>
      <c r="AX1316" s="24"/>
      <c r="AY1316" s="24"/>
      <c r="AZ1316" s="24"/>
      <c r="BA1316" s="24"/>
      <c r="BB1316" s="24"/>
      <c r="BC1316" s="24"/>
      <c r="BD1316" s="24"/>
      <c r="BE1316" s="24"/>
      <c r="BF1316" s="24"/>
      <c r="BG1316" s="24"/>
      <c r="BH1316" s="24"/>
      <c r="BI1316" s="24"/>
      <c r="BJ1316" s="24"/>
      <c r="BK1316" s="24"/>
      <c r="BL1316" s="24"/>
      <c r="BM1316" s="24"/>
      <c r="BN1316" s="24"/>
      <c r="BO1316" s="24"/>
      <c r="BP1316" s="24"/>
      <c r="BQ1316" s="24"/>
      <c r="BR1316" s="24"/>
      <c r="BS1316" s="24"/>
      <c r="BT1316" s="24"/>
      <c r="BU1316" s="24"/>
      <c r="BV1316" s="24"/>
      <c r="BW1316" s="24"/>
      <c r="BX1316" s="24"/>
      <c r="BY1316" s="24"/>
      <c r="BZ1316" s="24"/>
      <c r="CA1316" s="24"/>
      <c r="CB1316" s="24"/>
      <c r="CC1316" s="24"/>
      <c r="CD1316" s="24"/>
      <c r="CE1316" s="24"/>
      <c r="CF1316" s="24"/>
    </row>
    <row r="1317" spans="47:84" x14ac:dyDescent="0.15">
      <c r="AU1317" s="24"/>
      <c r="AV1317" s="24"/>
      <c r="AW1317" s="24"/>
      <c r="AX1317" s="24"/>
      <c r="AY1317" s="24"/>
      <c r="AZ1317" s="24"/>
      <c r="BA1317" s="24"/>
      <c r="BB1317" s="24"/>
      <c r="BC1317" s="24"/>
      <c r="BD1317" s="24"/>
      <c r="BE1317" s="24"/>
      <c r="BF1317" s="24"/>
      <c r="BG1317" s="24"/>
      <c r="BH1317" s="24"/>
      <c r="BI1317" s="24"/>
      <c r="BJ1317" s="24"/>
      <c r="BK1317" s="24"/>
      <c r="BL1317" s="24"/>
      <c r="BM1317" s="24"/>
      <c r="BN1317" s="24"/>
      <c r="BO1317" s="24"/>
      <c r="BP1317" s="24"/>
      <c r="BQ1317" s="24"/>
      <c r="BR1317" s="24"/>
      <c r="BS1317" s="24"/>
      <c r="BT1317" s="24"/>
      <c r="BU1317" s="24"/>
      <c r="BV1317" s="24"/>
      <c r="BW1317" s="24"/>
      <c r="BX1317" s="24"/>
      <c r="BY1317" s="24"/>
      <c r="BZ1317" s="24"/>
      <c r="CA1317" s="24"/>
      <c r="CB1317" s="24"/>
      <c r="CC1317" s="24"/>
      <c r="CD1317" s="24"/>
      <c r="CE1317" s="24"/>
      <c r="CF1317" s="24"/>
    </row>
    <row r="1318" spans="47:84" x14ac:dyDescent="0.15">
      <c r="AU1318" s="24"/>
      <c r="AV1318" s="24"/>
      <c r="AW1318" s="24"/>
      <c r="AX1318" s="24"/>
      <c r="AY1318" s="24"/>
      <c r="AZ1318" s="24"/>
      <c r="BA1318" s="24"/>
      <c r="BB1318" s="24"/>
      <c r="BC1318" s="24"/>
      <c r="BD1318" s="24"/>
      <c r="BE1318" s="24"/>
      <c r="BF1318" s="24"/>
      <c r="BG1318" s="24"/>
      <c r="BH1318" s="24"/>
      <c r="BI1318" s="24"/>
      <c r="BJ1318" s="24"/>
      <c r="BK1318" s="24"/>
      <c r="BL1318" s="24"/>
      <c r="BM1318" s="24"/>
      <c r="BN1318" s="24"/>
      <c r="BO1318" s="24"/>
      <c r="BP1318" s="24"/>
      <c r="BQ1318" s="24"/>
      <c r="BR1318" s="24"/>
      <c r="BS1318" s="24"/>
      <c r="BT1318" s="24"/>
      <c r="BU1318" s="24"/>
      <c r="BV1318" s="24"/>
      <c r="BW1318" s="24"/>
      <c r="BX1318" s="24"/>
      <c r="BY1318" s="24"/>
      <c r="BZ1318" s="24"/>
      <c r="CA1318" s="24"/>
      <c r="CB1318" s="24"/>
      <c r="CC1318" s="24"/>
      <c r="CD1318" s="24"/>
      <c r="CE1318" s="24"/>
      <c r="CF1318" s="24"/>
    </row>
    <row r="1319" spans="47:84" x14ac:dyDescent="0.15">
      <c r="AU1319" s="24"/>
      <c r="AV1319" s="24"/>
      <c r="AW1319" s="24"/>
      <c r="AX1319" s="24"/>
      <c r="AY1319" s="24"/>
      <c r="AZ1319" s="24"/>
      <c r="BA1319" s="24"/>
      <c r="BB1319" s="24"/>
      <c r="BC1319" s="24"/>
      <c r="BD1319" s="24"/>
      <c r="BE1319" s="24"/>
      <c r="BF1319" s="24"/>
      <c r="BG1319" s="24"/>
      <c r="BH1319" s="24"/>
      <c r="BI1319" s="24"/>
      <c r="BJ1319" s="24"/>
      <c r="BK1319" s="24"/>
      <c r="BL1319" s="24"/>
      <c r="BM1319" s="24"/>
      <c r="BN1319" s="24"/>
      <c r="BO1319" s="24"/>
      <c r="BP1319" s="24"/>
      <c r="BQ1319" s="24"/>
      <c r="BR1319" s="24"/>
      <c r="BS1319" s="24"/>
      <c r="BT1319" s="24"/>
      <c r="BU1319" s="24"/>
      <c r="BV1319" s="24"/>
      <c r="BW1319" s="24"/>
      <c r="BX1319" s="24"/>
      <c r="BY1319" s="24"/>
      <c r="BZ1319" s="24"/>
      <c r="CA1319" s="24"/>
      <c r="CB1319" s="24"/>
      <c r="CC1319" s="24"/>
      <c r="CD1319" s="24"/>
      <c r="CE1319" s="24"/>
      <c r="CF1319" s="24"/>
    </row>
    <row r="1320" spans="47:84" x14ac:dyDescent="0.15">
      <c r="AU1320" s="24"/>
      <c r="AV1320" s="24"/>
      <c r="AW1320" s="24"/>
      <c r="AX1320" s="24"/>
      <c r="AY1320" s="24"/>
      <c r="AZ1320" s="24"/>
      <c r="BA1320" s="24"/>
      <c r="BB1320" s="24"/>
      <c r="BC1320" s="24"/>
      <c r="BD1320" s="24"/>
      <c r="BE1320" s="24"/>
      <c r="BF1320" s="24"/>
      <c r="BG1320" s="24"/>
      <c r="BH1320" s="24"/>
      <c r="BI1320" s="24"/>
      <c r="BJ1320" s="24"/>
      <c r="BK1320" s="24"/>
      <c r="BL1320" s="24"/>
      <c r="BM1320" s="24"/>
      <c r="BN1320" s="24"/>
      <c r="BO1320" s="24"/>
      <c r="BP1320" s="24"/>
      <c r="BQ1320" s="24"/>
      <c r="BR1320" s="24"/>
      <c r="BS1320" s="24"/>
      <c r="BT1320" s="24"/>
      <c r="BU1320" s="24"/>
      <c r="BV1320" s="24"/>
      <c r="BW1320" s="24"/>
      <c r="BX1320" s="24"/>
      <c r="BY1320" s="24"/>
      <c r="BZ1320" s="24"/>
      <c r="CA1320" s="24"/>
      <c r="CB1320" s="24"/>
      <c r="CC1320" s="24"/>
      <c r="CD1320" s="24"/>
      <c r="CE1320" s="24"/>
      <c r="CF1320" s="24"/>
    </row>
    <row r="1321" spans="47:84" x14ac:dyDescent="0.15">
      <c r="AU1321" s="24"/>
      <c r="AV1321" s="24"/>
      <c r="AW1321" s="24"/>
      <c r="AX1321" s="24"/>
      <c r="AY1321" s="24"/>
      <c r="AZ1321" s="24"/>
      <c r="BA1321" s="24"/>
      <c r="BB1321" s="24"/>
      <c r="BC1321" s="24"/>
      <c r="BD1321" s="24"/>
      <c r="BE1321" s="24"/>
      <c r="BF1321" s="24"/>
      <c r="BG1321" s="24"/>
      <c r="BH1321" s="24"/>
      <c r="BI1321" s="24"/>
      <c r="BJ1321" s="24"/>
      <c r="BK1321" s="24"/>
      <c r="BL1321" s="24"/>
      <c r="BM1321" s="24"/>
      <c r="BN1321" s="24"/>
      <c r="BO1321" s="24"/>
      <c r="BP1321" s="24"/>
      <c r="BQ1321" s="24"/>
      <c r="BR1321" s="24"/>
      <c r="BS1321" s="24"/>
      <c r="BT1321" s="24"/>
      <c r="BU1321" s="24"/>
      <c r="BV1321" s="24"/>
      <c r="BW1321" s="24"/>
      <c r="BX1321" s="24"/>
      <c r="BY1321" s="24"/>
      <c r="BZ1321" s="24"/>
      <c r="CA1321" s="24"/>
      <c r="CB1321" s="24"/>
      <c r="CC1321" s="24"/>
      <c r="CD1321" s="24"/>
      <c r="CE1321" s="24"/>
      <c r="CF1321" s="24"/>
    </row>
    <row r="1322" spans="47:84" x14ac:dyDescent="0.15">
      <c r="AU1322" s="24"/>
      <c r="AV1322" s="24"/>
      <c r="AW1322" s="24"/>
      <c r="AX1322" s="24"/>
      <c r="AY1322" s="24"/>
      <c r="AZ1322" s="24"/>
      <c r="BA1322" s="24"/>
      <c r="BB1322" s="24"/>
      <c r="BC1322" s="24"/>
      <c r="BD1322" s="24"/>
      <c r="BE1322" s="24"/>
      <c r="BF1322" s="24"/>
      <c r="BG1322" s="24"/>
      <c r="BH1322" s="24"/>
      <c r="BI1322" s="24"/>
      <c r="BJ1322" s="24"/>
      <c r="BK1322" s="24"/>
      <c r="BL1322" s="24"/>
      <c r="BM1322" s="24"/>
      <c r="BN1322" s="24"/>
      <c r="BO1322" s="24"/>
      <c r="BP1322" s="24"/>
      <c r="BQ1322" s="24"/>
      <c r="BR1322" s="24"/>
      <c r="BS1322" s="24"/>
      <c r="BT1322" s="24"/>
      <c r="BU1322" s="24"/>
      <c r="BV1322" s="24"/>
      <c r="BW1322" s="24"/>
      <c r="BX1322" s="24"/>
      <c r="BY1322" s="24"/>
      <c r="BZ1322" s="24"/>
      <c r="CA1322" s="24"/>
      <c r="CB1322" s="24"/>
      <c r="CC1322" s="24"/>
      <c r="CD1322" s="24"/>
      <c r="CE1322" s="24"/>
      <c r="CF1322" s="24"/>
    </row>
    <row r="1323" spans="47:84" x14ac:dyDescent="0.15">
      <c r="AU1323" s="24"/>
      <c r="AV1323" s="24"/>
      <c r="AW1323" s="24"/>
      <c r="AX1323" s="24"/>
      <c r="AY1323" s="24"/>
      <c r="AZ1323" s="24"/>
      <c r="BA1323" s="24"/>
      <c r="BB1323" s="24"/>
      <c r="BC1323" s="24"/>
      <c r="BD1323" s="24"/>
      <c r="BE1323" s="24"/>
      <c r="BF1323" s="24"/>
      <c r="BG1323" s="24"/>
      <c r="BH1323" s="24"/>
      <c r="BI1323" s="24"/>
      <c r="BJ1323" s="24"/>
      <c r="BK1323" s="24"/>
      <c r="BL1323" s="24"/>
      <c r="BM1323" s="24"/>
      <c r="BN1323" s="24"/>
      <c r="BO1323" s="24"/>
      <c r="BP1323" s="24"/>
      <c r="BQ1323" s="24"/>
      <c r="BR1323" s="24"/>
      <c r="BS1323" s="24"/>
      <c r="BT1323" s="24"/>
      <c r="BU1323" s="24"/>
      <c r="BV1323" s="24"/>
      <c r="BW1323" s="24"/>
      <c r="BX1323" s="24"/>
      <c r="BY1323" s="24"/>
      <c r="BZ1323" s="24"/>
      <c r="CA1323" s="24"/>
      <c r="CB1323" s="24"/>
      <c r="CC1323" s="24"/>
      <c r="CD1323" s="24"/>
      <c r="CE1323" s="24"/>
      <c r="CF1323" s="24"/>
    </row>
    <row r="1324" spans="47:84" x14ac:dyDescent="0.15">
      <c r="AU1324" s="24"/>
      <c r="AV1324" s="24"/>
      <c r="AW1324" s="24"/>
      <c r="AX1324" s="24"/>
      <c r="AY1324" s="24"/>
      <c r="AZ1324" s="24"/>
      <c r="BA1324" s="24"/>
      <c r="BB1324" s="24"/>
      <c r="BC1324" s="24"/>
      <c r="BD1324" s="24"/>
      <c r="BE1324" s="24"/>
      <c r="BF1324" s="24"/>
      <c r="BG1324" s="24"/>
      <c r="BH1324" s="24"/>
      <c r="BI1324" s="24"/>
      <c r="BJ1324" s="24"/>
      <c r="BK1324" s="24"/>
      <c r="BL1324" s="24"/>
      <c r="BM1324" s="24"/>
      <c r="BN1324" s="24"/>
      <c r="BO1324" s="24"/>
      <c r="BP1324" s="24"/>
      <c r="BQ1324" s="24"/>
      <c r="BR1324" s="24"/>
      <c r="BS1324" s="24"/>
      <c r="BT1324" s="24"/>
      <c r="BU1324" s="24"/>
      <c r="BV1324" s="24"/>
      <c r="BW1324" s="24"/>
      <c r="BX1324" s="24"/>
      <c r="BY1324" s="24"/>
      <c r="BZ1324" s="24"/>
      <c r="CA1324" s="24"/>
      <c r="CB1324" s="24"/>
      <c r="CC1324" s="24"/>
      <c r="CD1324" s="24"/>
      <c r="CE1324" s="24"/>
      <c r="CF1324" s="24"/>
    </row>
    <row r="1325" spans="47:84" x14ac:dyDescent="0.15">
      <c r="AU1325" s="24"/>
      <c r="AV1325" s="24"/>
      <c r="AW1325" s="24"/>
      <c r="AX1325" s="24"/>
      <c r="AY1325" s="24"/>
      <c r="AZ1325" s="24"/>
      <c r="BA1325" s="24"/>
      <c r="BB1325" s="24"/>
      <c r="BC1325" s="24"/>
      <c r="BD1325" s="24"/>
      <c r="BE1325" s="24"/>
      <c r="BF1325" s="24"/>
      <c r="BG1325" s="24"/>
      <c r="BH1325" s="24"/>
      <c r="BI1325" s="24"/>
      <c r="BJ1325" s="24"/>
      <c r="BK1325" s="24"/>
      <c r="BL1325" s="24"/>
      <c r="BM1325" s="24"/>
      <c r="BN1325" s="24"/>
      <c r="BO1325" s="24"/>
      <c r="BP1325" s="24"/>
      <c r="BQ1325" s="24"/>
      <c r="BR1325" s="24"/>
      <c r="BS1325" s="24"/>
      <c r="BT1325" s="24"/>
      <c r="BU1325" s="24"/>
      <c r="BV1325" s="24"/>
      <c r="BW1325" s="24"/>
      <c r="BX1325" s="24"/>
      <c r="BY1325" s="24"/>
      <c r="BZ1325" s="24"/>
      <c r="CA1325" s="24"/>
      <c r="CB1325" s="24"/>
      <c r="CC1325" s="24"/>
      <c r="CD1325" s="24"/>
      <c r="CE1325" s="24"/>
      <c r="CF1325" s="24"/>
    </row>
    <row r="1326" spans="47:84" x14ac:dyDescent="0.15">
      <c r="AU1326" s="24"/>
      <c r="AV1326" s="24"/>
      <c r="AW1326" s="24"/>
      <c r="AX1326" s="24"/>
      <c r="AY1326" s="24"/>
      <c r="AZ1326" s="24"/>
      <c r="BA1326" s="24"/>
      <c r="BB1326" s="24"/>
      <c r="BC1326" s="24"/>
      <c r="BD1326" s="24"/>
      <c r="BE1326" s="24"/>
      <c r="BF1326" s="24"/>
      <c r="BG1326" s="24"/>
      <c r="BH1326" s="24"/>
      <c r="BI1326" s="24"/>
      <c r="BJ1326" s="24"/>
      <c r="BK1326" s="24"/>
      <c r="BL1326" s="24"/>
      <c r="BM1326" s="24"/>
      <c r="BN1326" s="24"/>
      <c r="BO1326" s="24"/>
      <c r="BP1326" s="24"/>
      <c r="BQ1326" s="24"/>
      <c r="BR1326" s="24"/>
      <c r="BS1326" s="24"/>
      <c r="BT1326" s="24"/>
      <c r="BU1326" s="24"/>
      <c r="BV1326" s="24"/>
      <c r="BW1326" s="24"/>
      <c r="BX1326" s="24"/>
      <c r="BY1326" s="24"/>
      <c r="BZ1326" s="24"/>
      <c r="CA1326" s="24"/>
      <c r="CB1326" s="24"/>
      <c r="CC1326" s="24"/>
      <c r="CD1326" s="24"/>
      <c r="CE1326" s="24"/>
      <c r="CF1326" s="24"/>
    </row>
    <row r="1327" spans="47:84" x14ac:dyDescent="0.15">
      <c r="AU1327" s="24"/>
      <c r="AV1327" s="24"/>
      <c r="AW1327" s="24"/>
      <c r="AX1327" s="24"/>
      <c r="AY1327" s="24"/>
      <c r="AZ1327" s="24"/>
      <c r="BA1327" s="24"/>
      <c r="BB1327" s="24"/>
      <c r="BC1327" s="24"/>
      <c r="BD1327" s="24"/>
      <c r="BE1327" s="24"/>
      <c r="BF1327" s="24"/>
      <c r="BG1327" s="24"/>
      <c r="BH1327" s="24"/>
      <c r="BI1327" s="24"/>
      <c r="BJ1327" s="24"/>
      <c r="BK1327" s="24"/>
      <c r="BL1327" s="24"/>
      <c r="BM1327" s="24"/>
      <c r="BN1327" s="24"/>
      <c r="BO1327" s="24"/>
      <c r="BP1327" s="24"/>
      <c r="BQ1327" s="24"/>
      <c r="BR1327" s="24"/>
      <c r="BS1327" s="24"/>
      <c r="BT1327" s="24"/>
      <c r="BU1327" s="24"/>
      <c r="BV1327" s="24"/>
      <c r="BW1327" s="24"/>
      <c r="BX1327" s="24"/>
      <c r="BY1327" s="24"/>
      <c r="BZ1327" s="24"/>
      <c r="CA1327" s="24"/>
      <c r="CB1327" s="24"/>
      <c r="CC1327" s="24"/>
      <c r="CD1327" s="24"/>
      <c r="CE1327" s="24"/>
      <c r="CF1327" s="24"/>
    </row>
    <row r="1328" spans="47:84" x14ac:dyDescent="0.15">
      <c r="AU1328" s="24"/>
      <c r="AV1328" s="24"/>
      <c r="AW1328" s="24"/>
      <c r="AX1328" s="24"/>
      <c r="AY1328" s="24"/>
      <c r="AZ1328" s="24"/>
      <c r="BA1328" s="24"/>
      <c r="BB1328" s="24"/>
      <c r="BC1328" s="24"/>
      <c r="BD1328" s="24"/>
      <c r="BE1328" s="24"/>
      <c r="BF1328" s="24"/>
      <c r="BG1328" s="24"/>
      <c r="BH1328" s="24"/>
      <c r="BI1328" s="24"/>
      <c r="BJ1328" s="24"/>
      <c r="BK1328" s="24"/>
      <c r="BL1328" s="24"/>
      <c r="BM1328" s="24"/>
      <c r="BN1328" s="24"/>
      <c r="BO1328" s="24"/>
      <c r="BP1328" s="24"/>
      <c r="BQ1328" s="24"/>
      <c r="BR1328" s="24"/>
      <c r="BS1328" s="24"/>
      <c r="BT1328" s="24"/>
      <c r="BU1328" s="24"/>
      <c r="BV1328" s="24"/>
      <c r="BW1328" s="24"/>
      <c r="BX1328" s="24"/>
      <c r="BY1328" s="24"/>
      <c r="BZ1328" s="24"/>
      <c r="CA1328" s="24"/>
      <c r="CB1328" s="24"/>
      <c r="CC1328" s="24"/>
      <c r="CD1328" s="24"/>
      <c r="CE1328" s="24"/>
      <c r="CF1328" s="24"/>
    </row>
    <row r="1329" spans="47:84" x14ac:dyDescent="0.15">
      <c r="AU1329" s="24"/>
      <c r="AV1329" s="24"/>
      <c r="AW1329" s="24"/>
      <c r="AX1329" s="24"/>
      <c r="AY1329" s="24"/>
      <c r="AZ1329" s="24"/>
      <c r="BA1329" s="24"/>
      <c r="BB1329" s="24"/>
      <c r="BC1329" s="24"/>
      <c r="BD1329" s="24"/>
      <c r="BE1329" s="24"/>
      <c r="BF1329" s="24"/>
      <c r="BG1329" s="24"/>
      <c r="BH1329" s="24"/>
      <c r="BI1329" s="24"/>
      <c r="BJ1329" s="24"/>
      <c r="BK1329" s="24"/>
      <c r="BL1329" s="24"/>
      <c r="BM1329" s="24"/>
      <c r="BN1329" s="24"/>
      <c r="BO1329" s="24"/>
      <c r="BP1329" s="24"/>
      <c r="BQ1329" s="24"/>
      <c r="BR1329" s="24"/>
      <c r="BS1329" s="24"/>
      <c r="BT1329" s="24"/>
      <c r="BU1329" s="24"/>
      <c r="BV1329" s="24"/>
      <c r="BW1329" s="24"/>
      <c r="BX1329" s="24"/>
      <c r="BY1329" s="24"/>
      <c r="BZ1329" s="24"/>
      <c r="CA1329" s="24"/>
      <c r="CB1329" s="24"/>
      <c r="CC1329" s="24"/>
      <c r="CD1329" s="24"/>
      <c r="CE1329" s="24"/>
      <c r="CF1329" s="24"/>
    </row>
    <row r="1330" spans="47:84" x14ac:dyDescent="0.15">
      <c r="AU1330" s="24"/>
      <c r="AV1330" s="24"/>
      <c r="AW1330" s="24"/>
      <c r="AX1330" s="24"/>
      <c r="AY1330" s="24"/>
      <c r="AZ1330" s="24"/>
      <c r="BA1330" s="24"/>
      <c r="BB1330" s="24"/>
      <c r="BC1330" s="24"/>
      <c r="BD1330" s="24"/>
      <c r="BE1330" s="24"/>
      <c r="BF1330" s="24"/>
      <c r="BG1330" s="24"/>
      <c r="BH1330" s="24"/>
      <c r="BI1330" s="24"/>
      <c r="BJ1330" s="24"/>
      <c r="BK1330" s="24"/>
      <c r="BL1330" s="24"/>
      <c r="BM1330" s="24"/>
      <c r="BN1330" s="24"/>
      <c r="BO1330" s="24"/>
      <c r="BP1330" s="24"/>
      <c r="BQ1330" s="24"/>
      <c r="BR1330" s="24"/>
      <c r="BS1330" s="24"/>
      <c r="BT1330" s="24"/>
      <c r="BU1330" s="24"/>
      <c r="BV1330" s="24"/>
      <c r="BW1330" s="24"/>
      <c r="BX1330" s="24"/>
      <c r="BY1330" s="24"/>
      <c r="BZ1330" s="24"/>
      <c r="CA1330" s="24"/>
      <c r="CB1330" s="24"/>
      <c r="CC1330" s="24"/>
      <c r="CD1330" s="24"/>
      <c r="CE1330" s="24"/>
      <c r="CF1330" s="24"/>
    </row>
    <row r="1331" spans="47:84" x14ac:dyDescent="0.15">
      <c r="AU1331" s="24"/>
      <c r="AV1331" s="24"/>
      <c r="AW1331" s="24"/>
      <c r="AX1331" s="24"/>
      <c r="AY1331" s="24"/>
      <c r="AZ1331" s="24"/>
      <c r="BA1331" s="24"/>
      <c r="BB1331" s="24"/>
      <c r="BC1331" s="24"/>
      <c r="BD1331" s="24"/>
      <c r="BE1331" s="24"/>
      <c r="BF1331" s="24"/>
      <c r="BG1331" s="24"/>
      <c r="BH1331" s="24"/>
      <c r="BI1331" s="24"/>
      <c r="BJ1331" s="24"/>
      <c r="BK1331" s="24"/>
      <c r="BL1331" s="24"/>
      <c r="BM1331" s="24"/>
      <c r="BN1331" s="24"/>
      <c r="BO1331" s="24"/>
      <c r="BP1331" s="24"/>
      <c r="BQ1331" s="24"/>
      <c r="BR1331" s="24"/>
      <c r="BS1331" s="24"/>
      <c r="BT1331" s="24"/>
      <c r="BU1331" s="24"/>
      <c r="BV1331" s="24"/>
      <c r="BW1331" s="24"/>
      <c r="BX1331" s="24"/>
      <c r="BY1331" s="24"/>
      <c r="BZ1331" s="24"/>
      <c r="CA1331" s="24"/>
      <c r="CB1331" s="24"/>
      <c r="CC1331" s="24"/>
      <c r="CD1331" s="24"/>
      <c r="CE1331" s="24"/>
      <c r="CF1331" s="24"/>
    </row>
    <row r="1332" spans="47:84" x14ac:dyDescent="0.15">
      <c r="AU1332" s="24"/>
      <c r="AV1332" s="24"/>
      <c r="AW1332" s="24"/>
      <c r="AX1332" s="24"/>
      <c r="AY1332" s="24"/>
      <c r="AZ1332" s="24"/>
      <c r="BA1332" s="24"/>
      <c r="BB1332" s="24"/>
      <c r="BC1332" s="24"/>
      <c r="BD1332" s="24"/>
      <c r="BE1332" s="24"/>
      <c r="BF1332" s="24"/>
      <c r="BG1332" s="24"/>
      <c r="BH1332" s="24"/>
      <c r="BI1332" s="24"/>
      <c r="BJ1332" s="24"/>
      <c r="BK1332" s="24"/>
      <c r="BL1332" s="24"/>
      <c r="BM1332" s="24"/>
      <c r="BN1332" s="24"/>
      <c r="BO1332" s="24"/>
      <c r="BP1332" s="24"/>
      <c r="BQ1332" s="24"/>
      <c r="BR1332" s="24"/>
      <c r="BS1332" s="24"/>
      <c r="BT1332" s="24"/>
      <c r="BU1332" s="24"/>
      <c r="BV1332" s="24"/>
      <c r="BW1332" s="24"/>
      <c r="BX1332" s="24"/>
      <c r="BY1332" s="24"/>
      <c r="BZ1332" s="24"/>
      <c r="CA1332" s="24"/>
      <c r="CB1332" s="24"/>
      <c r="CC1332" s="24"/>
      <c r="CD1332" s="24"/>
      <c r="CE1332" s="24"/>
      <c r="CF1332" s="24"/>
    </row>
    <row r="1333" spans="47:84" x14ac:dyDescent="0.15">
      <c r="AU1333" s="24"/>
      <c r="AV1333" s="24"/>
      <c r="AW1333" s="24"/>
      <c r="AX1333" s="24"/>
      <c r="AY1333" s="24"/>
      <c r="AZ1333" s="24"/>
      <c r="BA1333" s="24"/>
      <c r="BB1333" s="24"/>
      <c r="BC1333" s="24"/>
      <c r="BD1333" s="24"/>
      <c r="BE1333" s="24"/>
      <c r="BF1333" s="24"/>
      <c r="BG1333" s="24"/>
      <c r="BH1333" s="24"/>
      <c r="BI1333" s="24"/>
      <c r="BJ1333" s="24"/>
      <c r="BK1333" s="24"/>
      <c r="BL1333" s="24"/>
      <c r="BM1333" s="24"/>
      <c r="BN1333" s="24"/>
      <c r="BO1333" s="24"/>
      <c r="BP1333" s="24"/>
      <c r="BQ1333" s="24"/>
      <c r="BR1333" s="24"/>
      <c r="BS1333" s="24"/>
      <c r="BT1333" s="24"/>
      <c r="BU1333" s="24"/>
      <c r="BV1333" s="24"/>
      <c r="BW1333" s="24"/>
      <c r="BX1333" s="24"/>
      <c r="BY1333" s="24"/>
      <c r="BZ1333" s="24"/>
      <c r="CA1333" s="24"/>
      <c r="CB1333" s="24"/>
      <c r="CC1333" s="24"/>
      <c r="CD1333" s="24"/>
      <c r="CE1333" s="24"/>
      <c r="CF1333" s="24"/>
    </row>
    <row r="1334" spans="47:84" x14ac:dyDescent="0.15">
      <c r="AU1334" s="24"/>
      <c r="AV1334" s="24"/>
      <c r="AW1334" s="24"/>
      <c r="AX1334" s="24"/>
      <c r="AY1334" s="24"/>
      <c r="AZ1334" s="24"/>
      <c r="BA1334" s="24"/>
      <c r="BB1334" s="24"/>
      <c r="BC1334" s="24"/>
      <c r="BD1334" s="24"/>
      <c r="BE1334" s="24"/>
      <c r="BF1334" s="24"/>
      <c r="BG1334" s="24"/>
      <c r="BH1334" s="24"/>
      <c r="BI1334" s="24"/>
      <c r="BJ1334" s="24"/>
      <c r="BK1334" s="24"/>
      <c r="BL1334" s="24"/>
      <c r="BM1334" s="24"/>
      <c r="BN1334" s="24"/>
      <c r="BO1334" s="24"/>
      <c r="BP1334" s="24"/>
      <c r="BQ1334" s="24"/>
      <c r="BR1334" s="24"/>
      <c r="BS1334" s="24"/>
      <c r="BT1334" s="24"/>
      <c r="BU1334" s="24"/>
      <c r="BV1334" s="24"/>
      <c r="BW1334" s="24"/>
      <c r="BX1334" s="24"/>
      <c r="BY1334" s="24"/>
      <c r="BZ1334" s="24"/>
      <c r="CA1334" s="24"/>
      <c r="CB1334" s="24"/>
      <c r="CC1334" s="24"/>
      <c r="CD1334" s="24"/>
      <c r="CE1334" s="24"/>
      <c r="CF1334" s="24"/>
    </row>
    <row r="1335" spans="47:84" x14ac:dyDescent="0.15">
      <c r="AU1335" s="24"/>
      <c r="AV1335" s="24"/>
      <c r="AW1335" s="24"/>
      <c r="AX1335" s="24"/>
      <c r="AY1335" s="24"/>
      <c r="AZ1335" s="24"/>
      <c r="BA1335" s="24"/>
      <c r="BB1335" s="24"/>
      <c r="BC1335" s="24"/>
      <c r="BD1335" s="24"/>
      <c r="BE1335" s="24"/>
      <c r="BF1335" s="24"/>
      <c r="BG1335" s="24"/>
      <c r="BH1335" s="24"/>
      <c r="BI1335" s="24"/>
      <c r="BJ1335" s="24"/>
      <c r="BK1335" s="24"/>
      <c r="BL1335" s="24"/>
      <c r="BM1335" s="24"/>
      <c r="BN1335" s="24"/>
      <c r="BO1335" s="24"/>
      <c r="BP1335" s="24"/>
      <c r="BQ1335" s="24"/>
      <c r="BR1335" s="24"/>
      <c r="BS1335" s="24"/>
      <c r="BT1335" s="24"/>
      <c r="BU1335" s="24"/>
      <c r="BV1335" s="24"/>
      <c r="BW1335" s="24"/>
      <c r="BX1335" s="24"/>
      <c r="BY1335" s="24"/>
      <c r="BZ1335" s="24"/>
      <c r="CA1335" s="24"/>
      <c r="CB1335" s="24"/>
      <c r="CC1335" s="24"/>
      <c r="CD1335" s="24"/>
      <c r="CE1335" s="24"/>
      <c r="CF1335" s="24"/>
    </row>
    <row r="1336" spans="47:84" x14ac:dyDescent="0.15">
      <c r="AU1336" s="24"/>
      <c r="AV1336" s="24"/>
      <c r="AW1336" s="24"/>
      <c r="AX1336" s="24"/>
      <c r="AY1336" s="24"/>
      <c r="AZ1336" s="24"/>
      <c r="BA1336" s="24"/>
      <c r="BB1336" s="24"/>
      <c r="BC1336" s="24"/>
      <c r="BD1336" s="24"/>
      <c r="BE1336" s="24"/>
      <c r="BF1336" s="24"/>
      <c r="BG1336" s="24"/>
      <c r="BH1336" s="24"/>
      <c r="BI1336" s="24"/>
      <c r="BJ1336" s="24"/>
      <c r="BK1336" s="24"/>
      <c r="BL1336" s="24"/>
      <c r="BM1336" s="24"/>
      <c r="BN1336" s="24"/>
      <c r="BO1336" s="24"/>
      <c r="BP1336" s="24"/>
      <c r="BQ1336" s="24"/>
      <c r="BR1336" s="24"/>
      <c r="BS1336" s="24"/>
      <c r="BT1336" s="24"/>
      <c r="BU1336" s="24"/>
      <c r="BV1336" s="24"/>
      <c r="BW1336" s="24"/>
      <c r="BX1336" s="24"/>
      <c r="BY1336" s="24"/>
      <c r="BZ1336" s="24"/>
      <c r="CA1336" s="24"/>
      <c r="CB1336" s="24"/>
      <c r="CC1336" s="24"/>
      <c r="CD1336" s="24"/>
      <c r="CE1336" s="24"/>
      <c r="CF1336" s="24"/>
    </row>
    <row r="1337" spans="47:84" x14ac:dyDescent="0.15">
      <c r="AU1337" s="24"/>
      <c r="AV1337" s="24"/>
      <c r="AW1337" s="24"/>
      <c r="AX1337" s="24"/>
      <c r="AY1337" s="24"/>
      <c r="AZ1337" s="24"/>
      <c r="BA1337" s="24"/>
      <c r="BB1337" s="24"/>
      <c r="BC1337" s="24"/>
      <c r="BD1337" s="24"/>
      <c r="BE1337" s="24"/>
      <c r="BF1337" s="24"/>
      <c r="BG1337" s="24"/>
      <c r="BH1337" s="24"/>
      <c r="BI1337" s="24"/>
      <c r="BJ1337" s="24"/>
      <c r="BK1337" s="24"/>
      <c r="BL1337" s="24"/>
      <c r="BM1337" s="24"/>
      <c r="BN1337" s="24"/>
      <c r="BO1337" s="24"/>
      <c r="BP1337" s="24"/>
      <c r="BQ1337" s="24"/>
      <c r="BR1337" s="24"/>
      <c r="BS1337" s="24"/>
      <c r="BT1337" s="24"/>
      <c r="BU1337" s="24"/>
      <c r="BV1337" s="24"/>
      <c r="BW1337" s="24"/>
      <c r="BX1337" s="24"/>
      <c r="BY1337" s="24"/>
      <c r="BZ1337" s="24"/>
      <c r="CA1337" s="24"/>
      <c r="CB1337" s="24"/>
      <c r="CC1337" s="24"/>
      <c r="CD1337" s="24"/>
      <c r="CE1337" s="24"/>
      <c r="CF1337" s="24"/>
    </row>
    <row r="1338" spans="47:84" x14ac:dyDescent="0.15">
      <c r="AU1338" s="24"/>
      <c r="AV1338" s="24"/>
      <c r="AW1338" s="24"/>
      <c r="AX1338" s="24"/>
      <c r="AY1338" s="24"/>
      <c r="AZ1338" s="24"/>
      <c r="BA1338" s="24"/>
      <c r="BB1338" s="24"/>
      <c r="BC1338" s="24"/>
      <c r="BD1338" s="24"/>
      <c r="BE1338" s="24"/>
      <c r="BF1338" s="24"/>
      <c r="BG1338" s="24"/>
      <c r="BH1338" s="24"/>
      <c r="BI1338" s="24"/>
      <c r="BJ1338" s="24"/>
      <c r="BK1338" s="24"/>
      <c r="BL1338" s="24"/>
      <c r="BM1338" s="24"/>
      <c r="BN1338" s="24"/>
      <c r="BO1338" s="24"/>
      <c r="BP1338" s="24"/>
      <c r="BQ1338" s="24"/>
      <c r="BR1338" s="24"/>
      <c r="BS1338" s="24"/>
      <c r="BT1338" s="24"/>
      <c r="BU1338" s="24"/>
      <c r="BV1338" s="24"/>
      <c r="BW1338" s="24"/>
      <c r="BX1338" s="24"/>
      <c r="BY1338" s="24"/>
      <c r="BZ1338" s="24"/>
      <c r="CA1338" s="24"/>
      <c r="CB1338" s="24"/>
      <c r="CC1338" s="24"/>
      <c r="CD1338" s="24"/>
      <c r="CE1338" s="24"/>
      <c r="CF1338" s="24"/>
    </row>
    <row r="1339" spans="47:84" x14ac:dyDescent="0.15">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c r="CF1339" s="24"/>
    </row>
    <row r="1340" spans="47:84" x14ac:dyDescent="0.15">
      <c r="AU1340" s="24"/>
      <c r="AV1340" s="24"/>
      <c r="AW1340" s="24"/>
      <c r="AX1340" s="24"/>
      <c r="AY1340" s="24"/>
      <c r="AZ1340" s="24"/>
      <c r="BA1340" s="24"/>
      <c r="BB1340" s="24"/>
      <c r="BC1340" s="24"/>
      <c r="BD1340" s="24"/>
      <c r="BE1340" s="24"/>
      <c r="BF1340" s="24"/>
      <c r="BG1340" s="24"/>
      <c r="BH1340" s="24"/>
      <c r="BI1340" s="24"/>
      <c r="BJ1340" s="24"/>
      <c r="BK1340" s="24"/>
      <c r="BL1340" s="24"/>
      <c r="BM1340" s="24"/>
      <c r="BN1340" s="24"/>
      <c r="BO1340" s="24"/>
      <c r="BP1340" s="24"/>
      <c r="BQ1340" s="24"/>
      <c r="BR1340" s="24"/>
      <c r="BS1340" s="24"/>
      <c r="BT1340" s="24"/>
      <c r="BU1340" s="24"/>
      <c r="BV1340" s="24"/>
      <c r="BW1340" s="24"/>
      <c r="BX1340" s="24"/>
      <c r="BY1340" s="24"/>
      <c r="BZ1340" s="24"/>
      <c r="CA1340" s="24"/>
      <c r="CB1340" s="24"/>
      <c r="CC1340" s="24"/>
      <c r="CD1340" s="24"/>
      <c r="CE1340" s="24"/>
      <c r="CF1340" s="24"/>
    </row>
    <row r="1341" spans="47:84" x14ac:dyDescent="0.15">
      <c r="AU1341" s="24"/>
      <c r="AV1341" s="24"/>
      <c r="AW1341" s="24"/>
      <c r="AX1341" s="24"/>
      <c r="AY1341" s="24"/>
      <c r="AZ1341" s="24"/>
      <c r="BA1341" s="24"/>
      <c r="BB1341" s="24"/>
      <c r="BC1341" s="24"/>
      <c r="BD1341" s="24"/>
      <c r="BE1341" s="24"/>
      <c r="BF1341" s="24"/>
      <c r="BG1341" s="24"/>
      <c r="BH1341" s="24"/>
      <c r="BI1341" s="24"/>
      <c r="BJ1341" s="24"/>
      <c r="BK1341" s="24"/>
      <c r="BL1341" s="24"/>
      <c r="BM1341" s="24"/>
      <c r="BN1341" s="24"/>
      <c r="BO1341" s="24"/>
      <c r="BP1341" s="24"/>
      <c r="BQ1341" s="24"/>
      <c r="BR1341" s="24"/>
      <c r="BS1341" s="24"/>
      <c r="BT1341" s="24"/>
      <c r="BU1341" s="24"/>
      <c r="BV1341" s="24"/>
      <c r="BW1341" s="24"/>
      <c r="BX1341" s="24"/>
      <c r="BY1341" s="24"/>
      <c r="BZ1341" s="24"/>
      <c r="CA1341" s="24"/>
      <c r="CB1341" s="24"/>
      <c r="CC1341" s="24"/>
      <c r="CD1341" s="24"/>
      <c r="CE1341" s="24"/>
      <c r="CF1341" s="24"/>
    </row>
    <row r="1342" spans="47:84" x14ac:dyDescent="0.15">
      <c r="AU1342" s="24"/>
      <c r="AV1342" s="24"/>
      <c r="AW1342" s="24"/>
      <c r="AX1342" s="24"/>
      <c r="AY1342" s="24"/>
      <c r="AZ1342" s="24"/>
      <c r="BA1342" s="24"/>
      <c r="BB1342" s="24"/>
      <c r="BC1342" s="24"/>
      <c r="BD1342" s="24"/>
      <c r="BE1342" s="24"/>
      <c r="BF1342" s="24"/>
      <c r="BG1342" s="24"/>
      <c r="BH1342" s="24"/>
      <c r="BI1342" s="24"/>
      <c r="BJ1342" s="24"/>
      <c r="BK1342" s="24"/>
      <c r="BL1342" s="24"/>
      <c r="BM1342" s="24"/>
      <c r="BN1342" s="24"/>
      <c r="BO1342" s="24"/>
      <c r="BP1342" s="24"/>
      <c r="BQ1342" s="24"/>
      <c r="BR1342" s="24"/>
      <c r="BS1342" s="24"/>
      <c r="BT1342" s="24"/>
      <c r="BU1342" s="24"/>
      <c r="BV1342" s="24"/>
      <c r="BW1342" s="24"/>
      <c r="BX1342" s="24"/>
      <c r="BY1342" s="24"/>
      <c r="BZ1342" s="24"/>
      <c r="CA1342" s="24"/>
      <c r="CB1342" s="24"/>
      <c r="CC1342" s="24"/>
      <c r="CD1342" s="24"/>
      <c r="CE1342" s="24"/>
      <c r="CF1342" s="24"/>
    </row>
    <row r="1343" spans="47:84" x14ac:dyDescent="0.15">
      <c r="AU1343" s="24"/>
      <c r="AV1343" s="24"/>
      <c r="AW1343" s="24"/>
      <c r="AX1343" s="24"/>
      <c r="AY1343" s="24"/>
      <c r="AZ1343" s="24"/>
      <c r="BA1343" s="24"/>
      <c r="BB1343" s="24"/>
      <c r="BC1343" s="24"/>
      <c r="BD1343" s="24"/>
      <c r="BE1343" s="24"/>
      <c r="BF1343" s="24"/>
      <c r="BG1343" s="24"/>
      <c r="BH1343" s="24"/>
      <c r="BI1343" s="24"/>
      <c r="BJ1343" s="24"/>
      <c r="BK1343" s="24"/>
      <c r="BL1343" s="24"/>
      <c r="BM1343" s="24"/>
      <c r="BN1343" s="24"/>
      <c r="BO1343" s="24"/>
      <c r="BP1343" s="24"/>
      <c r="BQ1343" s="24"/>
      <c r="BR1343" s="24"/>
      <c r="BS1343" s="24"/>
      <c r="BT1343" s="24"/>
      <c r="BU1343" s="24"/>
      <c r="BV1343" s="24"/>
      <c r="BW1343" s="24"/>
      <c r="BX1343" s="24"/>
      <c r="BY1343" s="24"/>
      <c r="BZ1343" s="24"/>
      <c r="CA1343" s="24"/>
      <c r="CB1343" s="24"/>
      <c r="CC1343" s="24"/>
      <c r="CD1343" s="24"/>
      <c r="CE1343" s="24"/>
      <c r="CF1343" s="24"/>
    </row>
    <row r="1344" spans="47:84" x14ac:dyDescent="0.15">
      <c r="AU1344" s="24"/>
      <c r="AV1344" s="24"/>
      <c r="AW1344" s="24"/>
      <c r="AX1344" s="24"/>
      <c r="AY1344" s="24"/>
      <c r="AZ1344" s="24"/>
      <c r="BA1344" s="24"/>
      <c r="BB1344" s="24"/>
      <c r="BC1344" s="24"/>
      <c r="BD1344" s="24"/>
      <c r="BE1344" s="24"/>
      <c r="BF1344" s="24"/>
      <c r="BG1344" s="24"/>
      <c r="BH1344" s="24"/>
      <c r="BI1344" s="24"/>
      <c r="BJ1344" s="24"/>
      <c r="BK1344" s="24"/>
      <c r="BL1344" s="24"/>
      <c r="BM1344" s="24"/>
      <c r="BN1344" s="24"/>
      <c r="BO1344" s="24"/>
      <c r="BP1344" s="24"/>
      <c r="BQ1344" s="24"/>
      <c r="BR1344" s="24"/>
      <c r="BS1344" s="24"/>
      <c r="BT1344" s="24"/>
      <c r="BU1344" s="24"/>
      <c r="BV1344" s="24"/>
      <c r="BW1344" s="24"/>
      <c r="BX1344" s="24"/>
      <c r="BY1344" s="24"/>
      <c r="BZ1344" s="24"/>
      <c r="CA1344" s="24"/>
      <c r="CB1344" s="24"/>
      <c r="CC1344" s="24"/>
      <c r="CD1344" s="24"/>
      <c r="CE1344" s="24"/>
      <c r="CF1344" s="24"/>
    </row>
    <row r="1345" spans="47:84" x14ac:dyDescent="0.15">
      <c r="AU1345" s="24"/>
      <c r="AV1345" s="24"/>
      <c r="AW1345" s="24"/>
      <c r="AX1345" s="24"/>
      <c r="AY1345" s="24"/>
      <c r="AZ1345" s="24"/>
      <c r="BA1345" s="24"/>
      <c r="BB1345" s="24"/>
      <c r="BC1345" s="24"/>
      <c r="BD1345" s="24"/>
      <c r="BE1345" s="24"/>
      <c r="BF1345" s="24"/>
      <c r="BG1345" s="24"/>
      <c r="BH1345" s="24"/>
      <c r="BI1345" s="24"/>
      <c r="BJ1345" s="24"/>
      <c r="BK1345" s="24"/>
      <c r="BL1345" s="24"/>
      <c r="BM1345" s="24"/>
      <c r="BN1345" s="24"/>
      <c r="BO1345" s="24"/>
      <c r="BP1345" s="24"/>
      <c r="BQ1345" s="24"/>
      <c r="BR1345" s="24"/>
      <c r="BS1345" s="24"/>
      <c r="BT1345" s="24"/>
      <c r="BU1345" s="24"/>
      <c r="BV1345" s="24"/>
      <c r="BW1345" s="24"/>
      <c r="BX1345" s="24"/>
      <c r="BY1345" s="24"/>
      <c r="BZ1345" s="24"/>
      <c r="CA1345" s="24"/>
      <c r="CB1345" s="24"/>
      <c r="CC1345" s="24"/>
      <c r="CD1345" s="24"/>
      <c r="CE1345" s="24"/>
      <c r="CF1345" s="24"/>
    </row>
    <row r="1346" spans="47:84" x14ac:dyDescent="0.15">
      <c r="AU1346" s="24"/>
      <c r="AV1346" s="24"/>
      <c r="AW1346" s="24"/>
      <c r="AX1346" s="24"/>
      <c r="AY1346" s="24"/>
      <c r="AZ1346" s="24"/>
      <c r="BA1346" s="24"/>
      <c r="BB1346" s="24"/>
      <c r="BC1346" s="24"/>
      <c r="BD1346" s="24"/>
      <c r="BE1346" s="24"/>
      <c r="BF1346" s="24"/>
      <c r="BG1346" s="24"/>
      <c r="BH1346" s="24"/>
      <c r="BI1346" s="24"/>
      <c r="BJ1346" s="24"/>
      <c r="BK1346" s="24"/>
      <c r="BL1346" s="24"/>
      <c r="BM1346" s="24"/>
      <c r="BN1346" s="24"/>
      <c r="BO1346" s="24"/>
      <c r="BP1346" s="24"/>
      <c r="BQ1346" s="24"/>
      <c r="BR1346" s="24"/>
      <c r="BS1346" s="24"/>
      <c r="BT1346" s="24"/>
      <c r="BU1346" s="24"/>
      <c r="BV1346" s="24"/>
      <c r="BW1346" s="24"/>
      <c r="BX1346" s="24"/>
      <c r="BY1346" s="24"/>
      <c r="BZ1346" s="24"/>
      <c r="CA1346" s="24"/>
      <c r="CB1346" s="24"/>
      <c r="CC1346" s="24"/>
      <c r="CD1346" s="24"/>
      <c r="CE1346" s="24"/>
      <c r="CF1346" s="24"/>
    </row>
    <row r="1347" spans="47:84" x14ac:dyDescent="0.15">
      <c r="AU1347" s="24"/>
      <c r="AV1347" s="24"/>
      <c r="AW1347" s="24"/>
      <c r="AX1347" s="24"/>
      <c r="AY1347" s="24"/>
      <c r="AZ1347" s="24"/>
      <c r="BA1347" s="24"/>
      <c r="BB1347" s="24"/>
      <c r="BC1347" s="24"/>
      <c r="BD1347" s="24"/>
      <c r="BE1347" s="24"/>
      <c r="BF1347" s="24"/>
      <c r="BG1347" s="24"/>
      <c r="BH1347" s="24"/>
      <c r="BI1347" s="24"/>
      <c r="BJ1347" s="24"/>
      <c r="BK1347" s="24"/>
      <c r="BL1347" s="24"/>
      <c r="BM1347" s="24"/>
      <c r="BN1347" s="24"/>
      <c r="BO1347" s="24"/>
      <c r="BP1347" s="24"/>
      <c r="BQ1347" s="24"/>
      <c r="BR1347" s="24"/>
      <c r="BS1347" s="24"/>
      <c r="BT1347" s="24"/>
      <c r="BU1347" s="24"/>
      <c r="BV1347" s="24"/>
      <c r="BW1347" s="24"/>
      <c r="BX1347" s="24"/>
      <c r="BY1347" s="24"/>
      <c r="BZ1347" s="24"/>
      <c r="CA1347" s="24"/>
      <c r="CB1347" s="24"/>
      <c r="CC1347" s="24"/>
      <c r="CD1347" s="24"/>
      <c r="CE1347" s="24"/>
      <c r="CF1347" s="24"/>
    </row>
    <row r="1348" spans="47:84" x14ac:dyDescent="0.15">
      <c r="AU1348" s="24"/>
      <c r="AV1348" s="24"/>
      <c r="AW1348" s="24"/>
      <c r="AX1348" s="24"/>
      <c r="AY1348" s="24"/>
      <c r="AZ1348" s="24"/>
      <c r="BA1348" s="24"/>
      <c r="BB1348" s="24"/>
      <c r="BC1348" s="24"/>
      <c r="BD1348" s="24"/>
      <c r="BE1348" s="24"/>
      <c r="BF1348" s="24"/>
      <c r="BG1348" s="24"/>
      <c r="BH1348" s="24"/>
      <c r="BI1348" s="24"/>
      <c r="BJ1348" s="24"/>
      <c r="BK1348" s="24"/>
      <c r="BL1348" s="24"/>
      <c r="BM1348" s="24"/>
      <c r="BN1348" s="24"/>
      <c r="BO1348" s="24"/>
      <c r="BP1348" s="24"/>
      <c r="BQ1348" s="24"/>
      <c r="BR1348" s="24"/>
      <c r="BS1348" s="24"/>
      <c r="BT1348" s="24"/>
      <c r="BU1348" s="24"/>
      <c r="BV1348" s="24"/>
      <c r="BW1348" s="24"/>
      <c r="BX1348" s="24"/>
      <c r="BY1348" s="24"/>
      <c r="BZ1348" s="24"/>
      <c r="CA1348" s="24"/>
      <c r="CB1348" s="24"/>
      <c r="CC1348" s="24"/>
      <c r="CD1348" s="24"/>
      <c r="CE1348" s="24"/>
      <c r="CF1348" s="24"/>
    </row>
    <row r="1349" spans="47:84" x14ac:dyDescent="0.15">
      <c r="AU1349" s="24"/>
      <c r="AV1349" s="24"/>
      <c r="AW1349" s="24"/>
      <c r="AX1349" s="24"/>
      <c r="AY1349" s="24"/>
      <c r="AZ1349" s="24"/>
      <c r="BA1349" s="24"/>
      <c r="BB1349" s="24"/>
      <c r="BC1349" s="24"/>
      <c r="BD1349" s="24"/>
      <c r="BE1349" s="24"/>
      <c r="BF1349" s="24"/>
      <c r="BG1349" s="24"/>
      <c r="BH1349" s="24"/>
      <c r="BI1349" s="24"/>
      <c r="BJ1349" s="24"/>
      <c r="BK1349" s="24"/>
      <c r="BL1349" s="24"/>
      <c r="BM1349" s="24"/>
      <c r="BN1349" s="24"/>
      <c r="BO1349" s="24"/>
      <c r="BP1349" s="24"/>
      <c r="BQ1349" s="24"/>
      <c r="BR1349" s="24"/>
      <c r="BS1349" s="24"/>
      <c r="BT1349" s="24"/>
      <c r="BU1349" s="24"/>
      <c r="BV1349" s="24"/>
      <c r="BW1349" s="24"/>
      <c r="BX1349" s="24"/>
      <c r="BY1349" s="24"/>
      <c r="BZ1349" s="24"/>
      <c r="CA1349" s="24"/>
      <c r="CB1349" s="24"/>
      <c r="CC1349" s="24"/>
      <c r="CD1349" s="24"/>
      <c r="CE1349" s="24"/>
      <c r="CF1349" s="24"/>
    </row>
    <row r="1350" spans="47:84" x14ac:dyDescent="0.15">
      <c r="AU1350" s="24"/>
      <c r="AV1350" s="24"/>
      <c r="AW1350" s="24"/>
      <c r="AX1350" s="24"/>
      <c r="AY1350" s="24"/>
      <c r="AZ1350" s="24"/>
      <c r="BA1350" s="24"/>
      <c r="BB1350" s="24"/>
      <c r="BC1350" s="24"/>
      <c r="BD1350" s="24"/>
      <c r="BE1350" s="24"/>
      <c r="BF1350" s="24"/>
      <c r="BG1350" s="24"/>
      <c r="BH1350" s="24"/>
      <c r="BI1350" s="24"/>
      <c r="BJ1350" s="24"/>
      <c r="BK1350" s="24"/>
      <c r="BL1350" s="24"/>
      <c r="BM1350" s="24"/>
      <c r="BN1350" s="24"/>
      <c r="BO1350" s="24"/>
      <c r="BP1350" s="24"/>
      <c r="BQ1350" s="24"/>
      <c r="BR1350" s="24"/>
      <c r="BS1350" s="24"/>
      <c r="BT1350" s="24"/>
      <c r="BU1350" s="24"/>
      <c r="BV1350" s="24"/>
      <c r="BW1350" s="24"/>
      <c r="BX1350" s="24"/>
      <c r="BY1350" s="24"/>
      <c r="BZ1350" s="24"/>
      <c r="CA1350" s="24"/>
      <c r="CB1350" s="24"/>
      <c r="CC1350" s="24"/>
      <c r="CD1350" s="24"/>
      <c r="CE1350" s="24"/>
      <c r="CF1350" s="24"/>
    </row>
    <row r="1351" spans="47:84" x14ac:dyDescent="0.15">
      <c r="AU1351" s="24"/>
      <c r="AV1351" s="24"/>
      <c r="AW1351" s="24"/>
      <c r="AX1351" s="24"/>
      <c r="AY1351" s="24"/>
      <c r="AZ1351" s="24"/>
      <c r="BA1351" s="24"/>
      <c r="BB1351" s="24"/>
      <c r="BC1351" s="24"/>
      <c r="BD1351" s="24"/>
      <c r="BE1351" s="24"/>
      <c r="BF1351" s="24"/>
      <c r="BG1351" s="24"/>
      <c r="BH1351" s="24"/>
      <c r="BI1351" s="24"/>
      <c r="BJ1351" s="24"/>
      <c r="BK1351" s="24"/>
      <c r="BL1351" s="24"/>
      <c r="BM1351" s="24"/>
      <c r="BN1351" s="24"/>
      <c r="BO1351" s="24"/>
      <c r="BP1351" s="24"/>
      <c r="BQ1351" s="24"/>
      <c r="BR1351" s="24"/>
      <c r="BS1351" s="24"/>
      <c r="BT1351" s="24"/>
      <c r="BU1351" s="24"/>
      <c r="BV1351" s="24"/>
      <c r="BW1351" s="24"/>
      <c r="BX1351" s="24"/>
      <c r="BY1351" s="24"/>
      <c r="BZ1351" s="24"/>
      <c r="CA1351" s="24"/>
      <c r="CB1351" s="24"/>
      <c r="CC1351" s="24"/>
      <c r="CD1351" s="24"/>
      <c r="CE1351" s="24"/>
      <c r="CF1351" s="24"/>
    </row>
    <row r="1352" spans="47:84" x14ac:dyDescent="0.15">
      <c r="AU1352" s="24"/>
      <c r="AV1352" s="24"/>
      <c r="AW1352" s="24"/>
      <c r="AX1352" s="24"/>
      <c r="AY1352" s="24"/>
      <c r="AZ1352" s="24"/>
      <c r="BA1352" s="24"/>
      <c r="BB1352" s="24"/>
      <c r="BC1352" s="24"/>
      <c r="BD1352" s="24"/>
      <c r="BE1352" s="24"/>
      <c r="BF1352" s="24"/>
      <c r="BG1352" s="24"/>
      <c r="BH1352" s="24"/>
      <c r="BI1352" s="24"/>
      <c r="BJ1352" s="24"/>
      <c r="BK1352" s="24"/>
      <c r="BL1352" s="24"/>
      <c r="BM1352" s="24"/>
      <c r="BN1352" s="24"/>
      <c r="BO1352" s="24"/>
      <c r="BP1352" s="24"/>
      <c r="BQ1352" s="24"/>
      <c r="BR1352" s="24"/>
      <c r="BS1352" s="24"/>
      <c r="BT1352" s="24"/>
      <c r="BU1352" s="24"/>
      <c r="BV1352" s="24"/>
      <c r="BW1352" s="24"/>
      <c r="BX1352" s="24"/>
      <c r="BY1352" s="24"/>
      <c r="BZ1352" s="24"/>
      <c r="CA1352" s="24"/>
      <c r="CB1352" s="24"/>
      <c r="CC1352" s="24"/>
      <c r="CD1352" s="24"/>
      <c r="CE1352" s="24"/>
      <c r="CF1352" s="24"/>
    </row>
    <row r="1353" spans="47:84" x14ac:dyDescent="0.15">
      <c r="AU1353" s="24"/>
      <c r="AV1353" s="24"/>
      <c r="AW1353" s="24"/>
      <c r="AX1353" s="24"/>
      <c r="AY1353" s="24"/>
      <c r="AZ1353" s="24"/>
      <c r="BA1353" s="24"/>
      <c r="BB1353" s="24"/>
      <c r="BC1353" s="24"/>
      <c r="BD1353" s="24"/>
      <c r="BE1353" s="24"/>
      <c r="BF1353" s="24"/>
      <c r="BG1353" s="24"/>
      <c r="BH1353" s="24"/>
      <c r="BI1353" s="24"/>
      <c r="BJ1353" s="24"/>
      <c r="BK1353" s="24"/>
      <c r="BL1353" s="24"/>
      <c r="BM1353" s="24"/>
      <c r="BN1353" s="24"/>
      <c r="BO1353" s="24"/>
      <c r="BP1353" s="24"/>
      <c r="BQ1353" s="24"/>
      <c r="BR1353" s="24"/>
      <c r="BS1353" s="24"/>
      <c r="BT1353" s="24"/>
      <c r="BU1353" s="24"/>
      <c r="BV1353" s="24"/>
      <c r="BW1353" s="24"/>
      <c r="BX1353" s="24"/>
      <c r="BY1353" s="24"/>
      <c r="BZ1353" s="24"/>
      <c r="CA1353" s="24"/>
      <c r="CB1353" s="24"/>
      <c r="CC1353" s="24"/>
      <c r="CD1353" s="24"/>
      <c r="CE1353" s="24"/>
      <c r="CF1353" s="24"/>
    </row>
    <row r="1354" spans="47:84" x14ac:dyDescent="0.15">
      <c r="AU1354" s="24"/>
      <c r="AV1354" s="24"/>
      <c r="AW1354" s="24"/>
      <c r="AX1354" s="24"/>
      <c r="AY1354" s="24"/>
      <c r="AZ1354" s="24"/>
      <c r="BA1354" s="24"/>
      <c r="BB1354" s="24"/>
      <c r="BC1354" s="24"/>
      <c r="BD1354" s="24"/>
      <c r="BE1354" s="24"/>
      <c r="BF1354" s="24"/>
      <c r="BG1354" s="24"/>
      <c r="BH1354" s="24"/>
      <c r="BI1354" s="24"/>
      <c r="BJ1354" s="24"/>
      <c r="BK1354" s="24"/>
      <c r="BL1354" s="24"/>
      <c r="BM1354" s="24"/>
      <c r="BN1354" s="24"/>
      <c r="BO1354" s="24"/>
      <c r="BP1354" s="24"/>
      <c r="BQ1354" s="24"/>
      <c r="BR1354" s="24"/>
      <c r="BS1354" s="24"/>
      <c r="BT1354" s="24"/>
      <c r="BU1354" s="24"/>
      <c r="BV1354" s="24"/>
      <c r="BW1354" s="24"/>
      <c r="BX1354" s="24"/>
      <c r="BY1354" s="24"/>
      <c r="BZ1354" s="24"/>
      <c r="CA1354" s="24"/>
      <c r="CB1354" s="24"/>
      <c r="CC1354" s="24"/>
      <c r="CD1354" s="24"/>
      <c r="CE1354" s="24"/>
      <c r="CF1354" s="24"/>
    </row>
    <row r="1355" spans="47:84" x14ac:dyDescent="0.15">
      <c r="AU1355" s="24"/>
      <c r="AV1355" s="24"/>
      <c r="AW1355" s="24"/>
      <c r="AX1355" s="24"/>
      <c r="AY1355" s="24"/>
      <c r="AZ1355" s="24"/>
      <c r="BA1355" s="24"/>
      <c r="BB1355" s="24"/>
      <c r="BC1355" s="24"/>
      <c r="BD1355" s="24"/>
      <c r="BE1355" s="24"/>
      <c r="BF1355" s="24"/>
      <c r="BG1355" s="24"/>
      <c r="BH1355" s="24"/>
      <c r="BI1355" s="24"/>
      <c r="BJ1355" s="24"/>
      <c r="BK1355" s="24"/>
      <c r="BL1355" s="24"/>
      <c r="BM1355" s="24"/>
      <c r="BN1355" s="24"/>
      <c r="BO1355" s="24"/>
      <c r="BP1355" s="24"/>
      <c r="BQ1355" s="24"/>
      <c r="BR1355" s="24"/>
      <c r="BS1355" s="24"/>
      <c r="BT1355" s="24"/>
      <c r="BU1355" s="24"/>
      <c r="BV1355" s="24"/>
      <c r="BW1355" s="24"/>
      <c r="BX1355" s="24"/>
      <c r="BY1355" s="24"/>
      <c r="BZ1355" s="24"/>
      <c r="CA1355" s="24"/>
      <c r="CB1355" s="24"/>
      <c r="CC1355" s="24"/>
      <c r="CD1355" s="24"/>
      <c r="CE1355" s="24"/>
      <c r="CF1355" s="24"/>
    </row>
    <row r="1356" spans="47:84" x14ac:dyDescent="0.15">
      <c r="AU1356" s="24"/>
      <c r="AV1356" s="24"/>
      <c r="AW1356" s="24"/>
      <c r="AX1356" s="24"/>
      <c r="AY1356" s="24"/>
      <c r="AZ1356" s="24"/>
      <c r="BA1356" s="24"/>
      <c r="BB1356" s="24"/>
      <c r="BC1356" s="24"/>
      <c r="BD1356" s="24"/>
      <c r="BE1356" s="24"/>
      <c r="BF1356" s="24"/>
      <c r="BG1356" s="24"/>
      <c r="BH1356" s="24"/>
      <c r="BI1356" s="24"/>
      <c r="BJ1356" s="24"/>
      <c r="BK1356" s="24"/>
      <c r="BL1356" s="24"/>
      <c r="BM1356" s="24"/>
      <c r="BN1356" s="24"/>
      <c r="BO1356" s="24"/>
      <c r="BP1356" s="24"/>
      <c r="BQ1356" s="24"/>
      <c r="BR1356" s="24"/>
      <c r="BS1356" s="24"/>
      <c r="BT1356" s="24"/>
      <c r="BU1356" s="24"/>
      <c r="BV1356" s="24"/>
      <c r="BW1356" s="24"/>
      <c r="BX1356" s="24"/>
      <c r="BY1356" s="24"/>
      <c r="BZ1356" s="24"/>
      <c r="CA1356" s="24"/>
      <c r="CB1356" s="24"/>
      <c r="CC1356" s="24"/>
      <c r="CD1356" s="24"/>
      <c r="CE1356" s="24"/>
      <c r="CF1356" s="24"/>
    </row>
    <row r="1357" spans="47:84" x14ac:dyDescent="0.15">
      <c r="AU1357" s="24"/>
      <c r="AV1357" s="24"/>
      <c r="AW1357" s="24"/>
      <c r="AX1357" s="24"/>
      <c r="AY1357" s="24"/>
      <c r="AZ1357" s="24"/>
      <c r="BA1357" s="24"/>
      <c r="BB1357" s="24"/>
      <c r="BC1357" s="24"/>
      <c r="BD1357" s="24"/>
      <c r="BE1357" s="24"/>
      <c r="BF1357" s="24"/>
      <c r="BG1357" s="24"/>
      <c r="BH1357" s="24"/>
      <c r="BI1357" s="24"/>
      <c r="BJ1357" s="24"/>
      <c r="BK1357" s="24"/>
      <c r="BL1357" s="24"/>
      <c r="BM1357" s="24"/>
      <c r="BN1357" s="24"/>
      <c r="BO1357" s="24"/>
      <c r="BP1357" s="24"/>
      <c r="BQ1357" s="24"/>
      <c r="BR1357" s="24"/>
      <c r="BS1357" s="24"/>
      <c r="BT1357" s="24"/>
      <c r="BU1357" s="24"/>
      <c r="BV1357" s="24"/>
      <c r="BW1357" s="24"/>
      <c r="BX1357" s="24"/>
      <c r="BY1357" s="24"/>
      <c r="BZ1357" s="24"/>
      <c r="CA1357" s="24"/>
      <c r="CB1357" s="24"/>
      <c r="CC1357" s="24"/>
      <c r="CD1357" s="24"/>
      <c r="CE1357" s="24"/>
      <c r="CF1357" s="24"/>
    </row>
    <row r="1358" spans="47:84" x14ac:dyDescent="0.15">
      <c r="AU1358" s="24"/>
      <c r="AV1358" s="24"/>
      <c r="AW1358" s="24"/>
      <c r="AX1358" s="24"/>
      <c r="AY1358" s="24"/>
      <c r="AZ1358" s="24"/>
      <c r="BA1358" s="24"/>
      <c r="BB1358" s="24"/>
      <c r="BC1358" s="24"/>
      <c r="BD1358" s="24"/>
      <c r="BE1358" s="24"/>
      <c r="BF1358" s="24"/>
      <c r="BG1358" s="24"/>
      <c r="BH1358" s="24"/>
      <c r="BI1358" s="24"/>
      <c r="BJ1358" s="24"/>
      <c r="BK1358" s="24"/>
      <c r="BL1358" s="24"/>
      <c r="BM1358" s="24"/>
      <c r="BN1358" s="24"/>
      <c r="BO1358" s="24"/>
      <c r="BP1358" s="24"/>
      <c r="BQ1358" s="24"/>
      <c r="BR1358" s="24"/>
      <c r="BS1358" s="24"/>
      <c r="BT1358" s="24"/>
      <c r="BU1358" s="24"/>
      <c r="BV1358" s="24"/>
      <c r="BW1358" s="24"/>
      <c r="BX1358" s="24"/>
      <c r="BY1358" s="24"/>
      <c r="BZ1358" s="24"/>
      <c r="CA1358" s="24"/>
      <c r="CB1358" s="24"/>
      <c r="CC1358" s="24"/>
      <c r="CD1358" s="24"/>
      <c r="CE1358" s="24"/>
      <c r="CF1358" s="24"/>
    </row>
    <row r="1359" spans="47:84" x14ac:dyDescent="0.15">
      <c r="AU1359" s="24"/>
      <c r="AV1359" s="24"/>
      <c r="AW1359" s="24"/>
      <c r="AX1359" s="24"/>
      <c r="AY1359" s="24"/>
      <c r="AZ1359" s="24"/>
      <c r="BA1359" s="24"/>
      <c r="BB1359" s="24"/>
      <c r="BC1359" s="24"/>
      <c r="BD1359" s="24"/>
      <c r="BE1359" s="24"/>
      <c r="BF1359" s="24"/>
      <c r="BG1359" s="24"/>
      <c r="BH1359" s="24"/>
      <c r="BI1359" s="24"/>
      <c r="BJ1359" s="24"/>
      <c r="BK1359" s="24"/>
      <c r="BL1359" s="24"/>
      <c r="BM1359" s="24"/>
      <c r="BN1359" s="24"/>
      <c r="BO1359" s="24"/>
      <c r="BP1359" s="24"/>
      <c r="BQ1359" s="24"/>
      <c r="BR1359" s="24"/>
      <c r="BS1359" s="24"/>
      <c r="BT1359" s="24"/>
      <c r="BU1359" s="24"/>
      <c r="BV1359" s="24"/>
      <c r="BW1359" s="24"/>
      <c r="BX1359" s="24"/>
      <c r="BY1359" s="24"/>
      <c r="BZ1359" s="24"/>
      <c r="CA1359" s="24"/>
      <c r="CB1359" s="24"/>
      <c r="CC1359" s="24"/>
      <c r="CD1359" s="24"/>
      <c r="CE1359" s="24"/>
      <c r="CF1359" s="24"/>
    </row>
    <row r="1360" spans="47:84" x14ac:dyDescent="0.15">
      <c r="AU1360" s="24"/>
      <c r="AV1360" s="24"/>
      <c r="AW1360" s="24"/>
      <c r="AX1360" s="24"/>
      <c r="AY1360" s="24"/>
      <c r="AZ1360" s="24"/>
      <c r="BA1360" s="24"/>
      <c r="BB1360" s="24"/>
      <c r="BC1360" s="24"/>
      <c r="BD1360" s="24"/>
      <c r="BE1360" s="24"/>
      <c r="BF1360" s="24"/>
      <c r="BG1360" s="24"/>
      <c r="BH1360" s="24"/>
      <c r="BI1360" s="24"/>
      <c r="BJ1360" s="24"/>
      <c r="BK1360" s="24"/>
      <c r="BL1360" s="24"/>
      <c r="BM1360" s="24"/>
      <c r="BN1360" s="24"/>
      <c r="BO1360" s="24"/>
      <c r="BP1360" s="24"/>
      <c r="BQ1360" s="24"/>
      <c r="BR1360" s="24"/>
      <c r="BS1360" s="24"/>
      <c r="BT1360" s="24"/>
      <c r="BU1360" s="24"/>
      <c r="BV1360" s="24"/>
      <c r="BW1360" s="24"/>
      <c r="BX1360" s="24"/>
      <c r="BY1360" s="24"/>
      <c r="BZ1360" s="24"/>
      <c r="CA1360" s="24"/>
      <c r="CB1360" s="24"/>
      <c r="CC1360" s="24"/>
      <c r="CD1360" s="24"/>
      <c r="CE1360" s="24"/>
      <c r="CF1360" s="24"/>
    </row>
    <row r="1361" spans="47:84" x14ac:dyDescent="0.15">
      <c r="AU1361" s="24"/>
      <c r="AV1361" s="24"/>
      <c r="AW1361" s="24"/>
      <c r="AX1361" s="24"/>
      <c r="AY1361" s="24"/>
      <c r="AZ1361" s="24"/>
      <c r="BA1361" s="24"/>
      <c r="BB1361" s="24"/>
      <c r="BC1361" s="24"/>
      <c r="BD1361" s="24"/>
      <c r="BE1361" s="24"/>
      <c r="BF1361" s="24"/>
      <c r="BG1361" s="24"/>
      <c r="BH1361" s="24"/>
      <c r="BI1361" s="24"/>
      <c r="BJ1361" s="24"/>
      <c r="BK1361" s="24"/>
      <c r="BL1361" s="24"/>
      <c r="BM1361" s="24"/>
      <c r="BN1361" s="24"/>
      <c r="BO1361" s="24"/>
      <c r="BP1361" s="24"/>
      <c r="BQ1361" s="24"/>
      <c r="BR1361" s="24"/>
      <c r="BS1361" s="24"/>
      <c r="BT1361" s="24"/>
      <c r="BU1361" s="24"/>
      <c r="BV1361" s="24"/>
      <c r="BW1361" s="24"/>
      <c r="BX1361" s="24"/>
      <c r="BY1361" s="24"/>
      <c r="BZ1361" s="24"/>
      <c r="CA1361" s="24"/>
      <c r="CB1361" s="24"/>
      <c r="CC1361" s="24"/>
      <c r="CD1361" s="24"/>
      <c r="CE1361" s="24"/>
      <c r="CF1361" s="24"/>
    </row>
    <row r="1362" spans="47:84" x14ac:dyDescent="0.15">
      <c r="AU1362" s="24"/>
      <c r="AV1362" s="24"/>
      <c r="AW1362" s="24"/>
      <c r="AX1362" s="24"/>
      <c r="AY1362" s="24"/>
      <c r="AZ1362" s="24"/>
      <c r="BA1362" s="24"/>
      <c r="BB1362" s="24"/>
      <c r="BC1362" s="24"/>
      <c r="BD1362" s="24"/>
      <c r="BE1362" s="24"/>
      <c r="BF1362" s="24"/>
      <c r="BG1362" s="24"/>
      <c r="BH1362" s="24"/>
      <c r="BI1362" s="24"/>
      <c r="BJ1362" s="24"/>
      <c r="BK1362" s="24"/>
      <c r="BL1362" s="24"/>
      <c r="BM1362" s="24"/>
      <c r="BN1362" s="24"/>
      <c r="BO1362" s="24"/>
      <c r="BP1362" s="24"/>
      <c r="BQ1362" s="24"/>
      <c r="BR1362" s="24"/>
      <c r="BS1362" s="24"/>
      <c r="BT1362" s="24"/>
      <c r="BU1362" s="24"/>
      <c r="BV1362" s="24"/>
      <c r="BW1362" s="24"/>
      <c r="BX1362" s="24"/>
      <c r="BY1362" s="24"/>
      <c r="BZ1362" s="24"/>
      <c r="CA1362" s="24"/>
      <c r="CB1362" s="24"/>
      <c r="CC1362" s="24"/>
      <c r="CD1362" s="24"/>
      <c r="CE1362" s="24"/>
      <c r="CF1362" s="24"/>
    </row>
    <row r="1363" spans="47:84" x14ac:dyDescent="0.15">
      <c r="AU1363" s="24"/>
      <c r="AV1363" s="24"/>
      <c r="AW1363" s="24"/>
      <c r="AX1363" s="24"/>
      <c r="AY1363" s="24"/>
      <c r="AZ1363" s="24"/>
      <c r="BA1363" s="24"/>
      <c r="BB1363" s="24"/>
      <c r="BC1363" s="24"/>
      <c r="BD1363" s="24"/>
      <c r="BE1363" s="24"/>
      <c r="BF1363" s="24"/>
      <c r="BG1363" s="24"/>
      <c r="BH1363" s="24"/>
      <c r="BI1363" s="24"/>
      <c r="BJ1363" s="24"/>
      <c r="BK1363" s="24"/>
      <c r="BL1363" s="24"/>
      <c r="BM1363" s="24"/>
      <c r="BN1363" s="24"/>
      <c r="BO1363" s="24"/>
      <c r="BP1363" s="24"/>
      <c r="BQ1363" s="24"/>
      <c r="BR1363" s="24"/>
      <c r="BS1363" s="24"/>
      <c r="BT1363" s="24"/>
      <c r="BU1363" s="24"/>
      <c r="BV1363" s="24"/>
      <c r="BW1363" s="24"/>
      <c r="BX1363" s="24"/>
      <c r="BY1363" s="24"/>
      <c r="BZ1363" s="24"/>
      <c r="CA1363" s="24"/>
      <c r="CB1363" s="24"/>
      <c r="CC1363" s="24"/>
      <c r="CD1363" s="24"/>
      <c r="CE1363" s="24"/>
      <c r="CF1363" s="24"/>
    </row>
    <row r="1364" spans="47:84" x14ac:dyDescent="0.15">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c r="CF1364" s="24"/>
    </row>
    <row r="1365" spans="47:84" x14ac:dyDescent="0.15">
      <c r="AU1365" s="24"/>
      <c r="AV1365" s="24"/>
      <c r="AW1365" s="24"/>
      <c r="AX1365" s="24"/>
      <c r="AY1365" s="24"/>
      <c r="AZ1365" s="24"/>
      <c r="BA1365" s="24"/>
      <c r="BB1365" s="24"/>
      <c r="BC1365" s="24"/>
      <c r="BD1365" s="24"/>
      <c r="BE1365" s="24"/>
      <c r="BF1365" s="24"/>
      <c r="BG1365" s="24"/>
      <c r="BH1365" s="24"/>
      <c r="BI1365" s="24"/>
      <c r="BJ1365" s="24"/>
      <c r="BK1365" s="24"/>
      <c r="BL1365" s="24"/>
      <c r="BM1365" s="24"/>
      <c r="BN1365" s="24"/>
      <c r="BO1365" s="24"/>
      <c r="BP1365" s="24"/>
      <c r="BQ1365" s="24"/>
      <c r="BR1365" s="24"/>
      <c r="BS1365" s="24"/>
      <c r="BT1365" s="24"/>
      <c r="BU1365" s="24"/>
      <c r="BV1365" s="24"/>
      <c r="BW1365" s="24"/>
      <c r="BX1365" s="24"/>
      <c r="BY1365" s="24"/>
      <c r="BZ1365" s="24"/>
      <c r="CA1365" s="24"/>
      <c r="CB1365" s="24"/>
      <c r="CC1365" s="24"/>
      <c r="CD1365" s="24"/>
      <c r="CE1365" s="24"/>
      <c r="CF1365" s="24"/>
    </row>
    <row r="1366" spans="47:84" x14ac:dyDescent="0.15">
      <c r="AU1366" s="24"/>
      <c r="AV1366" s="24"/>
      <c r="AW1366" s="24"/>
      <c r="AX1366" s="24"/>
      <c r="AY1366" s="24"/>
      <c r="AZ1366" s="24"/>
      <c r="BA1366" s="24"/>
      <c r="BB1366" s="24"/>
      <c r="BC1366" s="24"/>
      <c r="BD1366" s="24"/>
      <c r="BE1366" s="24"/>
      <c r="BF1366" s="24"/>
      <c r="BG1366" s="24"/>
      <c r="BH1366" s="24"/>
      <c r="BI1366" s="24"/>
      <c r="BJ1366" s="24"/>
      <c r="BK1366" s="24"/>
      <c r="BL1366" s="24"/>
      <c r="BM1366" s="24"/>
      <c r="BN1366" s="24"/>
      <c r="BO1366" s="24"/>
      <c r="BP1366" s="24"/>
      <c r="BQ1366" s="24"/>
      <c r="BR1366" s="24"/>
      <c r="BS1366" s="24"/>
      <c r="BT1366" s="24"/>
      <c r="BU1366" s="24"/>
      <c r="BV1366" s="24"/>
      <c r="BW1366" s="24"/>
      <c r="BX1366" s="24"/>
      <c r="BY1366" s="24"/>
      <c r="BZ1366" s="24"/>
      <c r="CA1366" s="24"/>
      <c r="CB1366" s="24"/>
      <c r="CC1366" s="24"/>
      <c r="CD1366" s="24"/>
      <c r="CE1366" s="24"/>
      <c r="CF1366" s="24"/>
    </row>
    <row r="1367" spans="47:84" x14ac:dyDescent="0.15">
      <c r="AU1367" s="24"/>
      <c r="AV1367" s="24"/>
      <c r="AW1367" s="24"/>
      <c r="AX1367" s="24"/>
      <c r="AY1367" s="24"/>
      <c r="AZ1367" s="24"/>
      <c r="BA1367" s="24"/>
      <c r="BB1367" s="24"/>
      <c r="BC1367" s="24"/>
      <c r="BD1367" s="24"/>
      <c r="BE1367" s="24"/>
      <c r="BF1367" s="24"/>
      <c r="BG1367" s="24"/>
      <c r="BH1367" s="24"/>
      <c r="BI1367" s="24"/>
      <c r="BJ1367" s="24"/>
      <c r="BK1367" s="24"/>
      <c r="BL1367" s="24"/>
      <c r="BM1367" s="24"/>
      <c r="BN1367" s="24"/>
      <c r="BO1367" s="24"/>
      <c r="BP1367" s="24"/>
      <c r="BQ1367" s="24"/>
      <c r="BR1367" s="24"/>
      <c r="BS1367" s="24"/>
      <c r="BT1367" s="24"/>
      <c r="BU1367" s="24"/>
      <c r="BV1367" s="24"/>
      <c r="BW1367" s="24"/>
      <c r="BX1367" s="24"/>
      <c r="BY1367" s="24"/>
      <c r="BZ1367" s="24"/>
      <c r="CA1367" s="24"/>
      <c r="CB1367" s="24"/>
      <c r="CC1367" s="24"/>
      <c r="CD1367" s="24"/>
      <c r="CE1367" s="24"/>
      <c r="CF1367" s="24"/>
    </row>
    <row r="1368" spans="47:84" x14ac:dyDescent="0.15">
      <c r="AU1368" s="24"/>
      <c r="AV1368" s="24"/>
      <c r="AW1368" s="24"/>
      <c r="AX1368" s="24"/>
      <c r="AY1368" s="24"/>
      <c r="AZ1368" s="24"/>
      <c r="BA1368" s="24"/>
      <c r="BB1368" s="24"/>
      <c r="BC1368" s="24"/>
      <c r="BD1368" s="24"/>
      <c r="BE1368" s="24"/>
      <c r="BF1368" s="24"/>
      <c r="BG1368" s="24"/>
      <c r="BH1368" s="24"/>
      <c r="BI1368" s="24"/>
      <c r="BJ1368" s="24"/>
      <c r="BK1368" s="24"/>
      <c r="BL1368" s="24"/>
      <c r="BM1368" s="24"/>
      <c r="BN1368" s="24"/>
      <c r="BO1368" s="24"/>
      <c r="BP1368" s="24"/>
      <c r="BQ1368" s="24"/>
      <c r="BR1368" s="24"/>
      <c r="BS1368" s="24"/>
      <c r="BT1368" s="24"/>
      <c r="BU1368" s="24"/>
      <c r="BV1368" s="24"/>
      <c r="BW1368" s="24"/>
      <c r="BX1368" s="24"/>
      <c r="BY1368" s="24"/>
      <c r="BZ1368" s="24"/>
      <c r="CA1368" s="24"/>
      <c r="CB1368" s="24"/>
      <c r="CC1368" s="24"/>
      <c r="CD1368" s="24"/>
      <c r="CE1368" s="24"/>
      <c r="CF1368" s="24"/>
    </row>
    <row r="1369" spans="47:84" x14ac:dyDescent="0.15">
      <c r="AU1369" s="24"/>
      <c r="AV1369" s="24"/>
      <c r="AW1369" s="24"/>
      <c r="AX1369" s="24"/>
      <c r="AY1369" s="24"/>
      <c r="AZ1369" s="24"/>
      <c r="BA1369" s="24"/>
      <c r="BB1369" s="24"/>
      <c r="BC1369" s="24"/>
      <c r="BD1369" s="24"/>
      <c r="BE1369" s="24"/>
      <c r="BF1369" s="24"/>
      <c r="BG1369" s="24"/>
      <c r="BH1369" s="24"/>
      <c r="BI1369" s="24"/>
      <c r="BJ1369" s="24"/>
      <c r="BK1369" s="24"/>
      <c r="BL1369" s="24"/>
      <c r="BM1369" s="24"/>
      <c r="BN1369" s="24"/>
      <c r="BO1369" s="24"/>
      <c r="BP1369" s="24"/>
      <c r="BQ1369" s="24"/>
      <c r="BR1369" s="24"/>
      <c r="BS1369" s="24"/>
      <c r="BT1369" s="24"/>
      <c r="BU1369" s="24"/>
      <c r="BV1369" s="24"/>
      <c r="BW1369" s="24"/>
      <c r="BX1369" s="24"/>
      <c r="BY1369" s="24"/>
      <c r="BZ1369" s="24"/>
      <c r="CA1369" s="24"/>
      <c r="CB1369" s="24"/>
      <c r="CC1369" s="24"/>
      <c r="CD1369" s="24"/>
      <c r="CE1369" s="24"/>
      <c r="CF1369" s="24"/>
    </row>
    <row r="1370" spans="47:84" x14ac:dyDescent="0.15">
      <c r="AU1370" s="24"/>
      <c r="AV1370" s="24"/>
      <c r="AW1370" s="24"/>
      <c r="AX1370" s="24"/>
      <c r="AY1370" s="24"/>
      <c r="AZ1370" s="24"/>
      <c r="BA1370" s="24"/>
      <c r="BB1370" s="24"/>
      <c r="BC1370" s="24"/>
      <c r="BD1370" s="24"/>
      <c r="BE1370" s="24"/>
      <c r="BF1370" s="24"/>
      <c r="BG1370" s="24"/>
      <c r="BH1370" s="24"/>
      <c r="BI1370" s="24"/>
      <c r="BJ1370" s="24"/>
      <c r="BK1370" s="24"/>
      <c r="BL1370" s="24"/>
      <c r="BM1370" s="24"/>
      <c r="BN1370" s="24"/>
      <c r="BO1370" s="24"/>
      <c r="BP1370" s="24"/>
      <c r="BQ1370" s="24"/>
      <c r="BR1370" s="24"/>
      <c r="BS1370" s="24"/>
      <c r="BT1370" s="24"/>
      <c r="BU1370" s="24"/>
      <c r="BV1370" s="24"/>
      <c r="BW1370" s="24"/>
      <c r="BX1370" s="24"/>
      <c r="BY1370" s="24"/>
      <c r="BZ1370" s="24"/>
      <c r="CA1370" s="24"/>
      <c r="CB1370" s="24"/>
      <c r="CC1370" s="24"/>
      <c r="CD1370" s="24"/>
      <c r="CE1370" s="24"/>
      <c r="CF1370" s="24"/>
    </row>
    <row r="1371" spans="47:84" x14ac:dyDescent="0.15">
      <c r="AU1371" s="24"/>
      <c r="AV1371" s="24"/>
      <c r="AW1371" s="24"/>
      <c r="AX1371" s="24"/>
      <c r="AY1371" s="24"/>
      <c r="AZ1371" s="24"/>
      <c r="BA1371" s="24"/>
      <c r="BB1371" s="24"/>
      <c r="BC1371" s="24"/>
      <c r="BD1371" s="24"/>
      <c r="BE1371" s="24"/>
      <c r="BF1371" s="24"/>
      <c r="BG1371" s="24"/>
      <c r="BH1371" s="24"/>
      <c r="BI1371" s="24"/>
      <c r="BJ1371" s="24"/>
      <c r="BK1371" s="24"/>
      <c r="BL1371" s="24"/>
      <c r="BM1371" s="24"/>
      <c r="BN1371" s="24"/>
      <c r="BO1371" s="24"/>
      <c r="BP1371" s="24"/>
      <c r="BQ1371" s="24"/>
      <c r="BR1371" s="24"/>
      <c r="BS1371" s="24"/>
      <c r="BT1371" s="24"/>
      <c r="BU1371" s="24"/>
      <c r="BV1371" s="24"/>
      <c r="BW1371" s="24"/>
      <c r="BX1371" s="24"/>
      <c r="BY1371" s="24"/>
      <c r="BZ1371" s="24"/>
      <c r="CA1371" s="24"/>
      <c r="CB1371" s="24"/>
      <c r="CC1371" s="24"/>
      <c r="CD1371" s="24"/>
      <c r="CE1371" s="24"/>
      <c r="CF1371" s="24"/>
    </row>
    <row r="1372" spans="47:84" x14ac:dyDescent="0.15">
      <c r="AU1372" s="24"/>
      <c r="AV1372" s="24"/>
      <c r="AW1372" s="24"/>
      <c r="AX1372" s="24"/>
      <c r="AY1372" s="24"/>
      <c r="AZ1372" s="24"/>
      <c r="BA1372" s="24"/>
      <c r="BB1372" s="24"/>
      <c r="BC1372" s="24"/>
      <c r="BD1372" s="24"/>
      <c r="BE1372" s="24"/>
      <c r="BF1372" s="24"/>
      <c r="BG1372" s="24"/>
      <c r="BH1372" s="24"/>
      <c r="BI1372" s="24"/>
      <c r="BJ1372" s="24"/>
      <c r="BK1372" s="24"/>
      <c r="BL1372" s="24"/>
      <c r="BM1372" s="24"/>
      <c r="BN1372" s="24"/>
      <c r="BO1372" s="24"/>
      <c r="BP1372" s="24"/>
      <c r="BQ1372" s="24"/>
      <c r="BR1372" s="24"/>
      <c r="BS1372" s="24"/>
      <c r="BT1372" s="24"/>
      <c r="BU1372" s="24"/>
      <c r="BV1372" s="24"/>
      <c r="BW1372" s="24"/>
      <c r="BX1372" s="24"/>
      <c r="BY1372" s="24"/>
      <c r="BZ1372" s="24"/>
      <c r="CA1372" s="24"/>
      <c r="CB1372" s="24"/>
      <c r="CC1372" s="24"/>
      <c r="CD1372" s="24"/>
      <c r="CE1372" s="24"/>
      <c r="CF1372" s="24"/>
    </row>
    <row r="1373" spans="47:84" x14ac:dyDescent="0.15">
      <c r="AU1373" s="24"/>
      <c r="AV1373" s="24"/>
      <c r="AW1373" s="24"/>
      <c r="AX1373" s="24"/>
      <c r="AY1373" s="24"/>
      <c r="AZ1373" s="24"/>
      <c r="BA1373" s="24"/>
      <c r="BB1373" s="24"/>
      <c r="BC1373" s="24"/>
      <c r="BD1373" s="24"/>
      <c r="BE1373" s="24"/>
      <c r="BF1373" s="24"/>
      <c r="BG1373" s="24"/>
      <c r="BH1373" s="24"/>
      <c r="BI1373" s="24"/>
      <c r="BJ1373" s="24"/>
      <c r="BK1373" s="24"/>
      <c r="BL1373" s="24"/>
      <c r="BM1373" s="24"/>
      <c r="BN1373" s="24"/>
      <c r="BO1373" s="24"/>
      <c r="BP1373" s="24"/>
      <c r="BQ1373" s="24"/>
      <c r="BR1373" s="24"/>
      <c r="BS1373" s="24"/>
      <c r="BT1373" s="24"/>
      <c r="BU1373" s="24"/>
      <c r="BV1373" s="24"/>
      <c r="BW1373" s="24"/>
      <c r="BX1373" s="24"/>
      <c r="BY1373" s="24"/>
      <c r="BZ1373" s="24"/>
      <c r="CA1373" s="24"/>
      <c r="CB1373" s="24"/>
      <c r="CC1373" s="24"/>
      <c r="CD1373" s="24"/>
      <c r="CE1373" s="24"/>
      <c r="CF1373" s="24"/>
    </row>
    <row r="1374" spans="47:84" x14ac:dyDescent="0.15">
      <c r="AU1374" s="24"/>
      <c r="AV1374" s="24"/>
      <c r="AW1374" s="24"/>
      <c r="AX1374" s="24"/>
      <c r="AY1374" s="24"/>
      <c r="AZ1374" s="24"/>
      <c r="BA1374" s="24"/>
      <c r="BB1374" s="24"/>
      <c r="BC1374" s="24"/>
      <c r="BD1374" s="24"/>
      <c r="BE1374" s="24"/>
      <c r="BF1374" s="24"/>
      <c r="BG1374" s="24"/>
      <c r="BH1374" s="24"/>
      <c r="BI1374" s="24"/>
      <c r="BJ1374" s="24"/>
      <c r="BK1374" s="24"/>
      <c r="BL1374" s="24"/>
      <c r="BM1374" s="24"/>
      <c r="BN1374" s="24"/>
      <c r="BO1374" s="24"/>
      <c r="BP1374" s="24"/>
      <c r="BQ1374" s="24"/>
      <c r="BR1374" s="24"/>
      <c r="BS1374" s="24"/>
      <c r="BT1374" s="24"/>
      <c r="BU1374" s="24"/>
      <c r="BV1374" s="24"/>
      <c r="BW1374" s="24"/>
      <c r="BX1374" s="24"/>
      <c r="BY1374" s="24"/>
      <c r="BZ1374" s="24"/>
      <c r="CA1374" s="24"/>
      <c r="CB1374" s="24"/>
      <c r="CC1374" s="24"/>
      <c r="CD1374" s="24"/>
      <c r="CE1374" s="24"/>
      <c r="CF1374" s="24"/>
    </row>
    <row r="1375" spans="47:84" x14ac:dyDescent="0.15">
      <c r="AU1375" s="24"/>
      <c r="AV1375" s="24"/>
      <c r="AW1375" s="24"/>
      <c r="AX1375" s="24"/>
      <c r="AY1375" s="24"/>
      <c r="AZ1375" s="24"/>
      <c r="BA1375" s="24"/>
      <c r="BB1375" s="24"/>
      <c r="BC1375" s="24"/>
      <c r="BD1375" s="24"/>
      <c r="BE1375" s="24"/>
      <c r="BF1375" s="24"/>
      <c r="BG1375" s="24"/>
      <c r="BH1375" s="24"/>
      <c r="BI1375" s="24"/>
      <c r="BJ1375" s="24"/>
      <c r="BK1375" s="24"/>
      <c r="BL1375" s="24"/>
      <c r="BM1375" s="24"/>
      <c r="BN1375" s="24"/>
      <c r="BO1375" s="24"/>
      <c r="BP1375" s="24"/>
      <c r="BQ1375" s="24"/>
      <c r="BR1375" s="24"/>
      <c r="BS1375" s="24"/>
      <c r="BT1375" s="24"/>
      <c r="BU1375" s="24"/>
      <c r="BV1375" s="24"/>
      <c r="BW1375" s="24"/>
      <c r="BX1375" s="24"/>
      <c r="BY1375" s="24"/>
      <c r="BZ1375" s="24"/>
      <c r="CA1375" s="24"/>
      <c r="CB1375" s="24"/>
      <c r="CC1375" s="24"/>
      <c r="CD1375" s="24"/>
      <c r="CE1375" s="24"/>
      <c r="CF1375" s="24"/>
    </row>
    <row r="1376" spans="47:84" x14ac:dyDescent="0.15">
      <c r="AU1376" s="24"/>
      <c r="AV1376" s="24"/>
      <c r="AW1376" s="24"/>
      <c r="AX1376" s="24"/>
      <c r="AY1376" s="24"/>
      <c r="AZ1376" s="24"/>
      <c r="BA1376" s="24"/>
      <c r="BB1376" s="24"/>
      <c r="BC1376" s="24"/>
      <c r="BD1376" s="24"/>
      <c r="BE1376" s="24"/>
      <c r="BF1376" s="24"/>
      <c r="BG1376" s="24"/>
      <c r="BH1376" s="24"/>
      <c r="BI1376" s="24"/>
      <c r="BJ1376" s="24"/>
      <c r="BK1376" s="24"/>
      <c r="BL1376" s="24"/>
      <c r="BM1376" s="24"/>
      <c r="BN1376" s="24"/>
      <c r="BO1376" s="24"/>
      <c r="BP1376" s="24"/>
      <c r="BQ1376" s="24"/>
      <c r="BR1376" s="24"/>
      <c r="BS1376" s="24"/>
      <c r="BT1376" s="24"/>
      <c r="BU1376" s="24"/>
      <c r="BV1376" s="24"/>
      <c r="BW1376" s="24"/>
      <c r="BX1376" s="24"/>
      <c r="BY1376" s="24"/>
      <c r="BZ1376" s="24"/>
      <c r="CA1376" s="24"/>
      <c r="CB1376" s="24"/>
      <c r="CC1376" s="24"/>
      <c r="CD1376" s="24"/>
      <c r="CE1376" s="24"/>
      <c r="CF1376" s="24"/>
    </row>
    <row r="1377" spans="47:84" x14ac:dyDescent="0.15">
      <c r="AU1377" s="24"/>
      <c r="AV1377" s="24"/>
      <c r="AW1377" s="24"/>
      <c r="AX1377" s="24"/>
      <c r="AY1377" s="24"/>
      <c r="AZ1377" s="24"/>
      <c r="BA1377" s="24"/>
      <c r="BB1377" s="24"/>
      <c r="BC1377" s="24"/>
      <c r="BD1377" s="24"/>
      <c r="BE1377" s="24"/>
      <c r="BF1377" s="24"/>
      <c r="BG1377" s="24"/>
      <c r="BH1377" s="24"/>
      <c r="BI1377" s="24"/>
      <c r="BJ1377" s="24"/>
      <c r="BK1377" s="24"/>
      <c r="BL1377" s="24"/>
      <c r="BM1377" s="24"/>
      <c r="BN1377" s="24"/>
      <c r="BO1377" s="24"/>
      <c r="BP1377" s="24"/>
      <c r="BQ1377" s="24"/>
      <c r="BR1377" s="24"/>
      <c r="BS1377" s="24"/>
      <c r="BT1377" s="24"/>
      <c r="BU1377" s="24"/>
      <c r="BV1377" s="24"/>
      <c r="BW1377" s="24"/>
      <c r="BX1377" s="24"/>
      <c r="BY1377" s="24"/>
      <c r="BZ1377" s="24"/>
      <c r="CA1377" s="24"/>
      <c r="CB1377" s="24"/>
      <c r="CC1377" s="24"/>
      <c r="CD1377" s="24"/>
      <c r="CE1377" s="24"/>
      <c r="CF1377" s="24"/>
    </row>
    <row r="1378" spans="47:84" x14ac:dyDescent="0.15">
      <c r="AU1378" s="24"/>
      <c r="AV1378" s="24"/>
      <c r="AW1378" s="24"/>
      <c r="AX1378" s="24"/>
      <c r="AY1378" s="24"/>
      <c r="AZ1378" s="24"/>
      <c r="BA1378" s="24"/>
      <c r="BB1378" s="24"/>
      <c r="BC1378" s="24"/>
      <c r="BD1378" s="24"/>
      <c r="BE1378" s="24"/>
      <c r="BF1378" s="24"/>
      <c r="BG1378" s="24"/>
      <c r="BH1378" s="24"/>
      <c r="BI1378" s="24"/>
      <c r="BJ1378" s="24"/>
      <c r="BK1378" s="24"/>
      <c r="BL1378" s="24"/>
      <c r="BM1378" s="24"/>
      <c r="BN1378" s="24"/>
      <c r="BO1378" s="24"/>
      <c r="BP1378" s="24"/>
      <c r="BQ1378" s="24"/>
      <c r="BR1378" s="24"/>
      <c r="BS1378" s="24"/>
      <c r="BT1378" s="24"/>
      <c r="BU1378" s="24"/>
      <c r="BV1378" s="24"/>
      <c r="BW1378" s="24"/>
      <c r="BX1378" s="24"/>
      <c r="BY1378" s="24"/>
      <c r="BZ1378" s="24"/>
      <c r="CA1378" s="24"/>
      <c r="CB1378" s="24"/>
      <c r="CC1378" s="24"/>
      <c r="CD1378" s="24"/>
      <c r="CE1378" s="24"/>
      <c r="CF1378" s="24"/>
    </row>
    <row r="1379" spans="47:84" x14ac:dyDescent="0.15">
      <c r="AU1379" s="24"/>
      <c r="AV1379" s="24"/>
      <c r="AW1379" s="24"/>
      <c r="AX1379" s="24"/>
      <c r="AY1379" s="24"/>
      <c r="AZ1379" s="24"/>
      <c r="BA1379" s="24"/>
      <c r="BB1379" s="24"/>
      <c r="BC1379" s="24"/>
      <c r="BD1379" s="24"/>
      <c r="BE1379" s="24"/>
      <c r="BF1379" s="24"/>
      <c r="BG1379" s="24"/>
      <c r="BH1379" s="24"/>
      <c r="BI1379" s="24"/>
      <c r="BJ1379" s="24"/>
      <c r="BK1379" s="24"/>
      <c r="BL1379" s="24"/>
      <c r="BM1379" s="24"/>
      <c r="BN1379" s="24"/>
      <c r="BO1379" s="24"/>
      <c r="BP1379" s="24"/>
      <c r="BQ1379" s="24"/>
      <c r="BR1379" s="24"/>
      <c r="BS1379" s="24"/>
      <c r="BT1379" s="24"/>
      <c r="BU1379" s="24"/>
      <c r="BV1379" s="24"/>
      <c r="BW1379" s="24"/>
      <c r="BX1379" s="24"/>
      <c r="BY1379" s="24"/>
      <c r="BZ1379" s="24"/>
      <c r="CA1379" s="24"/>
      <c r="CB1379" s="24"/>
      <c r="CC1379" s="24"/>
      <c r="CD1379" s="24"/>
      <c r="CE1379" s="24"/>
      <c r="CF1379" s="24"/>
    </row>
    <row r="1380" spans="47:84" x14ac:dyDescent="0.15">
      <c r="AU1380" s="24"/>
      <c r="AV1380" s="24"/>
      <c r="AW1380" s="24"/>
      <c r="AX1380" s="24"/>
      <c r="AY1380" s="24"/>
      <c r="AZ1380" s="24"/>
      <c r="BA1380" s="24"/>
      <c r="BB1380" s="24"/>
      <c r="BC1380" s="24"/>
      <c r="BD1380" s="24"/>
      <c r="BE1380" s="24"/>
      <c r="BF1380" s="24"/>
      <c r="BG1380" s="24"/>
      <c r="BH1380" s="24"/>
      <c r="BI1380" s="24"/>
      <c r="BJ1380" s="24"/>
      <c r="BK1380" s="24"/>
      <c r="BL1380" s="24"/>
      <c r="BM1380" s="24"/>
      <c r="BN1380" s="24"/>
      <c r="BO1380" s="24"/>
      <c r="BP1380" s="24"/>
      <c r="BQ1380" s="24"/>
      <c r="BR1380" s="24"/>
      <c r="BS1380" s="24"/>
      <c r="BT1380" s="24"/>
      <c r="BU1380" s="24"/>
      <c r="BV1380" s="24"/>
      <c r="BW1380" s="24"/>
      <c r="BX1380" s="24"/>
      <c r="BY1380" s="24"/>
      <c r="BZ1380" s="24"/>
      <c r="CA1380" s="24"/>
      <c r="CB1380" s="24"/>
      <c r="CC1380" s="24"/>
      <c r="CD1380" s="24"/>
      <c r="CE1380" s="24"/>
      <c r="CF1380" s="24"/>
    </row>
    <row r="1381" spans="47:84" x14ac:dyDescent="0.15">
      <c r="AU1381" s="24"/>
      <c r="AV1381" s="24"/>
      <c r="AW1381" s="24"/>
      <c r="AX1381" s="24"/>
      <c r="AY1381" s="24"/>
      <c r="AZ1381" s="24"/>
      <c r="BA1381" s="24"/>
      <c r="BB1381" s="24"/>
      <c r="BC1381" s="24"/>
      <c r="BD1381" s="24"/>
      <c r="BE1381" s="24"/>
      <c r="BF1381" s="24"/>
      <c r="BG1381" s="24"/>
      <c r="BH1381" s="24"/>
      <c r="BI1381" s="24"/>
      <c r="BJ1381" s="24"/>
      <c r="BK1381" s="24"/>
      <c r="BL1381" s="24"/>
      <c r="BM1381" s="24"/>
      <c r="BN1381" s="24"/>
      <c r="BO1381" s="24"/>
      <c r="BP1381" s="24"/>
      <c r="BQ1381" s="24"/>
      <c r="BR1381" s="24"/>
      <c r="BS1381" s="24"/>
      <c r="BT1381" s="24"/>
      <c r="BU1381" s="24"/>
      <c r="BV1381" s="24"/>
      <c r="BW1381" s="24"/>
      <c r="BX1381" s="24"/>
      <c r="BY1381" s="24"/>
      <c r="BZ1381" s="24"/>
      <c r="CA1381" s="24"/>
      <c r="CB1381" s="24"/>
      <c r="CC1381" s="24"/>
      <c r="CD1381" s="24"/>
      <c r="CE1381" s="24"/>
      <c r="CF1381" s="24"/>
    </row>
    <row r="1382" spans="47:84" x14ac:dyDescent="0.15">
      <c r="AU1382" s="24"/>
      <c r="AV1382" s="24"/>
      <c r="AW1382" s="24"/>
      <c r="AX1382" s="24"/>
      <c r="AY1382" s="24"/>
      <c r="AZ1382" s="24"/>
      <c r="BA1382" s="24"/>
      <c r="BB1382" s="24"/>
      <c r="BC1382" s="24"/>
      <c r="BD1382" s="24"/>
      <c r="BE1382" s="24"/>
      <c r="BF1382" s="24"/>
      <c r="BG1382" s="24"/>
      <c r="BH1382" s="24"/>
      <c r="BI1382" s="24"/>
      <c r="BJ1382" s="24"/>
      <c r="BK1382" s="24"/>
      <c r="BL1382" s="24"/>
      <c r="BM1382" s="24"/>
      <c r="BN1382" s="24"/>
      <c r="BO1382" s="24"/>
      <c r="BP1382" s="24"/>
      <c r="BQ1382" s="24"/>
      <c r="BR1382" s="24"/>
      <c r="BS1382" s="24"/>
      <c r="BT1382" s="24"/>
      <c r="BU1382" s="24"/>
      <c r="BV1382" s="24"/>
      <c r="BW1382" s="24"/>
      <c r="BX1382" s="24"/>
      <c r="BY1382" s="24"/>
      <c r="BZ1382" s="24"/>
      <c r="CA1382" s="24"/>
      <c r="CB1382" s="24"/>
      <c r="CC1382" s="24"/>
      <c r="CD1382" s="24"/>
      <c r="CE1382" s="24"/>
      <c r="CF1382" s="24"/>
    </row>
    <row r="1383" spans="47:84" x14ac:dyDescent="0.15">
      <c r="AU1383" s="24"/>
      <c r="AV1383" s="24"/>
      <c r="AW1383" s="24"/>
      <c r="AX1383" s="24"/>
      <c r="AY1383" s="24"/>
      <c r="AZ1383" s="24"/>
      <c r="BA1383" s="24"/>
      <c r="BB1383" s="24"/>
      <c r="BC1383" s="24"/>
      <c r="BD1383" s="24"/>
      <c r="BE1383" s="24"/>
      <c r="BF1383" s="24"/>
      <c r="BG1383" s="24"/>
      <c r="BH1383" s="24"/>
      <c r="BI1383" s="24"/>
      <c r="BJ1383" s="24"/>
      <c r="BK1383" s="24"/>
      <c r="BL1383" s="24"/>
      <c r="BM1383" s="24"/>
      <c r="BN1383" s="24"/>
      <c r="BO1383" s="24"/>
      <c r="BP1383" s="24"/>
      <c r="BQ1383" s="24"/>
      <c r="BR1383" s="24"/>
      <c r="BS1383" s="24"/>
      <c r="BT1383" s="24"/>
      <c r="BU1383" s="24"/>
      <c r="BV1383" s="24"/>
      <c r="BW1383" s="24"/>
      <c r="BX1383" s="24"/>
      <c r="BY1383" s="24"/>
      <c r="BZ1383" s="24"/>
      <c r="CA1383" s="24"/>
      <c r="CB1383" s="24"/>
      <c r="CC1383" s="24"/>
      <c r="CD1383" s="24"/>
      <c r="CE1383" s="24"/>
      <c r="CF1383" s="24"/>
    </row>
    <row r="1384" spans="47:84" x14ac:dyDescent="0.15">
      <c r="AU1384" s="24"/>
      <c r="AV1384" s="24"/>
      <c r="AW1384" s="24"/>
      <c r="AX1384" s="24"/>
      <c r="AY1384" s="24"/>
      <c r="AZ1384" s="24"/>
      <c r="BA1384" s="24"/>
      <c r="BB1384" s="24"/>
      <c r="BC1384" s="24"/>
      <c r="BD1384" s="24"/>
      <c r="BE1384" s="24"/>
      <c r="BF1384" s="24"/>
      <c r="BG1384" s="24"/>
      <c r="BH1384" s="24"/>
      <c r="BI1384" s="24"/>
      <c r="BJ1384" s="24"/>
      <c r="BK1384" s="24"/>
      <c r="BL1384" s="24"/>
      <c r="BM1384" s="24"/>
      <c r="BN1384" s="24"/>
      <c r="BO1384" s="24"/>
      <c r="BP1384" s="24"/>
      <c r="BQ1384" s="24"/>
      <c r="BR1384" s="24"/>
      <c r="BS1384" s="24"/>
      <c r="BT1384" s="24"/>
      <c r="BU1384" s="24"/>
      <c r="BV1384" s="24"/>
      <c r="BW1384" s="24"/>
      <c r="BX1384" s="24"/>
      <c r="BY1384" s="24"/>
      <c r="BZ1384" s="24"/>
      <c r="CA1384" s="24"/>
      <c r="CB1384" s="24"/>
      <c r="CC1384" s="24"/>
      <c r="CD1384" s="24"/>
      <c r="CE1384" s="24"/>
      <c r="CF1384" s="24"/>
    </row>
    <row r="1385" spans="47:84" x14ac:dyDescent="0.15">
      <c r="AU1385" s="24"/>
      <c r="AV1385" s="24"/>
      <c r="AW1385" s="24"/>
      <c r="AX1385" s="24"/>
      <c r="AY1385" s="24"/>
      <c r="AZ1385" s="24"/>
      <c r="BA1385" s="24"/>
      <c r="BB1385" s="24"/>
      <c r="BC1385" s="24"/>
      <c r="BD1385" s="24"/>
      <c r="BE1385" s="24"/>
      <c r="BF1385" s="24"/>
      <c r="BG1385" s="24"/>
      <c r="BH1385" s="24"/>
      <c r="BI1385" s="24"/>
      <c r="BJ1385" s="24"/>
      <c r="BK1385" s="24"/>
      <c r="BL1385" s="24"/>
      <c r="BM1385" s="24"/>
      <c r="BN1385" s="24"/>
      <c r="BO1385" s="24"/>
      <c r="BP1385" s="24"/>
      <c r="BQ1385" s="24"/>
      <c r="BR1385" s="24"/>
      <c r="BS1385" s="24"/>
      <c r="BT1385" s="24"/>
      <c r="BU1385" s="24"/>
      <c r="BV1385" s="24"/>
      <c r="BW1385" s="24"/>
      <c r="BX1385" s="24"/>
      <c r="BY1385" s="24"/>
      <c r="BZ1385" s="24"/>
      <c r="CA1385" s="24"/>
      <c r="CB1385" s="24"/>
      <c r="CC1385" s="24"/>
      <c r="CD1385" s="24"/>
      <c r="CE1385" s="24"/>
      <c r="CF1385" s="24"/>
    </row>
    <row r="1386" spans="47:84" x14ac:dyDescent="0.15">
      <c r="AU1386" s="24"/>
      <c r="AV1386" s="24"/>
      <c r="AW1386" s="24"/>
      <c r="AX1386" s="24"/>
      <c r="AY1386" s="24"/>
      <c r="AZ1386" s="24"/>
      <c r="BA1386" s="24"/>
      <c r="BB1386" s="24"/>
      <c r="BC1386" s="24"/>
      <c r="BD1386" s="24"/>
      <c r="BE1386" s="24"/>
      <c r="BF1386" s="24"/>
      <c r="BG1386" s="24"/>
      <c r="BH1386" s="24"/>
      <c r="BI1386" s="24"/>
      <c r="BJ1386" s="24"/>
      <c r="BK1386" s="24"/>
      <c r="BL1386" s="24"/>
      <c r="BM1386" s="24"/>
      <c r="BN1386" s="24"/>
      <c r="BO1386" s="24"/>
      <c r="BP1386" s="24"/>
      <c r="BQ1386" s="24"/>
      <c r="BR1386" s="24"/>
      <c r="BS1386" s="24"/>
      <c r="BT1386" s="24"/>
      <c r="BU1386" s="24"/>
      <c r="BV1386" s="24"/>
      <c r="BW1386" s="24"/>
      <c r="BX1386" s="24"/>
      <c r="BY1386" s="24"/>
      <c r="BZ1386" s="24"/>
      <c r="CA1386" s="24"/>
      <c r="CB1386" s="24"/>
      <c r="CC1386" s="24"/>
      <c r="CD1386" s="24"/>
      <c r="CE1386" s="24"/>
      <c r="CF1386" s="24"/>
    </row>
    <row r="1387" spans="47:84" x14ac:dyDescent="0.15">
      <c r="AU1387" s="24"/>
      <c r="AV1387" s="24"/>
      <c r="AW1387" s="24"/>
      <c r="AX1387" s="24"/>
      <c r="AY1387" s="24"/>
      <c r="AZ1387" s="24"/>
      <c r="BA1387" s="24"/>
      <c r="BB1387" s="24"/>
      <c r="BC1387" s="24"/>
      <c r="BD1387" s="24"/>
      <c r="BE1387" s="24"/>
      <c r="BF1387" s="24"/>
      <c r="BG1387" s="24"/>
      <c r="BH1387" s="24"/>
      <c r="BI1387" s="24"/>
      <c r="BJ1387" s="24"/>
      <c r="BK1387" s="24"/>
      <c r="BL1387" s="24"/>
      <c r="BM1387" s="24"/>
      <c r="BN1387" s="24"/>
      <c r="BO1387" s="24"/>
      <c r="BP1387" s="24"/>
      <c r="BQ1387" s="24"/>
      <c r="BR1387" s="24"/>
      <c r="BS1387" s="24"/>
      <c r="BT1387" s="24"/>
      <c r="BU1387" s="24"/>
      <c r="BV1387" s="24"/>
      <c r="BW1387" s="24"/>
      <c r="BX1387" s="24"/>
      <c r="BY1387" s="24"/>
      <c r="BZ1387" s="24"/>
      <c r="CA1387" s="24"/>
      <c r="CB1387" s="24"/>
      <c r="CC1387" s="24"/>
      <c r="CD1387" s="24"/>
      <c r="CE1387" s="24"/>
      <c r="CF1387" s="24"/>
    </row>
    <row r="1388" spans="47:84" x14ac:dyDescent="0.15">
      <c r="AU1388" s="24"/>
      <c r="AV1388" s="24"/>
      <c r="AW1388" s="24"/>
      <c r="AX1388" s="24"/>
      <c r="AY1388" s="24"/>
      <c r="AZ1388" s="24"/>
      <c r="BA1388" s="24"/>
      <c r="BB1388" s="24"/>
      <c r="BC1388" s="24"/>
      <c r="BD1388" s="24"/>
      <c r="BE1388" s="24"/>
      <c r="BF1388" s="24"/>
      <c r="BG1388" s="24"/>
      <c r="BH1388" s="24"/>
      <c r="BI1388" s="24"/>
      <c r="BJ1388" s="24"/>
      <c r="BK1388" s="24"/>
      <c r="BL1388" s="24"/>
      <c r="BM1388" s="24"/>
      <c r="BN1388" s="24"/>
      <c r="BO1388" s="24"/>
      <c r="BP1388" s="24"/>
      <c r="BQ1388" s="24"/>
      <c r="BR1388" s="24"/>
      <c r="BS1388" s="24"/>
      <c r="BT1388" s="24"/>
      <c r="BU1388" s="24"/>
      <c r="BV1388" s="24"/>
      <c r="BW1388" s="24"/>
      <c r="BX1388" s="24"/>
      <c r="BY1388" s="24"/>
      <c r="BZ1388" s="24"/>
      <c r="CA1388" s="24"/>
      <c r="CB1388" s="24"/>
      <c r="CC1388" s="24"/>
      <c r="CD1388" s="24"/>
      <c r="CE1388" s="24"/>
      <c r="CF1388" s="24"/>
    </row>
    <row r="1389" spans="47:84" x14ac:dyDescent="0.15">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c r="CF1389" s="24"/>
    </row>
    <row r="1390" spans="47:84" x14ac:dyDescent="0.15">
      <c r="AU1390" s="24"/>
      <c r="AV1390" s="24"/>
      <c r="AW1390" s="24"/>
      <c r="AX1390" s="24"/>
      <c r="AY1390" s="24"/>
      <c r="AZ1390" s="24"/>
      <c r="BA1390" s="24"/>
      <c r="BB1390" s="24"/>
      <c r="BC1390" s="24"/>
      <c r="BD1390" s="24"/>
      <c r="BE1390" s="24"/>
      <c r="BF1390" s="24"/>
      <c r="BG1390" s="24"/>
      <c r="BH1390" s="24"/>
      <c r="BI1390" s="24"/>
      <c r="BJ1390" s="24"/>
      <c r="BK1390" s="24"/>
      <c r="BL1390" s="24"/>
      <c r="BM1390" s="24"/>
      <c r="BN1390" s="24"/>
      <c r="BO1390" s="24"/>
      <c r="BP1390" s="24"/>
      <c r="BQ1390" s="24"/>
      <c r="BR1390" s="24"/>
      <c r="BS1390" s="24"/>
      <c r="BT1390" s="24"/>
      <c r="BU1390" s="24"/>
      <c r="BV1390" s="24"/>
      <c r="BW1390" s="24"/>
      <c r="BX1390" s="24"/>
      <c r="BY1390" s="24"/>
      <c r="BZ1390" s="24"/>
      <c r="CA1390" s="24"/>
      <c r="CB1390" s="24"/>
      <c r="CC1390" s="24"/>
      <c r="CD1390" s="24"/>
      <c r="CE1390" s="24"/>
      <c r="CF1390" s="24"/>
    </row>
    <row r="1391" spans="47:84" x14ac:dyDescent="0.15">
      <c r="AU1391" s="24"/>
      <c r="AV1391" s="24"/>
      <c r="AW1391" s="24"/>
      <c r="AX1391" s="24"/>
      <c r="AY1391" s="24"/>
      <c r="AZ1391" s="24"/>
      <c r="BA1391" s="24"/>
      <c r="BB1391" s="24"/>
      <c r="BC1391" s="24"/>
      <c r="BD1391" s="24"/>
      <c r="BE1391" s="24"/>
      <c r="BF1391" s="24"/>
      <c r="BG1391" s="24"/>
      <c r="BH1391" s="24"/>
      <c r="BI1391" s="24"/>
      <c r="BJ1391" s="24"/>
      <c r="BK1391" s="24"/>
      <c r="BL1391" s="24"/>
      <c r="BM1391" s="24"/>
      <c r="BN1391" s="24"/>
      <c r="BO1391" s="24"/>
      <c r="BP1391" s="24"/>
      <c r="BQ1391" s="24"/>
      <c r="BR1391" s="24"/>
      <c r="BS1391" s="24"/>
      <c r="BT1391" s="24"/>
      <c r="BU1391" s="24"/>
      <c r="BV1391" s="24"/>
      <c r="BW1391" s="24"/>
      <c r="BX1391" s="24"/>
      <c r="BY1391" s="24"/>
      <c r="BZ1391" s="24"/>
      <c r="CA1391" s="24"/>
      <c r="CB1391" s="24"/>
      <c r="CC1391" s="24"/>
      <c r="CD1391" s="24"/>
      <c r="CE1391" s="24"/>
      <c r="CF1391" s="24"/>
    </row>
    <row r="1392" spans="47:84" x14ac:dyDescent="0.15">
      <c r="AU1392" s="24"/>
      <c r="AV1392" s="24"/>
      <c r="AW1392" s="24"/>
      <c r="AX1392" s="24"/>
      <c r="AY1392" s="24"/>
      <c r="AZ1392" s="24"/>
      <c r="BA1392" s="24"/>
      <c r="BB1392" s="24"/>
      <c r="BC1392" s="24"/>
      <c r="BD1392" s="24"/>
      <c r="BE1392" s="24"/>
      <c r="BF1392" s="24"/>
      <c r="BG1392" s="24"/>
      <c r="BH1392" s="24"/>
      <c r="BI1392" s="24"/>
      <c r="BJ1392" s="24"/>
      <c r="BK1392" s="24"/>
      <c r="BL1392" s="24"/>
      <c r="BM1392" s="24"/>
      <c r="BN1392" s="24"/>
      <c r="BO1392" s="24"/>
      <c r="BP1392" s="24"/>
      <c r="BQ1392" s="24"/>
      <c r="BR1392" s="24"/>
      <c r="BS1392" s="24"/>
      <c r="BT1392" s="24"/>
      <c r="BU1392" s="24"/>
      <c r="BV1392" s="24"/>
      <c r="BW1392" s="24"/>
      <c r="BX1392" s="24"/>
      <c r="BY1392" s="24"/>
      <c r="BZ1392" s="24"/>
      <c r="CA1392" s="24"/>
      <c r="CB1392" s="24"/>
      <c r="CC1392" s="24"/>
      <c r="CD1392" s="24"/>
      <c r="CE1392" s="24"/>
      <c r="CF1392" s="24"/>
    </row>
    <row r="1393" spans="47:84" x14ac:dyDescent="0.15">
      <c r="AU1393" s="24"/>
      <c r="AV1393" s="24"/>
      <c r="AW1393" s="24"/>
      <c r="AX1393" s="24"/>
      <c r="AY1393" s="24"/>
      <c r="AZ1393" s="24"/>
      <c r="BA1393" s="24"/>
      <c r="BB1393" s="24"/>
      <c r="BC1393" s="24"/>
      <c r="BD1393" s="24"/>
      <c r="BE1393" s="24"/>
      <c r="BF1393" s="24"/>
      <c r="BG1393" s="24"/>
      <c r="BH1393" s="24"/>
      <c r="BI1393" s="24"/>
      <c r="BJ1393" s="24"/>
      <c r="BK1393" s="24"/>
      <c r="BL1393" s="24"/>
      <c r="BM1393" s="24"/>
      <c r="BN1393" s="24"/>
      <c r="BO1393" s="24"/>
      <c r="BP1393" s="24"/>
      <c r="BQ1393" s="24"/>
      <c r="BR1393" s="24"/>
      <c r="BS1393" s="24"/>
      <c r="BT1393" s="24"/>
      <c r="BU1393" s="24"/>
      <c r="BV1393" s="24"/>
      <c r="BW1393" s="24"/>
      <c r="BX1393" s="24"/>
      <c r="BY1393" s="24"/>
      <c r="BZ1393" s="24"/>
      <c r="CA1393" s="24"/>
      <c r="CB1393" s="24"/>
      <c r="CC1393" s="24"/>
      <c r="CD1393" s="24"/>
      <c r="CE1393" s="24"/>
      <c r="CF1393" s="24"/>
    </row>
    <row r="1394" spans="47:84" x14ac:dyDescent="0.15">
      <c r="AU1394" s="24"/>
      <c r="AV1394" s="24"/>
      <c r="AW1394" s="24"/>
      <c r="AX1394" s="24"/>
      <c r="AY1394" s="24"/>
      <c r="AZ1394" s="24"/>
      <c r="BA1394" s="24"/>
      <c r="BB1394" s="24"/>
      <c r="BC1394" s="24"/>
      <c r="BD1394" s="24"/>
      <c r="BE1394" s="24"/>
      <c r="BF1394" s="24"/>
      <c r="BG1394" s="24"/>
      <c r="BH1394" s="24"/>
      <c r="BI1394" s="24"/>
      <c r="BJ1394" s="24"/>
      <c r="BK1394" s="24"/>
      <c r="BL1394" s="24"/>
      <c r="BM1394" s="24"/>
      <c r="BN1394" s="24"/>
      <c r="BO1394" s="24"/>
      <c r="BP1394" s="24"/>
      <c r="BQ1394" s="24"/>
      <c r="BR1394" s="24"/>
      <c r="BS1394" s="24"/>
      <c r="BT1394" s="24"/>
      <c r="BU1394" s="24"/>
      <c r="BV1394" s="24"/>
      <c r="BW1394" s="24"/>
      <c r="BX1394" s="24"/>
      <c r="BY1394" s="24"/>
      <c r="BZ1394" s="24"/>
      <c r="CA1394" s="24"/>
      <c r="CB1394" s="24"/>
      <c r="CC1394" s="24"/>
      <c r="CD1394" s="24"/>
      <c r="CE1394" s="24"/>
      <c r="CF1394" s="24"/>
    </row>
    <row r="1395" spans="47:84" x14ac:dyDescent="0.15">
      <c r="AU1395" s="24"/>
      <c r="AV1395" s="24"/>
      <c r="AW1395" s="24"/>
      <c r="AX1395" s="24"/>
      <c r="AY1395" s="24"/>
      <c r="AZ1395" s="24"/>
      <c r="BA1395" s="24"/>
      <c r="BB1395" s="24"/>
      <c r="BC1395" s="24"/>
      <c r="BD1395" s="24"/>
      <c r="BE1395" s="24"/>
      <c r="BF1395" s="24"/>
      <c r="BG1395" s="24"/>
      <c r="BH1395" s="24"/>
      <c r="BI1395" s="24"/>
      <c r="BJ1395" s="24"/>
      <c r="BK1395" s="24"/>
      <c r="BL1395" s="24"/>
      <c r="BM1395" s="24"/>
      <c r="BN1395" s="24"/>
      <c r="BO1395" s="24"/>
      <c r="BP1395" s="24"/>
      <c r="BQ1395" s="24"/>
      <c r="BR1395" s="24"/>
      <c r="BS1395" s="24"/>
      <c r="BT1395" s="24"/>
      <c r="BU1395" s="24"/>
      <c r="BV1395" s="24"/>
      <c r="BW1395" s="24"/>
      <c r="BX1395" s="24"/>
      <c r="BY1395" s="24"/>
      <c r="BZ1395" s="24"/>
      <c r="CA1395" s="24"/>
      <c r="CB1395" s="24"/>
      <c r="CC1395" s="24"/>
      <c r="CD1395" s="24"/>
      <c r="CE1395" s="24"/>
      <c r="CF1395" s="24"/>
    </row>
    <row r="1396" spans="47:84" x14ac:dyDescent="0.15">
      <c r="AU1396" s="24"/>
      <c r="AV1396" s="24"/>
      <c r="AW1396" s="24"/>
      <c r="AX1396" s="24"/>
      <c r="AY1396" s="24"/>
      <c r="AZ1396" s="24"/>
      <c r="BA1396" s="24"/>
      <c r="BB1396" s="24"/>
      <c r="BC1396" s="24"/>
      <c r="BD1396" s="24"/>
      <c r="BE1396" s="24"/>
      <c r="BF1396" s="24"/>
      <c r="BG1396" s="24"/>
      <c r="BH1396" s="24"/>
      <c r="BI1396" s="24"/>
      <c r="BJ1396" s="24"/>
      <c r="BK1396" s="24"/>
      <c r="BL1396" s="24"/>
      <c r="BM1396" s="24"/>
      <c r="BN1396" s="24"/>
      <c r="BO1396" s="24"/>
      <c r="BP1396" s="24"/>
      <c r="BQ1396" s="24"/>
      <c r="BR1396" s="24"/>
      <c r="BS1396" s="24"/>
      <c r="BT1396" s="24"/>
      <c r="BU1396" s="24"/>
      <c r="BV1396" s="24"/>
      <c r="BW1396" s="24"/>
      <c r="BX1396" s="24"/>
      <c r="BY1396" s="24"/>
      <c r="BZ1396" s="24"/>
      <c r="CA1396" s="24"/>
      <c r="CB1396" s="24"/>
      <c r="CC1396" s="24"/>
      <c r="CD1396" s="24"/>
      <c r="CE1396" s="24"/>
      <c r="CF1396" s="24"/>
    </row>
    <row r="1397" spans="47:84" x14ac:dyDescent="0.15">
      <c r="AU1397" s="24"/>
      <c r="AV1397" s="24"/>
      <c r="AW1397" s="24"/>
      <c r="AX1397" s="24"/>
      <c r="AY1397" s="24"/>
      <c r="AZ1397" s="24"/>
      <c r="BA1397" s="24"/>
      <c r="BB1397" s="24"/>
      <c r="BC1397" s="24"/>
      <c r="BD1397" s="24"/>
      <c r="BE1397" s="24"/>
      <c r="BF1397" s="24"/>
      <c r="BG1397" s="24"/>
      <c r="BH1397" s="24"/>
      <c r="BI1397" s="24"/>
      <c r="BJ1397" s="24"/>
      <c r="BK1397" s="24"/>
      <c r="BL1397" s="24"/>
      <c r="BM1397" s="24"/>
      <c r="BN1397" s="24"/>
      <c r="BO1397" s="24"/>
      <c r="BP1397" s="24"/>
      <c r="BQ1397" s="24"/>
      <c r="BR1397" s="24"/>
      <c r="BS1397" s="24"/>
      <c r="BT1397" s="24"/>
      <c r="BU1397" s="24"/>
      <c r="BV1397" s="24"/>
      <c r="BW1397" s="24"/>
      <c r="BX1397" s="24"/>
      <c r="BY1397" s="24"/>
      <c r="BZ1397" s="24"/>
      <c r="CA1397" s="24"/>
      <c r="CB1397" s="24"/>
      <c r="CC1397" s="24"/>
      <c r="CD1397" s="24"/>
      <c r="CE1397" s="24"/>
      <c r="CF1397" s="24"/>
    </row>
    <row r="1398" spans="47:84" x14ac:dyDescent="0.15">
      <c r="AU1398" s="24"/>
      <c r="AV1398" s="24"/>
      <c r="AW1398" s="24"/>
      <c r="AX1398" s="24"/>
      <c r="AY1398" s="24"/>
      <c r="AZ1398" s="24"/>
      <c r="BA1398" s="24"/>
      <c r="BB1398" s="24"/>
      <c r="BC1398" s="24"/>
      <c r="BD1398" s="24"/>
      <c r="BE1398" s="24"/>
      <c r="BF1398" s="24"/>
      <c r="BG1398" s="24"/>
      <c r="BH1398" s="24"/>
      <c r="BI1398" s="24"/>
      <c r="BJ1398" s="24"/>
      <c r="BK1398" s="24"/>
      <c r="BL1398" s="24"/>
      <c r="BM1398" s="24"/>
      <c r="BN1398" s="24"/>
      <c r="BO1398" s="24"/>
      <c r="BP1398" s="24"/>
      <c r="BQ1398" s="24"/>
      <c r="BR1398" s="24"/>
      <c r="BS1398" s="24"/>
      <c r="BT1398" s="24"/>
      <c r="BU1398" s="24"/>
      <c r="BV1398" s="24"/>
      <c r="BW1398" s="24"/>
      <c r="BX1398" s="24"/>
      <c r="BY1398" s="24"/>
      <c r="BZ1398" s="24"/>
      <c r="CA1398" s="24"/>
      <c r="CB1398" s="24"/>
      <c r="CC1398" s="24"/>
      <c r="CD1398" s="24"/>
      <c r="CE1398" s="24"/>
      <c r="CF1398" s="24"/>
    </row>
    <row r="1399" spans="47:84" x14ac:dyDescent="0.15">
      <c r="AU1399" s="24"/>
      <c r="AV1399" s="24"/>
      <c r="AW1399" s="24"/>
      <c r="AX1399" s="24"/>
      <c r="AY1399" s="24"/>
      <c r="AZ1399" s="24"/>
      <c r="BA1399" s="24"/>
      <c r="BB1399" s="24"/>
      <c r="BC1399" s="24"/>
      <c r="BD1399" s="24"/>
      <c r="BE1399" s="24"/>
      <c r="BF1399" s="24"/>
      <c r="BG1399" s="24"/>
      <c r="BH1399" s="24"/>
      <c r="BI1399" s="24"/>
      <c r="BJ1399" s="24"/>
      <c r="BK1399" s="24"/>
      <c r="BL1399" s="24"/>
      <c r="BM1399" s="24"/>
      <c r="BN1399" s="24"/>
      <c r="BO1399" s="24"/>
      <c r="BP1399" s="24"/>
      <c r="BQ1399" s="24"/>
      <c r="BR1399" s="24"/>
      <c r="BS1399" s="24"/>
      <c r="BT1399" s="24"/>
      <c r="BU1399" s="24"/>
      <c r="BV1399" s="24"/>
      <c r="BW1399" s="24"/>
      <c r="BX1399" s="24"/>
      <c r="BY1399" s="24"/>
      <c r="BZ1399" s="24"/>
      <c r="CA1399" s="24"/>
      <c r="CB1399" s="24"/>
      <c r="CC1399" s="24"/>
      <c r="CD1399" s="24"/>
      <c r="CE1399" s="24"/>
      <c r="CF1399" s="24"/>
    </row>
    <row r="1400" spans="47:84" x14ac:dyDescent="0.15">
      <c r="AU1400" s="24"/>
      <c r="AV1400" s="24"/>
      <c r="AW1400" s="24"/>
      <c r="AX1400" s="24"/>
      <c r="AY1400" s="24"/>
      <c r="AZ1400" s="24"/>
      <c r="BA1400" s="24"/>
      <c r="BB1400" s="24"/>
      <c r="BC1400" s="24"/>
      <c r="BD1400" s="24"/>
      <c r="BE1400" s="24"/>
      <c r="BF1400" s="24"/>
      <c r="BG1400" s="24"/>
      <c r="BH1400" s="24"/>
      <c r="BI1400" s="24"/>
      <c r="BJ1400" s="24"/>
      <c r="BK1400" s="24"/>
      <c r="BL1400" s="24"/>
      <c r="BM1400" s="24"/>
      <c r="BN1400" s="24"/>
      <c r="BO1400" s="24"/>
      <c r="BP1400" s="24"/>
      <c r="BQ1400" s="24"/>
      <c r="BR1400" s="24"/>
      <c r="BS1400" s="24"/>
      <c r="BT1400" s="24"/>
      <c r="BU1400" s="24"/>
      <c r="BV1400" s="24"/>
      <c r="BW1400" s="24"/>
      <c r="BX1400" s="24"/>
      <c r="BY1400" s="24"/>
      <c r="BZ1400" s="24"/>
      <c r="CA1400" s="24"/>
      <c r="CB1400" s="24"/>
      <c r="CC1400" s="24"/>
      <c r="CD1400" s="24"/>
      <c r="CE1400" s="24"/>
      <c r="CF1400" s="24"/>
    </row>
    <row r="1401" spans="47:84" x14ac:dyDescent="0.15">
      <c r="AU1401" s="24"/>
      <c r="AV1401" s="24"/>
      <c r="AW1401" s="24"/>
      <c r="AX1401" s="24"/>
      <c r="AY1401" s="24"/>
      <c r="AZ1401" s="24"/>
      <c r="BA1401" s="24"/>
      <c r="BB1401" s="24"/>
      <c r="BC1401" s="24"/>
      <c r="BD1401" s="24"/>
      <c r="BE1401" s="24"/>
      <c r="BF1401" s="24"/>
      <c r="BG1401" s="24"/>
      <c r="BH1401" s="24"/>
      <c r="BI1401" s="24"/>
      <c r="BJ1401" s="24"/>
      <c r="BK1401" s="24"/>
      <c r="BL1401" s="24"/>
      <c r="BM1401" s="24"/>
      <c r="BN1401" s="24"/>
      <c r="BO1401" s="24"/>
      <c r="BP1401" s="24"/>
      <c r="BQ1401" s="24"/>
      <c r="BR1401" s="24"/>
      <c r="BS1401" s="24"/>
      <c r="BT1401" s="24"/>
      <c r="BU1401" s="24"/>
      <c r="BV1401" s="24"/>
      <c r="BW1401" s="24"/>
      <c r="BX1401" s="24"/>
      <c r="BY1401" s="24"/>
      <c r="BZ1401" s="24"/>
      <c r="CA1401" s="24"/>
      <c r="CB1401" s="24"/>
      <c r="CC1401" s="24"/>
      <c r="CD1401" s="24"/>
      <c r="CE1401" s="24"/>
      <c r="CF1401" s="24"/>
    </row>
    <row r="1402" spans="47:84" x14ac:dyDescent="0.15">
      <c r="AU1402" s="24"/>
      <c r="AV1402" s="24"/>
      <c r="AW1402" s="24"/>
      <c r="AX1402" s="24"/>
      <c r="AY1402" s="24"/>
      <c r="AZ1402" s="24"/>
      <c r="BA1402" s="24"/>
      <c r="BB1402" s="24"/>
      <c r="BC1402" s="24"/>
      <c r="BD1402" s="24"/>
      <c r="BE1402" s="24"/>
      <c r="BF1402" s="24"/>
      <c r="BG1402" s="24"/>
      <c r="BH1402" s="24"/>
      <c r="BI1402" s="24"/>
      <c r="BJ1402" s="24"/>
      <c r="BK1402" s="24"/>
      <c r="BL1402" s="24"/>
      <c r="BM1402" s="24"/>
      <c r="BN1402" s="24"/>
      <c r="BO1402" s="24"/>
      <c r="BP1402" s="24"/>
      <c r="BQ1402" s="24"/>
      <c r="BR1402" s="24"/>
      <c r="BS1402" s="24"/>
      <c r="BT1402" s="24"/>
      <c r="BU1402" s="24"/>
      <c r="BV1402" s="24"/>
      <c r="BW1402" s="24"/>
      <c r="BX1402" s="24"/>
      <c r="BY1402" s="24"/>
      <c r="BZ1402" s="24"/>
      <c r="CA1402" s="24"/>
      <c r="CB1402" s="24"/>
      <c r="CC1402" s="24"/>
      <c r="CD1402" s="24"/>
      <c r="CE1402" s="24"/>
      <c r="CF1402" s="24"/>
    </row>
    <row r="1403" spans="47:84" x14ac:dyDescent="0.15">
      <c r="AU1403" s="24"/>
      <c r="AV1403" s="24"/>
      <c r="AW1403" s="24"/>
      <c r="AX1403" s="24"/>
      <c r="AY1403" s="24"/>
      <c r="AZ1403" s="24"/>
      <c r="BA1403" s="24"/>
      <c r="BB1403" s="24"/>
      <c r="BC1403" s="24"/>
      <c r="BD1403" s="24"/>
      <c r="BE1403" s="24"/>
      <c r="BF1403" s="24"/>
      <c r="BG1403" s="24"/>
      <c r="BH1403" s="24"/>
      <c r="BI1403" s="24"/>
      <c r="BJ1403" s="24"/>
      <c r="BK1403" s="24"/>
      <c r="BL1403" s="24"/>
      <c r="BM1403" s="24"/>
      <c r="BN1403" s="24"/>
      <c r="BO1403" s="24"/>
      <c r="BP1403" s="24"/>
      <c r="BQ1403" s="24"/>
      <c r="BR1403" s="24"/>
      <c r="BS1403" s="24"/>
      <c r="BT1403" s="24"/>
      <c r="BU1403" s="24"/>
      <c r="BV1403" s="24"/>
      <c r="BW1403" s="24"/>
      <c r="BX1403" s="24"/>
      <c r="BY1403" s="24"/>
      <c r="BZ1403" s="24"/>
      <c r="CA1403" s="24"/>
      <c r="CB1403" s="24"/>
      <c r="CC1403" s="24"/>
      <c r="CD1403" s="24"/>
      <c r="CE1403" s="24"/>
      <c r="CF1403" s="24"/>
    </row>
    <row r="1404" spans="47:84" x14ac:dyDescent="0.15">
      <c r="AU1404" s="24"/>
      <c r="AV1404" s="24"/>
      <c r="AW1404" s="24"/>
      <c r="AX1404" s="24"/>
      <c r="AY1404" s="24"/>
      <c r="AZ1404" s="24"/>
      <c r="BA1404" s="24"/>
      <c r="BB1404" s="24"/>
      <c r="BC1404" s="24"/>
      <c r="BD1404" s="24"/>
      <c r="BE1404" s="24"/>
      <c r="BF1404" s="24"/>
      <c r="BG1404" s="24"/>
      <c r="BH1404" s="24"/>
      <c r="BI1404" s="24"/>
      <c r="BJ1404" s="24"/>
      <c r="BK1404" s="24"/>
      <c r="BL1404" s="24"/>
      <c r="BM1404" s="24"/>
      <c r="BN1404" s="24"/>
      <c r="BO1404" s="24"/>
      <c r="BP1404" s="24"/>
      <c r="BQ1404" s="24"/>
      <c r="BR1404" s="24"/>
      <c r="BS1404" s="24"/>
      <c r="BT1404" s="24"/>
      <c r="BU1404" s="24"/>
      <c r="BV1404" s="24"/>
      <c r="BW1404" s="24"/>
      <c r="BX1404" s="24"/>
      <c r="BY1404" s="24"/>
      <c r="BZ1404" s="24"/>
      <c r="CA1404" s="24"/>
      <c r="CB1404" s="24"/>
      <c r="CC1404" s="24"/>
      <c r="CD1404" s="24"/>
      <c r="CE1404" s="24"/>
      <c r="CF1404" s="24"/>
    </row>
    <row r="1405" spans="47:84" x14ac:dyDescent="0.15">
      <c r="AU1405" s="24"/>
      <c r="AV1405" s="24"/>
      <c r="AW1405" s="24"/>
      <c r="AX1405" s="24"/>
      <c r="AY1405" s="24"/>
      <c r="AZ1405" s="24"/>
      <c r="BA1405" s="24"/>
      <c r="BB1405" s="24"/>
      <c r="BC1405" s="24"/>
      <c r="BD1405" s="24"/>
      <c r="BE1405" s="24"/>
      <c r="BF1405" s="24"/>
      <c r="BG1405" s="24"/>
      <c r="BH1405" s="24"/>
      <c r="BI1405" s="24"/>
      <c r="BJ1405" s="24"/>
      <c r="BK1405" s="24"/>
      <c r="BL1405" s="24"/>
      <c r="BM1405" s="24"/>
      <c r="BN1405" s="24"/>
      <c r="BO1405" s="24"/>
      <c r="BP1405" s="24"/>
      <c r="BQ1405" s="24"/>
      <c r="BR1405" s="24"/>
      <c r="BS1405" s="24"/>
      <c r="BT1405" s="24"/>
      <c r="BU1405" s="24"/>
      <c r="BV1405" s="24"/>
      <c r="BW1405" s="24"/>
      <c r="BX1405" s="24"/>
      <c r="BY1405" s="24"/>
      <c r="BZ1405" s="24"/>
      <c r="CA1405" s="24"/>
      <c r="CB1405" s="24"/>
      <c r="CC1405" s="24"/>
      <c r="CD1405" s="24"/>
      <c r="CE1405" s="24"/>
      <c r="CF1405" s="24"/>
    </row>
    <row r="1406" spans="47:84" x14ac:dyDescent="0.15">
      <c r="AU1406" s="24"/>
      <c r="AV1406" s="24"/>
      <c r="AW1406" s="24"/>
      <c r="AX1406" s="24"/>
      <c r="AY1406" s="24"/>
      <c r="AZ1406" s="24"/>
      <c r="BA1406" s="24"/>
      <c r="BB1406" s="24"/>
      <c r="BC1406" s="24"/>
      <c r="BD1406" s="24"/>
      <c r="BE1406" s="24"/>
      <c r="BF1406" s="24"/>
      <c r="BG1406" s="24"/>
      <c r="BH1406" s="24"/>
      <c r="BI1406" s="24"/>
      <c r="BJ1406" s="24"/>
      <c r="BK1406" s="24"/>
      <c r="BL1406" s="24"/>
      <c r="BM1406" s="24"/>
      <c r="BN1406" s="24"/>
      <c r="BO1406" s="24"/>
      <c r="BP1406" s="24"/>
      <c r="BQ1406" s="24"/>
      <c r="BR1406" s="24"/>
      <c r="BS1406" s="24"/>
      <c r="BT1406" s="24"/>
      <c r="BU1406" s="24"/>
      <c r="BV1406" s="24"/>
      <c r="BW1406" s="24"/>
      <c r="BX1406" s="24"/>
      <c r="BY1406" s="24"/>
      <c r="BZ1406" s="24"/>
      <c r="CA1406" s="24"/>
      <c r="CB1406" s="24"/>
      <c r="CC1406" s="24"/>
      <c r="CD1406" s="24"/>
      <c r="CE1406" s="24"/>
      <c r="CF1406" s="24"/>
    </row>
    <row r="1407" spans="47:84" x14ac:dyDescent="0.15">
      <c r="AU1407" s="24"/>
      <c r="AV1407" s="24"/>
      <c r="AW1407" s="24"/>
      <c r="AX1407" s="24"/>
      <c r="AY1407" s="24"/>
      <c r="AZ1407" s="24"/>
      <c r="BA1407" s="24"/>
      <c r="BB1407" s="24"/>
      <c r="BC1407" s="24"/>
      <c r="BD1407" s="24"/>
      <c r="BE1407" s="24"/>
      <c r="BF1407" s="24"/>
      <c r="BG1407" s="24"/>
      <c r="BH1407" s="24"/>
      <c r="BI1407" s="24"/>
      <c r="BJ1407" s="24"/>
      <c r="BK1407" s="24"/>
      <c r="BL1407" s="24"/>
      <c r="BM1407" s="24"/>
      <c r="BN1407" s="24"/>
      <c r="BO1407" s="24"/>
      <c r="BP1407" s="24"/>
      <c r="BQ1407" s="24"/>
      <c r="BR1407" s="24"/>
      <c r="BS1407" s="24"/>
      <c r="BT1407" s="24"/>
      <c r="BU1407" s="24"/>
      <c r="BV1407" s="24"/>
      <c r="BW1407" s="24"/>
      <c r="BX1407" s="24"/>
      <c r="BY1407" s="24"/>
      <c r="BZ1407" s="24"/>
      <c r="CA1407" s="24"/>
      <c r="CB1407" s="24"/>
      <c r="CC1407" s="24"/>
      <c r="CD1407" s="24"/>
      <c r="CE1407" s="24"/>
      <c r="CF1407" s="24"/>
    </row>
    <row r="1408" spans="47:84" x14ac:dyDescent="0.15">
      <c r="AU1408" s="24"/>
      <c r="AV1408" s="24"/>
      <c r="AW1408" s="24"/>
      <c r="AX1408" s="24"/>
      <c r="AY1408" s="24"/>
      <c r="AZ1408" s="24"/>
      <c r="BA1408" s="24"/>
      <c r="BB1408" s="24"/>
      <c r="BC1408" s="24"/>
      <c r="BD1408" s="24"/>
      <c r="BE1408" s="24"/>
      <c r="BF1408" s="24"/>
      <c r="BG1408" s="24"/>
      <c r="BH1408" s="24"/>
      <c r="BI1408" s="24"/>
      <c r="BJ1408" s="24"/>
      <c r="BK1408" s="24"/>
      <c r="BL1408" s="24"/>
      <c r="BM1408" s="24"/>
      <c r="BN1408" s="24"/>
      <c r="BO1408" s="24"/>
      <c r="BP1408" s="24"/>
      <c r="BQ1408" s="24"/>
      <c r="BR1408" s="24"/>
      <c r="BS1408" s="24"/>
      <c r="BT1408" s="24"/>
      <c r="BU1408" s="24"/>
      <c r="BV1408" s="24"/>
      <c r="BW1408" s="24"/>
      <c r="BX1408" s="24"/>
      <c r="BY1408" s="24"/>
      <c r="BZ1408" s="24"/>
      <c r="CA1408" s="24"/>
      <c r="CB1408" s="24"/>
      <c r="CC1408" s="24"/>
      <c r="CD1408" s="24"/>
      <c r="CE1408" s="24"/>
      <c r="CF1408" s="24"/>
    </row>
    <row r="1409" spans="47:84" x14ac:dyDescent="0.15">
      <c r="AU1409" s="24"/>
      <c r="AV1409" s="24"/>
      <c r="AW1409" s="24"/>
      <c r="AX1409" s="24"/>
      <c r="AY1409" s="24"/>
      <c r="AZ1409" s="24"/>
      <c r="BA1409" s="24"/>
      <c r="BB1409" s="24"/>
      <c r="BC1409" s="24"/>
      <c r="BD1409" s="24"/>
      <c r="BE1409" s="24"/>
      <c r="BF1409" s="24"/>
      <c r="BG1409" s="24"/>
      <c r="BH1409" s="24"/>
      <c r="BI1409" s="24"/>
      <c r="BJ1409" s="24"/>
      <c r="BK1409" s="24"/>
      <c r="BL1409" s="24"/>
      <c r="BM1409" s="24"/>
      <c r="BN1409" s="24"/>
      <c r="BO1409" s="24"/>
      <c r="BP1409" s="24"/>
      <c r="BQ1409" s="24"/>
      <c r="BR1409" s="24"/>
      <c r="BS1409" s="24"/>
      <c r="BT1409" s="24"/>
      <c r="BU1409" s="24"/>
      <c r="BV1409" s="24"/>
      <c r="BW1409" s="24"/>
      <c r="BX1409" s="24"/>
      <c r="BY1409" s="24"/>
      <c r="BZ1409" s="24"/>
      <c r="CA1409" s="24"/>
      <c r="CB1409" s="24"/>
      <c r="CC1409" s="24"/>
      <c r="CD1409" s="24"/>
      <c r="CE1409" s="24"/>
      <c r="CF1409" s="24"/>
    </row>
    <row r="1410" spans="47:84" x14ac:dyDescent="0.15">
      <c r="AU1410" s="24"/>
      <c r="AV1410" s="24"/>
      <c r="AW1410" s="24"/>
      <c r="AX1410" s="24"/>
      <c r="AY1410" s="24"/>
      <c r="AZ1410" s="24"/>
      <c r="BA1410" s="24"/>
      <c r="BB1410" s="24"/>
      <c r="BC1410" s="24"/>
      <c r="BD1410" s="24"/>
      <c r="BE1410" s="24"/>
      <c r="BF1410" s="24"/>
      <c r="BG1410" s="24"/>
      <c r="BH1410" s="24"/>
      <c r="BI1410" s="24"/>
      <c r="BJ1410" s="24"/>
      <c r="BK1410" s="24"/>
      <c r="BL1410" s="24"/>
      <c r="BM1410" s="24"/>
      <c r="BN1410" s="24"/>
      <c r="BO1410" s="24"/>
      <c r="BP1410" s="24"/>
      <c r="BQ1410" s="24"/>
      <c r="BR1410" s="24"/>
      <c r="BS1410" s="24"/>
      <c r="BT1410" s="24"/>
      <c r="BU1410" s="24"/>
      <c r="BV1410" s="24"/>
      <c r="BW1410" s="24"/>
      <c r="BX1410" s="24"/>
      <c r="BY1410" s="24"/>
      <c r="BZ1410" s="24"/>
      <c r="CA1410" s="24"/>
      <c r="CB1410" s="24"/>
      <c r="CC1410" s="24"/>
      <c r="CD1410" s="24"/>
      <c r="CE1410" s="24"/>
      <c r="CF1410" s="24"/>
    </row>
    <row r="1411" spans="47:84" x14ac:dyDescent="0.15">
      <c r="AU1411" s="24"/>
      <c r="AV1411" s="24"/>
      <c r="AW1411" s="24"/>
      <c r="AX1411" s="24"/>
      <c r="AY1411" s="24"/>
      <c r="AZ1411" s="24"/>
      <c r="BA1411" s="24"/>
      <c r="BB1411" s="24"/>
      <c r="BC1411" s="24"/>
      <c r="BD1411" s="24"/>
      <c r="BE1411" s="24"/>
      <c r="BF1411" s="24"/>
      <c r="BG1411" s="24"/>
      <c r="BH1411" s="24"/>
      <c r="BI1411" s="24"/>
      <c r="BJ1411" s="24"/>
      <c r="BK1411" s="24"/>
      <c r="BL1411" s="24"/>
      <c r="BM1411" s="24"/>
      <c r="BN1411" s="24"/>
      <c r="BO1411" s="24"/>
      <c r="BP1411" s="24"/>
      <c r="BQ1411" s="24"/>
      <c r="BR1411" s="24"/>
      <c r="BS1411" s="24"/>
      <c r="BT1411" s="24"/>
      <c r="BU1411" s="24"/>
      <c r="BV1411" s="24"/>
      <c r="BW1411" s="24"/>
      <c r="BX1411" s="24"/>
      <c r="BY1411" s="24"/>
      <c r="BZ1411" s="24"/>
      <c r="CA1411" s="24"/>
      <c r="CB1411" s="24"/>
      <c r="CC1411" s="24"/>
      <c r="CD1411" s="24"/>
      <c r="CE1411" s="24"/>
      <c r="CF1411" s="24"/>
    </row>
    <row r="1412" spans="47:84" x14ac:dyDescent="0.15">
      <c r="AU1412" s="24"/>
      <c r="AV1412" s="24"/>
      <c r="AW1412" s="24"/>
      <c r="AX1412" s="24"/>
      <c r="AY1412" s="24"/>
      <c r="AZ1412" s="24"/>
      <c r="BA1412" s="24"/>
      <c r="BB1412" s="24"/>
      <c r="BC1412" s="24"/>
      <c r="BD1412" s="24"/>
      <c r="BE1412" s="24"/>
      <c r="BF1412" s="24"/>
      <c r="BG1412" s="24"/>
      <c r="BH1412" s="24"/>
      <c r="BI1412" s="24"/>
      <c r="BJ1412" s="24"/>
      <c r="BK1412" s="24"/>
      <c r="BL1412" s="24"/>
      <c r="BM1412" s="24"/>
      <c r="BN1412" s="24"/>
      <c r="BO1412" s="24"/>
      <c r="BP1412" s="24"/>
      <c r="BQ1412" s="24"/>
      <c r="BR1412" s="24"/>
      <c r="BS1412" s="24"/>
      <c r="BT1412" s="24"/>
      <c r="BU1412" s="24"/>
      <c r="BV1412" s="24"/>
      <c r="BW1412" s="24"/>
      <c r="BX1412" s="24"/>
      <c r="BY1412" s="24"/>
      <c r="BZ1412" s="24"/>
      <c r="CA1412" s="24"/>
      <c r="CB1412" s="24"/>
      <c r="CC1412" s="24"/>
      <c r="CD1412" s="24"/>
      <c r="CE1412" s="24"/>
      <c r="CF1412" s="24"/>
    </row>
    <row r="1413" spans="47:84" x14ac:dyDescent="0.15">
      <c r="AU1413" s="24"/>
      <c r="AV1413" s="24"/>
      <c r="AW1413" s="24"/>
      <c r="AX1413" s="24"/>
      <c r="AY1413" s="24"/>
      <c r="AZ1413" s="24"/>
      <c r="BA1413" s="24"/>
      <c r="BB1413" s="24"/>
      <c r="BC1413" s="24"/>
      <c r="BD1413" s="24"/>
      <c r="BE1413" s="24"/>
      <c r="BF1413" s="24"/>
      <c r="BG1413" s="24"/>
      <c r="BH1413" s="24"/>
      <c r="BI1413" s="24"/>
      <c r="BJ1413" s="24"/>
      <c r="BK1413" s="24"/>
      <c r="BL1413" s="24"/>
      <c r="BM1413" s="24"/>
      <c r="BN1413" s="24"/>
      <c r="BO1413" s="24"/>
      <c r="BP1413" s="24"/>
      <c r="BQ1413" s="24"/>
      <c r="BR1413" s="24"/>
      <c r="BS1413" s="24"/>
      <c r="BT1413" s="24"/>
      <c r="BU1413" s="24"/>
      <c r="BV1413" s="24"/>
      <c r="BW1413" s="24"/>
      <c r="BX1413" s="24"/>
      <c r="BY1413" s="24"/>
      <c r="BZ1413" s="24"/>
      <c r="CA1413" s="24"/>
      <c r="CB1413" s="24"/>
      <c r="CC1413" s="24"/>
      <c r="CD1413" s="24"/>
      <c r="CE1413" s="24"/>
      <c r="CF1413" s="24"/>
    </row>
    <row r="1414" spans="47:84" x14ac:dyDescent="0.15">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c r="CF1414" s="24"/>
    </row>
    <row r="1415" spans="47:84" x14ac:dyDescent="0.15">
      <c r="AU1415" s="24"/>
      <c r="AV1415" s="24"/>
      <c r="AW1415" s="24"/>
      <c r="AX1415" s="24"/>
      <c r="AY1415" s="24"/>
      <c r="AZ1415" s="24"/>
      <c r="BA1415" s="24"/>
      <c r="BB1415" s="24"/>
      <c r="BC1415" s="24"/>
      <c r="BD1415" s="24"/>
      <c r="BE1415" s="24"/>
      <c r="BF1415" s="24"/>
      <c r="BG1415" s="24"/>
      <c r="BH1415" s="24"/>
      <c r="BI1415" s="24"/>
      <c r="BJ1415" s="24"/>
      <c r="BK1415" s="24"/>
      <c r="BL1415" s="24"/>
      <c r="BM1415" s="24"/>
      <c r="BN1415" s="24"/>
      <c r="BO1415" s="24"/>
      <c r="BP1415" s="24"/>
      <c r="BQ1415" s="24"/>
      <c r="BR1415" s="24"/>
      <c r="BS1415" s="24"/>
      <c r="BT1415" s="24"/>
      <c r="BU1415" s="24"/>
      <c r="BV1415" s="24"/>
      <c r="BW1415" s="24"/>
      <c r="BX1415" s="24"/>
      <c r="BY1415" s="24"/>
      <c r="BZ1415" s="24"/>
      <c r="CA1415" s="24"/>
      <c r="CB1415" s="24"/>
      <c r="CC1415" s="24"/>
      <c r="CD1415" s="24"/>
      <c r="CE1415" s="24"/>
      <c r="CF1415" s="24"/>
    </row>
    <row r="1416" spans="47:84" x14ac:dyDescent="0.15">
      <c r="AU1416" s="24"/>
      <c r="AV1416" s="24"/>
      <c r="AW1416" s="24"/>
      <c r="AX1416" s="24"/>
      <c r="AY1416" s="24"/>
      <c r="AZ1416" s="24"/>
      <c r="BA1416" s="24"/>
      <c r="BB1416" s="24"/>
      <c r="BC1416" s="24"/>
      <c r="BD1416" s="24"/>
      <c r="BE1416" s="24"/>
      <c r="BF1416" s="24"/>
      <c r="BG1416" s="24"/>
      <c r="BH1416" s="24"/>
      <c r="BI1416" s="24"/>
      <c r="BJ1416" s="24"/>
      <c r="BK1416" s="24"/>
      <c r="BL1416" s="24"/>
      <c r="BM1416" s="24"/>
      <c r="BN1416" s="24"/>
      <c r="BO1416" s="24"/>
      <c r="BP1416" s="24"/>
      <c r="BQ1416" s="24"/>
      <c r="BR1416" s="24"/>
      <c r="BS1416" s="24"/>
      <c r="BT1416" s="24"/>
      <c r="BU1416" s="24"/>
      <c r="BV1416" s="24"/>
      <c r="BW1416" s="24"/>
      <c r="BX1416" s="24"/>
      <c r="BY1416" s="24"/>
      <c r="BZ1416" s="24"/>
      <c r="CA1416" s="24"/>
      <c r="CB1416" s="24"/>
      <c r="CC1416" s="24"/>
      <c r="CD1416" s="24"/>
      <c r="CE1416" s="24"/>
      <c r="CF1416" s="24"/>
    </row>
    <row r="1417" spans="47:84" x14ac:dyDescent="0.15">
      <c r="AU1417" s="24"/>
      <c r="AV1417" s="24"/>
      <c r="AW1417" s="24"/>
      <c r="AX1417" s="24"/>
      <c r="AY1417" s="24"/>
      <c r="AZ1417" s="24"/>
      <c r="BA1417" s="24"/>
      <c r="BB1417" s="24"/>
      <c r="BC1417" s="24"/>
      <c r="BD1417" s="24"/>
      <c r="BE1417" s="24"/>
      <c r="BF1417" s="24"/>
      <c r="BG1417" s="24"/>
      <c r="BH1417" s="24"/>
      <c r="BI1417" s="24"/>
      <c r="BJ1417" s="24"/>
      <c r="BK1417" s="24"/>
      <c r="BL1417" s="24"/>
      <c r="BM1417" s="24"/>
      <c r="BN1417" s="24"/>
      <c r="BO1417" s="24"/>
      <c r="BP1417" s="24"/>
      <c r="BQ1417" s="24"/>
      <c r="BR1417" s="24"/>
      <c r="BS1417" s="24"/>
      <c r="BT1417" s="24"/>
      <c r="BU1417" s="24"/>
      <c r="BV1417" s="24"/>
      <c r="BW1417" s="24"/>
      <c r="BX1417" s="24"/>
      <c r="BY1417" s="24"/>
      <c r="BZ1417" s="24"/>
      <c r="CA1417" s="24"/>
      <c r="CB1417" s="24"/>
      <c r="CC1417" s="24"/>
      <c r="CD1417" s="24"/>
      <c r="CE1417" s="24"/>
      <c r="CF1417" s="24"/>
    </row>
    <row r="1418" spans="47:84" x14ac:dyDescent="0.15">
      <c r="AU1418" s="24"/>
      <c r="AV1418" s="24"/>
      <c r="AW1418" s="24"/>
      <c r="AX1418" s="24"/>
      <c r="AY1418" s="24"/>
      <c r="AZ1418" s="24"/>
      <c r="BA1418" s="24"/>
      <c r="BB1418" s="24"/>
      <c r="BC1418" s="24"/>
      <c r="BD1418" s="24"/>
      <c r="BE1418" s="24"/>
      <c r="BF1418" s="24"/>
      <c r="BG1418" s="24"/>
      <c r="BH1418" s="24"/>
      <c r="BI1418" s="24"/>
      <c r="BJ1418" s="24"/>
      <c r="BK1418" s="24"/>
      <c r="BL1418" s="24"/>
      <c r="BM1418" s="24"/>
      <c r="BN1418" s="24"/>
      <c r="BO1418" s="24"/>
      <c r="BP1418" s="24"/>
      <c r="BQ1418" s="24"/>
      <c r="BR1418" s="24"/>
      <c r="BS1418" s="24"/>
      <c r="BT1418" s="24"/>
      <c r="BU1418" s="24"/>
      <c r="BV1418" s="24"/>
      <c r="BW1418" s="24"/>
      <c r="BX1418" s="24"/>
      <c r="BY1418" s="24"/>
      <c r="BZ1418" s="24"/>
      <c r="CA1418" s="24"/>
      <c r="CB1418" s="24"/>
      <c r="CC1418" s="24"/>
      <c r="CD1418" s="24"/>
      <c r="CE1418" s="24"/>
      <c r="CF1418" s="24"/>
    </row>
    <row r="1419" spans="47:84" x14ac:dyDescent="0.15">
      <c r="AU1419" s="24"/>
      <c r="AV1419" s="24"/>
      <c r="AW1419" s="24"/>
      <c r="AX1419" s="24"/>
      <c r="AY1419" s="24"/>
      <c r="AZ1419" s="24"/>
      <c r="BA1419" s="24"/>
      <c r="BB1419" s="24"/>
      <c r="BC1419" s="24"/>
      <c r="BD1419" s="24"/>
      <c r="BE1419" s="24"/>
      <c r="BF1419" s="24"/>
      <c r="BG1419" s="24"/>
      <c r="BH1419" s="24"/>
      <c r="BI1419" s="24"/>
      <c r="BJ1419" s="24"/>
      <c r="BK1419" s="24"/>
      <c r="BL1419" s="24"/>
      <c r="BM1419" s="24"/>
      <c r="BN1419" s="24"/>
      <c r="BO1419" s="24"/>
      <c r="BP1419" s="24"/>
      <c r="BQ1419" s="24"/>
      <c r="BR1419" s="24"/>
      <c r="BS1419" s="24"/>
      <c r="BT1419" s="24"/>
      <c r="BU1419" s="24"/>
      <c r="BV1419" s="24"/>
      <c r="BW1419" s="24"/>
      <c r="BX1419" s="24"/>
      <c r="BY1419" s="24"/>
      <c r="BZ1419" s="24"/>
      <c r="CA1419" s="24"/>
      <c r="CB1419" s="24"/>
      <c r="CC1419" s="24"/>
      <c r="CD1419" s="24"/>
      <c r="CE1419" s="24"/>
      <c r="CF1419" s="24"/>
    </row>
    <row r="1420" spans="47:84" x14ac:dyDescent="0.15">
      <c r="AU1420" s="24"/>
      <c r="AV1420" s="24"/>
      <c r="AW1420" s="24"/>
      <c r="AX1420" s="24"/>
      <c r="AY1420" s="24"/>
      <c r="AZ1420" s="24"/>
      <c r="BA1420" s="24"/>
      <c r="BB1420" s="24"/>
      <c r="BC1420" s="24"/>
      <c r="BD1420" s="24"/>
      <c r="BE1420" s="24"/>
      <c r="BF1420" s="24"/>
      <c r="BG1420" s="24"/>
      <c r="BH1420" s="24"/>
      <c r="BI1420" s="24"/>
      <c r="BJ1420" s="24"/>
      <c r="BK1420" s="24"/>
      <c r="BL1420" s="24"/>
      <c r="BM1420" s="24"/>
      <c r="BN1420" s="24"/>
      <c r="BO1420" s="24"/>
      <c r="BP1420" s="24"/>
      <c r="BQ1420" s="24"/>
      <c r="BR1420" s="24"/>
      <c r="BS1420" s="24"/>
      <c r="BT1420" s="24"/>
      <c r="BU1420" s="24"/>
      <c r="BV1420" s="24"/>
      <c r="BW1420" s="24"/>
      <c r="BX1420" s="24"/>
      <c r="BY1420" s="24"/>
      <c r="BZ1420" s="24"/>
      <c r="CA1420" s="24"/>
      <c r="CB1420" s="24"/>
      <c r="CC1420" s="24"/>
      <c r="CD1420" s="24"/>
      <c r="CE1420" s="24"/>
      <c r="CF1420" s="24"/>
    </row>
    <row r="1421" spans="47:84" x14ac:dyDescent="0.15">
      <c r="AU1421" s="24"/>
      <c r="AV1421" s="24"/>
      <c r="AW1421" s="24"/>
      <c r="AX1421" s="24"/>
      <c r="AY1421" s="24"/>
      <c r="AZ1421" s="24"/>
      <c r="BA1421" s="24"/>
      <c r="BB1421" s="24"/>
      <c r="BC1421" s="24"/>
      <c r="BD1421" s="24"/>
      <c r="BE1421" s="24"/>
      <c r="BF1421" s="24"/>
      <c r="BG1421" s="24"/>
      <c r="BH1421" s="24"/>
      <c r="BI1421" s="24"/>
      <c r="BJ1421" s="24"/>
      <c r="BK1421" s="24"/>
      <c r="BL1421" s="24"/>
      <c r="BM1421" s="24"/>
      <c r="BN1421" s="24"/>
      <c r="BO1421" s="24"/>
      <c r="BP1421" s="24"/>
      <c r="BQ1421" s="24"/>
      <c r="BR1421" s="24"/>
      <c r="BS1421" s="24"/>
      <c r="BT1421" s="24"/>
      <c r="BU1421" s="24"/>
      <c r="BV1421" s="24"/>
      <c r="BW1421" s="24"/>
      <c r="BX1421" s="24"/>
      <c r="BY1421" s="24"/>
      <c r="BZ1421" s="24"/>
      <c r="CA1421" s="24"/>
      <c r="CB1421" s="24"/>
      <c r="CC1421" s="24"/>
      <c r="CD1421" s="24"/>
      <c r="CE1421" s="24"/>
      <c r="CF1421" s="24"/>
    </row>
    <row r="1422" spans="47:84" x14ac:dyDescent="0.15">
      <c r="AU1422" s="24"/>
      <c r="AV1422" s="24"/>
      <c r="AW1422" s="24"/>
      <c r="AX1422" s="24"/>
      <c r="AY1422" s="24"/>
      <c r="AZ1422" s="24"/>
      <c r="BA1422" s="24"/>
      <c r="BB1422" s="24"/>
      <c r="BC1422" s="24"/>
      <c r="BD1422" s="24"/>
      <c r="BE1422" s="24"/>
      <c r="BF1422" s="24"/>
      <c r="BG1422" s="24"/>
      <c r="BH1422" s="24"/>
      <c r="BI1422" s="24"/>
      <c r="BJ1422" s="24"/>
      <c r="BK1422" s="24"/>
      <c r="BL1422" s="24"/>
      <c r="BM1422" s="24"/>
      <c r="BN1422" s="24"/>
      <c r="BO1422" s="24"/>
      <c r="BP1422" s="24"/>
      <c r="BQ1422" s="24"/>
      <c r="BR1422" s="24"/>
      <c r="BS1422" s="24"/>
      <c r="BT1422" s="24"/>
      <c r="BU1422" s="24"/>
      <c r="BV1422" s="24"/>
      <c r="BW1422" s="24"/>
      <c r="BX1422" s="24"/>
      <c r="BY1422" s="24"/>
      <c r="BZ1422" s="24"/>
      <c r="CA1422" s="24"/>
      <c r="CB1422" s="24"/>
      <c r="CC1422" s="24"/>
      <c r="CD1422" s="24"/>
      <c r="CE1422" s="24"/>
      <c r="CF1422" s="24"/>
    </row>
    <row r="1423" spans="47:84" x14ac:dyDescent="0.15">
      <c r="AU1423" s="24"/>
      <c r="AV1423" s="24"/>
      <c r="AW1423" s="24"/>
      <c r="AX1423" s="24"/>
      <c r="AY1423" s="24"/>
      <c r="AZ1423" s="24"/>
      <c r="BA1423" s="24"/>
      <c r="BB1423" s="24"/>
      <c r="BC1423" s="24"/>
      <c r="BD1423" s="24"/>
      <c r="BE1423" s="24"/>
      <c r="BF1423" s="24"/>
      <c r="BG1423" s="24"/>
      <c r="BH1423" s="24"/>
      <c r="BI1423" s="24"/>
      <c r="BJ1423" s="24"/>
      <c r="BK1423" s="24"/>
      <c r="BL1423" s="24"/>
      <c r="BM1423" s="24"/>
      <c r="BN1423" s="24"/>
      <c r="BO1423" s="24"/>
      <c r="BP1423" s="24"/>
      <c r="BQ1423" s="24"/>
      <c r="BR1423" s="24"/>
      <c r="BS1423" s="24"/>
      <c r="BT1423" s="24"/>
      <c r="BU1423" s="24"/>
      <c r="BV1423" s="24"/>
      <c r="BW1423" s="24"/>
      <c r="BX1423" s="24"/>
      <c r="BY1423" s="24"/>
      <c r="BZ1423" s="24"/>
      <c r="CA1423" s="24"/>
      <c r="CB1423" s="24"/>
      <c r="CC1423" s="24"/>
      <c r="CD1423" s="24"/>
      <c r="CE1423" s="24"/>
      <c r="CF1423" s="24"/>
    </row>
    <row r="1424" spans="47:84" x14ac:dyDescent="0.15">
      <c r="AU1424" s="24"/>
      <c r="AV1424" s="24"/>
      <c r="AW1424" s="24"/>
      <c r="AX1424" s="24"/>
      <c r="AY1424" s="24"/>
      <c r="AZ1424" s="24"/>
      <c r="BA1424" s="24"/>
      <c r="BB1424" s="24"/>
      <c r="BC1424" s="24"/>
      <c r="BD1424" s="24"/>
      <c r="BE1424" s="24"/>
      <c r="BF1424" s="24"/>
      <c r="BG1424" s="24"/>
      <c r="BH1424" s="24"/>
      <c r="BI1424" s="24"/>
      <c r="BJ1424" s="24"/>
      <c r="BK1424" s="24"/>
      <c r="BL1424" s="24"/>
      <c r="BM1424" s="24"/>
      <c r="BN1424" s="24"/>
      <c r="BO1424" s="24"/>
      <c r="BP1424" s="24"/>
      <c r="BQ1424" s="24"/>
      <c r="BR1424" s="24"/>
      <c r="BS1424" s="24"/>
      <c r="BT1424" s="24"/>
      <c r="BU1424" s="24"/>
      <c r="BV1424" s="24"/>
      <c r="BW1424" s="24"/>
      <c r="BX1424" s="24"/>
      <c r="BY1424" s="24"/>
      <c r="BZ1424" s="24"/>
      <c r="CA1424" s="24"/>
      <c r="CB1424" s="24"/>
      <c r="CC1424" s="24"/>
      <c r="CD1424" s="24"/>
      <c r="CE1424" s="24"/>
      <c r="CF1424" s="24"/>
    </row>
    <row r="1425" spans="47:84" x14ac:dyDescent="0.15">
      <c r="AU1425" s="24"/>
      <c r="AV1425" s="24"/>
      <c r="AW1425" s="24"/>
      <c r="AX1425" s="24"/>
      <c r="AY1425" s="24"/>
      <c r="AZ1425" s="24"/>
      <c r="BA1425" s="24"/>
      <c r="BB1425" s="24"/>
      <c r="BC1425" s="24"/>
      <c r="BD1425" s="24"/>
      <c r="BE1425" s="24"/>
      <c r="BF1425" s="24"/>
      <c r="BG1425" s="24"/>
      <c r="BH1425" s="24"/>
      <c r="BI1425" s="24"/>
      <c r="BJ1425" s="24"/>
      <c r="BK1425" s="24"/>
      <c r="BL1425" s="24"/>
      <c r="BM1425" s="24"/>
      <c r="BN1425" s="24"/>
      <c r="BO1425" s="24"/>
      <c r="BP1425" s="24"/>
      <c r="BQ1425" s="24"/>
      <c r="BR1425" s="24"/>
      <c r="BS1425" s="24"/>
      <c r="BT1425" s="24"/>
      <c r="BU1425" s="24"/>
      <c r="BV1425" s="24"/>
      <c r="BW1425" s="24"/>
      <c r="BX1425" s="24"/>
      <c r="BY1425" s="24"/>
      <c r="BZ1425" s="24"/>
      <c r="CA1425" s="24"/>
      <c r="CB1425" s="24"/>
      <c r="CC1425" s="24"/>
      <c r="CD1425" s="24"/>
      <c r="CE1425" s="24"/>
      <c r="CF1425" s="24"/>
    </row>
    <row r="1426" spans="47:84" x14ac:dyDescent="0.15">
      <c r="AU1426" s="24"/>
      <c r="AV1426" s="24"/>
      <c r="AW1426" s="24"/>
      <c r="AX1426" s="24"/>
      <c r="AY1426" s="24"/>
      <c r="AZ1426" s="24"/>
      <c r="BA1426" s="24"/>
      <c r="BB1426" s="24"/>
      <c r="BC1426" s="24"/>
      <c r="BD1426" s="24"/>
      <c r="BE1426" s="24"/>
      <c r="BF1426" s="24"/>
      <c r="BG1426" s="24"/>
      <c r="BH1426" s="24"/>
      <c r="BI1426" s="24"/>
      <c r="BJ1426" s="24"/>
      <c r="BK1426" s="24"/>
      <c r="BL1426" s="24"/>
      <c r="BM1426" s="24"/>
      <c r="BN1426" s="24"/>
      <c r="BO1426" s="24"/>
      <c r="BP1426" s="24"/>
      <c r="BQ1426" s="24"/>
      <c r="BR1426" s="24"/>
      <c r="BS1426" s="24"/>
      <c r="BT1426" s="24"/>
      <c r="BU1426" s="24"/>
      <c r="BV1426" s="24"/>
      <c r="BW1426" s="24"/>
      <c r="BX1426" s="24"/>
      <c r="BY1426" s="24"/>
      <c r="BZ1426" s="24"/>
      <c r="CA1426" s="24"/>
      <c r="CB1426" s="24"/>
      <c r="CC1426" s="24"/>
      <c r="CD1426" s="24"/>
      <c r="CE1426" s="24"/>
      <c r="CF1426" s="24"/>
    </row>
    <row r="1427" spans="47:84" x14ac:dyDescent="0.15">
      <c r="AU1427" s="24"/>
      <c r="AV1427" s="24"/>
      <c r="AW1427" s="24"/>
      <c r="AX1427" s="24"/>
      <c r="AY1427" s="24"/>
      <c r="AZ1427" s="24"/>
      <c r="BA1427" s="24"/>
      <c r="BB1427" s="24"/>
      <c r="BC1427" s="24"/>
      <c r="BD1427" s="24"/>
      <c r="BE1427" s="24"/>
      <c r="BF1427" s="24"/>
      <c r="BG1427" s="24"/>
      <c r="BH1427" s="24"/>
      <c r="BI1427" s="24"/>
      <c r="BJ1427" s="24"/>
      <c r="BK1427" s="24"/>
      <c r="BL1427" s="24"/>
      <c r="BM1427" s="24"/>
      <c r="BN1427" s="24"/>
      <c r="BO1427" s="24"/>
      <c r="BP1427" s="24"/>
      <c r="BQ1427" s="24"/>
      <c r="BR1427" s="24"/>
      <c r="BS1427" s="24"/>
      <c r="BT1427" s="24"/>
      <c r="BU1427" s="24"/>
      <c r="BV1427" s="24"/>
      <c r="BW1427" s="24"/>
      <c r="BX1427" s="24"/>
      <c r="BY1427" s="24"/>
      <c r="BZ1427" s="24"/>
      <c r="CA1427" s="24"/>
      <c r="CB1427" s="24"/>
      <c r="CC1427" s="24"/>
      <c r="CD1427" s="24"/>
      <c r="CE1427" s="24"/>
      <c r="CF1427" s="24"/>
    </row>
    <row r="1428" spans="47:84" x14ac:dyDescent="0.15">
      <c r="AU1428" s="24"/>
      <c r="AV1428" s="24"/>
      <c r="AW1428" s="24"/>
      <c r="AX1428" s="24"/>
      <c r="AY1428" s="24"/>
      <c r="AZ1428" s="24"/>
      <c r="BA1428" s="24"/>
      <c r="BB1428" s="24"/>
      <c r="BC1428" s="24"/>
      <c r="BD1428" s="24"/>
      <c r="BE1428" s="24"/>
      <c r="BF1428" s="24"/>
      <c r="BG1428" s="24"/>
      <c r="BH1428" s="24"/>
      <c r="BI1428" s="24"/>
      <c r="BJ1428" s="24"/>
      <c r="BK1428" s="24"/>
      <c r="BL1428" s="24"/>
      <c r="BM1428" s="24"/>
      <c r="BN1428" s="24"/>
      <c r="BO1428" s="24"/>
      <c r="BP1428" s="24"/>
      <c r="BQ1428" s="24"/>
      <c r="BR1428" s="24"/>
      <c r="BS1428" s="24"/>
      <c r="BT1428" s="24"/>
      <c r="BU1428" s="24"/>
      <c r="BV1428" s="24"/>
      <c r="BW1428" s="24"/>
      <c r="BX1428" s="24"/>
      <c r="BY1428" s="24"/>
      <c r="BZ1428" s="24"/>
      <c r="CA1428" s="24"/>
      <c r="CB1428" s="24"/>
      <c r="CC1428" s="24"/>
      <c r="CD1428" s="24"/>
      <c r="CE1428" s="24"/>
      <c r="CF1428" s="24"/>
    </row>
    <row r="1429" spans="47:84" x14ac:dyDescent="0.15">
      <c r="AU1429" s="24"/>
      <c r="AV1429" s="24"/>
      <c r="AW1429" s="24"/>
      <c r="AX1429" s="24"/>
      <c r="AY1429" s="24"/>
      <c r="AZ1429" s="24"/>
      <c r="BA1429" s="24"/>
      <c r="BB1429" s="24"/>
      <c r="BC1429" s="24"/>
      <c r="BD1429" s="24"/>
      <c r="BE1429" s="24"/>
      <c r="BF1429" s="24"/>
      <c r="BG1429" s="24"/>
      <c r="BH1429" s="24"/>
      <c r="BI1429" s="24"/>
      <c r="BJ1429" s="24"/>
      <c r="BK1429" s="24"/>
      <c r="BL1429" s="24"/>
      <c r="BM1429" s="24"/>
      <c r="BN1429" s="24"/>
      <c r="BO1429" s="24"/>
      <c r="BP1429" s="24"/>
      <c r="BQ1429" s="24"/>
      <c r="BR1429" s="24"/>
      <c r="BS1429" s="24"/>
      <c r="BT1429" s="24"/>
      <c r="BU1429" s="24"/>
      <c r="BV1429" s="24"/>
      <c r="BW1429" s="24"/>
      <c r="BX1429" s="24"/>
      <c r="BY1429" s="24"/>
      <c r="BZ1429" s="24"/>
      <c r="CA1429" s="24"/>
      <c r="CB1429" s="24"/>
      <c r="CC1429" s="24"/>
      <c r="CD1429" s="24"/>
      <c r="CE1429" s="24"/>
      <c r="CF1429" s="24"/>
    </row>
    <row r="1430" spans="47:84" x14ac:dyDescent="0.15">
      <c r="AU1430" s="24"/>
      <c r="AV1430" s="24"/>
      <c r="AW1430" s="24"/>
      <c r="AX1430" s="24"/>
      <c r="AY1430" s="24"/>
      <c r="AZ1430" s="24"/>
      <c r="BA1430" s="24"/>
      <c r="BB1430" s="24"/>
      <c r="BC1430" s="24"/>
      <c r="BD1430" s="24"/>
      <c r="BE1430" s="24"/>
      <c r="BF1430" s="24"/>
      <c r="BG1430" s="24"/>
      <c r="BH1430" s="24"/>
      <c r="BI1430" s="24"/>
      <c r="BJ1430" s="24"/>
      <c r="BK1430" s="24"/>
      <c r="BL1430" s="24"/>
      <c r="BM1430" s="24"/>
      <c r="BN1430" s="24"/>
      <c r="BO1430" s="24"/>
      <c r="BP1430" s="24"/>
      <c r="BQ1430" s="24"/>
      <c r="BR1430" s="24"/>
      <c r="BS1430" s="24"/>
      <c r="BT1430" s="24"/>
      <c r="BU1430" s="24"/>
      <c r="BV1430" s="24"/>
      <c r="BW1430" s="24"/>
      <c r="BX1430" s="24"/>
      <c r="BY1430" s="24"/>
      <c r="BZ1430" s="24"/>
      <c r="CA1430" s="24"/>
      <c r="CB1430" s="24"/>
      <c r="CC1430" s="24"/>
      <c r="CD1430" s="24"/>
      <c r="CE1430" s="24"/>
      <c r="CF1430" s="24"/>
    </row>
    <row r="1431" spans="47:84" x14ac:dyDescent="0.15">
      <c r="AU1431" s="24"/>
      <c r="AV1431" s="24"/>
      <c r="AW1431" s="24"/>
      <c r="AX1431" s="24"/>
      <c r="AY1431" s="24"/>
      <c r="AZ1431" s="24"/>
      <c r="BA1431" s="24"/>
      <c r="BB1431" s="24"/>
      <c r="BC1431" s="24"/>
      <c r="BD1431" s="24"/>
      <c r="BE1431" s="24"/>
      <c r="BF1431" s="24"/>
      <c r="BG1431" s="24"/>
      <c r="BH1431" s="24"/>
      <c r="BI1431" s="24"/>
      <c r="BJ1431" s="24"/>
      <c r="BK1431" s="24"/>
      <c r="BL1431" s="24"/>
      <c r="BM1431" s="24"/>
      <c r="BN1431" s="24"/>
      <c r="BO1431" s="24"/>
      <c r="BP1431" s="24"/>
      <c r="BQ1431" s="24"/>
      <c r="BR1431" s="24"/>
      <c r="BS1431" s="24"/>
      <c r="BT1431" s="24"/>
      <c r="BU1431" s="24"/>
      <c r="BV1431" s="24"/>
      <c r="BW1431" s="24"/>
      <c r="BX1431" s="24"/>
      <c r="BY1431" s="24"/>
      <c r="BZ1431" s="24"/>
      <c r="CA1431" s="24"/>
      <c r="CB1431" s="24"/>
      <c r="CC1431" s="24"/>
      <c r="CD1431" s="24"/>
      <c r="CE1431" s="24"/>
      <c r="CF1431" s="24"/>
    </row>
    <row r="1432" spans="47:84" x14ac:dyDescent="0.15">
      <c r="AU1432" s="24"/>
      <c r="AV1432" s="24"/>
      <c r="AW1432" s="24"/>
      <c r="AX1432" s="24"/>
      <c r="AY1432" s="24"/>
      <c r="AZ1432" s="24"/>
      <c r="BA1432" s="24"/>
      <c r="BB1432" s="24"/>
      <c r="BC1432" s="24"/>
      <c r="BD1432" s="24"/>
      <c r="BE1432" s="24"/>
      <c r="BF1432" s="24"/>
      <c r="BG1432" s="24"/>
      <c r="BH1432" s="24"/>
      <c r="BI1432" s="24"/>
      <c r="BJ1432" s="24"/>
      <c r="BK1432" s="24"/>
      <c r="BL1432" s="24"/>
      <c r="BM1432" s="24"/>
      <c r="BN1432" s="24"/>
      <c r="BO1432" s="24"/>
      <c r="BP1432" s="24"/>
      <c r="BQ1432" s="24"/>
      <c r="BR1432" s="24"/>
      <c r="BS1432" s="24"/>
      <c r="BT1432" s="24"/>
      <c r="BU1432" s="24"/>
      <c r="BV1432" s="24"/>
      <c r="BW1432" s="24"/>
      <c r="BX1432" s="24"/>
      <c r="BY1432" s="24"/>
      <c r="BZ1432" s="24"/>
      <c r="CA1432" s="24"/>
      <c r="CB1432" s="24"/>
      <c r="CC1432" s="24"/>
      <c r="CD1432" s="24"/>
      <c r="CE1432" s="24"/>
      <c r="CF1432" s="24"/>
    </row>
    <row r="1433" spans="47:84" x14ac:dyDescent="0.15">
      <c r="AU1433" s="24"/>
      <c r="AV1433" s="24"/>
      <c r="AW1433" s="24"/>
      <c r="AX1433" s="24"/>
      <c r="AY1433" s="24"/>
      <c r="AZ1433" s="24"/>
      <c r="BA1433" s="24"/>
      <c r="BB1433" s="24"/>
      <c r="BC1433" s="24"/>
      <c r="BD1433" s="24"/>
      <c r="BE1433" s="24"/>
      <c r="BF1433" s="24"/>
      <c r="BG1433" s="24"/>
      <c r="BH1433" s="24"/>
      <c r="BI1433" s="24"/>
      <c r="BJ1433" s="24"/>
      <c r="BK1433" s="24"/>
      <c r="BL1433" s="24"/>
      <c r="BM1433" s="24"/>
      <c r="BN1433" s="24"/>
      <c r="BO1433" s="24"/>
      <c r="BP1433" s="24"/>
      <c r="BQ1433" s="24"/>
      <c r="BR1433" s="24"/>
      <c r="BS1433" s="24"/>
      <c r="BT1433" s="24"/>
      <c r="BU1433" s="24"/>
      <c r="BV1433" s="24"/>
      <c r="BW1433" s="24"/>
      <c r="BX1433" s="24"/>
      <c r="BY1433" s="24"/>
      <c r="BZ1433" s="24"/>
      <c r="CA1433" s="24"/>
      <c r="CB1433" s="24"/>
      <c r="CC1433" s="24"/>
      <c r="CD1433" s="24"/>
      <c r="CE1433" s="24"/>
      <c r="CF1433" s="24"/>
    </row>
    <row r="1434" spans="47:84" x14ac:dyDescent="0.15">
      <c r="AU1434" s="24"/>
      <c r="AV1434" s="24"/>
      <c r="AW1434" s="24"/>
      <c r="AX1434" s="24"/>
      <c r="AY1434" s="24"/>
      <c r="AZ1434" s="24"/>
      <c r="BA1434" s="24"/>
      <c r="BB1434" s="24"/>
      <c r="BC1434" s="24"/>
      <c r="BD1434" s="24"/>
      <c r="BE1434" s="24"/>
      <c r="BF1434" s="24"/>
      <c r="BG1434" s="24"/>
      <c r="BH1434" s="24"/>
      <c r="BI1434" s="24"/>
      <c r="BJ1434" s="24"/>
      <c r="BK1434" s="24"/>
      <c r="BL1434" s="24"/>
      <c r="BM1434" s="24"/>
      <c r="BN1434" s="24"/>
      <c r="BO1434" s="24"/>
      <c r="BP1434" s="24"/>
      <c r="BQ1434" s="24"/>
      <c r="BR1434" s="24"/>
      <c r="BS1434" s="24"/>
      <c r="BT1434" s="24"/>
      <c r="BU1434" s="24"/>
      <c r="BV1434" s="24"/>
      <c r="BW1434" s="24"/>
      <c r="BX1434" s="24"/>
      <c r="BY1434" s="24"/>
      <c r="BZ1434" s="24"/>
      <c r="CA1434" s="24"/>
      <c r="CB1434" s="24"/>
      <c r="CC1434" s="24"/>
      <c r="CD1434" s="24"/>
      <c r="CE1434" s="24"/>
      <c r="CF1434" s="24"/>
    </row>
    <row r="1435" spans="47:84" x14ac:dyDescent="0.15">
      <c r="AU1435" s="24"/>
      <c r="AV1435" s="24"/>
      <c r="AW1435" s="24"/>
      <c r="AX1435" s="24"/>
      <c r="AY1435" s="24"/>
      <c r="AZ1435" s="24"/>
      <c r="BA1435" s="24"/>
      <c r="BB1435" s="24"/>
      <c r="BC1435" s="24"/>
      <c r="BD1435" s="24"/>
      <c r="BE1435" s="24"/>
      <c r="BF1435" s="24"/>
      <c r="BG1435" s="24"/>
      <c r="BH1435" s="24"/>
      <c r="BI1435" s="24"/>
      <c r="BJ1435" s="24"/>
      <c r="BK1435" s="24"/>
      <c r="BL1435" s="24"/>
      <c r="BM1435" s="24"/>
      <c r="BN1435" s="24"/>
      <c r="BO1435" s="24"/>
      <c r="BP1435" s="24"/>
      <c r="BQ1435" s="24"/>
      <c r="BR1435" s="24"/>
      <c r="BS1435" s="24"/>
      <c r="BT1435" s="24"/>
      <c r="BU1435" s="24"/>
      <c r="BV1435" s="24"/>
      <c r="BW1435" s="24"/>
      <c r="BX1435" s="24"/>
      <c r="BY1435" s="24"/>
      <c r="BZ1435" s="24"/>
      <c r="CA1435" s="24"/>
      <c r="CB1435" s="24"/>
      <c r="CC1435" s="24"/>
      <c r="CD1435" s="24"/>
      <c r="CE1435" s="24"/>
      <c r="CF1435" s="24"/>
    </row>
    <row r="1436" spans="47:84" x14ac:dyDescent="0.15">
      <c r="AU1436" s="24"/>
      <c r="AV1436" s="24"/>
      <c r="AW1436" s="24"/>
      <c r="AX1436" s="24"/>
      <c r="AY1436" s="24"/>
      <c r="AZ1436" s="24"/>
      <c r="BA1436" s="24"/>
      <c r="BB1436" s="24"/>
      <c r="BC1436" s="24"/>
      <c r="BD1436" s="24"/>
      <c r="BE1436" s="24"/>
      <c r="BF1436" s="24"/>
      <c r="BG1436" s="24"/>
      <c r="BH1436" s="24"/>
      <c r="BI1436" s="24"/>
      <c r="BJ1436" s="24"/>
      <c r="BK1436" s="24"/>
      <c r="BL1436" s="24"/>
      <c r="BM1436" s="24"/>
      <c r="BN1436" s="24"/>
      <c r="BO1436" s="24"/>
      <c r="BP1436" s="24"/>
      <c r="BQ1436" s="24"/>
      <c r="BR1436" s="24"/>
      <c r="BS1436" s="24"/>
      <c r="BT1436" s="24"/>
      <c r="BU1436" s="24"/>
      <c r="BV1436" s="24"/>
      <c r="BW1436" s="24"/>
      <c r="BX1436" s="24"/>
      <c r="BY1436" s="24"/>
      <c r="BZ1436" s="24"/>
      <c r="CA1436" s="24"/>
      <c r="CB1436" s="24"/>
      <c r="CC1436" s="24"/>
      <c r="CD1436" s="24"/>
      <c r="CE1436" s="24"/>
      <c r="CF1436" s="24"/>
    </row>
    <row r="1437" spans="47:84" x14ac:dyDescent="0.15">
      <c r="AU1437" s="24"/>
      <c r="AV1437" s="24"/>
      <c r="AW1437" s="24"/>
      <c r="AX1437" s="24"/>
      <c r="AY1437" s="24"/>
      <c r="AZ1437" s="24"/>
      <c r="BA1437" s="24"/>
      <c r="BB1437" s="24"/>
      <c r="BC1437" s="24"/>
      <c r="BD1437" s="24"/>
      <c r="BE1437" s="24"/>
      <c r="BF1437" s="24"/>
      <c r="BG1437" s="24"/>
      <c r="BH1437" s="24"/>
      <c r="BI1437" s="24"/>
      <c r="BJ1437" s="24"/>
      <c r="BK1437" s="24"/>
      <c r="BL1437" s="24"/>
      <c r="BM1437" s="24"/>
      <c r="BN1437" s="24"/>
      <c r="BO1437" s="24"/>
      <c r="BP1437" s="24"/>
      <c r="BQ1437" s="24"/>
      <c r="BR1437" s="24"/>
      <c r="BS1437" s="24"/>
      <c r="BT1437" s="24"/>
      <c r="BU1437" s="24"/>
      <c r="BV1437" s="24"/>
      <c r="BW1437" s="24"/>
      <c r="BX1437" s="24"/>
      <c r="BY1437" s="24"/>
      <c r="BZ1437" s="24"/>
      <c r="CA1437" s="24"/>
      <c r="CB1437" s="24"/>
      <c r="CC1437" s="24"/>
      <c r="CD1437" s="24"/>
      <c r="CE1437" s="24"/>
      <c r="CF1437" s="24"/>
    </row>
    <row r="1438" spans="47:84" x14ac:dyDescent="0.15">
      <c r="AU1438" s="24"/>
      <c r="AV1438" s="24"/>
      <c r="AW1438" s="24"/>
      <c r="AX1438" s="24"/>
      <c r="AY1438" s="24"/>
      <c r="AZ1438" s="24"/>
      <c r="BA1438" s="24"/>
      <c r="BB1438" s="24"/>
      <c r="BC1438" s="24"/>
      <c r="BD1438" s="24"/>
      <c r="BE1438" s="24"/>
      <c r="BF1438" s="24"/>
      <c r="BG1438" s="24"/>
      <c r="BH1438" s="24"/>
      <c r="BI1438" s="24"/>
      <c r="BJ1438" s="24"/>
      <c r="BK1438" s="24"/>
      <c r="BL1438" s="24"/>
      <c r="BM1438" s="24"/>
      <c r="BN1438" s="24"/>
      <c r="BO1438" s="24"/>
      <c r="BP1438" s="24"/>
      <c r="BQ1438" s="24"/>
      <c r="BR1438" s="24"/>
      <c r="BS1438" s="24"/>
      <c r="BT1438" s="24"/>
      <c r="BU1438" s="24"/>
      <c r="BV1438" s="24"/>
      <c r="BW1438" s="24"/>
      <c r="BX1438" s="24"/>
      <c r="BY1438" s="24"/>
      <c r="BZ1438" s="24"/>
      <c r="CA1438" s="24"/>
      <c r="CB1438" s="24"/>
      <c r="CC1438" s="24"/>
      <c r="CD1438" s="24"/>
      <c r="CE1438" s="24"/>
      <c r="CF1438" s="24"/>
    </row>
    <row r="1439" spans="47:84" x14ac:dyDescent="0.15">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c r="CF1439" s="24"/>
    </row>
    <row r="1440" spans="47:84" x14ac:dyDescent="0.15">
      <c r="AU1440" s="24"/>
      <c r="AV1440" s="24"/>
      <c r="AW1440" s="24"/>
      <c r="AX1440" s="24"/>
      <c r="AY1440" s="24"/>
      <c r="AZ1440" s="24"/>
      <c r="BA1440" s="24"/>
      <c r="BB1440" s="24"/>
      <c r="BC1440" s="24"/>
      <c r="BD1440" s="24"/>
      <c r="BE1440" s="24"/>
      <c r="BF1440" s="24"/>
      <c r="BG1440" s="24"/>
      <c r="BH1440" s="24"/>
      <c r="BI1440" s="24"/>
      <c r="BJ1440" s="24"/>
      <c r="BK1440" s="24"/>
      <c r="BL1440" s="24"/>
      <c r="BM1440" s="24"/>
      <c r="BN1440" s="24"/>
      <c r="BO1440" s="24"/>
      <c r="BP1440" s="24"/>
      <c r="BQ1440" s="24"/>
      <c r="BR1440" s="24"/>
      <c r="BS1440" s="24"/>
      <c r="BT1440" s="24"/>
      <c r="BU1440" s="24"/>
      <c r="BV1440" s="24"/>
      <c r="BW1440" s="24"/>
      <c r="BX1440" s="24"/>
      <c r="BY1440" s="24"/>
      <c r="BZ1440" s="24"/>
      <c r="CA1440" s="24"/>
      <c r="CB1440" s="24"/>
      <c r="CC1440" s="24"/>
      <c r="CD1440" s="24"/>
      <c r="CE1440" s="24"/>
      <c r="CF1440" s="24"/>
    </row>
    <row r="1441" spans="47:84" x14ac:dyDescent="0.15">
      <c r="AU1441" s="24"/>
      <c r="AV1441" s="24"/>
      <c r="AW1441" s="24"/>
      <c r="AX1441" s="24"/>
      <c r="AY1441" s="24"/>
      <c r="AZ1441" s="24"/>
      <c r="BA1441" s="24"/>
      <c r="BB1441" s="24"/>
      <c r="BC1441" s="24"/>
      <c r="BD1441" s="24"/>
      <c r="BE1441" s="24"/>
      <c r="BF1441" s="24"/>
      <c r="BG1441" s="24"/>
      <c r="BH1441" s="24"/>
      <c r="BI1441" s="24"/>
      <c r="BJ1441" s="24"/>
      <c r="BK1441" s="24"/>
      <c r="BL1441" s="24"/>
      <c r="BM1441" s="24"/>
      <c r="BN1441" s="24"/>
      <c r="BO1441" s="24"/>
      <c r="BP1441" s="24"/>
      <c r="BQ1441" s="24"/>
      <c r="BR1441" s="24"/>
      <c r="BS1441" s="24"/>
      <c r="BT1441" s="24"/>
      <c r="BU1441" s="24"/>
      <c r="BV1441" s="24"/>
      <c r="BW1441" s="24"/>
      <c r="BX1441" s="24"/>
      <c r="BY1441" s="24"/>
      <c r="BZ1441" s="24"/>
      <c r="CA1441" s="24"/>
      <c r="CB1441" s="24"/>
      <c r="CC1441" s="24"/>
      <c r="CD1441" s="24"/>
      <c r="CE1441" s="24"/>
      <c r="CF1441" s="24"/>
    </row>
    <row r="1442" spans="47:84" x14ac:dyDescent="0.15">
      <c r="AU1442" s="24"/>
      <c r="AV1442" s="24"/>
      <c r="AW1442" s="24"/>
      <c r="AX1442" s="24"/>
      <c r="AY1442" s="24"/>
      <c r="AZ1442" s="24"/>
      <c r="BA1442" s="24"/>
      <c r="BB1442" s="24"/>
      <c r="BC1442" s="24"/>
      <c r="BD1442" s="24"/>
      <c r="BE1442" s="24"/>
      <c r="BF1442" s="24"/>
      <c r="BG1442" s="24"/>
      <c r="BH1442" s="24"/>
      <c r="BI1442" s="24"/>
      <c r="BJ1442" s="24"/>
      <c r="BK1442" s="24"/>
      <c r="BL1442" s="24"/>
      <c r="BM1442" s="24"/>
      <c r="BN1442" s="24"/>
      <c r="BO1442" s="24"/>
      <c r="BP1442" s="24"/>
      <c r="BQ1442" s="24"/>
      <c r="BR1442" s="24"/>
      <c r="BS1442" s="24"/>
      <c r="BT1442" s="24"/>
      <c r="BU1442" s="24"/>
      <c r="BV1442" s="24"/>
      <c r="BW1442" s="24"/>
      <c r="BX1442" s="24"/>
      <c r="BY1442" s="24"/>
      <c r="BZ1442" s="24"/>
      <c r="CA1442" s="24"/>
      <c r="CB1442" s="24"/>
      <c r="CC1442" s="24"/>
      <c r="CD1442" s="24"/>
      <c r="CE1442" s="24"/>
      <c r="CF1442" s="24"/>
    </row>
    <row r="1443" spans="47:84" x14ac:dyDescent="0.15">
      <c r="AU1443" s="24"/>
      <c r="AV1443" s="24"/>
      <c r="AW1443" s="24"/>
      <c r="AX1443" s="24"/>
      <c r="AY1443" s="24"/>
      <c r="AZ1443" s="24"/>
      <c r="BA1443" s="24"/>
      <c r="BB1443" s="24"/>
      <c r="BC1443" s="24"/>
      <c r="BD1443" s="24"/>
      <c r="BE1443" s="24"/>
      <c r="BF1443" s="24"/>
      <c r="BG1443" s="24"/>
      <c r="BH1443" s="24"/>
      <c r="BI1443" s="24"/>
      <c r="BJ1443" s="24"/>
      <c r="BK1443" s="24"/>
      <c r="BL1443" s="24"/>
      <c r="BM1443" s="24"/>
      <c r="BN1443" s="24"/>
      <c r="BO1443" s="24"/>
      <c r="BP1443" s="24"/>
      <c r="BQ1443" s="24"/>
      <c r="BR1443" s="24"/>
      <c r="BS1443" s="24"/>
      <c r="BT1443" s="24"/>
      <c r="BU1443" s="24"/>
      <c r="BV1443" s="24"/>
      <c r="BW1443" s="24"/>
      <c r="BX1443" s="24"/>
      <c r="BY1443" s="24"/>
      <c r="BZ1443" s="24"/>
      <c r="CA1443" s="24"/>
      <c r="CB1443" s="24"/>
      <c r="CC1443" s="24"/>
      <c r="CD1443" s="24"/>
      <c r="CE1443" s="24"/>
      <c r="CF1443" s="24"/>
    </row>
    <row r="1444" spans="47:84" x14ac:dyDescent="0.15">
      <c r="AU1444" s="24"/>
      <c r="AV1444" s="24"/>
      <c r="AW1444" s="24"/>
      <c r="AX1444" s="24"/>
      <c r="AY1444" s="24"/>
      <c r="AZ1444" s="24"/>
      <c r="BA1444" s="24"/>
      <c r="BB1444" s="24"/>
      <c r="BC1444" s="24"/>
      <c r="BD1444" s="24"/>
      <c r="BE1444" s="24"/>
      <c r="BF1444" s="24"/>
      <c r="BG1444" s="24"/>
      <c r="BH1444" s="24"/>
      <c r="BI1444" s="24"/>
      <c r="BJ1444" s="24"/>
      <c r="BK1444" s="24"/>
      <c r="BL1444" s="24"/>
      <c r="BM1444" s="24"/>
      <c r="BN1444" s="24"/>
      <c r="BO1444" s="24"/>
      <c r="BP1444" s="24"/>
      <c r="BQ1444" s="24"/>
      <c r="BR1444" s="24"/>
      <c r="BS1444" s="24"/>
      <c r="BT1444" s="24"/>
      <c r="BU1444" s="24"/>
      <c r="BV1444" s="24"/>
      <c r="BW1444" s="24"/>
      <c r="BX1444" s="24"/>
      <c r="BY1444" s="24"/>
      <c r="BZ1444" s="24"/>
      <c r="CA1444" s="24"/>
      <c r="CB1444" s="24"/>
      <c r="CC1444" s="24"/>
      <c r="CD1444" s="24"/>
      <c r="CE1444" s="24"/>
      <c r="CF1444" s="24"/>
    </row>
    <row r="1445" spans="47:84" x14ac:dyDescent="0.15">
      <c r="AU1445" s="24"/>
      <c r="AV1445" s="24"/>
      <c r="AW1445" s="24"/>
      <c r="AX1445" s="24"/>
      <c r="AY1445" s="24"/>
      <c r="AZ1445" s="24"/>
      <c r="BA1445" s="24"/>
      <c r="BB1445" s="24"/>
      <c r="BC1445" s="24"/>
      <c r="BD1445" s="24"/>
      <c r="BE1445" s="24"/>
      <c r="BF1445" s="24"/>
      <c r="BG1445" s="24"/>
      <c r="BH1445" s="24"/>
      <c r="BI1445" s="24"/>
      <c r="BJ1445" s="24"/>
      <c r="BK1445" s="24"/>
      <c r="BL1445" s="24"/>
      <c r="BM1445" s="24"/>
      <c r="BN1445" s="24"/>
      <c r="BO1445" s="24"/>
      <c r="BP1445" s="24"/>
      <c r="BQ1445" s="24"/>
      <c r="BR1445" s="24"/>
      <c r="BS1445" s="24"/>
      <c r="BT1445" s="24"/>
      <c r="BU1445" s="24"/>
      <c r="BV1445" s="24"/>
      <c r="BW1445" s="24"/>
      <c r="BX1445" s="24"/>
      <c r="BY1445" s="24"/>
      <c r="BZ1445" s="24"/>
      <c r="CA1445" s="24"/>
      <c r="CB1445" s="24"/>
      <c r="CC1445" s="24"/>
      <c r="CD1445" s="24"/>
      <c r="CE1445" s="24"/>
      <c r="CF1445" s="24"/>
    </row>
    <row r="1446" spans="47:84" x14ac:dyDescent="0.15">
      <c r="AU1446" s="24"/>
      <c r="AV1446" s="24"/>
      <c r="AW1446" s="24"/>
      <c r="AX1446" s="24"/>
      <c r="AY1446" s="24"/>
      <c r="AZ1446" s="24"/>
      <c r="BA1446" s="24"/>
      <c r="BB1446" s="24"/>
      <c r="BC1446" s="24"/>
      <c r="BD1446" s="24"/>
      <c r="BE1446" s="24"/>
      <c r="BF1446" s="24"/>
      <c r="BG1446" s="24"/>
      <c r="BH1446" s="24"/>
      <c r="BI1446" s="24"/>
      <c r="BJ1446" s="24"/>
      <c r="BK1446" s="24"/>
      <c r="BL1446" s="24"/>
      <c r="BM1446" s="24"/>
      <c r="BN1446" s="24"/>
      <c r="BO1446" s="24"/>
      <c r="BP1446" s="24"/>
      <c r="BQ1446" s="24"/>
      <c r="BR1446" s="24"/>
      <c r="BS1446" s="24"/>
      <c r="BT1446" s="24"/>
      <c r="BU1446" s="24"/>
      <c r="BV1446" s="24"/>
      <c r="BW1446" s="24"/>
      <c r="BX1446" s="24"/>
      <c r="BY1446" s="24"/>
      <c r="BZ1446" s="24"/>
      <c r="CA1446" s="24"/>
      <c r="CB1446" s="24"/>
      <c r="CC1446" s="24"/>
      <c r="CD1446" s="24"/>
      <c r="CE1446" s="24"/>
      <c r="CF1446" s="24"/>
    </row>
    <row r="1447" spans="47:84" x14ac:dyDescent="0.15">
      <c r="AU1447" s="24"/>
      <c r="AV1447" s="24"/>
      <c r="AW1447" s="24"/>
      <c r="AX1447" s="24"/>
      <c r="AY1447" s="24"/>
      <c r="AZ1447" s="24"/>
      <c r="BA1447" s="24"/>
      <c r="BB1447" s="24"/>
      <c r="BC1447" s="24"/>
      <c r="BD1447" s="24"/>
      <c r="BE1447" s="24"/>
      <c r="BF1447" s="24"/>
      <c r="BG1447" s="24"/>
      <c r="BH1447" s="24"/>
      <c r="BI1447" s="24"/>
      <c r="BJ1447" s="24"/>
      <c r="BK1447" s="24"/>
      <c r="BL1447" s="24"/>
      <c r="BM1447" s="24"/>
      <c r="BN1447" s="24"/>
      <c r="BO1447" s="24"/>
      <c r="BP1447" s="24"/>
      <c r="BQ1447" s="24"/>
      <c r="BR1447" s="24"/>
      <c r="BS1447" s="24"/>
      <c r="BT1447" s="24"/>
      <c r="BU1447" s="24"/>
      <c r="BV1447" s="24"/>
      <c r="BW1447" s="24"/>
      <c r="BX1447" s="24"/>
      <c r="BY1447" s="24"/>
      <c r="BZ1447" s="24"/>
      <c r="CA1447" s="24"/>
      <c r="CB1447" s="24"/>
      <c r="CC1447" s="24"/>
      <c r="CD1447" s="24"/>
      <c r="CE1447" s="24"/>
      <c r="CF1447" s="24"/>
    </row>
    <row r="1448" spans="47:84" x14ac:dyDescent="0.15">
      <c r="AU1448" s="24"/>
      <c r="AV1448" s="24"/>
      <c r="AW1448" s="24"/>
      <c r="AX1448" s="24"/>
      <c r="AY1448" s="24"/>
      <c r="AZ1448" s="24"/>
      <c r="BA1448" s="24"/>
      <c r="BB1448" s="24"/>
      <c r="BC1448" s="24"/>
      <c r="BD1448" s="24"/>
      <c r="BE1448" s="24"/>
      <c r="BF1448" s="24"/>
      <c r="BG1448" s="24"/>
      <c r="BH1448" s="24"/>
      <c r="BI1448" s="24"/>
      <c r="BJ1448" s="24"/>
      <c r="BK1448" s="24"/>
      <c r="BL1448" s="24"/>
      <c r="BM1448" s="24"/>
      <c r="BN1448" s="24"/>
      <c r="BO1448" s="24"/>
      <c r="BP1448" s="24"/>
      <c r="BQ1448" s="24"/>
      <c r="BR1448" s="24"/>
      <c r="BS1448" s="24"/>
      <c r="BT1448" s="24"/>
      <c r="BU1448" s="24"/>
      <c r="BV1448" s="24"/>
      <c r="BW1448" s="24"/>
      <c r="BX1448" s="24"/>
      <c r="BY1448" s="24"/>
      <c r="BZ1448" s="24"/>
      <c r="CA1448" s="24"/>
      <c r="CB1448" s="24"/>
      <c r="CC1448" s="24"/>
      <c r="CD1448" s="24"/>
      <c r="CE1448" s="24"/>
      <c r="CF1448" s="24"/>
    </row>
    <row r="1449" spans="47:84" x14ac:dyDescent="0.15">
      <c r="AU1449" s="24"/>
      <c r="AV1449" s="24"/>
      <c r="AW1449" s="24"/>
      <c r="AX1449" s="24"/>
      <c r="AY1449" s="24"/>
      <c r="AZ1449" s="24"/>
      <c r="BA1449" s="24"/>
      <c r="BB1449" s="24"/>
      <c r="BC1449" s="24"/>
      <c r="BD1449" s="24"/>
      <c r="BE1449" s="24"/>
      <c r="BF1449" s="24"/>
      <c r="BG1449" s="24"/>
      <c r="BH1449" s="24"/>
      <c r="BI1449" s="24"/>
      <c r="BJ1449" s="24"/>
      <c r="BK1449" s="24"/>
      <c r="BL1449" s="24"/>
      <c r="BM1449" s="24"/>
      <c r="BN1449" s="24"/>
      <c r="BO1449" s="24"/>
      <c r="BP1449" s="24"/>
      <c r="BQ1449" s="24"/>
      <c r="BR1449" s="24"/>
      <c r="BS1449" s="24"/>
      <c r="BT1449" s="24"/>
      <c r="BU1449" s="24"/>
      <c r="BV1449" s="24"/>
      <c r="BW1449" s="24"/>
      <c r="BX1449" s="24"/>
      <c r="BY1449" s="24"/>
      <c r="BZ1449" s="24"/>
      <c r="CA1449" s="24"/>
      <c r="CB1449" s="24"/>
      <c r="CC1449" s="24"/>
      <c r="CD1449" s="24"/>
      <c r="CE1449" s="24"/>
      <c r="CF1449" s="24"/>
    </row>
    <row r="1450" spans="47:84" x14ac:dyDescent="0.15">
      <c r="AU1450" s="24"/>
      <c r="AV1450" s="24"/>
      <c r="AW1450" s="24"/>
      <c r="AX1450" s="24"/>
      <c r="AY1450" s="24"/>
      <c r="AZ1450" s="24"/>
      <c r="BA1450" s="24"/>
      <c r="BB1450" s="24"/>
      <c r="BC1450" s="24"/>
      <c r="BD1450" s="24"/>
      <c r="BE1450" s="24"/>
      <c r="BF1450" s="24"/>
      <c r="BG1450" s="24"/>
      <c r="BH1450" s="24"/>
      <c r="BI1450" s="24"/>
      <c r="BJ1450" s="24"/>
      <c r="BK1450" s="24"/>
      <c r="BL1450" s="24"/>
      <c r="BM1450" s="24"/>
      <c r="BN1450" s="24"/>
      <c r="BO1450" s="24"/>
      <c r="BP1450" s="24"/>
      <c r="BQ1450" s="24"/>
      <c r="BR1450" s="24"/>
      <c r="BS1450" s="24"/>
      <c r="BT1450" s="24"/>
      <c r="BU1450" s="24"/>
      <c r="BV1450" s="24"/>
      <c r="BW1450" s="24"/>
      <c r="BX1450" s="24"/>
      <c r="BY1450" s="24"/>
      <c r="BZ1450" s="24"/>
      <c r="CA1450" s="24"/>
      <c r="CB1450" s="24"/>
      <c r="CC1450" s="24"/>
      <c r="CD1450" s="24"/>
      <c r="CE1450" s="24"/>
      <c r="CF1450" s="24"/>
    </row>
    <row r="1451" spans="47:84" x14ac:dyDescent="0.15">
      <c r="AU1451" s="24"/>
      <c r="AV1451" s="24"/>
      <c r="AW1451" s="24"/>
      <c r="AX1451" s="24"/>
      <c r="AY1451" s="24"/>
      <c r="AZ1451" s="24"/>
      <c r="BA1451" s="24"/>
      <c r="BB1451" s="24"/>
      <c r="BC1451" s="24"/>
      <c r="BD1451" s="24"/>
      <c r="BE1451" s="24"/>
      <c r="BF1451" s="24"/>
      <c r="BG1451" s="24"/>
      <c r="BH1451" s="24"/>
      <c r="BI1451" s="24"/>
      <c r="BJ1451" s="24"/>
      <c r="BK1451" s="24"/>
      <c r="BL1451" s="24"/>
      <c r="BM1451" s="24"/>
      <c r="BN1451" s="24"/>
      <c r="BO1451" s="24"/>
      <c r="BP1451" s="24"/>
      <c r="BQ1451" s="24"/>
      <c r="BR1451" s="24"/>
      <c r="BS1451" s="24"/>
      <c r="BT1451" s="24"/>
      <c r="BU1451" s="24"/>
      <c r="BV1451" s="24"/>
      <c r="BW1451" s="24"/>
      <c r="BX1451" s="24"/>
      <c r="BY1451" s="24"/>
      <c r="BZ1451" s="24"/>
      <c r="CA1451" s="24"/>
      <c r="CB1451" s="24"/>
      <c r="CC1451" s="24"/>
      <c r="CD1451" s="24"/>
      <c r="CE1451" s="24"/>
      <c r="CF1451" s="24"/>
    </row>
    <row r="1452" spans="47:84" x14ac:dyDescent="0.15">
      <c r="AU1452" s="24"/>
      <c r="AV1452" s="24"/>
      <c r="AW1452" s="24"/>
      <c r="AX1452" s="24"/>
      <c r="AY1452" s="24"/>
      <c r="AZ1452" s="24"/>
      <c r="BA1452" s="24"/>
      <c r="BB1452" s="24"/>
      <c r="BC1452" s="24"/>
      <c r="BD1452" s="24"/>
      <c r="BE1452" s="24"/>
      <c r="BF1452" s="24"/>
      <c r="BG1452" s="24"/>
      <c r="BH1452" s="24"/>
      <c r="BI1452" s="24"/>
      <c r="BJ1452" s="24"/>
      <c r="BK1452" s="24"/>
      <c r="BL1452" s="24"/>
      <c r="BM1452" s="24"/>
      <c r="BN1452" s="24"/>
      <c r="BO1452" s="24"/>
      <c r="BP1452" s="24"/>
      <c r="BQ1452" s="24"/>
      <c r="BR1452" s="24"/>
      <c r="BS1452" s="24"/>
      <c r="BT1452" s="24"/>
      <c r="BU1452" s="24"/>
      <c r="BV1452" s="24"/>
      <c r="BW1452" s="24"/>
      <c r="BX1452" s="24"/>
      <c r="BY1452" s="24"/>
      <c r="BZ1452" s="24"/>
      <c r="CA1452" s="24"/>
      <c r="CB1452" s="24"/>
      <c r="CC1452" s="24"/>
      <c r="CD1452" s="24"/>
      <c r="CE1452" s="24"/>
      <c r="CF1452" s="24"/>
    </row>
    <row r="1453" spans="47:84" x14ac:dyDescent="0.15">
      <c r="AU1453" s="24"/>
      <c r="AV1453" s="24"/>
      <c r="AW1453" s="24"/>
      <c r="AX1453" s="24"/>
      <c r="AY1453" s="24"/>
      <c r="AZ1453" s="24"/>
      <c r="BA1453" s="24"/>
      <c r="BB1453" s="24"/>
      <c r="BC1453" s="24"/>
      <c r="BD1453" s="24"/>
      <c r="BE1453" s="24"/>
      <c r="BF1453" s="24"/>
      <c r="BG1453" s="24"/>
      <c r="BH1453" s="24"/>
      <c r="BI1453" s="24"/>
      <c r="BJ1453" s="24"/>
      <c r="BK1453" s="24"/>
      <c r="BL1453" s="24"/>
      <c r="BM1453" s="24"/>
      <c r="BN1453" s="24"/>
      <c r="BO1453" s="24"/>
      <c r="BP1453" s="24"/>
      <c r="BQ1453" s="24"/>
      <c r="BR1453" s="24"/>
      <c r="BS1453" s="24"/>
      <c r="BT1453" s="24"/>
      <c r="BU1453" s="24"/>
      <c r="BV1453" s="24"/>
      <c r="BW1453" s="24"/>
      <c r="BX1453" s="24"/>
      <c r="BY1453" s="24"/>
      <c r="BZ1453" s="24"/>
      <c r="CA1453" s="24"/>
      <c r="CB1453" s="24"/>
      <c r="CC1453" s="24"/>
      <c r="CD1453" s="24"/>
      <c r="CE1453" s="24"/>
      <c r="CF1453" s="24"/>
    </row>
    <row r="1454" spans="47:84" x14ac:dyDescent="0.15">
      <c r="AU1454" s="24"/>
      <c r="AV1454" s="24"/>
      <c r="AW1454" s="24"/>
      <c r="AX1454" s="24"/>
      <c r="AY1454" s="24"/>
      <c r="AZ1454" s="24"/>
      <c r="BA1454" s="24"/>
      <c r="BB1454" s="24"/>
      <c r="BC1454" s="24"/>
      <c r="BD1454" s="24"/>
      <c r="BE1454" s="24"/>
      <c r="BF1454" s="24"/>
      <c r="BG1454" s="24"/>
      <c r="BH1454" s="24"/>
      <c r="BI1454" s="24"/>
      <c r="BJ1454" s="24"/>
      <c r="BK1454" s="24"/>
      <c r="BL1454" s="24"/>
      <c r="BM1454" s="24"/>
      <c r="BN1454" s="24"/>
      <c r="BO1454" s="24"/>
      <c r="BP1454" s="24"/>
      <c r="BQ1454" s="24"/>
      <c r="BR1454" s="24"/>
      <c r="BS1454" s="24"/>
      <c r="BT1454" s="24"/>
      <c r="BU1454" s="24"/>
      <c r="BV1454" s="24"/>
      <c r="BW1454" s="24"/>
      <c r="BX1454" s="24"/>
      <c r="BY1454" s="24"/>
      <c r="BZ1454" s="24"/>
      <c r="CA1454" s="24"/>
      <c r="CB1454" s="24"/>
      <c r="CC1454" s="24"/>
      <c r="CD1454" s="24"/>
      <c r="CE1454" s="24"/>
      <c r="CF1454" s="24"/>
    </row>
    <row r="1455" spans="47:84" x14ac:dyDescent="0.15">
      <c r="AU1455" s="24"/>
      <c r="AV1455" s="24"/>
      <c r="AW1455" s="24"/>
      <c r="AX1455" s="24"/>
      <c r="AY1455" s="24"/>
      <c r="AZ1455" s="24"/>
      <c r="BA1455" s="24"/>
      <c r="BB1455" s="24"/>
      <c r="BC1455" s="24"/>
      <c r="BD1455" s="24"/>
      <c r="BE1455" s="24"/>
      <c r="BF1455" s="24"/>
      <c r="BG1455" s="24"/>
      <c r="BH1455" s="24"/>
      <c r="BI1455" s="24"/>
      <c r="BJ1455" s="24"/>
      <c r="BK1455" s="24"/>
      <c r="BL1455" s="24"/>
      <c r="BM1455" s="24"/>
      <c r="BN1455" s="24"/>
      <c r="BO1455" s="24"/>
      <c r="BP1455" s="24"/>
      <c r="BQ1455" s="24"/>
      <c r="BR1455" s="24"/>
      <c r="BS1455" s="24"/>
      <c r="BT1455" s="24"/>
      <c r="BU1455" s="24"/>
      <c r="BV1455" s="24"/>
      <c r="BW1455" s="24"/>
      <c r="BX1455" s="24"/>
      <c r="BY1455" s="24"/>
      <c r="BZ1455" s="24"/>
      <c r="CA1455" s="24"/>
      <c r="CB1455" s="24"/>
      <c r="CC1455" s="24"/>
      <c r="CD1455" s="24"/>
      <c r="CE1455" s="24"/>
      <c r="CF1455" s="24"/>
    </row>
    <row r="1456" spans="47:84" x14ac:dyDescent="0.15">
      <c r="AU1456" s="24"/>
      <c r="AV1456" s="24"/>
      <c r="AW1456" s="24"/>
      <c r="AX1456" s="24"/>
      <c r="AY1456" s="24"/>
      <c r="AZ1456" s="24"/>
      <c r="BA1456" s="24"/>
      <c r="BB1456" s="24"/>
      <c r="BC1456" s="24"/>
      <c r="BD1456" s="24"/>
      <c r="BE1456" s="24"/>
      <c r="BF1456" s="24"/>
      <c r="BG1456" s="24"/>
      <c r="BH1456" s="24"/>
      <c r="BI1456" s="24"/>
      <c r="BJ1456" s="24"/>
      <c r="BK1456" s="24"/>
      <c r="BL1456" s="24"/>
      <c r="BM1456" s="24"/>
      <c r="BN1456" s="24"/>
      <c r="BO1456" s="24"/>
      <c r="BP1456" s="24"/>
      <c r="BQ1456" s="24"/>
      <c r="BR1456" s="24"/>
      <c r="BS1456" s="24"/>
      <c r="BT1456" s="24"/>
      <c r="BU1456" s="24"/>
      <c r="BV1456" s="24"/>
      <c r="BW1456" s="24"/>
      <c r="BX1456" s="24"/>
      <c r="BY1456" s="24"/>
      <c r="BZ1456" s="24"/>
      <c r="CA1456" s="24"/>
      <c r="CB1456" s="24"/>
      <c r="CC1456" s="24"/>
      <c r="CD1456" s="24"/>
      <c r="CE1456" s="24"/>
      <c r="CF1456" s="24"/>
    </row>
    <row r="1457" spans="47:84" x14ac:dyDescent="0.15">
      <c r="AU1457" s="24"/>
      <c r="AV1457" s="24"/>
      <c r="AW1457" s="24"/>
      <c r="AX1457" s="24"/>
      <c r="AY1457" s="24"/>
      <c r="AZ1457" s="24"/>
      <c r="BA1457" s="24"/>
      <c r="BB1457" s="24"/>
      <c r="BC1457" s="24"/>
      <c r="BD1457" s="24"/>
      <c r="BE1457" s="24"/>
      <c r="BF1457" s="24"/>
      <c r="BG1457" s="24"/>
      <c r="BH1457" s="24"/>
      <c r="BI1457" s="24"/>
      <c r="BJ1457" s="24"/>
      <c r="BK1457" s="24"/>
      <c r="BL1457" s="24"/>
      <c r="BM1457" s="24"/>
      <c r="BN1457" s="24"/>
      <c r="BO1457" s="24"/>
      <c r="BP1457" s="24"/>
      <c r="BQ1457" s="24"/>
      <c r="BR1457" s="24"/>
      <c r="BS1457" s="24"/>
      <c r="BT1457" s="24"/>
      <c r="BU1457" s="24"/>
      <c r="BV1457" s="24"/>
      <c r="BW1457" s="24"/>
      <c r="BX1457" s="24"/>
      <c r="BY1457" s="24"/>
      <c r="BZ1457" s="24"/>
      <c r="CA1457" s="24"/>
      <c r="CB1457" s="24"/>
      <c r="CC1457" s="24"/>
      <c r="CD1457" s="24"/>
      <c r="CE1457" s="24"/>
      <c r="CF1457" s="24"/>
    </row>
    <row r="1458" spans="47:84" x14ac:dyDescent="0.15">
      <c r="AU1458" s="24"/>
      <c r="AV1458" s="24"/>
      <c r="AW1458" s="24"/>
      <c r="AX1458" s="24"/>
      <c r="AY1458" s="24"/>
      <c r="AZ1458" s="24"/>
      <c r="BA1458" s="24"/>
      <c r="BB1458" s="24"/>
      <c r="BC1458" s="24"/>
      <c r="BD1458" s="24"/>
      <c r="BE1458" s="24"/>
      <c r="BF1458" s="24"/>
      <c r="BG1458" s="24"/>
      <c r="BH1458" s="24"/>
      <c r="BI1458" s="24"/>
      <c r="BJ1458" s="24"/>
      <c r="BK1458" s="24"/>
      <c r="BL1458" s="24"/>
      <c r="BM1458" s="24"/>
      <c r="BN1458" s="24"/>
      <c r="BO1458" s="24"/>
      <c r="BP1458" s="24"/>
      <c r="BQ1458" s="24"/>
      <c r="BR1458" s="24"/>
      <c r="BS1458" s="24"/>
      <c r="BT1458" s="24"/>
      <c r="BU1458" s="24"/>
      <c r="BV1458" s="24"/>
      <c r="BW1458" s="24"/>
      <c r="BX1458" s="24"/>
      <c r="BY1458" s="24"/>
      <c r="BZ1458" s="24"/>
      <c r="CA1458" s="24"/>
      <c r="CB1458" s="24"/>
      <c r="CC1458" s="24"/>
      <c r="CD1458" s="24"/>
      <c r="CE1458" s="24"/>
      <c r="CF1458" s="24"/>
    </row>
    <row r="1459" spans="47:84" x14ac:dyDescent="0.15">
      <c r="AU1459" s="24"/>
      <c r="AV1459" s="24"/>
      <c r="AW1459" s="24"/>
      <c r="AX1459" s="24"/>
      <c r="AY1459" s="24"/>
      <c r="AZ1459" s="24"/>
      <c r="BA1459" s="24"/>
      <c r="BB1459" s="24"/>
      <c r="BC1459" s="24"/>
      <c r="BD1459" s="24"/>
      <c r="BE1459" s="24"/>
      <c r="BF1459" s="24"/>
      <c r="BG1459" s="24"/>
      <c r="BH1459" s="24"/>
      <c r="BI1459" s="24"/>
      <c r="BJ1459" s="24"/>
      <c r="BK1459" s="24"/>
      <c r="BL1459" s="24"/>
      <c r="BM1459" s="24"/>
      <c r="BN1459" s="24"/>
      <c r="BO1459" s="24"/>
      <c r="BP1459" s="24"/>
      <c r="BQ1459" s="24"/>
      <c r="BR1459" s="24"/>
      <c r="BS1459" s="24"/>
      <c r="BT1459" s="24"/>
      <c r="BU1459" s="24"/>
      <c r="BV1459" s="24"/>
      <c r="BW1459" s="24"/>
      <c r="BX1459" s="24"/>
      <c r="BY1459" s="24"/>
      <c r="BZ1459" s="24"/>
      <c r="CA1459" s="24"/>
      <c r="CB1459" s="24"/>
      <c r="CC1459" s="24"/>
      <c r="CD1459" s="24"/>
      <c r="CE1459" s="24"/>
      <c r="CF1459" s="24"/>
    </row>
    <row r="1460" spans="47:84" x14ac:dyDescent="0.15">
      <c r="AU1460" s="24"/>
      <c r="AV1460" s="24"/>
      <c r="AW1460" s="24"/>
      <c r="AX1460" s="24"/>
      <c r="AY1460" s="24"/>
      <c r="AZ1460" s="24"/>
      <c r="BA1460" s="24"/>
      <c r="BB1460" s="24"/>
      <c r="BC1460" s="24"/>
      <c r="BD1460" s="24"/>
      <c r="BE1460" s="24"/>
      <c r="BF1460" s="24"/>
      <c r="BG1460" s="24"/>
      <c r="BH1460" s="24"/>
      <c r="BI1460" s="24"/>
      <c r="BJ1460" s="24"/>
      <c r="BK1460" s="24"/>
      <c r="BL1460" s="24"/>
      <c r="BM1460" s="24"/>
      <c r="BN1460" s="24"/>
      <c r="BO1460" s="24"/>
      <c r="BP1460" s="24"/>
      <c r="BQ1460" s="24"/>
      <c r="BR1460" s="24"/>
      <c r="BS1460" s="24"/>
      <c r="BT1460" s="24"/>
      <c r="BU1460" s="24"/>
      <c r="BV1460" s="24"/>
      <c r="BW1460" s="24"/>
      <c r="BX1460" s="24"/>
      <c r="BY1460" s="24"/>
      <c r="BZ1460" s="24"/>
      <c r="CA1460" s="24"/>
      <c r="CB1460" s="24"/>
      <c r="CC1460" s="24"/>
      <c r="CD1460" s="24"/>
      <c r="CE1460" s="24"/>
      <c r="CF1460" s="24"/>
    </row>
    <row r="1461" spans="47:84" x14ac:dyDescent="0.15">
      <c r="AU1461" s="24"/>
      <c r="AV1461" s="24"/>
      <c r="AW1461" s="24"/>
      <c r="AX1461" s="24"/>
      <c r="AY1461" s="24"/>
      <c r="AZ1461" s="24"/>
      <c r="BA1461" s="24"/>
      <c r="BB1461" s="24"/>
      <c r="BC1461" s="24"/>
      <c r="BD1461" s="24"/>
      <c r="BE1461" s="24"/>
      <c r="BF1461" s="24"/>
      <c r="BG1461" s="24"/>
      <c r="BH1461" s="24"/>
      <c r="BI1461" s="24"/>
      <c r="BJ1461" s="24"/>
      <c r="BK1461" s="24"/>
      <c r="BL1461" s="24"/>
      <c r="BM1461" s="24"/>
      <c r="BN1461" s="24"/>
      <c r="BO1461" s="24"/>
      <c r="BP1461" s="24"/>
      <c r="BQ1461" s="24"/>
      <c r="BR1461" s="24"/>
      <c r="BS1461" s="24"/>
      <c r="BT1461" s="24"/>
      <c r="BU1461" s="24"/>
      <c r="BV1461" s="24"/>
      <c r="BW1461" s="24"/>
      <c r="BX1461" s="24"/>
      <c r="BY1461" s="24"/>
      <c r="BZ1461" s="24"/>
      <c r="CA1461" s="24"/>
      <c r="CB1461" s="24"/>
      <c r="CC1461" s="24"/>
      <c r="CD1461" s="24"/>
      <c r="CE1461" s="24"/>
      <c r="CF1461" s="24"/>
    </row>
    <row r="1462" spans="47:84" x14ac:dyDescent="0.15">
      <c r="AU1462" s="24"/>
      <c r="AV1462" s="24"/>
      <c r="AW1462" s="24"/>
      <c r="AX1462" s="24"/>
      <c r="AY1462" s="24"/>
      <c r="AZ1462" s="24"/>
      <c r="BA1462" s="24"/>
      <c r="BB1462" s="24"/>
      <c r="BC1462" s="24"/>
      <c r="BD1462" s="24"/>
      <c r="BE1462" s="24"/>
      <c r="BF1462" s="24"/>
      <c r="BG1462" s="24"/>
      <c r="BH1462" s="24"/>
      <c r="BI1462" s="24"/>
      <c r="BJ1462" s="24"/>
      <c r="BK1462" s="24"/>
      <c r="BL1462" s="24"/>
      <c r="BM1462" s="24"/>
      <c r="BN1462" s="24"/>
      <c r="BO1462" s="24"/>
      <c r="BP1462" s="24"/>
      <c r="BQ1462" s="24"/>
      <c r="BR1462" s="24"/>
      <c r="BS1462" s="24"/>
      <c r="BT1462" s="24"/>
      <c r="BU1462" s="24"/>
      <c r="BV1462" s="24"/>
      <c r="BW1462" s="24"/>
      <c r="BX1462" s="24"/>
      <c r="BY1462" s="24"/>
      <c r="BZ1462" s="24"/>
      <c r="CA1462" s="24"/>
      <c r="CB1462" s="24"/>
      <c r="CC1462" s="24"/>
      <c r="CD1462" s="24"/>
      <c r="CE1462" s="24"/>
      <c r="CF1462" s="24"/>
    </row>
    <row r="1463" spans="47:84" x14ac:dyDescent="0.15">
      <c r="AU1463" s="24"/>
      <c r="AV1463" s="24"/>
      <c r="AW1463" s="24"/>
      <c r="AX1463" s="24"/>
      <c r="AY1463" s="24"/>
      <c r="AZ1463" s="24"/>
      <c r="BA1463" s="24"/>
      <c r="BB1463" s="24"/>
      <c r="BC1463" s="24"/>
      <c r="BD1463" s="24"/>
      <c r="BE1463" s="24"/>
      <c r="BF1463" s="24"/>
      <c r="BG1463" s="24"/>
      <c r="BH1463" s="24"/>
      <c r="BI1463" s="24"/>
      <c r="BJ1463" s="24"/>
      <c r="BK1463" s="24"/>
      <c r="BL1463" s="24"/>
      <c r="BM1463" s="24"/>
      <c r="BN1463" s="24"/>
      <c r="BO1463" s="24"/>
      <c r="BP1463" s="24"/>
      <c r="BQ1463" s="24"/>
      <c r="BR1463" s="24"/>
      <c r="BS1463" s="24"/>
      <c r="BT1463" s="24"/>
      <c r="BU1463" s="24"/>
      <c r="BV1463" s="24"/>
      <c r="BW1463" s="24"/>
      <c r="BX1463" s="24"/>
      <c r="BY1463" s="24"/>
      <c r="BZ1463" s="24"/>
      <c r="CA1463" s="24"/>
      <c r="CB1463" s="24"/>
      <c r="CC1463" s="24"/>
      <c r="CD1463" s="24"/>
      <c r="CE1463" s="24"/>
      <c r="CF1463" s="24"/>
    </row>
    <row r="1464" spans="47:84" x14ac:dyDescent="0.15">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c r="CF1464" s="24"/>
    </row>
    <row r="1465" spans="47:84" x14ac:dyDescent="0.15">
      <c r="AU1465" s="24"/>
      <c r="AV1465" s="24"/>
      <c r="AW1465" s="24"/>
      <c r="AX1465" s="24"/>
      <c r="AY1465" s="24"/>
      <c r="AZ1465" s="24"/>
      <c r="BA1465" s="24"/>
      <c r="BB1465" s="24"/>
      <c r="BC1465" s="24"/>
      <c r="BD1465" s="24"/>
      <c r="BE1465" s="24"/>
      <c r="BF1465" s="24"/>
      <c r="BG1465" s="24"/>
      <c r="BH1465" s="24"/>
      <c r="BI1465" s="24"/>
      <c r="BJ1465" s="24"/>
      <c r="BK1465" s="24"/>
      <c r="BL1465" s="24"/>
      <c r="BM1465" s="24"/>
      <c r="BN1465" s="24"/>
      <c r="BO1465" s="24"/>
      <c r="BP1465" s="24"/>
      <c r="BQ1465" s="24"/>
      <c r="BR1465" s="24"/>
      <c r="BS1465" s="24"/>
      <c r="BT1465" s="24"/>
      <c r="BU1465" s="24"/>
      <c r="BV1465" s="24"/>
      <c r="BW1465" s="24"/>
      <c r="BX1465" s="24"/>
      <c r="BY1465" s="24"/>
      <c r="BZ1465" s="24"/>
      <c r="CA1465" s="24"/>
      <c r="CB1465" s="24"/>
      <c r="CC1465" s="24"/>
      <c r="CD1465" s="24"/>
      <c r="CE1465" s="24"/>
      <c r="CF1465" s="24"/>
    </row>
    <row r="1466" spans="47:84" x14ac:dyDescent="0.15">
      <c r="AU1466" s="24"/>
      <c r="AV1466" s="24"/>
      <c r="AW1466" s="24"/>
      <c r="AX1466" s="24"/>
      <c r="AY1466" s="24"/>
      <c r="AZ1466" s="24"/>
      <c r="BA1466" s="24"/>
      <c r="BB1466" s="24"/>
      <c r="BC1466" s="24"/>
      <c r="BD1466" s="24"/>
      <c r="BE1466" s="24"/>
      <c r="BF1466" s="24"/>
      <c r="BG1466" s="24"/>
      <c r="BH1466" s="24"/>
      <c r="BI1466" s="24"/>
      <c r="BJ1466" s="24"/>
      <c r="BK1466" s="24"/>
      <c r="BL1466" s="24"/>
      <c r="BM1466" s="24"/>
      <c r="BN1466" s="24"/>
      <c r="BO1466" s="24"/>
      <c r="BP1466" s="24"/>
      <c r="BQ1466" s="24"/>
      <c r="BR1466" s="24"/>
      <c r="BS1466" s="24"/>
      <c r="BT1466" s="24"/>
      <c r="BU1466" s="24"/>
      <c r="BV1466" s="24"/>
      <c r="BW1466" s="24"/>
      <c r="BX1466" s="24"/>
      <c r="BY1466" s="24"/>
      <c r="BZ1466" s="24"/>
      <c r="CA1466" s="24"/>
      <c r="CB1466" s="24"/>
      <c r="CC1466" s="24"/>
      <c r="CD1466" s="24"/>
      <c r="CE1466" s="24"/>
      <c r="CF1466" s="24"/>
    </row>
    <row r="1467" spans="47:84" x14ac:dyDescent="0.15">
      <c r="AU1467" s="24"/>
      <c r="AV1467" s="24"/>
      <c r="AW1467" s="24"/>
      <c r="AX1467" s="24"/>
      <c r="AY1467" s="24"/>
      <c r="AZ1467" s="24"/>
      <c r="BA1467" s="24"/>
      <c r="BB1467" s="24"/>
      <c r="BC1467" s="24"/>
      <c r="BD1467" s="24"/>
      <c r="BE1467" s="24"/>
      <c r="BF1467" s="24"/>
      <c r="BG1467" s="24"/>
      <c r="BH1467" s="24"/>
      <c r="BI1467" s="24"/>
      <c r="BJ1467" s="24"/>
      <c r="BK1467" s="24"/>
      <c r="BL1467" s="24"/>
      <c r="BM1467" s="24"/>
      <c r="BN1467" s="24"/>
      <c r="BO1467" s="24"/>
      <c r="BP1467" s="24"/>
      <c r="BQ1467" s="24"/>
      <c r="BR1467" s="24"/>
      <c r="BS1467" s="24"/>
      <c r="BT1467" s="24"/>
      <c r="BU1467" s="24"/>
      <c r="BV1467" s="24"/>
      <c r="BW1467" s="24"/>
      <c r="BX1467" s="24"/>
      <c r="BY1467" s="24"/>
      <c r="BZ1467" s="24"/>
      <c r="CA1467" s="24"/>
      <c r="CB1467" s="24"/>
      <c r="CC1467" s="24"/>
      <c r="CD1467" s="24"/>
      <c r="CE1467" s="24"/>
      <c r="CF1467" s="24"/>
    </row>
    <row r="1468" spans="47:84" x14ac:dyDescent="0.15">
      <c r="AU1468" s="24"/>
      <c r="AV1468" s="24"/>
      <c r="AW1468" s="24"/>
      <c r="AX1468" s="24"/>
      <c r="AY1468" s="24"/>
      <c r="AZ1468" s="24"/>
      <c r="BA1468" s="24"/>
      <c r="BB1468" s="24"/>
      <c r="BC1468" s="24"/>
      <c r="BD1468" s="24"/>
      <c r="BE1468" s="24"/>
      <c r="BF1468" s="24"/>
      <c r="BG1468" s="24"/>
      <c r="BH1468" s="24"/>
      <c r="BI1468" s="24"/>
      <c r="BJ1468" s="24"/>
      <c r="BK1468" s="24"/>
      <c r="BL1468" s="24"/>
      <c r="BM1468" s="24"/>
      <c r="BN1468" s="24"/>
      <c r="BO1468" s="24"/>
      <c r="BP1468" s="24"/>
      <c r="BQ1468" s="24"/>
      <c r="BR1468" s="24"/>
      <c r="BS1468" s="24"/>
      <c r="BT1468" s="24"/>
      <c r="BU1468" s="24"/>
      <c r="BV1468" s="24"/>
      <c r="BW1468" s="24"/>
      <c r="BX1468" s="24"/>
      <c r="BY1468" s="24"/>
      <c r="BZ1468" s="24"/>
      <c r="CA1468" s="24"/>
      <c r="CB1468" s="24"/>
      <c r="CC1468" s="24"/>
      <c r="CD1468" s="24"/>
      <c r="CE1468" s="24"/>
      <c r="CF1468" s="24"/>
    </row>
    <row r="1469" spans="47:84" x14ac:dyDescent="0.15">
      <c r="AU1469" s="24"/>
      <c r="AV1469" s="24"/>
      <c r="AW1469" s="24"/>
      <c r="AX1469" s="24"/>
      <c r="AY1469" s="24"/>
      <c r="AZ1469" s="24"/>
      <c r="BA1469" s="24"/>
      <c r="BB1469" s="24"/>
      <c r="BC1469" s="24"/>
      <c r="BD1469" s="24"/>
      <c r="BE1469" s="24"/>
      <c r="BF1469" s="24"/>
      <c r="BG1469" s="24"/>
      <c r="BH1469" s="24"/>
      <c r="BI1469" s="24"/>
      <c r="BJ1469" s="24"/>
      <c r="BK1469" s="24"/>
      <c r="BL1469" s="24"/>
      <c r="BM1469" s="24"/>
      <c r="BN1469" s="24"/>
      <c r="BO1469" s="24"/>
      <c r="BP1469" s="24"/>
      <c r="BQ1469" s="24"/>
      <c r="BR1469" s="24"/>
      <c r="BS1469" s="24"/>
      <c r="BT1469" s="24"/>
      <c r="BU1469" s="24"/>
      <c r="BV1469" s="24"/>
      <c r="BW1469" s="24"/>
      <c r="BX1469" s="24"/>
      <c r="BY1469" s="24"/>
      <c r="BZ1469" s="24"/>
      <c r="CA1469" s="24"/>
      <c r="CB1469" s="24"/>
      <c r="CC1469" s="24"/>
      <c r="CD1469" s="24"/>
      <c r="CE1469" s="24"/>
      <c r="CF1469" s="24"/>
    </row>
    <row r="1470" spans="47:84" x14ac:dyDescent="0.15">
      <c r="AU1470" s="24"/>
      <c r="AV1470" s="24"/>
      <c r="AW1470" s="24"/>
      <c r="AX1470" s="24"/>
      <c r="AY1470" s="24"/>
      <c r="AZ1470" s="24"/>
      <c r="BA1470" s="24"/>
      <c r="BB1470" s="24"/>
      <c r="BC1470" s="24"/>
      <c r="BD1470" s="24"/>
      <c r="BE1470" s="24"/>
      <c r="BF1470" s="24"/>
      <c r="BG1470" s="24"/>
      <c r="BH1470" s="24"/>
      <c r="BI1470" s="24"/>
      <c r="BJ1470" s="24"/>
      <c r="BK1470" s="24"/>
      <c r="BL1470" s="24"/>
      <c r="BM1470" s="24"/>
      <c r="BN1470" s="24"/>
      <c r="BO1470" s="24"/>
      <c r="BP1470" s="24"/>
      <c r="BQ1470" s="24"/>
      <c r="BR1470" s="24"/>
      <c r="BS1470" s="24"/>
      <c r="BT1470" s="24"/>
      <c r="BU1470" s="24"/>
      <c r="BV1470" s="24"/>
      <c r="BW1470" s="24"/>
      <c r="BX1470" s="24"/>
      <c r="BY1470" s="24"/>
      <c r="BZ1470" s="24"/>
      <c r="CA1470" s="24"/>
      <c r="CB1470" s="24"/>
      <c r="CC1470" s="24"/>
      <c r="CD1470" s="24"/>
      <c r="CE1470" s="24"/>
      <c r="CF1470" s="24"/>
    </row>
    <row r="1471" spans="47:84" x14ac:dyDescent="0.15">
      <c r="AU1471" s="24"/>
      <c r="AV1471" s="24"/>
      <c r="AW1471" s="24"/>
      <c r="AX1471" s="24"/>
      <c r="AY1471" s="24"/>
      <c r="AZ1471" s="24"/>
      <c r="BA1471" s="24"/>
      <c r="BB1471" s="24"/>
      <c r="BC1471" s="24"/>
      <c r="BD1471" s="24"/>
      <c r="BE1471" s="24"/>
      <c r="BF1471" s="24"/>
      <c r="BG1471" s="24"/>
      <c r="BH1471" s="24"/>
      <c r="BI1471" s="24"/>
      <c r="BJ1471" s="24"/>
      <c r="BK1471" s="24"/>
      <c r="BL1471" s="24"/>
      <c r="BM1471" s="24"/>
      <c r="BN1471" s="24"/>
      <c r="BO1471" s="24"/>
      <c r="BP1471" s="24"/>
      <c r="BQ1471" s="24"/>
      <c r="BR1471" s="24"/>
      <c r="BS1471" s="24"/>
      <c r="BT1471" s="24"/>
      <c r="BU1471" s="24"/>
      <c r="BV1471" s="24"/>
      <c r="BW1471" s="24"/>
      <c r="BX1471" s="24"/>
      <c r="BY1471" s="24"/>
      <c r="BZ1471" s="24"/>
      <c r="CA1471" s="24"/>
      <c r="CB1471" s="24"/>
      <c r="CC1471" s="24"/>
      <c r="CD1471" s="24"/>
      <c r="CE1471" s="24"/>
      <c r="CF1471" s="24"/>
    </row>
    <row r="1472" spans="47:84" x14ac:dyDescent="0.15">
      <c r="AU1472" s="24"/>
      <c r="AV1472" s="24"/>
      <c r="AW1472" s="24"/>
      <c r="AX1472" s="24"/>
      <c r="AY1472" s="24"/>
      <c r="AZ1472" s="24"/>
      <c r="BA1472" s="24"/>
      <c r="BB1472" s="24"/>
      <c r="BC1472" s="24"/>
      <c r="BD1472" s="24"/>
      <c r="BE1472" s="24"/>
      <c r="BF1472" s="24"/>
      <c r="BG1472" s="24"/>
      <c r="BH1472" s="24"/>
      <c r="BI1472" s="24"/>
      <c r="BJ1472" s="24"/>
      <c r="BK1472" s="24"/>
      <c r="BL1472" s="24"/>
      <c r="BM1472" s="24"/>
      <c r="BN1472" s="24"/>
      <c r="BO1472" s="24"/>
      <c r="BP1472" s="24"/>
      <c r="BQ1472" s="24"/>
      <c r="BR1472" s="24"/>
      <c r="BS1472" s="24"/>
      <c r="BT1472" s="24"/>
      <c r="BU1472" s="24"/>
      <c r="BV1472" s="24"/>
      <c r="BW1472" s="24"/>
      <c r="BX1472" s="24"/>
      <c r="BY1472" s="24"/>
      <c r="BZ1472" s="24"/>
      <c r="CA1472" s="24"/>
      <c r="CB1472" s="24"/>
      <c r="CC1472" s="24"/>
      <c r="CD1472" s="24"/>
      <c r="CE1472" s="24"/>
      <c r="CF1472" s="24"/>
    </row>
    <row r="1473" spans="47:84" x14ac:dyDescent="0.15">
      <c r="AU1473" s="24"/>
      <c r="AV1473" s="24"/>
      <c r="AW1473" s="24"/>
      <c r="AX1473" s="24"/>
      <c r="AY1473" s="24"/>
      <c r="AZ1473" s="24"/>
      <c r="BA1473" s="24"/>
      <c r="BB1473" s="24"/>
      <c r="BC1473" s="24"/>
      <c r="BD1473" s="24"/>
      <c r="BE1473" s="24"/>
      <c r="BF1473" s="24"/>
      <c r="BG1473" s="24"/>
      <c r="BH1473" s="24"/>
      <c r="BI1473" s="24"/>
      <c r="BJ1473" s="24"/>
      <c r="BK1473" s="24"/>
      <c r="BL1473" s="24"/>
      <c r="BM1473" s="24"/>
      <c r="BN1473" s="24"/>
      <c r="BO1473" s="24"/>
      <c r="BP1473" s="24"/>
      <c r="BQ1473" s="24"/>
      <c r="BR1473" s="24"/>
      <c r="BS1473" s="24"/>
      <c r="BT1473" s="24"/>
      <c r="BU1473" s="24"/>
      <c r="BV1473" s="24"/>
      <c r="BW1473" s="24"/>
      <c r="BX1473" s="24"/>
      <c r="BY1473" s="24"/>
      <c r="BZ1473" s="24"/>
      <c r="CA1473" s="24"/>
      <c r="CB1473" s="24"/>
      <c r="CC1473" s="24"/>
      <c r="CD1473" s="24"/>
      <c r="CE1473" s="24"/>
      <c r="CF1473" s="24"/>
    </row>
    <row r="1474" spans="47:84" x14ac:dyDescent="0.15">
      <c r="AU1474" s="24"/>
      <c r="AV1474" s="24"/>
      <c r="AW1474" s="24"/>
      <c r="AX1474" s="24"/>
      <c r="AY1474" s="24"/>
      <c r="AZ1474" s="24"/>
      <c r="BA1474" s="24"/>
      <c r="BB1474" s="24"/>
      <c r="BC1474" s="24"/>
      <c r="BD1474" s="24"/>
      <c r="BE1474" s="24"/>
      <c r="BF1474" s="24"/>
      <c r="BG1474" s="24"/>
      <c r="BH1474" s="24"/>
      <c r="BI1474" s="24"/>
      <c r="BJ1474" s="24"/>
      <c r="BK1474" s="24"/>
      <c r="BL1474" s="24"/>
      <c r="BM1474" s="24"/>
      <c r="BN1474" s="24"/>
      <c r="BO1474" s="24"/>
      <c r="BP1474" s="24"/>
      <c r="BQ1474" s="24"/>
      <c r="BR1474" s="24"/>
      <c r="BS1474" s="24"/>
      <c r="BT1474" s="24"/>
      <c r="BU1474" s="24"/>
      <c r="BV1474" s="24"/>
      <c r="BW1474" s="24"/>
      <c r="BX1474" s="24"/>
      <c r="BY1474" s="24"/>
      <c r="BZ1474" s="24"/>
      <c r="CA1474" s="24"/>
      <c r="CB1474" s="24"/>
      <c r="CC1474" s="24"/>
      <c r="CD1474" s="24"/>
      <c r="CE1474" s="24"/>
      <c r="CF1474" s="24"/>
    </row>
    <row r="1475" spans="47:84" x14ac:dyDescent="0.15">
      <c r="AU1475" s="24"/>
      <c r="AV1475" s="24"/>
      <c r="AW1475" s="24"/>
      <c r="AX1475" s="24"/>
      <c r="AY1475" s="24"/>
      <c r="AZ1475" s="24"/>
      <c r="BA1475" s="24"/>
      <c r="BB1475" s="24"/>
      <c r="BC1475" s="24"/>
      <c r="BD1475" s="24"/>
      <c r="BE1475" s="24"/>
      <c r="BF1475" s="24"/>
      <c r="BG1475" s="24"/>
      <c r="BH1475" s="24"/>
      <c r="BI1475" s="24"/>
      <c r="BJ1475" s="24"/>
      <c r="BK1475" s="24"/>
      <c r="BL1475" s="24"/>
      <c r="BM1475" s="24"/>
      <c r="BN1475" s="24"/>
      <c r="BO1475" s="24"/>
      <c r="BP1475" s="24"/>
      <c r="BQ1475" s="24"/>
      <c r="BR1475" s="24"/>
      <c r="BS1475" s="24"/>
      <c r="BT1475" s="24"/>
      <c r="BU1475" s="24"/>
      <c r="BV1475" s="24"/>
      <c r="BW1475" s="24"/>
      <c r="BX1475" s="24"/>
      <c r="BY1475" s="24"/>
      <c r="BZ1475" s="24"/>
      <c r="CA1475" s="24"/>
      <c r="CB1475" s="24"/>
      <c r="CC1475" s="24"/>
      <c r="CD1475" s="24"/>
      <c r="CE1475" s="24"/>
      <c r="CF1475" s="24"/>
    </row>
    <row r="1476" spans="47:84" x14ac:dyDescent="0.15">
      <c r="AU1476" s="24"/>
      <c r="AV1476" s="24"/>
      <c r="AW1476" s="24"/>
      <c r="AX1476" s="24"/>
      <c r="AY1476" s="24"/>
      <c r="AZ1476" s="24"/>
      <c r="BA1476" s="24"/>
      <c r="BB1476" s="24"/>
      <c r="BC1476" s="24"/>
      <c r="BD1476" s="24"/>
      <c r="BE1476" s="24"/>
      <c r="BF1476" s="24"/>
      <c r="BG1476" s="24"/>
      <c r="BH1476" s="24"/>
      <c r="BI1476" s="24"/>
      <c r="BJ1476" s="24"/>
      <c r="BK1476" s="24"/>
      <c r="BL1476" s="24"/>
      <c r="BM1476" s="24"/>
      <c r="BN1476" s="24"/>
      <c r="BO1476" s="24"/>
      <c r="BP1476" s="24"/>
      <c r="BQ1476" s="24"/>
      <c r="BR1476" s="24"/>
      <c r="BS1476" s="24"/>
      <c r="BT1476" s="24"/>
      <c r="BU1476" s="24"/>
      <c r="BV1476" s="24"/>
      <c r="BW1476" s="24"/>
      <c r="BX1476" s="24"/>
      <c r="BY1476" s="24"/>
      <c r="BZ1476" s="24"/>
      <c r="CA1476" s="24"/>
      <c r="CB1476" s="24"/>
      <c r="CC1476" s="24"/>
      <c r="CD1476" s="24"/>
      <c r="CE1476" s="24"/>
      <c r="CF1476" s="24"/>
    </row>
    <row r="1477" spans="47:84" x14ac:dyDescent="0.15">
      <c r="AU1477" s="24"/>
      <c r="AV1477" s="24"/>
      <c r="AW1477" s="24"/>
      <c r="AX1477" s="24"/>
      <c r="AY1477" s="24"/>
      <c r="AZ1477" s="24"/>
      <c r="BA1477" s="24"/>
      <c r="BB1477" s="24"/>
      <c r="BC1477" s="24"/>
      <c r="BD1477" s="24"/>
      <c r="BE1477" s="24"/>
      <c r="BF1477" s="24"/>
      <c r="BG1477" s="24"/>
      <c r="BH1477" s="24"/>
      <c r="BI1477" s="24"/>
      <c r="BJ1477" s="24"/>
      <c r="BK1477" s="24"/>
      <c r="BL1477" s="24"/>
      <c r="BM1477" s="24"/>
      <c r="BN1477" s="24"/>
      <c r="BO1477" s="24"/>
      <c r="BP1477" s="24"/>
      <c r="BQ1477" s="24"/>
      <c r="BR1477" s="24"/>
      <c r="BS1477" s="24"/>
      <c r="BT1477" s="24"/>
      <c r="BU1477" s="24"/>
      <c r="BV1477" s="24"/>
      <c r="BW1477" s="24"/>
      <c r="BX1477" s="24"/>
      <c r="BY1477" s="24"/>
      <c r="BZ1477" s="24"/>
      <c r="CA1477" s="24"/>
      <c r="CB1477" s="24"/>
      <c r="CC1477" s="24"/>
      <c r="CD1477" s="24"/>
      <c r="CE1477" s="24"/>
      <c r="CF1477" s="24"/>
    </row>
    <row r="1478" spans="47:84" x14ac:dyDescent="0.15">
      <c r="AU1478" s="24"/>
      <c r="AV1478" s="24"/>
      <c r="AW1478" s="24"/>
      <c r="AX1478" s="24"/>
      <c r="AY1478" s="24"/>
      <c r="AZ1478" s="24"/>
      <c r="BA1478" s="24"/>
      <c r="BB1478" s="24"/>
      <c r="BC1478" s="24"/>
      <c r="BD1478" s="24"/>
      <c r="BE1478" s="24"/>
      <c r="BF1478" s="24"/>
      <c r="BG1478" s="24"/>
      <c r="BH1478" s="24"/>
      <c r="BI1478" s="24"/>
      <c r="BJ1478" s="24"/>
      <c r="BK1478" s="24"/>
      <c r="BL1478" s="24"/>
      <c r="BM1478" s="24"/>
      <c r="BN1478" s="24"/>
      <c r="BO1478" s="24"/>
      <c r="BP1478" s="24"/>
      <c r="BQ1478" s="24"/>
      <c r="BR1478" s="24"/>
      <c r="BS1478" s="24"/>
      <c r="BT1478" s="24"/>
      <c r="BU1478" s="24"/>
      <c r="BV1478" s="24"/>
      <c r="BW1478" s="24"/>
      <c r="BX1478" s="24"/>
      <c r="BY1478" s="24"/>
      <c r="BZ1478" s="24"/>
      <c r="CA1478" s="24"/>
      <c r="CB1478" s="24"/>
      <c r="CC1478" s="24"/>
      <c r="CD1478" s="24"/>
      <c r="CE1478" s="24"/>
      <c r="CF1478" s="24"/>
    </row>
    <row r="1479" spans="47:84" x14ac:dyDescent="0.15">
      <c r="AU1479" s="24"/>
      <c r="AV1479" s="24"/>
      <c r="AW1479" s="24"/>
      <c r="AX1479" s="24"/>
      <c r="AY1479" s="24"/>
      <c r="AZ1479" s="24"/>
      <c r="BA1479" s="24"/>
      <c r="BB1479" s="24"/>
      <c r="BC1479" s="24"/>
      <c r="BD1479" s="24"/>
      <c r="BE1479" s="24"/>
      <c r="BF1479" s="24"/>
      <c r="BG1479" s="24"/>
      <c r="BH1479" s="24"/>
      <c r="BI1479" s="24"/>
      <c r="BJ1479" s="24"/>
      <c r="BK1479" s="24"/>
      <c r="BL1479" s="24"/>
      <c r="BM1479" s="24"/>
      <c r="BN1479" s="24"/>
      <c r="BO1479" s="24"/>
      <c r="BP1479" s="24"/>
      <c r="BQ1479" s="24"/>
      <c r="BR1479" s="24"/>
      <c r="BS1479" s="24"/>
      <c r="BT1479" s="24"/>
      <c r="BU1479" s="24"/>
      <c r="BV1479" s="24"/>
      <c r="BW1479" s="24"/>
      <c r="BX1479" s="24"/>
      <c r="BY1479" s="24"/>
      <c r="BZ1479" s="24"/>
      <c r="CA1479" s="24"/>
      <c r="CB1479" s="24"/>
      <c r="CC1479" s="24"/>
      <c r="CD1479" s="24"/>
      <c r="CE1479" s="24"/>
      <c r="CF1479" s="24"/>
    </row>
    <row r="1480" spans="47:84" x14ac:dyDescent="0.15">
      <c r="AU1480" s="24"/>
      <c r="AV1480" s="24"/>
      <c r="AW1480" s="24"/>
      <c r="AX1480" s="24"/>
      <c r="AY1480" s="24"/>
      <c r="AZ1480" s="24"/>
      <c r="BA1480" s="24"/>
      <c r="BB1480" s="24"/>
      <c r="BC1480" s="24"/>
      <c r="BD1480" s="24"/>
      <c r="BE1480" s="24"/>
      <c r="BF1480" s="24"/>
      <c r="BG1480" s="24"/>
      <c r="BH1480" s="24"/>
      <c r="BI1480" s="24"/>
      <c r="BJ1480" s="24"/>
      <c r="BK1480" s="24"/>
      <c r="BL1480" s="24"/>
      <c r="BM1480" s="24"/>
      <c r="BN1480" s="24"/>
      <c r="BO1480" s="24"/>
      <c r="BP1480" s="24"/>
      <c r="BQ1480" s="24"/>
      <c r="BR1480" s="24"/>
      <c r="BS1480" s="24"/>
      <c r="BT1480" s="24"/>
      <c r="BU1480" s="24"/>
      <c r="BV1480" s="24"/>
      <c r="BW1480" s="24"/>
      <c r="BX1480" s="24"/>
      <c r="BY1480" s="24"/>
      <c r="BZ1480" s="24"/>
      <c r="CA1480" s="24"/>
      <c r="CB1480" s="24"/>
      <c r="CC1480" s="24"/>
      <c r="CD1480" s="24"/>
      <c r="CE1480" s="24"/>
      <c r="CF1480" s="24"/>
    </row>
    <row r="1481" spans="47:84" x14ac:dyDescent="0.15">
      <c r="AU1481" s="24"/>
      <c r="AV1481" s="24"/>
      <c r="AW1481" s="24"/>
      <c r="AX1481" s="24"/>
      <c r="AY1481" s="24"/>
      <c r="AZ1481" s="24"/>
      <c r="BA1481" s="24"/>
      <c r="BB1481" s="24"/>
      <c r="BC1481" s="24"/>
      <c r="BD1481" s="24"/>
      <c r="BE1481" s="24"/>
      <c r="BF1481" s="24"/>
      <c r="BG1481" s="24"/>
      <c r="BH1481" s="24"/>
      <c r="BI1481" s="24"/>
      <c r="BJ1481" s="24"/>
      <c r="BK1481" s="24"/>
      <c r="BL1481" s="24"/>
      <c r="BM1481" s="24"/>
      <c r="BN1481" s="24"/>
      <c r="BO1481" s="24"/>
      <c r="BP1481" s="24"/>
      <c r="BQ1481" s="24"/>
      <c r="BR1481" s="24"/>
      <c r="BS1481" s="24"/>
      <c r="BT1481" s="24"/>
      <c r="BU1481" s="24"/>
      <c r="BV1481" s="24"/>
      <c r="BW1481" s="24"/>
      <c r="BX1481" s="24"/>
      <c r="BY1481" s="24"/>
      <c r="BZ1481" s="24"/>
      <c r="CA1481" s="24"/>
      <c r="CB1481" s="24"/>
      <c r="CC1481" s="24"/>
      <c r="CD1481" s="24"/>
      <c r="CE1481" s="24"/>
      <c r="CF1481" s="24"/>
    </row>
    <row r="1482" spans="47:84" x14ac:dyDescent="0.15">
      <c r="AU1482" s="24"/>
      <c r="AV1482" s="24"/>
      <c r="AW1482" s="24"/>
      <c r="AX1482" s="24"/>
      <c r="AY1482" s="24"/>
      <c r="AZ1482" s="24"/>
      <c r="BA1482" s="24"/>
      <c r="BB1482" s="24"/>
      <c r="BC1482" s="24"/>
      <c r="BD1482" s="24"/>
      <c r="BE1482" s="24"/>
      <c r="BF1482" s="24"/>
      <c r="BG1482" s="24"/>
      <c r="BH1482" s="24"/>
      <c r="BI1482" s="24"/>
      <c r="BJ1482" s="24"/>
      <c r="BK1482" s="24"/>
      <c r="BL1482" s="24"/>
      <c r="BM1482" s="24"/>
      <c r="BN1482" s="24"/>
      <c r="BO1482" s="24"/>
      <c r="BP1482" s="24"/>
      <c r="BQ1482" s="24"/>
      <c r="BR1482" s="24"/>
      <c r="BS1482" s="24"/>
      <c r="BT1482" s="24"/>
      <c r="BU1482" s="24"/>
      <c r="BV1482" s="24"/>
      <c r="BW1482" s="24"/>
      <c r="BX1482" s="24"/>
      <c r="BY1482" s="24"/>
      <c r="BZ1482" s="24"/>
      <c r="CA1482" s="24"/>
      <c r="CB1482" s="24"/>
      <c r="CC1482" s="24"/>
      <c r="CD1482" s="24"/>
      <c r="CE1482" s="24"/>
      <c r="CF1482" s="24"/>
    </row>
    <row r="1483" spans="47:84" x14ac:dyDescent="0.15">
      <c r="AU1483" s="24"/>
      <c r="AV1483" s="24"/>
      <c r="AW1483" s="24"/>
      <c r="AX1483" s="24"/>
      <c r="AY1483" s="24"/>
      <c r="AZ1483" s="24"/>
      <c r="BA1483" s="24"/>
      <c r="BB1483" s="24"/>
      <c r="BC1483" s="24"/>
      <c r="BD1483" s="24"/>
      <c r="BE1483" s="24"/>
      <c r="BF1483" s="24"/>
      <c r="BG1483" s="24"/>
      <c r="BH1483" s="24"/>
      <c r="BI1483" s="24"/>
      <c r="BJ1483" s="24"/>
      <c r="BK1483" s="24"/>
      <c r="BL1483" s="24"/>
      <c r="BM1483" s="24"/>
      <c r="BN1483" s="24"/>
      <c r="BO1483" s="24"/>
      <c r="BP1483" s="24"/>
      <c r="BQ1483" s="24"/>
      <c r="BR1483" s="24"/>
      <c r="BS1483" s="24"/>
      <c r="BT1483" s="24"/>
      <c r="BU1483" s="24"/>
      <c r="BV1483" s="24"/>
      <c r="BW1483" s="24"/>
      <c r="BX1483" s="24"/>
      <c r="BY1483" s="24"/>
      <c r="BZ1483" s="24"/>
      <c r="CA1483" s="24"/>
      <c r="CB1483" s="24"/>
      <c r="CC1483" s="24"/>
      <c r="CD1483" s="24"/>
      <c r="CE1483" s="24"/>
      <c r="CF1483" s="24"/>
    </row>
    <row r="1484" spans="47:84" x14ac:dyDescent="0.15">
      <c r="AU1484" s="24"/>
      <c r="AV1484" s="24"/>
      <c r="AW1484" s="24"/>
      <c r="AX1484" s="24"/>
      <c r="AY1484" s="24"/>
      <c r="AZ1484" s="24"/>
      <c r="BA1484" s="24"/>
      <c r="BB1484" s="24"/>
      <c r="BC1484" s="24"/>
      <c r="BD1484" s="24"/>
      <c r="BE1484" s="24"/>
      <c r="BF1484" s="24"/>
      <c r="BG1484" s="24"/>
      <c r="BH1484" s="24"/>
      <c r="BI1484" s="24"/>
      <c r="BJ1484" s="24"/>
      <c r="BK1484" s="24"/>
      <c r="BL1484" s="24"/>
      <c r="BM1484" s="24"/>
      <c r="BN1484" s="24"/>
      <c r="BO1484" s="24"/>
      <c r="BP1484" s="24"/>
      <c r="BQ1484" s="24"/>
      <c r="BR1484" s="24"/>
      <c r="BS1484" s="24"/>
      <c r="BT1484" s="24"/>
      <c r="BU1484" s="24"/>
      <c r="BV1484" s="24"/>
      <c r="BW1484" s="24"/>
      <c r="BX1484" s="24"/>
      <c r="BY1484" s="24"/>
      <c r="BZ1484" s="24"/>
      <c r="CA1484" s="24"/>
      <c r="CB1484" s="24"/>
      <c r="CC1484" s="24"/>
      <c r="CD1484" s="24"/>
      <c r="CE1484" s="24"/>
      <c r="CF1484" s="24"/>
    </row>
    <row r="1485" spans="47:84" x14ac:dyDescent="0.15">
      <c r="AU1485" s="24"/>
      <c r="AV1485" s="24"/>
      <c r="AW1485" s="24"/>
      <c r="AX1485" s="24"/>
      <c r="AY1485" s="24"/>
      <c r="AZ1485" s="24"/>
      <c r="BA1485" s="24"/>
      <c r="BB1485" s="24"/>
      <c r="BC1485" s="24"/>
      <c r="BD1485" s="24"/>
      <c r="BE1485" s="24"/>
      <c r="BF1485" s="24"/>
      <c r="BG1485" s="24"/>
      <c r="BH1485" s="24"/>
      <c r="BI1485" s="24"/>
      <c r="BJ1485" s="24"/>
      <c r="BK1485" s="24"/>
      <c r="BL1485" s="24"/>
      <c r="BM1485" s="24"/>
      <c r="BN1485" s="24"/>
      <c r="BO1485" s="24"/>
      <c r="BP1485" s="24"/>
      <c r="BQ1485" s="24"/>
      <c r="BR1485" s="24"/>
      <c r="BS1485" s="24"/>
      <c r="BT1485" s="24"/>
      <c r="BU1485" s="24"/>
      <c r="BV1485" s="24"/>
      <c r="BW1485" s="24"/>
      <c r="BX1485" s="24"/>
      <c r="BY1485" s="24"/>
      <c r="BZ1485" s="24"/>
      <c r="CA1485" s="24"/>
      <c r="CB1485" s="24"/>
      <c r="CC1485" s="24"/>
      <c r="CD1485" s="24"/>
      <c r="CE1485" s="24"/>
      <c r="CF1485" s="24"/>
    </row>
    <row r="1486" spans="47:84" x14ac:dyDescent="0.15">
      <c r="AU1486" s="24"/>
      <c r="AV1486" s="24"/>
      <c r="AW1486" s="24"/>
      <c r="AX1486" s="24"/>
      <c r="AY1486" s="24"/>
      <c r="AZ1486" s="24"/>
      <c r="BA1486" s="24"/>
      <c r="BB1486" s="24"/>
      <c r="BC1486" s="24"/>
      <c r="BD1486" s="24"/>
      <c r="BE1486" s="24"/>
      <c r="BF1486" s="24"/>
      <c r="BG1486" s="24"/>
      <c r="BH1486" s="24"/>
      <c r="BI1486" s="24"/>
      <c r="BJ1486" s="24"/>
      <c r="BK1486" s="24"/>
      <c r="BL1486" s="24"/>
      <c r="BM1486" s="24"/>
      <c r="BN1486" s="24"/>
      <c r="BO1486" s="24"/>
      <c r="BP1486" s="24"/>
      <c r="BQ1486" s="24"/>
      <c r="BR1486" s="24"/>
      <c r="BS1486" s="24"/>
      <c r="BT1486" s="24"/>
      <c r="BU1486" s="24"/>
      <c r="BV1486" s="24"/>
      <c r="BW1486" s="24"/>
      <c r="BX1486" s="24"/>
      <c r="BY1486" s="24"/>
      <c r="BZ1486" s="24"/>
      <c r="CA1486" s="24"/>
      <c r="CB1486" s="24"/>
      <c r="CC1486" s="24"/>
      <c r="CD1486" s="24"/>
      <c r="CE1486" s="24"/>
      <c r="CF1486" s="24"/>
    </row>
    <row r="1487" spans="47:84" x14ac:dyDescent="0.15">
      <c r="AU1487" s="24"/>
      <c r="AV1487" s="24"/>
      <c r="AW1487" s="24"/>
      <c r="AX1487" s="24"/>
      <c r="AY1487" s="24"/>
      <c r="AZ1487" s="24"/>
      <c r="BA1487" s="24"/>
      <c r="BB1487" s="24"/>
      <c r="BC1487" s="24"/>
      <c r="BD1487" s="24"/>
      <c r="BE1487" s="24"/>
      <c r="BF1487" s="24"/>
      <c r="BG1487" s="24"/>
      <c r="BH1487" s="24"/>
      <c r="BI1487" s="24"/>
      <c r="BJ1487" s="24"/>
      <c r="BK1487" s="24"/>
      <c r="BL1487" s="24"/>
      <c r="BM1487" s="24"/>
      <c r="BN1487" s="24"/>
      <c r="BO1487" s="24"/>
      <c r="BP1487" s="24"/>
      <c r="BQ1487" s="24"/>
      <c r="BR1487" s="24"/>
      <c r="BS1487" s="24"/>
      <c r="BT1487" s="24"/>
      <c r="BU1487" s="24"/>
      <c r="BV1487" s="24"/>
      <c r="BW1487" s="24"/>
      <c r="BX1487" s="24"/>
      <c r="BY1487" s="24"/>
      <c r="BZ1487" s="24"/>
      <c r="CA1487" s="24"/>
      <c r="CB1487" s="24"/>
      <c r="CC1487" s="24"/>
      <c r="CD1487" s="24"/>
      <c r="CE1487" s="24"/>
      <c r="CF1487" s="24"/>
    </row>
    <row r="1488" spans="47:84" x14ac:dyDescent="0.15">
      <c r="AU1488" s="24"/>
      <c r="AV1488" s="24"/>
      <c r="AW1488" s="24"/>
      <c r="AX1488" s="24"/>
      <c r="AY1488" s="24"/>
      <c r="AZ1488" s="24"/>
      <c r="BA1488" s="24"/>
      <c r="BB1488" s="24"/>
      <c r="BC1488" s="24"/>
      <c r="BD1488" s="24"/>
      <c r="BE1488" s="24"/>
      <c r="BF1488" s="24"/>
      <c r="BG1488" s="24"/>
      <c r="BH1488" s="24"/>
      <c r="BI1488" s="24"/>
      <c r="BJ1488" s="24"/>
      <c r="BK1488" s="24"/>
      <c r="BL1488" s="24"/>
      <c r="BM1488" s="24"/>
      <c r="BN1488" s="24"/>
      <c r="BO1488" s="24"/>
      <c r="BP1488" s="24"/>
      <c r="BQ1488" s="24"/>
      <c r="BR1488" s="24"/>
      <c r="BS1488" s="24"/>
      <c r="BT1488" s="24"/>
      <c r="BU1488" s="24"/>
      <c r="BV1488" s="24"/>
      <c r="BW1488" s="24"/>
      <c r="BX1488" s="24"/>
      <c r="BY1488" s="24"/>
      <c r="BZ1488" s="24"/>
      <c r="CA1488" s="24"/>
      <c r="CB1488" s="24"/>
      <c r="CC1488" s="24"/>
      <c r="CD1488" s="24"/>
      <c r="CE1488" s="24"/>
      <c r="CF1488" s="24"/>
    </row>
    <row r="1489" spans="47:84" x14ac:dyDescent="0.15">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c r="CF1489" s="24"/>
    </row>
    <row r="1490" spans="47:84" x14ac:dyDescent="0.15">
      <c r="AU1490" s="24"/>
      <c r="AV1490" s="24"/>
      <c r="AW1490" s="24"/>
      <c r="AX1490" s="24"/>
      <c r="AY1490" s="24"/>
      <c r="AZ1490" s="24"/>
      <c r="BA1490" s="24"/>
      <c r="BB1490" s="24"/>
      <c r="BC1490" s="24"/>
      <c r="BD1490" s="24"/>
      <c r="BE1490" s="24"/>
      <c r="BF1490" s="24"/>
      <c r="BG1490" s="24"/>
      <c r="BH1490" s="24"/>
      <c r="BI1490" s="24"/>
      <c r="BJ1490" s="24"/>
      <c r="BK1490" s="24"/>
      <c r="BL1490" s="24"/>
      <c r="BM1490" s="24"/>
      <c r="BN1490" s="24"/>
      <c r="BO1490" s="24"/>
      <c r="BP1490" s="24"/>
      <c r="BQ1490" s="24"/>
      <c r="BR1490" s="24"/>
      <c r="BS1490" s="24"/>
      <c r="BT1490" s="24"/>
      <c r="BU1490" s="24"/>
      <c r="BV1490" s="24"/>
      <c r="BW1490" s="24"/>
      <c r="BX1490" s="24"/>
      <c r="BY1490" s="24"/>
      <c r="BZ1490" s="24"/>
      <c r="CA1490" s="24"/>
      <c r="CB1490" s="24"/>
      <c r="CC1490" s="24"/>
      <c r="CD1490" s="24"/>
      <c r="CE1490" s="24"/>
      <c r="CF1490" s="24"/>
    </row>
    <row r="1491" spans="47:84" x14ac:dyDescent="0.15">
      <c r="AU1491" s="24"/>
      <c r="AV1491" s="24"/>
      <c r="AW1491" s="24"/>
      <c r="AX1491" s="24"/>
      <c r="AY1491" s="24"/>
      <c r="AZ1491" s="24"/>
      <c r="BA1491" s="24"/>
      <c r="BB1491" s="24"/>
      <c r="BC1491" s="24"/>
      <c r="BD1491" s="24"/>
      <c r="BE1491" s="24"/>
      <c r="BF1491" s="24"/>
      <c r="BG1491" s="24"/>
      <c r="BH1491" s="24"/>
      <c r="BI1491" s="24"/>
      <c r="BJ1491" s="24"/>
      <c r="BK1491" s="24"/>
      <c r="BL1491" s="24"/>
      <c r="BM1491" s="24"/>
      <c r="BN1491" s="24"/>
      <c r="BO1491" s="24"/>
      <c r="BP1491" s="24"/>
      <c r="BQ1491" s="24"/>
      <c r="BR1491" s="24"/>
      <c r="BS1491" s="24"/>
      <c r="BT1491" s="24"/>
      <c r="BU1491" s="24"/>
      <c r="BV1491" s="24"/>
      <c r="BW1491" s="24"/>
      <c r="BX1491" s="24"/>
      <c r="BY1491" s="24"/>
      <c r="BZ1491" s="24"/>
      <c r="CA1491" s="24"/>
      <c r="CB1491" s="24"/>
      <c r="CC1491" s="24"/>
      <c r="CD1491" s="24"/>
      <c r="CE1491" s="24"/>
      <c r="CF1491" s="24"/>
    </row>
    <row r="1492" spans="47:84" x14ac:dyDescent="0.15">
      <c r="AU1492" s="24"/>
      <c r="AV1492" s="24"/>
      <c r="AW1492" s="24"/>
      <c r="AX1492" s="24"/>
      <c r="AY1492" s="24"/>
      <c r="AZ1492" s="24"/>
      <c r="BA1492" s="24"/>
      <c r="BB1492" s="24"/>
      <c r="BC1492" s="24"/>
      <c r="BD1492" s="24"/>
      <c r="BE1492" s="24"/>
      <c r="BF1492" s="24"/>
      <c r="BG1492" s="24"/>
      <c r="BH1492" s="24"/>
      <c r="BI1492" s="24"/>
      <c r="BJ1492" s="24"/>
      <c r="BK1492" s="24"/>
      <c r="BL1492" s="24"/>
      <c r="BM1492" s="24"/>
      <c r="BN1492" s="24"/>
      <c r="BO1492" s="24"/>
      <c r="BP1492" s="24"/>
      <c r="BQ1492" s="24"/>
      <c r="BR1492" s="24"/>
      <c r="BS1492" s="24"/>
      <c r="BT1492" s="24"/>
      <c r="BU1492" s="24"/>
      <c r="BV1492" s="24"/>
      <c r="BW1492" s="24"/>
      <c r="BX1492" s="24"/>
      <c r="BY1492" s="24"/>
      <c r="BZ1492" s="24"/>
      <c r="CA1492" s="24"/>
      <c r="CB1492" s="24"/>
      <c r="CC1492" s="24"/>
      <c r="CD1492" s="24"/>
      <c r="CE1492" s="24"/>
      <c r="CF1492" s="24"/>
    </row>
    <row r="1493" spans="47:84" x14ac:dyDescent="0.15">
      <c r="AU1493" s="24"/>
      <c r="AV1493" s="24"/>
      <c r="AW1493" s="24"/>
      <c r="AX1493" s="24"/>
      <c r="AY1493" s="24"/>
      <c r="AZ1493" s="24"/>
      <c r="BA1493" s="24"/>
      <c r="BB1493" s="24"/>
      <c r="BC1493" s="24"/>
      <c r="BD1493" s="24"/>
      <c r="BE1493" s="24"/>
      <c r="BF1493" s="24"/>
      <c r="BG1493" s="24"/>
      <c r="BH1493" s="24"/>
      <c r="BI1493" s="24"/>
      <c r="BJ1493" s="24"/>
      <c r="BK1493" s="24"/>
      <c r="BL1493" s="24"/>
      <c r="BM1493" s="24"/>
      <c r="BN1493" s="24"/>
      <c r="BO1493" s="24"/>
      <c r="BP1493" s="24"/>
      <c r="BQ1493" s="24"/>
      <c r="BR1493" s="24"/>
      <c r="BS1493" s="24"/>
      <c r="BT1493" s="24"/>
      <c r="BU1493" s="24"/>
      <c r="BV1493" s="24"/>
      <c r="BW1493" s="24"/>
      <c r="BX1493" s="24"/>
      <c r="BY1493" s="24"/>
      <c r="BZ1493" s="24"/>
      <c r="CA1493" s="24"/>
      <c r="CB1493" s="24"/>
      <c r="CC1493" s="24"/>
      <c r="CD1493" s="24"/>
      <c r="CE1493" s="24"/>
      <c r="CF1493" s="24"/>
    </row>
    <row r="1494" spans="47:84" x14ac:dyDescent="0.15">
      <c r="AU1494" s="24"/>
      <c r="AV1494" s="24"/>
      <c r="AW1494" s="24"/>
      <c r="AX1494" s="24"/>
      <c r="AY1494" s="24"/>
      <c r="AZ1494" s="24"/>
      <c r="BA1494" s="24"/>
      <c r="BB1494" s="24"/>
      <c r="BC1494" s="24"/>
      <c r="BD1494" s="24"/>
      <c r="BE1494" s="24"/>
      <c r="BF1494" s="24"/>
      <c r="BG1494" s="24"/>
      <c r="BH1494" s="24"/>
      <c r="BI1494" s="24"/>
      <c r="BJ1494" s="24"/>
      <c r="BK1494" s="24"/>
      <c r="BL1494" s="24"/>
      <c r="BM1494" s="24"/>
      <c r="BN1494" s="24"/>
      <c r="BO1494" s="24"/>
      <c r="BP1494" s="24"/>
      <c r="BQ1494" s="24"/>
      <c r="BR1494" s="24"/>
      <c r="BS1494" s="24"/>
      <c r="BT1494" s="24"/>
      <c r="BU1494" s="24"/>
      <c r="BV1494" s="24"/>
      <c r="BW1494" s="24"/>
      <c r="BX1494" s="24"/>
      <c r="BY1494" s="24"/>
      <c r="BZ1494" s="24"/>
      <c r="CA1494" s="24"/>
      <c r="CB1494" s="24"/>
      <c r="CC1494" s="24"/>
      <c r="CD1494" s="24"/>
      <c r="CE1494" s="24"/>
      <c r="CF1494" s="24"/>
    </row>
    <row r="1495" spans="47:84" x14ac:dyDescent="0.15">
      <c r="AU1495" s="24"/>
      <c r="AV1495" s="24"/>
      <c r="AW1495" s="24"/>
      <c r="AX1495" s="24"/>
      <c r="AY1495" s="24"/>
      <c r="AZ1495" s="24"/>
      <c r="BA1495" s="24"/>
      <c r="BB1495" s="24"/>
      <c r="BC1495" s="24"/>
      <c r="BD1495" s="24"/>
      <c r="BE1495" s="24"/>
      <c r="BF1495" s="24"/>
      <c r="BG1495" s="24"/>
      <c r="BH1495" s="24"/>
      <c r="BI1495" s="24"/>
      <c r="BJ1495" s="24"/>
      <c r="BK1495" s="24"/>
      <c r="BL1495" s="24"/>
      <c r="BM1495" s="24"/>
      <c r="BN1495" s="24"/>
      <c r="BO1495" s="24"/>
      <c r="BP1495" s="24"/>
      <c r="BQ1495" s="24"/>
      <c r="BR1495" s="24"/>
      <c r="BS1495" s="24"/>
      <c r="BT1495" s="24"/>
      <c r="BU1495" s="24"/>
      <c r="BV1495" s="24"/>
      <c r="BW1495" s="24"/>
      <c r="BX1495" s="24"/>
      <c r="BY1495" s="24"/>
      <c r="BZ1495" s="24"/>
      <c r="CA1495" s="24"/>
      <c r="CB1495" s="24"/>
      <c r="CC1495" s="24"/>
      <c r="CD1495" s="24"/>
      <c r="CE1495" s="24"/>
      <c r="CF1495" s="24"/>
    </row>
    <row r="1496" spans="47:84" x14ac:dyDescent="0.15">
      <c r="AU1496" s="24"/>
      <c r="AV1496" s="24"/>
      <c r="AW1496" s="24"/>
      <c r="AX1496" s="24"/>
      <c r="AY1496" s="24"/>
      <c r="AZ1496" s="24"/>
      <c r="BA1496" s="24"/>
      <c r="BB1496" s="24"/>
      <c r="BC1496" s="24"/>
      <c r="BD1496" s="24"/>
      <c r="BE1496" s="24"/>
      <c r="BF1496" s="24"/>
      <c r="BG1496" s="24"/>
      <c r="BH1496" s="24"/>
      <c r="BI1496" s="24"/>
      <c r="BJ1496" s="24"/>
      <c r="BK1496" s="24"/>
      <c r="BL1496" s="24"/>
      <c r="BM1496" s="24"/>
      <c r="BN1496" s="24"/>
      <c r="BO1496" s="24"/>
      <c r="BP1496" s="24"/>
      <c r="BQ1496" s="24"/>
      <c r="BR1496" s="24"/>
      <c r="BS1496" s="24"/>
      <c r="BT1496" s="24"/>
      <c r="BU1496" s="24"/>
      <c r="BV1496" s="24"/>
      <c r="BW1496" s="24"/>
      <c r="BX1496" s="24"/>
      <c r="BY1496" s="24"/>
      <c r="BZ1496" s="24"/>
      <c r="CA1496" s="24"/>
      <c r="CB1496" s="24"/>
      <c r="CC1496" s="24"/>
      <c r="CD1496" s="24"/>
      <c r="CE1496" s="24"/>
      <c r="CF1496" s="24"/>
    </row>
    <row r="1497" spans="47:84" x14ac:dyDescent="0.15">
      <c r="AU1497" s="24"/>
      <c r="AV1497" s="24"/>
      <c r="AW1497" s="24"/>
      <c r="AX1497" s="24"/>
      <c r="AY1497" s="24"/>
      <c r="AZ1497" s="24"/>
      <c r="BA1497" s="24"/>
      <c r="BB1497" s="24"/>
      <c r="BC1497" s="24"/>
      <c r="BD1497" s="24"/>
      <c r="BE1497" s="24"/>
      <c r="BF1497" s="24"/>
      <c r="BG1497" s="24"/>
      <c r="BH1497" s="24"/>
      <c r="BI1497" s="24"/>
      <c r="BJ1497" s="24"/>
      <c r="BK1497" s="24"/>
      <c r="BL1497" s="24"/>
      <c r="BM1497" s="24"/>
      <c r="BN1497" s="24"/>
      <c r="BO1497" s="24"/>
      <c r="BP1497" s="24"/>
      <c r="BQ1497" s="24"/>
      <c r="BR1497" s="24"/>
      <c r="BS1497" s="24"/>
      <c r="BT1497" s="24"/>
      <c r="BU1497" s="24"/>
      <c r="BV1497" s="24"/>
      <c r="BW1497" s="24"/>
      <c r="BX1497" s="24"/>
      <c r="BY1497" s="24"/>
      <c r="BZ1497" s="24"/>
      <c r="CA1497" s="24"/>
      <c r="CB1497" s="24"/>
      <c r="CC1497" s="24"/>
      <c r="CD1497" s="24"/>
      <c r="CE1497" s="24"/>
      <c r="CF1497" s="24"/>
    </row>
    <row r="1498" spans="47:84" x14ac:dyDescent="0.15">
      <c r="AU1498" s="24"/>
      <c r="AV1498" s="24"/>
      <c r="AW1498" s="24"/>
      <c r="AX1498" s="24"/>
      <c r="AY1498" s="24"/>
      <c r="AZ1498" s="24"/>
      <c r="BA1498" s="24"/>
      <c r="BB1498" s="24"/>
      <c r="BC1498" s="24"/>
      <c r="BD1498" s="24"/>
      <c r="BE1498" s="24"/>
      <c r="BF1498" s="24"/>
      <c r="BG1498" s="24"/>
      <c r="BH1498" s="24"/>
      <c r="BI1498" s="24"/>
      <c r="BJ1498" s="24"/>
      <c r="BK1498" s="24"/>
      <c r="BL1498" s="24"/>
      <c r="BM1498" s="24"/>
      <c r="BN1498" s="24"/>
      <c r="BO1498" s="24"/>
      <c r="BP1498" s="24"/>
      <c r="BQ1498" s="24"/>
      <c r="BR1498" s="24"/>
      <c r="BS1498" s="24"/>
      <c r="BT1498" s="24"/>
      <c r="BU1498" s="24"/>
      <c r="BV1498" s="24"/>
      <c r="BW1498" s="24"/>
      <c r="BX1498" s="24"/>
      <c r="BY1498" s="24"/>
      <c r="BZ1498" s="24"/>
      <c r="CA1498" s="24"/>
      <c r="CB1498" s="24"/>
      <c r="CC1498" s="24"/>
      <c r="CD1498" s="24"/>
      <c r="CE1498" s="24"/>
      <c r="CF1498" s="24"/>
    </row>
    <row r="1499" spans="47:84" x14ac:dyDescent="0.15">
      <c r="AU1499" s="24"/>
      <c r="AV1499" s="24"/>
      <c r="AW1499" s="24"/>
      <c r="AX1499" s="24"/>
      <c r="AY1499" s="24"/>
      <c r="AZ1499" s="24"/>
      <c r="BA1499" s="24"/>
      <c r="BB1499" s="24"/>
      <c r="BC1499" s="24"/>
      <c r="BD1499" s="24"/>
      <c r="BE1499" s="24"/>
      <c r="BF1499" s="24"/>
      <c r="BG1499" s="24"/>
      <c r="BH1499" s="24"/>
      <c r="BI1499" s="24"/>
      <c r="BJ1499" s="24"/>
      <c r="BK1499" s="24"/>
      <c r="BL1499" s="24"/>
      <c r="BM1499" s="24"/>
      <c r="BN1499" s="24"/>
      <c r="BO1499" s="24"/>
      <c r="BP1499" s="24"/>
      <c r="BQ1499" s="24"/>
      <c r="BR1499" s="24"/>
      <c r="BS1499" s="24"/>
      <c r="BT1499" s="24"/>
      <c r="BU1499" s="24"/>
      <c r="BV1499" s="24"/>
      <c r="BW1499" s="24"/>
      <c r="BX1499" s="24"/>
      <c r="BY1499" s="24"/>
      <c r="BZ1499" s="24"/>
      <c r="CA1499" s="24"/>
      <c r="CB1499" s="24"/>
      <c r="CC1499" s="24"/>
      <c r="CD1499" s="24"/>
      <c r="CE1499" s="24"/>
      <c r="CF1499" s="24"/>
    </row>
    <row r="1500" spans="47:84" x14ac:dyDescent="0.15">
      <c r="AU1500" s="24"/>
      <c r="AV1500" s="24"/>
      <c r="AW1500" s="24"/>
      <c r="AX1500" s="24"/>
      <c r="AY1500" s="24"/>
      <c r="AZ1500" s="24"/>
      <c r="BA1500" s="24"/>
      <c r="BB1500" s="24"/>
      <c r="BC1500" s="24"/>
      <c r="BD1500" s="24"/>
      <c r="BE1500" s="24"/>
      <c r="BF1500" s="24"/>
      <c r="BG1500" s="24"/>
      <c r="BH1500" s="24"/>
      <c r="BI1500" s="24"/>
      <c r="BJ1500" s="24"/>
      <c r="BK1500" s="24"/>
      <c r="BL1500" s="24"/>
      <c r="BM1500" s="24"/>
      <c r="BN1500" s="24"/>
      <c r="BO1500" s="24"/>
      <c r="BP1500" s="24"/>
      <c r="BQ1500" s="24"/>
      <c r="BR1500" s="24"/>
      <c r="BS1500" s="24"/>
      <c r="BT1500" s="24"/>
      <c r="BU1500" s="24"/>
      <c r="BV1500" s="24"/>
      <c r="BW1500" s="24"/>
      <c r="BX1500" s="24"/>
      <c r="BY1500" s="24"/>
      <c r="BZ1500" s="24"/>
      <c r="CA1500" s="24"/>
      <c r="CB1500" s="24"/>
      <c r="CC1500" s="24"/>
      <c r="CD1500" s="24"/>
      <c r="CE1500" s="24"/>
      <c r="CF1500" s="24"/>
    </row>
    <row r="1501" spans="47:84" x14ac:dyDescent="0.15">
      <c r="AU1501" s="24"/>
      <c r="AV1501" s="24"/>
      <c r="AW1501" s="24"/>
      <c r="AX1501" s="24"/>
      <c r="AY1501" s="24"/>
      <c r="AZ1501" s="24"/>
      <c r="BA1501" s="24"/>
      <c r="BB1501" s="24"/>
      <c r="BC1501" s="24"/>
      <c r="BD1501" s="24"/>
      <c r="BE1501" s="24"/>
      <c r="BF1501" s="24"/>
      <c r="BG1501" s="24"/>
      <c r="BH1501" s="24"/>
      <c r="BI1501" s="24"/>
      <c r="BJ1501" s="24"/>
      <c r="BK1501" s="24"/>
      <c r="BL1501" s="24"/>
      <c r="BM1501" s="24"/>
      <c r="BN1501" s="24"/>
      <c r="BO1501" s="24"/>
      <c r="BP1501" s="24"/>
      <c r="BQ1501" s="24"/>
      <c r="BR1501" s="24"/>
      <c r="BS1501" s="24"/>
      <c r="BT1501" s="24"/>
      <c r="BU1501" s="24"/>
      <c r="BV1501" s="24"/>
      <c r="BW1501" s="24"/>
      <c r="BX1501" s="24"/>
      <c r="BY1501" s="24"/>
      <c r="BZ1501" s="24"/>
      <c r="CA1501" s="24"/>
      <c r="CB1501" s="24"/>
      <c r="CC1501" s="24"/>
      <c r="CD1501" s="24"/>
      <c r="CE1501" s="24"/>
      <c r="CF1501" s="24"/>
    </row>
    <row r="1502" spans="47:84" x14ac:dyDescent="0.15">
      <c r="AU1502" s="24"/>
      <c r="AV1502" s="24"/>
      <c r="AW1502" s="24"/>
      <c r="AX1502" s="24"/>
      <c r="AY1502" s="24"/>
      <c r="AZ1502" s="24"/>
      <c r="BA1502" s="24"/>
      <c r="BB1502" s="24"/>
      <c r="BC1502" s="24"/>
      <c r="BD1502" s="24"/>
      <c r="BE1502" s="24"/>
      <c r="BF1502" s="24"/>
      <c r="BG1502" s="24"/>
      <c r="BH1502" s="24"/>
      <c r="BI1502" s="24"/>
      <c r="BJ1502" s="24"/>
      <c r="BK1502" s="24"/>
      <c r="BL1502" s="24"/>
      <c r="BM1502" s="24"/>
      <c r="BN1502" s="24"/>
      <c r="BO1502" s="24"/>
      <c r="BP1502" s="24"/>
      <c r="BQ1502" s="24"/>
      <c r="BR1502" s="24"/>
      <c r="BS1502" s="24"/>
      <c r="BT1502" s="24"/>
      <c r="BU1502" s="24"/>
      <c r="BV1502" s="24"/>
      <c r="BW1502" s="24"/>
      <c r="BX1502" s="24"/>
      <c r="BY1502" s="24"/>
      <c r="BZ1502" s="24"/>
      <c r="CA1502" s="24"/>
      <c r="CB1502" s="24"/>
      <c r="CC1502" s="24"/>
      <c r="CD1502" s="24"/>
      <c r="CE1502" s="24"/>
      <c r="CF1502" s="24"/>
    </row>
    <row r="1503" spans="47:84" x14ac:dyDescent="0.15">
      <c r="AU1503" s="24"/>
      <c r="AV1503" s="24"/>
      <c r="AW1503" s="24"/>
      <c r="AX1503" s="24"/>
      <c r="AY1503" s="24"/>
      <c r="AZ1503" s="24"/>
      <c r="BA1503" s="24"/>
      <c r="BB1503" s="24"/>
      <c r="BC1503" s="24"/>
      <c r="BD1503" s="24"/>
      <c r="BE1503" s="24"/>
      <c r="BF1503" s="24"/>
      <c r="BG1503" s="24"/>
      <c r="BH1503" s="24"/>
      <c r="BI1503" s="24"/>
      <c r="BJ1503" s="24"/>
      <c r="BK1503" s="24"/>
      <c r="BL1503" s="24"/>
      <c r="BM1503" s="24"/>
      <c r="BN1503" s="24"/>
      <c r="BO1503" s="24"/>
      <c r="BP1503" s="24"/>
      <c r="BQ1503" s="24"/>
      <c r="BR1503" s="24"/>
      <c r="BS1503" s="24"/>
      <c r="BT1503" s="24"/>
      <c r="BU1503" s="24"/>
      <c r="BV1503" s="24"/>
      <c r="BW1503" s="24"/>
      <c r="BX1503" s="24"/>
      <c r="BY1503" s="24"/>
      <c r="BZ1503" s="24"/>
      <c r="CA1503" s="24"/>
      <c r="CB1503" s="24"/>
      <c r="CC1503" s="24"/>
      <c r="CD1503" s="24"/>
      <c r="CE1503" s="24"/>
      <c r="CF1503" s="24"/>
    </row>
    <row r="1504" spans="47:84" x14ac:dyDescent="0.15">
      <c r="AU1504" s="24"/>
      <c r="AV1504" s="24"/>
      <c r="AW1504" s="24"/>
      <c r="AX1504" s="24"/>
      <c r="AY1504" s="24"/>
      <c r="AZ1504" s="24"/>
      <c r="BA1504" s="24"/>
      <c r="BB1504" s="24"/>
      <c r="BC1504" s="24"/>
      <c r="BD1504" s="24"/>
      <c r="BE1504" s="24"/>
      <c r="BF1504" s="24"/>
      <c r="BG1504" s="24"/>
      <c r="BH1504" s="24"/>
      <c r="BI1504" s="24"/>
      <c r="BJ1504" s="24"/>
      <c r="BK1504" s="24"/>
      <c r="BL1504" s="24"/>
      <c r="BM1504" s="24"/>
      <c r="BN1504" s="24"/>
      <c r="BO1504" s="24"/>
      <c r="BP1504" s="24"/>
      <c r="BQ1504" s="24"/>
      <c r="BR1504" s="24"/>
      <c r="BS1504" s="24"/>
      <c r="BT1504" s="24"/>
      <c r="BU1504" s="24"/>
      <c r="BV1504" s="24"/>
      <c r="BW1504" s="24"/>
      <c r="BX1504" s="24"/>
      <c r="BY1504" s="24"/>
      <c r="BZ1504" s="24"/>
      <c r="CA1504" s="24"/>
      <c r="CB1504" s="24"/>
      <c r="CC1504" s="24"/>
      <c r="CD1504" s="24"/>
      <c r="CE1504" s="24"/>
      <c r="CF1504" s="24"/>
    </row>
    <row r="1505" spans="47:84" x14ac:dyDescent="0.15">
      <c r="AU1505" s="24"/>
      <c r="AV1505" s="24"/>
      <c r="AW1505" s="24"/>
      <c r="AX1505" s="24"/>
      <c r="AY1505" s="24"/>
      <c r="AZ1505" s="24"/>
      <c r="BA1505" s="24"/>
      <c r="BB1505" s="24"/>
      <c r="BC1505" s="24"/>
      <c r="BD1505" s="24"/>
      <c r="BE1505" s="24"/>
      <c r="BF1505" s="24"/>
      <c r="BG1505" s="24"/>
      <c r="BH1505" s="24"/>
      <c r="BI1505" s="24"/>
      <c r="BJ1505" s="24"/>
      <c r="BK1505" s="24"/>
      <c r="BL1505" s="24"/>
      <c r="BM1505" s="24"/>
      <c r="BN1505" s="24"/>
      <c r="BO1505" s="24"/>
      <c r="BP1505" s="24"/>
      <c r="BQ1505" s="24"/>
      <c r="BR1505" s="24"/>
      <c r="BS1505" s="24"/>
      <c r="BT1505" s="24"/>
      <c r="BU1505" s="24"/>
      <c r="BV1505" s="24"/>
      <c r="BW1505" s="24"/>
      <c r="BX1505" s="24"/>
      <c r="BY1505" s="24"/>
      <c r="BZ1505" s="24"/>
      <c r="CA1505" s="24"/>
      <c r="CB1505" s="24"/>
      <c r="CC1505" s="24"/>
      <c r="CD1505" s="24"/>
      <c r="CE1505" s="24"/>
      <c r="CF1505" s="24"/>
    </row>
    <row r="1506" spans="47:84" x14ac:dyDescent="0.15">
      <c r="AU1506" s="24"/>
      <c r="AV1506" s="24"/>
      <c r="AW1506" s="24"/>
      <c r="AX1506" s="24"/>
      <c r="AY1506" s="24"/>
      <c r="AZ1506" s="24"/>
      <c r="BA1506" s="24"/>
      <c r="BB1506" s="24"/>
      <c r="BC1506" s="24"/>
      <c r="BD1506" s="24"/>
      <c r="BE1506" s="24"/>
      <c r="BF1506" s="24"/>
      <c r="BG1506" s="24"/>
      <c r="BH1506" s="24"/>
      <c r="BI1506" s="24"/>
      <c r="BJ1506" s="24"/>
      <c r="BK1506" s="24"/>
      <c r="BL1506" s="24"/>
      <c r="BM1506" s="24"/>
      <c r="BN1506" s="24"/>
      <c r="BO1506" s="24"/>
      <c r="BP1506" s="24"/>
      <c r="BQ1506" s="24"/>
      <c r="BR1506" s="24"/>
      <c r="BS1506" s="24"/>
      <c r="BT1506" s="24"/>
      <c r="BU1506" s="24"/>
      <c r="BV1506" s="24"/>
      <c r="BW1506" s="24"/>
      <c r="BX1506" s="24"/>
      <c r="BY1506" s="24"/>
      <c r="BZ1506" s="24"/>
      <c r="CA1506" s="24"/>
      <c r="CB1506" s="24"/>
      <c r="CC1506" s="24"/>
      <c r="CD1506" s="24"/>
      <c r="CE1506" s="24"/>
      <c r="CF1506" s="24"/>
    </row>
    <row r="1507" spans="47:84" x14ac:dyDescent="0.15">
      <c r="AU1507" s="24"/>
      <c r="AV1507" s="24"/>
      <c r="AW1507" s="24"/>
      <c r="AX1507" s="24"/>
      <c r="AY1507" s="24"/>
      <c r="AZ1507" s="24"/>
      <c r="BA1507" s="24"/>
      <c r="BB1507" s="24"/>
      <c r="BC1507" s="24"/>
      <c r="BD1507" s="24"/>
      <c r="BE1507" s="24"/>
      <c r="BF1507" s="24"/>
      <c r="BG1507" s="24"/>
      <c r="BH1507" s="24"/>
      <c r="BI1507" s="24"/>
      <c r="BJ1507" s="24"/>
      <c r="BK1507" s="24"/>
      <c r="BL1507" s="24"/>
      <c r="BM1507" s="24"/>
      <c r="BN1507" s="24"/>
      <c r="BO1507" s="24"/>
      <c r="BP1507" s="24"/>
      <c r="BQ1507" s="24"/>
      <c r="BR1507" s="24"/>
      <c r="BS1507" s="24"/>
      <c r="BT1507" s="24"/>
      <c r="BU1507" s="24"/>
      <c r="BV1507" s="24"/>
      <c r="BW1507" s="24"/>
      <c r="BX1507" s="24"/>
      <c r="BY1507" s="24"/>
      <c r="BZ1507" s="24"/>
      <c r="CA1507" s="24"/>
      <c r="CB1507" s="24"/>
      <c r="CC1507" s="24"/>
      <c r="CD1507" s="24"/>
      <c r="CE1507" s="24"/>
      <c r="CF1507" s="24"/>
    </row>
    <row r="1508" spans="47:84" x14ac:dyDescent="0.15">
      <c r="AU1508" s="24"/>
      <c r="AV1508" s="24"/>
      <c r="AW1508" s="24"/>
      <c r="AX1508" s="24"/>
      <c r="AY1508" s="24"/>
      <c r="AZ1508" s="24"/>
      <c r="BA1508" s="24"/>
      <c r="BB1508" s="24"/>
      <c r="BC1508" s="24"/>
      <c r="BD1508" s="24"/>
      <c r="BE1508" s="24"/>
      <c r="BF1508" s="24"/>
      <c r="BG1508" s="24"/>
      <c r="BH1508" s="24"/>
      <c r="BI1508" s="24"/>
      <c r="BJ1508" s="24"/>
      <c r="BK1508" s="24"/>
      <c r="BL1508" s="24"/>
      <c r="BM1508" s="24"/>
      <c r="BN1508" s="24"/>
      <c r="BO1508" s="24"/>
      <c r="BP1508" s="24"/>
      <c r="BQ1508" s="24"/>
      <c r="BR1508" s="24"/>
      <c r="BS1508" s="24"/>
      <c r="BT1508" s="24"/>
      <c r="BU1508" s="24"/>
      <c r="BV1508" s="24"/>
      <c r="BW1508" s="24"/>
      <c r="BX1508" s="24"/>
      <c r="BY1508" s="24"/>
      <c r="BZ1508" s="24"/>
      <c r="CA1508" s="24"/>
      <c r="CB1508" s="24"/>
      <c r="CC1508" s="24"/>
      <c r="CD1508" s="24"/>
      <c r="CE1508" s="24"/>
      <c r="CF1508" s="24"/>
    </row>
    <row r="1509" spans="47:84" x14ac:dyDescent="0.15">
      <c r="AU1509" s="24"/>
      <c r="AV1509" s="24"/>
      <c r="AW1509" s="24"/>
      <c r="AX1509" s="24"/>
      <c r="AY1509" s="24"/>
      <c r="AZ1509" s="24"/>
      <c r="BA1509" s="24"/>
      <c r="BB1509" s="24"/>
      <c r="BC1509" s="24"/>
      <c r="BD1509" s="24"/>
      <c r="BE1509" s="24"/>
      <c r="BF1509" s="24"/>
      <c r="BG1509" s="24"/>
      <c r="BH1509" s="24"/>
      <c r="BI1509" s="24"/>
      <c r="BJ1509" s="24"/>
      <c r="BK1509" s="24"/>
      <c r="BL1509" s="24"/>
      <c r="BM1509" s="24"/>
      <c r="BN1509" s="24"/>
      <c r="BO1509" s="24"/>
      <c r="BP1509" s="24"/>
      <c r="BQ1509" s="24"/>
      <c r="BR1509" s="24"/>
      <c r="BS1509" s="24"/>
      <c r="BT1509" s="24"/>
      <c r="BU1509" s="24"/>
      <c r="BV1509" s="24"/>
      <c r="BW1509" s="24"/>
      <c r="BX1509" s="24"/>
      <c r="BY1509" s="24"/>
      <c r="BZ1509" s="24"/>
      <c r="CA1509" s="24"/>
      <c r="CB1509" s="24"/>
      <c r="CC1509" s="24"/>
      <c r="CD1509" s="24"/>
      <c r="CE1509" s="24"/>
      <c r="CF1509" s="24"/>
    </row>
    <row r="1510" spans="47:84" x14ac:dyDescent="0.15">
      <c r="AU1510" s="24"/>
      <c r="AV1510" s="24"/>
      <c r="AW1510" s="24"/>
      <c r="AX1510" s="24"/>
      <c r="AY1510" s="24"/>
      <c r="AZ1510" s="24"/>
      <c r="BA1510" s="24"/>
      <c r="BB1510" s="24"/>
      <c r="BC1510" s="24"/>
      <c r="BD1510" s="24"/>
      <c r="BE1510" s="24"/>
      <c r="BF1510" s="24"/>
      <c r="BG1510" s="24"/>
      <c r="BH1510" s="24"/>
      <c r="BI1510" s="24"/>
      <c r="BJ1510" s="24"/>
      <c r="BK1510" s="24"/>
      <c r="BL1510" s="24"/>
      <c r="BM1510" s="24"/>
      <c r="BN1510" s="24"/>
      <c r="BO1510" s="24"/>
      <c r="BP1510" s="24"/>
      <c r="BQ1510" s="24"/>
      <c r="BR1510" s="24"/>
      <c r="BS1510" s="24"/>
      <c r="BT1510" s="24"/>
      <c r="BU1510" s="24"/>
      <c r="BV1510" s="24"/>
      <c r="BW1510" s="24"/>
      <c r="BX1510" s="24"/>
      <c r="BY1510" s="24"/>
      <c r="BZ1510" s="24"/>
      <c r="CA1510" s="24"/>
      <c r="CB1510" s="24"/>
      <c r="CC1510" s="24"/>
      <c r="CD1510" s="24"/>
      <c r="CE1510" s="24"/>
      <c r="CF1510" s="24"/>
    </row>
    <row r="1511" spans="47:84" x14ac:dyDescent="0.15">
      <c r="AU1511" s="24"/>
      <c r="AV1511" s="24"/>
      <c r="AW1511" s="24"/>
      <c r="AX1511" s="24"/>
      <c r="AY1511" s="24"/>
      <c r="AZ1511" s="24"/>
      <c r="BA1511" s="24"/>
      <c r="BB1511" s="24"/>
      <c r="BC1511" s="24"/>
      <c r="BD1511" s="24"/>
      <c r="BE1511" s="24"/>
      <c r="BF1511" s="24"/>
      <c r="BG1511" s="24"/>
      <c r="BH1511" s="24"/>
      <c r="BI1511" s="24"/>
      <c r="BJ1511" s="24"/>
      <c r="BK1511" s="24"/>
      <c r="BL1511" s="24"/>
      <c r="BM1511" s="24"/>
      <c r="BN1511" s="24"/>
      <c r="BO1511" s="24"/>
      <c r="BP1511" s="24"/>
      <c r="BQ1511" s="24"/>
      <c r="BR1511" s="24"/>
      <c r="BS1511" s="24"/>
      <c r="BT1511" s="24"/>
      <c r="BU1511" s="24"/>
      <c r="BV1511" s="24"/>
      <c r="BW1511" s="24"/>
      <c r="BX1511" s="24"/>
      <c r="BY1511" s="24"/>
      <c r="BZ1511" s="24"/>
      <c r="CA1511" s="24"/>
      <c r="CB1511" s="24"/>
      <c r="CC1511" s="24"/>
      <c r="CD1511" s="24"/>
      <c r="CE1511" s="24"/>
      <c r="CF1511" s="24"/>
    </row>
    <row r="1512" spans="47:84" x14ac:dyDescent="0.15">
      <c r="AU1512" s="24"/>
      <c r="AV1512" s="24"/>
      <c r="AW1512" s="24"/>
      <c r="AX1512" s="24"/>
      <c r="AY1512" s="24"/>
      <c r="AZ1512" s="24"/>
      <c r="BA1512" s="24"/>
      <c r="BB1512" s="24"/>
      <c r="BC1512" s="24"/>
      <c r="BD1512" s="24"/>
      <c r="BE1512" s="24"/>
      <c r="BF1512" s="24"/>
      <c r="BG1512" s="24"/>
      <c r="BH1512" s="24"/>
      <c r="BI1512" s="24"/>
      <c r="BJ1512" s="24"/>
      <c r="BK1512" s="24"/>
      <c r="BL1512" s="24"/>
      <c r="BM1512" s="24"/>
      <c r="BN1512" s="24"/>
      <c r="BO1512" s="24"/>
      <c r="BP1512" s="24"/>
      <c r="BQ1512" s="24"/>
      <c r="BR1512" s="24"/>
      <c r="BS1512" s="24"/>
      <c r="BT1512" s="24"/>
      <c r="BU1512" s="24"/>
      <c r="BV1512" s="24"/>
      <c r="BW1512" s="24"/>
      <c r="BX1512" s="24"/>
      <c r="BY1512" s="24"/>
      <c r="BZ1512" s="24"/>
      <c r="CA1512" s="24"/>
      <c r="CB1512" s="24"/>
      <c r="CC1512" s="24"/>
      <c r="CD1512" s="24"/>
      <c r="CE1512" s="24"/>
      <c r="CF1512" s="24"/>
    </row>
    <row r="1513" spans="47:84" x14ac:dyDescent="0.15">
      <c r="AU1513" s="24"/>
      <c r="AV1513" s="24"/>
      <c r="AW1513" s="24"/>
      <c r="AX1513" s="24"/>
      <c r="AY1513" s="24"/>
      <c r="AZ1513" s="24"/>
      <c r="BA1513" s="24"/>
      <c r="BB1513" s="24"/>
      <c r="BC1513" s="24"/>
      <c r="BD1513" s="24"/>
      <c r="BE1513" s="24"/>
      <c r="BF1513" s="24"/>
      <c r="BG1513" s="24"/>
      <c r="BH1513" s="24"/>
      <c r="BI1513" s="24"/>
      <c r="BJ1513" s="24"/>
      <c r="BK1513" s="24"/>
      <c r="BL1513" s="24"/>
      <c r="BM1513" s="24"/>
      <c r="BN1513" s="24"/>
      <c r="BO1513" s="24"/>
      <c r="BP1513" s="24"/>
      <c r="BQ1513" s="24"/>
      <c r="BR1513" s="24"/>
      <c r="BS1513" s="24"/>
      <c r="BT1513" s="24"/>
      <c r="BU1513" s="24"/>
      <c r="BV1513" s="24"/>
      <c r="BW1513" s="24"/>
      <c r="BX1513" s="24"/>
      <c r="BY1513" s="24"/>
      <c r="BZ1513" s="24"/>
      <c r="CA1513" s="24"/>
      <c r="CB1513" s="24"/>
      <c r="CC1513" s="24"/>
      <c r="CD1513" s="24"/>
      <c r="CE1513" s="24"/>
      <c r="CF1513" s="24"/>
    </row>
    <row r="1514" spans="47:84" x14ac:dyDescent="0.15">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c r="CF1514" s="24"/>
    </row>
    <row r="1515" spans="47:84" x14ac:dyDescent="0.15">
      <c r="AU1515" s="24"/>
      <c r="AV1515" s="24"/>
      <c r="AW1515" s="24"/>
      <c r="AX1515" s="24"/>
      <c r="AY1515" s="24"/>
      <c r="AZ1515" s="24"/>
      <c r="BA1515" s="24"/>
      <c r="BB1515" s="24"/>
      <c r="BC1515" s="24"/>
      <c r="BD1515" s="24"/>
      <c r="BE1515" s="24"/>
      <c r="BF1515" s="24"/>
      <c r="BG1515" s="24"/>
      <c r="BH1515" s="24"/>
      <c r="BI1515" s="24"/>
      <c r="BJ1515" s="24"/>
      <c r="BK1515" s="24"/>
      <c r="BL1515" s="24"/>
      <c r="BM1515" s="24"/>
      <c r="BN1515" s="24"/>
      <c r="BO1515" s="24"/>
      <c r="BP1515" s="24"/>
      <c r="BQ1515" s="24"/>
      <c r="BR1515" s="24"/>
      <c r="BS1515" s="24"/>
      <c r="BT1515" s="24"/>
      <c r="BU1515" s="24"/>
      <c r="BV1515" s="24"/>
      <c r="BW1515" s="24"/>
      <c r="BX1515" s="24"/>
      <c r="BY1515" s="24"/>
      <c r="BZ1515" s="24"/>
      <c r="CA1515" s="24"/>
      <c r="CB1515" s="24"/>
      <c r="CC1515" s="24"/>
      <c r="CD1515" s="24"/>
      <c r="CE1515" s="24"/>
      <c r="CF1515" s="24"/>
    </row>
    <row r="1516" spans="47:84" x14ac:dyDescent="0.15">
      <c r="AU1516" s="24"/>
      <c r="AV1516" s="24"/>
      <c r="AW1516" s="24"/>
      <c r="AX1516" s="24"/>
      <c r="AY1516" s="24"/>
      <c r="AZ1516" s="24"/>
      <c r="BA1516" s="24"/>
      <c r="BB1516" s="24"/>
      <c r="BC1516" s="24"/>
      <c r="BD1516" s="24"/>
      <c r="BE1516" s="24"/>
      <c r="BF1516" s="24"/>
      <c r="BG1516" s="24"/>
      <c r="BH1516" s="24"/>
      <c r="BI1516" s="24"/>
      <c r="BJ1516" s="24"/>
      <c r="BK1516" s="24"/>
      <c r="BL1516" s="24"/>
      <c r="BM1516" s="24"/>
      <c r="BN1516" s="24"/>
      <c r="BO1516" s="24"/>
      <c r="BP1516" s="24"/>
      <c r="BQ1516" s="24"/>
      <c r="BR1516" s="24"/>
      <c r="BS1516" s="24"/>
      <c r="BT1516" s="24"/>
      <c r="BU1516" s="24"/>
      <c r="BV1516" s="24"/>
      <c r="BW1516" s="24"/>
      <c r="BX1516" s="24"/>
      <c r="BY1516" s="24"/>
      <c r="BZ1516" s="24"/>
      <c r="CA1516" s="24"/>
      <c r="CB1516" s="24"/>
      <c r="CC1516" s="24"/>
      <c r="CD1516" s="24"/>
      <c r="CE1516" s="24"/>
      <c r="CF1516" s="24"/>
    </row>
    <row r="1517" spans="47:84" x14ac:dyDescent="0.15">
      <c r="AU1517" s="24"/>
      <c r="AV1517" s="24"/>
      <c r="AW1517" s="24"/>
      <c r="AX1517" s="24"/>
      <c r="AY1517" s="24"/>
      <c r="AZ1517" s="24"/>
      <c r="BA1517" s="24"/>
      <c r="BB1517" s="24"/>
      <c r="BC1517" s="24"/>
      <c r="BD1517" s="24"/>
      <c r="BE1517" s="24"/>
      <c r="BF1517" s="24"/>
      <c r="BG1517" s="24"/>
      <c r="BH1517" s="24"/>
      <c r="BI1517" s="24"/>
      <c r="BJ1517" s="24"/>
      <c r="BK1517" s="24"/>
      <c r="BL1517" s="24"/>
      <c r="BM1517" s="24"/>
      <c r="BN1517" s="24"/>
      <c r="BO1517" s="24"/>
      <c r="BP1517" s="24"/>
      <c r="BQ1517" s="24"/>
      <c r="BR1517" s="24"/>
      <c r="BS1517" s="24"/>
      <c r="BT1517" s="24"/>
      <c r="BU1517" s="24"/>
      <c r="BV1517" s="24"/>
      <c r="BW1517" s="24"/>
      <c r="BX1517" s="24"/>
      <c r="BY1517" s="24"/>
      <c r="BZ1517" s="24"/>
      <c r="CA1517" s="24"/>
      <c r="CB1517" s="24"/>
      <c r="CC1517" s="24"/>
      <c r="CD1517" s="24"/>
      <c r="CE1517" s="24"/>
      <c r="CF1517" s="24"/>
    </row>
    <row r="1518" spans="47:84" x14ac:dyDescent="0.15">
      <c r="AU1518" s="24"/>
      <c r="AV1518" s="24"/>
      <c r="AW1518" s="24"/>
      <c r="AX1518" s="24"/>
      <c r="AY1518" s="24"/>
      <c r="AZ1518" s="24"/>
      <c r="BA1518" s="24"/>
      <c r="BB1518" s="24"/>
      <c r="BC1518" s="24"/>
      <c r="BD1518" s="24"/>
      <c r="BE1518" s="24"/>
      <c r="BF1518" s="24"/>
      <c r="BG1518" s="24"/>
      <c r="BH1518" s="24"/>
      <c r="BI1518" s="24"/>
      <c r="BJ1518" s="24"/>
      <c r="BK1518" s="24"/>
      <c r="BL1518" s="24"/>
      <c r="BM1518" s="24"/>
      <c r="BN1518" s="24"/>
      <c r="BO1518" s="24"/>
      <c r="BP1518" s="24"/>
      <c r="BQ1518" s="24"/>
      <c r="BR1518" s="24"/>
      <c r="BS1518" s="24"/>
      <c r="BT1518" s="24"/>
      <c r="BU1518" s="24"/>
      <c r="BV1518" s="24"/>
      <c r="BW1518" s="24"/>
      <c r="BX1518" s="24"/>
      <c r="BY1518" s="24"/>
      <c r="BZ1518" s="24"/>
      <c r="CA1518" s="24"/>
      <c r="CB1518" s="24"/>
      <c r="CC1518" s="24"/>
      <c r="CD1518" s="24"/>
      <c r="CE1518" s="24"/>
      <c r="CF1518" s="24"/>
    </row>
    <row r="1519" spans="47:84" x14ac:dyDescent="0.15">
      <c r="AU1519" s="24"/>
      <c r="AV1519" s="24"/>
      <c r="AW1519" s="24"/>
      <c r="AX1519" s="24"/>
      <c r="AY1519" s="24"/>
      <c r="AZ1519" s="24"/>
      <c r="BA1519" s="24"/>
      <c r="BB1519" s="24"/>
      <c r="BC1519" s="24"/>
      <c r="BD1519" s="24"/>
      <c r="BE1519" s="24"/>
      <c r="BF1519" s="24"/>
      <c r="BG1519" s="24"/>
      <c r="BH1519" s="24"/>
      <c r="BI1519" s="24"/>
      <c r="BJ1519" s="24"/>
      <c r="BK1519" s="24"/>
      <c r="BL1519" s="24"/>
      <c r="BM1519" s="24"/>
      <c r="BN1519" s="24"/>
      <c r="BO1519" s="24"/>
      <c r="BP1519" s="24"/>
      <c r="BQ1519" s="24"/>
      <c r="BR1519" s="24"/>
      <c r="BS1519" s="24"/>
      <c r="BT1519" s="24"/>
      <c r="BU1519" s="24"/>
      <c r="BV1519" s="24"/>
      <c r="BW1519" s="24"/>
      <c r="BX1519" s="24"/>
      <c r="BY1519" s="24"/>
      <c r="BZ1519" s="24"/>
      <c r="CA1519" s="24"/>
      <c r="CB1519" s="24"/>
      <c r="CC1519" s="24"/>
      <c r="CD1519" s="24"/>
      <c r="CE1519" s="24"/>
      <c r="CF1519" s="24"/>
    </row>
    <row r="1520" spans="47:84" x14ac:dyDescent="0.15">
      <c r="AU1520" s="24"/>
      <c r="AV1520" s="24"/>
      <c r="AW1520" s="24"/>
      <c r="AX1520" s="24"/>
      <c r="AY1520" s="24"/>
      <c r="AZ1520" s="24"/>
      <c r="BA1520" s="24"/>
      <c r="BB1520" s="24"/>
      <c r="BC1520" s="24"/>
      <c r="BD1520" s="24"/>
      <c r="BE1520" s="24"/>
      <c r="BF1520" s="24"/>
      <c r="BG1520" s="24"/>
      <c r="BH1520" s="24"/>
      <c r="BI1520" s="24"/>
      <c r="BJ1520" s="24"/>
      <c r="BK1520" s="24"/>
      <c r="BL1520" s="24"/>
      <c r="BM1520" s="24"/>
      <c r="BN1520" s="24"/>
      <c r="BO1520" s="24"/>
      <c r="BP1520" s="24"/>
      <c r="BQ1520" s="24"/>
      <c r="BR1520" s="24"/>
      <c r="BS1520" s="24"/>
      <c r="BT1520" s="24"/>
      <c r="BU1520" s="24"/>
      <c r="BV1520" s="24"/>
      <c r="BW1520" s="24"/>
      <c r="BX1520" s="24"/>
      <c r="BY1520" s="24"/>
      <c r="BZ1520" s="24"/>
      <c r="CA1520" s="24"/>
      <c r="CB1520" s="24"/>
      <c r="CC1520" s="24"/>
      <c r="CD1520" s="24"/>
      <c r="CE1520" s="24"/>
      <c r="CF1520" s="24"/>
    </row>
    <row r="1521" spans="47:84" x14ac:dyDescent="0.15">
      <c r="AU1521" s="24"/>
      <c r="AV1521" s="24"/>
      <c r="AW1521" s="24"/>
      <c r="AX1521" s="24"/>
      <c r="AY1521" s="24"/>
      <c r="AZ1521" s="24"/>
      <c r="BA1521" s="24"/>
      <c r="BB1521" s="24"/>
      <c r="BC1521" s="24"/>
      <c r="BD1521" s="24"/>
      <c r="BE1521" s="24"/>
      <c r="BF1521" s="24"/>
      <c r="BG1521" s="24"/>
      <c r="BH1521" s="24"/>
      <c r="BI1521" s="24"/>
      <c r="BJ1521" s="24"/>
      <c r="BK1521" s="24"/>
      <c r="BL1521" s="24"/>
      <c r="BM1521" s="24"/>
      <c r="BN1521" s="24"/>
      <c r="BO1521" s="24"/>
      <c r="BP1521" s="24"/>
      <c r="BQ1521" s="24"/>
      <c r="BR1521" s="24"/>
      <c r="BS1521" s="24"/>
      <c r="BT1521" s="24"/>
      <c r="BU1521" s="24"/>
      <c r="BV1521" s="24"/>
      <c r="BW1521" s="24"/>
      <c r="BX1521" s="24"/>
      <c r="BY1521" s="24"/>
      <c r="BZ1521" s="24"/>
      <c r="CA1521" s="24"/>
      <c r="CB1521" s="24"/>
      <c r="CC1521" s="24"/>
      <c r="CD1521" s="24"/>
      <c r="CE1521" s="24"/>
      <c r="CF1521" s="24"/>
    </row>
    <row r="1522" spans="47:84" x14ac:dyDescent="0.15">
      <c r="AU1522" s="24"/>
      <c r="AV1522" s="24"/>
      <c r="AW1522" s="24"/>
      <c r="AX1522" s="24"/>
      <c r="AY1522" s="24"/>
      <c r="AZ1522" s="24"/>
      <c r="BA1522" s="24"/>
      <c r="BB1522" s="24"/>
      <c r="BC1522" s="24"/>
      <c r="BD1522" s="24"/>
      <c r="BE1522" s="24"/>
      <c r="BF1522" s="24"/>
      <c r="BG1522" s="24"/>
      <c r="BH1522" s="24"/>
      <c r="BI1522" s="24"/>
      <c r="BJ1522" s="24"/>
      <c r="BK1522" s="24"/>
      <c r="BL1522" s="24"/>
      <c r="BM1522" s="24"/>
      <c r="BN1522" s="24"/>
      <c r="BO1522" s="24"/>
      <c r="BP1522" s="24"/>
      <c r="BQ1522" s="24"/>
      <c r="BR1522" s="24"/>
      <c r="BS1522" s="24"/>
      <c r="BT1522" s="24"/>
      <c r="BU1522" s="24"/>
      <c r="BV1522" s="24"/>
      <c r="BW1522" s="24"/>
      <c r="BX1522" s="24"/>
      <c r="BY1522" s="24"/>
      <c r="BZ1522" s="24"/>
      <c r="CA1522" s="24"/>
      <c r="CB1522" s="24"/>
      <c r="CC1522" s="24"/>
      <c r="CD1522" s="24"/>
      <c r="CE1522" s="24"/>
      <c r="CF1522" s="24"/>
    </row>
    <row r="1523" spans="47:84" x14ac:dyDescent="0.15">
      <c r="AU1523" s="24"/>
      <c r="AV1523" s="24"/>
      <c r="AW1523" s="24"/>
      <c r="AX1523" s="24"/>
      <c r="AY1523" s="24"/>
      <c r="AZ1523" s="24"/>
      <c r="BA1523" s="24"/>
      <c r="BB1523" s="24"/>
      <c r="BC1523" s="24"/>
      <c r="BD1523" s="24"/>
      <c r="BE1523" s="24"/>
      <c r="BF1523" s="24"/>
      <c r="BG1523" s="24"/>
      <c r="BH1523" s="24"/>
      <c r="BI1523" s="24"/>
      <c r="BJ1523" s="24"/>
      <c r="BK1523" s="24"/>
      <c r="BL1523" s="24"/>
      <c r="BM1523" s="24"/>
      <c r="BN1523" s="24"/>
      <c r="BO1523" s="24"/>
      <c r="BP1523" s="24"/>
      <c r="BQ1523" s="24"/>
      <c r="BR1523" s="24"/>
      <c r="BS1523" s="24"/>
      <c r="BT1523" s="24"/>
      <c r="BU1523" s="24"/>
      <c r="BV1523" s="24"/>
      <c r="BW1523" s="24"/>
      <c r="BX1523" s="24"/>
      <c r="BY1523" s="24"/>
      <c r="BZ1523" s="24"/>
      <c r="CA1523" s="24"/>
      <c r="CB1523" s="24"/>
      <c r="CC1523" s="24"/>
      <c r="CD1523" s="24"/>
      <c r="CE1523" s="24"/>
      <c r="CF1523" s="24"/>
    </row>
    <row r="1524" spans="47:84" x14ac:dyDescent="0.15">
      <c r="AU1524" s="24"/>
      <c r="AV1524" s="24"/>
      <c r="AW1524" s="24"/>
      <c r="AX1524" s="24"/>
      <c r="AY1524" s="24"/>
      <c r="AZ1524" s="24"/>
      <c r="BA1524" s="24"/>
      <c r="BB1524" s="24"/>
      <c r="BC1524" s="24"/>
      <c r="BD1524" s="24"/>
      <c r="BE1524" s="24"/>
      <c r="BF1524" s="24"/>
      <c r="BG1524" s="24"/>
      <c r="BH1524" s="24"/>
      <c r="BI1524" s="24"/>
      <c r="BJ1524" s="24"/>
      <c r="BK1524" s="24"/>
      <c r="BL1524" s="24"/>
      <c r="BM1524" s="24"/>
      <c r="BN1524" s="24"/>
      <c r="BO1524" s="24"/>
      <c r="BP1524" s="24"/>
      <c r="BQ1524" s="24"/>
      <c r="BR1524" s="24"/>
      <c r="BS1524" s="24"/>
      <c r="BT1524" s="24"/>
      <c r="BU1524" s="24"/>
      <c r="BV1524" s="24"/>
      <c r="BW1524" s="24"/>
      <c r="BX1524" s="24"/>
      <c r="BY1524" s="24"/>
      <c r="BZ1524" s="24"/>
      <c r="CA1524" s="24"/>
      <c r="CB1524" s="24"/>
      <c r="CC1524" s="24"/>
      <c r="CD1524" s="24"/>
      <c r="CE1524" s="24"/>
      <c r="CF1524" s="24"/>
    </row>
    <row r="1525" spans="47:84" x14ac:dyDescent="0.15">
      <c r="AU1525" s="24"/>
      <c r="AV1525" s="24"/>
      <c r="AW1525" s="24"/>
      <c r="AX1525" s="24"/>
      <c r="AY1525" s="24"/>
      <c r="AZ1525" s="24"/>
      <c r="BA1525" s="24"/>
      <c r="BB1525" s="24"/>
      <c r="BC1525" s="24"/>
      <c r="BD1525" s="24"/>
      <c r="BE1525" s="24"/>
      <c r="BF1525" s="24"/>
      <c r="BG1525" s="24"/>
      <c r="BH1525" s="24"/>
      <c r="BI1525" s="24"/>
      <c r="BJ1525" s="24"/>
      <c r="BK1525" s="24"/>
      <c r="BL1525" s="24"/>
      <c r="BM1525" s="24"/>
      <c r="BN1525" s="24"/>
      <c r="BO1525" s="24"/>
      <c r="BP1525" s="24"/>
      <c r="BQ1525" s="24"/>
      <c r="BR1525" s="24"/>
      <c r="BS1525" s="24"/>
      <c r="BT1525" s="24"/>
      <c r="BU1525" s="24"/>
      <c r="BV1525" s="24"/>
      <c r="BW1525" s="24"/>
      <c r="BX1525" s="24"/>
      <c r="BY1525" s="24"/>
      <c r="BZ1525" s="24"/>
      <c r="CA1525" s="24"/>
      <c r="CB1525" s="24"/>
      <c r="CC1525" s="24"/>
      <c r="CD1525" s="24"/>
      <c r="CE1525" s="24"/>
      <c r="CF1525" s="24"/>
    </row>
    <row r="1526" spans="47:84" x14ac:dyDescent="0.15">
      <c r="AU1526" s="24"/>
      <c r="AV1526" s="24"/>
      <c r="AW1526" s="24"/>
      <c r="AX1526" s="24"/>
      <c r="AY1526" s="24"/>
      <c r="AZ1526" s="24"/>
      <c r="BA1526" s="24"/>
      <c r="BB1526" s="24"/>
      <c r="BC1526" s="24"/>
      <c r="BD1526" s="24"/>
      <c r="BE1526" s="24"/>
      <c r="BF1526" s="24"/>
      <c r="BG1526" s="24"/>
      <c r="BH1526" s="24"/>
      <c r="BI1526" s="24"/>
      <c r="BJ1526" s="24"/>
      <c r="BK1526" s="24"/>
      <c r="BL1526" s="24"/>
      <c r="BM1526" s="24"/>
      <c r="BN1526" s="24"/>
      <c r="BO1526" s="24"/>
      <c r="BP1526" s="24"/>
      <c r="BQ1526" s="24"/>
      <c r="BR1526" s="24"/>
      <c r="BS1526" s="24"/>
      <c r="BT1526" s="24"/>
      <c r="BU1526" s="24"/>
      <c r="BV1526" s="24"/>
      <c r="BW1526" s="24"/>
      <c r="BX1526" s="24"/>
      <c r="BY1526" s="24"/>
      <c r="BZ1526" s="24"/>
      <c r="CA1526" s="24"/>
      <c r="CB1526" s="24"/>
      <c r="CC1526" s="24"/>
      <c r="CD1526" s="24"/>
      <c r="CE1526" s="24"/>
      <c r="CF1526" s="24"/>
    </row>
    <row r="1527" spans="47:84" x14ac:dyDescent="0.15">
      <c r="AU1527" s="24"/>
      <c r="AV1527" s="24"/>
      <c r="AW1527" s="24"/>
      <c r="AX1527" s="24"/>
      <c r="AY1527" s="24"/>
      <c r="AZ1527" s="24"/>
      <c r="BA1527" s="24"/>
      <c r="BB1527" s="24"/>
      <c r="BC1527" s="24"/>
      <c r="BD1527" s="24"/>
      <c r="BE1527" s="24"/>
      <c r="BF1527" s="24"/>
      <c r="BG1527" s="24"/>
      <c r="BH1527" s="24"/>
      <c r="BI1527" s="24"/>
      <c r="BJ1527" s="24"/>
      <c r="BK1527" s="24"/>
      <c r="BL1527" s="24"/>
      <c r="BM1527" s="24"/>
      <c r="BN1527" s="24"/>
      <c r="BO1527" s="24"/>
      <c r="BP1527" s="24"/>
      <c r="BQ1527" s="24"/>
      <c r="BR1527" s="24"/>
      <c r="BS1527" s="24"/>
      <c r="BT1527" s="24"/>
      <c r="BU1527" s="24"/>
      <c r="BV1527" s="24"/>
      <c r="BW1527" s="24"/>
      <c r="BX1527" s="24"/>
      <c r="BY1527" s="24"/>
      <c r="BZ1527" s="24"/>
      <c r="CA1527" s="24"/>
      <c r="CB1527" s="24"/>
      <c r="CC1527" s="24"/>
      <c r="CD1527" s="24"/>
      <c r="CE1527" s="24"/>
      <c r="CF1527" s="24"/>
    </row>
    <row r="1528" spans="47:84" x14ac:dyDescent="0.15">
      <c r="AU1528" s="24"/>
      <c r="AV1528" s="24"/>
      <c r="AW1528" s="24"/>
      <c r="AX1528" s="24"/>
      <c r="AY1528" s="24"/>
      <c r="AZ1528" s="24"/>
      <c r="BA1528" s="24"/>
      <c r="BB1528" s="24"/>
      <c r="BC1528" s="24"/>
      <c r="BD1528" s="24"/>
      <c r="BE1528" s="24"/>
      <c r="BF1528" s="24"/>
      <c r="BG1528" s="24"/>
      <c r="BH1528" s="24"/>
      <c r="BI1528" s="24"/>
      <c r="BJ1528" s="24"/>
      <c r="BK1528" s="24"/>
      <c r="BL1528" s="24"/>
      <c r="BM1528" s="24"/>
      <c r="BN1528" s="24"/>
      <c r="BO1528" s="24"/>
      <c r="BP1528" s="24"/>
      <c r="BQ1528" s="24"/>
      <c r="BR1528" s="24"/>
      <c r="BS1528" s="24"/>
      <c r="BT1528" s="24"/>
      <c r="BU1528" s="24"/>
      <c r="BV1528" s="24"/>
      <c r="BW1528" s="24"/>
      <c r="BX1528" s="24"/>
      <c r="BY1528" s="24"/>
      <c r="BZ1528" s="24"/>
      <c r="CA1528" s="24"/>
      <c r="CB1528" s="24"/>
      <c r="CC1528" s="24"/>
      <c r="CD1528" s="24"/>
      <c r="CE1528" s="24"/>
      <c r="CF1528" s="24"/>
    </row>
    <row r="1529" spans="47:84" x14ac:dyDescent="0.15">
      <c r="AU1529" s="24"/>
      <c r="AV1529" s="24"/>
      <c r="AW1529" s="24"/>
      <c r="AX1529" s="24"/>
      <c r="AY1529" s="24"/>
      <c r="AZ1529" s="24"/>
      <c r="BA1529" s="24"/>
      <c r="BB1529" s="24"/>
      <c r="BC1529" s="24"/>
      <c r="BD1529" s="24"/>
      <c r="BE1529" s="24"/>
      <c r="BF1529" s="24"/>
      <c r="BG1529" s="24"/>
      <c r="BH1529" s="24"/>
      <c r="BI1529" s="24"/>
      <c r="BJ1529" s="24"/>
      <c r="BK1529" s="24"/>
      <c r="BL1529" s="24"/>
      <c r="BM1529" s="24"/>
      <c r="BN1529" s="24"/>
      <c r="BO1529" s="24"/>
      <c r="BP1529" s="24"/>
      <c r="BQ1529" s="24"/>
      <c r="BR1529" s="24"/>
      <c r="BS1529" s="24"/>
      <c r="BT1529" s="24"/>
      <c r="BU1529" s="24"/>
      <c r="BV1529" s="24"/>
      <c r="BW1529" s="24"/>
      <c r="BX1529" s="24"/>
      <c r="BY1529" s="24"/>
      <c r="BZ1529" s="24"/>
      <c r="CA1529" s="24"/>
      <c r="CB1529" s="24"/>
      <c r="CC1529" s="24"/>
      <c r="CD1529" s="24"/>
      <c r="CE1529" s="24"/>
      <c r="CF1529" s="24"/>
    </row>
    <row r="1530" spans="47:84" x14ac:dyDescent="0.15">
      <c r="AU1530" s="24"/>
      <c r="AV1530" s="24"/>
      <c r="AW1530" s="24"/>
      <c r="AX1530" s="24"/>
      <c r="AY1530" s="24"/>
      <c r="AZ1530" s="24"/>
      <c r="BA1530" s="24"/>
      <c r="BB1530" s="24"/>
      <c r="BC1530" s="24"/>
      <c r="BD1530" s="24"/>
      <c r="BE1530" s="24"/>
      <c r="BF1530" s="24"/>
      <c r="BG1530" s="24"/>
      <c r="BH1530" s="24"/>
      <c r="BI1530" s="24"/>
      <c r="BJ1530" s="24"/>
      <c r="BK1530" s="24"/>
      <c r="BL1530" s="24"/>
      <c r="BM1530" s="24"/>
      <c r="BN1530" s="24"/>
      <c r="BO1530" s="24"/>
      <c r="BP1530" s="24"/>
      <c r="BQ1530" s="24"/>
      <c r="BR1530" s="24"/>
      <c r="BS1530" s="24"/>
      <c r="BT1530" s="24"/>
      <c r="BU1530" s="24"/>
      <c r="BV1530" s="24"/>
      <c r="BW1530" s="24"/>
      <c r="BX1530" s="24"/>
      <c r="BY1530" s="24"/>
      <c r="BZ1530" s="24"/>
      <c r="CA1530" s="24"/>
      <c r="CB1530" s="24"/>
      <c r="CC1530" s="24"/>
      <c r="CD1530" s="24"/>
      <c r="CE1530" s="24"/>
      <c r="CF1530" s="24"/>
    </row>
    <row r="1531" spans="47:84" x14ac:dyDescent="0.15">
      <c r="AU1531" s="24"/>
      <c r="AV1531" s="24"/>
      <c r="AW1531" s="24"/>
      <c r="AX1531" s="24"/>
      <c r="AY1531" s="24"/>
      <c r="AZ1531" s="24"/>
      <c r="BA1531" s="24"/>
      <c r="BB1531" s="24"/>
      <c r="BC1531" s="24"/>
      <c r="BD1531" s="24"/>
      <c r="BE1531" s="24"/>
      <c r="BF1531" s="24"/>
      <c r="BG1531" s="24"/>
      <c r="BH1531" s="24"/>
      <c r="BI1531" s="24"/>
      <c r="BJ1531" s="24"/>
      <c r="BK1531" s="24"/>
      <c r="BL1531" s="24"/>
      <c r="BM1531" s="24"/>
      <c r="BN1531" s="24"/>
      <c r="BO1531" s="24"/>
      <c r="BP1531" s="24"/>
      <c r="BQ1531" s="24"/>
      <c r="BR1531" s="24"/>
      <c r="BS1531" s="24"/>
      <c r="BT1531" s="24"/>
      <c r="BU1531" s="24"/>
      <c r="BV1531" s="24"/>
      <c r="BW1531" s="24"/>
      <c r="BX1531" s="24"/>
      <c r="BY1531" s="24"/>
      <c r="BZ1531" s="24"/>
      <c r="CA1531" s="24"/>
      <c r="CB1531" s="24"/>
      <c r="CC1531" s="24"/>
      <c r="CD1531" s="24"/>
      <c r="CE1531" s="24"/>
      <c r="CF1531" s="24"/>
    </row>
    <row r="1532" spans="47:84" x14ac:dyDescent="0.15">
      <c r="AU1532" s="24"/>
      <c r="AV1532" s="24"/>
      <c r="AW1532" s="24"/>
      <c r="AX1532" s="24"/>
      <c r="AY1532" s="24"/>
      <c r="AZ1532" s="24"/>
      <c r="BA1532" s="24"/>
      <c r="BB1532" s="24"/>
      <c r="BC1532" s="24"/>
      <c r="BD1532" s="24"/>
      <c r="BE1532" s="24"/>
      <c r="BF1532" s="24"/>
      <c r="BG1532" s="24"/>
      <c r="BH1532" s="24"/>
      <c r="BI1532" s="24"/>
      <c r="BJ1532" s="24"/>
      <c r="BK1532" s="24"/>
      <c r="BL1532" s="24"/>
      <c r="BM1532" s="24"/>
      <c r="BN1532" s="24"/>
      <c r="BO1532" s="24"/>
      <c r="BP1532" s="24"/>
      <c r="BQ1532" s="24"/>
      <c r="BR1532" s="24"/>
      <c r="BS1532" s="24"/>
      <c r="BT1532" s="24"/>
      <c r="BU1532" s="24"/>
      <c r="BV1532" s="24"/>
      <c r="BW1532" s="24"/>
      <c r="BX1532" s="24"/>
      <c r="BY1532" s="24"/>
      <c r="BZ1532" s="24"/>
      <c r="CA1532" s="24"/>
      <c r="CB1532" s="24"/>
      <c r="CC1532" s="24"/>
      <c r="CD1532" s="24"/>
      <c r="CE1532" s="24"/>
      <c r="CF1532" s="24"/>
    </row>
    <row r="1533" spans="47:84" x14ac:dyDescent="0.15">
      <c r="AU1533" s="24"/>
      <c r="AV1533" s="24"/>
      <c r="AW1533" s="24"/>
      <c r="AX1533" s="24"/>
      <c r="AY1533" s="24"/>
      <c r="AZ1533" s="24"/>
      <c r="BA1533" s="24"/>
      <c r="BB1533" s="24"/>
      <c r="BC1533" s="24"/>
      <c r="BD1533" s="24"/>
      <c r="BE1533" s="24"/>
      <c r="BF1533" s="24"/>
      <c r="BG1533" s="24"/>
      <c r="BH1533" s="24"/>
      <c r="BI1533" s="24"/>
      <c r="BJ1533" s="24"/>
      <c r="BK1533" s="24"/>
      <c r="BL1533" s="24"/>
      <c r="BM1533" s="24"/>
      <c r="BN1533" s="24"/>
      <c r="BO1533" s="24"/>
      <c r="BP1533" s="24"/>
      <c r="BQ1533" s="24"/>
      <c r="BR1533" s="24"/>
      <c r="BS1533" s="24"/>
      <c r="BT1533" s="24"/>
      <c r="BU1533" s="24"/>
      <c r="BV1533" s="24"/>
      <c r="BW1533" s="24"/>
      <c r="BX1533" s="24"/>
      <c r="BY1533" s="24"/>
      <c r="BZ1533" s="24"/>
      <c r="CA1533" s="24"/>
      <c r="CB1533" s="24"/>
      <c r="CC1533" s="24"/>
      <c r="CD1533" s="24"/>
      <c r="CE1533" s="24"/>
      <c r="CF1533" s="24"/>
    </row>
    <row r="1534" spans="47:84" x14ac:dyDescent="0.15">
      <c r="AU1534" s="24"/>
      <c r="AV1534" s="24"/>
      <c r="AW1534" s="24"/>
      <c r="AX1534" s="24"/>
      <c r="AY1534" s="24"/>
      <c r="AZ1534" s="24"/>
      <c r="BA1534" s="24"/>
      <c r="BB1534" s="24"/>
      <c r="BC1534" s="24"/>
      <c r="BD1534" s="24"/>
      <c r="BE1534" s="24"/>
      <c r="BF1534" s="24"/>
      <c r="BG1534" s="24"/>
      <c r="BH1534" s="24"/>
      <c r="BI1534" s="24"/>
      <c r="BJ1534" s="24"/>
      <c r="BK1534" s="24"/>
      <c r="BL1534" s="24"/>
      <c r="BM1534" s="24"/>
      <c r="BN1534" s="24"/>
      <c r="BO1534" s="24"/>
      <c r="BP1534" s="24"/>
      <c r="BQ1534" s="24"/>
      <c r="BR1534" s="24"/>
      <c r="BS1534" s="24"/>
      <c r="BT1534" s="24"/>
      <c r="BU1534" s="24"/>
      <c r="BV1534" s="24"/>
      <c r="BW1534" s="24"/>
      <c r="BX1534" s="24"/>
      <c r="BY1534" s="24"/>
      <c r="BZ1534" s="24"/>
      <c r="CA1534" s="24"/>
      <c r="CB1534" s="24"/>
      <c r="CC1534" s="24"/>
      <c r="CD1534" s="24"/>
      <c r="CE1534" s="24"/>
      <c r="CF1534" s="24"/>
    </row>
    <row r="1535" spans="47:84" x14ac:dyDescent="0.15">
      <c r="AU1535" s="24"/>
      <c r="AV1535" s="24"/>
      <c r="AW1535" s="24"/>
      <c r="AX1535" s="24"/>
      <c r="AY1535" s="24"/>
      <c r="AZ1535" s="24"/>
      <c r="BA1535" s="24"/>
      <c r="BB1535" s="24"/>
      <c r="BC1535" s="24"/>
      <c r="BD1535" s="24"/>
      <c r="BE1535" s="24"/>
      <c r="BF1535" s="24"/>
      <c r="BG1535" s="24"/>
      <c r="BH1535" s="24"/>
      <c r="BI1535" s="24"/>
      <c r="BJ1535" s="24"/>
      <c r="BK1535" s="24"/>
      <c r="BL1535" s="24"/>
      <c r="BM1535" s="24"/>
      <c r="BN1535" s="24"/>
      <c r="BO1535" s="24"/>
      <c r="BP1535" s="24"/>
      <c r="BQ1535" s="24"/>
      <c r="BR1535" s="24"/>
      <c r="BS1535" s="24"/>
      <c r="BT1535" s="24"/>
      <c r="BU1535" s="24"/>
      <c r="BV1535" s="24"/>
      <c r="BW1535" s="24"/>
      <c r="BX1535" s="24"/>
      <c r="BY1535" s="24"/>
      <c r="BZ1535" s="24"/>
      <c r="CA1535" s="24"/>
      <c r="CB1535" s="24"/>
      <c r="CC1535" s="24"/>
      <c r="CD1535" s="24"/>
      <c r="CE1535" s="24"/>
      <c r="CF1535" s="24"/>
    </row>
    <row r="1536" spans="47:84" x14ac:dyDescent="0.15">
      <c r="AU1536" s="24"/>
      <c r="AV1536" s="24"/>
      <c r="AW1536" s="24"/>
      <c r="AX1536" s="24"/>
      <c r="AY1536" s="24"/>
      <c r="AZ1536" s="24"/>
      <c r="BA1536" s="24"/>
      <c r="BB1536" s="24"/>
      <c r="BC1536" s="24"/>
      <c r="BD1536" s="24"/>
      <c r="BE1536" s="24"/>
      <c r="BF1536" s="24"/>
      <c r="BG1536" s="24"/>
      <c r="BH1536" s="24"/>
      <c r="BI1536" s="24"/>
      <c r="BJ1536" s="24"/>
      <c r="BK1536" s="24"/>
      <c r="BL1536" s="24"/>
      <c r="BM1536" s="24"/>
      <c r="BN1536" s="24"/>
      <c r="BO1536" s="24"/>
      <c r="BP1536" s="24"/>
      <c r="BQ1536" s="24"/>
      <c r="BR1536" s="24"/>
      <c r="BS1536" s="24"/>
      <c r="BT1536" s="24"/>
      <c r="BU1536" s="24"/>
      <c r="BV1536" s="24"/>
      <c r="BW1536" s="24"/>
      <c r="BX1536" s="24"/>
      <c r="BY1536" s="24"/>
      <c r="BZ1536" s="24"/>
      <c r="CA1536" s="24"/>
      <c r="CB1536" s="24"/>
      <c r="CC1536" s="24"/>
      <c r="CD1536" s="24"/>
      <c r="CE1536" s="24"/>
      <c r="CF1536" s="24"/>
    </row>
    <row r="1537" spans="47:84" x14ac:dyDescent="0.15">
      <c r="AU1537" s="24"/>
      <c r="AV1537" s="24"/>
      <c r="AW1537" s="24"/>
      <c r="AX1537" s="24"/>
      <c r="AY1537" s="24"/>
      <c r="AZ1537" s="24"/>
      <c r="BA1537" s="24"/>
      <c r="BB1537" s="24"/>
      <c r="BC1537" s="24"/>
      <c r="BD1537" s="24"/>
      <c r="BE1537" s="24"/>
      <c r="BF1537" s="24"/>
      <c r="BG1537" s="24"/>
      <c r="BH1537" s="24"/>
      <c r="BI1537" s="24"/>
      <c r="BJ1537" s="24"/>
      <c r="BK1537" s="24"/>
      <c r="BL1537" s="24"/>
      <c r="BM1537" s="24"/>
      <c r="BN1537" s="24"/>
      <c r="BO1537" s="24"/>
      <c r="BP1537" s="24"/>
      <c r="BQ1537" s="24"/>
      <c r="BR1537" s="24"/>
      <c r="BS1537" s="24"/>
      <c r="BT1537" s="24"/>
      <c r="BU1537" s="24"/>
      <c r="BV1537" s="24"/>
      <c r="BW1537" s="24"/>
      <c r="BX1537" s="24"/>
      <c r="BY1537" s="24"/>
      <c r="BZ1537" s="24"/>
      <c r="CA1537" s="24"/>
      <c r="CB1537" s="24"/>
      <c r="CC1537" s="24"/>
      <c r="CD1537" s="24"/>
      <c r="CE1537" s="24"/>
      <c r="CF1537" s="24"/>
    </row>
    <row r="1538" spans="47:84" x14ac:dyDescent="0.15">
      <c r="AU1538" s="24"/>
      <c r="AV1538" s="24"/>
      <c r="AW1538" s="24"/>
      <c r="AX1538" s="24"/>
      <c r="AY1538" s="24"/>
      <c r="AZ1538" s="24"/>
      <c r="BA1538" s="24"/>
      <c r="BB1538" s="24"/>
      <c r="BC1538" s="24"/>
      <c r="BD1538" s="24"/>
      <c r="BE1538" s="24"/>
      <c r="BF1538" s="24"/>
      <c r="BG1538" s="24"/>
      <c r="BH1538" s="24"/>
      <c r="BI1538" s="24"/>
      <c r="BJ1538" s="24"/>
      <c r="BK1538" s="24"/>
      <c r="BL1538" s="24"/>
      <c r="BM1538" s="24"/>
      <c r="BN1538" s="24"/>
      <c r="BO1538" s="24"/>
      <c r="BP1538" s="24"/>
      <c r="BQ1538" s="24"/>
      <c r="BR1538" s="24"/>
      <c r="BS1538" s="24"/>
      <c r="BT1538" s="24"/>
      <c r="BU1538" s="24"/>
      <c r="BV1538" s="24"/>
      <c r="BW1538" s="24"/>
      <c r="BX1538" s="24"/>
      <c r="BY1538" s="24"/>
      <c r="BZ1538" s="24"/>
      <c r="CA1538" s="24"/>
      <c r="CB1538" s="24"/>
      <c r="CC1538" s="24"/>
      <c r="CD1538" s="24"/>
      <c r="CE1538" s="24"/>
      <c r="CF1538" s="24"/>
    </row>
    <row r="1539" spans="47:84" x14ac:dyDescent="0.15">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c r="CF1539" s="24"/>
    </row>
    <row r="1540" spans="47:84" x14ac:dyDescent="0.15">
      <c r="AU1540" s="24"/>
      <c r="AV1540" s="24"/>
      <c r="AW1540" s="24"/>
      <c r="AX1540" s="24"/>
      <c r="AY1540" s="24"/>
      <c r="AZ1540" s="24"/>
      <c r="BA1540" s="24"/>
      <c r="BB1540" s="24"/>
      <c r="BC1540" s="24"/>
      <c r="BD1540" s="24"/>
      <c r="BE1540" s="24"/>
      <c r="BF1540" s="24"/>
      <c r="BG1540" s="24"/>
      <c r="BH1540" s="24"/>
      <c r="BI1540" s="24"/>
      <c r="BJ1540" s="24"/>
      <c r="BK1540" s="24"/>
      <c r="BL1540" s="24"/>
      <c r="BM1540" s="24"/>
      <c r="BN1540" s="24"/>
      <c r="BO1540" s="24"/>
      <c r="BP1540" s="24"/>
      <c r="BQ1540" s="24"/>
      <c r="BR1540" s="24"/>
      <c r="BS1540" s="24"/>
      <c r="BT1540" s="24"/>
      <c r="BU1540" s="24"/>
      <c r="BV1540" s="24"/>
      <c r="BW1540" s="24"/>
      <c r="BX1540" s="24"/>
      <c r="BY1540" s="24"/>
      <c r="BZ1540" s="24"/>
      <c r="CA1540" s="24"/>
      <c r="CB1540" s="24"/>
      <c r="CC1540" s="24"/>
      <c r="CD1540" s="24"/>
      <c r="CE1540" s="24"/>
      <c r="CF1540" s="24"/>
    </row>
    <row r="1541" spans="47:84" x14ac:dyDescent="0.15">
      <c r="AU1541" s="24"/>
      <c r="AV1541" s="24"/>
      <c r="AW1541" s="24"/>
      <c r="AX1541" s="24"/>
      <c r="AY1541" s="24"/>
      <c r="AZ1541" s="24"/>
      <c r="BA1541" s="24"/>
      <c r="BB1541" s="24"/>
      <c r="BC1541" s="24"/>
      <c r="BD1541" s="24"/>
      <c r="BE1541" s="24"/>
      <c r="BF1541" s="24"/>
      <c r="BG1541" s="24"/>
      <c r="BH1541" s="24"/>
      <c r="BI1541" s="24"/>
      <c r="BJ1541" s="24"/>
      <c r="BK1541" s="24"/>
      <c r="BL1541" s="24"/>
      <c r="BM1541" s="24"/>
      <c r="BN1541" s="24"/>
      <c r="BO1541" s="24"/>
      <c r="BP1541" s="24"/>
      <c r="BQ1541" s="24"/>
      <c r="BR1541" s="24"/>
      <c r="BS1541" s="24"/>
      <c r="BT1541" s="24"/>
      <c r="BU1541" s="24"/>
      <c r="BV1541" s="24"/>
      <c r="BW1541" s="24"/>
      <c r="BX1541" s="24"/>
      <c r="BY1541" s="24"/>
      <c r="BZ1541" s="24"/>
      <c r="CA1541" s="24"/>
      <c r="CB1541" s="24"/>
      <c r="CC1541" s="24"/>
      <c r="CD1541" s="24"/>
      <c r="CE1541" s="24"/>
      <c r="CF1541" s="24"/>
    </row>
    <row r="1542" spans="47:84" x14ac:dyDescent="0.15">
      <c r="AU1542" s="24"/>
      <c r="AV1542" s="24"/>
      <c r="AW1542" s="24"/>
      <c r="AX1542" s="24"/>
      <c r="AY1542" s="24"/>
      <c r="AZ1542" s="24"/>
      <c r="BA1542" s="24"/>
      <c r="BB1542" s="24"/>
      <c r="BC1542" s="24"/>
      <c r="BD1542" s="24"/>
      <c r="BE1542" s="24"/>
      <c r="BF1542" s="24"/>
      <c r="BG1542" s="24"/>
      <c r="BH1542" s="24"/>
      <c r="BI1542" s="24"/>
      <c r="BJ1542" s="24"/>
      <c r="BK1542" s="24"/>
      <c r="BL1542" s="24"/>
      <c r="BM1542" s="24"/>
      <c r="BN1542" s="24"/>
      <c r="BO1542" s="24"/>
      <c r="BP1542" s="24"/>
      <c r="BQ1542" s="24"/>
      <c r="BR1542" s="24"/>
      <c r="BS1542" s="24"/>
      <c r="BT1542" s="24"/>
      <c r="BU1542" s="24"/>
      <c r="BV1542" s="24"/>
      <c r="BW1542" s="24"/>
      <c r="BX1542" s="24"/>
      <c r="BY1542" s="24"/>
      <c r="BZ1542" s="24"/>
      <c r="CA1542" s="24"/>
      <c r="CB1542" s="24"/>
      <c r="CC1542" s="24"/>
      <c r="CD1542" s="24"/>
      <c r="CE1542" s="24"/>
      <c r="CF1542" s="24"/>
    </row>
    <row r="1543" spans="47:84" x14ac:dyDescent="0.15">
      <c r="AU1543" s="24"/>
      <c r="AV1543" s="24"/>
      <c r="AW1543" s="24"/>
      <c r="AX1543" s="24"/>
      <c r="AY1543" s="24"/>
      <c r="AZ1543" s="24"/>
      <c r="BA1543" s="24"/>
      <c r="BB1543" s="24"/>
      <c r="BC1543" s="24"/>
      <c r="BD1543" s="24"/>
      <c r="BE1543" s="24"/>
      <c r="BF1543" s="24"/>
      <c r="BG1543" s="24"/>
      <c r="BH1543" s="24"/>
      <c r="BI1543" s="24"/>
      <c r="BJ1543" s="24"/>
      <c r="BK1543" s="24"/>
      <c r="BL1543" s="24"/>
      <c r="BM1543" s="24"/>
      <c r="BN1543" s="24"/>
      <c r="BO1543" s="24"/>
      <c r="BP1543" s="24"/>
      <c r="BQ1543" s="24"/>
      <c r="BR1543" s="24"/>
      <c r="BS1543" s="24"/>
      <c r="BT1543" s="24"/>
      <c r="BU1543" s="24"/>
      <c r="BV1543" s="24"/>
      <c r="BW1543" s="24"/>
      <c r="BX1543" s="24"/>
      <c r="BY1543" s="24"/>
      <c r="BZ1543" s="24"/>
      <c r="CA1543" s="24"/>
      <c r="CB1543" s="24"/>
      <c r="CC1543" s="24"/>
      <c r="CD1543" s="24"/>
      <c r="CE1543" s="24"/>
      <c r="CF1543" s="24"/>
    </row>
    <row r="1544" spans="47:84" x14ac:dyDescent="0.15">
      <c r="AU1544" s="24"/>
      <c r="AV1544" s="24"/>
      <c r="AW1544" s="24"/>
      <c r="AX1544" s="24"/>
      <c r="AY1544" s="24"/>
      <c r="AZ1544" s="24"/>
      <c r="BA1544" s="24"/>
      <c r="BB1544" s="24"/>
      <c r="BC1544" s="24"/>
      <c r="BD1544" s="24"/>
      <c r="BE1544" s="24"/>
      <c r="BF1544" s="24"/>
      <c r="BG1544" s="24"/>
      <c r="BH1544" s="24"/>
      <c r="BI1544" s="24"/>
      <c r="BJ1544" s="24"/>
      <c r="BK1544" s="24"/>
      <c r="BL1544" s="24"/>
      <c r="BM1544" s="24"/>
      <c r="BN1544" s="24"/>
      <c r="BO1544" s="24"/>
      <c r="BP1544" s="24"/>
      <c r="BQ1544" s="24"/>
      <c r="BR1544" s="24"/>
      <c r="BS1544" s="24"/>
      <c r="BT1544" s="24"/>
      <c r="BU1544" s="24"/>
      <c r="BV1544" s="24"/>
      <c r="BW1544" s="24"/>
      <c r="BX1544" s="24"/>
      <c r="BY1544" s="24"/>
      <c r="BZ1544" s="24"/>
      <c r="CA1544" s="24"/>
      <c r="CB1544" s="24"/>
      <c r="CC1544" s="24"/>
      <c r="CD1544" s="24"/>
      <c r="CE1544" s="24"/>
      <c r="CF1544" s="24"/>
    </row>
    <row r="1545" spans="47:84" x14ac:dyDescent="0.15">
      <c r="AU1545" s="24"/>
      <c r="AV1545" s="24"/>
      <c r="AW1545" s="24"/>
      <c r="AX1545" s="24"/>
      <c r="AY1545" s="24"/>
      <c r="AZ1545" s="24"/>
      <c r="BA1545" s="24"/>
      <c r="BB1545" s="24"/>
      <c r="BC1545" s="24"/>
      <c r="BD1545" s="24"/>
      <c r="BE1545" s="24"/>
      <c r="BF1545" s="24"/>
      <c r="BG1545" s="24"/>
      <c r="BH1545" s="24"/>
      <c r="BI1545" s="24"/>
      <c r="BJ1545" s="24"/>
      <c r="BK1545" s="24"/>
      <c r="BL1545" s="24"/>
      <c r="BM1545" s="24"/>
      <c r="BN1545" s="24"/>
      <c r="BO1545" s="24"/>
      <c r="BP1545" s="24"/>
      <c r="BQ1545" s="24"/>
      <c r="BR1545" s="24"/>
      <c r="BS1545" s="24"/>
      <c r="BT1545" s="24"/>
      <c r="BU1545" s="24"/>
      <c r="BV1545" s="24"/>
      <c r="BW1545" s="24"/>
      <c r="BX1545" s="24"/>
      <c r="BY1545" s="24"/>
      <c r="BZ1545" s="24"/>
      <c r="CA1545" s="24"/>
      <c r="CB1545" s="24"/>
      <c r="CC1545" s="24"/>
      <c r="CD1545" s="24"/>
      <c r="CE1545" s="24"/>
      <c r="CF1545" s="24"/>
    </row>
    <row r="1546" spans="47:84" x14ac:dyDescent="0.15">
      <c r="AU1546" s="24"/>
      <c r="AV1546" s="24"/>
      <c r="AW1546" s="24"/>
      <c r="AX1546" s="24"/>
      <c r="AY1546" s="24"/>
      <c r="AZ1546" s="24"/>
      <c r="BA1546" s="24"/>
      <c r="BB1546" s="24"/>
      <c r="BC1546" s="24"/>
      <c r="BD1546" s="24"/>
      <c r="BE1546" s="24"/>
      <c r="BF1546" s="24"/>
      <c r="BG1546" s="24"/>
      <c r="BH1546" s="24"/>
      <c r="BI1546" s="24"/>
      <c r="BJ1546" s="24"/>
      <c r="BK1546" s="24"/>
      <c r="BL1546" s="24"/>
      <c r="BM1546" s="24"/>
      <c r="BN1546" s="24"/>
      <c r="BO1546" s="24"/>
      <c r="BP1546" s="24"/>
      <c r="BQ1546" s="24"/>
      <c r="BR1546" s="24"/>
      <c r="BS1546" s="24"/>
      <c r="BT1546" s="24"/>
      <c r="BU1546" s="24"/>
      <c r="BV1546" s="24"/>
      <c r="BW1546" s="24"/>
      <c r="BX1546" s="24"/>
      <c r="BY1546" s="24"/>
      <c r="BZ1546" s="24"/>
      <c r="CA1546" s="24"/>
      <c r="CB1546" s="24"/>
      <c r="CC1546" s="24"/>
      <c r="CD1546" s="24"/>
      <c r="CE1546" s="24"/>
      <c r="CF1546" s="24"/>
    </row>
    <row r="1547" spans="47:84" x14ac:dyDescent="0.15">
      <c r="AU1547" s="24"/>
      <c r="AV1547" s="24"/>
      <c r="AW1547" s="24"/>
      <c r="AX1547" s="24"/>
      <c r="AY1547" s="24"/>
      <c r="AZ1547" s="24"/>
      <c r="BA1547" s="24"/>
      <c r="BB1547" s="24"/>
      <c r="BC1547" s="24"/>
      <c r="BD1547" s="24"/>
      <c r="BE1547" s="24"/>
      <c r="BF1547" s="24"/>
      <c r="BG1547" s="24"/>
      <c r="BH1547" s="24"/>
      <c r="BI1547" s="24"/>
      <c r="BJ1547" s="24"/>
      <c r="BK1547" s="24"/>
      <c r="BL1547" s="24"/>
      <c r="BM1547" s="24"/>
      <c r="BN1547" s="24"/>
      <c r="BO1547" s="24"/>
      <c r="BP1547" s="24"/>
      <c r="BQ1547" s="24"/>
      <c r="BR1547" s="24"/>
      <c r="BS1547" s="24"/>
      <c r="BT1547" s="24"/>
      <c r="BU1547" s="24"/>
      <c r="BV1547" s="24"/>
      <c r="BW1547" s="24"/>
      <c r="BX1547" s="24"/>
      <c r="BY1547" s="24"/>
      <c r="BZ1547" s="24"/>
      <c r="CA1547" s="24"/>
      <c r="CB1547" s="24"/>
      <c r="CC1547" s="24"/>
      <c r="CD1547" s="24"/>
      <c r="CE1547" s="24"/>
      <c r="CF1547" s="24"/>
    </row>
    <row r="1548" spans="47:84" x14ac:dyDescent="0.15">
      <c r="AU1548" s="24"/>
      <c r="AV1548" s="24"/>
      <c r="AW1548" s="24"/>
      <c r="AX1548" s="24"/>
      <c r="AY1548" s="24"/>
      <c r="AZ1548" s="24"/>
      <c r="BA1548" s="24"/>
      <c r="BB1548" s="24"/>
      <c r="BC1548" s="24"/>
      <c r="BD1548" s="24"/>
      <c r="BE1548" s="24"/>
      <c r="BF1548" s="24"/>
      <c r="BG1548" s="24"/>
      <c r="BH1548" s="24"/>
      <c r="BI1548" s="24"/>
      <c r="BJ1548" s="24"/>
      <c r="BK1548" s="24"/>
      <c r="BL1548" s="24"/>
      <c r="BM1548" s="24"/>
      <c r="BN1548" s="24"/>
      <c r="BO1548" s="24"/>
      <c r="BP1548" s="24"/>
      <c r="BQ1548" s="24"/>
      <c r="BR1548" s="24"/>
      <c r="BS1548" s="24"/>
      <c r="BT1548" s="24"/>
      <c r="BU1548" s="24"/>
      <c r="BV1548" s="24"/>
      <c r="BW1548" s="24"/>
      <c r="BX1548" s="24"/>
      <c r="BY1548" s="24"/>
      <c r="BZ1548" s="24"/>
      <c r="CA1548" s="24"/>
      <c r="CB1548" s="24"/>
      <c r="CC1548" s="24"/>
      <c r="CD1548" s="24"/>
      <c r="CE1548" s="24"/>
      <c r="CF1548" s="24"/>
    </row>
    <row r="1549" spans="47:84" x14ac:dyDescent="0.15">
      <c r="AU1549" s="24"/>
      <c r="AV1549" s="24"/>
      <c r="AW1549" s="24"/>
      <c r="AX1549" s="24"/>
      <c r="AY1549" s="24"/>
      <c r="AZ1549" s="24"/>
      <c r="BA1549" s="24"/>
      <c r="BB1549" s="24"/>
      <c r="BC1549" s="24"/>
      <c r="BD1549" s="24"/>
      <c r="BE1549" s="24"/>
      <c r="BF1549" s="24"/>
      <c r="BG1549" s="24"/>
      <c r="BH1549" s="24"/>
      <c r="BI1549" s="24"/>
      <c r="BJ1549" s="24"/>
      <c r="BK1549" s="24"/>
      <c r="BL1549" s="24"/>
      <c r="BM1549" s="24"/>
      <c r="BN1549" s="24"/>
      <c r="BO1549" s="24"/>
      <c r="BP1549" s="24"/>
      <c r="BQ1549" s="24"/>
      <c r="BR1549" s="24"/>
      <c r="BS1549" s="24"/>
      <c r="BT1549" s="24"/>
      <c r="BU1549" s="24"/>
      <c r="BV1549" s="24"/>
      <c r="BW1549" s="24"/>
      <c r="BX1549" s="24"/>
      <c r="BY1549" s="24"/>
      <c r="BZ1549" s="24"/>
      <c r="CA1549" s="24"/>
      <c r="CB1549" s="24"/>
      <c r="CC1549" s="24"/>
      <c r="CD1549" s="24"/>
      <c r="CE1549" s="24"/>
      <c r="CF1549" s="24"/>
    </row>
    <row r="1550" spans="47:84" x14ac:dyDescent="0.15">
      <c r="AU1550" s="24"/>
      <c r="AV1550" s="24"/>
      <c r="AW1550" s="24"/>
      <c r="AX1550" s="24"/>
      <c r="AY1550" s="24"/>
      <c r="AZ1550" s="24"/>
      <c r="BA1550" s="24"/>
      <c r="BB1550" s="24"/>
      <c r="BC1550" s="24"/>
      <c r="BD1550" s="24"/>
      <c r="BE1550" s="24"/>
      <c r="BF1550" s="24"/>
      <c r="BG1550" s="24"/>
      <c r="BH1550" s="24"/>
      <c r="BI1550" s="24"/>
      <c r="BJ1550" s="24"/>
      <c r="BK1550" s="24"/>
      <c r="BL1550" s="24"/>
      <c r="BM1550" s="24"/>
      <c r="BN1550" s="24"/>
      <c r="BO1550" s="24"/>
      <c r="BP1550" s="24"/>
      <c r="BQ1550" s="24"/>
      <c r="BR1550" s="24"/>
      <c r="BS1550" s="24"/>
      <c r="BT1550" s="24"/>
      <c r="BU1550" s="24"/>
      <c r="BV1550" s="24"/>
      <c r="BW1550" s="24"/>
      <c r="BX1550" s="24"/>
      <c r="BY1550" s="24"/>
      <c r="BZ1550" s="24"/>
      <c r="CA1550" s="24"/>
      <c r="CB1550" s="24"/>
      <c r="CC1550" s="24"/>
      <c r="CD1550" s="24"/>
      <c r="CE1550" s="24"/>
      <c r="CF1550" s="24"/>
    </row>
    <row r="1551" spans="47:84" x14ac:dyDescent="0.15">
      <c r="AU1551" s="24"/>
      <c r="AV1551" s="24"/>
      <c r="AW1551" s="24"/>
      <c r="AX1551" s="24"/>
      <c r="AY1551" s="24"/>
      <c r="AZ1551" s="24"/>
      <c r="BA1551" s="24"/>
      <c r="BB1551" s="24"/>
      <c r="BC1551" s="24"/>
      <c r="BD1551" s="24"/>
      <c r="BE1551" s="24"/>
      <c r="BF1551" s="24"/>
      <c r="BG1551" s="24"/>
      <c r="BH1551" s="24"/>
      <c r="BI1551" s="24"/>
      <c r="BJ1551" s="24"/>
      <c r="BK1551" s="24"/>
      <c r="BL1551" s="24"/>
      <c r="BM1551" s="24"/>
      <c r="BN1551" s="24"/>
      <c r="BO1551" s="24"/>
      <c r="BP1551" s="24"/>
      <c r="BQ1551" s="24"/>
      <c r="BR1551" s="24"/>
      <c r="BS1551" s="24"/>
      <c r="BT1551" s="24"/>
      <c r="BU1551" s="24"/>
      <c r="BV1551" s="24"/>
      <c r="BW1551" s="24"/>
      <c r="BX1551" s="24"/>
      <c r="BY1551" s="24"/>
      <c r="BZ1551" s="24"/>
      <c r="CA1551" s="24"/>
      <c r="CB1551" s="24"/>
      <c r="CC1551" s="24"/>
      <c r="CD1551" s="24"/>
      <c r="CE1551" s="24"/>
      <c r="CF1551" s="24"/>
    </row>
    <row r="1552" spans="47:84" x14ac:dyDescent="0.15">
      <c r="AU1552" s="24"/>
      <c r="AV1552" s="24"/>
      <c r="AW1552" s="24"/>
      <c r="AX1552" s="24"/>
      <c r="AY1552" s="24"/>
      <c r="AZ1552" s="24"/>
      <c r="BA1552" s="24"/>
      <c r="BB1552" s="24"/>
      <c r="BC1552" s="24"/>
      <c r="BD1552" s="24"/>
      <c r="BE1552" s="24"/>
      <c r="BF1552" s="24"/>
      <c r="BG1552" s="24"/>
      <c r="BH1552" s="24"/>
      <c r="BI1552" s="24"/>
      <c r="BJ1552" s="24"/>
      <c r="BK1552" s="24"/>
      <c r="BL1552" s="24"/>
      <c r="BM1552" s="24"/>
      <c r="BN1552" s="24"/>
      <c r="BO1552" s="24"/>
      <c r="BP1552" s="24"/>
      <c r="BQ1552" s="24"/>
      <c r="BR1552" s="24"/>
      <c r="BS1552" s="24"/>
      <c r="BT1552" s="24"/>
      <c r="BU1552" s="24"/>
      <c r="BV1552" s="24"/>
      <c r="BW1552" s="24"/>
      <c r="BX1552" s="24"/>
      <c r="BY1552" s="24"/>
      <c r="BZ1552" s="24"/>
      <c r="CA1552" s="24"/>
      <c r="CB1552" s="24"/>
      <c r="CC1552" s="24"/>
      <c r="CD1552" s="24"/>
      <c r="CE1552" s="24"/>
      <c r="CF1552" s="24"/>
    </row>
    <row r="1553" spans="47:84" x14ac:dyDescent="0.15">
      <c r="AU1553" s="24"/>
      <c r="AV1553" s="24"/>
      <c r="AW1553" s="24"/>
      <c r="AX1553" s="24"/>
      <c r="AY1553" s="24"/>
      <c r="AZ1553" s="24"/>
      <c r="BA1553" s="24"/>
      <c r="BB1553" s="24"/>
      <c r="BC1553" s="24"/>
      <c r="BD1553" s="24"/>
      <c r="BE1553" s="24"/>
      <c r="BF1553" s="24"/>
      <c r="BG1553" s="24"/>
      <c r="BH1553" s="24"/>
      <c r="BI1553" s="24"/>
      <c r="BJ1553" s="24"/>
      <c r="BK1553" s="24"/>
      <c r="BL1553" s="24"/>
      <c r="BM1553" s="24"/>
      <c r="BN1553" s="24"/>
      <c r="BO1553" s="24"/>
      <c r="BP1553" s="24"/>
      <c r="BQ1553" s="24"/>
      <c r="BR1553" s="24"/>
      <c r="BS1553" s="24"/>
      <c r="BT1553" s="24"/>
      <c r="BU1553" s="24"/>
      <c r="BV1553" s="24"/>
      <c r="BW1553" s="24"/>
      <c r="BX1553" s="24"/>
      <c r="BY1553" s="24"/>
      <c r="BZ1553" s="24"/>
      <c r="CA1553" s="24"/>
      <c r="CB1553" s="24"/>
      <c r="CC1553" s="24"/>
      <c r="CD1553" s="24"/>
      <c r="CE1553" s="24"/>
      <c r="CF1553" s="24"/>
    </row>
    <row r="1554" spans="47:84" x14ac:dyDescent="0.15">
      <c r="AU1554" s="24"/>
      <c r="AV1554" s="24"/>
      <c r="AW1554" s="24"/>
      <c r="AX1554" s="24"/>
      <c r="AY1554" s="24"/>
      <c r="AZ1554" s="24"/>
      <c r="BA1554" s="24"/>
      <c r="BB1554" s="24"/>
      <c r="BC1554" s="24"/>
      <c r="BD1554" s="24"/>
      <c r="BE1554" s="24"/>
      <c r="BF1554" s="24"/>
      <c r="BG1554" s="24"/>
      <c r="BH1554" s="24"/>
      <c r="BI1554" s="24"/>
      <c r="BJ1554" s="24"/>
      <c r="BK1554" s="24"/>
      <c r="BL1554" s="24"/>
      <c r="BM1554" s="24"/>
      <c r="BN1554" s="24"/>
      <c r="BO1554" s="24"/>
      <c r="BP1554" s="24"/>
      <c r="BQ1554" s="24"/>
      <c r="BR1554" s="24"/>
      <c r="BS1554" s="24"/>
      <c r="BT1554" s="24"/>
      <c r="BU1554" s="24"/>
      <c r="BV1554" s="24"/>
      <c r="BW1554" s="24"/>
      <c r="BX1554" s="24"/>
      <c r="BY1554" s="24"/>
      <c r="BZ1554" s="24"/>
      <c r="CA1554" s="24"/>
      <c r="CB1554" s="24"/>
      <c r="CC1554" s="24"/>
      <c r="CD1554" s="24"/>
      <c r="CE1554" s="24"/>
      <c r="CF1554" s="24"/>
    </row>
    <row r="1555" spans="47:84" x14ac:dyDescent="0.15">
      <c r="AU1555" s="24"/>
      <c r="AV1555" s="24"/>
      <c r="AW1555" s="24"/>
      <c r="AX1555" s="24"/>
      <c r="AY1555" s="24"/>
      <c r="AZ1555" s="24"/>
      <c r="BA1555" s="24"/>
      <c r="BB1555" s="24"/>
      <c r="BC1555" s="24"/>
      <c r="BD1555" s="24"/>
      <c r="BE1555" s="24"/>
      <c r="BF1555" s="24"/>
      <c r="BG1555" s="24"/>
      <c r="BH1555" s="24"/>
      <c r="BI1555" s="24"/>
      <c r="BJ1555" s="24"/>
      <c r="BK1555" s="24"/>
      <c r="BL1555" s="24"/>
      <c r="BM1555" s="24"/>
      <c r="BN1555" s="24"/>
      <c r="BO1555" s="24"/>
      <c r="BP1555" s="24"/>
      <c r="BQ1555" s="24"/>
      <c r="BR1555" s="24"/>
      <c r="BS1555" s="24"/>
      <c r="BT1555" s="24"/>
      <c r="BU1555" s="24"/>
      <c r="BV1555" s="24"/>
      <c r="BW1555" s="24"/>
      <c r="BX1555" s="24"/>
      <c r="BY1555" s="24"/>
      <c r="BZ1555" s="24"/>
      <c r="CA1555" s="24"/>
      <c r="CB1555" s="24"/>
      <c r="CC1555" s="24"/>
      <c r="CD1555" s="24"/>
      <c r="CE1555" s="24"/>
      <c r="CF1555" s="24"/>
    </row>
    <row r="1556" spans="47:84" x14ac:dyDescent="0.15">
      <c r="AU1556" s="24"/>
      <c r="AV1556" s="24"/>
      <c r="AW1556" s="24"/>
      <c r="AX1556" s="24"/>
      <c r="AY1556" s="24"/>
      <c r="AZ1556" s="24"/>
      <c r="BA1556" s="24"/>
      <c r="BB1556" s="24"/>
      <c r="BC1556" s="24"/>
      <c r="BD1556" s="24"/>
      <c r="BE1556" s="24"/>
      <c r="BF1556" s="24"/>
      <c r="BG1556" s="24"/>
      <c r="BH1556" s="24"/>
      <c r="BI1556" s="24"/>
      <c r="BJ1556" s="24"/>
      <c r="BK1556" s="24"/>
      <c r="BL1556" s="24"/>
      <c r="BM1556" s="24"/>
      <c r="BN1556" s="24"/>
      <c r="BO1556" s="24"/>
      <c r="BP1556" s="24"/>
      <c r="BQ1556" s="24"/>
      <c r="BR1556" s="24"/>
      <c r="BS1556" s="24"/>
      <c r="BT1556" s="24"/>
      <c r="BU1556" s="24"/>
      <c r="BV1556" s="24"/>
      <c r="BW1556" s="24"/>
      <c r="BX1556" s="24"/>
      <c r="BY1556" s="24"/>
      <c r="BZ1556" s="24"/>
      <c r="CA1556" s="24"/>
      <c r="CB1556" s="24"/>
      <c r="CC1556" s="24"/>
      <c r="CD1556" s="24"/>
      <c r="CE1556" s="24"/>
      <c r="CF1556" s="24"/>
    </row>
    <row r="1557" spans="47:84" x14ac:dyDescent="0.15">
      <c r="AU1557" s="24"/>
      <c r="AV1557" s="24"/>
      <c r="AW1557" s="24"/>
      <c r="AX1557" s="24"/>
      <c r="AY1557" s="24"/>
      <c r="AZ1557" s="24"/>
      <c r="BA1557" s="24"/>
      <c r="BB1557" s="24"/>
      <c r="BC1557" s="24"/>
      <c r="BD1557" s="24"/>
      <c r="BE1557" s="24"/>
      <c r="BF1557" s="24"/>
      <c r="BG1557" s="24"/>
      <c r="BH1557" s="24"/>
      <c r="BI1557" s="24"/>
      <c r="BJ1557" s="24"/>
      <c r="BK1557" s="24"/>
      <c r="BL1557" s="24"/>
      <c r="BM1557" s="24"/>
      <c r="BN1557" s="24"/>
      <c r="BO1557" s="24"/>
      <c r="BP1557" s="24"/>
      <c r="BQ1557" s="24"/>
      <c r="BR1557" s="24"/>
      <c r="BS1557" s="24"/>
      <c r="BT1557" s="24"/>
      <c r="BU1557" s="24"/>
      <c r="BV1557" s="24"/>
      <c r="BW1557" s="24"/>
      <c r="BX1557" s="24"/>
      <c r="BY1557" s="24"/>
      <c r="BZ1557" s="24"/>
      <c r="CA1557" s="24"/>
      <c r="CB1557" s="24"/>
      <c r="CC1557" s="24"/>
      <c r="CD1557" s="24"/>
      <c r="CE1557" s="24"/>
      <c r="CF1557" s="24"/>
    </row>
    <row r="1558" spans="47:84" x14ac:dyDescent="0.15">
      <c r="AU1558" s="24"/>
      <c r="AV1558" s="24"/>
      <c r="AW1558" s="24"/>
      <c r="AX1558" s="24"/>
      <c r="AY1558" s="24"/>
      <c r="AZ1558" s="24"/>
      <c r="BA1558" s="24"/>
      <c r="BB1558" s="24"/>
      <c r="BC1558" s="24"/>
      <c r="BD1558" s="24"/>
      <c r="BE1558" s="24"/>
      <c r="BF1558" s="24"/>
      <c r="BG1558" s="24"/>
      <c r="BH1558" s="24"/>
      <c r="BI1558" s="24"/>
      <c r="BJ1558" s="24"/>
      <c r="BK1558" s="24"/>
      <c r="BL1558" s="24"/>
      <c r="BM1558" s="24"/>
      <c r="BN1558" s="24"/>
      <c r="BO1558" s="24"/>
      <c r="BP1558" s="24"/>
      <c r="BQ1558" s="24"/>
      <c r="BR1558" s="24"/>
      <c r="BS1558" s="24"/>
      <c r="BT1558" s="24"/>
      <c r="BU1558" s="24"/>
      <c r="BV1558" s="24"/>
      <c r="BW1558" s="24"/>
      <c r="BX1558" s="24"/>
      <c r="BY1558" s="24"/>
      <c r="BZ1558" s="24"/>
      <c r="CA1558" s="24"/>
      <c r="CB1558" s="24"/>
      <c r="CC1558" s="24"/>
      <c r="CD1558" s="24"/>
      <c r="CE1558" s="24"/>
      <c r="CF1558" s="24"/>
    </row>
    <row r="1559" spans="47:84" x14ac:dyDescent="0.15">
      <c r="AU1559" s="24"/>
      <c r="AV1559" s="24"/>
      <c r="AW1559" s="24"/>
      <c r="AX1559" s="24"/>
      <c r="AY1559" s="24"/>
      <c r="AZ1559" s="24"/>
      <c r="BA1559" s="24"/>
      <c r="BB1559" s="24"/>
      <c r="BC1559" s="24"/>
      <c r="BD1559" s="24"/>
      <c r="BE1559" s="24"/>
      <c r="BF1559" s="24"/>
      <c r="BG1559" s="24"/>
      <c r="BH1559" s="24"/>
      <c r="BI1559" s="24"/>
      <c r="BJ1559" s="24"/>
      <c r="BK1559" s="24"/>
      <c r="BL1559" s="24"/>
      <c r="BM1559" s="24"/>
      <c r="BN1559" s="24"/>
      <c r="BO1559" s="24"/>
      <c r="BP1559" s="24"/>
      <c r="BQ1559" s="24"/>
      <c r="BR1559" s="24"/>
      <c r="BS1559" s="24"/>
      <c r="BT1559" s="24"/>
      <c r="BU1559" s="24"/>
      <c r="BV1559" s="24"/>
      <c r="BW1559" s="24"/>
      <c r="BX1559" s="24"/>
      <c r="BY1559" s="24"/>
      <c r="BZ1559" s="24"/>
      <c r="CA1559" s="24"/>
      <c r="CB1559" s="24"/>
      <c r="CC1559" s="24"/>
      <c r="CD1559" s="24"/>
      <c r="CE1559" s="24"/>
      <c r="CF1559" s="24"/>
    </row>
    <row r="1560" spans="47:84" x14ac:dyDescent="0.15">
      <c r="AU1560" s="24"/>
      <c r="AV1560" s="24"/>
      <c r="AW1560" s="24"/>
      <c r="AX1560" s="24"/>
      <c r="AY1560" s="24"/>
      <c r="AZ1560" s="24"/>
      <c r="BA1560" s="24"/>
      <c r="BB1560" s="24"/>
      <c r="BC1560" s="24"/>
      <c r="BD1560" s="24"/>
      <c r="BE1560" s="24"/>
      <c r="BF1560" s="24"/>
      <c r="BG1560" s="24"/>
      <c r="BH1560" s="24"/>
      <c r="BI1560" s="24"/>
      <c r="BJ1560" s="24"/>
      <c r="BK1560" s="24"/>
      <c r="BL1560" s="24"/>
      <c r="BM1560" s="24"/>
      <c r="BN1560" s="24"/>
      <c r="BO1560" s="24"/>
      <c r="BP1560" s="24"/>
      <c r="BQ1560" s="24"/>
      <c r="BR1560" s="24"/>
      <c r="BS1560" s="24"/>
      <c r="BT1560" s="24"/>
      <c r="BU1560" s="24"/>
      <c r="BV1560" s="24"/>
      <c r="BW1560" s="24"/>
      <c r="BX1560" s="24"/>
      <c r="BY1560" s="24"/>
      <c r="BZ1560" s="24"/>
      <c r="CA1560" s="24"/>
      <c r="CB1560" s="24"/>
      <c r="CC1560" s="24"/>
      <c r="CD1560" s="24"/>
      <c r="CE1560" s="24"/>
      <c r="CF1560" s="24"/>
    </row>
    <row r="1561" spans="47:84" x14ac:dyDescent="0.15">
      <c r="AU1561" s="24"/>
      <c r="AV1561" s="24"/>
      <c r="AW1561" s="24"/>
      <c r="AX1561" s="24"/>
      <c r="AY1561" s="24"/>
      <c r="AZ1561" s="24"/>
      <c r="BA1561" s="24"/>
      <c r="BB1561" s="24"/>
      <c r="BC1561" s="24"/>
      <c r="BD1561" s="24"/>
      <c r="BE1561" s="24"/>
      <c r="BF1561" s="24"/>
      <c r="BG1561" s="24"/>
      <c r="BH1561" s="24"/>
      <c r="BI1561" s="24"/>
      <c r="BJ1561" s="24"/>
      <c r="BK1561" s="24"/>
      <c r="BL1561" s="24"/>
      <c r="BM1561" s="24"/>
      <c r="BN1561" s="24"/>
      <c r="BO1561" s="24"/>
      <c r="BP1561" s="24"/>
      <c r="BQ1561" s="24"/>
      <c r="BR1561" s="24"/>
      <c r="BS1561" s="24"/>
      <c r="BT1561" s="24"/>
      <c r="BU1561" s="24"/>
      <c r="BV1561" s="24"/>
      <c r="BW1561" s="24"/>
      <c r="BX1561" s="24"/>
      <c r="BY1561" s="24"/>
      <c r="BZ1561" s="24"/>
      <c r="CA1561" s="24"/>
      <c r="CB1561" s="24"/>
      <c r="CC1561" s="24"/>
      <c r="CD1561" s="24"/>
      <c r="CE1561" s="24"/>
      <c r="CF1561" s="24"/>
    </row>
    <row r="1562" spans="47:84" x14ac:dyDescent="0.15">
      <c r="AU1562" s="24"/>
      <c r="AV1562" s="24"/>
      <c r="AW1562" s="24"/>
      <c r="AX1562" s="24"/>
      <c r="AY1562" s="24"/>
      <c r="AZ1562" s="24"/>
      <c r="BA1562" s="24"/>
      <c r="BB1562" s="24"/>
      <c r="BC1562" s="24"/>
      <c r="BD1562" s="24"/>
      <c r="BE1562" s="24"/>
      <c r="BF1562" s="24"/>
      <c r="BG1562" s="24"/>
      <c r="BH1562" s="24"/>
      <c r="BI1562" s="24"/>
      <c r="BJ1562" s="24"/>
      <c r="BK1562" s="24"/>
      <c r="BL1562" s="24"/>
      <c r="BM1562" s="24"/>
      <c r="BN1562" s="24"/>
      <c r="BO1562" s="24"/>
      <c r="BP1562" s="24"/>
      <c r="BQ1562" s="24"/>
      <c r="BR1562" s="24"/>
      <c r="BS1562" s="24"/>
      <c r="BT1562" s="24"/>
      <c r="BU1562" s="24"/>
      <c r="BV1562" s="24"/>
      <c r="BW1562" s="24"/>
      <c r="BX1562" s="24"/>
      <c r="BY1562" s="24"/>
      <c r="BZ1562" s="24"/>
      <c r="CA1562" s="24"/>
      <c r="CB1562" s="24"/>
      <c r="CC1562" s="24"/>
      <c r="CD1562" s="24"/>
      <c r="CE1562" s="24"/>
      <c r="CF1562" s="24"/>
    </row>
    <row r="1563" spans="47:84" x14ac:dyDescent="0.15">
      <c r="AU1563" s="24"/>
      <c r="AV1563" s="24"/>
      <c r="AW1563" s="24"/>
      <c r="AX1563" s="24"/>
      <c r="AY1563" s="24"/>
      <c r="AZ1563" s="24"/>
      <c r="BA1563" s="24"/>
      <c r="BB1563" s="24"/>
      <c r="BC1563" s="24"/>
      <c r="BD1563" s="24"/>
      <c r="BE1563" s="24"/>
      <c r="BF1563" s="24"/>
      <c r="BG1563" s="24"/>
      <c r="BH1563" s="24"/>
      <c r="BI1563" s="24"/>
      <c r="BJ1563" s="24"/>
      <c r="BK1563" s="24"/>
      <c r="BL1563" s="24"/>
      <c r="BM1563" s="24"/>
      <c r="BN1563" s="24"/>
      <c r="BO1563" s="24"/>
      <c r="BP1563" s="24"/>
      <c r="BQ1563" s="24"/>
      <c r="BR1563" s="24"/>
      <c r="BS1563" s="24"/>
      <c r="BT1563" s="24"/>
      <c r="BU1563" s="24"/>
      <c r="BV1563" s="24"/>
      <c r="BW1563" s="24"/>
      <c r="BX1563" s="24"/>
      <c r="BY1563" s="24"/>
      <c r="BZ1563" s="24"/>
      <c r="CA1563" s="24"/>
      <c r="CB1563" s="24"/>
      <c r="CC1563" s="24"/>
      <c r="CD1563" s="24"/>
      <c r="CE1563" s="24"/>
      <c r="CF1563" s="24"/>
    </row>
    <row r="1564" spans="47:84" x14ac:dyDescent="0.15">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c r="CF1564" s="24"/>
    </row>
    <row r="1565" spans="47:84" x14ac:dyDescent="0.15">
      <c r="AU1565" s="24"/>
      <c r="AV1565" s="24"/>
      <c r="AW1565" s="24"/>
      <c r="AX1565" s="24"/>
      <c r="AY1565" s="24"/>
      <c r="AZ1565" s="24"/>
      <c r="BA1565" s="24"/>
      <c r="BB1565" s="24"/>
      <c r="BC1565" s="24"/>
      <c r="BD1565" s="24"/>
      <c r="BE1565" s="24"/>
      <c r="BF1565" s="24"/>
      <c r="BG1565" s="24"/>
      <c r="BH1565" s="24"/>
      <c r="BI1565" s="24"/>
      <c r="BJ1565" s="24"/>
      <c r="BK1565" s="24"/>
      <c r="BL1565" s="24"/>
      <c r="BM1565" s="24"/>
      <c r="BN1565" s="24"/>
      <c r="BO1565" s="24"/>
      <c r="BP1565" s="24"/>
      <c r="BQ1565" s="24"/>
      <c r="BR1565" s="24"/>
      <c r="BS1565" s="24"/>
      <c r="BT1565" s="24"/>
      <c r="BU1565" s="24"/>
      <c r="BV1565" s="24"/>
      <c r="BW1565" s="24"/>
      <c r="BX1565" s="24"/>
      <c r="BY1565" s="24"/>
      <c r="BZ1565" s="24"/>
      <c r="CA1565" s="24"/>
      <c r="CB1565" s="24"/>
      <c r="CC1565" s="24"/>
      <c r="CD1565" s="24"/>
      <c r="CE1565" s="24"/>
      <c r="CF1565" s="24"/>
    </row>
    <row r="1566" spans="47:84" x14ac:dyDescent="0.15">
      <c r="AU1566" s="24"/>
      <c r="AV1566" s="24"/>
      <c r="AW1566" s="24"/>
      <c r="AX1566" s="24"/>
      <c r="AY1566" s="24"/>
      <c r="AZ1566" s="24"/>
      <c r="BA1566" s="24"/>
      <c r="BB1566" s="24"/>
      <c r="BC1566" s="24"/>
      <c r="BD1566" s="24"/>
      <c r="BE1566" s="24"/>
      <c r="BF1566" s="24"/>
      <c r="BG1566" s="24"/>
      <c r="BH1566" s="24"/>
      <c r="BI1566" s="24"/>
      <c r="BJ1566" s="24"/>
      <c r="BK1566" s="24"/>
      <c r="BL1566" s="24"/>
      <c r="BM1566" s="24"/>
      <c r="BN1566" s="24"/>
      <c r="BO1566" s="24"/>
      <c r="BP1566" s="24"/>
      <c r="BQ1566" s="24"/>
      <c r="BR1566" s="24"/>
      <c r="BS1566" s="24"/>
      <c r="BT1566" s="24"/>
      <c r="BU1566" s="24"/>
      <c r="BV1566" s="24"/>
      <c r="BW1566" s="24"/>
      <c r="BX1566" s="24"/>
      <c r="BY1566" s="24"/>
      <c r="BZ1566" s="24"/>
      <c r="CA1566" s="24"/>
      <c r="CB1566" s="24"/>
      <c r="CC1566" s="24"/>
      <c r="CD1566" s="24"/>
      <c r="CE1566" s="24"/>
      <c r="CF1566" s="24"/>
    </row>
    <row r="1567" spans="47:84" x14ac:dyDescent="0.15">
      <c r="AU1567" s="24"/>
      <c r="AV1567" s="24"/>
      <c r="AW1567" s="24"/>
      <c r="AX1567" s="24"/>
      <c r="AY1567" s="24"/>
      <c r="AZ1567" s="24"/>
      <c r="BA1567" s="24"/>
      <c r="BB1567" s="24"/>
      <c r="BC1567" s="24"/>
      <c r="BD1567" s="24"/>
      <c r="BE1567" s="24"/>
      <c r="BF1567" s="24"/>
      <c r="BG1567" s="24"/>
      <c r="BH1567" s="24"/>
      <c r="BI1567" s="24"/>
      <c r="BJ1567" s="24"/>
      <c r="BK1567" s="24"/>
      <c r="BL1567" s="24"/>
      <c r="BM1567" s="24"/>
      <c r="BN1567" s="24"/>
      <c r="BO1567" s="24"/>
      <c r="BP1567" s="24"/>
      <c r="BQ1567" s="24"/>
      <c r="BR1567" s="24"/>
      <c r="BS1567" s="24"/>
      <c r="BT1567" s="24"/>
      <c r="BU1567" s="24"/>
      <c r="BV1567" s="24"/>
      <c r="BW1567" s="24"/>
      <c r="BX1567" s="24"/>
      <c r="BY1567" s="24"/>
      <c r="BZ1567" s="24"/>
      <c r="CA1567" s="24"/>
      <c r="CB1567" s="24"/>
      <c r="CC1567" s="24"/>
      <c r="CD1567" s="24"/>
      <c r="CE1567" s="24"/>
      <c r="CF1567" s="24"/>
    </row>
    <row r="1568" spans="47:84" x14ac:dyDescent="0.15">
      <c r="AU1568" s="24"/>
      <c r="AV1568" s="24"/>
      <c r="AW1568" s="24"/>
      <c r="AX1568" s="24"/>
      <c r="AY1568" s="24"/>
      <c r="AZ1568" s="24"/>
      <c r="BA1568" s="24"/>
      <c r="BB1568" s="24"/>
      <c r="BC1568" s="24"/>
      <c r="BD1568" s="24"/>
      <c r="BE1568" s="24"/>
      <c r="BF1568" s="24"/>
      <c r="BG1568" s="24"/>
      <c r="BH1568" s="24"/>
      <c r="BI1568" s="24"/>
      <c r="BJ1568" s="24"/>
      <c r="BK1568" s="24"/>
      <c r="BL1568" s="24"/>
      <c r="BM1568" s="24"/>
      <c r="BN1568" s="24"/>
      <c r="BO1568" s="24"/>
      <c r="BP1568" s="24"/>
      <c r="BQ1568" s="24"/>
      <c r="BR1568" s="24"/>
      <c r="BS1568" s="24"/>
      <c r="BT1568" s="24"/>
      <c r="BU1568" s="24"/>
      <c r="BV1568" s="24"/>
      <c r="BW1568" s="24"/>
      <c r="BX1568" s="24"/>
      <c r="BY1568" s="24"/>
      <c r="BZ1568" s="24"/>
      <c r="CA1568" s="24"/>
      <c r="CB1568" s="24"/>
      <c r="CC1568" s="24"/>
      <c r="CD1568" s="24"/>
      <c r="CE1568" s="24"/>
      <c r="CF1568" s="24"/>
    </row>
    <row r="1569" spans="47:84" x14ac:dyDescent="0.15">
      <c r="AU1569" s="24"/>
      <c r="AV1569" s="24"/>
      <c r="AW1569" s="24"/>
      <c r="AX1569" s="24"/>
      <c r="AY1569" s="24"/>
      <c r="AZ1569" s="24"/>
      <c r="BA1569" s="24"/>
      <c r="BB1569" s="24"/>
      <c r="BC1569" s="24"/>
      <c r="BD1569" s="24"/>
      <c r="BE1569" s="24"/>
      <c r="BF1569" s="24"/>
      <c r="BG1569" s="24"/>
      <c r="BH1569" s="24"/>
      <c r="BI1569" s="24"/>
      <c r="BJ1569" s="24"/>
      <c r="BK1569" s="24"/>
      <c r="BL1569" s="24"/>
      <c r="BM1569" s="24"/>
      <c r="BN1569" s="24"/>
      <c r="BO1569" s="24"/>
      <c r="BP1569" s="24"/>
      <c r="BQ1569" s="24"/>
      <c r="BR1569" s="24"/>
      <c r="BS1569" s="24"/>
      <c r="BT1569" s="24"/>
      <c r="BU1569" s="24"/>
      <c r="BV1569" s="24"/>
      <c r="BW1569" s="24"/>
      <c r="BX1569" s="24"/>
      <c r="BY1569" s="24"/>
      <c r="BZ1569" s="24"/>
      <c r="CA1569" s="24"/>
      <c r="CB1569" s="24"/>
      <c r="CC1569" s="24"/>
      <c r="CD1569" s="24"/>
      <c r="CE1569" s="24"/>
      <c r="CF1569" s="24"/>
    </row>
    <row r="1570" spans="47:84" x14ac:dyDescent="0.15">
      <c r="AU1570" s="24"/>
      <c r="AV1570" s="24"/>
      <c r="AW1570" s="24"/>
      <c r="AX1570" s="24"/>
      <c r="AY1570" s="24"/>
      <c r="AZ1570" s="24"/>
      <c r="BA1570" s="24"/>
      <c r="BB1570" s="24"/>
      <c r="BC1570" s="24"/>
      <c r="BD1570" s="24"/>
      <c r="BE1570" s="24"/>
      <c r="BF1570" s="24"/>
      <c r="BG1570" s="24"/>
      <c r="BH1570" s="24"/>
      <c r="BI1570" s="24"/>
      <c r="BJ1570" s="24"/>
      <c r="BK1570" s="24"/>
      <c r="BL1570" s="24"/>
      <c r="BM1570" s="24"/>
      <c r="BN1570" s="24"/>
      <c r="BO1570" s="24"/>
      <c r="BP1570" s="24"/>
      <c r="BQ1570" s="24"/>
      <c r="BR1570" s="24"/>
      <c r="BS1570" s="24"/>
      <c r="BT1570" s="24"/>
      <c r="BU1570" s="24"/>
      <c r="BV1570" s="24"/>
      <c r="BW1570" s="24"/>
      <c r="BX1570" s="24"/>
      <c r="BY1570" s="24"/>
      <c r="BZ1570" s="24"/>
      <c r="CA1570" s="24"/>
      <c r="CB1570" s="24"/>
      <c r="CC1570" s="24"/>
      <c r="CD1570" s="24"/>
      <c r="CE1570" s="24"/>
      <c r="CF1570" s="24"/>
    </row>
    <row r="1571" spans="47:84" x14ac:dyDescent="0.15">
      <c r="AU1571" s="24"/>
      <c r="AV1571" s="24"/>
      <c r="AW1571" s="24"/>
      <c r="AX1571" s="24"/>
      <c r="AY1571" s="24"/>
      <c r="AZ1571" s="24"/>
      <c r="BA1571" s="24"/>
      <c r="BB1571" s="24"/>
      <c r="BC1571" s="24"/>
      <c r="BD1571" s="24"/>
      <c r="BE1571" s="24"/>
      <c r="BF1571" s="24"/>
      <c r="BG1571" s="24"/>
      <c r="BH1571" s="24"/>
      <c r="BI1571" s="24"/>
      <c r="BJ1571" s="24"/>
      <c r="BK1571" s="24"/>
      <c r="BL1571" s="24"/>
      <c r="BM1571" s="24"/>
      <c r="BN1571" s="24"/>
      <c r="BO1571" s="24"/>
      <c r="BP1571" s="24"/>
      <c r="BQ1571" s="24"/>
      <c r="BR1571" s="24"/>
      <c r="BS1571" s="24"/>
      <c r="BT1571" s="24"/>
      <c r="BU1571" s="24"/>
      <c r="BV1571" s="24"/>
      <c r="BW1571" s="24"/>
      <c r="BX1571" s="24"/>
      <c r="BY1571" s="24"/>
      <c r="BZ1571" s="24"/>
      <c r="CA1571" s="24"/>
      <c r="CB1571" s="24"/>
      <c r="CC1571" s="24"/>
      <c r="CD1571" s="24"/>
      <c r="CE1571" s="24"/>
      <c r="CF1571" s="24"/>
    </row>
    <row r="1572" spans="47:84" x14ac:dyDescent="0.15">
      <c r="AU1572" s="24"/>
      <c r="AV1572" s="24"/>
      <c r="AW1572" s="24"/>
      <c r="AX1572" s="24"/>
      <c r="AY1572" s="24"/>
      <c r="AZ1572" s="24"/>
      <c r="BA1572" s="24"/>
      <c r="BB1572" s="24"/>
      <c r="BC1572" s="24"/>
      <c r="BD1572" s="24"/>
      <c r="BE1572" s="24"/>
      <c r="BF1572" s="24"/>
      <c r="BG1572" s="24"/>
      <c r="BH1572" s="24"/>
      <c r="BI1572" s="24"/>
      <c r="BJ1572" s="24"/>
      <c r="BK1572" s="24"/>
      <c r="BL1572" s="24"/>
      <c r="BM1572" s="24"/>
      <c r="BN1572" s="24"/>
      <c r="BO1572" s="24"/>
      <c r="BP1572" s="24"/>
      <c r="BQ1572" s="24"/>
      <c r="BR1572" s="24"/>
      <c r="BS1572" s="24"/>
      <c r="BT1572" s="24"/>
      <c r="BU1572" s="24"/>
      <c r="BV1572" s="24"/>
      <c r="BW1572" s="24"/>
      <c r="BX1572" s="24"/>
      <c r="BY1572" s="24"/>
      <c r="BZ1572" s="24"/>
      <c r="CA1572" s="24"/>
      <c r="CB1572" s="24"/>
      <c r="CC1572" s="24"/>
      <c r="CD1572" s="24"/>
      <c r="CE1572" s="24"/>
      <c r="CF1572" s="24"/>
    </row>
    <row r="1573" spans="47:84" x14ac:dyDescent="0.15">
      <c r="AU1573" s="24"/>
      <c r="AV1573" s="24"/>
      <c r="AW1573" s="24"/>
      <c r="AX1573" s="24"/>
      <c r="AY1573" s="24"/>
      <c r="AZ1573" s="24"/>
      <c r="BA1573" s="24"/>
      <c r="BB1573" s="24"/>
      <c r="BC1573" s="24"/>
      <c r="BD1573" s="24"/>
      <c r="BE1573" s="24"/>
      <c r="BF1573" s="24"/>
      <c r="BG1573" s="24"/>
      <c r="BH1573" s="24"/>
      <c r="BI1573" s="24"/>
      <c r="BJ1573" s="24"/>
      <c r="BK1573" s="24"/>
      <c r="BL1573" s="24"/>
      <c r="BM1573" s="24"/>
      <c r="BN1573" s="24"/>
      <c r="BO1573" s="24"/>
      <c r="BP1573" s="24"/>
      <c r="BQ1573" s="24"/>
      <c r="BR1573" s="24"/>
      <c r="BS1573" s="24"/>
      <c r="BT1573" s="24"/>
      <c r="BU1573" s="24"/>
      <c r="BV1573" s="24"/>
      <c r="BW1573" s="24"/>
      <c r="BX1573" s="24"/>
      <c r="BY1573" s="24"/>
      <c r="BZ1573" s="24"/>
      <c r="CA1573" s="24"/>
      <c r="CB1573" s="24"/>
      <c r="CC1573" s="24"/>
      <c r="CD1573" s="24"/>
      <c r="CE1573" s="24"/>
      <c r="CF1573" s="24"/>
    </row>
    <row r="1574" spans="47:84" x14ac:dyDescent="0.15">
      <c r="AU1574" s="24"/>
      <c r="AV1574" s="24"/>
      <c r="AW1574" s="24"/>
      <c r="AX1574" s="24"/>
      <c r="AY1574" s="24"/>
      <c r="AZ1574" s="24"/>
      <c r="BA1574" s="24"/>
      <c r="BB1574" s="24"/>
      <c r="BC1574" s="24"/>
      <c r="BD1574" s="24"/>
      <c r="BE1574" s="24"/>
      <c r="BF1574" s="24"/>
      <c r="BG1574" s="24"/>
      <c r="BH1574" s="24"/>
      <c r="BI1574" s="24"/>
      <c r="BJ1574" s="24"/>
      <c r="BK1574" s="24"/>
      <c r="BL1574" s="24"/>
      <c r="BM1574" s="24"/>
      <c r="BN1574" s="24"/>
      <c r="BO1574" s="24"/>
      <c r="BP1574" s="24"/>
      <c r="BQ1574" s="24"/>
      <c r="BR1574" s="24"/>
      <c r="BS1574" s="24"/>
      <c r="BT1574" s="24"/>
      <c r="BU1574" s="24"/>
      <c r="BV1574" s="24"/>
      <c r="BW1574" s="24"/>
      <c r="BX1574" s="24"/>
      <c r="BY1574" s="24"/>
      <c r="BZ1574" s="24"/>
      <c r="CA1574" s="24"/>
      <c r="CB1574" s="24"/>
      <c r="CC1574" s="24"/>
      <c r="CD1574" s="24"/>
      <c r="CE1574" s="24"/>
      <c r="CF1574" s="24"/>
    </row>
    <row r="1575" spans="47:84" x14ac:dyDescent="0.15">
      <c r="AU1575" s="24"/>
      <c r="AV1575" s="24"/>
      <c r="AW1575" s="24"/>
      <c r="AX1575" s="24"/>
      <c r="AY1575" s="24"/>
      <c r="AZ1575" s="24"/>
      <c r="BA1575" s="24"/>
      <c r="BB1575" s="24"/>
      <c r="BC1575" s="24"/>
      <c r="BD1575" s="24"/>
      <c r="BE1575" s="24"/>
      <c r="BF1575" s="24"/>
      <c r="BG1575" s="24"/>
      <c r="BH1575" s="24"/>
      <c r="BI1575" s="24"/>
      <c r="BJ1575" s="24"/>
      <c r="BK1575" s="24"/>
      <c r="BL1575" s="24"/>
      <c r="BM1575" s="24"/>
      <c r="BN1575" s="24"/>
      <c r="BO1575" s="24"/>
      <c r="BP1575" s="24"/>
      <c r="BQ1575" s="24"/>
      <c r="BR1575" s="24"/>
      <c r="BS1575" s="24"/>
      <c r="BT1575" s="24"/>
      <c r="BU1575" s="24"/>
      <c r="BV1575" s="24"/>
      <c r="BW1575" s="24"/>
      <c r="BX1575" s="24"/>
      <c r="BY1575" s="24"/>
      <c r="BZ1575" s="24"/>
      <c r="CA1575" s="24"/>
      <c r="CB1575" s="24"/>
      <c r="CC1575" s="24"/>
      <c r="CD1575" s="24"/>
      <c r="CE1575" s="24"/>
      <c r="CF1575" s="24"/>
    </row>
    <row r="1576" spans="47:84" x14ac:dyDescent="0.15">
      <c r="AU1576" s="24"/>
      <c r="AV1576" s="24"/>
      <c r="AW1576" s="24"/>
      <c r="AX1576" s="24"/>
      <c r="AY1576" s="24"/>
      <c r="AZ1576" s="24"/>
      <c r="BA1576" s="24"/>
      <c r="BB1576" s="24"/>
      <c r="BC1576" s="24"/>
      <c r="BD1576" s="24"/>
      <c r="BE1576" s="24"/>
      <c r="BF1576" s="24"/>
      <c r="BG1576" s="24"/>
      <c r="BH1576" s="24"/>
      <c r="BI1576" s="24"/>
      <c r="BJ1576" s="24"/>
      <c r="BK1576" s="24"/>
      <c r="BL1576" s="24"/>
      <c r="BM1576" s="24"/>
      <c r="BN1576" s="24"/>
      <c r="BO1576" s="24"/>
      <c r="BP1576" s="24"/>
      <c r="BQ1576" s="24"/>
      <c r="BR1576" s="24"/>
      <c r="BS1576" s="24"/>
      <c r="BT1576" s="24"/>
      <c r="BU1576" s="24"/>
      <c r="BV1576" s="24"/>
      <c r="BW1576" s="24"/>
      <c r="BX1576" s="24"/>
      <c r="BY1576" s="24"/>
      <c r="BZ1576" s="24"/>
      <c r="CA1576" s="24"/>
      <c r="CB1576" s="24"/>
      <c r="CC1576" s="24"/>
      <c r="CD1576" s="24"/>
      <c r="CE1576" s="24"/>
      <c r="CF1576" s="24"/>
    </row>
    <row r="1577" spans="47:84" x14ac:dyDescent="0.15">
      <c r="AU1577" s="24"/>
      <c r="AV1577" s="24"/>
      <c r="AW1577" s="24"/>
      <c r="AX1577" s="24"/>
      <c r="AY1577" s="24"/>
      <c r="AZ1577" s="24"/>
      <c r="BA1577" s="24"/>
      <c r="BB1577" s="24"/>
      <c r="BC1577" s="24"/>
      <c r="BD1577" s="24"/>
      <c r="BE1577" s="24"/>
      <c r="BF1577" s="24"/>
      <c r="BG1577" s="24"/>
      <c r="BH1577" s="24"/>
      <c r="BI1577" s="24"/>
      <c r="BJ1577" s="24"/>
      <c r="BK1577" s="24"/>
      <c r="BL1577" s="24"/>
      <c r="BM1577" s="24"/>
      <c r="BN1577" s="24"/>
      <c r="BO1577" s="24"/>
      <c r="BP1577" s="24"/>
      <c r="BQ1577" s="24"/>
      <c r="BR1577" s="24"/>
      <c r="BS1577" s="24"/>
      <c r="BT1577" s="24"/>
      <c r="BU1577" s="24"/>
      <c r="BV1577" s="24"/>
      <c r="BW1577" s="24"/>
      <c r="BX1577" s="24"/>
      <c r="BY1577" s="24"/>
      <c r="BZ1577" s="24"/>
      <c r="CA1577" s="24"/>
      <c r="CB1577" s="24"/>
      <c r="CC1577" s="24"/>
      <c r="CD1577" s="24"/>
      <c r="CE1577" s="24"/>
      <c r="CF1577" s="24"/>
    </row>
    <row r="1578" spans="47:84" x14ac:dyDescent="0.15">
      <c r="AU1578" s="24"/>
      <c r="AV1578" s="24"/>
      <c r="AW1578" s="24"/>
      <c r="AX1578" s="24"/>
      <c r="AY1578" s="24"/>
      <c r="AZ1578" s="24"/>
      <c r="BA1578" s="24"/>
      <c r="BB1578" s="24"/>
      <c r="BC1578" s="24"/>
      <c r="BD1578" s="24"/>
      <c r="BE1578" s="24"/>
      <c r="BF1578" s="24"/>
      <c r="BG1578" s="24"/>
      <c r="BH1578" s="24"/>
      <c r="BI1578" s="24"/>
      <c r="BJ1578" s="24"/>
      <c r="BK1578" s="24"/>
      <c r="BL1578" s="24"/>
      <c r="BM1578" s="24"/>
      <c r="BN1578" s="24"/>
      <c r="BO1578" s="24"/>
      <c r="BP1578" s="24"/>
      <c r="BQ1578" s="24"/>
      <c r="BR1578" s="24"/>
      <c r="BS1578" s="24"/>
      <c r="BT1578" s="24"/>
      <c r="BU1578" s="24"/>
      <c r="BV1578" s="24"/>
      <c r="BW1578" s="24"/>
      <c r="BX1578" s="24"/>
      <c r="BY1578" s="24"/>
      <c r="BZ1578" s="24"/>
      <c r="CA1578" s="24"/>
      <c r="CB1578" s="24"/>
      <c r="CC1578" s="24"/>
      <c r="CD1578" s="24"/>
      <c r="CE1578" s="24"/>
      <c r="CF1578" s="24"/>
    </row>
    <row r="1579" spans="47:84" x14ac:dyDescent="0.15">
      <c r="AU1579" s="24"/>
      <c r="AV1579" s="24"/>
      <c r="AW1579" s="24"/>
      <c r="AX1579" s="24"/>
      <c r="AY1579" s="24"/>
      <c r="AZ1579" s="24"/>
      <c r="BA1579" s="24"/>
      <c r="BB1579" s="24"/>
      <c r="BC1579" s="24"/>
      <c r="BD1579" s="24"/>
      <c r="BE1579" s="24"/>
      <c r="BF1579" s="24"/>
      <c r="BG1579" s="24"/>
      <c r="BH1579" s="24"/>
      <c r="BI1579" s="24"/>
      <c r="BJ1579" s="24"/>
      <c r="BK1579" s="24"/>
      <c r="BL1579" s="24"/>
      <c r="BM1579" s="24"/>
      <c r="BN1579" s="24"/>
      <c r="BO1579" s="24"/>
      <c r="BP1579" s="24"/>
      <c r="BQ1579" s="24"/>
      <c r="BR1579" s="24"/>
      <c r="BS1579" s="24"/>
      <c r="BT1579" s="24"/>
      <c r="BU1579" s="24"/>
      <c r="BV1579" s="24"/>
      <c r="BW1579" s="24"/>
      <c r="BX1579" s="24"/>
      <c r="BY1579" s="24"/>
      <c r="BZ1579" s="24"/>
      <c r="CA1579" s="24"/>
      <c r="CB1579" s="24"/>
      <c r="CC1579" s="24"/>
      <c r="CD1579" s="24"/>
      <c r="CE1579" s="24"/>
      <c r="CF1579" s="24"/>
    </row>
    <row r="1580" spans="47:84" x14ac:dyDescent="0.15">
      <c r="AU1580" s="24"/>
      <c r="AV1580" s="24"/>
      <c r="AW1580" s="24"/>
      <c r="AX1580" s="24"/>
      <c r="AY1580" s="24"/>
      <c r="AZ1580" s="24"/>
      <c r="BA1580" s="24"/>
      <c r="BB1580" s="24"/>
      <c r="BC1580" s="24"/>
      <c r="BD1580" s="24"/>
      <c r="BE1580" s="24"/>
      <c r="BF1580" s="24"/>
      <c r="BG1580" s="24"/>
      <c r="BH1580" s="24"/>
      <c r="BI1580" s="24"/>
      <c r="BJ1580" s="24"/>
      <c r="BK1580" s="24"/>
      <c r="BL1580" s="24"/>
      <c r="BM1580" s="24"/>
      <c r="BN1580" s="24"/>
      <c r="BO1580" s="24"/>
      <c r="BP1580" s="24"/>
      <c r="BQ1580" s="24"/>
      <c r="BR1580" s="24"/>
      <c r="BS1580" s="24"/>
      <c r="BT1580" s="24"/>
      <c r="BU1580" s="24"/>
      <c r="BV1580" s="24"/>
      <c r="BW1580" s="24"/>
      <c r="BX1580" s="24"/>
      <c r="BY1580" s="24"/>
      <c r="BZ1580" s="24"/>
      <c r="CA1580" s="24"/>
      <c r="CB1580" s="24"/>
      <c r="CC1580" s="24"/>
      <c r="CD1580" s="24"/>
      <c r="CE1580" s="24"/>
      <c r="CF1580" s="24"/>
    </row>
    <row r="1581" spans="47:84" x14ac:dyDescent="0.15">
      <c r="AU1581" s="24"/>
      <c r="AV1581" s="24"/>
      <c r="AW1581" s="24"/>
      <c r="AX1581" s="24"/>
      <c r="AY1581" s="24"/>
      <c r="AZ1581" s="24"/>
      <c r="BA1581" s="24"/>
      <c r="BB1581" s="24"/>
      <c r="BC1581" s="24"/>
      <c r="BD1581" s="24"/>
      <c r="BE1581" s="24"/>
      <c r="BF1581" s="24"/>
      <c r="BG1581" s="24"/>
      <c r="BH1581" s="24"/>
      <c r="BI1581" s="24"/>
      <c r="BJ1581" s="24"/>
      <c r="BK1581" s="24"/>
      <c r="BL1581" s="24"/>
      <c r="BM1581" s="24"/>
      <c r="BN1581" s="24"/>
      <c r="BO1581" s="24"/>
      <c r="BP1581" s="24"/>
      <c r="BQ1581" s="24"/>
      <c r="BR1581" s="24"/>
      <c r="BS1581" s="24"/>
      <c r="BT1581" s="24"/>
      <c r="BU1581" s="24"/>
      <c r="BV1581" s="24"/>
      <c r="BW1581" s="24"/>
      <c r="BX1581" s="24"/>
      <c r="BY1581" s="24"/>
      <c r="BZ1581" s="24"/>
      <c r="CA1581" s="24"/>
      <c r="CB1581" s="24"/>
      <c r="CC1581" s="24"/>
      <c r="CD1581" s="24"/>
      <c r="CE1581" s="24"/>
      <c r="CF1581" s="24"/>
    </row>
    <row r="1582" spans="47:84" x14ac:dyDescent="0.15">
      <c r="AU1582" s="24"/>
      <c r="AV1582" s="24"/>
      <c r="AW1582" s="24"/>
      <c r="AX1582" s="24"/>
      <c r="AY1582" s="24"/>
      <c r="AZ1582" s="24"/>
      <c r="BA1582" s="24"/>
      <c r="BB1582" s="24"/>
      <c r="BC1582" s="24"/>
      <c r="BD1582" s="24"/>
      <c r="BE1582" s="24"/>
      <c r="BF1582" s="24"/>
      <c r="BG1582" s="24"/>
      <c r="BH1582" s="24"/>
      <c r="BI1582" s="24"/>
      <c r="BJ1582" s="24"/>
      <c r="BK1582" s="24"/>
      <c r="BL1582" s="24"/>
      <c r="BM1582" s="24"/>
      <c r="BN1582" s="24"/>
      <c r="BO1582" s="24"/>
      <c r="BP1582" s="24"/>
      <c r="BQ1582" s="24"/>
      <c r="BR1582" s="24"/>
      <c r="BS1582" s="24"/>
      <c r="BT1582" s="24"/>
      <c r="BU1582" s="24"/>
      <c r="BV1582" s="24"/>
      <c r="BW1582" s="24"/>
      <c r="BX1582" s="24"/>
      <c r="BY1582" s="24"/>
      <c r="BZ1582" s="24"/>
      <c r="CA1582" s="24"/>
      <c r="CB1582" s="24"/>
      <c r="CC1582" s="24"/>
      <c r="CD1582" s="24"/>
      <c r="CE1582" s="24"/>
      <c r="CF1582" s="24"/>
    </row>
    <row r="1583" spans="47:84" x14ac:dyDescent="0.15">
      <c r="AU1583" s="24"/>
      <c r="AV1583" s="24"/>
      <c r="AW1583" s="24"/>
      <c r="AX1583" s="24"/>
      <c r="AY1583" s="24"/>
      <c r="AZ1583" s="24"/>
      <c r="BA1583" s="24"/>
      <c r="BB1583" s="24"/>
      <c r="BC1583" s="24"/>
      <c r="BD1583" s="24"/>
      <c r="BE1583" s="24"/>
      <c r="BF1583" s="24"/>
      <c r="BG1583" s="24"/>
      <c r="BH1583" s="24"/>
      <c r="BI1583" s="24"/>
      <c r="BJ1583" s="24"/>
      <c r="BK1583" s="24"/>
      <c r="BL1583" s="24"/>
      <c r="BM1583" s="24"/>
      <c r="BN1583" s="24"/>
      <c r="BO1583" s="24"/>
      <c r="BP1583" s="24"/>
      <c r="BQ1583" s="24"/>
      <c r="BR1583" s="24"/>
      <c r="BS1583" s="24"/>
      <c r="BT1583" s="24"/>
      <c r="BU1583" s="24"/>
      <c r="BV1583" s="24"/>
      <c r="BW1583" s="24"/>
      <c r="BX1583" s="24"/>
      <c r="BY1583" s="24"/>
      <c r="BZ1583" s="24"/>
      <c r="CA1583" s="24"/>
      <c r="CB1583" s="24"/>
      <c r="CC1583" s="24"/>
      <c r="CD1583" s="24"/>
      <c r="CE1583" s="24"/>
      <c r="CF1583" s="24"/>
    </row>
    <row r="1584" spans="47:84" x14ac:dyDescent="0.15">
      <c r="AU1584" s="24"/>
      <c r="AV1584" s="24"/>
      <c r="AW1584" s="24"/>
      <c r="AX1584" s="24"/>
      <c r="AY1584" s="24"/>
      <c r="AZ1584" s="24"/>
      <c r="BA1584" s="24"/>
      <c r="BB1584" s="24"/>
      <c r="BC1584" s="24"/>
      <c r="BD1584" s="24"/>
      <c r="BE1584" s="24"/>
      <c r="BF1584" s="24"/>
      <c r="BG1584" s="24"/>
      <c r="BH1584" s="24"/>
      <c r="BI1584" s="24"/>
      <c r="BJ1584" s="24"/>
      <c r="BK1584" s="24"/>
      <c r="BL1584" s="24"/>
      <c r="BM1584" s="24"/>
      <c r="BN1584" s="24"/>
      <c r="BO1584" s="24"/>
      <c r="BP1584" s="24"/>
      <c r="BQ1584" s="24"/>
      <c r="BR1584" s="24"/>
      <c r="BS1584" s="24"/>
      <c r="BT1584" s="24"/>
      <c r="BU1584" s="24"/>
      <c r="BV1584" s="24"/>
      <c r="BW1584" s="24"/>
      <c r="BX1584" s="24"/>
      <c r="BY1584" s="24"/>
      <c r="BZ1584" s="24"/>
      <c r="CA1584" s="24"/>
      <c r="CB1584" s="24"/>
      <c r="CC1584" s="24"/>
      <c r="CD1584" s="24"/>
      <c r="CE1584" s="24"/>
      <c r="CF1584" s="24"/>
    </row>
    <row r="1585" spans="47:84" x14ac:dyDescent="0.15">
      <c r="AU1585" s="24"/>
      <c r="AV1585" s="24"/>
      <c r="AW1585" s="24"/>
      <c r="AX1585" s="24"/>
      <c r="AY1585" s="24"/>
      <c r="AZ1585" s="24"/>
      <c r="BA1585" s="24"/>
      <c r="BB1585" s="24"/>
      <c r="BC1585" s="24"/>
      <c r="BD1585" s="24"/>
      <c r="BE1585" s="24"/>
      <c r="BF1585" s="24"/>
      <c r="BG1585" s="24"/>
      <c r="BH1585" s="24"/>
      <c r="BI1585" s="24"/>
      <c r="BJ1585" s="24"/>
      <c r="BK1585" s="24"/>
      <c r="BL1585" s="24"/>
      <c r="BM1585" s="24"/>
      <c r="BN1585" s="24"/>
      <c r="BO1585" s="24"/>
      <c r="BP1585" s="24"/>
      <c r="BQ1585" s="24"/>
      <c r="BR1585" s="24"/>
      <c r="BS1585" s="24"/>
      <c r="BT1585" s="24"/>
      <c r="BU1585" s="24"/>
      <c r="BV1585" s="24"/>
      <c r="BW1585" s="24"/>
      <c r="BX1585" s="24"/>
      <c r="BY1585" s="24"/>
      <c r="BZ1585" s="24"/>
      <c r="CA1585" s="24"/>
      <c r="CB1585" s="24"/>
      <c r="CC1585" s="24"/>
      <c r="CD1585" s="24"/>
      <c r="CE1585" s="24"/>
      <c r="CF1585" s="24"/>
    </row>
    <row r="1586" spans="47:84" x14ac:dyDescent="0.15">
      <c r="AU1586" s="24"/>
      <c r="AV1586" s="24"/>
      <c r="AW1586" s="24"/>
      <c r="AX1586" s="24"/>
      <c r="AY1586" s="24"/>
      <c r="AZ1586" s="24"/>
      <c r="BA1586" s="24"/>
      <c r="BB1586" s="24"/>
      <c r="BC1586" s="24"/>
      <c r="BD1586" s="24"/>
      <c r="BE1586" s="24"/>
      <c r="BF1586" s="24"/>
      <c r="BG1586" s="24"/>
      <c r="BH1586" s="24"/>
      <c r="BI1586" s="24"/>
      <c r="BJ1586" s="24"/>
      <c r="BK1586" s="24"/>
      <c r="BL1586" s="24"/>
      <c r="BM1586" s="24"/>
      <c r="BN1586" s="24"/>
      <c r="BO1586" s="24"/>
      <c r="BP1586" s="24"/>
      <c r="BQ1586" s="24"/>
      <c r="BR1586" s="24"/>
      <c r="BS1586" s="24"/>
      <c r="BT1586" s="24"/>
      <c r="BU1586" s="24"/>
      <c r="BV1586" s="24"/>
      <c r="BW1586" s="24"/>
      <c r="BX1586" s="24"/>
      <c r="BY1586" s="24"/>
      <c r="BZ1586" s="24"/>
      <c r="CA1586" s="24"/>
      <c r="CB1586" s="24"/>
      <c r="CC1586" s="24"/>
      <c r="CD1586" s="24"/>
      <c r="CE1586" s="24"/>
      <c r="CF1586" s="24"/>
    </row>
    <row r="1587" spans="47:84" x14ac:dyDescent="0.15">
      <c r="AU1587" s="24"/>
      <c r="AV1587" s="24"/>
      <c r="AW1587" s="24"/>
      <c r="AX1587" s="24"/>
      <c r="AY1587" s="24"/>
      <c r="AZ1587" s="24"/>
      <c r="BA1587" s="24"/>
      <c r="BB1587" s="24"/>
      <c r="BC1587" s="24"/>
      <c r="BD1587" s="24"/>
      <c r="BE1587" s="24"/>
      <c r="BF1587" s="24"/>
      <c r="BG1587" s="24"/>
      <c r="BH1587" s="24"/>
      <c r="BI1587" s="24"/>
      <c r="BJ1587" s="24"/>
      <c r="BK1587" s="24"/>
      <c r="BL1587" s="24"/>
      <c r="BM1587" s="24"/>
      <c r="BN1587" s="24"/>
      <c r="BO1587" s="24"/>
      <c r="BP1587" s="24"/>
      <c r="BQ1587" s="24"/>
      <c r="BR1587" s="24"/>
      <c r="BS1587" s="24"/>
      <c r="BT1587" s="24"/>
      <c r="BU1587" s="24"/>
      <c r="BV1587" s="24"/>
      <c r="BW1587" s="24"/>
      <c r="BX1587" s="24"/>
      <c r="BY1587" s="24"/>
      <c r="BZ1587" s="24"/>
      <c r="CA1587" s="24"/>
      <c r="CB1587" s="24"/>
      <c r="CC1587" s="24"/>
      <c r="CD1587" s="24"/>
      <c r="CE1587" s="24"/>
      <c r="CF1587" s="24"/>
    </row>
    <row r="1588" spans="47:84" x14ac:dyDescent="0.15">
      <c r="AU1588" s="24"/>
      <c r="AV1588" s="24"/>
      <c r="AW1588" s="24"/>
      <c r="AX1588" s="24"/>
      <c r="AY1588" s="24"/>
      <c r="AZ1588" s="24"/>
      <c r="BA1588" s="24"/>
      <c r="BB1588" s="24"/>
      <c r="BC1588" s="24"/>
      <c r="BD1588" s="24"/>
      <c r="BE1588" s="24"/>
      <c r="BF1588" s="24"/>
      <c r="BG1588" s="24"/>
      <c r="BH1588" s="24"/>
      <c r="BI1588" s="24"/>
      <c r="BJ1588" s="24"/>
      <c r="BK1588" s="24"/>
      <c r="BL1588" s="24"/>
      <c r="BM1588" s="24"/>
      <c r="BN1588" s="24"/>
      <c r="BO1588" s="24"/>
      <c r="BP1588" s="24"/>
      <c r="BQ1588" s="24"/>
      <c r="BR1588" s="24"/>
      <c r="BS1588" s="24"/>
      <c r="BT1588" s="24"/>
      <c r="BU1588" s="24"/>
      <c r="BV1588" s="24"/>
      <c r="BW1588" s="24"/>
      <c r="BX1588" s="24"/>
      <c r="BY1588" s="24"/>
      <c r="BZ1588" s="24"/>
      <c r="CA1588" s="24"/>
      <c r="CB1588" s="24"/>
      <c r="CC1588" s="24"/>
      <c r="CD1588" s="24"/>
      <c r="CE1588" s="24"/>
      <c r="CF1588" s="24"/>
    </row>
    <row r="1589" spans="47:84" x14ac:dyDescent="0.15">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c r="CF1589" s="24"/>
    </row>
    <row r="1590" spans="47:84" x14ac:dyDescent="0.15">
      <c r="AU1590" s="24"/>
      <c r="AV1590" s="24"/>
      <c r="AW1590" s="24"/>
      <c r="AX1590" s="24"/>
      <c r="AY1590" s="24"/>
      <c r="AZ1590" s="24"/>
      <c r="BA1590" s="24"/>
      <c r="BB1590" s="24"/>
      <c r="BC1590" s="24"/>
      <c r="BD1590" s="24"/>
      <c r="BE1590" s="24"/>
      <c r="BF1590" s="24"/>
      <c r="BG1590" s="24"/>
      <c r="BH1590" s="24"/>
      <c r="BI1590" s="24"/>
      <c r="BJ1590" s="24"/>
      <c r="BK1590" s="24"/>
      <c r="BL1590" s="24"/>
      <c r="BM1590" s="24"/>
      <c r="BN1590" s="24"/>
      <c r="BO1590" s="24"/>
      <c r="BP1590" s="24"/>
      <c r="BQ1590" s="24"/>
      <c r="BR1590" s="24"/>
      <c r="BS1590" s="24"/>
      <c r="BT1590" s="24"/>
      <c r="BU1590" s="24"/>
      <c r="BV1590" s="24"/>
      <c r="BW1590" s="24"/>
      <c r="BX1590" s="24"/>
      <c r="BY1590" s="24"/>
      <c r="BZ1590" s="24"/>
      <c r="CA1590" s="24"/>
      <c r="CB1590" s="24"/>
      <c r="CC1590" s="24"/>
      <c r="CD1590" s="24"/>
      <c r="CE1590" s="24"/>
      <c r="CF1590" s="24"/>
    </row>
    <row r="1591" spans="47:84" x14ac:dyDescent="0.15">
      <c r="AU1591" s="24"/>
      <c r="AV1591" s="24"/>
      <c r="AW1591" s="24"/>
      <c r="AX1591" s="24"/>
      <c r="AY1591" s="24"/>
      <c r="AZ1591" s="24"/>
      <c r="BA1591" s="24"/>
      <c r="BB1591" s="24"/>
      <c r="BC1591" s="24"/>
      <c r="BD1591" s="24"/>
      <c r="BE1591" s="24"/>
      <c r="BF1591" s="24"/>
      <c r="BG1591" s="24"/>
      <c r="BH1591" s="24"/>
      <c r="BI1591" s="24"/>
      <c r="BJ1591" s="24"/>
      <c r="BK1591" s="24"/>
      <c r="BL1591" s="24"/>
      <c r="BM1591" s="24"/>
      <c r="BN1591" s="24"/>
      <c r="BO1591" s="24"/>
      <c r="BP1591" s="24"/>
      <c r="BQ1591" s="24"/>
      <c r="BR1591" s="24"/>
      <c r="BS1591" s="24"/>
      <c r="BT1591" s="24"/>
      <c r="BU1591" s="24"/>
      <c r="BV1591" s="24"/>
      <c r="BW1591" s="24"/>
      <c r="BX1591" s="24"/>
      <c r="BY1591" s="24"/>
      <c r="BZ1591" s="24"/>
      <c r="CA1591" s="24"/>
      <c r="CB1591" s="24"/>
      <c r="CC1591" s="24"/>
      <c r="CD1591" s="24"/>
      <c r="CE1591" s="24"/>
      <c r="CF1591" s="24"/>
    </row>
    <row r="1592" spans="47:84" x14ac:dyDescent="0.15">
      <c r="AU1592" s="24"/>
      <c r="AV1592" s="24"/>
      <c r="AW1592" s="24"/>
      <c r="AX1592" s="24"/>
      <c r="AY1592" s="24"/>
      <c r="AZ1592" s="24"/>
      <c r="BA1592" s="24"/>
      <c r="BB1592" s="24"/>
      <c r="BC1592" s="24"/>
      <c r="BD1592" s="24"/>
      <c r="BE1592" s="24"/>
      <c r="BF1592" s="24"/>
      <c r="BG1592" s="24"/>
      <c r="BH1592" s="24"/>
      <c r="BI1592" s="24"/>
      <c r="BJ1592" s="24"/>
      <c r="BK1592" s="24"/>
      <c r="BL1592" s="24"/>
      <c r="BM1592" s="24"/>
      <c r="BN1592" s="24"/>
      <c r="BO1592" s="24"/>
      <c r="BP1592" s="24"/>
      <c r="BQ1592" s="24"/>
      <c r="BR1592" s="24"/>
      <c r="BS1592" s="24"/>
      <c r="BT1592" s="24"/>
      <c r="BU1592" s="24"/>
      <c r="BV1592" s="24"/>
      <c r="BW1592" s="24"/>
      <c r="BX1592" s="24"/>
      <c r="BY1592" s="24"/>
      <c r="BZ1592" s="24"/>
      <c r="CA1592" s="24"/>
      <c r="CB1592" s="24"/>
      <c r="CC1592" s="24"/>
      <c r="CD1592" s="24"/>
      <c r="CE1592" s="24"/>
      <c r="CF1592" s="24"/>
    </row>
    <row r="1593" spans="47:84" x14ac:dyDescent="0.15">
      <c r="AU1593" s="24"/>
      <c r="AV1593" s="24"/>
      <c r="AW1593" s="24"/>
      <c r="AX1593" s="24"/>
      <c r="AY1593" s="24"/>
      <c r="AZ1593" s="24"/>
      <c r="BA1593" s="24"/>
      <c r="BB1593" s="24"/>
      <c r="BC1593" s="24"/>
      <c r="BD1593" s="24"/>
      <c r="BE1593" s="24"/>
      <c r="BF1593" s="24"/>
      <c r="BG1593" s="24"/>
      <c r="BH1593" s="24"/>
      <c r="BI1593" s="24"/>
      <c r="BJ1593" s="24"/>
      <c r="BK1593" s="24"/>
      <c r="BL1593" s="24"/>
      <c r="BM1593" s="24"/>
      <c r="BN1593" s="24"/>
      <c r="BO1593" s="24"/>
      <c r="BP1593" s="24"/>
      <c r="BQ1593" s="24"/>
      <c r="BR1593" s="24"/>
      <c r="BS1593" s="24"/>
      <c r="BT1593" s="24"/>
      <c r="BU1593" s="24"/>
      <c r="BV1593" s="24"/>
      <c r="BW1593" s="24"/>
      <c r="BX1593" s="24"/>
      <c r="BY1593" s="24"/>
      <c r="BZ1593" s="24"/>
      <c r="CA1593" s="24"/>
      <c r="CB1593" s="24"/>
      <c r="CC1593" s="24"/>
      <c r="CD1593" s="24"/>
      <c r="CE1593" s="24"/>
      <c r="CF1593" s="24"/>
    </row>
    <row r="1594" spans="47:84" x14ac:dyDescent="0.15">
      <c r="AU1594" s="24"/>
      <c r="AV1594" s="24"/>
      <c r="AW1594" s="24"/>
      <c r="AX1594" s="24"/>
      <c r="AY1594" s="24"/>
      <c r="AZ1594" s="24"/>
      <c r="BA1594" s="24"/>
      <c r="BB1594" s="24"/>
      <c r="BC1594" s="24"/>
      <c r="BD1594" s="24"/>
      <c r="BE1594" s="24"/>
      <c r="BF1594" s="24"/>
      <c r="BG1594" s="24"/>
      <c r="BH1594" s="24"/>
      <c r="BI1594" s="24"/>
      <c r="BJ1594" s="24"/>
      <c r="BK1594" s="24"/>
      <c r="BL1594" s="24"/>
      <c r="BM1594" s="24"/>
      <c r="BN1594" s="24"/>
      <c r="BO1594" s="24"/>
      <c r="BP1594" s="24"/>
      <c r="BQ1594" s="24"/>
      <c r="BR1594" s="24"/>
      <c r="BS1594" s="24"/>
      <c r="BT1594" s="24"/>
      <c r="BU1594" s="24"/>
      <c r="BV1594" s="24"/>
      <c r="BW1594" s="24"/>
      <c r="BX1594" s="24"/>
      <c r="BY1594" s="24"/>
      <c r="BZ1594" s="24"/>
      <c r="CA1594" s="24"/>
      <c r="CB1594" s="24"/>
      <c r="CC1594" s="24"/>
      <c r="CD1594" s="24"/>
      <c r="CE1594" s="24"/>
      <c r="CF1594" s="24"/>
    </row>
    <row r="1595" spans="47:84" x14ac:dyDescent="0.15">
      <c r="AU1595" s="24"/>
      <c r="AV1595" s="24"/>
      <c r="AW1595" s="24"/>
      <c r="AX1595" s="24"/>
      <c r="AY1595" s="24"/>
      <c r="AZ1595" s="24"/>
      <c r="BA1595" s="24"/>
      <c r="BB1595" s="24"/>
      <c r="BC1595" s="24"/>
      <c r="BD1595" s="24"/>
      <c r="BE1595" s="24"/>
      <c r="BF1595" s="24"/>
      <c r="BG1595" s="24"/>
      <c r="BH1595" s="24"/>
      <c r="BI1595" s="24"/>
      <c r="BJ1595" s="24"/>
      <c r="BK1595" s="24"/>
      <c r="BL1595" s="24"/>
      <c r="BM1595" s="24"/>
      <c r="BN1595" s="24"/>
      <c r="BO1595" s="24"/>
      <c r="BP1595" s="24"/>
      <c r="BQ1595" s="24"/>
      <c r="BR1595" s="24"/>
      <c r="BS1595" s="24"/>
      <c r="BT1595" s="24"/>
      <c r="BU1595" s="24"/>
      <c r="BV1595" s="24"/>
      <c r="BW1595" s="24"/>
      <c r="BX1595" s="24"/>
      <c r="BY1595" s="24"/>
      <c r="BZ1595" s="24"/>
      <c r="CA1595" s="24"/>
      <c r="CB1595" s="24"/>
      <c r="CC1595" s="24"/>
      <c r="CD1595" s="24"/>
      <c r="CE1595" s="24"/>
      <c r="CF1595" s="24"/>
    </row>
    <row r="1596" spans="47:84" x14ac:dyDescent="0.15">
      <c r="AU1596" s="24"/>
      <c r="AV1596" s="24"/>
      <c r="AW1596" s="24"/>
      <c r="AX1596" s="24"/>
      <c r="AY1596" s="24"/>
      <c r="AZ1596" s="24"/>
      <c r="BA1596" s="24"/>
      <c r="BB1596" s="24"/>
      <c r="BC1596" s="24"/>
      <c r="BD1596" s="24"/>
      <c r="BE1596" s="24"/>
      <c r="BF1596" s="24"/>
      <c r="BG1596" s="24"/>
      <c r="BH1596" s="24"/>
      <c r="BI1596" s="24"/>
      <c r="BJ1596" s="24"/>
      <c r="BK1596" s="24"/>
      <c r="BL1596" s="24"/>
      <c r="BM1596" s="24"/>
      <c r="BN1596" s="24"/>
      <c r="BO1596" s="24"/>
      <c r="BP1596" s="24"/>
      <c r="BQ1596" s="24"/>
      <c r="BR1596" s="24"/>
      <c r="BS1596" s="24"/>
      <c r="BT1596" s="24"/>
      <c r="BU1596" s="24"/>
      <c r="BV1596" s="24"/>
      <c r="BW1596" s="24"/>
      <c r="BX1596" s="24"/>
      <c r="BY1596" s="24"/>
      <c r="BZ1596" s="24"/>
      <c r="CA1596" s="24"/>
      <c r="CB1596" s="24"/>
      <c r="CC1596" s="24"/>
      <c r="CD1596" s="24"/>
      <c r="CE1596" s="24"/>
      <c r="CF1596" s="24"/>
    </row>
    <row r="1597" spans="47:84" x14ac:dyDescent="0.15">
      <c r="AU1597" s="24"/>
      <c r="AV1597" s="24"/>
      <c r="AW1597" s="24"/>
      <c r="AX1597" s="24"/>
      <c r="AY1597" s="24"/>
      <c r="AZ1597" s="24"/>
      <c r="BA1597" s="24"/>
      <c r="BB1597" s="24"/>
      <c r="BC1597" s="24"/>
      <c r="BD1597" s="24"/>
      <c r="BE1597" s="24"/>
      <c r="BF1597" s="24"/>
      <c r="BG1597" s="24"/>
      <c r="BH1597" s="24"/>
      <c r="BI1597" s="24"/>
      <c r="BJ1597" s="24"/>
      <c r="BK1597" s="24"/>
      <c r="BL1597" s="24"/>
      <c r="BM1597" s="24"/>
      <c r="BN1597" s="24"/>
      <c r="BO1597" s="24"/>
      <c r="BP1597" s="24"/>
      <c r="BQ1597" s="24"/>
      <c r="BR1597" s="24"/>
      <c r="BS1597" s="24"/>
      <c r="BT1597" s="24"/>
      <c r="BU1597" s="24"/>
      <c r="BV1597" s="24"/>
      <c r="BW1597" s="24"/>
      <c r="BX1597" s="24"/>
      <c r="BY1597" s="24"/>
      <c r="BZ1597" s="24"/>
      <c r="CA1597" s="24"/>
      <c r="CB1597" s="24"/>
      <c r="CC1597" s="24"/>
      <c r="CD1597" s="24"/>
      <c r="CE1597" s="24"/>
      <c r="CF1597" s="24"/>
    </row>
    <row r="1598" spans="47:84" x14ac:dyDescent="0.15">
      <c r="AU1598" s="24"/>
      <c r="AV1598" s="24"/>
      <c r="AW1598" s="24"/>
      <c r="AX1598" s="24"/>
      <c r="AY1598" s="24"/>
      <c r="AZ1598" s="24"/>
      <c r="BA1598" s="24"/>
      <c r="BB1598" s="24"/>
      <c r="BC1598" s="24"/>
      <c r="BD1598" s="24"/>
      <c r="BE1598" s="24"/>
      <c r="BF1598" s="24"/>
      <c r="BG1598" s="24"/>
      <c r="BH1598" s="24"/>
      <c r="BI1598" s="24"/>
      <c r="BJ1598" s="24"/>
      <c r="BK1598" s="24"/>
      <c r="BL1598" s="24"/>
      <c r="BM1598" s="24"/>
      <c r="BN1598" s="24"/>
      <c r="BO1598" s="24"/>
      <c r="BP1598" s="24"/>
      <c r="BQ1598" s="24"/>
      <c r="BR1598" s="24"/>
      <c r="BS1598" s="24"/>
      <c r="BT1598" s="24"/>
      <c r="BU1598" s="24"/>
      <c r="BV1598" s="24"/>
      <c r="BW1598" s="24"/>
      <c r="BX1598" s="24"/>
      <c r="BY1598" s="24"/>
      <c r="BZ1598" s="24"/>
      <c r="CA1598" s="24"/>
      <c r="CB1598" s="24"/>
      <c r="CC1598" s="24"/>
      <c r="CD1598" s="24"/>
      <c r="CE1598" s="24"/>
      <c r="CF1598" s="24"/>
    </row>
    <row r="1599" spans="47:84" x14ac:dyDescent="0.15">
      <c r="AU1599" s="24"/>
      <c r="AV1599" s="24"/>
      <c r="AW1599" s="24"/>
      <c r="AX1599" s="24"/>
      <c r="AY1599" s="24"/>
      <c r="AZ1599" s="24"/>
      <c r="BA1599" s="24"/>
      <c r="BB1599" s="24"/>
      <c r="BC1599" s="24"/>
      <c r="BD1599" s="24"/>
      <c r="BE1599" s="24"/>
      <c r="BF1599" s="24"/>
      <c r="BG1599" s="24"/>
      <c r="BH1599" s="24"/>
      <c r="BI1599" s="24"/>
      <c r="BJ1599" s="24"/>
      <c r="BK1599" s="24"/>
      <c r="BL1599" s="24"/>
      <c r="BM1599" s="24"/>
      <c r="BN1599" s="24"/>
      <c r="BO1599" s="24"/>
      <c r="BP1599" s="24"/>
      <c r="BQ1599" s="24"/>
      <c r="BR1599" s="24"/>
      <c r="BS1599" s="24"/>
      <c r="BT1599" s="24"/>
      <c r="BU1599" s="24"/>
      <c r="BV1599" s="24"/>
      <c r="BW1599" s="24"/>
      <c r="BX1599" s="24"/>
      <c r="BY1599" s="24"/>
      <c r="BZ1599" s="24"/>
      <c r="CA1599" s="24"/>
      <c r="CB1599" s="24"/>
      <c r="CC1599" s="24"/>
      <c r="CD1599" s="24"/>
      <c r="CE1599" s="24"/>
      <c r="CF1599" s="24"/>
    </row>
    <row r="1600" spans="47:84" x14ac:dyDescent="0.15">
      <c r="AU1600" s="24"/>
      <c r="AV1600" s="24"/>
      <c r="AW1600" s="24"/>
      <c r="AX1600" s="24"/>
      <c r="AY1600" s="24"/>
      <c r="AZ1600" s="24"/>
      <c r="BA1600" s="24"/>
      <c r="BB1600" s="24"/>
      <c r="BC1600" s="24"/>
      <c r="BD1600" s="24"/>
      <c r="BE1600" s="24"/>
      <c r="BF1600" s="24"/>
      <c r="BG1600" s="24"/>
      <c r="BH1600" s="24"/>
      <c r="BI1600" s="24"/>
      <c r="BJ1600" s="24"/>
      <c r="BK1600" s="24"/>
      <c r="BL1600" s="24"/>
      <c r="BM1600" s="24"/>
      <c r="BN1600" s="24"/>
      <c r="BO1600" s="24"/>
      <c r="BP1600" s="24"/>
      <c r="BQ1600" s="24"/>
      <c r="BR1600" s="24"/>
      <c r="BS1600" s="24"/>
      <c r="BT1600" s="24"/>
      <c r="BU1600" s="24"/>
      <c r="BV1600" s="24"/>
      <c r="BW1600" s="24"/>
      <c r="BX1600" s="24"/>
      <c r="BY1600" s="24"/>
      <c r="BZ1600" s="24"/>
      <c r="CA1600" s="24"/>
      <c r="CB1600" s="24"/>
      <c r="CC1600" s="24"/>
      <c r="CD1600" s="24"/>
      <c r="CE1600" s="24"/>
      <c r="CF1600" s="24"/>
    </row>
    <row r="1601" spans="47:84" x14ac:dyDescent="0.15">
      <c r="AU1601" s="24"/>
      <c r="AV1601" s="24"/>
      <c r="AW1601" s="24"/>
      <c r="AX1601" s="24"/>
      <c r="AY1601" s="24"/>
      <c r="AZ1601" s="24"/>
      <c r="BA1601" s="24"/>
      <c r="BB1601" s="24"/>
      <c r="BC1601" s="24"/>
      <c r="BD1601" s="24"/>
      <c r="BE1601" s="24"/>
      <c r="BF1601" s="24"/>
      <c r="BG1601" s="24"/>
      <c r="BH1601" s="24"/>
      <c r="BI1601" s="24"/>
      <c r="BJ1601" s="24"/>
      <c r="BK1601" s="24"/>
      <c r="BL1601" s="24"/>
      <c r="BM1601" s="24"/>
      <c r="BN1601" s="24"/>
      <c r="BO1601" s="24"/>
      <c r="BP1601" s="24"/>
      <c r="BQ1601" s="24"/>
      <c r="BR1601" s="24"/>
      <c r="BS1601" s="24"/>
      <c r="BT1601" s="24"/>
      <c r="BU1601" s="24"/>
      <c r="BV1601" s="24"/>
      <c r="BW1601" s="24"/>
      <c r="BX1601" s="24"/>
      <c r="BY1601" s="24"/>
      <c r="BZ1601" s="24"/>
      <c r="CA1601" s="24"/>
      <c r="CB1601" s="24"/>
      <c r="CC1601" s="24"/>
      <c r="CD1601" s="24"/>
      <c r="CE1601" s="24"/>
      <c r="CF1601" s="24"/>
    </row>
    <row r="1602" spans="47:84" x14ac:dyDescent="0.15">
      <c r="AU1602" s="24"/>
      <c r="AV1602" s="24"/>
      <c r="AW1602" s="24"/>
      <c r="AX1602" s="24"/>
      <c r="AY1602" s="24"/>
      <c r="AZ1602" s="24"/>
      <c r="BA1602" s="24"/>
      <c r="BB1602" s="24"/>
      <c r="BC1602" s="24"/>
      <c r="BD1602" s="24"/>
      <c r="BE1602" s="24"/>
      <c r="BF1602" s="24"/>
      <c r="BG1602" s="24"/>
      <c r="BH1602" s="24"/>
      <c r="BI1602" s="24"/>
      <c r="BJ1602" s="24"/>
      <c r="BK1602" s="24"/>
      <c r="BL1602" s="24"/>
      <c r="BM1602" s="24"/>
      <c r="BN1602" s="24"/>
      <c r="BO1602" s="24"/>
      <c r="BP1602" s="24"/>
      <c r="BQ1602" s="24"/>
      <c r="BR1602" s="24"/>
      <c r="BS1602" s="24"/>
      <c r="BT1602" s="24"/>
      <c r="BU1602" s="24"/>
      <c r="BV1602" s="24"/>
      <c r="BW1602" s="24"/>
      <c r="BX1602" s="24"/>
      <c r="BY1602" s="24"/>
      <c r="BZ1602" s="24"/>
      <c r="CA1602" s="24"/>
      <c r="CB1602" s="24"/>
      <c r="CC1602" s="24"/>
      <c r="CD1602" s="24"/>
      <c r="CE1602" s="24"/>
      <c r="CF1602" s="24"/>
    </row>
    <row r="1603" spans="47:84" x14ac:dyDescent="0.15">
      <c r="AU1603" s="24"/>
      <c r="AV1603" s="24"/>
      <c r="AW1603" s="24"/>
      <c r="AX1603" s="24"/>
      <c r="AY1603" s="24"/>
      <c r="AZ1603" s="24"/>
      <c r="BA1603" s="24"/>
      <c r="BB1603" s="24"/>
      <c r="BC1603" s="24"/>
      <c r="BD1603" s="24"/>
      <c r="BE1603" s="24"/>
      <c r="BF1603" s="24"/>
      <c r="BG1603" s="24"/>
      <c r="BH1603" s="24"/>
      <c r="BI1603" s="24"/>
      <c r="BJ1603" s="24"/>
      <c r="BK1603" s="24"/>
      <c r="BL1603" s="24"/>
      <c r="BM1603" s="24"/>
      <c r="BN1603" s="24"/>
      <c r="BO1603" s="24"/>
      <c r="BP1603" s="24"/>
      <c r="BQ1603" s="24"/>
      <c r="BR1603" s="24"/>
      <c r="BS1603" s="24"/>
      <c r="BT1603" s="24"/>
      <c r="BU1603" s="24"/>
      <c r="BV1603" s="24"/>
      <c r="BW1603" s="24"/>
      <c r="BX1603" s="24"/>
      <c r="BY1603" s="24"/>
      <c r="BZ1603" s="24"/>
      <c r="CA1603" s="24"/>
      <c r="CB1603" s="24"/>
      <c r="CC1603" s="24"/>
      <c r="CD1603" s="24"/>
      <c r="CE1603" s="24"/>
      <c r="CF1603" s="24"/>
    </row>
    <row r="1604" spans="47:84" x14ac:dyDescent="0.15">
      <c r="AU1604" s="24"/>
      <c r="AV1604" s="24"/>
      <c r="AW1604" s="24"/>
      <c r="AX1604" s="24"/>
      <c r="AY1604" s="24"/>
      <c r="AZ1604" s="24"/>
      <c r="BA1604" s="24"/>
      <c r="BB1604" s="24"/>
      <c r="BC1604" s="24"/>
      <c r="BD1604" s="24"/>
      <c r="BE1604" s="24"/>
      <c r="BF1604" s="24"/>
      <c r="BG1604" s="24"/>
      <c r="BH1604" s="24"/>
      <c r="BI1604" s="24"/>
      <c r="BJ1604" s="24"/>
      <c r="BK1604" s="24"/>
      <c r="BL1604" s="24"/>
      <c r="BM1604" s="24"/>
      <c r="BN1604" s="24"/>
      <c r="BO1604" s="24"/>
      <c r="BP1604" s="24"/>
      <c r="BQ1604" s="24"/>
      <c r="BR1604" s="24"/>
      <c r="BS1604" s="24"/>
      <c r="BT1604" s="24"/>
      <c r="BU1604" s="24"/>
      <c r="BV1604" s="24"/>
      <c r="BW1604" s="24"/>
      <c r="BX1604" s="24"/>
      <c r="BY1604" s="24"/>
      <c r="BZ1604" s="24"/>
      <c r="CA1604" s="24"/>
      <c r="CB1604" s="24"/>
      <c r="CC1604" s="24"/>
      <c r="CD1604" s="24"/>
      <c r="CE1604" s="24"/>
      <c r="CF1604" s="24"/>
    </row>
    <row r="1605" spans="47:84" x14ac:dyDescent="0.15">
      <c r="AU1605" s="24"/>
      <c r="AV1605" s="24"/>
      <c r="AW1605" s="24"/>
      <c r="AX1605" s="24"/>
      <c r="AY1605" s="24"/>
      <c r="AZ1605" s="24"/>
      <c r="BA1605" s="24"/>
      <c r="BB1605" s="24"/>
      <c r="BC1605" s="24"/>
      <c r="BD1605" s="24"/>
      <c r="BE1605" s="24"/>
      <c r="BF1605" s="24"/>
      <c r="BG1605" s="24"/>
      <c r="BH1605" s="24"/>
      <c r="BI1605" s="24"/>
      <c r="BJ1605" s="24"/>
      <c r="BK1605" s="24"/>
      <c r="BL1605" s="24"/>
      <c r="BM1605" s="24"/>
      <c r="BN1605" s="24"/>
      <c r="BO1605" s="24"/>
      <c r="BP1605" s="24"/>
      <c r="BQ1605" s="24"/>
      <c r="BR1605" s="24"/>
      <c r="BS1605" s="24"/>
      <c r="BT1605" s="24"/>
      <c r="BU1605" s="24"/>
      <c r="BV1605" s="24"/>
      <c r="BW1605" s="24"/>
      <c r="BX1605" s="24"/>
      <c r="BY1605" s="24"/>
      <c r="BZ1605" s="24"/>
      <c r="CA1605" s="24"/>
      <c r="CB1605" s="24"/>
      <c r="CC1605" s="24"/>
      <c r="CD1605" s="24"/>
      <c r="CE1605" s="24"/>
      <c r="CF1605" s="24"/>
    </row>
    <row r="1606" spans="47:84" x14ac:dyDescent="0.15">
      <c r="AU1606" s="24"/>
      <c r="AV1606" s="24"/>
      <c r="AW1606" s="24"/>
      <c r="AX1606" s="24"/>
      <c r="AY1606" s="24"/>
      <c r="AZ1606" s="24"/>
      <c r="BA1606" s="24"/>
      <c r="BB1606" s="24"/>
      <c r="BC1606" s="24"/>
      <c r="BD1606" s="24"/>
      <c r="BE1606" s="24"/>
      <c r="BF1606" s="24"/>
      <c r="BG1606" s="24"/>
      <c r="BH1606" s="24"/>
      <c r="BI1606" s="24"/>
      <c r="BJ1606" s="24"/>
      <c r="BK1606" s="24"/>
      <c r="BL1606" s="24"/>
      <c r="BM1606" s="24"/>
      <c r="BN1606" s="24"/>
      <c r="BO1606" s="24"/>
      <c r="BP1606" s="24"/>
      <c r="BQ1606" s="24"/>
      <c r="BR1606" s="24"/>
      <c r="BS1606" s="24"/>
      <c r="BT1606" s="24"/>
      <c r="BU1606" s="24"/>
      <c r="BV1606" s="24"/>
      <c r="BW1606" s="24"/>
      <c r="BX1606" s="24"/>
      <c r="BY1606" s="24"/>
      <c r="BZ1606" s="24"/>
      <c r="CA1606" s="24"/>
      <c r="CB1606" s="24"/>
      <c r="CC1606" s="24"/>
      <c r="CD1606" s="24"/>
      <c r="CE1606" s="24"/>
      <c r="CF1606" s="24"/>
    </row>
    <row r="1607" spans="47:84" x14ac:dyDescent="0.15">
      <c r="AU1607" s="24"/>
      <c r="AV1607" s="24"/>
      <c r="AW1607" s="24"/>
      <c r="AX1607" s="24"/>
      <c r="AY1607" s="24"/>
      <c r="AZ1607" s="24"/>
      <c r="BA1607" s="24"/>
      <c r="BB1607" s="24"/>
      <c r="BC1607" s="24"/>
      <c r="BD1607" s="24"/>
      <c r="BE1607" s="24"/>
      <c r="BF1607" s="24"/>
      <c r="BG1607" s="24"/>
      <c r="BH1607" s="24"/>
      <c r="BI1607" s="24"/>
      <c r="BJ1607" s="24"/>
      <c r="BK1607" s="24"/>
      <c r="BL1607" s="24"/>
      <c r="BM1607" s="24"/>
      <c r="BN1607" s="24"/>
      <c r="BO1607" s="24"/>
      <c r="BP1607" s="24"/>
      <c r="BQ1607" s="24"/>
      <c r="BR1607" s="24"/>
      <c r="BS1607" s="24"/>
      <c r="BT1607" s="24"/>
      <c r="BU1607" s="24"/>
      <c r="BV1607" s="24"/>
      <c r="BW1607" s="24"/>
      <c r="BX1607" s="24"/>
      <c r="BY1607" s="24"/>
      <c r="BZ1607" s="24"/>
      <c r="CA1607" s="24"/>
      <c r="CB1607" s="24"/>
      <c r="CC1607" s="24"/>
      <c r="CD1607" s="24"/>
      <c r="CE1607" s="24"/>
      <c r="CF1607" s="24"/>
    </row>
    <row r="1608" spans="47:84" x14ac:dyDescent="0.15">
      <c r="AU1608" s="24"/>
      <c r="AV1608" s="24"/>
      <c r="AW1608" s="24"/>
      <c r="AX1608" s="24"/>
      <c r="AY1608" s="24"/>
      <c r="AZ1608" s="24"/>
      <c r="BA1608" s="24"/>
      <c r="BB1608" s="24"/>
      <c r="BC1608" s="24"/>
      <c r="BD1608" s="24"/>
      <c r="BE1608" s="24"/>
      <c r="BF1608" s="24"/>
      <c r="BG1608" s="24"/>
      <c r="BH1608" s="24"/>
      <c r="BI1608" s="24"/>
      <c r="BJ1608" s="24"/>
      <c r="BK1608" s="24"/>
      <c r="BL1608" s="24"/>
      <c r="BM1608" s="24"/>
      <c r="BN1608" s="24"/>
      <c r="BO1608" s="24"/>
      <c r="BP1608" s="24"/>
      <c r="BQ1608" s="24"/>
      <c r="BR1608" s="24"/>
      <c r="BS1608" s="24"/>
      <c r="BT1608" s="24"/>
      <c r="BU1608" s="24"/>
      <c r="BV1608" s="24"/>
      <c r="BW1608" s="24"/>
      <c r="BX1608" s="24"/>
      <c r="BY1608" s="24"/>
      <c r="BZ1608" s="24"/>
      <c r="CA1608" s="24"/>
      <c r="CB1608" s="24"/>
      <c r="CC1608" s="24"/>
      <c r="CD1608" s="24"/>
      <c r="CE1608" s="24"/>
      <c r="CF1608" s="24"/>
    </row>
    <row r="1609" spans="47:84" x14ac:dyDescent="0.15">
      <c r="AU1609" s="24"/>
      <c r="AV1609" s="24"/>
      <c r="AW1609" s="24"/>
      <c r="AX1609" s="24"/>
      <c r="AY1609" s="24"/>
      <c r="AZ1609" s="24"/>
      <c r="BA1609" s="24"/>
      <c r="BB1609" s="24"/>
      <c r="BC1609" s="24"/>
      <c r="BD1609" s="24"/>
      <c r="BE1609" s="24"/>
      <c r="BF1609" s="24"/>
      <c r="BG1609" s="24"/>
      <c r="BH1609" s="24"/>
      <c r="BI1609" s="24"/>
      <c r="BJ1609" s="24"/>
      <c r="BK1609" s="24"/>
      <c r="BL1609" s="24"/>
      <c r="BM1609" s="24"/>
      <c r="BN1609" s="24"/>
      <c r="BO1609" s="24"/>
      <c r="BP1609" s="24"/>
      <c r="BQ1609" s="24"/>
      <c r="BR1609" s="24"/>
      <c r="BS1609" s="24"/>
      <c r="BT1609" s="24"/>
      <c r="BU1609" s="24"/>
      <c r="BV1609" s="24"/>
      <c r="BW1609" s="24"/>
      <c r="BX1609" s="24"/>
      <c r="BY1609" s="24"/>
      <c r="BZ1609" s="24"/>
      <c r="CA1609" s="24"/>
      <c r="CB1609" s="24"/>
      <c r="CC1609" s="24"/>
      <c r="CD1609" s="24"/>
      <c r="CE1609" s="24"/>
      <c r="CF1609" s="24"/>
    </row>
    <row r="1610" spans="47:84" x14ac:dyDescent="0.15">
      <c r="AU1610" s="24"/>
      <c r="AV1610" s="24"/>
      <c r="AW1610" s="24"/>
      <c r="AX1610" s="24"/>
      <c r="AY1610" s="24"/>
      <c r="AZ1610" s="24"/>
      <c r="BA1610" s="24"/>
      <c r="BB1610" s="24"/>
      <c r="BC1610" s="24"/>
      <c r="BD1610" s="24"/>
      <c r="BE1610" s="24"/>
      <c r="BF1610" s="24"/>
      <c r="BG1610" s="24"/>
      <c r="BH1610" s="24"/>
      <c r="BI1610" s="24"/>
      <c r="BJ1610" s="24"/>
      <c r="BK1610" s="24"/>
      <c r="BL1610" s="24"/>
      <c r="BM1610" s="24"/>
      <c r="BN1610" s="24"/>
      <c r="BO1610" s="24"/>
      <c r="BP1610" s="24"/>
      <c r="BQ1610" s="24"/>
      <c r="BR1610" s="24"/>
      <c r="BS1610" s="24"/>
      <c r="BT1610" s="24"/>
      <c r="BU1610" s="24"/>
      <c r="BV1610" s="24"/>
      <c r="BW1610" s="24"/>
      <c r="BX1610" s="24"/>
      <c r="BY1610" s="24"/>
      <c r="BZ1610" s="24"/>
      <c r="CA1610" s="24"/>
      <c r="CB1610" s="24"/>
      <c r="CC1610" s="24"/>
      <c r="CD1610" s="24"/>
      <c r="CE1610" s="24"/>
      <c r="CF1610" s="24"/>
    </row>
    <row r="1611" spans="47:84" x14ac:dyDescent="0.15">
      <c r="AU1611" s="24"/>
      <c r="AV1611" s="24"/>
      <c r="AW1611" s="24"/>
      <c r="AX1611" s="24"/>
      <c r="AY1611" s="24"/>
      <c r="AZ1611" s="24"/>
      <c r="BA1611" s="24"/>
      <c r="BB1611" s="24"/>
      <c r="BC1611" s="24"/>
      <c r="BD1611" s="24"/>
      <c r="BE1611" s="24"/>
      <c r="BF1611" s="24"/>
      <c r="BG1611" s="24"/>
      <c r="BH1611" s="24"/>
      <c r="BI1611" s="24"/>
      <c r="BJ1611" s="24"/>
      <c r="BK1611" s="24"/>
      <c r="BL1611" s="24"/>
      <c r="BM1611" s="24"/>
      <c r="BN1611" s="24"/>
      <c r="BO1611" s="24"/>
      <c r="BP1611" s="24"/>
      <c r="BQ1611" s="24"/>
      <c r="BR1611" s="24"/>
      <c r="BS1611" s="24"/>
      <c r="BT1611" s="24"/>
      <c r="BU1611" s="24"/>
      <c r="BV1611" s="24"/>
      <c r="BW1611" s="24"/>
      <c r="BX1611" s="24"/>
      <c r="BY1611" s="24"/>
      <c r="BZ1611" s="24"/>
      <c r="CA1611" s="24"/>
      <c r="CB1611" s="24"/>
      <c r="CC1611" s="24"/>
      <c r="CD1611" s="24"/>
      <c r="CE1611" s="24"/>
      <c r="CF1611" s="24"/>
    </row>
    <row r="1612" spans="47:84" x14ac:dyDescent="0.15">
      <c r="AU1612" s="24"/>
      <c r="AV1612" s="24"/>
      <c r="AW1612" s="24"/>
      <c r="AX1612" s="24"/>
      <c r="AY1612" s="24"/>
      <c r="AZ1612" s="24"/>
      <c r="BA1612" s="24"/>
      <c r="BB1612" s="24"/>
      <c r="BC1612" s="24"/>
      <c r="BD1612" s="24"/>
      <c r="BE1612" s="24"/>
      <c r="BF1612" s="24"/>
      <c r="BG1612" s="24"/>
      <c r="BH1612" s="24"/>
      <c r="BI1612" s="24"/>
      <c r="BJ1612" s="24"/>
      <c r="BK1612" s="24"/>
      <c r="BL1612" s="24"/>
      <c r="BM1612" s="24"/>
      <c r="BN1612" s="24"/>
      <c r="BO1612" s="24"/>
      <c r="BP1612" s="24"/>
      <c r="BQ1612" s="24"/>
      <c r="BR1612" s="24"/>
      <c r="BS1612" s="24"/>
      <c r="BT1612" s="24"/>
      <c r="BU1612" s="24"/>
      <c r="BV1612" s="24"/>
      <c r="BW1612" s="24"/>
      <c r="BX1612" s="24"/>
      <c r="BY1612" s="24"/>
      <c r="BZ1612" s="24"/>
      <c r="CA1612" s="24"/>
      <c r="CB1612" s="24"/>
      <c r="CC1612" s="24"/>
      <c r="CD1612" s="24"/>
      <c r="CE1612" s="24"/>
      <c r="CF1612" s="24"/>
    </row>
    <row r="1613" spans="47:84" x14ac:dyDescent="0.15">
      <c r="AU1613" s="24"/>
      <c r="AV1613" s="24"/>
      <c r="AW1613" s="24"/>
      <c r="AX1613" s="24"/>
      <c r="AY1613" s="24"/>
      <c r="AZ1613" s="24"/>
      <c r="BA1613" s="24"/>
      <c r="BB1613" s="24"/>
      <c r="BC1613" s="24"/>
      <c r="BD1613" s="24"/>
      <c r="BE1613" s="24"/>
      <c r="BF1613" s="24"/>
      <c r="BG1613" s="24"/>
      <c r="BH1613" s="24"/>
      <c r="BI1613" s="24"/>
      <c r="BJ1613" s="24"/>
      <c r="BK1613" s="24"/>
      <c r="BL1613" s="24"/>
      <c r="BM1613" s="24"/>
      <c r="BN1613" s="24"/>
      <c r="BO1613" s="24"/>
      <c r="BP1613" s="24"/>
      <c r="BQ1613" s="24"/>
      <c r="BR1613" s="24"/>
      <c r="BS1613" s="24"/>
      <c r="BT1613" s="24"/>
      <c r="BU1613" s="24"/>
      <c r="BV1613" s="24"/>
      <c r="BW1613" s="24"/>
      <c r="BX1613" s="24"/>
      <c r="BY1613" s="24"/>
      <c r="BZ1613" s="24"/>
      <c r="CA1613" s="24"/>
      <c r="CB1613" s="24"/>
      <c r="CC1613" s="24"/>
      <c r="CD1613" s="24"/>
      <c r="CE1613" s="24"/>
      <c r="CF1613" s="24"/>
    </row>
    <row r="1614" spans="47:84" x14ac:dyDescent="0.15">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c r="CF1614" s="24"/>
    </row>
    <row r="1615" spans="47:84" x14ac:dyDescent="0.15">
      <c r="AU1615" s="24"/>
      <c r="AV1615" s="24"/>
      <c r="AW1615" s="24"/>
      <c r="AX1615" s="24"/>
      <c r="AY1615" s="24"/>
      <c r="AZ1615" s="24"/>
      <c r="BA1615" s="24"/>
      <c r="BB1615" s="24"/>
      <c r="BC1615" s="24"/>
      <c r="BD1615" s="24"/>
      <c r="BE1615" s="24"/>
      <c r="BF1615" s="24"/>
      <c r="BG1615" s="24"/>
      <c r="BH1615" s="24"/>
      <c r="BI1615" s="24"/>
      <c r="BJ1615" s="24"/>
      <c r="BK1615" s="24"/>
      <c r="BL1615" s="24"/>
      <c r="BM1615" s="24"/>
      <c r="BN1615" s="24"/>
      <c r="BO1615" s="24"/>
      <c r="BP1615" s="24"/>
      <c r="BQ1615" s="24"/>
      <c r="BR1615" s="24"/>
      <c r="BS1615" s="24"/>
      <c r="BT1615" s="24"/>
      <c r="BU1615" s="24"/>
      <c r="BV1615" s="24"/>
      <c r="BW1615" s="24"/>
      <c r="BX1615" s="24"/>
      <c r="BY1615" s="24"/>
      <c r="BZ1615" s="24"/>
      <c r="CA1615" s="24"/>
      <c r="CB1615" s="24"/>
      <c r="CC1615" s="24"/>
      <c r="CD1615" s="24"/>
      <c r="CE1615" s="24"/>
      <c r="CF1615" s="24"/>
    </row>
    <row r="1616" spans="47:84" x14ac:dyDescent="0.15">
      <c r="AU1616" s="24"/>
      <c r="AV1616" s="24"/>
      <c r="AW1616" s="24"/>
      <c r="AX1616" s="24"/>
      <c r="AY1616" s="24"/>
      <c r="AZ1616" s="24"/>
      <c r="BA1616" s="24"/>
      <c r="BB1616" s="24"/>
      <c r="BC1616" s="24"/>
      <c r="BD1616" s="24"/>
      <c r="BE1616" s="24"/>
      <c r="BF1616" s="24"/>
      <c r="BG1616" s="24"/>
      <c r="BH1616" s="24"/>
      <c r="BI1616" s="24"/>
      <c r="BJ1616" s="24"/>
      <c r="BK1616" s="24"/>
      <c r="BL1616" s="24"/>
      <c r="BM1616" s="24"/>
      <c r="BN1616" s="24"/>
      <c r="BO1616" s="24"/>
      <c r="BP1616" s="24"/>
      <c r="BQ1616" s="24"/>
      <c r="BR1616" s="24"/>
      <c r="BS1616" s="24"/>
      <c r="BT1616" s="24"/>
      <c r="BU1616" s="24"/>
      <c r="BV1616" s="24"/>
      <c r="BW1616" s="24"/>
      <c r="BX1616" s="24"/>
      <c r="BY1616" s="24"/>
      <c r="BZ1616" s="24"/>
      <c r="CA1616" s="24"/>
      <c r="CB1616" s="24"/>
      <c r="CC1616" s="24"/>
      <c r="CD1616" s="24"/>
      <c r="CE1616" s="24"/>
      <c r="CF1616" s="24"/>
    </row>
    <row r="1617" spans="47:84" x14ac:dyDescent="0.15">
      <c r="AU1617" s="24"/>
      <c r="AV1617" s="24"/>
      <c r="AW1617" s="24"/>
      <c r="AX1617" s="24"/>
      <c r="AY1617" s="24"/>
      <c r="AZ1617" s="24"/>
      <c r="BA1617" s="24"/>
      <c r="BB1617" s="24"/>
      <c r="BC1617" s="24"/>
      <c r="BD1617" s="24"/>
      <c r="BE1617" s="24"/>
      <c r="BF1617" s="24"/>
      <c r="BG1617" s="24"/>
      <c r="BH1617" s="24"/>
      <c r="BI1617" s="24"/>
      <c r="BJ1617" s="24"/>
      <c r="BK1617" s="24"/>
      <c r="BL1617" s="24"/>
      <c r="BM1617" s="24"/>
      <c r="BN1617" s="24"/>
      <c r="BO1617" s="24"/>
      <c r="BP1617" s="24"/>
      <c r="BQ1617" s="24"/>
      <c r="BR1617" s="24"/>
      <c r="BS1617" s="24"/>
      <c r="BT1617" s="24"/>
      <c r="BU1617" s="24"/>
      <c r="BV1617" s="24"/>
      <c r="BW1617" s="24"/>
      <c r="BX1617" s="24"/>
      <c r="BY1617" s="24"/>
      <c r="BZ1617" s="24"/>
      <c r="CA1617" s="24"/>
      <c r="CB1617" s="24"/>
      <c r="CC1617" s="24"/>
      <c r="CD1617" s="24"/>
      <c r="CE1617" s="24"/>
      <c r="CF1617" s="24"/>
    </row>
    <row r="1618" spans="47:84" x14ac:dyDescent="0.15">
      <c r="AU1618" s="24"/>
      <c r="AV1618" s="24"/>
      <c r="AW1618" s="24"/>
      <c r="AX1618" s="24"/>
      <c r="AY1618" s="24"/>
      <c r="AZ1618" s="24"/>
      <c r="BA1618" s="24"/>
      <c r="BB1618" s="24"/>
      <c r="BC1618" s="24"/>
      <c r="BD1618" s="24"/>
      <c r="BE1618" s="24"/>
      <c r="BF1618" s="24"/>
      <c r="BG1618" s="24"/>
      <c r="BH1618" s="24"/>
      <c r="BI1618" s="24"/>
      <c r="BJ1618" s="24"/>
      <c r="BK1618" s="24"/>
      <c r="BL1618" s="24"/>
      <c r="BM1618" s="24"/>
      <c r="BN1618" s="24"/>
      <c r="BO1618" s="24"/>
      <c r="BP1618" s="24"/>
      <c r="BQ1618" s="24"/>
      <c r="BR1618" s="24"/>
      <c r="BS1618" s="24"/>
      <c r="BT1618" s="24"/>
      <c r="BU1618" s="24"/>
      <c r="BV1618" s="24"/>
      <c r="BW1618" s="24"/>
      <c r="BX1618" s="24"/>
      <c r="BY1618" s="24"/>
      <c r="BZ1618" s="24"/>
      <c r="CA1618" s="24"/>
      <c r="CB1618" s="24"/>
      <c r="CC1618" s="24"/>
      <c r="CD1618" s="24"/>
      <c r="CE1618" s="24"/>
      <c r="CF1618" s="24"/>
    </row>
    <row r="1619" spans="47:84" x14ac:dyDescent="0.15">
      <c r="AU1619" s="24"/>
      <c r="AV1619" s="24"/>
      <c r="AW1619" s="24"/>
      <c r="AX1619" s="24"/>
      <c r="AY1619" s="24"/>
      <c r="AZ1619" s="24"/>
      <c r="BA1619" s="24"/>
      <c r="BB1619" s="24"/>
      <c r="BC1619" s="24"/>
      <c r="BD1619" s="24"/>
      <c r="BE1619" s="24"/>
      <c r="BF1619" s="24"/>
      <c r="BG1619" s="24"/>
      <c r="BH1619" s="24"/>
      <c r="BI1619" s="24"/>
      <c r="BJ1619" s="24"/>
      <c r="BK1619" s="24"/>
      <c r="BL1619" s="24"/>
      <c r="BM1619" s="24"/>
      <c r="BN1619" s="24"/>
      <c r="BO1619" s="24"/>
      <c r="BP1619" s="24"/>
      <c r="BQ1619" s="24"/>
      <c r="BR1619" s="24"/>
      <c r="BS1619" s="24"/>
      <c r="BT1619" s="24"/>
      <c r="BU1619" s="24"/>
      <c r="BV1619" s="24"/>
      <c r="BW1619" s="24"/>
      <c r="BX1619" s="24"/>
      <c r="BY1619" s="24"/>
      <c r="BZ1619" s="24"/>
      <c r="CA1619" s="24"/>
      <c r="CB1619" s="24"/>
      <c r="CC1619" s="24"/>
      <c r="CD1619" s="24"/>
      <c r="CE1619" s="24"/>
      <c r="CF1619" s="24"/>
    </row>
    <row r="1620" spans="47:84" x14ac:dyDescent="0.15">
      <c r="AU1620" s="24"/>
      <c r="AV1620" s="24"/>
      <c r="AW1620" s="24"/>
      <c r="AX1620" s="24"/>
      <c r="AY1620" s="24"/>
      <c r="AZ1620" s="24"/>
      <c r="BA1620" s="24"/>
      <c r="BB1620" s="24"/>
      <c r="BC1620" s="24"/>
      <c r="BD1620" s="24"/>
      <c r="BE1620" s="24"/>
      <c r="BF1620" s="24"/>
      <c r="BG1620" s="24"/>
      <c r="BH1620" s="24"/>
      <c r="BI1620" s="24"/>
      <c r="BJ1620" s="24"/>
      <c r="BK1620" s="24"/>
      <c r="BL1620" s="24"/>
      <c r="BM1620" s="24"/>
      <c r="BN1620" s="24"/>
      <c r="BO1620" s="24"/>
      <c r="BP1620" s="24"/>
      <c r="BQ1620" s="24"/>
      <c r="BR1620" s="24"/>
      <c r="BS1620" s="24"/>
      <c r="BT1620" s="24"/>
      <c r="BU1620" s="24"/>
      <c r="BV1620" s="24"/>
      <c r="BW1620" s="24"/>
      <c r="BX1620" s="24"/>
      <c r="BY1620" s="24"/>
      <c r="BZ1620" s="24"/>
      <c r="CA1620" s="24"/>
      <c r="CB1620" s="24"/>
      <c r="CC1620" s="24"/>
      <c r="CD1620" s="24"/>
      <c r="CE1620" s="24"/>
      <c r="CF1620" s="24"/>
    </row>
    <row r="1621" spans="47:84" x14ac:dyDescent="0.15">
      <c r="AU1621" s="24"/>
      <c r="AV1621" s="24"/>
      <c r="AW1621" s="24"/>
      <c r="AX1621" s="24"/>
      <c r="AY1621" s="24"/>
      <c r="AZ1621" s="24"/>
      <c r="BA1621" s="24"/>
      <c r="BB1621" s="24"/>
      <c r="BC1621" s="24"/>
      <c r="BD1621" s="24"/>
      <c r="BE1621" s="24"/>
      <c r="BF1621" s="24"/>
      <c r="BG1621" s="24"/>
      <c r="BH1621" s="24"/>
      <c r="BI1621" s="24"/>
      <c r="BJ1621" s="24"/>
      <c r="BK1621" s="24"/>
      <c r="BL1621" s="24"/>
      <c r="BM1621" s="24"/>
      <c r="BN1621" s="24"/>
      <c r="BO1621" s="24"/>
      <c r="BP1621" s="24"/>
      <c r="BQ1621" s="24"/>
      <c r="BR1621" s="24"/>
      <c r="BS1621" s="24"/>
      <c r="BT1621" s="24"/>
      <c r="BU1621" s="24"/>
      <c r="BV1621" s="24"/>
      <c r="BW1621" s="24"/>
      <c r="BX1621" s="24"/>
      <c r="BY1621" s="24"/>
      <c r="BZ1621" s="24"/>
      <c r="CA1621" s="24"/>
      <c r="CB1621" s="24"/>
      <c r="CC1621" s="24"/>
      <c r="CD1621" s="24"/>
      <c r="CE1621" s="24"/>
      <c r="CF1621" s="24"/>
    </row>
    <row r="1622" spans="47:84" x14ac:dyDescent="0.15">
      <c r="AU1622" s="24"/>
      <c r="AV1622" s="24"/>
      <c r="AW1622" s="24"/>
      <c r="AX1622" s="24"/>
      <c r="AY1622" s="24"/>
      <c r="AZ1622" s="24"/>
      <c r="BA1622" s="24"/>
      <c r="BB1622" s="24"/>
      <c r="BC1622" s="24"/>
      <c r="BD1622" s="24"/>
      <c r="BE1622" s="24"/>
      <c r="BF1622" s="24"/>
      <c r="BG1622" s="24"/>
      <c r="BH1622" s="24"/>
      <c r="BI1622" s="24"/>
      <c r="BJ1622" s="24"/>
      <c r="BK1622" s="24"/>
      <c r="BL1622" s="24"/>
      <c r="BM1622" s="24"/>
      <c r="BN1622" s="24"/>
      <c r="BO1622" s="24"/>
      <c r="BP1622" s="24"/>
      <c r="BQ1622" s="24"/>
      <c r="BR1622" s="24"/>
      <c r="BS1622" s="24"/>
      <c r="BT1622" s="24"/>
      <c r="BU1622" s="24"/>
      <c r="BV1622" s="24"/>
      <c r="BW1622" s="24"/>
      <c r="BX1622" s="24"/>
      <c r="BY1622" s="24"/>
      <c r="BZ1622" s="24"/>
      <c r="CA1622" s="24"/>
      <c r="CB1622" s="24"/>
      <c r="CC1622" s="24"/>
      <c r="CD1622" s="24"/>
      <c r="CE1622" s="24"/>
      <c r="CF1622" s="24"/>
    </row>
    <row r="1623" spans="47:84" x14ac:dyDescent="0.15">
      <c r="AU1623" s="24"/>
      <c r="AV1623" s="24"/>
      <c r="AW1623" s="24"/>
      <c r="AX1623" s="24"/>
      <c r="AY1623" s="24"/>
      <c r="AZ1623" s="24"/>
      <c r="BA1623" s="24"/>
      <c r="BB1623" s="24"/>
      <c r="BC1623" s="24"/>
      <c r="BD1623" s="24"/>
      <c r="BE1623" s="24"/>
      <c r="BF1623" s="24"/>
      <c r="BG1623" s="24"/>
      <c r="BH1623" s="24"/>
      <c r="BI1623" s="24"/>
      <c r="BJ1623" s="24"/>
      <c r="BK1623" s="24"/>
      <c r="BL1623" s="24"/>
      <c r="BM1623" s="24"/>
      <c r="BN1623" s="24"/>
      <c r="BO1623" s="24"/>
      <c r="BP1623" s="24"/>
      <c r="BQ1623" s="24"/>
      <c r="BR1623" s="24"/>
      <c r="BS1623" s="24"/>
      <c r="BT1623" s="24"/>
      <c r="BU1623" s="24"/>
      <c r="BV1623" s="24"/>
      <c r="BW1623" s="24"/>
      <c r="BX1623" s="24"/>
      <c r="BY1623" s="24"/>
      <c r="BZ1623" s="24"/>
      <c r="CA1623" s="24"/>
      <c r="CB1623" s="24"/>
      <c r="CC1623" s="24"/>
      <c r="CD1623" s="24"/>
      <c r="CE1623" s="24"/>
      <c r="CF1623" s="24"/>
    </row>
    <row r="1624" spans="47:84" x14ac:dyDescent="0.15">
      <c r="AU1624" s="24"/>
      <c r="AV1624" s="24"/>
      <c r="AW1624" s="24"/>
      <c r="AX1624" s="24"/>
      <c r="AY1624" s="24"/>
      <c r="AZ1624" s="24"/>
      <c r="BA1624" s="24"/>
      <c r="BB1624" s="24"/>
      <c r="BC1624" s="24"/>
      <c r="BD1624" s="24"/>
      <c r="BE1624" s="24"/>
      <c r="BF1624" s="24"/>
      <c r="BG1624" s="24"/>
      <c r="BH1624" s="24"/>
      <c r="BI1624" s="24"/>
      <c r="BJ1624" s="24"/>
      <c r="BK1624" s="24"/>
      <c r="BL1624" s="24"/>
      <c r="BM1624" s="24"/>
      <c r="BN1624" s="24"/>
      <c r="BO1624" s="24"/>
      <c r="BP1624" s="24"/>
      <c r="BQ1624" s="24"/>
      <c r="BR1624" s="24"/>
      <c r="BS1624" s="24"/>
      <c r="BT1624" s="24"/>
      <c r="BU1624" s="24"/>
      <c r="BV1624" s="24"/>
      <c r="BW1624" s="24"/>
      <c r="BX1624" s="24"/>
      <c r="BY1624" s="24"/>
      <c r="BZ1624" s="24"/>
      <c r="CA1624" s="24"/>
      <c r="CB1624" s="24"/>
      <c r="CC1624" s="24"/>
      <c r="CD1624" s="24"/>
      <c r="CE1624" s="24"/>
      <c r="CF1624" s="24"/>
    </row>
    <row r="1625" spans="47:84" x14ac:dyDescent="0.15">
      <c r="AU1625" s="24"/>
      <c r="AV1625" s="24"/>
      <c r="AW1625" s="24"/>
      <c r="AX1625" s="24"/>
      <c r="AY1625" s="24"/>
      <c r="AZ1625" s="24"/>
      <c r="BA1625" s="24"/>
      <c r="BB1625" s="24"/>
      <c r="BC1625" s="24"/>
      <c r="BD1625" s="24"/>
      <c r="BE1625" s="24"/>
      <c r="BF1625" s="24"/>
      <c r="BG1625" s="24"/>
      <c r="BH1625" s="24"/>
      <c r="BI1625" s="24"/>
      <c r="BJ1625" s="24"/>
      <c r="BK1625" s="24"/>
      <c r="BL1625" s="24"/>
      <c r="BM1625" s="24"/>
      <c r="BN1625" s="24"/>
      <c r="BO1625" s="24"/>
      <c r="BP1625" s="24"/>
      <c r="BQ1625" s="24"/>
      <c r="BR1625" s="24"/>
      <c r="BS1625" s="24"/>
      <c r="BT1625" s="24"/>
      <c r="BU1625" s="24"/>
      <c r="BV1625" s="24"/>
      <c r="BW1625" s="24"/>
      <c r="BX1625" s="24"/>
      <c r="BY1625" s="24"/>
      <c r="BZ1625" s="24"/>
      <c r="CA1625" s="24"/>
      <c r="CB1625" s="24"/>
      <c r="CC1625" s="24"/>
      <c r="CD1625" s="24"/>
      <c r="CE1625" s="24"/>
      <c r="CF1625" s="24"/>
    </row>
    <row r="1626" spans="47:84" x14ac:dyDescent="0.15">
      <c r="AU1626" s="24"/>
      <c r="AV1626" s="24"/>
      <c r="AW1626" s="24"/>
      <c r="AX1626" s="24"/>
      <c r="AY1626" s="24"/>
      <c r="AZ1626" s="24"/>
      <c r="BA1626" s="24"/>
      <c r="BB1626" s="24"/>
      <c r="BC1626" s="24"/>
      <c r="BD1626" s="24"/>
      <c r="BE1626" s="24"/>
      <c r="BF1626" s="24"/>
      <c r="BG1626" s="24"/>
      <c r="BH1626" s="24"/>
      <c r="BI1626" s="24"/>
      <c r="BJ1626" s="24"/>
      <c r="BK1626" s="24"/>
      <c r="BL1626" s="24"/>
      <c r="BM1626" s="24"/>
      <c r="BN1626" s="24"/>
      <c r="BO1626" s="24"/>
      <c r="BP1626" s="24"/>
      <c r="BQ1626" s="24"/>
      <c r="BR1626" s="24"/>
      <c r="BS1626" s="24"/>
      <c r="BT1626" s="24"/>
      <c r="BU1626" s="24"/>
      <c r="BV1626" s="24"/>
      <c r="BW1626" s="24"/>
      <c r="BX1626" s="24"/>
      <c r="BY1626" s="24"/>
      <c r="BZ1626" s="24"/>
      <c r="CA1626" s="24"/>
      <c r="CB1626" s="24"/>
      <c r="CC1626" s="24"/>
      <c r="CD1626" s="24"/>
      <c r="CE1626" s="24"/>
      <c r="CF1626" s="24"/>
    </row>
    <row r="1627" spans="47:84" x14ac:dyDescent="0.15">
      <c r="AU1627" s="24"/>
      <c r="AV1627" s="24"/>
      <c r="AW1627" s="24"/>
      <c r="AX1627" s="24"/>
      <c r="AY1627" s="24"/>
      <c r="AZ1627" s="24"/>
      <c r="BA1627" s="24"/>
      <c r="BB1627" s="24"/>
      <c r="BC1627" s="24"/>
      <c r="BD1627" s="24"/>
      <c r="BE1627" s="24"/>
      <c r="BF1627" s="24"/>
      <c r="BG1627" s="24"/>
      <c r="BH1627" s="24"/>
      <c r="BI1627" s="24"/>
      <c r="BJ1627" s="24"/>
      <c r="BK1627" s="24"/>
      <c r="BL1627" s="24"/>
      <c r="BM1627" s="24"/>
      <c r="BN1627" s="24"/>
      <c r="BO1627" s="24"/>
      <c r="BP1627" s="24"/>
      <c r="BQ1627" s="24"/>
      <c r="BR1627" s="24"/>
      <c r="BS1627" s="24"/>
      <c r="BT1627" s="24"/>
      <c r="BU1627" s="24"/>
      <c r="BV1627" s="24"/>
      <c r="BW1627" s="24"/>
      <c r="BX1627" s="24"/>
      <c r="BY1627" s="24"/>
      <c r="BZ1627" s="24"/>
      <c r="CA1627" s="24"/>
      <c r="CB1627" s="24"/>
      <c r="CC1627" s="24"/>
      <c r="CD1627" s="24"/>
      <c r="CE1627" s="24"/>
      <c r="CF1627" s="24"/>
    </row>
    <row r="1628" spans="47:84" x14ac:dyDescent="0.15">
      <c r="AU1628" s="24"/>
      <c r="AV1628" s="24"/>
      <c r="AW1628" s="24"/>
      <c r="AX1628" s="24"/>
      <c r="AY1628" s="24"/>
      <c r="AZ1628" s="24"/>
      <c r="BA1628" s="24"/>
      <c r="BB1628" s="24"/>
      <c r="BC1628" s="24"/>
      <c r="BD1628" s="24"/>
      <c r="BE1628" s="24"/>
      <c r="BF1628" s="24"/>
      <c r="BG1628" s="24"/>
      <c r="BH1628" s="24"/>
      <c r="BI1628" s="24"/>
      <c r="BJ1628" s="24"/>
      <c r="BK1628" s="24"/>
      <c r="BL1628" s="24"/>
      <c r="BM1628" s="24"/>
      <c r="BN1628" s="24"/>
      <c r="BO1628" s="24"/>
      <c r="BP1628" s="24"/>
      <c r="BQ1628" s="24"/>
      <c r="BR1628" s="24"/>
      <c r="BS1628" s="24"/>
      <c r="BT1628" s="24"/>
      <c r="BU1628" s="24"/>
      <c r="BV1628" s="24"/>
      <c r="BW1628" s="24"/>
      <c r="BX1628" s="24"/>
      <c r="BY1628" s="24"/>
      <c r="BZ1628" s="24"/>
      <c r="CA1628" s="24"/>
      <c r="CB1628" s="24"/>
      <c r="CC1628" s="24"/>
      <c r="CD1628" s="24"/>
      <c r="CE1628" s="24"/>
      <c r="CF1628" s="24"/>
    </row>
    <row r="1629" spans="47:84" x14ac:dyDescent="0.15">
      <c r="AU1629" s="24"/>
      <c r="AV1629" s="24"/>
      <c r="AW1629" s="24"/>
      <c r="AX1629" s="24"/>
      <c r="AY1629" s="24"/>
      <c r="AZ1629" s="24"/>
      <c r="BA1629" s="24"/>
      <c r="BB1629" s="24"/>
      <c r="BC1629" s="24"/>
      <c r="BD1629" s="24"/>
      <c r="BE1629" s="24"/>
      <c r="BF1629" s="24"/>
      <c r="BG1629" s="24"/>
      <c r="BH1629" s="24"/>
      <c r="BI1629" s="24"/>
      <c r="BJ1629" s="24"/>
      <c r="BK1629" s="24"/>
      <c r="BL1629" s="24"/>
      <c r="BM1629" s="24"/>
      <c r="BN1629" s="24"/>
      <c r="BO1629" s="24"/>
      <c r="BP1629" s="24"/>
      <c r="BQ1629" s="24"/>
      <c r="BR1629" s="24"/>
      <c r="BS1629" s="24"/>
      <c r="BT1629" s="24"/>
      <c r="BU1629" s="24"/>
      <c r="BV1629" s="24"/>
      <c r="BW1629" s="24"/>
      <c r="BX1629" s="24"/>
      <c r="BY1629" s="24"/>
      <c r="BZ1629" s="24"/>
      <c r="CA1629" s="24"/>
      <c r="CB1629" s="24"/>
      <c r="CC1629" s="24"/>
      <c r="CD1629" s="24"/>
      <c r="CE1629" s="24"/>
      <c r="CF1629" s="24"/>
    </row>
    <row r="1630" spans="47:84" x14ac:dyDescent="0.15">
      <c r="AU1630" s="24"/>
      <c r="AV1630" s="24"/>
      <c r="AW1630" s="24"/>
      <c r="AX1630" s="24"/>
      <c r="AY1630" s="24"/>
      <c r="AZ1630" s="24"/>
      <c r="BA1630" s="24"/>
      <c r="BB1630" s="24"/>
      <c r="BC1630" s="24"/>
      <c r="BD1630" s="24"/>
      <c r="BE1630" s="24"/>
      <c r="BF1630" s="24"/>
      <c r="BG1630" s="24"/>
      <c r="BH1630" s="24"/>
      <c r="BI1630" s="24"/>
      <c r="BJ1630" s="24"/>
      <c r="BK1630" s="24"/>
      <c r="BL1630" s="24"/>
      <c r="BM1630" s="24"/>
      <c r="BN1630" s="24"/>
      <c r="BO1630" s="24"/>
      <c r="BP1630" s="24"/>
      <c r="BQ1630" s="24"/>
      <c r="BR1630" s="24"/>
      <c r="BS1630" s="24"/>
      <c r="BT1630" s="24"/>
      <c r="BU1630" s="24"/>
      <c r="BV1630" s="24"/>
      <c r="BW1630" s="24"/>
      <c r="BX1630" s="24"/>
      <c r="BY1630" s="24"/>
      <c r="BZ1630" s="24"/>
      <c r="CA1630" s="24"/>
      <c r="CB1630" s="24"/>
      <c r="CC1630" s="24"/>
      <c r="CD1630" s="24"/>
      <c r="CE1630" s="24"/>
      <c r="CF1630" s="24"/>
    </row>
    <row r="1631" spans="47:84" x14ac:dyDescent="0.15">
      <c r="AU1631" s="24"/>
      <c r="AV1631" s="24"/>
      <c r="AW1631" s="24"/>
      <c r="AX1631" s="24"/>
      <c r="AY1631" s="24"/>
      <c r="AZ1631" s="24"/>
      <c r="BA1631" s="24"/>
      <c r="BB1631" s="24"/>
      <c r="BC1631" s="24"/>
      <c r="BD1631" s="24"/>
      <c r="BE1631" s="24"/>
      <c r="BF1631" s="24"/>
      <c r="BG1631" s="24"/>
      <c r="BH1631" s="24"/>
      <c r="BI1631" s="24"/>
      <c r="BJ1631" s="24"/>
      <c r="BK1631" s="24"/>
      <c r="BL1631" s="24"/>
      <c r="BM1631" s="24"/>
      <c r="BN1631" s="24"/>
      <c r="BO1631" s="24"/>
      <c r="BP1631" s="24"/>
      <c r="BQ1631" s="24"/>
      <c r="BR1631" s="24"/>
      <c r="BS1631" s="24"/>
      <c r="BT1631" s="24"/>
      <c r="BU1631" s="24"/>
      <c r="BV1631" s="24"/>
      <c r="BW1631" s="24"/>
      <c r="BX1631" s="24"/>
      <c r="BY1631" s="24"/>
      <c r="BZ1631" s="24"/>
      <c r="CA1631" s="24"/>
      <c r="CB1631" s="24"/>
      <c r="CC1631" s="24"/>
      <c r="CD1631" s="24"/>
      <c r="CE1631" s="24"/>
      <c r="CF1631" s="24"/>
    </row>
    <row r="1632" spans="47:84" x14ac:dyDescent="0.15">
      <c r="AU1632" s="24"/>
      <c r="AV1632" s="24"/>
      <c r="AW1632" s="24"/>
      <c r="AX1632" s="24"/>
      <c r="AY1632" s="24"/>
      <c r="AZ1632" s="24"/>
      <c r="BA1632" s="24"/>
      <c r="BB1632" s="24"/>
      <c r="BC1632" s="24"/>
      <c r="BD1632" s="24"/>
      <c r="BE1632" s="24"/>
      <c r="BF1632" s="24"/>
      <c r="BG1632" s="24"/>
      <c r="BH1632" s="24"/>
      <c r="BI1632" s="24"/>
      <c r="BJ1632" s="24"/>
      <c r="BK1632" s="24"/>
      <c r="BL1632" s="24"/>
      <c r="BM1632" s="24"/>
      <c r="BN1632" s="24"/>
      <c r="BO1632" s="24"/>
      <c r="BP1632" s="24"/>
      <c r="BQ1632" s="24"/>
      <c r="BR1632" s="24"/>
      <c r="BS1632" s="24"/>
      <c r="BT1632" s="24"/>
      <c r="BU1632" s="24"/>
      <c r="BV1632" s="24"/>
      <c r="BW1632" s="24"/>
      <c r="BX1632" s="24"/>
      <c r="BY1632" s="24"/>
      <c r="BZ1632" s="24"/>
      <c r="CA1632" s="24"/>
      <c r="CB1632" s="24"/>
      <c r="CC1632" s="24"/>
      <c r="CD1632" s="24"/>
      <c r="CE1632" s="24"/>
      <c r="CF1632" s="24"/>
    </row>
    <row r="1633" spans="47:84" x14ac:dyDescent="0.15">
      <c r="AU1633" s="24"/>
      <c r="AV1633" s="24"/>
      <c r="AW1633" s="24"/>
      <c r="AX1633" s="24"/>
      <c r="AY1633" s="24"/>
      <c r="AZ1633" s="24"/>
      <c r="BA1633" s="24"/>
      <c r="BB1633" s="24"/>
      <c r="BC1633" s="24"/>
      <c r="BD1633" s="24"/>
      <c r="BE1633" s="24"/>
      <c r="BF1633" s="24"/>
      <c r="BG1633" s="24"/>
      <c r="BH1633" s="24"/>
      <c r="BI1633" s="24"/>
      <c r="BJ1633" s="24"/>
      <c r="BK1633" s="24"/>
      <c r="BL1633" s="24"/>
      <c r="BM1633" s="24"/>
      <c r="BN1633" s="24"/>
      <c r="BO1633" s="24"/>
      <c r="BP1633" s="24"/>
      <c r="BQ1633" s="24"/>
      <c r="BR1633" s="24"/>
      <c r="BS1633" s="24"/>
      <c r="BT1633" s="24"/>
      <c r="BU1633" s="24"/>
      <c r="BV1633" s="24"/>
      <c r="BW1633" s="24"/>
      <c r="BX1633" s="24"/>
      <c r="BY1633" s="24"/>
      <c r="BZ1633" s="24"/>
      <c r="CA1633" s="24"/>
      <c r="CB1633" s="24"/>
      <c r="CC1633" s="24"/>
      <c r="CD1633" s="24"/>
      <c r="CE1633" s="24"/>
      <c r="CF1633" s="24"/>
    </row>
    <row r="1634" spans="47:84" x14ac:dyDescent="0.15">
      <c r="AU1634" s="24"/>
      <c r="AV1634" s="24"/>
      <c r="AW1634" s="24"/>
      <c r="AX1634" s="24"/>
      <c r="AY1634" s="24"/>
      <c r="AZ1634" s="24"/>
      <c r="BA1634" s="24"/>
      <c r="BB1634" s="24"/>
      <c r="BC1634" s="24"/>
      <c r="BD1634" s="24"/>
      <c r="BE1634" s="24"/>
      <c r="BF1634" s="24"/>
      <c r="BG1634" s="24"/>
      <c r="BH1634" s="24"/>
      <c r="BI1634" s="24"/>
      <c r="BJ1634" s="24"/>
      <c r="BK1634" s="24"/>
      <c r="BL1634" s="24"/>
      <c r="BM1634" s="24"/>
      <c r="BN1634" s="24"/>
      <c r="BO1634" s="24"/>
      <c r="BP1634" s="24"/>
      <c r="BQ1634" s="24"/>
      <c r="BR1634" s="24"/>
      <c r="BS1634" s="24"/>
      <c r="BT1634" s="24"/>
      <c r="BU1634" s="24"/>
      <c r="BV1634" s="24"/>
      <c r="BW1634" s="24"/>
      <c r="BX1634" s="24"/>
      <c r="BY1634" s="24"/>
      <c r="BZ1634" s="24"/>
      <c r="CA1634" s="24"/>
      <c r="CB1634" s="24"/>
      <c r="CC1634" s="24"/>
      <c r="CD1634" s="24"/>
      <c r="CE1634" s="24"/>
      <c r="CF1634" s="24"/>
    </row>
    <row r="1635" spans="47:84" x14ac:dyDescent="0.15">
      <c r="AU1635" s="24"/>
      <c r="AV1635" s="24"/>
      <c r="AW1635" s="24"/>
      <c r="AX1635" s="24"/>
      <c r="AY1635" s="24"/>
      <c r="AZ1635" s="24"/>
      <c r="BA1635" s="24"/>
      <c r="BB1635" s="24"/>
      <c r="BC1635" s="24"/>
      <c r="BD1635" s="24"/>
      <c r="BE1635" s="24"/>
      <c r="BF1635" s="24"/>
      <c r="BG1635" s="24"/>
      <c r="BH1635" s="24"/>
      <c r="BI1635" s="24"/>
      <c r="BJ1635" s="24"/>
      <c r="BK1635" s="24"/>
      <c r="BL1635" s="24"/>
      <c r="BM1635" s="24"/>
      <c r="BN1635" s="24"/>
      <c r="BO1635" s="24"/>
      <c r="BP1635" s="24"/>
      <c r="BQ1635" s="24"/>
      <c r="BR1635" s="24"/>
      <c r="BS1635" s="24"/>
      <c r="BT1635" s="24"/>
      <c r="BU1635" s="24"/>
      <c r="BV1635" s="24"/>
      <c r="BW1635" s="24"/>
      <c r="BX1635" s="24"/>
      <c r="BY1635" s="24"/>
      <c r="BZ1635" s="24"/>
      <c r="CA1635" s="24"/>
      <c r="CB1635" s="24"/>
      <c r="CC1635" s="24"/>
      <c r="CD1635" s="24"/>
      <c r="CE1635" s="24"/>
      <c r="CF1635" s="24"/>
    </row>
    <row r="1636" spans="47:84" x14ac:dyDescent="0.15">
      <c r="AU1636" s="24"/>
      <c r="AV1636" s="24"/>
      <c r="AW1636" s="24"/>
      <c r="AX1636" s="24"/>
      <c r="AY1636" s="24"/>
      <c r="AZ1636" s="24"/>
      <c r="BA1636" s="24"/>
      <c r="BB1636" s="24"/>
      <c r="BC1636" s="24"/>
      <c r="BD1636" s="24"/>
      <c r="BE1636" s="24"/>
      <c r="BF1636" s="24"/>
      <c r="BG1636" s="24"/>
      <c r="BH1636" s="24"/>
      <c r="BI1636" s="24"/>
      <c r="BJ1636" s="24"/>
      <c r="BK1636" s="24"/>
      <c r="BL1636" s="24"/>
      <c r="BM1636" s="24"/>
      <c r="BN1636" s="24"/>
      <c r="BO1636" s="24"/>
      <c r="BP1636" s="24"/>
      <c r="BQ1636" s="24"/>
      <c r="BR1636" s="24"/>
      <c r="BS1636" s="24"/>
      <c r="BT1636" s="24"/>
      <c r="BU1636" s="24"/>
      <c r="BV1636" s="24"/>
      <c r="BW1636" s="24"/>
      <c r="BX1636" s="24"/>
      <c r="BY1636" s="24"/>
      <c r="BZ1636" s="24"/>
      <c r="CA1636" s="24"/>
      <c r="CB1636" s="24"/>
      <c r="CC1636" s="24"/>
      <c r="CD1636" s="24"/>
      <c r="CE1636" s="24"/>
      <c r="CF1636" s="24"/>
    </row>
    <row r="1637" spans="47:84" x14ac:dyDescent="0.15">
      <c r="AU1637" s="24"/>
      <c r="AV1637" s="24"/>
      <c r="AW1637" s="24"/>
      <c r="AX1637" s="24"/>
      <c r="AY1637" s="24"/>
      <c r="AZ1637" s="24"/>
      <c r="BA1637" s="24"/>
      <c r="BB1637" s="24"/>
      <c r="BC1637" s="24"/>
      <c r="BD1637" s="24"/>
      <c r="BE1637" s="24"/>
      <c r="BF1637" s="24"/>
      <c r="BG1637" s="24"/>
      <c r="BH1637" s="24"/>
      <c r="BI1637" s="24"/>
      <c r="BJ1637" s="24"/>
      <c r="BK1637" s="24"/>
      <c r="BL1637" s="24"/>
      <c r="BM1637" s="24"/>
      <c r="BN1637" s="24"/>
      <c r="BO1637" s="24"/>
      <c r="BP1637" s="24"/>
      <c r="BQ1637" s="24"/>
      <c r="BR1637" s="24"/>
      <c r="BS1637" s="24"/>
      <c r="BT1637" s="24"/>
      <c r="BU1637" s="24"/>
      <c r="BV1637" s="24"/>
      <c r="BW1637" s="24"/>
      <c r="BX1637" s="24"/>
      <c r="BY1637" s="24"/>
      <c r="BZ1637" s="24"/>
      <c r="CA1637" s="24"/>
      <c r="CB1637" s="24"/>
      <c r="CC1637" s="24"/>
      <c r="CD1637" s="24"/>
      <c r="CE1637" s="24"/>
      <c r="CF1637" s="24"/>
    </row>
    <row r="1638" spans="47:84" x14ac:dyDescent="0.15">
      <c r="AU1638" s="24"/>
      <c r="AV1638" s="24"/>
      <c r="AW1638" s="24"/>
      <c r="AX1638" s="24"/>
      <c r="AY1638" s="24"/>
      <c r="AZ1638" s="24"/>
      <c r="BA1638" s="24"/>
      <c r="BB1638" s="24"/>
      <c r="BC1638" s="24"/>
      <c r="BD1638" s="24"/>
      <c r="BE1638" s="24"/>
      <c r="BF1638" s="24"/>
      <c r="BG1638" s="24"/>
      <c r="BH1638" s="24"/>
      <c r="BI1638" s="24"/>
      <c r="BJ1638" s="24"/>
      <c r="BK1638" s="24"/>
      <c r="BL1638" s="24"/>
      <c r="BM1638" s="24"/>
      <c r="BN1638" s="24"/>
      <c r="BO1638" s="24"/>
      <c r="BP1638" s="24"/>
      <c r="BQ1638" s="24"/>
      <c r="BR1638" s="24"/>
      <c r="BS1638" s="24"/>
      <c r="BT1638" s="24"/>
      <c r="BU1638" s="24"/>
      <c r="BV1638" s="24"/>
      <c r="BW1638" s="24"/>
      <c r="BX1638" s="24"/>
      <c r="BY1638" s="24"/>
      <c r="BZ1638" s="24"/>
      <c r="CA1638" s="24"/>
      <c r="CB1638" s="24"/>
      <c r="CC1638" s="24"/>
      <c r="CD1638" s="24"/>
      <c r="CE1638" s="24"/>
      <c r="CF1638" s="24"/>
    </row>
    <row r="1639" spans="47:84" x14ac:dyDescent="0.15">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c r="CF1639" s="24"/>
    </row>
    <row r="1640" spans="47:84" x14ac:dyDescent="0.15">
      <c r="AU1640" s="24"/>
      <c r="AV1640" s="24"/>
      <c r="AW1640" s="24"/>
      <c r="AX1640" s="24"/>
      <c r="AY1640" s="24"/>
      <c r="AZ1640" s="24"/>
      <c r="BA1640" s="24"/>
      <c r="BB1640" s="24"/>
      <c r="BC1640" s="24"/>
      <c r="BD1640" s="24"/>
      <c r="BE1640" s="24"/>
      <c r="BF1640" s="24"/>
      <c r="BG1640" s="24"/>
      <c r="BH1640" s="24"/>
      <c r="BI1640" s="24"/>
      <c r="BJ1640" s="24"/>
      <c r="BK1640" s="24"/>
      <c r="BL1640" s="24"/>
      <c r="BM1640" s="24"/>
      <c r="BN1640" s="24"/>
      <c r="BO1640" s="24"/>
      <c r="BP1640" s="24"/>
      <c r="BQ1640" s="24"/>
      <c r="BR1640" s="24"/>
      <c r="BS1640" s="24"/>
      <c r="BT1640" s="24"/>
      <c r="BU1640" s="24"/>
      <c r="BV1640" s="24"/>
      <c r="BW1640" s="24"/>
      <c r="BX1640" s="24"/>
      <c r="BY1640" s="24"/>
      <c r="BZ1640" s="24"/>
      <c r="CA1640" s="24"/>
      <c r="CB1640" s="24"/>
      <c r="CC1640" s="24"/>
      <c r="CD1640" s="24"/>
      <c r="CE1640" s="24"/>
      <c r="CF1640" s="24"/>
    </row>
    <row r="1641" spans="47:84" x14ac:dyDescent="0.15">
      <c r="AU1641" s="24"/>
      <c r="AV1641" s="24"/>
      <c r="AW1641" s="24"/>
      <c r="AX1641" s="24"/>
      <c r="AY1641" s="24"/>
      <c r="AZ1641" s="24"/>
      <c r="BA1641" s="24"/>
      <c r="BB1641" s="24"/>
      <c r="BC1641" s="24"/>
      <c r="BD1641" s="24"/>
      <c r="BE1641" s="24"/>
      <c r="BF1641" s="24"/>
      <c r="BG1641" s="24"/>
      <c r="BH1641" s="24"/>
      <c r="BI1641" s="24"/>
      <c r="BJ1641" s="24"/>
      <c r="BK1641" s="24"/>
      <c r="BL1641" s="24"/>
      <c r="BM1641" s="24"/>
      <c r="BN1641" s="24"/>
      <c r="BO1641" s="24"/>
      <c r="BP1641" s="24"/>
      <c r="BQ1641" s="24"/>
      <c r="BR1641" s="24"/>
      <c r="BS1641" s="24"/>
      <c r="BT1641" s="24"/>
      <c r="BU1641" s="24"/>
      <c r="BV1641" s="24"/>
      <c r="BW1641" s="24"/>
      <c r="BX1641" s="24"/>
      <c r="BY1641" s="24"/>
      <c r="BZ1641" s="24"/>
      <c r="CA1641" s="24"/>
      <c r="CB1641" s="24"/>
      <c r="CC1641" s="24"/>
      <c r="CD1641" s="24"/>
      <c r="CE1641" s="24"/>
      <c r="CF1641" s="24"/>
    </row>
    <row r="1642" spans="47:84" x14ac:dyDescent="0.15">
      <c r="AU1642" s="24"/>
      <c r="AV1642" s="24"/>
      <c r="AW1642" s="24"/>
      <c r="AX1642" s="24"/>
      <c r="AY1642" s="24"/>
      <c r="AZ1642" s="24"/>
      <c r="BA1642" s="24"/>
      <c r="BB1642" s="24"/>
      <c r="BC1642" s="24"/>
      <c r="BD1642" s="24"/>
      <c r="BE1642" s="24"/>
      <c r="BF1642" s="24"/>
      <c r="BG1642" s="24"/>
      <c r="BH1642" s="24"/>
      <c r="BI1642" s="24"/>
      <c r="BJ1642" s="24"/>
      <c r="BK1642" s="24"/>
      <c r="BL1642" s="24"/>
      <c r="BM1642" s="24"/>
      <c r="BN1642" s="24"/>
      <c r="BO1642" s="24"/>
      <c r="BP1642" s="24"/>
      <c r="BQ1642" s="24"/>
      <c r="BR1642" s="24"/>
      <c r="BS1642" s="24"/>
      <c r="BT1642" s="24"/>
      <c r="BU1642" s="24"/>
      <c r="BV1642" s="24"/>
      <c r="BW1642" s="24"/>
      <c r="BX1642" s="24"/>
      <c r="BY1642" s="24"/>
      <c r="BZ1642" s="24"/>
      <c r="CA1642" s="24"/>
      <c r="CB1642" s="24"/>
      <c r="CC1642" s="24"/>
      <c r="CD1642" s="24"/>
      <c r="CE1642" s="24"/>
      <c r="CF1642" s="24"/>
    </row>
    <row r="1643" spans="47:84" x14ac:dyDescent="0.15">
      <c r="AU1643" s="24"/>
      <c r="AV1643" s="24"/>
      <c r="AW1643" s="24"/>
      <c r="AX1643" s="24"/>
      <c r="AY1643" s="24"/>
      <c r="AZ1643" s="24"/>
      <c r="BA1643" s="24"/>
      <c r="BB1643" s="24"/>
      <c r="BC1643" s="24"/>
      <c r="BD1643" s="24"/>
      <c r="BE1643" s="24"/>
      <c r="BF1643" s="24"/>
      <c r="BG1643" s="24"/>
      <c r="BH1643" s="24"/>
      <c r="BI1643" s="24"/>
      <c r="BJ1643" s="24"/>
      <c r="BK1643" s="24"/>
      <c r="BL1643" s="24"/>
      <c r="BM1643" s="24"/>
      <c r="BN1643" s="24"/>
      <c r="BO1643" s="24"/>
      <c r="BP1643" s="24"/>
      <c r="BQ1643" s="24"/>
      <c r="BR1643" s="24"/>
      <c r="BS1643" s="24"/>
      <c r="BT1643" s="24"/>
      <c r="BU1643" s="24"/>
      <c r="BV1643" s="24"/>
      <c r="BW1643" s="24"/>
      <c r="BX1643" s="24"/>
      <c r="BY1643" s="24"/>
      <c r="BZ1643" s="24"/>
      <c r="CA1643" s="24"/>
      <c r="CB1643" s="24"/>
      <c r="CC1643" s="24"/>
      <c r="CD1643" s="24"/>
      <c r="CE1643" s="24"/>
      <c r="CF1643" s="24"/>
    </row>
    <row r="1644" spans="47:84" x14ac:dyDescent="0.15">
      <c r="AU1644" s="24"/>
      <c r="AV1644" s="24"/>
      <c r="AW1644" s="24"/>
      <c r="AX1644" s="24"/>
      <c r="AY1644" s="24"/>
      <c r="AZ1644" s="24"/>
      <c r="BA1644" s="24"/>
      <c r="BB1644" s="24"/>
      <c r="BC1644" s="24"/>
      <c r="BD1644" s="24"/>
      <c r="BE1644" s="24"/>
      <c r="BF1644" s="24"/>
      <c r="BG1644" s="24"/>
      <c r="BH1644" s="24"/>
      <c r="BI1644" s="24"/>
      <c r="BJ1644" s="24"/>
      <c r="BK1644" s="24"/>
      <c r="BL1644" s="24"/>
      <c r="BM1644" s="24"/>
      <c r="BN1644" s="24"/>
      <c r="BO1644" s="24"/>
      <c r="BP1644" s="24"/>
      <c r="BQ1644" s="24"/>
      <c r="BR1644" s="24"/>
      <c r="BS1644" s="24"/>
      <c r="BT1644" s="24"/>
      <c r="BU1644" s="24"/>
      <c r="BV1644" s="24"/>
      <c r="BW1644" s="24"/>
      <c r="BX1644" s="24"/>
      <c r="BY1644" s="24"/>
      <c r="BZ1644" s="24"/>
      <c r="CA1644" s="24"/>
      <c r="CB1644" s="24"/>
      <c r="CC1644" s="24"/>
      <c r="CD1644" s="24"/>
      <c r="CE1644" s="24"/>
      <c r="CF1644" s="24"/>
    </row>
    <row r="1645" spans="47:84" x14ac:dyDescent="0.15">
      <c r="AU1645" s="24"/>
      <c r="AV1645" s="24"/>
      <c r="AW1645" s="24"/>
      <c r="AX1645" s="24"/>
      <c r="AY1645" s="24"/>
      <c r="AZ1645" s="24"/>
      <c r="BA1645" s="24"/>
      <c r="BB1645" s="24"/>
      <c r="BC1645" s="24"/>
      <c r="BD1645" s="24"/>
      <c r="BE1645" s="24"/>
      <c r="BF1645" s="24"/>
      <c r="BG1645" s="24"/>
      <c r="BH1645" s="24"/>
      <c r="BI1645" s="24"/>
      <c r="BJ1645" s="24"/>
      <c r="BK1645" s="24"/>
      <c r="BL1645" s="24"/>
      <c r="BM1645" s="24"/>
      <c r="BN1645" s="24"/>
      <c r="BO1645" s="24"/>
      <c r="BP1645" s="24"/>
      <c r="BQ1645" s="24"/>
      <c r="BR1645" s="24"/>
      <c r="BS1645" s="24"/>
      <c r="BT1645" s="24"/>
      <c r="BU1645" s="24"/>
      <c r="BV1645" s="24"/>
      <c r="BW1645" s="24"/>
      <c r="BX1645" s="24"/>
      <c r="BY1645" s="24"/>
      <c r="BZ1645" s="24"/>
      <c r="CA1645" s="24"/>
      <c r="CB1645" s="24"/>
      <c r="CC1645" s="24"/>
      <c r="CD1645" s="24"/>
      <c r="CE1645" s="24"/>
      <c r="CF1645" s="24"/>
    </row>
    <row r="1646" spans="47:84" x14ac:dyDescent="0.15">
      <c r="AU1646" s="24"/>
      <c r="AV1646" s="24"/>
      <c r="AW1646" s="24"/>
      <c r="AX1646" s="24"/>
      <c r="AY1646" s="24"/>
      <c r="AZ1646" s="24"/>
      <c r="BA1646" s="24"/>
      <c r="BB1646" s="24"/>
      <c r="BC1646" s="24"/>
      <c r="BD1646" s="24"/>
      <c r="BE1646" s="24"/>
      <c r="BF1646" s="24"/>
      <c r="BG1646" s="24"/>
      <c r="BH1646" s="24"/>
      <c r="BI1646" s="24"/>
      <c r="BJ1646" s="24"/>
      <c r="BK1646" s="24"/>
      <c r="BL1646" s="24"/>
      <c r="BM1646" s="24"/>
      <c r="BN1646" s="24"/>
      <c r="BO1646" s="24"/>
      <c r="BP1646" s="24"/>
      <c r="BQ1646" s="24"/>
      <c r="BR1646" s="24"/>
      <c r="BS1646" s="24"/>
      <c r="BT1646" s="24"/>
      <c r="BU1646" s="24"/>
      <c r="BV1646" s="24"/>
      <c r="BW1646" s="24"/>
      <c r="BX1646" s="24"/>
      <c r="BY1646" s="24"/>
      <c r="BZ1646" s="24"/>
      <c r="CA1646" s="24"/>
      <c r="CB1646" s="24"/>
      <c r="CC1646" s="24"/>
      <c r="CD1646" s="24"/>
      <c r="CE1646" s="24"/>
      <c r="CF1646" s="24"/>
    </row>
    <row r="1647" spans="47:84" x14ac:dyDescent="0.15">
      <c r="AU1647" s="24"/>
      <c r="AV1647" s="24"/>
      <c r="AW1647" s="24"/>
      <c r="AX1647" s="24"/>
      <c r="AY1647" s="24"/>
      <c r="AZ1647" s="24"/>
      <c r="BA1647" s="24"/>
      <c r="BB1647" s="24"/>
      <c r="BC1647" s="24"/>
      <c r="BD1647" s="24"/>
      <c r="BE1647" s="24"/>
      <c r="BF1647" s="24"/>
      <c r="BG1647" s="24"/>
      <c r="BH1647" s="24"/>
      <c r="BI1647" s="24"/>
      <c r="BJ1647" s="24"/>
      <c r="BK1647" s="24"/>
      <c r="BL1647" s="24"/>
      <c r="BM1647" s="24"/>
      <c r="BN1647" s="24"/>
      <c r="BO1647" s="24"/>
      <c r="BP1647" s="24"/>
      <c r="BQ1647" s="24"/>
      <c r="BR1647" s="24"/>
      <c r="BS1647" s="24"/>
      <c r="BT1647" s="24"/>
      <c r="BU1647" s="24"/>
      <c r="BV1647" s="24"/>
      <c r="BW1647" s="24"/>
      <c r="BX1647" s="24"/>
      <c r="BY1647" s="24"/>
      <c r="BZ1647" s="24"/>
      <c r="CA1647" s="24"/>
      <c r="CB1647" s="24"/>
      <c r="CC1647" s="24"/>
      <c r="CD1647" s="24"/>
      <c r="CE1647" s="24"/>
      <c r="CF1647" s="24"/>
    </row>
    <row r="1648" spans="47:84" x14ac:dyDescent="0.15">
      <c r="AU1648" s="24"/>
      <c r="AV1648" s="24"/>
      <c r="AW1648" s="24"/>
      <c r="AX1648" s="24"/>
      <c r="AY1648" s="24"/>
      <c r="AZ1648" s="24"/>
      <c r="BA1648" s="24"/>
      <c r="BB1648" s="24"/>
      <c r="BC1648" s="24"/>
      <c r="BD1648" s="24"/>
      <c r="BE1648" s="24"/>
      <c r="BF1648" s="24"/>
      <c r="BG1648" s="24"/>
      <c r="BH1648" s="24"/>
      <c r="BI1648" s="24"/>
      <c r="BJ1648" s="24"/>
      <c r="BK1648" s="24"/>
      <c r="BL1648" s="24"/>
      <c r="BM1648" s="24"/>
      <c r="BN1648" s="24"/>
      <c r="BO1648" s="24"/>
      <c r="BP1648" s="24"/>
      <c r="BQ1648" s="24"/>
      <c r="BR1648" s="24"/>
      <c r="BS1648" s="24"/>
      <c r="BT1648" s="24"/>
      <c r="BU1648" s="24"/>
      <c r="BV1648" s="24"/>
      <c r="BW1648" s="24"/>
      <c r="BX1648" s="24"/>
      <c r="BY1648" s="24"/>
      <c r="BZ1648" s="24"/>
      <c r="CA1648" s="24"/>
      <c r="CB1648" s="24"/>
      <c r="CC1648" s="24"/>
      <c r="CD1648" s="24"/>
      <c r="CE1648" s="24"/>
      <c r="CF1648" s="24"/>
    </row>
    <row r="1649" spans="47:84" x14ac:dyDescent="0.15">
      <c r="AU1649" s="24"/>
      <c r="AV1649" s="24"/>
      <c r="AW1649" s="24"/>
      <c r="AX1649" s="24"/>
      <c r="AY1649" s="24"/>
      <c r="AZ1649" s="24"/>
      <c r="BA1649" s="24"/>
      <c r="BB1649" s="24"/>
      <c r="BC1649" s="24"/>
      <c r="BD1649" s="24"/>
      <c r="BE1649" s="24"/>
      <c r="BF1649" s="24"/>
      <c r="BG1649" s="24"/>
      <c r="BH1649" s="24"/>
      <c r="BI1649" s="24"/>
      <c r="BJ1649" s="24"/>
      <c r="BK1649" s="24"/>
      <c r="BL1649" s="24"/>
      <c r="BM1649" s="24"/>
      <c r="BN1649" s="24"/>
      <c r="BO1649" s="24"/>
      <c r="BP1649" s="24"/>
      <c r="BQ1649" s="24"/>
      <c r="BR1649" s="24"/>
      <c r="BS1649" s="24"/>
      <c r="BT1649" s="24"/>
      <c r="BU1649" s="24"/>
      <c r="BV1649" s="24"/>
      <c r="BW1649" s="24"/>
      <c r="BX1649" s="24"/>
      <c r="BY1649" s="24"/>
      <c r="BZ1649" s="24"/>
      <c r="CA1649" s="24"/>
      <c r="CB1649" s="24"/>
      <c r="CC1649" s="24"/>
      <c r="CD1649" s="24"/>
      <c r="CE1649" s="24"/>
      <c r="CF1649" s="24"/>
    </row>
    <row r="1650" spans="47:84" x14ac:dyDescent="0.15">
      <c r="AU1650" s="24"/>
      <c r="AV1650" s="24"/>
      <c r="AW1650" s="24"/>
      <c r="AX1650" s="24"/>
      <c r="AY1650" s="24"/>
      <c r="AZ1650" s="24"/>
      <c r="BA1650" s="24"/>
      <c r="BB1650" s="24"/>
      <c r="BC1650" s="24"/>
      <c r="BD1650" s="24"/>
      <c r="BE1650" s="24"/>
      <c r="BF1650" s="24"/>
      <c r="BG1650" s="24"/>
      <c r="BH1650" s="24"/>
      <c r="BI1650" s="24"/>
      <c r="BJ1650" s="24"/>
      <c r="BK1650" s="24"/>
      <c r="BL1650" s="24"/>
      <c r="BM1650" s="24"/>
      <c r="BN1650" s="24"/>
      <c r="BO1650" s="24"/>
      <c r="BP1650" s="24"/>
      <c r="BQ1650" s="24"/>
      <c r="BR1650" s="24"/>
      <c r="BS1650" s="24"/>
      <c r="BT1650" s="24"/>
      <c r="BU1650" s="24"/>
      <c r="BV1650" s="24"/>
      <c r="BW1650" s="24"/>
      <c r="BX1650" s="24"/>
      <c r="BY1650" s="24"/>
      <c r="BZ1650" s="24"/>
      <c r="CA1650" s="24"/>
      <c r="CB1650" s="24"/>
      <c r="CC1650" s="24"/>
      <c r="CD1650" s="24"/>
      <c r="CE1650" s="24"/>
      <c r="CF1650" s="24"/>
    </row>
    <row r="1651" spans="47:84" x14ac:dyDescent="0.15">
      <c r="AU1651" s="24"/>
      <c r="AV1651" s="24"/>
      <c r="AW1651" s="24"/>
      <c r="AX1651" s="24"/>
      <c r="AY1651" s="24"/>
      <c r="AZ1651" s="24"/>
      <c r="BA1651" s="24"/>
      <c r="BB1651" s="24"/>
      <c r="BC1651" s="24"/>
      <c r="BD1651" s="24"/>
      <c r="BE1651" s="24"/>
      <c r="BF1651" s="24"/>
      <c r="BG1651" s="24"/>
      <c r="BH1651" s="24"/>
      <c r="BI1651" s="24"/>
      <c r="BJ1651" s="24"/>
      <c r="BK1651" s="24"/>
      <c r="BL1651" s="24"/>
      <c r="BM1651" s="24"/>
      <c r="BN1651" s="24"/>
      <c r="BO1651" s="24"/>
      <c r="BP1651" s="24"/>
      <c r="BQ1651" s="24"/>
      <c r="BR1651" s="24"/>
      <c r="BS1651" s="24"/>
      <c r="BT1651" s="24"/>
      <c r="BU1651" s="24"/>
      <c r="BV1651" s="24"/>
      <c r="BW1651" s="24"/>
      <c r="BX1651" s="24"/>
      <c r="BY1651" s="24"/>
      <c r="BZ1651" s="24"/>
      <c r="CA1651" s="24"/>
      <c r="CB1651" s="24"/>
      <c r="CC1651" s="24"/>
      <c r="CD1651" s="24"/>
      <c r="CE1651" s="24"/>
      <c r="CF1651" s="24"/>
    </row>
    <row r="1652" spans="47:84" x14ac:dyDescent="0.15">
      <c r="AU1652" s="24"/>
      <c r="AV1652" s="24"/>
      <c r="AW1652" s="24"/>
      <c r="AX1652" s="24"/>
      <c r="AY1652" s="24"/>
      <c r="AZ1652" s="24"/>
      <c r="BA1652" s="24"/>
      <c r="BB1652" s="24"/>
      <c r="BC1652" s="24"/>
      <c r="BD1652" s="24"/>
      <c r="BE1652" s="24"/>
      <c r="BF1652" s="24"/>
      <c r="BG1652" s="24"/>
      <c r="BH1652" s="24"/>
      <c r="BI1652" s="24"/>
      <c r="BJ1652" s="24"/>
      <c r="BK1652" s="24"/>
      <c r="BL1652" s="24"/>
      <c r="BM1652" s="24"/>
      <c r="BN1652" s="24"/>
      <c r="BO1652" s="24"/>
      <c r="BP1652" s="24"/>
      <c r="BQ1652" s="24"/>
      <c r="BR1652" s="24"/>
      <c r="BS1652" s="24"/>
      <c r="BT1652" s="24"/>
      <c r="BU1652" s="24"/>
      <c r="BV1652" s="24"/>
      <c r="BW1652" s="24"/>
      <c r="BX1652" s="24"/>
      <c r="BY1652" s="24"/>
      <c r="BZ1652" s="24"/>
      <c r="CA1652" s="24"/>
      <c r="CB1652" s="24"/>
      <c r="CC1652" s="24"/>
      <c r="CD1652" s="24"/>
      <c r="CE1652" s="24"/>
      <c r="CF1652" s="24"/>
    </row>
    <row r="1653" spans="47:84" x14ac:dyDescent="0.15">
      <c r="AU1653" s="24"/>
      <c r="AV1653" s="24"/>
      <c r="AW1653" s="24"/>
      <c r="AX1653" s="24"/>
      <c r="AY1653" s="24"/>
      <c r="AZ1653" s="24"/>
      <c r="BA1653" s="24"/>
      <c r="BB1653" s="24"/>
      <c r="BC1653" s="24"/>
      <c r="BD1653" s="24"/>
      <c r="BE1653" s="24"/>
      <c r="BF1653" s="24"/>
      <c r="BG1653" s="24"/>
      <c r="BH1653" s="24"/>
      <c r="BI1653" s="24"/>
      <c r="BJ1653" s="24"/>
      <c r="BK1653" s="24"/>
      <c r="BL1653" s="24"/>
      <c r="BM1653" s="24"/>
      <c r="BN1653" s="24"/>
      <c r="BO1653" s="24"/>
      <c r="BP1653" s="24"/>
      <c r="BQ1653" s="24"/>
      <c r="BR1653" s="24"/>
      <c r="BS1653" s="24"/>
      <c r="BT1653" s="24"/>
      <c r="BU1653" s="24"/>
      <c r="BV1653" s="24"/>
      <c r="BW1653" s="24"/>
      <c r="BX1653" s="24"/>
      <c r="BY1653" s="24"/>
      <c r="BZ1653" s="24"/>
      <c r="CA1653" s="24"/>
      <c r="CB1653" s="24"/>
      <c r="CC1653" s="24"/>
      <c r="CD1653" s="24"/>
      <c r="CE1653" s="24"/>
      <c r="CF1653" s="24"/>
    </row>
    <row r="1654" spans="47:84" x14ac:dyDescent="0.15">
      <c r="AU1654" s="24"/>
      <c r="AV1654" s="24"/>
      <c r="AW1654" s="24"/>
      <c r="AX1654" s="24"/>
      <c r="AY1654" s="24"/>
      <c r="AZ1654" s="24"/>
      <c r="BA1654" s="24"/>
      <c r="BB1654" s="24"/>
      <c r="BC1654" s="24"/>
      <c r="BD1654" s="24"/>
      <c r="BE1654" s="24"/>
      <c r="BF1654" s="24"/>
      <c r="BG1654" s="24"/>
      <c r="BH1654" s="24"/>
      <c r="BI1654" s="24"/>
      <c r="BJ1654" s="24"/>
      <c r="BK1654" s="24"/>
      <c r="BL1654" s="24"/>
      <c r="BM1654" s="24"/>
      <c r="BN1654" s="24"/>
      <c r="BO1654" s="24"/>
      <c r="BP1654" s="24"/>
      <c r="BQ1654" s="24"/>
      <c r="BR1654" s="24"/>
      <c r="BS1654" s="24"/>
      <c r="BT1654" s="24"/>
      <c r="BU1654" s="24"/>
      <c r="BV1654" s="24"/>
      <c r="BW1654" s="24"/>
      <c r="BX1654" s="24"/>
      <c r="BY1654" s="24"/>
      <c r="BZ1654" s="24"/>
      <c r="CA1654" s="24"/>
      <c r="CB1654" s="24"/>
      <c r="CC1654" s="24"/>
      <c r="CD1654" s="24"/>
      <c r="CE1654" s="24"/>
      <c r="CF1654" s="24"/>
    </row>
    <row r="1655" spans="47:84" x14ac:dyDescent="0.15">
      <c r="AU1655" s="24"/>
      <c r="AV1655" s="24"/>
      <c r="AW1655" s="24"/>
      <c r="AX1655" s="24"/>
      <c r="AY1655" s="24"/>
      <c r="AZ1655" s="24"/>
      <c r="BA1655" s="24"/>
      <c r="BB1655" s="24"/>
      <c r="BC1655" s="24"/>
      <c r="BD1655" s="24"/>
      <c r="BE1655" s="24"/>
      <c r="BF1655" s="24"/>
      <c r="BG1655" s="24"/>
      <c r="BH1655" s="24"/>
      <c r="BI1655" s="24"/>
      <c r="BJ1655" s="24"/>
      <c r="BK1655" s="24"/>
      <c r="BL1655" s="24"/>
      <c r="BM1655" s="24"/>
      <c r="BN1655" s="24"/>
      <c r="BO1655" s="24"/>
      <c r="BP1655" s="24"/>
      <c r="BQ1655" s="24"/>
      <c r="BR1655" s="24"/>
      <c r="BS1655" s="24"/>
      <c r="BT1655" s="24"/>
      <c r="BU1655" s="24"/>
      <c r="BV1655" s="24"/>
      <c r="BW1655" s="24"/>
      <c r="BX1655" s="24"/>
      <c r="BY1655" s="24"/>
      <c r="BZ1655" s="24"/>
      <c r="CA1655" s="24"/>
      <c r="CB1655" s="24"/>
      <c r="CC1655" s="24"/>
      <c r="CD1655" s="24"/>
      <c r="CE1655" s="24"/>
      <c r="CF1655" s="24"/>
    </row>
    <row r="1656" spans="47:84" x14ac:dyDescent="0.15">
      <c r="AU1656" s="24"/>
      <c r="AV1656" s="24"/>
      <c r="AW1656" s="24"/>
      <c r="AX1656" s="24"/>
      <c r="AY1656" s="24"/>
      <c r="AZ1656" s="24"/>
      <c r="BA1656" s="24"/>
      <c r="BB1656" s="24"/>
      <c r="BC1656" s="24"/>
      <c r="BD1656" s="24"/>
      <c r="BE1656" s="24"/>
      <c r="BF1656" s="24"/>
      <c r="BG1656" s="24"/>
      <c r="BH1656" s="24"/>
      <c r="BI1656" s="24"/>
      <c r="BJ1656" s="24"/>
      <c r="BK1656" s="24"/>
      <c r="BL1656" s="24"/>
      <c r="BM1656" s="24"/>
      <c r="BN1656" s="24"/>
      <c r="BO1656" s="24"/>
      <c r="BP1656" s="24"/>
      <c r="BQ1656" s="24"/>
      <c r="BR1656" s="24"/>
      <c r="BS1656" s="24"/>
      <c r="BT1656" s="24"/>
      <c r="BU1656" s="24"/>
      <c r="BV1656" s="24"/>
      <c r="BW1656" s="24"/>
      <c r="BX1656" s="24"/>
      <c r="BY1656" s="24"/>
      <c r="BZ1656" s="24"/>
      <c r="CA1656" s="24"/>
      <c r="CB1656" s="24"/>
      <c r="CC1656" s="24"/>
      <c r="CD1656" s="24"/>
      <c r="CE1656" s="24"/>
      <c r="CF1656" s="24"/>
    </row>
    <row r="1657" spans="47:84" x14ac:dyDescent="0.15">
      <c r="AU1657" s="24"/>
      <c r="AV1657" s="24"/>
      <c r="AW1657" s="24"/>
      <c r="AX1657" s="24"/>
      <c r="AY1657" s="24"/>
      <c r="AZ1657" s="24"/>
      <c r="BA1657" s="24"/>
      <c r="BB1657" s="24"/>
      <c r="BC1657" s="24"/>
      <c r="BD1657" s="24"/>
      <c r="BE1657" s="24"/>
      <c r="BF1657" s="24"/>
      <c r="BG1657" s="24"/>
      <c r="BH1657" s="24"/>
      <c r="BI1657" s="24"/>
      <c r="BJ1657" s="24"/>
      <c r="BK1657" s="24"/>
      <c r="BL1657" s="24"/>
      <c r="BM1657" s="24"/>
      <c r="BN1657" s="24"/>
      <c r="BO1657" s="24"/>
      <c r="BP1657" s="24"/>
      <c r="BQ1657" s="24"/>
      <c r="BR1657" s="24"/>
      <c r="BS1657" s="24"/>
      <c r="BT1657" s="24"/>
      <c r="BU1657" s="24"/>
      <c r="BV1657" s="24"/>
      <c r="BW1657" s="24"/>
      <c r="BX1657" s="24"/>
      <c r="BY1657" s="24"/>
      <c r="BZ1657" s="24"/>
      <c r="CA1657" s="24"/>
      <c r="CB1657" s="24"/>
      <c r="CC1657" s="24"/>
      <c r="CD1657" s="24"/>
      <c r="CE1657" s="24"/>
      <c r="CF1657" s="24"/>
    </row>
    <row r="1658" spans="47:84" x14ac:dyDescent="0.15">
      <c r="AU1658" s="24"/>
      <c r="AV1658" s="24"/>
      <c r="AW1658" s="24"/>
      <c r="AX1658" s="24"/>
      <c r="AY1658" s="24"/>
      <c r="AZ1658" s="24"/>
      <c r="BA1658" s="24"/>
      <c r="BB1658" s="24"/>
      <c r="BC1658" s="24"/>
      <c r="BD1658" s="24"/>
      <c r="BE1658" s="24"/>
      <c r="BF1658" s="24"/>
      <c r="BG1658" s="24"/>
      <c r="BH1658" s="24"/>
      <c r="BI1658" s="24"/>
      <c r="BJ1658" s="24"/>
      <c r="BK1658" s="24"/>
      <c r="BL1658" s="24"/>
      <c r="BM1658" s="24"/>
      <c r="BN1658" s="24"/>
      <c r="BO1658" s="24"/>
      <c r="BP1658" s="24"/>
      <c r="BQ1658" s="24"/>
      <c r="BR1658" s="24"/>
      <c r="BS1658" s="24"/>
      <c r="BT1658" s="24"/>
      <c r="BU1658" s="24"/>
      <c r="BV1658" s="24"/>
      <c r="BW1658" s="24"/>
      <c r="BX1658" s="24"/>
      <c r="BY1658" s="24"/>
      <c r="BZ1658" s="24"/>
      <c r="CA1658" s="24"/>
      <c r="CB1658" s="24"/>
      <c r="CC1658" s="24"/>
      <c r="CD1658" s="24"/>
      <c r="CE1658" s="24"/>
      <c r="CF1658" s="24"/>
    </row>
    <row r="1659" spans="47:84" x14ac:dyDescent="0.15">
      <c r="AU1659" s="24"/>
      <c r="AV1659" s="24"/>
      <c r="AW1659" s="24"/>
      <c r="AX1659" s="24"/>
      <c r="AY1659" s="24"/>
      <c r="AZ1659" s="24"/>
      <c r="BA1659" s="24"/>
      <c r="BB1659" s="24"/>
      <c r="BC1659" s="24"/>
      <c r="BD1659" s="24"/>
      <c r="BE1659" s="24"/>
      <c r="BF1659" s="24"/>
      <c r="BG1659" s="24"/>
      <c r="BH1659" s="24"/>
      <c r="BI1659" s="24"/>
      <c r="BJ1659" s="24"/>
      <c r="BK1659" s="24"/>
      <c r="BL1659" s="24"/>
      <c r="BM1659" s="24"/>
      <c r="BN1659" s="24"/>
      <c r="BO1659" s="24"/>
      <c r="BP1659" s="24"/>
      <c r="BQ1659" s="24"/>
      <c r="BR1659" s="24"/>
      <c r="BS1659" s="24"/>
      <c r="BT1659" s="24"/>
      <c r="BU1659" s="24"/>
      <c r="BV1659" s="24"/>
      <c r="BW1659" s="24"/>
      <c r="BX1659" s="24"/>
      <c r="BY1659" s="24"/>
      <c r="BZ1659" s="24"/>
      <c r="CA1659" s="24"/>
      <c r="CB1659" s="24"/>
      <c r="CC1659" s="24"/>
      <c r="CD1659" s="24"/>
      <c r="CE1659" s="24"/>
      <c r="CF1659" s="24"/>
    </row>
    <row r="1660" spans="47:84" x14ac:dyDescent="0.15">
      <c r="AU1660" s="24"/>
      <c r="AV1660" s="24"/>
      <c r="AW1660" s="24"/>
      <c r="AX1660" s="24"/>
      <c r="AY1660" s="24"/>
      <c r="AZ1660" s="24"/>
      <c r="BA1660" s="24"/>
      <c r="BB1660" s="24"/>
      <c r="BC1660" s="24"/>
      <c r="BD1660" s="24"/>
      <c r="BE1660" s="24"/>
      <c r="BF1660" s="24"/>
      <c r="BG1660" s="24"/>
      <c r="BH1660" s="24"/>
      <c r="BI1660" s="24"/>
      <c r="BJ1660" s="24"/>
      <c r="BK1660" s="24"/>
      <c r="BL1660" s="24"/>
      <c r="BM1660" s="24"/>
      <c r="BN1660" s="24"/>
      <c r="BO1660" s="24"/>
      <c r="BP1660" s="24"/>
      <c r="BQ1660" s="24"/>
      <c r="BR1660" s="24"/>
      <c r="BS1660" s="24"/>
      <c r="BT1660" s="24"/>
      <c r="BU1660" s="24"/>
      <c r="BV1660" s="24"/>
      <c r="BW1660" s="24"/>
      <c r="BX1660" s="24"/>
      <c r="BY1660" s="24"/>
      <c r="BZ1660" s="24"/>
      <c r="CA1660" s="24"/>
      <c r="CB1660" s="24"/>
      <c r="CC1660" s="24"/>
      <c r="CD1660" s="24"/>
      <c r="CE1660" s="24"/>
      <c r="CF1660" s="24"/>
    </row>
    <row r="1661" spans="47:84" x14ac:dyDescent="0.15">
      <c r="AU1661" s="24"/>
      <c r="AV1661" s="24"/>
      <c r="AW1661" s="24"/>
      <c r="AX1661" s="24"/>
      <c r="AY1661" s="24"/>
      <c r="AZ1661" s="24"/>
      <c r="BA1661" s="24"/>
      <c r="BB1661" s="24"/>
      <c r="BC1661" s="24"/>
      <c r="BD1661" s="24"/>
      <c r="BE1661" s="24"/>
      <c r="BF1661" s="24"/>
      <c r="BG1661" s="24"/>
      <c r="BH1661" s="24"/>
      <c r="BI1661" s="24"/>
      <c r="BJ1661" s="24"/>
      <c r="BK1661" s="24"/>
      <c r="BL1661" s="24"/>
      <c r="BM1661" s="24"/>
      <c r="BN1661" s="24"/>
      <c r="BO1661" s="24"/>
      <c r="BP1661" s="24"/>
      <c r="BQ1661" s="24"/>
      <c r="BR1661" s="24"/>
      <c r="BS1661" s="24"/>
      <c r="BT1661" s="24"/>
      <c r="BU1661" s="24"/>
      <c r="BV1661" s="24"/>
      <c r="BW1661" s="24"/>
      <c r="BX1661" s="24"/>
      <c r="BY1661" s="24"/>
      <c r="BZ1661" s="24"/>
      <c r="CA1661" s="24"/>
      <c r="CB1661" s="24"/>
      <c r="CC1661" s="24"/>
      <c r="CD1661" s="24"/>
      <c r="CE1661" s="24"/>
      <c r="CF1661" s="24"/>
    </row>
    <row r="1662" spans="47:84" x14ac:dyDescent="0.15">
      <c r="AU1662" s="24"/>
      <c r="AV1662" s="24"/>
      <c r="AW1662" s="24"/>
      <c r="AX1662" s="24"/>
      <c r="AY1662" s="24"/>
      <c r="AZ1662" s="24"/>
      <c r="BA1662" s="24"/>
      <c r="BB1662" s="24"/>
      <c r="BC1662" s="24"/>
      <c r="BD1662" s="24"/>
      <c r="BE1662" s="24"/>
      <c r="BF1662" s="24"/>
      <c r="BG1662" s="24"/>
      <c r="BH1662" s="24"/>
      <c r="BI1662" s="24"/>
      <c r="BJ1662" s="24"/>
      <c r="BK1662" s="24"/>
      <c r="BL1662" s="24"/>
      <c r="BM1662" s="24"/>
      <c r="BN1662" s="24"/>
      <c r="BO1662" s="24"/>
      <c r="BP1662" s="24"/>
      <c r="BQ1662" s="24"/>
      <c r="BR1662" s="24"/>
      <c r="BS1662" s="24"/>
      <c r="BT1662" s="24"/>
      <c r="BU1662" s="24"/>
      <c r="BV1662" s="24"/>
      <c r="BW1662" s="24"/>
      <c r="BX1662" s="24"/>
      <c r="BY1662" s="24"/>
      <c r="BZ1662" s="24"/>
      <c r="CA1662" s="24"/>
      <c r="CB1662" s="24"/>
      <c r="CC1662" s="24"/>
      <c r="CD1662" s="24"/>
      <c r="CE1662" s="24"/>
      <c r="CF1662" s="24"/>
    </row>
    <row r="1663" spans="47:84" x14ac:dyDescent="0.15">
      <c r="AU1663" s="24"/>
      <c r="AV1663" s="24"/>
      <c r="AW1663" s="24"/>
      <c r="AX1663" s="24"/>
      <c r="AY1663" s="24"/>
      <c r="AZ1663" s="24"/>
      <c r="BA1663" s="24"/>
      <c r="BB1663" s="24"/>
      <c r="BC1663" s="24"/>
      <c r="BD1663" s="24"/>
      <c r="BE1663" s="24"/>
      <c r="BF1663" s="24"/>
      <c r="BG1663" s="24"/>
      <c r="BH1663" s="24"/>
      <c r="BI1663" s="24"/>
      <c r="BJ1663" s="24"/>
      <c r="BK1663" s="24"/>
      <c r="BL1663" s="24"/>
      <c r="BM1663" s="24"/>
      <c r="BN1663" s="24"/>
      <c r="BO1663" s="24"/>
      <c r="BP1663" s="24"/>
      <c r="BQ1663" s="24"/>
      <c r="BR1663" s="24"/>
      <c r="BS1663" s="24"/>
      <c r="BT1663" s="24"/>
      <c r="BU1663" s="24"/>
      <c r="BV1663" s="24"/>
      <c r="BW1663" s="24"/>
      <c r="BX1663" s="24"/>
      <c r="BY1663" s="24"/>
      <c r="BZ1663" s="24"/>
      <c r="CA1663" s="24"/>
      <c r="CB1663" s="24"/>
      <c r="CC1663" s="24"/>
      <c r="CD1663" s="24"/>
      <c r="CE1663" s="24"/>
      <c r="CF1663" s="24"/>
    </row>
    <row r="1664" spans="47:84" x14ac:dyDescent="0.15">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c r="CF1664" s="24"/>
    </row>
    <row r="1665" spans="47:84" x14ac:dyDescent="0.15">
      <c r="AU1665" s="24"/>
      <c r="AV1665" s="24"/>
      <c r="AW1665" s="24"/>
      <c r="AX1665" s="24"/>
      <c r="AY1665" s="24"/>
      <c r="AZ1665" s="24"/>
      <c r="BA1665" s="24"/>
      <c r="BB1665" s="24"/>
      <c r="BC1665" s="24"/>
      <c r="BD1665" s="24"/>
      <c r="BE1665" s="24"/>
      <c r="BF1665" s="24"/>
      <c r="BG1665" s="24"/>
      <c r="BH1665" s="24"/>
      <c r="BI1665" s="24"/>
      <c r="BJ1665" s="24"/>
      <c r="BK1665" s="24"/>
      <c r="BL1665" s="24"/>
      <c r="BM1665" s="24"/>
      <c r="BN1665" s="24"/>
      <c r="BO1665" s="24"/>
      <c r="BP1665" s="24"/>
      <c r="BQ1665" s="24"/>
      <c r="BR1665" s="24"/>
      <c r="BS1665" s="24"/>
      <c r="BT1665" s="24"/>
      <c r="BU1665" s="24"/>
      <c r="BV1665" s="24"/>
      <c r="BW1665" s="24"/>
      <c r="BX1665" s="24"/>
      <c r="BY1665" s="24"/>
      <c r="BZ1665" s="24"/>
      <c r="CA1665" s="24"/>
      <c r="CB1665" s="24"/>
      <c r="CC1665" s="24"/>
      <c r="CD1665" s="24"/>
      <c r="CE1665" s="24"/>
      <c r="CF1665" s="24"/>
    </row>
    <row r="1666" spans="47:84" x14ac:dyDescent="0.15">
      <c r="AU1666" s="24"/>
      <c r="AV1666" s="24"/>
      <c r="AW1666" s="24"/>
      <c r="AX1666" s="24"/>
      <c r="AY1666" s="24"/>
      <c r="AZ1666" s="24"/>
      <c r="BA1666" s="24"/>
      <c r="BB1666" s="24"/>
      <c r="BC1666" s="24"/>
      <c r="BD1666" s="24"/>
      <c r="BE1666" s="24"/>
      <c r="BF1666" s="24"/>
      <c r="BG1666" s="24"/>
      <c r="BH1666" s="24"/>
      <c r="BI1666" s="24"/>
      <c r="BJ1666" s="24"/>
      <c r="BK1666" s="24"/>
      <c r="BL1666" s="24"/>
      <c r="BM1666" s="24"/>
      <c r="BN1666" s="24"/>
      <c r="BO1666" s="24"/>
      <c r="BP1666" s="24"/>
      <c r="BQ1666" s="24"/>
      <c r="BR1666" s="24"/>
      <c r="BS1666" s="24"/>
      <c r="BT1666" s="24"/>
      <c r="BU1666" s="24"/>
      <c r="BV1666" s="24"/>
      <c r="BW1666" s="24"/>
      <c r="BX1666" s="24"/>
      <c r="BY1666" s="24"/>
      <c r="BZ1666" s="24"/>
      <c r="CA1666" s="24"/>
      <c r="CB1666" s="24"/>
      <c r="CC1666" s="24"/>
      <c r="CD1666" s="24"/>
      <c r="CE1666" s="24"/>
      <c r="CF1666" s="24"/>
    </row>
    <row r="1667" spans="47:84" x14ac:dyDescent="0.15">
      <c r="AU1667" s="24"/>
      <c r="AV1667" s="24"/>
      <c r="AW1667" s="24"/>
      <c r="AX1667" s="24"/>
      <c r="AY1667" s="24"/>
      <c r="AZ1667" s="24"/>
      <c r="BA1667" s="24"/>
      <c r="BB1667" s="24"/>
      <c r="BC1667" s="24"/>
      <c r="BD1667" s="24"/>
      <c r="BE1667" s="24"/>
      <c r="BF1667" s="24"/>
      <c r="BG1667" s="24"/>
      <c r="BH1667" s="24"/>
      <c r="BI1667" s="24"/>
      <c r="BJ1667" s="24"/>
      <c r="BK1667" s="24"/>
      <c r="BL1667" s="24"/>
      <c r="BM1667" s="24"/>
      <c r="BN1667" s="24"/>
      <c r="BO1667" s="24"/>
      <c r="BP1667" s="24"/>
      <c r="BQ1667" s="24"/>
      <c r="BR1667" s="24"/>
      <c r="BS1667" s="24"/>
      <c r="BT1667" s="24"/>
      <c r="BU1667" s="24"/>
      <c r="BV1667" s="24"/>
      <c r="BW1667" s="24"/>
      <c r="BX1667" s="24"/>
      <c r="BY1667" s="24"/>
      <c r="BZ1667" s="24"/>
      <c r="CA1667" s="24"/>
      <c r="CB1667" s="24"/>
      <c r="CC1667" s="24"/>
      <c r="CD1667" s="24"/>
      <c r="CE1667" s="24"/>
      <c r="CF1667" s="24"/>
    </row>
    <row r="1668" spans="47:84" x14ac:dyDescent="0.15">
      <c r="AU1668" s="24"/>
      <c r="AV1668" s="24"/>
      <c r="AW1668" s="24"/>
      <c r="AX1668" s="24"/>
      <c r="AY1668" s="24"/>
      <c r="AZ1668" s="24"/>
      <c r="BA1668" s="24"/>
      <c r="BB1668" s="24"/>
      <c r="BC1668" s="24"/>
      <c r="BD1668" s="24"/>
      <c r="BE1668" s="24"/>
      <c r="BF1668" s="24"/>
      <c r="BG1668" s="24"/>
      <c r="BH1668" s="24"/>
      <c r="BI1668" s="24"/>
      <c r="BJ1668" s="24"/>
      <c r="BK1668" s="24"/>
      <c r="BL1668" s="24"/>
      <c r="BM1668" s="24"/>
      <c r="BN1668" s="24"/>
      <c r="BO1668" s="24"/>
      <c r="BP1668" s="24"/>
      <c r="BQ1668" s="24"/>
      <c r="BR1668" s="24"/>
      <c r="BS1668" s="24"/>
      <c r="BT1668" s="24"/>
      <c r="BU1668" s="24"/>
      <c r="BV1668" s="24"/>
      <c r="BW1668" s="24"/>
      <c r="BX1668" s="24"/>
      <c r="BY1668" s="24"/>
      <c r="BZ1668" s="24"/>
      <c r="CA1668" s="24"/>
      <c r="CB1668" s="24"/>
      <c r="CC1668" s="24"/>
      <c r="CD1668" s="24"/>
      <c r="CE1668" s="24"/>
      <c r="CF1668" s="24"/>
    </row>
    <row r="1669" spans="47:84" x14ac:dyDescent="0.15">
      <c r="AU1669" s="24"/>
      <c r="AV1669" s="24"/>
      <c r="AW1669" s="24"/>
      <c r="AX1669" s="24"/>
      <c r="AY1669" s="24"/>
      <c r="AZ1669" s="24"/>
      <c r="BA1669" s="24"/>
      <c r="BB1669" s="24"/>
      <c r="BC1669" s="24"/>
      <c r="BD1669" s="24"/>
      <c r="BE1669" s="24"/>
      <c r="BF1669" s="24"/>
      <c r="BG1669" s="24"/>
      <c r="BH1669" s="24"/>
      <c r="BI1669" s="24"/>
      <c r="BJ1669" s="24"/>
      <c r="BK1669" s="24"/>
      <c r="BL1669" s="24"/>
      <c r="BM1669" s="24"/>
      <c r="BN1669" s="24"/>
      <c r="BO1669" s="24"/>
      <c r="BP1669" s="24"/>
      <c r="BQ1669" s="24"/>
      <c r="BR1669" s="24"/>
      <c r="BS1669" s="24"/>
      <c r="BT1669" s="24"/>
      <c r="BU1669" s="24"/>
      <c r="BV1669" s="24"/>
      <c r="BW1669" s="24"/>
      <c r="BX1669" s="24"/>
      <c r="BY1669" s="24"/>
      <c r="BZ1669" s="24"/>
      <c r="CA1669" s="24"/>
      <c r="CB1669" s="24"/>
      <c r="CC1669" s="24"/>
      <c r="CD1669" s="24"/>
      <c r="CE1669" s="24"/>
      <c r="CF1669" s="24"/>
    </row>
    <row r="1670" spans="47:84" x14ac:dyDescent="0.15">
      <c r="AU1670" s="24"/>
      <c r="AV1670" s="24"/>
      <c r="AW1670" s="24"/>
      <c r="AX1670" s="24"/>
      <c r="AY1670" s="24"/>
      <c r="AZ1670" s="24"/>
      <c r="BA1670" s="24"/>
      <c r="BB1670" s="24"/>
      <c r="BC1670" s="24"/>
      <c r="BD1670" s="24"/>
      <c r="BE1670" s="24"/>
      <c r="BF1670" s="24"/>
      <c r="BG1670" s="24"/>
      <c r="BH1670" s="24"/>
      <c r="BI1670" s="24"/>
      <c r="BJ1670" s="24"/>
      <c r="BK1670" s="24"/>
      <c r="BL1670" s="24"/>
      <c r="BM1670" s="24"/>
      <c r="BN1670" s="24"/>
      <c r="BO1670" s="24"/>
      <c r="BP1670" s="24"/>
      <c r="BQ1670" s="24"/>
      <c r="BR1670" s="24"/>
      <c r="BS1670" s="24"/>
      <c r="BT1670" s="24"/>
      <c r="BU1670" s="24"/>
      <c r="BV1670" s="24"/>
      <c r="BW1670" s="24"/>
      <c r="BX1670" s="24"/>
      <c r="BY1670" s="24"/>
      <c r="BZ1670" s="24"/>
      <c r="CA1670" s="24"/>
      <c r="CB1670" s="24"/>
      <c r="CC1670" s="24"/>
      <c r="CD1670" s="24"/>
      <c r="CE1670" s="24"/>
      <c r="CF1670" s="24"/>
    </row>
    <row r="1671" spans="47:84" x14ac:dyDescent="0.15">
      <c r="AU1671" s="24"/>
      <c r="AV1671" s="24"/>
      <c r="AW1671" s="24"/>
      <c r="AX1671" s="24"/>
      <c r="AY1671" s="24"/>
      <c r="AZ1671" s="24"/>
      <c r="BA1671" s="24"/>
      <c r="BB1671" s="24"/>
      <c r="BC1671" s="24"/>
      <c r="BD1671" s="24"/>
      <c r="BE1671" s="24"/>
      <c r="BF1671" s="24"/>
      <c r="BG1671" s="24"/>
      <c r="BH1671" s="24"/>
      <c r="BI1671" s="24"/>
      <c r="BJ1671" s="24"/>
      <c r="BK1671" s="24"/>
      <c r="BL1671" s="24"/>
      <c r="BM1671" s="24"/>
      <c r="BN1671" s="24"/>
      <c r="BO1671" s="24"/>
      <c r="BP1671" s="24"/>
      <c r="BQ1671" s="24"/>
      <c r="BR1671" s="24"/>
      <c r="BS1671" s="24"/>
      <c r="BT1671" s="24"/>
      <c r="BU1671" s="24"/>
      <c r="BV1671" s="24"/>
      <c r="BW1671" s="24"/>
      <c r="BX1671" s="24"/>
      <c r="BY1671" s="24"/>
      <c r="BZ1671" s="24"/>
      <c r="CA1671" s="24"/>
      <c r="CB1671" s="24"/>
      <c r="CC1671" s="24"/>
      <c r="CD1671" s="24"/>
      <c r="CE1671" s="24"/>
      <c r="CF1671" s="24"/>
    </row>
    <row r="1672" spans="47:84" x14ac:dyDescent="0.15">
      <c r="AU1672" s="24"/>
      <c r="AV1672" s="24"/>
      <c r="AW1672" s="24"/>
      <c r="AX1672" s="24"/>
      <c r="AY1672" s="24"/>
      <c r="AZ1672" s="24"/>
      <c r="BA1672" s="24"/>
      <c r="BB1672" s="24"/>
      <c r="BC1672" s="24"/>
      <c r="BD1672" s="24"/>
      <c r="BE1672" s="24"/>
      <c r="BF1672" s="24"/>
      <c r="BG1672" s="24"/>
      <c r="BH1672" s="24"/>
      <c r="BI1672" s="24"/>
      <c r="BJ1672" s="24"/>
      <c r="BK1672" s="24"/>
      <c r="BL1672" s="24"/>
      <c r="BM1672" s="24"/>
      <c r="BN1672" s="24"/>
      <c r="BO1672" s="24"/>
      <c r="BP1672" s="24"/>
      <c r="BQ1672" s="24"/>
      <c r="BR1672" s="24"/>
      <c r="BS1672" s="24"/>
      <c r="BT1672" s="24"/>
      <c r="BU1672" s="24"/>
      <c r="BV1672" s="24"/>
      <c r="BW1672" s="24"/>
      <c r="BX1672" s="24"/>
      <c r="BY1672" s="24"/>
      <c r="BZ1672" s="24"/>
      <c r="CA1672" s="24"/>
      <c r="CB1672" s="24"/>
      <c r="CC1672" s="24"/>
      <c r="CD1672" s="24"/>
      <c r="CE1672" s="24"/>
      <c r="CF1672" s="24"/>
    </row>
    <row r="1673" spans="47:84" x14ac:dyDescent="0.15">
      <c r="AU1673" s="24"/>
      <c r="AV1673" s="24"/>
      <c r="AW1673" s="24"/>
      <c r="AX1673" s="24"/>
      <c r="AY1673" s="24"/>
      <c r="AZ1673" s="24"/>
      <c r="BA1673" s="24"/>
      <c r="BB1673" s="24"/>
      <c r="BC1673" s="24"/>
      <c r="BD1673" s="24"/>
      <c r="BE1673" s="24"/>
      <c r="BF1673" s="24"/>
      <c r="BG1673" s="24"/>
      <c r="BH1673" s="24"/>
      <c r="BI1673" s="24"/>
      <c r="BJ1673" s="24"/>
      <c r="BK1673" s="24"/>
      <c r="BL1673" s="24"/>
      <c r="BM1673" s="24"/>
      <c r="BN1673" s="24"/>
      <c r="BO1673" s="24"/>
      <c r="BP1673" s="24"/>
      <c r="BQ1673" s="24"/>
      <c r="BR1673" s="24"/>
      <c r="BS1673" s="24"/>
      <c r="BT1673" s="24"/>
      <c r="BU1673" s="24"/>
      <c r="BV1673" s="24"/>
      <c r="BW1673" s="24"/>
      <c r="BX1673" s="24"/>
      <c r="BY1673" s="24"/>
      <c r="BZ1673" s="24"/>
      <c r="CA1673" s="24"/>
      <c r="CB1673" s="24"/>
      <c r="CC1673" s="24"/>
      <c r="CD1673" s="24"/>
      <c r="CE1673" s="24"/>
      <c r="CF1673" s="24"/>
    </row>
    <row r="1674" spans="47:84" x14ac:dyDescent="0.15">
      <c r="AU1674" s="24"/>
      <c r="AV1674" s="24"/>
      <c r="AW1674" s="24"/>
      <c r="AX1674" s="24"/>
      <c r="AY1674" s="24"/>
      <c r="AZ1674" s="24"/>
      <c r="BA1674" s="24"/>
      <c r="BB1674" s="24"/>
      <c r="BC1674" s="24"/>
      <c r="BD1674" s="24"/>
      <c r="BE1674" s="24"/>
      <c r="BF1674" s="24"/>
      <c r="BG1674" s="24"/>
      <c r="BH1674" s="24"/>
      <c r="BI1674" s="24"/>
      <c r="BJ1674" s="24"/>
      <c r="BK1674" s="24"/>
      <c r="BL1674" s="24"/>
      <c r="BM1674" s="24"/>
      <c r="BN1674" s="24"/>
      <c r="BO1674" s="24"/>
      <c r="BP1674" s="24"/>
      <c r="BQ1674" s="24"/>
      <c r="BR1674" s="24"/>
      <c r="BS1674" s="24"/>
      <c r="BT1674" s="24"/>
      <c r="BU1674" s="24"/>
      <c r="BV1674" s="24"/>
      <c r="BW1674" s="24"/>
      <c r="BX1674" s="24"/>
      <c r="BY1674" s="24"/>
      <c r="BZ1674" s="24"/>
      <c r="CA1674" s="24"/>
      <c r="CB1674" s="24"/>
      <c r="CC1674" s="24"/>
      <c r="CD1674" s="24"/>
      <c r="CE1674" s="24"/>
      <c r="CF1674" s="24"/>
    </row>
    <row r="1675" spans="47:84" x14ac:dyDescent="0.15">
      <c r="AU1675" s="24"/>
      <c r="AV1675" s="24"/>
      <c r="AW1675" s="24"/>
      <c r="AX1675" s="24"/>
      <c r="AY1675" s="24"/>
      <c r="AZ1675" s="24"/>
      <c r="BA1675" s="24"/>
      <c r="BB1675" s="24"/>
      <c r="BC1675" s="24"/>
      <c r="BD1675" s="24"/>
      <c r="BE1675" s="24"/>
      <c r="BF1675" s="24"/>
      <c r="BG1675" s="24"/>
      <c r="BH1675" s="24"/>
      <c r="BI1675" s="24"/>
      <c r="BJ1675" s="24"/>
      <c r="BK1675" s="24"/>
      <c r="BL1675" s="24"/>
      <c r="BM1675" s="24"/>
      <c r="BN1675" s="24"/>
      <c r="BO1675" s="24"/>
      <c r="BP1675" s="24"/>
      <c r="BQ1675" s="24"/>
      <c r="BR1675" s="24"/>
      <c r="BS1675" s="24"/>
      <c r="BT1675" s="24"/>
      <c r="BU1675" s="24"/>
      <c r="BV1675" s="24"/>
      <c r="BW1675" s="24"/>
      <c r="BX1675" s="24"/>
      <c r="BY1675" s="24"/>
      <c r="BZ1675" s="24"/>
      <c r="CA1675" s="24"/>
      <c r="CB1675" s="24"/>
      <c r="CC1675" s="24"/>
      <c r="CD1675" s="24"/>
      <c r="CE1675" s="24"/>
      <c r="CF1675" s="24"/>
    </row>
    <row r="1676" spans="47:84" x14ac:dyDescent="0.15">
      <c r="AU1676" s="24"/>
      <c r="AV1676" s="24"/>
      <c r="AW1676" s="24"/>
      <c r="AX1676" s="24"/>
      <c r="AY1676" s="24"/>
      <c r="AZ1676" s="24"/>
      <c r="BA1676" s="24"/>
      <c r="BB1676" s="24"/>
      <c r="BC1676" s="24"/>
      <c r="BD1676" s="24"/>
      <c r="BE1676" s="24"/>
      <c r="BF1676" s="24"/>
      <c r="BG1676" s="24"/>
      <c r="BH1676" s="24"/>
      <c r="BI1676" s="24"/>
      <c r="BJ1676" s="24"/>
      <c r="BK1676" s="24"/>
      <c r="BL1676" s="24"/>
      <c r="BM1676" s="24"/>
      <c r="BN1676" s="24"/>
      <c r="BO1676" s="24"/>
      <c r="BP1676" s="24"/>
      <c r="BQ1676" s="24"/>
      <c r="BR1676" s="24"/>
      <c r="BS1676" s="24"/>
      <c r="BT1676" s="24"/>
      <c r="BU1676" s="24"/>
      <c r="BV1676" s="24"/>
      <c r="BW1676" s="24"/>
      <c r="BX1676" s="24"/>
      <c r="BY1676" s="24"/>
      <c r="BZ1676" s="24"/>
      <c r="CA1676" s="24"/>
      <c r="CB1676" s="24"/>
      <c r="CC1676" s="24"/>
      <c r="CD1676" s="24"/>
      <c r="CE1676" s="24"/>
      <c r="CF1676" s="24"/>
    </row>
    <row r="1677" spans="47:84" x14ac:dyDescent="0.15">
      <c r="AU1677" s="24"/>
      <c r="AV1677" s="24"/>
      <c r="AW1677" s="24"/>
      <c r="AX1677" s="24"/>
      <c r="AY1677" s="24"/>
      <c r="AZ1677" s="24"/>
      <c r="BA1677" s="24"/>
      <c r="BB1677" s="24"/>
      <c r="BC1677" s="24"/>
      <c r="BD1677" s="24"/>
      <c r="BE1677" s="24"/>
      <c r="BF1677" s="24"/>
      <c r="BG1677" s="24"/>
      <c r="BH1677" s="24"/>
      <c r="BI1677" s="24"/>
      <c r="BJ1677" s="24"/>
      <c r="BK1677" s="24"/>
      <c r="BL1677" s="24"/>
      <c r="BM1677" s="24"/>
      <c r="BN1677" s="24"/>
      <c r="BO1677" s="24"/>
      <c r="BP1677" s="24"/>
      <c r="BQ1677" s="24"/>
      <c r="BR1677" s="24"/>
      <c r="BS1677" s="24"/>
      <c r="BT1677" s="24"/>
      <c r="BU1677" s="24"/>
      <c r="BV1677" s="24"/>
      <c r="BW1677" s="24"/>
      <c r="BX1677" s="24"/>
      <c r="BY1677" s="24"/>
      <c r="BZ1677" s="24"/>
      <c r="CA1677" s="24"/>
      <c r="CB1677" s="24"/>
      <c r="CC1677" s="24"/>
      <c r="CD1677" s="24"/>
      <c r="CE1677" s="24"/>
      <c r="CF1677" s="24"/>
    </row>
    <row r="1678" spans="47:84" x14ac:dyDescent="0.15">
      <c r="AU1678" s="24"/>
      <c r="AV1678" s="24"/>
      <c r="AW1678" s="24"/>
      <c r="AX1678" s="24"/>
      <c r="AY1678" s="24"/>
      <c r="AZ1678" s="24"/>
      <c r="BA1678" s="24"/>
      <c r="BB1678" s="24"/>
      <c r="BC1678" s="24"/>
      <c r="BD1678" s="24"/>
      <c r="BE1678" s="24"/>
      <c r="BF1678" s="24"/>
      <c r="BG1678" s="24"/>
      <c r="BH1678" s="24"/>
      <c r="BI1678" s="24"/>
      <c r="BJ1678" s="24"/>
      <c r="BK1678" s="24"/>
      <c r="BL1678" s="24"/>
      <c r="BM1678" s="24"/>
      <c r="BN1678" s="24"/>
      <c r="BO1678" s="24"/>
      <c r="BP1678" s="24"/>
      <c r="BQ1678" s="24"/>
      <c r="BR1678" s="24"/>
      <c r="BS1678" s="24"/>
      <c r="BT1678" s="24"/>
      <c r="BU1678" s="24"/>
      <c r="BV1678" s="24"/>
      <c r="BW1678" s="24"/>
      <c r="BX1678" s="24"/>
      <c r="BY1678" s="24"/>
      <c r="BZ1678" s="24"/>
      <c r="CA1678" s="24"/>
      <c r="CB1678" s="24"/>
      <c r="CC1678" s="24"/>
      <c r="CD1678" s="24"/>
      <c r="CE1678" s="24"/>
      <c r="CF1678" s="24"/>
    </row>
    <row r="1679" spans="47:84" x14ac:dyDescent="0.15">
      <c r="AU1679" s="24"/>
      <c r="AV1679" s="24"/>
      <c r="AW1679" s="24"/>
      <c r="AX1679" s="24"/>
      <c r="AY1679" s="24"/>
      <c r="AZ1679" s="24"/>
      <c r="BA1679" s="24"/>
      <c r="BB1679" s="24"/>
      <c r="BC1679" s="24"/>
      <c r="BD1679" s="24"/>
      <c r="BE1679" s="24"/>
      <c r="BF1679" s="24"/>
      <c r="BG1679" s="24"/>
      <c r="BH1679" s="24"/>
      <c r="BI1679" s="24"/>
      <c r="BJ1679" s="24"/>
      <c r="BK1679" s="24"/>
      <c r="BL1679" s="24"/>
      <c r="BM1679" s="24"/>
      <c r="BN1679" s="24"/>
      <c r="BO1679" s="24"/>
      <c r="BP1679" s="24"/>
      <c r="BQ1679" s="24"/>
      <c r="BR1679" s="24"/>
      <c r="BS1679" s="24"/>
      <c r="BT1679" s="24"/>
      <c r="BU1679" s="24"/>
      <c r="BV1679" s="24"/>
      <c r="BW1679" s="24"/>
      <c r="BX1679" s="24"/>
      <c r="BY1679" s="24"/>
      <c r="BZ1679" s="24"/>
      <c r="CA1679" s="24"/>
      <c r="CB1679" s="24"/>
      <c r="CC1679" s="24"/>
      <c r="CD1679" s="24"/>
      <c r="CE1679" s="24"/>
      <c r="CF1679" s="24"/>
    </row>
    <row r="1680" spans="47:84" x14ac:dyDescent="0.15">
      <c r="AU1680" s="24"/>
      <c r="AV1680" s="24"/>
      <c r="AW1680" s="24"/>
      <c r="AX1680" s="24"/>
      <c r="AY1680" s="24"/>
      <c r="AZ1680" s="24"/>
      <c r="BA1680" s="24"/>
      <c r="BB1680" s="24"/>
      <c r="BC1680" s="24"/>
      <c r="BD1680" s="24"/>
      <c r="BE1680" s="24"/>
      <c r="BF1680" s="24"/>
      <c r="BG1680" s="24"/>
      <c r="BH1680" s="24"/>
      <c r="BI1680" s="24"/>
      <c r="BJ1680" s="24"/>
      <c r="BK1680" s="24"/>
      <c r="BL1680" s="24"/>
      <c r="BM1680" s="24"/>
      <c r="BN1680" s="24"/>
      <c r="BO1680" s="24"/>
      <c r="BP1680" s="24"/>
      <c r="BQ1680" s="24"/>
      <c r="BR1680" s="24"/>
      <c r="BS1680" s="24"/>
      <c r="BT1680" s="24"/>
      <c r="BU1680" s="24"/>
      <c r="BV1680" s="24"/>
      <c r="BW1680" s="24"/>
      <c r="BX1680" s="24"/>
      <c r="BY1680" s="24"/>
      <c r="BZ1680" s="24"/>
      <c r="CA1680" s="24"/>
      <c r="CB1680" s="24"/>
      <c r="CC1680" s="24"/>
      <c r="CD1680" s="24"/>
      <c r="CE1680" s="24"/>
      <c r="CF1680" s="24"/>
    </row>
    <row r="1681" spans="47:84" x14ac:dyDescent="0.15">
      <c r="AU1681" s="24"/>
      <c r="AV1681" s="24"/>
      <c r="AW1681" s="24"/>
      <c r="AX1681" s="24"/>
      <c r="AY1681" s="24"/>
      <c r="AZ1681" s="24"/>
      <c r="BA1681" s="24"/>
      <c r="BB1681" s="24"/>
      <c r="BC1681" s="24"/>
      <c r="BD1681" s="24"/>
      <c r="BE1681" s="24"/>
      <c r="BF1681" s="24"/>
      <c r="BG1681" s="24"/>
      <c r="BH1681" s="24"/>
      <c r="BI1681" s="24"/>
      <c r="BJ1681" s="24"/>
      <c r="BK1681" s="24"/>
      <c r="BL1681" s="24"/>
      <c r="BM1681" s="24"/>
      <c r="BN1681" s="24"/>
      <c r="BO1681" s="24"/>
      <c r="BP1681" s="24"/>
      <c r="BQ1681" s="24"/>
      <c r="BR1681" s="24"/>
      <c r="BS1681" s="24"/>
      <c r="BT1681" s="24"/>
      <c r="BU1681" s="24"/>
      <c r="BV1681" s="24"/>
      <c r="BW1681" s="24"/>
      <c r="BX1681" s="24"/>
      <c r="BY1681" s="24"/>
      <c r="BZ1681" s="24"/>
      <c r="CA1681" s="24"/>
      <c r="CB1681" s="24"/>
      <c r="CC1681" s="24"/>
      <c r="CD1681" s="24"/>
      <c r="CE1681" s="24"/>
      <c r="CF1681" s="24"/>
    </row>
    <row r="1682" spans="47:84" x14ac:dyDescent="0.15">
      <c r="AU1682" s="24"/>
      <c r="AV1682" s="24"/>
      <c r="AW1682" s="24"/>
      <c r="AX1682" s="24"/>
      <c r="AY1682" s="24"/>
      <c r="AZ1682" s="24"/>
      <c r="BA1682" s="24"/>
      <c r="BB1682" s="24"/>
      <c r="BC1682" s="24"/>
      <c r="BD1682" s="24"/>
      <c r="BE1682" s="24"/>
      <c r="BF1682" s="24"/>
      <c r="BG1682" s="24"/>
      <c r="BH1682" s="24"/>
      <c r="BI1682" s="24"/>
      <c r="BJ1682" s="24"/>
      <c r="BK1682" s="24"/>
      <c r="BL1682" s="24"/>
      <c r="BM1682" s="24"/>
      <c r="BN1682" s="24"/>
      <c r="BO1682" s="24"/>
      <c r="BP1682" s="24"/>
      <c r="BQ1682" s="24"/>
      <c r="BR1682" s="24"/>
      <c r="BS1682" s="24"/>
      <c r="BT1682" s="24"/>
      <c r="BU1682" s="24"/>
      <c r="BV1682" s="24"/>
      <c r="BW1682" s="24"/>
      <c r="BX1682" s="24"/>
      <c r="BY1682" s="24"/>
      <c r="BZ1682" s="24"/>
      <c r="CA1682" s="24"/>
      <c r="CB1682" s="24"/>
      <c r="CC1682" s="24"/>
      <c r="CD1682" s="24"/>
      <c r="CE1682" s="24"/>
      <c r="CF1682" s="24"/>
    </row>
    <row r="1683" spans="47:84" x14ac:dyDescent="0.15">
      <c r="AU1683" s="24"/>
      <c r="AV1683" s="24"/>
      <c r="AW1683" s="24"/>
      <c r="AX1683" s="24"/>
      <c r="AY1683" s="24"/>
      <c r="AZ1683" s="24"/>
      <c r="BA1683" s="24"/>
      <c r="BB1683" s="24"/>
      <c r="BC1683" s="24"/>
      <c r="BD1683" s="24"/>
      <c r="BE1683" s="24"/>
      <c r="BF1683" s="24"/>
      <c r="BG1683" s="24"/>
      <c r="BH1683" s="24"/>
      <c r="BI1683" s="24"/>
      <c r="BJ1683" s="24"/>
      <c r="BK1683" s="24"/>
      <c r="BL1683" s="24"/>
      <c r="BM1683" s="24"/>
      <c r="BN1683" s="24"/>
      <c r="BO1683" s="24"/>
      <c r="BP1683" s="24"/>
      <c r="BQ1683" s="24"/>
      <c r="BR1683" s="24"/>
      <c r="BS1683" s="24"/>
      <c r="BT1683" s="24"/>
      <c r="BU1683" s="24"/>
      <c r="BV1683" s="24"/>
      <c r="BW1683" s="24"/>
      <c r="BX1683" s="24"/>
      <c r="BY1683" s="24"/>
      <c r="BZ1683" s="24"/>
      <c r="CA1683" s="24"/>
      <c r="CB1683" s="24"/>
      <c r="CC1683" s="24"/>
      <c r="CD1683" s="24"/>
      <c r="CE1683" s="24"/>
      <c r="CF1683" s="24"/>
    </row>
    <row r="1684" spans="47:84" x14ac:dyDescent="0.15">
      <c r="AU1684" s="24"/>
      <c r="AV1684" s="24"/>
      <c r="AW1684" s="24"/>
      <c r="AX1684" s="24"/>
      <c r="AY1684" s="24"/>
      <c r="AZ1684" s="24"/>
      <c r="BA1684" s="24"/>
      <c r="BB1684" s="24"/>
      <c r="BC1684" s="24"/>
      <c r="BD1684" s="24"/>
      <c r="BE1684" s="24"/>
      <c r="BF1684" s="24"/>
      <c r="BG1684" s="24"/>
      <c r="BH1684" s="24"/>
      <c r="BI1684" s="24"/>
      <c r="BJ1684" s="24"/>
      <c r="BK1684" s="24"/>
      <c r="BL1684" s="24"/>
      <c r="BM1684" s="24"/>
      <c r="BN1684" s="24"/>
      <c r="BO1684" s="24"/>
      <c r="BP1684" s="24"/>
      <c r="BQ1684" s="24"/>
      <c r="BR1684" s="24"/>
      <c r="BS1684" s="24"/>
      <c r="BT1684" s="24"/>
      <c r="BU1684" s="24"/>
      <c r="BV1684" s="24"/>
      <c r="BW1684" s="24"/>
      <c r="BX1684" s="24"/>
      <c r="BY1684" s="24"/>
      <c r="BZ1684" s="24"/>
      <c r="CA1684" s="24"/>
      <c r="CB1684" s="24"/>
      <c r="CC1684" s="24"/>
      <c r="CD1684" s="24"/>
      <c r="CE1684" s="24"/>
      <c r="CF1684" s="24"/>
    </row>
    <row r="1685" spans="47:84" x14ac:dyDescent="0.15">
      <c r="AU1685" s="24"/>
      <c r="AV1685" s="24"/>
      <c r="AW1685" s="24"/>
      <c r="AX1685" s="24"/>
      <c r="AY1685" s="24"/>
      <c r="AZ1685" s="24"/>
      <c r="BA1685" s="24"/>
      <c r="BB1685" s="24"/>
      <c r="BC1685" s="24"/>
      <c r="BD1685" s="24"/>
      <c r="BE1685" s="24"/>
      <c r="BF1685" s="24"/>
      <c r="BG1685" s="24"/>
      <c r="BH1685" s="24"/>
      <c r="BI1685" s="24"/>
      <c r="BJ1685" s="24"/>
      <c r="BK1685" s="24"/>
      <c r="BL1685" s="24"/>
      <c r="BM1685" s="24"/>
      <c r="BN1685" s="24"/>
      <c r="BO1685" s="24"/>
      <c r="BP1685" s="24"/>
      <c r="BQ1685" s="24"/>
      <c r="BR1685" s="24"/>
      <c r="BS1685" s="24"/>
      <c r="BT1685" s="24"/>
      <c r="BU1685" s="24"/>
      <c r="BV1685" s="24"/>
      <c r="BW1685" s="24"/>
      <c r="BX1685" s="24"/>
      <c r="BY1685" s="24"/>
      <c r="BZ1685" s="24"/>
      <c r="CA1685" s="24"/>
      <c r="CB1685" s="24"/>
      <c r="CC1685" s="24"/>
      <c r="CD1685" s="24"/>
      <c r="CE1685" s="24"/>
      <c r="CF1685" s="24"/>
    </row>
    <row r="1686" spans="47:84" x14ac:dyDescent="0.15">
      <c r="AU1686" s="24"/>
      <c r="AV1686" s="24"/>
      <c r="AW1686" s="24"/>
      <c r="AX1686" s="24"/>
      <c r="AY1686" s="24"/>
      <c r="AZ1686" s="24"/>
      <c r="BA1686" s="24"/>
      <c r="BB1686" s="24"/>
      <c r="BC1686" s="24"/>
      <c r="BD1686" s="24"/>
      <c r="BE1686" s="24"/>
      <c r="BF1686" s="24"/>
      <c r="BG1686" s="24"/>
      <c r="BH1686" s="24"/>
      <c r="BI1686" s="24"/>
      <c r="BJ1686" s="24"/>
      <c r="BK1686" s="24"/>
      <c r="BL1686" s="24"/>
      <c r="BM1686" s="24"/>
      <c r="BN1686" s="24"/>
      <c r="BO1686" s="24"/>
      <c r="BP1686" s="24"/>
      <c r="BQ1686" s="24"/>
      <c r="BR1686" s="24"/>
      <c r="BS1686" s="24"/>
      <c r="BT1686" s="24"/>
      <c r="BU1686" s="24"/>
      <c r="BV1686" s="24"/>
      <c r="BW1686" s="24"/>
      <c r="BX1686" s="24"/>
      <c r="BY1686" s="24"/>
      <c r="BZ1686" s="24"/>
      <c r="CA1686" s="24"/>
      <c r="CB1686" s="24"/>
      <c r="CC1686" s="24"/>
      <c r="CD1686" s="24"/>
      <c r="CE1686" s="24"/>
      <c r="CF1686" s="24"/>
    </row>
    <row r="1687" spans="47:84" x14ac:dyDescent="0.15">
      <c r="AU1687" s="24"/>
      <c r="AV1687" s="24"/>
      <c r="AW1687" s="24"/>
      <c r="AX1687" s="24"/>
      <c r="AY1687" s="24"/>
      <c r="AZ1687" s="24"/>
      <c r="BA1687" s="24"/>
      <c r="BB1687" s="24"/>
      <c r="BC1687" s="24"/>
      <c r="BD1687" s="24"/>
      <c r="BE1687" s="24"/>
      <c r="BF1687" s="24"/>
      <c r="BG1687" s="24"/>
      <c r="BH1687" s="24"/>
      <c r="BI1687" s="24"/>
      <c r="BJ1687" s="24"/>
      <c r="BK1687" s="24"/>
      <c r="BL1687" s="24"/>
      <c r="BM1687" s="24"/>
      <c r="BN1687" s="24"/>
      <c r="BO1687" s="24"/>
      <c r="BP1687" s="24"/>
      <c r="BQ1687" s="24"/>
      <c r="BR1687" s="24"/>
      <c r="BS1687" s="24"/>
      <c r="BT1687" s="24"/>
      <c r="BU1687" s="24"/>
      <c r="BV1687" s="24"/>
      <c r="BW1687" s="24"/>
      <c r="BX1687" s="24"/>
      <c r="BY1687" s="24"/>
      <c r="BZ1687" s="24"/>
      <c r="CA1687" s="24"/>
      <c r="CB1687" s="24"/>
      <c r="CC1687" s="24"/>
      <c r="CD1687" s="24"/>
      <c r="CE1687" s="24"/>
      <c r="CF1687" s="24"/>
    </row>
    <row r="1688" spans="47:84" x14ac:dyDescent="0.15">
      <c r="AU1688" s="24"/>
      <c r="AV1688" s="24"/>
      <c r="AW1688" s="24"/>
      <c r="AX1688" s="24"/>
      <c r="AY1688" s="24"/>
      <c r="AZ1688" s="24"/>
      <c r="BA1688" s="24"/>
      <c r="BB1688" s="24"/>
      <c r="BC1688" s="24"/>
      <c r="BD1688" s="24"/>
      <c r="BE1688" s="24"/>
      <c r="BF1688" s="24"/>
      <c r="BG1688" s="24"/>
      <c r="BH1688" s="24"/>
      <c r="BI1688" s="24"/>
      <c r="BJ1688" s="24"/>
      <c r="BK1688" s="24"/>
      <c r="BL1688" s="24"/>
      <c r="BM1688" s="24"/>
      <c r="BN1688" s="24"/>
      <c r="BO1688" s="24"/>
      <c r="BP1688" s="24"/>
      <c r="BQ1688" s="24"/>
      <c r="BR1688" s="24"/>
      <c r="BS1688" s="24"/>
      <c r="BT1688" s="24"/>
      <c r="BU1688" s="24"/>
      <c r="BV1688" s="24"/>
      <c r="BW1688" s="24"/>
      <c r="BX1688" s="24"/>
      <c r="BY1688" s="24"/>
      <c r="BZ1688" s="24"/>
      <c r="CA1688" s="24"/>
      <c r="CB1688" s="24"/>
      <c r="CC1688" s="24"/>
      <c r="CD1688" s="24"/>
      <c r="CE1688" s="24"/>
      <c r="CF1688" s="24"/>
    </row>
    <row r="1689" spans="47:84" x14ac:dyDescent="0.15">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c r="CF1689" s="24"/>
    </row>
    <row r="1690" spans="47:84" x14ac:dyDescent="0.15">
      <c r="AU1690" s="24"/>
      <c r="AV1690" s="24"/>
      <c r="AW1690" s="24"/>
      <c r="AX1690" s="24"/>
      <c r="AY1690" s="24"/>
      <c r="AZ1690" s="24"/>
      <c r="BA1690" s="24"/>
      <c r="BB1690" s="24"/>
      <c r="BC1690" s="24"/>
      <c r="BD1690" s="24"/>
      <c r="BE1690" s="24"/>
      <c r="BF1690" s="24"/>
      <c r="BG1690" s="24"/>
      <c r="BH1690" s="24"/>
      <c r="BI1690" s="24"/>
      <c r="BJ1690" s="24"/>
      <c r="BK1690" s="24"/>
      <c r="BL1690" s="24"/>
      <c r="BM1690" s="24"/>
      <c r="BN1690" s="24"/>
      <c r="BO1690" s="24"/>
      <c r="BP1690" s="24"/>
      <c r="BQ1690" s="24"/>
      <c r="BR1690" s="24"/>
      <c r="BS1690" s="24"/>
      <c r="BT1690" s="24"/>
      <c r="BU1690" s="24"/>
      <c r="BV1690" s="24"/>
      <c r="BW1690" s="24"/>
      <c r="BX1690" s="24"/>
      <c r="BY1690" s="24"/>
      <c r="BZ1690" s="24"/>
      <c r="CA1690" s="24"/>
      <c r="CB1690" s="24"/>
      <c r="CC1690" s="24"/>
      <c r="CD1690" s="24"/>
      <c r="CE1690" s="24"/>
      <c r="CF1690" s="24"/>
    </row>
    <row r="1691" spans="47:84" x14ac:dyDescent="0.15">
      <c r="AU1691" s="24"/>
      <c r="AV1691" s="24"/>
      <c r="AW1691" s="24"/>
      <c r="AX1691" s="24"/>
      <c r="AY1691" s="24"/>
      <c r="AZ1691" s="24"/>
      <c r="BA1691" s="24"/>
      <c r="BB1691" s="24"/>
      <c r="BC1691" s="24"/>
      <c r="BD1691" s="24"/>
      <c r="BE1691" s="24"/>
      <c r="BF1691" s="24"/>
      <c r="BG1691" s="24"/>
      <c r="BH1691" s="24"/>
      <c r="BI1691" s="24"/>
      <c r="BJ1691" s="24"/>
      <c r="BK1691" s="24"/>
      <c r="BL1691" s="24"/>
      <c r="BM1691" s="24"/>
      <c r="BN1691" s="24"/>
      <c r="BO1691" s="24"/>
      <c r="BP1691" s="24"/>
      <c r="BQ1691" s="24"/>
      <c r="BR1691" s="24"/>
      <c r="BS1691" s="24"/>
      <c r="BT1691" s="24"/>
      <c r="BU1691" s="24"/>
      <c r="BV1691" s="24"/>
      <c r="BW1691" s="24"/>
      <c r="BX1691" s="24"/>
      <c r="BY1691" s="24"/>
      <c r="BZ1691" s="24"/>
      <c r="CA1691" s="24"/>
      <c r="CB1691" s="24"/>
      <c r="CC1691" s="24"/>
      <c r="CD1691" s="24"/>
      <c r="CE1691" s="24"/>
      <c r="CF1691" s="24"/>
    </row>
    <row r="1692" spans="47:84" x14ac:dyDescent="0.15">
      <c r="AU1692" s="24"/>
      <c r="AV1692" s="24"/>
      <c r="AW1692" s="24"/>
      <c r="AX1692" s="24"/>
      <c r="AY1692" s="24"/>
      <c r="AZ1692" s="24"/>
      <c r="BA1692" s="24"/>
      <c r="BB1692" s="24"/>
      <c r="BC1692" s="24"/>
      <c r="BD1692" s="24"/>
      <c r="BE1692" s="24"/>
      <c r="BF1692" s="24"/>
      <c r="BG1692" s="24"/>
      <c r="BH1692" s="24"/>
      <c r="BI1692" s="24"/>
      <c r="BJ1692" s="24"/>
      <c r="BK1692" s="24"/>
      <c r="BL1692" s="24"/>
      <c r="BM1692" s="24"/>
      <c r="BN1692" s="24"/>
      <c r="BO1692" s="24"/>
      <c r="BP1692" s="24"/>
      <c r="BQ1692" s="24"/>
      <c r="BR1692" s="24"/>
      <c r="BS1692" s="24"/>
      <c r="BT1692" s="24"/>
      <c r="BU1692" s="24"/>
      <c r="BV1692" s="24"/>
      <c r="BW1692" s="24"/>
      <c r="BX1692" s="24"/>
      <c r="BY1692" s="24"/>
      <c r="BZ1692" s="24"/>
      <c r="CA1692" s="24"/>
      <c r="CB1692" s="24"/>
      <c r="CC1692" s="24"/>
      <c r="CD1692" s="24"/>
      <c r="CE1692" s="24"/>
      <c r="CF1692" s="24"/>
    </row>
    <row r="1693" spans="47:84" x14ac:dyDescent="0.15">
      <c r="AU1693" s="24"/>
      <c r="AV1693" s="24"/>
      <c r="AW1693" s="24"/>
      <c r="AX1693" s="24"/>
      <c r="AY1693" s="24"/>
      <c r="AZ1693" s="24"/>
      <c r="BA1693" s="24"/>
      <c r="BB1693" s="24"/>
      <c r="BC1693" s="24"/>
      <c r="BD1693" s="24"/>
      <c r="BE1693" s="24"/>
      <c r="BF1693" s="24"/>
      <c r="BG1693" s="24"/>
      <c r="BH1693" s="24"/>
      <c r="BI1693" s="24"/>
      <c r="BJ1693" s="24"/>
      <c r="BK1693" s="24"/>
      <c r="BL1693" s="24"/>
      <c r="BM1693" s="24"/>
      <c r="BN1693" s="24"/>
      <c r="BO1693" s="24"/>
      <c r="BP1693" s="24"/>
      <c r="BQ1693" s="24"/>
      <c r="BR1693" s="24"/>
      <c r="BS1693" s="24"/>
      <c r="BT1693" s="24"/>
      <c r="BU1693" s="24"/>
      <c r="BV1693" s="24"/>
      <c r="BW1693" s="24"/>
      <c r="BX1693" s="24"/>
      <c r="BY1693" s="24"/>
      <c r="BZ1693" s="24"/>
      <c r="CA1693" s="24"/>
      <c r="CB1693" s="24"/>
      <c r="CC1693" s="24"/>
      <c r="CD1693" s="24"/>
      <c r="CE1693" s="24"/>
      <c r="CF1693" s="24"/>
    </row>
    <row r="1694" spans="47:84" x14ac:dyDescent="0.15">
      <c r="AU1694" s="24"/>
      <c r="AV1694" s="24"/>
      <c r="AW1694" s="24"/>
      <c r="AX1694" s="24"/>
      <c r="AY1694" s="24"/>
      <c r="AZ1694" s="24"/>
      <c r="BA1694" s="24"/>
      <c r="BB1694" s="24"/>
      <c r="BC1694" s="24"/>
      <c r="BD1694" s="24"/>
      <c r="BE1694" s="24"/>
      <c r="BF1694" s="24"/>
      <c r="BG1694" s="24"/>
      <c r="BH1694" s="24"/>
      <c r="BI1694" s="24"/>
      <c r="BJ1694" s="24"/>
      <c r="BK1694" s="24"/>
      <c r="BL1694" s="24"/>
      <c r="BM1694" s="24"/>
      <c r="BN1694" s="24"/>
      <c r="BO1694" s="24"/>
      <c r="BP1694" s="24"/>
      <c r="BQ1694" s="24"/>
      <c r="BR1694" s="24"/>
      <c r="BS1694" s="24"/>
      <c r="BT1694" s="24"/>
      <c r="BU1694" s="24"/>
      <c r="BV1694" s="24"/>
      <c r="BW1694" s="24"/>
      <c r="BX1694" s="24"/>
      <c r="BY1694" s="24"/>
      <c r="BZ1694" s="24"/>
      <c r="CA1694" s="24"/>
      <c r="CB1694" s="24"/>
      <c r="CC1694" s="24"/>
      <c r="CD1694" s="24"/>
      <c r="CE1694" s="24"/>
      <c r="CF1694" s="24"/>
    </row>
    <row r="1695" spans="47:84" x14ac:dyDescent="0.15">
      <c r="AU1695" s="24"/>
      <c r="AV1695" s="24"/>
      <c r="AW1695" s="24"/>
      <c r="AX1695" s="24"/>
      <c r="AY1695" s="24"/>
      <c r="AZ1695" s="24"/>
      <c r="BA1695" s="24"/>
      <c r="BB1695" s="24"/>
      <c r="BC1695" s="24"/>
      <c r="BD1695" s="24"/>
      <c r="BE1695" s="24"/>
      <c r="BF1695" s="24"/>
      <c r="BG1695" s="24"/>
      <c r="BH1695" s="24"/>
      <c r="BI1695" s="24"/>
      <c r="BJ1695" s="24"/>
      <c r="BK1695" s="24"/>
      <c r="BL1695" s="24"/>
      <c r="BM1695" s="24"/>
      <c r="BN1695" s="24"/>
      <c r="BO1695" s="24"/>
      <c r="BP1695" s="24"/>
      <c r="BQ1695" s="24"/>
      <c r="BR1695" s="24"/>
      <c r="BS1695" s="24"/>
      <c r="BT1695" s="24"/>
      <c r="BU1695" s="24"/>
      <c r="BV1695" s="24"/>
      <c r="BW1695" s="24"/>
      <c r="BX1695" s="24"/>
      <c r="BY1695" s="24"/>
      <c r="BZ1695" s="24"/>
      <c r="CA1695" s="24"/>
      <c r="CB1695" s="24"/>
      <c r="CC1695" s="24"/>
      <c r="CD1695" s="24"/>
      <c r="CE1695" s="24"/>
      <c r="CF1695" s="24"/>
    </row>
    <row r="1696" spans="47:84" x14ac:dyDescent="0.15">
      <c r="AU1696" s="24"/>
      <c r="AV1696" s="24"/>
      <c r="AW1696" s="24"/>
      <c r="AX1696" s="24"/>
      <c r="AY1696" s="24"/>
      <c r="AZ1696" s="24"/>
      <c r="BA1696" s="24"/>
      <c r="BB1696" s="24"/>
      <c r="BC1696" s="24"/>
      <c r="BD1696" s="24"/>
      <c r="BE1696" s="24"/>
      <c r="BF1696" s="24"/>
      <c r="BG1696" s="24"/>
      <c r="BH1696" s="24"/>
      <c r="BI1696" s="24"/>
      <c r="BJ1696" s="24"/>
      <c r="BK1696" s="24"/>
      <c r="BL1696" s="24"/>
      <c r="BM1696" s="24"/>
      <c r="BN1696" s="24"/>
      <c r="BO1696" s="24"/>
      <c r="BP1696" s="24"/>
      <c r="BQ1696" s="24"/>
      <c r="BR1696" s="24"/>
      <c r="BS1696" s="24"/>
      <c r="BT1696" s="24"/>
      <c r="BU1696" s="24"/>
      <c r="BV1696" s="24"/>
      <c r="BW1696" s="24"/>
      <c r="BX1696" s="24"/>
      <c r="BY1696" s="24"/>
      <c r="BZ1696" s="24"/>
      <c r="CA1696" s="24"/>
      <c r="CB1696" s="24"/>
      <c r="CC1696" s="24"/>
      <c r="CD1696" s="24"/>
      <c r="CE1696" s="24"/>
      <c r="CF1696" s="24"/>
    </row>
    <row r="1697" spans="47:84" x14ac:dyDescent="0.15">
      <c r="AU1697" s="24"/>
      <c r="AV1697" s="24"/>
      <c r="AW1697" s="24"/>
      <c r="AX1697" s="24"/>
      <c r="AY1697" s="24"/>
      <c r="AZ1697" s="24"/>
      <c r="BA1697" s="24"/>
      <c r="BB1697" s="24"/>
      <c r="BC1697" s="24"/>
      <c r="BD1697" s="24"/>
      <c r="BE1697" s="24"/>
      <c r="BF1697" s="24"/>
      <c r="BG1697" s="24"/>
      <c r="BH1697" s="24"/>
      <c r="BI1697" s="24"/>
      <c r="BJ1697" s="24"/>
      <c r="BK1697" s="24"/>
      <c r="BL1697" s="24"/>
      <c r="BM1697" s="24"/>
      <c r="BN1697" s="24"/>
      <c r="BO1697" s="24"/>
      <c r="BP1697" s="24"/>
      <c r="BQ1697" s="24"/>
      <c r="BR1697" s="24"/>
      <c r="BS1697" s="24"/>
      <c r="BT1697" s="24"/>
      <c r="BU1697" s="24"/>
      <c r="BV1697" s="24"/>
      <c r="BW1697" s="24"/>
      <c r="BX1697" s="24"/>
      <c r="BY1697" s="24"/>
      <c r="BZ1697" s="24"/>
      <c r="CA1697" s="24"/>
      <c r="CB1697" s="24"/>
      <c r="CC1697" s="24"/>
      <c r="CD1697" s="24"/>
      <c r="CE1697" s="24"/>
      <c r="CF1697" s="24"/>
    </row>
    <row r="1698" spans="47:84" x14ac:dyDescent="0.15">
      <c r="AU1698" s="24"/>
      <c r="AV1698" s="24"/>
      <c r="AW1698" s="24"/>
      <c r="AX1698" s="24"/>
      <c r="AY1698" s="24"/>
      <c r="AZ1698" s="24"/>
      <c r="BA1698" s="24"/>
      <c r="BB1698" s="24"/>
      <c r="BC1698" s="24"/>
      <c r="BD1698" s="24"/>
      <c r="BE1698" s="24"/>
      <c r="BF1698" s="24"/>
      <c r="BG1698" s="24"/>
      <c r="BH1698" s="24"/>
      <c r="BI1698" s="24"/>
      <c r="BJ1698" s="24"/>
      <c r="BK1698" s="24"/>
      <c r="BL1698" s="24"/>
      <c r="BM1698" s="24"/>
      <c r="BN1698" s="24"/>
      <c r="BO1698" s="24"/>
      <c r="BP1698" s="24"/>
      <c r="BQ1698" s="24"/>
      <c r="BR1698" s="24"/>
      <c r="BS1698" s="24"/>
      <c r="BT1698" s="24"/>
      <c r="BU1698" s="24"/>
      <c r="BV1698" s="24"/>
      <c r="BW1698" s="24"/>
      <c r="BX1698" s="24"/>
      <c r="BY1698" s="24"/>
      <c r="BZ1698" s="24"/>
      <c r="CA1698" s="24"/>
      <c r="CB1698" s="24"/>
      <c r="CC1698" s="24"/>
      <c r="CD1698" s="24"/>
      <c r="CE1698" s="24"/>
      <c r="CF1698" s="24"/>
    </row>
    <row r="1699" spans="47:84" x14ac:dyDescent="0.15">
      <c r="AU1699" s="24"/>
      <c r="AV1699" s="24"/>
      <c r="AW1699" s="24"/>
      <c r="AX1699" s="24"/>
      <c r="AY1699" s="24"/>
      <c r="AZ1699" s="24"/>
      <c r="BA1699" s="24"/>
      <c r="BB1699" s="24"/>
      <c r="BC1699" s="24"/>
      <c r="BD1699" s="24"/>
      <c r="BE1699" s="24"/>
      <c r="BF1699" s="24"/>
      <c r="BG1699" s="24"/>
      <c r="BH1699" s="24"/>
      <c r="BI1699" s="24"/>
      <c r="BJ1699" s="24"/>
      <c r="BK1699" s="24"/>
      <c r="BL1699" s="24"/>
      <c r="BM1699" s="24"/>
      <c r="BN1699" s="24"/>
      <c r="BO1699" s="24"/>
      <c r="BP1699" s="24"/>
      <c r="BQ1699" s="24"/>
      <c r="BR1699" s="24"/>
      <c r="BS1699" s="24"/>
      <c r="BT1699" s="24"/>
      <c r="BU1699" s="24"/>
      <c r="BV1699" s="24"/>
      <c r="BW1699" s="24"/>
      <c r="BX1699" s="24"/>
      <c r="BY1699" s="24"/>
      <c r="BZ1699" s="24"/>
      <c r="CA1699" s="24"/>
      <c r="CB1699" s="24"/>
      <c r="CC1699" s="24"/>
      <c r="CD1699" s="24"/>
      <c r="CE1699" s="24"/>
      <c r="CF1699" s="24"/>
    </row>
    <row r="1700" spans="47:84" x14ac:dyDescent="0.15">
      <c r="AU1700" s="24"/>
      <c r="AV1700" s="24"/>
      <c r="AW1700" s="24"/>
      <c r="AX1700" s="24"/>
      <c r="AY1700" s="24"/>
      <c r="AZ1700" s="24"/>
      <c r="BA1700" s="24"/>
      <c r="BB1700" s="24"/>
      <c r="BC1700" s="24"/>
      <c r="BD1700" s="24"/>
      <c r="BE1700" s="24"/>
      <c r="BF1700" s="24"/>
      <c r="BG1700" s="24"/>
      <c r="BH1700" s="24"/>
      <c r="BI1700" s="24"/>
      <c r="BJ1700" s="24"/>
      <c r="BK1700" s="24"/>
      <c r="BL1700" s="24"/>
      <c r="BM1700" s="24"/>
      <c r="BN1700" s="24"/>
      <c r="BO1700" s="24"/>
      <c r="BP1700" s="24"/>
      <c r="BQ1700" s="24"/>
      <c r="BR1700" s="24"/>
      <c r="BS1700" s="24"/>
      <c r="BT1700" s="24"/>
      <c r="BU1700" s="24"/>
      <c r="BV1700" s="24"/>
      <c r="BW1700" s="24"/>
      <c r="BX1700" s="24"/>
      <c r="BY1700" s="24"/>
      <c r="BZ1700" s="24"/>
      <c r="CA1700" s="24"/>
      <c r="CB1700" s="24"/>
      <c r="CC1700" s="24"/>
      <c r="CD1700" s="24"/>
      <c r="CE1700" s="24"/>
      <c r="CF1700" s="24"/>
    </row>
    <row r="1701" spans="47:84" x14ac:dyDescent="0.15">
      <c r="AU1701" s="24"/>
      <c r="AV1701" s="24"/>
      <c r="AW1701" s="24"/>
      <c r="AX1701" s="24"/>
      <c r="AY1701" s="24"/>
      <c r="AZ1701" s="24"/>
      <c r="BA1701" s="24"/>
      <c r="BB1701" s="24"/>
      <c r="BC1701" s="24"/>
      <c r="BD1701" s="24"/>
      <c r="BE1701" s="24"/>
      <c r="BF1701" s="24"/>
      <c r="BG1701" s="24"/>
      <c r="BH1701" s="24"/>
      <c r="BI1701" s="24"/>
      <c r="BJ1701" s="24"/>
      <c r="BK1701" s="24"/>
      <c r="BL1701" s="24"/>
      <c r="BM1701" s="24"/>
      <c r="BN1701" s="24"/>
      <c r="BO1701" s="24"/>
      <c r="BP1701" s="24"/>
      <c r="BQ1701" s="24"/>
      <c r="BR1701" s="24"/>
      <c r="BS1701" s="24"/>
      <c r="BT1701" s="24"/>
      <c r="BU1701" s="24"/>
      <c r="BV1701" s="24"/>
      <c r="BW1701" s="24"/>
      <c r="BX1701" s="24"/>
      <c r="BY1701" s="24"/>
      <c r="BZ1701" s="24"/>
      <c r="CA1701" s="24"/>
      <c r="CB1701" s="24"/>
      <c r="CC1701" s="24"/>
      <c r="CD1701" s="24"/>
      <c r="CE1701" s="24"/>
      <c r="CF1701" s="24"/>
    </row>
    <row r="1702" spans="47:84" x14ac:dyDescent="0.15">
      <c r="AU1702" s="24"/>
      <c r="AV1702" s="24"/>
      <c r="AW1702" s="24"/>
      <c r="AX1702" s="24"/>
      <c r="AY1702" s="24"/>
      <c r="AZ1702" s="24"/>
      <c r="BA1702" s="24"/>
      <c r="BB1702" s="24"/>
      <c r="BC1702" s="24"/>
      <c r="BD1702" s="24"/>
      <c r="BE1702" s="24"/>
      <c r="BF1702" s="24"/>
      <c r="BG1702" s="24"/>
      <c r="BH1702" s="24"/>
      <c r="BI1702" s="24"/>
      <c r="BJ1702" s="24"/>
      <c r="BK1702" s="24"/>
      <c r="BL1702" s="24"/>
      <c r="BM1702" s="24"/>
      <c r="BN1702" s="24"/>
      <c r="BO1702" s="24"/>
      <c r="BP1702" s="24"/>
      <c r="BQ1702" s="24"/>
      <c r="BR1702" s="24"/>
      <c r="BS1702" s="24"/>
      <c r="BT1702" s="24"/>
      <c r="BU1702" s="24"/>
      <c r="BV1702" s="24"/>
      <c r="BW1702" s="24"/>
      <c r="BX1702" s="24"/>
      <c r="BY1702" s="24"/>
      <c r="BZ1702" s="24"/>
      <c r="CA1702" s="24"/>
      <c r="CB1702" s="24"/>
      <c r="CC1702" s="24"/>
      <c r="CD1702" s="24"/>
      <c r="CE1702" s="24"/>
      <c r="CF1702" s="24"/>
    </row>
    <row r="1703" spans="47:84" x14ac:dyDescent="0.15">
      <c r="AU1703" s="24"/>
      <c r="AV1703" s="24"/>
      <c r="AW1703" s="24"/>
      <c r="AX1703" s="24"/>
      <c r="AY1703" s="24"/>
      <c r="AZ1703" s="24"/>
      <c r="BA1703" s="24"/>
      <c r="BB1703" s="24"/>
      <c r="BC1703" s="24"/>
      <c r="BD1703" s="24"/>
      <c r="BE1703" s="24"/>
      <c r="BF1703" s="24"/>
      <c r="BG1703" s="24"/>
      <c r="BH1703" s="24"/>
      <c r="BI1703" s="24"/>
      <c r="BJ1703" s="24"/>
      <c r="BK1703" s="24"/>
      <c r="BL1703" s="24"/>
      <c r="BM1703" s="24"/>
      <c r="BN1703" s="24"/>
      <c r="BO1703" s="24"/>
      <c r="BP1703" s="24"/>
      <c r="BQ1703" s="24"/>
      <c r="BR1703" s="24"/>
      <c r="BS1703" s="24"/>
      <c r="BT1703" s="24"/>
      <c r="BU1703" s="24"/>
      <c r="BV1703" s="24"/>
      <c r="BW1703" s="24"/>
      <c r="BX1703" s="24"/>
      <c r="BY1703" s="24"/>
      <c r="BZ1703" s="24"/>
      <c r="CA1703" s="24"/>
      <c r="CB1703" s="24"/>
      <c r="CC1703" s="24"/>
      <c r="CD1703" s="24"/>
      <c r="CE1703" s="24"/>
      <c r="CF1703" s="24"/>
    </row>
    <row r="1704" spans="47:84" x14ac:dyDescent="0.15">
      <c r="AU1704" s="24"/>
      <c r="AV1704" s="24"/>
      <c r="AW1704" s="24"/>
      <c r="AX1704" s="24"/>
      <c r="AY1704" s="24"/>
      <c r="AZ1704" s="24"/>
      <c r="BA1704" s="24"/>
      <c r="BB1704" s="24"/>
      <c r="BC1704" s="24"/>
      <c r="BD1704" s="24"/>
      <c r="BE1704" s="24"/>
      <c r="BF1704" s="24"/>
      <c r="BG1704" s="24"/>
      <c r="BH1704" s="24"/>
      <c r="BI1704" s="24"/>
      <c r="BJ1704" s="24"/>
      <c r="BK1704" s="24"/>
      <c r="BL1704" s="24"/>
      <c r="BM1704" s="24"/>
      <c r="BN1704" s="24"/>
      <c r="BO1704" s="24"/>
      <c r="BP1704" s="24"/>
      <c r="BQ1704" s="24"/>
      <c r="BR1704" s="24"/>
      <c r="BS1704" s="24"/>
      <c r="BT1704" s="24"/>
      <c r="BU1704" s="24"/>
      <c r="BV1704" s="24"/>
      <c r="BW1704" s="24"/>
      <c r="BX1704" s="24"/>
      <c r="BY1704" s="24"/>
      <c r="BZ1704" s="24"/>
      <c r="CA1704" s="24"/>
      <c r="CB1704" s="24"/>
      <c r="CC1704" s="24"/>
      <c r="CD1704" s="24"/>
      <c r="CE1704" s="24"/>
      <c r="CF1704" s="24"/>
    </row>
    <row r="1705" spans="47:84" x14ac:dyDescent="0.15">
      <c r="AU1705" s="24"/>
      <c r="AV1705" s="24"/>
      <c r="AW1705" s="24"/>
      <c r="AX1705" s="24"/>
      <c r="AY1705" s="24"/>
      <c r="AZ1705" s="24"/>
      <c r="BA1705" s="24"/>
      <c r="BB1705" s="24"/>
      <c r="BC1705" s="24"/>
      <c r="BD1705" s="24"/>
      <c r="BE1705" s="24"/>
      <c r="BF1705" s="24"/>
      <c r="BG1705" s="24"/>
      <c r="BH1705" s="24"/>
      <c r="BI1705" s="24"/>
      <c r="BJ1705" s="24"/>
      <c r="BK1705" s="24"/>
      <c r="BL1705" s="24"/>
      <c r="BM1705" s="24"/>
      <c r="BN1705" s="24"/>
      <c r="BO1705" s="24"/>
      <c r="BP1705" s="24"/>
      <c r="BQ1705" s="24"/>
      <c r="BR1705" s="24"/>
      <c r="BS1705" s="24"/>
      <c r="BT1705" s="24"/>
      <c r="BU1705" s="24"/>
      <c r="BV1705" s="24"/>
      <c r="BW1705" s="24"/>
      <c r="BX1705" s="24"/>
      <c r="BY1705" s="24"/>
      <c r="BZ1705" s="24"/>
      <c r="CA1705" s="24"/>
      <c r="CB1705" s="24"/>
      <c r="CC1705" s="24"/>
      <c r="CD1705" s="24"/>
      <c r="CE1705" s="24"/>
      <c r="CF1705" s="24"/>
    </row>
    <row r="1706" spans="47:84" x14ac:dyDescent="0.15">
      <c r="AU1706" s="24"/>
      <c r="AV1706" s="24"/>
      <c r="AW1706" s="24"/>
      <c r="AX1706" s="24"/>
      <c r="AY1706" s="24"/>
      <c r="AZ1706" s="24"/>
      <c r="BA1706" s="24"/>
      <c r="BB1706" s="24"/>
      <c r="BC1706" s="24"/>
      <c r="BD1706" s="24"/>
      <c r="BE1706" s="24"/>
      <c r="BF1706" s="24"/>
      <c r="BG1706" s="24"/>
      <c r="BH1706" s="24"/>
      <c r="BI1706" s="24"/>
      <c r="BJ1706" s="24"/>
      <c r="BK1706" s="24"/>
      <c r="BL1706" s="24"/>
      <c r="BM1706" s="24"/>
      <c r="BN1706" s="24"/>
      <c r="BO1706" s="24"/>
      <c r="BP1706" s="24"/>
      <c r="BQ1706" s="24"/>
      <c r="BR1706" s="24"/>
      <c r="BS1706" s="24"/>
      <c r="BT1706" s="24"/>
      <c r="BU1706" s="24"/>
      <c r="BV1706" s="24"/>
      <c r="BW1706" s="24"/>
      <c r="BX1706" s="24"/>
      <c r="BY1706" s="24"/>
      <c r="BZ1706" s="24"/>
      <c r="CA1706" s="24"/>
      <c r="CB1706" s="24"/>
      <c r="CC1706" s="24"/>
      <c r="CD1706" s="24"/>
      <c r="CE1706" s="24"/>
      <c r="CF1706" s="24"/>
    </row>
    <row r="1707" spans="47:84" x14ac:dyDescent="0.15">
      <c r="AU1707" s="24"/>
      <c r="AV1707" s="24"/>
      <c r="AW1707" s="24"/>
      <c r="AX1707" s="24"/>
      <c r="AY1707" s="24"/>
      <c r="AZ1707" s="24"/>
      <c r="BA1707" s="24"/>
      <c r="BB1707" s="24"/>
      <c r="BC1707" s="24"/>
      <c r="BD1707" s="24"/>
      <c r="BE1707" s="24"/>
      <c r="BF1707" s="24"/>
      <c r="BG1707" s="24"/>
      <c r="BH1707" s="24"/>
      <c r="BI1707" s="24"/>
      <c r="BJ1707" s="24"/>
      <c r="BK1707" s="24"/>
      <c r="BL1707" s="24"/>
      <c r="BM1707" s="24"/>
      <c r="BN1707" s="24"/>
      <c r="BO1707" s="24"/>
      <c r="BP1707" s="24"/>
      <c r="BQ1707" s="24"/>
      <c r="BR1707" s="24"/>
      <c r="BS1707" s="24"/>
      <c r="BT1707" s="24"/>
      <c r="BU1707" s="24"/>
      <c r="BV1707" s="24"/>
      <c r="BW1707" s="24"/>
      <c r="BX1707" s="24"/>
      <c r="BY1707" s="24"/>
      <c r="BZ1707" s="24"/>
      <c r="CA1707" s="24"/>
      <c r="CB1707" s="24"/>
      <c r="CC1707" s="24"/>
      <c r="CD1707" s="24"/>
      <c r="CE1707" s="24"/>
      <c r="CF1707" s="24"/>
    </row>
    <row r="1708" spans="47:84" x14ac:dyDescent="0.15">
      <c r="AU1708" s="24"/>
      <c r="AV1708" s="24"/>
      <c r="AW1708" s="24"/>
      <c r="AX1708" s="24"/>
      <c r="AY1708" s="24"/>
      <c r="AZ1708" s="24"/>
      <c r="BA1708" s="24"/>
      <c r="BB1708" s="24"/>
      <c r="BC1708" s="24"/>
      <c r="BD1708" s="24"/>
      <c r="BE1708" s="24"/>
      <c r="BF1708" s="24"/>
      <c r="BG1708" s="24"/>
      <c r="BH1708" s="24"/>
      <c r="BI1708" s="24"/>
      <c r="BJ1708" s="24"/>
      <c r="BK1708" s="24"/>
      <c r="BL1708" s="24"/>
      <c r="BM1708" s="24"/>
      <c r="BN1708" s="24"/>
      <c r="BO1708" s="24"/>
      <c r="BP1708" s="24"/>
      <c r="BQ1708" s="24"/>
      <c r="BR1708" s="24"/>
      <c r="BS1708" s="24"/>
      <c r="BT1708" s="24"/>
      <c r="BU1708" s="24"/>
      <c r="BV1708" s="24"/>
      <c r="BW1708" s="24"/>
      <c r="BX1708" s="24"/>
      <c r="BY1708" s="24"/>
      <c r="BZ1708" s="24"/>
      <c r="CA1708" s="24"/>
      <c r="CB1708" s="24"/>
      <c r="CC1708" s="24"/>
      <c r="CD1708" s="24"/>
      <c r="CE1708" s="24"/>
      <c r="CF1708" s="24"/>
    </row>
    <row r="1709" spans="47:84" x14ac:dyDescent="0.15">
      <c r="AU1709" s="24"/>
      <c r="AV1709" s="24"/>
      <c r="AW1709" s="24"/>
      <c r="AX1709" s="24"/>
      <c r="AY1709" s="24"/>
      <c r="AZ1709" s="24"/>
      <c r="BA1709" s="24"/>
      <c r="BB1709" s="24"/>
      <c r="BC1709" s="24"/>
      <c r="BD1709" s="24"/>
      <c r="BE1709" s="24"/>
      <c r="BF1709" s="24"/>
      <c r="BG1709" s="24"/>
      <c r="BH1709" s="24"/>
      <c r="BI1709" s="24"/>
      <c r="BJ1709" s="24"/>
      <c r="BK1709" s="24"/>
      <c r="BL1709" s="24"/>
      <c r="BM1709" s="24"/>
      <c r="BN1709" s="24"/>
      <c r="BO1709" s="24"/>
      <c r="BP1709" s="24"/>
      <c r="BQ1709" s="24"/>
      <c r="BR1709" s="24"/>
      <c r="BS1709" s="24"/>
      <c r="BT1709" s="24"/>
      <c r="BU1709" s="24"/>
      <c r="BV1709" s="24"/>
      <c r="BW1709" s="24"/>
      <c r="BX1709" s="24"/>
      <c r="BY1709" s="24"/>
      <c r="BZ1709" s="24"/>
      <c r="CA1709" s="24"/>
      <c r="CB1709" s="24"/>
      <c r="CC1709" s="24"/>
      <c r="CD1709" s="24"/>
      <c r="CE1709" s="24"/>
      <c r="CF1709" s="24"/>
    </row>
    <row r="1710" spans="47:84" x14ac:dyDescent="0.15">
      <c r="AU1710" s="24"/>
      <c r="AV1710" s="24"/>
      <c r="AW1710" s="24"/>
      <c r="AX1710" s="24"/>
      <c r="AY1710" s="24"/>
      <c r="AZ1710" s="24"/>
      <c r="BA1710" s="24"/>
      <c r="BB1710" s="24"/>
      <c r="BC1710" s="24"/>
      <c r="BD1710" s="24"/>
      <c r="BE1710" s="24"/>
      <c r="BF1710" s="24"/>
      <c r="BG1710" s="24"/>
      <c r="BH1710" s="24"/>
      <c r="BI1710" s="24"/>
      <c r="BJ1710" s="24"/>
      <c r="BK1710" s="24"/>
      <c r="BL1710" s="24"/>
      <c r="BM1710" s="24"/>
      <c r="BN1710" s="24"/>
      <c r="BO1710" s="24"/>
      <c r="BP1710" s="24"/>
      <c r="BQ1710" s="24"/>
      <c r="BR1710" s="24"/>
      <c r="BS1710" s="24"/>
      <c r="BT1710" s="24"/>
      <c r="BU1710" s="24"/>
      <c r="BV1710" s="24"/>
      <c r="BW1710" s="24"/>
      <c r="BX1710" s="24"/>
      <c r="BY1710" s="24"/>
      <c r="BZ1710" s="24"/>
      <c r="CA1710" s="24"/>
      <c r="CB1710" s="24"/>
      <c r="CC1710" s="24"/>
      <c r="CD1710" s="24"/>
      <c r="CE1710" s="24"/>
      <c r="CF1710" s="24"/>
    </row>
    <row r="1711" spans="47:84" x14ac:dyDescent="0.15">
      <c r="AU1711" s="24"/>
      <c r="AV1711" s="24"/>
      <c r="AW1711" s="24"/>
      <c r="AX1711" s="24"/>
      <c r="AY1711" s="24"/>
      <c r="AZ1711" s="24"/>
      <c r="BA1711" s="24"/>
      <c r="BB1711" s="24"/>
      <c r="BC1711" s="24"/>
      <c r="BD1711" s="24"/>
      <c r="BE1711" s="24"/>
      <c r="BF1711" s="24"/>
      <c r="BG1711" s="24"/>
      <c r="BH1711" s="24"/>
      <c r="BI1711" s="24"/>
      <c r="BJ1711" s="24"/>
      <c r="BK1711" s="24"/>
      <c r="BL1711" s="24"/>
      <c r="BM1711" s="24"/>
      <c r="BN1711" s="24"/>
      <c r="BO1711" s="24"/>
      <c r="BP1711" s="24"/>
      <c r="BQ1711" s="24"/>
      <c r="BR1711" s="24"/>
      <c r="BS1711" s="24"/>
      <c r="BT1711" s="24"/>
      <c r="BU1711" s="24"/>
      <c r="BV1711" s="24"/>
      <c r="BW1711" s="24"/>
      <c r="BX1711" s="24"/>
      <c r="BY1711" s="24"/>
      <c r="BZ1711" s="24"/>
      <c r="CA1711" s="24"/>
      <c r="CB1711" s="24"/>
      <c r="CC1711" s="24"/>
      <c r="CD1711" s="24"/>
      <c r="CE1711" s="24"/>
      <c r="CF1711" s="24"/>
    </row>
    <row r="1712" spans="47:84" x14ac:dyDescent="0.15">
      <c r="AU1712" s="24"/>
      <c r="AV1712" s="24"/>
      <c r="AW1712" s="24"/>
      <c r="AX1712" s="24"/>
      <c r="AY1712" s="24"/>
      <c r="AZ1712" s="24"/>
      <c r="BA1712" s="24"/>
      <c r="BB1712" s="24"/>
      <c r="BC1712" s="24"/>
      <c r="BD1712" s="24"/>
      <c r="BE1712" s="24"/>
      <c r="BF1712" s="24"/>
      <c r="BG1712" s="24"/>
      <c r="BH1712" s="24"/>
      <c r="BI1712" s="24"/>
      <c r="BJ1712" s="24"/>
      <c r="BK1712" s="24"/>
      <c r="BL1712" s="24"/>
      <c r="BM1712" s="24"/>
      <c r="BN1712" s="24"/>
      <c r="BO1712" s="24"/>
      <c r="BP1712" s="24"/>
      <c r="BQ1712" s="24"/>
      <c r="BR1712" s="24"/>
      <c r="BS1712" s="24"/>
      <c r="BT1712" s="24"/>
      <c r="BU1712" s="24"/>
      <c r="BV1712" s="24"/>
      <c r="BW1712" s="24"/>
      <c r="BX1712" s="24"/>
      <c r="BY1712" s="24"/>
      <c r="BZ1712" s="24"/>
      <c r="CA1712" s="24"/>
      <c r="CB1712" s="24"/>
      <c r="CC1712" s="24"/>
      <c r="CD1712" s="24"/>
      <c r="CE1712" s="24"/>
      <c r="CF1712" s="24"/>
    </row>
    <row r="1713" spans="47:84" x14ac:dyDescent="0.15">
      <c r="AU1713" s="24"/>
      <c r="AV1713" s="24"/>
      <c r="AW1713" s="24"/>
      <c r="AX1713" s="24"/>
      <c r="AY1713" s="24"/>
      <c r="AZ1713" s="24"/>
      <c r="BA1713" s="24"/>
      <c r="BB1713" s="24"/>
      <c r="BC1713" s="24"/>
      <c r="BD1713" s="24"/>
      <c r="BE1713" s="24"/>
      <c r="BF1713" s="24"/>
      <c r="BG1713" s="24"/>
      <c r="BH1713" s="24"/>
      <c r="BI1713" s="24"/>
      <c r="BJ1713" s="24"/>
      <c r="BK1713" s="24"/>
      <c r="BL1713" s="24"/>
      <c r="BM1713" s="24"/>
      <c r="BN1713" s="24"/>
      <c r="BO1713" s="24"/>
      <c r="BP1713" s="24"/>
      <c r="BQ1713" s="24"/>
      <c r="BR1713" s="24"/>
      <c r="BS1713" s="24"/>
      <c r="BT1713" s="24"/>
      <c r="BU1713" s="24"/>
      <c r="BV1713" s="24"/>
      <c r="BW1713" s="24"/>
      <c r="BX1713" s="24"/>
      <c r="BY1713" s="24"/>
      <c r="BZ1713" s="24"/>
      <c r="CA1713" s="24"/>
      <c r="CB1713" s="24"/>
      <c r="CC1713" s="24"/>
      <c r="CD1713" s="24"/>
      <c r="CE1713" s="24"/>
      <c r="CF1713" s="24"/>
    </row>
    <row r="1714" spans="47:84" x14ac:dyDescent="0.15">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c r="CF1714" s="24"/>
    </row>
    <row r="1715" spans="47:84" x14ac:dyDescent="0.15">
      <c r="AU1715" s="24"/>
      <c r="AV1715" s="24"/>
      <c r="AW1715" s="24"/>
      <c r="AX1715" s="24"/>
      <c r="AY1715" s="24"/>
      <c r="AZ1715" s="24"/>
      <c r="BA1715" s="24"/>
      <c r="BB1715" s="24"/>
      <c r="BC1715" s="24"/>
      <c r="BD1715" s="24"/>
      <c r="BE1715" s="24"/>
      <c r="BF1715" s="24"/>
      <c r="BG1715" s="24"/>
      <c r="BH1715" s="24"/>
      <c r="BI1715" s="24"/>
      <c r="BJ1715" s="24"/>
      <c r="BK1715" s="24"/>
      <c r="BL1715" s="24"/>
      <c r="BM1715" s="24"/>
      <c r="BN1715" s="24"/>
      <c r="BO1715" s="24"/>
      <c r="BP1715" s="24"/>
      <c r="BQ1715" s="24"/>
      <c r="BR1715" s="24"/>
      <c r="BS1715" s="24"/>
      <c r="BT1715" s="24"/>
      <c r="BU1715" s="24"/>
      <c r="BV1715" s="24"/>
      <c r="BW1715" s="24"/>
      <c r="BX1715" s="24"/>
      <c r="BY1715" s="24"/>
      <c r="BZ1715" s="24"/>
      <c r="CA1715" s="24"/>
      <c r="CB1715" s="24"/>
      <c r="CC1715" s="24"/>
      <c r="CD1715" s="24"/>
      <c r="CE1715" s="24"/>
      <c r="CF1715" s="24"/>
    </row>
    <row r="1716" spans="47:84" x14ac:dyDescent="0.15">
      <c r="AU1716" s="24"/>
      <c r="AV1716" s="24"/>
      <c r="AW1716" s="24"/>
      <c r="AX1716" s="24"/>
      <c r="AY1716" s="24"/>
      <c r="AZ1716" s="24"/>
      <c r="BA1716" s="24"/>
      <c r="BB1716" s="24"/>
      <c r="BC1716" s="24"/>
      <c r="BD1716" s="24"/>
      <c r="BE1716" s="24"/>
      <c r="BF1716" s="24"/>
      <c r="BG1716" s="24"/>
      <c r="BH1716" s="24"/>
      <c r="BI1716" s="24"/>
      <c r="BJ1716" s="24"/>
      <c r="BK1716" s="24"/>
      <c r="BL1716" s="24"/>
      <c r="BM1716" s="24"/>
      <c r="BN1716" s="24"/>
      <c r="BO1716" s="24"/>
      <c r="BP1716" s="24"/>
      <c r="BQ1716" s="24"/>
      <c r="BR1716" s="24"/>
      <c r="BS1716" s="24"/>
      <c r="BT1716" s="24"/>
      <c r="BU1716" s="24"/>
      <c r="BV1716" s="24"/>
      <c r="BW1716" s="24"/>
      <c r="BX1716" s="24"/>
      <c r="BY1716" s="24"/>
      <c r="BZ1716" s="24"/>
      <c r="CA1716" s="24"/>
      <c r="CB1716" s="24"/>
      <c r="CC1716" s="24"/>
      <c r="CD1716" s="24"/>
      <c r="CE1716" s="24"/>
      <c r="CF1716" s="24"/>
    </row>
    <row r="1717" spans="47:84" x14ac:dyDescent="0.15">
      <c r="AU1717" s="24"/>
      <c r="AV1717" s="24"/>
      <c r="AW1717" s="24"/>
      <c r="AX1717" s="24"/>
      <c r="AY1717" s="24"/>
      <c r="AZ1717" s="24"/>
      <c r="BA1717" s="24"/>
      <c r="BB1717" s="24"/>
      <c r="BC1717" s="24"/>
      <c r="BD1717" s="24"/>
      <c r="BE1717" s="24"/>
      <c r="BF1717" s="24"/>
      <c r="BG1717" s="24"/>
      <c r="BH1717" s="24"/>
      <c r="BI1717" s="24"/>
      <c r="BJ1717" s="24"/>
      <c r="BK1717" s="24"/>
      <c r="BL1717" s="24"/>
      <c r="BM1717" s="24"/>
      <c r="BN1717" s="24"/>
      <c r="BO1717" s="24"/>
      <c r="BP1717" s="24"/>
      <c r="BQ1717" s="24"/>
      <c r="BR1717" s="24"/>
      <c r="BS1717" s="24"/>
      <c r="BT1717" s="24"/>
      <c r="BU1717" s="24"/>
      <c r="BV1717" s="24"/>
      <c r="BW1717" s="24"/>
      <c r="BX1717" s="24"/>
      <c r="BY1717" s="24"/>
      <c r="BZ1717" s="24"/>
      <c r="CA1717" s="24"/>
      <c r="CB1717" s="24"/>
      <c r="CC1717" s="24"/>
      <c r="CD1717" s="24"/>
      <c r="CE1717" s="24"/>
      <c r="CF1717" s="24"/>
    </row>
    <row r="1718" spans="47:84" x14ac:dyDescent="0.15">
      <c r="AU1718" s="24"/>
      <c r="AV1718" s="24"/>
      <c r="AW1718" s="24"/>
      <c r="AX1718" s="24"/>
      <c r="AY1718" s="24"/>
      <c r="AZ1718" s="24"/>
      <c r="BA1718" s="24"/>
      <c r="BB1718" s="24"/>
      <c r="BC1718" s="24"/>
      <c r="BD1718" s="24"/>
      <c r="BE1718" s="24"/>
      <c r="BF1718" s="24"/>
      <c r="BG1718" s="24"/>
      <c r="BH1718" s="24"/>
      <c r="BI1718" s="24"/>
      <c r="BJ1718" s="24"/>
      <c r="BK1718" s="24"/>
      <c r="BL1718" s="24"/>
      <c r="BM1718" s="24"/>
      <c r="BN1718" s="24"/>
      <c r="BO1718" s="24"/>
      <c r="BP1718" s="24"/>
      <c r="BQ1718" s="24"/>
      <c r="BR1718" s="24"/>
      <c r="BS1718" s="24"/>
      <c r="BT1718" s="24"/>
      <c r="BU1718" s="24"/>
      <c r="BV1718" s="24"/>
      <c r="BW1718" s="24"/>
      <c r="BX1718" s="24"/>
      <c r="BY1718" s="24"/>
      <c r="BZ1718" s="24"/>
      <c r="CA1718" s="24"/>
      <c r="CB1718" s="24"/>
      <c r="CC1718" s="24"/>
      <c r="CD1718" s="24"/>
      <c r="CE1718" s="24"/>
      <c r="CF1718" s="24"/>
    </row>
    <row r="1719" spans="47:84" x14ac:dyDescent="0.15">
      <c r="AU1719" s="24"/>
      <c r="AV1719" s="24"/>
      <c r="AW1719" s="24"/>
      <c r="AX1719" s="24"/>
      <c r="AY1719" s="24"/>
      <c r="AZ1719" s="24"/>
      <c r="BA1719" s="24"/>
      <c r="BB1719" s="24"/>
      <c r="BC1719" s="24"/>
      <c r="BD1719" s="24"/>
      <c r="BE1719" s="24"/>
      <c r="BF1719" s="24"/>
      <c r="BG1719" s="24"/>
      <c r="BH1719" s="24"/>
      <c r="BI1719" s="24"/>
      <c r="BJ1719" s="24"/>
      <c r="BK1719" s="24"/>
      <c r="BL1719" s="24"/>
      <c r="BM1719" s="24"/>
      <c r="BN1719" s="24"/>
      <c r="BO1719" s="24"/>
      <c r="BP1719" s="24"/>
      <c r="BQ1719" s="24"/>
      <c r="BR1719" s="24"/>
      <c r="BS1719" s="24"/>
      <c r="BT1719" s="24"/>
      <c r="BU1719" s="24"/>
      <c r="BV1719" s="24"/>
      <c r="BW1719" s="24"/>
      <c r="BX1719" s="24"/>
      <c r="BY1719" s="24"/>
      <c r="BZ1719" s="24"/>
      <c r="CA1719" s="24"/>
      <c r="CB1719" s="24"/>
      <c r="CC1719" s="24"/>
      <c r="CD1719" s="24"/>
      <c r="CE1719" s="24"/>
      <c r="CF1719" s="24"/>
    </row>
    <row r="1720" spans="47:84" x14ac:dyDescent="0.15">
      <c r="AU1720" s="24"/>
      <c r="AV1720" s="24"/>
      <c r="AW1720" s="24"/>
      <c r="AX1720" s="24"/>
      <c r="AY1720" s="24"/>
      <c r="AZ1720" s="24"/>
      <c r="BA1720" s="24"/>
      <c r="BB1720" s="24"/>
      <c r="BC1720" s="24"/>
      <c r="BD1720" s="24"/>
      <c r="BE1720" s="24"/>
      <c r="BF1720" s="24"/>
      <c r="BG1720" s="24"/>
      <c r="BH1720" s="24"/>
      <c r="BI1720" s="24"/>
      <c r="BJ1720" s="24"/>
      <c r="BK1720" s="24"/>
      <c r="BL1720" s="24"/>
      <c r="BM1720" s="24"/>
      <c r="BN1720" s="24"/>
      <c r="BO1720" s="24"/>
      <c r="BP1720" s="24"/>
      <c r="BQ1720" s="24"/>
      <c r="BR1720" s="24"/>
      <c r="BS1720" s="24"/>
      <c r="BT1720" s="24"/>
      <c r="BU1720" s="24"/>
      <c r="BV1720" s="24"/>
      <c r="BW1720" s="24"/>
      <c r="BX1720" s="24"/>
      <c r="BY1720" s="24"/>
      <c r="BZ1720" s="24"/>
      <c r="CA1720" s="24"/>
      <c r="CB1720" s="24"/>
      <c r="CC1720" s="24"/>
      <c r="CD1720" s="24"/>
      <c r="CE1720" s="24"/>
      <c r="CF1720" s="24"/>
    </row>
    <row r="1721" spans="47:84" x14ac:dyDescent="0.15">
      <c r="AU1721" s="24"/>
      <c r="AV1721" s="24"/>
      <c r="AW1721" s="24"/>
      <c r="AX1721" s="24"/>
      <c r="AY1721" s="24"/>
      <c r="AZ1721" s="24"/>
      <c r="BA1721" s="24"/>
      <c r="BB1721" s="24"/>
      <c r="BC1721" s="24"/>
      <c r="BD1721" s="24"/>
      <c r="BE1721" s="24"/>
      <c r="BF1721" s="24"/>
      <c r="BG1721" s="24"/>
      <c r="BH1721" s="24"/>
      <c r="BI1721" s="24"/>
      <c r="BJ1721" s="24"/>
      <c r="BK1721" s="24"/>
      <c r="BL1721" s="24"/>
      <c r="BM1721" s="24"/>
      <c r="BN1721" s="24"/>
      <c r="BO1721" s="24"/>
      <c r="BP1721" s="24"/>
      <c r="BQ1721" s="24"/>
      <c r="BR1721" s="24"/>
      <c r="BS1721" s="24"/>
      <c r="BT1721" s="24"/>
      <c r="BU1721" s="24"/>
      <c r="BV1721" s="24"/>
      <c r="BW1721" s="24"/>
      <c r="BX1721" s="24"/>
      <c r="BY1721" s="24"/>
      <c r="BZ1721" s="24"/>
      <c r="CA1721" s="24"/>
      <c r="CB1721" s="24"/>
      <c r="CC1721" s="24"/>
      <c r="CD1721" s="24"/>
      <c r="CE1721" s="24"/>
      <c r="CF1721" s="24"/>
    </row>
    <row r="1722" spans="47:84" x14ac:dyDescent="0.15">
      <c r="AU1722" s="24"/>
      <c r="AV1722" s="24"/>
      <c r="AW1722" s="24"/>
      <c r="AX1722" s="24"/>
      <c r="AY1722" s="24"/>
      <c r="AZ1722" s="24"/>
      <c r="BA1722" s="24"/>
      <c r="BB1722" s="24"/>
      <c r="BC1722" s="24"/>
      <c r="BD1722" s="24"/>
      <c r="BE1722" s="24"/>
      <c r="BF1722" s="24"/>
      <c r="BG1722" s="24"/>
      <c r="BH1722" s="24"/>
      <c r="BI1722" s="24"/>
      <c r="BJ1722" s="24"/>
      <c r="BK1722" s="24"/>
      <c r="BL1722" s="24"/>
      <c r="BM1722" s="24"/>
      <c r="BN1722" s="24"/>
      <c r="BO1722" s="24"/>
      <c r="BP1722" s="24"/>
      <c r="BQ1722" s="24"/>
      <c r="BR1722" s="24"/>
      <c r="BS1722" s="24"/>
      <c r="BT1722" s="24"/>
      <c r="BU1722" s="24"/>
      <c r="BV1722" s="24"/>
      <c r="BW1722" s="24"/>
      <c r="BX1722" s="24"/>
      <c r="BY1722" s="24"/>
      <c r="BZ1722" s="24"/>
      <c r="CA1722" s="24"/>
      <c r="CB1722" s="24"/>
      <c r="CC1722" s="24"/>
      <c r="CD1722" s="24"/>
      <c r="CE1722" s="24"/>
      <c r="CF1722" s="24"/>
    </row>
    <row r="1723" spans="47:84" x14ac:dyDescent="0.15">
      <c r="AU1723" s="24"/>
      <c r="AV1723" s="24"/>
      <c r="AW1723" s="24"/>
      <c r="AX1723" s="24"/>
      <c r="AY1723" s="24"/>
      <c r="AZ1723" s="24"/>
      <c r="BA1723" s="24"/>
      <c r="BB1723" s="24"/>
      <c r="BC1723" s="24"/>
      <c r="BD1723" s="24"/>
      <c r="BE1723" s="24"/>
      <c r="BF1723" s="24"/>
      <c r="BG1723" s="24"/>
      <c r="BH1723" s="24"/>
      <c r="BI1723" s="24"/>
      <c r="BJ1723" s="24"/>
      <c r="BK1723" s="24"/>
      <c r="BL1723" s="24"/>
      <c r="BM1723" s="24"/>
      <c r="BN1723" s="24"/>
      <c r="BO1723" s="24"/>
      <c r="BP1723" s="24"/>
      <c r="BQ1723" s="24"/>
      <c r="BR1723" s="24"/>
      <c r="BS1723" s="24"/>
      <c r="BT1723" s="24"/>
      <c r="BU1723" s="24"/>
      <c r="BV1723" s="24"/>
      <c r="BW1723" s="24"/>
      <c r="BX1723" s="24"/>
      <c r="BY1723" s="24"/>
      <c r="BZ1723" s="24"/>
      <c r="CA1723" s="24"/>
      <c r="CB1723" s="24"/>
      <c r="CC1723" s="24"/>
      <c r="CD1723" s="24"/>
      <c r="CE1723" s="24"/>
      <c r="CF1723" s="24"/>
    </row>
    <row r="1724" spans="47:84" x14ac:dyDescent="0.15">
      <c r="AU1724" s="24"/>
      <c r="AV1724" s="24"/>
      <c r="AW1724" s="24"/>
      <c r="AX1724" s="24"/>
      <c r="AY1724" s="24"/>
      <c r="AZ1724" s="24"/>
      <c r="BA1724" s="24"/>
      <c r="BB1724" s="24"/>
      <c r="BC1724" s="24"/>
      <c r="BD1724" s="24"/>
      <c r="BE1724" s="24"/>
      <c r="BF1724" s="24"/>
      <c r="BG1724" s="24"/>
      <c r="BH1724" s="24"/>
      <c r="BI1724" s="24"/>
      <c r="BJ1724" s="24"/>
      <c r="BK1724" s="24"/>
      <c r="BL1724" s="24"/>
      <c r="BM1724" s="24"/>
      <c r="BN1724" s="24"/>
      <c r="BO1724" s="24"/>
      <c r="BP1724" s="24"/>
      <c r="BQ1724" s="24"/>
      <c r="BR1724" s="24"/>
      <c r="BS1724" s="24"/>
      <c r="BT1724" s="24"/>
      <c r="BU1724" s="24"/>
      <c r="BV1724" s="24"/>
      <c r="BW1724" s="24"/>
      <c r="BX1724" s="24"/>
      <c r="BY1724" s="24"/>
      <c r="BZ1724" s="24"/>
      <c r="CA1724" s="24"/>
      <c r="CB1724" s="24"/>
      <c r="CC1724" s="24"/>
      <c r="CD1724" s="24"/>
      <c r="CE1724" s="24"/>
      <c r="CF1724" s="24"/>
    </row>
    <row r="1725" spans="47:84" x14ac:dyDescent="0.15">
      <c r="AU1725" s="24"/>
      <c r="AV1725" s="24"/>
      <c r="AW1725" s="24"/>
      <c r="AX1725" s="24"/>
      <c r="AY1725" s="24"/>
      <c r="AZ1725" s="24"/>
      <c r="BA1725" s="24"/>
      <c r="BB1725" s="24"/>
      <c r="BC1725" s="24"/>
      <c r="BD1725" s="24"/>
      <c r="BE1725" s="24"/>
      <c r="BF1725" s="24"/>
      <c r="BG1725" s="24"/>
      <c r="BH1725" s="24"/>
      <c r="BI1725" s="24"/>
      <c r="BJ1725" s="24"/>
      <c r="BK1725" s="24"/>
      <c r="BL1725" s="24"/>
      <c r="BM1725" s="24"/>
      <c r="BN1725" s="24"/>
      <c r="BO1725" s="24"/>
      <c r="BP1725" s="24"/>
      <c r="BQ1725" s="24"/>
      <c r="BR1725" s="24"/>
      <c r="BS1725" s="24"/>
      <c r="BT1725" s="24"/>
      <c r="BU1725" s="24"/>
      <c r="BV1725" s="24"/>
      <c r="BW1725" s="24"/>
      <c r="BX1725" s="24"/>
      <c r="BY1725" s="24"/>
      <c r="BZ1725" s="24"/>
      <c r="CA1725" s="24"/>
      <c r="CB1725" s="24"/>
      <c r="CC1725" s="24"/>
      <c r="CD1725" s="24"/>
      <c r="CE1725" s="24"/>
      <c r="CF1725" s="24"/>
    </row>
    <row r="1726" spans="47:84" x14ac:dyDescent="0.15">
      <c r="AU1726" s="24"/>
      <c r="AV1726" s="24"/>
      <c r="AW1726" s="24"/>
      <c r="AX1726" s="24"/>
      <c r="AY1726" s="24"/>
      <c r="AZ1726" s="24"/>
      <c r="BA1726" s="24"/>
      <c r="BB1726" s="24"/>
      <c r="BC1726" s="24"/>
      <c r="BD1726" s="24"/>
      <c r="BE1726" s="24"/>
      <c r="BF1726" s="24"/>
      <c r="BG1726" s="24"/>
      <c r="BH1726" s="24"/>
      <c r="BI1726" s="24"/>
      <c r="BJ1726" s="24"/>
      <c r="BK1726" s="24"/>
      <c r="BL1726" s="24"/>
      <c r="BM1726" s="24"/>
      <c r="BN1726" s="24"/>
      <c r="BO1726" s="24"/>
      <c r="BP1726" s="24"/>
      <c r="BQ1726" s="24"/>
      <c r="BR1726" s="24"/>
      <c r="BS1726" s="24"/>
      <c r="BT1726" s="24"/>
      <c r="BU1726" s="24"/>
      <c r="BV1726" s="24"/>
      <c r="BW1726" s="24"/>
      <c r="BX1726" s="24"/>
      <c r="BY1726" s="24"/>
      <c r="BZ1726" s="24"/>
      <c r="CA1726" s="24"/>
      <c r="CB1726" s="24"/>
      <c r="CC1726" s="24"/>
      <c r="CD1726" s="24"/>
      <c r="CE1726" s="24"/>
      <c r="CF1726" s="24"/>
    </row>
    <row r="1727" spans="47:84" x14ac:dyDescent="0.15">
      <c r="AU1727" s="24"/>
      <c r="AV1727" s="24"/>
      <c r="AW1727" s="24"/>
      <c r="AX1727" s="24"/>
      <c r="AY1727" s="24"/>
      <c r="AZ1727" s="24"/>
      <c r="BA1727" s="24"/>
      <c r="BB1727" s="24"/>
      <c r="BC1727" s="24"/>
      <c r="BD1727" s="24"/>
      <c r="BE1727" s="24"/>
      <c r="BF1727" s="24"/>
      <c r="BG1727" s="24"/>
      <c r="BH1727" s="24"/>
      <c r="BI1727" s="24"/>
      <c r="BJ1727" s="24"/>
      <c r="BK1727" s="24"/>
      <c r="BL1727" s="24"/>
      <c r="BM1727" s="24"/>
      <c r="BN1727" s="24"/>
      <c r="BO1727" s="24"/>
      <c r="BP1727" s="24"/>
      <c r="BQ1727" s="24"/>
      <c r="BR1727" s="24"/>
      <c r="BS1727" s="24"/>
      <c r="BT1727" s="24"/>
      <c r="BU1727" s="24"/>
      <c r="BV1727" s="24"/>
      <c r="BW1727" s="24"/>
      <c r="BX1727" s="24"/>
      <c r="BY1727" s="24"/>
      <c r="BZ1727" s="24"/>
      <c r="CA1727" s="24"/>
      <c r="CB1727" s="24"/>
      <c r="CC1727" s="24"/>
      <c r="CD1727" s="24"/>
      <c r="CE1727" s="24"/>
      <c r="CF1727" s="24"/>
    </row>
    <row r="1728" spans="47:84" x14ac:dyDescent="0.15">
      <c r="AU1728" s="24"/>
      <c r="AV1728" s="24"/>
      <c r="AW1728" s="24"/>
      <c r="AX1728" s="24"/>
      <c r="AY1728" s="24"/>
      <c r="AZ1728" s="24"/>
      <c r="BA1728" s="24"/>
      <c r="BB1728" s="24"/>
      <c r="BC1728" s="24"/>
      <c r="BD1728" s="24"/>
      <c r="BE1728" s="24"/>
      <c r="BF1728" s="24"/>
      <c r="BG1728" s="24"/>
      <c r="BH1728" s="24"/>
      <c r="BI1728" s="24"/>
      <c r="BJ1728" s="24"/>
      <c r="BK1728" s="24"/>
      <c r="BL1728" s="24"/>
      <c r="BM1728" s="24"/>
      <c r="BN1728" s="24"/>
      <c r="BO1728" s="24"/>
      <c r="BP1728" s="24"/>
      <c r="BQ1728" s="24"/>
      <c r="BR1728" s="24"/>
      <c r="BS1728" s="24"/>
      <c r="BT1728" s="24"/>
      <c r="BU1728" s="24"/>
      <c r="BV1728" s="24"/>
      <c r="BW1728" s="24"/>
      <c r="BX1728" s="24"/>
      <c r="BY1728" s="24"/>
      <c r="BZ1728" s="24"/>
      <c r="CA1728" s="24"/>
      <c r="CB1728" s="24"/>
      <c r="CC1728" s="24"/>
      <c r="CD1728" s="24"/>
      <c r="CE1728" s="24"/>
      <c r="CF1728" s="24"/>
    </row>
    <row r="1729" spans="47:84" x14ac:dyDescent="0.15">
      <c r="AU1729" s="24"/>
      <c r="AV1729" s="24"/>
      <c r="AW1729" s="24"/>
      <c r="AX1729" s="24"/>
      <c r="AY1729" s="24"/>
      <c r="AZ1729" s="24"/>
      <c r="BA1729" s="24"/>
      <c r="BB1729" s="24"/>
      <c r="BC1729" s="24"/>
      <c r="BD1729" s="24"/>
      <c r="BE1729" s="24"/>
      <c r="BF1729" s="24"/>
      <c r="BG1729" s="24"/>
      <c r="BH1729" s="24"/>
      <c r="BI1729" s="24"/>
      <c r="BJ1729" s="24"/>
      <c r="BK1729" s="24"/>
      <c r="BL1729" s="24"/>
      <c r="BM1729" s="24"/>
      <c r="BN1729" s="24"/>
      <c r="BO1729" s="24"/>
      <c r="BP1729" s="24"/>
      <c r="BQ1729" s="24"/>
      <c r="BR1729" s="24"/>
      <c r="BS1729" s="24"/>
      <c r="BT1729" s="24"/>
      <c r="BU1729" s="24"/>
      <c r="BV1729" s="24"/>
      <c r="BW1729" s="24"/>
      <c r="BX1729" s="24"/>
      <c r="BY1729" s="24"/>
      <c r="BZ1729" s="24"/>
      <c r="CA1729" s="24"/>
      <c r="CB1729" s="24"/>
      <c r="CC1729" s="24"/>
      <c r="CD1729" s="24"/>
      <c r="CE1729" s="24"/>
      <c r="CF1729" s="24"/>
    </row>
    <row r="1730" spans="47:84" x14ac:dyDescent="0.15">
      <c r="AU1730" s="24"/>
      <c r="AV1730" s="24"/>
      <c r="AW1730" s="24"/>
      <c r="AX1730" s="24"/>
      <c r="AY1730" s="24"/>
      <c r="AZ1730" s="24"/>
      <c r="BA1730" s="24"/>
      <c r="BB1730" s="24"/>
      <c r="BC1730" s="24"/>
      <c r="BD1730" s="24"/>
      <c r="BE1730" s="24"/>
      <c r="BF1730" s="24"/>
      <c r="BG1730" s="24"/>
      <c r="BH1730" s="24"/>
      <c r="BI1730" s="24"/>
      <c r="BJ1730" s="24"/>
      <c r="BK1730" s="24"/>
      <c r="BL1730" s="24"/>
      <c r="BM1730" s="24"/>
      <c r="BN1730" s="24"/>
      <c r="BO1730" s="24"/>
      <c r="BP1730" s="24"/>
      <c r="BQ1730" s="24"/>
      <c r="BR1730" s="24"/>
      <c r="BS1730" s="24"/>
      <c r="BT1730" s="24"/>
      <c r="BU1730" s="24"/>
      <c r="BV1730" s="24"/>
      <c r="BW1730" s="24"/>
      <c r="BX1730" s="24"/>
      <c r="BY1730" s="24"/>
      <c r="BZ1730" s="24"/>
      <c r="CA1730" s="24"/>
      <c r="CB1730" s="24"/>
      <c r="CC1730" s="24"/>
      <c r="CD1730" s="24"/>
      <c r="CE1730" s="24"/>
      <c r="CF1730" s="24"/>
    </row>
    <row r="1731" spans="47:84" x14ac:dyDescent="0.15">
      <c r="AU1731" s="24"/>
      <c r="AV1731" s="24"/>
      <c r="AW1731" s="24"/>
      <c r="AX1731" s="24"/>
      <c r="AY1731" s="24"/>
      <c r="AZ1731" s="24"/>
      <c r="BA1731" s="24"/>
      <c r="BB1731" s="24"/>
      <c r="BC1731" s="24"/>
      <c r="BD1731" s="24"/>
      <c r="BE1731" s="24"/>
      <c r="BF1731" s="24"/>
      <c r="BG1731" s="24"/>
      <c r="BH1731" s="24"/>
      <c r="BI1731" s="24"/>
      <c r="BJ1731" s="24"/>
      <c r="BK1731" s="24"/>
      <c r="BL1731" s="24"/>
      <c r="BM1731" s="24"/>
      <c r="BN1731" s="24"/>
      <c r="BO1731" s="24"/>
      <c r="BP1731" s="24"/>
      <c r="BQ1731" s="24"/>
      <c r="BR1731" s="24"/>
      <c r="BS1731" s="24"/>
      <c r="BT1731" s="24"/>
      <c r="BU1731" s="24"/>
      <c r="BV1731" s="24"/>
      <c r="BW1731" s="24"/>
      <c r="BX1731" s="24"/>
      <c r="BY1731" s="24"/>
      <c r="BZ1731" s="24"/>
      <c r="CA1731" s="24"/>
      <c r="CB1731" s="24"/>
      <c r="CC1731" s="24"/>
      <c r="CD1731" s="24"/>
      <c r="CE1731" s="24"/>
      <c r="CF1731" s="24"/>
    </row>
    <row r="1732" spans="47:84" x14ac:dyDescent="0.15">
      <c r="AU1732" s="24"/>
      <c r="AV1732" s="24"/>
      <c r="AW1732" s="24"/>
      <c r="AX1732" s="24"/>
      <c r="AY1732" s="24"/>
      <c r="AZ1732" s="24"/>
      <c r="BA1732" s="24"/>
      <c r="BB1732" s="24"/>
      <c r="BC1732" s="24"/>
      <c r="BD1732" s="24"/>
      <c r="BE1732" s="24"/>
      <c r="BF1732" s="24"/>
      <c r="BG1732" s="24"/>
      <c r="BH1732" s="24"/>
      <c r="BI1732" s="24"/>
      <c r="BJ1732" s="24"/>
      <c r="BK1732" s="24"/>
      <c r="BL1732" s="24"/>
      <c r="BM1732" s="24"/>
      <c r="BN1732" s="24"/>
      <c r="BO1732" s="24"/>
      <c r="BP1732" s="24"/>
      <c r="BQ1732" s="24"/>
      <c r="BR1732" s="24"/>
      <c r="BS1732" s="24"/>
      <c r="BT1732" s="24"/>
      <c r="BU1732" s="24"/>
      <c r="BV1732" s="24"/>
      <c r="BW1732" s="24"/>
      <c r="BX1732" s="24"/>
      <c r="BY1732" s="24"/>
      <c r="BZ1732" s="24"/>
      <c r="CA1732" s="24"/>
      <c r="CB1732" s="24"/>
      <c r="CC1732" s="24"/>
      <c r="CD1732" s="24"/>
      <c r="CE1732" s="24"/>
      <c r="CF1732" s="24"/>
    </row>
    <row r="1733" spans="47:84" x14ac:dyDescent="0.15">
      <c r="AU1733" s="24"/>
      <c r="AV1733" s="24"/>
      <c r="AW1733" s="24"/>
      <c r="AX1733" s="24"/>
      <c r="AY1733" s="24"/>
      <c r="AZ1733" s="24"/>
      <c r="BA1733" s="24"/>
      <c r="BB1733" s="24"/>
      <c r="BC1733" s="24"/>
      <c r="BD1733" s="24"/>
      <c r="BE1733" s="24"/>
      <c r="BF1733" s="24"/>
      <c r="BG1733" s="24"/>
      <c r="BH1733" s="24"/>
      <c r="BI1733" s="24"/>
      <c r="BJ1733" s="24"/>
      <c r="BK1733" s="24"/>
      <c r="BL1733" s="24"/>
      <c r="BM1733" s="24"/>
      <c r="BN1733" s="24"/>
      <c r="BO1733" s="24"/>
      <c r="BP1733" s="24"/>
      <c r="BQ1733" s="24"/>
      <c r="BR1733" s="24"/>
      <c r="BS1733" s="24"/>
      <c r="BT1733" s="24"/>
      <c r="BU1733" s="24"/>
      <c r="BV1733" s="24"/>
      <c r="BW1733" s="24"/>
      <c r="BX1733" s="24"/>
      <c r="BY1733" s="24"/>
      <c r="BZ1733" s="24"/>
      <c r="CA1733" s="24"/>
      <c r="CB1733" s="24"/>
      <c r="CC1733" s="24"/>
      <c r="CD1733" s="24"/>
      <c r="CE1733" s="24"/>
      <c r="CF1733" s="24"/>
    </row>
    <row r="1734" spans="47:84" x14ac:dyDescent="0.15">
      <c r="AU1734" s="24"/>
      <c r="AV1734" s="24"/>
      <c r="AW1734" s="24"/>
      <c r="AX1734" s="24"/>
      <c r="AY1734" s="24"/>
      <c r="AZ1734" s="24"/>
      <c r="BA1734" s="24"/>
      <c r="BB1734" s="24"/>
      <c r="BC1734" s="24"/>
      <c r="BD1734" s="24"/>
      <c r="BE1734" s="24"/>
      <c r="BF1734" s="24"/>
      <c r="BG1734" s="24"/>
      <c r="BH1734" s="24"/>
      <c r="BI1734" s="24"/>
      <c r="BJ1734" s="24"/>
      <c r="BK1734" s="24"/>
      <c r="BL1734" s="24"/>
      <c r="BM1734" s="24"/>
      <c r="BN1734" s="24"/>
      <c r="BO1734" s="24"/>
      <c r="BP1734" s="24"/>
      <c r="BQ1734" s="24"/>
      <c r="BR1734" s="24"/>
      <c r="BS1734" s="24"/>
      <c r="BT1734" s="24"/>
      <c r="BU1734" s="24"/>
      <c r="BV1734" s="24"/>
      <c r="BW1734" s="24"/>
      <c r="BX1734" s="24"/>
      <c r="BY1734" s="24"/>
      <c r="BZ1734" s="24"/>
      <c r="CA1734" s="24"/>
      <c r="CB1734" s="24"/>
      <c r="CC1734" s="24"/>
      <c r="CD1734" s="24"/>
      <c r="CE1734" s="24"/>
      <c r="CF1734" s="24"/>
    </row>
    <row r="1735" spans="47:84" x14ac:dyDescent="0.15">
      <c r="AU1735" s="24"/>
      <c r="AV1735" s="24"/>
      <c r="AW1735" s="24"/>
      <c r="AX1735" s="24"/>
      <c r="AY1735" s="24"/>
      <c r="AZ1735" s="24"/>
      <c r="BA1735" s="24"/>
      <c r="BB1735" s="24"/>
      <c r="BC1735" s="24"/>
      <c r="BD1735" s="24"/>
      <c r="BE1735" s="24"/>
      <c r="BF1735" s="24"/>
      <c r="BG1735" s="24"/>
      <c r="BH1735" s="24"/>
      <c r="BI1735" s="24"/>
      <c r="BJ1735" s="24"/>
      <c r="BK1735" s="24"/>
      <c r="BL1735" s="24"/>
      <c r="BM1735" s="24"/>
      <c r="BN1735" s="24"/>
      <c r="BO1735" s="24"/>
      <c r="BP1735" s="24"/>
      <c r="BQ1735" s="24"/>
      <c r="BR1735" s="24"/>
      <c r="BS1735" s="24"/>
      <c r="BT1735" s="24"/>
      <c r="BU1735" s="24"/>
      <c r="BV1735" s="24"/>
      <c r="BW1735" s="24"/>
      <c r="BX1735" s="24"/>
      <c r="BY1735" s="24"/>
      <c r="BZ1735" s="24"/>
      <c r="CA1735" s="24"/>
      <c r="CB1735" s="24"/>
      <c r="CC1735" s="24"/>
      <c r="CD1735" s="24"/>
      <c r="CE1735" s="24"/>
      <c r="CF1735" s="24"/>
    </row>
    <row r="1736" spans="47:84" x14ac:dyDescent="0.15">
      <c r="AU1736" s="24"/>
      <c r="AV1736" s="24"/>
      <c r="AW1736" s="24"/>
      <c r="AX1736" s="24"/>
      <c r="AY1736" s="24"/>
      <c r="AZ1736" s="24"/>
      <c r="BA1736" s="24"/>
      <c r="BB1736" s="24"/>
      <c r="BC1736" s="24"/>
      <c r="BD1736" s="24"/>
      <c r="BE1736" s="24"/>
      <c r="BF1736" s="24"/>
      <c r="BG1736" s="24"/>
      <c r="BH1736" s="24"/>
      <c r="BI1736" s="24"/>
      <c r="BJ1736" s="24"/>
      <c r="BK1736" s="24"/>
      <c r="BL1736" s="24"/>
      <c r="BM1736" s="24"/>
      <c r="BN1736" s="24"/>
      <c r="BO1736" s="24"/>
      <c r="BP1736" s="24"/>
      <c r="BQ1736" s="24"/>
      <c r="BR1736" s="24"/>
      <c r="BS1736" s="24"/>
      <c r="BT1736" s="24"/>
      <c r="BU1736" s="24"/>
      <c r="BV1736" s="24"/>
      <c r="BW1736" s="24"/>
      <c r="BX1736" s="24"/>
      <c r="BY1736" s="24"/>
      <c r="BZ1736" s="24"/>
      <c r="CA1736" s="24"/>
      <c r="CB1736" s="24"/>
      <c r="CC1736" s="24"/>
      <c r="CD1736" s="24"/>
      <c r="CE1736" s="24"/>
      <c r="CF1736" s="24"/>
    </row>
    <row r="1737" spans="47:84" x14ac:dyDescent="0.15">
      <c r="AU1737" s="24"/>
      <c r="AV1737" s="24"/>
      <c r="AW1737" s="24"/>
      <c r="AX1737" s="24"/>
      <c r="AY1737" s="24"/>
      <c r="AZ1737" s="24"/>
      <c r="BA1737" s="24"/>
      <c r="BB1737" s="24"/>
      <c r="BC1737" s="24"/>
      <c r="BD1737" s="24"/>
      <c r="BE1737" s="24"/>
      <c r="BF1737" s="24"/>
      <c r="BG1737" s="24"/>
      <c r="BH1737" s="24"/>
      <c r="BI1737" s="24"/>
      <c r="BJ1737" s="24"/>
      <c r="BK1737" s="24"/>
      <c r="BL1737" s="24"/>
      <c r="BM1737" s="24"/>
      <c r="BN1737" s="24"/>
      <c r="BO1737" s="24"/>
      <c r="BP1737" s="24"/>
      <c r="BQ1737" s="24"/>
      <c r="BR1737" s="24"/>
      <c r="BS1737" s="24"/>
      <c r="BT1737" s="24"/>
      <c r="BU1737" s="24"/>
      <c r="BV1737" s="24"/>
      <c r="BW1737" s="24"/>
      <c r="BX1737" s="24"/>
      <c r="BY1737" s="24"/>
      <c r="BZ1737" s="24"/>
      <c r="CA1737" s="24"/>
      <c r="CB1737" s="24"/>
      <c r="CC1737" s="24"/>
      <c r="CD1737" s="24"/>
      <c r="CE1737" s="24"/>
      <c r="CF1737" s="24"/>
    </row>
    <row r="1738" spans="47:84" x14ac:dyDescent="0.15">
      <c r="AU1738" s="24"/>
      <c r="AV1738" s="24"/>
      <c r="AW1738" s="24"/>
      <c r="AX1738" s="24"/>
      <c r="AY1738" s="24"/>
      <c r="AZ1738" s="24"/>
      <c r="BA1738" s="24"/>
      <c r="BB1738" s="24"/>
      <c r="BC1738" s="24"/>
      <c r="BD1738" s="24"/>
      <c r="BE1738" s="24"/>
      <c r="BF1738" s="24"/>
      <c r="BG1738" s="24"/>
      <c r="BH1738" s="24"/>
      <c r="BI1738" s="24"/>
      <c r="BJ1738" s="24"/>
      <c r="BK1738" s="24"/>
      <c r="BL1738" s="24"/>
      <c r="BM1738" s="24"/>
      <c r="BN1738" s="24"/>
      <c r="BO1738" s="24"/>
      <c r="BP1738" s="24"/>
      <c r="BQ1738" s="24"/>
      <c r="BR1738" s="24"/>
      <c r="BS1738" s="24"/>
      <c r="BT1738" s="24"/>
      <c r="BU1738" s="24"/>
      <c r="BV1738" s="24"/>
      <c r="BW1738" s="24"/>
      <c r="BX1738" s="24"/>
      <c r="BY1738" s="24"/>
      <c r="BZ1738" s="24"/>
      <c r="CA1738" s="24"/>
      <c r="CB1738" s="24"/>
      <c r="CC1738" s="24"/>
      <c r="CD1738" s="24"/>
      <c r="CE1738" s="24"/>
      <c r="CF1738" s="24"/>
    </row>
    <row r="1739" spans="47:84" x14ac:dyDescent="0.15">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c r="CF1739" s="24"/>
    </row>
    <row r="1740" spans="47:84" x14ac:dyDescent="0.15">
      <c r="AU1740" s="24"/>
      <c r="AV1740" s="24"/>
      <c r="AW1740" s="24"/>
      <c r="AX1740" s="24"/>
      <c r="AY1740" s="24"/>
      <c r="AZ1740" s="24"/>
      <c r="BA1740" s="24"/>
      <c r="BB1740" s="24"/>
      <c r="BC1740" s="24"/>
      <c r="BD1740" s="24"/>
      <c r="BE1740" s="24"/>
      <c r="BF1740" s="24"/>
      <c r="BG1740" s="24"/>
      <c r="BH1740" s="24"/>
      <c r="BI1740" s="24"/>
      <c r="BJ1740" s="24"/>
      <c r="BK1740" s="24"/>
      <c r="BL1740" s="24"/>
      <c r="BM1740" s="24"/>
      <c r="BN1740" s="24"/>
      <c r="BO1740" s="24"/>
      <c r="BP1740" s="24"/>
      <c r="BQ1740" s="24"/>
      <c r="BR1740" s="24"/>
      <c r="BS1740" s="24"/>
      <c r="BT1740" s="24"/>
      <c r="BU1740" s="24"/>
      <c r="BV1740" s="24"/>
      <c r="BW1740" s="24"/>
      <c r="BX1740" s="24"/>
      <c r="BY1740" s="24"/>
      <c r="BZ1740" s="24"/>
      <c r="CA1740" s="24"/>
      <c r="CB1740" s="24"/>
      <c r="CC1740" s="24"/>
      <c r="CD1740" s="24"/>
      <c r="CE1740" s="24"/>
      <c r="CF1740" s="24"/>
    </row>
    <row r="1741" spans="47:84" x14ac:dyDescent="0.15">
      <c r="AU1741" s="24"/>
      <c r="AV1741" s="24"/>
      <c r="AW1741" s="24"/>
      <c r="AX1741" s="24"/>
      <c r="AY1741" s="24"/>
      <c r="AZ1741" s="24"/>
      <c r="BA1741" s="24"/>
      <c r="BB1741" s="24"/>
      <c r="BC1741" s="24"/>
      <c r="BD1741" s="24"/>
      <c r="BE1741" s="24"/>
      <c r="BF1741" s="24"/>
      <c r="BG1741" s="24"/>
      <c r="BH1741" s="24"/>
      <c r="BI1741" s="24"/>
      <c r="BJ1741" s="24"/>
      <c r="BK1741" s="24"/>
      <c r="BL1741" s="24"/>
      <c r="BM1741" s="24"/>
      <c r="BN1741" s="24"/>
      <c r="BO1741" s="24"/>
      <c r="BP1741" s="24"/>
      <c r="BQ1741" s="24"/>
      <c r="BR1741" s="24"/>
      <c r="BS1741" s="24"/>
      <c r="BT1741" s="24"/>
      <c r="BU1741" s="24"/>
      <c r="BV1741" s="24"/>
      <c r="BW1741" s="24"/>
      <c r="BX1741" s="24"/>
      <c r="BY1741" s="24"/>
      <c r="BZ1741" s="24"/>
      <c r="CA1741" s="24"/>
      <c r="CB1741" s="24"/>
      <c r="CC1741" s="24"/>
      <c r="CD1741" s="24"/>
      <c r="CE1741" s="24"/>
      <c r="CF1741" s="24"/>
    </row>
    <row r="1742" spans="47:84" x14ac:dyDescent="0.15">
      <c r="AU1742" s="24"/>
      <c r="AV1742" s="24"/>
      <c r="AW1742" s="24"/>
      <c r="AX1742" s="24"/>
      <c r="AY1742" s="24"/>
      <c r="AZ1742" s="24"/>
      <c r="BA1742" s="24"/>
      <c r="BB1742" s="24"/>
      <c r="BC1742" s="24"/>
      <c r="BD1742" s="24"/>
      <c r="BE1742" s="24"/>
      <c r="BF1742" s="24"/>
      <c r="BG1742" s="24"/>
      <c r="BH1742" s="24"/>
      <c r="BI1742" s="24"/>
      <c r="BJ1742" s="24"/>
      <c r="BK1742" s="24"/>
      <c r="BL1742" s="24"/>
      <c r="BM1742" s="24"/>
      <c r="BN1742" s="24"/>
      <c r="BO1742" s="24"/>
      <c r="BP1742" s="24"/>
      <c r="BQ1742" s="24"/>
      <c r="BR1742" s="24"/>
      <c r="BS1742" s="24"/>
      <c r="BT1742" s="24"/>
      <c r="BU1742" s="24"/>
      <c r="BV1742" s="24"/>
      <c r="BW1742" s="24"/>
      <c r="BX1742" s="24"/>
      <c r="BY1742" s="24"/>
      <c r="BZ1742" s="24"/>
      <c r="CA1742" s="24"/>
      <c r="CB1742" s="24"/>
      <c r="CC1742" s="24"/>
      <c r="CD1742" s="24"/>
      <c r="CE1742" s="24"/>
      <c r="CF1742" s="24"/>
    </row>
    <row r="1743" spans="47:84" x14ac:dyDescent="0.15">
      <c r="AU1743" s="24"/>
      <c r="AV1743" s="24"/>
      <c r="AW1743" s="24"/>
      <c r="AX1743" s="24"/>
      <c r="AY1743" s="24"/>
      <c r="AZ1743" s="24"/>
      <c r="BA1743" s="24"/>
      <c r="BB1743" s="24"/>
      <c r="BC1743" s="24"/>
      <c r="BD1743" s="24"/>
      <c r="BE1743" s="24"/>
      <c r="BF1743" s="24"/>
      <c r="BG1743" s="24"/>
      <c r="BH1743" s="24"/>
      <c r="BI1743" s="24"/>
      <c r="BJ1743" s="24"/>
      <c r="BK1743" s="24"/>
      <c r="BL1743" s="24"/>
      <c r="BM1743" s="24"/>
      <c r="BN1743" s="24"/>
      <c r="BO1743" s="24"/>
      <c r="BP1743" s="24"/>
      <c r="BQ1743" s="24"/>
      <c r="BR1743" s="24"/>
      <c r="BS1743" s="24"/>
      <c r="BT1743" s="24"/>
      <c r="BU1743" s="24"/>
      <c r="BV1743" s="24"/>
      <c r="BW1743" s="24"/>
      <c r="BX1743" s="24"/>
      <c r="BY1743" s="24"/>
      <c r="BZ1743" s="24"/>
      <c r="CA1743" s="24"/>
      <c r="CB1743" s="24"/>
      <c r="CC1743" s="24"/>
      <c r="CD1743" s="24"/>
      <c r="CE1743" s="24"/>
      <c r="CF1743" s="24"/>
    </row>
    <row r="1744" spans="47:84" x14ac:dyDescent="0.15">
      <c r="AU1744" s="24"/>
      <c r="AV1744" s="24"/>
      <c r="AW1744" s="24"/>
      <c r="AX1744" s="24"/>
      <c r="AY1744" s="24"/>
      <c r="AZ1744" s="24"/>
      <c r="BA1744" s="24"/>
      <c r="BB1744" s="24"/>
      <c r="BC1744" s="24"/>
      <c r="BD1744" s="24"/>
      <c r="BE1744" s="24"/>
      <c r="BF1744" s="24"/>
      <c r="BG1744" s="24"/>
      <c r="BH1744" s="24"/>
      <c r="BI1744" s="24"/>
      <c r="BJ1744" s="24"/>
      <c r="BK1744" s="24"/>
      <c r="BL1744" s="24"/>
      <c r="BM1744" s="24"/>
      <c r="BN1744" s="24"/>
      <c r="BO1744" s="24"/>
      <c r="BP1744" s="24"/>
      <c r="BQ1744" s="24"/>
      <c r="BR1744" s="24"/>
      <c r="BS1744" s="24"/>
      <c r="BT1744" s="24"/>
      <c r="BU1744" s="24"/>
      <c r="BV1744" s="24"/>
      <c r="BW1744" s="24"/>
      <c r="BX1744" s="24"/>
      <c r="BY1744" s="24"/>
      <c r="BZ1744" s="24"/>
      <c r="CA1744" s="24"/>
      <c r="CB1744" s="24"/>
      <c r="CC1744" s="24"/>
      <c r="CD1744" s="24"/>
      <c r="CE1744" s="24"/>
      <c r="CF1744" s="24"/>
    </row>
    <row r="1745" spans="47:84" x14ac:dyDescent="0.15">
      <c r="AU1745" s="24"/>
      <c r="AV1745" s="24"/>
      <c r="AW1745" s="24"/>
      <c r="AX1745" s="24"/>
      <c r="AY1745" s="24"/>
      <c r="AZ1745" s="24"/>
      <c r="BA1745" s="24"/>
      <c r="BB1745" s="24"/>
      <c r="BC1745" s="24"/>
      <c r="BD1745" s="24"/>
      <c r="BE1745" s="24"/>
      <c r="BF1745" s="24"/>
      <c r="BG1745" s="24"/>
      <c r="BH1745" s="24"/>
      <c r="BI1745" s="24"/>
      <c r="BJ1745" s="24"/>
      <c r="BK1745" s="24"/>
      <c r="BL1745" s="24"/>
      <c r="BM1745" s="24"/>
      <c r="BN1745" s="24"/>
      <c r="BO1745" s="24"/>
      <c r="BP1745" s="24"/>
      <c r="BQ1745" s="24"/>
      <c r="BR1745" s="24"/>
      <c r="BS1745" s="24"/>
      <c r="BT1745" s="24"/>
      <c r="BU1745" s="24"/>
      <c r="BV1745" s="24"/>
      <c r="BW1745" s="24"/>
      <c r="BX1745" s="24"/>
      <c r="BY1745" s="24"/>
      <c r="BZ1745" s="24"/>
      <c r="CA1745" s="24"/>
      <c r="CB1745" s="24"/>
      <c r="CC1745" s="24"/>
      <c r="CD1745" s="24"/>
      <c r="CE1745" s="24"/>
      <c r="CF1745" s="24"/>
    </row>
    <row r="1746" spans="47:84" x14ac:dyDescent="0.15">
      <c r="AU1746" s="24"/>
      <c r="AV1746" s="24"/>
      <c r="AW1746" s="24"/>
      <c r="AX1746" s="24"/>
      <c r="AY1746" s="24"/>
      <c r="AZ1746" s="24"/>
      <c r="BA1746" s="24"/>
      <c r="BB1746" s="24"/>
      <c r="BC1746" s="24"/>
      <c r="BD1746" s="24"/>
      <c r="BE1746" s="24"/>
      <c r="BF1746" s="24"/>
      <c r="BG1746" s="24"/>
      <c r="BH1746" s="24"/>
      <c r="BI1746" s="24"/>
      <c r="BJ1746" s="24"/>
      <c r="BK1746" s="24"/>
      <c r="BL1746" s="24"/>
      <c r="BM1746" s="24"/>
      <c r="BN1746" s="24"/>
      <c r="BO1746" s="24"/>
      <c r="BP1746" s="24"/>
      <c r="BQ1746" s="24"/>
      <c r="BR1746" s="24"/>
      <c r="BS1746" s="24"/>
      <c r="BT1746" s="24"/>
      <c r="BU1746" s="24"/>
      <c r="BV1746" s="24"/>
      <c r="BW1746" s="24"/>
      <c r="BX1746" s="24"/>
      <c r="BY1746" s="24"/>
      <c r="BZ1746" s="24"/>
      <c r="CA1746" s="24"/>
      <c r="CB1746" s="24"/>
      <c r="CC1746" s="24"/>
      <c r="CD1746" s="24"/>
      <c r="CE1746" s="24"/>
      <c r="CF1746" s="24"/>
    </row>
    <row r="1747" spans="47:84" x14ac:dyDescent="0.15">
      <c r="AU1747" s="24"/>
      <c r="AV1747" s="24"/>
      <c r="AW1747" s="24"/>
      <c r="AX1747" s="24"/>
      <c r="AY1747" s="24"/>
      <c r="AZ1747" s="24"/>
      <c r="BA1747" s="24"/>
      <c r="BB1747" s="24"/>
      <c r="BC1747" s="24"/>
      <c r="BD1747" s="24"/>
      <c r="BE1747" s="24"/>
      <c r="BF1747" s="24"/>
      <c r="BG1747" s="24"/>
      <c r="BH1747" s="24"/>
      <c r="BI1747" s="24"/>
      <c r="BJ1747" s="24"/>
      <c r="BK1747" s="24"/>
      <c r="BL1747" s="24"/>
      <c r="BM1747" s="24"/>
      <c r="BN1747" s="24"/>
      <c r="BO1747" s="24"/>
      <c r="BP1747" s="24"/>
      <c r="BQ1747" s="24"/>
      <c r="BR1747" s="24"/>
      <c r="BS1747" s="24"/>
      <c r="BT1747" s="24"/>
      <c r="BU1747" s="24"/>
      <c r="BV1747" s="24"/>
      <c r="BW1747" s="24"/>
      <c r="BX1747" s="24"/>
      <c r="BY1747" s="24"/>
      <c r="BZ1747" s="24"/>
      <c r="CA1747" s="24"/>
      <c r="CB1747" s="24"/>
      <c r="CC1747" s="24"/>
      <c r="CD1747" s="24"/>
      <c r="CE1747" s="24"/>
      <c r="CF1747" s="24"/>
    </row>
    <row r="1748" spans="47:84" x14ac:dyDescent="0.15">
      <c r="AU1748" s="24"/>
      <c r="AV1748" s="24"/>
      <c r="AW1748" s="24"/>
      <c r="AX1748" s="24"/>
      <c r="AY1748" s="24"/>
      <c r="AZ1748" s="24"/>
      <c r="BA1748" s="24"/>
      <c r="BB1748" s="24"/>
      <c r="BC1748" s="24"/>
      <c r="BD1748" s="24"/>
      <c r="BE1748" s="24"/>
      <c r="BF1748" s="24"/>
      <c r="BG1748" s="24"/>
      <c r="BH1748" s="24"/>
      <c r="BI1748" s="24"/>
      <c r="BJ1748" s="24"/>
      <c r="BK1748" s="24"/>
      <c r="BL1748" s="24"/>
      <c r="BM1748" s="24"/>
      <c r="BN1748" s="24"/>
      <c r="BO1748" s="24"/>
      <c r="BP1748" s="24"/>
      <c r="BQ1748" s="24"/>
      <c r="BR1748" s="24"/>
      <c r="BS1748" s="24"/>
      <c r="BT1748" s="24"/>
      <c r="BU1748" s="24"/>
      <c r="BV1748" s="24"/>
      <c r="BW1748" s="24"/>
      <c r="BX1748" s="24"/>
      <c r="BY1748" s="24"/>
      <c r="BZ1748" s="24"/>
      <c r="CA1748" s="24"/>
      <c r="CB1748" s="24"/>
      <c r="CC1748" s="24"/>
      <c r="CD1748" s="24"/>
      <c r="CE1748" s="24"/>
      <c r="CF1748" s="24"/>
    </row>
    <row r="1749" spans="47:84" x14ac:dyDescent="0.15">
      <c r="AU1749" s="24"/>
      <c r="AV1749" s="24"/>
      <c r="AW1749" s="24"/>
      <c r="AX1749" s="24"/>
      <c r="AY1749" s="24"/>
      <c r="AZ1749" s="24"/>
      <c r="BA1749" s="24"/>
      <c r="BB1749" s="24"/>
      <c r="BC1749" s="24"/>
      <c r="BD1749" s="24"/>
      <c r="BE1749" s="24"/>
      <c r="BF1749" s="24"/>
      <c r="BG1749" s="24"/>
      <c r="BH1749" s="24"/>
      <c r="BI1749" s="24"/>
      <c r="BJ1749" s="24"/>
      <c r="BK1749" s="24"/>
      <c r="BL1749" s="24"/>
      <c r="BM1749" s="24"/>
      <c r="BN1749" s="24"/>
      <c r="BO1749" s="24"/>
      <c r="BP1749" s="24"/>
      <c r="BQ1749" s="24"/>
      <c r="BR1749" s="24"/>
      <c r="BS1749" s="24"/>
      <c r="BT1749" s="24"/>
      <c r="BU1749" s="24"/>
      <c r="BV1749" s="24"/>
      <c r="BW1749" s="24"/>
      <c r="BX1749" s="24"/>
      <c r="BY1749" s="24"/>
      <c r="BZ1749" s="24"/>
      <c r="CA1749" s="24"/>
      <c r="CB1749" s="24"/>
      <c r="CC1749" s="24"/>
      <c r="CD1749" s="24"/>
      <c r="CE1749" s="24"/>
      <c r="CF1749" s="24"/>
    </row>
    <row r="1750" spans="47:84" x14ac:dyDescent="0.15">
      <c r="AU1750" s="24"/>
      <c r="AV1750" s="24"/>
      <c r="AW1750" s="24"/>
      <c r="AX1750" s="24"/>
      <c r="AY1750" s="24"/>
      <c r="AZ1750" s="24"/>
      <c r="BA1750" s="24"/>
      <c r="BB1750" s="24"/>
      <c r="BC1750" s="24"/>
      <c r="BD1750" s="24"/>
      <c r="BE1750" s="24"/>
      <c r="BF1750" s="24"/>
      <c r="BG1750" s="24"/>
      <c r="BH1750" s="24"/>
      <c r="BI1750" s="24"/>
      <c r="BJ1750" s="24"/>
      <c r="BK1750" s="24"/>
      <c r="BL1750" s="24"/>
      <c r="BM1750" s="24"/>
      <c r="BN1750" s="24"/>
      <c r="BO1750" s="24"/>
      <c r="BP1750" s="24"/>
      <c r="BQ1750" s="24"/>
      <c r="BR1750" s="24"/>
      <c r="BS1750" s="24"/>
      <c r="BT1750" s="24"/>
      <c r="BU1750" s="24"/>
      <c r="BV1750" s="24"/>
      <c r="BW1750" s="24"/>
      <c r="BX1750" s="24"/>
      <c r="BY1750" s="24"/>
      <c r="BZ1750" s="24"/>
      <c r="CA1750" s="24"/>
      <c r="CB1750" s="24"/>
      <c r="CC1750" s="24"/>
      <c r="CD1750" s="24"/>
      <c r="CE1750" s="24"/>
      <c r="CF1750" s="24"/>
    </row>
    <row r="1751" spans="47:84" x14ac:dyDescent="0.15">
      <c r="AU1751" s="24"/>
      <c r="AV1751" s="24"/>
      <c r="AW1751" s="24"/>
      <c r="AX1751" s="24"/>
      <c r="AY1751" s="24"/>
      <c r="AZ1751" s="24"/>
      <c r="BA1751" s="24"/>
      <c r="BB1751" s="24"/>
      <c r="BC1751" s="24"/>
      <c r="BD1751" s="24"/>
      <c r="BE1751" s="24"/>
      <c r="BF1751" s="24"/>
      <c r="BG1751" s="24"/>
      <c r="BH1751" s="24"/>
      <c r="BI1751" s="24"/>
      <c r="BJ1751" s="24"/>
      <c r="BK1751" s="24"/>
      <c r="BL1751" s="24"/>
      <c r="BM1751" s="24"/>
      <c r="BN1751" s="24"/>
      <c r="BO1751" s="24"/>
      <c r="BP1751" s="24"/>
      <c r="BQ1751" s="24"/>
      <c r="BR1751" s="24"/>
      <c r="BS1751" s="24"/>
      <c r="BT1751" s="24"/>
      <c r="BU1751" s="24"/>
      <c r="BV1751" s="24"/>
      <c r="BW1751" s="24"/>
      <c r="BX1751" s="24"/>
      <c r="BY1751" s="24"/>
      <c r="BZ1751" s="24"/>
      <c r="CA1751" s="24"/>
      <c r="CB1751" s="24"/>
      <c r="CC1751" s="24"/>
      <c r="CD1751" s="24"/>
      <c r="CE1751" s="24"/>
      <c r="CF1751" s="24"/>
    </row>
    <row r="1752" spans="47:84" x14ac:dyDescent="0.15">
      <c r="AU1752" s="24"/>
      <c r="AV1752" s="24"/>
      <c r="AW1752" s="24"/>
      <c r="AX1752" s="24"/>
      <c r="AY1752" s="24"/>
      <c r="AZ1752" s="24"/>
      <c r="BA1752" s="24"/>
      <c r="BB1752" s="24"/>
      <c r="BC1752" s="24"/>
      <c r="BD1752" s="24"/>
      <c r="BE1752" s="24"/>
      <c r="BF1752" s="24"/>
      <c r="BG1752" s="24"/>
      <c r="BH1752" s="24"/>
      <c r="BI1752" s="24"/>
      <c r="BJ1752" s="24"/>
      <c r="BK1752" s="24"/>
      <c r="BL1752" s="24"/>
      <c r="BM1752" s="24"/>
      <c r="BN1752" s="24"/>
      <c r="BO1752" s="24"/>
      <c r="BP1752" s="24"/>
      <c r="BQ1752" s="24"/>
      <c r="BR1752" s="24"/>
      <c r="BS1752" s="24"/>
      <c r="BT1752" s="24"/>
      <c r="BU1752" s="24"/>
      <c r="BV1752" s="24"/>
      <c r="BW1752" s="24"/>
      <c r="BX1752" s="24"/>
      <c r="BY1752" s="24"/>
      <c r="BZ1752" s="24"/>
      <c r="CA1752" s="24"/>
      <c r="CB1752" s="24"/>
      <c r="CC1752" s="24"/>
      <c r="CD1752" s="24"/>
      <c r="CE1752" s="24"/>
      <c r="CF1752" s="24"/>
    </row>
    <row r="1753" spans="47:84" x14ac:dyDescent="0.15">
      <c r="AU1753" s="24"/>
      <c r="AV1753" s="24"/>
      <c r="AW1753" s="24"/>
      <c r="AX1753" s="24"/>
      <c r="AY1753" s="24"/>
      <c r="AZ1753" s="24"/>
      <c r="BA1753" s="24"/>
      <c r="BB1753" s="24"/>
      <c r="BC1753" s="24"/>
      <c r="BD1753" s="24"/>
      <c r="BE1753" s="24"/>
      <c r="BF1753" s="24"/>
      <c r="BG1753" s="24"/>
      <c r="BH1753" s="24"/>
      <c r="BI1753" s="24"/>
      <c r="BJ1753" s="24"/>
      <c r="BK1753" s="24"/>
      <c r="BL1753" s="24"/>
      <c r="BM1753" s="24"/>
      <c r="BN1753" s="24"/>
      <c r="BO1753" s="24"/>
      <c r="BP1753" s="24"/>
      <c r="BQ1753" s="24"/>
      <c r="BR1753" s="24"/>
      <c r="BS1753" s="24"/>
      <c r="BT1753" s="24"/>
      <c r="BU1753" s="24"/>
      <c r="BV1753" s="24"/>
      <c r="BW1753" s="24"/>
      <c r="BX1753" s="24"/>
      <c r="BY1753" s="24"/>
      <c r="BZ1753" s="24"/>
      <c r="CA1753" s="24"/>
      <c r="CB1753" s="24"/>
      <c r="CC1753" s="24"/>
      <c r="CD1753" s="24"/>
      <c r="CE1753" s="24"/>
      <c r="CF1753" s="24"/>
    </row>
    <row r="1754" spans="47:84" x14ac:dyDescent="0.15">
      <c r="AU1754" s="24"/>
      <c r="AV1754" s="24"/>
      <c r="AW1754" s="24"/>
      <c r="AX1754" s="24"/>
      <c r="AY1754" s="24"/>
      <c r="AZ1754" s="24"/>
      <c r="BA1754" s="24"/>
      <c r="BB1754" s="24"/>
      <c r="BC1754" s="24"/>
      <c r="BD1754" s="24"/>
      <c r="BE1754" s="24"/>
      <c r="BF1754" s="24"/>
      <c r="BG1754" s="24"/>
      <c r="BH1754" s="24"/>
      <c r="BI1754" s="24"/>
      <c r="BJ1754" s="24"/>
      <c r="BK1754" s="24"/>
      <c r="BL1754" s="24"/>
      <c r="BM1754" s="24"/>
      <c r="BN1754" s="24"/>
      <c r="BO1754" s="24"/>
      <c r="BP1754" s="24"/>
      <c r="BQ1754" s="24"/>
      <c r="BR1754" s="24"/>
      <c r="BS1754" s="24"/>
      <c r="BT1754" s="24"/>
      <c r="BU1754" s="24"/>
      <c r="BV1754" s="24"/>
      <c r="BW1754" s="24"/>
      <c r="BX1754" s="24"/>
      <c r="BY1754" s="24"/>
      <c r="BZ1754" s="24"/>
      <c r="CA1754" s="24"/>
      <c r="CB1754" s="24"/>
      <c r="CC1754" s="24"/>
      <c r="CD1754" s="24"/>
      <c r="CE1754" s="24"/>
      <c r="CF1754" s="24"/>
    </row>
    <row r="1755" spans="47:84" x14ac:dyDescent="0.15">
      <c r="AU1755" s="24"/>
      <c r="AV1755" s="24"/>
      <c r="AW1755" s="24"/>
      <c r="AX1755" s="24"/>
      <c r="AY1755" s="24"/>
      <c r="AZ1755" s="24"/>
      <c r="BA1755" s="24"/>
      <c r="BB1755" s="24"/>
      <c r="BC1755" s="24"/>
      <c r="BD1755" s="24"/>
      <c r="BE1755" s="24"/>
      <c r="BF1755" s="24"/>
      <c r="BG1755" s="24"/>
      <c r="BH1755" s="24"/>
      <c r="BI1755" s="24"/>
      <c r="BJ1755" s="24"/>
      <c r="BK1755" s="24"/>
      <c r="BL1755" s="24"/>
      <c r="BM1755" s="24"/>
      <c r="BN1755" s="24"/>
      <c r="BO1755" s="24"/>
      <c r="BP1755" s="24"/>
      <c r="BQ1755" s="24"/>
      <c r="BR1755" s="24"/>
      <c r="BS1755" s="24"/>
      <c r="BT1755" s="24"/>
      <c r="BU1755" s="24"/>
      <c r="BV1755" s="24"/>
      <c r="BW1755" s="24"/>
      <c r="BX1755" s="24"/>
      <c r="BY1755" s="24"/>
      <c r="BZ1755" s="24"/>
      <c r="CA1755" s="24"/>
      <c r="CB1755" s="24"/>
      <c r="CC1755" s="24"/>
      <c r="CD1755" s="24"/>
      <c r="CE1755" s="24"/>
      <c r="CF1755" s="24"/>
    </row>
    <row r="1756" spans="47:84" x14ac:dyDescent="0.15">
      <c r="AU1756" s="24"/>
      <c r="AV1756" s="24"/>
      <c r="AW1756" s="24"/>
      <c r="AX1756" s="24"/>
      <c r="AY1756" s="24"/>
      <c r="AZ1756" s="24"/>
      <c r="BA1756" s="24"/>
      <c r="BB1756" s="24"/>
      <c r="BC1756" s="24"/>
      <c r="BD1756" s="24"/>
      <c r="BE1756" s="24"/>
      <c r="BF1756" s="24"/>
      <c r="BG1756" s="24"/>
      <c r="BH1756" s="24"/>
      <c r="BI1756" s="24"/>
      <c r="BJ1756" s="24"/>
      <c r="BK1756" s="24"/>
      <c r="BL1756" s="24"/>
      <c r="BM1756" s="24"/>
      <c r="BN1756" s="24"/>
      <c r="BO1756" s="24"/>
      <c r="BP1756" s="24"/>
      <c r="BQ1756" s="24"/>
      <c r="BR1756" s="24"/>
      <c r="BS1756" s="24"/>
      <c r="BT1756" s="24"/>
      <c r="BU1756" s="24"/>
      <c r="BV1756" s="24"/>
      <c r="BW1756" s="24"/>
      <c r="BX1756" s="24"/>
      <c r="BY1756" s="24"/>
      <c r="BZ1756" s="24"/>
      <c r="CA1756" s="24"/>
      <c r="CB1756" s="24"/>
      <c r="CC1756" s="24"/>
      <c r="CD1756" s="24"/>
      <c r="CE1756" s="24"/>
      <c r="CF1756" s="24"/>
    </row>
    <row r="1757" spans="47:84" x14ac:dyDescent="0.15">
      <c r="AU1757" s="24"/>
      <c r="AV1757" s="24"/>
      <c r="AW1757" s="24"/>
      <c r="AX1757" s="24"/>
      <c r="AY1757" s="24"/>
      <c r="AZ1757" s="24"/>
      <c r="BA1757" s="24"/>
      <c r="BB1757" s="24"/>
      <c r="BC1757" s="24"/>
      <c r="BD1757" s="24"/>
      <c r="BE1757" s="24"/>
      <c r="BF1757" s="24"/>
      <c r="BG1757" s="24"/>
      <c r="BH1757" s="24"/>
      <c r="BI1757" s="24"/>
      <c r="BJ1757" s="24"/>
      <c r="BK1757" s="24"/>
      <c r="BL1757" s="24"/>
      <c r="BM1757" s="24"/>
      <c r="BN1757" s="24"/>
      <c r="BO1757" s="24"/>
      <c r="BP1757" s="24"/>
      <c r="BQ1757" s="24"/>
      <c r="BR1757" s="24"/>
      <c r="BS1757" s="24"/>
      <c r="BT1757" s="24"/>
      <c r="BU1757" s="24"/>
      <c r="BV1757" s="24"/>
      <c r="BW1757" s="24"/>
      <c r="BX1757" s="24"/>
      <c r="BY1757" s="24"/>
      <c r="BZ1757" s="24"/>
      <c r="CA1757" s="24"/>
      <c r="CB1757" s="24"/>
      <c r="CC1757" s="24"/>
      <c r="CD1757" s="24"/>
      <c r="CE1757" s="24"/>
      <c r="CF1757" s="24"/>
    </row>
    <row r="1758" spans="47:84" x14ac:dyDescent="0.15">
      <c r="AU1758" s="24"/>
      <c r="AV1758" s="24"/>
      <c r="AW1758" s="24"/>
      <c r="AX1758" s="24"/>
      <c r="AY1758" s="24"/>
      <c r="AZ1758" s="24"/>
      <c r="BA1758" s="24"/>
      <c r="BB1758" s="24"/>
      <c r="BC1758" s="24"/>
      <c r="BD1758" s="24"/>
      <c r="BE1758" s="24"/>
      <c r="BF1758" s="24"/>
      <c r="BG1758" s="24"/>
      <c r="BH1758" s="24"/>
      <c r="BI1758" s="24"/>
      <c r="BJ1758" s="24"/>
      <c r="BK1758" s="24"/>
      <c r="BL1758" s="24"/>
      <c r="BM1758" s="24"/>
      <c r="BN1758" s="24"/>
      <c r="BO1758" s="24"/>
      <c r="BP1758" s="24"/>
      <c r="BQ1758" s="24"/>
      <c r="BR1758" s="24"/>
      <c r="BS1758" s="24"/>
      <c r="BT1758" s="24"/>
      <c r="BU1758" s="24"/>
      <c r="BV1758" s="24"/>
      <c r="BW1758" s="24"/>
      <c r="BX1758" s="24"/>
      <c r="BY1758" s="24"/>
      <c r="BZ1758" s="24"/>
      <c r="CA1758" s="24"/>
      <c r="CB1758" s="24"/>
      <c r="CC1758" s="24"/>
      <c r="CD1758" s="24"/>
      <c r="CE1758" s="24"/>
      <c r="CF1758" s="24"/>
    </row>
    <row r="1759" spans="47:84" x14ac:dyDescent="0.15">
      <c r="AU1759" s="24"/>
      <c r="AV1759" s="24"/>
      <c r="AW1759" s="24"/>
      <c r="AX1759" s="24"/>
      <c r="AY1759" s="24"/>
      <c r="AZ1759" s="24"/>
      <c r="BA1759" s="24"/>
      <c r="BB1759" s="24"/>
      <c r="BC1759" s="24"/>
      <c r="BD1759" s="24"/>
      <c r="BE1759" s="24"/>
      <c r="BF1759" s="24"/>
      <c r="BG1759" s="24"/>
      <c r="BH1759" s="24"/>
      <c r="BI1759" s="24"/>
      <c r="BJ1759" s="24"/>
      <c r="BK1759" s="24"/>
      <c r="BL1759" s="24"/>
      <c r="BM1759" s="24"/>
      <c r="BN1759" s="24"/>
      <c r="BO1759" s="24"/>
      <c r="BP1759" s="24"/>
      <c r="BQ1759" s="24"/>
      <c r="BR1759" s="24"/>
      <c r="BS1759" s="24"/>
      <c r="BT1759" s="24"/>
      <c r="BU1759" s="24"/>
      <c r="BV1759" s="24"/>
      <c r="BW1759" s="24"/>
      <c r="BX1759" s="24"/>
      <c r="BY1759" s="24"/>
      <c r="BZ1759" s="24"/>
      <c r="CA1759" s="24"/>
      <c r="CB1759" s="24"/>
      <c r="CC1759" s="24"/>
      <c r="CD1759" s="24"/>
      <c r="CE1759" s="24"/>
      <c r="CF1759" s="24"/>
    </row>
    <row r="1760" spans="47:84" x14ac:dyDescent="0.15">
      <c r="AU1760" s="24"/>
      <c r="AV1760" s="24"/>
      <c r="AW1760" s="24"/>
      <c r="AX1760" s="24"/>
      <c r="AY1760" s="24"/>
      <c r="AZ1760" s="24"/>
      <c r="BA1760" s="24"/>
      <c r="BB1760" s="24"/>
      <c r="BC1760" s="24"/>
      <c r="BD1760" s="24"/>
      <c r="BE1760" s="24"/>
      <c r="BF1760" s="24"/>
      <c r="BG1760" s="24"/>
      <c r="BH1760" s="24"/>
      <c r="BI1760" s="24"/>
      <c r="BJ1760" s="24"/>
      <c r="BK1760" s="24"/>
      <c r="BL1760" s="24"/>
      <c r="BM1760" s="24"/>
      <c r="BN1760" s="24"/>
      <c r="BO1760" s="24"/>
      <c r="BP1760" s="24"/>
      <c r="BQ1760" s="24"/>
      <c r="BR1760" s="24"/>
      <c r="BS1760" s="24"/>
      <c r="BT1760" s="24"/>
      <c r="BU1760" s="24"/>
      <c r="BV1760" s="24"/>
      <c r="BW1760" s="24"/>
      <c r="BX1760" s="24"/>
      <c r="BY1760" s="24"/>
      <c r="BZ1760" s="24"/>
      <c r="CA1760" s="24"/>
      <c r="CB1760" s="24"/>
      <c r="CC1760" s="24"/>
      <c r="CD1760" s="24"/>
      <c r="CE1760" s="24"/>
      <c r="CF1760" s="24"/>
    </row>
    <row r="1761" spans="47:84" x14ac:dyDescent="0.15">
      <c r="AU1761" s="24"/>
      <c r="AV1761" s="24"/>
      <c r="AW1761" s="24"/>
      <c r="AX1761" s="24"/>
      <c r="AY1761" s="24"/>
      <c r="AZ1761" s="24"/>
      <c r="BA1761" s="24"/>
      <c r="BB1761" s="24"/>
      <c r="BC1761" s="24"/>
      <c r="BD1761" s="24"/>
      <c r="BE1761" s="24"/>
      <c r="BF1761" s="24"/>
      <c r="BG1761" s="24"/>
      <c r="BH1761" s="24"/>
      <c r="BI1761" s="24"/>
      <c r="BJ1761" s="24"/>
      <c r="BK1761" s="24"/>
      <c r="BL1761" s="24"/>
      <c r="BM1761" s="24"/>
      <c r="BN1761" s="24"/>
      <c r="BO1761" s="24"/>
      <c r="BP1761" s="24"/>
      <c r="BQ1761" s="24"/>
      <c r="BR1761" s="24"/>
      <c r="BS1761" s="24"/>
      <c r="BT1761" s="24"/>
      <c r="BU1761" s="24"/>
      <c r="BV1761" s="24"/>
      <c r="BW1761" s="24"/>
      <c r="BX1761" s="24"/>
      <c r="BY1761" s="24"/>
      <c r="BZ1761" s="24"/>
      <c r="CA1761" s="24"/>
      <c r="CB1761" s="24"/>
      <c r="CC1761" s="24"/>
      <c r="CD1761" s="24"/>
      <c r="CE1761" s="24"/>
      <c r="CF1761" s="24"/>
    </row>
    <row r="1762" spans="47:84" x14ac:dyDescent="0.15">
      <c r="AU1762" s="24"/>
      <c r="AV1762" s="24"/>
      <c r="AW1762" s="24"/>
      <c r="AX1762" s="24"/>
      <c r="AY1762" s="24"/>
      <c r="AZ1762" s="24"/>
      <c r="BA1762" s="24"/>
      <c r="BB1762" s="24"/>
      <c r="BC1762" s="24"/>
      <c r="BD1762" s="24"/>
      <c r="BE1762" s="24"/>
      <c r="BF1762" s="24"/>
      <c r="BG1762" s="24"/>
      <c r="BH1762" s="24"/>
      <c r="BI1762" s="24"/>
      <c r="BJ1762" s="24"/>
      <c r="BK1762" s="24"/>
      <c r="BL1762" s="24"/>
      <c r="BM1762" s="24"/>
      <c r="BN1762" s="24"/>
      <c r="BO1762" s="24"/>
      <c r="BP1762" s="24"/>
      <c r="BQ1762" s="24"/>
      <c r="BR1762" s="24"/>
      <c r="BS1762" s="24"/>
      <c r="BT1762" s="24"/>
      <c r="BU1762" s="24"/>
      <c r="BV1762" s="24"/>
      <c r="BW1762" s="24"/>
      <c r="BX1762" s="24"/>
      <c r="BY1762" s="24"/>
      <c r="BZ1762" s="24"/>
      <c r="CA1762" s="24"/>
      <c r="CB1762" s="24"/>
      <c r="CC1762" s="24"/>
      <c r="CD1762" s="24"/>
      <c r="CE1762" s="24"/>
      <c r="CF1762" s="24"/>
    </row>
    <row r="1763" spans="47:84" x14ac:dyDescent="0.15">
      <c r="AU1763" s="24"/>
      <c r="AV1763" s="24"/>
      <c r="AW1763" s="24"/>
      <c r="AX1763" s="24"/>
      <c r="AY1763" s="24"/>
      <c r="AZ1763" s="24"/>
      <c r="BA1763" s="24"/>
      <c r="BB1763" s="24"/>
      <c r="BC1763" s="24"/>
      <c r="BD1763" s="24"/>
      <c r="BE1763" s="24"/>
      <c r="BF1763" s="24"/>
      <c r="BG1763" s="24"/>
      <c r="BH1763" s="24"/>
      <c r="BI1763" s="24"/>
      <c r="BJ1763" s="24"/>
      <c r="BK1763" s="24"/>
      <c r="BL1763" s="24"/>
      <c r="BM1763" s="24"/>
      <c r="BN1763" s="24"/>
      <c r="BO1763" s="24"/>
      <c r="BP1763" s="24"/>
      <c r="BQ1763" s="24"/>
      <c r="BR1763" s="24"/>
      <c r="BS1763" s="24"/>
      <c r="BT1763" s="24"/>
      <c r="BU1763" s="24"/>
      <c r="BV1763" s="24"/>
      <c r="BW1763" s="24"/>
      <c r="BX1763" s="24"/>
      <c r="BY1763" s="24"/>
      <c r="BZ1763" s="24"/>
      <c r="CA1763" s="24"/>
      <c r="CB1763" s="24"/>
      <c r="CC1763" s="24"/>
      <c r="CD1763" s="24"/>
      <c r="CE1763" s="24"/>
      <c r="CF1763" s="24"/>
    </row>
    <row r="1764" spans="47:84" x14ac:dyDescent="0.15">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c r="CF1764" s="24"/>
    </row>
    <row r="1765" spans="47:84" x14ac:dyDescent="0.15">
      <c r="AU1765" s="24"/>
      <c r="AV1765" s="24"/>
      <c r="AW1765" s="24"/>
      <c r="AX1765" s="24"/>
      <c r="AY1765" s="24"/>
      <c r="AZ1765" s="24"/>
      <c r="BA1765" s="24"/>
      <c r="BB1765" s="24"/>
      <c r="BC1765" s="24"/>
      <c r="BD1765" s="24"/>
      <c r="BE1765" s="24"/>
      <c r="BF1765" s="24"/>
      <c r="BG1765" s="24"/>
      <c r="BH1765" s="24"/>
      <c r="BI1765" s="24"/>
      <c r="BJ1765" s="24"/>
      <c r="BK1765" s="24"/>
      <c r="BL1765" s="24"/>
      <c r="BM1765" s="24"/>
      <c r="BN1765" s="24"/>
      <c r="BO1765" s="24"/>
      <c r="BP1765" s="24"/>
      <c r="BQ1765" s="24"/>
      <c r="BR1765" s="24"/>
      <c r="BS1765" s="24"/>
      <c r="BT1765" s="24"/>
      <c r="BU1765" s="24"/>
      <c r="BV1765" s="24"/>
      <c r="BW1765" s="24"/>
      <c r="BX1765" s="24"/>
      <c r="BY1765" s="24"/>
      <c r="BZ1765" s="24"/>
      <c r="CA1765" s="24"/>
      <c r="CB1765" s="24"/>
      <c r="CC1765" s="24"/>
      <c r="CD1765" s="24"/>
      <c r="CE1765" s="24"/>
      <c r="CF1765" s="24"/>
    </row>
    <row r="1766" spans="47:84" x14ac:dyDescent="0.15">
      <c r="AU1766" s="24"/>
      <c r="AV1766" s="24"/>
      <c r="AW1766" s="24"/>
      <c r="AX1766" s="24"/>
      <c r="AY1766" s="24"/>
      <c r="AZ1766" s="24"/>
      <c r="BA1766" s="24"/>
      <c r="BB1766" s="24"/>
      <c r="BC1766" s="24"/>
      <c r="BD1766" s="24"/>
      <c r="BE1766" s="24"/>
      <c r="BF1766" s="24"/>
      <c r="BG1766" s="24"/>
      <c r="BH1766" s="24"/>
      <c r="BI1766" s="24"/>
      <c r="BJ1766" s="24"/>
      <c r="BK1766" s="24"/>
      <c r="BL1766" s="24"/>
      <c r="BM1766" s="24"/>
      <c r="BN1766" s="24"/>
      <c r="BO1766" s="24"/>
      <c r="BP1766" s="24"/>
      <c r="BQ1766" s="24"/>
      <c r="BR1766" s="24"/>
      <c r="BS1766" s="24"/>
      <c r="BT1766" s="24"/>
      <c r="BU1766" s="24"/>
      <c r="BV1766" s="24"/>
      <c r="BW1766" s="24"/>
      <c r="BX1766" s="24"/>
      <c r="BY1766" s="24"/>
      <c r="BZ1766" s="24"/>
      <c r="CA1766" s="24"/>
      <c r="CB1766" s="24"/>
      <c r="CC1766" s="24"/>
      <c r="CD1766" s="24"/>
      <c r="CE1766" s="24"/>
      <c r="CF1766" s="24"/>
    </row>
    <row r="1767" spans="47:84" x14ac:dyDescent="0.15">
      <c r="AU1767" s="24"/>
      <c r="AV1767" s="24"/>
      <c r="AW1767" s="24"/>
      <c r="AX1767" s="24"/>
      <c r="AY1767" s="24"/>
      <c r="AZ1767" s="24"/>
      <c r="BA1767" s="24"/>
      <c r="BB1767" s="24"/>
      <c r="BC1767" s="24"/>
      <c r="BD1767" s="24"/>
      <c r="BE1767" s="24"/>
      <c r="BF1767" s="24"/>
      <c r="BG1767" s="24"/>
      <c r="BH1767" s="24"/>
      <c r="BI1767" s="24"/>
      <c r="BJ1767" s="24"/>
      <c r="BK1767" s="24"/>
      <c r="BL1767" s="24"/>
      <c r="BM1767" s="24"/>
      <c r="BN1767" s="24"/>
      <c r="BO1767" s="24"/>
      <c r="BP1767" s="24"/>
      <c r="BQ1767" s="24"/>
      <c r="BR1767" s="24"/>
      <c r="BS1767" s="24"/>
      <c r="BT1767" s="24"/>
      <c r="BU1767" s="24"/>
      <c r="BV1767" s="24"/>
      <c r="BW1767" s="24"/>
      <c r="BX1767" s="24"/>
      <c r="BY1767" s="24"/>
      <c r="BZ1767" s="24"/>
      <c r="CA1767" s="24"/>
      <c r="CB1767" s="24"/>
      <c r="CC1767" s="24"/>
      <c r="CD1767" s="24"/>
      <c r="CE1767" s="24"/>
      <c r="CF1767" s="24"/>
    </row>
    <row r="1768" spans="47:84" x14ac:dyDescent="0.15">
      <c r="AU1768" s="24"/>
      <c r="AV1768" s="24"/>
      <c r="AW1768" s="24"/>
      <c r="AX1768" s="24"/>
      <c r="AY1768" s="24"/>
      <c r="AZ1768" s="24"/>
      <c r="BA1768" s="24"/>
      <c r="BB1768" s="24"/>
      <c r="BC1768" s="24"/>
      <c r="BD1768" s="24"/>
      <c r="BE1768" s="24"/>
      <c r="BF1768" s="24"/>
      <c r="BG1768" s="24"/>
      <c r="BH1768" s="24"/>
      <c r="BI1768" s="24"/>
      <c r="BJ1768" s="24"/>
      <c r="BK1768" s="24"/>
      <c r="BL1768" s="24"/>
      <c r="BM1768" s="24"/>
      <c r="BN1768" s="24"/>
      <c r="BO1768" s="24"/>
      <c r="BP1768" s="24"/>
      <c r="BQ1768" s="24"/>
      <c r="BR1768" s="24"/>
      <c r="BS1768" s="24"/>
      <c r="BT1768" s="24"/>
      <c r="BU1768" s="24"/>
      <c r="BV1768" s="24"/>
      <c r="BW1768" s="24"/>
      <c r="BX1768" s="24"/>
      <c r="BY1768" s="24"/>
      <c r="BZ1768" s="24"/>
      <c r="CA1768" s="24"/>
      <c r="CB1768" s="24"/>
      <c r="CC1768" s="24"/>
      <c r="CD1768" s="24"/>
      <c r="CE1768" s="24"/>
      <c r="CF1768" s="24"/>
    </row>
    <row r="1769" spans="47:84" x14ac:dyDescent="0.15">
      <c r="AU1769" s="24"/>
      <c r="AV1769" s="24"/>
      <c r="AW1769" s="24"/>
      <c r="AX1769" s="24"/>
      <c r="AY1769" s="24"/>
      <c r="AZ1769" s="24"/>
      <c r="BA1769" s="24"/>
      <c r="BB1769" s="24"/>
      <c r="BC1769" s="24"/>
      <c r="BD1769" s="24"/>
      <c r="BE1769" s="24"/>
      <c r="BF1769" s="24"/>
      <c r="BG1769" s="24"/>
      <c r="BH1769" s="24"/>
      <c r="BI1769" s="24"/>
      <c r="BJ1769" s="24"/>
      <c r="BK1769" s="24"/>
      <c r="BL1769" s="24"/>
      <c r="BM1769" s="24"/>
      <c r="BN1769" s="24"/>
      <c r="BO1769" s="24"/>
      <c r="BP1769" s="24"/>
      <c r="BQ1769" s="24"/>
      <c r="BR1769" s="24"/>
      <c r="BS1769" s="24"/>
      <c r="BT1769" s="24"/>
      <c r="BU1769" s="24"/>
      <c r="BV1769" s="24"/>
      <c r="BW1769" s="24"/>
      <c r="BX1769" s="24"/>
      <c r="BY1769" s="24"/>
      <c r="BZ1769" s="24"/>
      <c r="CA1769" s="24"/>
      <c r="CB1769" s="24"/>
      <c r="CC1769" s="24"/>
      <c r="CD1769" s="24"/>
      <c r="CE1769" s="24"/>
      <c r="CF1769" s="24"/>
    </row>
    <row r="1770" spans="47:84" x14ac:dyDescent="0.15">
      <c r="AU1770" s="24"/>
      <c r="AV1770" s="24"/>
      <c r="AW1770" s="24"/>
      <c r="AX1770" s="24"/>
      <c r="AY1770" s="24"/>
      <c r="AZ1770" s="24"/>
      <c r="BA1770" s="24"/>
      <c r="BB1770" s="24"/>
      <c r="BC1770" s="24"/>
      <c r="BD1770" s="24"/>
      <c r="BE1770" s="24"/>
      <c r="BF1770" s="24"/>
      <c r="BG1770" s="24"/>
      <c r="BH1770" s="24"/>
      <c r="BI1770" s="24"/>
      <c r="BJ1770" s="24"/>
      <c r="BK1770" s="24"/>
      <c r="BL1770" s="24"/>
      <c r="BM1770" s="24"/>
      <c r="BN1770" s="24"/>
      <c r="BO1770" s="24"/>
      <c r="BP1770" s="24"/>
      <c r="BQ1770" s="24"/>
      <c r="BR1770" s="24"/>
      <c r="BS1770" s="24"/>
      <c r="BT1770" s="24"/>
      <c r="BU1770" s="24"/>
      <c r="BV1770" s="24"/>
      <c r="BW1770" s="24"/>
      <c r="BX1770" s="24"/>
      <c r="BY1770" s="24"/>
      <c r="BZ1770" s="24"/>
      <c r="CA1770" s="24"/>
      <c r="CB1770" s="24"/>
      <c r="CC1770" s="24"/>
      <c r="CD1770" s="24"/>
      <c r="CE1770" s="24"/>
      <c r="CF1770" s="24"/>
    </row>
    <row r="1771" spans="47:84" x14ac:dyDescent="0.15">
      <c r="AU1771" s="24"/>
      <c r="AV1771" s="24"/>
      <c r="AW1771" s="24"/>
      <c r="AX1771" s="24"/>
      <c r="AY1771" s="24"/>
      <c r="AZ1771" s="24"/>
      <c r="BA1771" s="24"/>
      <c r="BB1771" s="24"/>
      <c r="BC1771" s="24"/>
      <c r="BD1771" s="24"/>
      <c r="BE1771" s="24"/>
      <c r="BF1771" s="24"/>
      <c r="BG1771" s="24"/>
      <c r="BH1771" s="24"/>
      <c r="BI1771" s="24"/>
      <c r="BJ1771" s="24"/>
      <c r="BK1771" s="24"/>
      <c r="BL1771" s="24"/>
      <c r="BM1771" s="24"/>
      <c r="BN1771" s="24"/>
      <c r="BO1771" s="24"/>
      <c r="BP1771" s="24"/>
      <c r="BQ1771" s="24"/>
      <c r="BR1771" s="24"/>
      <c r="BS1771" s="24"/>
      <c r="BT1771" s="24"/>
      <c r="BU1771" s="24"/>
      <c r="BV1771" s="24"/>
      <c r="BW1771" s="24"/>
      <c r="BX1771" s="24"/>
      <c r="BY1771" s="24"/>
      <c r="BZ1771" s="24"/>
      <c r="CA1771" s="24"/>
      <c r="CB1771" s="24"/>
      <c r="CC1771" s="24"/>
      <c r="CD1771" s="24"/>
      <c r="CE1771" s="24"/>
      <c r="CF1771" s="24"/>
    </row>
    <row r="1772" spans="47:84" x14ac:dyDescent="0.15">
      <c r="AU1772" s="24"/>
      <c r="AV1772" s="24"/>
      <c r="AW1772" s="24"/>
      <c r="AX1772" s="24"/>
      <c r="AY1772" s="24"/>
      <c r="AZ1772" s="24"/>
      <c r="BA1772" s="24"/>
      <c r="BB1772" s="24"/>
      <c r="BC1772" s="24"/>
      <c r="BD1772" s="24"/>
      <c r="BE1772" s="24"/>
      <c r="BF1772" s="24"/>
      <c r="BG1772" s="24"/>
      <c r="BH1772" s="24"/>
      <c r="BI1772" s="24"/>
      <c r="BJ1772" s="24"/>
      <c r="BK1772" s="24"/>
      <c r="BL1772" s="24"/>
      <c r="BM1772" s="24"/>
      <c r="BN1772" s="24"/>
      <c r="BO1772" s="24"/>
      <c r="BP1772" s="24"/>
      <c r="BQ1772" s="24"/>
      <c r="BR1772" s="24"/>
      <c r="BS1772" s="24"/>
      <c r="BT1772" s="24"/>
      <c r="BU1772" s="24"/>
      <c r="BV1772" s="24"/>
      <c r="BW1772" s="24"/>
      <c r="BX1772" s="24"/>
      <c r="BY1772" s="24"/>
      <c r="BZ1772" s="24"/>
      <c r="CA1772" s="24"/>
      <c r="CB1772" s="24"/>
      <c r="CC1772" s="24"/>
      <c r="CD1772" s="24"/>
      <c r="CE1772" s="24"/>
      <c r="CF1772" s="24"/>
    </row>
    <row r="1773" spans="47:84" x14ac:dyDescent="0.15">
      <c r="AU1773" s="24"/>
      <c r="AV1773" s="24"/>
      <c r="AW1773" s="24"/>
      <c r="AX1773" s="24"/>
      <c r="AY1773" s="24"/>
      <c r="AZ1773" s="24"/>
      <c r="BA1773" s="24"/>
      <c r="BB1773" s="24"/>
      <c r="BC1773" s="24"/>
      <c r="BD1773" s="24"/>
      <c r="BE1773" s="24"/>
      <c r="BF1773" s="24"/>
      <c r="BG1773" s="24"/>
      <c r="BH1773" s="24"/>
      <c r="BI1773" s="24"/>
      <c r="BJ1773" s="24"/>
      <c r="BK1773" s="24"/>
      <c r="BL1773" s="24"/>
      <c r="BM1773" s="24"/>
      <c r="BN1773" s="24"/>
      <c r="BO1773" s="24"/>
      <c r="BP1773" s="24"/>
      <c r="BQ1773" s="24"/>
      <c r="BR1773" s="24"/>
      <c r="BS1773" s="24"/>
      <c r="BT1773" s="24"/>
      <c r="BU1773" s="24"/>
      <c r="BV1773" s="24"/>
      <c r="BW1773" s="24"/>
      <c r="BX1773" s="24"/>
      <c r="BY1773" s="24"/>
      <c r="BZ1773" s="24"/>
      <c r="CA1773" s="24"/>
      <c r="CB1773" s="24"/>
      <c r="CC1773" s="24"/>
      <c r="CD1773" s="24"/>
      <c r="CE1773" s="24"/>
      <c r="CF1773" s="24"/>
    </row>
    <row r="1774" spans="47:84" x14ac:dyDescent="0.15">
      <c r="AU1774" s="24"/>
      <c r="AV1774" s="24"/>
      <c r="AW1774" s="24"/>
      <c r="AX1774" s="24"/>
      <c r="AY1774" s="24"/>
      <c r="AZ1774" s="24"/>
      <c r="BA1774" s="24"/>
      <c r="BB1774" s="24"/>
      <c r="BC1774" s="24"/>
      <c r="BD1774" s="24"/>
      <c r="BE1774" s="24"/>
      <c r="BF1774" s="24"/>
      <c r="BG1774" s="24"/>
      <c r="BH1774" s="24"/>
      <c r="BI1774" s="24"/>
      <c r="BJ1774" s="24"/>
      <c r="BK1774" s="24"/>
      <c r="BL1774" s="24"/>
      <c r="BM1774" s="24"/>
      <c r="BN1774" s="24"/>
      <c r="BO1774" s="24"/>
      <c r="BP1774" s="24"/>
      <c r="BQ1774" s="24"/>
      <c r="BR1774" s="24"/>
      <c r="BS1774" s="24"/>
      <c r="BT1774" s="24"/>
      <c r="BU1774" s="24"/>
      <c r="BV1774" s="24"/>
      <c r="BW1774" s="24"/>
      <c r="BX1774" s="24"/>
      <c r="BY1774" s="24"/>
      <c r="BZ1774" s="24"/>
      <c r="CA1774" s="24"/>
      <c r="CB1774" s="24"/>
      <c r="CC1774" s="24"/>
      <c r="CD1774" s="24"/>
      <c r="CE1774" s="24"/>
      <c r="CF1774" s="24"/>
    </row>
    <row r="1775" spans="47:84" x14ac:dyDescent="0.15">
      <c r="AU1775" s="24"/>
      <c r="AV1775" s="24"/>
      <c r="AW1775" s="24"/>
      <c r="AX1775" s="24"/>
      <c r="AY1775" s="24"/>
      <c r="AZ1775" s="24"/>
      <c r="BA1775" s="24"/>
      <c r="BB1775" s="24"/>
      <c r="BC1775" s="24"/>
      <c r="BD1775" s="24"/>
      <c r="BE1775" s="24"/>
      <c r="BF1775" s="24"/>
      <c r="BG1775" s="24"/>
      <c r="BH1775" s="24"/>
      <c r="BI1775" s="24"/>
      <c r="BJ1775" s="24"/>
      <c r="BK1775" s="24"/>
      <c r="BL1775" s="24"/>
      <c r="BM1775" s="24"/>
      <c r="BN1775" s="24"/>
      <c r="BO1775" s="24"/>
      <c r="BP1775" s="24"/>
      <c r="BQ1775" s="24"/>
      <c r="BR1775" s="24"/>
      <c r="BS1775" s="24"/>
      <c r="BT1775" s="24"/>
      <c r="BU1775" s="24"/>
      <c r="BV1775" s="24"/>
      <c r="BW1775" s="24"/>
      <c r="BX1775" s="24"/>
      <c r="BY1775" s="24"/>
      <c r="BZ1775" s="24"/>
      <c r="CA1775" s="24"/>
      <c r="CB1775" s="24"/>
      <c r="CC1775" s="24"/>
      <c r="CD1775" s="24"/>
      <c r="CE1775" s="24"/>
      <c r="CF1775" s="24"/>
    </row>
    <row r="1776" spans="47:84" x14ac:dyDescent="0.15">
      <c r="AU1776" s="24"/>
      <c r="AV1776" s="24"/>
      <c r="AW1776" s="24"/>
      <c r="AX1776" s="24"/>
      <c r="AY1776" s="24"/>
      <c r="AZ1776" s="24"/>
      <c r="BA1776" s="24"/>
      <c r="BB1776" s="24"/>
      <c r="BC1776" s="24"/>
      <c r="BD1776" s="24"/>
      <c r="BE1776" s="24"/>
      <c r="BF1776" s="24"/>
      <c r="BG1776" s="24"/>
      <c r="BH1776" s="24"/>
      <c r="BI1776" s="24"/>
      <c r="BJ1776" s="24"/>
      <c r="BK1776" s="24"/>
      <c r="BL1776" s="24"/>
      <c r="BM1776" s="24"/>
      <c r="BN1776" s="24"/>
      <c r="BO1776" s="24"/>
      <c r="BP1776" s="24"/>
      <c r="BQ1776" s="24"/>
      <c r="BR1776" s="24"/>
      <c r="BS1776" s="24"/>
      <c r="BT1776" s="24"/>
      <c r="BU1776" s="24"/>
      <c r="BV1776" s="24"/>
      <c r="BW1776" s="24"/>
      <c r="BX1776" s="24"/>
      <c r="BY1776" s="24"/>
      <c r="BZ1776" s="24"/>
      <c r="CA1776" s="24"/>
      <c r="CB1776" s="24"/>
      <c r="CC1776" s="24"/>
      <c r="CD1776" s="24"/>
      <c r="CE1776" s="24"/>
      <c r="CF1776" s="24"/>
    </row>
    <row r="1777" spans="47:84" x14ac:dyDescent="0.15">
      <c r="AU1777" s="24"/>
      <c r="AV1777" s="24"/>
      <c r="AW1777" s="24"/>
      <c r="AX1777" s="24"/>
      <c r="AY1777" s="24"/>
      <c r="AZ1777" s="24"/>
      <c r="BA1777" s="24"/>
      <c r="BB1777" s="24"/>
      <c r="BC1777" s="24"/>
      <c r="BD1777" s="24"/>
      <c r="BE1777" s="24"/>
      <c r="BF1777" s="24"/>
      <c r="BG1777" s="24"/>
      <c r="BH1777" s="24"/>
      <c r="BI1777" s="24"/>
      <c r="BJ1777" s="24"/>
      <c r="BK1777" s="24"/>
      <c r="BL1777" s="24"/>
      <c r="BM1777" s="24"/>
      <c r="BN1777" s="24"/>
      <c r="BO1777" s="24"/>
      <c r="BP1777" s="24"/>
      <c r="BQ1777" s="24"/>
      <c r="BR1777" s="24"/>
      <c r="BS1777" s="24"/>
      <c r="BT1777" s="24"/>
      <c r="BU1777" s="24"/>
      <c r="BV1777" s="24"/>
      <c r="BW1777" s="24"/>
      <c r="BX1777" s="24"/>
      <c r="BY1777" s="24"/>
      <c r="BZ1777" s="24"/>
      <c r="CA1777" s="24"/>
      <c r="CB1777" s="24"/>
      <c r="CC1777" s="24"/>
      <c r="CD1777" s="24"/>
      <c r="CE1777" s="24"/>
      <c r="CF1777" s="24"/>
    </row>
    <row r="1778" spans="47:84" x14ac:dyDescent="0.15">
      <c r="AU1778" s="24"/>
      <c r="AV1778" s="24"/>
      <c r="AW1778" s="24"/>
      <c r="AX1778" s="24"/>
      <c r="AY1778" s="24"/>
      <c r="AZ1778" s="24"/>
      <c r="BA1778" s="24"/>
      <c r="BB1778" s="24"/>
      <c r="BC1778" s="24"/>
      <c r="BD1778" s="24"/>
      <c r="BE1778" s="24"/>
      <c r="BF1778" s="24"/>
      <c r="BG1778" s="24"/>
      <c r="BH1778" s="24"/>
      <c r="BI1778" s="24"/>
      <c r="BJ1778" s="24"/>
      <c r="BK1778" s="24"/>
      <c r="BL1778" s="24"/>
      <c r="BM1778" s="24"/>
      <c r="BN1778" s="24"/>
      <c r="BO1778" s="24"/>
      <c r="BP1778" s="24"/>
      <c r="BQ1778" s="24"/>
      <c r="BR1778" s="24"/>
      <c r="BS1778" s="24"/>
      <c r="BT1778" s="24"/>
      <c r="BU1778" s="24"/>
      <c r="BV1778" s="24"/>
      <c r="BW1778" s="24"/>
      <c r="BX1778" s="24"/>
      <c r="BY1778" s="24"/>
      <c r="BZ1778" s="24"/>
      <c r="CA1778" s="24"/>
      <c r="CB1778" s="24"/>
      <c r="CC1778" s="24"/>
      <c r="CD1778" s="24"/>
      <c r="CE1778" s="24"/>
      <c r="CF1778" s="24"/>
    </row>
    <row r="1779" spans="47:84" x14ac:dyDescent="0.15">
      <c r="AU1779" s="24"/>
      <c r="AV1779" s="24"/>
      <c r="AW1779" s="24"/>
      <c r="AX1779" s="24"/>
      <c r="AY1779" s="24"/>
      <c r="AZ1779" s="24"/>
      <c r="BA1779" s="24"/>
      <c r="BB1779" s="24"/>
      <c r="BC1779" s="24"/>
      <c r="BD1779" s="24"/>
      <c r="BE1779" s="24"/>
      <c r="BF1779" s="24"/>
      <c r="BG1779" s="24"/>
      <c r="BH1779" s="24"/>
      <c r="BI1779" s="24"/>
      <c r="BJ1779" s="24"/>
      <c r="BK1779" s="24"/>
      <c r="BL1779" s="24"/>
      <c r="BM1779" s="24"/>
      <c r="BN1779" s="24"/>
      <c r="BO1779" s="24"/>
      <c r="BP1779" s="24"/>
      <c r="BQ1779" s="24"/>
      <c r="BR1779" s="24"/>
      <c r="BS1779" s="24"/>
      <c r="BT1779" s="24"/>
      <c r="BU1779" s="24"/>
      <c r="BV1779" s="24"/>
      <c r="BW1779" s="24"/>
      <c r="BX1779" s="24"/>
      <c r="BY1779" s="24"/>
      <c r="BZ1779" s="24"/>
      <c r="CA1779" s="24"/>
      <c r="CB1779" s="24"/>
      <c r="CC1779" s="24"/>
      <c r="CD1779" s="24"/>
      <c r="CE1779" s="24"/>
      <c r="CF1779" s="24"/>
    </row>
    <row r="1780" spans="47:84" x14ac:dyDescent="0.15">
      <c r="AU1780" s="24"/>
      <c r="AV1780" s="24"/>
      <c r="AW1780" s="24"/>
      <c r="AX1780" s="24"/>
      <c r="AY1780" s="24"/>
      <c r="AZ1780" s="24"/>
      <c r="BA1780" s="24"/>
      <c r="BB1780" s="24"/>
      <c r="BC1780" s="24"/>
      <c r="BD1780" s="24"/>
      <c r="BE1780" s="24"/>
      <c r="BF1780" s="24"/>
      <c r="BG1780" s="24"/>
      <c r="BH1780" s="24"/>
      <c r="BI1780" s="24"/>
      <c r="BJ1780" s="24"/>
      <c r="BK1780" s="24"/>
      <c r="BL1780" s="24"/>
      <c r="BM1780" s="24"/>
      <c r="BN1780" s="24"/>
      <c r="BO1780" s="24"/>
      <c r="BP1780" s="24"/>
      <c r="BQ1780" s="24"/>
      <c r="BR1780" s="24"/>
      <c r="BS1780" s="24"/>
      <c r="BT1780" s="24"/>
      <c r="BU1780" s="24"/>
      <c r="BV1780" s="24"/>
      <c r="BW1780" s="24"/>
      <c r="BX1780" s="24"/>
      <c r="BY1780" s="24"/>
      <c r="BZ1780" s="24"/>
      <c r="CA1780" s="24"/>
      <c r="CB1780" s="24"/>
      <c r="CC1780" s="24"/>
      <c r="CD1780" s="24"/>
      <c r="CE1780" s="24"/>
      <c r="CF1780" s="24"/>
    </row>
    <row r="1781" spans="47:84" x14ac:dyDescent="0.15">
      <c r="AU1781" s="24"/>
      <c r="AV1781" s="24"/>
      <c r="AW1781" s="24"/>
      <c r="AX1781" s="24"/>
      <c r="AY1781" s="24"/>
      <c r="AZ1781" s="24"/>
      <c r="BA1781" s="24"/>
      <c r="BB1781" s="24"/>
      <c r="BC1781" s="24"/>
      <c r="BD1781" s="24"/>
      <c r="BE1781" s="24"/>
      <c r="BF1781" s="24"/>
      <c r="BG1781" s="24"/>
      <c r="BH1781" s="24"/>
      <c r="BI1781" s="24"/>
      <c r="BJ1781" s="24"/>
      <c r="BK1781" s="24"/>
      <c r="BL1781" s="24"/>
      <c r="BM1781" s="24"/>
      <c r="BN1781" s="24"/>
      <c r="BO1781" s="24"/>
      <c r="BP1781" s="24"/>
      <c r="BQ1781" s="24"/>
      <c r="BR1781" s="24"/>
      <c r="BS1781" s="24"/>
      <c r="BT1781" s="24"/>
      <c r="BU1781" s="24"/>
      <c r="BV1781" s="24"/>
      <c r="BW1781" s="24"/>
      <c r="BX1781" s="24"/>
      <c r="BY1781" s="24"/>
      <c r="BZ1781" s="24"/>
      <c r="CA1781" s="24"/>
      <c r="CB1781" s="24"/>
      <c r="CC1781" s="24"/>
      <c r="CD1781" s="24"/>
      <c r="CE1781" s="24"/>
      <c r="CF1781" s="24"/>
    </row>
    <row r="1782" spans="47:84" x14ac:dyDescent="0.15">
      <c r="AU1782" s="24"/>
      <c r="AV1782" s="24"/>
      <c r="AW1782" s="24"/>
      <c r="AX1782" s="24"/>
      <c r="AY1782" s="24"/>
      <c r="AZ1782" s="24"/>
      <c r="BA1782" s="24"/>
      <c r="BB1782" s="24"/>
      <c r="BC1782" s="24"/>
      <c r="BD1782" s="24"/>
      <c r="BE1782" s="24"/>
      <c r="BF1782" s="24"/>
      <c r="BG1782" s="24"/>
      <c r="BH1782" s="24"/>
      <c r="BI1782" s="24"/>
      <c r="BJ1782" s="24"/>
      <c r="BK1782" s="24"/>
      <c r="BL1782" s="24"/>
      <c r="BM1782" s="24"/>
      <c r="BN1782" s="24"/>
      <c r="BO1782" s="24"/>
      <c r="BP1782" s="24"/>
      <c r="BQ1782" s="24"/>
      <c r="BR1782" s="24"/>
      <c r="BS1782" s="24"/>
      <c r="BT1782" s="24"/>
      <c r="BU1782" s="24"/>
      <c r="BV1782" s="24"/>
      <c r="BW1782" s="24"/>
      <c r="BX1782" s="24"/>
      <c r="BY1782" s="24"/>
      <c r="BZ1782" s="24"/>
      <c r="CA1782" s="24"/>
      <c r="CB1782" s="24"/>
      <c r="CC1782" s="24"/>
      <c r="CD1782" s="24"/>
      <c r="CE1782" s="24"/>
      <c r="CF1782" s="24"/>
    </row>
    <row r="1783" spans="47:84" x14ac:dyDescent="0.15">
      <c r="AU1783" s="24"/>
      <c r="AV1783" s="24"/>
      <c r="AW1783" s="24"/>
      <c r="AX1783" s="24"/>
      <c r="AY1783" s="24"/>
      <c r="AZ1783" s="24"/>
      <c r="BA1783" s="24"/>
      <c r="BB1783" s="24"/>
      <c r="BC1783" s="24"/>
      <c r="BD1783" s="24"/>
      <c r="BE1783" s="24"/>
      <c r="BF1783" s="24"/>
      <c r="BG1783" s="24"/>
      <c r="BH1783" s="24"/>
      <c r="BI1783" s="24"/>
      <c r="BJ1783" s="24"/>
      <c r="BK1783" s="24"/>
      <c r="BL1783" s="24"/>
      <c r="BM1783" s="24"/>
      <c r="BN1783" s="24"/>
      <c r="BO1783" s="24"/>
      <c r="BP1783" s="24"/>
      <c r="BQ1783" s="24"/>
      <c r="BR1783" s="24"/>
      <c r="BS1783" s="24"/>
      <c r="BT1783" s="24"/>
      <c r="BU1783" s="24"/>
      <c r="BV1783" s="24"/>
      <c r="BW1783" s="24"/>
      <c r="BX1783" s="24"/>
      <c r="BY1783" s="24"/>
      <c r="BZ1783" s="24"/>
      <c r="CA1783" s="24"/>
      <c r="CB1783" s="24"/>
      <c r="CC1783" s="24"/>
      <c r="CD1783" s="24"/>
      <c r="CE1783" s="24"/>
      <c r="CF1783" s="24"/>
    </row>
    <row r="1784" spans="47:84" x14ac:dyDescent="0.15">
      <c r="AU1784" s="24"/>
      <c r="AV1784" s="24"/>
      <c r="AW1784" s="24"/>
      <c r="AX1784" s="24"/>
      <c r="AY1784" s="24"/>
      <c r="AZ1784" s="24"/>
      <c r="BA1784" s="24"/>
      <c r="BB1784" s="24"/>
      <c r="BC1784" s="24"/>
      <c r="BD1784" s="24"/>
      <c r="BE1784" s="24"/>
      <c r="BF1784" s="24"/>
      <c r="BG1784" s="24"/>
      <c r="BH1784" s="24"/>
      <c r="BI1784" s="24"/>
      <c r="BJ1784" s="24"/>
      <c r="BK1784" s="24"/>
      <c r="BL1784" s="24"/>
      <c r="BM1784" s="24"/>
      <c r="BN1784" s="24"/>
      <c r="BO1784" s="24"/>
      <c r="BP1784" s="24"/>
      <c r="BQ1784" s="24"/>
      <c r="BR1784" s="24"/>
      <c r="BS1784" s="24"/>
      <c r="BT1784" s="24"/>
      <c r="BU1784" s="24"/>
      <c r="BV1784" s="24"/>
      <c r="BW1784" s="24"/>
      <c r="BX1784" s="24"/>
      <c r="BY1784" s="24"/>
      <c r="BZ1784" s="24"/>
      <c r="CA1784" s="24"/>
      <c r="CB1784" s="24"/>
      <c r="CC1784" s="24"/>
      <c r="CD1784" s="24"/>
      <c r="CE1784" s="24"/>
      <c r="CF1784" s="24"/>
    </row>
    <row r="1785" spans="47:84" x14ac:dyDescent="0.15">
      <c r="AU1785" s="24"/>
      <c r="AV1785" s="24"/>
      <c r="AW1785" s="24"/>
      <c r="AX1785" s="24"/>
      <c r="AY1785" s="24"/>
      <c r="AZ1785" s="24"/>
      <c r="BA1785" s="24"/>
      <c r="BB1785" s="24"/>
      <c r="BC1785" s="24"/>
      <c r="BD1785" s="24"/>
      <c r="BE1785" s="24"/>
      <c r="BF1785" s="24"/>
      <c r="BG1785" s="24"/>
      <c r="BH1785" s="24"/>
      <c r="BI1785" s="24"/>
      <c r="BJ1785" s="24"/>
      <c r="BK1785" s="24"/>
      <c r="BL1785" s="24"/>
      <c r="BM1785" s="24"/>
      <c r="BN1785" s="24"/>
      <c r="BO1785" s="24"/>
      <c r="BP1785" s="24"/>
      <c r="BQ1785" s="24"/>
      <c r="BR1785" s="24"/>
      <c r="BS1785" s="24"/>
      <c r="BT1785" s="24"/>
      <c r="BU1785" s="24"/>
      <c r="BV1785" s="24"/>
      <c r="BW1785" s="24"/>
      <c r="BX1785" s="24"/>
      <c r="BY1785" s="24"/>
      <c r="BZ1785" s="24"/>
      <c r="CA1785" s="24"/>
      <c r="CB1785" s="24"/>
      <c r="CC1785" s="24"/>
      <c r="CD1785" s="24"/>
      <c r="CE1785" s="24"/>
      <c r="CF1785" s="24"/>
    </row>
    <row r="1786" spans="47:84" x14ac:dyDescent="0.15">
      <c r="AU1786" s="24"/>
      <c r="AV1786" s="24"/>
      <c r="AW1786" s="24"/>
      <c r="AX1786" s="24"/>
      <c r="AY1786" s="24"/>
      <c r="AZ1786" s="24"/>
      <c r="BA1786" s="24"/>
      <c r="BB1786" s="24"/>
      <c r="BC1786" s="24"/>
      <c r="BD1786" s="24"/>
      <c r="BE1786" s="24"/>
      <c r="BF1786" s="24"/>
      <c r="BG1786" s="24"/>
      <c r="BH1786" s="24"/>
      <c r="BI1786" s="24"/>
      <c r="BJ1786" s="24"/>
      <c r="BK1786" s="24"/>
      <c r="BL1786" s="24"/>
      <c r="BM1786" s="24"/>
      <c r="BN1786" s="24"/>
      <c r="BO1786" s="24"/>
      <c r="BP1786" s="24"/>
      <c r="BQ1786" s="24"/>
      <c r="BR1786" s="24"/>
      <c r="BS1786" s="24"/>
      <c r="BT1786" s="24"/>
      <c r="BU1786" s="24"/>
      <c r="BV1786" s="24"/>
      <c r="BW1786" s="24"/>
      <c r="BX1786" s="24"/>
      <c r="BY1786" s="24"/>
      <c r="BZ1786" s="24"/>
      <c r="CA1786" s="24"/>
      <c r="CB1786" s="24"/>
      <c r="CC1786" s="24"/>
      <c r="CD1786" s="24"/>
      <c r="CE1786" s="24"/>
      <c r="CF1786" s="24"/>
    </row>
    <row r="1787" spans="47:84" x14ac:dyDescent="0.15">
      <c r="AU1787" s="24"/>
      <c r="AV1787" s="24"/>
      <c r="AW1787" s="24"/>
      <c r="AX1787" s="24"/>
      <c r="AY1787" s="24"/>
      <c r="AZ1787" s="24"/>
      <c r="BA1787" s="24"/>
      <c r="BB1787" s="24"/>
      <c r="BC1787" s="24"/>
      <c r="BD1787" s="24"/>
      <c r="BE1787" s="24"/>
      <c r="BF1787" s="24"/>
      <c r="BG1787" s="24"/>
      <c r="BH1787" s="24"/>
      <c r="BI1787" s="24"/>
      <c r="BJ1787" s="24"/>
      <c r="BK1787" s="24"/>
      <c r="BL1787" s="24"/>
      <c r="BM1787" s="24"/>
      <c r="BN1787" s="24"/>
      <c r="BO1787" s="24"/>
      <c r="BP1787" s="24"/>
      <c r="BQ1787" s="24"/>
      <c r="BR1787" s="24"/>
      <c r="BS1787" s="24"/>
      <c r="BT1787" s="24"/>
      <c r="BU1787" s="24"/>
      <c r="BV1787" s="24"/>
      <c r="BW1787" s="24"/>
      <c r="BX1787" s="24"/>
      <c r="BY1787" s="24"/>
      <c r="BZ1787" s="24"/>
      <c r="CA1787" s="24"/>
      <c r="CB1787" s="24"/>
      <c r="CC1787" s="24"/>
      <c r="CD1787" s="24"/>
      <c r="CE1787" s="24"/>
      <c r="CF1787" s="24"/>
    </row>
    <row r="1788" spans="47:84" x14ac:dyDescent="0.15">
      <c r="AU1788" s="24"/>
      <c r="AV1788" s="24"/>
      <c r="AW1788" s="24"/>
      <c r="AX1788" s="24"/>
      <c r="AY1788" s="24"/>
      <c r="AZ1788" s="24"/>
      <c r="BA1788" s="24"/>
      <c r="BB1788" s="24"/>
      <c r="BC1788" s="24"/>
      <c r="BD1788" s="24"/>
      <c r="BE1788" s="24"/>
      <c r="BF1788" s="24"/>
      <c r="BG1788" s="24"/>
      <c r="BH1788" s="24"/>
      <c r="BI1788" s="24"/>
      <c r="BJ1788" s="24"/>
      <c r="BK1788" s="24"/>
      <c r="BL1788" s="24"/>
      <c r="BM1788" s="24"/>
      <c r="BN1788" s="24"/>
      <c r="BO1788" s="24"/>
      <c r="BP1788" s="24"/>
      <c r="BQ1788" s="24"/>
      <c r="BR1788" s="24"/>
      <c r="BS1788" s="24"/>
      <c r="BT1788" s="24"/>
      <c r="BU1788" s="24"/>
      <c r="BV1788" s="24"/>
      <c r="BW1788" s="24"/>
      <c r="BX1788" s="24"/>
      <c r="BY1788" s="24"/>
      <c r="BZ1788" s="24"/>
      <c r="CA1788" s="24"/>
      <c r="CB1788" s="24"/>
      <c r="CC1788" s="24"/>
      <c r="CD1788" s="24"/>
      <c r="CE1788" s="24"/>
      <c r="CF1788" s="24"/>
    </row>
    <row r="1789" spans="47:84" x14ac:dyDescent="0.15">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c r="CF1789" s="24"/>
    </row>
    <row r="1790" spans="47:84" x14ac:dyDescent="0.15">
      <c r="AU1790" s="24"/>
      <c r="AV1790" s="24"/>
      <c r="AW1790" s="24"/>
      <c r="AX1790" s="24"/>
      <c r="AY1790" s="24"/>
      <c r="AZ1790" s="24"/>
      <c r="BA1790" s="24"/>
      <c r="BB1790" s="24"/>
      <c r="BC1790" s="24"/>
      <c r="BD1790" s="24"/>
      <c r="BE1790" s="24"/>
      <c r="BF1790" s="24"/>
      <c r="BG1790" s="24"/>
      <c r="BH1790" s="24"/>
      <c r="BI1790" s="24"/>
      <c r="BJ1790" s="24"/>
      <c r="BK1790" s="24"/>
      <c r="BL1790" s="24"/>
      <c r="BM1790" s="24"/>
      <c r="BN1790" s="24"/>
      <c r="BO1790" s="24"/>
      <c r="BP1790" s="24"/>
      <c r="BQ1790" s="24"/>
      <c r="BR1790" s="24"/>
      <c r="BS1790" s="24"/>
      <c r="BT1790" s="24"/>
      <c r="BU1790" s="24"/>
      <c r="BV1790" s="24"/>
      <c r="BW1790" s="24"/>
      <c r="BX1790" s="24"/>
      <c r="BY1790" s="24"/>
      <c r="BZ1790" s="24"/>
      <c r="CA1790" s="24"/>
      <c r="CB1790" s="24"/>
      <c r="CC1790" s="24"/>
      <c r="CD1790" s="24"/>
      <c r="CE1790" s="24"/>
      <c r="CF1790" s="24"/>
    </row>
    <row r="1791" spans="47:84" x14ac:dyDescent="0.15">
      <c r="AU1791" s="24"/>
      <c r="AV1791" s="24"/>
      <c r="AW1791" s="24"/>
      <c r="AX1791" s="24"/>
      <c r="AY1791" s="24"/>
      <c r="AZ1791" s="24"/>
      <c r="BA1791" s="24"/>
      <c r="BB1791" s="24"/>
      <c r="BC1791" s="24"/>
      <c r="BD1791" s="24"/>
      <c r="BE1791" s="24"/>
      <c r="BF1791" s="24"/>
      <c r="BG1791" s="24"/>
      <c r="BH1791" s="24"/>
      <c r="BI1791" s="24"/>
      <c r="BJ1791" s="24"/>
      <c r="BK1791" s="24"/>
      <c r="BL1791" s="24"/>
      <c r="BM1791" s="24"/>
      <c r="BN1791" s="24"/>
      <c r="BO1791" s="24"/>
      <c r="BP1791" s="24"/>
      <c r="BQ1791" s="24"/>
      <c r="BR1791" s="24"/>
      <c r="BS1791" s="24"/>
      <c r="BT1791" s="24"/>
      <c r="BU1791" s="24"/>
      <c r="BV1791" s="24"/>
      <c r="BW1791" s="24"/>
      <c r="BX1791" s="24"/>
      <c r="BY1791" s="24"/>
      <c r="BZ1791" s="24"/>
      <c r="CA1791" s="24"/>
      <c r="CB1791" s="24"/>
      <c r="CC1791" s="24"/>
      <c r="CD1791" s="24"/>
      <c r="CE1791" s="24"/>
      <c r="CF1791" s="24"/>
    </row>
    <row r="1792" spans="47:84" x14ac:dyDescent="0.15">
      <c r="AU1792" s="24"/>
      <c r="AV1792" s="24"/>
      <c r="AW1792" s="24"/>
      <c r="AX1792" s="24"/>
      <c r="AY1792" s="24"/>
      <c r="AZ1792" s="24"/>
      <c r="BA1792" s="24"/>
      <c r="BB1792" s="24"/>
      <c r="BC1792" s="24"/>
      <c r="BD1792" s="24"/>
      <c r="BE1792" s="24"/>
      <c r="BF1792" s="24"/>
      <c r="BG1792" s="24"/>
      <c r="BH1792" s="24"/>
      <c r="BI1792" s="24"/>
      <c r="BJ1792" s="24"/>
      <c r="BK1792" s="24"/>
      <c r="BL1792" s="24"/>
      <c r="BM1792" s="24"/>
      <c r="BN1792" s="24"/>
      <c r="BO1792" s="24"/>
      <c r="BP1792" s="24"/>
      <c r="BQ1792" s="24"/>
      <c r="BR1792" s="24"/>
      <c r="BS1792" s="24"/>
      <c r="BT1792" s="24"/>
      <c r="BU1792" s="24"/>
      <c r="BV1792" s="24"/>
      <c r="BW1792" s="24"/>
      <c r="BX1792" s="24"/>
      <c r="BY1792" s="24"/>
      <c r="BZ1792" s="24"/>
      <c r="CA1792" s="24"/>
      <c r="CB1792" s="24"/>
      <c r="CC1792" s="24"/>
      <c r="CD1792" s="24"/>
      <c r="CE1792" s="24"/>
      <c r="CF1792" s="24"/>
    </row>
    <row r="1793" spans="47:84" x14ac:dyDescent="0.15">
      <c r="AU1793" s="24"/>
      <c r="AV1793" s="24"/>
      <c r="AW1793" s="24"/>
      <c r="AX1793" s="24"/>
      <c r="AY1793" s="24"/>
      <c r="AZ1793" s="24"/>
      <c r="BA1793" s="24"/>
      <c r="BB1793" s="24"/>
      <c r="BC1793" s="24"/>
      <c r="BD1793" s="24"/>
      <c r="BE1793" s="24"/>
      <c r="BF1793" s="24"/>
      <c r="BG1793" s="24"/>
      <c r="BH1793" s="24"/>
      <c r="BI1793" s="24"/>
      <c r="BJ1793" s="24"/>
      <c r="BK1793" s="24"/>
      <c r="BL1793" s="24"/>
      <c r="BM1793" s="24"/>
      <c r="BN1793" s="24"/>
      <c r="BO1793" s="24"/>
      <c r="BP1793" s="24"/>
      <c r="BQ1793" s="24"/>
      <c r="BR1793" s="24"/>
      <c r="BS1793" s="24"/>
      <c r="BT1793" s="24"/>
      <c r="BU1793" s="24"/>
      <c r="BV1793" s="24"/>
      <c r="BW1793" s="24"/>
      <c r="BX1793" s="24"/>
      <c r="BY1793" s="24"/>
      <c r="BZ1793" s="24"/>
      <c r="CA1793" s="24"/>
      <c r="CB1793" s="24"/>
      <c r="CC1793" s="24"/>
      <c r="CD1793" s="24"/>
      <c r="CE1793" s="24"/>
      <c r="CF1793" s="24"/>
    </row>
    <row r="1794" spans="47:84" x14ac:dyDescent="0.15">
      <c r="AU1794" s="24"/>
      <c r="AV1794" s="24"/>
      <c r="AW1794" s="24"/>
      <c r="AX1794" s="24"/>
      <c r="AY1794" s="24"/>
      <c r="AZ1794" s="24"/>
      <c r="BA1794" s="24"/>
      <c r="BB1794" s="24"/>
      <c r="BC1794" s="24"/>
      <c r="BD1794" s="24"/>
      <c r="BE1794" s="24"/>
      <c r="BF1794" s="24"/>
      <c r="BG1794" s="24"/>
      <c r="BH1794" s="24"/>
      <c r="BI1794" s="24"/>
      <c r="BJ1794" s="24"/>
      <c r="BK1794" s="24"/>
      <c r="BL1794" s="24"/>
      <c r="BM1794" s="24"/>
      <c r="BN1794" s="24"/>
      <c r="BO1794" s="24"/>
      <c r="BP1794" s="24"/>
      <c r="BQ1794" s="24"/>
      <c r="BR1794" s="24"/>
      <c r="BS1794" s="24"/>
      <c r="BT1794" s="24"/>
      <c r="BU1794" s="24"/>
      <c r="BV1794" s="24"/>
      <c r="BW1794" s="24"/>
      <c r="BX1794" s="24"/>
      <c r="BY1794" s="24"/>
      <c r="BZ1794" s="24"/>
      <c r="CA1794" s="24"/>
      <c r="CB1794" s="24"/>
      <c r="CC1794" s="24"/>
      <c r="CD1794" s="24"/>
      <c r="CE1794" s="24"/>
      <c r="CF1794" s="24"/>
    </row>
    <row r="1795" spans="47:84" x14ac:dyDescent="0.15">
      <c r="AU1795" s="24"/>
      <c r="AV1795" s="24"/>
      <c r="AW1795" s="24"/>
      <c r="AX1795" s="24"/>
      <c r="AY1795" s="24"/>
      <c r="AZ1795" s="24"/>
      <c r="BA1795" s="24"/>
      <c r="BB1795" s="24"/>
      <c r="BC1795" s="24"/>
      <c r="BD1795" s="24"/>
      <c r="BE1795" s="24"/>
      <c r="BF1795" s="24"/>
      <c r="BG1795" s="24"/>
      <c r="BH1795" s="24"/>
      <c r="BI1795" s="24"/>
      <c r="BJ1795" s="24"/>
      <c r="BK1795" s="24"/>
      <c r="BL1795" s="24"/>
      <c r="BM1795" s="24"/>
      <c r="BN1795" s="24"/>
      <c r="BO1795" s="24"/>
      <c r="BP1795" s="24"/>
      <c r="BQ1795" s="24"/>
      <c r="BR1795" s="24"/>
      <c r="BS1795" s="24"/>
      <c r="BT1795" s="24"/>
      <c r="BU1795" s="24"/>
      <c r="BV1795" s="24"/>
      <c r="BW1795" s="24"/>
      <c r="BX1795" s="24"/>
      <c r="BY1795" s="24"/>
      <c r="BZ1795" s="24"/>
      <c r="CA1795" s="24"/>
      <c r="CB1795" s="24"/>
      <c r="CC1795" s="24"/>
      <c r="CD1795" s="24"/>
      <c r="CE1795" s="24"/>
      <c r="CF1795" s="24"/>
    </row>
    <row r="1796" spans="47:84" x14ac:dyDescent="0.15">
      <c r="AU1796" s="24"/>
      <c r="AV1796" s="24"/>
      <c r="AW1796" s="24"/>
      <c r="AX1796" s="24"/>
      <c r="AY1796" s="24"/>
      <c r="AZ1796" s="24"/>
      <c r="BA1796" s="24"/>
      <c r="BB1796" s="24"/>
      <c r="BC1796" s="24"/>
      <c r="BD1796" s="24"/>
      <c r="BE1796" s="24"/>
      <c r="BF1796" s="24"/>
      <c r="BG1796" s="24"/>
      <c r="BH1796" s="24"/>
      <c r="BI1796" s="24"/>
      <c r="BJ1796" s="24"/>
      <c r="BK1796" s="24"/>
      <c r="BL1796" s="24"/>
      <c r="BM1796" s="24"/>
      <c r="BN1796" s="24"/>
      <c r="BO1796" s="24"/>
      <c r="BP1796" s="24"/>
      <c r="BQ1796" s="24"/>
      <c r="BR1796" s="24"/>
      <c r="BS1796" s="24"/>
      <c r="BT1796" s="24"/>
      <c r="BU1796" s="24"/>
      <c r="BV1796" s="24"/>
      <c r="BW1796" s="24"/>
      <c r="BX1796" s="24"/>
      <c r="BY1796" s="24"/>
      <c r="BZ1796" s="24"/>
      <c r="CA1796" s="24"/>
      <c r="CB1796" s="24"/>
      <c r="CC1796" s="24"/>
      <c r="CD1796" s="24"/>
      <c r="CE1796" s="24"/>
      <c r="CF1796" s="24"/>
    </row>
    <row r="1797" spans="47:84" x14ac:dyDescent="0.15">
      <c r="AU1797" s="24"/>
      <c r="AV1797" s="24"/>
      <c r="AW1797" s="24"/>
      <c r="AX1797" s="24"/>
      <c r="AY1797" s="24"/>
      <c r="AZ1797" s="24"/>
      <c r="BA1797" s="24"/>
      <c r="BB1797" s="24"/>
      <c r="BC1797" s="24"/>
      <c r="BD1797" s="24"/>
      <c r="BE1797" s="24"/>
      <c r="BF1797" s="24"/>
      <c r="BG1797" s="24"/>
      <c r="BH1797" s="24"/>
      <c r="BI1797" s="24"/>
      <c r="BJ1797" s="24"/>
      <c r="BK1797" s="24"/>
      <c r="BL1797" s="24"/>
      <c r="BM1797" s="24"/>
      <c r="BN1797" s="24"/>
      <c r="BO1797" s="24"/>
      <c r="BP1797" s="24"/>
      <c r="BQ1797" s="24"/>
      <c r="BR1797" s="24"/>
      <c r="BS1797" s="24"/>
      <c r="BT1797" s="24"/>
      <c r="BU1797" s="24"/>
      <c r="BV1797" s="24"/>
      <c r="BW1797" s="24"/>
      <c r="BX1797" s="24"/>
      <c r="BY1797" s="24"/>
      <c r="BZ1797" s="24"/>
      <c r="CA1797" s="24"/>
      <c r="CB1797" s="24"/>
      <c r="CC1797" s="24"/>
      <c r="CD1797" s="24"/>
      <c r="CE1797" s="24"/>
      <c r="CF1797" s="24"/>
    </row>
    <row r="1798" spans="47:84" x14ac:dyDescent="0.15">
      <c r="AU1798" s="24"/>
      <c r="AV1798" s="24"/>
      <c r="AW1798" s="24"/>
      <c r="AX1798" s="24"/>
      <c r="AY1798" s="24"/>
      <c r="AZ1798" s="24"/>
      <c r="BA1798" s="24"/>
      <c r="BB1798" s="24"/>
      <c r="BC1798" s="24"/>
      <c r="BD1798" s="24"/>
      <c r="BE1798" s="24"/>
      <c r="BF1798" s="24"/>
      <c r="BG1798" s="24"/>
      <c r="BH1798" s="24"/>
      <c r="BI1798" s="24"/>
      <c r="BJ1798" s="24"/>
      <c r="BK1798" s="24"/>
      <c r="BL1798" s="24"/>
      <c r="BM1798" s="24"/>
      <c r="BN1798" s="24"/>
      <c r="BO1798" s="24"/>
      <c r="BP1798" s="24"/>
      <c r="BQ1798" s="24"/>
      <c r="BR1798" s="24"/>
      <c r="BS1798" s="24"/>
      <c r="BT1798" s="24"/>
      <c r="BU1798" s="24"/>
      <c r="BV1798" s="24"/>
      <c r="BW1798" s="24"/>
      <c r="BX1798" s="24"/>
      <c r="BY1798" s="24"/>
      <c r="BZ1798" s="24"/>
      <c r="CA1798" s="24"/>
      <c r="CB1798" s="24"/>
      <c r="CC1798" s="24"/>
      <c r="CD1798" s="24"/>
      <c r="CE1798" s="24"/>
      <c r="CF1798" s="24"/>
    </row>
    <row r="1799" spans="47:84" x14ac:dyDescent="0.15">
      <c r="AU1799" s="24"/>
      <c r="AV1799" s="24"/>
      <c r="AW1799" s="24"/>
      <c r="AX1799" s="24"/>
      <c r="AY1799" s="24"/>
      <c r="AZ1799" s="24"/>
      <c r="BA1799" s="24"/>
      <c r="BB1799" s="24"/>
      <c r="BC1799" s="24"/>
      <c r="BD1799" s="24"/>
      <c r="BE1799" s="24"/>
      <c r="BF1799" s="24"/>
      <c r="BG1799" s="24"/>
      <c r="BH1799" s="24"/>
      <c r="BI1799" s="24"/>
      <c r="BJ1799" s="24"/>
      <c r="BK1799" s="24"/>
      <c r="BL1799" s="24"/>
      <c r="BM1799" s="24"/>
      <c r="BN1799" s="24"/>
      <c r="BO1799" s="24"/>
      <c r="BP1799" s="24"/>
      <c r="BQ1799" s="24"/>
      <c r="BR1799" s="24"/>
      <c r="BS1799" s="24"/>
      <c r="BT1799" s="24"/>
      <c r="BU1799" s="24"/>
      <c r="BV1799" s="24"/>
      <c r="BW1799" s="24"/>
      <c r="BX1799" s="24"/>
      <c r="BY1799" s="24"/>
      <c r="BZ1799" s="24"/>
      <c r="CA1799" s="24"/>
      <c r="CB1799" s="24"/>
      <c r="CC1799" s="24"/>
      <c r="CD1799" s="24"/>
      <c r="CE1799" s="24"/>
      <c r="CF1799" s="24"/>
    </row>
    <row r="1800" spans="47:84" x14ac:dyDescent="0.15">
      <c r="AU1800" s="24"/>
      <c r="AV1800" s="24"/>
      <c r="AW1800" s="24"/>
      <c r="AX1800" s="24"/>
      <c r="AY1800" s="24"/>
      <c r="AZ1800" s="24"/>
      <c r="BA1800" s="24"/>
      <c r="BB1800" s="24"/>
      <c r="BC1800" s="24"/>
      <c r="BD1800" s="24"/>
      <c r="BE1800" s="24"/>
      <c r="BF1800" s="24"/>
      <c r="BG1800" s="24"/>
      <c r="BH1800" s="24"/>
      <c r="BI1800" s="24"/>
      <c r="BJ1800" s="24"/>
      <c r="BK1800" s="24"/>
      <c r="BL1800" s="24"/>
      <c r="BM1800" s="24"/>
      <c r="BN1800" s="24"/>
      <c r="BO1800" s="24"/>
      <c r="BP1800" s="24"/>
      <c r="BQ1800" s="24"/>
      <c r="BR1800" s="24"/>
      <c r="BS1800" s="24"/>
      <c r="BT1800" s="24"/>
      <c r="BU1800" s="24"/>
      <c r="BV1800" s="24"/>
      <c r="BW1800" s="24"/>
      <c r="BX1800" s="24"/>
      <c r="BY1800" s="24"/>
      <c r="BZ1800" s="24"/>
      <c r="CA1800" s="24"/>
      <c r="CB1800" s="24"/>
      <c r="CC1800" s="24"/>
      <c r="CD1800" s="24"/>
      <c r="CE1800" s="24"/>
      <c r="CF1800" s="24"/>
    </row>
    <row r="1801" spans="47:84" x14ac:dyDescent="0.15">
      <c r="AU1801" s="24"/>
      <c r="AV1801" s="24"/>
      <c r="AW1801" s="24"/>
      <c r="AX1801" s="24"/>
      <c r="AY1801" s="24"/>
      <c r="AZ1801" s="24"/>
      <c r="BA1801" s="24"/>
      <c r="BB1801" s="24"/>
      <c r="BC1801" s="24"/>
      <c r="BD1801" s="24"/>
      <c r="BE1801" s="24"/>
      <c r="BF1801" s="24"/>
      <c r="BG1801" s="24"/>
      <c r="BH1801" s="24"/>
      <c r="BI1801" s="24"/>
      <c r="BJ1801" s="24"/>
      <c r="BK1801" s="24"/>
      <c r="BL1801" s="24"/>
      <c r="BM1801" s="24"/>
      <c r="BN1801" s="24"/>
      <c r="BO1801" s="24"/>
      <c r="BP1801" s="24"/>
      <c r="BQ1801" s="24"/>
      <c r="BR1801" s="24"/>
      <c r="BS1801" s="24"/>
      <c r="BT1801" s="24"/>
      <c r="BU1801" s="24"/>
      <c r="BV1801" s="24"/>
      <c r="BW1801" s="24"/>
      <c r="BX1801" s="24"/>
      <c r="BY1801" s="24"/>
      <c r="BZ1801" s="24"/>
      <c r="CA1801" s="24"/>
      <c r="CB1801" s="24"/>
      <c r="CC1801" s="24"/>
      <c r="CD1801" s="24"/>
      <c r="CE1801" s="24"/>
      <c r="CF1801" s="24"/>
    </row>
    <row r="1802" spans="47:84" x14ac:dyDescent="0.15">
      <c r="AU1802" s="24"/>
      <c r="AV1802" s="24"/>
      <c r="AW1802" s="24"/>
      <c r="AX1802" s="24"/>
      <c r="AY1802" s="24"/>
      <c r="AZ1802" s="24"/>
      <c r="BA1802" s="24"/>
      <c r="BB1802" s="24"/>
      <c r="BC1802" s="24"/>
      <c r="BD1802" s="24"/>
      <c r="BE1802" s="24"/>
      <c r="BF1802" s="24"/>
      <c r="BG1802" s="24"/>
      <c r="BH1802" s="24"/>
      <c r="BI1802" s="24"/>
      <c r="BJ1802" s="24"/>
      <c r="BK1802" s="24"/>
      <c r="BL1802" s="24"/>
      <c r="BM1802" s="24"/>
      <c r="BN1802" s="24"/>
      <c r="BO1802" s="24"/>
      <c r="BP1802" s="24"/>
      <c r="BQ1802" s="24"/>
      <c r="BR1802" s="24"/>
      <c r="BS1802" s="24"/>
      <c r="BT1802" s="24"/>
      <c r="BU1802" s="24"/>
      <c r="BV1802" s="24"/>
      <c r="BW1802" s="24"/>
      <c r="BX1802" s="24"/>
      <c r="BY1802" s="24"/>
      <c r="BZ1802" s="24"/>
      <c r="CA1802" s="24"/>
      <c r="CB1802" s="24"/>
      <c r="CC1802" s="24"/>
      <c r="CD1802" s="24"/>
      <c r="CE1802" s="24"/>
      <c r="CF1802" s="24"/>
    </row>
    <row r="1803" spans="47:84" x14ac:dyDescent="0.15">
      <c r="AU1803" s="24"/>
      <c r="AV1803" s="24"/>
      <c r="AW1803" s="24"/>
      <c r="AX1803" s="24"/>
      <c r="AY1803" s="24"/>
      <c r="AZ1803" s="24"/>
      <c r="BA1803" s="24"/>
      <c r="BB1803" s="24"/>
      <c r="BC1803" s="24"/>
      <c r="BD1803" s="24"/>
      <c r="BE1803" s="24"/>
      <c r="BF1803" s="24"/>
      <c r="BG1803" s="24"/>
      <c r="BH1803" s="24"/>
      <c r="BI1803" s="24"/>
      <c r="BJ1803" s="24"/>
      <c r="BK1803" s="24"/>
      <c r="BL1803" s="24"/>
      <c r="BM1803" s="24"/>
      <c r="BN1803" s="24"/>
      <c r="BO1803" s="24"/>
      <c r="BP1803" s="24"/>
      <c r="BQ1803" s="24"/>
      <c r="BR1803" s="24"/>
      <c r="BS1803" s="24"/>
      <c r="BT1803" s="24"/>
      <c r="BU1803" s="24"/>
      <c r="BV1803" s="24"/>
      <c r="BW1803" s="24"/>
      <c r="BX1803" s="24"/>
      <c r="BY1803" s="24"/>
      <c r="BZ1803" s="24"/>
      <c r="CA1803" s="24"/>
      <c r="CB1803" s="24"/>
      <c r="CC1803" s="24"/>
      <c r="CD1803" s="24"/>
      <c r="CE1803" s="24"/>
      <c r="CF1803" s="24"/>
    </row>
    <row r="1804" spans="47:84" x14ac:dyDescent="0.15">
      <c r="AU1804" s="24"/>
      <c r="AV1804" s="24"/>
      <c r="AW1804" s="24"/>
      <c r="AX1804" s="24"/>
      <c r="AY1804" s="24"/>
      <c r="AZ1804" s="24"/>
      <c r="BA1804" s="24"/>
      <c r="BB1804" s="24"/>
      <c r="BC1804" s="24"/>
      <c r="BD1804" s="24"/>
      <c r="BE1804" s="24"/>
      <c r="BF1804" s="24"/>
      <c r="BG1804" s="24"/>
      <c r="BH1804" s="24"/>
      <c r="BI1804" s="24"/>
      <c r="BJ1804" s="24"/>
      <c r="BK1804" s="24"/>
      <c r="BL1804" s="24"/>
      <c r="BM1804" s="24"/>
      <c r="BN1804" s="24"/>
      <c r="BO1804" s="24"/>
      <c r="BP1804" s="24"/>
      <c r="BQ1804" s="24"/>
      <c r="BR1804" s="24"/>
      <c r="BS1804" s="24"/>
      <c r="BT1804" s="24"/>
      <c r="BU1804" s="24"/>
      <c r="BV1804" s="24"/>
      <c r="BW1804" s="24"/>
      <c r="BX1804" s="24"/>
      <c r="BY1804" s="24"/>
      <c r="BZ1804" s="24"/>
      <c r="CA1804" s="24"/>
      <c r="CB1804" s="24"/>
      <c r="CC1804" s="24"/>
      <c r="CD1804" s="24"/>
      <c r="CE1804" s="24"/>
      <c r="CF1804" s="24"/>
    </row>
    <row r="1805" spans="47:84" x14ac:dyDescent="0.15">
      <c r="AU1805" s="24"/>
      <c r="AV1805" s="24"/>
      <c r="AW1805" s="24"/>
      <c r="AX1805" s="24"/>
      <c r="AY1805" s="24"/>
      <c r="AZ1805" s="24"/>
      <c r="BA1805" s="24"/>
      <c r="BB1805" s="24"/>
      <c r="BC1805" s="24"/>
      <c r="BD1805" s="24"/>
      <c r="BE1805" s="24"/>
      <c r="BF1805" s="24"/>
      <c r="BG1805" s="24"/>
      <c r="BH1805" s="24"/>
      <c r="BI1805" s="24"/>
      <c r="BJ1805" s="24"/>
      <c r="BK1805" s="24"/>
      <c r="BL1805" s="24"/>
      <c r="BM1805" s="24"/>
      <c r="BN1805" s="24"/>
      <c r="BO1805" s="24"/>
      <c r="BP1805" s="24"/>
      <c r="BQ1805" s="24"/>
      <c r="BR1805" s="24"/>
      <c r="BS1805" s="24"/>
      <c r="BT1805" s="24"/>
      <c r="BU1805" s="24"/>
      <c r="BV1805" s="24"/>
      <c r="BW1805" s="24"/>
      <c r="BX1805" s="24"/>
      <c r="BY1805" s="24"/>
      <c r="BZ1805" s="24"/>
      <c r="CA1805" s="24"/>
      <c r="CB1805" s="24"/>
      <c r="CC1805" s="24"/>
      <c r="CD1805" s="24"/>
      <c r="CE1805" s="24"/>
      <c r="CF1805" s="24"/>
    </row>
    <row r="1806" spans="47:84" x14ac:dyDescent="0.15">
      <c r="AU1806" s="24"/>
      <c r="AV1806" s="24"/>
      <c r="AW1806" s="24"/>
      <c r="AX1806" s="24"/>
      <c r="AY1806" s="24"/>
      <c r="AZ1806" s="24"/>
      <c r="BA1806" s="24"/>
      <c r="BB1806" s="24"/>
      <c r="BC1806" s="24"/>
      <c r="BD1806" s="24"/>
      <c r="BE1806" s="24"/>
      <c r="BF1806" s="24"/>
      <c r="BG1806" s="24"/>
      <c r="BH1806" s="24"/>
      <c r="BI1806" s="24"/>
      <c r="BJ1806" s="24"/>
      <c r="BK1806" s="24"/>
      <c r="BL1806" s="24"/>
      <c r="BM1806" s="24"/>
      <c r="BN1806" s="24"/>
      <c r="BO1806" s="24"/>
      <c r="BP1806" s="24"/>
      <c r="BQ1806" s="24"/>
      <c r="BR1806" s="24"/>
      <c r="BS1806" s="24"/>
      <c r="BT1806" s="24"/>
      <c r="BU1806" s="24"/>
      <c r="BV1806" s="24"/>
      <c r="BW1806" s="24"/>
      <c r="BX1806" s="24"/>
      <c r="BY1806" s="24"/>
      <c r="BZ1806" s="24"/>
      <c r="CA1806" s="24"/>
      <c r="CB1806" s="24"/>
      <c r="CC1806" s="24"/>
      <c r="CD1806" s="24"/>
      <c r="CE1806" s="24"/>
      <c r="CF1806" s="24"/>
    </row>
    <row r="1807" spans="47:84" x14ac:dyDescent="0.15">
      <c r="AU1807" s="24"/>
      <c r="AV1807" s="24"/>
      <c r="AW1807" s="24"/>
      <c r="AX1807" s="24"/>
      <c r="AY1807" s="24"/>
      <c r="AZ1807" s="24"/>
      <c r="BA1807" s="24"/>
      <c r="BB1807" s="24"/>
      <c r="BC1807" s="24"/>
      <c r="BD1807" s="24"/>
      <c r="BE1807" s="24"/>
      <c r="BF1807" s="24"/>
      <c r="BG1807" s="24"/>
      <c r="BH1807" s="24"/>
      <c r="BI1807" s="24"/>
      <c r="BJ1807" s="24"/>
      <c r="BK1807" s="24"/>
      <c r="BL1807" s="24"/>
      <c r="BM1807" s="24"/>
      <c r="BN1807" s="24"/>
      <c r="BO1807" s="24"/>
      <c r="BP1807" s="24"/>
      <c r="BQ1807" s="24"/>
      <c r="BR1807" s="24"/>
      <c r="BS1807" s="24"/>
      <c r="BT1807" s="24"/>
      <c r="BU1807" s="24"/>
      <c r="BV1807" s="24"/>
      <c r="BW1807" s="24"/>
      <c r="BX1807" s="24"/>
      <c r="BY1807" s="24"/>
      <c r="BZ1807" s="24"/>
      <c r="CA1807" s="24"/>
      <c r="CB1807" s="24"/>
      <c r="CC1807" s="24"/>
      <c r="CD1807" s="24"/>
      <c r="CE1807" s="24"/>
      <c r="CF1807" s="24"/>
    </row>
    <row r="1808" spans="47:84" x14ac:dyDescent="0.15">
      <c r="AU1808" s="24"/>
      <c r="AV1808" s="24"/>
      <c r="AW1808" s="24"/>
      <c r="AX1808" s="24"/>
      <c r="AY1808" s="24"/>
      <c r="AZ1808" s="24"/>
      <c r="BA1808" s="24"/>
      <c r="BB1808" s="24"/>
      <c r="BC1808" s="24"/>
      <c r="BD1808" s="24"/>
      <c r="BE1808" s="24"/>
      <c r="BF1808" s="24"/>
      <c r="BG1808" s="24"/>
      <c r="BH1808" s="24"/>
      <c r="BI1808" s="24"/>
      <c r="BJ1808" s="24"/>
      <c r="BK1808" s="24"/>
      <c r="BL1808" s="24"/>
      <c r="BM1808" s="24"/>
      <c r="BN1808" s="24"/>
      <c r="BO1808" s="24"/>
      <c r="BP1808" s="24"/>
      <c r="BQ1808" s="24"/>
      <c r="BR1808" s="24"/>
      <c r="BS1808" s="24"/>
      <c r="BT1808" s="24"/>
      <c r="BU1808" s="24"/>
      <c r="BV1808" s="24"/>
      <c r="BW1808" s="24"/>
      <c r="BX1808" s="24"/>
      <c r="BY1808" s="24"/>
      <c r="BZ1808" s="24"/>
      <c r="CA1808" s="24"/>
      <c r="CB1808" s="24"/>
      <c r="CC1808" s="24"/>
      <c r="CD1808" s="24"/>
      <c r="CE1808" s="24"/>
      <c r="CF1808" s="24"/>
    </row>
    <row r="1809" spans="47:84" x14ac:dyDescent="0.15">
      <c r="AU1809" s="24"/>
      <c r="AV1809" s="24"/>
      <c r="AW1809" s="24"/>
      <c r="AX1809" s="24"/>
      <c r="AY1809" s="24"/>
      <c r="AZ1809" s="24"/>
      <c r="BA1809" s="24"/>
      <c r="BB1809" s="24"/>
      <c r="BC1809" s="24"/>
      <c r="BD1809" s="24"/>
      <c r="BE1809" s="24"/>
      <c r="BF1809" s="24"/>
      <c r="BG1809" s="24"/>
      <c r="BH1809" s="24"/>
      <c r="BI1809" s="24"/>
      <c r="BJ1809" s="24"/>
      <c r="BK1809" s="24"/>
      <c r="BL1809" s="24"/>
      <c r="BM1809" s="24"/>
      <c r="BN1809" s="24"/>
      <c r="BO1809" s="24"/>
      <c r="BP1809" s="24"/>
      <c r="BQ1809" s="24"/>
      <c r="BR1809" s="24"/>
      <c r="BS1809" s="24"/>
      <c r="BT1809" s="24"/>
      <c r="BU1809" s="24"/>
      <c r="BV1809" s="24"/>
      <c r="BW1809" s="24"/>
      <c r="BX1809" s="24"/>
      <c r="BY1809" s="24"/>
      <c r="BZ1809" s="24"/>
      <c r="CA1809" s="24"/>
      <c r="CB1809" s="24"/>
      <c r="CC1809" s="24"/>
      <c r="CD1809" s="24"/>
      <c r="CE1809" s="24"/>
      <c r="CF1809" s="24"/>
    </row>
    <row r="1810" spans="47:84" x14ac:dyDescent="0.15">
      <c r="AU1810" s="24"/>
      <c r="AV1810" s="24"/>
      <c r="AW1810" s="24"/>
      <c r="AX1810" s="24"/>
      <c r="AY1810" s="24"/>
      <c r="AZ1810" s="24"/>
      <c r="BA1810" s="24"/>
      <c r="BB1810" s="24"/>
      <c r="BC1810" s="24"/>
      <c r="BD1810" s="24"/>
      <c r="BE1810" s="24"/>
      <c r="BF1810" s="24"/>
      <c r="BG1810" s="24"/>
      <c r="BH1810" s="24"/>
      <c r="BI1810" s="24"/>
      <c r="BJ1810" s="24"/>
      <c r="BK1810" s="24"/>
      <c r="BL1810" s="24"/>
      <c r="BM1810" s="24"/>
      <c r="BN1810" s="24"/>
      <c r="BO1810" s="24"/>
      <c r="BP1810" s="24"/>
      <c r="BQ1810" s="24"/>
      <c r="BR1810" s="24"/>
      <c r="BS1810" s="24"/>
      <c r="BT1810" s="24"/>
      <c r="BU1810" s="24"/>
      <c r="BV1810" s="24"/>
      <c r="BW1810" s="24"/>
      <c r="BX1810" s="24"/>
      <c r="BY1810" s="24"/>
      <c r="BZ1810" s="24"/>
      <c r="CA1810" s="24"/>
      <c r="CB1810" s="24"/>
      <c r="CC1810" s="24"/>
      <c r="CD1810" s="24"/>
      <c r="CE1810" s="24"/>
      <c r="CF1810" s="24"/>
    </row>
    <row r="1811" spans="47:84" x14ac:dyDescent="0.15">
      <c r="AU1811" s="24"/>
      <c r="AV1811" s="24"/>
      <c r="AW1811" s="24"/>
      <c r="AX1811" s="24"/>
      <c r="AY1811" s="24"/>
      <c r="AZ1811" s="24"/>
      <c r="BA1811" s="24"/>
      <c r="BB1811" s="24"/>
      <c r="BC1811" s="24"/>
      <c r="BD1811" s="24"/>
      <c r="BE1811" s="24"/>
      <c r="BF1811" s="24"/>
      <c r="BG1811" s="24"/>
      <c r="BH1811" s="24"/>
      <c r="BI1811" s="24"/>
      <c r="BJ1811" s="24"/>
      <c r="BK1811" s="24"/>
      <c r="BL1811" s="24"/>
      <c r="BM1811" s="24"/>
      <c r="BN1811" s="24"/>
      <c r="BO1811" s="24"/>
      <c r="BP1811" s="24"/>
      <c r="BQ1811" s="24"/>
      <c r="BR1811" s="24"/>
      <c r="BS1811" s="24"/>
      <c r="BT1811" s="24"/>
      <c r="BU1811" s="24"/>
      <c r="BV1811" s="24"/>
      <c r="BW1811" s="24"/>
      <c r="BX1811" s="24"/>
      <c r="BY1811" s="24"/>
      <c r="BZ1811" s="24"/>
      <c r="CA1811" s="24"/>
      <c r="CB1811" s="24"/>
      <c r="CC1811" s="24"/>
      <c r="CD1811" s="24"/>
      <c r="CE1811" s="24"/>
      <c r="CF1811" s="24"/>
    </row>
    <row r="1812" spans="47:84" x14ac:dyDescent="0.15">
      <c r="AU1812" s="24"/>
      <c r="AV1812" s="24"/>
      <c r="AW1812" s="24"/>
      <c r="AX1812" s="24"/>
      <c r="AY1812" s="24"/>
      <c r="AZ1812" s="24"/>
      <c r="BA1812" s="24"/>
      <c r="BB1812" s="24"/>
      <c r="BC1812" s="24"/>
      <c r="BD1812" s="24"/>
      <c r="BE1812" s="24"/>
      <c r="BF1812" s="24"/>
      <c r="BG1812" s="24"/>
      <c r="BH1812" s="24"/>
      <c r="BI1812" s="24"/>
      <c r="BJ1812" s="24"/>
      <c r="BK1812" s="24"/>
      <c r="BL1812" s="24"/>
      <c r="BM1812" s="24"/>
      <c r="BN1812" s="24"/>
      <c r="BO1812" s="24"/>
      <c r="BP1812" s="24"/>
      <c r="BQ1812" s="24"/>
      <c r="BR1812" s="24"/>
      <c r="BS1812" s="24"/>
      <c r="BT1812" s="24"/>
      <c r="BU1812" s="24"/>
      <c r="BV1812" s="24"/>
      <c r="BW1812" s="24"/>
      <c r="BX1812" s="24"/>
      <c r="BY1812" s="24"/>
      <c r="BZ1812" s="24"/>
      <c r="CA1812" s="24"/>
      <c r="CB1812" s="24"/>
      <c r="CC1812" s="24"/>
      <c r="CD1812" s="24"/>
      <c r="CE1812" s="24"/>
      <c r="CF1812" s="24"/>
    </row>
    <row r="1813" spans="47:84" x14ac:dyDescent="0.15">
      <c r="AU1813" s="24"/>
      <c r="AV1813" s="24"/>
      <c r="AW1813" s="24"/>
      <c r="AX1813" s="24"/>
      <c r="AY1813" s="24"/>
      <c r="AZ1813" s="24"/>
      <c r="BA1813" s="24"/>
      <c r="BB1813" s="24"/>
      <c r="BC1813" s="24"/>
      <c r="BD1813" s="24"/>
      <c r="BE1813" s="24"/>
      <c r="BF1813" s="24"/>
      <c r="BG1813" s="24"/>
      <c r="BH1813" s="24"/>
      <c r="BI1813" s="24"/>
      <c r="BJ1813" s="24"/>
      <c r="BK1813" s="24"/>
      <c r="BL1813" s="24"/>
      <c r="BM1813" s="24"/>
      <c r="BN1813" s="24"/>
      <c r="BO1813" s="24"/>
      <c r="BP1813" s="24"/>
      <c r="BQ1813" s="24"/>
      <c r="BR1813" s="24"/>
      <c r="BS1813" s="24"/>
      <c r="BT1813" s="24"/>
      <c r="BU1813" s="24"/>
      <c r="BV1813" s="24"/>
      <c r="BW1813" s="24"/>
      <c r="BX1813" s="24"/>
      <c r="BY1813" s="24"/>
      <c r="BZ1813" s="24"/>
      <c r="CA1813" s="24"/>
      <c r="CB1813" s="24"/>
      <c r="CC1813" s="24"/>
      <c r="CD1813" s="24"/>
      <c r="CE1813" s="24"/>
      <c r="CF1813" s="24"/>
    </row>
    <row r="1814" spans="47:84" x14ac:dyDescent="0.15">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c r="CF1814" s="24"/>
    </row>
    <row r="1815" spans="47:84" x14ac:dyDescent="0.15">
      <c r="AU1815" s="24"/>
      <c r="AV1815" s="24"/>
      <c r="AW1815" s="24"/>
      <c r="AX1815" s="24"/>
      <c r="AY1815" s="24"/>
      <c r="AZ1815" s="24"/>
      <c r="BA1815" s="24"/>
      <c r="BB1815" s="24"/>
      <c r="BC1815" s="24"/>
      <c r="BD1815" s="24"/>
      <c r="BE1815" s="24"/>
      <c r="BF1815" s="24"/>
      <c r="BG1815" s="24"/>
      <c r="BH1815" s="24"/>
      <c r="BI1815" s="24"/>
      <c r="BJ1815" s="24"/>
      <c r="BK1815" s="24"/>
      <c r="BL1815" s="24"/>
      <c r="BM1815" s="24"/>
      <c r="BN1815" s="24"/>
      <c r="BO1815" s="24"/>
      <c r="BP1815" s="24"/>
      <c r="BQ1815" s="24"/>
      <c r="BR1815" s="24"/>
      <c r="BS1815" s="24"/>
      <c r="BT1815" s="24"/>
      <c r="BU1815" s="24"/>
      <c r="BV1815" s="24"/>
      <c r="BW1815" s="24"/>
      <c r="BX1815" s="24"/>
      <c r="BY1815" s="24"/>
      <c r="BZ1815" s="24"/>
      <c r="CA1815" s="24"/>
      <c r="CB1815" s="24"/>
      <c r="CC1815" s="24"/>
      <c r="CD1815" s="24"/>
      <c r="CE1815" s="24"/>
      <c r="CF1815" s="24"/>
    </row>
    <row r="1816" spans="47:84" x14ac:dyDescent="0.15">
      <c r="AU1816" s="24"/>
      <c r="AV1816" s="24"/>
      <c r="AW1816" s="24"/>
      <c r="AX1816" s="24"/>
      <c r="AY1816" s="24"/>
      <c r="AZ1816" s="24"/>
      <c r="BA1816" s="24"/>
      <c r="BB1816" s="24"/>
      <c r="BC1816" s="24"/>
      <c r="BD1816" s="24"/>
      <c r="BE1816" s="24"/>
      <c r="BF1816" s="24"/>
      <c r="BG1816" s="24"/>
      <c r="BH1816" s="24"/>
      <c r="BI1816" s="24"/>
      <c r="BJ1816" s="24"/>
      <c r="BK1816" s="24"/>
      <c r="BL1816" s="24"/>
      <c r="BM1816" s="24"/>
      <c r="BN1816" s="24"/>
      <c r="BO1816" s="24"/>
      <c r="BP1816" s="24"/>
      <c r="BQ1816" s="24"/>
      <c r="BR1816" s="24"/>
      <c r="BS1816" s="24"/>
      <c r="BT1816" s="24"/>
      <c r="BU1816" s="24"/>
      <c r="BV1816" s="24"/>
      <c r="BW1816" s="24"/>
      <c r="BX1816" s="24"/>
      <c r="BY1816" s="24"/>
      <c r="BZ1816" s="24"/>
      <c r="CA1816" s="24"/>
      <c r="CB1816" s="24"/>
      <c r="CC1816" s="24"/>
      <c r="CD1816" s="24"/>
      <c r="CE1816" s="24"/>
      <c r="CF1816" s="24"/>
    </row>
    <row r="1817" spans="47:84" x14ac:dyDescent="0.15">
      <c r="AU1817" s="24"/>
      <c r="AV1817" s="24"/>
      <c r="AW1817" s="24"/>
      <c r="AX1817" s="24"/>
      <c r="AY1817" s="24"/>
      <c r="AZ1817" s="24"/>
      <c r="BA1817" s="24"/>
      <c r="BB1817" s="24"/>
      <c r="BC1817" s="24"/>
      <c r="BD1817" s="24"/>
      <c r="BE1817" s="24"/>
      <c r="BF1817" s="24"/>
      <c r="BG1817" s="24"/>
      <c r="BH1817" s="24"/>
      <c r="BI1817" s="24"/>
      <c r="BJ1817" s="24"/>
      <c r="BK1817" s="24"/>
      <c r="BL1817" s="24"/>
      <c r="BM1817" s="24"/>
      <c r="BN1817" s="24"/>
      <c r="BO1817" s="24"/>
      <c r="BP1817" s="24"/>
      <c r="BQ1817" s="24"/>
      <c r="BR1817" s="24"/>
      <c r="BS1817" s="24"/>
      <c r="BT1817" s="24"/>
      <c r="BU1817" s="24"/>
      <c r="BV1817" s="24"/>
      <c r="BW1817" s="24"/>
      <c r="BX1817" s="24"/>
      <c r="BY1817" s="24"/>
      <c r="BZ1817" s="24"/>
      <c r="CA1817" s="24"/>
      <c r="CB1817" s="24"/>
      <c r="CC1817" s="24"/>
      <c r="CD1817" s="24"/>
      <c r="CE1817" s="24"/>
      <c r="CF1817" s="24"/>
    </row>
    <row r="1818" spans="47:84" x14ac:dyDescent="0.15">
      <c r="AU1818" s="24"/>
      <c r="AV1818" s="24"/>
      <c r="AW1818" s="24"/>
      <c r="AX1818" s="24"/>
      <c r="AY1818" s="24"/>
      <c r="AZ1818" s="24"/>
      <c r="BA1818" s="24"/>
      <c r="BB1818" s="24"/>
      <c r="BC1818" s="24"/>
      <c r="BD1818" s="24"/>
      <c r="BE1818" s="24"/>
      <c r="BF1818" s="24"/>
      <c r="BG1818" s="24"/>
      <c r="BH1818" s="24"/>
      <c r="BI1818" s="24"/>
      <c r="BJ1818" s="24"/>
      <c r="BK1818" s="24"/>
      <c r="BL1818" s="24"/>
      <c r="BM1818" s="24"/>
      <c r="BN1818" s="24"/>
      <c r="BO1818" s="24"/>
      <c r="BP1818" s="24"/>
      <c r="BQ1818" s="24"/>
      <c r="BR1818" s="24"/>
      <c r="BS1818" s="24"/>
      <c r="BT1818" s="24"/>
      <c r="BU1818" s="24"/>
      <c r="BV1818" s="24"/>
      <c r="BW1818" s="24"/>
      <c r="BX1818" s="24"/>
      <c r="BY1818" s="24"/>
      <c r="BZ1818" s="24"/>
      <c r="CA1818" s="24"/>
      <c r="CB1818" s="24"/>
      <c r="CC1818" s="24"/>
      <c r="CD1818" s="24"/>
      <c r="CE1818" s="24"/>
      <c r="CF1818" s="24"/>
    </row>
    <row r="1819" spans="47:84" x14ac:dyDescent="0.15">
      <c r="AU1819" s="24"/>
      <c r="AV1819" s="24"/>
      <c r="AW1819" s="24"/>
      <c r="AX1819" s="24"/>
      <c r="AY1819" s="24"/>
      <c r="AZ1819" s="24"/>
      <c r="BA1819" s="24"/>
      <c r="BB1819" s="24"/>
      <c r="BC1819" s="24"/>
      <c r="BD1819" s="24"/>
      <c r="BE1819" s="24"/>
      <c r="BF1819" s="24"/>
      <c r="BG1819" s="24"/>
      <c r="BH1819" s="24"/>
      <c r="BI1819" s="24"/>
      <c r="BJ1819" s="24"/>
      <c r="BK1819" s="24"/>
      <c r="BL1819" s="24"/>
      <c r="BM1819" s="24"/>
      <c r="BN1819" s="24"/>
      <c r="BO1819" s="24"/>
      <c r="BP1819" s="24"/>
      <c r="BQ1819" s="24"/>
      <c r="BR1819" s="24"/>
      <c r="BS1819" s="24"/>
      <c r="BT1819" s="24"/>
      <c r="BU1819" s="24"/>
      <c r="BV1819" s="24"/>
      <c r="BW1819" s="24"/>
      <c r="BX1819" s="24"/>
      <c r="BY1819" s="24"/>
      <c r="BZ1819" s="24"/>
      <c r="CA1819" s="24"/>
      <c r="CB1819" s="24"/>
      <c r="CC1819" s="24"/>
      <c r="CD1819" s="24"/>
      <c r="CE1819" s="24"/>
      <c r="CF1819" s="24"/>
    </row>
    <row r="1820" spans="47:84" x14ac:dyDescent="0.15">
      <c r="AU1820" s="24"/>
      <c r="AV1820" s="24"/>
      <c r="AW1820" s="24"/>
      <c r="AX1820" s="24"/>
      <c r="AY1820" s="24"/>
      <c r="AZ1820" s="24"/>
      <c r="BA1820" s="24"/>
      <c r="BB1820" s="24"/>
      <c r="BC1820" s="24"/>
      <c r="BD1820" s="24"/>
      <c r="BE1820" s="24"/>
      <c r="BF1820" s="24"/>
      <c r="BG1820" s="24"/>
      <c r="BH1820" s="24"/>
      <c r="BI1820" s="24"/>
      <c r="BJ1820" s="24"/>
      <c r="BK1820" s="24"/>
      <c r="BL1820" s="24"/>
      <c r="BM1820" s="24"/>
      <c r="BN1820" s="24"/>
      <c r="BO1820" s="24"/>
      <c r="BP1820" s="24"/>
      <c r="BQ1820" s="24"/>
      <c r="BR1820" s="24"/>
      <c r="BS1820" s="24"/>
      <c r="BT1820" s="24"/>
      <c r="BU1820" s="24"/>
      <c r="BV1820" s="24"/>
      <c r="BW1820" s="24"/>
      <c r="BX1820" s="24"/>
      <c r="BY1820" s="24"/>
      <c r="BZ1820" s="24"/>
      <c r="CA1820" s="24"/>
      <c r="CB1820" s="24"/>
      <c r="CC1820" s="24"/>
      <c r="CD1820" s="24"/>
      <c r="CE1820" s="24"/>
      <c r="CF1820" s="24"/>
    </row>
    <row r="1821" spans="47:84" x14ac:dyDescent="0.15">
      <c r="AU1821" s="24"/>
      <c r="AV1821" s="24"/>
      <c r="AW1821" s="24"/>
      <c r="AX1821" s="24"/>
      <c r="AY1821" s="24"/>
      <c r="AZ1821" s="24"/>
      <c r="BA1821" s="24"/>
      <c r="BB1821" s="24"/>
      <c r="BC1821" s="24"/>
      <c r="BD1821" s="24"/>
      <c r="BE1821" s="24"/>
      <c r="BF1821" s="24"/>
      <c r="BG1821" s="24"/>
      <c r="BH1821" s="24"/>
      <c r="BI1821" s="24"/>
      <c r="BJ1821" s="24"/>
      <c r="BK1821" s="24"/>
      <c r="BL1821" s="24"/>
      <c r="BM1821" s="24"/>
      <c r="BN1821" s="24"/>
      <c r="BO1821" s="24"/>
      <c r="BP1821" s="24"/>
      <c r="BQ1821" s="24"/>
      <c r="BR1821" s="24"/>
      <c r="BS1821" s="24"/>
      <c r="BT1821" s="24"/>
      <c r="BU1821" s="24"/>
      <c r="BV1821" s="24"/>
      <c r="BW1821" s="24"/>
      <c r="BX1821" s="24"/>
      <c r="BY1821" s="24"/>
      <c r="BZ1821" s="24"/>
      <c r="CA1821" s="24"/>
      <c r="CB1821" s="24"/>
      <c r="CC1821" s="24"/>
      <c r="CD1821" s="24"/>
      <c r="CE1821" s="24"/>
      <c r="CF1821" s="24"/>
    </row>
    <row r="1822" spans="47:84" x14ac:dyDescent="0.15">
      <c r="AU1822" s="24"/>
      <c r="AV1822" s="24"/>
      <c r="AW1822" s="24"/>
      <c r="AX1822" s="24"/>
      <c r="AY1822" s="24"/>
      <c r="AZ1822" s="24"/>
      <c r="BA1822" s="24"/>
      <c r="BB1822" s="24"/>
      <c r="BC1822" s="24"/>
      <c r="BD1822" s="24"/>
      <c r="BE1822" s="24"/>
      <c r="BF1822" s="24"/>
      <c r="BG1822" s="24"/>
      <c r="BH1822" s="24"/>
      <c r="BI1822" s="24"/>
      <c r="BJ1822" s="24"/>
      <c r="BK1822" s="24"/>
      <c r="BL1822" s="24"/>
      <c r="BM1822" s="24"/>
      <c r="BN1822" s="24"/>
      <c r="BO1822" s="24"/>
      <c r="BP1822" s="24"/>
      <c r="BQ1822" s="24"/>
      <c r="BR1822" s="24"/>
      <c r="BS1822" s="24"/>
      <c r="BT1822" s="24"/>
      <c r="BU1822" s="24"/>
      <c r="BV1822" s="24"/>
      <c r="BW1822" s="24"/>
      <c r="BX1822" s="24"/>
      <c r="BY1822" s="24"/>
      <c r="BZ1822" s="24"/>
      <c r="CA1822" s="24"/>
      <c r="CB1822" s="24"/>
      <c r="CC1822" s="24"/>
      <c r="CD1822" s="24"/>
      <c r="CE1822" s="24"/>
      <c r="CF1822" s="24"/>
    </row>
    <row r="1823" spans="47:84" x14ac:dyDescent="0.15">
      <c r="AU1823" s="24"/>
      <c r="AV1823" s="24"/>
      <c r="AW1823" s="24"/>
      <c r="AX1823" s="24"/>
      <c r="AY1823" s="24"/>
      <c r="AZ1823" s="24"/>
      <c r="BA1823" s="24"/>
      <c r="BB1823" s="24"/>
      <c r="BC1823" s="24"/>
      <c r="BD1823" s="24"/>
      <c r="BE1823" s="24"/>
      <c r="BF1823" s="24"/>
      <c r="BG1823" s="24"/>
      <c r="BH1823" s="24"/>
      <c r="BI1823" s="24"/>
      <c r="BJ1823" s="24"/>
      <c r="BK1823" s="24"/>
      <c r="BL1823" s="24"/>
      <c r="BM1823" s="24"/>
      <c r="BN1823" s="24"/>
      <c r="BO1823" s="24"/>
      <c r="BP1823" s="24"/>
      <c r="BQ1823" s="24"/>
      <c r="BR1823" s="24"/>
      <c r="BS1823" s="24"/>
      <c r="BT1823" s="24"/>
      <c r="BU1823" s="24"/>
      <c r="BV1823" s="24"/>
      <c r="BW1823" s="24"/>
      <c r="BX1823" s="24"/>
      <c r="BY1823" s="24"/>
      <c r="BZ1823" s="24"/>
      <c r="CA1823" s="24"/>
      <c r="CB1823" s="24"/>
      <c r="CC1823" s="24"/>
      <c r="CD1823" s="24"/>
      <c r="CE1823" s="24"/>
      <c r="CF1823" s="24"/>
    </row>
    <row r="1824" spans="47:84" x14ac:dyDescent="0.15">
      <c r="AU1824" s="24"/>
      <c r="AV1824" s="24"/>
      <c r="AW1824" s="24"/>
      <c r="AX1824" s="24"/>
      <c r="AY1824" s="24"/>
      <c r="AZ1824" s="24"/>
      <c r="BA1824" s="24"/>
      <c r="BB1824" s="24"/>
      <c r="BC1824" s="24"/>
      <c r="BD1824" s="24"/>
      <c r="BE1824" s="24"/>
      <c r="BF1824" s="24"/>
      <c r="BG1824" s="24"/>
      <c r="BH1824" s="24"/>
      <c r="BI1824" s="24"/>
      <c r="BJ1824" s="24"/>
      <c r="BK1824" s="24"/>
      <c r="BL1824" s="24"/>
      <c r="BM1824" s="24"/>
      <c r="BN1824" s="24"/>
      <c r="BO1824" s="24"/>
      <c r="BP1824" s="24"/>
      <c r="BQ1824" s="24"/>
      <c r="BR1824" s="24"/>
      <c r="BS1824" s="24"/>
      <c r="BT1824" s="24"/>
      <c r="BU1824" s="24"/>
      <c r="BV1824" s="24"/>
      <c r="BW1824" s="24"/>
      <c r="BX1824" s="24"/>
      <c r="BY1824" s="24"/>
      <c r="BZ1824" s="24"/>
      <c r="CA1824" s="24"/>
      <c r="CB1824" s="24"/>
      <c r="CC1824" s="24"/>
      <c r="CD1824" s="24"/>
      <c r="CE1824" s="24"/>
      <c r="CF1824" s="24"/>
    </row>
    <row r="1825" spans="47:84" x14ac:dyDescent="0.15">
      <c r="AU1825" s="24"/>
      <c r="AV1825" s="24"/>
      <c r="AW1825" s="24"/>
      <c r="AX1825" s="24"/>
      <c r="AY1825" s="24"/>
      <c r="AZ1825" s="24"/>
      <c r="BA1825" s="24"/>
      <c r="BB1825" s="24"/>
      <c r="BC1825" s="24"/>
      <c r="BD1825" s="24"/>
      <c r="BE1825" s="24"/>
      <c r="BF1825" s="24"/>
      <c r="BG1825" s="24"/>
      <c r="BH1825" s="24"/>
      <c r="BI1825" s="24"/>
      <c r="BJ1825" s="24"/>
      <c r="BK1825" s="24"/>
      <c r="BL1825" s="24"/>
      <c r="BM1825" s="24"/>
      <c r="BN1825" s="24"/>
      <c r="BO1825" s="24"/>
      <c r="BP1825" s="24"/>
      <c r="BQ1825" s="24"/>
      <c r="BR1825" s="24"/>
      <c r="BS1825" s="24"/>
      <c r="BT1825" s="24"/>
      <c r="BU1825" s="24"/>
      <c r="BV1825" s="24"/>
      <c r="BW1825" s="24"/>
      <c r="BX1825" s="24"/>
      <c r="BY1825" s="24"/>
      <c r="BZ1825" s="24"/>
      <c r="CA1825" s="24"/>
      <c r="CB1825" s="24"/>
      <c r="CC1825" s="24"/>
      <c r="CD1825" s="24"/>
      <c r="CE1825" s="24"/>
      <c r="CF1825" s="24"/>
    </row>
    <row r="1826" spans="47:84" x14ac:dyDescent="0.15">
      <c r="AU1826" s="24"/>
      <c r="AV1826" s="24"/>
      <c r="AW1826" s="24"/>
      <c r="AX1826" s="24"/>
      <c r="AY1826" s="24"/>
      <c r="AZ1826" s="24"/>
      <c r="BA1826" s="24"/>
      <c r="BB1826" s="24"/>
      <c r="BC1826" s="24"/>
      <c r="BD1826" s="24"/>
      <c r="BE1826" s="24"/>
      <c r="BF1826" s="24"/>
      <c r="BG1826" s="24"/>
      <c r="BH1826" s="24"/>
      <c r="BI1826" s="24"/>
      <c r="BJ1826" s="24"/>
      <c r="BK1826" s="24"/>
      <c r="BL1826" s="24"/>
      <c r="BM1826" s="24"/>
      <c r="BN1826" s="24"/>
      <c r="BO1826" s="24"/>
      <c r="BP1826" s="24"/>
      <c r="BQ1826" s="24"/>
      <c r="BR1826" s="24"/>
      <c r="BS1826" s="24"/>
      <c r="BT1826" s="24"/>
      <c r="BU1826" s="24"/>
      <c r="BV1826" s="24"/>
      <c r="BW1826" s="24"/>
      <c r="BX1826" s="24"/>
      <c r="BY1826" s="24"/>
      <c r="BZ1826" s="24"/>
      <c r="CA1826" s="24"/>
      <c r="CB1826" s="24"/>
      <c r="CC1826" s="24"/>
      <c r="CD1826" s="24"/>
      <c r="CE1826" s="24"/>
      <c r="CF1826" s="24"/>
    </row>
    <row r="1827" spans="47:84" x14ac:dyDescent="0.15">
      <c r="AU1827" s="24"/>
      <c r="AV1827" s="24"/>
      <c r="AW1827" s="24"/>
      <c r="AX1827" s="24"/>
      <c r="AY1827" s="24"/>
      <c r="AZ1827" s="24"/>
      <c r="BA1827" s="24"/>
      <c r="BB1827" s="24"/>
      <c r="BC1827" s="24"/>
      <c r="BD1827" s="24"/>
      <c r="BE1827" s="24"/>
      <c r="BF1827" s="24"/>
      <c r="BG1827" s="24"/>
      <c r="BH1827" s="24"/>
      <c r="BI1827" s="24"/>
      <c r="BJ1827" s="24"/>
      <c r="BK1827" s="24"/>
      <c r="BL1827" s="24"/>
      <c r="BM1827" s="24"/>
      <c r="BN1827" s="24"/>
      <c r="BO1827" s="24"/>
      <c r="BP1827" s="24"/>
      <c r="BQ1827" s="24"/>
      <c r="BR1827" s="24"/>
      <c r="BS1827" s="24"/>
      <c r="BT1827" s="24"/>
      <c r="BU1827" s="24"/>
      <c r="BV1827" s="24"/>
      <c r="BW1827" s="24"/>
      <c r="BX1827" s="24"/>
      <c r="BY1827" s="24"/>
      <c r="BZ1827" s="24"/>
      <c r="CA1827" s="24"/>
      <c r="CB1827" s="24"/>
      <c r="CC1827" s="24"/>
      <c r="CD1827" s="24"/>
      <c r="CE1827" s="24"/>
      <c r="CF1827" s="24"/>
    </row>
    <row r="1828" spans="47:84" x14ac:dyDescent="0.15">
      <c r="AU1828" s="24"/>
      <c r="AV1828" s="24"/>
      <c r="AW1828" s="24"/>
      <c r="AX1828" s="24"/>
      <c r="AY1828" s="24"/>
      <c r="AZ1828" s="24"/>
      <c r="BA1828" s="24"/>
      <c r="BB1828" s="24"/>
      <c r="BC1828" s="24"/>
      <c r="BD1828" s="24"/>
      <c r="BE1828" s="24"/>
      <c r="BF1828" s="24"/>
      <c r="BG1828" s="24"/>
      <c r="BH1828" s="24"/>
      <c r="BI1828" s="24"/>
      <c r="BJ1828" s="24"/>
      <c r="BK1828" s="24"/>
      <c r="BL1828" s="24"/>
      <c r="BM1828" s="24"/>
      <c r="BN1828" s="24"/>
      <c r="BO1828" s="24"/>
      <c r="BP1828" s="24"/>
      <c r="BQ1828" s="24"/>
      <c r="BR1828" s="24"/>
      <c r="BS1828" s="24"/>
      <c r="BT1828" s="24"/>
      <c r="BU1828" s="24"/>
      <c r="BV1828" s="24"/>
      <c r="BW1828" s="24"/>
      <c r="BX1828" s="24"/>
      <c r="BY1828" s="24"/>
      <c r="BZ1828" s="24"/>
      <c r="CA1828" s="24"/>
      <c r="CB1828" s="24"/>
      <c r="CC1828" s="24"/>
      <c r="CD1828" s="24"/>
      <c r="CE1828" s="24"/>
      <c r="CF1828" s="24"/>
    </row>
    <row r="1829" spans="47:84" x14ac:dyDescent="0.15">
      <c r="AU1829" s="24"/>
      <c r="AV1829" s="24"/>
      <c r="AW1829" s="24"/>
      <c r="AX1829" s="24"/>
      <c r="AY1829" s="24"/>
      <c r="AZ1829" s="24"/>
      <c r="BA1829" s="24"/>
      <c r="BB1829" s="24"/>
      <c r="BC1829" s="24"/>
      <c r="BD1829" s="24"/>
      <c r="BE1829" s="24"/>
      <c r="BF1829" s="24"/>
      <c r="BG1829" s="24"/>
      <c r="BH1829" s="24"/>
      <c r="BI1829" s="24"/>
      <c r="BJ1829" s="24"/>
      <c r="BK1829" s="24"/>
      <c r="BL1829" s="24"/>
      <c r="BM1829" s="24"/>
      <c r="BN1829" s="24"/>
      <c r="BO1829" s="24"/>
      <c r="BP1829" s="24"/>
      <c r="BQ1829" s="24"/>
      <c r="BR1829" s="24"/>
      <c r="BS1829" s="24"/>
      <c r="BT1829" s="24"/>
      <c r="BU1829" s="24"/>
      <c r="BV1829" s="24"/>
      <c r="BW1829" s="24"/>
      <c r="BX1829" s="24"/>
      <c r="BY1829" s="24"/>
      <c r="BZ1829" s="24"/>
      <c r="CA1829" s="24"/>
      <c r="CB1829" s="24"/>
      <c r="CC1829" s="24"/>
      <c r="CD1829" s="24"/>
      <c r="CE1829" s="24"/>
      <c r="CF1829" s="24"/>
    </row>
    <row r="1830" spans="47:84" x14ac:dyDescent="0.15">
      <c r="AU1830" s="24"/>
      <c r="AV1830" s="24"/>
      <c r="AW1830" s="24"/>
      <c r="AX1830" s="24"/>
      <c r="AY1830" s="24"/>
      <c r="AZ1830" s="24"/>
      <c r="BA1830" s="24"/>
      <c r="BB1830" s="24"/>
      <c r="BC1830" s="24"/>
      <c r="BD1830" s="24"/>
      <c r="BE1830" s="24"/>
      <c r="BF1830" s="24"/>
      <c r="BG1830" s="24"/>
      <c r="BH1830" s="24"/>
      <c r="BI1830" s="24"/>
      <c r="BJ1830" s="24"/>
      <c r="BK1830" s="24"/>
      <c r="BL1830" s="24"/>
      <c r="BM1830" s="24"/>
      <c r="BN1830" s="24"/>
      <c r="BO1830" s="24"/>
      <c r="BP1830" s="24"/>
      <c r="BQ1830" s="24"/>
      <c r="BR1830" s="24"/>
      <c r="BS1830" s="24"/>
      <c r="BT1830" s="24"/>
      <c r="BU1830" s="24"/>
      <c r="BV1830" s="24"/>
      <c r="BW1830" s="24"/>
      <c r="BX1830" s="24"/>
      <c r="BY1830" s="24"/>
      <c r="BZ1830" s="24"/>
      <c r="CA1830" s="24"/>
      <c r="CB1830" s="24"/>
      <c r="CC1830" s="24"/>
      <c r="CD1830" s="24"/>
      <c r="CE1830" s="24"/>
      <c r="CF1830" s="24"/>
    </row>
    <row r="1831" spans="47:84" x14ac:dyDescent="0.15">
      <c r="AU1831" s="24"/>
      <c r="AV1831" s="24"/>
      <c r="AW1831" s="24"/>
      <c r="AX1831" s="24"/>
      <c r="AY1831" s="24"/>
      <c r="AZ1831" s="24"/>
      <c r="BA1831" s="24"/>
      <c r="BB1831" s="24"/>
      <c r="BC1831" s="24"/>
      <c r="BD1831" s="24"/>
      <c r="BE1831" s="24"/>
      <c r="BF1831" s="24"/>
      <c r="BG1831" s="24"/>
      <c r="BH1831" s="24"/>
      <c r="BI1831" s="24"/>
      <c r="BJ1831" s="24"/>
      <c r="BK1831" s="24"/>
      <c r="BL1831" s="24"/>
      <c r="BM1831" s="24"/>
      <c r="BN1831" s="24"/>
      <c r="BO1831" s="24"/>
      <c r="BP1831" s="24"/>
      <c r="BQ1831" s="24"/>
      <c r="BR1831" s="24"/>
      <c r="BS1831" s="24"/>
      <c r="BT1831" s="24"/>
      <c r="BU1831" s="24"/>
      <c r="BV1831" s="24"/>
      <c r="BW1831" s="24"/>
      <c r="BX1831" s="24"/>
      <c r="BY1831" s="24"/>
      <c r="BZ1831" s="24"/>
      <c r="CA1831" s="24"/>
      <c r="CB1831" s="24"/>
      <c r="CC1831" s="24"/>
      <c r="CD1831" s="24"/>
      <c r="CE1831" s="24"/>
      <c r="CF1831" s="24"/>
    </row>
    <row r="1832" spans="47:84" x14ac:dyDescent="0.15">
      <c r="AU1832" s="24"/>
      <c r="AV1832" s="24"/>
      <c r="AW1832" s="24"/>
      <c r="AX1832" s="24"/>
      <c r="AY1832" s="24"/>
      <c r="AZ1832" s="24"/>
      <c r="BA1832" s="24"/>
      <c r="BB1832" s="24"/>
      <c r="BC1832" s="24"/>
      <c r="BD1832" s="24"/>
      <c r="BE1832" s="24"/>
      <c r="BF1832" s="24"/>
      <c r="BG1832" s="24"/>
      <c r="BH1832" s="24"/>
      <c r="BI1832" s="24"/>
      <c r="BJ1832" s="24"/>
      <c r="BK1832" s="24"/>
      <c r="BL1832" s="24"/>
      <c r="BM1832" s="24"/>
      <c r="BN1832" s="24"/>
      <c r="BO1832" s="24"/>
      <c r="BP1832" s="24"/>
      <c r="BQ1832" s="24"/>
      <c r="BR1832" s="24"/>
      <c r="BS1832" s="24"/>
      <c r="BT1832" s="24"/>
      <c r="BU1832" s="24"/>
      <c r="BV1832" s="24"/>
      <c r="BW1832" s="24"/>
      <c r="BX1832" s="24"/>
      <c r="BY1832" s="24"/>
      <c r="BZ1832" s="24"/>
      <c r="CA1832" s="24"/>
      <c r="CB1832" s="24"/>
      <c r="CC1832" s="24"/>
      <c r="CD1832" s="24"/>
      <c r="CE1832" s="24"/>
      <c r="CF1832" s="24"/>
    </row>
    <row r="1833" spans="47:84" x14ac:dyDescent="0.15">
      <c r="AU1833" s="24"/>
      <c r="AV1833" s="24"/>
      <c r="AW1833" s="24"/>
      <c r="AX1833" s="24"/>
      <c r="AY1833" s="24"/>
      <c r="AZ1833" s="24"/>
      <c r="BA1833" s="24"/>
      <c r="BB1833" s="24"/>
      <c r="BC1833" s="24"/>
      <c r="BD1833" s="24"/>
      <c r="BE1833" s="24"/>
      <c r="BF1833" s="24"/>
      <c r="BG1833" s="24"/>
      <c r="BH1833" s="24"/>
      <c r="BI1833" s="24"/>
      <c r="BJ1833" s="24"/>
      <c r="BK1833" s="24"/>
      <c r="BL1833" s="24"/>
      <c r="BM1833" s="24"/>
      <c r="BN1833" s="24"/>
      <c r="BO1833" s="24"/>
      <c r="BP1833" s="24"/>
      <c r="BQ1833" s="24"/>
      <c r="BR1833" s="24"/>
      <c r="BS1833" s="24"/>
      <c r="BT1833" s="24"/>
      <c r="BU1833" s="24"/>
      <c r="BV1833" s="24"/>
      <c r="BW1833" s="24"/>
      <c r="BX1833" s="24"/>
      <c r="BY1833" s="24"/>
      <c r="BZ1833" s="24"/>
      <c r="CA1833" s="24"/>
      <c r="CB1833" s="24"/>
      <c r="CC1833" s="24"/>
      <c r="CD1833" s="24"/>
      <c r="CE1833" s="24"/>
      <c r="CF1833" s="24"/>
    </row>
    <row r="1834" spans="47:84" x14ac:dyDescent="0.15">
      <c r="AU1834" s="24"/>
      <c r="AV1834" s="24"/>
      <c r="AW1834" s="24"/>
      <c r="AX1834" s="24"/>
      <c r="AY1834" s="24"/>
      <c r="AZ1834" s="24"/>
      <c r="BA1834" s="24"/>
      <c r="BB1834" s="24"/>
      <c r="BC1834" s="24"/>
      <c r="BD1834" s="24"/>
      <c r="BE1834" s="24"/>
      <c r="BF1834" s="24"/>
      <c r="BG1834" s="24"/>
      <c r="BH1834" s="24"/>
      <c r="BI1834" s="24"/>
      <c r="BJ1834" s="24"/>
      <c r="BK1834" s="24"/>
      <c r="BL1834" s="24"/>
      <c r="BM1834" s="24"/>
      <c r="BN1834" s="24"/>
      <c r="BO1834" s="24"/>
      <c r="BP1834" s="24"/>
      <c r="BQ1834" s="24"/>
      <c r="BR1834" s="24"/>
      <c r="BS1834" s="24"/>
      <c r="BT1834" s="24"/>
      <c r="BU1834" s="24"/>
      <c r="BV1834" s="24"/>
      <c r="BW1834" s="24"/>
      <c r="BX1834" s="24"/>
      <c r="BY1834" s="24"/>
      <c r="BZ1834" s="24"/>
      <c r="CA1834" s="24"/>
      <c r="CB1834" s="24"/>
      <c r="CC1834" s="24"/>
      <c r="CD1834" s="24"/>
      <c r="CE1834" s="24"/>
      <c r="CF1834" s="24"/>
    </row>
    <row r="1835" spans="47:84" x14ac:dyDescent="0.15">
      <c r="AU1835" s="24"/>
      <c r="AV1835" s="24"/>
      <c r="AW1835" s="24"/>
      <c r="AX1835" s="24"/>
      <c r="AY1835" s="24"/>
      <c r="AZ1835" s="24"/>
      <c r="BA1835" s="24"/>
      <c r="BB1835" s="24"/>
      <c r="BC1835" s="24"/>
      <c r="BD1835" s="24"/>
      <c r="BE1835" s="24"/>
      <c r="BF1835" s="24"/>
      <c r="BG1835" s="24"/>
      <c r="BH1835" s="24"/>
      <c r="BI1835" s="24"/>
      <c r="BJ1835" s="24"/>
      <c r="BK1835" s="24"/>
      <c r="BL1835" s="24"/>
      <c r="BM1835" s="24"/>
      <c r="BN1835" s="24"/>
      <c r="BO1835" s="24"/>
      <c r="BP1835" s="24"/>
      <c r="BQ1835" s="24"/>
      <c r="BR1835" s="24"/>
      <c r="BS1835" s="24"/>
      <c r="BT1835" s="24"/>
      <c r="BU1835" s="24"/>
      <c r="BV1835" s="24"/>
      <c r="BW1835" s="24"/>
      <c r="BX1835" s="24"/>
      <c r="BY1835" s="24"/>
      <c r="BZ1835" s="24"/>
      <c r="CA1835" s="24"/>
      <c r="CB1835" s="24"/>
      <c r="CC1835" s="24"/>
      <c r="CD1835" s="24"/>
      <c r="CE1835" s="24"/>
      <c r="CF1835" s="24"/>
    </row>
    <row r="1836" spans="47:84" x14ac:dyDescent="0.15">
      <c r="AU1836" s="24"/>
      <c r="AV1836" s="24"/>
      <c r="AW1836" s="24"/>
      <c r="AX1836" s="24"/>
      <c r="AY1836" s="24"/>
      <c r="AZ1836" s="24"/>
      <c r="BA1836" s="24"/>
      <c r="BB1836" s="24"/>
      <c r="BC1836" s="24"/>
      <c r="BD1836" s="24"/>
      <c r="BE1836" s="24"/>
      <c r="BF1836" s="24"/>
      <c r="BG1836" s="24"/>
      <c r="BH1836" s="24"/>
      <c r="BI1836" s="24"/>
      <c r="BJ1836" s="24"/>
      <c r="BK1836" s="24"/>
      <c r="BL1836" s="24"/>
      <c r="BM1836" s="24"/>
      <c r="BN1836" s="24"/>
      <c r="BO1836" s="24"/>
      <c r="BP1836" s="24"/>
      <c r="BQ1836" s="24"/>
      <c r="BR1836" s="24"/>
      <c r="BS1836" s="24"/>
      <c r="BT1836" s="24"/>
      <c r="BU1836" s="24"/>
      <c r="BV1836" s="24"/>
      <c r="BW1836" s="24"/>
      <c r="BX1836" s="24"/>
      <c r="BY1836" s="24"/>
      <c r="BZ1836" s="24"/>
      <c r="CA1836" s="24"/>
      <c r="CB1836" s="24"/>
      <c r="CC1836" s="24"/>
      <c r="CD1836" s="24"/>
      <c r="CE1836" s="24"/>
      <c r="CF1836" s="24"/>
    </row>
    <row r="1837" spans="47:84" x14ac:dyDescent="0.15">
      <c r="AU1837" s="24"/>
      <c r="AV1837" s="24"/>
      <c r="AW1837" s="24"/>
      <c r="AX1837" s="24"/>
      <c r="AY1837" s="24"/>
      <c r="AZ1837" s="24"/>
      <c r="BA1837" s="24"/>
      <c r="BB1837" s="24"/>
      <c r="BC1837" s="24"/>
      <c r="BD1837" s="24"/>
      <c r="BE1837" s="24"/>
      <c r="BF1837" s="24"/>
      <c r="BG1837" s="24"/>
      <c r="BH1837" s="24"/>
      <c r="BI1837" s="24"/>
      <c r="BJ1837" s="24"/>
      <c r="BK1837" s="24"/>
      <c r="BL1837" s="24"/>
      <c r="BM1837" s="24"/>
      <c r="BN1837" s="24"/>
      <c r="BO1837" s="24"/>
      <c r="BP1837" s="24"/>
      <c r="BQ1837" s="24"/>
      <c r="BR1837" s="24"/>
      <c r="BS1837" s="24"/>
      <c r="BT1837" s="24"/>
      <c r="BU1837" s="24"/>
      <c r="BV1837" s="24"/>
      <c r="BW1837" s="24"/>
      <c r="BX1837" s="24"/>
      <c r="BY1837" s="24"/>
      <c r="BZ1837" s="24"/>
      <c r="CA1837" s="24"/>
      <c r="CB1837" s="24"/>
      <c r="CC1837" s="24"/>
      <c r="CD1837" s="24"/>
      <c r="CE1837" s="24"/>
      <c r="CF1837" s="24"/>
    </row>
    <row r="1838" spans="47:84" x14ac:dyDescent="0.15">
      <c r="AU1838" s="24"/>
      <c r="AV1838" s="24"/>
      <c r="AW1838" s="24"/>
      <c r="AX1838" s="24"/>
      <c r="AY1838" s="24"/>
      <c r="AZ1838" s="24"/>
      <c r="BA1838" s="24"/>
      <c r="BB1838" s="24"/>
      <c r="BC1838" s="24"/>
      <c r="BD1838" s="24"/>
      <c r="BE1838" s="24"/>
      <c r="BF1838" s="24"/>
      <c r="BG1838" s="24"/>
      <c r="BH1838" s="24"/>
      <c r="BI1838" s="24"/>
      <c r="BJ1838" s="24"/>
      <c r="BK1838" s="24"/>
      <c r="BL1838" s="24"/>
      <c r="BM1838" s="24"/>
      <c r="BN1838" s="24"/>
      <c r="BO1838" s="24"/>
      <c r="BP1838" s="24"/>
      <c r="BQ1838" s="24"/>
      <c r="BR1838" s="24"/>
      <c r="BS1838" s="24"/>
      <c r="BT1838" s="24"/>
      <c r="BU1838" s="24"/>
      <c r="BV1838" s="24"/>
      <c r="BW1838" s="24"/>
      <c r="BX1838" s="24"/>
      <c r="BY1838" s="24"/>
      <c r="BZ1838" s="24"/>
      <c r="CA1838" s="24"/>
      <c r="CB1838" s="24"/>
      <c r="CC1838" s="24"/>
      <c r="CD1838" s="24"/>
      <c r="CE1838" s="24"/>
      <c r="CF1838" s="24"/>
    </row>
    <row r="1839" spans="47:84" x14ac:dyDescent="0.15">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c r="CF1839" s="24"/>
    </row>
    <row r="1840" spans="47:84" x14ac:dyDescent="0.15">
      <c r="AU1840" s="24"/>
      <c r="AV1840" s="24"/>
      <c r="AW1840" s="24"/>
      <c r="AX1840" s="24"/>
      <c r="AY1840" s="24"/>
      <c r="AZ1840" s="24"/>
      <c r="BA1840" s="24"/>
      <c r="BB1840" s="24"/>
      <c r="BC1840" s="24"/>
      <c r="BD1840" s="24"/>
      <c r="BE1840" s="24"/>
      <c r="BF1840" s="24"/>
      <c r="BG1840" s="24"/>
      <c r="BH1840" s="24"/>
      <c r="BI1840" s="24"/>
      <c r="BJ1840" s="24"/>
      <c r="BK1840" s="24"/>
      <c r="BL1840" s="24"/>
      <c r="BM1840" s="24"/>
      <c r="BN1840" s="24"/>
      <c r="BO1840" s="24"/>
      <c r="BP1840" s="24"/>
      <c r="BQ1840" s="24"/>
      <c r="BR1840" s="24"/>
      <c r="BS1840" s="24"/>
      <c r="BT1840" s="24"/>
      <c r="BU1840" s="24"/>
      <c r="BV1840" s="24"/>
      <c r="BW1840" s="24"/>
      <c r="BX1840" s="24"/>
      <c r="BY1840" s="24"/>
      <c r="BZ1840" s="24"/>
      <c r="CA1840" s="24"/>
      <c r="CB1840" s="24"/>
      <c r="CC1840" s="24"/>
      <c r="CD1840" s="24"/>
      <c r="CE1840" s="24"/>
      <c r="CF1840" s="24"/>
    </row>
    <row r="1841" spans="47:84" x14ac:dyDescent="0.15">
      <c r="AU1841" s="24"/>
      <c r="AV1841" s="24"/>
      <c r="AW1841" s="24"/>
      <c r="AX1841" s="24"/>
      <c r="AY1841" s="24"/>
      <c r="AZ1841" s="24"/>
      <c r="BA1841" s="24"/>
      <c r="BB1841" s="24"/>
      <c r="BC1841" s="24"/>
      <c r="BD1841" s="24"/>
      <c r="BE1841" s="24"/>
      <c r="BF1841" s="24"/>
      <c r="BG1841" s="24"/>
      <c r="BH1841" s="24"/>
      <c r="BI1841" s="24"/>
      <c r="BJ1841" s="24"/>
      <c r="BK1841" s="24"/>
      <c r="BL1841" s="24"/>
      <c r="BM1841" s="24"/>
      <c r="BN1841" s="24"/>
      <c r="BO1841" s="24"/>
      <c r="BP1841" s="24"/>
      <c r="BQ1841" s="24"/>
      <c r="BR1841" s="24"/>
      <c r="BS1841" s="24"/>
      <c r="BT1841" s="24"/>
      <c r="BU1841" s="24"/>
      <c r="BV1841" s="24"/>
      <c r="BW1841" s="24"/>
      <c r="BX1841" s="24"/>
      <c r="BY1841" s="24"/>
      <c r="BZ1841" s="24"/>
      <c r="CA1841" s="24"/>
      <c r="CB1841" s="24"/>
      <c r="CC1841" s="24"/>
      <c r="CD1841" s="24"/>
      <c r="CE1841" s="24"/>
      <c r="CF1841" s="24"/>
    </row>
    <row r="1842" spans="47:84" x14ac:dyDescent="0.15">
      <c r="AU1842" s="24"/>
      <c r="AV1842" s="24"/>
      <c r="AW1842" s="24"/>
      <c r="AX1842" s="24"/>
      <c r="AY1842" s="24"/>
      <c r="AZ1842" s="24"/>
      <c r="BA1842" s="24"/>
      <c r="BB1842" s="24"/>
      <c r="BC1842" s="24"/>
      <c r="BD1842" s="24"/>
      <c r="BE1842" s="24"/>
      <c r="BF1842" s="24"/>
      <c r="BG1842" s="24"/>
      <c r="BH1842" s="24"/>
      <c r="BI1842" s="24"/>
      <c r="BJ1842" s="24"/>
      <c r="BK1842" s="24"/>
      <c r="BL1842" s="24"/>
      <c r="BM1842" s="24"/>
      <c r="BN1842" s="24"/>
      <c r="BO1842" s="24"/>
      <c r="BP1842" s="24"/>
      <c r="BQ1842" s="24"/>
      <c r="BR1842" s="24"/>
      <c r="BS1842" s="24"/>
      <c r="BT1842" s="24"/>
      <c r="BU1842" s="24"/>
      <c r="BV1842" s="24"/>
      <c r="BW1842" s="24"/>
      <c r="BX1842" s="24"/>
      <c r="BY1842" s="24"/>
      <c r="BZ1842" s="24"/>
      <c r="CA1842" s="24"/>
      <c r="CB1842" s="24"/>
      <c r="CC1842" s="24"/>
      <c r="CD1842" s="24"/>
      <c r="CE1842" s="24"/>
      <c r="CF1842" s="24"/>
    </row>
    <row r="1843" spans="47:84" x14ac:dyDescent="0.15">
      <c r="AU1843" s="24"/>
      <c r="AV1843" s="24"/>
      <c r="AW1843" s="24"/>
      <c r="AX1843" s="24"/>
      <c r="AY1843" s="24"/>
      <c r="AZ1843" s="24"/>
      <c r="BA1843" s="24"/>
      <c r="BB1843" s="24"/>
      <c r="BC1843" s="24"/>
      <c r="BD1843" s="24"/>
      <c r="BE1843" s="24"/>
      <c r="BF1843" s="24"/>
      <c r="BG1843" s="24"/>
      <c r="BH1843" s="24"/>
      <c r="BI1843" s="24"/>
      <c r="BJ1843" s="24"/>
      <c r="BK1843" s="24"/>
      <c r="BL1843" s="24"/>
      <c r="BM1843" s="24"/>
      <c r="BN1843" s="24"/>
      <c r="BO1843" s="24"/>
      <c r="BP1843" s="24"/>
      <c r="BQ1843" s="24"/>
      <c r="BR1843" s="24"/>
      <c r="BS1843" s="24"/>
      <c r="BT1843" s="24"/>
      <c r="BU1843" s="24"/>
      <c r="BV1843" s="24"/>
      <c r="BW1843" s="24"/>
      <c r="BX1843" s="24"/>
      <c r="BY1843" s="24"/>
      <c r="BZ1843" s="24"/>
      <c r="CA1843" s="24"/>
      <c r="CB1843" s="24"/>
      <c r="CC1843" s="24"/>
      <c r="CD1843" s="24"/>
      <c r="CE1843" s="24"/>
      <c r="CF1843" s="24"/>
    </row>
    <row r="1844" spans="47:84" x14ac:dyDescent="0.15">
      <c r="AU1844" s="24"/>
      <c r="AV1844" s="24"/>
      <c r="AW1844" s="24"/>
      <c r="AX1844" s="24"/>
      <c r="AY1844" s="24"/>
      <c r="AZ1844" s="24"/>
      <c r="BA1844" s="24"/>
      <c r="BB1844" s="24"/>
      <c r="BC1844" s="24"/>
      <c r="BD1844" s="24"/>
      <c r="BE1844" s="24"/>
      <c r="BF1844" s="24"/>
      <c r="BG1844" s="24"/>
      <c r="BH1844" s="24"/>
      <c r="BI1844" s="24"/>
      <c r="BJ1844" s="24"/>
      <c r="BK1844" s="24"/>
      <c r="BL1844" s="24"/>
      <c r="BM1844" s="24"/>
      <c r="BN1844" s="24"/>
      <c r="BO1844" s="24"/>
      <c r="BP1844" s="24"/>
      <c r="BQ1844" s="24"/>
      <c r="BR1844" s="24"/>
      <c r="BS1844" s="24"/>
      <c r="BT1844" s="24"/>
      <c r="BU1844" s="24"/>
      <c r="BV1844" s="24"/>
      <c r="BW1844" s="24"/>
      <c r="BX1844" s="24"/>
      <c r="BY1844" s="24"/>
      <c r="BZ1844" s="24"/>
      <c r="CA1844" s="24"/>
      <c r="CB1844" s="24"/>
      <c r="CC1844" s="24"/>
      <c r="CD1844" s="24"/>
      <c r="CE1844" s="24"/>
      <c r="CF1844" s="24"/>
    </row>
    <row r="1845" spans="47:84" x14ac:dyDescent="0.15">
      <c r="AU1845" s="24"/>
      <c r="AV1845" s="24"/>
      <c r="AW1845" s="24"/>
      <c r="AX1845" s="24"/>
      <c r="AY1845" s="24"/>
      <c r="AZ1845" s="24"/>
      <c r="BA1845" s="24"/>
      <c r="BB1845" s="24"/>
      <c r="BC1845" s="24"/>
      <c r="BD1845" s="24"/>
      <c r="BE1845" s="24"/>
      <c r="BF1845" s="24"/>
      <c r="BG1845" s="24"/>
      <c r="BH1845" s="24"/>
      <c r="BI1845" s="24"/>
      <c r="BJ1845" s="24"/>
      <c r="BK1845" s="24"/>
      <c r="BL1845" s="24"/>
      <c r="BM1845" s="24"/>
      <c r="BN1845" s="24"/>
      <c r="BO1845" s="24"/>
      <c r="BP1845" s="24"/>
      <c r="BQ1845" s="24"/>
      <c r="BR1845" s="24"/>
      <c r="BS1845" s="24"/>
      <c r="BT1845" s="24"/>
      <c r="BU1845" s="24"/>
      <c r="BV1845" s="24"/>
      <c r="BW1845" s="24"/>
      <c r="BX1845" s="24"/>
      <c r="BY1845" s="24"/>
      <c r="BZ1845" s="24"/>
      <c r="CA1845" s="24"/>
      <c r="CB1845" s="24"/>
      <c r="CC1845" s="24"/>
      <c r="CD1845" s="24"/>
      <c r="CE1845" s="24"/>
      <c r="CF1845" s="24"/>
    </row>
    <row r="1846" spans="47:84" x14ac:dyDescent="0.15">
      <c r="AU1846" s="24"/>
      <c r="AV1846" s="24"/>
      <c r="AW1846" s="24"/>
      <c r="AX1846" s="24"/>
      <c r="AY1846" s="24"/>
      <c r="AZ1846" s="24"/>
      <c r="BA1846" s="24"/>
      <c r="BB1846" s="24"/>
      <c r="BC1846" s="24"/>
      <c r="BD1846" s="24"/>
      <c r="BE1846" s="24"/>
      <c r="BF1846" s="24"/>
      <c r="BG1846" s="24"/>
      <c r="BH1846" s="24"/>
      <c r="BI1846" s="24"/>
      <c r="BJ1846" s="24"/>
      <c r="BK1846" s="24"/>
      <c r="BL1846" s="24"/>
      <c r="BM1846" s="24"/>
      <c r="BN1846" s="24"/>
      <c r="BO1846" s="24"/>
      <c r="BP1846" s="24"/>
      <c r="BQ1846" s="24"/>
      <c r="BR1846" s="24"/>
      <c r="BS1846" s="24"/>
      <c r="BT1846" s="24"/>
      <c r="BU1846" s="24"/>
      <c r="BV1846" s="24"/>
      <c r="BW1846" s="24"/>
      <c r="BX1846" s="24"/>
      <c r="BY1846" s="24"/>
      <c r="BZ1846" s="24"/>
      <c r="CA1846" s="24"/>
      <c r="CB1846" s="24"/>
      <c r="CC1846" s="24"/>
      <c r="CD1846" s="24"/>
      <c r="CE1846" s="24"/>
      <c r="CF1846" s="24"/>
    </row>
    <row r="1847" spans="47:84" x14ac:dyDescent="0.15">
      <c r="AU1847" s="24"/>
      <c r="AV1847" s="24"/>
      <c r="AW1847" s="24"/>
      <c r="AX1847" s="24"/>
      <c r="AY1847" s="24"/>
      <c r="AZ1847" s="24"/>
      <c r="BA1847" s="24"/>
      <c r="BB1847" s="24"/>
      <c r="BC1847" s="24"/>
      <c r="BD1847" s="24"/>
      <c r="BE1847" s="24"/>
      <c r="BF1847" s="24"/>
      <c r="BG1847" s="24"/>
      <c r="BH1847" s="24"/>
      <c r="BI1847" s="24"/>
      <c r="BJ1847" s="24"/>
      <c r="BK1847" s="24"/>
      <c r="BL1847" s="24"/>
      <c r="BM1847" s="24"/>
      <c r="BN1847" s="24"/>
      <c r="BO1847" s="24"/>
      <c r="BP1847" s="24"/>
      <c r="BQ1847" s="24"/>
      <c r="BR1847" s="24"/>
      <c r="BS1847" s="24"/>
      <c r="BT1847" s="24"/>
      <c r="BU1847" s="24"/>
      <c r="BV1847" s="24"/>
      <c r="BW1847" s="24"/>
      <c r="BX1847" s="24"/>
      <c r="BY1847" s="24"/>
      <c r="BZ1847" s="24"/>
      <c r="CA1847" s="24"/>
      <c r="CB1847" s="24"/>
      <c r="CC1847" s="24"/>
      <c r="CD1847" s="24"/>
      <c r="CE1847" s="24"/>
      <c r="CF1847" s="24"/>
    </row>
    <row r="1848" spans="47:84" x14ac:dyDescent="0.15">
      <c r="AU1848" s="24"/>
      <c r="AV1848" s="24"/>
      <c r="AW1848" s="24"/>
      <c r="AX1848" s="24"/>
      <c r="AY1848" s="24"/>
      <c r="AZ1848" s="24"/>
      <c r="BA1848" s="24"/>
      <c r="BB1848" s="24"/>
      <c r="BC1848" s="24"/>
      <c r="BD1848" s="24"/>
      <c r="BE1848" s="24"/>
      <c r="BF1848" s="24"/>
      <c r="BG1848" s="24"/>
      <c r="BH1848" s="24"/>
      <c r="BI1848" s="24"/>
      <c r="BJ1848" s="24"/>
      <c r="BK1848" s="24"/>
      <c r="BL1848" s="24"/>
      <c r="BM1848" s="24"/>
      <c r="BN1848" s="24"/>
      <c r="BO1848" s="24"/>
      <c r="BP1848" s="24"/>
      <c r="BQ1848" s="24"/>
      <c r="BR1848" s="24"/>
      <c r="BS1848" s="24"/>
      <c r="BT1848" s="24"/>
      <c r="BU1848" s="24"/>
      <c r="BV1848" s="24"/>
      <c r="BW1848" s="24"/>
      <c r="BX1848" s="24"/>
      <c r="BY1848" s="24"/>
      <c r="BZ1848" s="24"/>
      <c r="CA1848" s="24"/>
      <c r="CB1848" s="24"/>
      <c r="CC1848" s="24"/>
      <c r="CD1848" s="24"/>
      <c r="CE1848" s="24"/>
      <c r="CF1848" s="24"/>
    </row>
    <row r="1849" spans="47:84" x14ac:dyDescent="0.15">
      <c r="AU1849" s="24"/>
      <c r="AV1849" s="24"/>
      <c r="AW1849" s="24"/>
      <c r="AX1849" s="24"/>
      <c r="AY1849" s="24"/>
      <c r="AZ1849" s="24"/>
      <c r="BA1849" s="24"/>
      <c r="BB1849" s="24"/>
      <c r="BC1849" s="24"/>
      <c r="BD1849" s="24"/>
      <c r="BE1849" s="24"/>
      <c r="BF1849" s="24"/>
      <c r="BG1849" s="24"/>
      <c r="BH1849" s="24"/>
      <c r="BI1849" s="24"/>
      <c r="BJ1849" s="24"/>
      <c r="BK1849" s="24"/>
      <c r="BL1849" s="24"/>
      <c r="BM1849" s="24"/>
      <c r="BN1849" s="24"/>
      <c r="BO1849" s="24"/>
      <c r="BP1849" s="24"/>
      <c r="BQ1849" s="24"/>
      <c r="BR1849" s="24"/>
      <c r="BS1849" s="24"/>
      <c r="BT1849" s="24"/>
      <c r="BU1849" s="24"/>
      <c r="BV1849" s="24"/>
      <c r="BW1849" s="24"/>
      <c r="BX1849" s="24"/>
      <c r="BY1849" s="24"/>
      <c r="BZ1849" s="24"/>
      <c r="CA1849" s="24"/>
      <c r="CB1849" s="24"/>
      <c r="CC1849" s="24"/>
      <c r="CD1849" s="24"/>
      <c r="CE1849" s="24"/>
      <c r="CF1849" s="24"/>
    </row>
    <row r="1850" spans="47:84" x14ac:dyDescent="0.15">
      <c r="AU1850" s="24"/>
      <c r="AV1850" s="24"/>
      <c r="AW1850" s="24"/>
      <c r="AX1850" s="24"/>
      <c r="AY1850" s="24"/>
      <c r="AZ1850" s="24"/>
      <c r="BA1850" s="24"/>
      <c r="BB1850" s="24"/>
      <c r="BC1850" s="24"/>
      <c r="BD1850" s="24"/>
      <c r="BE1850" s="24"/>
      <c r="BF1850" s="24"/>
      <c r="BG1850" s="24"/>
      <c r="BH1850" s="24"/>
      <c r="BI1850" s="24"/>
      <c r="BJ1850" s="24"/>
      <c r="BK1850" s="24"/>
      <c r="BL1850" s="24"/>
      <c r="BM1850" s="24"/>
      <c r="BN1850" s="24"/>
      <c r="BO1850" s="24"/>
      <c r="BP1850" s="24"/>
      <c r="BQ1850" s="24"/>
      <c r="BR1850" s="24"/>
      <c r="BS1850" s="24"/>
      <c r="BT1850" s="24"/>
      <c r="BU1850" s="24"/>
      <c r="BV1850" s="24"/>
      <c r="BW1850" s="24"/>
      <c r="BX1850" s="24"/>
      <c r="BY1850" s="24"/>
      <c r="BZ1850" s="24"/>
      <c r="CA1850" s="24"/>
      <c r="CB1850" s="24"/>
      <c r="CC1850" s="24"/>
      <c r="CD1850" s="24"/>
      <c r="CE1850" s="24"/>
      <c r="CF1850" s="24"/>
    </row>
    <row r="1851" spans="47:84" x14ac:dyDescent="0.15">
      <c r="AU1851" s="24"/>
      <c r="AV1851" s="24"/>
      <c r="AW1851" s="24"/>
      <c r="AX1851" s="24"/>
      <c r="AY1851" s="24"/>
      <c r="AZ1851" s="24"/>
      <c r="BA1851" s="24"/>
      <c r="BB1851" s="24"/>
      <c r="BC1851" s="24"/>
      <c r="BD1851" s="24"/>
      <c r="BE1851" s="24"/>
      <c r="BF1851" s="24"/>
      <c r="BG1851" s="24"/>
      <c r="BH1851" s="24"/>
      <c r="BI1851" s="24"/>
      <c r="BJ1851" s="24"/>
      <c r="BK1851" s="24"/>
      <c r="BL1851" s="24"/>
      <c r="BM1851" s="24"/>
      <c r="BN1851" s="24"/>
      <c r="BO1851" s="24"/>
      <c r="BP1851" s="24"/>
      <c r="BQ1851" s="24"/>
      <c r="BR1851" s="24"/>
      <c r="BS1851" s="24"/>
      <c r="BT1851" s="24"/>
      <c r="BU1851" s="24"/>
      <c r="BV1851" s="24"/>
      <c r="BW1851" s="24"/>
      <c r="BX1851" s="24"/>
      <c r="BY1851" s="24"/>
      <c r="BZ1851" s="24"/>
      <c r="CA1851" s="24"/>
      <c r="CB1851" s="24"/>
      <c r="CC1851" s="24"/>
      <c r="CD1851" s="24"/>
      <c r="CE1851" s="24"/>
      <c r="CF1851" s="24"/>
    </row>
    <row r="1852" spans="47:84" x14ac:dyDescent="0.15">
      <c r="AU1852" s="24"/>
      <c r="AV1852" s="24"/>
      <c r="AW1852" s="24"/>
      <c r="AX1852" s="24"/>
      <c r="AY1852" s="24"/>
      <c r="AZ1852" s="24"/>
      <c r="BA1852" s="24"/>
      <c r="BB1852" s="24"/>
      <c r="BC1852" s="24"/>
      <c r="BD1852" s="24"/>
      <c r="BE1852" s="24"/>
      <c r="BF1852" s="24"/>
      <c r="BG1852" s="24"/>
      <c r="BH1852" s="24"/>
      <c r="BI1852" s="24"/>
      <c r="BJ1852" s="24"/>
      <c r="BK1852" s="24"/>
      <c r="BL1852" s="24"/>
      <c r="BM1852" s="24"/>
      <c r="BN1852" s="24"/>
      <c r="BO1852" s="24"/>
      <c r="BP1852" s="24"/>
      <c r="BQ1852" s="24"/>
      <c r="BR1852" s="24"/>
      <c r="BS1852" s="24"/>
      <c r="BT1852" s="24"/>
      <c r="BU1852" s="24"/>
      <c r="BV1852" s="24"/>
      <c r="BW1852" s="24"/>
      <c r="BX1852" s="24"/>
      <c r="BY1852" s="24"/>
      <c r="BZ1852" s="24"/>
      <c r="CA1852" s="24"/>
      <c r="CB1852" s="24"/>
      <c r="CC1852" s="24"/>
      <c r="CD1852" s="24"/>
      <c r="CE1852" s="24"/>
      <c r="CF1852" s="24"/>
    </row>
    <row r="1853" spans="47:84" x14ac:dyDescent="0.15">
      <c r="AU1853" s="24"/>
      <c r="AV1853" s="24"/>
      <c r="AW1853" s="24"/>
      <c r="AX1853" s="24"/>
      <c r="AY1853" s="24"/>
      <c r="AZ1853" s="24"/>
      <c r="BA1853" s="24"/>
      <c r="BB1853" s="24"/>
      <c r="BC1853" s="24"/>
      <c r="BD1853" s="24"/>
      <c r="BE1853" s="24"/>
      <c r="BF1853" s="24"/>
      <c r="BG1853" s="24"/>
      <c r="BH1853" s="24"/>
      <c r="BI1853" s="24"/>
      <c r="BJ1853" s="24"/>
      <c r="BK1853" s="24"/>
      <c r="BL1853" s="24"/>
      <c r="BM1853" s="24"/>
      <c r="BN1853" s="24"/>
      <c r="BO1853" s="24"/>
      <c r="BP1853" s="24"/>
      <c r="BQ1853" s="24"/>
      <c r="BR1853" s="24"/>
      <c r="BS1853" s="24"/>
      <c r="BT1853" s="24"/>
      <c r="BU1853" s="24"/>
      <c r="BV1853" s="24"/>
      <c r="BW1853" s="24"/>
      <c r="BX1853" s="24"/>
      <c r="BY1853" s="24"/>
      <c r="BZ1853" s="24"/>
      <c r="CA1853" s="24"/>
      <c r="CB1853" s="24"/>
      <c r="CC1853" s="24"/>
      <c r="CD1853" s="24"/>
      <c r="CE1853" s="24"/>
      <c r="CF1853" s="24"/>
    </row>
    <row r="1854" spans="47:84" x14ac:dyDescent="0.15">
      <c r="AU1854" s="24"/>
      <c r="AV1854" s="24"/>
      <c r="AW1854" s="24"/>
      <c r="AX1854" s="24"/>
      <c r="AY1854" s="24"/>
      <c r="AZ1854" s="24"/>
      <c r="BA1854" s="24"/>
      <c r="BB1854" s="24"/>
      <c r="BC1854" s="24"/>
      <c r="BD1854" s="24"/>
      <c r="BE1854" s="24"/>
      <c r="BF1854" s="24"/>
      <c r="BG1854" s="24"/>
      <c r="BH1854" s="24"/>
      <c r="BI1854" s="24"/>
      <c r="BJ1854" s="24"/>
      <c r="BK1854" s="24"/>
      <c r="BL1854" s="24"/>
      <c r="BM1854" s="24"/>
      <c r="BN1854" s="24"/>
      <c r="BO1854" s="24"/>
      <c r="BP1854" s="24"/>
      <c r="BQ1854" s="24"/>
      <c r="BR1854" s="24"/>
      <c r="BS1854" s="24"/>
      <c r="BT1854" s="24"/>
      <c r="BU1854" s="24"/>
      <c r="BV1854" s="24"/>
      <c r="BW1854" s="24"/>
      <c r="BX1854" s="24"/>
      <c r="BY1854" s="24"/>
      <c r="BZ1854" s="24"/>
      <c r="CA1854" s="24"/>
      <c r="CB1854" s="24"/>
      <c r="CC1854" s="24"/>
      <c r="CD1854" s="24"/>
      <c r="CE1854" s="24"/>
      <c r="CF1854" s="24"/>
    </row>
    <row r="1855" spans="47:84" x14ac:dyDescent="0.15">
      <c r="AU1855" s="24"/>
      <c r="AV1855" s="24"/>
      <c r="AW1855" s="24"/>
      <c r="AX1855" s="24"/>
      <c r="AY1855" s="24"/>
      <c r="AZ1855" s="24"/>
      <c r="BA1855" s="24"/>
      <c r="BB1855" s="24"/>
      <c r="BC1855" s="24"/>
      <c r="BD1855" s="24"/>
      <c r="BE1855" s="24"/>
      <c r="BF1855" s="24"/>
      <c r="BG1855" s="24"/>
      <c r="BH1855" s="24"/>
      <c r="BI1855" s="24"/>
      <c r="BJ1855" s="24"/>
      <c r="BK1855" s="24"/>
      <c r="BL1855" s="24"/>
      <c r="BM1855" s="24"/>
      <c r="BN1855" s="24"/>
      <c r="BO1855" s="24"/>
      <c r="BP1855" s="24"/>
      <c r="BQ1855" s="24"/>
      <c r="BR1855" s="24"/>
      <c r="BS1855" s="24"/>
      <c r="BT1855" s="24"/>
      <c r="BU1855" s="24"/>
      <c r="BV1855" s="24"/>
      <c r="BW1855" s="24"/>
      <c r="BX1855" s="24"/>
      <c r="BY1855" s="24"/>
      <c r="BZ1855" s="24"/>
      <c r="CA1855" s="24"/>
      <c r="CB1855" s="24"/>
      <c r="CC1855" s="24"/>
      <c r="CD1855" s="24"/>
      <c r="CE1855" s="24"/>
      <c r="CF1855" s="24"/>
    </row>
    <row r="1856" spans="47:84" x14ac:dyDescent="0.15">
      <c r="AU1856" s="24"/>
      <c r="AV1856" s="24"/>
      <c r="AW1856" s="24"/>
      <c r="AX1856" s="24"/>
      <c r="AY1856" s="24"/>
      <c r="AZ1856" s="24"/>
      <c r="BA1856" s="24"/>
      <c r="BB1856" s="24"/>
      <c r="BC1856" s="24"/>
      <c r="BD1856" s="24"/>
      <c r="BE1856" s="24"/>
      <c r="BF1856" s="24"/>
      <c r="BG1856" s="24"/>
      <c r="BH1856" s="24"/>
      <c r="BI1856" s="24"/>
      <c r="BJ1856" s="24"/>
      <c r="BK1856" s="24"/>
      <c r="BL1856" s="24"/>
      <c r="BM1856" s="24"/>
      <c r="BN1856" s="24"/>
      <c r="BO1856" s="24"/>
      <c r="BP1856" s="24"/>
      <c r="BQ1856" s="24"/>
      <c r="BR1856" s="24"/>
      <c r="BS1856" s="24"/>
      <c r="BT1856" s="24"/>
      <c r="BU1856" s="24"/>
      <c r="BV1856" s="24"/>
      <c r="BW1856" s="24"/>
      <c r="BX1856" s="24"/>
      <c r="BY1856" s="24"/>
      <c r="BZ1856" s="24"/>
      <c r="CA1856" s="24"/>
      <c r="CB1856" s="24"/>
      <c r="CC1856" s="24"/>
      <c r="CD1856" s="24"/>
      <c r="CE1856" s="24"/>
      <c r="CF1856" s="24"/>
    </row>
    <row r="1857" spans="47:84" x14ac:dyDescent="0.15">
      <c r="AU1857" s="24"/>
      <c r="AV1857" s="24"/>
      <c r="AW1857" s="24"/>
      <c r="AX1857" s="24"/>
      <c r="AY1857" s="24"/>
      <c r="AZ1857" s="24"/>
      <c r="BA1857" s="24"/>
      <c r="BB1857" s="24"/>
      <c r="BC1857" s="24"/>
      <c r="BD1857" s="24"/>
      <c r="BE1857" s="24"/>
      <c r="BF1857" s="24"/>
      <c r="BG1857" s="24"/>
      <c r="BH1857" s="24"/>
      <c r="BI1857" s="24"/>
      <c r="BJ1857" s="24"/>
      <c r="BK1857" s="24"/>
      <c r="BL1857" s="24"/>
      <c r="BM1857" s="24"/>
      <c r="BN1857" s="24"/>
      <c r="BO1857" s="24"/>
      <c r="BP1857" s="24"/>
      <c r="BQ1857" s="24"/>
      <c r="BR1857" s="24"/>
      <c r="BS1857" s="24"/>
      <c r="BT1857" s="24"/>
      <c r="BU1857" s="24"/>
      <c r="BV1857" s="24"/>
      <c r="BW1857" s="24"/>
      <c r="BX1857" s="24"/>
      <c r="BY1857" s="24"/>
      <c r="BZ1857" s="24"/>
      <c r="CA1857" s="24"/>
      <c r="CB1857" s="24"/>
      <c r="CC1857" s="24"/>
      <c r="CD1857" s="24"/>
      <c r="CE1857" s="24"/>
      <c r="CF1857" s="24"/>
    </row>
    <row r="1858" spans="47:84" x14ac:dyDescent="0.15">
      <c r="AU1858" s="24"/>
      <c r="AV1858" s="24"/>
      <c r="AW1858" s="24"/>
      <c r="AX1858" s="24"/>
      <c r="AY1858" s="24"/>
      <c r="AZ1858" s="24"/>
      <c r="BA1858" s="24"/>
      <c r="BB1858" s="24"/>
      <c r="BC1858" s="24"/>
      <c r="BD1858" s="24"/>
      <c r="BE1858" s="24"/>
      <c r="BF1858" s="24"/>
      <c r="BG1858" s="24"/>
      <c r="BH1858" s="24"/>
      <c r="BI1858" s="24"/>
      <c r="BJ1858" s="24"/>
      <c r="BK1858" s="24"/>
      <c r="BL1858" s="24"/>
      <c r="BM1858" s="24"/>
      <c r="BN1858" s="24"/>
      <c r="BO1858" s="24"/>
      <c r="BP1858" s="24"/>
      <c r="BQ1858" s="24"/>
      <c r="BR1858" s="24"/>
      <c r="BS1858" s="24"/>
      <c r="BT1858" s="24"/>
      <c r="BU1858" s="24"/>
      <c r="BV1858" s="24"/>
      <c r="BW1858" s="24"/>
      <c r="BX1858" s="24"/>
      <c r="BY1858" s="24"/>
      <c r="BZ1858" s="24"/>
      <c r="CA1858" s="24"/>
      <c r="CB1858" s="24"/>
      <c r="CC1858" s="24"/>
      <c r="CD1858" s="24"/>
      <c r="CE1858" s="24"/>
      <c r="CF1858" s="24"/>
    </row>
    <row r="1859" spans="47:84" x14ac:dyDescent="0.15">
      <c r="AU1859" s="24"/>
      <c r="AV1859" s="24"/>
      <c r="AW1859" s="24"/>
      <c r="AX1859" s="24"/>
      <c r="AY1859" s="24"/>
      <c r="AZ1859" s="24"/>
      <c r="BA1859" s="24"/>
      <c r="BB1859" s="24"/>
      <c r="BC1859" s="24"/>
      <c r="BD1859" s="24"/>
      <c r="BE1859" s="24"/>
      <c r="BF1859" s="24"/>
      <c r="BG1859" s="24"/>
      <c r="BH1859" s="24"/>
      <c r="BI1859" s="24"/>
      <c r="BJ1859" s="24"/>
      <c r="BK1859" s="24"/>
      <c r="BL1859" s="24"/>
      <c r="BM1859" s="24"/>
      <c r="BN1859" s="24"/>
      <c r="BO1859" s="24"/>
      <c r="BP1859" s="24"/>
      <c r="BQ1859" s="24"/>
      <c r="BR1859" s="24"/>
      <c r="BS1859" s="24"/>
      <c r="BT1859" s="24"/>
      <c r="BU1859" s="24"/>
      <c r="BV1859" s="24"/>
      <c r="BW1859" s="24"/>
      <c r="BX1859" s="24"/>
      <c r="BY1859" s="24"/>
      <c r="BZ1859" s="24"/>
      <c r="CA1859" s="24"/>
      <c r="CB1859" s="24"/>
      <c r="CC1859" s="24"/>
      <c r="CD1859" s="24"/>
      <c r="CE1859" s="24"/>
      <c r="CF1859" s="24"/>
    </row>
    <row r="1860" spans="47:84" x14ac:dyDescent="0.15">
      <c r="AU1860" s="24"/>
      <c r="AV1860" s="24"/>
      <c r="AW1860" s="24"/>
      <c r="AX1860" s="24"/>
      <c r="AY1860" s="24"/>
      <c r="AZ1860" s="24"/>
      <c r="BA1860" s="24"/>
      <c r="BB1860" s="24"/>
      <c r="BC1860" s="24"/>
      <c r="BD1860" s="24"/>
      <c r="BE1860" s="24"/>
      <c r="BF1860" s="24"/>
      <c r="BG1860" s="24"/>
      <c r="BH1860" s="24"/>
      <c r="BI1860" s="24"/>
      <c r="BJ1860" s="24"/>
      <c r="BK1860" s="24"/>
      <c r="BL1860" s="24"/>
      <c r="BM1860" s="24"/>
      <c r="BN1860" s="24"/>
      <c r="BO1860" s="24"/>
      <c r="BP1860" s="24"/>
      <c r="BQ1860" s="24"/>
      <c r="BR1860" s="24"/>
      <c r="BS1860" s="24"/>
      <c r="BT1860" s="24"/>
      <c r="BU1860" s="24"/>
      <c r="BV1860" s="24"/>
      <c r="BW1860" s="24"/>
      <c r="BX1860" s="24"/>
      <c r="BY1860" s="24"/>
      <c r="BZ1860" s="24"/>
      <c r="CA1860" s="24"/>
      <c r="CB1860" s="24"/>
      <c r="CC1860" s="24"/>
      <c r="CD1860" s="24"/>
      <c r="CE1860" s="24"/>
      <c r="CF1860" s="24"/>
    </row>
    <row r="1861" spans="47:84" x14ac:dyDescent="0.15">
      <c r="AU1861" s="24"/>
      <c r="AV1861" s="24"/>
      <c r="AW1861" s="24"/>
      <c r="AX1861" s="24"/>
      <c r="AY1861" s="24"/>
      <c r="AZ1861" s="24"/>
      <c r="BA1861" s="24"/>
      <c r="BB1861" s="24"/>
      <c r="BC1861" s="24"/>
      <c r="BD1861" s="24"/>
      <c r="BE1861" s="24"/>
      <c r="BF1861" s="24"/>
      <c r="BG1861" s="24"/>
      <c r="BH1861" s="24"/>
      <c r="BI1861" s="24"/>
      <c r="BJ1861" s="24"/>
      <c r="BK1861" s="24"/>
      <c r="BL1861" s="24"/>
      <c r="BM1861" s="24"/>
      <c r="BN1861" s="24"/>
      <c r="BO1861" s="24"/>
      <c r="BP1861" s="24"/>
      <c r="BQ1861" s="24"/>
      <c r="BR1861" s="24"/>
      <c r="BS1861" s="24"/>
      <c r="BT1861" s="24"/>
      <c r="BU1861" s="24"/>
      <c r="BV1861" s="24"/>
      <c r="BW1861" s="24"/>
      <c r="BX1861" s="24"/>
      <c r="BY1861" s="24"/>
      <c r="BZ1861" s="24"/>
      <c r="CA1861" s="24"/>
      <c r="CB1861" s="24"/>
      <c r="CC1861" s="24"/>
      <c r="CD1861" s="24"/>
      <c r="CE1861" s="24"/>
      <c r="CF1861" s="24"/>
    </row>
    <row r="1862" spans="47:84" x14ac:dyDescent="0.15">
      <c r="AU1862" s="24"/>
      <c r="AV1862" s="24"/>
      <c r="AW1862" s="24"/>
      <c r="AX1862" s="24"/>
      <c r="AY1862" s="24"/>
      <c r="AZ1862" s="24"/>
      <c r="BA1862" s="24"/>
      <c r="BB1862" s="24"/>
      <c r="BC1862" s="24"/>
      <c r="BD1862" s="24"/>
      <c r="BE1862" s="24"/>
      <c r="BF1862" s="24"/>
      <c r="BG1862" s="24"/>
      <c r="BH1862" s="24"/>
      <c r="BI1862" s="24"/>
      <c r="BJ1862" s="24"/>
      <c r="BK1862" s="24"/>
      <c r="BL1862" s="24"/>
      <c r="BM1862" s="24"/>
      <c r="BN1862" s="24"/>
      <c r="BO1862" s="24"/>
      <c r="BP1862" s="24"/>
      <c r="BQ1862" s="24"/>
      <c r="BR1862" s="24"/>
      <c r="BS1862" s="24"/>
      <c r="BT1862" s="24"/>
      <c r="BU1862" s="24"/>
      <c r="BV1862" s="24"/>
      <c r="BW1862" s="24"/>
      <c r="BX1862" s="24"/>
      <c r="BY1862" s="24"/>
      <c r="BZ1862" s="24"/>
      <c r="CA1862" s="24"/>
      <c r="CB1862" s="24"/>
      <c r="CC1862" s="24"/>
      <c r="CD1862" s="24"/>
      <c r="CE1862" s="24"/>
      <c r="CF1862" s="24"/>
    </row>
    <row r="1863" spans="47:84" x14ac:dyDescent="0.15">
      <c r="AU1863" s="24"/>
      <c r="AV1863" s="24"/>
      <c r="AW1863" s="24"/>
      <c r="AX1863" s="24"/>
      <c r="AY1863" s="24"/>
      <c r="AZ1863" s="24"/>
      <c r="BA1863" s="24"/>
      <c r="BB1863" s="24"/>
      <c r="BC1863" s="24"/>
      <c r="BD1863" s="24"/>
      <c r="BE1863" s="24"/>
      <c r="BF1863" s="24"/>
      <c r="BG1863" s="24"/>
      <c r="BH1863" s="24"/>
      <c r="BI1863" s="24"/>
      <c r="BJ1863" s="24"/>
      <c r="BK1863" s="24"/>
      <c r="BL1863" s="24"/>
      <c r="BM1863" s="24"/>
      <c r="BN1863" s="24"/>
      <c r="BO1863" s="24"/>
      <c r="BP1863" s="24"/>
      <c r="BQ1863" s="24"/>
      <c r="BR1863" s="24"/>
      <c r="BS1863" s="24"/>
      <c r="BT1863" s="24"/>
      <c r="BU1863" s="24"/>
      <c r="BV1863" s="24"/>
      <c r="BW1863" s="24"/>
      <c r="BX1863" s="24"/>
      <c r="BY1863" s="24"/>
      <c r="BZ1863" s="24"/>
      <c r="CA1863" s="24"/>
      <c r="CB1863" s="24"/>
      <c r="CC1863" s="24"/>
      <c r="CD1863" s="24"/>
      <c r="CE1863" s="24"/>
      <c r="CF1863" s="24"/>
    </row>
    <row r="1864" spans="47:84" x14ac:dyDescent="0.15">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c r="CF1864" s="24"/>
    </row>
    <row r="1865" spans="47:84" x14ac:dyDescent="0.15">
      <c r="AU1865" s="24"/>
      <c r="AV1865" s="24"/>
      <c r="AW1865" s="24"/>
      <c r="AX1865" s="24"/>
      <c r="AY1865" s="24"/>
      <c r="AZ1865" s="24"/>
      <c r="BA1865" s="24"/>
      <c r="BB1865" s="24"/>
      <c r="BC1865" s="24"/>
      <c r="BD1865" s="24"/>
      <c r="BE1865" s="24"/>
      <c r="BF1865" s="24"/>
      <c r="BG1865" s="24"/>
      <c r="BH1865" s="24"/>
      <c r="BI1865" s="24"/>
      <c r="BJ1865" s="24"/>
      <c r="BK1865" s="24"/>
      <c r="BL1865" s="24"/>
      <c r="BM1865" s="24"/>
      <c r="BN1865" s="24"/>
      <c r="BO1865" s="24"/>
      <c r="BP1865" s="24"/>
      <c r="BQ1865" s="24"/>
      <c r="BR1865" s="24"/>
      <c r="BS1865" s="24"/>
      <c r="BT1865" s="24"/>
      <c r="BU1865" s="24"/>
      <c r="BV1865" s="24"/>
      <c r="BW1865" s="24"/>
      <c r="BX1865" s="24"/>
      <c r="BY1865" s="24"/>
      <c r="BZ1865" s="24"/>
      <c r="CA1865" s="24"/>
      <c r="CB1865" s="24"/>
      <c r="CC1865" s="24"/>
      <c r="CD1865" s="24"/>
      <c r="CE1865" s="24"/>
      <c r="CF1865" s="24"/>
    </row>
    <row r="1866" spans="47:84" x14ac:dyDescent="0.15">
      <c r="AU1866" s="24"/>
      <c r="AV1866" s="24"/>
      <c r="AW1866" s="24"/>
      <c r="AX1866" s="24"/>
      <c r="AY1866" s="24"/>
      <c r="AZ1866" s="24"/>
      <c r="BA1866" s="24"/>
      <c r="BB1866" s="24"/>
      <c r="BC1866" s="24"/>
      <c r="BD1866" s="24"/>
      <c r="BE1866" s="24"/>
      <c r="BF1866" s="24"/>
      <c r="BG1866" s="24"/>
      <c r="BH1866" s="24"/>
      <c r="BI1866" s="24"/>
      <c r="BJ1866" s="24"/>
      <c r="BK1866" s="24"/>
      <c r="BL1866" s="24"/>
      <c r="BM1866" s="24"/>
      <c r="BN1866" s="24"/>
      <c r="BO1866" s="24"/>
      <c r="BP1866" s="24"/>
      <c r="BQ1866" s="24"/>
      <c r="BR1866" s="24"/>
      <c r="BS1866" s="24"/>
      <c r="BT1866" s="24"/>
      <c r="BU1866" s="24"/>
      <c r="BV1866" s="24"/>
      <c r="BW1866" s="24"/>
      <c r="BX1866" s="24"/>
      <c r="BY1866" s="24"/>
      <c r="BZ1866" s="24"/>
      <c r="CA1866" s="24"/>
      <c r="CB1866" s="24"/>
      <c r="CC1866" s="24"/>
      <c r="CD1866" s="24"/>
      <c r="CE1866" s="24"/>
      <c r="CF1866" s="24"/>
    </row>
    <row r="1867" spans="47:84" x14ac:dyDescent="0.15">
      <c r="AU1867" s="24"/>
      <c r="AV1867" s="24"/>
      <c r="AW1867" s="24"/>
      <c r="AX1867" s="24"/>
      <c r="AY1867" s="24"/>
      <c r="AZ1867" s="24"/>
      <c r="BA1867" s="24"/>
      <c r="BB1867" s="24"/>
      <c r="BC1867" s="24"/>
      <c r="BD1867" s="24"/>
      <c r="BE1867" s="24"/>
      <c r="BF1867" s="24"/>
      <c r="BG1867" s="24"/>
      <c r="BH1867" s="24"/>
      <c r="BI1867" s="24"/>
      <c r="BJ1867" s="24"/>
      <c r="BK1867" s="24"/>
      <c r="BL1867" s="24"/>
      <c r="BM1867" s="24"/>
      <c r="BN1867" s="24"/>
      <c r="BO1867" s="24"/>
      <c r="BP1867" s="24"/>
      <c r="BQ1867" s="24"/>
      <c r="BR1867" s="24"/>
      <c r="BS1867" s="24"/>
      <c r="BT1867" s="24"/>
      <c r="BU1867" s="24"/>
      <c r="BV1867" s="24"/>
      <c r="BW1867" s="24"/>
      <c r="BX1867" s="24"/>
      <c r="BY1867" s="24"/>
      <c r="BZ1867" s="24"/>
      <c r="CA1867" s="24"/>
      <c r="CB1867" s="24"/>
      <c r="CC1867" s="24"/>
      <c r="CD1867" s="24"/>
      <c r="CE1867" s="24"/>
      <c r="CF1867" s="24"/>
    </row>
    <row r="1868" spans="47:84" x14ac:dyDescent="0.15">
      <c r="AU1868" s="24"/>
      <c r="AV1868" s="24"/>
      <c r="AW1868" s="24"/>
      <c r="AX1868" s="24"/>
      <c r="AY1868" s="24"/>
      <c r="AZ1868" s="24"/>
      <c r="BA1868" s="24"/>
      <c r="BB1868" s="24"/>
      <c r="BC1868" s="24"/>
      <c r="BD1868" s="24"/>
      <c r="BE1868" s="24"/>
      <c r="BF1868" s="24"/>
      <c r="BG1868" s="24"/>
      <c r="BH1868" s="24"/>
      <c r="BI1868" s="24"/>
      <c r="BJ1868" s="24"/>
      <c r="BK1868" s="24"/>
      <c r="BL1868" s="24"/>
      <c r="BM1868" s="24"/>
      <c r="BN1868" s="24"/>
      <c r="BO1868" s="24"/>
      <c r="BP1868" s="24"/>
      <c r="BQ1868" s="24"/>
      <c r="BR1868" s="24"/>
      <c r="BS1868" s="24"/>
      <c r="BT1868" s="24"/>
      <c r="BU1868" s="24"/>
      <c r="BV1868" s="24"/>
      <c r="BW1868" s="24"/>
      <c r="BX1868" s="24"/>
      <c r="BY1868" s="24"/>
      <c r="BZ1868" s="24"/>
      <c r="CA1868" s="24"/>
      <c r="CB1868" s="24"/>
      <c r="CC1868" s="24"/>
      <c r="CD1868" s="24"/>
      <c r="CE1868" s="24"/>
      <c r="CF1868" s="24"/>
    </row>
    <row r="1869" spans="47:84" x14ac:dyDescent="0.15">
      <c r="AU1869" s="24"/>
      <c r="AV1869" s="24"/>
      <c r="AW1869" s="24"/>
      <c r="AX1869" s="24"/>
      <c r="AY1869" s="24"/>
      <c r="AZ1869" s="24"/>
      <c r="BA1869" s="24"/>
      <c r="BB1869" s="24"/>
      <c r="BC1869" s="24"/>
      <c r="BD1869" s="24"/>
      <c r="BE1869" s="24"/>
      <c r="BF1869" s="24"/>
      <c r="BG1869" s="24"/>
      <c r="BH1869" s="24"/>
      <c r="BI1869" s="24"/>
      <c r="BJ1869" s="24"/>
      <c r="BK1869" s="24"/>
      <c r="BL1869" s="24"/>
      <c r="BM1869" s="24"/>
      <c r="BN1869" s="24"/>
      <c r="BO1869" s="24"/>
      <c r="BP1869" s="24"/>
      <c r="BQ1869" s="24"/>
      <c r="BR1869" s="24"/>
      <c r="BS1869" s="24"/>
      <c r="BT1869" s="24"/>
      <c r="BU1869" s="24"/>
      <c r="BV1869" s="24"/>
      <c r="BW1869" s="24"/>
      <c r="BX1869" s="24"/>
      <c r="BY1869" s="24"/>
      <c r="BZ1869" s="24"/>
      <c r="CA1869" s="24"/>
      <c r="CB1869" s="24"/>
      <c r="CC1869" s="24"/>
      <c r="CD1869" s="24"/>
      <c r="CE1869" s="24"/>
      <c r="CF1869" s="24"/>
    </row>
    <row r="1870" spans="47:84" x14ac:dyDescent="0.15">
      <c r="AU1870" s="24"/>
      <c r="AV1870" s="24"/>
      <c r="AW1870" s="24"/>
      <c r="AX1870" s="24"/>
      <c r="AY1870" s="24"/>
      <c r="AZ1870" s="24"/>
      <c r="BA1870" s="24"/>
      <c r="BB1870" s="24"/>
      <c r="BC1870" s="24"/>
      <c r="BD1870" s="24"/>
      <c r="BE1870" s="24"/>
      <c r="BF1870" s="24"/>
      <c r="BG1870" s="24"/>
      <c r="BH1870" s="24"/>
      <c r="BI1870" s="24"/>
      <c r="BJ1870" s="24"/>
      <c r="BK1870" s="24"/>
      <c r="BL1870" s="24"/>
      <c r="BM1870" s="24"/>
      <c r="BN1870" s="24"/>
      <c r="BO1870" s="24"/>
      <c r="BP1870" s="24"/>
      <c r="BQ1870" s="24"/>
      <c r="BR1870" s="24"/>
      <c r="BS1870" s="24"/>
      <c r="BT1870" s="24"/>
      <c r="BU1870" s="24"/>
      <c r="BV1870" s="24"/>
      <c r="BW1870" s="24"/>
      <c r="BX1870" s="24"/>
      <c r="BY1870" s="24"/>
      <c r="BZ1870" s="24"/>
      <c r="CA1870" s="24"/>
      <c r="CB1870" s="24"/>
      <c r="CC1870" s="24"/>
      <c r="CD1870" s="24"/>
      <c r="CE1870" s="24"/>
      <c r="CF1870" s="24"/>
    </row>
    <row r="1871" spans="47:84" x14ac:dyDescent="0.15">
      <c r="AU1871" s="24"/>
      <c r="AV1871" s="24"/>
      <c r="AW1871" s="24"/>
      <c r="AX1871" s="24"/>
      <c r="AY1871" s="24"/>
      <c r="AZ1871" s="24"/>
      <c r="BA1871" s="24"/>
      <c r="BB1871" s="24"/>
      <c r="BC1871" s="24"/>
      <c r="BD1871" s="24"/>
      <c r="BE1871" s="24"/>
      <c r="BF1871" s="24"/>
      <c r="BG1871" s="24"/>
      <c r="BH1871" s="24"/>
      <c r="BI1871" s="24"/>
      <c r="BJ1871" s="24"/>
      <c r="BK1871" s="24"/>
      <c r="BL1871" s="24"/>
      <c r="BM1871" s="24"/>
      <c r="BN1871" s="24"/>
      <c r="BO1871" s="24"/>
      <c r="BP1871" s="24"/>
      <c r="BQ1871" s="24"/>
      <c r="BR1871" s="24"/>
      <c r="BS1871" s="24"/>
      <c r="BT1871" s="24"/>
      <c r="BU1871" s="24"/>
      <c r="BV1871" s="24"/>
      <c r="BW1871" s="24"/>
      <c r="BX1871" s="24"/>
      <c r="BY1871" s="24"/>
      <c r="BZ1871" s="24"/>
      <c r="CA1871" s="24"/>
      <c r="CB1871" s="24"/>
      <c r="CC1871" s="24"/>
      <c r="CD1871" s="24"/>
      <c r="CE1871" s="24"/>
      <c r="CF1871" s="24"/>
    </row>
    <row r="1872" spans="47:84" x14ac:dyDescent="0.15">
      <c r="AU1872" s="24"/>
      <c r="AV1872" s="24"/>
      <c r="AW1872" s="24"/>
      <c r="AX1872" s="24"/>
      <c r="AY1872" s="24"/>
      <c r="AZ1872" s="24"/>
      <c r="BA1872" s="24"/>
      <c r="BB1872" s="24"/>
      <c r="BC1872" s="24"/>
      <c r="BD1872" s="24"/>
      <c r="BE1872" s="24"/>
      <c r="BF1872" s="24"/>
      <c r="BG1872" s="24"/>
      <c r="BH1872" s="24"/>
      <c r="BI1872" s="24"/>
      <c r="BJ1872" s="24"/>
      <c r="BK1872" s="24"/>
      <c r="BL1872" s="24"/>
      <c r="BM1872" s="24"/>
      <c r="BN1872" s="24"/>
      <c r="BO1872" s="24"/>
      <c r="BP1872" s="24"/>
      <c r="BQ1872" s="24"/>
      <c r="BR1872" s="24"/>
      <c r="BS1872" s="24"/>
      <c r="BT1872" s="24"/>
      <c r="BU1872" s="24"/>
      <c r="BV1872" s="24"/>
      <c r="BW1872" s="24"/>
      <c r="BX1872" s="24"/>
      <c r="BY1872" s="24"/>
      <c r="BZ1872" s="24"/>
      <c r="CA1872" s="24"/>
      <c r="CB1872" s="24"/>
      <c r="CC1872" s="24"/>
      <c r="CD1872" s="24"/>
      <c r="CE1872" s="24"/>
      <c r="CF1872" s="24"/>
    </row>
    <row r="1873" spans="47:84" x14ac:dyDescent="0.15">
      <c r="AU1873" s="24"/>
      <c r="AV1873" s="24"/>
      <c r="AW1873" s="24"/>
      <c r="AX1873" s="24"/>
      <c r="AY1873" s="24"/>
      <c r="AZ1873" s="24"/>
      <c r="BA1873" s="24"/>
      <c r="BB1873" s="24"/>
      <c r="BC1873" s="24"/>
      <c r="BD1873" s="24"/>
      <c r="BE1873" s="24"/>
      <c r="BF1873" s="24"/>
      <c r="BG1873" s="24"/>
      <c r="BH1873" s="24"/>
      <c r="BI1873" s="24"/>
      <c r="BJ1873" s="24"/>
      <c r="BK1873" s="24"/>
      <c r="BL1873" s="24"/>
      <c r="BM1873" s="24"/>
      <c r="BN1873" s="24"/>
      <c r="BO1873" s="24"/>
      <c r="BP1873" s="24"/>
      <c r="BQ1873" s="24"/>
      <c r="BR1873" s="24"/>
      <c r="BS1873" s="24"/>
      <c r="BT1873" s="24"/>
      <c r="BU1873" s="24"/>
      <c r="BV1873" s="24"/>
      <c r="BW1873" s="24"/>
      <c r="BX1873" s="24"/>
      <c r="BY1873" s="24"/>
      <c r="BZ1873" s="24"/>
      <c r="CA1873" s="24"/>
      <c r="CB1873" s="24"/>
      <c r="CC1873" s="24"/>
      <c r="CD1873" s="24"/>
      <c r="CE1873" s="24"/>
      <c r="CF1873" s="24"/>
    </row>
    <row r="1874" spans="47:84" x14ac:dyDescent="0.15">
      <c r="AU1874" s="24"/>
      <c r="AV1874" s="24"/>
      <c r="AW1874" s="24"/>
      <c r="AX1874" s="24"/>
      <c r="AY1874" s="24"/>
      <c r="AZ1874" s="24"/>
      <c r="BA1874" s="24"/>
      <c r="BB1874" s="24"/>
      <c r="BC1874" s="24"/>
      <c r="BD1874" s="24"/>
      <c r="BE1874" s="24"/>
      <c r="BF1874" s="24"/>
      <c r="BG1874" s="24"/>
      <c r="BH1874" s="24"/>
      <c r="BI1874" s="24"/>
      <c r="BJ1874" s="24"/>
      <c r="BK1874" s="24"/>
      <c r="BL1874" s="24"/>
      <c r="BM1874" s="24"/>
      <c r="BN1874" s="24"/>
      <c r="BO1874" s="24"/>
      <c r="BP1874" s="24"/>
      <c r="BQ1874" s="24"/>
      <c r="BR1874" s="24"/>
      <c r="BS1874" s="24"/>
      <c r="BT1874" s="24"/>
      <c r="BU1874" s="24"/>
      <c r="BV1874" s="24"/>
      <c r="BW1874" s="24"/>
      <c r="BX1874" s="24"/>
      <c r="BY1874" s="24"/>
      <c r="BZ1874" s="24"/>
      <c r="CA1874" s="24"/>
      <c r="CB1874" s="24"/>
      <c r="CC1874" s="24"/>
      <c r="CD1874" s="24"/>
      <c r="CE1874" s="24"/>
      <c r="CF1874" s="24"/>
    </row>
    <row r="1875" spans="47:84" x14ac:dyDescent="0.15">
      <c r="AU1875" s="24"/>
      <c r="AV1875" s="24"/>
      <c r="AW1875" s="24"/>
      <c r="AX1875" s="24"/>
      <c r="AY1875" s="24"/>
      <c r="AZ1875" s="24"/>
      <c r="BA1875" s="24"/>
      <c r="BB1875" s="24"/>
      <c r="BC1875" s="24"/>
      <c r="BD1875" s="24"/>
      <c r="BE1875" s="24"/>
      <c r="BF1875" s="24"/>
      <c r="BG1875" s="24"/>
      <c r="BH1875" s="24"/>
      <c r="BI1875" s="24"/>
      <c r="BJ1875" s="24"/>
      <c r="BK1875" s="24"/>
      <c r="BL1875" s="24"/>
      <c r="BM1875" s="24"/>
      <c r="BN1875" s="24"/>
      <c r="BO1875" s="24"/>
      <c r="BP1875" s="24"/>
      <c r="BQ1875" s="24"/>
      <c r="BR1875" s="24"/>
      <c r="BS1875" s="24"/>
      <c r="BT1875" s="24"/>
      <c r="BU1875" s="24"/>
      <c r="BV1875" s="24"/>
      <c r="BW1875" s="24"/>
      <c r="BX1875" s="24"/>
      <c r="BY1875" s="24"/>
      <c r="BZ1875" s="24"/>
      <c r="CA1875" s="24"/>
      <c r="CB1875" s="24"/>
      <c r="CC1875" s="24"/>
      <c r="CD1875" s="24"/>
      <c r="CE1875" s="24"/>
      <c r="CF1875" s="24"/>
    </row>
    <row r="1876" spans="47:84" x14ac:dyDescent="0.15">
      <c r="AU1876" s="24"/>
      <c r="AV1876" s="24"/>
      <c r="AW1876" s="24"/>
      <c r="AX1876" s="24"/>
      <c r="AY1876" s="24"/>
      <c r="AZ1876" s="24"/>
      <c r="BA1876" s="24"/>
      <c r="BB1876" s="24"/>
      <c r="BC1876" s="24"/>
      <c r="BD1876" s="24"/>
      <c r="BE1876" s="24"/>
      <c r="BF1876" s="24"/>
      <c r="BG1876" s="24"/>
      <c r="BH1876" s="24"/>
      <c r="BI1876" s="24"/>
      <c r="BJ1876" s="24"/>
      <c r="BK1876" s="24"/>
      <c r="BL1876" s="24"/>
      <c r="BM1876" s="24"/>
      <c r="BN1876" s="24"/>
      <c r="BO1876" s="24"/>
      <c r="BP1876" s="24"/>
      <c r="BQ1876" s="24"/>
      <c r="BR1876" s="24"/>
      <c r="BS1876" s="24"/>
      <c r="BT1876" s="24"/>
      <c r="BU1876" s="24"/>
      <c r="BV1876" s="24"/>
      <c r="BW1876" s="24"/>
      <c r="BX1876" s="24"/>
      <c r="BY1876" s="24"/>
      <c r="BZ1876" s="24"/>
      <c r="CA1876" s="24"/>
      <c r="CB1876" s="24"/>
      <c r="CC1876" s="24"/>
      <c r="CD1876" s="24"/>
      <c r="CE1876" s="24"/>
      <c r="CF1876" s="24"/>
    </row>
    <row r="1877" spans="47:84" x14ac:dyDescent="0.15">
      <c r="AU1877" s="24"/>
      <c r="AV1877" s="24"/>
      <c r="AW1877" s="24"/>
      <c r="AX1877" s="24"/>
      <c r="AY1877" s="24"/>
      <c r="AZ1877" s="24"/>
      <c r="BA1877" s="24"/>
      <c r="BB1877" s="24"/>
      <c r="BC1877" s="24"/>
      <c r="BD1877" s="24"/>
      <c r="BE1877" s="24"/>
      <c r="BF1877" s="24"/>
      <c r="BG1877" s="24"/>
      <c r="BH1877" s="24"/>
      <c r="BI1877" s="24"/>
      <c r="BJ1877" s="24"/>
      <c r="BK1877" s="24"/>
      <c r="BL1877" s="24"/>
      <c r="BM1877" s="24"/>
      <c r="BN1877" s="24"/>
      <c r="BO1877" s="24"/>
      <c r="BP1877" s="24"/>
      <c r="BQ1877" s="24"/>
      <c r="BR1877" s="24"/>
      <c r="BS1877" s="24"/>
      <c r="BT1877" s="24"/>
      <c r="BU1877" s="24"/>
      <c r="BV1877" s="24"/>
      <c r="BW1877" s="24"/>
      <c r="BX1877" s="24"/>
      <c r="BY1877" s="24"/>
      <c r="BZ1877" s="24"/>
      <c r="CA1877" s="24"/>
      <c r="CB1877" s="24"/>
      <c r="CC1877" s="24"/>
      <c r="CD1877" s="24"/>
      <c r="CE1877" s="24"/>
      <c r="CF1877" s="24"/>
    </row>
    <row r="1878" spans="47:84" x14ac:dyDescent="0.15">
      <c r="AU1878" s="24"/>
      <c r="AV1878" s="24"/>
      <c r="AW1878" s="24"/>
      <c r="AX1878" s="24"/>
      <c r="AY1878" s="24"/>
      <c r="AZ1878" s="24"/>
      <c r="BA1878" s="24"/>
      <c r="BB1878" s="24"/>
      <c r="BC1878" s="24"/>
      <c r="BD1878" s="24"/>
      <c r="BE1878" s="24"/>
      <c r="BF1878" s="24"/>
      <c r="BG1878" s="24"/>
      <c r="BH1878" s="24"/>
      <c r="BI1878" s="24"/>
      <c r="BJ1878" s="24"/>
      <c r="BK1878" s="24"/>
      <c r="BL1878" s="24"/>
      <c r="BM1878" s="24"/>
      <c r="BN1878" s="24"/>
      <c r="BO1878" s="24"/>
      <c r="BP1878" s="24"/>
      <c r="BQ1878" s="24"/>
      <c r="BR1878" s="24"/>
      <c r="BS1878" s="24"/>
      <c r="BT1878" s="24"/>
      <c r="BU1878" s="24"/>
      <c r="BV1878" s="24"/>
      <c r="BW1878" s="24"/>
      <c r="BX1878" s="24"/>
      <c r="BY1878" s="24"/>
      <c r="BZ1878" s="24"/>
      <c r="CA1878" s="24"/>
      <c r="CB1878" s="24"/>
      <c r="CC1878" s="24"/>
      <c r="CD1878" s="24"/>
      <c r="CE1878" s="24"/>
      <c r="CF1878" s="24"/>
    </row>
    <row r="1879" spans="47:84" x14ac:dyDescent="0.15">
      <c r="AU1879" s="24"/>
      <c r="AV1879" s="24"/>
      <c r="AW1879" s="24"/>
      <c r="AX1879" s="24"/>
      <c r="AY1879" s="24"/>
      <c r="AZ1879" s="24"/>
      <c r="BA1879" s="24"/>
      <c r="BB1879" s="24"/>
      <c r="BC1879" s="24"/>
      <c r="BD1879" s="24"/>
      <c r="BE1879" s="24"/>
      <c r="BF1879" s="24"/>
      <c r="BG1879" s="24"/>
      <c r="BH1879" s="24"/>
      <c r="BI1879" s="24"/>
      <c r="BJ1879" s="24"/>
      <c r="BK1879" s="24"/>
      <c r="BL1879" s="24"/>
      <c r="BM1879" s="24"/>
      <c r="BN1879" s="24"/>
      <c r="BO1879" s="24"/>
      <c r="BP1879" s="24"/>
      <c r="BQ1879" s="24"/>
      <c r="BR1879" s="24"/>
      <c r="BS1879" s="24"/>
      <c r="BT1879" s="24"/>
      <c r="BU1879" s="24"/>
      <c r="BV1879" s="24"/>
      <c r="BW1879" s="24"/>
      <c r="BX1879" s="24"/>
      <c r="BY1879" s="24"/>
      <c r="BZ1879" s="24"/>
      <c r="CA1879" s="24"/>
      <c r="CB1879" s="24"/>
      <c r="CC1879" s="24"/>
      <c r="CD1879" s="24"/>
      <c r="CE1879" s="24"/>
      <c r="CF1879" s="24"/>
    </row>
    <row r="1880" spans="47:84" x14ac:dyDescent="0.15">
      <c r="AU1880" s="24"/>
      <c r="AV1880" s="24"/>
      <c r="AW1880" s="24"/>
      <c r="AX1880" s="24"/>
      <c r="AY1880" s="24"/>
      <c r="AZ1880" s="24"/>
      <c r="BA1880" s="24"/>
      <c r="BB1880" s="24"/>
      <c r="BC1880" s="24"/>
      <c r="BD1880" s="24"/>
      <c r="BE1880" s="24"/>
      <c r="BF1880" s="24"/>
      <c r="BG1880" s="24"/>
      <c r="BH1880" s="24"/>
      <c r="BI1880" s="24"/>
      <c r="BJ1880" s="24"/>
      <c r="BK1880" s="24"/>
      <c r="BL1880" s="24"/>
      <c r="BM1880" s="24"/>
      <c r="BN1880" s="24"/>
      <c r="BO1880" s="24"/>
      <c r="BP1880" s="24"/>
      <c r="BQ1880" s="24"/>
      <c r="BR1880" s="24"/>
      <c r="BS1880" s="24"/>
      <c r="BT1880" s="24"/>
      <c r="BU1880" s="24"/>
      <c r="BV1880" s="24"/>
      <c r="BW1880" s="24"/>
      <c r="BX1880" s="24"/>
      <c r="BY1880" s="24"/>
      <c r="BZ1880" s="24"/>
      <c r="CA1880" s="24"/>
      <c r="CB1880" s="24"/>
      <c r="CC1880" s="24"/>
      <c r="CD1880" s="24"/>
      <c r="CE1880" s="24"/>
      <c r="CF1880" s="24"/>
    </row>
    <row r="1881" spans="47:84" x14ac:dyDescent="0.15">
      <c r="AU1881" s="24"/>
      <c r="AV1881" s="24"/>
      <c r="AW1881" s="24"/>
      <c r="AX1881" s="24"/>
      <c r="AY1881" s="24"/>
      <c r="AZ1881" s="24"/>
      <c r="BA1881" s="24"/>
      <c r="BB1881" s="24"/>
      <c r="BC1881" s="24"/>
      <c r="BD1881" s="24"/>
      <c r="BE1881" s="24"/>
      <c r="BF1881" s="24"/>
      <c r="BG1881" s="24"/>
      <c r="BH1881" s="24"/>
      <c r="BI1881" s="24"/>
      <c r="BJ1881" s="24"/>
      <c r="BK1881" s="24"/>
      <c r="BL1881" s="24"/>
      <c r="BM1881" s="24"/>
      <c r="BN1881" s="24"/>
      <c r="BO1881" s="24"/>
      <c r="BP1881" s="24"/>
      <c r="BQ1881" s="24"/>
      <c r="BR1881" s="24"/>
      <c r="BS1881" s="24"/>
      <c r="BT1881" s="24"/>
      <c r="BU1881" s="24"/>
      <c r="BV1881" s="24"/>
      <c r="BW1881" s="24"/>
      <c r="BX1881" s="24"/>
      <c r="BY1881" s="24"/>
      <c r="BZ1881" s="24"/>
      <c r="CA1881" s="24"/>
      <c r="CB1881" s="24"/>
      <c r="CC1881" s="24"/>
      <c r="CD1881" s="24"/>
      <c r="CE1881" s="24"/>
      <c r="CF1881" s="24"/>
    </row>
    <row r="1882" spans="47:84" x14ac:dyDescent="0.15">
      <c r="AU1882" s="24"/>
      <c r="AV1882" s="24"/>
      <c r="AW1882" s="24"/>
      <c r="AX1882" s="24"/>
      <c r="AY1882" s="24"/>
      <c r="AZ1882" s="24"/>
      <c r="BA1882" s="24"/>
      <c r="BB1882" s="24"/>
      <c r="BC1882" s="24"/>
      <c r="BD1882" s="24"/>
      <c r="BE1882" s="24"/>
      <c r="BF1882" s="24"/>
      <c r="BG1882" s="24"/>
      <c r="BH1882" s="24"/>
      <c r="BI1882" s="24"/>
      <c r="BJ1882" s="24"/>
      <c r="BK1882" s="24"/>
      <c r="BL1882" s="24"/>
      <c r="BM1882" s="24"/>
      <c r="BN1882" s="24"/>
      <c r="BO1882" s="24"/>
      <c r="BP1882" s="24"/>
      <c r="BQ1882" s="24"/>
      <c r="BR1882" s="24"/>
      <c r="BS1882" s="24"/>
      <c r="BT1882" s="24"/>
      <c r="BU1882" s="24"/>
      <c r="BV1882" s="24"/>
      <c r="BW1882" s="24"/>
      <c r="BX1882" s="24"/>
      <c r="BY1882" s="24"/>
      <c r="BZ1882" s="24"/>
      <c r="CA1882" s="24"/>
      <c r="CB1882" s="24"/>
      <c r="CC1882" s="24"/>
      <c r="CD1882" s="24"/>
      <c r="CE1882" s="24"/>
      <c r="CF1882" s="24"/>
    </row>
    <row r="1883" spans="47:84" x14ac:dyDescent="0.15">
      <c r="AU1883" s="24"/>
      <c r="AV1883" s="24"/>
      <c r="AW1883" s="24"/>
      <c r="AX1883" s="24"/>
      <c r="AY1883" s="24"/>
      <c r="AZ1883" s="24"/>
      <c r="BA1883" s="24"/>
      <c r="BB1883" s="24"/>
      <c r="BC1883" s="24"/>
      <c r="BD1883" s="24"/>
      <c r="BE1883" s="24"/>
      <c r="BF1883" s="24"/>
      <c r="BG1883" s="24"/>
      <c r="BH1883" s="24"/>
      <c r="BI1883" s="24"/>
      <c r="BJ1883" s="24"/>
      <c r="BK1883" s="24"/>
      <c r="BL1883" s="24"/>
      <c r="BM1883" s="24"/>
      <c r="BN1883" s="24"/>
      <c r="BO1883" s="24"/>
      <c r="BP1883" s="24"/>
      <c r="BQ1883" s="24"/>
      <c r="BR1883" s="24"/>
      <c r="BS1883" s="24"/>
      <c r="BT1883" s="24"/>
      <c r="BU1883" s="24"/>
      <c r="BV1883" s="24"/>
      <c r="BW1883" s="24"/>
      <c r="BX1883" s="24"/>
      <c r="BY1883" s="24"/>
      <c r="BZ1883" s="24"/>
      <c r="CA1883" s="24"/>
      <c r="CB1883" s="24"/>
      <c r="CC1883" s="24"/>
      <c r="CD1883" s="24"/>
      <c r="CE1883" s="24"/>
      <c r="CF1883" s="24"/>
    </row>
    <row r="1884" spans="47:84" x14ac:dyDescent="0.15">
      <c r="AU1884" s="24"/>
      <c r="AV1884" s="24"/>
      <c r="AW1884" s="24"/>
      <c r="AX1884" s="24"/>
      <c r="AY1884" s="24"/>
      <c r="AZ1884" s="24"/>
      <c r="BA1884" s="24"/>
      <c r="BB1884" s="24"/>
      <c r="BC1884" s="24"/>
      <c r="BD1884" s="24"/>
      <c r="BE1884" s="24"/>
      <c r="BF1884" s="24"/>
      <c r="BG1884" s="24"/>
      <c r="BH1884" s="24"/>
      <c r="BI1884" s="24"/>
      <c r="BJ1884" s="24"/>
      <c r="BK1884" s="24"/>
      <c r="BL1884" s="24"/>
      <c r="BM1884" s="24"/>
      <c r="BN1884" s="24"/>
      <c r="BO1884" s="24"/>
      <c r="BP1884" s="24"/>
      <c r="BQ1884" s="24"/>
      <c r="BR1884" s="24"/>
      <c r="BS1884" s="24"/>
      <c r="BT1884" s="24"/>
      <c r="BU1884" s="24"/>
      <c r="BV1884" s="24"/>
      <c r="BW1884" s="24"/>
      <c r="BX1884" s="24"/>
      <c r="BY1884" s="24"/>
      <c r="BZ1884" s="24"/>
      <c r="CA1884" s="24"/>
      <c r="CB1884" s="24"/>
      <c r="CC1884" s="24"/>
      <c r="CD1884" s="24"/>
      <c r="CE1884" s="24"/>
      <c r="CF1884" s="24"/>
    </row>
    <row r="1885" spans="47:84" x14ac:dyDescent="0.15">
      <c r="AU1885" s="24"/>
      <c r="AV1885" s="24"/>
      <c r="AW1885" s="24"/>
      <c r="AX1885" s="24"/>
      <c r="AY1885" s="24"/>
      <c r="AZ1885" s="24"/>
      <c r="BA1885" s="24"/>
      <c r="BB1885" s="24"/>
      <c r="BC1885" s="24"/>
      <c r="BD1885" s="24"/>
      <c r="BE1885" s="24"/>
      <c r="BF1885" s="24"/>
      <c r="BG1885" s="24"/>
      <c r="BH1885" s="24"/>
      <c r="BI1885" s="24"/>
      <c r="BJ1885" s="24"/>
      <c r="BK1885" s="24"/>
      <c r="BL1885" s="24"/>
      <c r="BM1885" s="24"/>
      <c r="BN1885" s="24"/>
      <c r="BO1885" s="24"/>
      <c r="BP1885" s="24"/>
      <c r="BQ1885" s="24"/>
      <c r="BR1885" s="24"/>
      <c r="BS1885" s="24"/>
      <c r="BT1885" s="24"/>
      <c r="BU1885" s="24"/>
      <c r="BV1885" s="24"/>
      <c r="BW1885" s="24"/>
      <c r="BX1885" s="24"/>
      <c r="BY1885" s="24"/>
      <c r="BZ1885" s="24"/>
      <c r="CA1885" s="24"/>
      <c r="CB1885" s="24"/>
      <c r="CC1885" s="24"/>
      <c r="CD1885" s="24"/>
      <c r="CE1885" s="24"/>
      <c r="CF1885" s="24"/>
    </row>
    <row r="1886" spans="47:84" x14ac:dyDescent="0.15">
      <c r="AU1886" s="24"/>
      <c r="AV1886" s="24"/>
      <c r="AW1886" s="24"/>
      <c r="AX1886" s="24"/>
      <c r="AY1886" s="24"/>
      <c r="AZ1886" s="24"/>
      <c r="BA1886" s="24"/>
      <c r="BB1886" s="24"/>
      <c r="BC1886" s="24"/>
      <c r="BD1886" s="24"/>
      <c r="BE1886" s="24"/>
      <c r="BF1886" s="24"/>
      <c r="BG1886" s="24"/>
      <c r="BH1886" s="24"/>
      <c r="BI1886" s="24"/>
      <c r="BJ1886" s="24"/>
      <c r="BK1886" s="24"/>
      <c r="BL1886" s="24"/>
      <c r="BM1886" s="24"/>
      <c r="BN1886" s="24"/>
      <c r="BO1886" s="24"/>
      <c r="BP1886" s="24"/>
      <c r="BQ1886" s="24"/>
      <c r="BR1886" s="24"/>
      <c r="BS1886" s="24"/>
      <c r="BT1886" s="24"/>
      <c r="BU1886" s="24"/>
      <c r="BV1886" s="24"/>
      <c r="BW1886" s="24"/>
      <c r="BX1886" s="24"/>
      <c r="BY1886" s="24"/>
      <c r="BZ1886" s="24"/>
      <c r="CA1886" s="24"/>
      <c r="CB1886" s="24"/>
      <c r="CC1886" s="24"/>
      <c r="CD1886" s="24"/>
      <c r="CE1886" s="24"/>
      <c r="CF1886" s="24"/>
    </row>
    <row r="1887" spans="47:84" x14ac:dyDescent="0.15">
      <c r="AU1887" s="24"/>
      <c r="AV1887" s="24"/>
      <c r="AW1887" s="24"/>
      <c r="AX1887" s="24"/>
      <c r="AY1887" s="24"/>
      <c r="AZ1887" s="24"/>
      <c r="BA1887" s="24"/>
      <c r="BB1887" s="24"/>
      <c r="BC1887" s="24"/>
      <c r="BD1887" s="24"/>
      <c r="BE1887" s="24"/>
      <c r="BF1887" s="24"/>
      <c r="BG1887" s="24"/>
      <c r="BH1887" s="24"/>
      <c r="BI1887" s="24"/>
      <c r="BJ1887" s="24"/>
      <c r="BK1887" s="24"/>
      <c r="BL1887" s="24"/>
      <c r="BM1887" s="24"/>
      <c r="BN1887" s="24"/>
      <c r="BO1887" s="24"/>
      <c r="BP1887" s="24"/>
      <c r="BQ1887" s="24"/>
      <c r="BR1887" s="24"/>
      <c r="BS1887" s="24"/>
      <c r="BT1887" s="24"/>
      <c r="BU1887" s="24"/>
      <c r="BV1887" s="24"/>
      <c r="BW1887" s="24"/>
      <c r="BX1887" s="24"/>
      <c r="BY1887" s="24"/>
      <c r="BZ1887" s="24"/>
      <c r="CA1887" s="24"/>
      <c r="CB1887" s="24"/>
      <c r="CC1887" s="24"/>
      <c r="CD1887" s="24"/>
      <c r="CE1887" s="24"/>
      <c r="CF1887" s="24"/>
    </row>
    <row r="1888" spans="47:84" x14ac:dyDescent="0.15">
      <c r="AU1888" s="24"/>
      <c r="AV1888" s="24"/>
      <c r="AW1888" s="24"/>
      <c r="AX1888" s="24"/>
      <c r="AY1888" s="24"/>
      <c r="AZ1888" s="24"/>
      <c r="BA1888" s="24"/>
      <c r="BB1888" s="24"/>
      <c r="BC1888" s="24"/>
      <c r="BD1888" s="24"/>
      <c r="BE1888" s="24"/>
      <c r="BF1888" s="24"/>
      <c r="BG1888" s="24"/>
      <c r="BH1888" s="24"/>
      <c r="BI1888" s="24"/>
      <c r="BJ1888" s="24"/>
      <c r="BK1888" s="24"/>
      <c r="BL1888" s="24"/>
      <c r="BM1888" s="24"/>
      <c r="BN1888" s="24"/>
      <c r="BO1888" s="24"/>
      <c r="BP1888" s="24"/>
      <c r="BQ1888" s="24"/>
      <c r="BR1888" s="24"/>
      <c r="BS1888" s="24"/>
      <c r="BT1888" s="24"/>
      <c r="BU1888" s="24"/>
      <c r="BV1888" s="24"/>
      <c r="BW1888" s="24"/>
      <c r="BX1888" s="24"/>
      <c r="BY1888" s="24"/>
      <c r="BZ1888" s="24"/>
      <c r="CA1888" s="24"/>
      <c r="CB1888" s="24"/>
      <c r="CC1888" s="24"/>
      <c r="CD1888" s="24"/>
      <c r="CE1888" s="24"/>
      <c r="CF1888" s="24"/>
    </row>
    <row r="1889" spans="47:84" x14ac:dyDescent="0.15">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c r="CF1889" s="24"/>
    </row>
    <row r="1890" spans="47:84" x14ac:dyDescent="0.15">
      <c r="AU1890" s="24"/>
      <c r="AV1890" s="24"/>
      <c r="AW1890" s="24"/>
      <c r="AX1890" s="24"/>
      <c r="AY1890" s="24"/>
      <c r="AZ1890" s="24"/>
      <c r="BA1890" s="24"/>
      <c r="BB1890" s="24"/>
      <c r="BC1890" s="24"/>
      <c r="BD1890" s="24"/>
      <c r="BE1890" s="24"/>
      <c r="BF1890" s="24"/>
      <c r="BG1890" s="24"/>
      <c r="BH1890" s="24"/>
      <c r="BI1890" s="24"/>
      <c r="BJ1890" s="24"/>
      <c r="BK1890" s="24"/>
      <c r="BL1890" s="24"/>
      <c r="BM1890" s="24"/>
      <c r="BN1890" s="24"/>
      <c r="BO1890" s="24"/>
      <c r="BP1890" s="24"/>
      <c r="BQ1890" s="24"/>
      <c r="BR1890" s="24"/>
      <c r="BS1890" s="24"/>
      <c r="BT1890" s="24"/>
      <c r="BU1890" s="24"/>
      <c r="BV1890" s="24"/>
      <c r="BW1890" s="24"/>
      <c r="BX1890" s="24"/>
      <c r="BY1890" s="24"/>
      <c r="BZ1890" s="24"/>
      <c r="CA1890" s="24"/>
      <c r="CB1890" s="24"/>
      <c r="CC1890" s="24"/>
      <c r="CD1890" s="24"/>
      <c r="CE1890" s="24"/>
      <c r="CF1890" s="24"/>
    </row>
    <row r="1891" spans="47:84" x14ac:dyDescent="0.15">
      <c r="AU1891" s="24"/>
      <c r="AV1891" s="24"/>
      <c r="AW1891" s="24"/>
      <c r="AX1891" s="24"/>
      <c r="AY1891" s="24"/>
      <c r="AZ1891" s="24"/>
      <c r="BA1891" s="24"/>
      <c r="BB1891" s="24"/>
      <c r="BC1891" s="24"/>
      <c r="BD1891" s="24"/>
      <c r="BE1891" s="24"/>
      <c r="BF1891" s="24"/>
      <c r="BG1891" s="24"/>
      <c r="BH1891" s="24"/>
      <c r="BI1891" s="24"/>
      <c r="BJ1891" s="24"/>
      <c r="BK1891" s="24"/>
      <c r="BL1891" s="24"/>
      <c r="BM1891" s="24"/>
      <c r="BN1891" s="24"/>
      <c r="BO1891" s="24"/>
      <c r="BP1891" s="24"/>
      <c r="BQ1891" s="24"/>
      <c r="BR1891" s="24"/>
      <c r="BS1891" s="24"/>
      <c r="BT1891" s="24"/>
      <c r="BU1891" s="24"/>
      <c r="BV1891" s="24"/>
      <c r="BW1891" s="24"/>
      <c r="BX1891" s="24"/>
      <c r="BY1891" s="24"/>
      <c r="BZ1891" s="24"/>
      <c r="CA1891" s="24"/>
      <c r="CB1891" s="24"/>
      <c r="CC1891" s="24"/>
      <c r="CD1891" s="24"/>
      <c r="CE1891" s="24"/>
      <c r="CF1891" s="24"/>
    </row>
    <row r="1892" spans="47:84" x14ac:dyDescent="0.15">
      <c r="AU1892" s="24"/>
      <c r="AV1892" s="24"/>
      <c r="AW1892" s="24"/>
      <c r="AX1892" s="24"/>
      <c r="AY1892" s="24"/>
      <c r="AZ1892" s="24"/>
      <c r="BA1892" s="24"/>
      <c r="BB1892" s="24"/>
      <c r="BC1892" s="24"/>
      <c r="BD1892" s="24"/>
      <c r="BE1892" s="24"/>
      <c r="BF1892" s="24"/>
      <c r="BG1892" s="24"/>
      <c r="BH1892" s="24"/>
      <c r="BI1892" s="24"/>
      <c r="BJ1892" s="24"/>
      <c r="BK1892" s="24"/>
      <c r="BL1892" s="24"/>
      <c r="BM1892" s="24"/>
      <c r="BN1892" s="24"/>
      <c r="BO1892" s="24"/>
      <c r="BP1892" s="24"/>
      <c r="BQ1892" s="24"/>
      <c r="BR1892" s="24"/>
      <c r="BS1892" s="24"/>
      <c r="BT1892" s="24"/>
      <c r="BU1892" s="24"/>
      <c r="BV1892" s="24"/>
      <c r="BW1892" s="24"/>
      <c r="BX1892" s="24"/>
      <c r="BY1892" s="24"/>
      <c r="BZ1892" s="24"/>
      <c r="CA1892" s="24"/>
      <c r="CB1892" s="24"/>
      <c r="CC1892" s="24"/>
      <c r="CD1892" s="24"/>
      <c r="CE1892" s="24"/>
      <c r="CF1892" s="24"/>
    </row>
    <row r="1893" spans="47:84" x14ac:dyDescent="0.15">
      <c r="AU1893" s="24"/>
      <c r="AV1893" s="24"/>
      <c r="AW1893" s="24"/>
      <c r="AX1893" s="24"/>
      <c r="AY1893" s="24"/>
      <c r="AZ1893" s="24"/>
      <c r="BA1893" s="24"/>
      <c r="BB1893" s="24"/>
      <c r="BC1893" s="24"/>
      <c r="BD1893" s="24"/>
      <c r="BE1893" s="24"/>
      <c r="BF1893" s="24"/>
      <c r="BG1893" s="24"/>
      <c r="BH1893" s="24"/>
      <c r="BI1893" s="24"/>
      <c r="BJ1893" s="24"/>
      <c r="BK1893" s="24"/>
      <c r="BL1893" s="24"/>
      <c r="BM1893" s="24"/>
      <c r="BN1893" s="24"/>
      <c r="BO1893" s="24"/>
      <c r="BP1893" s="24"/>
      <c r="BQ1893" s="24"/>
      <c r="BR1893" s="24"/>
      <c r="BS1893" s="24"/>
      <c r="BT1893" s="24"/>
      <c r="BU1893" s="24"/>
      <c r="BV1893" s="24"/>
      <c r="BW1893" s="24"/>
      <c r="BX1893" s="24"/>
      <c r="BY1893" s="24"/>
      <c r="BZ1893" s="24"/>
      <c r="CA1893" s="24"/>
      <c r="CB1893" s="24"/>
      <c r="CC1893" s="24"/>
      <c r="CD1893" s="24"/>
      <c r="CE1893" s="24"/>
      <c r="CF1893" s="24"/>
    </row>
    <row r="1894" spans="47:84" x14ac:dyDescent="0.15">
      <c r="AU1894" s="24"/>
      <c r="AV1894" s="24"/>
      <c r="AW1894" s="24"/>
      <c r="AX1894" s="24"/>
      <c r="AY1894" s="24"/>
      <c r="AZ1894" s="24"/>
      <c r="BA1894" s="24"/>
      <c r="BB1894" s="24"/>
      <c r="BC1894" s="24"/>
      <c r="BD1894" s="24"/>
      <c r="BE1894" s="24"/>
      <c r="BF1894" s="24"/>
      <c r="BG1894" s="24"/>
      <c r="BH1894" s="24"/>
      <c r="BI1894" s="24"/>
      <c r="BJ1894" s="24"/>
      <c r="BK1894" s="24"/>
      <c r="BL1894" s="24"/>
      <c r="BM1894" s="24"/>
      <c r="BN1894" s="24"/>
      <c r="BO1894" s="24"/>
      <c r="BP1894" s="24"/>
      <c r="BQ1894" s="24"/>
      <c r="BR1894" s="24"/>
      <c r="BS1894" s="24"/>
      <c r="BT1894" s="24"/>
      <c r="BU1894" s="24"/>
      <c r="BV1894" s="24"/>
      <c r="BW1894" s="24"/>
      <c r="BX1894" s="24"/>
      <c r="BY1894" s="24"/>
      <c r="BZ1894" s="24"/>
      <c r="CA1894" s="24"/>
      <c r="CB1894" s="24"/>
      <c r="CC1894" s="24"/>
      <c r="CD1894" s="24"/>
      <c r="CE1894" s="24"/>
      <c r="CF1894" s="24"/>
    </row>
    <row r="1895" spans="47:84" x14ac:dyDescent="0.15">
      <c r="AU1895" s="24"/>
      <c r="AV1895" s="24"/>
      <c r="AW1895" s="24"/>
      <c r="AX1895" s="24"/>
      <c r="AY1895" s="24"/>
      <c r="AZ1895" s="24"/>
      <c r="BA1895" s="24"/>
      <c r="BB1895" s="24"/>
      <c r="BC1895" s="24"/>
      <c r="BD1895" s="24"/>
      <c r="BE1895" s="24"/>
      <c r="BF1895" s="24"/>
      <c r="BG1895" s="24"/>
      <c r="BH1895" s="24"/>
      <c r="BI1895" s="24"/>
      <c r="BJ1895" s="24"/>
      <c r="BK1895" s="24"/>
      <c r="BL1895" s="24"/>
      <c r="BM1895" s="24"/>
      <c r="BN1895" s="24"/>
      <c r="BO1895" s="24"/>
      <c r="BP1895" s="24"/>
      <c r="BQ1895" s="24"/>
      <c r="BR1895" s="24"/>
      <c r="BS1895" s="24"/>
      <c r="BT1895" s="24"/>
      <c r="BU1895" s="24"/>
      <c r="BV1895" s="24"/>
      <c r="BW1895" s="24"/>
      <c r="BX1895" s="24"/>
      <c r="BY1895" s="24"/>
      <c r="BZ1895" s="24"/>
      <c r="CA1895" s="24"/>
      <c r="CB1895" s="24"/>
      <c r="CC1895" s="24"/>
      <c r="CD1895" s="24"/>
      <c r="CE1895" s="24"/>
      <c r="CF1895" s="24"/>
    </row>
    <row r="1896" spans="47:84" x14ac:dyDescent="0.15">
      <c r="AU1896" s="24"/>
      <c r="AV1896" s="24"/>
      <c r="AW1896" s="24"/>
      <c r="AX1896" s="24"/>
      <c r="AY1896" s="24"/>
      <c r="AZ1896" s="24"/>
      <c r="BA1896" s="24"/>
      <c r="BB1896" s="24"/>
      <c r="BC1896" s="24"/>
      <c r="BD1896" s="24"/>
      <c r="BE1896" s="24"/>
      <c r="BF1896" s="24"/>
      <c r="BG1896" s="24"/>
      <c r="BH1896" s="24"/>
      <c r="BI1896" s="24"/>
      <c r="BJ1896" s="24"/>
      <c r="BK1896" s="24"/>
      <c r="BL1896" s="24"/>
      <c r="BM1896" s="24"/>
      <c r="BN1896" s="24"/>
      <c r="BO1896" s="24"/>
      <c r="BP1896" s="24"/>
      <c r="BQ1896" s="24"/>
      <c r="BR1896" s="24"/>
      <c r="BS1896" s="24"/>
      <c r="BT1896" s="24"/>
      <c r="BU1896" s="24"/>
      <c r="BV1896" s="24"/>
      <c r="BW1896" s="24"/>
      <c r="BX1896" s="24"/>
      <c r="BY1896" s="24"/>
      <c r="BZ1896" s="24"/>
      <c r="CA1896" s="24"/>
      <c r="CB1896" s="24"/>
      <c r="CC1896" s="24"/>
      <c r="CD1896" s="24"/>
      <c r="CE1896" s="24"/>
      <c r="CF1896" s="24"/>
    </row>
    <row r="1897" spans="47:84" x14ac:dyDescent="0.15">
      <c r="AU1897" s="24"/>
      <c r="AV1897" s="24"/>
      <c r="AW1897" s="24"/>
      <c r="AX1897" s="24"/>
      <c r="AY1897" s="24"/>
      <c r="AZ1897" s="24"/>
      <c r="BA1897" s="24"/>
      <c r="BB1897" s="24"/>
      <c r="BC1897" s="24"/>
      <c r="BD1897" s="24"/>
      <c r="BE1897" s="24"/>
      <c r="BF1897" s="24"/>
      <c r="BG1897" s="24"/>
      <c r="BH1897" s="24"/>
      <c r="BI1897" s="24"/>
      <c r="BJ1897" s="24"/>
      <c r="BK1897" s="24"/>
      <c r="BL1897" s="24"/>
      <c r="BM1897" s="24"/>
      <c r="BN1897" s="24"/>
      <c r="BO1897" s="24"/>
      <c r="BP1897" s="24"/>
      <c r="BQ1897" s="24"/>
      <c r="BR1897" s="24"/>
      <c r="BS1897" s="24"/>
      <c r="BT1897" s="24"/>
      <c r="BU1897" s="24"/>
      <c r="BV1897" s="24"/>
      <c r="BW1897" s="24"/>
      <c r="BX1897" s="24"/>
      <c r="BY1897" s="24"/>
      <c r="BZ1897" s="24"/>
      <c r="CA1897" s="24"/>
      <c r="CB1897" s="24"/>
      <c r="CC1897" s="24"/>
      <c r="CD1897" s="24"/>
      <c r="CE1897" s="24"/>
      <c r="CF1897" s="24"/>
    </row>
    <row r="1898" spans="47:84" x14ac:dyDescent="0.15">
      <c r="AU1898" s="24"/>
      <c r="AV1898" s="24"/>
      <c r="AW1898" s="24"/>
      <c r="AX1898" s="24"/>
      <c r="AY1898" s="24"/>
      <c r="AZ1898" s="24"/>
      <c r="BA1898" s="24"/>
      <c r="BB1898" s="24"/>
      <c r="BC1898" s="24"/>
      <c r="BD1898" s="24"/>
      <c r="BE1898" s="24"/>
      <c r="BF1898" s="24"/>
      <c r="BG1898" s="24"/>
      <c r="BH1898" s="24"/>
      <c r="BI1898" s="24"/>
      <c r="BJ1898" s="24"/>
      <c r="BK1898" s="24"/>
      <c r="BL1898" s="24"/>
      <c r="BM1898" s="24"/>
      <c r="BN1898" s="24"/>
      <c r="BO1898" s="24"/>
      <c r="BP1898" s="24"/>
      <c r="BQ1898" s="24"/>
      <c r="BR1898" s="24"/>
      <c r="BS1898" s="24"/>
      <c r="BT1898" s="24"/>
      <c r="BU1898" s="24"/>
      <c r="BV1898" s="24"/>
      <c r="BW1898" s="24"/>
      <c r="BX1898" s="24"/>
      <c r="BY1898" s="24"/>
      <c r="BZ1898" s="24"/>
      <c r="CA1898" s="24"/>
      <c r="CB1898" s="24"/>
      <c r="CC1898" s="24"/>
      <c r="CD1898" s="24"/>
      <c r="CE1898" s="24"/>
      <c r="CF1898" s="24"/>
    </row>
    <row r="1899" spans="47:84" x14ac:dyDescent="0.15">
      <c r="AU1899" s="24"/>
      <c r="AV1899" s="24"/>
      <c r="AW1899" s="24"/>
      <c r="AX1899" s="24"/>
      <c r="AY1899" s="24"/>
      <c r="AZ1899" s="24"/>
      <c r="BA1899" s="24"/>
      <c r="BB1899" s="24"/>
      <c r="BC1899" s="24"/>
      <c r="BD1899" s="24"/>
      <c r="BE1899" s="24"/>
      <c r="BF1899" s="24"/>
      <c r="BG1899" s="24"/>
      <c r="BH1899" s="24"/>
      <c r="BI1899" s="24"/>
      <c r="BJ1899" s="24"/>
      <c r="BK1899" s="24"/>
      <c r="BL1899" s="24"/>
      <c r="BM1899" s="24"/>
      <c r="BN1899" s="24"/>
      <c r="BO1899" s="24"/>
      <c r="BP1899" s="24"/>
      <c r="BQ1899" s="24"/>
      <c r="BR1899" s="24"/>
      <c r="BS1899" s="24"/>
      <c r="BT1899" s="24"/>
      <c r="BU1899" s="24"/>
      <c r="BV1899" s="24"/>
      <c r="BW1899" s="24"/>
      <c r="BX1899" s="24"/>
      <c r="BY1899" s="24"/>
      <c r="BZ1899" s="24"/>
      <c r="CA1899" s="24"/>
      <c r="CB1899" s="24"/>
      <c r="CC1899" s="24"/>
      <c r="CD1899" s="24"/>
      <c r="CE1899" s="24"/>
      <c r="CF1899" s="24"/>
    </row>
    <row r="1900" spans="47:84" x14ac:dyDescent="0.15">
      <c r="AU1900" s="24"/>
      <c r="AV1900" s="24"/>
      <c r="AW1900" s="24"/>
      <c r="AX1900" s="24"/>
      <c r="AY1900" s="24"/>
      <c r="AZ1900" s="24"/>
      <c r="BA1900" s="24"/>
      <c r="BB1900" s="24"/>
      <c r="BC1900" s="24"/>
      <c r="BD1900" s="24"/>
      <c r="BE1900" s="24"/>
      <c r="BF1900" s="24"/>
      <c r="BG1900" s="24"/>
      <c r="BH1900" s="24"/>
      <c r="BI1900" s="24"/>
      <c r="BJ1900" s="24"/>
      <c r="BK1900" s="24"/>
      <c r="BL1900" s="24"/>
      <c r="BM1900" s="24"/>
      <c r="BN1900" s="24"/>
      <c r="BO1900" s="24"/>
      <c r="BP1900" s="24"/>
      <c r="BQ1900" s="24"/>
      <c r="BR1900" s="24"/>
      <c r="BS1900" s="24"/>
      <c r="BT1900" s="24"/>
      <c r="BU1900" s="24"/>
      <c r="BV1900" s="24"/>
      <c r="BW1900" s="24"/>
      <c r="BX1900" s="24"/>
      <c r="BY1900" s="24"/>
      <c r="BZ1900" s="24"/>
      <c r="CA1900" s="24"/>
      <c r="CB1900" s="24"/>
      <c r="CC1900" s="24"/>
      <c r="CD1900" s="24"/>
      <c r="CE1900" s="24"/>
      <c r="CF1900" s="24"/>
    </row>
    <row r="1901" spans="47:84" x14ac:dyDescent="0.15">
      <c r="AU1901" s="24"/>
      <c r="AV1901" s="24"/>
      <c r="AW1901" s="24"/>
      <c r="AX1901" s="24"/>
      <c r="AY1901" s="24"/>
      <c r="AZ1901" s="24"/>
      <c r="BA1901" s="24"/>
      <c r="BB1901" s="24"/>
      <c r="BC1901" s="24"/>
      <c r="BD1901" s="24"/>
      <c r="BE1901" s="24"/>
      <c r="BF1901" s="24"/>
      <c r="BG1901" s="24"/>
      <c r="BH1901" s="24"/>
      <c r="BI1901" s="24"/>
      <c r="BJ1901" s="24"/>
      <c r="BK1901" s="24"/>
      <c r="BL1901" s="24"/>
      <c r="BM1901" s="24"/>
      <c r="BN1901" s="24"/>
      <c r="BO1901" s="24"/>
      <c r="BP1901" s="24"/>
      <c r="BQ1901" s="24"/>
      <c r="BR1901" s="24"/>
      <c r="BS1901" s="24"/>
      <c r="BT1901" s="24"/>
      <c r="BU1901" s="24"/>
      <c r="BV1901" s="24"/>
      <c r="BW1901" s="24"/>
      <c r="BX1901" s="24"/>
      <c r="BY1901" s="24"/>
      <c r="BZ1901" s="24"/>
      <c r="CA1901" s="24"/>
      <c r="CB1901" s="24"/>
      <c r="CC1901" s="24"/>
      <c r="CD1901" s="24"/>
      <c r="CE1901" s="24"/>
      <c r="CF1901" s="24"/>
    </row>
    <row r="1902" spans="47:84" x14ac:dyDescent="0.15">
      <c r="AU1902" s="24"/>
      <c r="AV1902" s="24"/>
      <c r="AW1902" s="24"/>
      <c r="AX1902" s="24"/>
      <c r="AY1902" s="24"/>
      <c r="AZ1902" s="24"/>
      <c r="BA1902" s="24"/>
      <c r="BB1902" s="24"/>
      <c r="BC1902" s="24"/>
      <c r="BD1902" s="24"/>
      <c r="BE1902" s="24"/>
      <c r="BF1902" s="24"/>
      <c r="BG1902" s="24"/>
      <c r="BH1902" s="24"/>
      <c r="BI1902" s="24"/>
      <c r="BJ1902" s="24"/>
      <c r="BK1902" s="24"/>
      <c r="BL1902" s="24"/>
      <c r="BM1902" s="24"/>
      <c r="BN1902" s="24"/>
      <c r="BO1902" s="24"/>
      <c r="BP1902" s="24"/>
      <c r="BQ1902" s="24"/>
      <c r="BR1902" s="24"/>
      <c r="BS1902" s="24"/>
      <c r="BT1902" s="24"/>
      <c r="BU1902" s="24"/>
      <c r="BV1902" s="24"/>
      <c r="BW1902" s="24"/>
      <c r="BX1902" s="24"/>
      <c r="BY1902" s="24"/>
      <c r="BZ1902" s="24"/>
      <c r="CA1902" s="24"/>
      <c r="CB1902" s="24"/>
      <c r="CC1902" s="24"/>
      <c r="CD1902" s="24"/>
      <c r="CE1902" s="24"/>
      <c r="CF1902" s="24"/>
    </row>
    <row r="1903" spans="47:84" x14ac:dyDescent="0.15">
      <c r="AU1903" s="24"/>
      <c r="AV1903" s="24"/>
      <c r="AW1903" s="24"/>
      <c r="AX1903" s="24"/>
      <c r="AY1903" s="24"/>
      <c r="AZ1903" s="24"/>
      <c r="BA1903" s="24"/>
      <c r="BB1903" s="24"/>
      <c r="BC1903" s="24"/>
      <c r="BD1903" s="24"/>
      <c r="BE1903" s="24"/>
      <c r="BF1903" s="24"/>
      <c r="BG1903" s="24"/>
      <c r="BH1903" s="24"/>
      <c r="BI1903" s="24"/>
      <c r="BJ1903" s="24"/>
      <c r="BK1903" s="24"/>
      <c r="BL1903" s="24"/>
      <c r="BM1903" s="24"/>
      <c r="BN1903" s="24"/>
      <c r="BO1903" s="24"/>
      <c r="BP1903" s="24"/>
      <c r="BQ1903" s="24"/>
      <c r="BR1903" s="24"/>
      <c r="BS1903" s="24"/>
      <c r="BT1903" s="24"/>
      <c r="BU1903" s="24"/>
      <c r="BV1903" s="24"/>
      <c r="BW1903" s="24"/>
      <c r="BX1903" s="24"/>
      <c r="BY1903" s="24"/>
      <c r="BZ1903" s="24"/>
      <c r="CA1903" s="24"/>
      <c r="CB1903" s="24"/>
      <c r="CC1903" s="24"/>
      <c r="CD1903" s="24"/>
      <c r="CE1903" s="24"/>
      <c r="CF1903" s="24"/>
    </row>
    <row r="1904" spans="47:84" x14ac:dyDescent="0.15">
      <c r="AU1904" s="24"/>
      <c r="AV1904" s="24"/>
      <c r="AW1904" s="24"/>
      <c r="AX1904" s="24"/>
      <c r="AY1904" s="24"/>
      <c r="AZ1904" s="24"/>
      <c r="BA1904" s="24"/>
      <c r="BB1904" s="24"/>
      <c r="BC1904" s="24"/>
      <c r="BD1904" s="24"/>
      <c r="BE1904" s="24"/>
      <c r="BF1904" s="24"/>
      <c r="BG1904" s="24"/>
      <c r="BH1904" s="24"/>
      <c r="BI1904" s="24"/>
      <c r="BJ1904" s="24"/>
      <c r="BK1904" s="24"/>
      <c r="BL1904" s="24"/>
      <c r="BM1904" s="24"/>
      <c r="BN1904" s="24"/>
      <c r="BO1904" s="24"/>
      <c r="BP1904" s="24"/>
      <c r="BQ1904" s="24"/>
      <c r="BR1904" s="24"/>
      <c r="BS1904" s="24"/>
      <c r="BT1904" s="24"/>
      <c r="BU1904" s="24"/>
      <c r="BV1904" s="24"/>
      <c r="BW1904" s="24"/>
      <c r="BX1904" s="24"/>
      <c r="BY1904" s="24"/>
      <c r="BZ1904" s="24"/>
      <c r="CA1904" s="24"/>
      <c r="CB1904" s="24"/>
      <c r="CC1904" s="24"/>
      <c r="CD1904" s="24"/>
      <c r="CE1904" s="24"/>
      <c r="CF1904" s="24"/>
    </row>
    <row r="1905" spans="47:84" x14ac:dyDescent="0.15">
      <c r="AU1905" s="24"/>
      <c r="AV1905" s="24"/>
      <c r="AW1905" s="24"/>
      <c r="AX1905" s="24"/>
      <c r="AY1905" s="24"/>
      <c r="AZ1905" s="24"/>
      <c r="BA1905" s="24"/>
      <c r="BB1905" s="24"/>
      <c r="BC1905" s="24"/>
      <c r="BD1905" s="24"/>
      <c r="BE1905" s="24"/>
      <c r="BF1905" s="24"/>
      <c r="BG1905" s="24"/>
      <c r="BH1905" s="24"/>
      <c r="BI1905" s="24"/>
      <c r="BJ1905" s="24"/>
      <c r="BK1905" s="24"/>
      <c r="BL1905" s="24"/>
      <c r="BM1905" s="24"/>
      <c r="BN1905" s="24"/>
      <c r="BO1905" s="24"/>
      <c r="BP1905" s="24"/>
      <c r="BQ1905" s="24"/>
      <c r="BR1905" s="24"/>
      <c r="BS1905" s="24"/>
      <c r="BT1905" s="24"/>
      <c r="BU1905" s="24"/>
      <c r="BV1905" s="24"/>
      <c r="BW1905" s="24"/>
      <c r="BX1905" s="24"/>
      <c r="BY1905" s="24"/>
      <c r="BZ1905" s="24"/>
      <c r="CA1905" s="24"/>
      <c r="CB1905" s="24"/>
      <c r="CC1905" s="24"/>
      <c r="CD1905" s="24"/>
      <c r="CE1905" s="24"/>
      <c r="CF1905" s="24"/>
    </row>
    <row r="1906" spans="47:84" x14ac:dyDescent="0.15">
      <c r="AU1906" s="24"/>
      <c r="AV1906" s="24"/>
      <c r="AW1906" s="24"/>
      <c r="AX1906" s="24"/>
      <c r="AY1906" s="24"/>
      <c r="AZ1906" s="24"/>
      <c r="BA1906" s="24"/>
      <c r="BB1906" s="24"/>
      <c r="BC1906" s="24"/>
      <c r="BD1906" s="24"/>
      <c r="BE1906" s="24"/>
      <c r="BF1906" s="24"/>
      <c r="BG1906" s="24"/>
      <c r="BH1906" s="24"/>
      <c r="BI1906" s="24"/>
      <c r="BJ1906" s="24"/>
      <c r="BK1906" s="24"/>
      <c r="BL1906" s="24"/>
      <c r="BM1906" s="24"/>
      <c r="BN1906" s="24"/>
      <c r="BO1906" s="24"/>
      <c r="BP1906" s="24"/>
      <c r="BQ1906" s="24"/>
      <c r="BR1906" s="24"/>
      <c r="BS1906" s="24"/>
      <c r="BT1906" s="24"/>
      <c r="BU1906" s="24"/>
      <c r="BV1906" s="24"/>
      <c r="BW1906" s="24"/>
      <c r="BX1906" s="24"/>
      <c r="BY1906" s="24"/>
      <c r="BZ1906" s="24"/>
      <c r="CA1906" s="24"/>
      <c r="CB1906" s="24"/>
      <c r="CC1906" s="24"/>
      <c r="CD1906" s="24"/>
      <c r="CE1906" s="24"/>
      <c r="CF1906" s="24"/>
    </row>
    <row r="1907" spans="47:84" x14ac:dyDescent="0.15">
      <c r="AU1907" s="24"/>
      <c r="AV1907" s="24"/>
      <c r="AW1907" s="24"/>
      <c r="AX1907" s="24"/>
      <c r="AY1907" s="24"/>
      <c r="AZ1907" s="24"/>
      <c r="BA1907" s="24"/>
      <c r="BB1907" s="24"/>
      <c r="BC1907" s="24"/>
      <c r="BD1907" s="24"/>
      <c r="BE1907" s="24"/>
      <c r="BF1907" s="24"/>
      <c r="BG1907" s="24"/>
      <c r="BH1907" s="24"/>
      <c r="BI1907" s="24"/>
      <c r="BJ1907" s="24"/>
      <c r="BK1907" s="24"/>
      <c r="BL1907" s="24"/>
      <c r="BM1907" s="24"/>
      <c r="BN1907" s="24"/>
      <c r="BO1907" s="24"/>
      <c r="BP1907" s="24"/>
      <c r="BQ1907" s="24"/>
      <c r="BR1907" s="24"/>
      <c r="BS1907" s="24"/>
      <c r="BT1907" s="24"/>
      <c r="BU1907" s="24"/>
      <c r="BV1907" s="24"/>
      <c r="BW1907" s="24"/>
      <c r="BX1907" s="24"/>
      <c r="BY1907" s="24"/>
      <c r="BZ1907" s="24"/>
      <c r="CA1907" s="24"/>
      <c r="CB1907" s="24"/>
      <c r="CC1907" s="24"/>
      <c r="CD1907" s="24"/>
      <c r="CE1907" s="24"/>
      <c r="CF1907" s="24"/>
    </row>
    <row r="1908" spans="47:84" x14ac:dyDescent="0.15">
      <c r="AU1908" s="24"/>
      <c r="AV1908" s="24"/>
      <c r="AW1908" s="24"/>
      <c r="AX1908" s="24"/>
      <c r="AY1908" s="24"/>
      <c r="AZ1908" s="24"/>
      <c r="BA1908" s="24"/>
      <c r="BB1908" s="24"/>
      <c r="BC1908" s="24"/>
      <c r="BD1908" s="24"/>
      <c r="BE1908" s="24"/>
      <c r="BF1908" s="24"/>
      <c r="BG1908" s="24"/>
      <c r="BH1908" s="24"/>
      <c r="BI1908" s="24"/>
      <c r="BJ1908" s="24"/>
      <c r="BK1908" s="24"/>
      <c r="BL1908" s="24"/>
      <c r="BM1908" s="24"/>
      <c r="BN1908" s="24"/>
      <c r="BO1908" s="24"/>
      <c r="BP1908" s="24"/>
      <c r="BQ1908" s="24"/>
      <c r="BR1908" s="24"/>
      <c r="BS1908" s="24"/>
      <c r="BT1908" s="24"/>
      <c r="BU1908" s="24"/>
      <c r="BV1908" s="24"/>
      <c r="BW1908" s="24"/>
      <c r="BX1908" s="24"/>
      <c r="BY1908" s="24"/>
      <c r="BZ1908" s="24"/>
      <c r="CA1908" s="24"/>
      <c r="CB1908" s="24"/>
      <c r="CC1908" s="24"/>
      <c r="CD1908" s="24"/>
      <c r="CE1908" s="24"/>
      <c r="CF1908" s="24"/>
    </row>
    <row r="1909" spans="47:84" x14ac:dyDescent="0.15">
      <c r="AU1909" s="24"/>
      <c r="AV1909" s="24"/>
      <c r="AW1909" s="24"/>
      <c r="AX1909" s="24"/>
      <c r="AY1909" s="24"/>
      <c r="AZ1909" s="24"/>
      <c r="BA1909" s="24"/>
      <c r="BB1909" s="24"/>
      <c r="BC1909" s="24"/>
      <c r="BD1909" s="24"/>
      <c r="BE1909" s="24"/>
      <c r="BF1909" s="24"/>
      <c r="BG1909" s="24"/>
      <c r="BH1909" s="24"/>
      <c r="BI1909" s="24"/>
      <c r="BJ1909" s="24"/>
      <c r="BK1909" s="24"/>
      <c r="BL1909" s="24"/>
      <c r="BM1909" s="24"/>
      <c r="BN1909" s="24"/>
      <c r="BO1909" s="24"/>
      <c r="BP1909" s="24"/>
      <c r="BQ1909" s="24"/>
      <c r="BR1909" s="24"/>
      <c r="BS1909" s="24"/>
      <c r="BT1909" s="24"/>
      <c r="BU1909" s="24"/>
      <c r="BV1909" s="24"/>
      <c r="BW1909" s="24"/>
      <c r="BX1909" s="24"/>
      <c r="BY1909" s="24"/>
      <c r="BZ1909" s="24"/>
      <c r="CA1909" s="24"/>
      <c r="CB1909" s="24"/>
      <c r="CC1909" s="24"/>
      <c r="CD1909" s="24"/>
      <c r="CE1909" s="24"/>
      <c r="CF1909" s="24"/>
    </row>
    <row r="1910" spans="47:84" x14ac:dyDescent="0.15">
      <c r="AU1910" s="24"/>
      <c r="AV1910" s="24"/>
      <c r="AW1910" s="24"/>
      <c r="AX1910" s="24"/>
      <c r="AY1910" s="24"/>
      <c r="AZ1910" s="24"/>
      <c r="BA1910" s="24"/>
      <c r="BB1910" s="24"/>
      <c r="BC1910" s="24"/>
      <c r="BD1910" s="24"/>
      <c r="BE1910" s="24"/>
      <c r="BF1910" s="24"/>
      <c r="BG1910" s="24"/>
      <c r="BH1910" s="24"/>
      <c r="BI1910" s="24"/>
      <c r="BJ1910" s="24"/>
      <c r="BK1910" s="24"/>
      <c r="BL1910" s="24"/>
      <c r="BM1910" s="24"/>
      <c r="BN1910" s="24"/>
      <c r="BO1910" s="24"/>
      <c r="BP1910" s="24"/>
      <c r="BQ1910" s="24"/>
      <c r="BR1910" s="24"/>
      <c r="BS1910" s="24"/>
      <c r="BT1910" s="24"/>
      <c r="BU1910" s="24"/>
      <c r="BV1910" s="24"/>
      <c r="BW1910" s="24"/>
      <c r="BX1910" s="24"/>
      <c r="BY1910" s="24"/>
      <c r="BZ1910" s="24"/>
      <c r="CA1910" s="24"/>
      <c r="CB1910" s="24"/>
      <c r="CC1910" s="24"/>
      <c r="CD1910" s="24"/>
      <c r="CE1910" s="24"/>
      <c r="CF1910" s="24"/>
    </row>
    <row r="1911" spans="47:84" x14ac:dyDescent="0.15">
      <c r="AU1911" s="24"/>
      <c r="AV1911" s="24"/>
      <c r="AW1911" s="24"/>
      <c r="AX1911" s="24"/>
      <c r="AY1911" s="24"/>
      <c r="AZ1911" s="24"/>
      <c r="BA1911" s="24"/>
      <c r="BB1911" s="24"/>
      <c r="BC1911" s="24"/>
      <c r="BD1911" s="24"/>
      <c r="BE1911" s="24"/>
      <c r="BF1911" s="24"/>
      <c r="BG1911" s="24"/>
      <c r="BH1911" s="24"/>
      <c r="BI1911" s="24"/>
      <c r="BJ1911" s="24"/>
      <c r="BK1911" s="24"/>
      <c r="BL1911" s="24"/>
      <c r="BM1911" s="24"/>
      <c r="BN1911" s="24"/>
      <c r="BO1911" s="24"/>
      <c r="BP1911" s="24"/>
      <c r="BQ1911" s="24"/>
      <c r="BR1911" s="24"/>
      <c r="BS1911" s="24"/>
      <c r="BT1911" s="24"/>
      <c r="BU1911" s="24"/>
      <c r="BV1911" s="24"/>
      <c r="BW1911" s="24"/>
      <c r="BX1911" s="24"/>
      <c r="BY1911" s="24"/>
      <c r="BZ1911" s="24"/>
      <c r="CA1911" s="24"/>
      <c r="CB1911" s="24"/>
      <c r="CC1911" s="24"/>
      <c r="CD1911" s="24"/>
      <c r="CE1911" s="24"/>
      <c r="CF1911" s="24"/>
    </row>
    <row r="1912" spans="47:84" x14ac:dyDescent="0.15">
      <c r="AU1912" s="24"/>
      <c r="AV1912" s="24"/>
      <c r="AW1912" s="24"/>
      <c r="AX1912" s="24"/>
      <c r="AY1912" s="24"/>
      <c r="AZ1912" s="24"/>
      <c r="BA1912" s="24"/>
      <c r="BB1912" s="24"/>
      <c r="BC1912" s="24"/>
      <c r="BD1912" s="24"/>
      <c r="BE1912" s="24"/>
      <c r="BF1912" s="24"/>
      <c r="BG1912" s="24"/>
      <c r="BH1912" s="24"/>
      <c r="BI1912" s="24"/>
      <c r="BJ1912" s="24"/>
      <c r="BK1912" s="24"/>
      <c r="BL1912" s="24"/>
      <c r="BM1912" s="24"/>
      <c r="BN1912" s="24"/>
      <c r="BO1912" s="24"/>
      <c r="BP1912" s="24"/>
      <c r="BQ1912" s="24"/>
      <c r="BR1912" s="24"/>
      <c r="BS1912" s="24"/>
      <c r="BT1912" s="24"/>
      <c r="BU1912" s="24"/>
      <c r="BV1912" s="24"/>
      <c r="BW1912" s="24"/>
      <c r="BX1912" s="24"/>
      <c r="BY1912" s="24"/>
      <c r="BZ1912" s="24"/>
      <c r="CA1912" s="24"/>
      <c r="CB1912" s="24"/>
      <c r="CC1912" s="24"/>
      <c r="CD1912" s="24"/>
      <c r="CE1912" s="24"/>
      <c r="CF1912" s="24"/>
    </row>
    <row r="1913" spans="47:84" x14ac:dyDescent="0.15">
      <c r="AU1913" s="24"/>
      <c r="AV1913" s="24"/>
      <c r="AW1913" s="24"/>
      <c r="AX1913" s="24"/>
      <c r="AY1913" s="24"/>
      <c r="AZ1913" s="24"/>
      <c r="BA1913" s="24"/>
      <c r="BB1913" s="24"/>
      <c r="BC1913" s="24"/>
      <c r="BD1913" s="24"/>
      <c r="BE1913" s="24"/>
      <c r="BF1913" s="24"/>
      <c r="BG1913" s="24"/>
      <c r="BH1913" s="24"/>
      <c r="BI1913" s="24"/>
      <c r="BJ1913" s="24"/>
      <c r="BK1913" s="24"/>
      <c r="BL1913" s="24"/>
      <c r="BM1913" s="24"/>
      <c r="BN1913" s="24"/>
      <c r="BO1913" s="24"/>
      <c r="BP1913" s="24"/>
      <c r="BQ1913" s="24"/>
      <c r="BR1913" s="24"/>
      <c r="BS1913" s="24"/>
      <c r="BT1913" s="24"/>
      <c r="BU1913" s="24"/>
      <c r="BV1913" s="24"/>
      <c r="BW1913" s="24"/>
      <c r="BX1913" s="24"/>
      <c r="BY1913" s="24"/>
      <c r="BZ1913" s="24"/>
      <c r="CA1913" s="24"/>
      <c r="CB1913" s="24"/>
      <c r="CC1913" s="24"/>
      <c r="CD1913" s="24"/>
      <c r="CE1913" s="24"/>
      <c r="CF1913" s="24"/>
    </row>
    <row r="1914" spans="47:84" x14ac:dyDescent="0.15">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c r="CF1914" s="24"/>
    </row>
    <row r="1915" spans="47:84" x14ac:dyDescent="0.15">
      <c r="AU1915" s="24"/>
      <c r="AV1915" s="24"/>
      <c r="AW1915" s="24"/>
      <c r="AX1915" s="24"/>
      <c r="AY1915" s="24"/>
      <c r="AZ1915" s="24"/>
      <c r="BA1915" s="24"/>
      <c r="BB1915" s="24"/>
      <c r="BC1915" s="24"/>
      <c r="BD1915" s="24"/>
      <c r="BE1915" s="24"/>
      <c r="BF1915" s="24"/>
      <c r="BG1915" s="24"/>
      <c r="BH1915" s="24"/>
      <c r="BI1915" s="24"/>
      <c r="BJ1915" s="24"/>
      <c r="BK1915" s="24"/>
      <c r="BL1915" s="24"/>
      <c r="BM1915" s="24"/>
      <c r="BN1915" s="24"/>
      <c r="BO1915" s="24"/>
      <c r="BP1915" s="24"/>
      <c r="BQ1915" s="24"/>
      <c r="BR1915" s="24"/>
      <c r="BS1915" s="24"/>
      <c r="BT1915" s="24"/>
      <c r="BU1915" s="24"/>
      <c r="BV1915" s="24"/>
      <c r="BW1915" s="24"/>
      <c r="BX1915" s="24"/>
      <c r="BY1915" s="24"/>
      <c r="BZ1915" s="24"/>
      <c r="CA1915" s="24"/>
      <c r="CB1915" s="24"/>
      <c r="CC1915" s="24"/>
      <c r="CD1915" s="24"/>
      <c r="CE1915" s="24"/>
      <c r="CF1915" s="24"/>
    </row>
    <row r="1916" spans="47:84" x14ac:dyDescent="0.15">
      <c r="AU1916" s="24"/>
      <c r="AV1916" s="24"/>
      <c r="AW1916" s="24"/>
      <c r="AX1916" s="24"/>
      <c r="AY1916" s="24"/>
      <c r="AZ1916" s="24"/>
      <c r="BA1916" s="24"/>
      <c r="BB1916" s="24"/>
      <c r="BC1916" s="24"/>
      <c r="BD1916" s="24"/>
      <c r="BE1916" s="24"/>
      <c r="BF1916" s="24"/>
      <c r="BG1916" s="24"/>
      <c r="BH1916" s="24"/>
      <c r="BI1916" s="24"/>
      <c r="BJ1916" s="24"/>
      <c r="BK1916" s="24"/>
      <c r="BL1916" s="24"/>
      <c r="BM1916" s="24"/>
      <c r="BN1916" s="24"/>
      <c r="BO1916" s="24"/>
      <c r="BP1916" s="24"/>
      <c r="BQ1916" s="24"/>
      <c r="BR1916" s="24"/>
      <c r="BS1916" s="24"/>
      <c r="BT1916" s="24"/>
      <c r="BU1916" s="24"/>
      <c r="BV1916" s="24"/>
      <c r="BW1916" s="24"/>
      <c r="BX1916" s="24"/>
      <c r="BY1916" s="24"/>
      <c r="BZ1916" s="24"/>
      <c r="CA1916" s="24"/>
      <c r="CB1916" s="24"/>
      <c r="CC1916" s="24"/>
      <c r="CD1916" s="24"/>
      <c r="CE1916" s="24"/>
      <c r="CF1916" s="24"/>
    </row>
    <row r="1917" spans="47:84" x14ac:dyDescent="0.15">
      <c r="AU1917" s="24"/>
      <c r="AV1917" s="24"/>
      <c r="AW1917" s="24"/>
      <c r="AX1917" s="24"/>
      <c r="AY1917" s="24"/>
      <c r="AZ1917" s="24"/>
      <c r="BA1917" s="24"/>
      <c r="BB1917" s="24"/>
      <c r="BC1917" s="24"/>
      <c r="BD1917" s="24"/>
      <c r="BE1917" s="24"/>
      <c r="BF1917" s="24"/>
      <c r="BG1917" s="24"/>
      <c r="BH1917" s="24"/>
      <c r="BI1917" s="24"/>
      <c r="BJ1917" s="24"/>
      <c r="BK1917" s="24"/>
      <c r="BL1917" s="24"/>
      <c r="BM1917" s="24"/>
      <c r="BN1917" s="24"/>
      <c r="BO1917" s="24"/>
      <c r="BP1917" s="24"/>
      <c r="BQ1917" s="24"/>
      <c r="BR1917" s="24"/>
      <c r="BS1917" s="24"/>
      <c r="BT1917" s="24"/>
      <c r="BU1917" s="24"/>
      <c r="BV1917" s="24"/>
      <c r="BW1917" s="24"/>
      <c r="BX1917" s="24"/>
      <c r="BY1917" s="24"/>
      <c r="BZ1917" s="24"/>
      <c r="CA1917" s="24"/>
      <c r="CB1917" s="24"/>
      <c r="CC1917" s="24"/>
      <c r="CD1917" s="24"/>
      <c r="CE1917" s="24"/>
      <c r="CF1917" s="24"/>
    </row>
    <row r="1918" spans="47:84" x14ac:dyDescent="0.15">
      <c r="AU1918" s="24"/>
      <c r="AV1918" s="24"/>
      <c r="AW1918" s="24"/>
      <c r="AX1918" s="24"/>
      <c r="AY1918" s="24"/>
      <c r="AZ1918" s="24"/>
      <c r="BA1918" s="24"/>
      <c r="BB1918" s="24"/>
      <c r="BC1918" s="24"/>
      <c r="BD1918" s="24"/>
      <c r="BE1918" s="24"/>
      <c r="BF1918" s="24"/>
      <c r="BG1918" s="24"/>
      <c r="BH1918" s="24"/>
      <c r="BI1918" s="24"/>
      <c r="BJ1918" s="24"/>
      <c r="BK1918" s="24"/>
      <c r="BL1918" s="24"/>
      <c r="BM1918" s="24"/>
      <c r="BN1918" s="24"/>
      <c r="BO1918" s="24"/>
      <c r="BP1918" s="24"/>
      <c r="BQ1918" s="24"/>
      <c r="BR1918" s="24"/>
      <c r="BS1918" s="24"/>
      <c r="BT1918" s="24"/>
      <c r="BU1918" s="24"/>
      <c r="BV1918" s="24"/>
      <c r="BW1918" s="24"/>
      <c r="BX1918" s="24"/>
      <c r="BY1918" s="24"/>
      <c r="BZ1918" s="24"/>
      <c r="CA1918" s="24"/>
      <c r="CB1918" s="24"/>
      <c r="CC1918" s="24"/>
      <c r="CD1918" s="24"/>
      <c r="CE1918" s="24"/>
      <c r="CF1918" s="24"/>
    </row>
    <row r="1919" spans="47:84" x14ac:dyDescent="0.15">
      <c r="AU1919" s="24"/>
      <c r="AV1919" s="24"/>
      <c r="AW1919" s="24"/>
      <c r="AX1919" s="24"/>
      <c r="AY1919" s="24"/>
      <c r="AZ1919" s="24"/>
      <c r="BA1919" s="24"/>
      <c r="BB1919" s="24"/>
      <c r="BC1919" s="24"/>
      <c r="BD1919" s="24"/>
      <c r="BE1919" s="24"/>
      <c r="BF1919" s="24"/>
      <c r="BG1919" s="24"/>
      <c r="BH1919" s="24"/>
      <c r="BI1919" s="24"/>
      <c r="BJ1919" s="24"/>
      <c r="BK1919" s="24"/>
      <c r="BL1919" s="24"/>
      <c r="BM1919" s="24"/>
      <c r="BN1919" s="24"/>
      <c r="BO1919" s="24"/>
      <c r="BP1919" s="24"/>
      <c r="BQ1919" s="24"/>
      <c r="BR1919" s="24"/>
      <c r="BS1919" s="24"/>
      <c r="BT1919" s="24"/>
      <c r="BU1919" s="24"/>
      <c r="BV1919" s="24"/>
      <c r="BW1919" s="24"/>
      <c r="BX1919" s="24"/>
      <c r="BY1919" s="24"/>
      <c r="BZ1919" s="24"/>
      <c r="CA1919" s="24"/>
      <c r="CB1919" s="24"/>
      <c r="CC1919" s="24"/>
      <c r="CD1919" s="24"/>
      <c r="CE1919" s="24"/>
      <c r="CF1919" s="24"/>
    </row>
    <row r="1920" spans="47:84" x14ac:dyDescent="0.15">
      <c r="AU1920" s="24"/>
      <c r="AV1920" s="24"/>
      <c r="AW1920" s="24"/>
      <c r="AX1920" s="24"/>
      <c r="AY1920" s="24"/>
      <c r="AZ1920" s="24"/>
      <c r="BA1920" s="24"/>
      <c r="BB1920" s="24"/>
      <c r="BC1920" s="24"/>
      <c r="BD1920" s="24"/>
      <c r="BE1920" s="24"/>
      <c r="BF1920" s="24"/>
      <c r="BG1920" s="24"/>
      <c r="BH1920" s="24"/>
      <c r="BI1920" s="24"/>
      <c r="BJ1920" s="24"/>
      <c r="BK1920" s="24"/>
      <c r="BL1920" s="24"/>
      <c r="BM1920" s="24"/>
      <c r="BN1920" s="24"/>
      <c r="BO1920" s="24"/>
      <c r="BP1920" s="24"/>
      <c r="BQ1920" s="24"/>
      <c r="BR1920" s="24"/>
      <c r="BS1920" s="24"/>
      <c r="BT1920" s="24"/>
      <c r="BU1920" s="24"/>
      <c r="BV1920" s="24"/>
      <c r="BW1920" s="24"/>
      <c r="BX1920" s="24"/>
      <c r="BY1920" s="24"/>
      <c r="BZ1920" s="24"/>
      <c r="CA1920" s="24"/>
      <c r="CB1920" s="24"/>
      <c r="CC1920" s="24"/>
      <c r="CD1920" s="24"/>
      <c r="CE1920" s="24"/>
      <c r="CF1920" s="24"/>
    </row>
    <row r="1921" spans="47:84" x14ac:dyDescent="0.15">
      <c r="AU1921" s="24"/>
      <c r="AV1921" s="24"/>
      <c r="AW1921" s="24"/>
      <c r="AX1921" s="24"/>
      <c r="AY1921" s="24"/>
      <c r="AZ1921" s="24"/>
      <c r="BA1921" s="24"/>
      <c r="BB1921" s="24"/>
      <c r="BC1921" s="24"/>
      <c r="BD1921" s="24"/>
      <c r="BE1921" s="24"/>
      <c r="BF1921" s="24"/>
      <c r="BG1921" s="24"/>
      <c r="BH1921" s="24"/>
      <c r="BI1921" s="24"/>
      <c r="BJ1921" s="24"/>
      <c r="BK1921" s="24"/>
      <c r="BL1921" s="24"/>
      <c r="BM1921" s="24"/>
      <c r="BN1921" s="24"/>
      <c r="BO1921" s="24"/>
      <c r="BP1921" s="24"/>
      <c r="BQ1921" s="24"/>
      <c r="BR1921" s="24"/>
      <c r="BS1921" s="24"/>
      <c r="BT1921" s="24"/>
      <c r="BU1921" s="24"/>
      <c r="BV1921" s="24"/>
      <c r="BW1921" s="24"/>
      <c r="BX1921" s="24"/>
      <c r="BY1921" s="24"/>
      <c r="BZ1921" s="24"/>
      <c r="CA1921" s="24"/>
      <c r="CB1921" s="24"/>
      <c r="CC1921" s="24"/>
      <c r="CD1921" s="24"/>
      <c r="CE1921" s="24"/>
      <c r="CF1921" s="24"/>
    </row>
    <row r="1922" spans="47:84" x14ac:dyDescent="0.15">
      <c r="AU1922" s="24"/>
      <c r="AV1922" s="24"/>
      <c r="AW1922" s="24"/>
      <c r="AX1922" s="24"/>
      <c r="AY1922" s="24"/>
      <c r="AZ1922" s="24"/>
      <c r="BA1922" s="24"/>
      <c r="BB1922" s="24"/>
      <c r="BC1922" s="24"/>
      <c r="BD1922" s="24"/>
      <c r="BE1922" s="24"/>
      <c r="BF1922" s="24"/>
      <c r="BG1922" s="24"/>
      <c r="BH1922" s="24"/>
      <c r="BI1922" s="24"/>
      <c r="BJ1922" s="24"/>
      <c r="BK1922" s="24"/>
      <c r="BL1922" s="24"/>
      <c r="BM1922" s="24"/>
      <c r="BN1922" s="24"/>
      <c r="BO1922" s="24"/>
      <c r="BP1922" s="24"/>
      <c r="BQ1922" s="24"/>
      <c r="BR1922" s="24"/>
      <c r="BS1922" s="24"/>
      <c r="BT1922" s="24"/>
      <c r="BU1922" s="24"/>
      <c r="BV1922" s="24"/>
      <c r="BW1922" s="24"/>
      <c r="BX1922" s="24"/>
      <c r="BY1922" s="24"/>
      <c r="BZ1922" s="24"/>
      <c r="CA1922" s="24"/>
      <c r="CB1922" s="24"/>
      <c r="CC1922" s="24"/>
      <c r="CD1922" s="24"/>
      <c r="CE1922" s="24"/>
      <c r="CF1922" s="24"/>
    </row>
    <row r="1923" spans="47:84" x14ac:dyDescent="0.15">
      <c r="AU1923" s="24"/>
      <c r="AV1923" s="24"/>
      <c r="AW1923" s="24"/>
      <c r="AX1923" s="24"/>
      <c r="AY1923" s="24"/>
      <c r="AZ1923" s="24"/>
      <c r="BA1923" s="24"/>
      <c r="BB1923" s="24"/>
      <c r="BC1923" s="24"/>
      <c r="BD1923" s="24"/>
      <c r="BE1923" s="24"/>
      <c r="BF1923" s="24"/>
      <c r="BG1923" s="24"/>
      <c r="BH1923" s="24"/>
      <c r="BI1923" s="24"/>
      <c r="BJ1923" s="24"/>
      <c r="BK1923" s="24"/>
      <c r="BL1923" s="24"/>
      <c r="BM1923" s="24"/>
      <c r="BN1923" s="24"/>
      <c r="BO1923" s="24"/>
      <c r="BP1923" s="24"/>
      <c r="BQ1923" s="24"/>
      <c r="BR1923" s="24"/>
      <c r="BS1923" s="24"/>
      <c r="BT1923" s="24"/>
      <c r="BU1923" s="24"/>
      <c r="BV1923" s="24"/>
      <c r="BW1923" s="24"/>
      <c r="BX1923" s="24"/>
      <c r="BY1923" s="24"/>
      <c r="BZ1923" s="24"/>
      <c r="CA1923" s="24"/>
      <c r="CB1923" s="24"/>
      <c r="CC1923" s="24"/>
      <c r="CD1923" s="24"/>
      <c r="CE1923" s="24"/>
      <c r="CF1923" s="24"/>
    </row>
    <row r="1924" spans="47:84" x14ac:dyDescent="0.15">
      <c r="AU1924" s="24"/>
      <c r="AV1924" s="24"/>
      <c r="AW1924" s="24"/>
      <c r="AX1924" s="24"/>
      <c r="AY1924" s="24"/>
      <c r="AZ1924" s="24"/>
      <c r="BA1924" s="24"/>
      <c r="BB1924" s="24"/>
      <c r="BC1924" s="24"/>
      <c r="BD1924" s="24"/>
      <c r="BE1924" s="24"/>
      <c r="BF1924" s="24"/>
      <c r="BG1924" s="24"/>
      <c r="BH1924" s="24"/>
      <c r="BI1924" s="24"/>
      <c r="BJ1924" s="24"/>
      <c r="BK1924" s="24"/>
      <c r="BL1924" s="24"/>
      <c r="BM1924" s="24"/>
      <c r="BN1924" s="24"/>
      <c r="BO1924" s="24"/>
      <c r="BP1924" s="24"/>
      <c r="BQ1924" s="24"/>
      <c r="BR1924" s="24"/>
      <c r="BS1924" s="24"/>
      <c r="BT1924" s="24"/>
      <c r="BU1924" s="24"/>
      <c r="BV1924" s="24"/>
      <c r="BW1924" s="24"/>
      <c r="BX1924" s="24"/>
      <c r="BY1924" s="24"/>
      <c r="BZ1924" s="24"/>
      <c r="CA1924" s="24"/>
      <c r="CB1924" s="24"/>
      <c r="CC1924" s="24"/>
      <c r="CD1924" s="24"/>
      <c r="CE1924" s="24"/>
      <c r="CF1924" s="24"/>
    </row>
    <row r="1925" spans="47:84" x14ac:dyDescent="0.15">
      <c r="AU1925" s="24"/>
      <c r="AV1925" s="24"/>
      <c r="AW1925" s="24"/>
      <c r="AX1925" s="24"/>
      <c r="AY1925" s="24"/>
      <c r="AZ1925" s="24"/>
      <c r="BA1925" s="24"/>
      <c r="BB1925" s="24"/>
      <c r="BC1925" s="24"/>
      <c r="BD1925" s="24"/>
      <c r="BE1925" s="24"/>
      <c r="BF1925" s="24"/>
      <c r="BG1925" s="24"/>
      <c r="BH1925" s="24"/>
      <c r="BI1925" s="24"/>
      <c r="BJ1925" s="24"/>
      <c r="BK1925" s="24"/>
      <c r="BL1925" s="24"/>
      <c r="BM1925" s="24"/>
      <c r="BN1925" s="24"/>
      <c r="BO1925" s="24"/>
      <c r="BP1925" s="24"/>
      <c r="BQ1925" s="24"/>
      <c r="BR1925" s="24"/>
      <c r="BS1925" s="24"/>
      <c r="BT1925" s="24"/>
      <c r="BU1925" s="24"/>
      <c r="BV1925" s="24"/>
      <c r="BW1925" s="24"/>
      <c r="BX1925" s="24"/>
      <c r="BY1925" s="24"/>
      <c r="BZ1925" s="24"/>
      <c r="CA1925" s="24"/>
      <c r="CB1925" s="24"/>
      <c r="CC1925" s="24"/>
      <c r="CD1925" s="24"/>
      <c r="CE1925" s="24"/>
      <c r="CF1925" s="24"/>
    </row>
    <row r="1926" spans="47:84" x14ac:dyDescent="0.15">
      <c r="AU1926" s="24"/>
      <c r="AV1926" s="24"/>
      <c r="AW1926" s="24"/>
      <c r="AX1926" s="24"/>
      <c r="AY1926" s="24"/>
      <c r="AZ1926" s="24"/>
      <c r="BA1926" s="24"/>
      <c r="BB1926" s="24"/>
      <c r="BC1926" s="24"/>
      <c r="BD1926" s="24"/>
      <c r="BE1926" s="24"/>
      <c r="BF1926" s="24"/>
      <c r="BG1926" s="24"/>
      <c r="BH1926" s="24"/>
      <c r="BI1926" s="24"/>
      <c r="BJ1926" s="24"/>
      <c r="BK1926" s="24"/>
      <c r="BL1926" s="24"/>
      <c r="BM1926" s="24"/>
      <c r="BN1926" s="24"/>
      <c r="BO1926" s="24"/>
      <c r="BP1926" s="24"/>
      <c r="BQ1926" s="24"/>
      <c r="BR1926" s="24"/>
      <c r="BS1926" s="24"/>
      <c r="BT1926" s="24"/>
      <c r="BU1926" s="24"/>
      <c r="BV1926" s="24"/>
      <c r="BW1926" s="24"/>
      <c r="BX1926" s="24"/>
      <c r="BY1926" s="24"/>
      <c r="BZ1926" s="24"/>
      <c r="CA1926" s="24"/>
      <c r="CB1926" s="24"/>
      <c r="CC1926" s="24"/>
      <c r="CD1926" s="24"/>
      <c r="CE1926" s="24"/>
      <c r="CF1926" s="24"/>
    </row>
    <row r="1927" spans="47:84" x14ac:dyDescent="0.15">
      <c r="AU1927" s="24"/>
      <c r="AV1927" s="24"/>
      <c r="AW1927" s="24"/>
      <c r="AX1927" s="24"/>
      <c r="AY1927" s="24"/>
      <c r="AZ1927" s="24"/>
      <c r="BA1927" s="24"/>
      <c r="BB1927" s="24"/>
      <c r="BC1927" s="24"/>
      <c r="BD1927" s="24"/>
      <c r="BE1927" s="24"/>
      <c r="BF1927" s="24"/>
      <c r="BG1927" s="24"/>
      <c r="BH1927" s="24"/>
      <c r="BI1927" s="24"/>
      <c r="BJ1927" s="24"/>
      <c r="BK1927" s="24"/>
      <c r="BL1927" s="24"/>
      <c r="BM1927" s="24"/>
      <c r="BN1927" s="24"/>
      <c r="BO1927" s="24"/>
      <c r="BP1927" s="24"/>
      <c r="BQ1927" s="24"/>
      <c r="BR1927" s="24"/>
      <c r="BS1927" s="24"/>
      <c r="BT1927" s="24"/>
      <c r="BU1927" s="24"/>
      <c r="BV1927" s="24"/>
      <c r="BW1927" s="24"/>
      <c r="BX1927" s="24"/>
      <c r="BY1927" s="24"/>
      <c r="BZ1927" s="24"/>
      <c r="CA1927" s="24"/>
      <c r="CB1927" s="24"/>
      <c r="CC1927" s="24"/>
      <c r="CD1927" s="24"/>
      <c r="CE1927" s="24"/>
      <c r="CF1927" s="24"/>
    </row>
    <row r="1928" spans="47:84" x14ac:dyDescent="0.15">
      <c r="AU1928" s="24"/>
      <c r="AV1928" s="24"/>
      <c r="AW1928" s="24"/>
      <c r="AX1928" s="24"/>
      <c r="AY1928" s="24"/>
      <c r="AZ1928" s="24"/>
      <c r="BA1928" s="24"/>
      <c r="BB1928" s="24"/>
      <c r="BC1928" s="24"/>
      <c r="BD1928" s="24"/>
      <c r="BE1928" s="24"/>
      <c r="BF1928" s="24"/>
      <c r="BG1928" s="24"/>
      <c r="BH1928" s="24"/>
      <c r="BI1928" s="24"/>
      <c r="BJ1928" s="24"/>
      <c r="BK1928" s="24"/>
      <c r="BL1928" s="24"/>
      <c r="BM1928" s="24"/>
      <c r="BN1928" s="24"/>
      <c r="BO1928" s="24"/>
      <c r="BP1928" s="24"/>
      <c r="BQ1928" s="24"/>
      <c r="BR1928" s="24"/>
      <c r="BS1928" s="24"/>
      <c r="BT1928" s="24"/>
      <c r="BU1928" s="24"/>
      <c r="BV1928" s="24"/>
      <c r="BW1928" s="24"/>
      <c r="BX1928" s="24"/>
      <c r="BY1928" s="24"/>
      <c r="BZ1928" s="24"/>
      <c r="CA1928" s="24"/>
      <c r="CB1928" s="24"/>
      <c r="CC1928" s="24"/>
      <c r="CD1928" s="24"/>
      <c r="CE1928" s="24"/>
      <c r="CF1928" s="24"/>
    </row>
    <row r="1929" spans="47:84" x14ac:dyDescent="0.15">
      <c r="AU1929" s="24"/>
      <c r="AV1929" s="24"/>
      <c r="AW1929" s="24"/>
      <c r="AX1929" s="24"/>
      <c r="AY1929" s="24"/>
      <c r="AZ1929" s="24"/>
      <c r="BA1929" s="24"/>
      <c r="BB1929" s="24"/>
      <c r="BC1929" s="24"/>
      <c r="BD1929" s="24"/>
      <c r="BE1929" s="24"/>
      <c r="BF1929" s="24"/>
      <c r="BG1929" s="24"/>
      <c r="BH1929" s="24"/>
      <c r="BI1929" s="24"/>
      <c r="BJ1929" s="24"/>
      <c r="BK1929" s="24"/>
      <c r="BL1929" s="24"/>
      <c r="BM1929" s="24"/>
      <c r="BN1929" s="24"/>
      <c r="BO1929" s="24"/>
      <c r="BP1929" s="24"/>
      <c r="BQ1929" s="24"/>
      <c r="BR1929" s="24"/>
      <c r="BS1929" s="24"/>
      <c r="BT1929" s="24"/>
      <c r="BU1929" s="24"/>
      <c r="BV1929" s="24"/>
      <c r="BW1929" s="24"/>
      <c r="BX1929" s="24"/>
      <c r="BY1929" s="24"/>
      <c r="BZ1929" s="24"/>
      <c r="CA1929" s="24"/>
      <c r="CB1929" s="24"/>
      <c r="CC1929" s="24"/>
      <c r="CD1929" s="24"/>
      <c r="CE1929" s="24"/>
      <c r="CF1929" s="24"/>
    </row>
    <row r="1930" spans="47:84" x14ac:dyDescent="0.15">
      <c r="AU1930" s="24"/>
      <c r="AV1930" s="24"/>
      <c r="AW1930" s="24"/>
      <c r="AX1930" s="24"/>
      <c r="AY1930" s="24"/>
      <c r="AZ1930" s="24"/>
      <c r="BA1930" s="24"/>
      <c r="BB1930" s="24"/>
      <c r="BC1930" s="24"/>
      <c r="BD1930" s="24"/>
      <c r="BE1930" s="24"/>
      <c r="BF1930" s="24"/>
      <c r="BG1930" s="24"/>
      <c r="BH1930" s="24"/>
      <c r="BI1930" s="24"/>
      <c r="BJ1930" s="24"/>
      <c r="BK1930" s="24"/>
      <c r="BL1930" s="24"/>
      <c r="BM1930" s="24"/>
      <c r="BN1930" s="24"/>
      <c r="BO1930" s="24"/>
      <c r="BP1930" s="24"/>
      <c r="BQ1930" s="24"/>
      <c r="BR1930" s="24"/>
      <c r="BS1930" s="24"/>
      <c r="BT1930" s="24"/>
      <c r="BU1930" s="24"/>
      <c r="BV1930" s="24"/>
      <c r="BW1930" s="24"/>
      <c r="BX1930" s="24"/>
      <c r="BY1930" s="24"/>
      <c r="BZ1930" s="24"/>
      <c r="CA1930" s="24"/>
      <c r="CB1930" s="24"/>
      <c r="CC1930" s="24"/>
      <c r="CD1930" s="24"/>
      <c r="CE1930" s="24"/>
      <c r="CF1930" s="24"/>
    </row>
    <row r="1931" spans="47:84" x14ac:dyDescent="0.15">
      <c r="AU1931" s="24"/>
      <c r="AV1931" s="24"/>
      <c r="AW1931" s="24"/>
      <c r="AX1931" s="24"/>
      <c r="AY1931" s="24"/>
      <c r="AZ1931" s="24"/>
      <c r="BA1931" s="24"/>
      <c r="BB1931" s="24"/>
      <c r="BC1931" s="24"/>
      <c r="BD1931" s="24"/>
      <c r="BE1931" s="24"/>
      <c r="BF1931" s="24"/>
      <c r="BG1931" s="24"/>
      <c r="BH1931" s="24"/>
      <c r="BI1931" s="24"/>
      <c r="BJ1931" s="24"/>
      <c r="BK1931" s="24"/>
      <c r="BL1931" s="24"/>
      <c r="BM1931" s="24"/>
      <c r="BN1931" s="24"/>
      <c r="BO1931" s="24"/>
      <c r="BP1931" s="24"/>
      <c r="BQ1931" s="24"/>
      <c r="BR1931" s="24"/>
      <c r="BS1931" s="24"/>
      <c r="BT1931" s="24"/>
      <c r="BU1931" s="24"/>
      <c r="BV1931" s="24"/>
      <c r="BW1931" s="24"/>
      <c r="BX1931" s="24"/>
      <c r="BY1931" s="24"/>
      <c r="BZ1931" s="24"/>
      <c r="CA1931" s="24"/>
      <c r="CB1931" s="24"/>
      <c r="CC1931" s="24"/>
      <c r="CD1931" s="24"/>
      <c r="CE1931" s="24"/>
      <c r="CF1931" s="24"/>
    </row>
    <row r="1932" spans="47:84" x14ac:dyDescent="0.15">
      <c r="AU1932" s="24"/>
      <c r="AV1932" s="24"/>
      <c r="AW1932" s="24"/>
      <c r="AX1932" s="24"/>
      <c r="AY1932" s="24"/>
      <c r="AZ1932" s="24"/>
      <c r="BA1932" s="24"/>
      <c r="BB1932" s="24"/>
      <c r="BC1932" s="24"/>
      <c r="BD1932" s="24"/>
      <c r="BE1932" s="24"/>
      <c r="BF1932" s="24"/>
      <c r="BG1932" s="24"/>
      <c r="BH1932" s="24"/>
      <c r="BI1932" s="24"/>
      <c r="BJ1932" s="24"/>
      <c r="BK1932" s="24"/>
      <c r="BL1932" s="24"/>
      <c r="BM1932" s="24"/>
      <c r="BN1932" s="24"/>
      <c r="BO1932" s="24"/>
      <c r="BP1932" s="24"/>
      <c r="BQ1932" s="24"/>
      <c r="BR1932" s="24"/>
      <c r="BS1932" s="24"/>
      <c r="BT1932" s="24"/>
      <c r="BU1932" s="24"/>
      <c r="BV1932" s="24"/>
      <c r="BW1932" s="24"/>
      <c r="BX1932" s="24"/>
      <c r="BY1932" s="24"/>
      <c r="BZ1932" s="24"/>
      <c r="CA1932" s="24"/>
      <c r="CB1932" s="24"/>
      <c r="CC1932" s="24"/>
      <c r="CD1932" s="24"/>
      <c r="CE1932" s="24"/>
      <c r="CF1932" s="24"/>
    </row>
    <row r="1933" spans="47:84" x14ac:dyDescent="0.15">
      <c r="AU1933" s="24"/>
      <c r="AV1933" s="24"/>
      <c r="AW1933" s="24"/>
      <c r="AX1933" s="24"/>
      <c r="AY1933" s="24"/>
      <c r="AZ1933" s="24"/>
      <c r="BA1933" s="24"/>
      <c r="BB1933" s="24"/>
      <c r="BC1933" s="24"/>
      <c r="BD1933" s="24"/>
      <c r="BE1933" s="24"/>
      <c r="BF1933" s="24"/>
      <c r="BG1933" s="24"/>
      <c r="BH1933" s="24"/>
      <c r="BI1933" s="24"/>
      <c r="BJ1933" s="24"/>
      <c r="BK1933" s="24"/>
      <c r="BL1933" s="24"/>
      <c r="BM1933" s="24"/>
      <c r="BN1933" s="24"/>
      <c r="BO1933" s="24"/>
      <c r="BP1933" s="24"/>
      <c r="BQ1933" s="24"/>
      <c r="BR1933" s="24"/>
      <c r="BS1933" s="24"/>
      <c r="BT1933" s="24"/>
      <c r="BU1933" s="24"/>
      <c r="BV1933" s="24"/>
      <c r="BW1933" s="24"/>
      <c r="BX1933" s="24"/>
      <c r="BY1933" s="24"/>
      <c r="BZ1933" s="24"/>
      <c r="CA1933" s="24"/>
      <c r="CB1933" s="24"/>
      <c r="CC1933" s="24"/>
      <c r="CD1933" s="24"/>
      <c r="CE1933" s="24"/>
      <c r="CF1933" s="24"/>
    </row>
    <row r="1934" spans="47:84" x14ac:dyDescent="0.15">
      <c r="AU1934" s="24"/>
      <c r="AV1934" s="24"/>
      <c r="AW1934" s="24"/>
      <c r="AX1934" s="24"/>
      <c r="AY1934" s="24"/>
      <c r="AZ1934" s="24"/>
      <c r="BA1934" s="24"/>
      <c r="BB1934" s="24"/>
      <c r="BC1934" s="24"/>
      <c r="BD1934" s="24"/>
      <c r="BE1934" s="24"/>
      <c r="BF1934" s="24"/>
      <c r="BG1934" s="24"/>
      <c r="BH1934" s="24"/>
      <c r="BI1934" s="24"/>
      <c r="BJ1934" s="24"/>
      <c r="BK1934" s="24"/>
      <c r="BL1934" s="24"/>
      <c r="BM1934" s="24"/>
      <c r="BN1934" s="24"/>
      <c r="BO1934" s="24"/>
      <c r="BP1934" s="24"/>
      <c r="BQ1934" s="24"/>
      <c r="BR1934" s="24"/>
      <c r="BS1934" s="24"/>
      <c r="BT1934" s="24"/>
      <c r="BU1934" s="24"/>
      <c r="BV1934" s="24"/>
      <c r="BW1934" s="24"/>
      <c r="BX1934" s="24"/>
      <c r="BY1934" s="24"/>
      <c r="BZ1934" s="24"/>
      <c r="CA1934" s="24"/>
      <c r="CB1934" s="24"/>
      <c r="CC1934" s="24"/>
      <c r="CD1934" s="24"/>
      <c r="CE1934" s="24"/>
      <c r="CF1934" s="24"/>
    </row>
    <row r="1935" spans="47:84" x14ac:dyDescent="0.15">
      <c r="AU1935" s="24"/>
      <c r="AV1935" s="24"/>
      <c r="AW1935" s="24"/>
      <c r="AX1935" s="24"/>
      <c r="AY1935" s="24"/>
      <c r="AZ1935" s="24"/>
      <c r="BA1935" s="24"/>
      <c r="BB1935" s="24"/>
      <c r="BC1935" s="24"/>
      <c r="BD1935" s="24"/>
      <c r="BE1935" s="24"/>
      <c r="BF1935" s="24"/>
      <c r="BG1935" s="24"/>
      <c r="BH1935" s="24"/>
      <c r="BI1935" s="24"/>
      <c r="BJ1935" s="24"/>
      <c r="BK1935" s="24"/>
      <c r="BL1935" s="24"/>
      <c r="BM1935" s="24"/>
      <c r="BN1935" s="24"/>
      <c r="BO1935" s="24"/>
      <c r="BP1935" s="24"/>
      <c r="BQ1935" s="24"/>
      <c r="BR1935" s="24"/>
      <c r="BS1935" s="24"/>
      <c r="BT1935" s="24"/>
      <c r="BU1935" s="24"/>
      <c r="BV1935" s="24"/>
      <c r="BW1935" s="24"/>
      <c r="BX1935" s="24"/>
      <c r="BY1935" s="24"/>
      <c r="BZ1935" s="24"/>
      <c r="CA1935" s="24"/>
      <c r="CB1935" s="24"/>
      <c r="CC1935" s="24"/>
      <c r="CD1935" s="24"/>
      <c r="CE1935" s="24"/>
      <c r="CF1935" s="24"/>
    </row>
    <row r="1936" spans="47:84" x14ac:dyDescent="0.15">
      <c r="AU1936" s="24"/>
      <c r="AV1936" s="24"/>
      <c r="AW1936" s="24"/>
      <c r="AX1936" s="24"/>
      <c r="AY1936" s="24"/>
      <c r="AZ1936" s="24"/>
      <c r="BA1936" s="24"/>
      <c r="BB1936" s="24"/>
      <c r="BC1936" s="24"/>
      <c r="BD1936" s="24"/>
      <c r="BE1936" s="24"/>
      <c r="BF1936" s="24"/>
      <c r="BG1936" s="24"/>
      <c r="BH1936" s="24"/>
      <c r="BI1936" s="24"/>
      <c r="BJ1936" s="24"/>
      <c r="BK1936" s="24"/>
      <c r="BL1936" s="24"/>
      <c r="BM1936" s="24"/>
      <c r="BN1936" s="24"/>
      <c r="BO1936" s="24"/>
      <c r="BP1936" s="24"/>
      <c r="BQ1936" s="24"/>
      <c r="BR1936" s="24"/>
      <c r="BS1936" s="24"/>
      <c r="BT1936" s="24"/>
      <c r="BU1936" s="24"/>
      <c r="BV1936" s="24"/>
      <c r="BW1936" s="24"/>
      <c r="BX1936" s="24"/>
      <c r="BY1936" s="24"/>
      <c r="BZ1936" s="24"/>
      <c r="CA1936" s="24"/>
      <c r="CB1936" s="24"/>
      <c r="CC1936" s="24"/>
      <c r="CD1936" s="24"/>
      <c r="CE1936" s="24"/>
      <c r="CF1936" s="24"/>
    </row>
    <row r="1937" spans="47:84" x14ac:dyDescent="0.15">
      <c r="AU1937" s="24"/>
      <c r="AV1937" s="24"/>
      <c r="AW1937" s="24"/>
      <c r="AX1937" s="24"/>
      <c r="AY1937" s="24"/>
      <c r="AZ1937" s="24"/>
      <c r="BA1937" s="24"/>
      <c r="BB1937" s="24"/>
      <c r="BC1937" s="24"/>
      <c r="BD1937" s="24"/>
      <c r="BE1937" s="24"/>
      <c r="BF1937" s="24"/>
      <c r="BG1937" s="24"/>
      <c r="BH1937" s="24"/>
      <c r="BI1937" s="24"/>
      <c r="BJ1937" s="24"/>
      <c r="BK1937" s="24"/>
      <c r="BL1937" s="24"/>
      <c r="BM1937" s="24"/>
      <c r="BN1937" s="24"/>
      <c r="BO1937" s="24"/>
      <c r="BP1937" s="24"/>
      <c r="BQ1937" s="24"/>
      <c r="BR1937" s="24"/>
      <c r="BS1937" s="24"/>
      <c r="BT1937" s="24"/>
      <c r="BU1937" s="24"/>
      <c r="BV1937" s="24"/>
      <c r="BW1937" s="24"/>
      <c r="BX1937" s="24"/>
      <c r="BY1937" s="24"/>
      <c r="BZ1937" s="24"/>
      <c r="CA1937" s="24"/>
      <c r="CB1937" s="24"/>
      <c r="CC1937" s="24"/>
      <c r="CD1937" s="24"/>
      <c r="CE1937" s="24"/>
      <c r="CF1937" s="24"/>
    </row>
    <row r="1938" spans="47:84" x14ac:dyDescent="0.15">
      <c r="AU1938" s="24"/>
      <c r="AV1938" s="24"/>
      <c r="AW1938" s="24"/>
      <c r="AX1938" s="24"/>
      <c r="AY1938" s="24"/>
      <c r="AZ1938" s="24"/>
      <c r="BA1938" s="24"/>
      <c r="BB1938" s="24"/>
      <c r="BC1938" s="24"/>
      <c r="BD1938" s="24"/>
      <c r="BE1938" s="24"/>
      <c r="BF1938" s="24"/>
      <c r="BG1938" s="24"/>
      <c r="BH1938" s="24"/>
      <c r="BI1938" s="24"/>
      <c r="BJ1938" s="24"/>
      <c r="BK1938" s="24"/>
      <c r="BL1938" s="24"/>
      <c r="BM1938" s="24"/>
      <c r="BN1938" s="24"/>
      <c r="BO1938" s="24"/>
      <c r="BP1938" s="24"/>
      <c r="BQ1938" s="24"/>
      <c r="BR1938" s="24"/>
      <c r="BS1938" s="24"/>
      <c r="BT1938" s="24"/>
      <c r="BU1938" s="24"/>
      <c r="BV1938" s="24"/>
      <c r="BW1938" s="24"/>
      <c r="BX1938" s="24"/>
      <c r="BY1938" s="24"/>
      <c r="BZ1938" s="24"/>
      <c r="CA1938" s="24"/>
      <c r="CB1938" s="24"/>
      <c r="CC1938" s="24"/>
      <c r="CD1938" s="24"/>
      <c r="CE1938" s="24"/>
      <c r="CF1938" s="24"/>
    </row>
    <row r="1939" spans="47:84" x14ac:dyDescent="0.15">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c r="CF1939" s="24"/>
    </row>
    <row r="1940" spans="47:84" x14ac:dyDescent="0.15">
      <c r="AU1940" s="24"/>
      <c r="AV1940" s="24"/>
      <c r="AW1940" s="24"/>
      <c r="AX1940" s="24"/>
      <c r="AY1940" s="24"/>
      <c r="AZ1940" s="24"/>
      <c r="BA1940" s="24"/>
      <c r="BB1940" s="24"/>
      <c r="BC1940" s="24"/>
      <c r="BD1940" s="24"/>
      <c r="BE1940" s="24"/>
      <c r="BF1940" s="24"/>
      <c r="BG1940" s="24"/>
      <c r="BH1940" s="24"/>
      <c r="BI1940" s="24"/>
      <c r="BJ1940" s="24"/>
      <c r="BK1940" s="24"/>
      <c r="BL1940" s="24"/>
      <c r="BM1940" s="24"/>
      <c r="BN1940" s="24"/>
      <c r="BO1940" s="24"/>
      <c r="BP1940" s="24"/>
      <c r="BQ1940" s="24"/>
      <c r="BR1940" s="24"/>
      <c r="BS1940" s="24"/>
      <c r="BT1940" s="24"/>
      <c r="BU1940" s="24"/>
      <c r="BV1940" s="24"/>
      <c r="BW1940" s="24"/>
      <c r="BX1940" s="24"/>
      <c r="BY1940" s="24"/>
      <c r="BZ1940" s="24"/>
      <c r="CA1940" s="24"/>
      <c r="CB1940" s="24"/>
      <c r="CC1940" s="24"/>
      <c r="CD1940" s="24"/>
      <c r="CE1940" s="24"/>
      <c r="CF1940" s="24"/>
    </row>
    <row r="1941" spans="47:84" x14ac:dyDescent="0.15">
      <c r="AU1941" s="24"/>
      <c r="AV1941" s="24"/>
      <c r="AW1941" s="24"/>
      <c r="AX1941" s="24"/>
      <c r="AY1941" s="24"/>
      <c r="AZ1941" s="24"/>
      <c r="BA1941" s="24"/>
      <c r="BB1941" s="24"/>
      <c r="BC1941" s="24"/>
      <c r="BD1941" s="24"/>
      <c r="BE1941" s="24"/>
      <c r="BF1941" s="24"/>
      <c r="BG1941" s="24"/>
      <c r="BH1941" s="24"/>
      <c r="BI1941" s="24"/>
      <c r="BJ1941" s="24"/>
      <c r="BK1941" s="24"/>
      <c r="BL1941" s="24"/>
      <c r="BM1941" s="24"/>
      <c r="BN1941" s="24"/>
      <c r="BO1941" s="24"/>
      <c r="BP1941" s="24"/>
      <c r="BQ1941" s="24"/>
      <c r="BR1941" s="24"/>
      <c r="BS1941" s="24"/>
      <c r="BT1941" s="24"/>
      <c r="BU1941" s="24"/>
      <c r="BV1941" s="24"/>
      <c r="BW1941" s="24"/>
      <c r="BX1941" s="24"/>
      <c r="BY1941" s="24"/>
      <c r="BZ1941" s="24"/>
      <c r="CA1941" s="24"/>
      <c r="CB1941" s="24"/>
      <c r="CC1941" s="24"/>
      <c r="CD1941" s="24"/>
      <c r="CE1941" s="24"/>
      <c r="CF1941" s="24"/>
    </row>
    <row r="1942" spans="47:84" x14ac:dyDescent="0.15">
      <c r="AU1942" s="24"/>
      <c r="AV1942" s="24"/>
      <c r="AW1942" s="24"/>
      <c r="AX1942" s="24"/>
      <c r="AY1942" s="24"/>
      <c r="AZ1942" s="24"/>
      <c r="BA1942" s="24"/>
      <c r="BB1942" s="24"/>
      <c r="BC1942" s="24"/>
      <c r="BD1942" s="24"/>
      <c r="BE1942" s="24"/>
      <c r="BF1942" s="24"/>
      <c r="BG1942" s="24"/>
      <c r="BH1942" s="24"/>
      <c r="BI1942" s="24"/>
      <c r="BJ1942" s="24"/>
      <c r="BK1942" s="24"/>
      <c r="BL1942" s="24"/>
      <c r="BM1942" s="24"/>
      <c r="BN1942" s="24"/>
      <c r="BO1942" s="24"/>
      <c r="BP1942" s="24"/>
      <c r="BQ1942" s="24"/>
      <c r="BR1942" s="24"/>
      <c r="BS1942" s="24"/>
      <c r="BT1942" s="24"/>
      <c r="BU1942" s="24"/>
      <c r="BV1942" s="24"/>
      <c r="BW1942" s="24"/>
      <c r="BX1942" s="24"/>
      <c r="BY1942" s="24"/>
      <c r="BZ1942" s="24"/>
      <c r="CA1942" s="24"/>
      <c r="CB1942" s="24"/>
      <c r="CC1942" s="24"/>
      <c r="CD1942" s="24"/>
      <c r="CE1942" s="24"/>
      <c r="CF1942" s="24"/>
    </row>
    <row r="1943" spans="47:84" x14ac:dyDescent="0.15">
      <c r="AU1943" s="24"/>
      <c r="AV1943" s="24"/>
      <c r="AW1943" s="24"/>
      <c r="AX1943" s="24"/>
      <c r="AY1943" s="24"/>
      <c r="AZ1943" s="24"/>
      <c r="BA1943" s="24"/>
      <c r="BB1943" s="24"/>
      <c r="BC1943" s="24"/>
      <c r="BD1943" s="24"/>
      <c r="BE1943" s="24"/>
      <c r="BF1943" s="24"/>
      <c r="BG1943" s="24"/>
      <c r="BH1943" s="24"/>
      <c r="BI1943" s="24"/>
      <c r="BJ1943" s="24"/>
      <c r="BK1943" s="24"/>
      <c r="BL1943" s="24"/>
      <c r="BM1943" s="24"/>
      <c r="BN1943" s="24"/>
      <c r="BO1943" s="24"/>
      <c r="BP1943" s="24"/>
      <c r="BQ1943" s="24"/>
      <c r="BR1943" s="24"/>
      <c r="BS1943" s="24"/>
      <c r="BT1943" s="24"/>
      <c r="BU1943" s="24"/>
      <c r="BV1943" s="24"/>
      <c r="BW1943" s="24"/>
      <c r="BX1943" s="24"/>
      <c r="BY1943" s="24"/>
      <c r="BZ1943" s="24"/>
      <c r="CA1943" s="24"/>
      <c r="CB1943" s="24"/>
      <c r="CC1943" s="24"/>
      <c r="CD1943" s="24"/>
      <c r="CE1943" s="24"/>
      <c r="CF1943" s="24"/>
    </row>
    <row r="1944" spans="47:84" x14ac:dyDescent="0.15">
      <c r="AU1944" s="24"/>
      <c r="AV1944" s="24"/>
      <c r="AW1944" s="24"/>
      <c r="AX1944" s="24"/>
      <c r="AY1944" s="24"/>
      <c r="AZ1944" s="24"/>
      <c r="BA1944" s="24"/>
      <c r="BB1944" s="24"/>
      <c r="BC1944" s="24"/>
      <c r="BD1944" s="24"/>
      <c r="BE1944" s="24"/>
      <c r="BF1944" s="24"/>
      <c r="BG1944" s="24"/>
      <c r="BH1944" s="24"/>
      <c r="BI1944" s="24"/>
      <c r="BJ1944" s="24"/>
      <c r="BK1944" s="24"/>
      <c r="BL1944" s="24"/>
      <c r="BM1944" s="24"/>
      <c r="BN1944" s="24"/>
      <c r="BO1944" s="24"/>
      <c r="BP1944" s="24"/>
      <c r="BQ1944" s="24"/>
      <c r="BR1944" s="24"/>
      <c r="BS1944" s="24"/>
      <c r="BT1944" s="24"/>
      <c r="BU1944" s="24"/>
      <c r="BV1944" s="24"/>
      <c r="BW1944" s="24"/>
      <c r="BX1944" s="24"/>
      <c r="BY1944" s="24"/>
      <c r="BZ1944" s="24"/>
      <c r="CA1944" s="24"/>
      <c r="CB1944" s="24"/>
      <c r="CC1944" s="24"/>
      <c r="CD1944" s="24"/>
      <c r="CE1944" s="24"/>
      <c r="CF1944" s="24"/>
    </row>
    <row r="1945" spans="47:84" x14ac:dyDescent="0.15">
      <c r="AU1945" s="24"/>
      <c r="AV1945" s="24"/>
      <c r="AW1945" s="24"/>
      <c r="AX1945" s="24"/>
      <c r="AY1945" s="24"/>
      <c r="AZ1945" s="24"/>
      <c r="BA1945" s="24"/>
      <c r="BB1945" s="24"/>
      <c r="BC1945" s="24"/>
      <c r="BD1945" s="24"/>
      <c r="BE1945" s="24"/>
      <c r="BF1945" s="24"/>
      <c r="BG1945" s="24"/>
      <c r="BH1945" s="24"/>
      <c r="BI1945" s="24"/>
      <c r="BJ1945" s="24"/>
      <c r="BK1945" s="24"/>
      <c r="BL1945" s="24"/>
      <c r="BM1945" s="24"/>
      <c r="BN1945" s="24"/>
      <c r="BO1945" s="24"/>
      <c r="BP1945" s="24"/>
      <c r="BQ1945" s="24"/>
      <c r="BR1945" s="24"/>
      <c r="BS1945" s="24"/>
      <c r="BT1945" s="24"/>
      <c r="BU1945" s="24"/>
      <c r="BV1945" s="24"/>
      <c r="BW1945" s="24"/>
      <c r="BX1945" s="24"/>
      <c r="BY1945" s="24"/>
      <c r="BZ1945" s="24"/>
      <c r="CA1945" s="24"/>
      <c r="CB1945" s="24"/>
      <c r="CC1945" s="24"/>
      <c r="CD1945" s="24"/>
      <c r="CE1945" s="24"/>
      <c r="CF1945" s="24"/>
    </row>
    <row r="1946" spans="47:84" x14ac:dyDescent="0.15">
      <c r="AU1946" s="24"/>
      <c r="AV1946" s="24"/>
      <c r="AW1946" s="24"/>
      <c r="AX1946" s="24"/>
      <c r="AY1946" s="24"/>
      <c r="AZ1946" s="24"/>
      <c r="BA1946" s="24"/>
      <c r="BB1946" s="24"/>
      <c r="BC1946" s="24"/>
      <c r="BD1946" s="24"/>
      <c r="BE1946" s="24"/>
      <c r="BF1946" s="24"/>
      <c r="BG1946" s="24"/>
      <c r="BH1946" s="24"/>
      <c r="BI1946" s="24"/>
      <c r="BJ1946" s="24"/>
      <c r="BK1946" s="24"/>
      <c r="BL1946" s="24"/>
      <c r="BM1946" s="24"/>
      <c r="BN1946" s="24"/>
      <c r="BO1946" s="24"/>
      <c r="BP1946" s="24"/>
      <c r="BQ1946" s="24"/>
      <c r="BR1946" s="24"/>
      <c r="BS1946" s="24"/>
      <c r="BT1946" s="24"/>
      <c r="BU1946" s="24"/>
      <c r="BV1946" s="24"/>
      <c r="BW1946" s="24"/>
      <c r="BX1946" s="24"/>
      <c r="BY1946" s="24"/>
      <c r="BZ1946" s="24"/>
      <c r="CA1946" s="24"/>
      <c r="CB1946" s="24"/>
      <c r="CC1946" s="24"/>
      <c r="CD1946" s="24"/>
      <c r="CE1946" s="24"/>
      <c r="CF1946" s="24"/>
    </row>
    <row r="1947" spans="47:84" x14ac:dyDescent="0.15">
      <c r="AU1947" s="24"/>
      <c r="AV1947" s="24"/>
      <c r="AW1947" s="24"/>
      <c r="AX1947" s="24"/>
      <c r="AY1947" s="24"/>
      <c r="AZ1947" s="24"/>
      <c r="BA1947" s="24"/>
      <c r="BB1947" s="24"/>
      <c r="BC1947" s="24"/>
      <c r="BD1947" s="24"/>
      <c r="BE1947" s="24"/>
      <c r="BF1947" s="24"/>
      <c r="BG1947" s="24"/>
      <c r="BH1947" s="24"/>
      <c r="BI1947" s="24"/>
      <c r="BJ1947" s="24"/>
      <c r="BK1947" s="24"/>
      <c r="BL1947" s="24"/>
      <c r="BM1947" s="24"/>
      <c r="BN1947" s="24"/>
      <c r="BO1947" s="24"/>
      <c r="BP1947" s="24"/>
      <c r="BQ1947" s="24"/>
      <c r="BR1947" s="24"/>
      <c r="BS1947" s="24"/>
      <c r="BT1947" s="24"/>
      <c r="BU1947" s="24"/>
      <c r="BV1947" s="24"/>
      <c r="BW1947" s="24"/>
      <c r="BX1947" s="24"/>
      <c r="BY1947" s="24"/>
      <c r="BZ1947" s="24"/>
      <c r="CA1947" s="24"/>
      <c r="CB1947" s="24"/>
      <c r="CC1947" s="24"/>
      <c r="CD1947" s="24"/>
      <c r="CE1947" s="24"/>
      <c r="CF1947" s="24"/>
    </row>
    <row r="1948" spans="47:84" x14ac:dyDescent="0.15">
      <c r="AU1948" s="24"/>
      <c r="AV1948" s="24"/>
      <c r="AW1948" s="24"/>
      <c r="AX1948" s="24"/>
      <c r="AY1948" s="24"/>
      <c r="AZ1948" s="24"/>
      <c r="BA1948" s="24"/>
      <c r="BB1948" s="24"/>
      <c r="BC1948" s="24"/>
      <c r="BD1948" s="24"/>
      <c r="BE1948" s="24"/>
      <c r="BF1948" s="24"/>
      <c r="BG1948" s="24"/>
      <c r="BH1948" s="24"/>
      <c r="BI1948" s="24"/>
      <c r="BJ1948" s="24"/>
      <c r="BK1948" s="24"/>
      <c r="BL1948" s="24"/>
      <c r="BM1948" s="24"/>
      <c r="BN1948" s="24"/>
      <c r="BO1948" s="24"/>
      <c r="BP1948" s="24"/>
      <c r="BQ1948" s="24"/>
      <c r="BR1948" s="24"/>
      <c r="BS1948" s="24"/>
      <c r="BT1948" s="24"/>
      <c r="BU1948" s="24"/>
      <c r="BV1948" s="24"/>
      <c r="BW1948" s="24"/>
      <c r="BX1948" s="24"/>
      <c r="BY1948" s="24"/>
      <c r="BZ1948" s="24"/>
      <c r="CA1948" s="24"/>
      <c r="CB1948" s="24"/>
      <c r="CC1948" s="24"/>
      <c r="CD1948" s="24"/>
      <c r="CE1948" s="24"/>
      <c r="CF1948" s="24"/>
    </row>
    <row r="1949" spans="47:84" x14ac:dyDescent="0.15">
      <c r="AU1949" s="24"/>
      <c r="AV1949" s="24"/>
      <c r="AW1949" s="24"/>
      <c r="AX1949" s="24"/>
      <c r="AY1949" s="24"/>
      <c r="AZ1949" s="24"/>
      <c r="BA1949" s="24"/>
      <c r="BB1949" s="24"/>
      <c r="BC1949" s="24"/>
      <c r="BD1949" s="24"/>
      <c r="BE1949" s="24"/>
      <c r="BF1949" s="24"/>
      <c r="BG1949" s="24"/>
      <c r="BH1949" s="24"/>
      <c r="BI1949" s="24"/>
      <c r="BJ1949" s="24"/>
      <c r="BK1949" s="24"/>
      <c r="BL1949" s="24"/>
      <c r="BM1949" s="24"/>
      <c r="BN1949" s="24"/>
      <c r="BO1949" s="24"/>
      <c r="BP1949" s="24"/>
      <c r="BQ1949" s="24"/>
      <c r="BR1949" s="24"/>
      <c r="BS1949" s="24"/>
      <c r="BT1949" s="24"/>
      <c r="BU1949" s="24"/>
      <c r="BV1949" s="24"/>
      <c r="BW1949" s="24"/>
      <c r="BX1949" s="24"/>
      <c r="BY1949" s="24"/>
      <c r="BZ1949" s="24"/>
      <c r="CA1949" s="24"/>
      <c r="CB1949" s="24"/>
      <c r="CC1949" s="24"/>
      <c r="CD1949" s="24"/>
      <c r="CE1949" s="24"/>
      <c r="CF1949" s="24"/>
    </row>
    <row r="1950" spans="47:84" x14ac:dyDescent="0.15">
      <c r="AU1950" s="24"/>
      <c r="AV1950" s="24"/>
      <c r="AW1950" s="24"/>
      <c r="AX1950" s="24"/>
      <c r="AY1950" s="24"/>
      <c r="AZ1950" s="24"/>
      <c r="BA1950" s="24"/>
      <c r="BB1950" s="24"/>
      <c r="BC1950" s="24"/>
      <c r="BD1950" s="24"/>
      <c r="BE1950" s="24"/>
      <c r="BF1950" s="24"/>
      <c r="BG1950" s="24"/>
      <c r="BH1950" s="24"/>
      <c r="BI1950" s="24"/>
      <c r="BJ1950" s="24"/>
      <c r="BK1950" s="24"/>
      <c r="BL1950" s="24"/>
      <c r="BM1950" s="24"/>
      <c r="BN1950" s="24"/>
      <c r="BO1950" s="24"/>
      <c r="BP1950" s="24"/>
      <c r="BQ1950" s="24"/>
      <c r="BR1950" s="24"/>
      <c r="BS1950" s="24"/>
      <c r="BT1950" s="24"/>
      <c r="BU1950" s="24"/>
      <c r="BV1950" s="24"/>
      <c r="BW1950" s="24"/>
      <c r="BX1950" s="24"/>
      <c r="BY1950" s="24"/>
      <c r="BZ1950" s="24"/>
      <c r="CA1950" s="24"/>
      <c r="CB1950" s="24"/>
      <c r="CC1950" s="24"/>
      <c r="CD1950" s="24"/>
      <c r="CE1950" s="24"/>
      <c r="CF1950" s="24"/>
    </row>
    <row r="1951" spans="47:84" x14ac:dyDescent="0.15">
      <c r="AU1951" s="24"/>
      <c r="AV1951" s="24"/>
      <c r="AW1951" s="24"/>
      <c r="AX1951" s="24"/>
      <c r="AY1951" s="24"/>
      <c r="AZ1951" s="24"/>
      <c r="BA1951" s="24"/>
      <c r="BB1951" s="24"/>
      <c r="BC1951" s="24"/>
      <c r="BD1951" s="24"/>
      <c r="BE1951" s="24"/>
      <c r="BF1951" s="24"/>
      <c r="BG1951" s="24"/>
      <c r="BH1951" s="24"/>
      <c r="BI1951" s="24"/>
      <c r="BJ1951" s="24"/>
      <c r="BK1951" s="24"/>
      <c r="BL1951" s="24"/>
      <c r="BM1951" s="24"/>
      <c r="BN1951" s="24"/>
      <c r="BO1951" s="24"/>
      <c r="BP1951" s="24"/>
      <c r="BQ1951" s="24"/>
      <c r="BR1951" s="24"/>
      <c r="BS1951" s="24"/>
      <c r="BT1951" s="24"/>
      <c r="BU1951" s="24"/>
      <c r="BV1951" s="24"/>
      <c r="BW1951" s="24"/>
      <c r="BX1951" s="24"/>
      <c r="BY1951" s="24"/>
      <c r="BZ1951" s="24"/>
      <c r="CA1951" s="24"/>
      <c r="CB1951" s="24"/>
      <c r="CC1951" s="24"/>
      <c r="CD1951" s="24"/>
      <c r="CE1951" s="24"/>
      <c r="CF1951" s="24"/>
    </row>
    <row r="1952" spans="47:84" x14ac:dyDescent="0.15">
      <c r="AU1952" s="24"/>
      <c r="AV1952" s="24"/>
      <c r="AW1952" s="24"/>
      <c r="AX1952" s="24"/>
      <c r="AY1952" s="24"/>
      <c r="AZ1952" s="24"/>
      <c r="BA1952" s="24"/>
      <c r="BB1952" s="24"/>
      <c r="BC1952" s="24"/>
      <c r="BD1952" s="24"/>
      <c r="BE1952" s="24"/>
      <c r="BF1952" s="24"/>
      <c r="BG1952" s="24"/>
      <c r="BH1952" s="24"/>
      <c r="BI1952" s="24"/>
      <c r="BJ1952" s="24"/>
      <c r="BK1952" s="24"/>
      <c r="BL1952" s="24"/>
      <c r="BM1952" s="24"/>
      <c r="BN1952" s="24"/>
      <c r="BO1952" s="24"/>
      <c r="BP1952" s="24"/>
      <c r="BQ1952" s="24"/>
      <c r="BR1952" s="24"/>
      <c r="BS1952" s="24"/>
      <c r="BT1952" s="24"/>
      <c r="BU1952" s="24"/>
      <c r="BV1952" s="24"/>
      <c r="BW1952" s="24"/>
      <c r="BX1952" s="24"/>
      <c r="BY1952" s="24"/>
      <c r="BZ1952" s="24"/>
      <c r="CA1952" s="24"/>
      <c r="CB1952" s="24"/>
      <c r="CC1952" s="24"/>
      <c r="CD1952" s="24"/>
      <c r="CE1952" s="24"/>
      <c r="CF1952" s="24"/>
    </row>
    <row r="1953" spans="47:84" x14ac:dyDescent="0.15">
      <c r="AU1953" s="24"/>
      <c r="AV1953" s="24"/>
      <c r="AW1953" s="24"/>
      <c r="AX1953" s="24"/>
      <c r="AY1953" s="24"/>
      <c r="AZ1953" s="24"/>
      <c r="BA1953" s="24"/>
      <c r="BB1953" s="24"/>
      <c r="BC1953" s="24"/>
      <c r="BD1953" s="24"/>
      <c r="BE1953" s="24"/>
      <c r="BF1953" s="24"/>
      <c r="BG1953" s="24"/>
      <c r="BH1953" s="24"/>
      <c r="BI1953" s="24"/>
      <c r="BJ1953" s="24"/>
      <c r="BK1953" s="24"/>
      <c r="BL1953" s="24"/>
      <c r="BM1953" s="24"/>
      <c r="BN1953" s="24"/>
      <c r="BO1953" s="24"/>
      <c r="BP1953" s="24"/>
      <c r="BQ1953" s="24"/>
      <c r="BR1953" s="24"/>
      <c r="BS1953" s="24"/>
      <c r="BT1953" s="24"/>
      <c r="BU1953" s="24"/>
      <c r="BV1953" s="24"/>
      <c r="BW1953" s="24"/>
      <c r="BX1953" s="24"/>
      <c r="BY1953" s="24"/>
      <c r="BZ1953" s="24"/>
      <c r="CA1953" s="24"/>
      <c r="CB1953" s="24"/>
      <c r="CC1953" s="24"/>
      <c r="CD1953" s="24"/>
      <c r="CE1953" s="24"/>
      <c r="CF1953" s="24"/>
    </row>
    <row r="1954" spans="47:84" x14ac:dyDescent="0.15">
      <c r="AU1954" s="24"/>
      <c r="AV1954" s="24"/>
      <c r="AW1954" s="24"/>
      <c r="AX1954" s="24"/>
      <c r="AY1954" s="24"/>
      <c r="AZ1954" s="24"/>
      <c r="BA1954" s="24"/>
      <c r="BB1954" s="24"/>
      <c r="BC1954" s="24"/>
      <c r="BD1954" s="24"/>
      <c r="BE1954" s="24"/>
      <c r="BF1954" s="24"/>
      <c r="BG1954" s="24"/>
      <c r="BH1954" s="24"/>
      <c r="BI1954" s="24"/>
      <c r="BJ1954" s="24"/>
      <c r="BK1954" s="24"/>
      <c r="BL1954" s="24"/>
      <c r="BM1954" s="24"/>
      <c r="BN1954" s="24"/>
      <c r="BO1954" s="24"/>
      <c r="BP1954" s="24"/>
      <c r="BQ1954" s="24"/>
      <c r="BR1954" s="24"/>
      <c r="BS1954" s="24"/>
      <c r="BT1954" s="24"/>
      <c r="BU1954" s="24"/>
      <c r="BV1954" s="24"/>
      <c r="BW1954" s="24"/>
      <c r="BX1954" s="24"/>
      <c r="BY1954" s="24"/>
      <c r="BZ1954" s="24"/>
      <c r="CA1954" s="24"/>
      <c r="CB1954" s="24"/>
      <c r="CC1954" s="24"/>
      <c r="CD1954" s="24"/>
      <c r="CE1954" s="24"/>
      <c r="CF1954" s="24"/>
    </row>
    <row r="1955" spans="47:84" x14ac:dyDescent="0.15">
      <c r="AU1955" s="24"/>
      <c r="AV1955" s="24"/>
      <c r="AW1955" s="24"/>
      <c r="AX1955" s="24"/>
      <c r="AY1955" s="24"/>
      <c r="AZ1955" s="24"/>
      <c r="BA1955" s="24"/>
      <c r="BB1955" s="24"/>
      <c r="BC1955" s="24"/>
      <c r="BD1955" s="24"/>
      <c r="BE1955" s="24"/>
      <c r="BF1955" s="24"/>
      <c r="BG1955" s="24"/>
      <c r="BH1955" s="24"/>
      <c r="BI1955" s="24"/>
      <c r="BJ1955" s="24"/>
      <c r="BK1955" s="24"/>
      <c r="BL1955" s="24"/>
      <c r="BM1955" s="24"/>
      <c r="BN1955" s="24"/>
      <c r="BO1955" s="24"/>
      <c r="BP1955" s="24"/>
      <c r="BQ1955" s="24"/>
      <c r="BR1955" s="24"/>
      <c r="BS1955" s="24"/>
      <c r="BT1955" s="24"/>
      <c r="BU1955" s="24"/>
      <c r="BV1955" s="24"/>
      <c r="BW1955" s="24"/>
      <c r="BX1955" s="24"/>
      <c r="BY1955" s="24"/>
      <c r="BZ1955" s="24"/>
      <c r="CA1955" s="24"/>
      <c r="CB1955" s="24"/>
      <c r="CC1955" s="24"/>
      <c r="CD1955" s="24"/>
      <c r="CE1955" s="24"/>
      <c r="CF1955" s="24"/>
    </row>
    <row r="1956" spans="47:84" x14ac:dyDescent="0.15">
      <c r="AU1956" s="24"/>
      <c r="AV1956" s="24"/>
      <c r="AW1956" s="24"/>
      <c r="AX1956" s="24"/>
      <c r="AY1956" s="24"/>
      <c r="AZ1956" s="24"/>
      <c r="BA1956" s="24"/>
      <c r="BB1956" s="24"/>
      <c r="BC1956" s="24"/>
      <c r="BD1956" s="24"/>
      <c r="BE1956" s="24"/>
      <c r="BF1956" s="24"/>
      <c r="BG1956" s="24"/>
      <c r="BH1956" s="24"/>
      <c r="BI1956" s="24"/>
      <c r="BJ1956" s="24"/>
      <c r="BK1956" s="24"/>
      <c r="BL1956" s="24"/>
      <c r="BM1956" s="24"/>
      <c r="BN1956" s="24"/>
      <c r="BO1956" s="24"/>
      <c r="BP1956" s="24"/>
      <c r="BQ1956" s="24"/>
      <c r="BR1956" s="24"/>
      <c r="BS1956" s="24"/>
      <c r="BT1956" s="24"/>
      <c r="BU1956" s="24"/>
      <c r="BV1956" s="24"/>
      <c r="BW1956" s="24"/>
      <c r="BX1956" s="24"/>
      <c r="BY1956" s="24"/>
      <c r="BZ1956" s="24"/>
      <c r="CA1956" s="24"/>
      <c r="CB1956" s="24"/>
      <c r="CC1956" s="24"/>
      <c r="CD1956" s="24"/>
      <c r="CE1956" s="24"/>
      <c r="CF1956" s="24"/>
    </row>
    <row r="1957" spans="47:84" x14ac:dyDescent="0.15">
      <c r="AU1957" s="24"/>
      <c r="AV1957" s="24"/>
      <c r="AW1957" s="24"/>
      <c r="AX1957" s="24"/>
      <c r="AY1957" s="24"/>
      <c r="AZ1957" s="24"/>
      <c r="BA1957" s="24"/>
      <c r="BB1957" s="24"/>
      <c r="BC1957" s="24"/>
      <c r="BD1957" s="24"/>
      <c r="BE1957" s="24"/>
      <c r="BF1957" s="24"/>
      <c r="BG1957" s="24"/>
      <c r="BH1957" s="24"/>
      <c r="BI1957" s="24"/>
      <c r="BJ1957" s="24"/>
      <c r="BK1957" s="24"/>
      <c r="BL1957" s="24"/>
      <c r="BM1957" s="24"/>
      <c r="BN1957" s="24"/>
      <c r="BO1957" s="24"/>
      <c r="BP1957" s="24"/>
      <c r="BQ1957" s="24"/>
      <c r="BR1957" s="24"/>
      <c r="BS1957" s="24"/>
      <c r="BT1957" s="24"/>
      <c r="BU1957" s="24"/>
      <c r="BV1957" s="24"/>
      <c r="BW1957" s="24"/>
      <c r="BX1957" s="24"/>
      <c r="BY1957" s="24"/>
      <c r="BZ1957" s="24"/>
      <c r="CA1957" s="24"/>
      <c r="CB1957" s="24"/>
      <c r="CC1957" s="24"/>
      <c r="CD1957" s="24"/>
      <c r="CE1957" s="24"/>
      <c r="CF1957" s="24"/>
    </row>
    <row r="1958" spans="47:84" x14ac:dyDescent="0.15">
      <c r="AU1958" s="24"/>
      <c r="AV1958" s="24"/>
      <c r="AW1958" s="24"/>
      <c r="AX1958" s="24"/>
      <c r="AY1958" s="24"/>
      <c r="AZ1958" s="24"/>
      <c r="BA1958" s="24"/>
      <c r="BB1958" s="24"/>
      <c r="BC1958" s="24"/>
      <c r="BD1958" s="24"/>
      <c r="BE1958" s="24"/>
      <c r="BF1958" s="24"/>
      <c r="BG1958" s="24"/>
      <c r="BH1958" s="24"/>
      <c r="BI1958" s="24"/>
      <c r="BJ1958" s="24"/>
      <c r="BK1958" s="24"/>
      <c r="BL1958" s="24"/>
      <c r="BM1958" s="24"/>
      <c r="BN1958" s="24"/>
      <c r="BO1958" s="24"/>
      <c r="BP1958" s="24"/>
      <c r="BQ1958" s="24"/>
      <c r="BR1958" s="24"/>
      <c r="BS1958" s="24"/>
      <c r="BT1958" s="24"/>
      <c r="BU1958" s="24"/>
      <c r="BV1958" s="24"/>
      <c r="BW1958" s="24"/>
      <c r="BX1958" s="24"/>
      <c r="BY1958" s="24"/>
      <c r="BZ1958" s="24"/>
      <c r="CA1958" s="24"/>
      <c r="CB1958" s="24"/>
      <c r="CC1958" s="24"/>
      <c r="CD1958" s="24"/>
      <c r="CE1958" s="24"/>
      <c r="CF1958" s="24"/>
    </row>
    <row r="1959" spans="47:84" x14ac:dyDescent="0.15">
      <c r="AU1959" s="24"/>
      <c r="AV1959" s="24"/>
      <c r="AW1959" s="24"/>
      <c r="AX1959" s="24"/>
      <c r="AY1959" s="24"/>
      <c r="AZ1959" s="24"/>
      <c r="BA1959" s="24"/>
      <c r="BB1959" s="24"/>
      <c r="BC1959" s="24"/>
      <c r="BD1959" s="24"/>
      <c r="BE1959" s="24"/>
      <c r="BF1959" s="24"/>
      <c r="BG1959" s="24"/>
      <c r="BH1959" s="24"/>
      <c r="BI1959" s="24"/>
      <c r="BJ1959" s="24"/>
      <c r="BK1959" s="24"/>
      <c r="BL1959" s="24"/>
      <c r="BM1959" s="24"/>
      <c r="BN1959" s="24"/>
      <c r="BO1959" s="24"/>
      <c r="BP1959" s="24"/>
      <c r="BQ1959" s="24"/>
      <c r="BR1959" s="24"/>
      <c r="BS1959" s="24"/>
      <c r="BT1959" s="24"/>
      <c r="BU1959" s="24"/>
      <c r="BV1959" s="24"/>
      <c r="BW1959" s="24"/>
      <c r="BX1959" s="24"/>
      <c r="BY1959" s="24"/>
      <c r="BZ1959" s="24"/>
      <c r="CA1959" s="24"/>
      <c r="CB1959" s="24"/>
      <c r="CC1959" s="24"/>
      <c r="CD1959" s="24"/>
      <c r="CE1959" s="24"/>
      <c r="CF1959" s="24"/>
    </row>
    <row r="1960" spans="47:84" x14ac:dyDescent="0.15">
      <c r="AU1960" s="24"/>
      <c r="AV1960" s="24"/>
      <c r="AW1960" s="24"/>
      <c r="AX1960" s="24"/>
      <c r="AY1960" s="24"/>
      <c r="AZ1960" s="24"/>
      <c r="BA1960" s="24"/>
      <c r="BB1960" s="24"/>
      <c r="BC1960" s="24"/>
      <c r="BD1960" s="24"/>
      <c r="BE1960" s="24"/>
      <c r="BF1960" s="24"/>
      <c r="BG1960" s="24"/>
      <c r="BH1960" s="24"/>
      <c r="BI1960" s="24"/>
      <c r="BJ1960" s="24"/>
      <c r="BK1960" s="24"/>
      <c r="BL1960" s="24"/>
      <c r="BM1960" s="24"/>
      <c r="BN1960" s="24"/>
      <c r="BO1960" s="24"/>
      <c r="BP1960" s="24"/>
      <c r="BQ1960" s="24"/>
      <c r="BR1960" s="24"/>
      <c r="BS1960" s="24"/>
      <c r="BT1960" s="24"/>
      <c r="BU1960" s="24"/>
      <c r="BV1960" s="24"/>
      <c r="BW1960" s="24"/>
      <c r="BX1960" s="24"/>
      <c r="BY1960" s="24"/>
      <c r="BZ1960" s="24"/>
      <c r="CA1960" s="24"/>
      <c r="CB1960" s="24"/>
      <c r="CC1960" s="24"/>
      <c r="CD1960" s="24"/>
      <c r="CE1960" s="24"/>
      <c r="CF1960" s="24"/>
    </row>
    <row r="1961" spans="47:84" x14ac:dyDescent="0.15">
      <c r="AU1961" s="24"/>
      <c r="AV1961" s="24"/>
      <c r="AW1961" s="24"/>
      <c r="AX1961" s="24"/>
      <c r="AY1961" s="24"/>
      <c r="AZ1961" s="24"/>
      <c r="BA1961" s="24"/>
      <c r="BB1961" s="24"/>
      <c r="BC1961" s="24"/>
      <c r="BD1961" s="24"/>
      <c r="BE1961" s="24"/>
      <c r="BF1961" s="24"/>
      <c r="BG1961" s="24"/>
      <c r="BH1961" s="24"/>
      <c r="BI1961" s="24"/>
      <c r="BJ1961" s="24"/>
      <c r="BK1961" s="24"/>
      <c r="BL1961" s="24"/>
      <c r="BM1961" s="24"/>
      <c r="BN1961" s="24"/>
      <c r="BO1961" s="24"/>
      <c r="BP1961" s="24"/>
      <c r="BQ1961" s="24"/>
      <c r="BR1961" s="24"/>
      <c r="BS1961" s="24"/>
      <c r="BT1961" s="24"/>
      <c r="BU1961" s="24"/>
      <c r="BV1961" s="24"/>
      <c r="BW1961" s="24"/>
      <c r="BX1961" s="24"/>
      <c r="BY1961" s="24"/>
      <c r="BZ1961" s="24"/>
      <c r="CA1961" s="24"/>
      <c r="CB1961" s="24"/>
      <c r="CC1961" s="24"/>
      <c r="CD1961" s="24"/>
      <c r="CE1961" s="24"/>
      <c r="CF1961" s="24"/>
    </row>
    <row r="1962" spans="47:84" x14ac:dyDescent="0.15">
      <c r="AU1962" s="24"/>
      <c r="AV1962" s="24"/>
      <c r="AW1962" s="24"/>
      <c r="AX1962" s="24"/>
      <c r="AY1962" s="24"/>
      <c r="AZ1962" s="24"/>
      <c r="BA1962" s="24"/>
      <c r="BB1962" s="24"/>
      <c r="BC1962" s="24"/>
      <c r="BD1962" s="24"/>
      <c r="BE1962" s="24"/>
      <c r="BF1962" s="24"/>
      <c r="BG1962" s="24"/>
      <c r="BH1962" s="24"/>
      <c r="BI1962" s="24"/>
      <c r="BJ1962" s="24"/>
      <c r="BK1962" s="24"/>
      <c r="BL1962" s="24"/>
      <c r="BM1962" s="24"/>
      <c r="BN1962" s="24"/>
      <c r="BO1962" s="24"/>
      <c r="BP1962" s="24"/>
      <c r="BQ1962" s="24"/>
      <c r="BR1962" s="24"/>
      <c r="BS1962" s="24"/>
      <c r="BT1962" s="24"/>
      <c r="BU1962" s="24"/>
      <c r="BV1962" s="24"/>
      <c r="BW1962" s="24"/>
      <c r="BX1962" s="24"/>
      <c r="BY1962" s="24"/>
      <c r="BZ1962" s="24"/>
      <c r="CA1962" s="24"/>
      <c r="CB1962" s="24"/>
      <c r="CC1962" s="24"/>
      <c r="CD1962" s="24"/>
      <c r="CE1962" s="24"/>
      <c r="CF1962" s="24"/>
    </row>
    <row r="1963" spans="47:84" x14ac:dyDescent="0.15">
      <c r="AU1963" s="24"/>
      <c r="AV1963" s="24"/>
      <c r="AW1963" s="24"/>
      <c r="AX1963" s="24"/>
      <c r="AY1963" s="24"/>
      <c r="AZ1963" s="24"/>
      <c r="BA1963" s="24"/>
      <c r="BB1963" s="24"/>
      <c r="BC1963" s="24"/>
      <c r="BD1963" s="24"/>
      <c r="BE1963" s="24"/>
      <c r="BF1963" s="24"/>
      <c r="BG1963" s="24"/>
      <c r="BH1963" s="24"/>
      <c r="BI1963" s="24"/>
      <c r="BJ1963" s="24"/>
      <c r="BK1963" s="24"/>
      <c r="BL1963" s="24"/>
      <c r="BM1963" s="24"/>
      <c r="BN1963" s="24"/>
      <c r="BO1963" s="24"/>
      <c r="BP1963" s="24"/>
      <c r="BQ1963" s="24"/>
      <c r="BR1963" s="24"/>
      <c r="BS1963" s="24"/>
      <c r="BT1963" s="24"/>
      <c r="BU1963" s="24"/>
      <c r="BV1963" s="24"/>
      <c r="BW1963" s="24"/>
      <c r="BX1963" s="24"/>
      <c r="BY1963" s="24"/>
      <c r="BZ1963" s="24"/>
      <c r="CA1963" s="24"/>
      <c r="CB1963" s="24"/>
      <c r="CC1963" s="24"/>
      <c r="CD1963" s="24"/>
      <c r="CE1963" s="24"/>
      <c r="CF1963" s="24"/>
    </row>
    <row r="1964" spans="47:84" x14ac:dyDescent="0.15">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c r="CF1964" s="24"/>
    </row>
    <row r="1965" spans="47:84" x14ac:dyDescent="0.15">
      <c r="AU1965" s="24"/>
      <c r="AV1965" s="24"/>
      <c r="AW1965" s="24"/>
      <c r="AX1965" s="24"/>
      <c r="AY1965" s="24"/>
      <c r="AZ1965" s="24"/>
      <c r="BA1965" s="24"/>
      <c r="BB1965" s="24"/>
      <c r="BC1965" s="24"/>
      <c r="BD1965" s="24"/>
      <c r="BE1965" s="24"/>
      <c r="BF1965" s="24"/>
      <c r="BG1965" s="24"/>
      <c r="BH1965" s="24"/>
      <c r="BI1965" s="24"/>
      <c r="BJ1965" s="24"/>
      <c r="BK1965" s="24"/>
      <c r="BL1965" s="24"/>
      <c r="BM1965" s="24"/>
      <c r="BN1965" s="24"/>
      <c r="BO1965" s="24"/>
      <c r="BP1965" s="24"/>
      <c r="BQ1965" s="24"/>
      <c r="BR1965" s="24"/>
      <c r="BS1965" s="24"/>
      <c r="BT1965" s="24"/>
      <c r="BU1965" s="24"/>
      <c r="BV1965" s="24"/>
      <c r="BW1965" s="24"/>
      <c r="BX1965" s="24"/>
      <c r="BY1965" s="24"/>
      <c r="BZ1965" s="24"/>
      <c r="CA1965" s="24"/>
      <c r="CB1965" s="24"/>
      <c r="CC1965" s="24"/>
      <c r="CD1965" s="24"/>
      <c r="CE1965" s="24"/>
      <c r="CF1965" s="24"/>
    </row>
    <row r="1966" spans="47:84" x14ac:dyDescent="0.15">
      <c r="AU1966" s="24"/>
      <c r="AV1966" s="24"/>
      <c r="AW1966" s="24"/>
      <c r="AX1966" s="24"/>
      <c r="AY1966" s="24"/>
      <c r="AZ1966" s="24"/>
      <c r="BA1966" s="24"/>
      <c r="BB1966" s="24"/>
      <c r="BC1966" s="24"/>
      <c r="BD1966" s="24"/>
      <c r="BE1966" s="24"/>
      <c r="BF1966" s="24"/>
      <c r="BG1966" s="24"/>
      <c r="BH1966" s="24"/>
      <c r="BI1966" s="24"/>
      <c r="BJ1966" s="24"/>
      <c r="BK1966" s="24"/>
      <c r="BL1966" s="24"/>
      <c r="BM1966" s="24"/>
      <c r="BN1966" s="24"/>
      <c r="BO1966" s="24"/>
      <c r="BP1966" s="24"/>
      <c r="BQ1966" s="24"/>
      <c r="BR1966" s="24"/>
      <c r="BS1966" s="24"/>
      <c r="BT1966" s="24"/>
      <c r="BU1966" s="24"/>
      <c r="BV1966" s="24"/>
      <c r="BW1966" s="24"/>
      <c r="BX1966" s="24"/>
      <c r="BY1966" s="24"/>
      <c r="BZ1966" s="24"/>
      <c r="CA1966" s="24"/>
      <c r="CB1966" s="24"/>
      <c r="CC1966" s="24"/>
      <c r="CD1966" s="24"/>
      <c r="CE1966" s="24"/>
      <c r="CF1966" s="24"/>
    </row>
    <row r="1967" spans="47:84" x14ac:dyDescent="0.15">
      <c r="AU1967" s="24"/>
      <c r="AV1967" s="24"/>
      <c r="AW1967" s="24"/>
      <c r="AX1967" s="24"/>
      <c r="AY1967" s="24"/>
      <c r="AZ1967" s="24"/>
      <c r="BA1967" s="24"/>
      <c r="BB1967" s="24"/>
      <c r="BC1967" s="24"/>
      <c r="BD1967" s="24"/>
      <c r="BE1967" s="24"/>
      <c r="BF1967" s="24"/>
      <c r="BG1967" s="24"/>
      <c r="BH1967" s="24"/>
      <c r="BI1967" s="24"/>
      <c r="BJ1967" s="24"/>
      <c r="BK1967" s="24"/>
      <c r="BL1967" s="24"/>
      <c r="BM1967" s="24"/>
      <c r="BN1967" s="24"/>
      <c r="BO1967" s="24"/>
      <c r="BP1967" s="24"/>
      <c r="BQ1967" s="24"/>
      <c r="BR1967" s="24"/>
      <c r="BS1967" s="24"/>
      <c r="BT1967" s="24"/>
      <c r="BU1967" s="24"/>
      <c r="BV1967" s="24"/>
      <c r="BW1967" s="24"/>
      <c r="BX1967" s="24"/>
      <c r="BY1967" s="24"/>
      <c r="BZ1967" s="24"/>
      <c r="CA1967" s="24"/>
      <c r="CB1967" s="24"/>
      <c r="CC1967" s="24"/>
      <c r="CD1967" s="24"/>
      <c r="CE1967" s="24"/>
      <c r="CF1967" s="24"/>
    </row>
    <row r="1968" spans="47:84" x14ac:dyDescent="0.15">
      <c r="AU1968" s="24"/>
      <c r="AV1968" s="24"/>
      <c r="AW1968" s="24"/>
      <c r="AX1968" s="24"/>
      <c r="AY1968" s="24"/>
      <c r="AZ1968" s="24"/>
      <c r="BA1968" s="24"/>
      <c r="BB1968" s="24"/>
      <c r="BC1968" s="24"/>
      <c r="BD1968" s="24"/>
      <c r="BE1968" s="24"/>
      <c r="BF1968" s="24"/>
      <c r="BG1968" s="24"/>
      <c r="BH1968" s="24"/>
      <c r="BI1968" s="24"/>
      <c r="BJ1968" s="24"/>
      <c r="BK1968" s="24"/>
      <c r="BL1968" s="24"/>
      <c r="BM1968" s="24"/>
      <c r="BN1968" s="24"/>
      <c r="BO1968" s="24"/>
      <c r="BP1968" s="24"/>
      <c r="BQ1968" s="24"/>
      <c r="BR1968" s="24"/>
      <c r="BS1968" s="24"/>
      <c r="BT1968" s="24"/>
      <c r="BU1968" s="24"/>
      <c r="BV1968" s="24"/>
      <c r="BW1968" s="24"/>
      <c r="BX1968" s="24"/>
      <c r="BY1968" s="24"/>
      <c r="BZ1968" s="24"/>
      <c r="CA1968" s="24"/>
      <c r="CB1968" s="24"/>
      <c r="CC1968" s="24"/>
      <c r="CD1968" s="24"/>
      <c r="CE1968" s="24"/>
      <c r="CF1968" s="24"/>
    </row>
    <row r="1969" spans="47:84" x14ac:dyDescent="0.15">
      <c r="AU1969" s="24"/>
      <c r="AV1969" s="24"/>
      <c r="AW1969" s="24"/>
      <c r="AX1969" s="24"/>
      <c r="AY1969" s="24"/>
      <c r="AZ1969" s="24"/>
      <c r="BA1969" s="24"/>
      <c r="BB1969" s="24"/>
      <c r="BC1969" s="24"/>
      <c r="BD1969" s="24"/>
      <c r="BE1969" s="24"/>
      <c r="BF1969" s="24"/>
      <c r="BG1969" s="24"/>
      <c r="BH1969" s="24"/>
      <c r="BI1969" s="24"/>
      <c r="BJ1969" s="24"/>
      <c r="BK1969" s="24"/>
      <c r="BL1969" s="24"/>
      <c r="BM1969" s="24"/>
      <c r="BN1969" s="24"/>
      <c r="BO1969" s="24"/>
      <c r="BP1969" s="24"/>
      <c r="BQ1969" s="24"/>
      <c r="BR1969" s="24"/>
      <c r="BS1969" s="24"/>
      <c r="BT1969" s="24"/>
      <c r="BU1969" s="24"/>
      <c r="BV1969" s="24"/>
      <c r="BW1969" s="24"/>
      <c r="BX1969" s="24"/>
      <c r="BY1969" s="24"/>
      <c r="BZ1969" s="24"/>
      <c r="CA1969" s="24"/>
      <c r="CB1969" s="24"/>
      <c r="CC1969" s="24"/>
      <c r="CD1969" s="24"/>
      <c r="CE1969" s="24"/>
      <c r="CF1969" s="24"/>
    </row>
    <row r="1970" spans="47:84" x14ac:dyDescent="0.15">
      <c r="AU1970" s="24"/>
      <c r="AV1970" s="24"/>
      <c r="AW1970" s="24"/>
      <c r="AX1970" s="24"/>
      <c r="AY1970" s="24"/>
      <c r="AZ1970" s="24"/>
      <c r="BA1970" s="24"/>
      <c r="BB1970" s="24"/>
      <c r="BC1970" s="24"/>
      <c r="BD1970" s="24"/>
      <c r="BE1970" s="24"/>
      <c r="BF1970" s="24"/>
      <c r="BG1970" s="24"/>
      <c r="BH1970" s="24"/>
      <c r="BI1970" s="24"/>
      <c r="BJ1970" s="24"/>
      <c r="BK1970" s="24"/>
      <c r="BL1970" s="24"/>
      <c r="BM1970" s="24"/>
      <c r="BN1970" s="24"/>
      <c r="BO1970" s="24"/>
      <c r="BP1970" s="24"/>
      <c r="BQ1970" s="24"/>
      <c r="BR1970" s="24"/>
      <c r="BS1970" s="24"/>
      <c r="BT1970" s="24"/>
      <c r="BU1970" s="24"/>
      <c r="BV1970" s="24"/>
      <c r="BW1970" s="24"/>
      <c r="BX1970" s="24"/>
      <c r="BY1970" s="24"/>
      <c r="BZ1970" s="24"/>
      <c r="CA1970" s="24"/>
      <c r="CB1970" s="24"/>
      <c r="CC1970" s="24"/>
      <c r="CD1970" s="24"/>
      <c r="CE1970" s="24"/>
      <c r="CF1970" s="24"/>
    </row>
    <row r="1971" spans="47:84" x14ac:dyDescent="0.15">
      <c r="AU1971" s="24"/>
      <c r="AV1971" s="24"/>
      <c r="AW1971" s="24"/>
      <c r="AX1971" s="24"/>
      <c r="AY1971" s="24"/>
      <c r="AZ1971" s="24"/>
      <c r="BA1971" s="24"/>
      <c r="BB1971" s="24"/>
      <c r="BC1971" s="24"/>
      <c r="BD1971" s="24"/>
      <c r="BE1971" s="24"/>
      <c r="BF1971" s="24"/>
      <c r="BG1971" s="24"/>
      <c r="BH1971" s="24"/>
      <c r="BI1971" s="24"/>
      <c r="BJ1971" s="24"/>
      <c r="BK1971" s="24"/>
      <c r="BL1971" s="24"/>
      <c r="BM1971" s="24"/>
      <c r="BN1971" s="24"/>
      <c r="BO1971" s="24"/>
      <c r="BP1971" s="24"/>
      <c r="BQ1971" s="24"/>
      <c r="BR1971" s="24"/>
      <c r="BS1971" s="24"/>
      <c r="BT1971" s="24"/>
      <c r="BU1971" s="24"/>
      <c r="BV1971" s="24"/>
      <c r="BW1971" s="24"/>
      <c r="BX1971" s="24"/>
      <c r="BY1971" s="24"/>
      <c r="BZ1971" s="24"/>
      <c r="CA1971" s="24"/>
      <c r="CB1971" s="24"/>
      <c r="CC1971" s="24"/>
      <c r="CD1971" s="24"/>
      <c r="CE1971" s="24"/>
      <c r="CF1971" s="24"/>
    </row>
    <row r="1972" spans="47:84" x14ac:dyDescent="0.15">
      <c r="AU1972" s="24"/>
      <c r="AV1972" s="24"/>
      <c r="AW1972" s="24"/>
      <c r="AX1972" s="24"/>
      <c r="AY1972" s="24"/>
      <c r="AZ1972" s="24"/>
      <c r="BA1972" s="24"/>
      <c r="BB1972" s="24"/>
      <c r="BC1972" s="24"/>
      <c r="BD1972" s="24"/>
      <c r="BE1972" s="24"/>
      <c r="BF1972" s="24"/>
      <c r="BG1972" s="24"/>
      <c r="BH1972" s="24"/>
      <c r="BI1972" s="24"/>
      <c r="BJ1972" s="24"/>
      <c r="BK1972" s="24"/>
      <c r="BL1972" s="24"/>
      <c r="BM1972" s="24"/>
      <c r="BN1972" s="24"/>
      <c r="BO1972" s="24"/>
      <c r="BP1972" s="24"/>
      <c r="BQ1972" s="24"/>
      <c r="BR1972" s="24"/>
      <c r="BS1972" s="24"/>
      <c r="BT1972" s="24"/>
      <c r="BU1972" s="24"/>
      <c r="BV1972" s="24"/>
      <c r="BW1972" s="24"/>
      <c r="BX1972" s="24"/>
      <c r="BY1972" s="24"/>
      <c r="BZ1972" s="24"/>
      <c r="CA1972" s="24"/>
      <c r="CB1972" s="24"/>
      <c r="CC1972" s="24"/>
      <c r="CD1972" s="24"/>
      <c r="CE1972" s="24"/>
      <c r="CF1972" s="24"/>
    </row>
    <row r="1973" spans="47:84" x14ac:dyDescent="0.15">
      <c r="AU1973" s="24"/>
      <c r="AV1973" s="24"/>
      <c r="AW1973" s="24"/>
      <c r="AX1973" s="24"/>
      <c r="AY1973" s="24"/>
      <c r="AZ1973" s="24"/>
      <c r="BA1973" s="24"/>
      <c r="BB1973" s="24"/>
      <c r="BC1973" s="24"/>
      <c r="BD1973" s="24"/>
      <c r="BE1973" s="24"/>
      <c r="BF1973" s="24"/>
      <c r="BG1973" s="24"/>
      <c r="BH1973" s="24"/>
      <c r="BI1973" s="24"/>
      <c r="BJ1973" s="24"/>
      <c r="BK1973" s="24"/>
      <c r="BL1973" s="24"/>
      <c r="BM1973" s="24"/>
      <c r="BN1973" s="24"/>
      <c r="BO1973" s="24"/>
      <c r="BP1973" s="24"/>
      <c r="BQ1973" s="24"/>
      <c r="BR1973" s="24"/>
      <c r="BS1973" s="24"/>
      <c r="BT1973" s="24"/>
      <c r="BU1973" s="24"/>
      <c r="BV1973" s="24"/>
      <c r="BW1973" s="24"/>
      <c r="BX1973" s="24"/>
      <c r="BY1973" s="24"/>
      <c r="BZ1973" s="24"/>
      <c r="CA1973" s="24"/>
      <c r="CB1973" s="24"/>
      <c r="CC1973" s="24"/>
      <c r="CD1973" s="24"/>
      <c r="CE1973" s="24"/>
      <c r="CF1973" s="24"/>
    </row>
    <row r="1974" spans="47:84" x14ac:dyDescent="0.15">
      <c r="AU1974" s="24"/>
      <c r="AV1974" s="24"/>
      <c r="AW1974" s="24"/>
      <c r="AX1974" s="24"/>
      <c r="AY1974" s="24"/>
      <c r="AZ1974" s="24"/>
      <c r="BA1974" s="24"/>
      <c r="BB1974" s="24"/>
      <c r="BC1974" s="24"/>
      <c r="BD1974" s="24"/>
      <c r="BE1974" s="24"/>
      <c r="BF1974" s="24"/>
      <c r="BG1974" s="24"/>
      <c r="BH1974" s="24"/>
      <c r="BI1974" s="24"/>
      <c r="BJ1974" s="24"/>
      <c r="BK1974" s="24"/>
      <c r="BL1974" s="24"/>
      <c r="BM1974" s="24"/>
      <c r="BN1974" s="24"/>
      <c r="BO1974" s="24"/>
      <c r="BP1974" s="24"/>
      <c r="BQ1974" s="24"/>
      <c r="BR1974" s="24"/>
      <c r="BS1974" s="24"/>
      <c r="BT1974" s="24"/>
      <c r="BU1974" s="24"/>
      <c r="BV1974" s="24"/>
      <c r="BW1974" s="24"/>
      <c r="BX1974" s="24"/>
      <c r="BY1974" s="24"/>
      <c r="BZ1974" s="24"/>
      <c r="CA1974" s="24"/>
      <c r="CB1974" s="24"/>
      <c r="CC1974" s="24"/>
      <c r="CD1974" s="24"/>
      <c r="CE1974" s="24"/>
      <c r="CF1974" s="24"/>
    </row>
    <row r="1975" spans="47:84" x14ac:dyDescent="0.15">
      <c r="AU1975" s="24"/>
      <c r="AV1975" s="24"/>
      <c r="AW1975" s="24"/>
      <c r="AX1975" s="24"/>
      <c r="AY1975" s="24"/>
      <c r="AZ1975" s="24"/>
      <c r="BA1975" s="24"/>
      <c r="BB1975" s="24"/>
      <c r="BC1975" s="24"/>
      <c r="BD1975" s="24"/>
      <c r="BE1975" s="24"/>
      <c r="BF1975" s="24"/>
      <c r="BG1975" s="24"/>
      <c r="BH1975" s="24"/>
      <c r="BI1975" s="24"/>
      <c r="BJ1975" s="24"/>
      <c r="BK1975" s="24"/>
      <c r="BL1975" s="24"/>
      <c r="BM1975" s="24"/>
      <c r="BN1975" s="24"/>
      <c r="BO1975" s="24"/>
      <c r="BP1975" s="24"/>
      <c r="BQ1975" s="24"/>
      <c r="BR1975" s="24"/>
      <c r="BS1975" s="24"/>
      <c r="BT1975" s="24"/>
      <c r="BU1975" s="24"/>
      <c r="BV1975" s="24"/>
      <c r="BW1975" s="24"/>
      <c r="BX1975" s="24"/>
      <c r="BY1975" s="24"/>
      <c r="BZ1975" s="24"/>
      <c r="CA1975" s="24"/>
      <c r="CB1975" s="24"/>
      <c r="CC1975" s="24"/>
      <c r="CD1975" s="24"/>
      <c r="CE1975" s="24"/>
      <c r="CF1975" s="24"/>
    </row>
    <row r="1976" spans="47:84" x14ac:dyDescent="0.15">
      <c r="AU1976" s="24"/>
      <c r="AV1976" s="24"/>
      <c r="AW1976" s="24"/>
      <c r="AX1976" s="24"/>
      <c r="AY1976" s="24"/>
      <c r="AZ1976" s="24"/>
      <c r="BA1976" s="24"/>
      <c r="BB1976" s="24"/>
      <c r="BC1976" s="24"/>
      <c r="BD1976" s="24"/>
      <c r="BE1976" s="24"/>
      <c r="BF1976" s="24"/>
      <c r="BG1976" s="24"/>
      <c r="BH1976" s="24"/>
      <c r="BI1976" s="24"/>
      <c r="BJ1976" s="24"/>
      <c r="BK1976" s="24"/>
      <c r="BL1976" s="24"/>
      <c r="BM1976" s="24"/>
      <c r="BN1976" s="24"/>
      <c r="BO1976" s="24"/>
      <c r="BP1976" s="24"/>
      <c r="BQ1976" s="24"/>
      <c r="BR1976" s="24"/>
      <c r="BS1976" s="24"/>
      <c r="BT1976" s="24"/>
      <c r="BU1976" s="24"/>
      <c r="BV1976" s="24"/>
      <c r="BW1976" s="24"/>
      <c r="BX1976" s="24"/>
      <c r="BY1976" s="24"/>
      <c r="BZ1976" s="24"/>
      <c r="CA1976" s="24"/>
      <c r="CB1976" s="24"/>
      <c r="CC1976" s="24"/>
      <c r="CD1976" s="24"/>
      <c r="CE1976" s="24"/>
      <c r="CF1976" s="24"/>
    </row>
    <row r="1977" spans="47:84" x14ac:dyDescent="0.15">
      <c r="AU1977" s="24"/>
      <c r="AV1977" s="24"/>
      <c r="AW1977" s="24"/>
      <c r="AX1977" s="24"/>
      <c r="AY1977" s="24"/>
      <c r="AZ1977" s="24"/>
      <c r="BA1977" s="24"/>
      <c r="BB1977" s="24"/>
      <c r="BC1977" s="24"/>
      <c r="BD1977" s="24"/>
      <c r="BE1977" s="24"/>
      <c r="BF1977" s="24"/>
      <c r="BG1977" s="24"/>
      <c r="BH1977" s="24"/>
      <c r="BI1977" s="24"/>
      <c r="BJ1977" s="24"/>
      <c r="BK1977" s="24"/>
      <c r="BL1977" s="24"/>
      <c r="BM1977" s="24"/>
      <c r="BN1977" s="24"/>
      <c r="BO1977" s="24"/>
      <c r="BP1977" s="24"/>
      <c r="BQ1977" s="24"/>
      <c r="BR1977" s="24"/>
      <c r="BS1977" s="24"/>
      <c r="BT1977" s="24"/>
      <c r="BU1977" s="24"/>
      <c r="BV1977" s="24"/>
      <c r="BW1977" s="24"/>
      <c r="BX1977" s="24"/>
      <c r="BY1977" s="24"/>
      <c r="BZ1977" s="24"/>
      <c r="CA1977" s="24"/>
      <c r="CB1977" s="24"/>
      <c r="CC1977" s="24"/>
      <c r="CD1977" s="24"/>
      <c r="CE1977" s="24"/>
      <c r="CF1977" s="24"/>
    </row>
    <row r="1978" spans="47:84" x14ac:dyDescent="0.15">
      <c r="AU1978" s="24"/>
      <c r="AV1978" s="24"/>
      <c r="AW1978" s="24"/>
      <c r="AX1978" s="24"/>
      <c r="AY1978" s="24"/>
      <c r="AZ1978" s="24"/>
      <c r="BA1978" s="24"/>
      <c r="BB1978" s="24"/>
      <c r="BC1978" s="24"/>
      <c r="BD1978" s="24"/>
      <c r="BE1978" s="24"/>
      <c r="BF1978" s="24"/>
      <c r="BG1978" s="24"/>
      <c r="BH1978" s="24"/>
      <c r="BI1978" s="24"/>
      <c r="BJ1978" s="24"/>
      <c r="BK1978" s="24"/>
      <c r="BL1978" s="24"/>
      <c r="BM1978" s="24"/>
      <c r="BN1978" s="24"/>
      <c r="BO1978" s="24"/>
      <c r="BP1978" s="24"/>
      <c r="BQ1978" s="24"/>
      <c r="BR1978" s="24"/>
      <c r="BS1978" s="24"/>
      <c r="BT1978" s="24"/>
      <c r="BU1978" s="24"/>
      <c r="BV1978" s="24"/>
      <c r="BW1978" s="24"/>
      <c r="BX1978" s="24"/>
      <c r="BY1978" s="24"/>
      <c r="BZ1978" s="24"/>
      <c r="CA1978" s="24"/>
      <c r="CB1978" s="24"/>
      <c r="CC1978" s="24"/>
      <c r="CD1978" s="24"/>
      <c r="CE1978" s="24"/>
      <c r="CF1978" s="24"/>
    </row>
    <row r="1979" spans="47:84" x14ac:dyDescent="0.15">
      <c r="AU1979" s="24"/>
      <c r="AV1979" s="24"/>
      <c r="AW1979" s="24"/>
      <c r="AX1979" s="24"/>
      <c r="AY1979" s="24"/>
      <c r="AZ1979" s="24"/>
      <c r="BA1979" s="24"/>
      <c r="BB1979" s="24"/>
      <c r="BC1979" s="24"/>
      <c r="BD1979" s="24"/>
      <c r="BE1979" s="24"/>
      <c r="BF1979" s="24"/>
      <c r="BG1979" s="24"/>
      <c r="BH1979" s="24"/>
      <c r="BI1979" s="24"/>
      <c r="BJ1979" s="24"/>
      <c r="BK1979" s="24"/>
      <c r="BL1979" s="24"/>
      <c r="BM1979" s="24"/>
      <c r="BN1979" s="24"/>
      <c r="BO1979" s="24"/>
      <c r="BP1979" s="24"/>
      <c r="BQ1979" s="24"/>
      <c r="BR1979" s="24"/>
      <c r="BS1979" s="24"/>
      <c r="BT1979" s="24"/>
      <c r="BU1979" s="24"/>
      <c r="BV1979" s="24"/>
      <c r="BW1979" s="24"/>
      <c r="BX1979" s="24"/>
      <c r="BY1979" s="24"/>
      <c r="BZ1979" s="24"/>
      <c r="CA1979" s="24"/>
      <c r="CB1979" s="24"/>
      <c r="CC1979" s="24"/>
      <c r="CD1979" s="24"/>
      <c r="CE1979" s="24"/>
      <c r="CF1979" s="24"/>
    </row>
    <row r="1980" spans="47:84" x14ac:dyDescent="0.15">
      <c r="AU1980" s="24"/>
      <c r="AV1980" s="24"/>
      <c r="AW1980" s="24"/>
      <c r="AX1980" s="24"/>
      <c r="AY1980" s="24"/>
      <c r="AZ1980" s="24"/>
      <c r="BA1980" s="24"/>
      <c r="BB1980" s="24"/>
      <c r="BC1980" s="24"/>
      <c r="BD1980" s="24"/>
      <c r="BE1980" s="24"/>
      <c r="BF1980" s="24"/>
      <c r="BG1980" s="24"/>
      <c r="BH1980" s="24"/>
      <c r="BI1980" s="24"/>
      <c r="BJ1980" s="24"/>
      <c r="BK1980" s="24"/>
      <c r="BL1980" s="24"/>
      <c r="BM1980" s="24"/>
      <c r="BN1980" s="24"/>
      <c r="BO1980" s="24"/>
      <c r="BP1980" s="24"/>
      <c r="BQ1980" s="24"/>
      <c r="BR1980" s="24"/>
      <c r="BS1980" s="24"/>
      <c r="BT1980" s="24"/>
      <c r="BU1980" s="24"/>
      <c r="BV1980" s="24"/>
      <c r="BW1980" s="24"/>
      <c r="BX1980" s="24"/>
      <c r="BY1980" s="24"/>
      <c r="BZ1980" s="24"/>
      <c r="CA1980" s="24"/>
      <c r="CB1980" s="24"/>
      <c r="CC1980" s="24"/>
      <c r="CD1980" s="24"/>
      <c r="CE1980" s="24"/>
      <c r="CF1980" s="24"/>
    </row>
    <row r="1981" spans="47:84" x14ac:dyDescent="0.15">
      <c r="AU1981" s="24"/>
      <c r="AV1981" s="24"/>
      <c r="AW1981" s="24"/>
      <c r="AX1981" s="24"/>
      <c r="AY1981" s="24"/>
      <c r="AZ1981" s="24"/>
      <c r="BA1981" s="24"/>
      <c r="BB1981" s="24"/>
      <c r="BC1981" s="24"/>
      <c r="BD1981" s="24"/>
      <c r="BE1981" s="24"/>
      <c r="BF1981" s="24"/>
      <c r="BG1981" s="24"/>
      <c r="BH1981" s="24"/>
      <c r="BI1981" s="24"/>
      <c r="BJ1981" s="24"/>
      <c r="BK1981" s="24"/>
      <c r="BL1981" s="24"/>
      <c r="BM1981" s="24"/>
      <c r="BN1981" s="24"/>
      <c r="BO1981" s="24"/>
      <c r="BP1981" s="24"/>
      <c r="BQ1981" s="24"/>
      <c r="BR1981" s="24"/>
      <c r="BS1981" s="24"/>
      <c r="BT1981" s="24"/>
      <c r="BU1981" s="24"/>
      <c r="BV1981" s="24"/>
      <c r="BW1981" s="24"/>
      <c r="BX1981" s="24"/>
      <c r="BY1981" s="24"/>
      <c r="BZ1981" s="24"/>
      <c r="CA1981" s="24"/>
      <c r="CB1981" s="24"/>
      <c r="CC1981" s="24"/>
      <c r="CD1981" s="24"/>
      <c r="CE1981" s="24"/>
      <c r="CF1981" s="24"/>
    </row>
    <row r="1982" spans="47:84" x14ac:dyDescent="0.15">
      <c r="AU1982" s="24"/>
      <c r="AV1982" s="24"/>
      <c r="AW1982" s="24"/>
      <c r="AX1982" s="24"/>
      <c r="AY1982" s="24"/>
      <c r="AZ1982" s="24"/>
      <c r="BA1982" s="24"/>
      <c r="BB1982" s="24"/>
      <c r="BC1982" s="24"/>
      <c r="BD1982" s="24"/>
      <c r="BE1982" s="24"/>
      <c r="BF1982" s="24"/>
      <c r="BG1982" s="24"/>
      <c r="BH1982" s="24"/>
      <c r="BI1982" s="24"/>
      <c r="BJ1982" s="24"/>
      <c r="BK1982" s="24"/>
      <c r="BL1982" s="24"/>
      <c r="BM1982" s="24"/>
      <c r="BN1982" s="24"/>
      <c r="BO1982" s="24"/>
      <c r="BP1982" s="24"/>
      <c r="BQ1982" s="24"/>
      <c r="BR1982" s="24"/>
      <c r="BS1982" s="24"/>
      <c r="BT1982" s="24"/>
      <c r="BU1982" s="24"/>
      <c r="BV1982" s="24"/>
      <c r="BW1982" s="24"/>
      <c r="BX1982" s="24"/>
      <c r="BY1982" s="24"/>
      <c r="BZ1982" s="24"/>
      <c r="CA1982" s="24"/>
      <c r="CB1982" s="24"/>
      <c r="CC1982" s="24"/>
      <c r="CD1982" s="24"/>
      <c r="CE1982" s="24"/>
      <c r="CF1982" s="24"/>
    </row>
    <row r="1983" spans="47:84" x14ac:dyDescent="0.15">
      <c r="AU1983" s="24"/>
      <c r="AV1983" s="24"/>
      <c r="AW1983" s="24"/>
      <c r="AX1983" s="24"/>
      <c r="AY1983" s="24"/>
      <c r="AZ1983" s="24"/>
      <c r="BA1983" s="24"/>
      <c r="BB1983" s="24"/>
      <c r="BC1983" s="24"/>
      <c r="BD1983" s="24"/>
      <c r="BE1983" s="24"/>
      <c r="BF1983" s="24"/>
      <c r="BG1983" s="24"/>
      <c r="BH1983" s="24"/>
      <c r="BI1983" s="24"/>
      <c r="BJ1983" s="24"/>
      <c r="BK1983" s="24"/>
      <c r="BL1983" s="24"/>
      <c r="BM1983" s="24"/>
      <c r="BN1983" s="24"/>
      <c r="BO1983" s="24"/>
      <c r="BP1983" s="24"/>
      <c r="BQ1983" s="24"/>
      <c r="BR1983" s="24"/>
      <c r="BS1983" s="24"/>
      <c r="BT1983" s="24"/>
      <c r="BU1983" s="24"/>
      <c r="BV1983" s="24"/>
      <c r="BW1983" s="24"/>
      <c r="BX1983" s="24"/>
      <c r="BY1983" s="24"/>
      <c r="BZ1983" s="24"/>
      <c r="CA1983" s="24"/>
      <c r="CB1983" s="24"/>
      <c r="CC1983" s="24"/>
      <c r="CD1983" s="24"/>
      <c r="CE1983" s="24"/>
      <c r="CF1983" s="24"/>
    </row>
    <row r="1984" spans="47:84" x14ac:dyDescent="0.15">
      <c r="AU1984" s="24"/>
      <c r="AV1984" s="24"/>
      <c r="AW1984" s="24"/>
      <c r="AX1984" s="24"/>
      <c r="AY1984" s="24"/>
      <c r="AZ1984" s="24"/>
      <c r="BA1984" s="24"/>
      <c r="BB1984" s="24"/>
      <c r="BC1984" s="24"/>
      <c r="BD1984" s="24"/>
      <c r="BE1984" s="24"/>
      <c r="BF1984" s="24"/>
      <c r="BG1984" s="24"/>
      <c r="BH1984" s="24"/>
      <c r="BI1984" s="24"/>
      <c r="BJ1984" s="24"/>
      <c r="BK1984" s="24"/>
      <c r="BL1984" s="24"/>
      <c r="BM1984" s="24"/>
      <c r="BN1984" s="24"/>
      <c r="BO1984" s="24"/>
      <c r="BP1984" s="24"/>
      <c r="BQ1984" s="24"/>
      <c r="BR1984" s="24"/>
      <c r="BS1984" s="24"/>
      <c r="BT1984" s="24"/>
      <c r="BU1984" s="24"/>
      <c r="BV1984" s="24"/>
      <c r="BW1984" s="24"/>
      <c r="BX1984" s="24"/>
      <c r="BY1984" s="24"/>
      <c r="BZ1984" s="24"/>
      <c r="CA1984" s="24"/>
      <c r="CB1984" s="24"/>
      <c r="CC1984" s="24"/>
      <c r="CD1984" s="24"/>
      <c r="CE1984" s="24"/>
      <c r="CF1984" s="24"/>
    </row>
    <row r="1985" spans="47:84" x14ac:dyDescent="0.15">
      <c r="AU1985" s="24"/>
      <c r="AV1985" s="24"/>
      <c r="AW1985" s="24"/>
      <c r="AX1985" s="24"/>
      <c r="AY1985" s="24"/>
      <c r="AZ1985" s="24"/>
      <c r="BA1985" s="24"/>
      <c r="BB1985" s="24"/>
      <c r="BC1985" s="24"/>
      <c r="BD1985" s="24"/>
      <c r="BE1985" s="24"/>
      <c r="BF1985" s="24"/>
      <c r="BG1985" s="24"/>
      <c r="BH1985" s="24"/>
      <c r="BI1985" s="24"/>
      <c r="BJ1985" s="24"/>
      <c r="BK1985" s="24"/>
      <c r="BL1985" s="24"/>
      <c r="BM1985" s="24"/>
      <c r="BN1985" s="24"/>
      <c r="BO1985" s="24"/>
      <c r="BP1985" s="24"/>
      <c r="BQ1985" s="24"/>
      <c r="BR1985" s="24"/>
      <c r="BS1985" s="24"/>
      <c r="BT1985" s="24"/>
      <c r="BU1985" s="24"/>
      <c r="BV1985" s="24"/>
      <c r="BW1985" s="24"/>
      <c r="BX1985" s="24"/>
      <c r="BY1985" s="24"/>
      <c r="BZ1985" s="24"/>
      <c r="CA1985" s="24"/>
      <c r="CB1985" s="24"/>
      <c r="CC1985" s="24"/>
      <c r="CD1985" s="24"/>
      <c r="CE1985" s="24"/>
      <c r="CF1985" s="24"/>
    </row>
    <row r="1986" spans="47:84" x14ac:dyDescent="0.15">
      <c r="AU1986" s="24"/>
      <c r="AV1986" s="24"/>
      <c r="AW1986" s="24"/>
      <c r="AX1986" s="24"/>
      <c r="AY1986" s="24"/>
      <c r="AZ1986" s="24"/>
      <c r="BA1986" s="24"/>
      <c r="BB1986" s="24"/>
      <c r="BC1986" s="24"/>
      <c r="BD1986" s="24"/>
      <c r="BE1986" s="24"/>
      <c r="BF1986" s="24"/>
      <c r="BG1986" s="24"/>
      <c r="BH1986" s="24"/>
      <c r="BI1986" s="24"/>
      <c r="BJ1986" s="24"/>
      <c r="BK1986" s="24"/>
      <c r="BL1986" s="24"/>
      <c r="BM1986" s="24"/>
      <c r="BN1986" s="24"/>
      <c r="BO1986" s="24"/>
      <c r="BP1986" s="24"/>
      <c r="BQ1986" s="24"/>
      <c r="BR1986" s="24"/>
      <c r="BS1986" s="24"/>
      <c r="BT1986" s="24"/>
      <c r="BU1986" s="24"/>
      <c r="BV1986" s="24"/>
      <c r="BW1986" s="24"/>
      <c r="BX1986" s="24"/>
      <c r="BY1986" s="24"/>
      <c r="BZ1986" s="24"/>
      <c r="CA1986" s="24"/>
      <c r="CB1986" s="24"/>
      <c r="CC1986" s="24"/>
      <c r="CD1986" s="24"/>
      <c r="CE1986" s="24"/>
      <c r="CF1986" s="24"/>
    </row>
    <row r="1987" spans="47:84" x14ac:dyDescent="0.15">
      <c r="AU1987" s="24"/>
      <c r="AV1987" s="24"/>
      <c r="AW1987" s="24"/>
      <c r="AX1987" s="24"/>
      <c r="AY1987" s="24"/>
      <c r="AZ1987" s="24"/>
      <c r="BA1987" s="24"/>
      <c r="BB1987" s="24"/>
      <c r="BC1987" s="24"/>
      <c r="BD1987" s="24"/>
      <c r="BE1987" s="24"/>
      <c r="BF1987" s="24"/>
      <c r="BG1987" s="24"/>
      <c r="BH1987" s="24"/>
      <c r="BI1987" s="24"/>
      <c r="BJ1987" s="24"/>
      <c r="BK1987" s="24"/>
      <c r="BL1987" s="24"/>
      <c r="BM1987" s="24"/>
      <c r="BN1987" s="24"/>
      <c r="BO1987" s="24"/>
      <c r="BP1987" s="24"/>
      <c r="BQ1987" s="24"/>
      <c r="BR1987" s="24"/>
      <c r="BS1987" s="24"/>
      <c r="BT1987" s="24"/>
      <c r="BU1987" s="24"/>
      <c r="BV1987" s="24"/>
      <c r="BW1987" s="24"/>
      <c r="BX1987" s="24"/>
      <c r="BY1987" s="24"/>
      <c r="BZ1987" s="24"/>
      <c r="CA1987" s="24"/>
      <c r="CB1987" s="24"/>
      <c r="CC1987" s="24"/>
      <c r="CD1987" s="24"/>
      <c r="CE1987" s="24"/>
      <c r="CF1987" s="24"/>
    </row>
    <row r="1988" spans="47:84" x14ac:dyDescent="0.15">
      <c r="AU1988" s="24"/>
      <c r="AV1988" s="24"/>
      <c r="AW1988" s="24"/>
      <c r="AX1988" s="24"/>
      <c r="AY1988" s="24"/>
      <c r="AZ1988" s="24"/>
      <c r="BA1988" s="24"/>
      <c r="BB1988" s="24"/>
      <c r="BC1988" s="24"/>
      <c r="BD1988" s="24"/>
      <c r="BE1988" s="24"/>
      <c r="BF1988" s="24"/>
      <c r="BG1988" s="24"/>
      <c r="BH1988" s="24"/>
      <c r="BI1988" s="24"/>
      <c r="BJ1988" s="24"/>
      <c r="BK1988" s="24"/>
      <c r="BL1988" s="24"/>
      <c r="BM1988" s="24"/>
      <c r="BN1988" s="24"/>
      <c r="BO1988" s="24"/>
      <c r="BP1988" s="24"/>
      <c r="BQ1988" s="24"/>
      <c r="BR1988" s="24"/>
      <c r="BS1988" s="24"/>
      <c r="BT1988" s="24"/>
      <c r="BU1988" s="24"/>
      <c r="BV1988" s="24"/>
      <c r="BW1988" s="24"/>
      <c r="BX1988" s="24"/>
      <c r="BY1988" s="24"/>
      <c r="BZ1988" s="24"/>
      <c r="CA1988" s="24"/>
      <c r="CB1988" s="24"/>
      <c r="CC1988" s="24"/>
      <c r="CD1988" s="24"/>
      <c r="CE1988" s="24"/>
      <c r="CF1988" s="24"/>
    </row>
    <row r="1989" spans="47:84" x14ac:dyDescent="0.15">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c r="CF1989" s="24"/>
    </row>
    <row r="1990" spans="47:84" x14ac:dyDescent="0.15">
      <c r="AU1990" s="24"/>
      <c r="AV1990" s="24"/>
      <c r="AW1990" s="24"/>
      <c r="AX1990" s="24"/>
      <c r="AY1990" s="24"/>
      <c r="AZ1990" s="24"/>
      <c r="BA1990" s="24"/>
      <c r="BB1990" s="24"/>
      <c r="BC1990" s="24"/>
      <c r="BD1990" s="24"/>
      <c r="BE1990" s="24"/>
      <c r="BF1990" s="24"/>
      <c r="BG1990" s="24"/>
      <c r="BH1990" s="24"/>
      <c r="BI1990" s="24"/>
      <c r="BJ1990" s="24"/>
      <c r="BK1990" s="24"/>
      <c r="BL1990" s="24"/>
      <c r="BM1990" s="24"/>
      <c r="BN1990" s="24"/>
      <c r="BO1990" s="24"/>
      <c r="BP1990" s="24"/>
      <c r="BQ1990" s="24"/>
      <c r="BR1990" s="24"/>
      <c r="BS1990" s="24"/>
      <c r="BT1990" s="24"/>
      <c r="BU1990" s="24"/>
      <c r="BV1990" s="24"/>
      <c r="BW1990" s="24"/>
      <c r="BX1990" s="24"/>
      <c r="BY1990" s="24"/>
      <c r="BZ1990" s="24"/>
      <c r="CA1990" s="24"/>
      <c r="CB1990" s="24"/>
      <c r="CC1990" s="24"/>
      <c r="CD1990" s="24"/>
      <c r="CE1990" s="24"/>
      <c r="CF1990" s="24"/>
    </row>
    <row r="1991" spans="47:84" x14ac:dyDescent="0.15">
      <c r="AU1991" s="24"/>
      <c r="AV1991" s="24"/>
      <c r="AW1991" s="24"/>
      <c r="AX1991" s="24"/>
      <c r="AY1991" s="24"/>
      <c r="AZ1991" s="24"/>
      <c r="BA1991" s="24"/>
      <c r="BB1991" s="24"/>
      <c r="BC1991" s="24"/>
      <c r="BD1991" s="24"/>
      <c r="BE1991" s="24"/>
      <c r="BF1991" s="24"/>
      <c r="BG1991" s="24"/>
      <c r="BH1991" s="24"/>
      <c r="BI1991" s="24"/>
      <c r="BJ1991" s="24"/>
      <c r="BK1991" s="24"/>
      <c r="BL1991" s="24"/>
      <c r="BM1991" s="24"/>
      <c r="BN1991" s="24"/>
      <c r="BO1991" s="24"/>
      <c r="BP1991" s="24"/>
      <c r="BQ1991" s="24"/>
      <c r="BR1991" s="24"/>
      <c r="BS1991" s="24"/>
      <c r="BT1991" s="24"/>
      <c r="BU1991" s="24"/>
      <c r="BV1991" s="24"/>
      <c r="BW1991" s="24"/>
      <c r="BX1991" s="24"/>
      <c r="BY1991" s="24"/>
      <c r="BZ1991" s="24"/>
      <c r="CA1991" s="24"/>
      <c r="CB1991" s="24"/>
      <c r="CC1991" s="24"/>
      <c r="CD1991" s="24"/>
      <c r="CE1991" s="24"/>
      <c r="CF1991" s="24"/>
    </row>
    <row r="1992" spans="47:84" x14ac:dyDescent="0.15">
      <c r="AU1992" s="24"/>
      <c r="AV1992" s="24"/>
      <c r="AW1992" s="24"/>
      <c r="AX1992" s="24"/>
      <c r="AY1992" s="24"/>
      <c r="AZ1992" s="24"/>
      <c r="BA1992" s="24"/>
      <c r="BB1992" s="24"/>
      <c r="BC1992" s="24"/>
      <c r="BD1992" s="24"/>
      <c r="BE1992" s="24"/>
      <c r="BF1992" s="24"/>
      <c r="BG1992" s="24"/>
      <c r="BH1992" s="24"/>
      <c r="BI1992" s="24"/>
      <c r="BJ1992" s="24"/>
      <c r="BK1992" s="24"/>
      <c r="BL1992" s="24"/>
      <c r="BM1992" s="24"/>
      <c r="BN1992" s="24"/>
      <c r="BO1992" s="24"/>
      <c r="BP1992" s="24"/>
      <c r="BQ1992" s="24"/>
      <c r="BR1992" s="24"/>
      <c r="BS1992" s="24"/>
      <c r="BT1992" s="24"/>
      <c r="BU1992" s="24"/>
      <c r="BV1992" s="24"/>
      <c r="BW1992" s="24"/>
      <c r="BX1992" s="24"/>
      <c r="BY1992" s="24"/>
      <c r="BZ1992" s="24"/>
      <c r="CA1992" s="24"/>
      <c r="CB1992" s="24"/>
      <c r="CC1992" s="24"/>
      <c r="CD1992" s="24"/>
      <c r="CE1992" s="24"/>
      <c r="CF1992" s="24"/>
    </row>
    <row r="1993" spans="47:84" x14ac:dyDescent="0.15">
      <c r="AU1993" s="24"/>
      <c r="AV1993" s="24"/>
      <c r="AW1993" s="24"/>
      <c r="AX1993" s="24"/>
      <c r="AY1993" s="24"/>
      <c r="AZ1993" s="24"/>
      <c r="BA1993" s="24"/>
      <c r="BB1993" s="24"/>
      <c r="BC1993" s="24"/>
      <c r="BD1993" s="24"/>
      <c r="BE1993" s="24"/>
      <c r="BF1993" s="24"/>
      <c r="BG1993" s="24"/>
      <c r="BH1993" s="24"/>
      <c r="BI1993" s="24"/>
      <c r="BJ1993" s="24"/>
      <c r="BK1993" s="24"/>
      <c r="BL1993" s="24"/>
      <c r="BM1993" s="24"/>
      <c r="BN1993" s="24"/>
      <c r="BO1993" s="24"/>
      <c r="BP1993" s="24"/>
      <c r="BQ1993" s="24"/>
      <c r="BR1993" s="24"/>
      <c r="BS1993" s="24"/>
      <c r="BT1993" s="24"/>
      <c r="BU1993" s="24"/>
      <c r="BV1993" s="24"/>
      <c r="BW1993" s="24"/>
      <c r="BX1993" s="24"/>
      <c r="BY1993" s="24"/>
      <c r="BZ1993" s="24"/>
      <c r="CA1993" s="24"/>
      <c r="CB1993" s="24"/>
      <c r="CC1993" s="24"/>
      <c r="CD1993" s="24"/>
      <c r="CE1993" s="24"/>
      <c r="CF1993" s="24"/>
    </row>
    <row r="1994" spans="47:84" x14ac:dyDescent="0.15">
      <c r="AU1994" s="24"/>
      <c r="AV1994" s="24"/>
      <c r="AW1994" s="24"/>
      <c r="AX1994" s="24"/>
      <c r="AY1994" s="24"/>
      <c r="AZ1994" s="24"/>
      <c r="BA1994" s="24"/>
      <c r="BB1994" s="24"/>
      <c r="BC1994" s="24"/>
      <c r="BD1994" s="24"/>
      <c r="BE1994" s="24"/>
      <c r="BF1994" s="24"/>
      <c r="BG1994" s="24"/>
      <c r="BH1994" s="24"/>
      <c r="BI1994" s="24"/>
      <c r="BJ1994" s="24"/>
      <c r="BK1994" s="24"/>
      <c r="BL1994" s="24"/>
      <c r="BM1994" s="24"/>
      <c r="BN1994" s="24"/>
      <c r="BO1994" s="24"/>
      <c r="BP1994" s="24"/>
      <c r="BQ1994" s="24"/>
      <c r="BR1994" s="24"/>
      <c r="BS1994" s="24"/>
      <c r="BT1994" s="24"/>
      <c r="BU1994" s="24"/>
      <c r="BV1994" s="24"/>
      <c r="BW1994" s="24"/>
      <c r="BX1994" s="24"/>
      <c r="BY1994" s="24"/>
      <c r="BZ1994" s="24"/>
      <c r="CA1994" s="24"/>
      <c r="CB1994" s="24"/>
      <c r="CC1994" s="24"/>
      <c r="CD1994" s="24"/>
      <c r="CE1994" s="24"/>
      <c r="CF1994" s="24"/>
    </row>
    <row r="1995" spans="47:84" x14ac:dyDescent="0.15">
      <c r="AU1995" s="24"/>
      <c r="AV1995" s="24"/>
      <c r="AW1995" s="24"/>
      <c r="AX1995" s="24"/>
      <c r="AY1995" s="24"/>
      <c r="AZ1995" s="24"/>
      <c r="BA1995" s="24"/>
      <c r="BB1995" s="24"/>
      <c r="BC1995" s="24"/>
      <c r="BD1995" s="24"/>
      <c r="BE1995" s="24"/>
      <c r="BF1995" s="24"/>
      <c r="BG1995" s="24"/>
      <c r="BH1995" s="24"/>
      <c r="BI1995" s="24"/>
      <c r="BJ1995" s="24"/>
      <c r="BK1995" s="24"/>
      <c r="BL1995" s="24"/>
      <c r="BM1995" s="24"/>
      <c r="BN1995" s="24"/>
      <c r="BO1995" s="24"/>
      <c r="BP1995" s="24"/>
      <c r="BQ1995" s="24"/>
      <c r="BR1995" s="24"/>
      <c r="BS1995" s="24"/>
      <c r="BT1995" s="24"/>
      <c r="BU1995" s="24"/>
      <c r="BV1995" s="24"/>
      <c r="BW1995" s="24"/>
      <c r="BX1995" s="24"/>
      <c r="BY1995" s="24"/>
      <c r="BZ1995" s="24"/>
      <c r="CA1995" s="24"/>
      <c r="CB1995" s="24"/>
      <c r="CC1995" s="24"/>
      <c r="CD1995" s="24"/>
      <c r="CE1995" s="24"/>
      <c r="CF1995" s="24"/>
    </row>
    <row r="1996" spans="47:84" x14ac:dyDescent="0.15">
      <c r="AU1996" s="24"/>
      <c r="AV1996" s="24"/>
      <c r="AW1996" s="24"/>
      <c r="AX1996" s="24"/>
      <c r="AY1996" s="24"/>
      <c r="AZ1996" s="24"/>
      <c r="BA1996" s="24"/>
      <c r="BB1996" s="24"/>
      <c r="BC1996" s="24"/>
      <c r="BD1996" s="24"/>
      <c r="BE1996" s="24"/>
      <c r="BF1996" s="24"/>
      <c r="BG1996" s="24"/>
      <c r="BH1996" s="24"/>
      <c r="BI1996" s="24"/>
      <c r="BJ1996" s="24"/>
      <c r="BK1996" s="24"/>
      <c r="BL1996" s="24"/>
      <c r="BM1996" s="24"/>
      <c r="BN1996" s="24"/>
      <c r="BO1996" s="24"/>
      <c r="BP1996" s="24"/>
      <c r="BQ1996" s="24"/>
      <c r="BR1996" s="24"/>
      <c r="BS1996" s="24"/>
      <c r="BT1996" s="24"/>
      <c r="BU1996" s="24"/>
      <c r="BV1996" s="24"/>
      <c r="BW1996" s="24"/>
      <c r="BX1996" s="24"/>
      <c r="BY1996" s="24"/>
      <c r="BZ1996" s="24"/>
      <c r="CA1996" s="24"/>
      <c r="CB1996" s="24"/>
      <c r="CC1996" s="24"/>
      <c r="CD1996" s="24"/>
      <c r="CE1996" s="24"/>
      <c r="CF1996" s="24"/>
    </row>
    <row r="1997" spans="47:84" x14ac:dyDescent="0.15">
      <c r="AU1997" s="24"/>
      <c r="AV1997" s="24"/>
      <c r="AW1997" s="24"/>
      <c r="AX1997" s="24"/>
      <c r="AY1997" s="24"/>
      <c r="AZ1997" s="24"/>
      <c r="BA1997" s="24"/>
      <c r="BB1997" s="24"/>
      <c r="BC1997" s="24"/>
      <c r="BD1997" s="24"/>
      <c r="BE1997" s="24"/>
      <c r="BF1997" s="24"/>
      <c r="BG1997" s="24"/>
      <c r="BH1997" s="24"/>
      <c r="BI1997" s="24"/>
      <c r="BJ1997" s="24"/>
      <c r="BK1997" s="24"/>
      <c r="BL1997" s="24"/>
      <c r="BM1997" s="24"/>
      <c r="BN1997" s="24"/>
      <c r="BO1997" s="24"/>
      <c r="BP1997" s="24"/>
      <c r="BQ1997" s="24"/>
      <c r="BR1997" s="24"/>
      <c r="BS1997" s="24"/>
      <c r="BT1997" s="24"/>
      <c r="BU1997" s="24"/>
      <c r="BV1997" s="24"/>
      <c r="BW1997" s="24"/>
      <c r="BX1997" s="24"/>
      <c r="BY1997" s="24"/>
      <c r="BZ1997" s="24"/>
      <c r="CA1997" s="24"/>
      <c r="CB1997" s="24"/>
      <c r="CC1997" s="24"/>
      <c r="CD1997" s="24"/>
      <c r="CE1997" s="24"/>
      <c r="CF1997" s="24"/>
    </row>
    <row r="1998" spans="47:84" x14ac:dyDescent="0.15">
      <c r="AU1998" s="24"/>
      <c r="AV1998" s="24"/>
      <c r="AW1998" s="24"/>
      <c r="AX1998" s="24"/>
      <c r="AY1998" s="24"/>
      <c r="AZ1998" s="24"/>
      <c r="BA1998" s="24"/>
      <c r="BB1998" s="24"/>
      <c r="BC1998" s="24"/>
      <c r="BD1998" s="24"/>
      <c r="BE1998" s="24"/>
      <c r="BF1998" s="24"/>
      <c r="BG1998" s="24"/>
      <c r="BH1998" s="24"/>
      <c r="BI1998" s="24"/>
      <c r="BJ1998" s="24"/>
      <c r="BK1998" s="24"/>
      <c r="BL1998" s="24"/>
      <c r="BM1998" s="24"/>
      <c r="BN1998" s="24"/>
      <c r="BO1998" s="24"/>
      <c r="BP1998" s="24"/>
      <c r="BQ1998" s="24"/>
      <c r="BR1998" s="24"/>
      <c r="BS1998" s="24"/>
      <c r="BT1998" s="24"/>
      <c r="BU1998" s="24"/>
      <c r="BV1998" s="24"/>
      <c r="BW1998" s="24"/>
      <c r="BX1998" s="24"/>
      <c r="BY1998" s="24"/>
      <c r="BZ1998" s="24"/>
      <c r="CA1998" s="24"/>
      <c r="CB1998" s="24"/>
      <c r="CC1998" s="24"/>
      <c r="CD1998" s="24"/>
      <c r="CE1998" s="24"/>
      <c r="CF1998" s="24"/>
    </row>
    <row r="1999" spans="47:84" x14ac:dyDescent="0.15">
      <c r="AU1999" s="24"/>
      <c r="AV1999" s="24"/>
      <c r="AW1999" s="24"/>
      <c r="AX1999" s="24"/>
      <c r="AY1999" s="24"/>
      <c r="AZ1999" s="24"/>
      <c r="BA1999" s="24"/>
      <c r="BB1999" s="24"/>
      <c r="BC1999" s="24"/>
      <c r="BD1999" s="24"/>
      <c r="BE1999" s="24"/>
      <c r="BF1999" s="24"/>
      <c r="BG1999" s="24"/>
      <c r="BH1999" s="24"/>
      <c r="BI1999" s="24"/>
      <c r="BJ1999" s="24"/>
      <c r="BK1999" s="24"/>
      <c r="BL1999" s="24"/>
      <c r="BM1999" s="24"/>
      <c r="BN1999" s="24"/>
      <c r="BO1999" s="24"/>
      <c r="BP1999" s="24"/>
      <c r="BQ1999" s="24"/>
      <c r="BR1999" s="24"/>
      <c r="BS1999" s="24"/>
      <c r="BT1999" s="24"/>
      <c r="BU1999" s="24"/>
      <c r="BV1999" s="24"/>
      <c r="BW1999" s="24"/>
      <c r="BX1999" s="24"/>
      <c r="BY1999" s="24"/>
      <c r="BZ1999" s="24"/>
      <c r="CA1999" s="24"/>
      <c r="CB1999" s="24"/>
      <c r="CC1999" s="24"/>
      <c r="CD1999" s="24"/>
      <c r="CE1999" s="24"/>
      <c r="CF1999" s="24"/>
    </row>
    <row r="2000" spans="47:84" x14ac:dyDescent="0.15">
      <c r="AU2000" s="24"/>
      <c r="AV2000" s="24"/>
      <c r="AW2000" s="24"/>
      <c r="AX2000" s="24"/>
      <c r="AY2000" s="24"/>
      <c r="AZ2000" s="24"/>
      <c r="BA2000" s="24"/>
      <c r="BB2000" s="24"/>
      <c r="BC2000" s="24"/>
      <c r="BD2000" s="24"/>
      <c r="BE2000" s="24"/>
      <c r="BF2000" s="24"/>
      <c r="BG2000" s="24"/>
      <c r="BH2000" s="24"/>
      <c r="BI2000" s="24"/>
      <c r="BJ2000" s="24"/>
      <c r="BK2000" s="24"/>
      <c r="BL2000" s="24"/>
      <c r="BM2000" s="24"/>
      <c r="BN2000" s="24"/>
      <c r="BO2000" s="24"/>
      <c r="BP2000" s="24"/>
      <c r="BQ2000" s="24"/>
      <c r="BR2000" s="24"/>
      <c r="BS2000" s="24"/>
      <c r="BT2000" s="24"/>
      <c r="BU2000" s="24"/>
      <c r="BV2000" s="24"/>
      <c r="BW2000" s="24"/>
      <c r="BX2000" s="24"/>
      <c r="BY2000" s="24"/>
      <c r="BZ2000" s="24"/>
      <c r="CA2000" s="24"/>
      <c r="CB2000" s="24"/>
      <c r="CC2000" s="24"/>
      <c r="CD2000" s="24"/>
      <c r="CE2000" s="24"/>
      <c r="CF2000" s="24"/>
    </row>
    <row r="2001" spans="47:84" x14ac:dyDescent="0.15">
      <c r="AU2001" s="24"/>
      <c r="AV2001" s="24"/>
      <c r="AW2001" s="24"/>
      <c r="AX2001" s="24"/>
      <c r="AY2001" s="24"/>
      <c r="AZ2001" s="24"/>
      <c r="BA2001" s="24"/>
      <c r="BB2001" s="24"/>
      <c r="BC2001" s="24"/>
      <c r="BD2001" s="24"/>
      <c r="BE2001" s="24"/>
      <c r="BF2001" s="24"/>
      <c r="BG2001" s="24"/>
      <c r="BH2001" s="24"/>
      <c r="BI2001" s="24"/>
      <c r="BJ2001" s="24"/>
      <c r="BK2001" s="24"/>
      <c r="BL2001" s="24"/>
      <c r="BM2001" s="24"/>
      <c r="BN2001" s="24"/>
      <c r="BO2001" s="24"/>
      <c r="BP2001" s="24"/>
      <c r="BQ2001" s="24"/>
      <c r="BR2001" s="24"/>
      <c r="BS2001" s="24"/>
      <c r="BT2001" s="24"/>
      <c r="BU2001" s="24"/>
      <c r="BV2001" s="24"/>
      <c r="BW2001" s="24"/>
      <c r="BX2001" s="24"/>
      <c r="BY2001" s="24"/>
      <c r="BZ2001" s="24"/>
      <c r="CA2001" s="24"/>
      <c r="CB2001" s="24"/>
      <c r="CC2001" s="24"/>
      <c r="CD2001" s="24"/>
      <c r="CE2001" s="24"/>
      <c r="CF2001" s="24"/>
    </row>
    <row r="2002" spans="47:84" x14ac:dyDescent="0.15">
      <c r="AU2002" s="24"/>
      <c r="AV2002" s="24"/>
      <c r="AW2002" s="24"/>
      <c r="AX2002" s="24"/>
      <c r="AY2002" s="24"/>
      <c r="AZ2002" s="24"/>
      <c r="BA2002" s="24"/>
      <c r="BB2002" s="24"/>
      <c r="BC2002" s="24"/>
      <c r="BD2002" s="24"/>
      <c r="BE2002" s="24"/>
      <c r="BF2002" s="24"/>
      <c r="BG2002" s="24"/>
      <c r="BH2002" s="24"/>
      <c r="BI2002" s="24"/>
      <c r="BJ2002" s="24"/>
      <c r="BK2002" s="24"/>
      <c r="BL2002" s="24"/>
      <c r="BM2002" s="24"/>
      <c r="BN2002" s="24"/>
      <c r="BO2002" s="24"/>
      <c r="BP2002" s="24"/>
      <c r="BQ2002" s="24"/>
      <c r="BR2002" s="24"/>
      <c r="BS2002" s="24"/>
      <c r="BT2002" s="24"/>
      <c r="BU2002" s="24"/>
      <c r="BV2002" s="24"/>
      <c r="BW2002" s="24"/>
      <c r="BX2002" s="24"/>
      <c r="BY2002" s="24"/>
      <c r="BZ2002" s="24"/>
      <c r="CA2002" s="24"/>
      <c r="CB2002" s="24"/>
      <c r="CC2002" s="24"/>
      <c r="CD2002" s="24"/>
      <c r="CE2002" s="24"/>
      <c r="CF2002" s="24"/>
    </row>
    <row r="2003" spans="47:84" x14ac:dyDescent="0.15">
      <c r="AU2003" s="24"/>
      <c r="AV2003" s="24"/>
      <c r="AW2003" s="24"/>
      <c r="AX2003" s="24"/>
      <c r="AY2003" s="24"/>
      <c r="AZ2003" s="24"/>
      <c r="BA2003" s="24"/>
      <c r="BB2003" s="24"/>
      <c r="BC2003" s="24"/>
      <c r="BD2003" s="24"/>
      <c r="BE2003" s="24"/>
      <c r="BF2003" s="24"/>
      <c r="BG2003" s="24"/>
      <c r="BH2003" s="24"/>
      <c r="BI2003" s="24"/>
      <c r="BJ2003" s="24"/>
      <c r="BK2003" s="24"/>
      <c r="BL2003" s="24"/>
      <c r="BM2003" s="24"/>
      <c r="BN2003" s="24"/>
      <c r="BO2003" s="24"/>
      <c r="BP2003" s="24"/>
      <c r="BQ2003" s="24"/>
      <c r="BR2003" s="24"/>
      <c r="BS2003" s="24"/>
      <c r="BT2003" s="24"/>
      <c r="BU2003" s="24"/>
      <c r="BV2003" s="24"/>
      <c r="BW2003" s="24"/>
      <c r="BX2003" s="24"/>
      <c r="BY2003" s="24"/>
      <c r="BZ2003" s="24"/>
      <c r="CA2003" s="24"/>
      <c r="CB2003" s="24"/>
      <c r="CC2003" s="24"/>
      <c r="CD2003" s="24"/>
      <c r="CE2003" s="24"/>
      <c r="CF2003" s="24"/>
    </row>
    <row r="2004" spans="47:84" x14ac:dyDescent="0.15">
      <c r="AU2004" s="24"/>
      <c r="AV2004" s="24"/>
      <c r="AW2004" s="24"/>
      <c r="AX2004" s="24"/>
      <c r="AY2004" s="24"/>
      <c r="AZ2004" s="24"/>
      <c r="BA2004" s="24"/>
      <c r="BB2004" s="24"/>
      <c r="BC2004" s="24"/>
      <c r="BD2004" s="24"/>
      <c r="BE2004" s="24"/>
      <c r="BF2004" s="24"/>
      <c r="BG2004" s="24"/>
      <c r="BH2004" s="24"/>
      <c r="BI2004" s="24"/>
      <c r="BJ2004" s="24"/>
      <c r="BK2004" s="24"/>
      <c r="BL2004" s="24"/>
      <c r="BM2004" s="24"/>
      <c r="BN2004" s="24"/>
      <c r="BO2004" s="24"/>
      <c r="BP2004" s="24"/>
      <c r="BQ2004" s="24"/>
      <c r="BR2004" s="24"/>
      <c r="BS2004" s="24"/>
      <c r="BT2004" s="24"/>
      <c r="BU2004" s="24"/>
      <c r="BV2004" s="24"/>
      <c r="BW2004" s="24"/>
      <c r="BX2004" s="24"/>
      <c r="BY2004" s="24"/>
      <c r="BZ2004" s="24"/>
      <c r="CA2004" s="24"/>
      <c r="CB2004" s="24"/>
      <c r="CC2004" s="24"/>
      <c r="CD2004" s="24"/>
      <c r="CE2004" s="24"/>
      <c r="CF2004" s="24"/>
    </row>
    <row r="2005" spans="47:84" x14ac:dyDescent="0.15">
      <c r="AU2005" s="24"/>
      <c r="AV2005" s="24"/>
      <c r="AW2005" s="24"/>
      <c r="AX2005" s="24"/>
      <c r="AY2005" s="24"/>
      <c r="AZ2005" s="24"/>
      <c r="BA2005" s="24"/>
      <c r="BB2005" s="24"/>
      <c r="BC2005" s="24"/>
      <c r="BD2005" s="24"/>
      <c r="BE2005" s="24"/>
      <c r="BF2005" s="24"/>
      <c r="BG2005" s="24"/>
      <c r="BH2005" s="24"/>
      <c r="BI2005" s="24"/>
      <c r="BJ2005" s="24"/>
      <c r="BK2005" s="24"/>
      <c r="BL2005" s="24"/>
      <c r="BM2005" s="24"/>
      <c r="BN2005" s="24"/>
      <c r="BO2005" s="24"/>
      <c r="BP2005" s="24"/>
      <c r="BQ2005" s="24"/>
      <c r="BR2005" s="24"/>
      <c r="BS2005" s="24"/>
      <c r="BT2005" s="24"/>
      <c r="BU2005" s="24"/>
      <c r="BV2005" s="24"/>
      <c r="BW2005" s="24"/>
      <c r="BX2005" s="24"/>
      <c r="BY2005" s="24"/>
      <c r="BZ2005" s="24"/>
      <c r="CA2005" s="24"/>
      <c r="CB2005" s="24"/>
      <c r="CC2005" s="24"/>
      <c r="CD2005" s="24"/>
      <c r="CE2005" s="24"/>
      <c r="CF2005" s="24"/>
    </row>
    <row r="2006" spans="47:84" x14ac:dyDescent="0.15">
      <c r="AU2006" s="24"/>
      <c r="AV2006" s="24"/>
      <c r="AW2006" s="24"/>
      <c r="AX2006" s="24"/>
      <c r="AY2006" s="24"/>
      <c r="AZ2006" s="24"/>
      <c r="BA2006" s="24"/>
      <c r="BB2006" s="24"/>
      <c r="BC2006" s="24"/>
      <c r="BD2006" s="24"/>
      <c r="BE2006" s="24"/>
      <c r="BF2006" s="24"/>
      <c r="BG2006" s="24"/>
      <c r="BH2006" s="24"/>
      <c r="BI2006" s="24"/>
      <c r="BJ2006" s="24"/>
      <c r="BK2006" s="24"/>
      <c r="BL2006" s="24"/>
      <c r="BM2006" s="24"/>
      <c r="BN2006" s="24"/>
      <c r="BO2006" s="24"/>
      <c r="BP2006" s="24"/>
      <c r="BQ2006" s="24"/>
      <c r="BR2006" s="24"/>
      <c r="BS2006" s="24"/>
      <c r="BT2006" s="24"/>
      <c r="BU2006" s="24"/>
      <c r="BV2006" s="24"/>
      <c r="BW2006" s="24"/>
      <c r="BX2006" s="24"/>
      <c r="BY2006" s="24"/>
      <c r="BZ2006" s="24"/>
      <c r="CA2006" s="24"/>
      <c r="CB2006" s="24"/>
      <c r="CC2006" s="24"/>
      <c r="CD2006" s="24"/>
      <c r="CE2006" s="24"/>
      <c r="CF2006" s="24"/>
    </row>
    <row r="2007" spans="47:84" x14ac:dyDescent="0.15">
      <c r="AU2007" s="24"/>
      <c r="AV2007" s="24"/>
      <c r="AW2007" s="24"/>
      <c r="AX2007" s="24"/>
      <c r="AY2007" s="24"/>
      <c r="AZ2007" s="24"/>
      <c r="BA2007" s="24"/>
      <c r="BB2007" s="24"/>
      <c r="BC2007" s="24"/>
      <c r="BD2007" s="24"/>
      <c r="BE2007" s="24"/>
      <c r="BF2007" s="24"/>
      <c r="BG2007" s="24"/>
      <c r="BH2007" s="24"/>
      <c r="BI2007" s="24"/>
      <c r="BJ2007" s="24"/>
      <c r="BK2007" s="24"/>
      <c r="BL2007" s="24"/>
      <c r="BM2007" s="24"/>
      <c r="BN2007" s="24"/>
      <c r="BO2007" s="24"/>
      <c r="BP2007" s="24"/>
      <c r="BQ2007" s="24"/>
      <c r="BR2007" s="24"/>
      <c r="BS2007" s="24"/>
      <c r="BT2007" s="24"/>
      <c r="BU2007" s="24"/>
      <c r="BV2007" s="24"/>
      <c r="BW2007" s="24"/>
      <c r="BX2007" s="24"/>
      <c r="BY2007" s="24"/>
      <c r="BZ2007" s="24"/>
      <c r="CA2007" s="24"/>
      <c r="CB2007" s="24"/>
      <c r="CC2007" s="24"/>
      <c r="CD2007" s="24"/>
      <c r="CE2007" s="24"/>
      <c r="CF2007" s="24"/>
    </row>
    <row r="2008" spans="47:84" x14ac:dyDescent="0.15">
      <c r="AU2008" s="24"/>
      <c r="AV2008" s="24"/>
      <c r="AW2008" s="24"/>
      <c r="AX2008" s="24"/>
      <c r="AY2008" s="24"/>
      <c r="AZ2008" s="24"/>
      <c r="BA2008" s="24"/>
      <c r="BB2008" s="24"/>
      <c r="BC2008" s="24"/>
      <c r="BD2008" s="24"/>
      <c r="BE2008" s="24"/>
      <c r="BF2008" s="24"/>
      <c r="BG2008" s="24"/>
      <c r="BH2008" s="24"/>
      <c r="BI2008" s="24"/>
      <c r="BJ2008" s="24"/>
      <c r="BK2008" s="24"/>
      <c r="BL2008" s="24"/>
      <c r="BM2008" s="24"/>
      <c r="BN2008" s="24"/>
      <c r="BO2008" s="24"/>
      <c r="BP2008" s="24"/>
      <c r="BQ2008" s="24"/>
      <c r="BR2008" s="24"/>
      <c r="BS2008" s="24"/>
      <c r="BT2008" s="24"/>
      <c r="BU2008" s="24"/>
      <c r="BV2008" s="24"/>
      <c r="BW2008" s="24"/>
      <c r="BX2008" s="24"/>
      <c r="BY2008" s="24"/>
      <c r="BZ2008" s="24"/>
      <c r="CA2008" s="24"/>
      <c r="CB2008" s="24"/>
      <c r="CC2008" s="24"/>
      <c r="CD2008" s="24"/>
      <c r="CE2008" s="24"/>
      <c r="CF2008" s="24"/>
    </row>
    <row r="2009" spans="47:84" x14ac:dyDescent="0.15">
      <c r="AU2009" s="24"/>
      <c r="AV2009" s="24"/>
      <c r="AW2009" s="24"/>
      <c r="AX2009" s="24"/>
      <c r="AY2009" s="24"/>
      <c r="AZ2009" s="24"/>
      <c r="BA2009" s="24"/>
      <c r="BB2009" s="24"/>
      <c r="BC2009" s="24"/>
      <c r="BD2009" s="24"/>
      <c r="BE2009" s="24"/>
      <c r="BF2009" s="24"/>
      <c r="BG2009" s="24"/>
      <c r="BH2009" s="24"/>
      <c r="BI2009" s="24"/>
      <c r="BJ2009" s="24"/>
      <c r="BK2009" s="24"/>
      <c r="BL2009" s="24"/>
      <c r="BM2009" s="24"/>
      <c r="BN2009" s="24"/>
      <c r="BO2009" s="24"/>
      <c r="BP2009" s="24"/>
      <c r="BQ2009" s="24"/>
      <c r="BR2009" s="24"/>
      <c r="BS2009" s="24"/>
      <c r="BT2009" s="24"/>
      <c r="BU2009" s="24"/>
      <c r="BV2009" s="24"/>
      <c r="BW2009" s="24"/>
      <c r="BX2009" s="24"/>
      <c r="BY2009" s="24"/>
      <c r="BZ2009" s="24"/>
      <c r="CA2009" s="24"/>
      <c r="CB2009" s="24"/>
      <c r="CC2009" s="24"/>
      <c r="CD2009" s="24"/>
      <c r="CE2009" s="24"/>
      <c r="CF2009" s="24"/>
    </row>
    <row r="2010" spans="47:84" x14ac:dyDescent="0.15">
      <c r="AU2010" s="24"/>
      <c r="AV2010" s="24"/>
      <c r="AW2010" s="24"/>
      <c r="AX2010" s="24"/>
      <c r="AY2010" s="24"/>
      <c r="AZ2010" s="24"/>
      <c r="BA2010" s="24"/>
      <c r="BB2010" s="24"/>
      <c r="BC2010" s="24"/>
      <c r="BD2010" s="24"/>
      <c r="BE2010" s="24"/>
      <c r="BF2010" s="24"/>
      <c r="BG2010" s="24"/>
      <c r="BH2010" s="24"/>
      <c r="BI2010" s="24"/>
      <c r="BJ2010" s="24"/>
      <c r="BK2010" s="24"/>
      <c r="BL2010" s="24"/>
      <c r="BM2010" s="24"/>
      <c r="BN2010" s="24"/>
      <c r="BO2010" s="24"/>
      <c r="BP2010" s="24"/>
      <c r="BQ2010" s="24"/>
      <c r="BR2010" s="24"/>
      <c r="BS2010" s="24"/>
      <c r="BT2010" s="24"/>
      <c r="BU2010" s="24"/>
      <c r="BV2010" s="24"/>
      <c r="BW2010" s="24"/>
      <c r="BX2010" s="24"/>
      <c r="BY2010" s="24"/>
      <c r="BZ2010" s="24"/>
      <c r="CA2010" s="24"/>
      <c r="CB2010" s="24"/>
      <c r="CC2010" s="24"/>
      <c r="CD2010" s="24"/>
      <c r="CE2010" s="24"/>
      <c r="CF2010" s="24"/>
    </row>
    <row r="2011" spans="47:84" x14ac:dyDescent="0.15">
      <c r="AU2011" s="24"/>
      <c r="AV2011" s="24"/>
      <c r="AW2011" s="24"/>
      <c r="AX2011" s="24"/>
      <c r="AY2011" s="24"/>
      <c r="AZ2011" s="24"/>
      <c r="BA2011" s="24"/>
      <c r="BB2011" s="24"/>
      <c r="BC2011" s="24"/>
      <c r="BD2011" s="24"/>
      <c r="BE2011" s="24"/>
      <c r="BF2011" s="24"/>
      <c r="BG2011" s="24"/>
      <c r="BH2011" s="24"/>
      <c r="BI2011" s="24"/>
      <c r="BJ2011" s="24"/>
      <c r="BK2011" s="24"/>
      <c r="BL2011" s="24"/>
      <c r="BM2011" s="24"/>
      <c r="BN2011" s="24"/>
      <c r="BO2011" s="24"/>
      <c r="BP2011" s="24"/>
      <c r="BQ2011" s="24"/>
      <c r="BR2011" s="24"/>
      <c r="BS2011" s="24"/>
      <c r="BT2011" s="24"/>
      <c r="BU2011" s="24"/>
      <c r="BV2011" s="24"/>
      <c r="BW2011" s="24"/>
      <c r="BX2011" s="24"/>
      <c r="BY2011" s="24"/>
      <c r="BZ2011" s="24"/>
      <c r="CA2011" s="24"/>
      <c r="CB2011" s="24"/>
      <c r="CC2011" s="24"/>
      <c r="CD2011" s="24"/>
      <c r="CE2011" s="24"/>
      <c r="CF2011" s="24"/>
    </row>
    <row r="2012" spans="47:84" x14ac:dyDescent="0.15">
      <c r="AU2012" s="24"/>
      <c r="AV2012" s="24"/>
      <c r="AW2012" s="24"/>
      <c r="AX2012" s="24"/>
      <c r="AY2012" s="24"/>
      <c r="AZ2012" s="24"/>
      <c r="BA2012" s="24"/>
      <c r="BB2012" s="24"/>
      <c r="BC2012" s="24"/>
      <c r="BD2012" s="24"/>
      <c r="BE2012" s="24"/>
      <c r="BF2012" s="24"/>
      <c r="BG2012" s="24"/>
      <c r="BH2012" s="24"/>
      <c r="BI2012" s="24"/>
      <c r="BJ2012" s="24"/>
      <c r="BK2012" s="24"/>
      <c r="BL2012" s="24"/>
      <c r="BM2012" s="24"/>
      <c r="BN2012" s="24"/>
      <c r="BO2012" s="24"/>
      <c r="BP2012" s="24"/>
      <c r="BQ2012" s="24"/>
      <c r="BR2012" s="24"/>
      <c r="BS2012" s="24"/>
      <c r="BT2012" s="24"/>
      <c r="BU2012" s="24"/>
      <c r="BV2012" s="24"/>
      <c r="BW2012" s="24"/>
      <c r="BX2012" s="24"/>
      <c r="BY2012" s="24"/>
      <c r="BZ2012" s="24"/>
      <c r="CA2012" s="24"/>
      <c r="CB2012" s="24"/>
      <c r="CC2012" s="24"/>
      <c r="CD2012" s="24"/>
      <c r="CE2012" s="24"/>
      <c r="CF2012" s="24"/>
    </row>
    <row r="2013" spans="47:84" x14ac:dyDescent="0.15">
      <c r="AU2013" s="24"/>
      <c r="AV2013" s="24"/>
      <c r="AW2013" s="24"/>
      <c r="AX2013" s="24"/>
      <c r="AY2013" s="24"/>
      <c r="AZ2013" s="24"/>
      <c r="BA2013" s="24"/>
      <c r="BB2013" s="24"/>
      <c r="BC2013" s="24"/>
      <c r="BD2013" s="24"/>
      <c r="BE2013" s="24"/>
      <c r="BF2013" s="24"/>
      <c r="BG2013" s="24"/>
      <c r="BH2013" s="24"/>
      <c r="BI2013" s="24"/>
      <c r="BJ2013" s="24"/>
      <c r="BK2013" s="24"/>
      <c r="BL2013" s="24"/>
      <c r="BM2013" s="24"/>
      <c r="BN2013" s="24"/>
      <c r="BO2013" s="24"/>
      <c r="BP2013" s="24"/>
      <c r="BQ2013" s="24"/>
      <c r="BR2013" s="24"/>
      <c r="BS2013" s="24"/>
      <c r="BT2013" s="24"/>
      <c r="BU2013" s="24"/>
      <c r="BV2013" s="24"/>
      <c r="BW2013" s="24"/>
      <c r="BX2013" s="24"/>
      <c r="BY2013" s="24"/>
      <c r="BZ2013" s="24"/>
      <c r="CA2013" s="24"/>
      <c r="CB2013" s="24"/>
      <c r="CC2013" s="24"/>
      <c r="CD2013" s="24"/>
      <c r="CE2013" s="24"/>
      <c r="CF2013" s="24"/>
    </row>
    <row r="2014" spans="47:84" x14ac:dyDescent="0.15">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c r="CF2014" s="24"/>
    </row>
    <row r="2015" spans="47:84" x14ac:dyDescent="0.15">
      <c r="AU2015" s="24"/>
      <c r="AV2015" s="24"/>
      <c r="AW2015" s="24"/>
      <c r="AX2015" s="24"/>
      <c r="AY2015" s="24"/>
      <c r="AZ2015" s="24"/>
      <c r="BA2015" s="24"/>
      <c r="BB2015" s="24"/>
      <c r="BC2015" s="24"/>
      <c r="BD2015" s="24"/>
      <c r="BE2015" s="24"/>
      <c r="BF2015" s="24"/>
      <c r="BG2015" s="24"/>
      <c r="BH2015" s="24"/>
      <c r="BI2015" s="24"/>
      <c r="BJ2015" s="24"/>
      <c r="BK2015" s="24"/>
      <c r="BL2015" s="24"/>
      <c r="BM2015" s="24"/>
      <c r="BN2015" s="24"/>
      <c r="BO2015" s="24"/>
      <c r="BP2015" s="24"/>
      <c r="BQ2015" s="24"/>
      <c r="BR2015" s="24"/>
      <c r="BS2015" s="24"/>
      <c r="BT2015" s="24"/>
      <c r="BU2015" s="24"/>
      <c r="BV2015" s="24"/>
      <c r="BW2015" s="24"/>
      <c r="BX2015" s="24"/>
      <c r="BY2015" s="24"/>
      <c r="BZ2015" s="24"/>
      <c r="CA2015" s="24"/>
      <c r="CB2015" s="24"/>
      <c r="CC2015" s="24"/>
      <c r="CD2015" s="24"/>
      <c r="CE2015" s="24"/>
      <c r="CF2015" s="24"/>
    </row>
    <row r="2016" spans="47:84" x14ac:dyDescent="0.15">
      <c r="AU2016" s="24"/>
      <c r="AV2016" s="24"/>
      <c r="AW2016" s="24"/>
      <c r="AX2016" s="24"/>
      <c r="AY2016" s="24"/>
      <c r="AZ2016" s="24"/>
      <c r="BA2016" s="24"/>
      <c r="BB2016" s="24"/>
      <c r="BC2016" s="24"/>
      <c r="BD2016" s="24"/>
      <c r="BE2016" s="24"/>
      <c r="BF2016" s="24"/>
      <c r="BG2016" s="24"/>
      <c r="BH2016" s="24"/>
      <c r="BI2016" s="24"/>
      <c r="BJ2016" s="24"/>
      <c r="BK2016" s="24"/>
      <c r="BL2016" s="24"/>
      <c r="BM2016" s="24"/>
      <c r="BN2016" s="24"/>
      <c r="BO2016" s="24"/>
      <c r="BP2016" s="24"/>
      <c r="BQ2016" s="24"/>
      <c r="BR2016" s="24"/>
      <c r="BS2016" s="24"/>
      <c r="BT2016" s="24"/>
      <c r="BU2016" s="24"/>
      <c r="BV2016" s="24"/>
      <c r="BW2016" s="24"/>
      <c r="BX2016" s="24"/>
      <c r="BY2016" s="24"/>
      <c r="BZ2016" s="24"/>
      <c r="CA2016" s="24"/>
      <c r="CB2016" s="24"/>
      <c r="CC2016" s="24"/>
      <c r="CD2016" s="24"/>
      <c r="CE2016" s="24"/>
      <c r="CF2016" s="24"/>
    </row>
    <row r="2017" spans="47:84" x14ac:dyDescent="0.15">
      <c r="AU2017" s="24"/>
      <c r="AV2017" s="24"/>
      <c r="AW2017" s="24"/>
      <c r="AX2017" s="24"/>
      <c r="AY2017" s="24"/>
      <c r="AZ2017" s="24"/>
      <c r="BA2017" s="24"/>
      <c r="BB2017" s="24"/>
      <c r="BC2017" s="24"/>
      <c r="BD2017" s="24"/>
      <c r="BE2017" s="24"/>
      <c r="BF2017" s="24"/>
      <c r="BG2017" s="24"/>
      <c r="BH2017" s="24"/>
      <c r="BI2017" s="24"/>
      <c r="BJ2017" s="24"/>
      <c r="BK2017" s="24"/>
      <c r="BL2017" s="24"/>
      <c r="BM2017" s="24"/>
      <c r="BN2017" s="24"/>
      <c r="BO2017" s="24"/>
      <c r="BP2017" s="24"/>
      <c r="BQ2017" s="24"/>
      <c r="BR2017" s="24"/>
      <c r="BS2017" s="24"/>
      <c r="BT2017" s="24"/>
      <c r="BU2017" s="24"/>
      <c r="BV2017" s="24"/>
      <c r="BW2017" s="24"/>
      <c r="BX2017" s="24"/>
      <c r="BY2017" s="24"/>
      <c r="BZ2017" s="24"/>
      <c r="CA2017" s="24"/>
      <c r="CB2017" s="24"/>
      <c r="CC2017" s="24"/>
      <c r="CD2017" s="24"/>
      <c r="CE2017" s="24"/>
      <c r="CF2017" s="24"/>
    </row>
    <row r="2018" spans="47:84" x14ac:dyDescent="0.15">
      <c r="AU2018" s="24"/>
      <c r="AV2018" s="24"/>
      <c r="AW2018" s="24"/>
      <c r="AX2018" s="24"/>
      <c r="AY2018" s="24"/>
      <c r="AZ2018" s="24"/>
      <c r="BA2018" s="24"/>
      <c r="BB2018" s="24"/>
      <c r="BC2018" s="24"/>
      <c r="BD2018" s="24"/>
      <c r="BE2018" s="24"/>
      <c r="BF2018" s="24"/>
      <c r="BG2018" s="24"/>
      <c r="BH2018" s="24"/>
      <c r="BI2018" s="24"/>
      <c r="BJ2018" s="24"/>
      <c r="BK2018" s="24"/>
      <c r="BL2018" s="24"/>
      <c r="BM2018" s="24"/>
      <c r="BN2018" s="24"/>
      <c r="BO2018" s="24"/>
      <c r="BP2018" s="24"/>
      <c r="BQ2018" s="24"/>
      <c r="BR2018" s="24"/>
      <c r="BS2018" s="24"/>
      <c r="BT2018" s="24"/>
      <c r="BU2018" s="24"/>
      <c r="BV2018" s="24"/>
      <c r="BW2018" s="24"/>
      <c r="BX2018" s="24"/>
      <c r="BY2018" s="24"/>
      <c r="BZ2018" s="24"/>
      <c r="CA2018" s="24"/>
      <c r="CB2018" s="24"/>
      <c r="CC2018" s="24"/>
      <c r="CD2018" s="24"/>
      <c r="CE2018" s="24"/>
      <c r="CF2018" s="24"/>
    </row>
    <row r="2019" spans="47:84" x14ac:dyDescent="0.15">
      <c r="AU2019" s="24"/>
      <c r="AV2019" s="24"/>
      <c r="AW2019" s="24"/>
      <c r="AX2019" s="24"/>
      <c r="AY2019" s="24"/>
      <c r="AZ2019" s="24"/>
      <c r="BA2019" s="24"/>
      <c r="BB2019" s="24"/>
      <c r="BC2019" s="24"/>
      <c r="BD2019" s="24"/>
      <c r="BE2019" s="24"/>
      <c r="BF2019" s="24"/>
      <c r="BG2019" s="24"/>
      <c r="BH2019" s="24"/>
      <c r="BI2019" s="24"/>
      <c r="BJ2019" s="24"/>
      <c r="BK2019" s="24"/>
      <c r="BL2019" s="24"/>
      <c r="BM2019" s="24"/>
      <c r="BN2019" s="24"/>
      <c r="BO2019" s="24"/>
      <c r="BP2019" s="24"/>
      <c r="BQ2019" s="24"/>
      <c r="BR2019" s="24"/>
      <c r="BS2019" s="24"/>
      <c r="BT2019" s="24"/>
      <c r="BU2019" s="24"/>
      <c r="BV2019" s="24"/>
      <c r="BW2019" s="24"/>
      <c r="BX2019" s="24"/>
      <c r="BY2019" s="24"/>
      <c r="BZ2019" s="24"/>
      <c r="CA2019" s="24"/>
      <c r="CB2019" s="24"/>
      <c r="CC2019" s="24"/>
      <c r="CD2019" s="24"/>
      <c r="CE2019" s="24"/>
      <c r="CF2019" s="24"/>
    </row>
    <row r="2020" spans="47:84" x14ac:dyDescent="0.15">
      <c r="AU2020" s="24"/>
      <c r="AV2020" s="24"/>
      <c r="AW2020" s="24"/>
      <c r="AX2020" s="24"/>
      <c r="AY2020" s="24"/>
      <c r="AZ2020" s="24"/>
      <c r="BA2020" s="24"/>
      <c r="BB2020" s="24"/>
      <c r="BC2020" s="24"/>
      <c r="BD2020" s="24"/>
      <c r="BE2020" s="24"/>
      <c r="BF2020" s="24"/>
      <c r="BG2020" s="24"/>
      <c r="BH2020" s="24"/>
      <c r="BI2020" s="24"/>
      <c r="BJ2020" s="24"/>
      <c r="BK2020" s="24"/>
      <c r="BL2020" s="24"/>
      <c r="BM2020" s="24"/>
      <c r="BN2020" s="24"/>
      <c r="BO2020" s="24"/>
      <c r="BP2020" s="24"/>
      <c r="BQ2020" s="24"/>
      <c r="BR2020" s="24"/>
      <c r="BS2020" s="24"/>
      <c r="BT2020" s="24"/>
      <c r="BU2020" s="24"/>
      <c r="BV2020" s="24"/>
      <c r="BW2020" s="24"/>
      <c r="BX2020" s="24"/>
      <c r="BY2020" s="24"/>
      <c r="BZ2020" s="24"/>
      <c r="CA2020" s="24"/>
      <c r="CB2020" s="24"/>
      <c r="CC2020" s="24"/>
      <c r="CD2020" s="24"/>
      <c r="CE2020" s="24"/>
      <c r="CF2020" s="24"/>
    </row>
    <row r="2021" spans="47:84" x14ac:dyDescent="0.15">
      <c r="AU2021" s="24"/>
      <c r="AV2021" s="24"/>
      <c r="AW2021" s="24"/>
      <c r="AX2021" s="24"/>
      <c r="AY2021" s="24"/>
      <c r="AZ2021" s="24"/>
      <c r="BA2021" s="24"/>
      <c r="BB2021" s="24"/>
      <c r="BC2021" s="24"/>
      <c r="BD2021" s="24"/>
      <c r="BE2021" s="24"/>
      <c r="BF2021" s="24"/>
      <c r="BG2021" s="24"/>
      <c r="BH2021" s="24"/>
      <c r="BI2021" s="24"/>
      <c r="BJ2021" s="24"/>
      <c r="BK2021" s="24"/>
      <c r="BL2021" s="24"/>
      <c r="BM2021" s="24"/>
      <c r="BN2021" s="24"/>
      <c r="BO2021" s="24"/>
      <c r="BP2021" s="24"/>
      <c r="BQ2021" s="24"/>
      <c r="BR2021" s="24"/>
      <c r="BS2021" s="24"/>
      <c r="BT2021" s="24"/>
      <c r="BU2021" s="24"/>
      <c r="BV2021" s="24"/>
      <c r="BW2021" s="24"/>
      <c r="BX2021" s="24"/>
      <c r="BY2021" s="24"/>
      <c r="BZ2021" s="24"/>
      <c r="CA2021" s="24"/>
      <c r="CB2021" s="24"/>
      <c r="CC2021" s="24"/>
      <c r="CD2021" s="24"/>
      <c r="CE2021" s="24"/>
      <c r="CF2021" s="24"/>
    </row>
    <row r="2022" spans="47:84" x14ac:dyDescent="0.15">
      <c r="AU2022" s="24"/>
      <c r="AV2022" s="24"/>
      <c r="AW2022" s="24"/>
      <c r="AX2022" s="24"/>
      <c r="AY2022" s="24"/>
      <c r="AZ2022" s="24"/>
      <c r="BA2022" s="24"/>
      <c r="BB2022" s="24"/>
      <c r="BC2022" s="24"/>
      <c r="BD2022" s="24"/>
      <c r="BE2022" s="24"/>
      <c r="BF2022" s="24"/>
      <c r="BG2022" s="24"/>
      <c r="BH2022" s="24"/>
      <c r="BI2022" s="24"/>
      <c r="BJ2022" s="24"/>
      <c r="BK2022" s="24"/>
      <c r="BL2022" s="24"/>
      <c r="BM2022" s="24"/>
      <c r="BN2022" s="24"/>
      <c r="BO2022" s="24"/>
      <c r="BP2022" s="24"/>
      <c r="BQ2022" s="24"/>
      <c r="BR2022" s="24"/>
      <c r="BS2022" s="24"/>
      <c r="BT2022" s="24"/>
      <c r="BU2022" s="24"/>
      <c r="BV2022" s="24"/>
      <c r="BW2022" s="24"/>
      <c r="BX2022" s="24"/>
      <c r="BY2022" s="24"/>
      <c r="BZ2022" s="24"/>
      <c r="CA2022" s="24"/>
      <c r="CB2022" s="24"/>
      <c r="CC2022" s="24"/>
      <c r="CD2022" s="24"/>
      <c r="CE2022" s="24"/>
      <c r="CF2022" s="24"/>
    </row>
    <row r="2023" spans="47:84" x14ac:dyDescent="0.15">
      <c r="AU2023" s="24"/>
      <c r="AV2023" s="24"/>
      <c r="AW2023" s="24"/>
      <c r="AX2023" s="24"/>
      <c r="AY2023" s="24"/>
      <c r="AZ2023" s="24"/>
      <c r="BA2023" s="24"/>
      <c r="BB2023" s="24"/>
      <c r="BC2023" s="24"/>
      <c r="BD2023" s="24"/>
      <c r="BE2023" s="24"/>
      <c r="BF2023" s="24"/>
      <c r="BG2023" s="24"/>
      <c r="BH2023" s="24"/>
      <c r="BI2023" s="24"/>
      <c r="BJ2023" s="24"/>
      <c r="BK2023" s="24"/>
      <c r="BL2023" s="24"/>
      <c r="BM2023" s="24"/>
      <c r="BN2023" s="24"/>
      <c r="BO2023" s="24"/>
      <c r="BP2023" s="24"/>
      <c r="BQ2023" s="24"/>
      <c r="BR2023" s="24"/>
      <c r="BS2023" s="24"/>
      <c r="BT2023" s="24"/>
      <c r="BU2023" s="24"/>
      <c r="BV2023" s="24"/>
      <c r="BW2023" s="24"/>
      <c r="BX2023" s="24"/>
      <c r="BY2023" s="24"/>
      <c r="BZ2023" s="24"/>
      <c r="CA2023" s="24"/>
      <c r="CB2023" s="24"/>
      <c r="CC2023" s="24"/>
      <c r="CD2023" s="24"/>
      <c r="CE2023" s="24"/>
      <c r="CF2023" s="24"/>
    </row>
    <row r="2024" spans="47:84" x14ac:dyDescent="0.15">
      <c r="AU2024" s="24"/>
      <c r="AV2024" s="24"/>
      <c r="AW2024" s="24"/>
      <c r="AX2024" s="24"/>
      <c r="AY2024" s="24"/>
      <c r="AZ2024" s="24"/>
      <c r="BA2024" s="24"/>
      <c r="BB2024" s="24"/>
      <c r="BC2024" s="24"/>
      <c r="BD2024" s="24"/>
      <c r="BE2024" s="24"/>
      <c r="BF2024" s="24"/>
      <c r="BG2024" s="24"/>
      <c r="BH2024" s="24"/>
      <c r="BI2024" s="24"/>
      <c r="BJ2024" s="24"/>
      <c r="BK2024" s="24"/>
      <c r="BL2024" s="24"/>
      <c r="BM2024" s="24"/>
      <c r="BN2024" s="24"/>
      <c r="BO2024" s="24"/>
      <c r="BP2024" s="24"/>
      <c r="BQ2024" s="24"/>
      <c r="BR2024" s="24"/>
      <c r="BS2024" s="24"/>
      <c r="BT2024" s="24"/>
      <c r="BU2024" s="24"/>
      <c r="BV2024" s="24"/>
      <c r="BW2024" s="24"/>
      <c r="BX2024" s="24"/>
      <c r="BY2024" s="24"/>
      <c r="BZ2024" s="24"/>
      <c r="CA2024" s="24"/>
      <c r="CB2024" s="24"/>
      <c r="CC2024" s="24"/>
      <c r="CD2024" s="24"/>
      <c r="CE2024" s="24"/>
      <c r="CF2024" s="24"/>
    </row>
    <row r="2025" spans="47:84" x14ac:dyDescent="0.15">
      <c r="AU2025" s="24"/>
      <c r="AV2025" s="24"/>
      <c r="AW2025" s="24"/>
      <c r="AX2025" s="24"/>
      <c r="AY2025" s="24"/>
      <c r="AZ2025" s="24"/>
      <c r="BA2025" s="24"/>
      <c r="BB2025" s="24"/>
      <c r="BC2025" s="24"/>
      <c r="BD2025" s="24"/>
      <c r="BE2025" s="24"/>
      <c r="BF2025" s="24"/>
      <c r="BG2025" s="24"/>
      <c r="BH2025" s="24"/>
      <c r="BI2025" s="24"/>
      <c r="BJ2025" s="24"/>
      <c r="BK2025" s="24"/>
      <c r="BL2025" s="24"/>
      <c r="BM2025" s="24"/>
      <c r="BN2025" s="24"/>
      <c r="BO2025" s="24"/>
      <c r="BP2025" s="24"/>
      <c r="BQ2025" s="24"/>
      <c r="BR2025" s="24"/>
      <c r="BS2025" s="24"/>
      <c r="BT2025" s="24"/>
      <c r="BU2025" s="24"/>
      <c r="BV2025" s="24"/>
      <c r="BW2025" s="24"/>
      <c r="BX2025" s="24"/>
      <c r="BY2025" s="24"/>
      <c r="BZ2025" s="24"/>
      <c r="CA2025" s="24"/>
      <c r="CB2025" s="24"/>
      <c r="CC2025" s="24"/>
      <c r="CD2025" s="24"/>
      <c r="CE2025" s="24"/>
      <c r="CF2025" s="24"/>
    </row>
    <row r="2026" spans="47:84" x14ac:dyDescent="0.15">
      <c r="AU2026" s="24"/>
      <c r="AV2026" s="24"/>
      <c r="AW2026" s="24"/>
      <c r="AX2026" s="24"/>
      <c r="AY2026" s="24"/>
      <c r="AZ2026" s="24"/>
      <c r="BA2026" s="24"/>
      <c r="BB2026" s="24"/>
      <c r="BC2026" s="24"/>
      <c r="BD2026" s="24"/>
      <c r="BE2026" s="24"/>
      <c r="BF2026" s="24"/>
      <c r="BG2026" s="24"/>
      <c r="BH2026" s="24"/>
      <c r="BI2026" s="24"/>
      <c r="BJ2026" s="24"/>
      <c r="BK2026" s="24"/>
      <c r="BL2026" s="24"/>
      <c r="BM2026" s="24"/>
      <c r="BN2026" s="24"/>
      <c r="BO2026" s="24"/>
      <c r="BP2026" s="24"/>
      <c r="BQ2026" s="24"/>
      <c r="BR2026" s="24"/>
      <c r="BS2026" s="24"/>
      <c r="BT2026" s="24"/>
      <c r="BU2026" s="24"/>
      <c r="BV2026" s="24"/>
      <c r="BW2026" s="24"/>
      <c r="BX2026" s="24"/>
      <c r="BY2026" s="24"/>
      <c r="BZ2026" s="24"/>
      <c r="CA2026" s="24"/>
      <c r="CB2026" s="24"/>
      <c r="CC2026" s="24"/>
      <c r="CD2026" s="24"/>
      <c r="CE2026" s="24"/>
      <c r="CF2026" s="24"/>
    </row>
    <row r="2027" spans="47:84" x14ac:dyDescent="0.15">
      <c r="AU2027" s="24"/>
      <c r="AV2027" s="24"/>
      <c r="AW2027" s="24"/>
      <c r="AX2027" s="24"/>
      <c r="AY2027" s="24"/>
      <c r="AZ2027" s="24"/>
      <c r="BA2027" s="24"/>
      <c r="BB2027" s="24"/>
      <c r="BC2027" s="24"/>
      <c r="BD2027" s="24"/>
      <c r="BE2027" s="24"/>
      <c r="BF2027" s="24"/>
      <c r="BG2027" s="24"/>
      <c r="BH2027" s="24"/>
      <c r="BI2027" s="24"/>
      <c r="BJ2027" s="24"/>
      <c r="BK2027" s="24"/>
      <c r="BL2027" s="24"/>
      <c r="BM2027" s="24"/>
      <c r="BN2027" s="24"/>
      <c r="BO2027" s="24"/>
      <c r="BP2027" s="24"/>
      <c r="BQ2027" s="24"/>
      <c r="BR2027" s="24"/>
      <c r="BS2027" s="24"/>
      <c r="BT2027" s="24"/>
      <c r="BU2027" s="24"/>
      <c r="BV2027" s="24"/>
      <c r="BW2027" s="24"/>
      <c r="BX2027" s="24"/>
      <c r="BY2027" s="24"/>
      <c r="BZ2027" s="24"/>
      <c r="CA2027" s="24"/>
      <c r="CB2027" s="24"/>
      <c r="CC2027" s="24"/>
      <c r="CD2027" s="24"/>
      <c r="CE2027" s="24"/>
      <c r="CF2027" s="24"/>
    </row>
    <row r="2028" spans="47:84" x14ac:dyDescent="0.15">
      <c r="AU2028" s="24"/>
      <c r="AV2028" s="24"/>
      <c r="AW2028" s="24"/>
      <c r="AX2028" s="24"/>
      <c r="AY2028" s="24"/>
      <c r="AZ2028" s="24"/>
      <c r="BA2028" s="24"/>
      <c r="BB2028" s="24"/>
      <c r="BC2028" s="24"/>
      <c r="BD2028" s="24"/>
      <c r="BE2028" s="24"/>
      <c r="BF2028" s="24"/>
      <c r="BG2028" s="24"/>
      <c r="BH2028" s="24"/>
      <c r="BI2028" s="24"/>
      <c r="BJ2028" s="24"/>
      <c r="BK2028" s="24"/>
      <c r="BL2028" s="24"/>
      <c r="BM2028" s="24"/>
      <c r="BN2028" s="24"/>
      <c r="BO2028" s="24"/>
      <c r="BP2028" s="24"/>
      <c r="BQ2028" s="24"/>
      <c r="BR2028" s="24"/>
      <c r="BS2028" s="24"/>
      <c r="BT2028" s="24"/>
      <c r="BU2028" s="24"/>
      <c r="BV2028" s="24"/>
      <c r="BW2028" s="24"/>
      <c r="BX2028" s="24"/>
      <c r="BY2028" s="24"/>
      <c r="BZ2028" s="24"/>
      <c r="CA2028" s="24"/>
      <c r="CB2028" s="24"/>
      <c r="CC2028" s="24"/>
      <c r="CD2028" s="24"/>
      <c r="CE2028" s="24"/>
      <c r="CF2028" s="24"/>
    </row>
    <row r="2029" spans="47:84" x14ac:dyDescent="0.15">
      <c r="AU2029" s="24"/>
      <c r="AV2029" s="24"/>
      <c r="AW2029" s="24"/>
      <c r="AX2029" s="24"/>
      <c r="AY2029" s="24"/>
      <c r="AZ2029" s="24"/>
      <c r="BA2029" s="24"/>
      <c r="BB2029" s="24"/>
      <c r="BC2029" s="24"/>
      <c r="BD2029" s="24"/>
      <c r="BE2029" s="24"/>
      <c r="BF2029" s="24"/>
      <c r="BG2029" s="24"/>
      <c r="BH2029" s="24"/>
      <c r="BI2029" s="24"/>
      <c r="BJ2029" s="24"/>
      <c r="BK2029" s="24"/>
      <c r="BL2029" s="24"/>
      <c r="BM2029" s="24"/>
      <c r="BN2029" s="24"/>
      <c r="BO2029" s="24"/>
      <c r="BP2029" s="24"/>
      <c r="BQ2029" s="24"/>
      <c r="BR2029" s="24"/>
      <c r="BS2029" s="24"/>
      <c r="BT2029" s="24"/>
      <c r="BU2029" s="24"/>
      <c r="BV2029" s="24"/>
      <c r="BW2029" s="24"/>
      <c r="BX2029" s="24"/>
      <c r="BY2029" s="24"/>
      <c r="BZ2029" s="24"/>
      <c r="CA2029" s="24"/>
      <c r="CB2029" s="24"/>
      <c r="CC2029" s="24"/>
      <c r="CD2029" s="24"/>
      <c r="CE2029" s="24"/>
      <c r="CF2029" s="24"/>
    </row>
    <row r="2030" spans="47:84" x14ac:dyDescent="0.15">
      <c r="AU2030" s="24"/>
      <c r="AV2030" s="24"/>
      <c r="AW2030" s="24"/>
      <c r="AX2030" s="24"/>
      <c r="AY2030" s="24"/>
      <c r="AZ2030" s="24"/>
      <c r="BA2030" s="24"/>
      <c r="BB2030" s="24"/>
      <c r="BC2030" s="24"/>
      <c r="BD2030" s="24"/>
      <c r="BE2030" s="24"/>
      <c r="BF2030" s="24"/>
      <c r="BG2030" s="24"/>
      <c r="BH2030" s="24"/>
      <c r="BI2030" s="24"/>
      <c r="BJ2030" s="24"/>
      <c r="BK2030" s="24"/>
      <c r="BL2030" s="24"/>
      <c r="BM2030" s="24"/>
      <c r="BN2030" s="24"/>
      <c r="BO2030" s="24"/>
      <c r="BP2030" s="24"/>
      <c r="BQ2030" s="24"/>
      <c r="BR2030" s="24"/>
      <c r="BS2030" s="24"/>
      <c r="BT2030" s="24"/>
      <c r="BU2030" s="24"/>
      <c r="BV2030" s="24"/>
      <c r="BW2030" s="24"/>
      <c r="BX2030" s="24"/>
      <c r="BY2030" s="24"/>
      <c r="BZ2030" s="24"/>
      <c r="CA2030" s="24"/>
      <c r="CB2030" s="24"/>
      <c r="CC2030" s="24"/>
      <c r="CD2030" s="24"/>
      <c r="CE2030" s="24"/>
      <c r="CF2030" s="24"/>
    </row>
    <row r="2031" spans="47:84" x14ac:dyDescent="0.15">
      <c r="AU2031" s="24"/>
      <c r="AV2031" s="24"/>
      <c r="AW2031" s="24"/>
      <c r="AX2031" s="24"/>
      <c r="AY2031" s="24"/>
      <c r="AZ2031" s="24"/>
      <c r="BA2031" s="24"/>
      <c r="BB2031" s="24"/>
      <c r="BC2031" s="24"/>
      <c r="BD2031" s="24"/>
      <c r="BE2031" s="24"/>
      <c r="BF2031" s="24"/>
      <c r="BG2031" s="24"/>
      <c r="BH2031" s="24"/>
      <c r="BI2031" s="24"/>
      <c r="BJ2031" s="24"/>
      <c r="BK2031" s="24"/>
      <c r="BL2031" s="24"/>
      <c r="BM2031" s="24"/>
      <c r="BN2031" s="24"/>
      <c r="BO2031" s="24"/>
      <c r="BP2031" s="24"/>
      <c r="BQ2031" s="24"/>
      <c r="BR2031" s="24"/>
      <c r="BS2031" s="24"/>
      <c r="BT2031" s="24"/>
      <c r="BU2031" s="24"/>
      <c r="BV2031" s="24"/>
      <c r="BW2031" s="24"/>
      <c r="BX2031" s="24"/>
      <c r="BY2031" s="24"/>
      <c r="BZ2031" s="24"/>
      <c r="CA2031" s="24"/>
      <c r="CB2031" s="24"/>
      <c r="CC2031" s="24"/>
      <c r="CD2031" s="24"/>
      <c r="CE2031" s="24"/>
      <c r="CF2031" s="24"/>
    </row>
    <row r="2032" spans="47:84" x14ac:dyDescent="0.15">
      <c r="AU2032" s="24"/>
      <c r="AV2032" s="24"/>
      <c r="AW2032" s="24"/>
      <c r="AX2032" s="24"/>
      <c r="AY2032" s="24"/>
      <c r="AZ2032" s="24"/>
      <c r="BA2032" s="24"/>
      <c r="BB2032" s="24"/>
      <c r="BC2032" s="24"/>
      <c r="BD2032" s="24"/>
      <c r="BE2032" s="24"/>
      <c r="BF2032" s="24"/>
      <c r="BG2032" s="24"/>
      <c r="BH2032" s="24"/>
      <c r="BI2032" s="24"/>
      <c r="BJ2032" s="24"/>
      <c r="BK2032" s="24"/>
      <c r="BL2032" s="24"/>
      <c r="BM2032" s="24"/>
      <c r="BN2032" s="24"/>
      <c r="BO2032" s="24"/>
      <c r="BP2032" s="24"/>
      <c r="BQ2032" s="24"/>
      <c r="BR2032" s="24"/>
      <c r="BS2032" s="24"/>
      <c r="BT2032" s="24"/>
      <c r="BU2032" s="24"/>
      <c r="BV2032" s="24"/>
      <c r="BW2032" s="24"/>
      <c r="BX2032" s="24"/>
      <c r="BY2032" s="24"/>
      <c r="BZ2032" s="24"/>
      <c r="CA2032" s="24"/>
      <c r="CB2032" s="24"/>
      <c r="CC2032" s="24"/>
      <c r="CD2032" s="24"/>
      <c r="CE2032" s="24"/>
      <c r="CF2032" s="24"/>
    </row>
    <row r="2033" spans="47:84" x14ac:dyDescent="0.15">
      <c r="AU2033" s="24"/>
      <c r="AV2033" s="24"/>
      <c r="AW2033" s="24"/>
      <c r="AX2033" s="24"/>
      <c r="AY2033" s="24"/>
      <c r="AZ2033" s="24"/>
      <c r="BA2033" s="24"/>
      <c r="BB2033" s="24"/>
      <c r="BC2033" s="24"/>
      <c r="BD2033" s="24"/>
      <c r="BE2033" s="24"/>
      <c r="BF2033" s="24"/>
      <c r="BG2033" s="24"/>
      <c r="BH2033" s="24"/>
      <c r="BI2033" s="24"/>
      <c r="BJ2033" s="24"/>
      <c r="BK2033" s="24"/>
      <c r="BL2033" s="24"/>
      <c r="BM2033" s="24"/>
      <c r="BN2033" s="24"/>
      <c r="BO2033" s="24"/>
      <c r="BP2033" s="24"/>
      <c r="BQ2033" s="24"/>
      <c r="BR2033" s="24"/>
      <c r="BS2033" s="24"/>
      <c r="BT2033" s="24"/>
      <c r="BU2033" s="24"/>
      <c r="BV2033" s="24"/>
      <c r="BW2033" s="24"/>
      <c r="BX2033" s="24"/>
      <c r="BY2033" s="24"/>
      <c r="BZ2033" s="24"/>
      <c r="CA2033" s="24"/>
      <c r="CB2033" s="24"/>
      <c r="CC2033" s="24"/>
      <c r="CD2033" s="24"/>
      <c r="CE2033" s="24"/>
      <c r="CF2033" s="24"/>
    </row>
    <row r="2034" spans="47:84" x14ac:dyDescent="0.15">
      <c r="AU2034" s="24"/>
      <c r="AV2034" s="24"/>
      <c r="AW2034" s="24"/>
      <c r="AX2034" s="24"/>
      <c r="AY2034" s="24"/>
      <c r="AZ2034" s="24"/>
      <c r="BA2034" s="24"/>
      <c r="BB2034" s="24"/>
      <c r="BC2034" s="24"/>
      <c r="BD2034" s="24"/>
      <c r="BE2034" s="24"/>
      <c r="BF2034" s="24"/>
      <c r="BG2034" s="24"/>
      <c r="BH2034" s="24"/>
      <c r="BI2034" s="24"/>
      <c r="BJ2034" s="24"/>
      <c r="BK2034" s="24"/>
      <c r="BL2034" s="24"/>
      <c r="BM2034" s="24"/>
      <c r="BN2034" s="24"/>
      <c r="BO2034" s="24"/>
      <c r="BP2034" s="24"/>
      <c r="BQ2034" s="24"/>
      <c r="BR2034" s="24"/>
      <c r="BS2034" s="24"/>
      <c r="BT2034" s="24"/>
      <c r="BU2034" s="24"/>
      <c r="BV2034" s="24"/>
      <c r="BW2034" s="24"/>
      <c r="BX2034" s="24"/>
      <c r="BY2034" s="24"/>
      <c r="BZ2034" s="24"/>
      <c r="CA2034" s="24"/>
      <c r="CB2034" s="24"/>
      <c r="CC2034" s="24"/>
      <c r="CD2034" s="24"/>
      <c r="CE2034" s="24"/>
      <c r="CF2034" s="24"/>
    </row>
    <row r="2035" spans="47:84" x14ac:dyDescent="0.15">
      <c r="AU2035" s="24"/>
      <c r="AV2035" s="24"/>
      <c r="AW2035" s="24"/>
      <c r="AX2035" s="24"/>
      <c r="AY2035" s="24"/>
      <c r="AZ2035" s="24"/>
      <c r="BA2035" s="24"/>
      <c r="BB2035" s="24"/>
      <c r="BC2035" s="24"/>
      <c r="BD2035" s="24"/>
      <c r="BE2035" s="24"/>
      <c r="BF2035" s="24"/>
      <c r="BG2035" s="24"/>
      <c r="BH2035" s="24"/>
      <c r="BI2035" s="24"/>
      <c r="BJ2035" s="24"/>
      <c r="BK2035" s="24"/>
      <c r="BL2035" s="24"/>
      <c r="BM2035" s="24"/>
      <c r="BN2035" s="24"/>
      <c r="BO2035" s="24"/>
      <c r="BP2035" s="24"/>
      <c r="BQ2035" s="24"/>
      <c r="BR2035" s="24"/>
      <c r="BS2035" s="24"/>
      <c r="BT2035" s="24"/>
      <c r="BU2035" s="24"/>
      <c r="BV2035" s="24"/>
      <c r="BW2035" s="24"/>
      <c r="BX2035" s="24"/>
      <c r="BY2035" s="24"/>
      <c r="BZ2035" s="24"/>
      <c r="CA2035" s="24"/>
      <c r="CB2035" s="24"/>
      <c r="CC2035" s="24"/>
      <c r="CD2035" s="24"/>
      <c r="CE2035" s="24"/>
      <c r="CF2035" s="24"/>
    </row>
    <row r="2036" spans="47:84" x14ac:dyDescent="0.15">
      <c r="AU2036" s="24"/>
      <c r="AV2036" s="24"/>
      <c r="AW2036" s="24"/>
      <c r="AX2036" s="24"/>
      <c r="AY2036" s="24"/>
      <c r="AZ2036" s="24"/>
      <c r="BA2036" s="24"/>
      <c r="BB2036" s="24"/>
      <c r="BC2036" s="24"/>
      <c r="BD2036" s="24"/>
      <c r="BE2036" s="24"/>
      <c r="BF2036" s="24"/>
      <c r="BG2036" s="24"/>
      <c r="BH2036" s="24"/>
      <c r="BI2036" s="24"/>
      <c r="BJ2036" s="24"/>
      <c r="BK2036" s="24"/>
      <c r="BL2036" s="24"/>
      <c r="BM2036" s="24"/>
      <c r="BN2036" s="24"/>
      <c r="BO2036" s="24"/>
      <c r="BP2036" s="24"/>
      <c r="BQ2036" s="24"/>
      <c r="BR2036" s="24"/>
      <c r="BS2036" s="24"/>
      <c r="BT2036" s="24"/>
      <c r="BU2036" s="24"/>
      <c r="BV2036" s="24"/>
      <c r="BW2036" s="24"/>
      <c r="BX2036" s="24"/>
      <c r="BY2036" s="24"/>
      <c r="BZ2036" s="24"/>
      <c r="CA2036" s="24"/>
      <c r="CB2036" s="24"/>
      <c r="CC2036" s="24"/>
      <c r="CD2036" s="24"/>
      <c r="CE2036" s="24"/>
      <c r="CF2036" s="24"/>
    </row>
    <row r="2037" spans="47:84" x14ac:dyDescent="0.15">
      <c r="AU2037" s="24"/>
      <c r="AV2037" s="24"/>
      <c r="AW2037" s="24"/>
      <c r="AX2037" s="24"/>
      <c r="AY2037" s="24"/>
      <c r="AZ2037" s="24"/>
      <c r="BA2037" s="24"/>
      <c r="BB2037" s="24"/>
      <c r="BC2037" s="24"/>
      <c r="BD2037" s="24"/>
      <c r="BE2037" s="24"/>
      <c r="BF2037" s="24"/>
      <c r="BG2037" s="24"/>
      <c r="BH2037" s="24"/>
      <c r="BI2037" s="24"/>
      <c r="BJ2037" s="24"/>
      <c r="BK2037" s="24"/>
      <c r="BL2037" s="24"/>
      <c r="BM2037" s="24"/>
      <c r="BN2037" s="24"/>
      <c r="BO2037" s="24"/>
      <c r="BP2037" s="24"/>
      <c r="BQ2037" s="24"/>
      <c r="BR2037" s="24"/>
      <c r="BS2037" s="24"/>
      <c r="BT2037" s="24"/>
      <c r="BU2037" s="24"/>
      <c r="BV2037" s="24"/>
      <c r="BW2037" s="24"/>
      <c r="BX2037" s="24"/>
      <c r="BY2037" s="24"/>
      <c r="BZ2037" s="24"/>
      <c r="CA2037" s="24"/>
      <c r="CB2037" s="24"/>
      <c r="CC2037" s="24"/>
      <c r="CD2037" s="24"/>
      <c r="CE2037" s="24"/>
      <c r="CF2037" s="24"/>
    </row>
    <row r="2038" spans="47:84" x14ac:dyDescent="0.15">
      <c r="AU2038" s="24"/>
      <c r="AV2038" s="24"/>
      <c r="AW2038" s="24"/>
      <c r="AX2038" s="24"/>
      <c r="AY2038" s="24"/>
      <c r="AZ2038" s="24"/>
      <c r="BA2038" s="24"/>
      <c r="BB2038" s="24"/>
      <c r="BC2038" s="24"/>
      <c r="BD2038" s="24"/>
      <c r="BE2038" s="24"/>
      <c r="BF2038" s="24"/>
      <c r="BG2038" s="24"/>
      <c r="BH2038" s="24"/>
      <c r="BI2038" s="24"/>
      <c r="BJ2038" s="24"/>
      <c r="BK2038" s="24"/>
      <c r="BL2038" s="24"/>
      <c r="BM2038" s="24"/>
      <c r="BN2038" s="24"/>
      <c r="BO2038" s="24"/>
      <c r="BP2038" s="24"/>
      <c r="BQ2038" s="24"/>
      <c r="BR2038" s="24"/>
      <c r="BS2038" s="24"/>
      <c r="BT2038" s="24"/>
      <c r="BU2038" s="24"/>
      <c r="BV2038" s="24"/>
      <c r="BW2038" s="24"/>
      <c r="BX2038" s="24"/>
      <c r="BY2038" s="24"/>
      <c r="BZ2038" s="24"/>
      <c r="CA2038" s="24"/>
      <c r="CB2038" s="24"/>
      <c r="CC2038" s="24"/>
      <c r="CD2038" s="24"/>
      <c r="CE2038" s="24"/>
      <c r="CF2038" s="24"/>
    </row>
    <row r="2039" spans="47:84" x14ac:dyDescent="0.15">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c r="CF2039" s="24"/>
    </row>
    <row r="2040" spans="47:84" x14ac:dyDescent="0.15">
      <c r="AU2040" s="24"/>
      <c r="AV2040" s="24"/>
      <c r="AW2040" s="24"/>
      <c r="AX2040" s="24"/>
      <c r="AY2040" s="24"/>
      <c r="AZ2040" s="24"/>
      <c r="BA2040" s="24"/>
      <c r="BB2040" s="24"/>
      <c r="BC2040" s="24"/>
      <c r="BD2040" s="24"/>
      <c r="BE2040" s="24"/>
      <c r="BF2040" s="24"/>
      <c r="BG2040" s="24"/>
      <c r="BH2040" s="24"/>
      <c r="BI2040" s="24"/>
      <c r="BJ2040" s="24"/>
      <c r="BK2040" s="24"/>
      <c r="BL2040" s="24"/>
      <c r="BM2040" s="24"/>
      <c r="BN2040" s="24"/>
      <c r="BO2040" s="24"/>
      <c r="BP2040" s="24"/>
      <c r="BQ2040" s="24"/>
      <c r="BR2040" s="24"/>
      <c r="BS2040" s="24"/>
      <c r="BT2040" s="24"/>
      <c r="BU2040" s="24"/>
      <c r="BV2040" s="24"/>
      <c r="BW2040" s="24"/>
      <c r="BX2040" s="24"/>
      <c r="BY2040" s="24"/>
      <c r="BZ2040" s="24"/>
      <c r="CA2040" s="24"/>
      <c r="CB2040" s="24"/>
      <c r="CC2040" s="24"/>
      <c r="CD2040" s="24"/>
      <c r="CE2040" s="24"/>
      <c r="CF2040" s="24"/>
    </row>
    <row r="2041" spans="47:84" x14ac:dyDescent="0.15">
      <c r="AU2041" s="24"/>
      <c r="AV2041" s="24"/>
      <c r="AW2041" s="24"/>
      <c r="AX2041" s="24"/>
      <c r="AY2041" s="24"/>
      <c r="AZ2041" s="24"/>
      <c r="BA2041" s="24"/>
      <c r="BB2041" s="24"/>
      <c r="BC2041" s="24"/>
      <c r="BD2041" s="24"/>
      <c r="BE2041" s="24"/>
      <c r="BF2041" s="24"/>
      <c r="BG2041" s="24"/>
      <c r="BH2041" s="24"/>
      <c r="BI2041" s="24"/>
      <c r="BJ2041" s="24"/>
      <c r="BK2041" s="24"/>
      <c r="BL2041" s="24"/>
      <c r="BM2041" s="24"/>
      <c r="BN2041" s="24"/>
      <c r="BO2041" s="24"/>
      <c r="BP2041" s="24"/>
      <c r="BQ2041" s="24"/>
      <c r="BR2041" s="24"/>
      <c r="BS2041" s="24"/>
      <c r="BT2041" s="24"/>
      <c r="BU2041" s="24"/>
      <c r="BV2041" s="24"/>
      <c r="BW2041" s="24"/>
      <c r="BX2041" s="24"/>
      <c r="BY2041" s="24"/>
      <c r="BZ2041" s="24"/>
      <c r="CA2041" s="24"/>
      <c r="CB2041" s="24"/>
      <c r="CC2041" s="24"/>
      <c r="CD2041" s="24"/>
      <c r="CE2041" s="24"/>
      <c r="CF2041" s="24"/>
    </row>
    <row r="2042" spans="47:84" x14ac:dyDescent="0.15">
      <c r="AU2042" s="24"/>
      <c r="AV2042" s="24"/>
      <c r="AW2042" s="24"/>
      <c r="AX2042" s="24"/>
      <c r="AY2042" s="24"/>
      <c r="AZ2042" s="24"/>
      <c r="BA2042" s="24"/>
      <c r="BB2042" s="24"/>
      <c r="BC2042" s="24"/>
      <c r="BD2042" s="24"/>
      <c r="BE2042" s="24"/>
      <c r="BF2042" s="24"/>
      <c r="BG2042" s="24"/>
      <c r="BH2042" s="24"/>
      <c r="BI2042" s="24"/>
      <c r="BJ2042" s="24"/>
      <c r="BK2042" s="24"/>
      <c r="BL2042" s="24"/>
      <c r="BM2042" s="24"/>
      <c r="BN2042" s="24"/>
      <c r="BO2042" s="24"/>
      <c r="BP2042" s="24"/>
      <c r="BQ2042" s="24"/>
      <c r="BR2042" s="24"/>
      <c r="BS2042" s="24"/>
      <c r="BT2042" s="24"/>
      <c r="BU2042" s="24"/>
      <c r="BV2042" s="24"/>
      <c r="BW2042" s="24"/>
      <c r="BX2042" s="24"/>
      <c r="BY2042" s="24"/>
      <c r="BZ2042" s="24"/>
      <c r="CA2042" s="24"/>
      <c r="CB2042" s="24"/>
      <c r="CC2042" s="24"/>
      <c r="CD2042" s="24"/>
      <c r="CE2042" s="24"/>
      <c r="CF2042" s="24"/>
    </row>
    <row r="2043" spans="47:84" x14ac:dyDescent="0.15">
      <c r="AU2043" s="24"/>
      <c r="AV2043" s="24"/>
      <c r="AW2043" s="24"/>
      <c r="AX2043" s="24"/>
      <c r="AY2043" s="24"/>
      <c r="AZ2043" s="24"/>
      <c r="BA2043" s="24"/>
      <c r="BB2043" s="24"/>
      <c r="BC2043" s="24"/>
      <c r="BD2043" s="24"/>
      <c r="BE2043" s="24"/>
      <c r="BF2043" s="24"/>
      <c r="BG2043" s="24"/>
      <c r="BH2043" s="24"/>
      <c r="BI2043" s="24"/>
      <c r="BJ2043" s="24"/>
      <c r="BK2043" s="24"/>
      <c r="BL2043" s="24"/>
      <c r="BM2043" s="24"/>
      <c r="BN2043" s="24"/>
      <c r="BO2043" s="24"/>
      <c r="BP2043" s="24"/>
      <c r="BQ2043" s="24"/>
      <c r="BR2043" s="24"/>
      <c r="BS2043" s="24"/>
      <c r="BT2043" s="24"/>
      <c r="BU2043" s="24"/>
      <c r="BV2043" s="24"/>
      <c r="BW2043" s="24"/>
      <c r="BX2043" s="24"/>
      <c r="BY2043" s="24"/>
      <c r="BZ2043" s="24"/>
      <c r="CA2043" s="24"/>
      <c r="CB2043" s="24"/>
      <c r="CC2043" s="24"/>
      <c r="CD2043" s="24"/>
      <c r="CE2043" s="24"/>
      <c r="CF2043" s="24"/>
    </row>
    <row r="2044" spans="47:84" x14ac:dyDescent="0.15">
      <c r="AU2044" s="24"/>
      <c r="AV2044" s="24"/>
      <c r="AW2044" s="24"/>
      <c r="AX2044" s="24"/>
      <c r="AY2044" s="24"/>
      <c r="AZ2044" s="24"/>
      <c r="BA2044" s="24"/>
      <c r="BB2044" s="24"/>
      <c r="BC2044" s="24"/>
      <c r="BD2044" s="24"/>
      <c r="BE2044" s="24"/>
      <c r="BF2044" s="24"/>
      <c r="BG2044" s="24"/>
      <c r="BH2044" s="24"/>
      <c r="BI2044" s="24"/>
      <c r="BJ2044" s="24"/>
      <c r="BK2044" s="24"/>
      <c r="BL2044" s="24"/>
      <c r="BM2044" s="24"/>
      <c r="BN2044" s="24"/>
      <c r="BO2044" s="24"/>
      <c r="BP2044" s="24"/>
      <c r="BQ2044" s="24"/>
      <c r="BR2044" s="24"/>
      <c r="BS2044" s="24"/>
      <c r="BT2044" s="24"/>
      <c r="BU2044" s="24"/>
      <c r="BV2044" s="24"/>
      <c r="BW2044" s="24"/>
      <c r="BX2044" s="24"/>
      <c r="BY2044" s="24"/>
      <c r="BZ2044" s="24"/>
      <c r="CA2044" s="24"/>
      <c r="CB2044" s="24"/>
      <c r="CC2044" s="24"/>
      <c r="CD2044" s="24"/>
      <c r="CE2044" s="24"/>
      <c r="CF2044" s="24"/>
    </row>
    <row r="2045" spans="47:84" x14ac:dyDescent="0.15">
      <c r="AU2045" s="24"/>
      <c r="AV2045" s="24"/>
      <c r="AW2045" s="24"/>
      <c r="AX2045" s="24"/>
      <c r="AY2045" s="24"/>
      <c r="AZ2045" s="24"/>
      <c r="BA2045" s="24"/>
      <c r="BB2045" s="24"/>
      <c r="BC2045" s="24"/>
      <c r="BD2045" s="24"/>
      <c r="BE2045" s="24"/>
      <c r="BF2045" s="24"/>
      <c r="BG2045" s="24"/>
      <c r="BH2045" s="24"/>
      <c r="BI2045" s="24"/>
      <c r="BJ2045" s="24"/>
      <c r="BK2045" s="24"/>
      <c r="BL2045" s="24"/>
      <c r="BM2045" s="24"/>
      <c r="BN2045" s="24"/>
      <c r="BO2045" s="24"/>
      <c r="BP2045" s="24"/>
      <c r="BQ2045" s="24"/>
      <c r="BR2045" s="24"/>
      <c r="BS2045" s="24"/>
      <c r="BT2045" s="24"/>
      <c r="BU2045" s="24"/>
      <c r="BV2045" s="24"/>
      <c r="BW2045" s="24"/>
      <c r="BX2045" s="24"/>
      <c r="BY2045" s="24"/>
      <c r="BZ2045" s="24"/>
      <c r="CA2045" s="24"/>
      <c r="CB2045" s="24"/>
      <c r="CC2045" s="24"/>
      <c r="CD2045" s="24"/>
      <c r="CE2045" s="24"/>
      <c r="CF2045" s="24"/>
    </row>
    <row r="2046" spans="47:84" x14ac:dyDescent="0.15">
      <c r="AU2046" s="24"/>
      <c r="AV2046" s="24"/>
      <c r="AW2046" s="24"/>
      <c r="AX2046" s="24"/>
      <c r="AY2046" s="24"/>
      <c r="AZ2046" s="24"/>
      <c r="BA2046" s="24"/>
      <c r="BB2046" s="24"/>
      <c r="BC2046" s="24"/>
      <c r="BD2046" s="24"/>
      <c r="BE2046" s="24"/>
      <c r="BF2046" s="24"/>
      <c r="BG2046" s="24"/>
      <c r="BH2046" s="24"/>
      <c r="BI2046" s="24"/>
      <c r="BJ2046" s="24"/>
      <c r="BK2046" s="24"/>
      <c r="BL2046" s="24"/>
      <c r="BM2046" s="24"/>
      <c r="BN2046" s="24"/>
      <c r="BO2046" s="24"/>
      <c r="BP2046" s="24"/>
      <c r="BQ2046" s="24"/>
      <c r="BR2046" s="24"/>
      <c r="BS2046" s="24"/>
      <c r="BT2046" s="24"/>
      <c r="BU2046" s="24"/>
      <c r="BV2046" s="24"/>
      <c r="BW2046" s="24"/>
      <c r="BX2046" s="24"/>
      <c r="BY2046" s="24"/>
      <c r="BZ2046" s="24"/>
      <c r="CA2046" s="24"/>
      <c r="CB2046" s="24"/>
      <c r="CC2046" s="24"/>
      <c r="CD2046" s="24"/>
      <c r="CE2046" s="24"/>
      <c r="CF2046" s="24"/>
    </row>
    <row r="2047" spans="47:84" x14ac:dyDescent="0.15">
      <c r="AU2047" s="24"/>
      <c r="AV2047" s="24"/>
      <c r="AW2047" s="24"/>
      <c r="AX2047" s="24"/>
      <c r="AY2047" s="24"/>
      <c r="AZ2047" s="24"/>
      <c r="BA2047" s="24"/>
      <c r="BB2047" s="24"/>
      <c r="BC2047" s="24"/>
      <c r="BD2047" s="24"/>
      <c r="BE2047" s="24"/>
      <c r="BF2047" s="24"/>
      <c r="BG2047" s="24"/>
      <c r="BH2047" s="24"/>
      <c r="BI2047" s="24"/>
      <c r="BJ2047" s="24"/>
      <c r="BK2047" s="24"/>
      <c r="BL2047" s="24"/>
      <c r="BM2047" s="24"/>
      <c r="BN2047" s="24"/>
      <c r="BO2047" s="24"/>
      <c r="BP2047" s="24"/>
      <c r="BQ2047" s="24"/>
      <c r="BR2047" s="24"/>
      <c r="BS2047" s="24"/>
      <c r="BT2047" s="24"/>
      <c r="BU2047" s="24"/>
      <c r="BV2047" s="24"/>
      <c r="BW2047" s="24"/>
      <c r="BX2047" s="24"/>
      <c r="BY2047" s="24"/>
      <c r="BZ2047" s="24"/>
      <c r="CA2047" s="24"/>
      <c r="CB2047" s="24"/>
      <c r="CC2047" s="24"/>
      <c r="CD2047" s="24"/>
      <c r="CE2047" s="24"/>
      <c r="CF2047" s="24"/>
    </row>
    <row r="2048" spans="47:84" x14ac:dyDescent="0.15">
      <c r="AU2048" s="24"/>
      <c r="AV2048" s="24"/>
      <c r="AW2048" s="24"/>
      <c r="AX2048" s="24"/>
      <c r="AY2048" s="24"/>
      <c r="AZ2048" s="24"/>
      <c r="BA2048" s="24"/>
      <c r="BB2048" s="24"/>
      <c r="BC2048" s="24"/>
      <c r="BD2048" s="24"/>
      <c r="BE2048" s="24"/>
      <c r="BF2048" s="24"/>
      <c r="BG2048" s="24"/>
      <c r="BH2048" s="24"/>
      <c r="BI2048" s="24"/>
      <c r="BJ2048" s="24"/>
      <c r="BK2048" s="24"/>
      <c r="BL2048" s="24"/>
      <c r="BM2048" s="24"/>
      <c r="BN2048" s="24"/>
      <c r="BO2048" s="24"/>
      <c r="BP2048" s="24"/>
      <c r="BQ2048" s="24"/>
      <c r="BR2048" s="24"/>
      <c r="BS2048" s="24"/>
      <c r="BT2048" s="24"/>
      <c r="BU2048" s="24"/>
      <c r="BV2048" s="24"/>
      <c r="BW2048" s="24"/>
      <c r="BX2048" s="24"/>
      <c r="BY2048" s="24"/>
      <c r="BZ2048" s="24"/>
      <c r="CA2048" s="24"/>
      <c r="CB2048" s="24"/>
      <c r="CC2048" s="24"/>
      <c r="CD2048" s="24"/>
      <c r="CE2048" s="24"/>
      <c r="CF2048" s="24"/>
    </row>
    <row r="2049" spans="47:84" x14ac:dyDescent="0.15">
      <c r="AU2049" s="24"/>
      <c r="AV2049" s="24"/>
      <c r="AW2049" s="24"/>
      <c r="AX2049" s="24"/>
      <c r="AY2049" s="24"/>
      <c r="AZ2049" s="24"/>
      <c r="BA2049" s="24"/>
      <c r="BB2049" s="24"/>
      <c r="BC2049" s="24"/>
      <c r="BD2049" s="24"/>
      <c r="BE2049" s="24"/>
      <c r="BF2049" s="24"/>
      <c r="BG2049" s="24"/>
      <c r="BH2049" s="24"/>
      <c r="BI2049" s="24"/>
      <c r="BJ2049" s="24"/>
      <c r="BK2049" s="24"/>
      <c r="BL2049" s="24"/>
      <c r="BM2049" s="24"/>
      <c r="BN2049" s="24"/>
      <c r="BO2049" s="24"/>
      <c r="BP2049" s="24"/>
      <c r="BQ2049" s="24"/>
      <c r="BR2049" s="24"/>
      <c r="BS2049" s="24"/>
      <c r="BT2049" s="24"/>
      <c r="BU2049" s="24"/>
      <c r="BV2049" s="24"/>
      <c r="BW2049" s="24"/>
      <c r="BX2049" s="24"/>
      <c r="BY2049" s="24"/>
      <c r="BZ2049" s="24"/>
      <c r="CA2049" s="24"/>
      <c r="CB2049" s="24"/>
      <c r="CC2049" s="24"/>
      <c r="CD2049" s="24"/>
      <c r="CE2049" s="24"/>
      <c r="CF2049" s="24"/>
    </row>
    <row r="2050" spans="47:84" x14ac:dyDescent="0.15">
      <c r="AU2050" s="24"/>
      <c r="AV2050" s="24"/>
      <c r="AW2050" s="24"/>
      <c r="AX2050" s="24"/>
      <c r="AY2050" s="24"/>
      <c r="AZ2050" s="24"/>
      <c r="BA2050" s="24"/>
      <c r="BB2050" s="24"/>
      <c r="BC2050" s="24"/>
      <c r="BD2050" s="24"/>
      <c r="BE2050" s="24"/>
      <c r="BF2050" s="24"/>
      <c r="BG2050" s="24"/>
      <c r="BH2050" s="24"/>
      <c r="BI2050" s="24"/>
      <c r="BJ2050" s="24"/>
      <c r="BK2050" s="24"/>
      <c r="BL2050" s="24"/>
      <c r="BM2050" s="24"/>
      <c r="BN2050" s="24"/>
      <c r="BO2050" s="24"/>
      <c r="BP2050" s="24"/>
      <c r="BQ2050" s="24"/>
      <c r="BR2050" s="24"/>
      <c r="BS2050" s="24"/>
      <c r="BT2050" s="24"/>
      <c r="BU2050" s="24"/>
      <c r="BV2050" s="24"/>
      <c r="BW2050" s="24"/>
      <c r="BX2050" s="24"/>
      <c r="BY2050" s="24"/>
      <c r="BZ2050" s="24"/>
      <c r="CA2050" s="24"/>
      <c r="CB2050" s="24"/>
      <c r="CC2050" s="24"/>
      <c r="CD2050" s="24"/>
      <c r="CE2050" s="24"/>
      <c r="CF2050" s="24"/>
    </row>
    <row r="2051" spans="47:84" x14ac:dyDescent="0.15">
      <c r="AU2051" s="24"/>
      <c r="AV2051" s="24"/>
      <c r="AW2051" s="24"/>
      <c r="AX2051" s="24"/>
      <c r="AY2051" s="24"/>
      <c r="AZ2051" s="24"/>
      <c r="BA2051" s="24"/>
      <c r="BB2051" s="24"/>
      <c r="BC2051" s="24"/>
      <c r="BD2051" s="24"/>
      <c r="BE2051" s="24"/>
      <c r="BF2051" s="24"/>
      <c r="BG2051" s="24"/>
      <c r="BH2051" s="24"/>
      <c r="BI2051" s="24"/>
      <c r="BJ2051" s="24"/>
      <c r="BK2051" s="24"/>
      <c r="BL2051" s="24"/>
      <c r="BM2051" s="24"/>
      <c r="BN2051" s="24"/>
      <c r="BO2051" s="24"/>
      <c r="BP2051" s="24"/>
      <c r="BQ2051" s="24"/>
      <c r="BR2051" s="24"/>
      <c r="BS2051" s="24"/>
      <c r="BT2051" s="24"/>
      <c r="BU2051" s="24"/>
      <c r="BV2051" s="24"/>
      <c r="BW2051" s="24"/>
      <c r="BX2051" s="24"/>
      <c r="BY2051" s="24"/>
      <c r="BZ2051" s="24"/>
      <c r="CA2051" s="24"/>
      <c r="CB2051" s="24"/>
      <c r="CC2051" s="24"/>
      <c r="CD2051" s="24"/>
      <c r="CE2051" s="24"/>
      <c r="CF2051" s="24"/>
    </row>
    <row r="2052" spans="47:84" x14ac:dyDescent="0.15">
      <c r="AU2052" s="24"/>
      <c r="AV2052" s="24"/>
      <c r="AW2052" s="24"/>
      <c r="AX2052" s="24"/>
      <c r="AY2052" s="24"/>
      <c r="AZ2052" s="24"/>
      <c r="BA2052" s="24"/>
      <c r="BB2052" s="24"/>
      <c r="BC2052" s="24"/>
      <c r="BD2052" s="24"/>
      <c r="BE2052" s="24"/>
      <c r="BF2052" s="24"/>
      <c r="BG2052" s="24"/>
      <c r="BH2052" s="24"/>
      <c r="BI2052" s="24"/>
      <c r="BJ2052" s="24"/>
      <c r="BK2052" s="24"/>
      <c r="BL2052" s="24"/>
      <c r="BM2052" s="24"/>
      <c r="BN2052" s="24"/>
      <c r="BO2052" s="24"/>
      <c r="BP2052" s="24"/>
      <c r="BQ2052" s="24"/>
      <c r="BR2052" s="24"/>
      <c r="BS2052" s="24"/>
      <c r="BT2052" s="24"/>
      <c r="BU2052" s="24"/>
      <c r="BV2052" s="24"/>
      <c r="BW2052" s="24"/>
      <c r="BX2052" s="24"/>
      <c r="BY2052" s="24"/>
      <c r="BZ2052" s="24"/>
      <c r="CA2052" s="24"/>
      <c r="CB2052" s="24"/>
      <c r="CC2052" s="24"/>
      <c r="CD2052" s="24"/>
      <c r="CE2052" s="24"/>
      <c r="CF2052" s="24"/>
    </row>
    <row r="2053" spans="47:84" x14ac:dyDescent="0.15">
      <c r="AU2053" s="24"/>
      <c r="AV2053" s="24"/>
      <c r="AW2053" s="24"/>
      <c r="AX2053" s="24"/>
      <c r="AY2053" s="24"/>
      <c r="AZ2053" s="24"/>
      <c r="BA2053" s="24"/>
      <c r="BB2053" s="24"/>
      <c r="BC2053" s="24"/>
      <c r="BD2053" s="24"/>
      <c r="BE2053" s="24"/>
      <c r="BF2053" s="24"/>
      <c r="BG2053" s="24"/>
      <c r="BH2053" s="24"/>
      <c r="BI2053" s="24"/>
      <c r="BJ2053" s="24"/>
      <c r="BK2053" s="24"/>
      <c r="BL2053" s="24"/>
      <c r="BM2053" s="24"/>
      <c r="BN2053" s="24"/>
      <c r="BO2053" s="24"/>
      <c r="BP2053" s="24"/>
      <c r="BQ2053" s="24"/>
      <c r="BR2053" s="24"/>
      <c r="BS2053" s="24"/>
      <c r="BT2053" s="24"/>
      <c r="BU2053" s="24"/>
      <c r="BV2053" s="24"/>
      <c r="BW2053" s="24"/>
      <c r="BX2053" s="24"/>
      <c r="BY2053" s="24"/>
      <c r="BZ2053" s="24"/>
      <c r="CA2053" s="24"/>
      <c r="CB2053" s="24"/>
      <c r="CC2053" s="24"/>
      <c r="CD2053" s="24"/>
      <c r="CE2053" s="24"/>
      <c r="CF2053" s="24"/>
    </row>
    <row r="2054" spans="47:84" x14ac:dyDescent="0.15">
      <c r="AU2054" s="24"/>
      <c r="AV2054" s="24"/>
      <c r="AW2054" s="24"/>
      <c r="AX2054" s="24"/>
      <c r="AY2054" s="24"/>
      <c r="AZ2054" s="24"/>
      <c r="BA2054" s="24"/>
      <c r="BB2054" s="24"/>
      <c r="BC2054" s="24"/>
      <c r="BD2054" s="24"/>
      <c r="BE2054" s="24"/>
      <c r="BF2054" s="24"/>
      <c r="BG2054" s="24"/>
      <c r="BH2054" s="24"/>
      <c r="BI2054" s="24"/>
      <c r="BJ2054" s="24"/>
      <c r="BK2054" s="24"/>
      <c r="BL2054" s="24"/>
      <c r="BM2054" s="24"/>
      <c r="BN2054" s="24"/>
      <c r="BO2054" s="24"/>
      <c r="BP2054" s="24"/>
      <c r="BQ2054" s="24"/>
      <c r="BR2054" s="24"/>
      <c r="BS2054" s="24"/>
      <c r="BT2054" s="24"/>
      <c r="BU2054" s="24"/>
      <c r="BV2054" s="24"/>
      <c r="BW2054" s="24"/>
      <c r="BX2054" s="24"/>
      <c r="BY2054" s="24"/>
      <c r="BZ2054" s="24"/>
      <c r="CA2054" s="24"/>
      <c r="CB2054" s="24"/>
      <c r="CC2054" s="24"/>
      <c r="CD2054" s="24"/>
      <c r="CE2054" s="24"/>
      <c r="CF2054" s="24"/>
    </row>
    <row r="2055" spans="47:84" x14ac:dyDescent="0.15">
      <c r="AU2055" s="24"/>
      <c r="AV2055" s="24"/>
      <c r="AW2055" s="24"/>
      <c r="AX2055" s="24"/>
      <c r="AY2055" s="24"/>
      <c r="AZ2055" s="24"/>
      <c r="BA2055" s="24"/>
      <c r="BB2055" s="24"/>
      <c r="BC2055" s="24"/>
      <c r="BD2055" s="24"/>
      <c r="BE2055" s="24"/>
      <c r="BF2055" s="24"/>
      <c r="BG2055" s="24"/>
      <c r="BH2055" s="24"/>
      <c r="BI2055" s="24"/>
      <c r="BJ2055" s="24"/>
      <c r="BK2055" s="24"/>
      <c r="BL2055" s="24"/>
      <c r="BM2055" s="24"/>
      <c r="BN2055" s="24"/>
      <c r="BO2055" s="24"/>
      <c r="BP2055" s="24"/>
      <c r="BQ2055" s="24"/>
      <c r="BR2055" s="24"/>
      <c r="BS2055" s="24"/>
      <c r="BT2055" s="24"/>
      <c r="BU2055" s="24"/>
      <c r="BV2055" s="24"/>
      <c r="BW2055" s="24"/>
      <c r="BX2055" s="24"/>
      <c r="BY2055" s="24"/>
      <c r="BZ2055" s="24"/>
      <c r="CA2055" s="24"/>
      <c r="CB2055" s="24"/>
      <c r="CC2055" s="24"/>
      <c r="CD2055" s="24"/>
      <c r="CE2055" s="24"/>
      <c r="CF2055" s="24"/>
    </row>
    <row r="2056" spans="47:84" x14ac:dyDescent="0.15">
      <c r="AU2056" s="24"/>
      <c r="AV2056" s="24"/>
      <c r="AW2056" s="24"/>
      <c r="AX2056" s="24"/>
      <c r="AY2056" s="24"/>
      <c r="AZ2056" s="24"/>
      <c r="BA2056" s="24"/>
      <c r="BB2056" s="24"/>
      <c r="BC2056" s="24"/>
      <c r="BD2056" s="24"/>
      <c r="BE2056" s="24"/>
      <c r="BF2056" s="24"/>
      <c r="BG2056" s="24"/>
      <c r="BH2056" s="24"/>
      <c r="BI2056" s="24"/>
      <c r="BJ2056" s="24"/>
      <c r="BK2056" s="24"/>
      <c r="BL2056" s="24"/>
      <c r="BM2056" s="24"/>
      <c r="BN2056" s="24"/>
      <c r="BO2056" s="24"/>
      <c r="BP2056" s="24"/>
      <c r="BQ2056" s="24"/>
      <c r="BR2056" s="24"/>
      <c r="BS2056" s="24"/>
      <c r="BT2056" s="24"/>
      <c r="BU2056" s="24"/>
      <c r="BV2056" s="24"/>
      <c r="BW2056" s="24"/>
      <c r="BX2056" s="24"/>
      <c r="BY2056" s="24"/>
      <c r="BZ2056" s="24"/>
      <c r="CA2056" s="24"/>
      <c r="CB2056" s="24"/>
      <c r="CC2056" s="24"/>
      <c r="CD2056" s="24"/>
      <c r="CE2056" s="24"/>
      <c r="CF2056" s="24"/>
    </row>
    <row r="2057" spans="47:84" x14ac:dyDescent="0.15">
      <c r="AU2057" s="24"/>
      <c r="AV2057" s="24"/>
      <c r="AW2057" s="24"/>
      <c r="AX2057" s="24"/>
      <c r="AY2057" s="24"/>
      <c r="AZ2057" s="24"/>
      <c r="BA2057" s="24"/>
      <c r="BB2057" s="24"/>
      <c r="BC2057" s="24"/>
      <c r="BD2057" s="24"/>
      <c r="BE2057" s="24"/>
      <c r="BF2057" s="24"/>
      <c r="BG2057" s="24"/>
      <c r="BH2057" s="24"/>
      <c r="BI2057" s="24"/>
      <c r="BJ2057" s="24"/>
      <c r="BK2057" s="24"/>
      <c r="BL2057" s="24"/>
      <c r="BM2057" s="24"/>
      <c r="BN2057" s="24"/>
      <c r="BO2057" s="24"/>
      <c r="BP2057" s="24"/>
      <c r="BQ2057" s="24"/>
      <c r="BR2057" s="24"/>
      <c r="BS2057" s="24"/>
      <c r="BT2057" s="24"/>
      <c r="BU2057" s="24"/>
      <c r="BV2057" s="24"/>
      <c r="BW2057" s="24"/>
      <c r="BX2057" s="24"/>
      <c r="BY2057" s="24"/>
      <c r="BZ2057" s="24"/>
      <c r="CA2057" s="24"/>
      <c r="CB2057" s="24"/>
      <c r="CC2057" s="24"/>
      <c r="CD2057" s="24"/>
      <c r="CE2057" s="24"/>
      <c r="CF2057" s="24"/>
    </row>
    <row r="2058" spans="47:84" x14ac:dyDescent="0.15">
      <c r="AU2058" s="24"/>
      <c r="AV2058" s="24"/>
      <c r="AW2058" s="24"/>
      <c r="AX2058" s="24"/>
      <c r="AY2058" s="24"/>
      <c r="AZ2058" s="24"/>
      <c r="BA2058" s="24"/>
      <c r="BB2058" s="24"/>
      <c r="BC2058" s="24"/>
      <c r="BD2058" s="24"/>
      <c r="BE2058" s="24"/>
      <c r="BF2058" s="24"/>
      <c r="BG2058" s="24"/>
      <c r="BH2058" s="24"/>
      <c r="BI2058" s="24"/>
      <c r="BJ2058" s="24"/>
      <c r="BK2058" s="24"/>
      <c r="BL2058" s="24"/>
      <c r="BM2058" s="24"/>
      <c r="BN2058" s="24"/>
      <c r="BO2058" s="24"/>
      <c r="BP2058" s="24"/>
      <c r="BQ2058" s="24"/>
      <c r="BR2058" s="24"/>
      <c r="BS2058" s="24"/>
      <c r="BT2058" s="24"/>
      <c r="BU2058" s="24"/>
      <c r="BV2058" s="24"/>
      <c r="BW2058" s="24"/>
      <c r="BX2058" s="24"/>
      <c r="BY2058" s="24"/>
      <c r="BZ2058" s="24"/>
      <c r="CA2058" s="24"/>
      <c r="CB2058" s="24"/>
      <c r="CC2058" s="24"/>
      <c r="CD2058" s="24"/>
      <c r="CE2058" s="24"/>
      <c r="CF2058" s="24"/>
    </row>
    <row r="2059" spans="47:84" x14ac:dyDescent="0.15">
      <c r="AU2059" s="24"/>
      <c r="AV2059" s="24"/>
      <c r="AW2059" s="24"/>
      <c r="AX2059" s="24"/>
      <c r="AY2059" s="24"/>
      <c r="AZ2059" s="24"/>
      <c r="BA2059" s="24"/>
      <c r="BB2059" s="24"/>
      <c r="BC2059" s="24"/>
      <c r="BD2059" s="24"/>
      <c r="BE2059" s="24"/>
      <c r="BF2059" s="24"/>
      <c r="BG2059" s="24"/>
      <c r="BH2059" s="24"/>
      <c r="BI2059" s="24"/>
      <c r="BJ2059" s="24"/>
      <c r="BK2059" s="24"/>
      <c r="BL2059" s="24"/>
      <c r="BM2059" s="24"/>
      <c r="BN2059" s="24"/>
      <c r="BO2059" s="24"/>
      <c r="BP2059" s="24"/>
      <c r="BQ2059" s="24"/>
      <c r="BR2059" s="24"/>
      <c r="BS2059" s="24"/>
      <c r="BT2059" s="24"/>
      <c r="BU2059" s="24"/>
      <c r="BV2059" s="24"/>
      <c r="BW2059" s="24"/>
      <c r="BX2059" s="24"/>
      <c r="BY2059" s="24"/>
      <c r="BZ2059" s="24"/>
      <c r="CA2059" s="24"/>
      <c r="CB2059" s="24"/>
      <c r="CC2059" s="24"/>
      <c r="CD2059" s="24"/>
      <c r="CE2059" s="24"/>
      <c r="CF2059" s="24"/>
    </row>
    <row r="2060" spans="47:84" x14ac:dyDescent="0.15">
      <c r="AU2060" s="24"/>
      <c r="AV2060" s="24"/>
      <c r="AW2060" s="24"/>
      <c r="AX2060" s="24"/>
      <c r="AY2060" s="24"/>
      <c r="AZ2060" s="24"/>
      <c r="BA2060" s="24"/>
      <c r="BB2060" s="24"/>
      <c r="BC2060" s="24"/>
      <c r="BD2060" s="24"/>
      <c r="BE2060" s="24"/>
      <c r="BF2060" s="24"/>
      <c r="BG2060" s="24"/>
      <c r="BH2060" s="24"/>
      <c r="BI2060" s="24"/>
      <c r="BJ2060" s="24"/>
      <c r="BK2060" s="24"/>
      <c r="BL2060" s="24"/>
      <c r="BM2060" s="24"/>
      <c r="BN2060" s="24"/>
      <c r="BO2060" s="24"/>
      <c r="BP2060" s="24"/>
      <c r="BQ2060" s="24"/>
      <c r="BR2060" s="24"/>
      <c r="BS2060" s="24"/>
      <c r="BT2060" s="24"/>
      <c r="BU2060" s="24"/>
      <c r="BV2060" s="24"/>
      <c r="BW2060" s="24"/>
      <c r="BX2060" s="24"/>
      <c r="BY2060" s="24"/>
      <c r="BZ2060" s="24"/>
      <c r="CA2060" s="24"/>
      <c r="CB2060" s="24"/>
      <c r="CC2060" s="24"/>
      <c r="CD2060" s="24"/>
      <c r="CE2060" s="24"/>
      <c r="CF2060" s="24"/>
    </row>
    <row r="2061" spans="47:84" x14ac:dyDescent="0.15">
      <c r="AU2061" s="24"/>
      <c r="AV2061" s="24"/>
      <c r="AW2061" s="24"/>
      <c r="AX2061" s="24"/>
      <c r="AY2061" s="24"/>
      <c r="AZ2061" s="24"/>
      <c r="BA2061" s="24"/>
      <c r="BB2061" s="24"/>
      <c r="BC2061" s="24"/>
      <c r="BD2061" s="24"/>
      <c r="BE2061" s="24"/>
      <c r="BF2061" s="24"/>
      <c r="BG2061" s="24"/>
      <c r="BH2061" s="24"/>
      <c r="BI2061" s="24"/>
      <c r="BJ2061" s="24"/>
      <c r="BK2061" s="24"/>
      <c r="BL2061" s="24"/>
      <c r="BM2061" s="24"/>
      <c r="BN2061" s="24"/>
      <c r="BO2061" s="24"/>
      <c r="BP2061" s="24"/>
      <c r="BQ2061" s="24"/>
      <c r="BR2061" s="24"/>
      <c r="BS2061" s="24"/>
      <c r="BT2061" s="24"/>
      <c r="BU2061" s="24"/>
      <c r="BV2061" s="24"/>
      <c r="BW2061" s="24"/>
      <c r="BX2061" s="24"/>
      <c r="BY2061" s="24"/>
      <c r="BZ2061" s="24"/>
      <c r="CA2061" s="24"/>
      <c r="CB2061" s="24"/>
      <c r="CC2061" s="24"/>
      <c r="CD2061" s="24"/>
      <c r="CE2061" s="24"/>
      <c r="CF2061" s="24"/>
    </row>
    <row r="2062" spans="47:84" x14ac:dyDescent="0.15">
      <c r="AU2062" s="24"/>
      <c r="AV2062" s="24"/>
      <c r="AW2062" s="24"/>
      <c r="AX2062" s="24"/>
      <c r="AY2062" s="24"/>
      <c r="AZ2062" s="24"/>
      <c r="BA2062" s="24"/>
      <c r="BB2062" s="24"/>
      <c r="BC2062" s="24"/>
      <c r="BD2062" s="24"/>
      <c r="BE2062" s="24"/>
      <c r="BF2062" s="24"/>
      <c r="BG2062" s="24"/>
      <c r="BH2062" s="24"/>
      <c r="BI2062" s="24"/>
      <c r="BJ2062" s="24"/>
      <c r="BK2062" s="24"/>
      <c r="BL2062" s="24"/>
      <c r="BM2062" s="24"/>
      <c r="BN2062" s="24"/>
      <c r="BO2062" s="24"/>
      <c r="BP2062" s="24"/>
      <c r="BQ2062" s="24"/>
      <c r="BR2062" s="24"/>
      <c r="BS2062" s="24"/>
      <c r="BT2062" s="24"/>
      <c r="BU2062" s="24"/>
      <c r="BV2062" s="24"/>
      <c r="BW2062" s="24"/>
      <c r="BX2062" s="24"/>
      <c r="BY2062" s="24"/>
      <c r="BZ2062" s="24"/>
      <c r="CA2062" s="24"/>
      <c r="CB2062" s="24"/>
      <c r="CC2062" s="24"/>
      <c r="CD2062" s="24"/>
      <c r="CE2062" s="24"/>
      <c r="CF2062" s="24"/>
    </row>
    <row r="2063" spans="47:84" x14ac:dyDescent="0.15">
      <c r="AU2063" s="24"/>
      <c r="AV2063" s="24"/>
      <c r="AW2063" s="24"/>
      <c r="AX2063" s="24"/>
      <c r="AY2063" s="24"/>
      <c r="AZ2063" s="24"/>
      <c r="BA2063" s="24"/>
      <c r="BB2063" s="24"/>
      <c r="BC2063" s="24"/>
      <c r="BD2063" s="24"/>
      <c r="BE2063" s="24"/>
      <c r="BF2063" s="24"/>
      <c r="BG2063" s="24"/>
      <c r="BH2063" s="24"/>
      <c r="BI2063" s="24"/>
      <c r="BJ2063" s="24"/>
      <c r="BK2063" s="24"/>
      <c r="BL2063" s="24"/>
      <c r="BM2063" s="24"/>
      <c r="BN2063" s="24"/>
      <c r="BO2063" s="24"/>
      <c r="BP2063" s="24"/>
      <c r="BQ2063" s="24"/>
      <c r="BR2063" s="24"/>
      <c r="BS2063" s="24"/>
      <c r="BT2063" s="24"/>
      <c r="BU2063" s="24"/>
      <c r="BV2063" s="24"/>
      <c r="BW2063" s="24"/>
      <c r="BX2063" s="24"/>
      <c r="BY2063" s="24"/>
      <c r="BZ2063" s="24"/>
      <c r="CA2063" s="24"/>
      <c r="CB2063" s="24"/>
      <c r="CC2063" s="24"/>
      <c r="CD2063" s="24"/>
      <c r="CE2063" s="24"/>
      <c r="CF2063" s="24"/>
    </row>
    <row r="2064" spans="47:84" x14ac:dyDescent="0.15">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c r="CF2064" s="24"/>
    </row>
    <row r="2065" spans="47:84" x14ac:dyDescent="0.15">
      <c r="AU2065" s="24"/>
      <c r="AV2065" s="24"/>
      <c r="AW2065" s="24"/>
      <c r="AX2065" s="24"/>
      <c r="AY2065" s="24"/>
      <c r="AZ2065" s="24"/>
      <c r="BA2065" s="24"/>
      <c r="BB2065" s="24"/>
      <c r="BC2065" s="24"/>
      <c r="BD2065" s="24"/>
      <c r="BE2065" s="24"/>
      <c r="BF2065" s="24"/>
      <c r="BG2065" s="24"/>
      <c r="BH2065" s="24"/>
      <c r="BI2065" s="24"/>
      <c r="BJ2065" s="24"/>
      <c r="BK2065" s="24"/>
      <c r="BL2065" s="24"/>
      <c r="BM2065" s="24"/>
      <c r="BN2065" s="24"/>
      <c r="BO2065" s="24"/>
      <c r="BP2065" s="24"/>
      <c r="BQ2065" s="24"/>
      <c r="BR2065" s="24"/>
      <c r="BS2065" s="24"/>
      <c r="BT2065" s="24"/>
      <c r="BU2065" s="24"/>
      <c r="BV2065" s="24"/>
      <c r="BW2065" s="24"/>
      <c r="BX2065" s="24"/>
      <c r="BY2065" s="24"/>
      <c r="BZ2065" s="24"/>
      <c r="CA2065" s="24"/>
      <c r="CB2065" s="24"/>
      <c r="CC2065" s="24"/>
      <c r="CD2065" s="24"/>
      <c r="CE2065" s="24"/>
      <c r="CF2065" s="24"/>
    </row>
    <row r="2066" spans="47:84" x14ac:dyDescent="0.15">
      <c r="AU2066" s="24"/>
      <c r="AV2066" s="24"/>
      <c r="AW2066" s="24"/>
      <c r="AX2066" s="24"/>
      <c r="AY2066" s="24"/>
      <c r="AZ2066" s="24"/>
      <c r="BA2066" s="24"/>
      <c r="BB2066" s="24"/>
      <c r="BC2066" s="24"/>
      <c r="BD2066" s="24"/>
      <c r="BE2066" s="24"/>
      <c r="BF2066" s="24"/>
      <c r="BG2066" s="24"/>
      <c r="BH2066" s="24"/>
      <c r="BI2066" s="24"/>
      <c r="BJ2066" s="24"/>
      <c r="BK2066" s="24"/>
      <c r="BL2066" s="24"/>
      <c r="BM2066" s="24"/>
      <c r="BN2066" s="24"/>
      <c r="BO2066" s="24"/>
      <c r="BP2066" s="24"/>
      <c r="BQ2066" s="24"/>
      <c r="BR2066" s="24"/>
      <c r="BS2066" s="24"/>
      <c r="BT2066" s="24"/>
      <c r="BU2066" s="24"/>
      <c r="BV2066" s="24"/>
      <c r="BW2066" s="24"/>
      <c r="BX2066" s="24"/>
      <c r="BY2066" s="24"/>
      <c r="BZ2066" s="24"/>
      <c r="CA2066" s="24"/>
      <c r="CB2066" s="24"/>
      <c r="CC2066" s="24"/>
      <c r="CD2066" s="24"/>
      <c r="CE2066" s="24"/>
      <c r="CF2066" s="24"/>
    </row>
    <row r="2067" spans="47:84" x14ac:dyDescent="0.15">
      <c r="AU2067" s="24"/>
      <c r="AV2067" s="24"/>
      <c r="AW2067" s="24"/>
      <c r="AX2067" s="24"/>
      <c r="AY2067" s="24"/>
      <c r="AZ2067" s="24"/>
      <c r="BA2067" s="24"/>
      <c r="BB2067" s="24"/>
      <c r="BC2067" s="24"/>
      <c r="BD2067" s="24"/>
      <c r="BE2067" s="24"/>
      <c r="BF2067" s="24"/>
      <c r="BG2067" s="24"/>
      <c r="BH2067" s="24"/>
      <c r="BI2067" s="24"/>
      <c r="BJ2067" s="24"/>
      <c r="BK2067" s="24"/>
      <c r="BL2067" s="24"/>
      <c r="BM2067" s="24"/>
      <c r="BN2067" s="24"/>
      <c r="BO2067" s="24"/>
      <c r="BP2067" s="24"/>
      <c r="BQ2067" s="24"/>
      <c r="BR2067" s="24"/>
      <c r="BS2067" s="24"/>
      <c r="BT2067" s="24"/>
      <c r="BU2067" s="24"/>
      <c r="BV2067" s="24"/>
      <c r="BW2067" s="24"/>
      <c r="BX2067" s="24"/>
      <c r="BY2067" s="24"/>
      <c r="BZ2067" s="24"/>
      <c r="CA2067" s="24"/>
      <c r="CB2067" s="24"/>
      <c r="CC2067" s="24"/>
      <c r="CD2067" s="24"/>
      <c r="CE2067" s="24"/>
      <c r="CF2067" s="24"/>
    </row>
    <row r="2068" spans="47:84" x14ac:dyDescent="0.15">
      <c r="AU2068" s="24"/>
      <c r="AV2068" s="24"/>
      <c r="AW2068" s="24"/>
      <c r="AX2068" s="24"/>
      <c r="AY2068" s="24"/>
      <c r="AZ2068" s="24"/>
      <c r="BA2068" s="24"/>
      <c r="BB2068" s="24"/>
      <c r="BC2068" s="24"/>
      <c r="BD2068" s="24"/>
      <c r="BE2068" s="24"/>
      <c r="BF2068" s="24"/>
      <c r="BG2068" s="24"/>
      <c r="BH2068" s="24"/>
      <c r="BI2068" s="24"/>
      <c r="BJ2068" s="24"/>
      <c r="BK2068" s="24"/>
      <c r="BL2068" s="24"/>
      <c r="BM2068" s="24"/>
      <c r="BN2068" s="24"/>
      <c r="BO2068" s="24"/>
      <c r="BP2068" s="24"/>
      <c r="BQ2068" s="24"/>
      <c r="BR2068" s="24"/>
      <c r="BS2068" s="24"/>
      <c r="BT2068" s="24"/>
      <c r="BU2068" s="24"/>
      <c r="BV2068" s="24"/>
      <c r="BW2068" s="24"/>
      <c r="BX2068" s="24"/>
      <c r="BY2068" s="24"/>
      <c r="BZ2068" s="24"/>
      <c r="CA2068" s="24"/>
      <c r="CB2068" s="24"/>
      <c r="CC2068" s="24"/>
      <c r="CD2068" s="24"/>
      <c r="CE2068" s="24"/>
      <c r="CF2068" s="24"/>
    </row>
    <row r="2069" spans="47:84" x14ac:dyDescent="0.15">
      <c r="AU2069" s="24"/>
      <c r="AV2069" s="24"/>
      <c r="AW2069" s="24"/>
      <c r="AX2069" s="24"/>
      <c r="AY2069" s="24"/>
      <c r="AZ2069" s="24"/>
      <c r="BA2069" s="24"/>
      <c r="BB2069" s="24"/>
      <c r="BC2069" s="24"/>
      <c r="BD2069" s="24"/>
      <c r="BE2069" s="24"/>
      <c r="BF2069" s="24"/>
      <c r="BG2069" s="24"/>
      <c r="BH2069" s="24"/>
      <c r="BI2069" s="24"/>
      <c r="BJ2069" s="24"/>
      <c r="BK2069" s="24"/>
      <c r="BL2069" s="24"/>
      <c r="BM2069" s="24"/>
      <c r="BN2069" s="24"/>
      <c r="BO2069" s="24"/>
      <c r="BP2069" s="24"/>
      <c r="BQ2069" s="24"/>
      <c r="BR2069" s="24"/>
      <c r="BS2069" s="24"/>
      <c r="BT2069" s="24"/>
      <c r="BU2069" s="24"/>
      <c r="BV2069" s="24"/>
      <c r="BW2069" s="24"/>
      <c r="BX2069" s="24"/>
      <c r="BY2069" s="24"/>
      <c r="BZ2069" s="24"/>
      <c r="CA2069" s="24"/>
      <c r="CB2069" s="24"/>
      <c r="CC2069" s="24"/>
      <c r="CD2069" s="24"/>
      <c r="CE2069" s="24"/>
      <c r="CF2069" s="24"/>
    </row>
    <row r="2070" spans="47:84" x14ac:dyDescent="0.15">
      <c r="AU2070" s="24"/>
      <c r="AV2070" s="24"/>
      <c r="AW2070" s="24"/>
      <c r="AX2070" s="24"/>
      <c r="AY2070" s="24"/>
      <c r="AZ2070" s="24"/>
      <c r="BA2070" s="24"/>
      <c r="BB2070" s="24"/>
      <c r="BC2070" s="24"/>
      <c r="BD2070" s="24"/>
      <c r="BE2070" s="24"/>
      <c r="BF2070" s="24"/>
      <c r="BG2070" s="24"/>
      <c r="BH2070" s="24"/>
      <c r="BI2070" s="24"/>
      <c r="BJ2070" s="24"/>
      <c r="BK2070" s="24"/>
      <c r="BL2070" s="24"/>
      <c r="BM2070" s="24"/>
      <c r="BN2070" s="24"/>
      <c r="BO2070" s="24"/>
      <c r="BP2070" s="24"/>
      <c r="BQ2070" s="24"/>
      <c r="BR2070" s="24"/>
      <c r="BS2070" s="24"/>
      <c r="BT2070" s="24"/>
      <c r="BU2070" s="24"/>
      <c r="BV2070" s="24"/>
      <c r="BW2070" s="24"/>
      <c r="BX2070" s="24"/>
      <c r="BY2070" s="24"/>
      <c r="BZ2070" s="24"/>
      <c r="CA2070" s="24"/>
      <c r="CB2070" s="24"/>
      <c r="CC2070" s="24"/>
      <c r="CD2070" s="24"/>
      <c r="CE2070" s="24"/>
      <c r="CF2070" s="24"/>
    </row>
    <row r="2071" spans="47:84" x14ac:dyDescent="0.15">
      <c r="AU2071" s="24"/>
      <c r="AV2071" s="24"/>
      <c r="AW2071" s="24"/>
      <c r="AX2071" s="24"/>
      <c r="AY2071" s="24"/>
      <c r="AZ2071" s="24"/>
      <c r="BA2071" s="24"/>
      <c r="BB2071" s="24"/>
      <c r="BC2071" s="24"/>
      <c r="BD2071" s="24"/>
      <c r="BE2071" s="24"/>
      <c r="BF2071" s="24"/>
      <c r="BG2071" s="24"/>
      <c r="BH2071" s="24"/>
      <c r="BI2071" s="24"/>
      <c r="BJ2071" s="24"/>
      <c r="BK2071" s="24"/>
      <c r="BL2071" s="24"/>
      <c r="BM2071" s="24"/>
      <c r="BN2071" s="24"/>
      <c r="BO2071" s="24"/>
      <c r="BP2071" s="24"/>
      <c r="BQ2071" s="24"/>
      <c r="BR2071" s="24"/>
      <c r="BS2071" s="24"/>
      <c r="BT2071" s="24"/>
      <c r="BU2071" s="24"/>
      <c r="BV2071" s="24"/>
      <c r="BW2071" s="24"/>
      <c r="BX2071" s="24"/>
      <c r="BY2071" s="24"/>
      <c r="BZ2071" s="24"/>
      <c r="CA2071" s="24"/>
      <c r="CB2071" s="24"/>
      <c r="CC2071" s="24"/>
      <c r="CD2071" s="24"/>
      <c r="CE2071" s="24"/>
      <c r="CF2071" s="24"/>
    </row>
    <row r="2072" spans="47:84" x14ac:dyDescent="0.15">
      <c r="AU2072" s="24"/>
      <c r="AV2072" s="24"/>
      <c r="AW2072" s="24"/>
      <c r="AX2072" s="24"/>
      <c r="AY2072" s="24"/>
      <c r="AZ2072" s="24"/>
      <c r="BA2072" s="24"/>
      <c r="BB2072" s="24"/>
      <c r="BC2072" s="24"/>
      <c r="BD2072" s="24"/>
      <c r="BE2072" s="24"/>
      <c r="BF2072" s="24"/>
      <c r="BG2072" s="24"/>
      <c r="BH2072" s="24"/>
      <c r="BI2072" s="24"/>
      <c r="BJ2072" s="24"/>
      <c r="BK2072" s="24"/>
      <c r="BL2072" s="24"/>
      <c r="BM2072" s="24"/>
      <c r="BN2072" s="24"/>
      <c r="BO2072" s="24"/>
      <c r="BP2072" s="24"/>
      <c r="BQ2072" s="24"/>
      <c r="BR2072" s="24"/>
      <c r="BS2072" s="24"/>
      <c r="BT2072" s="24"/>
      <c r="BU2072" s="24"/>
      <c r="BV2072" s="24"/>
      <c r="BW2072" s="24"/>
      <c r="BX2072" s="24"/>
      <c r="BY2072" s="24"/>
      <c r="BZ2072" s="24"/>
      <c r="CA2072" s="24"/>
      <c r="CB2072" s="24"/>
      <c r="CC2072" s="24"/>
      <c r="CD2072" s="24"/>
      <c r="CE2072" s="24"/>
      <c r="CF2072" s="24"/>
    </row>
    <row r="2073" spans="47:84" x14ac:dyDescent="0.15">
      <c r="AU2073" s="24"/>
      <c r="AV2073" s="24"/>
      <c r="AW2073" s="24"/>
      <c r="AX2073" s="24"/>
      <c r="AY2073" s="24"/>
      <c r="AZ2073" s="24"/>
      <c r="BA2073" s="24"/>
      <c r="BB2073" s="24"/>
      <c r="BC2073" s="24"/>
      <c r="BD2073" s="24"/>
      <c r="BE2073" s="24"/>
      <c r="BF2073" s="24"/>
      <c r="BG2073" s="24"/>
      <c r="BH2073" s="24"/>
      <c r="BI2073" s="24"/>
      <c r="BJ2073" s="24"/>
      <c r="BK2073" s="24"/>
      <c r="BL2073" s="24"/>
      <c r="BM2073" s="24"/>
      <c r="BN2073" s="24"/>
      <c r="BO2073" s="24"/>
      <c r="BP2073" s="24"/>
      <c r="BQ2073" s="24"/>
      <c r="BR2073" s="24"/>
      <c r="BS2073" s="24"/>
      <c r="BT2073" s="24"/>
      <c r="BU2073" s="24"/>
      <c r="BV2073" s="24"/>
      <c r="BW2073" s="24"/>
      <c r="BX2073" s="24"/>
      <c r="BY2073" s="24"/>
      <c r="BZ2073" s="24"/>
      <c r="CA2073" s="24"/>
      <c r="CB2073" s="24"/>
      <c r="CC2073" s="24"/>
      <c r="CD2073" s="24"/>
      <c r="CE2073" s="24"/>
      <c r="CF2073" s="24"/>
    </row>
    <row r="2074" spans="47:84" x14ac:dyDescent="0.15">
      <c r="AU2074" s="24"/>
      <c r="AV2074" s="24"/>
      <c r="AW2074" s="24"/>
      <c r="AX2074" s="24"/>
      <c r="AY2074" s="24"/>
      <c r="AZ2074" s="24"/>
      <c r="BA2074" s="24"/>
      <c r="BB2074" s="24"/>
      <c r="BC2074" s="24"/>
      <c r="BD2074" s="24"/>
      <c r="BE2074" s="24"/>
      <c r="BF2074" s="24"/>
      <c r="BG2074" s="24"/>
      <c r="BH2074" s="24"/>
      <c r="BI2074" s="24"/>
      <c r="BJ2074" s="24"/>
      <c r="BK2074" s="24"/>
      <c r="BL2074" s="24"/>
      <c r="BM2074" s="24"/>
      <c r="BN2074" s="24"/>
      <c r="BO2074" s="24"/>
      <c r="BP2074" s="24"/>
      <c r="BQ2074" s="24"/>
      <c r="BR2074" s="24"/>
      <c r="BS2074" s="24"/>
      <c r="BT2074" s="24"/>
      <c r="BU2074" s="24"/>
      <c r="BV2074" s="24"/>
      <c r="BW2074" s="24"/>
      <c r="BX2074" s="24"/>
      <c r="BY2074" s="24"/>
      <c r="BZ2074" s="24"/>
      <c r="CA2074" s="24"/>
      <c r="CB2074" s="24"/>
      <c r="CC2074" s="24"/>
      <c r="CD2074" s="24"/>
      <c r="CE2074" s="24"/>
      <c r="CF2074" s="24"/>
    </row>
    <row r="2075" spans="47:84" x14ac:dyDescent="0.15">
      <c r="AU2075" s="24"/>
      <c r="AV2075" s="24"/>
      <c r="AW2075" s="24"/>
      <c r="AX2075" s="24"/>
      <c r="AY2075" s="24"/>
      <c r="AZ2075" s="24"/>
      <c r="BA2075" s="24"/>
      <c r="BB2075" s="24"/>
      <c r="BC2075" s="24"/>
      <c r="BD2075" s="24"/>
      <c r="BE2075" s="24"/>
      <c r="BF2075" s="24"/>
      <c r="BG2075" s="24"/>
      <c r="BH2075" s="24"/>
      <c r="BI2075" s="24"/>
      <c r="BJ2075" s="24"/>
      <c r="BK2075" s="24"/>
      <c r="BL2075" s="24"/>
      <c r="BM2075" s="24"/>
      <c r="BN2075" s="24"/>
      <c r="BO2075" s="24"/>
      <c r="BP2075" s="24"/>
      <c r="BQ2075" s="24"/>
      <c r="BR2075" s="24"/>
      <c r="BS2075" s="24"/>
      <c r="BT2075" s="24"/>
      <c r="BU2075" s="24"/>
      <c r="BV2075" s="24"/>
      <c r="BW2075" s="24"/>
      <c r="BX2075" s="24"/>
      <c r="BY2075" s="24"/>
      <c r="BZ2075" s="24"/>
      <c r="CA2075" s="24"/>
      <c r="CB2075" s="24"/>
      <c r="CC2075" s="24"/>
      <c r="CD2075" s="24"/>
      <c r="CE2075" s="24"/>
      <c r="CF2075" s="24"/>
    </row>
    <row r="2076" spans="47:84" x14ac:dyDescent="0.15">
      <c r="AU2076" s="24"/>
      <c r="AV2076" s="24"/>
      <c r="AW2076" s="24"/>
      <c r="AX2076" s="24"/>
      <c r="AY2076" s="24"/>
      <c r="AZ2076" s="24"/>
      <c r="BA2076" s="24"/>
      <c r="BB2076" s="24"/>
      <c r="BC2076" s="24"/>
      <c r="BD2076" s="24"/>
      <c r="BE2076" s="24"/>
      <c r="BF2076" s="24"/>
      <c r="BG2076" s="24"/>
      <c r="BH2076" s="24"/>
      <c r="BI2076" s="24"/>
      <c r="BJ2076" s="24"/>
      <c r="BK2076" s="24"/>
      <c r="BL2076" s="24"/>
      <c r="BM2076" s="24"/>
      <c r="BN2076" s="24"/>
      <c r="BO2076" s="24"/>
      <c r="BP2076" s="24"/>
      <c r="BQ2076" s="24"/>
      <c r="BR2076" s="24"/>
      <c r="BS2076" s="24"/>
      <c r="BT2076" s="24"/>
      <c r="BU2076" s="24"/>
      <c r="BV2076" s="24"/>
      <c r="BW2076" s="24"/>
      <c r="BX2076" s="24"/>
      <c r="BY2076" s="24"/>
      <c r="BZ2076" s="24"/>
      <c r="CA2076" s="24"/>
      <c r="CB2076" s="24"/>
      <c r="CC2076" s="24"/>
      <c r="CD2076" s="24"/>
      <c r="CE2076" s="24"/>
      <c r="CF2076" s="24"/>
    </row>
    <row r="2077" spans="47:84" x14ac:dyDescent="0.15">
      <c r="AU2077" s="24"/>
      <c r="AV2077" s="24"/>
      <c r="AW2077" s="24"/>
      <c r="AX2077" s="24"/>
      <c r="AY2077" s="24"/>
      <c r="AZ2077" s="24"/>
      <c r="BA2077" s="24"/>
      <c r="BB2077" s="24"/>
      <c r="BC2077" s="24"/>
      <c r="BD2077" s="24"/>
      <c r="BE2077" s="24"/>
      <c r="BF2077" s="24"/>
      <c r="BG2077" s="24"/>
      <c r="BH2077" s="24"/>
      <c r="BI2077" s="24"/>
      <c r="BJ2077" s="24"/>
      <c r="BK2077" s="24"/>
      <c r="BL2077" s="24"/>
      <c r="BM2077" s="24"/>
      <c r="BN2077" s="24"/>
      <c r="BO2077" s="24"/>
      <c r="BP2077" s="24"/>
      <c r="BQ2077" s="24"/>
      <c r="BR2077" s="24"/>
      <c r="BS2077" s="24"/>
      <c r="BT2077" s="24"/>
      <c r="BU2077" s="24"/>
      <c r="BV2077" s="24"/>
      <c r="BW2077" s="24"/>
      <c r="BX2077" s="24"/>
      <c r="BY2077" s="24"/>
      <c r="BZ2077" s="24"/>
      <c r="CA2077" s="24"/>
      <c r="CB2077" s="24"/>
      <c r="CC2077" s="24"/>
      <c r="CD2077" s="24"/>
      <c r="CE2077" s="24"/>
      <c r="CF2077" s="24"/>
    </row>
    <row r="2078" spans="47:84" x14ac:dyDescent="0.15">
      <c r="AU2078" s="24"/>
      <c r="AV2078" s="24"/>
      <c r="AW2078" s="24"/>
      <c r="AX2078" s="24"/>
      <c r="AY2078" s="24"/>
      <c r="AZ2078" s="24"/>
      <c r="BA2078" s="24"/>
      <c r="BB2078" s="24"/>
      <c r="BC2078" s="24"/>
      <c r="BD2078" s="24"/>
      <c r="BE2078" s="24"/>
      <c r="BF2078" s="24"/>
      <c r="BG2078" s="24"/>
      <c r="BH2078" s="24"/>
      <c r="BI2078" s="24"/>
      <c r="BJ2078" s="24"/>
      <c r="BK2078" s="24"/>
      <c r="BL2078" s="24"/>
      <c r="BM2078" s="24"/>
      <c r="BN2078" s="24"/>
      <c r="BO2078" s="24"/>
      <c r="BP2078" s="24"/>
      <c r="BQ2078" s="24"/>
      <c r="BR2078" s="24"/>
      <c r="BS2078" s="24"/>
      <c r="BT2078" s="24"/>
      <c r="BU2078" s="24"/>
      <c r="BV2078" s="24"/>
      <c r="BW2078" s="24"/>
      <c r="BX2078" s="24"/>
      <c r="BY2078" s="24"/>
      <c r="BZ2078" s="24"/>
      <c r="CA2078" s="24"/>
      <c r="CB2078" s="24"/>
      <c r="CC2078" s="24"/>
      <c r="CD2078" s="24"/>
      <c r="CE2078" s="24"/>
      <c r="CF2078" s="24"/>
    </row>
    <row r="2079" spans="47:84" x14ac:dyDescent="0.15">
      <c r="AU2079" s="24"/>
      <c r="AV2079" s="24"/>
      <c r="AW2079" s="24"/>
      <c r="AX2079" s="24"/>
      <c r="AY2079" s="24"/>
      <c r="AZ2079" s="24"/>
      <c r="BA2079" s="24"/>
      <c r="BB2079" s="24"/>
      <c r="BC2079" s="24"/>
      <c r="BD2079" s="24"/>
      <c r="BE2079" s="24"/>
      <c r="BF2079" s="24"/>
      <c r="BG2079" s="24"/>
      <c r="BH2079" s="24"/>
      <c r="BI2079" s="24"/>
      <c r="BJ2079" s="24"/>
      <c r="BK2079" s="24"/>
      <c r="BL2079" s="24"/>
      <c r="BM2079" s="24"/>
      <c r="BN2079" s="24"/>
      <c r="BO2079" s="24"/>
      <c r="BP2079" s="24"/>
      <c r="BQ2079" s="24"/>
      <c r="BR2079" s="24"/>
      <c r="BS2079" s="24"/>
      <c r="BT2079" s="24"/>
      <c r="BU2079" s="24"/>
      <c r="BV2079" s="24"/>
      <c r="BW2079" s="24"/>
      <c r="BX2079" s="24"/>
      <c r="BY2079" s="24"/>
      <c r="BZ2079" s="24"/>
      <c r="CA2079" s="24"/>
      <c r="CB2079" s="24"/>
      <c r="CC2079" s="24"/>
      <c r="CD2079" s="24"/>
      <c r="CE2079" s="24"/>
      <c r="CF2079" s="24"/>
    </row>
    <row r="2080" spans="47:84" x14ac:dyDescent="0.15">
      <c r="AU2080" s="24"/>
      <c r="AV2080" s="24"/>
      <c r="AW2080" s="24"/>
      <c r="AX2080" s="24"/>
      <c r="AY2080" s="24"/>
      <c r="AZ2080" s="24"/>
      <c r="BA2080" s="24"/>
      <c r="BB2080" s="24"/>
      <c r="BC2080" s="24"/>
      <c r="BD2080" s="24"/>
      <c r="BE2080" s="24"/>
      <c r="BF2080" s="24"/>
      <c r="BG2080" s="24"/>
      <c r="BH2080" s="24"/>
      <c r="BI2080" s="24"/>
      <c r="BJ2080" s="24"/>
      <c r="BK2080" s="24"/>
      <c r="BL2080" s="24"/>
      <c r="BM2080" s="24"/>
      <c r="BN2080" s="24"/>
      <c r="BO2080" s="24"/>
      <c r="BP2080" s="24"/>
      <c r="BQ2080" s="24"/>
      <c r="BR2080" s="24"/>
      <c r="BS2080" s="24"/>
      <c r="BT2080" s="24"/>
      <c r="BU2080" s="24"/>
      <c r="BV2080" s="24"/>
      <c r="BW2080" s="24"/>
      <c r="BX2080" s="24"/>
      <c r="BY2080" s="24"/>
      <c r="BZ2080" s="24"/>
      <c r="CA2080" s="24"/>
      <c r="CB2080" s="24"/>
      <c r="CC2080" s="24"/>
      <c r="CD2080" s="24"/>
      <c r="CE2080" s="24"/>
      <c r="CF2080" s="24"/>
    </row>
    <row r="2081" spans="47:84" x14ac:dyDescent="0.15">
      <c r="AU2081" s="24"/>
      <c r="AV2081" s="24"/>
      <c r="AW2081" s="24"/>
      <c r="AX2081" s="24"/>
      <c r="AY2081" s="24"/>
      <c r="AZ2081" s="24"/>
      <c r="BA2081" s="24"/>
      <c r="BB2081" s="24"/>
      <c r="BC2081" s="24"/>
      <c r="BD2081" s="24"/>
      <c r="BE2081" s="24"/>
      <c r="BF2081" s="24"/>
      <c r="BG2081" s="24"/>
      <c r="BH2081" s="24"/>
      <c r="BI2081" s="24"/>
      <c r="BJ2081" s="24"/>
      <c r="BK2081" s="24"/>
      <c r="BL2081" s="24"/>
      <c r="BM2081" s="24"/>
      <c r="BN2081" s="24"/>
      <c r="BO2081" s="24"/>
      <c r="BP2081" s="24"/>
      <c r="BQ2081" s="24"/>
      <c r="BR2081" s="24"/>
      <c r="BS2081" s="24"/>
      <c r="BT2081" s="24"/>
      <c r="BU2081" s="24"/>
      <c r="BV2081" s="24"/>
      <c r="BW2081" s="24"/>
      <c r="BX2081" s="24"/>
      <c r="BY2081" s="24"/>
      <c r="BZ2081" s="24"/>
      <c r="CA2081" s="24"/>
      <c r="CB2081" s="24"/>
      <c r="CC2081" s="24"/>
      <c r="CD2081" s="24"/>
      <c r="CE2081" s="24"/>
      <c r="CF2081" s="24"/>
    </row>
    <row r="2082" spans="47:84" x14ac:dyDescent="0.15">
      <c r="AU2082" s="24"/>
      <c r="AV2082" s="24"/>
      <c r="AW2082" s="24"/>
      <c r="AX2082" s="24"/>
      <c r="AY2082" s="24"/>
      <c r="AZ2082" s="24"/>
      <c r="BA2082" s="24"/>
      <c r="BB2082" s="24"/>
      <c r="BC2082" s="24"/>
      <c r="BD2082" s="24"/>
      <c r="BE2082" s="24"/>
      <c r="BF2082" s="24"/>
      <c r="BG2082" s="24"/>
      <c r="BH2082" s="24"/>
      <c r="BI2082" s="24"/>
      <c r="BJ2082" s="24"/>
      <c r="BK2082" s="24"/>
      <c r="BL2082" s="24"/>
      <c r="BM2082" s="24"/>
      <c r="BN2082" s="24"/>
      <c r="BO2082" s="24"/>
      <c r="BP2082" s="24"/>
      <c r="BQ2082" s="24"/>
      <c r="BR2082" s="24"/>
      <c r="BS2082" s="24"/>
      <c r="BT2082" s="24"/>
      <c r="BU2082" s="24"/>
      <c r="BV2082" s="24"/>
      <c r="BW2082" s="24"/>
      <c r="BX2082" s="24"/>
      <c r="BY2082" s="24"/>
      <c r="BZ2082" s="24"/>
      <c r="CA2082" s="24"/>
      <c r="CB2082" s="24"/>
      <c r="CC2082" s="24"/>
      <c r="CD2082" s="24"/>
      <c r="CE2082" s="24"/>
      <c r="CF2082" s="24"/>
    </row>
    <row r="2083" spans="47:84" x14ac:dyDescent="0.15">
      <c r="AU2083" s="24"/>
      <c r="AV2083" s="24"/>
      <c r="AW2083" s="24"/>
      <c r="AX2083" s="24"/>
      <c r="AY2083" s="24"/>
      <c r="AZ2083" s="24"/>
      <c r="BA2083" s="24"/>
      <c r="BB2083" s="24"/>
      <c r="BC2083" s="24"/>
      <c r="BD2083" s="24"/>
      <c r="BE2083" s="24"/>
      <c r="BF2083" s="24"/>
      <c r="BG2083" s="24"/>
      <c r="BH2083" s="24"/>
      <c r="BI2083" s="24"/>
      <c r="BJ2083" s="24"/>
      <c r="BK2083" s="24"/>
      <c r="BL2083" s="24"/>
      <c r="BM2083" s="24"/>
      <c r="BN2083" s="24"/>
      <c r="BO2083" s="24"/>
      <c r="BP2083" s="24"/>
      <c r="BQ2083" s="24"/>
      <c r="BR2083" s="24"/>
      <c r="BS2083" s="24"/>
      <c r="BT2083" s="24"/>
      <c r="BU2083" s="24"/>
      <c r="BV2083" s="24"/>
      <c r="BW2083" s="24"/>
      <c r="BX2083" s="24"/>
      <c r="BY2083" s="24"/>
      <c r="BZ2083" s="24"/>
      <c r="CA2083" s="24"/>
      <c r="CB2083" s="24"/>
      <c r="CC2083" s="24"/>
      <c r="CD2083" s="24"/>
      <c r="CE2083" s="24"/>
      <c r="CF2083" s="24"/>
    </row>
    <row r="2084" spans="47:84" x14ac:dyDescent="0.15">
      <c r="AU2084" s="24"/>
      <c r="AV2084" s="24"/>
      <c r="AW2084" s="24"/>
      <c r="AX2084" s="24"/>
      <c r="AY2084" s="24"/>
      <c r="AZ2084" s="24"/>
      <c r="BA2084" s="24"/>
      <c r="BB2084" s="24"/>
      <c r="BC2084" s="24"/>
      <c r="BD2084" s="24"/>
      <c r="BE2084" s="24"/>
      <c r="BF2084" s="24"/>
      <c r="BG2084" s="24"/>
      <c r="BH2084" s="24"/>
      <c r="BI2084" s="24"/>
      <c r="BJ2084" s="24"/>
      <c r="BK2084" s="24"/>
      <c r="BL2084" s="24"/>
      <c r="BM2084" s="24"/>
      <c r="BN2084" s="24"/>
      <c r="BO2084" s="24"/>
      <c r="BP2084" s="24"/>
      <c r="BQ2084" s="24"/>
      <c r="BR2084" s="24"/>
      <c r="BS2084" s="24"/>
      <c r="BT2084" s="24"/>
      <c r="BU2084" s="24"/>
      <c r="BV2084" s="24"/>
      <c r="BW2084" s="24"/>
      <c r="BX2084" s="24"/>
      <c r="BY2084" s="24"/>
      <c r="BZ2084" s="24"/>
      <c r="CA2084" s="24"/>
      <c r="CB2084" s="24"/>
      <c r="CC2084" s="24"/>
      <c r="CD2084" s="24"/>
      <c r="CE2084" s="24"/>
      <c r="CF2084" s="24"/>
    </row>
    <row r="2085" spans="47:84" x14ac:dyDescent="0.15">
      <c r="AU2085" s="24"/>
      <c r="AV2085" s="24"/>
      <c r="AW2085" s="24"/>
      <c r="AX2085" s="24"/>
      <c r="AY2085" s="24"/>
      <c r="AZ2085" s="24"/>
      <c r="BA2085" s="24"/>
      <c r="BB2085" s="24"/>
      <c r="BC2085" s="24"/>
      <c r="BD2085" s="24"/>
      <c r="BE2085" s="24"/>
      <c r="BF2085" s="24"/>
      <c r="BG2085" s="24"/>
      <c r="BH2085" s="24"/>
      <c r="BI2085" s="24"/>
      <c r="BJ2085" s="24"/>
      <c r="BK2085" s="24"/>
      <c r="BL2085" s="24"/>
      <c r="BM2085" s="24"/>
      <c r="BN2085" s="24"/>
      <c r="BO2085" s="24"/>
      <c r="BP2085" s="24"/>
      <c r="BQ2085" s="24"/>
      <c r="BR2085" s="24"/>
      <c r="BS2085" s="24"/>
      <c r="BT2085" s="24"/>
      <c r="BU2085" s="24"/>
      <c r="BV2085" s="24"/>
      <c r="BW2085" s="24"/>
      <c r="BX2085" s="24"/>
      <c r="BY2085" s="24"/>
      <c r="BZ2085" s="24"/>
      <c r="CA2085" s="24"/>
      <c r="CB2085" s="24"/>
      <c r="CC2085" s="24"/>
      <c r="CD2085" s="24"/>
      <c r="CE2085" s="24"/>
      <c r="CF2085" s="24"/>
    </row>
    <row r="2086" spans="47:84" x14ac:dyDescent="0.15">
      <c r="AU2086" s="24"/>
      <c r="AV2086" s="24"/>
      <c r="AW2086" s="24"/>
      <c r="AX2086" s="24"/>
      <c r="AY2086" s="24"/>
      <c r="AZ2086" s="24"/>
      <c r="BA2086" s="24"/>
      <c r="BB2086" s="24"/>
      <c r="BC2086" s="24"/>
      <c r="BD2086" s="24"/>
      <c r="BE2086" s="24"/>
      <c r="BF2086" s="24"/>
      <c r="BG2086" s="24"/>
      <c r="BH2086" s="24"/>
      <c r="BI2086" s="24"/>
      <c r="BJ2086" s="24"/>
      <c r="BK2086" s="24"/>
      <c r="BL2086" s="24"/>
      <c r="BM2086" s="24"/>
      <c r="BN2086" s="24"/>
      <c r="BO2086" s="24"/>
      <c r="BP2086" s="24"/>
      <c r="BQ2086" s="24"/>
      <c r="BR2086" s="24"/>
      <c r="BS2086" s="24"/>
      <c r="BT2086" s="24"/>
      <c r="BU2086" s="24"/>
      <c r="BV2086" s="24"/>
      <c r="BW2086" s="24"/>
      <c r="BX2086" s="24"/>
      <c r="BY2086" s="24"/>
      <c r="BZ2086" s="24"/>
      <c r="CA2086" s="24"/>
      <c r="CB2086" s="24"/>
      <c r="CC2086" s="24"/>
      <c r="CD2086" s="24"/>
      <c r="CE2086" s="24"/>
      <c r="CF2086" s="24"/>
    </row>
    <row r="2087" spans="47:84" x14ac:dyDescent="0.15">
      <c r="AU2087" s="24"/>
      <c r="AV2087" s="24"/>
      <c r="AW2087" s="24"/>
      <c r="AX2087" s="24"/>
      <c r="AY2087" s="24"/>
      <c r="AZ2087" s="24"/>
      <c r="BA2087" s="24"/>
      <c r="BB2087" s="24"/>
      <c r="BC2087" s="24"/>
      <c r="BD2087" s="24"/>
      <c r="BE2087" s="24"/>
      <c r="BF2087" s="24"/>
      <c r="BG2087" s="24"/>
      <c r="BH2087" s="24"/>
      <c r="BI2087" s="24"/>
      <c r="BJ2087" s="24"/>
      <c r="BK2087" s="24"/>
      <c r="BL2087" s="24"/>
      <c r="BM2087" s="24"/>
      <c r="BN2087" s="24"/>
      <c r="BO2087" s="24"/>
      <c r="BP2087" s="24"/>
      <c r="BQ2087" s="24"/>
      <c r="BR2087" s="24"/>
      <c r="BS2087" s="24"/>
      <c r="BT2087" s="24"/>
      <c r="BU2087" s="24"/>
      <c r="BV2087" s="24"/>
      <c r="BW2087" s="24"/>
      <c r="BX2087" s="24"/>
      <c r="BY2087" s="24"/>
      <c r="BZ2087" s="24"/>
      <c r="CA2087" s="24"/>
      <c r="CB2087" s="24"/>
      <c r="CC2087" s="24"/>
      <c r="CD2087" s="24"/>
      <c r="CE2087" s="24"/>
      <c r="CF2087" s="24"/>
    </row>
    <row r="2088" spans="47:84" x14ac:dyDescent="0.15">
      <c r="AU2088" s="24"/>
      <c r="AV2088" s="24"/>
      <c r="AW2088" s="24"/>
      <c r="AX2088" s="24"/>
      <c r="AY2088" s="24"/>
      <c r="AZ2088" s="24"/>
      <c r="BA2088" s="24"/>
      <c r="BB2088" s="24"/>
      <c r="BC2088" s="24"/>
      <c r="BD2088" s="24"/>
      <c r="BE2088" s="24"/>
      <c r="BF2088" s="24"/>
      <c r="BG2088" s="24"/>
      <c r="BH2088" s="24"/>
      <c r="BI2088" s="24"/>
      <c r="BJ2088" s="24"/>
      <c r="BK2088" s="24"/>
      <c r="BL2088" s="24"/>
      <c r="BM2088" s="24"/>
      <c r="BN2088" s="24"/>
      <c r="BO2088" s="24"/>
      <c r="BP2088" s="24"/>
      <c r="BQ2088" s="24"/>
      <c r="BR2088" s="24"/>
      <c r="BS2088" s="24"/>
      <c r="BT2088" s="24"/>
      <c r="BU2088" s="24"/>
      <c r="BV2088" s="24"/>
      <c r="BW2088" s="24"/>
      <c r="BX2088" s="24"/>
      <c r="BY2088" s="24"/>
      <c r="BZ2088" s="24"/>
      <c r="CA2088" s="24"/>
      <c r="CB2088" s="24"/>
      <c r="CC2088" s="24"/>
      <c r="CD2088" s="24"/>
      <c r="CE2088" s="24"/>
      <c r="CF2088" s="24"/>
    </row>
    <row r="2089" spans="47:84" x14ac:dyDescent="0.15">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c r="CF2089" s="24"/>
    </row>
    <row r="2090" spans="47:84" x14ac:dyDescent="0.15">
      <c r="AU2090" s="24"/>
      <c r="AV2090" s="24"/>
      <c r="AW2090" s="24"/>
      <c r="AX2090" s="24"/>
      <c r="AY2090" s="24"/>
      <c r="AZ2090" s="24"/>
      <c r="BA2090" s="24"/>
      <c r="BB2090" s="24"/>
      <c r="BC2090" s="24"/>
      <c r="BD2090" s="24"/>
      <c r="BE2090" s="24"/>
      <c r="BF2090" s="24"/>
      <c r="BG2090" s="24"/>
      <c r="BH2090" s="24"/>
      <c r="BI2090" s="24"/>
      <c r="BJ2090" s="24"/>
      <c r="BK2090" s="24"/>
      <c r="BL2090" s="24"/>
      <c r="BM2090" s="24"/>
      <c r="BN2090" s="24"/>
      <c r="BO2090" s="24"/>
      <c r="BP2090" s="24"/>
      <c r="BQ2090" s="24"/>
      <c r="BR2090" s="24"/>
      <c r="BS2090" s="24"/>
      <c r="BT2090" s="24"/>
      <c r="BU2090" s="24"/>
      <c r="BV2090" s="24"/>
      <c r="BW2090" s="24"/>
      <c r="BX2090" s="24"/>
      <c r="BY2090" s="24"/>
      <c r="BZ2090" s="24"/>
      <c r="CA2090" s="24"/>
      <c r="CB2090" s="24"/>
      <c r="CC2090" s="24"/>
      <c r="CD2090" s="24"/>
      <c r="CE2090" s="24"/>
      <c r="CF2090" s="24"/>
    </row>
    <row r="2091" spans="47:84" x14ac:dyDescent="0.15">
      <c r="AU2091" s="24"/>
      <c r="AV2091" s="24"/>
      <c r="AW2091" s="24"/>
      <c r="AX2091" s="24"/>
      <c r="AY2091" s="24"/>
      <c r="AZ2091" s="24"/>
      <c r="BA2091" s="24"/>
      <c r="BB2091" s="24"/>
      <c r="BC2091" s="24"/>
      <c r="BD2091" s="24"/>
      <c r="BE2091" s="24"/>
      <c r="BF2091" s="24"/>
      <c r="BG2091" s="24"/>
      <c r="BH2091" s="24"/>
      <c r="BI2091" s="24"/>
      <c r="BJ2091" s="24"/>
      <c r="BK2091" s="24"/>
      <c r="BL2091" s="24"/>
      <c r="BM2091" s="24"/>
      <c r="BN2091" s="24"/>
      <c r="BO2091" s="24"/>
      <c r="BP2091" s="24"/>
      <c r="BQ2091" s="24"/>
      <c r="BR2091" s="24"/>
      <c r="BS2091" s="24"/>
      <c r="BT2091" s="24"/>
      <c r="BU2091" s="24"/>
      <c r="BV2091" s="24"/>
      <c r="BW2091" s="24"/>
      <c r="BX2091" s="24"/>
      <c r="BY2091" s="24"/>
      <c r="BZ2091" s="24"/>
      <c r="CA2091" s="24"/>
      <c r="CB2091" s="24"/>
      <c r="CC2091" s="24"/>
      <c r="CD2091" s="24"/>
      <c r="CE2091" s="24"/>
      <c r="CF2091" s="24"/>
    </row>
    <row r="2092" spans="47:84" x14ac:dyDescent="0.15">
      <c r="AU2092" s="24"/>
      <c r="AV2092" s="24"/>
      <c r="AW2092" s="24"/>
      <c r="AX2092" s="24"/>
      <c r="AY2092" s="24"/>
      <c r="AZ2092" s="24"/>
      <c r="BA2092" s="24"/>
      <c r="BB2092" s="24"/>
      <c r="BC2092" s="24"/>
      <c r="BD2092" s="24"/>
      <c r="BE2092" s="24"/>
      <c r="BF2092" s="24"/>
      <c r="BG2092" s="24"/>
      <c r="BH2092" s="24"/>
      <c r="BI2092" s="24"/>
      <c r="BJ2092" s="24"/>
      <c r="BK2092" s="24"/>
      <c r="BL2092" s="24"/>
      <c r="BM2092" s="24"/>
      <c r="BN2092" s="24"/>
      <c r="BO2092" s="24"/>
      <c r="BP2092" s="24"/>
      <c r="BQ2092" s="24"/>
      <c r="BR2092" s="24"/>
      <c r="BS2092" s="24"/>
      <c r="BT2092" s="24"/>
      <c r="BU2092" s="24"/>
      <c r="BV2092" s="24"/>
      <c r="BW2092" s="24"/>
      <c r="BX2092" s="24"/>
      <c r="BY2092" s="24"/>
      <c r="BZ2092" s="24"/>
      <c r="CA2092" s="24"/>
      <c r="CB2092" s="24"/>
      <c r="CC2092" s="24"/>
      <c r="CD2092" s="24"/>
      <c r="CE2092" s="24"/>
      <c r="CF2092" s="24"/>
    </row>
    <row r="2093" spans="47:84" x14ac:dyDescent="0.15">
      <c r="AU2093" s="24"/>
      <c r="AV2093" s="24"/>
      <c r="AW2093" s="24"/>
      <c r="AX2093" s="24"/>
      <c r="AY2093" s="24"/>
      <c r="AZ2093" s="24"/>
      <c r="BA2093" s="24"/>
      <c r="BB2093" s="24"/>
      <c r="BC2093" s="24"/>
      <c r="BD2093" s="24"/>
      <c r="BE2093" s="24"/>
      <c r="BF2093" s="24"/>
      <c r="BG2093" s="24"/>
      <c r="BH2093" s="24"/>
      <c r="BI2093" s="24"/>
      <c r="BJ2093" s="24"/>
      <c r="BK2093" s="24"/>
      <c r="BL2093" s="24"/>
      <c r="BM2093" s="24"/>
      <c r="BN2093" s="24"/>
      <c r="BO2093" s="24"/>
      <c r="BP2093" s="24"/>
      <c r="BQ2093" s="24"/>
      <c r="BR2093" s="24"/>
      <c r="BS2093" s="24"/>
      <c r="BT2093" s="24"/>
      <c r="BU2093" s="24"/>
      <c r="BV2093" s="24"/>
      <c r="BW2093" s="24"/>
      <c r="BX2093" s="24"/>
      <c r="BY2093" s="24"/>
      <c r="BZ2093" s="24"/>
      <c r="CA2093" s="24"/>
      <c r="CB2093" s="24"/>
      <c r="CC2093" s="24"/>
      <c r="CD2093" s="24"/>
      <c r="CE2093" s="24"/>
      <c r="CF2093" s="24"/>
    </row>
    <row r="2094" spans="47:84" x14ac:dyDescent="0.15">
      <c r="AU2094" s="24"/>
      <c r="AV2094" s="24"/>
      <c r="AW2094" s="24"/>
      <c r="AX2094" s="24"/>
      <c r="AY2094" s="24"/>
      <c r="AZ2094" s="24"/>
      <c r="BA2094" s="24"/>
      <c r="BB2094" s="24"/>
      <c r="BC2094" s="24"/>
      <c r="BD2094" s="24"/>
      <c r="BE2094" s="24"/>
      <c r="BF2094" s="24"/>
      <c r="BG2094" s="24"/>
      <c r="BH2094" s="24"/>
      <c r="BI2094" s="24"/>
      <c r="BJ2094" s="24"/>
      <c r="BK2094" s="24"/>
      <c r="BL2094" s="24"/>
      <c r="BM2094" s="24"/>
      <c r="BN2094" s="24"/>
      <c r="BO2094" s="24"/>
      <c r="BP2094" s="24"/>
      <c r="BQ2094" s="24"/>
      <c r="BR2094" s="24"/>
      <c r="BS2094" s="24"/>
      <c r="BT2094" s="24"/>
      <c r="BU2094" s="24"/>
      <c r="BV2094" s="24"/>
      <c r="BW2094" s="24"/>
      <c r="BX2094" s="24"/>
      <c r="BY2094" s="24"/>
      <c r="BZ2094" s="24"/>
      <c r="CA2094" s="24"/>
      <c r="CB2094" s="24"/>
      <c r="CC2094" s="24"/>
      <c r="CD2094" s="24"/>
      <c r="CE2094" s="24"/>
      <c r="CF2094" s="24"/>
    </row>
    <row r="2095" spans="47:84" x14ac:dyDescent="0.15">
      <c r="AU2095" s="24"/>
      <c r="AV2095" s="24"/>
      <c r="AW2095" s="24"/>
      <c r="AX2095" s="24"/>
      <c r="AY2095" s="24"/>
      <c r="AZ2095" s="24"/>
      <c r="BA2095" s="24"/>
      <c r="BB2095" s="24"/>
      <c r="BC2095" s="24"/>
      <c r="BD2095" s="24"/>
      <c r="BE2095" s="24"/>
      <c r="BF2095" s="24"/>
      <c r="BG2095" s="24"/>
      <c r="BH2095" s="24"/>
      <c r="BI2095" s="24"/>
      <c r="BJ2095" s="24"/>
      <c r="BK2095" s="24"/>
      <c r="BL2095" s="24"/>
      <c r="BM2095" s="24"/>
      <c r="BN2095" s="24"/>
      <c r="BO2095" s="24"/>
      <c r="BP2095" s="24"/>
      <c r="BQ2095" s="24"/>
      <c r="BR2095" s="24"/>
      <c r="BS2095" s="24"/>
      <c r="BT2095" s="24"/>
      <c r="BU2095" s="24"/>
      <c r="BV2095" s="24"/>
      <c r="BW2095" s="24"/>
      <c r="BX2095" s="24"/>
      <c r="BY2095" s="24"/>
      <c r="BZ2095" s="24"/>
      <c r="CA2095" s="24"/>
      <c r="CB2095" s="24"/>
      <c r="CC2095" s="24"/>
      <c r="CD2095" s="24"/>
      <c r="CE2095" s="24"/>
      <c r="CF2095" s="24"/>
    </row>
    <row r="2096" spans="47:84" x14ac:dyDescent="0.15">
      <c r="AU2096" s="24"/>
      <c r="AV2096" s="24"/>
      <c r="AW2096" s="24"/>
      <c r="AX2096" s="24"/>
      <c r="AY2096" s="24"/>
      <c r="AZ2096" s="24"/>
      <c r="BA2096" s="24"/>
      <c r="BB2096" s="24"/>
      <c r="BC2096" s="24"/>
      <c r="BD2096" s="24"/>
      <c r="BE2096" s="24"/>
      <c r="BF2096" s="24"/>
      <c r="BG2096" s="24"/>
      <c r="BH2096" s="24"/>
      <c r="BI2096" s="24"/>
      <c r="BJ2096" s="24"/>
      <c r="BK2096" s="24"/>
      <c r="BL2096" s="24"/>
      <c r="BM2096" s="24"/>
      <c r="BN2096" s="24"/>
      <c r="BO2096" s="24"/>
      <c r="BP2096" s="24"/>
      <c r="BQ2096" s="24"/>
      <c r="BR2096" s="24"/>
      <c r="BS2096" s="24"/>
      <c r="BT2096" s="24"/>
      <c r="BU2096" s="24"/>
      <c r="BV2096" s="24"/>
      <c r="BW2096" s="24"/>
      <c r="BX2096" s="24"/>
      <c r="BY2096" s="24"/>
      <c r="BZ2096" s="24"/>
      <c r="CA2096" s="24"/>
      <c r="CB2096" s="24"/>
      <c r="CC2096" s="24"/>
      <c r="CD2096" s="24"/>
      <c r="CE2096" s="24"/>
      <c r="CF2096" s="24"/>
    </row>
    <row r="2097" spans="47:84" x14ac:dyDescent="0.15">
      <c r="AU2097" s="24"/>
      <c r="AV2097" s="24"/>
      <c r="AW2097" s="24"/>
      <c r="AX2097" s="24"/>
      <c r="AY2097" s="24"/>
      <c r="AZ2097" s="24"/>
      <c r="BA2097" s="24"/>
      <c r="BB2097" s="24"/>
      <c r="BC2097" s="24"/>
      <c r="BD2097" s="24"/>
      <c r="BE2097" s="24"/>
      <c r="BF2097" s="24"/>
      <c r="BG2097" s="24"/>
      <c r="BH2097" s="24"/>
      <c r="BI2097" s="24"/>
      <c r="BJ2097" s="24"/>
      <c r="BK2097" s="24"/>
      <c r="BL2097" s="24"/>
      <c r="BM2097" s="24"/>
      <c r="BN2097" s="24"/>
      <c r="BO2097" s="24"/>
      <c r="BP2097" s="24"/>
      <c r="BQ2097" s="24"/>
      <c r="BR2097" s="24"/>
      <c r="BS2097" s="24"/>
      <c r="BT2097" s="24"/>
      <c r="BU2097" s="24"/>
      <c r="BV2097" s="24"/>
      <c r="BW2097" s="24"/>
      <c r="BX2097" s="24"/>
      <c r="BY2097" s="24"/>
      <c r="BZ2097" s="24"/>
      <c r="CA2097" s="24"/>
      <c r="CB2097" s="24"/>
      <c r="CC2097" s="24"/>
      <c r="CD2097" s="24"/>
      <c r="CE2097" s="24"/>
      <c r="CF2097" s="24"/>
    </row>
    <row r="2098" spans="47:84" x14ac:dyDescent="0.15">
      <c r="AU2098" s="24"/>
      <c r="AV2098" s="24"/>
      <c r="AW2098" s="24"/>
      <c r="AX2098" s="24"/>
      <c r="AY2098" s="24"/>
      <c r="AZ2098" s="24"/>
      <c r="BA2098" s="24"/>
      <c r="BB2098" s="24"/>
      <c r="BC2098" s="24"/>
      <c r="BD2098" s="24"/>
      <c r="BE2098" s="24"/>
      <c r="BF2098" s="24"/>
      <c r="BG2098" s="24"/>
      <c r="BH2098" s="24"/>
      <c r="BI2098" s="24"/>
      <c r="BJ2098" s="24"/>
      <c r="BK2098" s="24"/>
      <c r="BL2098" s="24"/>
      <c r="BM2098" s="24"/>
      <c r="BN2098" s="24"/>
      <c r="BO2098" s="24"/>
      <c r="BP2098" s="24"/>
      <c r="BQ2098" s="24"/>
      <c r="BR2098" s="24"/>
      <c r="BS2098" s="24"/>
      <c r="BT2098" s="24"/>
      <c r="BU2098" s="24"/>
      <c r="BV2098" s="24"/>
      <c r="BW2098" s="24"/>
      <c r="BX2098" s="24"/>
      <c r="BY2098" s="24"/>
      <c r="BZ2098" s="24"/>
      <c r="CA2098" s="24"/>
      <c r="CB2098" s="24"/>
      <c r="CC2098" s="24"/>
      <c r="CD2098" s="24"/>
      <c r="CE2098" s="24"/>
      <c r="CF2098" s="24"/>
    </row>
    <row r="2099" spans="47:84" x14ac:dyDescent="0.15">
      <c r="AU2099" s="24"/>
      <c r="AV2099" s="24"/>
      <c r="AW2099" s="24"/>
      <c r="AX2099" s="24"/>
      <c r="AY2099" s="24"/>
      <c r="AZ2099" s="24"/>
      <c r="BA2099" s="24"/>
      <c r="BB2099" s="24"/>
      <c r="BC2099" s="24"/>
      <c r="BD2099" s="24"/>
      <c r="BE2099" s="24"/>
      <c r="BF2099" s="24"/>
      <c r="BG2099" s="24"/>
      <c r="BH2099" s="24"/>
      <c r="BI2099" s="24"/>
      <c r="BJ2099" s="24"/>
      <c r="BK2099" s="24"/>
      <c r="BL2099" s="24"/>
      <c r="BM2099" s="24"/>
      <c r="BN2099" s="24"/>
      <c r="BO2099" s="24"/>
      <c r="BP2099" s="24"/>
      <c r="BQ2099" s="24"/>
      <c r="BR2099" s="24"/>
      <c r="BS2099" s="24"/>
      <c r="BT2099" s="24"/>
      <c r="BU2099" s="24"/>
      <c r="BV2099" s="24"/>
      <c r="BW2099" s="24"/>
      <c r="BX2099" s="24"/>
      <c r="BY2099" s="24"/>
      <c r="BZ2099" s="24"/>
      <c r="CA2099" s="24"/>
      <c r="CB2099" s="24"/>
      <c r="CC2099" s="24"/>
      <c r="CD2099" s="24"/>
      <c r="CE2099" s="24"/>
      <c r="CF2099" s="24"/>
    </row>
    <row r="2100" spans="47:84" x14ac:dyDescent="0.15">
      <c r="AU2100" s="24"/>
      <c r="AV2100" s="24"/>
      <c r="AW2100" s="24"/>
      <c r="AX2100" s="24"/>
      <c r="AY2100" s="24"/>
      <c r="AZ2100" s="24"/>
      <c r="BA2100" s="24"/>
      <c r="BB2100" s="24"/>
      <c r="BC2100" s="24"/>
      <c r="BD2100" s="24"/>
      <c r="BE2100" s="24"/>
      <c r="BF2100" s="24"/>
      <c r="BG2100" s="24"/>
      <c r="BH2100" s="24"/>
      <c r="BI2100" s="24"/>
      <c r="BJ2100" s="24"/>
      <c r="BK2100" s="24"/>
      <c r="BL2100" s="24"/>
      <c r="BM2100" s="24"/>
      <c r="BN2100" s="24"/>
      <c r="BO2100" s="24"/>
      <c r="BP2100" s="24"/>
      <c r="BQ2100" s="24"/>
      <c r="BR2100" s="24"/>
      <c r="BS2100" s="24"/>
      <c r="BT2100" s="24"/>
      <c r="BU2100" s="24"/>
      <c r="BV2100" s="24"/>
      <c r="BW2100" s="24"/>
      <c r="BX2100" s="24"/>
      <c r="BY2100" s="24"/>
      <c r="BZ2100" s="24"/>
      <c r="CA2100" s="24"/>
      <c r="CB2100" s="24"/>
      <c r="CC2100" s="24"/>
      <c r="CD2100" s="24"/>
      <c r="CE2100" s="24"/>
      <c r="CF2100" s="24"/>
    </row>
    <row r="2101" spans="47:84" x14ac:dyDescent="0.15">
      <c r="AU2101" s="24"/>
      <c r="AV2101" s="24"/>
      <c r="AW2101" s="24"/>
      <c r="AX2101" s="24"/>
      <c r="AY2101" s="24"/>
      <c r="AZ2101" s="24"/>
      <c r="BA2101" s="24"/>
      <c r="BB2101" s="24"/>
      <c r="BC2101" s="24"/>
      <c r="BD2101" s="24"/>
      <c r="BE2101" s="24"/>
      <c r="BF2101" s="24"/>
      <c r="BG2101" s="24"/>
      <c r="BH2101" s="24"/>
      <c r="BI2101" s="24"/>
      <c r="BJ2101" s="24"/>
      <c r="BK2101" s="24"/>
      <c r="BL2101" s="24"/>
      <c r="BM2101" s="24"/>
      <c r="BN2101" s="24"/>
      <c r="BO2101" s="24"/>
      <c r="BP2101" s="24"/>
      <c r="BQ2101" s="24"/>
      <c r="BR2101" s="24"/>
      <c r="BS2101" s="24"/>
      <c r="BT2101" s="24"/>
      <c r="BU2101" s="24"/>
      <c r="BV2101" s="24"/>
      <c r="BW2101" s="24"/>
      <c r="BX2101" s="24"/>
      <c r="BY2101" s="24"/>
      <c r="BZ2101" s="24"/>
      <c r="CA2101" s="24"/>
      <c r="CB2101" s="24"/>
      <c r="CC2101" s="24"/>
      <c r="CD2101" s="24"/>
      <c r="CE2101" s="24"/>
      <c r="CF2101" s="24"/>
    </row>
    <row r="2102" spans="47:84" x14ac:dyDescent="0.15">
      <c r="AU2102" s="24"/>
      <c r="AV2102" s="24"/>
      <c r="AW2102" s="24"/>
      <c r="AX2102" s="24"/>
      <c r="AY2102" s="24"/>
      <c r="AZ2102" s="24"/>
      <c r="BA2102" s="24"/>
      <c r="BB2102" s="24"/>
      <c r="BC2102" s="24"/>
      <c r="BD2102" s="24"/>
      <c r="BE2102" s="24"/>
      <c r="BF2102" s="24"/>
      <c r="BG2102" s="24"/>
      <c r="BH2102" s="24"/>
      <c r="BI2102" s="24"/>
      <c r="BJ2102" s="24"/>
      <c r="BK2102" s="24"/>
      <c r="BL2102" s="24"/>
      <c r="BM2102" s="24"/>
      <c r="BN2102" s="24"/>
      <c r="BO2102" s="24"/>
      <c r="BP2102" s="24"/>
      <c r="BQ2102" s="24"/>
      <c r="BR2102" s="24"/>
      <c r="BS2102" s="24"/>
      <c r="BT2102" s="24"/>
      <c r="BU2102" s="24"/>
      <c r="BV2102" s="24"/>
      <c r="BW2102" s="24"/>
      <c r="BX2102" s="24"/>
      <c r="BY2102" s="24"/>
      <c r="BZ2102" s="24"/>
      <c r="CA2102" s="24"/>
      <c r="CB2102" s="24"/>
      <c r="CC2102" s="24"/>
      <c r="CD2102" s="24"/>
      <c r="CE2102" s="24"/>
      <c r="CF2102" s="24"/>
    </row>
    <row r="2103" spans="47:84" x14ac:dyDescent="0.15">
      <c r="AU2103" s="24"/>
      <c r="AV2103" s="24"/>
      <c r="AW2103" s="24"/>
      <c r="AX2103" s="24"/>
      <c r="AY2103" s="24"/>
      <c r="AZ2103" s="24"/>
      <c r="BA2103" s="24"/>
      <c r="BB2103" s="24"/>
      <c r="BC2103" s="24"/>
      <c r="BD2103" s="24"/>
      <c r="BE2103" s="24"/>
      <c r="BF2103" s="24"/>
      <c r="BG2103" s="24"/>
      <c r="BH2103" s="24"/>
      <c r="BI2103" s="24"/>
      <c r="BJ2103" s="24"/>
      <c r="BK2103" s="24"/>
      <c r="BL2103" s="24"/>
      <c r="BM2103" s="24"/>
      <c r="BN2103" s="24"/>
      <c r="BO2103" s="24"/>
      <c r="BP2103" s="24"/>
      <c r="BQ2103" s="24"/>
      <c r="BR2103" s="24"/>
      <c r="BS2103" s="24"/>
      <c r="BT2103" s="24"/>
      <c r="BU2103" s="24"/>
      <c r="BV2103" s="24"/>
      <c r="BW2103" s="24"/>
      <c r="BX2103" s="24"/>
      <c r="BY2103" s="24"/>
      <c r="BZ2103" s="24"/>
      <c r="CA2103" s="24"/>
      <c r="CB2103" s="24"/>
      <c r="CC2103" s="24"/>
      <c r="CD2103" s="24"/>
      <c r="CE2103" s="24"/>
      <c r="CF2103" s="24"/>
    </row>
    <row r="2104" spans="47:84" x14ac:dyDescent="0.15">
      <c r="AU2104" s="24"/>
      <c r="AV2104" s="24"/>
      <c r="AW2104" s="24"/>
      <c r="AX2104" s="24"/>
      <c r="AY2104" s="24"/>
      <c r="AZ2104" s="24"/>
      <c r="BA2104" s="24"/>
      <c r="BB2104" s="24"/>
      <c r="BC2104" s="24"/>
      <c r="BD2104" s="24"/>
      <c r="BE2104" s="24"/>
      <c r="BF2104" s="24"/>
      <c r="BG2104" s="24"/>
      <c r="BH2104" s="24"/>
      <c r="BI2104" s="24"/>
      <c r="BJ2104" s="24"/>
      <c r="BK2104" s="24"/>
      <c r="BL2104" s="24"/>
      <c r="BM2104" s="24"/>
      <c r="BN2104" s="24"/>
      <c r="BO2104" s="24"/>
      <c r="BP2104" s="24"/>
      <c r="BQ2104" s="24"/>
      <c r="BR2104" s="24"/>
      <c r="BS2104" s="24"/>
      <c r="BT2104" s="24"/>
      <c r="BU2104" s="24"/>
      <c r="BV2104" s="24"/>
      <c r="BW2104" s="24"/>
      <c r="BX2104" s="24"/>
      <c r="BY2104" s="24"/>
      <c r="BZ2104" s="24"/>
      <c r="CA2104" s="24"/>
      <c r="CB2104" s="24"/>
      <c r="CC2104" s="24"/>
      <c r="CD2104" s="24"/>
      <c r="CE2104" s="24"/>
      <c r="CF2104" s="24"/>
    </row>
    <row r="2105" spans="47:84" x14ac:dyDescent="0.15">
      <c r="AU2105" s="24"/>
      <c r="AV2105" s="24"/>
      <c r="AW2105" s="24"/>
      <c r="AX2105" s="24"/>
      <c r="AY2105" s="24"/>
      <c r="AZ2105" s="24"/>
      <c r="BA2105" s="24"/>
      <c r="BB2105" s="24"/>
      <c r="BC2105" s="24"/>
      <c r="BD2105" s="24"/>
      <c r="BE2105" s="24"/>
      <c r="BF2105" s="24"/>
      <c r="BG2105" s="24"/>
      <c r="BH2105" s="24"/>
      <c r="BI2105" s="24"/>
      <c r="BJ2105" s="24"/>
      <c r="BK2105" s="24"/>
      <c r="BL2105" s="24"/>
      <c r="BM2105" s="24"/>
      <c r="BN2105" s="24"/>
      <c r="BO2105" s="24"/>
      <c r="BP2105" s="24"/>
      <c r="BQ2105" s="24"/>
      <c r="BR2105" s="24"/>
      <c r="BS2105" s="24"/>
      <c r="BT2105" s="24"/>
      <c r="BU2105" s="24"/>
      <c r="BV2105" s="24"/>
      <c r="BW2105" s="24"/>
      <c r="BX2105" s="24"/>
      <c r="BY2105" s="24"/>
      <c r="BZ2105" s="24"/>
      <c r="CA2105" s="24"/>
      <c r="CB2105" s="24"/>
      <c r="CC2105" s="24"/>
      <c r="CD2105" s="24"/>
      <c r="CE2105" s="24"/>
      <c r="CF2105" s="24"/>
    </row>
    <row r="2106" spans="47:84" x14ac:dyDescent="0.15">
      <c r="AU2106" s="24"/>
      <c r="AV2106" s="24"/>
      <c r="AW2106" s="24"/>
      <c r="AX2106" s="24"/>
      <c r="AY2106" s="24"/>
      <c r="AZ2106" s="24"/>
      <c r="BA2106" s="24"/>
      <c r="BB2106" s="24"/>
      <c r="BC2106" s="24"/>
      <c r="BD2106" s="24"/>
      <c r="BE2106" s="24"/>
      <c r="BF2106" s="24"/>
      <c r="BG2106" s="24"/>
      <c r="BH2106" s="24"/>
      <c r="BI2106" s="24"/>
      <c r="BJ2106" s="24"/>
      <c r="BK2106" s="24"/>
      <c r="BL2106" s="24"/>
      <c r="BM2106" s="24"/>
      <c r="BN2106" s="24"/>
      <c r="BO2106" s="24"/>
      <c r="BP2106" s="24"/>
      <c r="BQ2106" s="24"/>
      <c r="BR2106" s="24"/>
      <c r="BS2106" s="24"/>
      <c r="BT2106" s="24"/>
      <c r="BU2106" s="24"/>
      <c r="BV2106" s="24"/>
      <c r="BW2106" s="24"/>
      <c r="BX2106" s="24"/>
      <c r="BY2106" s="24"/>
      <c r="BZ2106" s="24"/>
      <c r="CA2106" s="24"/>
      <c r="CB2106" s="24"/>
      <c r="CC2106" s="24"/>
      <c r="CD2106" s="24"/>
      <c r="CE2106" s="24"/>
      <c r="CF2106" s="24"/>
    </row>
    <row r="2107" spans="47:84" x14ac:dyDescent="0.15">
      <c r="AU2107" s="24"/>
      <c r="AV2107" s="24"/>
      <c r="AW2107" s="24"/>
      <c r="AX2107" s="24"/>
      <c r="AY2107" s="24"/>
      <c r="AZ2107" s="24"/>
      <c r="BA2107" s="24"/>
      <c r="BB2107" s="24"/>
      <c r="BC2107" s="24"/>
      <c r="BD2107" s="24"/>
      <c r="BE2107" s="24"/>
      <c r="BF2107" s="24"/>
      <c r="BG2107" s="24"/>
      <c r="BH2107" s="24"/>
      <c r="BI2107" s="24"/>
      <c r="BJ2107" s="24"/>
      <c r="BK2107" s="24"/>
      <c r="BL2107" s="24"/>
      <c r="BM2107" s="24"/>
      <c r="BN2107" s="24"/>
      <c r="BO2107" s="24"/>
      <c r="BP2107" s="24"/>
      <c r="BQ2107" s="24"/>
      <c r="BR2107" s="24"/>
      <c r="BS2107" s="24"/>
      <c r="BT2107" s="24"/>
      <c r="BU2107" s="24"/>
      <c r="BV2107" s="24"/>
      <c r="BW2107" s="24"/>
      <c r="BX2107" s="24"/>
      <c r="BY2107" s="24"/>
      <c r="BZ2107" s="24"/>
      <c r="CA2107" s="24"/>
      <c r="CB2107" s="24"/>
      <c r="CC2107" s="24"/>
      <c r="CD2107" s="24"/>
      <c r="CE2107" s="24"/>
      <c r="CF2107" s="24"/>
    </row>
    <row r="2108" spans="47:84" x14ac:dyDescent="0.15">
      <c r="AU2108" s="24"/>
      <c r="AV2108" s="24"/>
      <c r="AW2108" s="24"/>
      <c r="AX2108" s="24"/>
      <c r="AY2108" s="24"/>
      <c r="AZ2108" s="24"/>
      <c r="BA2108" s="24"/>
      <c r="BB2108" s="24"/>
      <c r="BC2108" s="24"/>
      <c r="BD2108" s="24"/>
      <c r="BE2108" s="24"/>
      <c r="BF2108" s="24"/>
      <c r="BG2108" s="24"/>
      <c r="BH2108" s="24"/>
      <c r="BI2108" s="24"/>
      <c r="BJ2108" s="24"/>
      <c r="BK2108" s="24"/>
      <c r="BL2108" s="24"/>
      <c r="BM2108" s="24"/>
      <c r="BN2108" s="24"/>
      <c r="BO2108" s="24"/>
      <c r="BP2108" s="24"/>
      <c r="BQ2108" s="24"/>
      <c r="BR2108" s="24"/>
      <c r="BS2108" s="24"/>
      <c r="BT2108" s="24"/>
      <c r="BU2108" s="24"/>
      <c r="BV2108" s="24"/>
      <c r="BW2108" s="24"/>
      <c r="BX2108" s="24"/>
      <c r="BY2108" s="24"/>
      <c r="BZ2108" s="24"/>
      <c r="CA2108" s="24"/>
      <c r="CB2108" s="24"/>
      <c r="CC2108" s="24"/>
      <c r="CD2108" s="24"/>
      <c r="CE2108" s="24"/>
      <c r="CF2108" s="24"/>
    </row>
    <row r="2109" spans="47:84" x14ac:dyDescent="0.15">
      <c r="AU2109" s="24"/>
      <c r="AV2109" s="24"/>
      <c r="AW2109" s="24"/>
      <c r="AX2109" s="24"/>
      <c r="AY2109" s="24"/>
      <c r="AZ2109" s="24"/>
      <c r="BA2109" s="24"/>
      <c r="BB2109" s="24"/>
      <c r="BC2109" s="24"/>
      <c r="BD2109" s="24"/>
      <c r="BE2109" s="24"/>
      <c r="BF2109" s="24"/>
      <c r="BG2109" s="24"/>
      <c r="BH2109" s="24"/>
      <c r="BI2109" s="24"/>
      <c r="BJ2109" s="24"/>
      <c r="BK2109" s="24"/>
      <c r="BL2109" s="24"/>
      <c r="BM2109" s="24"/>
      <c r="BN2109" s="24"/>
      <c r="BO2109" s="24"/>
      <c r="BP2109" s="24"/>
      <c r="BQ2109" s="24"/>
      <c r="BR2109" s="24"/>
      <c r="BS2109" s="24"/>
      <c r="BT2109" s="24"/>
      <c r="BU2109" s="24"/>
      <c r="BV2109" s="24"/>
      <c r="BW2109" s="24"/>
      <c r="BX2109" s="24"/>
      <c r="BY2109" s="24"/>
      <c r="BZ2109" s="24"/>
      <c r="CA2109" s="24"/>
      <c r="CB2109" s="24"/>
      <c r="CC2109" s="24"/>
      <c r="CD2109" s="24"/>
      <c r="CE2109" s="24"/>
      <c r="CF2109" s="24"/>
    </row>
    <row r="2110" spans="47:84" x14ac:dyDescent="0.15">
      <c r="AU2110" s="24"/>
      <c r="AV2110" s="24"/>
      <c r="AW2110" s="24"/>
      <c r="AX2110" s="24"/>
      <c r="AY2110" s="24"/>
      <c r="AZ2110" s="24"/>
      <c r="BA2110" s="24"/>
      <c r="BB2110" s="24"/>
      <c r="BC2110" s="24"/>
      <c r="BD2110" s="24"/>
      <c r="BE2110" s="24"/>
      <c r="BF2110" s="24"/>
      <c r="BG2110" s="24"/>
      <c r="BH2110" s="24"/>
      <c r="BI2110" s="24"/>
      <c r="BJ2110" s="24"/>
      <c r="BK2110" s="24"/>
      <c r="BL2110" s="24"/>
      <c r="BM2110" s="24"/>
      <c r="BN2110" s="24"/>
      <c r="BO2110" s="24"/>
      <c r="BP2110" s="24"/>
      <c r="BQ2110" s="24"/>
      <c r="BR2110" s="24"/>
      <c r="BS2110" s="24"/>
      <c r="BT2110" s="24"/>
      <c r="BU2110" s="24"/>
      <c r="BV2110" s="24"/>
      <c r="BW2110" s="24"/>
      <c r="BX2110" s="24"/>
      <c r="BY2110" s="24"/>
      <c r="BZ2110" s="24"/>
      <c r="CA2110" s="24"/>
      <c r="CB2110" s="24"/>
      <c r="CC2110" s="24"/>
      <c r="CD2110" s="24"/>
      <c r="CE2110" s="24"/>
      <c r="CF2110" s="24"/>
    </row>
    <row r="2111" spans="47:84" x14ac:dyDescent="0.15">
      <c r="AU2111" s="24"/>
      <c r="AV2111" s="24"/>
      <c r="AW2111" s="24"/>
      <c r="AX2111" s="24"/>
      <c r="AY2111" s="24"/>
      <c r="AZ2111" s="24"/>
      <c r="BA2111" s="24"/>
      <c r="BB2111" s="24"/>
      <c r="BC2111" s="24"/>
      <c r="BD2111" s="24"/>
      <c r="BE2111" s="24"/>
      <c r="BF2111" s="24"/>
      <c r="BG2111" s="24"/>
      <c r="BH2111" s="24"/>
      <c r="BI2111" s="24"/>
      <c r="BJ2111" s="24"/>
      <c r="BK2111" s="24"/>
      <c r="BL2111" s="24"/>
      <c r="BM2111" s="24"/>
      <c r="BN2111" s="24"/>
      <c r="BO2111" s="24"/>
      <c r="BP2111" s="24"/>
      <c r="BQ2111" s="24"/>
      <c r="BR2111" s="24"/>
      <c r="BS2111" s="24"/>
      <c r="BT2111" s="24"/>
      <c r="BU2111" s="24"/>
      <c r="BV2111" s="24"/>
      <c r="BW2111" s="24"/>
      <c r="BX2111" s="24"/>
      <c r="BY2111" s="24"/>
      <c r="BZ2111" s="24"/>
      <c r="CA2111" s="24"/>
      <c r="CB2111" s="24"/>
      <c r="CC2111" s="24"/>
      <c r="CD2111" s="24"/>
      <c r="CE2111" s="24"/>
      <c r="CF2111" s="24"/>
    </row>
    <row r="2112" spans="47:84" x14ac:dyDescent="0.15">
      <c r="AU2112" s="24"/>
      <c r="AV2112" s="24"/>
      <c r="AW2112" s="24"/>
      <c r="AX2112" s="24"/>
      <c r="AY2112" s="24"/>
      <c r="AZ2112" s="24"/>
      <c r="BA2112" s="24"/>
      <c r="BB2112" s="24"/>
      <c r="BC2112" s="24"/>
      <c r="BD2112" s="24"/>
      <c r="BE2112" s="24"/>
      <c r="BF2112" s="24"/>
      <c r="BG2112" s="24"/>
      <c r="BH2112" s="24"/>
      <c r="BI2112" s="24"/>
      <c r="BJ2112" s="24"/>
      <c r="BK2112" s="24"/>
      <c r="BL2112" s="24"/>
      <c r="BM2112" s="24"/>
      <c r="BN2112" s="24"/>
      <c r="BO2112" s="24"/>
      <c r="BP2112" s="24"/>
      <c r="BQ2112" s="24"/>
      <c r="BR2112" s="24"/>
      <c r="BS2112" s="24"/>
      <c r="BT2112" s="24"/>
      <c r="BU2112" s="24"/>
      <c r="BV2112" s="24"/>
      <c r="BW2112" s="24"/>
      <c r="BX2112" s="24"/>
      <c r="BY2112" s="24"/>
      <c r="BZ2112" s="24"/>
      <c r="CA2112" s="24"/>
      <c r="CB2112" s="24"/>
      <c r="CC2112" s="24"/>
      <c r="CD2112" s="24"/>
      <c r="CE2112" s="24"/>
      <c r="CF2112" s="24"/>
    </row>
    <row r="2113" spans="47:84" x14ac:dyDescent="0.15">
      <c r="AU2113" s="24"/>
      <c r="AV2113" s="24"/>
      <c r="AW2113" s="24"/>
      <c r="AX2113" s="24"/>
      <c r="AY2113" s="24"/>
      <c r="AZ2113" s="24"/>
      <c r="BA2113" s="24"/>
      <c r="BB2113" s="24"/>
      <c r="BC2113" s="24"/>
      <c r="BD2113" s="24"/>
      <c r="BE2113" s="24"/>
      <c r="BF2113" s="24"/>
      <c r="BG2113" s="24"/>
      <c r="BH2113" s="24"/>
      <c r="BI2113" s="24"/>
      <c r="BJ2113" s="24"/>
      <c r="BK2113" s="24"/>
      <c r="BL2113" s="24"/>
      <c r="BM2113" s="24"/>
      <c r="BN2113" s="24"/>
      <c r="BO2113" s="24"/>
      <c r="BP2113" s="24"/>
      <c r="BQ2113" s="24"/>
      <c r="BR2113" s="24"/>
      <c r="BS2113" s="24"/>
      <c r="BT2113" s="24"/>
      <c r="BU2113" s="24"/>
      <c r="BV2113" s="24"/>
      <c r="BW2113" s="24"/>
      <c r="BX2113" s="24"/>
      <c r="BY2113" s="24"/>
      <c r="BZ2113" s="24"/>
      <c r="CA2113" s="24"/>
      <c r="CB2113" s="24"/>
      <c r="CC2113" s="24"/>
      <c r="CD2113" s="24"/>
      <c r="CE2113" s="24"/>
      <c r="CF2113" s="24"/>
    </row>
    <row r="2114" spans="47:84" x14ac:dyDescent="0.15">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c r="CF2114" s="24"/>
    </row>
    <row r="2115" spans="47:84" x14ac:dyDescent="0.15">
      <c r="AU2115" s="24"/>
      <c r="AV2115" s="24"/>
      <c r="AW2115" s="24"/>
      <c r="AX2115" s="24"/>
      <c r="AY2115" s="24"/>
      <c r="AZ2115" s="24"/>
      <c r="BA2115" s="24"/>
      <c r="BB2115" s="24"/>
      <c r="BC2115" s="24"/>
      <c r="BD2115" s="24"/>
      <c r="BE2115" s="24"/>
      <c r="BF2115" s="24"/>
      <c r="BG2115" s="24"/>
      <c r="BH2115" s="24"/>
      <c r="BI2115" s="24"/>
      <c r="BJ2115" s="24"/>
      <c r="BK2115" s="24"/>
      <c r="BL2115" s="24"/>
      <c r="BM2115" s="24"/>
      <c r="BN2115" s="24"/>
      <c r="BO2115" s="24"/>
      <c r="BP2115" s="24"/>
      <c r="BQ2115" s="24"/>
      <c r="BR2115" s="24"/>
      <c r="BS2115" s="24"/>
      <c r="BT2115" s="24"/>
      <c r="BU2115" s="24"/>
      <c r="BV2115" s="24"/>
      <c r="BW2115" s="24"/>
      <c r="BX2115" s="24"/>
      <c r="BY2115" s="24"/>
      <c r="BZ2115" s="24"/>
      <c r="CA2115" s="24"/>
      <c r="CB2115" s="24"/>
      <c r="CC2115" s="24"/>
      <c r="CD2115" s="24"/>
      <c r="CE2115" s="24"/>
      <c r="CF2115" s="24"/>
    </row>
    <row r="2116" spans="47:84" x14ac:dyDescent="0.15">
      <c r="AU2116" s="24"/>
      <c r="AV2116" s="24"/>
      <c r="AW2116" s="24"/>
      <c r="AX2116" s="24"/>
      <c r="AY2116" s="24"/>
      <c r="AZ2116" s="24"/>
      <c r="BA2116" s="24"/>
      <c r="BB2116" s="24"/>
      <c r="BC2116" s="24"/>
      <c r="BD2116" s="24"/>
      <c r="BE2116" s="24"/>
      <c r="BF2116" s="24"/>
      <c r="BG2116" s="24"/>
      <c r="BH2116" s="24"/>
      <c r="BI2116" s="24"/>
      <c r="BJ2116" s="24"/>
      <c r="BK2116" s="24"/>
      <c r="BL2116" s="24"/>
      <c r="BM2116" s="24"/>
      <c r="BN2116" s="24"/>
      <c r="BO2116" s="24"/>
      <c r="BP2116" s="24"/>
      <c r="BQ2116" s="24"/>
      <c r="BR2116" s="24"/>
      <c r="BS2116" s="24"/>
      <c r="BT2116" s="24"/>
      <c r="BU2116" s="24"/>
      <c r="BV2116" s="24"/>
      <c r="BW2116" s="24"/>
      <c r="BX2116" s="24"/>
      <c r="BY2116" s="24"/>
      <c r="BZ2116" s="24"/>
      <c r="CA2116" s="24"/>
      <c r="CB2116" s="24"/>
      <c r="CC2116" s="24"/>
      <c r="CD2116" s="24"/>
      <c r="CE2116" s="24"/>
      <c r="CF2116" s="24"/>
    </row>
    <row r="2117" spans="47:84" x14ac:dyDescent="0.15">
      <c r="AU2117" s="24"/>
      <c r="AV2117" s="24"/>
      <c r="AW2117" s="24"/>
      <c r="AX2117" s="24"/>
      <c r="AY2117" s="24"/>
      <c r="AZ2117" s="24"/>
      <c r="BA2117" s="24"/>
      <c r="BB2117" s="24"/>
      <c r="BC2117" s="24"/>
      <c r="BD2117" s="24"/>
      <c r="BE2117" s="24"/>
      <c r="BF2117" s="24"/>
      <c r="BG2117" s="24"/>
      <c r="BH2117" s="24"/>
      <c r="BI2117" s="24"/>
      <c r="BJ2117" s="24"/>
      <c r="BK2117" s="24"/>
      <c r="BL2117" s="24"/>
      <c r="BM2117" s="24"/>
      <c r="BN2117" s="24"/>
      <c r="BO2117" s="24"/>
      <c r="BP2117" s="24"/>
      <c r="BQ2117" s="24"/>
      <c r="BR2117" s="24"/>
      <c r="BS2117" s="24"/>
      <c r="BT2117" s="24"/>
      <c r="BU2117" s="24"/>
      <c r="BV2117" s="24"/>
      <c r="BW2117" s="24"/>
      <c r="BX2117" s="24"/>
      <c r="BY2117" s="24"/>
      <c r="BZ2117" s="24"/>
      <c r="CA2117" s="24"/>
      <c r="CB2117" s="24"/>
      <c r="CC2117" s="24"/>
      <c r="CD2117" s="24"/>
      <c r="CE2117" s="24"/>
      <c r="CF2117" s="24"/>
    </row>
    <row r="2118" spans="47:84" x14ac:dyDescent="0.15">
      <c r="AU2118" s="24"/>
      <c r="AV2118" s="24"/>
      <c r="AW2118" s="24"/>
      <c r="AX2118" s="24"/>
      <c r="AY2118" s="24"/>
      <c r="AZ2118" s="24"/>
      <c r="BA2118" s="24"/>
      <c r="BB2118" s="24"/>
      <c r="BC2118" s="24"/>
      <c r="BD2118" s="24"/>
      <c r="BE2118" s="24"/>
      <c r="BF2118" s="24"/>
      <c r="BG2118" s="24"/>
      <c r="BH2118" s="24"/>
      <c r="BI2118" s="24"/>
      <c r="BJ2118" s="24"/>
      <c r="BK2118" s="24"/>
      <c r="BL2118" s="24"/>
      <c r="BM2118" s="24"/>
      <c r="BN2118" s="24"/>
      <c r="BO2118" s="24"/>
      <c r="BP2118" s="24"/>
      <c r="BQ2118" s="24"/>
      <c r="BR2118" s="24"/>
      <c r="BS2118" s="24"/>
      <c r="BT2118" s="24"/>
      <c r="BU2118" s="24"/>
      <c r="BV2118" s="24"/>
      <c r="BW2118" s="24"/>
      <c r="BX2118" s="24"/>
      <c r="BY2118" s="24"/>
      <c r="BZ2118" s="24"/>
      <c r="CA2118" s="24"/>
      <c r="CB2118" s="24"/>
      <c r="CC2118" s="24"/>
      <c r="CD2118" s="24"/>
      <c r="CE2118" s="24"/>
      <c r="CF2118" s="24"/>
    </row>
    <row r="2119" spans="47:84" x14ac:dyDescent="0.15">
      <c r="AU2119" s="24"/>
      <c r="AV2119" s="24"/>
      <c r="AW2119" s="24"/>
      <c r="AX2119" s="24"/>
      <c r="AY2119" s="24"/>
      <c r="AZ2119" s="24"/>
      <c r="BA2119" s="24"/>
      <c r="BB2119" s="24"/>
      <c r="BC2119" s="24"/>
      <c r="BD2119" s="24"/>
      <c r="BE2119" s="24"/>
      <c r="BF2119" s="24"/>
      <c r="BG2119" s="24"/>
      <c r="BH2119" s="24"/>
      <c r="BI2119" s="24"/>
      <c r="BJ2119" s="24"/>
      <c r="BK2119" s="24"/>
      <c r="BL2119" s="24"/>
      <c r="BM2119" s="24"/>
      <c r="BN2119" s="24"/>
      <c r="BO2119" s="24"/>
      <c r="BP2119" s="24"/>
      <c r="BQ2119" s="24"/>
      <c r="BR2119" s="24"/>
      <c r="BS2119" s="24"/>
      <c r="BT2119" s="24"/>
      <c r="BU2119" s="24"/>
      <c r="BV2119" s="24"/>
      <c r="BW2119" s="24"/>
      <c r="BX2119" s="24"/>
      <c r="BY2119" s="24"/>
      <c r="BZ2119" s="24"/>
      <c r="CA2119" s="24"/>
      <c r="CB2119" s="24"/>
      <c r="CC2119" s="24"/>
      <c r="CD2119" s="24"/>
      <c r="CE2119" s="24"/>
      <c r="CF2119" s="24"/>
    </row>
    <row r="2120" spans="47:84" x14ac:dyDescent="0.15">
      <c r="AU2120" s="24"/>
      <c r="AV2120" s="24"/>
      <c r="AW2120" s="24"/>
      <c r="AX2120" s="24"/>
      <c r="AY2120" s="24"/>
      <c r="AZ2120" s="24"/>
      <c r="BA2120" s="24"/>
      <c r="BB2120" s="24"/>
      <c r="BC2120" s="24"/>
      <c r="BD2120" s="24"/>
      <c r="BE2120" s="24"/>
      <c r="BF2120" s="24"/>
      <c r="BG2120" s="24"/>
      <c r="BH2120" s="24"/>
      <c r="BI2120" s="24"/>
      <c r="BJ2120" s="24"/>
      <c r="BK2120" s="24"/>
      <c r="BL2120" s="24"/>
      <c r="BM2120" s="24"/>
      <c r="BN2120" s="24"/>
      <c r="BO2120" s="24"/>
      <c r="BP2120" s="24"/>
      <c r="BQ2120" s="24"/>
      <c r="BR2120" s="24"/>
      <c r="BS2120" s="24"/>
      <c r="BT2120" s="24"/>
      <c r="BU2120" s="24"/>
      <c r="BV2120" s="24"/>
      <c r="BW2120" s="24"/>
      <c r="BX2120" s="24"/>
      <c r="BY2120" s="24"/>
      <c r="BZ2120" s="24"/>
      <c r="CA2120" s="24"/>
      <c r="CB2120" s="24"/>
      <c r="CC2120" s="24"/>
      <c r="CD2120" s="24"/>
      <c r="CE2120" s="24"/>
      <c r="CF2120" s="24"/>
    </row>
    <row r="2121" spans="47:84" x14ac:dyDescent="0.15">
      <c r="AU2121" s="24"/>
      <c r="AV2121" s="24"/>
      <c r="AW2121" s="24"/>
      <c r="AX2121" s="24"/>
      <c r="AY2121" s="24"/>
      <c r="AZ2121" s="24"/>
      <c r="BA2121" s="24"/>
      <c r="BB2121" s="24"/>
      <c r="BC2121" s="24"/>
      <c r="BD2121" s="24"/>
      <c r="BE2121" s="24"/>
      <c r="BF2121" s="24"/>
      <c r="BG2121" s="24"/>
      <c r="BH2121" s="24"/>
      <c r="BI2121" s="24"/>
      <c r="BJ2121" s="24"/>
      <c r="BK2121" s="24"/>
      <c r="BL2121" s="24"/>
      <c r="BM2121" s="24"/>
      <c r="BN2121" s="24"/>
      <c r="BO2121" s="24"/>
      <c r="BP2121" s="24"/>
      <c r="BQ2121" s="24"/>
      <c r="BR2121" s="24"/>
      <c r="BS2121" s="24"/>
      <c r="BT2121" s="24"/>
      <c r="BU2121" s="24"/>
      <c r="BV2121" s="24"/>
      <c r="BW2121" s="24"/>
      <c r="BX2121" s="24"/>
      <c r="BY2121" s="24"/>
      <c r="BZ2121" s="24"/>
      <c r="CA2121" s="24"/>
      <c r="CB2121" s="24"/>
      <c r="CC2121" s="24"/>
      <c r="CD2121" s="24"/>
      <c r="CE2121" s="24"/>
      <c r="CF2121" s="24"/>
    </row>
    <row r="2122" spans="47:84" x14ac:dyDescent="0.15">
      <c r="AU2122" s="24"/>
      <c r="AV2122" s="24"/>
      <c r="AW2122" s="24"/>
      <c r="AX2122" s="24"/>
      <c r="AY2122" s="24"/>
      <c r="AZ2122" s="24"/>
      <c r="BA2122" s="24"/>
      <c r="BB2122" s="24"/>
      <c r="BC2122" s="24"/>
      <c r="BD2122" s="24"/>
      <c r="BE2122" s="24"/>
      <c r="BF2122" s="24"/>
      <c r="BG2122" s="24"/>
      <c r="BH2122" s="24"/>
      <c r="BI2122" s="24"/>
      <c r="BJ2122" s="24"/>
      <c r="BK2122" s="24"/>
      <c r="BL2122" s="24"/>
      <c r="BM2122" s="24"/>
      <c r="BN2122" s="24"/>
      <c r="BO2122" s="24"/>
      <c r="BP2122" s="24"/>
      <c r="BQ2122" s="24"/>
      <c r="BR2122" s="24"/>
      <c r="BS2122" s="24"/>
      <c r="BT2122" s="24"/>
      <c r="BU2122" s="24"/>
      <c r="BV2122" s="24"/>
      <c r="BW2122" s="24"/>
      <c r="BX2122" s="24"/>
      <c r="BY2122" s="24"/>
      <c r="BZ2122" s="24"/>
      <c r="CA2122" s="24"/>
      <c r="CB2122" s="24"/>
      <c r="CC2122" s="24"/>
      <c r="CD2122" s="24"/>
      <c r="CE2122" s="24"/>
      <c r="CF2122" s="24"/>
    </row>
    <row r="2123" spans="47:84" x14ac:dyDescent="0.15">
      <c r="AU2123" s="24"/>
      <c r="AV2123" s="24"/>
      <c r="AW2123" s="24"/>
      <c r="AX2123" s="24"/>
      <c r="AY2123" s="24"/>
      <c r="AZ2123" s="24"/>
      <c r="BA2123" s="24"/>
      <c r="BB2123" s="24"/>
      <c r="BC2123" s="24"/>
      <c r="BD2123" s="24"/>
      <c r="BE2123" s="24"/>
      <c r="BF2123" s="24"/>
      <c r="BG2123" s="24"/>
      <c r="BH2123" s="24"/>
      <c r="BI2123" s="24"/>
      <c r="BJ2123" s="24"/>
      <c r="BK2123" s="24"/>
      <c r="BL2123" s="24"/>
      <c r="BM2123" s="24"/>
      <c r="BN2123" s="24"/>
      <c r="BO2123" s="24"/>
      <c r="BP2123" s="24"/>
      <c r="BQ2123" s="24"/>
      <c r="BR2123" s="24"/>
      <c r="BS2123" s="24"/>
      <c r="BT2123" s="24"/>
      <c r="BU2123" s="24"/>
      <c r="BV2123" s="24"/>
      <c r="BW2123" s="24"/>
      <c r="BX2123" s="24"/>
      <c r="BY2123" s="24"/>
      <c r="BZ2123" s="24"/>
      <c r="CA2123" s="24"/>
      <c r="CB2123" s="24"/>
      <c r="CC2123" s="24"/>
      <c r="CD2123" s="24"/>
      <c r="CE2123" s="24"/>
      <c r="CF2123" s="24"/>
    </row>
    <row r="2124" spans="47:84" x14ac:dyDescent="0.15">
      <c r="AU2124" s="24"/>
      <c r="AV2124" s="24"/>
      <c r="AW2124" s="24"/>
      <c r="AX2124" s="24"/>
      <c r="AY2124" s="24"/>
      <c r="AZ2124" s="24"/>
      <c r="BA2124" s="24"/>
      <c r="BB2124" s="24"/>
      <c r="BC2124" s="24"/>
      <c r="BD2124" s="24"/>
      <c r="BE2124" s="24"/>
      <c r="BF2124" s="24"/>
      <c r="BG2124" s="24"/>
      <c r="BH2124" s="24"/>
      <c r="BI2124" s="24"/>
      <c r="BJ2124" s="24"/>
      <c r="BK2124" s="24"/>
      <c r="BL2124" s="24"/>
      <c r="BM2124" s="24"/>
      <c r="BN2124" s="24"/>
      <c r="BO2124" s="24"/>
      <c r="BP2124" s="24"/>
      <c r="BQ2124" s="24"/>
      <c r="BR2124" s="24"/>
      <c r="BS2124" s="24"/>
      <c r="BT2124" s="24"/>
      <c r="BU2124" s="24"/>
      <c r="BV2124" s="24"/>
      <c r="BW2124" s="24"/>
      <c r="BX2124" s="24"/>
      <c r="BY2124" s="24"/>
      <c r="BZ2124" s="24"/>
      <c r="CA2124" s="24"/>
      <c r="CB2124" s="24"/>
      <c r="CC2124" s="24"/>
      <c r="CD2124" s="24"/>
      <c r="CE2124" s="24"/>
      <c r="CF2124" s="24"/>
    </row>
    <row r="2125" spans="47:84" x14ac:dyDescent="0.15">
      <c r="AU2125" s="24"/>
      <c r="AV2125" s="24"/>
      <c r="AW2125" s="24"/>
      <c r="AX2125" s="24"/>
      <c r="AY2125" s="24"/>
      <c r="AZ2125" s="24"/>
      <c r="BA2125" s="24"/>
      <c r="BB2125" s="24"/>
      <c r="BC2125" s="24"/>
      <c r="BD2125" s="24"/>
      <c r="BE2125" s="24"/>
      <c r="BF2125" s="24"/>
      <c r="BG2125" s="24"/>
      <c r="BH2125" s="24"/>
      <c r="BI2125" s="24"/>
      <c r="BJ2125" s="24"/>
      <c r="BK2125" s="24"/>
      <c r="BL2125" s="24"/>
      <c r="BM2125" s="24"/>
      <c r="BN2125" s="24"/>
      <c r="BO2125" s="24"/>
      <c r="BP2125" s="24"/>
      <c r="BQ2125" s="24"/>
      <c r="BR2125" s="24"/>
      <c r="BS2125" s="24"/>
      <c r="BT2125" s="24"/>
      <c r="BU2125" s="24"/>
      <c r="BV2125" s="24"/>
      <c r="BW2125" s="24"/>
      <c r="BX2125" s="24"/>
      <c r="BY2125" s="24"/>
      <c r="BZ2125" s="24"/>
      <c r="CA2125" s="24"/>
      <c r="CB2125" s="24"/>
      <c r="CC2125" s="24"/>
      <c r="CD2125" s="24"/>
      <c r="CE2125" s="24"/>
      <c r="CF2125" s="24"/>
    </row>
    <row r="2126" spans="47:84" x14ac:dyDescent="0.15">
      <c r="AU2126" s="24"/>
      <c r="AV2126" s="24"/>
      <c r="AW2126" s="24"/>
      <c r="AX2126" s="24"/>
      <c r="AY2126" s="24"/>
      <c r="AZ2126" s="24"/>
      <c r="BA2126" s="24"/>
      <c r="BB2126" s="24"/>
      <c r="BC2126" s="24"/>
      <c r="BD2126" s="24"/>
      <c r="BE2126" s="24"/>
      <c r="BF2126" s="24"/>
      <c r="BG2126" s="24"/>
      <c r="BH2126" s="24"/>
      <c r="BI2126" s="24"/>
      <c r="BJ2126" s="24"/>
      <c r="BK2126" s="24"/>
      <c r="BL2126" s="24"/>
      <c r="BM2126" s="24"/>
      <c r="BN2126" s="24"/>
      <c r="BO2126" s="24"/>
      <c r="BP2126" s="24"/>
      <c r="BQ2126" s="24"/>
      <c r="BR2126" s="24"/>
      <c r="BS2126" s="24"/>
      <c r="BT2126" s="24"/>
      <c r="BU2126" s="24"/>
      <c r="BV2126" s="24"/>
      <c r="BW2126" s="24"/>
      <c r="BX2126" s="24"/>
      <c r="BY2126" s="24"/>
      <c r="BZ2126" s="24"/>
      <c r="CA2126" s="24"/>
      <c r="CB2126" s="24"/>
      <c r="CC2126" s="24"/>
      <c r="CD2126" s="24"/>
      <c r="CE2126" s="24"/>
      <c r="CF2126" s="24"/>
    </row>
    <row r="2127" spans="47:84" x14ac:dyDescent="0.15">
      <c r="AU2127" s="24"/>
      <c r="AV2127" s="24"/>
      <c r="AW2127" s="24"/>
      <c r="AX2127" s="24"/>
      <c r="AY2127" s="24"/>
      <c r="AZ2127" s="24"/>
      <c r="BA2127" s="24"/>
      <c r="BB2127" s="24"/>
      <c r="BC2127" s="24"/>
      <c r="BD2127" s="24"/>
      <c r="BE2127" s="24"/>
      <c r="BF2127" s="24"/>
      <c r="BG2127" s="24"/>
      <c r="BH2127" s="24"/>
      <c r="BI2127" s="24"/>
      <c r="BJ2127" s="24"/>
      <c r="BK2127" s="24"/>
      <c r="BL2127" s="24"/>
      <c r="BM2127" s="24"/>
      <c r="BN2127" s="24"/>
      <c r="BO2127" s="24"/>
      <c r="BP2127" s="24"/>
      <c r="BQ2127" s="24"/>
      <c r="BR2127" s="24"/>
      <c r="BS2127" s="24"/>
      <c r="BT2127" s="24"/>
      <c r="BU2127" s="24"/>
      <c r="BV2127" s="24"/>
      <c r="BW2127" s="24"/>
      <c r="BX2127" s="24"/>
      <c r="BY2127" s="24"/>
      <c r="BZ2127" s="24"/>
      <c r="CA2127" s="24"/>
      <c r="CB2127" s="24"/>
      <c r="CC2127" s="24"/>
      <c r="CD2127" s="24"/>
      <c r="CE2127" s="24"/>
      <c r="CF2127" s="24"/>
    </row>
    <row r="2128" spans="47:84" x14ac:dyDescent="0.15">
      <c r="AU2128" s="24"/>
      <c r="AV2128" s="24"/>
      <c r="AW2128" s="24"/>
      <c r="AX2128" s="24"/>
      <c r="AY2128" s="24"/>
      <c r="AZ2128" s="24"/>
      <c r="BA2128" s="24"/>
      <c r="BB2128" s="24"/>
      <c r="BC2128" s="24"/>
      <c r="BD2128" s="24"/>
      <c r="BE2128" s="24"/>
      <c r="BF2128" s="24"/>
      <c r="BG2128" s="24"/>
      <c r="BH2128" s="24"/>
      <c r="BI2128" s="24"/>
      <c r="BJ2128" s="24"/>
      <c r="BK2128" s="24"/>
      <c r="BL2128" s="24"/>
      <c r="BM2128" s="24"/>
      <c r="BN2128" s="24"/>
      <c r="BO2128" s="24"/>
      <c r="BP2128" s="24"/>
      <c r="BQ2128" s="24"/>
      <c r="BR2128" s="24"/>
      <c r="BS2128" s="24"/>
      <c r="BT2128" s="24"/>
      <c r="BU2128" s="24"/>
      <c r="BV2128" s="24"/>
      <c r="BW2128" s="24"/>
      <c r="BX2128" s="24"/>
      <c r="BY2128" s="24"/>
      <c r="BZ2128" s="24"/>
      <c r="CA2128" s="24"/>
      <c r="CB2128" s="24"/>
      <c r="CC2128" s="24"/>
      <c r="CD2128" s="24"/>
      <c r="CE2128" s="24"/>
      <c r="CF2128" s="24"/>
    </row>
    <row r="2129" spans="47:84" x14ac:dyDescent="0.15">
      <c r="AU2129" s="24"/>
      <c r="AV2129" s="24"/>
      <c r="AW2129" s="24"/>
      <c r="AX2129" s="24"/>
      <c r="AY2129" s="24"/>
      <c r="AZ2129" s="24"/>
      <c r="BA2129" s="24"/>
      <c r="BB2129" s="24"/>
      <c r="BC2129" s="24"/>
      <c r="BD2129" s="24"/>
      <c r="BE2129" s="24"/>
      <c r="BF2129" s="24"/>
      <c r="BG2129" s="24"/>
      <c r="BH2129" s="24"/>
      <c r="BI2129" s="24"/>
      <c r="BJ2129" s="24"/>
      <c r="BK2129" s="24"/>
      <c r="BL2129" s="24"/>
      <c r="BM2129" s="24"/>
      <c r="BN2129" s="24"/>
      <c r="BO2129" s="24"/>
      <c r="BP2129" s="24"/>
      <c r="BQ2129" s="24"/>
      <c r="BR2129" s="24"/>
      <c r="BS2129" s="24"/>
      <c r="BT2129" s="24"/>
      <c r="BU2129" s="24"/>
      <c r="BV2129" s="24"/>
      <c r="BW2129" s="24"/>
      <c r="BX2129" s="24"/>
      <c r="BY2129" s="24"/>
      <c r="BZ2129" s="24"/>
      <c r="CA2129" s="24"/>
      <c r="CB2129" s="24"/>
      <c r="CC2129" s="24"/>
      <c r="CD2129" s="24"/>
      <c r="CE2129" s="24"/>
      <c r="CF2129" s="24"/>
    </row>
    <row r="2130" spans="47:84" x14ac:dyDescent="0.15">
      <c r="AU2130" s="24"/>
      <c r="AV2130" s="24"/>
      <c r="AW2130" s="24"/>
      <c r="AX2130" s="24"/>
      <c r="AY2130" s="24"/>
      <c r="AZ2130" s="24"/>
      <c r="BA2130" s="24"/>
      <c r="BB2130" s="24"/>
      <c r="BC2130" s="24"/>
      <c r="BD2130" s="24"/>
      <c r="BE2130" s="24"/>
      <c r="BF2130" s="24"/>
      <c r="BG2130" s="24"/>
      <c r="BH2130" s="24"/>
      <c r="BI2130" s="24"/>
      <c r="BJ2130" s="24"/>
      <c r="BK2130" s="24"/>
      <c r="BL2130" s="24"/>
      <c r="BM2130" s="24"/>
      <c r="BN2130" s="24"/>
      <c r="BO2130" s="24"/>
      <c r="BP2130" s="24"/>
      <c r="BQ2130" s="24"/>
      <c r="BR2130" s="24"/>
      <c r="BS2130" s="24"/>
      <c r="BT2130" s="24"/>
      <c r="BU2130" s="24"/>
      <c r="BV2130" s="24"/>
      <c r="BW2130" s="24"/>
      <c r="BX2130" s="24"/>
      <c r="BY2130" s="24"/>
      <c r="BZ2130" s="24"/>
      <c r="CA2130" s="24"/>
      <c r="CB2130" s="24"/>
      <c r="CC2130" s="24"/>
      <c r="CD2130" s="24"/>
      <c r="CE2130" s="24"/>
      <c r="CF2130" s="24"/>
    </row>
    <row r="2131" spans="47:84" x14ac:dyDescent="0.15">
      <c r="AU2131" s="24"/>
      <c r="AV2131" s="24"/>
      <c r="AW2131" s="24"/>
      <c r="AX2131" s="24"/>
      <c r="AY2131" s="24"/>
      <c r="AZ2131" s="24"/>
      <c r="BA2131" s="24"/>
      <c r="BB2131" s="24"/>
      <c r="BC2131" s="24"/>
      <c r="BD2131" s="24"/>
      <c r="BE2131" s="24"/>
      <c r="BF2131" s="24"/>
      <c r="BG2131" s="24"/>
      <c r="BH2131" s="24"/>
      <c r="BI2131" s="24"/>
      <c r="BJ2131" s="24"/>
      <c r="BK2131" s="24"/>
      <c r="BL2131" s="24"/>
      <c r="BM2131" s="24"/>
      <c r="BN2131" s="24"/>
      <c r="BO2131" s="24"/>
      <c r="BP2131" s="24"/>
      <c r="BQ2131" s="24"/>
      <c r="BR2131" s="24"/>
      <c r="BS2131" s="24"/>
      <c r="BT2131" s="24"/>
      <c r="BU2131" s="24"/>
      <c r="BV2131" s="24"/>
      <c r="BW2131" s="24"/>
      <c r="BX2131" s="24"/>
      <c r="BY2131" s="24"/>
      <c r="BZ2131" s="24"/>
      <c r="CA2131" s="24"/>
      <c r="CB2131" s="24"/>
      <c r="CC2131" s="24"/>
      <c r="CD2131" s="24"/>
      <c r="CE2131" s="24"/>
      <c r="CF2131" s="24"/>
    </row>
    <row r="2132" spans="47:84" x14ac:dyDescent="0.15">
      <c r="AU2132" s="24"/>
      <c r="AV2132" s="24"/>
      <c r="AW2132" s="24"/>
      <c r="AX2132" s="24"/>
      <c r="AY2132" s="24"/>
      <c r="AZ2132" s="24"/>
      <c r="BA2132" s="24"/>
      <c r="BB2132" s="24"/>
      <c r="BC2132" s="24"/>
      <c r="BD2132" s="24"/>
      <c r="BE2132" s="24"/>
      <c r="BF2132" s="24"/>
      <c r="BG2132" s="24"/>
      <c r="BH2132" s="24"/>
      <c r="BI2132" s="24"/>
      <c r="BJ2132" s="24"/>
      <c r="BK2132" s="24"/>
      <c r="BL2132" s="24"/>
      <c r="BM2132" s="24"/>
      <c r="BN2132" s="24"/>
      <c r="BO2132" s="24"/>
      <c r="BP2132" s="24"/>
      <c r="BQ2132" s="24"/>
      <c r="BR2132" s="24"/>
      <c r="BS2132" s="24"/>
      <c r="BT2132" s="24"/>
      <c r="BU2132" s="24"/>
      <c r="BV2132" s="24"/>
      <c r="BW2132" s="24"/>
      <c r="BX2132" s="24"/>
      <c r="BY2132" s="24"/>
      <c r="BZ2132" s="24"/>
      <c r="CA2132" s="24"/>
      <c r="CB2132" s="24"/>
      <c r="CC2132" s="24"/>
      <c r="CD2132" s="24"/>
      <c r="CE2132" s="24"/>
      <c r="CF2132" s="24"/>
    </row>
    <row r="2133" spans="47:84" x14ac:dyDescent="0.15">
      <c r="AU2133" s="24"/>
      <c r="AV2133" s="24"/>
      <c r="AW2133" s="24"/>
      <c r="AX2133" s="24"/>
      <c r="AY2133" s="24"/>
      <c r="AZ2133" s="24"/>
      <c r="BA2133" s="24"/>
      <c r="BB2133" s="24"/>
      <c r="BC2133" s="24"/>
      <c r="BD2133" s="24"/>
      <c r="BE2133" s="24"/>
      <c r="BF2133" s="24"/>
      <c r="BG2133" s="24"/>
      <c r="BH2133" s="24"/>
      <c r="BI2133" s="24"/>
      <c r="BJ2133" s="24"/>
      <c r="BK2133" s="24"/>
      <c r="BL2133" s="24"/>
      <c r="BM2133" s="24"/>
      <c r="BN2133" s="24"/>
      <c r="BO2133" s="24"/>
      <c r="BP2133" s="24"/>
      <c r="BQ2133" s="24"/>
      <c r="BR2133" s="24"/>
      <c r="BS2133" s="24"/>
      <c r="BT2133" s="24"/>
      <c r="BU2133" s="24"/>
      <c r="BV2133" s="24"/>
      <c r="BW2133" s="24"/>
      <c r="BX2133" s="24"/>
      <c r="BY2133" s="24"/>
      <c r="BZ2133" s="24"/>
      <c r="CA2133" s="24"/>
      <c r="CB2133" s="24"/>
      <c r="CC2133" s="24"/>
      <c r="CD2133" s="24"/>
      <c r="CE2133" s="24"/>
      <c r="CF2133" s="24"/>
    </row>
    <row r="2134" spans="47:84" x14ac:dyDescent="0.15">
      <c r="AU2134" s="24"/>
      <c r="AV2134" s="24"/>
      <c r="AW2134" s="24"/>
      <c r="AX2134" s="24"/>
      <c r="AY2134" s="24"/>
      <c r="AZ2134" s="24"/>
      <c r="BA2134" s="24"/>
      <c r="BB2134" s="24"/>
      <c r="BC2134" s="24"/>
      <c r="BD2134" s="24"/>
      <c r="BE2134" s="24"/>
      <c r="BF2134" s="24"/>
      <c r="BG2134" s="24"/>
      <c r="BH2134" s="24"/>
      <c r="BI2134" s="24"/>
      <c r="BJ2134" s="24"/>
      <c r="BK2134" s="24"/>
      <c r="BL2134" s="24"/>
      <c r="BM2134" s="24"/>
      <c r="BN2134" s="24"/>
      <c r="BO2134" s="24"/>
      <c r="BP2134" s="24"/>
      <c r="BQ2134" s="24"/>
      <c r="BR2134" s="24"/>
      <c r="BS2134" s="24"/>
      <c r="BT2134" s="24"/>
      <c r="BU2134" s="24"/>
      <c r="BV2134" s="24"/>
      <c r="BW2134" s="24"/>
      <c r="BX2134" s="24"/>
      <c r="BY2134" s="24"/>
      <c r="BZ2134" s="24"/>
      <c r="CA2134" s="24"/>
      <c r="CB2134" s="24"/>
      <c r="CC2134" s="24"/>
      <c r="CD2134" s="24"/>
      <c r="CE2134" s="24"/>
      <c r="CF2134" s="24"/>
    </row>
    <row r="2135" spans="47:84" x14ac:dyDescent="0.15">
      <c r="AU2135" s="24"/>
      <c r="AV2135" s="24"/>
      <c r="AW2135" s="24"/>
      <c r="AX2135" s="24"/>
      <c r="AY2135" s="24"/>
      <c r="AZ2135" s="24"/>
      <c r="BA2135" s="24"/>
      <c r="BB2135" s="24"/>
      <c r="BC2135" s="24"/>
      <c r="BD2135" s="24"/>
      <c r="BE2135" s="24"/>
      <c r="BF2135" s="24"/>
      <c r="BG2135" s="24"/>
      <c r="BH2135" s="24"/>
      <c r="BI2135" s="24"/>
      <c r="BJ2135" s="24"/>
      <c r="BK2135" s="24"/>
      <c r="BL2135" s="24"/>
      <c r="BM2135" s="24"/>
      <c r="BN2135" s="24"/>
      <c r="BO2135" s="24"/>
      <c r="BP2135" s="24"/>
      <c r="BQ2135" s="24"/>
      <c r="BR2135" s="24"/>
      <c r="BS2135" s="24"/>
      <c r="BT2135" s="24"/>
      <c r="BU2135" s="24"/>
      <c r="BV2135" s="24"/>
      <c r="BW2135" s="24"/>
      <c r="BX2135" s="24"/>
      <c r="BY2135" s="24"/>
      <c r="BZ2135" s="24"/>
      <c r="CA2135" s="24"/>
      <c r="CB2135" s="24"/>
      <c r="CC2135" s="24"/>
      <c r="CD2135" s="24"/>
      <c r="CE2135" s="24"/>
      <c r="CF2135" s="24"/>
    </row>
    <row r="2136" spans="47:84" x14ac:dyDescent="0.15">
      <c r="AU2136" s="24"/>
      <c r="AV2136" s="24"/>
      <c r="AW2136" s="24"/>
      <c r="AX2136" s="24"/>
      <c r="AY2136" s="24"/>
      <c r="AZ2136" s="24"/>
      <c r="BA2136" s="24"/>
      <c r="BB2136" s="24"/>
      <c r="BC2136" s="24"/>
      <c r="BD2136" s="24"/>
      <c r="BE2136" s="24"/>
      <c r="BF2136" s="24"/>
      <c r="BG2136" s="24"/>
      <c r="BH2136" s="24"/>
      <c r="BI2136" s="24"/>
      <c r="BJ2136" s="24"/>
      <c r="BK2136" s="24"/>
      <c r="BL2136" s="24"/>
      <c r="BM2136" s="24"/>
      <c r="BN2136" s="24"/>
      <c r="BO2136" s="24"/>
      <c r="BP2136" s="24"/>
      <c r="BQ2136" s="24"/>
      <c r="BR2136" s="24"/>
      <c r="BS2136" s="24"/>
      <c r="BT2136" s="24"/>
      <c r="BU2136" s="24"/>
      <c r="BV2136" s="24"/>
      <c r="BW2136" s="24"/>
      <c r="BX2136" s="24"/>
      <c r="BY2136" s="24"/>
      <c r="BZ2136" s="24"/>
      <c r="CA2136" s="24"/>
      <c r="CB2136" s="24"/>
      <c r="CC2136" s="24"/>
      <c r="CD2136" s="24"/>
      <c r="CE2136" s="24"/>
      <c r="CF2136" s="24"/>
    </row>
    <row r="2137" spans="47:84" x14ac:dyDescent="0.15">
      <c r="AU2137" s="24"/>
      <c r="AV2137" s="24"/>
      <c r="AW2137" s="24"/>
      <c r="AX2137" s="24"/>
      <c r="AY2137" s="24"/>
      <c r="AZ2137" s="24"/>
      <c r="BA2137" s="24"/>
      <c r="BB2137" s="24"/>
      <c r="BC2137" s="24"/>
      <c r="BD2137" s="24"/>
      <c r="BE2137" s="24"/>
      <c r="BF2137" s="24"/>
      <c r="BG2137" s="24"/>
      <c r="BH2137" s="24"/>
      <c r="BI2137" s="24"/>
      <c r="BJ2137" s="24"/>
      <c r="BK2137" s="24"/>
      <c r="BL2137" s="24"/>
      <c r="BM2137" s="24"/>
      <c r="BN2137" s="24"/>
      <c r="BO2137" s="24"/>
      <c r="BP2137" s="24"/>
      <c r="BQ2137" s="24"/>
      <c r="BR2137" s="24"/>
      <c r="BS2137" s="24"/>
      <c r="BT2137" s="24"/>
      <c r="BU2137" s="24"/>
      <c r="BV2137" s="24"/>
      <c r="BW2137" s="24"/>
      <c r="BX2137" s="24"/>
      <c r="BY2137" s="24"/>
      <c r="BZ2137" s="24"/>
      <c r="CA2137" s="24"/>
      <c r="CB2137" s="24"/>
      <c r="CC2137" s="24"/>
      <c r="CD2137" s="24"/>
      <c r="CE2137" s="24"/>
      <c r="CF2137" s="24"/>
    </row>
    <row r="2138" spans="47:84" x14ac:dyDescent="0.15">
      <c r="AU2138" s="24"/>
      <c r="AV2138" s="24"/>
      <c r="AW2138" s="24"/>
      <c r="AX2138" s="24"/>
      <c r="AY2138" s="24"/>
      <c r="AZ2138" s="24"/>
      <c r="BA2138" s="24"/>
      <c r="BB2138" s="24"/>
      <c r="BC2138" s="24"/>
      <c r="BD2138" s="24"/>
      <c r="BE2138" s="24"/>
      <c r="BF2138" s="24"/>
      <c r="BG2138" s="24"/>
      <c r="BH2138" s="24"/>
      <c r="BI2138" s="24"/>
      <c r="BJ2138" s="24"/>
      <c r="BK2138" s="24"/>
      <c r="BL2138" s="24"/>
      <c r="BM2138" s="24"/>
      <c r="BN2138" s="24"/>
      <c r="BO2138" s="24"/>
      <c r="BP2138" s="24"/>
      <c r="BQ2138" s="24"/>
      <c r="BR2138" s="24"/>
      <c r="BS2138" s="24"/>
      <c r="BT2138" s="24"/>
      <c r="BU2138" s="24"/>
      <c r="BV2138" s="24"/>
      <c r="BW2138" s="24"/>
      <c r="BX2138" s="24"/>
      <c r="BY2138" s="24"/>
      <c r="BZ2138" s="24"/>
      <c r="CA2138" s="24"/>
      <c r="CB2138" s="24"/>
      <c r="CC2138" s="24"/>
      <c r="CD2138" s="24"/>
      <c r="CE2138" s="24"/>
      <c r="CF2138" s="24"/>
    </row>
    <row r="2139" spans="47:84" x14ac:dyDescent="0.15">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c r="CF2139" s="24"/>
    </row>
    <row r="2140" spans="47:84" x14ac:dyDescent="0.15">
      <c r="AU2140" s="24"/>
      <c r="AV2140" s="24"/>
      <c r="AW2140" s="24"/>
      <c r="AX2140" s="24"/>
      <c r="AY2140" s="24"/>
      <c r="AZ2140" s="24"/>
      <c r="BA2140" s="24"/>
      <c r="BB2140" s="24"/>
      <c r="BC2140" s="24"/>
      <c r="BD2140" s="24"/>
      <c r="BE2140" s="24"/>
      <c r="BF2140" s="24"/>
      <c r="BG2140" s="24"/>
      <c r="BH2140" s="24"/>
      <c r="BI2140" s="24"/>
      <c r="BJ2140" s="24"/>
      <c r="BK2140" s="24"/>
      <c r="BL2140" s="24"/>
      <c r="BM2140" s="24"/>
      <c r="BN2140" s="24"/>
      <c r="BO2140" s="24"/>
      <c r="BP2140" s="24"/>
      <c r="BQ2140" s="24"/>
      <c r="BR2140" s="24"/>
      <c r="BS2140" s="24"/>
      <c r="BT2140" s="24"/>
      <c r="BU2140" s="24"/>
      <c r="BV2140" s="24"/>
      <c r="BW2140" s="24"/>
      <c r="BX2140" s="24"/>
      <c r="BY2140" s="24"/>
      <c r="BZ2140" s="24"/>
      <c r="CA2140" s="24"/>
      <c r="CB2140" s="24"/>
      <c r="CC2140" s="24"/>
      <c r="CD2140" s="24"/>
      <c r="CE2140" s="24"/>
      <c r="CF2140" s="24"/>
    </row>
    <row r="2141" spans="47:84" x14ac:dyDescent="0.15">
      <c r="AU2141" s="24"/>
      <c r="AV2141" s="24"/>
      <c r="AW2141" s="24"/>
      <c r="AX2141" s="24"/>
      <c r="AY2141" s="24"/>
      <c r="AZ2141" s="24"/>
      <c r="BA2141" s="24"/>
      <c r="BB2141" s="24"/>
      <c r="BC2141" s="24"/>
      <c r="BD2141" s="24"/>
      <c r="BE2141" s="24"/>
      <c r="BF2141" s="24"/>
      <c r="BG2141" s="24"/>
      <c r="BH2141" s="24"/>
      <c r="BI2141" s="24"/>
      <c r="BJ2141" s="24"/>
      <c r="BK2141" s="24"/>
      <c r="BL2141" s="24"/>
      <c r="BM2141" s="24"/>
      <c r="BN2141" s="24"/>
      <c r="BO2141" s="24"/>
      <c r="BP2141" s="24"/>
      <c r="BQ2141" s="24"/>
      <c r="BR2141" s="24"/>
      <c r="BS2141" s="24"/>
      <c r="BT2141" s="24"/>
      <c r="BU2141" s="24"/>
      <c r="BV2141" s="24"/>
      <c r="BW2141" s="24"/>
      <c r="BX2141" s="24"/>
      <c r="BY2141" s="24"/>
      <c r="BZ2141" s="24"/>
      <c r="CA2141" s="24"/>
      <c r="CB2141" s="24"/>
      <c r="CC2141" s="24"/>
      <c r="CD2141" s="24"/>
      <c r="CE2141" s="24"/>
      <c r="CF2141" s="24"/>
    </row>
    <row r="2142" spans="47:84" x14ac:dyDescent="0.15">
      <c r="AU2142" s="24"/>
      <c r="AV2142" s="24"/>
      <c r="AW2142" s="24"/>
      <c r="AX2142" s="24"/>
      <c r="AY2142" s="24"/>
      <c r="AZ2142" s="24"/>
      <c r="BA2142" s="24"/>
      <c r="BB2142" s="24"/>
      <c r="BC2142" s="24"/>
      <c r="BD2142" s="24"/>
      <c r="BE2142" s="24"/>
      <c r="BF2142" s="24"/>
      <c r="BG2142" s="24"/>
      <c r="BH2142" s="24"/>
      <c r="BI2142" s="24"/>
      <c r="BJ2142" s="24"/>
      <c r="BK2142" s="24"/>
      <c r="BL2142" s="24"/>
      <c r="BM2142" s="24"/>
      <c r="BN2142" s="24"/>
      <c r="BO2142" s="24"/>
      <c r="BP2142" s="24"/>
      <c r="BQ2142" s="24"/>
      <c r="BR2142" s="24"/>
      <c r="BS2142" s="24"/>
      <c r="BT2142" s="24"/>
      <c r="BU2142" s="24"/>
      <c r="BV2142" s="24"/>
      <c r="BW2142" s="24"/>
      <c r="BX2142" s="24"/>
      <c r="BY2142" s="24"/>
      <c r="BZ2142" s="24"/>
      <c r="CA2142" s="24"/>
      <c r="CB2142" s="24"/>
      <c r="CC2142" s="24"/>
      <c r="CD2142" s="24"/>
      <c r="CE2142" s="24"/>
      <c r="CF2142" s="24"/>
    </row>
    <row r="2143" spans="47:84" x14ac:dyDescent="0.15">
      <c r="AU2143" s="24"/>
      <c r="AV2143" s="24"/>
      <c r="AW2143" s="24"/>
      <c r="AX2143" s="24"/>
      <c r="AY2143" s="24"/>
      <c r="AZ2143" s="24"/>
      <c r="BA2143" s="24"/>
      <c r="BB2143" s="24"/>
      <c r="BC2143" s="24"/>
      <c r="BD2143" s="24"/>
      <c r="BE2143" s="24"/>
      <c r="BF2143" s="24"/>
      <c r="BG2143" s="24"/>
      <c r="BH2143" s="24"/>
      <c r="BI2143" s="24"/>
      <c r="BJ2143" s="24"/>
      <c r="BK2143" s="24"/>
      <c r="BL2143" s="24"/>
      <c r="BM2143" s="24"/>
      <c r="BN2143" s="24"/>
      <c r="BO2143" s="24"/>
      <c r="BP2143" s="24"/>
      <c r="BQ2143" s="24"/>
      <c r="BR2143" s="24"/>
      <c r="BS2143" s="24"/>
      <c r="BT2143" s="24"/>
      <c r="BU2143" s="24"/>
      <c r="BV2143" s="24"/>
      <c r="BW2143" s="24"/>
      <c r="BX2143" s="24"/>
      <c r="BY2143" s="24"/>
      <c r="BZ2143" s="24"/>
      <c r="CA2143" s="24"/>
      <c r="CB2143" s="24"/>
      <c r="CC2143" s="24"/>
      <c r="CD2143" s="24"/>
      <c r="CE2143" s="24"/>
      <c r="CF2143" s="24"/>
    </row>
    <row r="2144" spans="47:84" x14ac:dyDescent="0.15">
      <c r="AU2144" s="24"/>
      <c r="AV2144" s="24"/>
      <c r="AW2144" s="24"/>
      <c r="AX2144" s="24"/>
      <c r="AY2144" s="24"/>
      <c r="AZ2144" s="24"/>
      <c r="BA2144" s="24"/>
      <c r="BB2144" s="24"/>
      <c r="BC2144" s="24"/>
      <c r="BD2144" s="24"/>
      <c r="BE2144" s="24"/>
      <c r="BF2144" s="24"/>
      <c r="BG2144" s="24"/>
      <c r="BH2144" s="24"/>
      <c r="BI2144" s="24"/>
      <c r="BJ2144" s="24"/>
      <c r="BK2144" s="24"/>
      <c r="BL2144" s="24"/>
      <c r="BM2144" s="24"/>
      <c r="BN2144" s="24"/>
      <c r="BO2144" s="24"/>
      <c r="BP2144" s="24"/>
      <c r="BQ2144" s="24"/>
      <c r="BR2144" s="24"/>
      <c r="BS2144" s="24"/>
      <c r="BT2144" s="24"/>
      <c r="BU2144" s="24"/>
      <c r="BV2144" s="24"/>
      <c r="BW2144" s="24"/>
      <c r="BX2144" s="24"/>
      <c r="BY2144" s="24"/>
      <c r="BZ2144" s="24"/>
      <c r="CA2144" s="24"/>
      <c r="CB2144" s="24"/>
      <c r="CC2144" s="24"/>
      <c r="CD2144" s="24"/>
      <c r="CE2144" s="24"/>
      <c r="CF2144" s="24"/>
    </row>
    <row r="2145" spans="47:84" x14ac:dyDescent="0.15">
      <c r="AU2145" s="24"/>
      <c r="AV2145" s="24"/>
      <c r="AW2145" s="24"/>
      <c r="AX2145" s="24"/>
      <c r="AY2145" s="24"/>
      <c r="AZ2145" s="24"/>
      <c r="BA2145" s="24"/>
      <c r="BB2145" s="24"/>
      <c r="BC2145" s="24"/>
      <c r="BD2145" s="24"/>
      <c r="BE2145" s="24"/>
      <c r="BF2145" s="24"/>
      <c r="BG2145" s="24"/>
      <c r="BH2145" s="24"/>
      <c r="BI2145" s="24"/>
      <c r="BJ2145" s="24"/>
      <c r="BK2145" s="24"/>
      <c r="BL2145" s="24"/>
      <c r="BM2145" s="24"/>
      <c r="BN2145" s="24"/>
      <c r="BO2145" s="24"/>
      <c r="BP2145" s="24"/>
      <c r="BQ2145" s="24"/>
      <c r="BR2145" s="24"/>
      <c r="BS2145" s="24"/>
      <c r="BT2145" s="24"/>
      <c r="BU2145" s="24"/>
      <c r="BV2145" s="24"/>
      <c r="BW2145" s="24"/>
      <c r="BX2145" s="24"/>
      <c r="BY2145" s="24"/>
      <c r="BZ2145" s="24"/>
      <c r="CA2145" s="24"/>
      <c r="CB2145" s="24"/>
      <c r="CC2145" s="24"/>
      <c r="CD2145" s="24"/>
      <c r="CE2145" s="24"/>
      <c r="CF2145" s="24"/>
    </row>
    <row r="2146" spans="47:84" x14ac:dyDescent="0.15">
      <c r="AU2146" s="24"/>
      <c r="AV2146" s="24"/>
      <c r="AW2146" s="24"/>
      <c r="AX2146" s="24"/>
      <c r="AY2146" s="24"/>
      <c r="AZ2146" s="24"/>
      <c r="BA2146" s="24"/>
      <c r="BB2146" s="24"/>
      <c r="BC2146" s="24"/>
      <c r="BD2146" s="24"/>
      <c r="BE2146" s="24"/>
      <c r="BF2146" s="24"/>
      <c r="BG2146" s="24"/>
      <c r="BH2146" s="24"/>
      <c r="BI2146" s="24"/>
      <c r="BJ2146" s="24"/>
      <c r="BK2146" s="24"/>
      <c r="BL2146" s="24"/>
      <c r="BM2146" s="24"/>
      <c r="BN2146" s="24"/>
      <c r="BO2146" s="24"/>
      <c r="BP2146" s="24"/>
      <c r="BQ2146" s="24"/>
      <c r="BR2146" s="24"/>
      <c r="BS2146" s="24"/>
      <c r="BT2146" s="24"/>
      <c r="BU2146" s="24"/>
      <c r="BV2146" s="24"/>
      <c r="BW2146" s="24"/>
      <c r="BX2146" s="24"/>
      <c r="BY2146" s="24"/>
      <c r="BZ2146" s="24"/>
      <c r="CA2146" s="24"/>
      <c r="CB2146" s="24"/>
      <c r="CC2146" s="24"/>
      <c r="CD2146" s="24"/>
      <c r="CE2146" s="24"/>
      <c r="CF2146" s="24"/>
    </row>
    <row r="2147" spans="47:84" x14ac:dyDescent="0.15">
      <c r="AU2147" s="24"/>
      <c r="AV2147" s="24"/>
      <c r="AW2147" s="24"/>
      <c r="AX2147" s="24"/>
      <c r="AY2147" s="24"/>
      <c r="AZ2147" s="24"/>
      <c r="BA2147" s="24"/>
      <c r="BB2147" s="24"/>
      <c r="BC2147" s="24"/>
      <c r="BD2147" s="24"/>
      <c r="BE2147" s="24"/>
      <c r="BF2147" s="24"/>
      <c r="BG2147" s="24"/>
      <c r="BH2147" s="24"/>
      <c r="BI2147" s="24"/>
      <c r="BJ2147" s="24"/>
      <c r="BK2147" s="24"/>
      <c r="BL2147" s="24"/>
      <c r="BM2147" s="24"/>
      <c r="BN2147" s="24"/>
      <c r="BO2147" s="24"/>
      <c r="BP2147" s="24"/>
      <c r="BQ2147" s="24"/>
      <c r="BR2147" s="24"/>
      <c r="BS2147" s="24"/>
      <c r="BT2147" s="24"/>
      <c r="BU2147" s="24"/>
      <c r="BV2147" s="24"/>
      <c r="BW2147" s="24"/>
      <c r="BX2147" s="24"/>
      <c r="BY2147" s="24"/>
      <c r="BZ2147" s="24"/>
      <c r="CA2147" s="24"/>
      <c r="CB2147" s="24"/>
      <c r="CC2147" s="24"/>
      <c r="CD2147" s="24"/>
      <c r="CE2147" s="24"/>
      <c r="CF2147" s="24"/>
    </row>
    <row r="2148" spans="47:84" x14ac:dyDescent="0.15">
      <c r="AU2148" s="24"/>
      <c r="AV2148" s="24"/>
      <c r="AW2148" s="24"/>
      <c r="AX2148" s="24"/>
      <c r="AY2148" s="24"/>
      <c r="AZ2148" s="24"/>
      <c r="BA2148" s="24"/>
      <c r="BB2148" s="24"/>
      <c r="BC2148" s="24"/>
      <c r="BD2148" s="24"/>
      <c r="BE2148" s="24"/>
      <c r="BF2148" s="24"/>
      <c r="BG2148" s="24"/>
      <c r="BH2148" s="24"/>
      <c r="BI2148" s="24"/>
      <c r="BJ2148" s="24"/>
      <c r="BK2148" s="24"/>
      <c r="BL2148" s="24"/>
      <c r="BM2148" s="24"/>
      <c r="BN2148" s="24"/>
      <c r="BO2148" s="24"/>
      <c r="BP2148" s="24"/>
      <c r="BQ2148" s="24"/>
      <c r="BR2148" s="24"/>
      <c r="BS2148" s="24"/>
      <c r="BT2148" s="24"/>
      <c r="BU2148" s="24"/>
      <c r="BV2148" s="24"/>
      <c r="BW2148" s="24"/>
      <c r="BX2148" s="24"/>
      <c r="BY2148" s="24"/>
      <c r="BZ2148" s="24"/>
      <c r="CA2148" s="24"/>
      <c r="CB2148" s="24"/>
      <c r="CC2148" s="24"/>
      <c r="CD2148" s="24"/>
      <c r="CE2148" s="24"/>
      <c r="CF2148" s="24"/>
    </row>
    <row r="2149" spans="47:84" x14ac:dyDescent="0.15">
      <c r="AU2149" s="24"/>
      <c r="AV2149" s="24"/>
      <c r="AW2149" s="24"/>
      <c r="AX2149" s="24"/>
      <c r="AY2149" s="24"/>
      <c r="AZ2149" s="24"/>
      <c r="BA2149" s="24"/>
      <c r="BB2149" s="24"/>
      <c r="BC2149" s="24"/>
      <c r="BD2149" s="24"/>
      <c r="BE2149" s="24"/>
      <c r="BF2149" s="24"/>
      <c r="BG2149" s="24"/>
      <c r="BH2149" s="24"/>
      <c r="BI2149" s="24"/>
      <c r="BJ2149" s="24"/>
      <c r="BK2149" s="24"/>
      <c r="BL2149" s="24"/>
      <c r="BM2149" s="24"/>
      <c r="BN2149" s="24"/>
      <c r="BO2149" s="24"/>
      <c r="BP2149" s="24"/>
      <c r="BQ2149" s="24"/>
      <c r="BR2149" s="24"/>
      <c r="BS2149" s="24"/>
      <c r="BT2149" s="24"/>
      <c r="BU2149" s="24"/>
      <c r="BV2149" s="24"/>
      <c r="BW2149" s="24"/>
      <c r="BX2149" s="24"/>
      <c r="BY2149" s="24"/>
      <c r="BZ2149" s="24"/>
      <c r="CA2149" s="24"/>
      <c r="CB2149" s="24"/>
      <c r="CC2149" s="24"/>
      <c r="CD2149" s="24"/>
      <c r="CE2149" s="24"/>
      <c r="CF2149" s="24"/>
    </row>
    <row r="2150" spans="47:84" x14ac:dyDescent="0.15">
      <c r="AU2150" s="24"/>
      <c r="AV2150" s="24"/>
      <c r="AW2150" s="24"/>
      <c r="AX2150" s="24"/>
      <c r="AY2150" s="24"/>
      <c r="AZ2150" s="24"/>
      <c r="BA2150" s="24"/>
      <c r="BB2150" s="24"/>
      <c r="BC2150" s="24"/>
      <c r="BD2150" s="24"/>
      <c r="BE2150" s="24"/>
      <c r="BF2150" s="24"/>
      <c r="BG2150" s="24"/>
      <c r="BH2150" s="24"/>
      <c r="BI2150" s="24"/>
      <c r="BJ2150" s="24"/>
      <c r="BK2150" s="24"/>
      <c r="BL2150" s="24"/>
      <c r="BM2150" s="24"/>
      <c r="BN2150" s="24"/>
      <c r="BO2150" s="24"/>
      <c r="BP2150" s="24"/>
      <c r="BQ2150" s="24"/>
      <c r="BR2150" s="24"/>
      <c r="BS2150" s="24"/>
      <c r="BT2150" s="24"/>
      <c r="BU2150" s="24"/>
      <c r="BV2150" s="24"/>
      <c r="BW2150" s="24"/>
      <c r="BX2150" s="24"/>
      <c r="BY2150" s="24"/>
      <c r="BZ2150" s="24"/>
      <c r="CA2150" s="24"/>
      <c r="CB2150" s="24"/>
      <c r="CC2150" s="24"/>
      <c r="CD2150" s="24"/>
      <c r="CE2150" s="24"/>
      <c r="CF2150" s="24"/>
    </row>
    <row r="2151" spans="47:84" x14ac:dyDescent="0.15">
      <c r="AU2151" s="24"/>
      <c r="AV2151" s="24"/>
      <c r="AW2151" s="24"/>
      <c r="AX2151" s="24"/>
      <c r="AY2151" s="24"/>
      <c r="AZ2151" s="24"/>
      <c r="BA2151" s="24"/>
      <c r="BB2151" s="24"/>
      <c r="BC2151" s="24"/>
      <c r="BD2151" s="24"/>
      <c r="BE2151" s="24"/>
      <c r="BF2151" s="24"/>
      <c r="BG2151" s="24"/>
      <c r="BH2151" s="24"/>
      <c r="BI2151" s="24"/>
      <c r="BJ2151" s="24"/>
      <c r="BK2151" s="24"/>
      <c r="BL2151" s="24"/>
      <c r="BM2151" s="24"/>
      <c r="BN2151" s="24"/>
      <c r="BO2151" s="24"/>
      <c r="BP2151" s="24"/>
      <c r="BQ2151" s="24"/>
      <c r="BR2151" s="24"/>
      <c r="BS2151" s="24"/>
      <c r="BT2151" s="24"/>
      <c r="BU2151" s="24"/>
      <c r="BV2151" s="24"/>
      <c r="BW2151" s="24"/>
      <c r="BX2151" s="24"/>
      <c r="BY2151" s="24"/>
      <c r="BZ2151" s="24"/>
      <c r="CA2151" s="24"/>
      <c r="CB2151" s="24"/>
      <c r="CC2151" s="24"/>
      <c r="CD2151" s="24"/>
      <c r="CE2151" s="24"/>
      <c r="CF2151" s="24"/>
    </row>
    <row r="2152" spans="47:84" x14ac:dyDescent="0.15">
      <c r="AU2152" s="24"/>
      <c r="AV2152" s="24"/>
      <c r="AW2152" s="24"/>
      <c r="AX2152" s="24"/>
      <c r="AY2152" s="24"/>
      <c r="AZ2152" s="24"/>
      <c r="BA2152" s="24"/>
      <c r="BB2152" s="24"/>
      <c r="BC2152" s="24"/>
      <c r="BD2152" s="24"/>
      <c r="BE2152" s="24"/>
      <c r="BF2152" s="24"/>
      <c r="BG2152" s="24"/>
      <c r="BH2152" s="24"/>
      <c r="BI2152" s="24"/>
      <c r="BJ2152" s="24"/>
      <c r="BK2152" s="24"/>
      <c r="BL2152" s="24"/>
      <c r="BM2152" s="24"/>
      <c r="BN2152" s="24"/>
      <c r="BO2152" s="24"/>
      <c r="BP2152" s="24"/>
      <c r="BQ2152" s="24"/>
      <c r="BR2152" s="24"/>
      <c r="BS2152" s="24"/>
      <c r="BT2152" s="24"/>
      <c r="BU2152" s="24"/>
      <c r="BV2152" s="24"/>
      <c r="BW2152" s="24"/>
      <c r="BX2152" s="24"/>
      <c r="BY2152" s="24"/>
      <c r="BZ2152" s="24"/>
      <c r="CA2152" s="24"/>
      <c r="CB2152" s="24"/>
      <c r="CC2152" s="24"/>
      <c r="CD2152" s="24"/>
      <c r="CE2152" s="24"/>
      <c r="CF2152" s="24"/>
    </row>
    <row r="2153" spans="47:84" x14ac:dyDescent="0.15">
      <c r="AU2153" s="24"/>
      <c r="AV2153" s="24"/>
      <c r="AW2153" s="24"/>
      <c r="AX2153" s="24"/>
      <c r="AY2153" s="24"/>
      <c r="AZ2153" s="24"/>
      <c r="BA2153" s="24"/>
      <c r="BB2153" s="24"/>
      <c r="BC2153" s="24"/>
      <c r="BD2153" s="24"/>
      <c r="BE2153" s="24"/>
      <c r="BF2153" s="24"/>
      <c r="BG2153" s="24"/>
      <c r="BH2153" s="24"/>
      <c r="BI2153" s="24"/>
      <c r="BJ2153" s="24"/>
      <c r="BK2153" s="24"/>
      <c r="BL2153" s="24"/>
      <c r="BM2153" s="24"/>
      <c r="BN2153" s="24"/>
      <c r="BO2153" s="24"/>
      <c r="BP2153" s="24"/>
      <c r="BQ2153" s="24"/>
      <c r="BR2153" s="24"/>
      <c r="BS2153" s="24"/>
      <c r="BT2153" s="24"/>
      <c r="BU2153" s="24"/>
      <c r="BV2153" s="24"/>
      <c r="BW2153" s="24"/>
      <c r="BX2153" s="24"/>
      <c r="BY2153" s="24"/>
      <c r="BZ2153" s="24"/>
      <c r="CA2153" s="24"/>
      <c r="CB2153" s="24"/>
      <c r="CC2153" s="24"/>
      <c r="CD2153" s="24"/>
      <c r="CE2153" s="24"/>
      <c r="CF2153" s="24"/>
    </row>
    <row r="2154" spans="47:84" x14ac:dyDescent="0.15">
      <c r="AU2154" s="24"/>
      <c r="AV2154" s="24"/>
      <c r="AW2154" s="24"/>
      <c r="AX2154" s="24"/>
      <c r="AY2154" s="24"/>
      <c r="AZ2154" s="24"/>
      <c r="BA2154" s="24"/>
      <c r="BB2154" s="24"/>
      <c r="BC2154" s="24"/>
      <c r="BD2154" s="24"/>
      <c r="BE2154" s="24"/>
      <c r="BF2154" s="24"/>
      <c r="BG2154" s="24"/>
      <c r="BH2154" s="24"/>
      <c r="BI2154" s="24"/>
      <c r="BJ2154" s="24"/>
      <c r="BK2154" s="24"/>
      <c r="BL2154" s="24"/>
      <c r="BM2154" s="24"/>
      <c r="BN2154" s="24"/>
      <c r="BO2154" s="24"/>
      <c r="BP2154" s="24"/>
      <c r="BQ2154" s="24"/>
      <c r="BR2154" s="24"/>
      <c r="BS2154" s="24"/>
      <c r="BT2154" s="24"/>
      <c r="BU2154" s="24"/>
      <c r="BV2154" s="24"/>
      <c r="BW2154" s="24"/>
      <c r="BX2154" s="24"/>
      <c r="BY2154" s="24"/>
      <c r="BZ2154" s="24"/>
      <c r="CA2154" s="24"/>
      <c r="CB2154" s="24"/>
      <c r="CC2154" s="24"/>
      <c r="CD2154" s="24"/>
      <c r="CE2154" s="24"/>
      <c r="CF2154" s="24"/>
    </row>
    <row r="2155" spans="47:84" x14ac:dyDescent="0.15">
      <c r="AU2155" s="24"/>
      <c r="AV2155" s="24"/>
      <c r="AW2155" s="24"/>
      <c r="AX2155" s="24"/>
      <c r="AY2155" s="24"/>
      <c r="AZ2155" s="24"/>
      <c r="BA2155" s="24"/>
      <c r="BB2155" s="24"/>
      <c r="BC2155" s="24"/>
      <c r="BD2155" s="24"/>
      <c r="BE2155" s="24"/>
      <c r="BF2155" s="24"/>
      <c r="BG2155" s="24"/>
      <c r="BH2155" s="24"/>
      <c r="BI2155" s="24"/>
      <c r="BJ2155" s="24"/>
      <c r="BK2155" s="24"/>
      <c r="BL2155" s="24"/>
      <c r="BM2155" s="24"/>
      <c r="BN2155" s="24"/>
      <c r="BO2155" s="24"/>
      <c r="BP2155" s="24"/>
      <c r="BQ2155" s="24"/>
      <c r="BR2155" s="24"/>
      <c r="BS2155" s="24"/>
      <c r="BT2155" s="24"/>
      <c r="BU2155" s="24"/>
      <c r="BV2155" s="24"/>
      <c r="BW2155" s="24"/>
      <c r="BX2155" s="24"/>
      <c r="BY2155" s="24"/>
      <c r="BZ2155" s="24"/>
      <c r="CA2155" s="24"/>
      <c r="CB2155" s="24"/>
      <c r="CC2155" s="24"/>
      <c r="CD2155" s="24"/>
      <c r="CE2155" s="24"/>
      <c r="CF2155" s="24"/>
    </row>
    <row r="2156" spans="47:84" x14ac:dyDescent="0.15">
      <c r="AU2156" s="24"/>
      <c r="AV2156" s="24"/>
      <c r="AW2156" s="24"/>
      <c r="AX2156" s="24"/>
      <c r="AY2156" s="24"/>
      <c r="AZ2156" s="24"/>
      <c r="BA2156" s="24"/>
      <c r="BB2156" s="24"/>
      <c r="BC2156" s="24"/>
      <c r="BD2156" s="24"/>
      <c r="BE2156" s="24"/>
      <c r="BF2156" s="24"/>
      <c r="BG2156" s="24"/>
      <c r="BH2156" s="24"/>
      <c r="BI2156" s="24"/>
      <c r="BJ2156" s="24"/>
      <c r="BK2156" s="24"/>
      <c r="BL2156" s="24"/>
      <c r="BM2156" s="24"/>
      <c r="BN2156" s="24"/>
      <c r="BO2156" s="24"/>
      <c r="BP2156" s="24"/>
      <c r="BQ2156" s="24"/>
      <c r="BR2156" s="24"/>
      <c r="BS2156" s="24"/>
      <c r="BT2156" s="24"/>
      <c r="BU2156" s="24"/>
      <c r="BV2156" s="24"/>
      <c r="BW2156" s="24"/>
      <c r="BX2156" s="24"/>
      <c r="BY2156" s="24"/>
      <c r="BZ2156" s="24"/>
      <c r="CA2156" s="24"/>
      <c r="CB2156" s="24"/>
      <c r="CC2156" s="24"/>
      <c r="CD2156" s="24"/>
      <c r="CE2156" s="24"/>
      <c r="CF2156" s="24"/>
    </row>
    <row r="2157" spans="47:84" x14ac:dyDescent="0.15">
      <c r="AU2157" s="24"/>
      <c r="AV2157" s="24"/>
      <c r="AW2157" s="24"/>
      <c r="AX2157" s="24"/>
      <c r="AY2157" s="24"/>
      <c r="AZ2157" s="24"/>
      <c r="BA2157" s="24"/>
      <c r="BB2157" s="24"/>
      <c r="BC2157" s="24"/>
      <c r="BD2157" s="24"/>
      <c r="BE2157" s="24"/>
      <c r="BF2157" s="24"/>
      <c r="BG2157" s="24"/>
      <c r="BH2157" s="24"/>
      <c r="BI2157" s="24"/>
      <c r="BJ2157" s="24"/>
      <c r="BK2157" s="24"/>
      <c r="BL2157" s="24"/>
      <c r="BM2157" s="24"/>
      <c r="BN2157" s="24"/>
      <c r="BO2157" s="24"/>
      <c r="BP2157" s="24"/>
      <c r="BQ2157" s="24"/>
      <c r="BR2157" s="24"/>
      <c r="BS2157" s="24"/>
      <c r="BT2157" s="24"/>
      <c r="BU2157" s="24"/>
      <c r="BV2157" s="24"/>
      <c r="BW2157" s="24"/>
      <c r="BX2157" s="24"/>
      <c r="BY2157" s="24"/>
      <c r="BZ2157" s="24"/>
      <c r="CA2157" s="24"/>
      <c r="CB2157" s="24"/>
      <c r="CC2157" s="24"/>
      <c r="CD2157" s="24"/>
      <c r="CE2157" s="24"/>
      <c r="CF2157" s="24"/>
    </row>
    <row r="2158" spans="47:84" x14ac:dyDescent="0.15">
      <c r="AU2158" s="24"/>
      <c r="AV2158" s="24"/>
      <c r="AW2158" s="24"/>
      <c r="AX2158" s="24"/>
      <c r="AY2158" s="24"/>
      <c r="AZ2158" s="24"/>
      <c r="BA2158" s="24"/>
      <c r="BB2158" s="24"/>
      <c r="BC2158" s="24"/>
      <c r="BD2158" s="24"/>
      <c r="BE2158" s="24"/>
      <c r="BF2158" s="24"/>
      <c r="BG2158" s="24"/>
      <c r="BH2158" s="24"/>
      <c r="BI2158" s="24"/>
      <c r="BJ2158" s="24"/>
      <c r="BK2158" s="24"/>
      <c r="BL2158" s="24"/>
      <c r="BM2158" s="24"/>
      <c r="BN2158" s="24"/>
      <c r="BO2158" s="24"/>
      <c r="BP2158" s="24"/>
      <c r="BQ2158" s="24"/>
      <c r="BR2158" s="24"/>
      <c r="BS2158" s="24"/>
      <c r="BT2158" s="24"/>
      <c r="BU2158" s="24"/>
      <c r="BV2158" s="24"/>
      <c r="BW2158" s="24"/>
      <c r="BX2158" s="24"/>
      <c r="BY2158" s="24"/>
      <c r="BZ2158" s="24"/>
      <c r="CA2158" s="24"/>
      <c r="CB2158" s="24"/>
      <c r="CC2158" s="24"/>
      <c r="CD2158" s="24"/>
      <c r="CE2158" s="24"/>
      <c r="CF2158" s="24"/>
    </row>
    <row r="2159" spans="47:84" x14ac:dyDescent="0.15">
      <c r="AU2159" s="24"/>
      <c r="AV2159" s="24"/>
      <c r="AW2159" s="24"/>
      <c r="AX2159" s="24"/>
      <c r="AY2159" s="24"/>
      <c r="AZ2159" s="24"/>
      <c r="BA2159" s="24"/>
      <c r="BB2159" s="24"/>
      <c r="BC2159" s="24"/>
      <c r="BD2159" s="24"/>
      <c r="BE2159" s="24"/>
      <c r="BF2159" s="24"/>
      <c r="BG2159" s="24"/>
      <c r="BH2159" s="24"/>
      <c r="BI2159" s="24"/>
      <c r="BJ2159" s="24"/>
      <c r="BK2159" s="24"/>
      <c r="BL2159" s="24"/>
      <c r="BM2159" s="24"/>
      <c r="BN2159" s="24"/>
      <c r="BO2159" s="24"/>
      <c r="BP2159" s="24"/>
      <c r="BQ2159" s="24"/>
      <c r="BR2159" s="24"/>
      <c r="BS2159" s="24"/>
      <c r="BT2159" s="24"/>
      <c r="BU2159" s="24"/>
      <c r="BV2159" s="24"/>
      <c r="BW2159" s="24"/>
      <c r="BX2159" s="24"/>
      <c r="BY2159" s="24"/>
      <c r="BZ2159" s="24"/>
      <c r="CA2159" s="24"/>
      <c r="CB2159" s="24"/>
      <c r="CC2159" s="24"/>
      <c r="CD2159" s="24"/>
      <c r="CE2159" s="24"/>
      <c r="CF2159" s="24"/>
    </row>
    <row r="2160" spans="47:84" x14ac:dyDescent="0.15">
      <c r="AU2160" s="24"/>
      <c r="AV2160" s="24"/>
      <c r="AW2160" s="24"/>
      <c r="AX2160" s="24"/>
      <c r="AY2160" s="24"/>
      <c r="AZ2160" s="24"/>
      <c r="BA2160" s="24"/>
      <c r="BB2160" s="24"/>
      <c r="BC2160" s="24"/>
      <c r="BD2160" s="24"/>
      <c r="BE2160" s="24"/>
      <c r="BF2160" s="24"/>
      <c r="BG2160" s="24"/>
      <c r="BH2160" s="24"/>
      <c r="BI2160" s="24"/>
      <c r="BJ2160" s="24"/>
      <c r="BK2160" s="24"/>
      <c r="BL2160" s="24"/>
      <c r="BM2160" s="24"/>
      <c r="BN2160" s="24"/>
      <c r="BO2160" s="24"/>
      <c r="BP2160" s="24"/>
      <c r="BQ2160" s="24"/>
      <c r="BR2160" s="24"/>
      <c r="BS2160" s="24"/>
      <c r="BT2160" s="24"/>
      <c r="BU2160" s="24"/>
      <c r="BV2160" s="24"/>
      <c r="BW2160" s="24"/>
      <c r="BX2160" s="24"/>
      <c r="BY2160" s="24"/>
      <c r="BZ2160" s="24"/>
      <c r="CA2160" s="24"/>
      <c r="CB2160" s="24"/>
      <c r="CC2160" s="24"/>
      <c r="CD2160" s="24"/>
      <c r="CE2160" s="24"/>
      <c r="CF2160" s="24"/>
    </row>
    <row r="2161" spans="47:84" x14ac:dyDescent="0.15">
      <c r="AU2161" s="24"/>
      <c r="AV2161" s="24"/>
      <c r="AW2161" s="24"/>
      <c r="AX2161" s="24"/>
      <c r="AY2161" s="24"/>
      <c r="AZ2161" s="24"/>
      <c r="BA2161" s="24"/>
      <c r="BB2161" s="24"/>
      <c r="BC2161" s="24"/>
      <c r="BD2161" s="24"/>
      <c r="BE2161" s="24"/>
      <c r="BF2161" s="24"/>
      <c r="BG2161" s="24"/>
      <c r="BH2161" s="24"/>
      <c r="BI2161" s="24"/>
      <c r="BJ2161" s="24"/>
      <c r="BK2161" s="24"/>
      <c r="BL2161" s="24"/>
      <c r="BM2161" s="24"/>
      <c r="BN2161" s="24"/>
      <c r="BO2161" s="24"/>
      <c r="BP2161" s="24"/>
      <c r="BQ2161" s="24"/>
      <c r="BR2161" s="24"/>
      <c r="BS2161" s="24"/>
      <c r="BT2161" s="24"/>
      <c r="BU2161" s="24"/>
      <c r="BV2161" s="24"/>
      <c r="BW2161" s="24"/>
      <c r="BX2161" s="24"/>
      <c r="BY2161" s="24"/>
      <c r="BZ2161" s="24"/>
      <c r="CA2161" s="24"/>
      <c r="CB2161" s="24"/>
      <c r="CC2161" s="24"/>
      <c r="CD2161" s="24"/>
      <c r="CE2161" s="24"/>
      <c r="CF2161" s="24"/>
    </row>
    <row r="2162" spans="47:84" x14ac:dyDescent="0.15">
      <c r="AU2162" s="24"/>
      <c r="AV2162" s="24"/>
      <c r="AW2162" s="24"/>
      <c r="AX2162" s="24"/>
      <c r="AY2162" s="24"/>
      <c r="AZ2162" s="24"/>
      <c r="BA2162" s="24"/>
      <c r="BB2162" s="24"/>
      <c r="BC2162" s="24"/>
      <c r="BD2162" s="24"/>
      <c r="BE2162" s="24"/>
      <c r="BF2162" s="24"/>
      <c r="BG2162" s="24"/>
      <c r="BH2162" s="24"/>
      <c r="BI2162" s="24"/>
      <c r="BJ2162" s="24"/>
      <c r="BK2162" s="24"/>
      <c r="BL2162" s="24"/>
      <c r="BM2162" s="24"/>
      <c r="BN2162" s="24"/>
      <c r="BO2162" s="24"/>
      <c r="BP2162" s="24"/>
      <c r="BQ2162" s="24"/>
      <c r="BR2162" s="24"/>
      <c r="BS2162" s="24"/>
      <c r="BT2162" s="24"/>
      <c r="BU2162" s="24"/>
      <c r="BV2162" s="24"/>
      <c r="BW2162" s="24"/>
      <c r="BX2162" s="24"/>
      <c r="BY2162" s="24"/>
      <c r="BZ2162" s="24"/>
      <c r="CA2162" s="24"/>
      <c r="CB2162" s="24"/>
      <c r="CC2162" s="24"/>
      <c r="CD2162" s="24"/>
      <c r="CE2162" s="24"/>
      <c r="CF2162" s="24"/>
    </row>
    <row r="2163" spans="47:84" x14ac:dyDescent="0.15">
      <c r="AU2163" s="24"/>
      <c r="AV2163" s="24"/>
      <c r="AW2163" s="24"/>
      <c r="AX2163" s="24"/>
      <c r="AY2163" s="24"/>
      <c r="AZ2163" s="24"/>
      <c r="BA2163" s="24"/>
      <c r="BB2163" s="24"/>
      <c r="BC2163" s="24"/>
      <c r="BD2163" s="24"/>
      <c r="BE2163" s="24"/>
      <c r="BF2163" s="24"/>
      <c r="BG2163" s="24"/>
      <c r="BH2163" s="24"/>
      <c r="BI2163" s="24"/>
      <c r="BJ2163" s="24"/>
      <c r="BK2163" s="24"/>
      <c r="BL2163" s="24"/>
      <c r="BM2163" s="24"/>
      <c r="BN2163" s="24"/>
      <c r="BO2163" s="24"/>
      <c r="BP2163" s="24"/>
      <c r="BQ2163" s="24"/>
      <c r="BR2163" s="24"/>
      <c r="BS2163" s="24"/>
      <c r="BT2163" s="24"/>
      <c r="BU2163" s="24"/>
      <c r="BV2163" s="24"/>
      <c r="BW2163" s="24"/>
      <c r="BX2163" s="24"/>
      <c r="BY2163" s="24"/>
      <c r="BZ2163" s="24"/>
      <c r="CA2163" s="24"/>
      <c r="CB2163" s="24"/>
      <c r="CC2163" s="24"/>
      <c r="CD2163" s="24"/>
      <c r="CE2163" s="24"/>
      <c r="CF2163" s="24"/>
    </row>
    <row r="2164" spans="47:84" x14ac:dyDescent="0.15">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c r="CF2164" s="24"/>
    </row>
    <row r="2165" spans="47:84" x14ac:dyDescent="0.15">
      <c r="AU2165" s="24"/>
      <c r="AV2165" s="24"/>
      <c r="AW2165" s="24"/>
      <c r="AX2165" s="24"/>
      <c r="AY2165" s="24"/>
      <c r="AZ2165" s="24"/>
      <c r="BA2165" s="24"/>
      <c r="BB2165" s="24"/>
      <c r="BC2165" s="24"/>
      <c r="BD2165" s="24"/>
      <c r="BE2165" s="24"/>
      <c r="BF2165" s="24"/>
      <c r="BG2165" s="24"/>
      <c r="BH2165" s="24"/>
      <c r="BI2165" s="24"/>
      <c r="BJ2165" s="24"/>
      <c r="BK2165" s="24"/>
      <c r="BL2165" s="24"/>
      <c r="BM2165" s="24"/>
      <c r="BN2165" s="24"/>
      <c r="BO2165" s="24"/>
      <c r="BP2165" s="24"/>
      <c r="BQ2165" s="24"/>
      <c r="BR2165" s="24"/>
      <c r="BS2165" s="24"/>
      <c r="BT2165" s="24"/>
      <c r="BU2165" s="24"/>
      <c r="BV2165" s="24"/>
      <c r="BW2165" s="24"/>
      <c r="BX2165" s="24"/>
      <c r="BY2165" s="24"/>
      <c r="BZ2165" s="24"/>
      <c r="CA2165" s="24"/>
      <c r="CB2165" s="24"/>
      <c r="CC2165" s="24"/>
      <c r="CD2165" s="24"/>
      <c r="CE2165" s="24"/>
      <c r="CF2165" s="24"/>
    </row>
    <row r="2166" spans="47:84" x14ac:dyDescent="0.15">
      <c r="AU2166" s="24"/>
      <c r="AV2166" s="24"/>
      <c r="AW2166" s="24"/>
      <c r="AX2166" s="24"/>
      <c r="AY2166" s="24"/>
      <c r="AZ2166" s="24"/>
      <c r="BA2166" s="24"/>
      <c r="BB2166" s="24"/>
      <c r="BC2166" s="24"/>
      <c r="BD2166" s="24"/>
      <c r="BE2166" s="24"/>
      <c r="BF2166" s="24"/>
      <c r="BG2166" s="24"/>
      <c r="BH2166" s="24"/>
      <c r="BI2166" s="24"/>
      <c r="BJ2166" s="24"/>
      <c r="BK2166" s="24"/>
      <c r="BL2166" s="24"/>
      <c r="BM2166" s="24"/>
      <c r="BN2166" s="24"/>
      <c r="BO2166" s="24"/>
      <c r="BP2166" s="24"/>
      <c r="BQ2166" s="24"/>
      <c r="BR2166" s="24"/>
      <c r="BS2166" s="24"/>
      <c r="BT2166" s="24"/>
      <c r="BU2166" s="24"/>
      <c r="BV2166" s="24"/>
      <c r="BW2166" s="24"/>
      <c r="BX2166" s="24"/>
      <c r="BY2166" s="24"/>
      <c r="BZ2166" s="24"/>
      <c r="CA2166" s="24"/>
      <c r="CB2166" s="24"/>
      <c r="CC2166" s="24"/>
      <c r="CD2166" s="24"/>
      <c r="CE2166" s="24"/>
      <c r="CF2166" s="24"/>
    </row>
    <row r="2167" spans="47:84" x14ac:dyDescent="0.15">
      <c r="AU2167" s="24"/>
      <c r="AV2167" s="24"/>
      <c r="AW2167" s="24"/>
      <c r="AX2167" s="24"/>
      <c r="AY2167" s="24"/>
      <c r="AZ2167" s="24"/>
      <c r="BA2167" s="24"/>
      <c r="BB2167" s="24"/>
      <c r="BC2167" s="24"/>
      <c r="BD2167" s="24"/>
      <c r="BE2167" s="24"/>
      <c r="BF2167" s="24"/>
      <c r="BG2167" s="24"/>
      <c r="BH2167" s="24"/>
      <c r="BI2167" s="24"/>
      <c r="BJ2167" s="24"/>
      <c r="BK2167" s="24"/>
      <c r="BL2167" s="24"/>
      <c r="BM2167" s="24"/>
      <c r="BN2167" s="24"/>
      <c r="BO2167" s="24"/>
      <c r="BP2167" s="24"/>
      <c r="BQ2167" s="24"/>
      <c r="BR2167" s="24"/>
      <c r="BS2167" s="24"/>
      <c r="BT2167" s="24"/>
      <c r="BU2167" s="24"/>
      <c r="BV2167" s="24"/>
      <c r="BW2167" s="24"/>
      <c r="BX2167" s="24"/>
      <c r="BY2167" s="24"/>
      <c r="BZ2167" s="24"/>
      <c r="CA2167" s="24"/>
      <c r="CB2167" s="24"/>
      <c r="CC2167" s="24"/>
      <c r="CD2167" s="24"/>
      <c r="CE2167" s="24"/>
      <c r="CF2167" s="24"/>
    </row>
    <row r="2168" spans="47:84" x14ac:dyDescent="0.15">
      <c r="AU2168" s="24"/>
      <c r="AV2168" s="24"/>
      <c r="AW2168" s="24"/>
      <c r="AX2168" s="24"/>
      <c r="AY2168" s="24"/>
      <c r="AZ2168" s="24"/>
      <c r="BA2168" s="24"/>
      <c r="BB2168" s="24"/>
      <c r="BC2168" s="24"/>
      <c r="BD2168" s="24"/>
      <c r="BE2168" s="24"/>
      <c r="BF2168" s="24"/>
      <c r="BG2168" s="24"/>
      <c r="BH2168" s="24"/>
      <c r="BI2168" s="24"/>
      <c r="BJ2168" s="24"/>
      <c r="BK2168" s="24"/>
      <c r="BL2168" s="24"/>
      <c r="BM2168" s="24"/>
      <c r="BN2168" s="24"/>
      <c r="BO2168" s="24"/>
      <c r="BP2168" s="24"/>
      <c r="BQ2168" s="24"/>
      <c r="BR2168" s="24"/>
      <c r="BS2168" s="24"/>
      <c r="BT2168" s="24"/>
      <c r="BU2168" s="24"/>
      <c r="BV2168" s="24"/>
      <c r="BW2168" s="24"/>
      <c r="BX2168" s="24"/>
      <c r="BY2168" s="24"/>
      <c r="BZ2168" s="24"/>
      <c r="CA2168" s="24"/>
      <c r="CB2168" s="24"/>
      <c r="CC2168" s="24"/>
      <c r="CD2168" s="24"/>
      <c r="CE2168" s="24"/>
      <c r="CF2168" s="24"/>
    </row>
    <row r="2169" spans="47:84" x14ac:dyDescent="0.15">
      <c r="AU2169" s="24"/>
      <c r="AV2169" s="24"/>
      <c r="AW2169" s="24"/>
      <c r="AX2169" s="24"/>
      <c r="AY2169" s="24"/>
      <c r="AZ2169" s="24"/>
      <c r="BA2169" s="24"/>
      <c r="BB2169" s="24"/>
      <c r="BC2169" s="24"/>
      <c r="BD2169" s="24"/>
      <c r="BE2169" s="24"/>
      <c r="BF2169" s="24"/>
      <c r="BG2169" s="24"/>
      <c r="BH2169" s="24"/>
      <c r="BI2169" s="24"/>
      <c r="BJ2169" s="24"/>
      <c r="BK2169" s="24"/>
      <c r="BL2169" s="24"/>
      <c r="BM2169" s="24"/>
      <c r="BN2169" s="24"/>
      <c r="BO2169" s="24"/>
      <c r="BP2169" s="24"/>
      <c r="BQ2169" s="24"/>
      <c r="BR2169" s="24"/>
      <c r="BS2169" s="24"/>
      <c r="BT2169" s="24"/>
      <c r="BU2169" s="24"/>
      <c r="BV2169" s="24"/>
      <c r="BW2169" s="24"/>
      <c r="BX2169" s="24"/>
      <c r="BY2169" s="24"/>
      <c r="BZ2169" s="24"/>
      <c r="CA2169" s="24"/>
      <c r="CB2169" s="24"/>
      <c r="CC2169" s="24"/>
      <c r="CD2169" s="24"/>
      <c r="CE2169" s="24"/>
      <c r="CF2169" s="24"/>
    </row>
    <row r="2170" spans="47:84" x14ac:dyDescent="0.15">
      <c r="AU2170" s="24"/>
      <c r="AV2170" s="24"/>
      <c r="AW2170" s="24"/>
      <c r="AX2170" s="24"/>
      <c r="AY2170" s="24"/>
      <c r="AZ2170" s="24"/>
      <c r="BA2170" s="24"/>
      <c r="BB2170" s="24"/>
      <c r="BC2170" s="24"/>
      <c r="BD2170" s="24"/>
      <c r="BE2170" s="24"/>
      <c r="BF2170" s="24"/>
      <c r="BG2170" s="24"/>
      <c r="BH2170" s="24"/>
      <c r="BI2170" s="24"/>
      <c r="BJ2170" s="24"/>
      <c r="BK2170" s="24"/>
      <c r="BL2170" s="24"/>
      <c r="BM2170" s="24"/>
      <c r="BN2170" s="24"/>
      <c r="BO2170" s="24"/>
      <c r="BP2170" s="24"/>
      <c r="BQ2170" s="24"/>
      <c r="BR2170" s="24"/>
      <c r="BS2170" s="24"/>
      <c r="BT2170" s="24"/>
      <c r="BU2170" s="24"/>
      <c r="BV2170" s="24"/>
      <c r="BW2170" s="24"/>
      <c r="BX2170" s="24"/>
      <c r="BY2170" s="24"/>
      <c r="BZ2170" s="24"/>
      <c r="CA2170" s="24"/>
      <c r="CB2170" s="24"/>
      <c r="CC2170" s="24"/>
      <c r="CD2170" s="24"/>
      <c r="CE2170" s="24"/>
      <c r="CF2170" s="24"/>
    </row>
    <row r="2171" spans="47:84" x14ac:dyDescent="0.15">
      <c r="AU2171" s="24"/>
      <c r="AV2171" s="24"/>
      <c r="AW2171" s="24"/>
      <c r="AX2171" s="24"/>
      <c r="AY2171" s="24"/>
      <c r="AZ2171" s="24"/>
      <c r="BA2171" s="24"/>
      <c r="BB2171" s="24"/>
      <c r="BC2171" s="24"/>
      <c r="BD2171" s="24"/>
      <c r="BE2171" s="24"/>
      <c r="BF2171" s="24"/>
      <c r="BG2171" s="24"/>
      <c r="BH2171" s="24"/>
      <c r="BI2171" s="24"/>
      <c r="BJ2171" s="24"/>
      <c r="BK2171" s="24"/>
      <c r="BL2171" s="24"/>
      <c r="BM2171" s="24"/>
      <c r="BN2171" s="24"/>
      <c r="BO2171" s="24"/>
      <c r="BP2171" s="24"/>
      <c r="BQ2171" s="24"/>
      <c r="BR2171" s="24"/>
      <c r="BS2171" s="24"/>
      <c r="BT2171" s="24"/>
      <c r="BU2171" s="24"/>
      <c r="BV2171" s="24"/>
      <c r="BW2171" s="24"/>
      <c r="BX2171" s="24"/>
      <c r="BY2171" s="24"/>
      <c r="BZ2171" s="24"/>
      <c r="CA2171" s="24"/>
      <c r="CB2171" s="24"/>
      <c r="CC2171" s="24"/>
      <c r="CD2171" s="24"/>
      <c r="CE2171" s="24"/>
      <c r="CF2171" s="24"/>
    </row>
    <row r="2172" spans="47:84" x14ac:dyDescent="0.15">
      <c r="AU2172" s="24"/>
      <c r="AV2172" s="24"/>
      <c r="AW2172" s="24"/>
      <c r="AX2172" s="24"/>
      <c r="AY2172" s="24"/>
      <c r="AZ2172" s="24"/>
      <c r="BA2172" s="24"/>
      <c r="BB2172" s="24"/>
      <c r="BC2172" s="24"/>
      <c r="BD2172" s="24"/>
      <c r="BE2172" s="24"/>
      <c r="BF2172" s="24"/>
      <c r="BG2172" s="24"/>
      <c r="BH2172" s="24"/>
      <c r="BI2172" s="24"/>
      <c r="BJ2172" s="24"/>
      <c r="BK2172" s="24"/>
      <c r="BL2172" s="24"/>
      <c r="BM2172" s="24"/>
      <c r="BN2172" s="24"/>
      <c r="BO2172" s="24"/>
      <c r="BP2172" s="24"/>
      <c r="BQ2172" s="24"/>
      <c r="BR2172" s="24"/>
      <c r="BS2172" s="24"/>
      <c r="BT2172" s="24"/>
      <c r="BU2172" s="24"/>
      <c r="BV2172" s="24"/>
      <c r="BW2172" s="24"/>
      <c r="BX2172" s="24"/>
      <c r="BY2172" s="24"/>
      <c r="BZ2172" s="24"/>
      <c r="CA2172" s="24"/>
      <c r="CB2172" s="24"/>
      <c r="CC2172" s="24"/>
      <c r="CD2172" s="24"/>
      <c r="CE2172" s="24"/>
      <c r="CF2172" s="24"/>
    </row>
    <row r="2173" spans="47:84" x14ac:dyDescent="0.15">
      <c r="AU2173" s="24"/>
      <c r="AV2173" s="24"/>
      <c r="AW2173" s="24"/>
      <c r="AX2173" s="24"/>
      <c r="AY2173" s="24"/>
      <c r="AZ2173" s="24"/>
      <c r="BA2173" s="24"/>
      <c r="BB2173" s="24"/>
      <c r="BC2173" s="24"/>
      <c r="BD2173" s="24"/>
      <c r="BE2173" s="24"/>
      <c r="BF2173" s="24"/>
      <c r="BG2173" s="24"/>
      <c r="BH2173" s="24"/>
      <c r="BI2173" s="24"/>
      <c r="BJ2173" s="24"/>
      <c r="BK2173" s="24"/>
      <c r="BL2173" s="24"/>
      <c r="BM2173" s="24"/>
      <c r="BN2173" s="24"/>
      <c r="BO2173" s="24"/>
      <c r="BP2173" s="24"/>
      <c r="BQ2173" s="24"/>
      <c r="BR2173" s="24"/>
      <c r="BS2173" s="24"/>
      <c r="BT2173" s="24"/>
      <c r="BU2173" s="24"/>
      <c r="BV2173" s="24"/>
      <c r="BW2173" s="24"/>
      <c r="BX2173" s="24"/>
      <c r="BY2173" s="24"/>
      <c r="BZ2173" s="24"/>
      <c r="CA2173" s="24"/>
      <c r="CB2173" s="24"/>
      <c r="CC2173" s="24"/>
      <c r="CD2173" s="24"/>
      <c r="CE2173" s="24"/>
      <c r="CF2173" s="24"/>
    </row>
    <row r="2174" spans="47:84" x14ac:dyDescent="0.15">
      <c r="AU2174" s="24"/>
      <c r="AV2174" s="24"/>
      <c r="AW2174" s="24"/>
      <c r="AX2174" s="24"/>
      <c r="AY2174" s="24"/>
      <c r="AZ2174" s="24"/>
      <c r="BA2174" s="24"/>
      <c r="BB2174" s="24"/>
      <c r="BC2174" s="24"/>
      <c r="BD2174" s="24"/>
      <c r="BE2174" s="24"/>
      <c r="BF2174" s="24"/>
      <c r="BG2174" s="24"/>
      <c r="BH2174" s="24"/>
      <c r="BI2174" s="24"/>
      <c r="BJ2174" s="24"/>
      <c r="BK2174" s="24"/>
      <c r="BL2174" s="24"/>
      <c r="BM2174" s="24"/>
      <c r="BN2174" s="24"/>
      <c r="BO2174" s="24"/>
      <c r="BP2174" s="24"/>
      <c r="BQ2174" s="24"/>
      <c r="BR2174" s="24"/>
      <c r="BS2174" s="24"/>
      <c r="BT2174" s="24"/>
      <c r="BU2174" s="24"/>
      <c r="BV2174" s="24"/>
      <c r="BW2174" s="24"/>
      <c r="BX2174" s="24"/>
      <c r="BY2174" s="24"/>
      <c r="BZ2174" s="24"/>
      <c r="CA2174" s="24"/>
      <c r="CB2174" s="24"/>
      <c r="CC2174" s="24"/>
      <c r="CD2174" s="24"/>
      <c r="CE2174" s="24"/>
      <c r="CF2174" s="24"/>
    </row>
    <row r="2175" spans="47:84" x14ac:dyDescent="0.15">
      <c r="AU2175" s="24"/>
      <c r="AV2175" s="24"/>
      <c r="AW2175" s="24"/>
      <c r="AX2175" s="24"/>
      <c r="AY2175" s="24"/>
      <c r="AZ2175" s="24"/>
      <c r="BA2175" s="24"/>
      <c r="BB2175" s="24"/>
      <c r="BC2175" s="24"/>
      <c r="BD2175" s="24"/>
      <c r="BE2175" s="24"/>
      <c r="BF2175" s="24"/>
      <c r="BG2175" s="24"/>
      <c r="BH2175" s="24"/>
      <c r="BI2175" s="24"/>
      <c r="BJ2175" s="24"/>
      <c r="BK2175" s="24"/>
      <c r="BL2175" s="24"/>
      <c r="BM2175" s="24"/>
      <c r="BN2175" s="24"/>
      <c r="BO2175" s="24"/>
      <c r="BP2175" s="24"/>
      <c r="BQ2175" s="24"/>
      <c r="BR2175" s="24"/>
      <c r="BS2175" s="24"/>
      <c r="BT2175" s="24"/>
      <c r="BU2175" s="24"/>
      <c r="BV2175" s="24"/>
      <c r="BW2175" s="24"/>
      <c r="BX2175" s="24"/>
      <c r="BY2175" s="24"/>
      <c r="BZ2175" s="24"/>
      <c r="CA2175" s="24"/>
      <c r="CB2175" s="24"/>
      <c r="CC2175" s="24"/>
      <c r="CD2175" s="24"/>
      <c r="CE2175" s="24"/>
      <c r="CF2175" s="24"/>
    </row>
    <row r="2176" spans="47:84" x14ac:dyDescent="0.15">
      <c r="AU2176" s="24"/>
      <c r="AV2176" s="24"/>
      <c r="AW2176" s="24"/>
      <c r="AX2176" s="24"/>
      <c r="AY2176" s="24"/>
      <c r="AZ2176" s="24"/>
      <c r="BA2176" s="24"/>
      <c r="BB2176" s="24"/>
      <c r="BC2176" s="24"/>
      <c r="BD2176" s="24"/>
      <c r="BE2176" s="24"/>
      <c r="BF2176" s="24"/>
      <c r="BG2176" s="24"/>
      <c r="BH2176" s="24"/>
      <c r="BI2176" s="24"/>
      <c r="BJ2176" s="24"/>
      <c r="BK2176" s="24"/>
      <c r="BL2176" s="24"/>
      <c r="BM2176" s="24"/>
      <c r="BN2176" s="24"/>
      <c r="BO2176" s="24"/>
      <c r="BP2176" s="24"/>
      <c r="BQ2176" s="24"/>
      <c r="BR2176" s="24"/>
      <c r="BS2176" s="24"/>
      <c r="BT2176" s="24"/>
      <c r="BU2176" s="24"/>
      <c r="BV2176" s="24"/>
      <c r="BW2176" s="24"/>
      <c r="BX2176" s="24"/>
      <c r="BY2176" s="24"/>
      <c r="BZ2176" s="24"/>
      <c r="CA2176" s="24"/>
      <c r="CB2176" s="24"/>
      <c r="CC2176" s="24"/>
      <c r="CD2176" s="24"/>
      <c r="CE2176" s="24"/>
      <c r="CF2176" s="24"/>
    </row>
    <row r="2177" spans="47:84" x14ac:dyDescent="0.15">
      <c r="AU2177" s="24"/>
      <c r="AV2177" s="24"/>
      <c r="AW2177" s="24"/>
      <c r="AX2177" s="24"/>
      <c r="AY2177" s="24"/>
      <c r="AZ2177" s="24"/>
      <c r="BA2177" s="24"/>
      <c r="BB2177" s="24"/>
      <c r="BC2177" s="24"/>
      <c r="BD2177" s="24"/>
      <c r="BE2177" s="24"/>
      <c r="BF2177" s="24"/>
      <c r="BG2177" s="24"/>
      <c r="BH2177" s="24"/>
      <c r="BI2177" s="24"/>
      <c r="BJ2177" s="24"/>
      <c r="BK2177" s="24"/>
      <c r="BL2177" s="24"/>
      <c r="BM2177" s="24"/>
      <c r="BN2177" s="24"/>
      <c r="BO2177" s="24"/>
      <c r="BP2177" s="24"/>
      <c r="BQ2177" s="24"/>
      <c r="BR2177" s="24"/>
      <c r="BS2177" s="24"/>
      <c r="BT2177" s="24"/>
      <c r="BU2177" s="24"/>
      <c r="BV2177" s="24"/>
      <c r="BW2177" s="24"/>
      <c r="BX2177" s="24"/>
      <c r="BY2177" s="24"/>
      <c r="BZ2177" s="24"/>
      <c r="CA2177" s="24"/>
      <c r="CB2177" s="24"/>
      <c r="CC2177" s="24"/>
      <c r="CD2177" s="24"/>
      <c r="CE2177" s="24"/>
      <c r="CF2177" s="24"/>
    </row>
    <row r="2178" spans="47:84" x14ac:dyDescent="0.15">
      <c r="AU2178" s="24"/>
      <c r="AV2178" s="24"/>
      <c r="AW2178" s="24"/>
      <c r="AX2178" s="24"/>
      <c r="AY2178" s="24"/>
      <c r="AZ2178" s="24"/>
      <c r="BA2178" s="24"/>
      <c r="BB2178" s="24"/>
      <c r="BC2178" s="24"/>
      <c r="BD2178" s="24"/>
      <c r="BE2178" s="24"/>
      <c r="BF2178" s="24"/>
      <c r="BG2178" s="24"/>
      <c r="BH2178" s="24"/>
      <c r="BI2178" s="24"/>
      <c r="BJ2178" s="24"/>
      <c r="BK2178" s="24"/>
      <c r="BL2178" s="24"/>
      <c r="BM2178" s="24"/>
      <c r="BN2178" s="24"/>
      <c r="BO2178" s="24"/>
      <c r="BP2178" s="24"/>
      <c r="BQ2178" s="24"/>
      <c r="BR2178" s="24"/>
      <c r="BS2178" s="24"/>
      <c r="BT2178" s="24"/>
      <c r="BU2178" s="24"/>
      <c r="BV2178" s="24"/>
      <c r="BW2178" s="24"/>
      <c r="BX2178" s="24"/>
      <c r="BY2178" s="24"/>
      <c r="BZ2178" s="24"/>
      <c r="CA2178" s="24"/>
      <c r="CB2178" s="24"/>
      <c r="CC2178" s="24"/>
      <c r="CD2178" s="24"/>
      <c r="CE2178" s="24"/>
      <c r="CF2178" s="24"/>
    </row>
    <row r="2179" spans="47:84" x14ac:dyDescent="0.15">
      <c r="AU2179" s="24"/>
      <c r="AV2179" s="24"/>
      <c r="AW2179" s="24"/>
      <c r="AX2179" s="24"/>
      <c r="AY2179" s="24"/>
      <c r="AZ2179" s="24"/>
      <c r="BA2179" s="24"/>
      <c r="BB2179" s="24"/>
      <c r="BC2179" s="24"/>
      <c r="BD2179" s="24"/>
      <c r="BE2179" s="24"/>
      <c r="BF2179" s="24"/>
      <c r="BG2179" s="24"/>
      <c r="BH2179" s="24"/>
      <c r="BI2179" s="24"/>
      <c r="BJ2179" s="24"/>
      <c r="BK2179" s="24"/>
      <c r="BL2179" s="24"/>
      <c r="BM2179" s="24"/>
      <c r="BN2179" s="24"/>
      <c r="BO2179" s="24"/>
      <c r="BP2179" s="24"/>
      <c r="BQ2179" s="24"/>
      <c r="BR2179" s="24"/>
      <c r="BS2179" s="24"/>
      <c r="BT2179" s="24"/>
      <c r="BU2179" s="24"/>
      <c r="BV2179" s="24"/>
      <c r="BW2179" s="24"/>
      <c r="BX2179" s="24"/>
      <c r="BY2179" s="24"/>
      <c r="BZ2179" s="24"/>
      <c r="CA2179" s="24"/>
      <c r="CB2179" s="24"/>
      <c r="CC2179" s="24"/>
      <c r="CD2179" s="24"/>
      <c r="CE2179" s="24"/>
      <c r="CF2179" s="24"/>
    </row>
    <row r="2180" spans="47:84" x14ac:dyDescent="0.15">
      <c r="AU2180" s="24"/>
      <c r="AV2180" s="24"/>
      <c r="AW2180" s="24"/>
      <c r="AX2180" s="24"/>
      <c r="AY2180" s="24"/>
      <c r="AZ2180" s="24"/>
      <c r="BA2180" s="24"/>
      <c r="BB2180" s="24"/>
      <c r="BC2180" s="24"/>
      <c r="BD2180" s="24"/>
      <c r="BE2180" s="24"/>
      <c r="BF2180" s="24"/>
      <c r="BG2180" s="24"/>
      <c r="BH2180" s="24"/>
      <c r="BI2180" s="24"/>
      <c r="BJ2180" s="24"/>
      <c r="BK2180" s="24"/>
      <c r="BL2180" s="24"/>
      <c r="BM2180" s="24"/>
      <c r="BN2180" s="24"/>
      <c r="BO2180" s="24"/>
      <c r="BP2180" s="24"/>
      <c r="BQ2180" s="24"/>
      <c r="BR2180" s="24"/>
      <c r="BS2180" s="24"/>
      <c r="BT2180" s="24"/>
      <c r="BU2180" s="24"/>
      <c r="BV2180" s="24"/>
      <c r="BW2180" s="24"/>
      <c r="BX2180" s="24"/>
      <c r="BY2180" s="24"/>
      <c r="BZ2180" s="24"/>
      <c r="CA2180" s="24"/>
      <c r="CB2180" s="24"/>
      <c r="CC2180" s="24"/>
      <c r="CD2180" s="24"/>
      <c r="CE2180" s="24"/>
      <c r="CF2180" s="24"/>
    </row>
    <row r="2181" spans="47:84" x14ac:dyDescent="0.15">
      <c r="AU2181" s="24"/>
      <c r="AV2181" s="24"/>
      <c r="AW2181" s="24"/>
      <c r="AX2181" s="24"/>
      <c r="AY2181" s="24"/>
      <c r="AZ2181" s="24"/>
      <c r="BA2181" s="24"/>
      <c r="BB2181" s="24"/>
      <c r="BC2181" s="24"/>
      <c r="BD2181" s="24"/>
      <c r="BE2181" s="24"/>
      <c r="BF2181" s="24"/>
      <c r="BG2181" s="24"/>
      <c r="BH2181" s="24"/>
      <c r="BI2181" s="24"/>
      <c r="BJ2181" s="24"/>
      <c r="BK2181" s="24"/>
      <c r="BL2181" s="24"/>
      <c r="BM2181" s="24"/>
      <c r="BN2181" s="24"/>
      <c r="BO2181" s="24"/>
      <c r="BP2181" s="24"/>
      <c r="BQ2181" s="24"/>
      <c r="BR2181" s="24"/>
      <c r="BS2181" s="24"/>
      <c r="BT2181" s="24"/>
      <c r="BU2181" s="24"/>
      <c r="BV2181" s="24"/>
      <c r="BW2181" s="24"/>
      <c r="BX2181" s="24"/>
      <c r="BY2181" s="24"/>
      <c r="BZ2181" s="24"/>
      <c r="CA2181" s="24"/>
      <c r="CB2181" s="24"/>
      <c r="CC2181" s="24"/>
      <c r="CD2181" s="24"/>
      <c r="CE2181" s="24"/>
      <c r="CF2181" s="24"/>
    </row>
    <row r="2182" spans="47:84" x14ac:dyDescent="0.15">
      <c r="AU2182" s="24"/>
      <c r="AV2182" s="24"/>
      <c r="AW2182" s="24"/>
      <c r="AX2182" s="24"/>
      <c r="AY2182" s="24"/>
      <c r="AZ2182" s="24"/>
      <c r="BA2182" s="24"/>
      <c r="BB2182" s="24"/>
      <c r="BC2182" s="24"/>
      <c r="BD2182" s="24"/>
      <c r="BE2182" s="24"/>
      <c r="BF2182" s="24"/>
      <c r="BG2182" s="24"/>
      <c r="BH2182" s="24"/>
      <c r="BI2182" s="24"/>
      <c r="BJ2182" s="24"/>
      <c r="BK2182" s="24"/>
      <c r="BL2182" s="24"/>
      <c r="BM2182" s="24"/>
      <c r="BN2182" s="24"/>
      <c r="BO2182" s="24"/>
      <c r="BP2182" s="24"/>
      <c r="BQ2182" s="24"/>
      <c r="BR2182" s="24"/>
      <c r="BS2182" s="24"/>
      <c r="BT2182" s="24"/>
      <c r="BU2182" s="24"/>
      <c r="BV2182" s="24"/>
      <c r="BW2182" s="24"/>
      <c r="BX2182" s="24"/>
      <c r="BY2182" s="24"/>
      <c r="BZ2182" s="24"/>
      <c r="CA2182" s="24"/>
      <c r="CB2182" s="24"/>
      <c r="CC2182" s="24"/>
      <c r="CD2182" s="24"/>
      <c r="CE2182" s="24"/>
      <c r="CF2182" s="24"/>
    </row>
    <row r="2183" spans="47:84" x14ac:dyDescent="0.15">
      <c r="AU2183" s="24"/>
      <c r="AV2183" s="24"/>
      <c r="AW2183" s="24"/>
      <c r="AX2183" s="24"/>
      <c r="AY2183" s="24"/>
      <c r="AZ2183" s="24"/>
      <c r="BA2183" s="24"/>
      <c r="BB2183" s="24"/>
      <c r="BC2183" s="24"/>
      <c r="BD2183" s="24"/>
      <c r="BE2183" s="24"/>
      <c r="BF2183" s="24"/>
      <c r="BG2183" s="24"/>
      <c r="BH2183" s="24"/>
      <c r="BI2183" s="24"/>
      <c r="BJ2183" s="24"/>
      <c r="BK2183" s="24"/>
      <c r="BL2183" s="24"/>
      <c r="BM2183" s="24"/>
      <c r="BN2183" s="24"/>
      <c r="BO2183" s="24"/>
      <c r="BP2183" s="24"/>
      <c r="BQ2183" s="24"/>
      <c r="BR2183" s="24"/>
      <c r="BS2183" s="24"/>
      <c r="BT2183" s="24"/>
      <c r="BU2183" s="24"/>
      <c r="BV2183" s="24"/>
      <c r="BW2183" s="24"/>
      <c r="BX2183" s="24"/>
      <c r="BY2183" s="24"/>
      <c r="BZ2183" s="24"/>
      <c r="CA2183" s="24"/>
      <c r="CB2183" s="24"/>
      <c r="CC2183" s="24"/>
      <c r="CD2183" s="24"/>
      <c r="CE2183" s="24"/>
      <c r="CF2183" s="24"/>
    </row>
    <row r="2184" spans="47:84" x14ac:dyDescent="0.15">
      <c r="AU2184" s="24"/>
      <c r="AV2184" s="24"/>
      <c r="AW2184" s="24"/>
      <c r="AX2184" s="24"/>
      <c r="AY2184" s="24"/>
      <c r="AZ2184" s="24"/>
      <c r="BA2184" s="24"/>
      <c r="BB2184" s="24"/>
      <c r="BC2184" s="24"/>
      <c r="BD2184" s="24"/>
      <c r="BE2184" s="24"/>
      <c r="BF2184" s="24"/>
      <c r="BG2184" s="24"/>
      <c r="BH2184" s="24"/>
      <c r="BI2184" s="24"/>
      <c r="BJ2184" s="24"/>
      <c r="BK2184" s="24"/>
      <c r="BL2184" s="24"/>
      <c r="BM2184" s="24"/>
      <c r="BN2184" s="24"/>
      <c r="BO2184" s="24"/>
      <c r="BP2184" s="24"/>
      <c r="BQ2184" s="24"/>
      <c r="BR2184" s="24"/>
      <c r="BS2184" s="24"/>
      <c r="BT2184" s="24"/>
      <c r="BU2184" s="24"/>
      <c r="BV2184" s="24"/>
      <c r="BW2184" s="24"/>
      <c r="BX2184" s="24"/>
      <c r="BY2184" s="24"/>
      <c r="BZ2184" s="24"/>
      <c r="CA2184" s="24"/>
      <c r="CB2184" s="24"/>
      <c r="CC2184" s="24"/>
      <c r="CD2184" s="24"/>
      <c r="CE2184" s="24"/>
      <c r="CF2184" s="24"/>
    </row>
    <row r="2185" spans="47:84" x14ac:dyDescent="0.15">
      <c r="AU2185" s="24"/>
      <c r="AV2185" s="24"/>
      <c r="AW2185" s="24"/>
      <c r="AX2185" s="24"/>
      <c r="AY2185" s="24"/>
      <c r="AZ2185" s="24"/>
      <c r="BA2185" s="24"/>
      <c r="BB2185" s="24"/>
      <c r="BC2185" s="24"/>
      <c r="BD2185" s="24"/>
      <c r="BE2185" s="24"/>
      <c r="BF2185" s="24"/>
      <c r="BG2185" s="24"/>
      <c r="BH2185" s="24"/>
      <c r="BI2185" s="24"/>
      <c r="BJ2185" s="24"/>
      <c r="BK2185" s="24"/>
      <c r="BL2185" s="24"/>
      <c r="BM2185" s="24"/>
      <c r="BN2185" s="24"/>
      <c r="BO2185" s="24"/>
      <c r="BP2185" s="24"/>
      <c r="BQ2185" s="24"/>
      <c r="BR2185" s="24"/>
      <c r="BS2185" s="24"/>
      <c r="BT2185" s="24"/>
      <c r="BU2185" s="24"/>
      <c r="BV2185" s="24"/>
      <c r="BW2185" s="24"/>
      <c r="BX2185" s="24"/>
      <c r="BY2185" s="24"/>
      <c r="BZ2185" s="24"/>
      <c r="CA2185" s="24"/>
      <c r="CB2185" s="24"/>
      <c r="CC2185" s="24"/>
      <c r="CD2185" s="24"/>
      <c r="CE2185" s="24"/>
      <c r="CF2185" s="24"/>
    </row>
    <row r="2186" spans="47:84" x14ac:dyDescent="0.15">
      <c r="AU2186" s="24"/>
      <c r="AV2186" s="24"/>
      <c r="AW2186" s="24"/>
      <c r="AX2186" s="24"/>
      <c r="AY2186" s="24"/>
      <c r="AZ2186" s="24"/>
      <c r="BA2186" s="24"/>
      <c r="BB2186" s="24"/>
      <c r="BC2186" s="24"/>
      <c r="BD2186" s="24"/>
      <c r="BE2186" s="24"/>
      <c r="BF2186" s="24"/>
      <c r="BG2186" s="24"/>
      <c r="BH2186" s="24"/>
      <c r="BI2186" s="24"/>
      <c r="BJ2186" s="24"/>
      <c r="BK2186" s="24"/>
      <c r="BL2186" s="24"/>
      <c r="BM2186" s="24"/>
      <c r="BN2186" s="24"/>
      <c r="BO2186" s="24"/>
      <c r="BP2186" s="24"/>
      <c r="BQ2186" s="24"/>
      <c r="BR2186" s="24"/>
      <c r="BS2186" s="24"/>
      <c r="BT2186" s="24"/>
      <c r="BU2186" s="24"/>
      <c r="BV2186" s="24"/>
      <c r="BW2186" s="24"/>
      <c r="BX2186" s="24"/>
      <c r="BY2186" s="24"/>
      <c r="BZ2186" s="24"/>
      <c r="CA2186" s="24"/>
      <c r="CB2186" s="24"/>
      <c r="CC2186" s="24"/>
      <c r="CD2186" s="24"/>
      <c r="CE2186" s="24"/>
      <c r="CF2186" s="24"/>
    </row>
    <row r="2187" spans="47:84" x14ac:dyDescent="0.15">
      <c r="AU2187" s="24"/>
      <c r="AV2187" s="24"/>
      <c r="AW2187" s="24"/>
      <c r="AX2187" s="24"/>
      <c r="AY2187" s="24"/>
      <c r="AZ2187" s="24"/>
      <c r="BA2187" s="24"/>
      <c r="BB2187" s="24"/>
      <c r="BC2187" s="24"/>
      <c r="BD2187" s="24"/>
      <c r="BE2187" s="24"/>
      <c r="BF2187" s="24"/>
      <c r="BG2187" s="24"/>
      <c r="BH2187" s="24"/>
      <c r="BI2187" s="24"/>
      <c r="BJ2187" s="24"/>
      <c r="BK2187" s="24"/>
      <c r="BL2187" s="24"/>
      <c r="BM2187" s="24"/>
      <c r="BN2187" s="24"/>
      <c r="BO2187" s="24"/>
      <c r="BP2187" s="24"/>
      <c r="BQ2187" s="24"/>
      <c r="BR2187" s="24"/>
      <c r="BS2187" s="24"/>
      <c r="BT2187" s="24"/>
      <c r="BU2187" s="24"/>
      <c r="BV2187" s="24"/>
      <c r="BW2187" s="24"/>
      <c r="BX2187" s="24"/>
      <c r="BY2187" s="24"/>
      <c r="BZ2187" s="24"/>
      <c r="CA2187" s="24"/>
      <c r="CB2187" s="24"/>
      <c r="CC2187" s="24"/>
      <c r="CD2187" s="24"/>
      <c r="CE2187" s="24"/>
      <c r="CF2187" s="24"/>
    </row>
    <row r="2188" spans="47:84" x14ac:dyDescent="0.15">
      <c r="AU2188" s="24"/>
      <c r="AV2188" s="24"/>
      <c r="AW2188" s="24"/>
      <c r="AX2188" s="24"/>
      <c r="AY2188" s="24"/>
      <c r="AZ2188" s="24"/>
      <c r="BA2188" s="24"/>
      <c r="BB2188" s="24"/>
      <c r="BC2188" s="24"/>
      <c r="BD2188" s="24"/>
      <c r="BE2188" s="24"/>
      <c r="BF2188" s="24"/>
      <c r="BG2188" s="24"/>
      <c r="BH2188" s="24"/>
      <c r="BI2188" s="24"/>
      <c r="BJ2188" s="24"/>
      <c r="BK2188" s="24"/>
      <c r="BL2188" s="24"/>
      <c r="BM2188" s="24"/>
      <c r="BN2188" s="24"/>
      <c r="BO2188" s="24"/>
      <c r="BP2188" s="24"/>
      <c r="BQ2188" s="24"/>
      <c r="BR2188" s="24"/>
      <c r="BS2188" s="24"/>
      <c r="BT2188" s="24"/>
      <c r="BU2188" s="24"/>
      <c r="BV2188" s="24"/>
      <c r="BW2188" s="24"/>
      <c r="BX2188" s="24"/>
      <c r="BY2188" s="24"/>
      <c r="BZ2188" s="24"/>
      <c r="CA2188" s="24"/>
      <c r="CB2188" s="24"/>
      <c r="CC2188" s="24"/>
      <c r="CD2188" s="24"/>
      <c r="CE2188" s="24"/>
      <c r="CF2188" s="24"/>
    </row>
    <row r="2189" spans="47:84" x14ac:dyDescent="0.15">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c r="CF2189" s="24"/>
    </row>
    <row r="2190" spans="47:84" x14ac:dyDescent="0.15">
      <c r="AU2190" s="24"/>
      <c r="AV2190" s="24"/>
      <c r="AW2190" s="24"/>
      <c r="AX2190" s="24"/>
      <c r="AY2190" s="24"/>
      <c r="AZ2190" s="24"/>
      <c r="BA2190" s="24"/>
      <c r="BB2190" s="24"/>
      <c r="BC2190" s="24"/>
      <c r="BD2190" s="24"/>
      <c r="BE2190" s="24"/>
      <c r="BF2190" s="24"/>
      <c r="BG2190" s="24"/>
      <c r="BH2190" s="24"/>
      <c r="BI2190" s="24"/>
      <c r="BJ2190" s="24"/>
      <c r="BK2190" s="24"/>
      <c r="BL2190" s="24"/>
      <c r="BM2190" s="24"/>
      <c r="BN2190" s="24"/>
      <c r="BO2190" s="24"/>
      <c r="BP2190" s="24"/>
      <c r="BQ2190" s="24"/>
      <c r="BR2190" s="24"/>
      <c r="BS2190" s="24"/>
      <c r="BT2190" s="24"/>
      <c r="BU2190" s="24"/>
      <c r="BV2190" s="24"/>
      <c r="BW2190" s="24"/>
      <c r="BX2190" s="24"/>
      <c r="BY2190" s="24"/>
      <c r="BZ2190" s="24"/>
      <c r="CA2190" s="24"/>
      <c r="CB2190" s="24"/>
      <c r="CC2190" s="24"/>
      <c r="CD2190" s="24"/>
      <c r="CE2190" s="24"/>
      <c r="CF2190" s="24"/>
    </row>
    <row r="2191" spans="47:84" x14ac:dyDescent="0.15">
      <c r="AU2191" s="24"/>
      <c r="AV2191" s="24"/>
      <c r="AW2191" s="24"/>
      <c r="AX2191" s="24"/>
      <c r="AY2191" s="24"/>
      <c r="AZ2191" s="24"/>
      <c r="BA2191" s="24"/>
      <c r="BB2191" s="24"/>
      <c r="BC2191" s="24"/>
      <c r="BD2191" s="24"/>
      <c r="BE2191" s="24"/>
      <c r="BF2191" s="24"/>
      <c r="BG2191" s="24"/>
      <c r="BH2191" s="24"/>
      <c r="BI2191" s="24"/>
      <c r="BJ2191" s="24"/>
      <c r="BK2191" s="24"/>
      <c r="BL2191" s="24"/>
      <c r="BM2191" s="24"/>
      <c r="BN2191" s="24"/>
      <c r="BO2191" s="24"/>
      <c r="BP2191" s="24"/>
      <c r="BQ2191" s="24"/>
      <c r="BR2191" s="24"/>
      <c r="BS2191" s="24"/>
      <c r="BT2191" s="24"/>
      <c r="BU2191" s="24"/>
      <c r="BV2191" s="24"/>
      <c r="BW2191" s="24"/>
      <c r="BX2191" s="24"/>
      <c r="BY2191" s="24"/>
      <c r="BZ2191" s="24"/>
      <c r="CA2191" s="24"/>
      <c r="CB2191" s="24"/>
      <c r="CC2191" s="24"/>
      <c r="CD2191" s="24"/>
      <c r="CE2191" s="24"/>
      <c r="CF2191" s="24"/>
    </row>
    <row r="2192" spans="47:84" x14ac:dyDescent="0.15">
      <c r="AU2192" s="24"/>
      <c r="AV2192" s="24"/>
      <c r="AW2192" s="24"/>
      <c r="AX2192" s="24"/>
      <c r="AY2192" s="24"/>
      <c r="AZ2192" s="24"/>
      <c r="BA2192" s="24"/>
      <c r="BB2192" s="24"/>
      <c r="BC2192" s="24"/>
      <c r="BD2192" s="24"/>
      <c r="BE2192" s="24"/>
      <c r="BF2192" s="24"/>
      <c r="BG2192" s="24"/>
      <c r="BH2192" s="24"/>
      <c r="BI2192" s="24"/>
      <c r="BJ2192" s="24"/>
      <c r="BK2192" s="24"/>
      <c r="BL2192" s="24"/>
      <c r="BM2192" s="24"/>
      <c r="BN2192" s="24"/>
      <c r="BO2192" s="24"/>
      <c r="BP2192" s="24"/>
      <c r="BQ2192" s="24"/>
      <c r="BR2192" s="24"/>
      <c r="BS2192" s="24"/>
      <c r="BT2192" s="24"/>
      <c r="BU2192" s="24"/>
      <c r="BV2192" s="24"/>
      <c r="BW2192" s="24"/>
      <c r="BX2192" s="24"/>
      <c r="BY2192" s="24"/>
      <c r="BZ2192" s="24"/>
      <c r="CA2192" s="24"/>
      <c r="CB2192" s="24"/>
      <c r="CC2192" s="24"/>
      <c r="CD2192" s="24"/>
      <c r="CE2192" s="24"/>
      <c r="CF2192" s="24"/>
    </row>
    <row r="2193" spans="47:84" x14ac:dyDescent="0.15">
      <c r="AU2193" s="24"/>
      <c r="AV2193" s="24"/>
      <c r="AW2193" s="24"/>
      <c r="AX2193" s="24"/>
      <c r="AY2193" s="24"/>
      <c r="AZ2193" s="24"/>
      <c r="BA2193" s="24"/>
      <c r="BB2193" s="24"/>
      <c r="BC2193" s="24"/>
      <c r="BD2193" s="24"/>
      <c r="BE2193" s="24"/>
      <c r="BF2193" s="24"/>
      <c r="BG2193" s="24"/>
      <c r="BH2193" s="24"/>
      <c r="BI2193" s="24"/>
      <c r="BJ2193" s="24"/>
      <c r="BK2193" s="24"/>
      <c r="BL2193" s="24"/>
      <c r="BM2193" s="24"/>
      <c r="BN2193" s="24"/>
      <c r="BO2193" s="24"/>
      <c r="BP2193" s="24"/>
      <c r="BQ2193" s="24"/>
      <c r="BR2193" s="24"/>
      <c r="BS2193" s="24"/>
      <c r="BT2193" s="24"/>
      <c r="BU2193" s="24"/>
      <c r="BV2193" s="24"/>
      <c r="BW2193" s="24"/>
      <c r="BX2193" s="24"/>
      <c r="BY2193" s="24"/>
      <c r="BZ2193" s="24"/>
      <c r="CA2193" s="24"/>
      <c r="CB2193" s="24"/>
      <c r="CC2193" s="24"/>
      <c r="CD2193" s="24"/>
      <c r="CE2193" s="24"/>
      <c r="CF2193" s="24"/>
    </row>
    <row r="2194" spans="47:84" x14ac:dyDescent="0.15">
      <c r="AU2194" s="24"/>
      <c r="AV2194" s="24"/>
      <c r="AW2194" s="24"/>
      <c r="AX2194" s="24"/>
      <c r="AY2194" s="24"/>
      <c r="AZ2194" s="24"/>
      <c r="BA2194" s="24"/>
      <c r="BB2194" s="24"/>
      <c r="BC2194" s="24"/>
      <c r="BD2194" s="24"/>
      <c r="BE2194" s="24"/>
      <c r="BF2194" s="24"/>
      <c r="BG2194" s="24"/>
      <c r="BH2194" s="24"/>
      <c r="BI2194" s="24"/>
      <c r="BJ2194" s="24"/>
      <c r="BK2194" s="24"/>
      <c r="BL2194" s="24"/>
      <c r="BM2194" s="24"/>
      <c r="BN2194" s="24"/>
      <c r="BO2194" s="24"/>
      <c r="BP2194" s="24"/>
      <c r="BQ2194" s="24"/>
      <c r="BR2194" s="24"/>
      <c r="BS2194" s="24"/>
      <c r="BT2194" s="24"/>
      <c r="BU2194" s="24"/>
      <c r="BV2194" s="24"/>
      <c r="BW2194" s="24"/>
      <c r="BX2194" s="24"/>
      <c r="BY2194" s="24"/>
      <c r="BZ2194" s="24"/>
      <c r="CA2194" s="24"/>
      <c r="CB2194" s="24"/>
      <c r="CC2194" s="24"/>
      <c r="CD2194" s="24"/>
      <c r="CE2194" s="24"/>
      <c r="CF2194" s="24"/>
    </row>
    <row r="2195" spans="47:84" x14ac:dyDescent="0.15">
      <c r="AU2195" s="24"/>
      <c r="AV2195" s="24"/>
      <c r="AW2195" s="24"/>
      <c r="AX2195" s="24"/>
      <c r="AY2195" s="24"/>
      <c r="AZ2195" s="24"/>
      <c r="BA2195" s="24"/>
      <c r="BB2195" s="24"/>
      <c r="BC2195" s="24"/>
      <c r="BD2195" s="24"/>
      <c r="BE2195" s="24"/>
      <c r="BF2195" s="24"/>
      <c r="BG2195" s="24"/>
      <c r="BH2195" s="24"/>
      <c r="BI2195" s="24"/>
      <c r="BJ2195" s="24"/>
      <c r="BK2195" s="24"/>
      <c r="BL2195" s="24"/>
      <c r="BM2195" s="24"/>
      <c r="BN2195" s="24"/>
      <c r="BO2195" s="24"/>
      <c r="BP2195" s="24"/>
      <c r="BQ2195" s="24"/>
      <c r="BR2195" s="24"/>
      <c r="BS2195" s="24"/>
      <c r="BT2195" s="24"/>
      <c r="BU2195" s="24"/>
      <c r="BV2195" s="24"/>
      <c r="BW2195" s="24"/>
      <c r="BX2195" s="24"/>
      <c r="BY2195" s="24"/>
      <c r="BZ2195" s="24"/>
      <c r="CA2195" s="24"/>
      <c r="CB2195" s="24"/>
      <c r="CC2195" s="24"/>
      <c r="CD2195" s="24"/>
      <c r="CE2195" s="24"/>
      <c r="CF2195" s="24"/>
    </row>
    <row r="2196" spans="47:84" x14ac:dyDescent="0.15">
      <c r="AU2196" s="24"/>
      <c r="AV2196" s="24"/>
      <c r="AW2196" s="24"/>
      <c r="AX2196" s="24"/>
      <c r="AY2196" s="24"/>
      <c r="AZ2196" s="24"/>
      <c r="BA2196" s="24"/>
      <c r="BB2196" s="24"/>
      <c r="BC2196" s="24"/>
      <c r="BD2196" s="24"/>
      <c r="BE2196" s="24"/>
      <c r="BF2196" s="24"/>
      <c r="BG2196" s="24"/>
      <c r="BH2196" s="24"/>
      <c r="BI2196" s="24"/>
      <c r="BJ2196" s="24"/>
      <c r="BK2196" s="24"/>
      <c r="BL2196" s="24"/>
      <c r="BM2196" s="24"/>
      <c r="BN2196" s="24"/>
      <c r="BO2196" s="24"/>
      <c r="BP2196" s="24"/>
      <c r="BQ2196" s="24"/>
      <c r="BR2196" s="24"/>
      <c r="BS2196" s="24"/>
      <c r="BT2196" s="24"/>
      <c r="BU2196" s="24"/>
      <c r="BV2196" s="24"/>
      <c r="BW2196" s="24"/>
      <c r="BX2196" s="24"/>
      <c r="BY2196" s="24"/>
      <c r="BZ2196" s="24"/>
      <c r="CA2196" s="24"/>
      <c r="CB2196" s="24"/>
      <c r="CC2196" s="24"/>
      <c r="CD2196" s="24"/>
      <c r="CE2196" s="24"/>
      <c r="CF2196" s="24"/>
    </row>
    <row r="2197" spans="47:84" x14ac:dyDescent="0.15">
      <c r="AU2197" s="24"/>
      <c r="AV2197" s="24"/>
      <c r="AW2197" s="24"/>
      <c r="AX2197" s="24"/>
      <c r="AY2197" s="24"/>
      <c r="AZ2197" s="24"/>
      <c r="BA2197" s="24"/>
      <c r="BB2197" s="24"/>
      <c r="BC2197" s="24"/>
      <c r="BD2197" s="24"/>
      <c r="BE2197" s="24"/>
      <c r="BF2197" s="24"/>
      <c r="BG2197" s="24"/>
      <c r="BH2197" s="24"/>
      <c r="BI2197" s="24"/>
      <c r="BJ2197" s="24"/>
      <c r="BK2197" s="24"/>
      <c r="BL2197" s="24"/>
      <c r="BM2197" s="24"/>
      <c r="BN2197" s="24"/>
      <c r="BO2197" s="24"/>
      <c r="BP2197" s="24"/>
      <c r="BQ2197" s="24"/>
      <c r="BR2197" s="24"/>
      <c r="BS2197" s="24"/>
      <c r="BT2197" s="24"/>
      <c r="BU2197" s="24"/>
      <c r="BV2197" s="24"/>
      <c r="BW2197" s="24"/>
      <c r="BX2197" s="24"/>
      <c r="BY2197" s="24"/>
      <c r="BZ2197" s="24"/>
      <c r="CA2197" s="24"/>
      <c r="CB2197" s="24"/>
      <c r="CC2197" s="24"/>
      <c r="CD2197" s="24"/>
      <c r="CE2197" s="24"/>
      <c r="CF2197" s="24"/>
    </row>
    <row r="2198" spans="47:84" x14ac:dyDescent="0.15">
      <c r="AU2198" s="24"/>
      <c r="AV2198" s="24"/>
      <c r="AW2198" s="24"/>
      <c r="AX2198" s="24"/>
      <c r="AY2198" s="24"/>
      <c r="AZ2198" s="24"/>
      <c r="BA2198" s="24"/>
      <c r="BB2198" s="24"/>
      <c r="BC2198" s="24"/>
      <c r="BD2198" s="24"/>
      <c r="BE2198" s="24"/>
      <c r="BF2198" s="24"/>
      <c r="BG2198" s="24"/>
      <c r="BH2198" s="24"/>
      <c r="BI2198" s="24"/>
      <c r="BJ2198" s="24"/>
      <c r="BK2198" s="24"/>
      <c r="BL2198" s="24"/>
      <c r="BM2198" s="24"/>
      <c r="BN2198" s="24"/>
      <c r="BO2198" s="24"/>
      <c r="BP2198" s="24"/>
      <c r="BQ2198" s="24"/>
      <c r="BR2198" s="24"/>
      <c r="BS2198" s="24"/>
      <c r="BT2198" s="24"/>
      <c r="BU2198" s="24"/>
      <c r="BV2198" s="24"/>
      <c r="BW2198" s="24"/>
      <c r="BX2198" s="24"/>
      <c r="BY2198" s="24"/>
      <c r="BZ2198" s="24"/>
      <c r="CA2198" s="24"/>
      <c r="CB2198" s="24"/>
      <c r="CC2198" s="24"/>
      <c r="CD2198" s="24"/>
      <c r="CE2198" s="24"/>
      <c r="CF2198" s="24"/>
    </row>
    <row r="2199" spans="47:84" x14ac:dyDescent="0.15">
      <c r="AU2199" s="24"/>
      <c r="AV2199" s="24"/>
      <c r="AW2199" s="24"/>
      <c r="AX2199" s="24"/>
      <c r="AY2199" s="24"/>
      <c r="AZ2199" s="24"/>
      <c r="BA2199" s="24"/>
      <c r="BB2199" s="24"/>
      <c r="BC2199" s="24"/>
      <c r="BD2199" s="24"/>
      <c r="BE2199" s="24"/>
      <c r="BF2199" s="24"/>
      <c r="BG2199" s="24"/>
      <c r="BH2199" s="24"/>
      <c r="BI2199" s="24"/>
      <c r="BJ2199" s="24"/>
      <c r="BK2199" s="24"/>
      <c r="BL2199" s="24"/>
      <c r="BM2199" s="24"/>
      <c r="BN2199" s="24"/>
      <c r="BO2199" s="24"/>
      <c r="BP2199" s="24"/>
      <c r="BQ2199" s="24"/>
      <c r="BR2199" s="24"/>
      <c r="BS2199" s="24"/>
      <c r="BT2199" s="24"/>
      <c r="BU2199" s="24"/>
      <c r="BV2199" s="24"/>
      <c r="BW2199" s="24"/>
      <c r="BX2199" s="24"/>
      <c r="BY2199" s="24"/>
      <c r="BZ2199" s="24"/>
      <c r="CA2199" s="24"/>
      <c r="CB2199" s="24"/>
      <c r="CC2199" s="24"/>
      <c r="CD2199" s="24"/>
      <c r="CE2199" s="24"/>
      <c r="CF2199" s="24"/>
    </row>
    <row r="2200" spans="47:84" x14ac:dyDescent="0.15">
      <c r="AU2200" s="24"/>
      <c r="AV2200" s="24"/>
      <c r="AW2200" s="24"/>
      <c r="AX2200" s="24"/>
      <c r="AY2200" s="24"/>
      <c r="AZ2200" s="24"/>
      <c r="BA2200" s="24"/>
      <c r="BB2200" s="24"/>
      <c r="BC2200" s="24"/>
      <c r="BD2200" s="24"/>
      <c r="BE2200" s="24"/>
      <c r="BF2200" s="24"/>
      <c r="BG2200" s="24"/>
      <c r="BH2200" s="24"/>
      <c r="BI2200" s="24"/>
      <c r="BJ2200" s="24"/>
      <c r="BK2200" s="24"/>
      <c r="BL2200" s="24"/>
      <c r="BM2200" s="24"/>
      <c r="BN2200" s="24"/>
      <c r="BO2200" s="24"/>
      <c r="BP2200" s="24"/>
      <c r="BQ2200" s="24"/>
      <c r="BR2200" s="24"/>
      <c r="BS2200" s="24"/>
      <c r="BT2200" s="24"/>
      <c r="BU2200" s="24"/>
      <c r="BV2200" s="24"/>
      <c r="BW2200" s="24"/>
      <c r="BX2200" s="24"/>
      <c r="BY2200" s="24"/>
      <c r="BZ2200" s="24"/>
      <c r="CA2200" s="24"/>
      <c r="CB2200" s="24"/>
      <c r="CC2200" s="24"/>
      <c r="CD2200" s="24"/>
      <c r="CE2200" s="24"/>
      <c r="CF2200" s="24"/>
    </row>
    <row r="2201" spans="47:84" x14ac:dyDescent="0.15">
      <c r="AU2201" s="24"/>
      <c r="AV2201" s="24"/>
      <c r="AW2201" s="24"/>
      <c r="AX2201" s="24"/>
      <c r="AY2201" s="24"/>
      <c r="AZ2201" s="24"/>
      <c r="BA2201" s="24"/>
      <c r="BB2201" s="24"/>
      <c r="BC2201" s="24"/>
      <c r="BD2201" s="24"/>
      <c r="BE2201" s="24"/>
      <c r="BF2201" s="24"/>
      <c r="BG2201" s="24"/>
      <c r="BH2201" s="24"/>
      <c r="BI2201" s="24"/>
      <c r="BJ2201" s="24"/>
      <c r="BK2201" s="24"/>
      <c r="BL2201" s="24"/>
      <c r="BM2201" s="24"/>
      <c r="BN2201" s="24"/>
      <c r="BO2201" s="24"/>
      <c r="BP2201" s="24"/>
      <c r="BQ2201" s="24"/>
      <c r="BR2201" s="24"/>
      <c r="BS2201" s="24"/>
      <c r="BT2201" s="24"/>
      <c r="BU2201" s="24"/>
      <c r="BV2201" s="24"/>
      <c r="BW2201" s="24"/>
      <c r="BX2201" s="24"/>
      <c r="BY2201" s="24"/>
      <c r="BZ2201" s="24"/>
      <c r="CA2201" s="24"/>
      <c r="CB2201" s="24"/>
      <c r="CC2201" s="24"/>
      <c r="CD2201" s="24"/>
      <c r="CE2201" s="24"/>
      <c r="CF2201" s="24"/>
    </row>
    <row r="2202" spans="47:84" x14ac:dyDescent="0.15">
      <c r="AU2202" s="24"/>
      <c r="AV2202" s="24"/>
      <c r="AW2202" s="24"/>
      <c r="AX2202" s="24"/>
      <c r="AY2202" s="24"/>
      <c r="AZ2202" s="24"/>
      <c r="BA2202" s="24"/>
      <c r="BB2202" s="24"/>
      <c r="BC2202" s="24"/>
      <c r="BD2202" s="24"/>
      <c r="BE2202" s="24"/>
      <c r="BF2202" s="24"/>
      <c r="BG2202" s="24"/>
      <c r="BH2202" s="24"/>
      <c r="BI2202" s="24"/>
      <c r="BJ2202" s="24"/>
      <c r="BK2202" s="24"/>
      <c r="BL2202" s="24"/>
      <c r="BM2202" s="24"/>
      <c r="BN2202" s="24"/>
      <c r="BO2202" s="24"/>
      <c r="BP2202" s="24"/>
      <c r="BQ2202" s="24"/>
      <c r="BR2202" s="24"/>
      <c r="BS2202" s="24"/>
      <c r="BT2202" s="24"/>
      <c r="BU2202" s="24"/>
      <c r="BV2202" s="24"/>
      <c r="BW2202" s="24"/>
      <c r="BX2202" s="24"/>
      <c r="BY2202" s="24"/>
      <c r="BZ2202" s="24"/>
      <c r="CA2202" s="24"/>
      <c r="CB2202" s="24"/>
      <c r="CC2202" s="24"/>
      <c r="CD2202" s="24"/>
      <c r="CE2202" s="24"/>
      <c r="CF2202" s="24"/>
    </row>
    <row r="2203" spans="47:84" x14ac:dyDescent="0.15">
      <c r="AU2203" s="24"/>
      <c r="AV2203" s="24"/>
      <c r="AW2203" s="24"/>
      <c r="AX2203" s="24"/>
      <c r="AY2203" s="24"/>
      <c r="AZ2203" s="24"/>
      <c r="BA2203" s="24"/>
      <c r="BB2203" s="24"/>
      <c r="BC2203" s="24"/>
      <c r="BD2203" s="24"/>
      <c r="BE2203" s="24"/>
      <c r="BF2203" s="24"/>
      <c r="BG2203" s="24"/>
      <c r="BH2203" s="24"/>
      <c r="BI2203" s="24"/>
      <c r="BJ2203" s="24"/>
      <c r="BK2203" s="24"/>
      <c r="BL2203" s="24"/>
      <c r="BM2203" s="24"/>
      <c r="BN2203" s="24"/>
      <c r="BO2203" s="24"/>
      <c r="BP2203" s="24"/>
      <c r="BQ2203" s="24"/>
      <c r="BR2203" s="24"/>
      <c r="BS2203" s="24"/>
      <c r="BT2203" s="24"/>
      <c r="BU2203" s="24"/>
      <c r="BV2203" s="24"/>
      <c r="BW2203" s="24"/>
      <c r="BX2203" s="24"/>
      <c r="BY2203" s="24"/>
      <c r="BZ2203" s="24"/>
      <c r="CA2203" s="24"/>
      <c r="CB2203" s="24"/>
      <c r="CC2203" s="24"/>
      <c r="CD2203" s="24"/>
      <c r="CE2203" s="24"/>
      <c r="CF2203" s="24"/>
    </row>
    <row r="2204" spans="47:84" x14ac:dyDescent="0.15">
      <c r="AU2204" s="24"/>
      <c r="AV2204" s="24"/>
      <c r="AW2204" s="24"/>
      <c r="AX2204" s="24"/>
      <c r="AY2204" s="24"/>
      <c r="AZ2204" s="24"/>
      <c r="BA2204" s="24"/>
      <c r="BB2204" s="24"/>
      <c r="BC2204" s="24"/>
      <c r="BD2204" s="24"/>
      <c r="BE2204" s="24"/>
      <c r="BF2204" s="24"/>
      <c r="BG2204" s="24"/>
      <c r="BH2204" s="24"/>
      <c r="BI2204" s="24"/>
      <c r="BJ2204" s="24"/>
      <c r="BK2204" s="24"/>
      <c r="BL2204" s="24"/>
      <c r="BM2204" s="24"/>
      <c r="BN2204" s="24"/>
      <c r="BO2204" s="24"/>
      <c r="BP2204" s="24"/>
      <c r="BQ2204" s="24"/>
      <c r="BR2204" s="24"/>
      <c r="BS2204" s="24"/>
      <c r="BT2204" s="24"/>
      <c r="BU2204" s="24"/>
      <c r="BV2204" s="24"/>
      <c r="BW2204" s="24"/>
      <c r="BX2204" s="24"/>
      <c r="BY2204" s="24"/>
      <c r="BZ2204" s="24"/>
      <c r="CA2204" s="24"/>
      <c r="CB2204" s="24"/>
      <c r="CC2204" s="24"/>
      <c r="CD2204" s="24"/>
      <c r="CE2204" s="24"/>
      <c r="CF2204" s="24"/>
    </row>
    <row r="2205" spans="47:84" x14ac:dyDescent="0.15">
      <c r="AU2205" s="24"/>
      <c r="AV2205" s="24"/>
      <c r="AW2205" s="24"/>
      <c r="AX2205" s="24"/>
      <c r="AY2205" s="24"/>
      <c r="AZ2205" s="24"/>
      <c r="BA2205" s="220" t="s">
        <v>156</v>
      </c>
      <c r="BB2205" s="24"/>
      <c r="BC2205" s="24"/>
      <c r="BD2205" s="24"/>
      <c r="BE2205" s="24"/>
      <c r="BF2205" s="24"/>
      <c r="BG2205" s="24"/>
      <c r="BH2205" s="24"/>
      <c r="BI2205" s="24"/>
      <c r="BJ2205" s="24"/>
      <c r="BK2205" s="24"/>
      <c r="BL2205" s="24"/>
      <c r="BM2205" s="24"/>
      <c r="BN2205" s="24"/>
      <c r="BO2205" s="24"/>
      <c r="BP2205" s="24"/>
      <c r="BQ2205" s="24"/>
      <c r="BR2205" s="24"/>
      <c r="BS2205" s="24"/>
      <c r="BT2205" s="24"/>
      <c r="BU2205" s="24"/>
      <c r="BV2205" s="24"/>
      <c r="BW2205" s="24"/>
      <c r="BX2205" s="24"/>
      <c r="BY2205" s="24"/>
      <c r="BZ2205" s="24"/>
      <c r="CA2205" s="24"/>
      <c r="CB2205" s="24"/>
      <c r="CC2205" s="24"/>
      <c r="CD2205" s="24"/>
      <c r="CE2205" s="24"/>
      <c r="CF2205" s="24"/>
    </row>
    <row r="2206" spans="47:84" x14ac:dyDescent="0.15">
      <c r="AU2206" s="24"/>
      <c r="AV2206" s="24"/>
      <c r="AW2206" s="24"/>
      <c r="AX2206" s="24"/>
      <c r="AY2206" s="24"/>
      <c r="AZ2206" s="24"/>
      <c r="BA2206" s="24"/>
      <c r="BB2206" s="24"/>
      <c r="BC2206" s="24"/>
      <c r="BD2206" s="24"/>
      <c r="BE2206" s="24"/>
      <c r="BF2206" s="24"/>
      <c r="BG2206" s="24"/>
      <c r="BH2206" s="24"/>
      <c r="BI2206" s="24"/>
      <c r="BJ2206" s="24"/>
      <c r="BK2206" s="24"/>
      <c r="BL2206" s="24"/>
      <c r="BM2206" s="24"/>
      <c r="BN2206" s="24"/>
      <c r="BO2206" s="24"/>
      <c r="BP2206" s="24"/>
      <c r="BQ2206" s="24"/>
      <c r="BR2206" s="24"/>
      <c r="BS2206" s="24"/>
      <c r="BT2206" s="24"/>
      <c r="BU2206" s="24"/>
      <c r="BV2206" s="24"/>
      <c r="BW2206" s="24"/>
      <c r="BX2206" s="24"/>
      <c r="BY2206" s="24"/>
      <c r="BZ2206" s="24"/>
      <c r="CA2206" s="24"/>
      <c r="CB2206" s="24"/>
      <c r="CC2206" s="24"/>
      <c r="CD2206" s="24"/>
      <c r="CE2206" s="24"/>
      <c r="CF2206" s="24"/>
    </row>
    <row r="2207" spans="47:84" x14ac:dyDescent="0.15">
      <c r="AU2207" s="24"/>
      <c r="AV2207" s="24"/>
      <c r="AW2207" s="24"/>
      <c r="AX2207" s="24"/>
      <c r="AY2207" s="24"/>
      <c r="AZ2207" s="24"/>
      <c r="BA2207" s="24"/>
      <c r="BB2207" s="24"/>
      <c r="BC2207" s="24"/>
      <c r="BD2207" s="24"/>
      <c r="BE2207" s="24"/>
      <c r="BF2207" s="24"/>
      <c r="BG2207" s="24"/>
      <c r="BH2207" s="24"/>
      <c r="BI2207" s="24"/>
      <c r="BJ2207" s="24"/>
      <c r="BK2207" s="24"/>
      <c r="BL2207" s="24"/>
      <c r="BM2207" s="24"/>
      <c r="BN2207" s="24"/>
      <c r="BO2207" s="24"/>
      <c r="BP2207" s="24"/>
      <c r="BQ2207" s="24"/>
      <c r="BR2207" s="24"/>
      <c r="BS2207" s="24"/>
      <c r="BT2207" s="24"/>
      <c r="BU2207" s="24"/>
      <c r="BV2207" s="24"/>
      <c r="BW2207" s="24"/>
      <c r="BX2207" s="24"/>
      <c r="BY2207" s="24"/>
      <c r="BZ2207" s="24"/>
      <c r="CA2207" s="24"/>
      <c r="CB2207" s="24"/>
      <c r="CC2207" s="24"/>
      <c r="CD2207" s="24"/>
      <c r="CE2207" s="24"/>
      <c r="CF2207" s="24"/>
    </row>
    <row r="2208" spans="47:84" x14ac:dyDescent="0.15">
      <c r="AU2208" s="24"/>
      <c r="AV2208" s="24"/>
      <c r="AW2208" s="24"/>
      <c r="AX2208" s="24"/>
      <c r="AY2208" s="24"/>
      <c r="AZ2208" s="24"/>
      <c r="BA2208" s="24"/>
      <c r="BB2208" s="24"/>
      <c r="BC2208" s="24"/>
      <c r="BD2208" s="24"/>
      <c r="BE2208" s="24"/>
      <c r="BF2208" s="24"/>
      <c r="BG2208" s="24"/>
      <c r="BH2208" s="24"/>
      <c r="BI2208" s="24"/>
      <c r="BJ2208" s="24"/>
      <c r="BK2208" s="24"/>
      <c r="BL2208" s="24"/>
      <c r="BM2208" s="24"/>
      <c r="BN2208" s="24"/>
      <c r="BO2208" s="24"/>
      <c r="BP2208" s="24"/>
      <c r="BQ2208" s="24"/>
      <c r="BR2208" s="24"/>
      <c r="BS2208" s="24"/>
      <c r="BT2208" s="24"/>
      <c r="BU2208" s="24"/>
      <c r="BV2208" s="24"/>
      <c r="BW2208" s="24"/>
      <c r="BX2208" s="24"/>
      <c r="BY2208" s="24"/>
      <c r="BZ2208" s="24"/>
      <c r="CA2208" s="24"/>
      <c r="CB2208" s="24"/>
      <c r="CC2208" s="24"/>
      <c r="CD2208" s="24"/>
      <c r="CE2208" s="24"/>
      <c r="CF2208" s="24"/>
    </row>
    <row r="2209" spans="47:84" x14ac:dyDescent="0.15">
      <c r="AU2209" s="24"/>
      <c r="AV2209" s="24"/>
      <c r="AW2209" s="24"/>
      <c r="AX2209" s="24"/>
      <c r="AY2209" s="24"/>
      <c r="AZ2209" s="24"/>
      <c r="BA2209" s="24"/>
      <c r="BB2209" s="24"/>
      <c r="BC2209" s="24"/>
      <c r="BD2209" s="24"/>
      <c r="BE2209" s="24"/>
      <c r="BF2209" s="24"/>
      <c r="BG2209" s="24"/>
      <c r="BH2209" s="24"/>
      <c r="BI2209" s="24"/>
      <c r="BJ2209" s="24"/>
      <c r="BK2209" s="24"/>
      <c r="BL2209" s="24"/>
      <c r="BM2209" s="24"/>
      <c r="BN2209" s="24"/>
      <c r="BO2209" s="24"/>
      <c r="BP2209" s="24"/>
      <c r="BQ2209" s="24"/>
      <c r="BR2209" s="24"/>
      <c r="BS2209" s="24"/>
      <c r="BT2209" s="24"/>
      <c r="BU2209" s="24"/>
      <c r="BV2209" s="24"/>
      <c r="BW2209" s="24"/>
      <c r="BX2209" s="24"/>
      <c r="BY2209" s="24"/>
      <c r="BZ2209" s="24"/>
      <c r="CA2209" s="24"/>
      <c r="CB2209" s="24"/>
      <c r="CC2209" s="24"/>
      <c r="CD2209" s="24"/>
      <c r="CE2209" s="24"/>
      <c r="CF2209" s="24"/>
    </row>
    <row r="2210" spans="47:84" x14ac:dyDescent="0.15">
      <c r="AU2210" s="24"/>
      <c r="AV2210" s="24"/>
      <c r="AW2210" s="24"/>
      <c r="AX2210" s="24"/>
      <c r="AY2210" s="24"/>
      <c r="AZ2210" s="24"/>
      <c r="BA2210" s="24"/>
      <c r="BB2210" s="24"/>
      <c r="BC2210" s="24"/>
      <c r="BD2210" s="24"/>
      <c r="BE2210" s="24"/>
      <c r="BF2210" s="24"/>
      <c r="BG2210" s="24"/>
      <c r="BH2210" s="24"/>
      <c r="BI2210" s="24"/>
      <c r="BJ2210" s="24"/>
      <c r="BK2210" s="24"/>
      <c r="BL2210" s="24"/>
      <c r="BM2210" s="24"/>
      <c r="BN2210" s="24"/>
      <c r="BO2210" s="24"/>
      <c r="BP2210" s="24"/>
      <c r="BQ2210" s="24"/>
      <c r="BR2210" s="24"/>
      <c r="BS2210" s="24"/>
      <c r="BT2210" s="24"/>
      <c r="BU2210" s="24"/>
      <c r="BV2210" s="24"/>
      <c r="BW2210" s="24"/>
      <c r="BX2210" s="24"/>
      <c r="BY2210" s="24"/>
      <c r="BZ2210" s="24"/>
      <c r="CA2210" s="24"/>
      <c r="CB2210" s="24"/>
      <c r="CC2210" s="24"/>
      <c r="CD2210" s="24"/>
      <c r="CE2210" s="24"/>
      <c r="CF2210" s="24"/>
    </row>
    <row r="2211" spans="47:84" x14ac:dyDescent="0.15">
      <c r="AU2211" s="24"/>
      <c r="AV2211" s="24"/>
      <c r="AW2211" s="24"/>
      <c r="AX2211" s="24"/>
      <c r="AY2211" s="24"/>
      <c r="AZ2211" s="24"/>
      <c r="BA2211" s="24"/>
      <c r="BB2211" s="24"/>
      <c r="BC2211" s="24"/>
      <c r="BD2211" s="24"/>
      <c r="BE2211" s="24"/>
      <c r="BF2211" s="24"/>
      <c r="BG2211" s="24"/>
      <c r="BH2211" s="24"/>
      <c r="BI2211" s="24"/>
      <c r="BJ2211" s="24"/>
      <c r="BK2211" s="24"/>
      <c r="BL2211" s="24"/>
      <c r="BM2211" s="24"/>
      <c r="BN2211" s="24"/>
      <c r="BO2211" s="24"/>
      <c r="BP2211" s="24"/>
      <c r="BQ2211" s="24"/>
      <c r="BR2211" s="24"/>
      <c r="BS2211" s="24"/>
      <c r="BT2211" s="24"/>
      <c r="BU2211" s="24"/>
      <c r="BV2211" s="24"/>
      <c r="BW2211" s="24"/>
      <c r="BX2211" s="24"/>
      <c r="BY2211" s="24"/>
      <c r="BZ2211" s="24"/>
      <c r="CA2211" s="24"/>
      <c r="CB2211" s="24"/>
      <c r="CC2211" s="24"/>
      <c r="CD2211" s="24"/>
      <c r="CE2211" s="24"/>
      <c r="CF2211" s="24"/>
    </row>
    <row r="2212" spans="47:84" x14ac:dyDescent="0.15">
      <c r="AU2212" s="24"/>
      <c r="AV2212" s="24"/>
      <c r="AW2212" s="24"/>
      <c r="AX2212" s="24"/>
      <c r="AY2212" s="24"/>
      <c r="AZ2212" s="24"/>
      <c r="BA2212" s="24"/>
      <c r="BB2212" s="24"/>
      <c r="BC2212" s="24"/>
      <c r="BD2212" s="24"/>
      <c r="BE2212" s="24"/>
      <c r="BF2212" s="24"/>
      <c r="BG2212" s="24"/>
      <c r="BH2212" s="24"/>
      <c r="BI2212" s="24"/>
      <c r="BJ2212" s="24"/>
      <c r="BK2212" s="24"/>
      <c r="BL2212" s="24"/>
      <c r="BM2212" s="24"/>
      <c r="BN2212" s="24"/>
      <c r="BO2212" s="24"/>
      <c r="BP2212" s="24"/>
      <c r="BQ2212" s="24"/>
      <c r="BR2212" s="24"/>
      <c r="BS2212" s="24"/>
      <c r="BT2212" s="24"/>
      <c r="BU2212" s="24"/>
      <c r="BV2212" s="24"/>
      <c r="BW2212" s="24"/>
      <c r="BX2212" s="24"/>
      <c r="BY2212" s="24"/>
      <c r="BZ2212" s="24"/>
      <c r="CA2212" s="24"/>
      <c r="CB2212" s="24"/>
      <c r="CC2212" s="24"/>
      <c r="CD2212" s="24"/>
      <c r="CE2212" s="24"/>
      <c r="CF2212" s="24"/>
    </row>
    <row r="2213" spans="47:84" x14ac:dyDescent="0.15">
      <c r="AU2213" s="24"/>
      <c r="AV2213" s="24"/>
      <c r="AW2213" s="24"/>
      <c r="AX2213" s="24"/>
      <c r="AY2213" s="24"/>
      <c r="AZ2213" s="24"/>
      <c r="BA2213" s="24"/>
      <c r="BB2213" s="24"/>
      <c r="BC2213" s="24"/>
      <c r="BD2213" s="24"/>
      <c r="BE2213" s="24"/>
      <c r="BF2213" s="24"/>
      <c r="BG2213" s="24"/>
      <c r="BH2213" s="24"/>
      <c r="BI2213" s="24"/>
      <c r="BJ2213" s="24"/>
      <c r="BK2213" s="24"/>
      <c r="BL2213" s="24"/>
      <c r="BM2213" s="24"/>
      <c r="BN2213" s="24"/>
      <c r="BO2213" s="24"/>
      <c r="BP2213" s="24"/>
      <c r="BQ2213" s="24"/>
      <c r="BR2213" s="24"/>
      <c r="BS2213" s="24"/>
      <c r="BT2213" s="24"/>
      <c r="BU2213" s="24"/>
      <c r="BV2213" s="24"/>
      <c r="BW2213" s="24"/>
      <c r="BX2213" s="24"/>
      <c r="BY2213" s="24"/>
      <c r="BZ2213" s="24"/>
      <c r="CA2213" s="24"/>
      <c r="CB2213" s="24"/>
      <c r="CC2213" s="24"/>
      <c r="CD2213" s="24"/>
      <c r="CE2213" s="24"/>
      <c r="CF2213" s="24"/>
    </row>
    <row r="2214" spans="47:84" x14ac:dyDescent="0.15">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c r="CF2214" s="24"/>
    </row>
    <row r="2215" spans="47:84" x14ac:dyDescent="0.15">
      <c r="AU2215" s="24"/>
      <c r="AV2215" s="24"/>
      <c r="AW2215" s="24"/>
      <c r="AX2215" s="24"/>
      <c r="AY2215" s="24"/>
      <c r="AZ2215" s="24"/>
      <c r="BA2215" s="24"/>
      <c r="BB2215" s="24"/>
      <c r="BC2215" s="24"/>
      <c r="BD2215" s="24"/>
      <c r="BE2215" s="24"/>
      <c r="BF2215" s="24"/>
      <c r="BG2215" s="24"/>
      <c r="BH2215" s="24"/>
      <c r="BI2215" s="24"/>
      <c r="BJ2215" s="24"/>
      <c r="BK2215" s="24"/>
      <c r="BL2215" s="24"/>
      <c r="BM2215" s="24"/>
      <c r="BN2215" s="24"/>
      <c r="BO2215" s="24"/>
      <c r="BP2215" s="24"/>
      <c r="BQ2215" s="24"/>
      <c r="BR2215" s="24"/>
      <c r="BS2215" s="24"/>
      <c r="BT2215" s="24"/>
      <c r="BU2215" s="24"/>
      <c r="BV2215" s="24"/>
      <c r="BW2215" s="24"/>
      <c r="BX2215" s="24"/>
      <c r="BY2215" s="24"/>
      <c r="BZ2215" s="24"/>
      <c r="CA2215" s="24"/>
      <c r="CB2215" s="24"/>
      <c r="CC2215" s="24"/>
      <c r="CD2215" s="24"/>
      <c r="CE2215" s="24"/>
      <c r="CF2215" s="24"/>
    </row>
    <row r="2216" spans="47:84" x14ac:dyDescent="0.15">
      <c r="AU2216" s="24"/>
      <c r="AV2216" s="24"/>
      <c r="AW2216" s="24"/>
      <c r="AX2216" s="24"/>
      <c r="AY2216" s="24"/>
      <c r="AZ2216" s="24"/>
      <c r="BA2216" s="24"/>
      <c r="BB2216" s="24"/>
      <c r="BC2216" s="24"/>
      <c r="BD2216" s="24"/>
      <c r="BE2216" s="24"/>
      <c r="BF2216" s="24"/>
      <c r="BG2216" s="24"/>
      <c r="BH2216" s="24"/>
      <c r="BI2216" s="24"/>
      <c r="BJ2216" s="24"/>
      <c r="BK2216" s="24"/>
      <c r="BL2216" s="24"/>
      <c r="BM2216" s="24"/>
      <c r="BN2216" s="24"/>
      <c r="BO2216" s="24"/>
      <c r="BP2216" s="24"/>
      <c r="BQ2216" s="24"/>
      <c r="BR2216" s="24"/>
      <c r="BS2216" s="24"/>
      <c r="BT2216" s="24"/>
      <c r="BU2216" s="24"/>
      <c r="BV2216" s="24"/>
      <c r="BW2216" s="24"/>
      <c r="BX2216" s="24"/>
      <c r="BY2216" s="24"/>
      <c r="BZ2216" s="24"/>
      <c r="CA2216" s="24"/>
      <c r="CB2216" s="24"/>
      <c r="CC2216" s="24"/>
      <c r="CD2216" s="24"/>
      <c r="CE2216" s="24"/>
      <c r="CF2216" s="24"/>
    </row>
    <row r="2217" spans="47:84" x14ac:dyDescent="0.15">
      <c r="AU2217" s="24"/>
      <c r="AV2217" s="24"/>
      <c r="AW2217" s="24"/>
      <c r="AX2217" s="24"/>
      <c r="AY2217" s="24"/>
      <c r="AZ2217" s="24"/>
      <c r="BA2217" s="24"/>
      <c r="BB2217" s="24"/>
      <c r="BC2217" s="24"/>
      <c r="BD2217" s="24"/>
      <c r="BE2217" s="24"/>
      <c r="BF2217" s="24"/>
      <c r="BG2217" s="24"/>
      <c r="BH2217" s="24"/>
      <c r="BI2217" s="24"/>
      <c r="BJ2217" s="24"/>
      <c r="BK2217" s="24"/>
      <c r="BL2217" s="24"/>
      <c r="BM2217" s="24"/>
      <c r="BN2217" s="24"/>
      <c r="BO2217" s="24"/>
      <c r="BP2217" s="24"/>
      <c r="BQ2217" s="24"/>
      <c r="BR2217" s="24"/>
      <c r="BS2217" s="24"/>
      <c r="BT2217" s="24"/>
      <c r="BU2217" s="24"/>
      <c r="BV2217" s="24"/>
      <c r="BW2217" s="24"/>
      <c r="BX2217" s="24"/>
      <c r="BY2217" s="24"/>
      <c r="BZ2217" s="24"/>
      <c r="CA2217" s="24"/>
      <c r="CB2217" s="24"/>
      <c r="CC2217" s="24"/>
      <c r="CD2217" s="24"/>
      <c r="CE2217" s="24"/>
      <c r="CF2217" s="24"/>
    </row>
    <row r="2218" spans="47:84" x14ac:dyDescent="0.15">
      <c r="AU2218" s="24"/>
      <c r="AV2218" s="24"/>
      <c r="AW2218" s="24"/>
      <c r="AX2218" s="24"/>
      <c r="AY2218" s="24"/>
      <c r="AZ2218" s="24"/>
      <c r="BA2218" s="24"/>
      <c r="BB2218" s="24"/>
      <c r="BC2218" s="24"/>
      <c r="BD2218" s="24"/>
      <c r="BE2218" s="24"/>
      <c r="BF2218" s="24"/>
      <c r="BG2218" s="24"/>
      <c r="BH2218" s="24"/>
      <c r="BI2218" s="24"/>
      <c r="BJ2218" s="24"/>
      <c r="BK2218" s="24"/>
      <c r="BL2218" s="24"/>
      <c r="BM2218" s="24"/>
      <c r="BN2218" s="24"/>
      <c r="BO2218" s="24"/>
      <c r="BP2218" s="24"/>
      <c r="BQ2218" s="24"/>
      <c r="BR2218" s="24"/>
      <c r="BS2218" s="24"/>
      <c r="BT2218" s="24"/>
      <c r="BU2218" s="24"/>
      <c r="BV2218" s="24"/>
      <c r="BW2218" s="24"/>
      <c r="BX2218" s="24"/>
      <c r="BY2218" s="24"/>
      <c r="BZ2218" s="24"/>
      <c r="CA2218" s="24"/>
      <c r="CB2218" s="24"/>
      <c r="CC2218" s="24"/>
      <c r="CD2218" s="24"/>
      <c r="CE2218" s="24"/>
      <c r="CF2218" s="24"/>
    </row>
    <row r="2219" spans="47:84" x14ac:dyDescent="0.15">
      <c r="AU2219" s="24"/>
      <c r="AV2219" s="24"/>
      <c r="AW2219" s="24"/>
      <c r="AX2219" s="24"/>
      <c r="AY2219" s="24"/>
      <c r="AZ2219" s="24"/>
      <c r="BA2219" s="24"/>
      <c r="BB2219" s="24"/>
      <c r="BC2219" s="24"/>
      <c r="BD2219" s="24"/>
      <c r="BE2219" s="24"/>
      <c r="BF2219" s="24"/>
      <c r="BG2219" s="24"/>
      <c r="BH2219" s="24"/>
      <c r="BI2219" s="24"/>
      <c r="BJ2219" s="24"/>
      <c r="BK2219" s="24"/>
      <c r="BL2219" s="24"/>
      <c r="BM2219" s="24"/>
      <c r="BN2219" s="24"/>
      <c r="BO2219" s="24"/>
      <c r="BP2219" s="24"/>
      <c r="BQ2219" s="24"/>
      <c r="BR2219" s="24"/>
      <c r="BS2219" s="24"/>
      <c r="BT2219" s="24"/>
      <c r="BU2219" s="24"/>
      <c r="BV2219" s="24"/>
      <c r="BW2219" s="24"/>
      <c r="BX2219" s="24"/>
      <c r="BY2219" s="24"/>
      <c r="BZ2219" s="24"/>
      <c r="CA2219" s="24"/>
      <c r="CB2219" s="24"/>
      <c r="CC2219" s="24"/>
      <c r="CD2219" s="24"/>
      <c r="CE2219" s="24"/>
      <c r="CF2219" s="24"/>
    </row>
    <row r="2220" spans="47:84" x14ac:dyDescent="0.15">
      <c r="AU2220" s="24"/>
      <c r="AV2220" s="24"/>
      <c r="AW2220" s="24"/>
      <c r="AX2220" s="24"/>
      <c r="AY2220" s="24"/>
      <c r="AZ2220" s="24"/>
      <c r="BA2220" s="24"/>
      <c r="BB2220" s="24"/>
      <c r="BC2220" s="24"/>
      <c r="BD2220" s="24"/>
      <c r="BE2220" s="24"/>
      <c r="BF2220" s="24"/>
      <c r="BG2220" s="24"/>
      <c r="BH2220" s="24"/>
      <c r="BI2220" s="24"/>
      <c r="BJ2220" s="24"/>
      <c r="BK2220" s="24"/>
      <c r="BL2220" s="24"/>
      <c r="BM2220" s="24"/>
      <c r="BN2220" s="24"/>
      <c r="BO2220" s="24"/>
      <c r="BP2220" s="24"/>
      <c r="BQ2220" s="24"/>
      <c r="BR2220" s="24"/>
      <c r="BS2220" s="24"/>
      <c r="BT2220" s="24"/>
      <c r="BU2220" s="24"/>
      <c r="BV2220" s="24"/>
      <c r="BW2220" s="24"/>
      <c r="BX2220" s="24"/>
      <c r="BY2220" s="24"/>
      <c r="BZ2220" s="24"/>
      <c r="CA2220" s="24"/>
      <c r="CB2220" s="24"/>
      <c r="CC2220" s="24"/>
      <c r="CD2220" s="24"/>
      <c r="CE2220" s="24"/>
      <c r="CF2220" s="24"/>
    </row>
    <row r="2221" spans="47:84" x14ac:dyDescent="0.15">
      <c r="AU2221" s="24"/>
      <c r="AV2221" s="24"/>
      <c r="AW2221" s="24"/>
      <c r="AX2221" s="24"/>
      <c r="AY2221" s="24"/>
      <c r="AZ2221" s="24"/>
      <c r="BA2221" s="24"/>
      <c r="BB2221" s="24"/>
      <c r="BC2221" s="24"/>
      <c r="BD2221" s="24"/>
      <c r="BE2221" s="24"/>
      <c r="BF2221" s="24"/>
      <c r="BG2221" s="24"/>
      <c r="BH2221" s="24"/>
      <c r="BI2221" s="24"/>
      <c r="BJ2221" s="24"/>
      <c r="BK2221" s="24"/>
      <c r="BL2221" s="24"/>
      <c r="BM2221" s="24"/>
      <c r="BN2221" s="24"/>
      <c r="BO2221" s="24"/>
      <c r="BP2221" s="24"/>
      <c r="BQ2221" s="24"/>
      <c r="BR2221" s="24"/>
      <c r="BS2221" s="24"/>
      <c r="BT2221" s="24"/>
      <c r="BU2221" s="24"/>
      <c r="BV2221" s="24"/>
      <c r="BW2221" s="24"/>
      <c r="BX2221" s="24"/>
      <c r="BY2221" s="24"/>
      <c r="BZ2221" s="24"/>
      <c r="CA2221" s="24"/>
      <c r="CB2221" s="24"/>
      <c r="CC2221" s="24"/>
      <c r="CD2221" s="24"/>
      <c r="CE2221" s="24"/>
      <c r="CF2221" s="24"/>
    </row>
    <row r="2222" spans="47:84" x14ac:dyDescent="0.15">
      <c r="AU2222" s="24"/>
      <c r="AV2222" s="24"/>
      <c r="AW2222" s="24"/>
      <c r="AX2222" s="24"/>
      <c r="AY2222" s="24"/>
      <c r="AZ2222" s="24"/>
      <c r="BA2222" s="24"/>
      <c r="BB2222" s="24"/>
      <c r="BC2222" s="24"/>
      <c r="BD2222" s="24"/>
      <c r="BE2222" s="24"/>
      <c r="BF2222" s="24"/>
      <c r="BG2222" s="24"/>
      <c r="BH2222" s="24"/>
      <c r="BI2222" s="24"/>
      <c r="BJ2222" s="24"/>
      <c r="BK2222" s="24"/>
      <c r="BL2222" s="24"/>
      <c r="BM2222" s="24"/>
      <c r="BN2222" s="24"/>
      <c r="BO2222" s="24"/>
      <c r="BP2222" s="24"/>
      <c r="BQ2222" s="24"/>
      <c r="BR2222" s="24"/>
      <c r="BS2222" s="24"/>
      <c r="BT2222" s="24"/>
      <c r="BU2222" s="24"/>
      <c r="BV2222" s="24"/>
      <c r="BW2222" s="24"/>
      <c r="BX2222" s="24"/>
      <c r="BY2222" s="24"/>
      <c r="BZ2222" s="24"/>
      <c r="CA2222" s="24"/>
      <c r="CB2222" s="24"/>
      <c r="CC2222" s="24"/>
      <c r="CD2222" s="24"/>
      <c r="CE2222" s="24"/>
      <c r="CF2222" s="24"/>
    </row>
    <row r="2223" spans="47:84" x14ac:dyDescent="0.15">
      <c r="AU2223" s="24"/>
      <c r="AV2223" s="24"/>
      <c r="AW2223" s="24"/>
      <c r="AX2223" s="24"/>
      <c r="AY2223" s="24"/>
      <c r="AZ2223" s="24"/>
      <c r="BA2223" s="24"/>
      <c r="BB2223" s="24"/>
      <c r="BC2223" s="24"/>
      <c r="BD2223" s="24"/>
      <c r="BE2223" s="24"/>
      <c r="BF2223" s="24"/>
      <c r="BG2223" s="24"/>
      <c r="BH2223" s="24"/>
      <c r="BI2223" s="24"/>
      <c r="BJ2223" s="24"/>
      <c r="BK2223" s="24"/>
      <c r="BL2223" s="24"/>
      <c r="BM2223" s="24"/>
      <c r="BN2223" s="24"/>
      <c r="BO2223" s="24"/>
      <c r="BP2223" s="24"/>
      <c r="BQ2223" s="24"/>
      <c r="BR2223" s="24"/>
      <c r="BS2223" s="24"/>
      <c r="BT2223" s="24"/>
      <c r="BU2223" s="24"/>
      <c r="BV2223" s="24"/>
      <c r="BW2223" s="24"/>
      <c r="BX2223" s="24"/>
      <c r="BY2223" s="24"/>
      <c r="BZ2223" s="24"/>
      <c r="CA2223" s="24"/>
      <c r="CB2223" s="24"/>
      <c r="CC2223" s="24"/>
      <c r="CD2223" s="24"/>
      <c r="CE2223" s="24"/>
      <c r="CF2223" s="24"/>
    </row>
    <row r="2224" spans="47:84" x14ac:dyDescent="0.15">
      <c r="AU2224" s="24"/>
      <c r="AV2224" s="24"/>
      <c r="AW2224" s="24"/>
      <c r="AX2224" s="24"/>
      <c r="AY2224" s="24"/>
      <c r="AZ2224" s="24"/>
      <c r="BA2224" s="24"/>
      <c r="BB2224" s="24"/>
      <c r="BC2224" s="24"/>
      <c r="BD2224" s="24"/>
      <c r="BE2224" s="24"/>
      <c r="BF2224" s="24"/>
      <c r="BG2224" s="24"/>
      <c r="BH2224" s="24"/>
      <c r="BI2224" s="24"/>
      <c r="BJ2224" s="24"/>
      <c r="BK2224" s="24"/>
      <c r="BL2224" s="24"/>
      <c r="BM2224" s="24"/>
      <c r="BN2224" s="24"/>
      <c r="BO2224" s="24"/>
      <c r="BP2224" s="24"/>
      <c r="BQ2224" s="24"/>
      <c r="BR2224" s="24"/>
      <c r="BS2224" s="24"/>
      <c r="BT2224" s="24"/>
      <c r="BU2224" s="24"/>
      <c r="BV2224" s="24"/>
      <c r="BW2224" s="24"/>
      <c r="BX2224" s="24"/>
      <c r="BY2224" s="24"/>
      <c r="BZ2224" s="24"/>
      <c r="CA2224" s="24"/>
      <c r="CB2224" s="24"/>
      <c r="CC2224" s="24"/>
      <c r="CD2224" s="24"/>
      <c r="CE2224" s="24"/>
      <c r="CF2224" s="24"/>
    </row>
    <row r="2225" spans="47:84" x14ac:dyDescent="0.15">
      <c r="AU2225" s="24"/>
      <c r="AV2225" s="24"/>
      <c r="AW2225" s="24"/>
      <c r="AX2225" s="24"/>
      <c r="AY2225" s="24"/>
      <c r="AZ2225" s="24"/>
      <c r="BA2225" s="24"/>
      <c r="BB2225" s="24"/>
      <c r="BC2225" s="24"/>
      <c r="BD2225" s="24"/>
      <c r="BE2225" s="24"/>
      <c r="BF2225" s="24"/>
      <c r="BG2225" s="24"/>
      <c r="BH2225" s="24"/>
      <c r="BI2225" s="24"/>
      <c r="BJ2225" s="24"/>
      <c r="BK2225" s="24"/>
      <c r="BL2225" s="24"/>
      <c r="BM2225" s="24"/>
      <c r="BN2225" s="24"/>
      <c r="BO2225" s="24"/>
      <c r="BP2225" s="24"/>
      <c r="BQ2225" s="24"/>
      <c r="BR2225" s="24"/>
      <c r="BS2225" s="24"/>
      <c r="BT2225" s="24"/>
      <c r="BU2225" s="24"/>
      <c r="BV2225" s="24"/>
      <c r="BW2225" s="24"/>
      <c r="BX2225" s="24"/>
      <c r="BY2225" s="24"/>
      <c r="BZ2225" s="24"/>
      <c r="CA2225" s="24"/>
      <c r="CB2225" s="24"/>
      <c r="CC2225" s="24"/>
      <c r="CD2225" s="24"/>
      <c r="CE2225" s="24"/>
      <c r="CF2225" s="24"/>
    </row>
    <row r="2226" spans="47:84" x14ac:dyDescent="0.15">
      <c r="AU2226" s="24"/>
      <c r="AV2226" s="24"/>
      <c r="AW2226" s="24"/>
      <c r="AX2226" s="24"/>
      <c r="AY2226" s="24"/>
      <c r="AZ2226" s="24"/>
      <c r="BA2226" s="24"/>
      <c r="BB2226" s="24"/>
      <c r="BC2226" s="24"/>
      <c r="BD2226" s="24"/>
      <c r="BE2226" s="24"/>
      <c r="BF2226" s="24"/>
      <c r="BG2226" s="24"/>
      <c r="BH2226" s="24"/>
      <c r="BI2226" s="24"/>
      <c r="BJ2226" s="24"/>
      <c r="BK2226" s="24"/>
      <c r="BL2226" s="24"/>
      <c r="BM2226" s="24"/>
      <c r="BN2226" s="24"/>
      <c r="BO2226" s="24"/>
      <c r="BP2226" s="24"/>
      <c r="BQ2226" s="24"/>
      <c r="BR2226" s="24"/>
      <c r="BS2226" s="24"/>
      <c r="BT2226" s="24"/>
      <c r="BU2226" s="24"/>
      <c r="BV2226" s="24"/>
      <c r="BW2226" s="24"/>
      <c r="BX2226" s="24"/>
      <c r="BY2226" s="24"/>
      <c r="BZ2226" s="24"/>
      <c r="CA2226" s="24"/>
      <c r="CB2226" s="24"/>
      <c r="CC2226" s="24"/>
      <c r="CD2226" s="24"/>
      <c r="CE2226" s="24"/>
      <c r="CF2226" s="24"/>
    </row>
    <row r="2227" spans="47:84" x14ac:dyDescent="0.15">
      <c r="AU2227" s="24"/>
      <c r="AV2227" s="24"/>
      <c r="AW2227" s="24"/>
      <c r="AX2227" s="24"/>
      <c r="AY2227" s="24"/>
      <c r="AZ2227" s="24"/>
      <c r="BA2227" s="24"/>
      <c r="BB2227" s="24"/>
      <c r="BC2227" s="24"/>
      <c r="BD2227" s="24"/>
      <c r="BE2227" s="24"/>
      <c r="BF2227" s="24"/>
      <c r="BG2227" s="24"/>
      <c r="BH2227" s="24"/>
      <c r="BI2227" s="24"/>
      <c r="BJ2227" s="24"/>
      <c r="BK2227" s="24"/>
      <c r="BL2227" s="24"/>
      <c r="BM2227" s="24"/>
      <c r="BN2227" s="24"/>
      <c r="BO2227" s="24"/>
      <c r="BP2227" s="24"/>
      <c r="BQ2227" s="24"/>
      <c r="BR2227" s="24"/>
      <c r="BS2227" s="24"/>
      <c r="BT2227" s="24"/>
      <c r="BU2227" s="24"/>
      <c r="BV2227" s="24"/>
      <c r="BW2227" s="24"/>
      <c r="BX2227" s="24"/>
      <c r="BY2227" s="24"/>
      <c r="BZ2227" s="24"/>
      <c r="CA2227" s="24"/>
      <c r="CB2227" s="24"/>
      <c r="CC2227" s="24"/>
      <c r="CD2227" s="24"/>
      <c r="CE2227" s="24"/>
      <c r="CF2227" s="24"/>
    </row>
    <row r="2228" spans="47:84" x14ac:dyDescent="0.15">
      <c r="AU2228" s="24"/>
      <c r="AV2228" s="24"/>
      <c r="AW2228" s="24"/>
      <c r="AX2228" s="24"/>
      <c r="AY2228" s="24"/>
      <c r="AZ2228" s="24"/>
      <c r="BA2228" s="24"/>
      <c r="BB2228" s="24"/>
      <c r="BC2228" s="24"/>
      <c r="BD2228" s="24"/>
      <c r="BE2228" s="24"/>
      <c r="BF2228" s="24"/>
      <c r="BG2228" s="24"/>
      <c r="BH2228" s="24"/>
      <c r="BI2228" s="24"/>
      <c r="BJ2228" s="24"/>
      <c r="BK2228" s="24"/>
      <c r="BL2228" s="24"/>
      <c r="BM2228" s="24"/>
      <c r="BN2228" s="24"/>
      <c r="BO2228" s="24"/>
      <c r="BP2228" s="24"/>
      <c r="BQ2228" s="24"/>
      <c r="BR2228" s="24"/>
      <c r="BS2228" s="24"/>
      <c r="BT2228" s="24"/>
      <c r="BU2228" s="24"/>
      <c r="BV2228" s="24"/>
      <c r="BW2228" s="24"/>
      <c r="BX2228" s="24"/>
      <c r="BY2228" s="24"/>
      <c r="BZ2228" s="24"/>
      <c r="CA2228" s="24"/>
      <c r="CB2228" s="24"/>
      <c r="CC2228" s="24"/>
      <c r="CD2228" s="24"/>
      <c r="CE2228" s="24"/>
      <c r="CF2228" s="24"/>
    </row>
    <row r="2229" spans="47:84" x14ac:dyDescent="0.15">
      <c r="AU2229" s="24"/>
      <c r="AV2229" s="24"/>
      <c r="AW2229" s="24"/>
      <c r="AX2229" s="24"/>
      <c r="AY2229" s="24"/>
      <c r="AZ2229" s="24"/>
      <c r="BA2229" s="24"/>
      <c r="BB2229" s="24"/>
      <c r="BC2229" s="24"/>
      <c r="BD2229" s="24"/>
      <c r="BE2229" s="24"/>
      <c r="BF2229" s="24"/>
      <c r="BG2229" s="24"/>
      <c r="BH2229" s="24"/>
      <c r="BI2229" s="24"/>
      <c r="BJ2229" s="24"/>
      <c r="BK2229" s="24"/>
      <c r="BL2229" s="24"/>
      <c r="BM2229" s="24"/>
      <c r="BN2229" s="24"/>
      <c r="BO2229" s="24"/>
      <c r="BP2229" s="24"/>
      <c r="BQ2229" s="24"/>
      <c r="BR2229" s="24"/>
      <c r="BS2229" s="24"/>
      <c r="BT2229" s="24"/>
      <c r="BU2229" s="24"/>
      <c r="BV2229" s="24"/>
      <c r="BW2229" s="24"/>
      <c r="BX2229" s="24"/>
      <c r="BY2229" s="24"/>
      <c r="BZ2229" s="24"/>
      <c r="CA2229" s="24"/>
      <c r="CB2229" s="24"/>
      <c r="CC2229" s="24"/>
      <c r="CD2229" s="24"/>
      <c r="CE2229" s="24"/>
      <c r="CF2229" s="24"/>
    </row>
    <row r="2230" spans="47:84" x14ac:dyDescent="0.15">
      <c r="AU2230" s="24"/>
      <c r="AV2230" s="24"/>
      <c r="AW2230" s="24"/>
      <c r="AX2230" s="24"/>
      <c r="AY2230" s="24"/>
      <c r="AZ2230" s="24"/>
      <c r="BA2230" s="24"/>
      <c r="BB2230" s="24"/>
      <c r="BC2230" s="24"/>
      <c r="BD2230" s="24"/>
      <c r="BE2230" s="24"/>
      <c r="BF2230" s="24"/>
      <c r="BG2230" s="24"/>
      <c r="BH2230" s="24"/>
      <c r="BI2230" s="24"/>
      <c r="BJ2230" s="24"/>
      <c r="BK2230" s="24"/>
      <c r="BL2230" s="24"/>
      <c r="BM2230" s="24"/>
      <c r="BN2230" s="24"/>
      <c r="BO2230" s="24"/>
      <c r="BP2230" s="24"/>
      <c r="BQ2230" s="24"/>
      <c r="BR2230" s="24"/>
      <c r="BS2230" s="24"/>
      <c r="BT2230" s="24"/>
      <c r="BU2230" s="24"/>
      <c r="BV2230" s="24"/>
      <c r="BW2230" s="24"/>
      <c r="BX2230" s="24"/>
      <c r="BY2230" s="24"/>
      <c r="BZ2230" s="24"/>
      <c r="CA2230" s="24"/>
      <c r="CB2230" s="24"/>
      <c r="CC2230" s="24"/>
      <c r="CD2230" s="24"/>
      <c r="CE2230" s="24"/>
      <c r="CF2230" s="24"/>
    </row>
    <row r="2231" spans="47:84" x14ac:dyDescent="0.15">
      <c r="AU2231" s="24"/>
      <c r="AV2231" s="24"/>
      <c r="AW2231" s="24"/>
      <c r="AX2231" s="24"/>
      <c r="AY2231" s="24"/>
      <c r="AZ2231" s="24"/>
      <c r="BA2231" s="24"/>
      <c r="BB2231" s="24"/>
      <c r="BC2231" s="24"/>
      <c r="BD2231" s="24"/>
      <c r="BE2231" s="24"/>
      <c r="BF2231" s="24"/>
      <c r="BG2231" s="24"/>
      <c r="BH2231" s="24"/>
      <c r="BI2231" s="24"/>
      <c r="BJ2231" s="24"/>
      <c r="BK2231" s="24"/>
      <c r="BL2231" s="24"/>
      <c r="BM2231" s="24"/>
      <c r="BN2231" s="24"/>
      <c r="BO2231" s="24"/>
      <c r="BP2231" s="24"/>
      <c r="BQ2231" s="24"/>
      <c r="BR2231" s="24"/>
      <c r="BS2231" s="24"/>
      <c r="BT2231" s="24"/>
      <c r="BU2231" s="24"/>
      <c r="BV2231" s="24"/>
      <c r="BW2231" s="24"/>
      <c r="BX2231" s="24"/>
      <c r="BY2231" s="24"/>
      <c r="BZ2231" s="24"/>
      <c r="CA2231" s="24"/>
      <c r="CB2231" s="24"/>
      <c r="CC2231" s="24"/>
      <c r="CD2231" s="24"/>
      <c r="CE2231" s="24"/>
      <c r="CF2231" s="24"/>
    </row>
    <row r="2232" spans="47:84" x14ac:dyDescent="0.15">
      <c r="AU2232" s="24"/>
      <c r="AV2232" s="24"/>
      <c r="AW2232" s="24"/>
      <c r="AX2232" s="24"/>
      <c r="AY2232" s="24"/>
      <c r="AZ2232" s="24"/>
      <c r="BA2232" s="24"/>
      <c r="BB2232" s="24"/>
      <c r="BC2232" s="24"/>
      <c r="BD2232" s="24"/>
      <c r="BE2232" s="24"/>
      <c r="BF2232" s="24"/>
      <c r="BG2232" s="24"/>
      <c r="BH2232" s="24"/>
      <c r="BI2232" s="24"/>
      <c r="BJ2232" s="24"/>
      <c r="BK2232" s="24"/>
      <c r="BL2232" s="24"/>
      <c r="BM2232" s="24"/>
      <c r="BN2232" s="24"/>
      <c r="BO2232" s="24"/>
      <c r="BP2232" s="24"/>
      <c r="BQ2232" s="24"/>
      <c r="BR2232" s="24"/>
      <c r="BS2232" s="24"/>
      <c r="BT2232" s="24"/>
      <c r="BU2232" s="24"/>
      <c r="BV2232" s="24"/>
      <c r="BW2232" s="24"/>
      <c r="BX2232" s="24"/>
      <c r="BY2232" s="24"/>
      <c r="BZ2232" s="24"/>
      <c r="CA2232" s="24"/>
      <c r="CB2232" s="24"/>
      <c r="CC2232" s="24"/>
      <c r="CD2232" s="24"/>
      <c r="CE2232" s="24"/>
      <c r="CF2232" s="24"/>
    </row>
    <row r="2233" spans="47:84" x14ac:dyDescent="0.15">
      <c r="AU2233" s="24"/>
      <c r="AV2233" s="24"/>
      <c r="AW2233" s="24"/>
      <c r="AX2233" s="24"/>
      <c r="AY2233" s="24"/>
      <c r="AZ2233" s="24"/>
      <c r="BA2233" s="24"/>
      <c r="BB2233" s="24"/>
      <c r="BC2233" s="24"/>
      <c r="BD2233" s="24"/>
      <c r="BE2233" s="24"/>
      <c r="BF2233" s="24"/>
      <c r="BG2233" s="24"/>
      <c r="BH2233" s="24"/>
      <c r="BI2233" s="24"/>
      <c r="BJ2233" s="24"/>
      <c r="BK2233" s="24"/>
      <c r="BL2233" s="24"/>
      <c r="BM2233" s="24"/>
      <c r="BN2233" s="24"/>
      <c r="BO2233" s="24"/>
      <c r="BP2233" s="24"/>
      <c r="BQ2233" s="24"/>
      <c r="BR2233" s="24"/>
      <c r="BS2233" s="24"/>
      <c r="BT2233" s="24"/>
      <c r="BU2233" s="24"/>
      <c r="BV2233" s="24"/>
      <c r="BW2233" s="24"/>
      <c r="BX2233" s="24"/>
      <c r="BY2233" s="24"/>
      <c r="BZ2233" s="24"/>
      <c r="CA2233" s="24"/>
      <c r="CB2233" s="24"/>
      <c r="CC2233" s="24"/>
      <c r="CD2233" s="24"/>
      <c r="CE2233" s="24"/>
      <c r="CF2233" s="24"/>
    </row>
    <row r="2234" spans="47:84" x14ac:dyDescent="0.15">
      <c r="AU2234" s="24"/>
      <c r="AV2234" s="24"/>
      <c r="AW2234" s="24"/>
      <c r="AX2234" s="24"/>
      <c r="AY2234" s="24"/>
      <c r="AZ2234" s="24"/>
      <c r="BA2234" s="24"/>
      <c r="BB2234" s="24"/>
      <c r="BC2234" s="24"/>
      <c r="BD2234" s="24"/>
      <c r="BE2234" s="24"/>
      <c r="BF2234" s="24"/>
      <c r="BG2234" s="24"/>
      <c r="BH2234" s="24"/>
      <c r="BI2234" s="24"/>
      <c r="BJ2234" s="24"/>
      <c r="BK2234" s="24"/>
      <c r="BL2234" s="24"/>
      <c r="BM2234" s="24"/>
      <c r="BN2234" s="24"/>
      <c r="BO2234" s="24"/>
      <c r="BP2234" s="24"/>
      <c r="BQ2234" s="24"/>
      <c r="BR2234" s="24"/>
      <c r="BS2234" s="24"/>
      <c r="BT2234" s="24"/>
      <c r="BU2234" s="24"/>
      <c r="BV2234" s="24"/>
      <c r="BW2234" s="24"/>
      <c r="BX2234" s="24"/>
      <c r="BY2234" s="24"/>
      <c r="BZ2234" s="24"/>
      <c r="CA2234" s="24"/>
      <c r="CB2234" s="24"/>
      <c r="CC2234" s="24"/>
      <c r="CD2234" s="24"/>
      <c r="CE2234" s="24"/>
      <c r="CF2234" s="24"/>
    </row>
    <row r="2235" spans="47:84" x14ac:dyDescent="0.15">
      <c r="AU2235" s="24"/>
      <c r="AV2235" s="24"/>
      <c r="AW2235" s="24"/>
      <c r="AX2235" s="24"/>
      <c r="AY2235" s="24"/>
      <c r="AZ2235" s="24"/>
      <c r="BA2235" s="24"/>
      <c r="BB2235" s="24"/>
      <c r="BC2235" s="24"/>
      <c r="BD2235" s="24"/>
      <c r="BE2235" s="24"/>
      <c r="BF2235" s="24"/>
      <c r="BG2235" s="24"/>
      <c r="BH2235" s="24"/>
      <c r="BI2235" s="24"/>
      <c r="BJ2235" s="24"/>
      <c r="BK2235" s="24"/>
      <c r="BL2235" s="24"/>
      <c r="BM2235" s="24"/>
      <c r="BN2235" s="24"/>
      <c r="BO2235" s="24"/>
      <c r="BP2235" s="24"/>
      <c r="BQ2235" s="24"/>
      <c r="BR2235" s="24"/>
      <c r="BS2235" s="24"/>
      <c r="BT2235" s="24"/>
      <c r="BU2235" s="24"/>
      <c r="BV2235" s="24"/>
      <c r="BW2235" s="24"/>
      <c r="BX2235" s="24"/>
      <c r="BY2235" s="24"/>
      <c r="BZ2235" s="24"/>
      <c r="CA2235" s="24"/>
      <c r="CB2235" s="24"/>
      <c r="CC2235" s="24"/>
      <c r="CD2235" s="24"/>
      <c r="CE2235" s="24"/>
      <c r="CF2235" s="24"/>
    </row>
    <row r="2236" spans="47:84" x14ac:dyDescent="0.15">
      <c r="AU2236" s="24"/>
      <c r="AV2236" s="24"/>
      <c r="AW2236" s="24"/>
      <c r="AX2236" s="24"/>
      <c r="AY2236" s="24"/>
      <c r="AZ2236" s="24"/>
      <c r="BA2236" s="24"/>
      <c r="BB2236" s="24"/>
      <c r="BC2236" s="24"/>
      <c r="BD2236" s="24"/>
      <c r="BE2236" s="24"/>
      <c r="BF2236" s="24"/>
      <c r="BG2236" s="24"/>
      <c r="BH2236" s="24"/>
      <c r="BI2236" s="24"/>
      <c r="BJ2236" s="24"/>
      <c r="BK2236" s="24"/>
      <c r="BL2236" s="24"/>
      <c r="BM2236" s="24"/>
      <c r="BN2236" s="24"/>
      <c r="BO2236" s="24"/>
      <c r="BP2236" s="24"/>
      <c r="BQ2236" s="24"/>
      <c r="BR2236" s="24"/>
      <c r="BS2236" s="24"/>
      <c r="BT2236" s="24"/>
      <c r="BU2236" s="24"/>
      <c r="BV2236" s="24"/>
      <c r="BW2236" s="24"/>
      <c r="BX2236" s="24"/>
      <c r="BY2236" s="24"/>
      <c r="BZ2236" s="24"/>
      <c r="CA2236" s="24"/>
      <c r="CB2236" s="24"/>
      <c r="CC2236" s="24"/>
      <c r="CD2236" s="24"/>
      <c r="CE2236" s="24"/>
      <c r="CF2236" s="24"/>
    </row>
    <row r="2237" spans="47:84" x14ac:dyDescent="0.15">
      <c r="AU2237" s="24"/>
      <c r="AV2237" s="24"/>
      <c r="AW2237" s="24"/>
      <c r="AX2237" s="24"/>
      <c r="AY2237" s="24"/>
      <c r="AZ2237" s="24"/>
      <c r="BA2237" s="24"/>
      <c r="BB2237" s="24"/>
      <c r="BC2237" s="24"/>
      <c r="BD2237" s="24"/>
      <c r="BE2237" s="24"/>
      <c r="BF2237" s="24"/>
      <c r="BG2237" s="24"/>
      <c r="BH2237" s="24"/>
      <c r="BI2237" s="24"/>
      <c r="BJ2237" s="24"/>
      <c r="BK2237" s="24"/>
      <c r="BL2237" s="24"/>
      <c r="BM2237" s="24"/>
      <c r="BN2237" s="24"/>
      <c r="BO2237" s="24"/>
      <c r="BP2237" s="24"/>
      <c r="BQ2237" s="24"/>
      <c r="BR2237" s="24"/>
      <c r="BS2237" s="24"/>
      <c r="BT2237" s="24"/>
      <c r="BU2237" s="24"/>
      <c r="BV2237" s="24"/>
      <c r="BW2237" s="24"/>
      <c r="BX2237" s="24"/>
      <c r="BY2237" s="24"/>
      <c r="BZ2237" s="24"/>
      <c r="CA2237" s="24"/>
      <c r="CB2237" s="24"/>
      <c r="CC2237" s="24"/>
      <c r="CD2237" s="24"/>
      <c r="CE2237" s="24"/>
      <c r="CF2237" s="24"/>
    </row>
    <row r="2238" spans="47:84" x14ac:dyDescent="0.15">
      <c r="AU2238" s="24"/>
      <c r="AV2238" s="24"/>
      <c r="AW2238" s="24"/>
      <c r="AX2238" s="24"/>
      <c r="AY2238" s="24"/>
      <c r="AZ2238" s="24"/>
      <c r="BA2238" s="24"/>
      <c r="BB2238" s="24"/>
      <c r="BC2238" s="24"/>
      <c r="BD2238" s="24"/>
      <c r="BE2238" s="24"/>
      <c r="BF2238" s="24"/>
      <c r="BG2238" s="24"/>
      <c r="BH2238" s="24"/>
      <c r="BI2238" s="24"/>
      <c r="BJ2238" s="24"/>
      <c r="BK2238" s="24"/>
      <c r="BL2238" s="24"/>
      <c r="BM2238" s="24"/>
      <c r="BN2238" s="24"/>
      <c r="BO2238" s="24"/>
      <c r="BP2238" s="24"/>
      <c r="BQ2238" s="24"/>
      <c r="BR2238" s="24"/>
      <c r="BS2238" s="24"/>
      <c r="BT2238" s="24"/>
      <c r="BU2238" s="24"/>
      <c r="BV2238" s="24"/>
      <c r="BW2238" s="24"/>
      <c r="BX2238" s="24"/>
      <c r="BY2238" s="24"/>
      <c r="BZ2238" s="24"/>
      <c r="CA2238" s="24"/>
      <c r="CB2238" s="24"/>
      <c r="CC2238" s="24"/>
      <c r="CD2238" s="24"/>
      <c r="CE2238" s="24"/>
      <c r="CF2238" s="24"/>
    </row>
    <row r="2239" spans="47:84" x14ac:dyDescent="0.15">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c r="CF2239" s="24"/>
    </row>
    <row r="2240" spans="47:84" x14ac:dyDescent="0.15">
      <c r="AU2240" s="24"/>
      <c r="AV2240" s="24"/>
      <c r="AW2240" s="24"/>
      <c r="AX2240" s="24"/>
      <c r="AY2240" s="24"/>
      <c r="AZ2240" s="24"/>
      <c r="BA2240" s="24"/>
      <c r="BB2240" s="24"/>
      <c r="BC2240" s="24"/>
      <c r="BD2240" s="24"/>
      <c r="BE2240" s="24"/>
      <c r="BF2240" s="24"/>
      <c r="BG2240" s="24"/>
      <c r="BH2240" s="24"/>
      <c r="BI2240" s="24"/>
      <c r="BJ2240" s="24"/>
      <c r="BK2240" s="24"/>
      <c r="BL2240" s="24"/>
      <c r="BM2240" s="24"/>
      <c r="BN2240" s="24"/>
      <c r="BO2240" s="24"/>
      <c r="BP2240" s="24"/>
      <c r="BQ2240" s="24"/>
      <c r="BR2240" s="24"/>
      <c r="BS2240" s="24"/>
      <c r="BT2240" s="24"/>
      <c r="BU2240" s="24"/>
      <c r="BV2240" s="24"/>
      <c r="BW2240" s="24"/>
      <c r="BX2240" s="24"/>
      <c r="BY2240" s="24"/>
      <c r="BZ2240" s="24"/>
      <c r="CA2240" s="24"/>
      <c r="CB2240" s="24"/>
      <c r="CC2240" s="24"/>
      <c r="CD2240" s="24"/>
      <c r="CE2240" s="24"/>
      <c r="CF2240" s="24"/>
    </row>
    <row r="2241" spans="47:84" x14ac:dyDescent="0.15">
      <c r="AU2241" s="24"/>
      <c r="AV2241" s="24"/>
      <c r="AW2241" s="24"/>
      <c r="AX2241" s="24"/>
      <c r="AY2241" s="24"/>
      <c r="AZ2241" s="24"/>
      <c r="BA2241" s="24"/>
      <c r="BB2241" s="24"/>
      <c r="BC2241" s="24"/>
      <c r="BD2241" s="24"/>
      <c r="BE2241" s="24"/>
      <c r="BF2241" s="24"/>
      <c r="BG2241" s="24"/>
      <c r="BH2241" s="24"/>
      <c r="BI2241" s="24"/>
      <c r="BJ2241" s="24"/>
      <c r="BK2241" s="24"/>
      <c r="BL2241" s="24"/>
      <c r="BM2241" s="24"/>
      <c r="BN2241" s="24"/>
      <c r="BO2241" s="24"/>
      <c r="BP2241" s="24"/>
      <c r="BQ2241" s="24"/>
      <c r="BR2241" s="24"/>
      <c r="BS2241" s="24"/>
      <c r="BT2241" s="24"/>
      <c r="BU2241" s="24"/>
      <c r="BV2241" s="24"/>
      <c r="BW2241" s="24"/>
      <c r="BX2241" s="24"/>
      <c r="BY2241" s="24"/>
      <c r="BZ2241" s="24"/>
      <c r="CA2241" s="24"/>
      <c r="CB2241" s="24"/>
      <c r="CC2241" s="24"/>
      <c r="CD2241" s="24"/>
      <c r="CE2241" s="24"/>
      <c r="CF2241" s="24"/>
    </row>
    <row r="2242" spans="47:84" x14ac:dyDescent="0.15">
      <c r="AU2242" s="24"/>
      <c r="AV2242" s="24"/>
      <c r="AW2242" s="24"/>
      <c r="AX2242" s="24"/>
      <c r="AY2242" s="24"/>
      <c r="AZ2242" s="24"/>
      <c r="BA2242" s="24"/>
      <c r="BB2242" s="24"/>
      <c r="BC2242" s="24"/>
      <c r="BD2242" s="24"/>
      <c r="BE2242" s="24"/>
      <c r="BF2242" s="24"/>
      <c r="BG2242" s="24"/>
      <c r="BH2242" s="24"/>
      <c r="BI2242" s="24"/>
      <c r="BJ2242" s="24"/>
      <c r="BK2242" s="24"/>
      <c r="BL2242" s="24"/>
      <c r="BM2242" s="24"/>
      <c r="BN2242" s="24"/>
      <c r="BO2242" s="24"/>
      <c r="BP2242" s="24"/>
      <c r="BQ2242" s="24"/>
      <c r="BR2242" s="24"/>
      <c r="BS2242" s="24"/>
      <c r="BT2242" s="24"/>
      <c r="BU2242" s="24"/>
      <c r="BV2242" s="24"/>
      <c r="BW2242" s="24"/>
      <c r="BX2242" s="24"/>
      <c r="BY2242" s="24"/>
      <c r="BZ2242" s="24"/>
      <c r="CA2242" s="24"/>
      <c r="CB2242" s="24"/>
      <c r="CC2242" s="24"/>
      <c r="CD2242" s="24"/>
      <c r="CE2242" s="24"/>
      <c r="CF2242" s="24"/>
    </row>
    <row r="2243" spans="47:84" x14ac:dyDescent="0.15">
      <c r="AU2243" s="24"/>
      <c r="AV2243" s="24"/>
      <c r="AW2243" s="24"/>
      <c r="AX2243" s="24"/>
      <c r="AY2243" s="24"/>
      <c r="AZ2243" s="24"/>
      <c r="BA2243" s="24"/>
      <c r="BB2243" s="24"/>
      <c r="BC2243" s="24"/>
      <c r="BD2243" s="24"/>
      <c r="BE2243" s="24"/>
      <c r="BF2243" s="24"/>
      <c r="BG2243" s="24"/>
      <c r="BH2243" s="24"/>
      <c r="BI2243" s="24"/>
      <c r="BJ2243" s="24"/>
      <c r="BK2243" s="24"/>
      <c r="BL2243" s="24"/>
      <c r="BM2243" s="24"/>
      <c r="BN2243" s="24"/>
      <c r="BO2243" s="24"/>
      <c r="BP2243" s="24"/>
      <c r="BQ2243" s="24"/>
      <c r="BR2243" s="24"/>
      <c r="BS2243" s="24"/>
      <c r="BT2243" s="24"/>
      <c r="BU2243" s="24"/>
      <c r="BV2243" s="24"/>
      <c r="BW2243" s="24"/>
      <c r="BX2243" s="24"/>
      <c r="BY2243" s="24"/>
      <c r="BZ2243" s="24"/>
      <c r="CA2243" s="24"/>
      <c r="CB2243" s="24"/>
      <c r="CC2243" s="24"/>
      <c r="CD2243" s="24"/>
      <c r="CE2243" s="24"/>
      <c r="CF2243" s="24"/>
    </row>
    <row r="2244" spans="47:84" x14ac:dyDescent="0.15">
      <c r="AU2244" s="24"/>
      <c r="AV2244" s="24"/>
      <c r="AW2244" s="24"/>
      <c r="AX2244" s="24"/>
      <c r="AY2244" s="24"/>
      <c r="AZ2244" s="24"/>
      <c r="BA2244" s="24"/>
      <c r="BB2244" s="24"/>
      <c r="BC2244" s="24"/>
      <c r="BD2244" s="24"/>
      <c r="BE2244" s="24"/>
      <c r="BF2244" s="24"/>
      <c r="BG2244" s="24"/>
      <c r="BH2244" s="24"/>
      <c r="BI2244" s="24"/>
      <c r="BJ2244" s="24"/>
      <c r="BK2244" s="24"/>
      <c r="BL2244" s="24"/>
      <c r="BM2244" s="24"/>
      <c r="BN2244" s="24"/>
      <c r="BO2244" s="24"/>
      <c r="BP2244" s="24"/>
      <c r="BQ2244" s="24"/>
      <c r="BR2244" s="24"/>
      <c r="BS2244" s="24"/>
      <c r="BT2244" s="24"/>
      <c r="BU2244" s="24"/>
      <c r="BV2244" s="24"/>
      <c r="BW2244" s="24"/>
      <c r="BX2244" s="24"/>
      <c r="BY2244" s="24"/>
      <c r="BZ2244" s="24"/>
      <c r="CA2244" s="24"/>
      <c r="CB2244" s="24"/>
      <c r="CC2244" s="24"/>
      <c r="CD2244" s="24"/>
      <c r="CE2244" s="24"/>
      <c r="CF2244" s="24"/>
    </row>
    <row r="2245" spans="47:84" x14ac:dyDescent="0.15">
      <c r="AU2245" s="24"/>
      <c r="AV2245" s="24"/>
      <c r="AW2245" s="24"/>
      <c r="AX2245" s="24"/>
      <c r="AY2245" s="24"/>
      <c r="AZ2245" s="24"/>
      <c r="BA2245" s="24"/>
      <c r="BB2245" s="24"/>
      <c r="BC2245" s="24"/>
      <c r="BD2245" s="24"/>
      <c r="BE2245" s="24"/>
      <c r="BF2245" s="24"/>
      <c r="BG2245" s="24"/>
      <c r="BH2245" s="24"/>
      <c r="BI2245" s="24"/>
      <c r="BJ2245" s="24"/>
      <c r="BK2245" s="24"/>
      <c r="BL2245" s="24"/>
      <c r="BM2245" s="24"/>
      <c r="BN2245" s="24"/>
      <c r="BO2245" s="24"/>
      <c r="BP2245" s="24"/>
      <c r="BQ2245" s="24"/>
      <c r="BR2245" s="24"/>
      <c r="BS2245" s="24"/>
      <c r="BT2245" s="24"/>
      <c r="BU2245" s="24"/>
      <c r="BV2245" s="24"/>
      <c r="BW2245" s="24"/>
      <c r="BX2245" s="24"/>
      <c r="BY2245" s="24"/>
      <c r="BZ2245" s="24"/>
      <c r="CA2245" s="24"/>
      <c r="CB2245" s="24"/>
      <c r="CC2245" s="24"/>
      <c r="CD2245" s="24"/>
      <c r="CE2245" s="24"/>
      <c r="CF2245" s="24"/>
    </row>
    <row r="2246" spans="47:84" x14ac:dyDescent="0.15">
      <c r="AU2246" s="24"/>
      <c r="AV2246" s="24"/>
      <c r="AW2246" s="24"/>
      <c r="AX2246" s="24"/>
      <c r="AY2246" s="24"/>
      <c r="AZ2246" s="24"/>
      <c r="BA2246" s="24"/>
      <c r="BB2246" s="24"/>
      <c r="BC2246" s="24"/>
      <c r="BD2246" s="24"/>
      <c r="BE2246" s="24"/>
      <c r="BF2246" s="24"/>
      <c r="BG2246" s="24"/>
      <c r="BH2246" s="24"/>
      <c r="BI2246" s="24"/>
      <c r="BJ2246" s="24"/>
      <c r="BK2246" s="24"/>
      <c r="BL2246" s="24"/>
      <c r="BM2246" s="24"/>
      <c r="BN2246" s="24"/>
      <c r="BO2246" s="24"/>
      <c r="BP2246" s="24"/>
      <c r="BQ2246" s="24"/>
      <c r="BR2246" s="24"/>
      <c r="BS2246" s="24"/>
      <c r="BT2246" s="24"/>
      <c r="BU2246" s="24"/>
      <c r="BV2246" s="24"/>
      <c r="BW2246" s="24"/>
      <c r="BX2246" s="24"/>
      <c r="BY2246" s="24"/>
      <c r="BZ2246" s="24"/>
      <c r="CA2246" s="24"/>
      <c r="CB2246" s="24"/>
      <c r="CC2246" s="24"/>
      <c r="CD2246" s="24"/>
      <c r="CE2246" s="24"/>
      <c r="CF2246" s="24"/>
    </row>
    <row r="2247" spans="47:84" x14ac:dyDescent="0.15">
      <c r="AU2247" s="24"/>
      <c r="AV2247" s="24"/>
      <c r="AW2247" s="24"/>
      <c r="AX2247" s="24"/>
      <c r="AY2247" s="24"/>
      <c r="AZ2247" s="24"/>
      <c r="BA2247" s="24"/>
      <c r="BB2247" s="24"/>
      <c r="BC2247" s="24"/>
      <c r="BD2247" s="24"/>
      <c r="BE2247" s="24"/>
      <c r="BF2247" s="24"/>
      <c r="BG2247" s="24"/>
      <c r="BH2247" s="24"/>
      <c r="BI2247" s="24"/>
      <c r="BJ2247" s="24"/>
      <c r="BK2247" s="24"/>
      <c r="BL2247" s="24"/>
      <c r="BM2247" s="24"/>
      <c r="BN2247" s="24"/>
      <c r="BO2247" s="24"/>
      <c r="BP2247" s="24"/>
      <c r="BQ2247" s="24"/>
      <c r="BR2247" s="24"/>
      <c r="BS2247" s="24"/>
      <c r="BT2247" s="24"/>
      <c r="BU2247" s="24"/>
      <c r="BV2247" s="24"/>
      <c r="BW2247" s="24"/>
      <c r="BX2247" s="24"/>
      <c r="BY2247" s="24"/>
      <c r="BZ2247" s="24"/>
      <c r="CA2247" s="24"/>
      <c r="CB2247" s="24"/>
      <c r="CC2247" s="24"/>
      <c r="CD2247" s="24"/>
      <c r="CE2247" s="24"/>
      <c r="CF2247" s="24"/>
    </row>
    <row r="2248" spans="47:84" x14ac:dyDescent="0.15">
      <c r="AU2248" s="24"/>
      <c r="AV2248" s="24"/>
      <c r="AW2248" s="24"/>
      <c r="AX2248" s="24"/>
      <c r="AY2248" s="24"/>
      <c r="AZ2248" s="24"/>
      <c r="BA2248" s="24"/>
      <c r="BB2248" s="24"/>
      <c r="BC2248" s="24"/>
      <c r="BD2248" s="24"/>
      <c r="BE2248" s="24"/>
      <c r="BF2248" s="24"/>
      <c r="BG2248" s="24"/>
      <c r="BH2248" s="24"/>
      <c r="BI2248" s="24"/>
      <c r="BJ2248" s="24"/>
      <c r="BK2248" s="24"/>
      <c r="BL2248" s="24"/>
      <c r="BM2248" s="24"/>
      <c r="BN2248" s="24"/>
      <c r="BO2248" s="24"/>
      <c r="BP2248" s="24"/>
      <c r="BQ2248" s="24"/>
      <c r="BR2248" s="24"/>
      <c r="BS2248" s="24"/>
      <c r="BT2248" s="24"/>
      <c r="BU2248" s="24"/>
      <c r="BV2248" s="24"/>
      <c r="BW2248" s="24"/>
      <c r="BX2248" s="24"/>
      <c r="BY2248" s="24"/>
      <c r="BZ2248" s="24"/>
      <c r="CA2248" s="24"/>
      <c r="CB2248" s="24"/>
      <c r="CC2248" s="24"/>
      <c r="CD2248" s="24"/>
      <c r="CE2248" s="24"/>
      <c r="CF2248" s="24"/>
    </row>
    <row r="2249" spans="47:84" x14ac:dyDescent="0.15">
      <c r="AU2249" s="24"/>
      <c r="AV2249" s="24"/>
      <c r="AW2249" s="24"/>
      <c r="AX2249" s="24"/>
      <c r="AY2249" s="24"/>
      <c r="AZ2249" s="24"/>
      <c r="BA2249" s="24"/>
      <c r="BB2249" s="24"/>
      <c r="BC2249" s="24"/>
      <c r="BD2249" s="24"/>
      <c r="BE2249" s="24"/>
      <c r="BF2249" s="24"/>
      <c r="BG2249" s="24"/>
      <c r="BH2249" s="24"/>
      <c r="BI2249" s="24"/>
      <c r="BJ2249" s="24"/>
      <c r="BK2249" s="24"/>
      <c r="BL2249" s="24"/>
      <c r="BM2249" s="24"/>
      <c r="BN2249" s="24"/>
      <c r="BO2249" s="24"/>
      <c r="BP2249" s="24"/>
      <c r="BQ2249" s="24"/>
      <c r="BR2249" s="24"/>
      <c r="BS2249" s="24"/>
      <c r="BT2249" s="24"/>
      <c r="BU2249" s="24"/>
      <c r="BV2249" s="24"/>
      <c r="BW2249" s="24"/>
      <c r="BX2249" s="24"/>
      <c r="BY2249" s="24"/>
      <c r="BZ2249" s="24"/>
      <c r="CA2249" s="24"/>
      <c r="CB2249" s="24"/>
      <c r="CC2249" s="24"/>
      <c r="CD2249" s="24"/>
      <c r="CE2249" s="24"/>
      <c r="CF2249" s="24"/>
    </row>
    <row r="2250" spans="47:84" x14ac:dyDescent="0.15">
      <c r="AU2250" s="24"/>
      <c r="AV2250" s="24"/>
      <c r="AW2250" s="24"/>
      <c r="AX2250" s="24"/>
      <c r="AY2250" s="24"/>
      <c r="AZ2250" s="24"/>
      <c r="BA2250" s="24"/>
      <c r="BB2250" s="24"/>
      <c r="BC2250" s="24"/>
      <c r="BD2250" s="24"/>
      <c r="BE2250" s="24"/>
      <c r="BF2250" s="24"/>
      <c r="BG2250" s="24"/>
      <c r="BH2250" s="24"/>
      <c r="BI2250" s="24"/>
      <c r="BJ2250" s="24"/>
      <c r="BK2250" s="24"/>
      <c r="BL2250" s="24"/>
      <c r="BM2250" s="24"/>
      <c r="BN2250" s="24"/>
      <c r="BO2250" s="24"/>
      <c r="BP2250" s="24"/>
      <c r="BQ2250" s="24"/>
      <c r="BR2250" s="24"/>
      <c r="BS2250" s="24"/>
      <c r="BT2250" s="24"/>
      <c r="BU2250" s="24"/>
      <c r="BV2250" s="24"/>
      <c r="BW2250" s="24"/>
      <c r="BX2250" s="24"/>
      <c r="BY2250" s="24"/>
      <c r="BZ2250" s="24"/>
      <c r="CA2250" s="24"/>
      <c r="CB2250" s="24"/>
      <c r="CC2250" s="24"/>
      <c r="CD2250" s="24"/>
      <c r="CE2250" s="24"/>
      <c r="CF2250" s="24"/>
    </row>
    <row r="2251" spans="47:84" x14ac:dyDescent="0.15">
      <c r="AU2251" s="24"/>
      <c r="AV2251" s="24"/>
      <c r="AW2251" s="24"/>
      <c r="AX2251" s="24"/>
      <c r="AY2251" s="24"/>
      <c r="AZ2251" s="24"/>
      <c r="BA2251" s="24"/>
      <c r="BB2251" s="24"/>
      <c r="BC2251" s="24"/>
      <c r="BD2251" s="24"/>
      <c r="BE2251" s="24"/>
      <c r="BF2251" s="24"/>
      <c r="BG2251" s="24"/>
      <c r="BH2251" s="24"/>
      <c r="BI2251" s="24"/>
      <c r="BJ2251" s="24"/>
      <c r="BK2251" s="24"/>
      <c r="BL2251" s="24"/>
      <c r="BM2251" s="24"/>
      <c r="BN2251" s="24"/>
      <c r="BO2251" s="24"/>
      <c r="BP2251" s="24"/>
      <c r="BQ2251" s="24"/>
      <c r="BR2251" s="24"/>
      <c r="BS2251" s="24"/>
      <c r="BT2251" s="24"/>
      <c r="BU2251" s="24"/>
      <c r="BV2251" s="24"/>
      <c r="BW2251" s="24"/>
      <c r="BX2251" s="24"/>
      <c r="BY2251" s="24"/>
      <c r="BZ2251" s="24"/>
      <c r="CA2251" s="24"/>
      <c r="CB2251" s="24"/>
      <c r="CC2251" s="24"/>
      <c r="CD2251" s="24"/>
      <c r="CE2251" s="24"/>
      <c r="CF2251" s="24"/>
    </row>
    <row r="2252" spans="47:84" x14ac:dyDescent="0.15">
      <c r="AU2252" s="24"/>
      <c r="AV2252" s="24"/>
      <c r="AW2252" s="24"/>
      <c r="AX2252" s="24"/>
      <c r="AY2252" s="24"/>
      <c r="AZ2252" s="24"/>
      <c r="BA2252" s="24"/>
      <c r="BB2252" s="24"/>
      <c r="BC2252" s="24"/>
      <c r="BD2252" s="24"/>
      <c r="BE2252" s="24"/>
      <c r="BF2252" s="24"/>
      <c r="BG2252" s="24"/>
      <c r="BH2252" s="24"/>
      <c r="BI2252" s="24"/>
      <c r="BJ2252" s="24"/>
      <c r="BK2252" s="24"/>
      <c r="BL2252" s="24"/>
      <c r="BM2252" s="24"/>
      <c r="BN2252" s="24"/>
      <c r="BO2252" s="24"/>
      <c r="BP2252" s="24"/>
      <c r="BQ2252" s="24"/>
      <c r="BR2252" s="24"/>
      <c r="BS2252" s="24"/>
      <c r="BT2252" s="24"/>
      <c r="BU2252" s="24"/>
      <c r="BV2252" s="24"/>
      <c r="BW2252" s="24"/>
      <c r="BX2252" s="24"/>
      <c r="BY2252" s="24"/>
      <c r="BZ2252" s="24"/>
      <c r="CA2252" s="24"/>
      <c r="CB2252" s="24"/>
      <c r="CC2252" s="24"/>
      <c r="CD2252" s="24"/>
      <c r="CE2252" s="24"/>
      <c r="CF2252" s="24"/>
    </row>
    <row r="2253" spans="47:84" x14ac:dyDescent="0.15">
      <c r="AU2253" s="24"/>
      <c r="AV2253" s="24"/>
      <c r="AW2253" s="24"/>
      <c r="AX2253" s="24"/>
      <c r="AY2253" s="24"/>
      <c r="AZ2253" s="24"/>
      <c r="BA2253" s="24"/>
      <c r="BB2253" s="24"/>
      <c r="BC2253" s="24"/>
      <c r="BD2253" s="24"/>
      <c r="BE2253" s="24"/>
      <c r="BF2253" s="24"/>
      <c r="BG2253" s="24"/>
      <c r="BH2253" s="24"/>
      <c r="BI2253" s="24"/>
      <c r="BJ2253" s="24"/>
      <c r="BK2253" s="24"/>
      <c r="BL2253" s="24"/>
      <c r="BM2253" s="24"/>
      <c r="BN2253" s="24"/>
      <c r="BO2253" s="24"/>
      <c r="BP2253" s="24"/>
      <c r="BQ2253" s="24"/>
      <c r="BR2253" s="24"/>
      <c r="BS2253" s="24"/>
      <c r="BT2253" s="24"/>
      <c r="BU2253" s="24"/>
      <c r="BV2253" s="24"/>
      <c r="BW2253" s="24"/>
      <c r="BX2253" s="24"/>
      <c r="BY2253" s="24"/>
      <c r="BZ2253" s="24"/>
      <c r="CA2253" s="24"/>
      <c r="CB2253" s="24"/>
      <c r="CC2253" s="24"/>
      <c r="CD2253" s="24"/>
      <c r="CE2253" s="24"/>
      <c r="CF2253" s="24"/>
    </row>
    <row r="2254" spans="47:84" x14ac:dyDescent="0.15">
      <c r="AU2254" s="24"/>
      <c r="AV2254" s="24"/>
      <c r="AW2254" s="24"/>
      <c r="AX2254" s="24"/>
      <c r="AY2254" s="24"/>
      <c r="AZ2254" s="24"/>
      <c r="BA2254" s="24"/>
      <c r="BB2254" s="24"/>
      <c r="BC2254" s="24"/>
      <c r="BD2254" s="24"/>
      <c r="BE2254" s="24"/>
      <c r="BF2254" s="24"/>
      <c r="BG2254" s="24"/>
      <c r="BH2254" s="24"/>
      <c r="BI2254" s="24"/>
      <c r="BJ2254" s="24"/>
      <c r="BK2254" s="24"/>
      <c r="BL2254" s="24"/>
      <c r="BM2254" s="24"/>
      <c r="BN2254" s="24"/>
      <c r="BO2254" s="24"/>
      <c r="BP2254" s="24"/>
      <c r="BQ2254" s="24"/>
      <c r="BR2254" s="24"/>
      <c r="BS2254" s="24"/>
      <c r="BT2254" s="24"/>
      <c r="BU2254" s="24"/>
      <c r="BV2254" s="24"/>
      <c r="BW2254" s="24"/>
      <c r="BX2254" s="24"/>
      <c r="BY2254" s="24"/>
      <c r="BZ2254" s="24"/>
      <c r="CA2254" s="24"/>
      <c r="CB2254" s="24"/>
      <c r="CC2254" s="24"/>
      <c r="CD2254" s="24"/>
      <c r="CE2254" s="24"/>
      <c r="CF2254" s="24"/>
    </row>
    <row r="2255" spans="47:84" x14ac:dyDescent="0.15">
      <c r="AU2255" s="24"/>
      <c r="AV2255" s="24"/>
      <c r="AW2255" s="24"/>
      <c r="AX2255" s="24"/>
      <c r="AY2255" s="24"/>
      <c r="AZ2255" s="24"/>
      <c r="BA2255" s="24"/>
      <c r="BB2255" s="24"/>
      <c r="BC2255" s="24"/>
      <c r="BD2255" s="24"/>
      <c r="BE2255" s="24"/>
      <c r="BF2255" s="24"/>
      <c r="BG2255" s="24"/>
      <c r="BH2255" s="24"/>
      <c r="BI2255" s="24"/>
      <c r="BJ2255" s="24"/>
      <c r="BK2255" s="24"/>
      <c r="BL2255" s="24"/>
      <c r="BM2255" s="24"/>
      <c r="BN2255" s="24"/>
      <c r="BO2255" s="24"/>
      <c r="BP2255" s="24"/>
      <c r="BQ2255" s="24"/>
      <c r="BR2255" s="24"/>
      <c r="BS2255" s="24"/>
      <c r="BT2255" s="24"/>
      <c r="BU2255" s="24"/>
      <c r="BV2255" s="24"/>
      <c r="BW2255" s="24"/>
      <c r="BX2255" s="24"/>
      <c r="BY2255" s="24"/>
      <c r="BZ2255" s="24"/>
      <c r="CA2255" s="24"/>
      <c r="CB2255" s="24"/>
      <c r="CC2255" s="24"/>
      <c r="CD2255" s="24"/>
      <c r="CE2255" s="24"/>
      <c r="CF2255" s="24"/>
    </row>
    <row r="2256" spans="47:84" x14ac:dyDescent="0.15">
      <c r="AU2256" s="24"/>
      <c r="AV2256" s="24"/>
      <c r="AW2256" s="24"/>
      <c r="AX2256" s="24"/>
      <c r="AY2256" s="24"/>
      <c r="AZ2256" s="24"/>
      <c r="BA2256" s="24"/>
      <c r="BB2256" s="24"/>
      <c r="BC2256" s="24"/>
      <c r="BD2256" s="24"/>
      <c r="BE2256" s="24"/>
      <c r="BF2256" s="24"/>
      <c r="BG2256" s="24"/>
      <c r="BH2256" s="24"/>
      <c r="BI2256" s="24"/>
      <c r="BJ2256" s="24"/>
      <c r="BK2256" s="24"/>
      <c r="BL2256" s="24"/>
      <c r="BM2256" s="24"/>
      <c r="BN2256" s="24"/>
      <c r="BO2256" s="24"/>
      <c r="BP2256" s="24"/>
      <c r="BQ2256" s="24"/>
      <c r="BR2256" s="24"/>
      <c r="BS2256" s="24"/>
      <c r="BT2256" s="24"/>
      <c r="BU2256" s="24"/>
      <c r="BV2256" s="24"/>
      <c r="BW2256" s="24"/>
      <c r="BX2256" s="24"/>
      <c r="BY2256" s="24"/>
      <c r="BZ2256" s="24"/>
      <c r="CA2256" s="24"/>
      <c r="CB2256" s="24"/>
      <c r="CC2256" s="24"/>
      <c r="CD2256" s="24"/>
      <c r="CE2256" s="24"/>
      <c r="CF2256" s="24"/>
    </row>
    <row r="2257" spans="47:84" x14ac:dyDescent="0.15">
      <c r="AU2257" s="24"/>
      <c r="AV2257" s="24"/>
      <c r="AW2257" s="24"/>
      <c r="AX2257" s="24"/>
      <c r="AY2257" s="24"/>
      <c r="AZ2257" s="24"/>
      <c r="BA2257" s="24"/>
      <c r="BB2257" s="24"/>
      <c r="BC2257" s="24"/>
      <c r="BD2257" s="24"/>
      <c r="BE2257" s="24"/>
      <c r="BF2257" s="24"/>
      <c r="BG2257" s="24"/>
      <c r="BH2257" s="24"/>
      <c r="BI2257" s="24"/>
      <c r="BJ2257" s="24"/>
      <c r="BK2257" s="24"/>
      <c r="BL2257" s="24"/>
      <c r="BM2257" s="24"/>
      <c r="BN2257" s="24"/>
      <c r="BO2257" s="24"/>
      <c r="BP2257" s="24"/>
      <c r="BQ2257" s="24"/>
      <c r="BR2257" s="24"/>
      <c r="BS2257" s="24"/>
      <c r="BT2257" s="24"/>
      <c r="BU2257" s="24"/>
      <c r="BV2257" s="24"/>
      <c r="BW2257" s="24"/>
      <c r="BX2257" s="24"/>
      <c r="BY2257" s="24"/>
      <c r="BZ2257" s="24"/>
      <c r="CA2257" s="24"/>
      <c r="CB2257" s="24"/>
      <c r="CC2257" s="24"/>
      <c r="CD2257" s="24"/>
      <c r="CE2257" s="24"/>
      <c r="CF2257" s="24"/>
    </row>
    <row r="2258" spans="47:84" x14ac:dyDescent="0.15">
      <c r="AU2258" s="24"/>
      <c r="AV2258" s="24"/>
      <c r="AW2258" s="24"/>
      <c r="AX2258" s="24"/>
      <c r="AY2258" s="24"/>
      <c r="AZ2258" s="24"/>
      <c r="BA2258" s="24"/>
      <c r="BB2258" s="24"/>
      <c r="BC2258" s="24"/>
      <c r="BD2258" s="24"/>
      <c r="BE2258" s="24"/>
      <c r="BF2258" s="24"/>
      <c r="BG2258" s="24"/>
      <c r="BH2258" s="24"/>
      <c r="BI2258" s="24"/>
      <c r="BJ2258" s="24"/>
      <c r="BK2258" s="24"/>
      <c r="BL2258" s="24"/>
      <c r="BM2258" s="24"/>
      <c r="BN2258" s="24"/>
      <c r="BO2258" s="24"/>
      <c r="BP2258" s="24"/>
      <c r="BQ2258" s="24"/>
      <c r="BR2258" s="24"/>
      <c r="BS2258" s="24"/>
      <c r="BT2258" s="24"/>
      <c r="BU2258" s="24"/>
      <c r="BV2258" s="24"/>
      <c r="BW2258" s="24"/>
      <c r="BX2258" s="24"/>
      <c r="BY2258" s="24"/>
      <c r="BZ2258" s="24"/>
      <c r="CA2258" s="24"/>
      <c r="CB2258" s="24"/>
      <c r="CC2258" s="24"/>
      <c r="CD2258" s="24"/>
      <c r="CE2258" s="24"/>
      <c r="CF2258" s="24"/>
    </row>
    <row r="2259" spans="47:84" x14ac:dyDescent="0.15">
      <c r="AU2259" s="24"/>
      <c r="AV2259" s="24"/>
      <c r="AW2259" s="24"/>
      <c r="AX2259" s="24"/>
      <c r="AY2259" s="24"/>
      <c r="AZ2259" s="24"/>
      <c r="BA2259" s="24"/>
      <c r="BB2259" s="24"/>
      <c r="BC2259" s="24"/>
      <c r="BD2259" s="24"/>
      <c r="BE2259" s="24"/>
      <c r="BF2259" s="24"/>
      <c r="BG2259" s="24"/>
      <c r="BH2259" s="24"/>
      <c r="BI2259" s="24"/>
      <c r="BJ2259" s="24"/>
      <c r="BK2259" s="24"/>
      <c r="BL2259" s="24"/>
      <c r="BM2259" s="24"/>
      <c r="BN2259" s="24"/>
      <c r="BO2259" s="24"/>
      <c r="BP2259" s="24"/>
      <c r="BQ2259" s="24"/>
      <c r="BR2259" s="24"/>
      <c r="BS2259" s="24"/>
      <c r="BT2259" s="24"/>
      <c r="BU2259" s="24"/>
      <c r="BV2259" s="24"/>
      <c r="BW2259" s="24"/>
      <c r="BX2259" s="24"/>
      <c r="BY2259" s="24"/>
      <c r="BZ2259" s="24"/>
      <c r="CA2259" s="24"/>
      <c r="CB2259" s="24"/>
      <c r="CC2259" s="24"/>
      <c r="CD2259" s="24"/>
      <c r="CE2259" s="24"/>
      <c r="CF2259" s="24"/>
    </row>
    <row r="2260" spans="47:84" x14ac:dyDescent="0.15">
      <c r="AU2260" s="24"/>
      <c r="AV2260" s="24"/>
      <c r="AW2260" s="24"/>
      <c r="AX2260" s="24"/>
      <c r="AY2260" s="24"/>
      <c r="AZ2260" s="24"/>
      <c r="BA2260" s="24"/>
      <c r="BB2260" s="24"/>
      <c r="BC2260" s="24"/>
      <c r="BD2260" s="24"/>
      <c r="BE2260" s="24"/>
      <c r="BF2260" s="24"/>
      <c r="BG2260" s="24"/>
      <c r="BH2260" s="24"/>
      <c r="BI2260" s="24"/>
      <c r="BJ2260" s="24"/>
      <c r="BK2260" s="24"/>
      <c r="BL2260" s="24"/>
      <c r="BM2260" s="24"/>
      <c r="BN2260" s="24"/>
      <c r="BO2260" s="24"/>
      <c r="BP2260" s="24"/>
      <c r="BQ2260" s="24"/>
      <c r="BR2260" s="24"/>
      <c r="BS2260" s="24"/>
      <c r="BT2260" s="24"/>
      <c r="BU2260" s="24"/>
      <c r="BV2260" s="24"/>
      <c r="BW2260" s="24"/>
      <c r="BX2260" s="24"/>
      <c r="BY2260" s="24"/>
      <c r="BZ2260" s="24"/>
      <c r="CA2260" s="24"/>
      <c r="CB2260" s="24"/>
      <c r="CC2260" s="24"/>
      <c r="CD2260" s="24"/>
      <c r="CE2260" s="24"/>
      <c r="CF2260" s="24"/>
    </row>
    <row r="2261" spans="47:84" x14ac:dyDescent="0.15">
      <c r="AU2261" s="24"/>
      <c r="AV2261" s="24"/>
      <c r="AW2261" s="24"/>
      <c r="AX2261" s="24"/>
      <c r="AY2261" s="24"/>
      <c r="AZ2261" s="24"/>
      <c r="BA2261" s="24"/>
      <c r="BB2261" s="24"/>
      <c r="BC2261" s="24"/>
      <c r="BD2261" s="24"/>
      <c r="BE2261" s="24"/>
      <c r="BF2261" s="24"/>
      <c r="BG2261" s="24"/>
      <c r="BH2261" s="24"/>
      <c r="BI2261" s="24"/>
      <c r="BJ2261" s="24"/>
      <c r="BK2261" s="24"/>
      <c r="BL2261" s="24"/>
      <c r="BM2261" s="24"/>
      <c r="BN2261" s="24"/>
      <c r="BO2261" s="24"/>
      <c r="BP2261" s="24"/>
      <c r="BQ2261" s="24"/>
      <c r="BR2261" s="24"/>
      <c r="BS2261" s="24"/>
      <c r="BT2261" s="24"/>
      <c r="BU2261" s="24"/>
      <c r="BV2261" s="24"/>
      <c r="BW2261" s="24"/>
      <c r="BX2261" s="24"/>
      <c r="BY2261" s="24"/>
      <c r="BZ2261" s="24"/>
      <c r="CA2261" s="24"/>
      <c r="CB2261" s="24"/>
      <c r="CC2261" s="24"/>
      <c r="CD2261" s="24"/>
      <c r="CE2261" s="24"/>
      <c r="CF2261" s="24"/>
    </row>
    <row r="2262" spans="47:84" x14ac:dyDescent="0.15">
      <c r="AU2262" s="24"/>
      <c r="AV2262" s="24"/>
      <c r="AW2262" s="24"/>
      <c r="AX2262" s="24"/>
      <c r="AY2262" s="24"/>
      <c r="AZ2262" s="24"/>
      <c r="BA2262" s="24"/>
      <c r="BB2262" s="24"/>
      <c r="BC2262" s="24"/>
      <c r="BD2262" s="24"/>
      <c r="BE2262" s="24"/>
      <c r="BF2262" s="24"/>
      <c r="BG2262" s="24"/>
      <c r="BH2262" s="24"/>
      <c r="BI2262" s="24"/>
      <c r="BJ2262" s="24"/>
      <c r="BK2262" s="24"/>
      <c r="BL2262" s="24"/>
      <c r="BM2262" s="24"/>
      <c r="BN2262" s="24"/>
      <c r="BO2262" s="24"/>
      <c r="BP2262" s="24"/>
      <c r="BQ2262" s="24"/>
      <c r="BR2262" s="24"/>
      <c r="BS2262" s="24"/>
      <c r="BT2262" s="24"/>
      <c r="BU2262" s="24"/>
      <c r="BV2262" s="24"/>
      <c r="BW2262" s="24"/>
      <c r="BX2262" s="24"/>
      <c r="BY2262" s="24"/>
      <c r="BZ2262" s="24"/>
      <c r="CA2262" s="24"/>
      <c r="CB2262" s="24"/>
      <c r="CC2262" s="24"/>
      <c r="CD2262" s="24"/>
      <c r="CE2262" s="24"/>
      <c r="CF2262" s="24"/>
    </row>
    <row r="2263" spans="47:84" x14ac:dyDescent="0.15">
      <c r="AU2263" s="24"/>
      <c r="AV2263" s="24"/>
      <c r="AW2263" s="24"/>
      <c r="AX2263" s="24"/>
      <c r="AY2263" s="24"/>
      <c r="AZ2263" s="24"/>
      <c r="BA2263" s="24"/>
      <c r="BB2263" s="24"/>
      <c r="BC2263" s="24"/>
      <c r="BD2263" s="24"/>
      <c r="BE2263" s="24"/>
      <c r="BF2263" s="24"/>
      <c r="BG2263" s="24"/>
      <c r="BH2263" s="24"/>
      <c r="BI2263" s="24"/>
      <c r="BJ2263" s="24"/>
      <c r="BK2263" s="24"/>
      <c r="BL2263" s="24"/>
      <c r="BM2263" s="24"/>
      <c r="BN2263" s="24"/>
      <c r="BO2263" s="24"/>
      <c r="BP2263" s="24"/>
      <c r="BQ2263" s="24"/>
      <c r="BR2263" s="24"/>
      <c r="BS2263" s="24"/>
      <c r="BT2263" s="24"/>
      <c r="BU2263" s="24"/>
      <c r="BV2263" s="24"/>
      <c r="BW2263" s="24"/>
      <c r="BX2263" s="24"/>
      <c r="BY2263" s="24"/>
      <c r="BZ2263" s="24"/>
      <c r="CA2263" s="24"/>
      <c r="CB2263" s="24"/>
      <c r="CC2263" s="24"/>
      <c r="CD2263" s="24"/>
      <c r="CE2263" s="24"/>
      <c r="CF2263" s="24"/>
    </row>
    <row r="2264" spans="47:84" x14ac:dyDescent="0.15">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c r="CF2264" s="24"/>
    </row>
    <row r="2265" spans="47:84" x14ac:dyDescent="0.15">
      <c r="AU2265" s="24"/>
      <c r="AV2265" s="24"/>
      <c r="AW2265" s="24"/>
      <c r="AX2265" s="24"/>
      <c r="AY2265" s="24"/>
      <c r="AZ2265" s="24"/>
      <c r="BA2265" s="24"/>
      <c r="BB2265" s="24"/>
      <c r="BC2265" s="24"/>
      <c r="BD2265" s="24"/>
      <c r="BE2265" s="24"/>
      <c r="BF2265" s="24"/>
      <c r="BG2265" s="24"/>
      <c r="BH2265" s="24"/>
      <c r="BI2265" s="24"/>
      <c r="BJ2265" s="24"/>
      <c r="BK2265" s="24"/>
      <c r="BL2265" s="24"/>
      <c r="BM2265" s="24"/>
      <c r="BN2265" s="24"/>
      <c r="BO2265" s="24"/>
      <c r="BP2265" s="24"/>
      <c r="BQ2265" s="24"/>
      <c r="BR2265" s="24"/>
      <c r="BS2265" s="24"/>
      <c r="BT2265" s="24"/>
      <c r="BU2265" s="24"/>
      <c r="BV2265" s="24"/>
      <c r="BW2265" s="24"/>
      <c r="BX2265" s="24"/>
      <c r="BY2265" s="24"/>
      <c r="BZ2265" s="24"/>
      <c r="CA2265" s="24"/>
      <c r="CB2265" s="24"/>
      <c r="CC2265" s="24"/>
      <c r="CD2265" s="24"/>
      <c r="CE2265" s="24"/>
      <c r="CF2265" s="24"/>
    </row>
    <row r="2266" spans="47:84" x14ac:dyDescent="0.15">
      <c r="AU2266" s="24"/>
      <c r="AV2266" s="24"/>
      <c r="AW2266" s="24"/>
      <c r="AX2266" s="24"/>
      <c r="AY2266" s="24"/>
      <c r="AZ2266" s="24"/>
      <c r="BA2266" s="24"/>
      <c r="BB2266" s="24"/>
      <c r="BC2266" s="24"/>
      <c r="BD2266" s="24"/>
      <c r="BE2266" s="24"/>
      <c r="BF2266" s="24"/>
      <c r="BG2266" s="24"/>
      <c r="BH2266" s="24"/>
      <c r="BI2266" s="24"/>
      <c r="BJ2266" s="24"/>
      <c r="BK2266" s="24"/>
      <c r="BL2266" s="24"/>
      <c r="BM2266" s="24"/>
      <c r="BN2266" s="24"/>
      <c r="BO2266" s="24"/>
      <c r="BP2266" s="24"/>
      <c r="BQ2266" s="24"/>
      <c r="BR2266" s="24"/>
      <c r="BS2266" s="24"/>
      <c r="BT2266" s="24"/>
      <c r="BU2266" s="24"/>
      <c r="BV2266" s="24"/>
      <c r="BW2266" s="24"/>
      <c r="BX2266" s="24"/>
      <c r="BY2266" s="24"/>
      <c r="BZ2266" s="24"/>
      <c r="CA2266" s="24"/>
      <c r="CB2266" s="24"/>
      <c r="CC2266" s="24"/>
      <c r="CD2266" s="24"/>
      <c r="CE2266" s="24"/>
      <c r="CF2266" s="24"/>
    </row>
    <row r="2267" spans="47:84" x14ac:dyDescent="0.15">
      <c r="AU2267" s="24"/>
      <c r="AV2267" s="24"/>
      <c r="AW2267" s="24"/>
      <c r="AX2267" s="24"/>
      <c r="AY2267" s="24"/>
      <c r="AZ2267" s="24"/>
      <c r="BA2267" s="24"/>
      <c r="BB2267" s="24"/>
      <c r="BC2267" s="24"/>
      <c r="BD2267" s="24"/>
      <c r="BE2267" s="24"/>
      <c r="BF2267" s="24"/>
      <c r="BG2267" s="24"/>
      <c r="BH2267" s="24"/>
      <c r="BI2267" s="24"/>
      <c r="BJ2267" s="24"/>
      <c r="BK2267" s="24"/>
      <c r="BL2267" s="24"/>
      <c r="BM2267" s="24"/>
      <c r="BN2267" s="24"/>
      <c r="BO2267" s="24"/>
      <c r="BP2267" s="24"/>
      <c r="BQ2267" s="24"/>
      <c r="BR2267" s="24"/>
      <c r="BS2267" s="24"/>
      <c r="BT2267" s="24"/>
      <c r="BU2267" s="24"/>
      <c r="BV2267" s="24"/>
      <c r="BW2267" s="24"/>
      <c r="BX2267" s="24"/>
      <c r="BY2267" s="24"/>
      <c r="BZ2267" s="24"/>
      <c r="CA2267" s="24"/>
      <c r="CB2267" s="24"/>
      <c r="CC2267" s="24"/>
      <c r="CD2267" s="24"/>
      <c r="CE2267" s="24"/>
      <c r="CF2267" s="24"/>
    </row>
    <row r="2268" spans="47:84" x14ac:dyDescent="0.15">
      <c r="AU2268" s="24"/>
      <c r="AV2268" s="24"/>
      <c r="AW2268" s="24"/>
      <c r="AX2268" s="24"/>
      <c r="AY2268" s="24"/>
      <c r="AZ2268" s="24"/>
      <c r="BA2268" s="24"/>
      <c r="BB2268" s="24"/>
      <c r="BC2268" s="24"/>
      <c r="BD2268" s="24"/>
      <c r="BE2268" s="24"/>
      <c r="BF2268" s="24"/>
      <c r="BG2268" s="24"/>
      <c r="BH2268" s="24"/>
      <c r="BI2268" s="24"/>
      <c r="BJ2268" s="24"/>
      <c r="BK2268" s="24"/>
      <c r="BL2268" s="24"/>
      <c r="BM2268" s="24"/>
      <c r="BN2268" s="24"/>
      <c r="BO2268" s="24"/>
      <c r="BP2268" s="24"/>
      <c r="BQ2268" s="24"/>
      <c r="BR2268" s="24"/>
      <c r="BS2268" s="24"/>
      <c r="BT2268" s="24"/>
      <c r="BU2268" s="24"/>
      <c r="BV2268" s="24"/>
      <c r="BW2268" s="24"/>
      <c r="BX2268" s="24"/>
      <c r="BY2268" s="24"/>
      <c r="BZ2268" s="24"/>
      <c r="CA2268" s="24"/>
      <c r="CB2268" s="24"/>
      <c r="CC2268" s="24"/>
      <c r="CD2268" s="24"/>
      <c r="CE2268" s="24"/>
      <c r="CF2268" s="24"/>
    </row>
    <row r="2269" spans="47:84" x14ac:dyDescent="0.15">
      <c r="AU2269" s="24"/>
      <c r="AV2269" s="24"/>
      <c r="AW2269" s="24"/>
      <c r="AX2269" s="24"/>
      <c r="AY2269" s="24"/>
      <c r="AZ2269" s="24"/>
      <c r="BA2269" s="24"/>
      <c r="BB2269" s="24"/>
      <c r="BC2269" s="24"/>
      <c r="BD2269" s="24"/>
      <c r="BE2269" s="24"/>
      <c r="BF2269" s="24"/>
      <c r="BG2269" s="24"/>
      <c r="BH2269" s="24"/>
      <c r="BI2269" s="24"/>
      <c r="BJ2269" s="24"/>
      <c r="BK2269" s="24"/>
      <c r="BL2269" s="24"/>
      <c r="BM2269" s="24"/>
      <c r="BN2269" s="24"/>
      <c r="BO2269" s="24"/>
      <c r="BP2269" s="24"/>
      <c r="BQ2269" s="24"/>
      <c r="BR2269" s="24"/>
      <c r="BS2269" s="24"/>
      <c r="BT2269" s="24"/>
      <c r="BU2269" s="24"/>
      <c r="BV2269" s="24"/>
      <c r="BW2269" s="24"/>
      <c r="BX2269" s="24"/>
      <c r="BY2269" s="24"/>
      <c r="BZ2269" s="24"/>
      <c r="CA2269" s="24"/>
      <c r="CB2269" s="24"/>
      <c r="CC2269" s="24"/>
      <c r="CD2269" s="24"/>
      <c r="CE2269" s="24"/>
      <c r="CF2269" s="24"/>
    </row>
    <row r="2270" spans="47:84" x14ac:dyDescent="0.15">
      <c r="AU2270" s="24"/>
      <c r="AV2270" s="24"/>
      <c r="AW2270" s="24"/>
      <c r="AX2270" s="24"/>
      <c r="AY2270" s="24"/>
      <c r="AZ2270" s="24"/>
      <c r="BA2270" s="24"/>
      <c r="BB2270" s="24"/>
      <c r="BC2270" s="24"/>
      <c r="BD2270" s="24"/>
      <c r="BE2270" s="24"/>
      <c r="BF2270" s="24"/>
      <c r="BG2270" s="24"/>
      <c r="BH2270" s="24"/>
      <c r="BI2270" s="24"/>
      <c r="BJ2270" s="24"/>
      <c r="BK2270" s="24"/>
      <c r="BL2270" s="24"/>
      <c r="BM2270" s="24"/>
      <c r="BN2270" s="24"/>
      <c r="BO2270" s="24"/>
      <c r="BP2270" s="24"/>
      <c r="BQ2270" s="24"/>
      <c r="BR2270" s="24"/>
      <c r="BS2270" s="24"/>
      <c r="BT2270" s="24"/>
      <c r="BU2270" s="24"/>
      <c r="BV2270" s="24"/>
      <c r="BW2270" s="24"/>
      <c r="BX2270" s="24"/>
      <c r="BY2270" s="24"/>
      <c r="BZ2270" s="24"/>
      <c r="CA2270" s="24"/>
      <c r="CB2270" s="24"/>
      <c r="CC2270" s="24"/>
      <c r="CD2270" s="24"/>
      <c r="CE2270" s="24"/>
      <c r="CF2270" s="24"/>
    </row>
    <row r="2271" spans="47:84" x14ac:dyDescent="0.15">
      <c r="AU2271" s="24"/>
      <c r="AV2271" s="24"/>
      <c r="AW2271" s="24"/>
      <c r="AX2271" s="24"/>
      <c r="AY2271" s="24"/>
      <c r="AZ2271" s="24"/>
      <c r="BA2271" s="24"/>
      <c r="BB2271" s="24"/>
      <c r="BC2271" s="24"/>
      <c r="BD2271" s="24"/>
      <c r="BE2271" s="24"/>
      <c r="BF2271" s="24"/>
      <c r="BG2271" s="24"/>
      <c r="BH2271" s="24"/>
      <c r="BI2271" s="24"/>
      <c r="BJ2271" s="24"/>
      <c r="BK2271" s="24"/>
      <c r="BL2271" s="24"/>
      <c r="BM2271" s="24"/>
      <c r="BN2271" s="24"/>
      <c r="BO2271" s="24"/>
      <c r="BP2271" s="24"/>
      <c r="BQ2271" s="24"/>
      <c r="BR2271" s="24"/>
      <c r="BS2271" s="24"/>
      <c r="BT2271" s="24"/>
      <c r="BU2271" s="24"/>
      <c r="BV2271" s="24"/>
      <c r="BW2271" s="24"/>
      <c r="BX2271" s="24"/>
      <c r="BY2271" s="24"/>
      <c r="BZ2271" s="24"/>
      <c r="CA2271" s="24"/>
      <c r="CB2271" s="24"/>
      <c r="CC2271" s="24"/>
      <c r="CD2271" s="24"/>
      <c r="CE2271" s="24"/>
      <c r="CF2271" s="24"/>
    </row>
    <row r="2272" spans="47:84" x14ac:dyDescent="0.15">
      <c r="AU2272" s="24"/>
      <c r="AV2272" s="24"/>
      <c r="AW2272" s="24"/>
      <c r="AX2272" s="24"/>
      <c r="AY2272" s="24"/>
      <c r="AZ2272" s="24"/>
      <c r="BA2272" s="24"/>
      <c r="BB2272" s="24"/>
      <c r="BC2272" s="24"/>
      <c r="BD2272" s="24"/>
      <c r="BE2272" s="24"/>
      <c r="BF2272" s="24"/>
      <c r="BG2272" s="24"/>
      <c r="BH2272" s="24"/>
      <c r="BI2272" s="24"/>
      <c r="BJ2272" s="24"/>
      <c r="BK2272" s="24"/>
      <c r="BL2272" s="24"/>
      <c r="BM2272" s="24"/>
      <c r="BN2272" s="24"/>
      <c r="BO2272" s="24"/>
      <c r="BP2272" s="24"/>
      <c r="BQ2272" s="24"/>
      <c r="BR2272" s="24"/>
      <c r="BS2272" s="24"/>
      <c r="BT2272" s="24"/>
      <c r="BU2272" s="24"/>
      <c r="BV2272" s="24"/>
      <c r="BW2272" s="24"/>
      <c r="BX2272" s="24"/>
      <c r="BY2272" s="24"/>
      <c r="BZ2272" s="24"/>
      <c r="CA2272" s="24"/>
      <c r="CB2272" s="24"/>
      <c r="CC2272" s="24"/>
      <c r="CD2272" s="24"/>
      <c r="CE2272" s="24"/>
      <c r="CF2272" s="24"/>
    </row>
    <row r="2273" spans="47:84" x14ac:dyDescent="0.15">
      <c r="AU2273" s="24"/>
      <c r="AV2273" s="24"/>
      <c r="AW2273" s="24"/>
      <c r="AX2273" s="24"/>
      <c r="AY2273" s="24"/>
      <c r="AZ2273" s="24"/>
      <c r="BA2273" s="24"/>
      <c r="BB2273" s="24"/>
      <c r="BC2273" s="24"/>
      <c r="BD2273" s="24"/>
      <c r="BE2273" s="24"/>
      <c r="BF2273" s="24"/>
      <c r="BG2273" s="24"/>
      <c r="BH2273" s="24"/>
      <c r="BI2273" s="24"/>
      <c r="BJ2273" s="24"/>
      <c r="BK2273" s="24"/>
      <c r="BL2273" s="24"/>
      <c r="BM2273" s="24"/>
      <c r="BN2273" s="24"/>
      <c r="BO2273" s="24"/>
      <c r="BP2273" s="24"/>
      <c r="BQ2273" s="24"/>
      <c r="BR2273" s="24"/>
      <c r="BS2273" s="24"/>
      <c r="BT2273" s="24"/>
      <c r="BU2273" s="24"/>
      <c r="BV2273" s="24"/>
      <c r="BW2273" s="24"/>
      <c r="BX2273" s="24"/>
      <c r="BY2273" s="24"/>
      <c r="BZ2273" s="24"/>
      <c r="CA2273" s="24"/>
      <c r="CB2273" s="24"/>
      <c r="CC2273" s="24"/>
      <c r="CD2273" s="24"/>
      <c r="CE2273" s="24"/>
      <c r="CF2273" s="24"/>
    </row>
    <row r="2274" spans="47:84" x14ac:dyDescent="0.15">
      <c r="AU2274" s="24"/>
      <c r="AV2274" s="24"/>
      <c r="AW2274" s="24"/>
      <c r="AX2274" s="24"/>
      <c r="AY2274" s="24"/>
      <c r="AZ2274" s="24"/>
      <c r="BA2274" s="24"/>
      <c r="BB2274" s="24"/>
      <c r="BC2274" s="24"/>
      <c r="BD2274" s="24"/>
      <c r="BE2274" s="24"/>
      <c r="BF2274" s="24"/>
      <c r="BG2274" s="24"/>
      <c r="BH2274" s="24"/>
      <c r="BI2274" s="24"/>
      <c r="BJ2274" s="24"/>
      <c r="BK2274" s="24"/>
      <c r="BL2274" s="24"/>
      <c r="BM2274" s="24"/>
      <c r="BN2274" s="24"/>
      <c r="BO2274" s="24"/>
      <c r="BP2274" s="24"/>
      <c r="BQ2274" s="24"/>
      <c r="BR2274" s="24"/>
      <c r="BS2274" s="24"/>
      <c r="BT2274" s="24"/>
      <c r="BU2274" s="24"/>
      <c r="BV2274" s="24"/>
      <c r="BW2274" s="24"/>
      <c r="BX2274" s="24"/>
      <c r="BY2274" s="24"/>
      <c r="BZ2274" s="24"/>
      <c r="CA2274" s="24"/>
      <c r="CB2274" s="24"/>
      <c r="CC2274" s="24"/>
      <c r="CD2274" s="24"/>
      <c r="CE2274" s="24"/>
      <c r="CF2274" s="24"/>
    </row>
    <row r="2275" spans="47:84" x14ac:dyDescent="0.15">
      <c r="AU2275" s="24"/>
      <c r="AV2275" s="24"/>
      <c r="AW2275" s="24"/>
      <c r="AX2275" s="24"/>
      <c r="AY2275" s="24"/>
      <c r="AZ2275" s="24"/>
      <c r="BA2275" s="24"/>
      <c r="BB2275" s="24"/>
      <c r="BC2275" s="24"/>
      <c r="BD2275" s="24"/>
      <c r="BE2275" s="24"/>
      <c r="BF2275" s="24"/>
      <c r="BG2275" s="24"/>
      <c r="BH2275" s="24"/>
      <c r="BI2275" s="24"/>
      <c r="BJ2275" s="24"/>
      <c r="BK2275" s="24"/>
      <c r="BL2275" s="24"/>
      <c r="BM2275" s="24"/>
      <c r="BN2275" s="24"/>
      <c r="BO2275" s="24"/>
      <c r="BP2275" s="24"/>
      <c r="BQ2275" s="24"/>
      <c r="BR2275" s="24"/>
      <c r="BS2275" s="24"/>
      <c r="BT2275" s="24"/>
      <c r="BU2275" s="24"/>
      <c r="BV2275" s="24"/>
      <c r="BW2275" s="24"/>
      <c r="BX2275" s="24"/>
      <c r="BY2275" s="24"/>
      <c r="BZ2275" s="24"/>
      <c r="CA2275" s="24"/>
      <c r="CB2275" s="24"/>
      <c r="CC2275" s="24"/>
      <c r="CD2275" s="24"/>
      <c r="CE2275" s="24"/>
      <c r="CF2275" s="24"/>
    </row>
    <row r="2276" spans="47:84" x14ac:dyDescent="0.15">
      <c r="AU2276" s="24"/>
      <c r="AV2276" s="24"/>
      <c r="AW2276" s="24"/>
      <c r="AX2276" s="24"/>
      <c r="AY2276" s="24"/>
      <c r="AZ2276" s="24"/>
      <c r="BA2276" s="24"/>
      <c r="BB2276" s="24"/>
      <c r="BC2276" s="24"/>
      <c r="BD2276" s="24"/>
      <c r="BE2276" s="24"/>
      <c r="BF2276" s="24"/>
      <c r="BG2276" s="24"/>
      <c r="BH2276" s="24"/>
      <c r="BI2276" s="24"/>
      <c r="BJ2276" s="24"/>
      <c r="BK2276" s="24"/>
      <c r="BL2276" s="24"/>
      <c r="BM2276" s="24"/>
      <c r="BN2276" s="24"/>
      <c r="BO2276" s="24"/>
      <c r="BP2276" s="24"/>
      <c r="BQ2276" s="24"/>
      <c r="BR2276" s="24"/>
      <c r="BS2276" s="24"/>
      <c r="BT2276" s="24"/>
      <c r="BU2276" s="24"/>
      <c r="BV2276" s="24"/>
      <c r="BW2276" s="24"/>
      <c r="BX2276" s="24"/>
      <c r="BY2276" s="24"/>
      <c r="BZ2276" s="24"/>
      <c r="CA2276" s="24"/>
      <c r="CB2276" s="24"/>
      <c r="CC2276" s="24"/>
      <c r="CD2276" s="24"/>
      <c r="CE2276" s="24"/>
      <c r="CF2276" s="24"/>
    </row>
    <row r="2277" spans="47:84" x14ac:dyDescent="0.15">
      <c r="AU2277" s="24"/>
      <c r="AV2277" s="24"/>
      <c r="AW2277" s="24"/>
      <c r="AX2277" s="24"/>
      <c r="AY2277" s="24"/>
      <c r="AZ2277" s="24"/>
      <c r="BA2277" s="24"/>
      <c r="BB2277" s="24"/>
      <c r="BC2277" s="24"/>
      <c r="BD2277" s="24"/>
      <c r="BE2277" s="24"/>
      <c r="BF2277" s="24"/>
      <c r="BG2277" s="24"/>
      <c r="BH2277" s="24"/>
      <c r="BI2277" s="24"/>
      <c r="BJ2277" s="24"/>
      <c r="BK2277" s="24"/>
      <c r="BL2277" s="24"/>
      <c r="BM2277" s="24"/>
      <c r="BN2277" s="24"/>
      <c r="BO2277" s="24"/>
      <c r="BP2277" s="24"/>
      <c r="BQ2277" s="24"/>
      <c r="BR2277" s="24"/>
      <c r="BS2277" s="24"/>
      <c r="BT2277" s="24"/>
      <c r="BU2277" s="24"/>
      <c r="BV2277" s="24"/>
      <c r="BW2277" s="24"/>
      <c r="BX2277" s="24"/>
      <c r="BY2277" s="24"/>
      <c r="BZ2277" s="24"/>
      <c r="CA2277" s="24"/>
      <c r="CB2277" s="24"/>
      <c r="CC2277" s="24"/>
      <c r="CD2277" s="24"/>
      <c r="CE2277" s="24"/>
      <c r="CF2277" s="24"/>
    </row>
    <row r="2278" spans="47:84" x14ac:dyDescent="0.15">
      <c r="AU2278" s="24"/>
      <c r="AV2278" s="24"/>
      <c r="AW2278" s="24"/>
      <c r="AX2278" s="24"/>
      <c r="AY2278" s="24"/>
      <c r="AZ2278" s="24"/>
      <c r="BA2278" s="24"/>
      <c r="BB2278" s="24"/>
      <c r="BC2278" s="24"/>
      <c r="BD2278" s="24"/>
      <c r="BE2278" s="24"/>
      <c r="BF2278" s="24"/>
      <c r="BG2278" s="24"/>
      <c r="BH2278" s="24"/>
      <c r="BI2278" s="24"/>
      <c r="BJ2278" s="24"/>
      <c r="BK2278" s="24"/>
      <c r="BL2278" s="24"/>
      <c r="BM2278" s="24"/>
      <c r="BN2278" s="24"/>
      <c r="BO2278" s="24"/>
      <c r="BP2278" s="24"/>
      <c r="BQ2278" s="24"/>
      <c r="BR2278" s="24"/>
      <c r="BS2278" s="24"/>
      <c r="BT2278" s="24"/>
      <c r="BU2278" s="24"/>
      <c r="BV2278" s="24"/>
      <c r="BW2278" s="24"/>
      <c r="BX2278" s="24"/>
      <c r="BY2278" s="24"/>
      <c r="BZ2278" s="24"/>
      <c r="CA2278" s="24"/>
      <c r="CB2278" s="24"/>
      <c r="CC2278" s="24"/>
      <c r="CD2278" s="24"/>
      <c r="CE2278" s="24"/>
      <c r="CF2278" s="24"/>
    </row>
    <row r="2279" spans="47:84" x14ac:dyDescent="0.15">
      <c r="AU2279" s="24"/>
      <c r="AV2279" s="24"/>
      <c r="AW2279" s="24"/>
      <c r="AX2279" s="24"/>
      <c r="AY2279" s="24"/>
      <c r="AZ2279" s="24"/>
      <c r="BA2279" s="24"/>
      <c r="BB2279" s="24"/>
      <c r="BC2279" s="24"/>
      <c r="BD2279" s="24"/>
      <c r="BE2279" s="24"/>
      <c r="BF2279" s="24"/>
      <c r="BG2279" s="24"/>
      <c r="BH2279" s="24"/>
      <c r="BI2279" s="24"/>
      <c r="BJ2279" s="24"/>
      <c r="BK2279" s="24"/>
      <c r="BL2279" s="24"/>
      <c r="BM2279" s="24"/>
      <c r="BN2279" s="24"/>
      <c r="BO2279" s="24"/>
      <c r="BP2279" s="24"/>
      <c r="BQ2279" s="24"/>
      <c r="BR2279" s="24"/>
      <c r="BS2279" s="24"/>
      <c r="BT2279" s="24"/>
      <c r="BU2279" s="24"/>
      <c r="BV2279" s="24"/>
      <c r="BW2279" s="24"/>
      <c r="BX2279" s="24"/>
      <c r="BY2279" s="24"/>
      <c r="BZ2279" s="24"/>
      <c r="CA2279" s="24"/>
      <c r="CB2279" s="24"/>
      <c r="CC2279" s="24"/>
      <c r="CD2279" s="24"/>
      <c r="CE2279" s="24"/>
      <c r="CF2279" s="24"/>
    </row>
    <row r="2280" spans="47:84" x14ac:dyDescent="0.15">
      <c r="AU2280" s="24"/>
      <c r="AV2280" s="24"/>
      <c r="AW2280" s="24"/>
      <c r="AX2280" s="24"/>
      <c r="AY2280" s="24"/>
      <c r="AZ2280" s="24"/>
      <c r="BA2280" s="24"/>
      <c r="BB2280" s="24"/>
      <c r="BC2280" s="24"/>
      <c r="BD2280" s="24"/>
      <c r="BE2280" s="24"/>
      <c r="BF2280" s="24"/>
      <c r="BG2280" s="24"/>
      <c r="BH2280" s="24"/>
      <c r="BI2280" s="24"/>
      <c r="BJ2280" s="24"/>
      <c r="BK2280" s="24"/>
      <c r="BL2280" s="24"/>
      <c r="BM2280" s="24"/>
      <c r="BN2280" s="24"/>
      <c r="BO2280" s="24"/>
      <c r="BP2280" s="24"/>
      <c r="BQ2280" s="24"/>
      <c r="BR2280" s="24"/>
      <c r="BS2280" s="24"/>
      <c r="BT2280" s="24"/>
      <c r="BU2280" s="24"/>
      <c r="BV2280" s="24"/>
      <c r="BW2280" s="24"/>
      <c r="BX2280" s="24"/>
      <c r="BY2280" s="24"/>
      <c r="BZ2280" s="24"/>
      <c r="CA2280" s="24"/>
      <c r="CB2280" s="24"/>
      <c r="CC2280" s="24"/>
      <c r="CD2280" s="24"/>
      <c r="CE2280" s="24"/>
      <c r="CF2280" s="24"/>
    </row>
    <row r="2281" spans="47:84" x14ac:dyDescent="0.15">
      <c r="AU2281" s="24"/>
      <c r="AV2281" s="24"/>
      <c r="AW2281" s="24"/>
      <c r="AX2281" s="24"/>
      <c r="AY2281" s="24"/>
      <c r="AZ2281" s="24"/>
      <c r="BA2281" s="24"/>
      <c r="BB2281" s="24"/>
      <c r="BC2281" s="24"/>
      <c r="BD2281" s="24"/>
      <c r="BE2281" s="24"/>
      <c r="BF2281" s="24"/>
      <c r="BG2281" s="24"/>
      <c r="BH2281" s="24"/>
      <c r="BI2281" s="24"/>
      <c r="BJ2281" s="24"/>
      <c r="BK2281" s="24"/>
      <c r="BL2281" s="24"/>
      <c r="BM2281" s="24"/>
      <c r="BN2281" s="24"/>
      <c r="BO2281" s="24"/>
      <c r="BP2281" s="24"/>
      <c r="BQ2281" s="24"/>
      <c r="BR2281" s="24"/>
      <c r="BS2281" s="24"/>
      <c r="BT2281" s="24"/>
      <c r="BU2281" s="24"/>
      <c r="BV2281" s="24"/>
      <c r="BW2281" s="24"/>
      <c r="BX2281" s="24"/>
      <c r="BY2281" s="24"/>
      <c r="BZ2281" s="24"/>
      <c r="CA2281" s="24"/>
      <c r="CB2281" s="24"/>
      <c r="CC2281" s="24"/>
      <c r="CD2281" s="24"/>
      <c r="CE2281" s="24"/>
      <c r="CF2281" s="24"/>
    </row>
    <row r="2282" spans="47:84" x14ac:dyDescent="0.15">
      <c r="AU2282" s="24"/>
      <c r="AV2282" s="24"/>
      <c r="AW2282" s="24"/>
      <c r="AX2282" s="24"/>
      <c r="AY2282" s="24"/>
      <c r="AZ2282" s="24"/>
      <c r="BA2282" s="24"/>
      <c r="BB2282" s="24"/>
      <c r="BC2282" s="24"/>
      <c r="BD2282" s="24"/>
      <c r="BE2282" s="24"/>
      <c r="BF2282" s="24"/>
      <c r="BG2282" s="24"/>
      <c r="BH2282" s="24"/>
      <c r="BI2282" s="24"/>
      <c r="BJ2282" s="24"/>
      <c r="BK2282" s="24"/>
      <c r="BL2282" s="24"/>
      <c r="BM2282" s="24"/>
      <c r="BN2282" s="24"/>
      <c r="BO2282" s="24"/>
      <c r="BP2282" s="24"/>
      <c r="BQ2282" s="24"/>
      <c r="BR2282" s="24"/>
      <c r="BS2282" s="24"/>
      <c r="BT2282" s="24"/>
      <c r="BU2282" s="24"/>
      <c r="BV2282" s="24"/>
      <c r="BW2282" s="24"/>
      <c r="BX2282" s="24"/>
      <c r="BY2282" s="24"/>
      <c r="BZ2282" s="24"/>
      <c r="CA2282" s="24"/>
      <c r="CB2282" s="24"/>
      <c r="CC2282" s="24"/>
      <c r="CD2282" s="24"/>
      <c r="CE2282" s="24"/>
      <c r="CF2282" s="24"/>
    </row>
    <row r="2283" spans="47:84" x14ac:dyDescent="0.15">
      <c r="AU2283" s="24"/>
      <c r="AV2283" s="24"/>
      <c r="AW2283" s="24"/>
      <c r="AX2283" s="24"/>
      <c r="AY2283" s="24"/>
      <c r="AZ2283" s="24"/>
      <c r="BA2283" s="24"/>
      <c r="BB2283" s="24"/>
      <c r="BC2283" s="24"/>
      <c r="BD2283" s="24"/>
      <c r="BE2283" s="24"/>
      <c r="BF2283" s="24"/>
      <c r="BG2283" s="24"/>
      <c r="BH2283" s="24"/>
      <c r="BI2283" s="24"/>
      <c r="BJ2283" s="24"/>
      <c r="BK2283" s="24"/>
      <c r="BL2283" s="24"/>
      <c r="BM2283" s="24"/>
      <c r="BN2283" s="24"/>
      <c r="BO2283" s="24"/>
      <c r="BP2283" s="24"/>
      <c r="BQ2283" s="24"/>
      <c r="BR2283" s="24"/>
      <c r="BS2283" s="24"/>
      <c r="BT2283" s="24"/>
      <c r="BU2283" s="24"/>
      <c r="BV2283" s="24"/>
      <c r="BW2283" s="24"/>
      <c r="BX2283" s="24"/>
      <c r="BY2283" s="24"/>
      <c r="BZ2283" s="24"/>
      <c r="CA2283" s="24"/>
      <c r="CB2283" s="24"/>
      <c r="CC2283" s="24"/>
      <c r="CD2283" s="24"/>
      <c r="CE2283" s="24"/>
      <c r="CF2283" s="24"/>
    </row>
    <row r="2284" spans="47:84" x14ac:dyDescent="0.15">
      <c r="AU2284" s="24"/>
      <c r="AV2284" s="24"/>
      <c r="AW2284" s="24"/>
      <c r="AX2284" s="24"/>
      <c r="AY2284" s="24"/>
      <c r="AZ2284" s="24"/>
      <c r="BA2284" s="24"/>
      <c r="BB2284" s="24"/>
      <c r="BC2284" s="24"/>
      <c r="BD2284" s="24"/>
      <c r="BE2284" s="24"/>
      <c r="BF2284" s="24"/>
      <c r="BG2284" s="24"/>
      <c r="BH2284" s="24"/>
      <c r="BI2284" s="24"/>
      <c r="BJ2284" s="24"/>
      <c r="BK2284" s="24"/>
      <c r="BL2284" s="24"/>
      <c r="BM2284" s="24"/>
      <c r="BN2284" s="24"/>
      <c r="BO2284" s="24"/>
      <c r="BP2284" s="24"/>
      <c r="BQ2284" s="24"/>
      <c r="BR2284" s="24"/>
      <c r="BS2284" s="24"/>
      <c r="BT2284" s="24"/>
      <c r="BU2284" s="24"/>
      <c r="BV2284" s="24"/>
      <c r="BW2284" s="24"/>
      <c r="BX2284" s="24"/>
      <c r="BY2284" s="24"/>
      <c r="BZ2284" s="24"/>
      <c r="CA2284" s="24"/>
      <c r="CB2284" s="24"/>
      <c r="CC2284" s="24"/>
      <c r="CD2284" s="24"/>
      <c r="CE2284" s="24"/>
      <c r="CF2284" s="24"/>
    </row>
    <row r="2285" spans="47:84" x14ac:dyDescent="0.15">
      <c r="AU2285" s="24"/>
      <c r="AV2285" s="24"/>
      <c r="AW2285" s="24"/>
      <c r="AX2285" s="24"/>
      <c r="AY2285" s="24"/>
      <c r="AZ2285" s="24"/>
      <c r="BA2285" s="24"/>
      <c r="BB2285" s="24"/>
      <c r="BC2285" s="24"/>
      <c r="BD2285" s="24"/>
      <c r="BE2285" s="24"/>
      <c r="BF2285" s="24"/>
      <c r="BG2285" s="24"/>
      <c r="BH2285" s="24"/>
      <c r="BI2285" s="24"/>
      <c r="BJ2285" s="24"/>
      <c r="BK2285" s="24"/>
      <c r="BL2285" s="24"/>
      <c r="BM2285" s="24"/>
      <c r="BN2285" s="24"/>
      <c r="BO2285" s="24"/>
      <c r="BP2285" s="24"/>
      <c r="BQ2285" s="24"/>
      <c r="BR2285" s="24"/>
      <c r="BS2285" s="24"/>
      <c r="BT2285" s="24"/>
      <c r="BU2285" s="24"/>
      <c r="BV2285" s="24"/>
      <c r="BW2285" s="24"/>
      <c r="BX2285" s="24"/>
      <c r="BY2285" s="24"/>
      <c r="BZ2285" s="24"/>
      <c r="CA2285" s="24"/>
      <c r="CB2285" s="24"/>
      <c r="CC2285" s="24"/>
      <c r="CD2285" s="24"/>
      <c r="CE2285" s="24"/>
      <c r="CF2285" s="24"/>
    </row>
    <row r="2286" spans="47:84" x14ac:dyDescent="0.15">
      <c r="AU2286" s="24"/>
      <c r="AV2286" s="24"/>
      <c r="AW2286" s="24"/>
      <c r="AX2286" s="24"/>
      <c r="AY2286" s="24"/>
      <c r="AZ2286" s="24"/>
      <c r="BA2286" s="24"/>
      <c r="BB2286" s="24"/>
      <c r="BC2286" s="24"/>
      <c r="BD2286" s="24"/>
      <c r="BE2286" s="24"/>
      <c r="BF2286" s="24"/>
      <c r="BG2286" s="24"/>
      <c r="BH2286" s="24"/>
      <c r="BI2286" s="24"/>
      <c r="BJ2286" s="24"/>
      <c r="BK2286" s="24"/>
      <c r="BL2286" s="24"/>
      <c r="BM2286" s="24"/>
      <c r="BN2286" s="24"/>
      <c r="BO2286" s="24"/>
      <c r="BP2286" s="24"/>
      <c r="BQ2286" s="24"/>
      <c r="BR2286" s="24"/>
      <c r="BS2286" s="24"/>
      <c r="BT2286" s="24"/>
      <c r="BU2286" s="24"/>
      <c r="BV2286" s="24"/>
      <c r="BW2286" s="24"/>
      <c r="BX2286" s="24"/>
      <c r="BY2286" s="24"/>
      <c r="BZ2286" s="24"/>
      <c r="CA2286" s="24"/>
      <c r="CB2286" s="24"/>
      <c r="CC2286" s="24"/>
      <c r="CD2286" s="24"/>
      <c r="CE2286" s="24"/>
      <c r="CF2286" s="24"/>
    </row>
    <row r="2287" spans="47:84" x14ac:dyDescent="0.15">
      <c r="AU2287" s="24"/>
      <c r="AV2287" s="24"/>
      <c r="AW2287" s="24"/>
      <c r="AX2287" s="24"/>
      <c r="AY2287" s="24"/>
      <c r="AZ2287" s="24"/>
      <c r="BA2287" s="24"/>
      <c r="BB2287" s="24"/>
      <c r="BC2287" s="24"/>
      <c r="BD2287" s="24"/>
      <c r="BE2287" s="24"/>
      <c r="BF2287" s="24"/>
      <c r="BG2287" s="24"/>
      <c r="BH2287" s="24"/>
      <c r="BI2287" s="24"/>
      <c r="BJ2287" s="24"/>
      <c r="BK2287" s="24"/>
      <c r="BL2287" s="24"/>
      <c r="BM2287" s="24"/>
      <c r="BN2287" s="24"/>
      <c r="BO2287" s="24"/>
      <c r="BP2287" s="24"/>
      <c r="BQ2287" s="24"/>
      <c r="BR2287" s="24"/>
      <c r="BS2287" s="24"/>
      <c r="BT2287" s="24"/>
      <c r="BU2287" s="24"/>
      <c r="BV2287" s="24"/>
      <c r="BW2287" s="24"/>
      <c r="BX2287" s="24"/>
      <c r="BY2287" s="24"/>
      <c r="BZ2287" s="24"/>
      <c r="CA2287" s="24"/>
      <c r="CB2287" s="24"/>
      <c r="CC2287" s="24"/>
      <c r="CD2287" s="24"/>
      <c r="CE2287" s="24"/>
      <c r="CF2287" s="24"/>
    </row>
    <row r="2288" spans="47:84" x14ac:dyDescent="0.15">
      <c r="AU2288" s="24"/>
      <c r="AV2288" s="24"/>
      <c r="AW2288" s="24"/>
      <c r="AX2288" s="24"/>
      <c r="AY2288" s="24"/>
      <c r="AZ2288" s="24"/>
      <c r="BA2288" s="24"/>
      <c r="BB2288" s="24"/>
      <c r="BC2288" s="24"/>
      <c r="BD2288" s="24"/>
      <c r="BE2288" s="24"/>
      <c r="BF2288" s="24"/>
      <c r="BG2288" s="24"/>
      <c r="BH2288" s="24"/>
      <c r="BI2288" s="24"/>
      <c r="BJ2288" s="24"/>
      <c r="BK2288" s="24"/>
      <c r="BL2288" s="24"/>
      <c r="BM2288" s="24"/>
      <c r="BN2288" s="24"/>
      <c r="BO2288" s="24"/>
      <c r="BP2288" s="24"/>
      <c r="BQ2288" s="24"/>
      <c r="BR2288" s="24"/>
      <c r="BS2288" s="24"/>
      <c r="BT2288" s="24"/>
      <c r="BU2288" s="24"/>
      <c r="BV2288" s="24"/>
      <c r="BW2288" s="24"/>
      <c r="BX2288" s="24"/>
      <c r="BY2288" s="24"/>
      <c r="BZ2288" s="24"/>
      <c r="CA2288" s="24"/>
      <c r="CB2288" s="24"/>
      <c r="CC2288" s="24"/>
      <c r="CD2288" s="24"/>
      <c r="CE2288" s="24"/>
      <c r="CF2288" s="24"/>
    </row>
    <row r="2289" spans="47:84" x14ac:dyDescent="0.15">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c r="CF2289" s="24"/>
    </row>
    <row r="2290" spans="47:84" x14ac:dyDescent="0.15">
      <c r="AU2290" s="24"/>
      <c r="AV2290" s="24"/>
      <c r="AW2290" s="24"/>
      <c r="AX2290" s="24"/>
      <c r="AY2290" s="24"/>
      <c r="AZ2290" s="24"/>
      <c r="BA2290" s="24"/>
      <c r="BB2290" s="24"/>
      <c r="BC2290" s="24"/>
      <c r="BD2290" s="24"/>
      <c r="BE2290" s="24"/>
      <c r="BF2290" s="24"/>
      <c r="BG2290" s="24"/>
      <c r="BH2290" s="24"/>
      <c r="BI2290" s="24"/>
      <c r="BJ2290" s="24"/>
      <c r="BK2290" s="24"/>
      <c r="BL2290" s="24"/>
      <c r="BM2290" s="24"/>
      <c r="BN2290" s="24"/>
      <c r="BO2290" s="24"/>
      <c r="BP2290" s="24"/>
      <c r="BQ2290" s="24"/>
      <c r="BR2290" s="24"/>
      <c r="BS2290" s="24"/>
      <c r="BT2290" s="24"/>
      <c r="BU2290" s="24"/>
      <c r="BV2290" s="24"/>
      <c r="BW2290" s="24"/>
      <c r="BX2290" s="24"/>
      <c r="BY2290" s="24"/>
      <c r="BZ2290" s="24"/>
      <c r="CA2290" s="24"/>
      <c r="CB2290" s="24"/>
      <c r="CC2290" s="24"/>
      <c r="CD2290" s="24"/>
      <c r="CE2290" s="24"/>
      <c r="CF2290" s="24"/>
    </row>
    <row r="2291" spans="47:84" x14ac:dyDescent="0.15">
      <c r="AU2291" s="24"/>
      <c r="AV2291" s="24"/>
      <c r="AW2291" s="24"/>
      <c r="AX2291" s="24"/>
      <c r="AY2291" s="24"/>
      <c r="AZ2291" s="24"/>
      <c r="BA2291" s="24"/>
      <c r="BB2291" s="24"/>
      <c r="BC2291" s="24"/>
      <c r="BD2291" s="24"/>
      <c r="BE2291" s="24"/>
      <c r="BF2291" s="24"/>
      <c r="BG2291" s="24"/>
      <c r="BH2291" s="24"/>
      <c r="BI2291" s="24"/>
      <c r="BJ2291" s="24"/>
      <c r="BK2291" s="24"/>
      <c r="BL2291" s="24"/>
      <c r="BM2291" s="24"/>
      <c r="BN2291" s="24"/>
      <c r="BO2291" s="24"/>
      <c r="BP2291" s="24"/>
      <c r="BQ2291" s="24"/>
      <c r="BR2291" s="24"/>
      <c r="BS2291" s="24"/>
      <c r="BT2291" s="24"/>
      <c r="BU2291" s="24"/>
      <c r="BV2291" s="24"/>
      <c r="BW2291" s="24"/>
      <c r="BX2291" s="24"/>
      <c r="BY2291" s="24"/>
      <c r="BZ2291" s="24"/>
      <c r="CA2291" s="24"/>
      <c r="CB2291" s="24"/>
      <c r="CC2291" s="24"/>
      <c r="CD2291" s="24"/>
      <c r="CE2291" s="24"/>
      <c r="CF2291" s="24"/>
    </row>
    <row r="2292" spans="47:84" x14ac:dyDescent="0.15">
      <c r="AU2292" s="24"/>
      <c r="AV2292" s="24"/>
      <c r="AW2292" s="24"/>
      <c r="AX2292" s="24"/>
      <c r="AY2292" s="24"/>
      <c r="AZ2292" s="24"/>
      <c r="BA2292" s="24"/>
      <c r="BB2292" s="24"/>
      <c r="BC2292" s="24"/>
      <c r="BD2292" s="24"/>
      <c r="BE2292" s="24"/>
      <c r="BF2292" s="24"/>
      <c r="BG2292" s="24"/>
      <c r="BH2292" s="24"/>
      <c r="BI2292" s="24"/>
      <c r="BJ2292" s="24"/>
      <c r="BK2292" s="24"/>
      <c r="BL2292" s="24"/>
      <c r="BM2292" s="24"/>
      <c r="BN2292" s="24"/>
      <c r="BO2292" s="24"/>
      <c r="BP2292" s="24"/>
      <c r="BQ2292" s="24"/>
      <c r="BR2292" s="24"/>
      <c r="BS2292" s="24"/>
      <c r="BT2292" s="24"/>
      <c r="BU2292" s="24"/>
      <c r="BV2292" s="24"/>
      <c r="BW2292" s="24"/>
      <c r="BX2292" s="24"/>
      <c r="BY2292" s="24"/>
      <c r="BZ2292" s="24"/>
      <c r="CA2292" s="24"/>
      <c r="CB2292" s="24"/>
      <c r="CC2292" s="24"/>
      <c r="CD2292" s="24"/>
      <c r="CE2292" s="24"/>
      <c r="CF2292" s="24"/>
    </row>
    <row r="2293" spans="47:84" x14ac:dyDescent="0.15">
      <c r="AU2293" s="24"/>
      <c r="AV2293" s="24"/>
      <c r="AW2293" s="24"/>
      <c r="AX2293" s="24"/>
      <c r="AY2293" s="24"/>
      <c r="AZ2293" s="24"/>
      <c r="BA2293" s="24"/>
      <c r="BB2293" s="24"/>
      <c r="BC2293" s="24"/>
      <c r="BD2293" s="24"/>
      <c r="BE2293" s="24"/>
      <c r="BF2293" s="24"/>
      <c r="BG2293" s="24"/>
      <c r="BH2293" s="24"/>
      <c r="BI2293" s="24"/>
      <c r="BJ2293" s="24"/>
      <c r="BK2293" s="24"/>
      <c r="BL2293" s="24"/>
      <c r="BM2293" s="24"/>
      <c r="BN2293" s="24"/>
      <c r="BO2293" s="24"/>
      <c r="BP2293" s="24"/>
      <c r="BQ2293" s="24"/>
      <c r="BR2293" s="24"/>
      <c r="BS2293" s="24"/>
      <c r="BT2293" s="24"/>
      <c r="BU2293" s="24"/>
      <c r="BV2293" s="24"/>
      <c r="BW2293" s="24"/>
      <c r="BX2293" s="24"/>
      <c r="BY2293" s="24"/>
      <c r="BZ2293" s="24"/>
      <c r="CA2293" s="24"/>
      <c r="CB2293" s="24"/>
      <c r="CC2293" s="24"/>
      <c r="CD2293" s="24"/>
      <c r="CE2293" s="24"/>
      <c r="CF2293" s="24"/>
    </row>
    <row r="2294" spans="47:84" x14ac:dyDescent="0.15">
      <c r="AU2294" s="24"/>
      <c r="AV2294" s="24"/>
      <c r="AW2294" s="24"/>
      <c r="AX2294" s="24"/>
      <c r="AY2294" s="24"/>
      <c r="AZ2294" s="24"/>
      <c r="BA2294" s="24"/>
      <c r="BB2294" s="24"/>
      <c r="BC2294" s="24"/>
      <c r="BD2294" s="24"/>
      <c r="BE2294" s="24"/>
      <c r="BF2294" s="24"/>
      <c r="BG2294" s="24"/>
      <c r="BH2294" s="24"/>
      <c r="BI2294" s="24"/>
      <c r="BJ2294" s="24"/>
      <c r="BK2294" s="24"/>
      <c r="BL2294" s="24"/>
      <c r="BM2294" s="24"/>
      <c r="BN2294" s="24"/>
      <c r="BO2294" s="24"/>
      <c r="BP2294" s="24"/>
      <c r="BQ2294" s="24"/>
      <c r="BR2294" s="24"/>
      <c r="BS2294" s="24"/>
      <c r="BT2294" s="24"/>
      <c r="BU2294" s="24"/>
      <c r="BV2294" s="24"/>
      <c r="BW2294" s="24"/>
      <c r="BX2294" s="24"/>
      <c r="BY2294" s="24"/>
      <c r="BZ2294" s="24"/>
      <c r="CA2294" s="24"/>
      <c r="CB2294" s="24"/>
      <c r="CC2294" s="24"/>
      <c r="CD2294" s="24"/>
      <c r="CE2294" s="24"/>
      <c r="CF2294" s="24"/>
    </row>
    <row r="2295" spans="47:84" x14ac:dyDescent="0.15">
      <c r="AU2295" s="24"/>
      <c r="AV2295" s="24"/>
      <c r="AW2295" s="24"/>
      <c r="AX2295" s="24"/>
      <c r="AY2295" s="24"/>
      <c r="AZ2295" s="24"/>
      <c r="BA2295" s="24"/>
      <c r="BB2295" s="24"/>
      <c r="BC2295" s="24"/>
      <c r="BD2295" s="24"/>
      <c r="BE2295" s="24"/>
      <c r="BF2295" s="24"/>
      <c r="BG2295" s="24"/>
      <c r="BH2295" s="24"/>
      <c r="BI2295" s="24"/>
      <c r="BJ2295" s="24"/>
      <c r="BK2295" s="24"/>
      <c r="BL2295" s="24"/>
      <c r="BM2295" s="24"/>
      <c r="BN2295" s="24"/>
      <c r="BO2295" s="24"/>
      <c r="BP2295" s="24"/>
      <c r="BQ2295" s="24"/>
      <c r="BR2295" s="24"/>
      <c r="BS2295" s="24"/>
      <c r="BT2295" s="24"/>
      <c r="BU2295" s="24"/>
      <c r="BV2295" s="24"/>
      <c r="BW2295" s="24"/>
      <c r="BX2295" s="24"/>
      <c r="BY2295" s="24"/>
      <c r="BZ2295" s="24"/>
      <c r="CA2295" s="24"/>
      <c r="CB2295" s="24"/>
      <c r="CC2295" s="24"/>
      <c r="CD2295" s="24"/>
      <c r="CE2295" s="24"/>
      <c r="CF2295" s="24"/>
    </row>
    <row r="2296" spans="47:84" x14ac:dyDescent="0.15">
      <c r="AU2296" s="24"/>
      <c r="AV2296" s="24"/>
      <c r="AW2296" s="24"/>
      <c r="AX2296" s="24"/>
      <c r="AY2296" s="24"/>
      <c r="AZ2296" s="24"/>
      <c r="BA2296" s="24"/>
      <c r="BB2296" s="24"/>
      <c r="BC2296" s="24"/>
      <c r="BD2296" s="24"/>
      <c r="BE2296" s="24"/>
      <c r="BF2296" s="24"/>
      <c r="BG2296" s="24"/>
      <c r="BH2296" s="24"/>
      <c r="BI2296" s="24"/>
      <c r="BJ2296" s="24"/>
      <c r="BK2296" s="24"/>
      <c r="BL2296" s="24"/>
      <c r="BM2296" s="24"/>
      <c r="BN2296" s="24"/>
      <c r="BO2296" s="24"/>
      <c r="BP2296" s="24"/>
      <c r="BQ2296" s="24"/>
      <c r="BR2296" s="24"/>
      <c r="BS2296" s="24"/>
      <c r="BT2296" s="24"/>
      <c r="BU2296" s="24"/>
      <c r="BV2296" s="24"/>
      <c r="BW2296" s="24"/>
      <c r="BX2296" s="24"/>
      <c r="BY2296" s="24"/>
      <c r="BZ2296" s="24"/>
      <c r="CA2296" s="24"/>
      <c r="CB2296" s="24"/>
      <c r="CC2296" s="24"/>
      <c r="CD2296" s="24"/>
      <c r="CE2296" s="24"/>
      <c r="CF2296" s="24"/>
    </row>
    <row r="2297" spans="47:84" x14ac:dyDescent="0.15">
      <c r="AU2297" s="24"/>
      <c r="AV2297" s="24"/>
      <c r="AW2297" s="24"/>
      <c r="AX2297" s="24"/>
      <c r="AY2297" s="24"/>
      <c r="AZ2297" s="24"/>
      <c r="BA2297" s="24"/>
      <c r="BB2297" s="24"/>
      <c r="BC2297" s="24"/>
      <c r="BD2297" s="24"/>
      <c r="BE2297" s="24"/>
      <c r="BF2297" s="24"/>
      <c r="BG2297" s="24"/>
      <c r="BH2297" s="24"/>
      <c r="BI2297" s="24"/>
      <c r="BJ2297" s="24"/>
      <c r="BK2297" s="24"/>
      <c r="BL2297" s="24"/>
      <c r="BM2297" s="24"/>
      <c r="BN2297" s="24"/>
      <c r="BO2297" s="24"/>
      <c r="BP2297" s="24"/>
      <c r="BQ2297" s="24"/>
      <c r="BR2297" s="24"/>
      <c r="BS2297" s="24"/>
      <c r="BT2297" s="24"/>
      <c r="BU2297" s="24"/>
      <c r="BV2297" s="24"/>
      <c r="BW2297" s="24"/>
      <c r="BX2297" s="24"/>
      <c r="BY2297" s="24"/>
      <c r="BZ2297" s="24"/>
      <c r="CA2297" s="24"/>
      <c r="CB2297" s="24"/>
      <c r="CC2297" s="24"/>
      <c r="CD2297" s="24"/>
      <c r="CE2297" s="24"/>
      <c r="CF2297" s="24"/>
    </row>
    <row r="2298" spans="47:84" x14ac:dyDescent="0.15">
      <c r="AU2298" s="24"/>
      <c r="AV2298" s="24"/>
      <c r="AW2298" s="24"/>
      <c r="AX2298" s="24"/>
      <c r="AY2298" s="24"/>
      <c r="AZ2298" s="24"/>
      <c r="BA2298" s="24"/>
      <c r="BB2298" s="24"/>
      <c r="BC2298" s="24"/>
      <c r="BD2298" s="24"/>
      <c r="BE2298" s="24"/>
      <c r="BF2298" s="24"/>
      <c r="BG2298" s="24"/>
      <c r="BH2298" s="24"/>
      <c r="BI2298" s="24"/>
      <c r="BJ2298" s="24"/>
      <c r="BK2298" s="24"/>
      <c r="BL2298" s="24"/>
      <c r="BM2298" s="24"/>
      <c r="BN2298" s="24"/>
      <c r="BO2298" s="24"/>
      <c r="BP2298" s="24"/>
      <c r="BQ2298" s="24"/>
      <c r="BR2298" s="24"/>
      <c r="BS2298" s="24"/>
      <c r="BT2298" s="24"/>
      <c r="BU2298" s="24"/>
      <c r="BV2298" s="24"/>
      <c r="BW2298" s="24"/>
      <c r="BX2298" s="24"/>
      <c r="BY2298" s="24"/>
      <c r="BZ2298" s="24"/>
      <c r="CA2298" s="24"/>
      <c r="CB2298" s="24"/>
      <c r="CC2298" s="24"/>
      <c r="CD2298" s="24"/>
      <c r="CE2298" s="24"/>
      <c r="CF2298" s="24"/>
    </row>
    <row r="2299" spans="47:84" x14ac:dyDescent="0.15">
      <c r="AU2299" s="24"/>
      <c r="AV2299" s="24"/>
      <c r="AW2299" s="24"/>
      <c r="AX2299" s="24"/>
      <c r="AY2299" s="24"/>
      <c r="AZ2299" s="24"/>
      <c r="BA2299" s="24"/>
      <c r="BB2299" s="24"/>
      <c r="BC2299" s="24"/>
      <c r="BD2299" s="24"/>
      <c r="BE2299" s="24"/>
      <c r="BF2299" s="24"/>
      <c r="BG2299" s="24"/>
      <c r="BH2299" s="24"/>
      <c r="BI2299" s="24"/>
      <c r="BJ2299" s="24"/>
      <c r="BK2299" s="24"/>
      <c r="BL2299" s="24"/>
      <c r="BM2299" s="24"/>
      <c r="BN2299" s="24"/>
      <c r="BO2299" s="24"/>
      <c r="BP2299" s="24"/>
      <c r="BQ2299" s="24"/>
      <c r="BR2299" s="24"/>
      <c r="BS2299" s="24"/>
      <c r="BT2299" s="24"/>
      <c r="BU2299" s="24"/>
      <c r="BV2299" s="24"/>
      <c r="BW2299" s="24"/>
      <c r="BX2299" s="24"/>
      <c r="BY2299" s="24"/>
      <c r="BZ2299" s="24"/>
      <c r="CA2299" s="24"/>
      <c r="CB2299" s="24"/>
      <c r="CC2299" s="24"/>
      <c r="CD2299" s="24"/>
      <c r="CE2299" s="24"/>
      <c r="CF2299" s="24"/>
    </row>
    <row r="2300" spans="47:84" x14ac:dyDescent="0.15">
      <c r="AU2300" s="24"/>
      <c r="AV2300" s="24"/>
      <c r="AW2300" s="24"/>
      <c r="AX2300" s="24"/>
      <c r="AY2300" s="24"/>
      <c r="AZ2300" s="24"/>
      <c r="BA2300" s="24"/>
      <c r="BB2300" s="24"/>
      <c r="BC2300" s="24"/>
      <c r="BD2300" s="24"/>
      <c r="BE2300" s="24"/>
      <c r="BF2300" s="24"/>
      <c r="BG2300" s="24"/>
      <c r="BH2300" s="24"/>
      <c r="BI2300" s="24"/>
      <c r="BJ2300" s="24"/>
      <c r="BK2300" s="24"/>
      <c r="BL2300" s="24"/>
      <c r="BM2300" s="24"/>
      <c r="BN2300" s="24"/>
      <c r="BO2300" s="24"/>
      <c r="BP2300" s="24"/>
      <c r="BQ2300" s="24"/>
      <c r="BR2300" s="24"/>
      <c r="BS2300" s="24"/>
      <c r="BT2300" s="24"/>
      <c r="BU2300" s="24"/>
      <c r="BV2300" s="24"/>
      <c r="BW2300" s="24"/>
      <c r="BX2300" s="24"/>
      <c r="BY2300" s="24"/>
      <c r="BZ2300" s="24"/>
      <c r="CA2300" s="24"/>
      <c r="CB2300" s="24"/>
      <c r="CC2300" s="24"/>
      <c r="CD2300" s="24"/>
      <c r="CE2300" s="24"/>
      <c r="CF2300" s="24"/>
    </row>
    <row r="2301" spans="47:84" x14ac:dyDescent="0.15">
      <c r="AU2301" s="24"/>
      <c r="AV2301" s="24"/>
      <c r="AW2301" s="24"/>
      <c r="AX2301" s="24"/>
      <c r="AY2301" s="24"/>
      <c r="AZ2301" s="24"/>
      <c r="BA2301" s="24"/>
      <c r="BB2301" s="24"/>
      <c r="BC2301" s="24"/>
      <c r="BD2301" s="24"/>
      <c r="BE2301" s="24"/>
      <c r="BF2301" s="24"/>
      <c r="BG2301" s="24"/>
      <c r="BH2301" s="24"/>
      <c r="BI2301" s="24"/>
      <c r="BJ2301" s="24"/>
      <c r="BK2301" s="24"/>
      <c r="BL2301" s="24"/>
      <c r="BM2301" s="24"/>
      <c r="BN2301" s="24"/>
      <c r="BO2301" s="24"/>
      <c r="BP2301" s="24"/>
      <c r="BQ2301" s="24"/>
      <c r="BR2301" s="24"/>
      <c r="BS2301" s="24"/>
      <c r="BT2301" s="24"/>
      <c r="BU2301" s="24"/>
      <c r="BV2301" s="24"/>
      <c r="BW2301" s="24"/>
      <c r="BX2301" s="24"/>
      <c r="BY2301" s="24"/>
      <c r="BZ2301" s="24"/>
      <c r="CA2301" s="24"/>
      <c r="CB2301" s="24"/>
      <c r="CC2301" s="24"/>
      <c r="CD2301" s="24"/>
      <c r="CE2301" s="24"/>
      <c r="CF2301" s="24"/>
    </row>
    <row r="2302" spans="47:84" x14ac:dyDescent="0.15">
      <c r="AU2302" s="24"/>
      <c r="AV2302" s="24"/>
      <c r="AW2302" s="24"/>
      <c r="AX2302" s="24"/>
      <c r="AY2302" s="24"/>
      <c r="AZ2302" s="24"/>
      <c r="BA2302" s="24"/>
      <c r="BB2302" s="24"/>
      <c r="BC2302" s="24"/>
      <c r="BD2302" s="24"/>
      <c r="BE2302" s="24"/>
      <c r="BF2302" s="24"/>
      <c r="BG2302" s="24"/>
      <c r="BH2302" s="24"/>
      <c r="BI2302" s="24"/>
      <c r="BJ2302" s="24"/>
      <c r="BK2302" s="24"/>
      <c r="BL2302" s="24"/>
      <c r="BM2302" s="24"/>
      <c r="BN2302" s="24"/>
      <c r="BO2302" s="24"/>
      <c r="BP2302" s="24"/>
      <c r="BQ2302" s="24"/>
      <c r="BR2302" s="24"/>
      <c r="BS2302" s="24"/>
      <c r="BT2302" s="24"/>
      <c r="BU2302" s="24"/>
      <c r="BV2302" s="24"/>
      <c r="BW2302" s="24"/>
      <c r="BX2302" s="24"/>
      <c r="BY2302" s="24"/>
      <c r="BZ2302" s="24"/>
      <c r="CA2302" s="24"/>
      <c r="CB2302" s="24"/>
      <c r="CC2302" s="24"/>
      <c r="CD2302" s="24"/>
      <c r="CE2302" s="24"/>
      <c r="CF2302" s="24"/>
    </row>
    <row r="2303" spans="47:84" x14ac:dyDescent="0.15">
      <c r="AU2303" s="24"/>
      <c r="AV2303" s="24"/>
      <c r="AW2303" s="24"/>
      <c r="AX2303" s="24"/>
      <c r="AY2303" s="24"/>
      <c r="AZ2303" s="24"/>
      <c r="BA2303" s="24"/>
      <c r="BB2303" s="24"/>
      <c r="BC2303" s="24"/>
      <c r="BD2303" s="24"/>
      <c r="BE2303" s="24"/>
      <c r="BF2303" s="24"/>
      <c r="BG2303" s="24"/>
      <c r="BH2303" s="24"/>
      <c r="BI2303" s="24"/>
      <c r="BJ2303" s="24"/>
      <c r="BK2303" s="24"/>
      <c r="BL2303" s="24"/>
      <c r="BM2303" s="24"/>
      <c r="BN2303" s="24"/>
      <c r="BO2303" s="24"/>
      <c r="BP2303" s="24"/>
      <c r="BQ2303" s="24"/>
      <c r="BR2303" s="24"/>
      <c r="BS2303" s="24"/>
      <c r="BT2303" s="24"/>
      <c r="BU2303" s="24"/>
      <c r="BV2303" s="24"/>
      <c r="BW2303" s="24"/>
      <c r="BX2303" s="24"/>
      <c r="BY2303" s="24"/>
      <c r="BZ2303" s="24"/>
      <c r="CA2303" s="24"/>
      <c r="CB2303" s="24"/>
      <c r="CC2303" s="24"/>
      <c r="CD2303" s="24"/>
      <c r="CE2303" s="24"/>
      <c r="CF2303" s="24"/>
    </row>
    <row r="2304" spans="47:84" x14ac:dyDescent="0.15">
      <c r="AU2304" s="24"/>
      <c r="AV2304" s="24"/>
      <c r="AW2304" s="24"/>
      <c r="AX2304" s="24"/>
      <c r="AY2304" s="24"/>
      <c r="AZ2304" s="24"/>
      <c r="BA2304" s="24"/>
      <c r="BB2304" s="24"/>
      <c r="BC2304" s="24"/>
      <c r="BD2304" s="24"/>
      <c r="BE2304" s="24"/>
      <c r="BF2304" s="24"/>
      <c r="BG2304" s="24"/>
      <c r="BH2304" s="24"/>
      <c r="BI2304" s="24"/>
      <c r="BJ2304" s="24"/>
      <c r="BK2304" s="24"/>
      <c r="BL2304" s="24"/>
      <c r="BM2304" s="24"/>
      <c r="BN2304" s="24"/>
      <c r="BO2304" s="24"/>
      <c r="BP2304" s="24"/>
      <c r="BQ2304" s="24"/>
      <c r="BR2304" s="24"/>
      <c r="BS2304" s="24"/>
      <c r="BT2304" s="24"/>
      <c r="BU2304" s="24"/>
      <c r="BV2304" s="24"/>
      <c r="BW2304" s="24"/>
      <c r="BX2304" s="24"/>
      <c r="BY2304" s="24"/>
      <c r="BZ2304" s="24"/>
      <c r="CA2304" s="24"/>
      <c r="CB2304" s="24"/>
      <c r="CC2304" s="24"/>
      <c r="CD2304" s="24"/>
      <c r="CE2304" s="24"/>
      <c r="CF2304" s="24"/>
    </row>
    <row r="2305" spans="47:84" x14ac:dyDescent="0.15">
      <c r="AU2305" s="24"/>
      <c r="AV2305" s="24"/>
      <c r="AW2305" s="24"/>
      <c r="AX2305" s="24"/>
      <c r="AY2305" s="24"/>
      <c r="AZ2305" s="24"/>
      <c r="BA2305" s="24"/>
      <c r="BB2305" s="24"/>
      <c r="BC2305" s="24"/>
      <c r="BD2305" s="24"/>
      <c r="BE2305" s="24"/>
      <c r="BF2305" s="24"/>
      <c r="BG2305" s="24"/>
      <c r="BH2305" s="24"/>
      <c r="BI2305" s="24"/>
      <c r="BJ2305" s="24"/>
      <c r="BK2305" s="24"/>
      <c r="BL2305" s="24"/>
      <c r="BM2305" s="24"/>
      <c r="BN2305" s="24"/>
      <c r="BO2305" s="24"/>
      <c r="BP2305" s="24"/>
      <c r="BQ2305" s="24"/>
      <c r="BR2305" s="24"/>
      <c r="BS2305" s="24"/>
      <c r="BT2305" s="24"/>
      <c r="BU2305" s="24"/>
      <c r="BV2305" s="24"/>
      <c r="BW2305" s="24"/>
      <c r="BX2305" s="24"/>
      <c r="BY2305" s="24"/>
      <c r="BZ2305" s="24"/>
      <c r="CA2305" s="24"/>
      <c r="CB2305" s="24"/>
      <c r="CC2305" s="24"/>
      <c r="CD2305" s="24"/>
      <c r="CE2305" s="24"/>
      <c r="CF2305" s="24"/>
    </row>
    <row r="2306" spans="47:84" x14ac:dyDescent="0.15">
      <c r="AU2306" s="24"/>
      <c r="AV2306" s="24"/>
      <c r="AW2306" s="24"/>
      <c r="AX2306" s="24"/>
      <c r="AY2306" s="24"/>
      <c r="AZ2306" s="24"/>
      <c r="BA2306" s="24"/>
      <c r="BB2306" s="24"/>
      <c r="BC2306" s="24"/>
      <c r="BD2306" s="24"/>
      <c r="BE2306" s="24"/>
      <c r="BF2306" s="24"/>
      <c r="BG2306" s="24"/>
      <c r="BH2306" s="24"/>
      <c r="BI2306" s="24"/>
      <c r="BJ2306" s="24"/>
      <c r="BK2306" s="24"/>
      <c r="BL2306" s="24"/>
      <c r="BM2306" s="24"/>
      <c r="BN2306" s="24"/>
      <c r="BO2306" s="24"/>
      <c r="BP2306" s="24"/>
      <c r="BQ2306" s="24"/>
      <c r="BR2306" s="24"/>
      <c r="BS2306" s="24"/>
      <c r="BT2306" s="24"/>
      <c r="BU2306" s="24"/>
      <c r="BV2306" s="24"/>
      <c r="BW2306" s="24"/>
      <c r="BX2306" s="24"/>
      <c r="BY2306" s="24"/>
      <c r="BZ2306" s="24"/>
      <c r="CA2306" s="24"/>
      <c r="CB2306" s="24"/>
      <c r="CC2306" s="24"/>
      <c r="CD2306" s="24"/>
      <c r="CE2306" s="24"/>
      <c r="CF2306" s="24"/>
    </row>
    <row r="2307" spans="47:84" x14ac:dyDescent="0.15">
      <c r="AU2307" s="24"/>
      <c r="AV2307" s="24"/>
      <c r="AW2307" s="24"/>
      <c r="AX2307" s="24"/>
      <c r="AY2307" s="24"/>
      <c r="AZ2307" s="24"/>
      <c r="BA2307" s="24"/>
      <c r="BB2307" s="24"/>
      <c r="BC2307" s="24"/>
      <c r="BD2307" s="24"/>
      <c r="BE2307" s="24"/>
      <c r="BF2307" s="24"/>
      <c r="BG2307" s="24"/>
      <c r="BH2307" s="24"/>
      <c r="BI2307" s="24"/>
      <c r="BJ2307" s="24"/>
      <c r="BK2307" s="24"/>
      <c r="BL2307" s="24"/>
      <c r="BM2307" s="24"/>
      <c r="BN2307" s="24"/>
      <c r="BO2307" s="24"/>
      <c r="BP2307" s="24"/>
      <c r="BQ2307" s="24"/>
      <c r="BR2307" s="24"/>
      <c r="BS2307" s="24"/>
      <c r="BT2307" s="24"/>
      <c r="BU2307" s="24"/>
      <c r="BV2307" s="24"/>
      <c r="BW2307" s="24"/>
      <c r="BX2307" s="24"/>
      <c r="BY2307" s="24"/>
      <c r="BZ2307" s="24"/>
      <c r="CA2307" s="24"/>
      <c r="CB2307" s="24"/>
      <c r="CC2307" s="24"/>
      <c r="CD2307" s="24"/>
      <c r="CE2307" s="24"/>
      <c r="CF2307" s="24"/>
    </row>
    <row r="2308" spans="47:84" x14ac:dyDescent="0.15">
      <c r="AU2308" s="24"/>
      <c r="AV2308" s="24"/>
      <c r="AW2308" s="24"/>
      <c r="AX2308" s="24"/>
      <c r="AY2308" s="24"/>
      <c r="AZ2308" s="24"/>
      <c r="BA2308" s="24"/>
      <c r="BB2308" s="24"/>
      <c r="BC2308" s="24"/>
      <c r="BD2308" s="24"/>
      <c r="BE2308" s="24"/>
      <c r="BF2308" s="24"/>
      <c r="BG2308" s="24"/>
      <c r="BH2308" s="24"/>
      <c r="BI2308" s="24"/>
      <c r="BJ2308" s="24"/>
      <c r="BK2308" s="24"/>
      <c r="BL2308" s="24"/>
      <c r="BM2308" s="24"/>
      <c r="BN2308" s="24"/>
      <c r="BO2308" s="24"/>
      <c r="BP2308" s="24"/>
      <c r="BQ2308" s="24"/>
      <c r="BR2308" s="24"/>
      <c r="BS2308" s="24"/>
      <c r="BT2308" s="24"/>
      <c r="BU2308" s="24"/>
      <c r="BV2308" s="24"/>
      <c r="BW2308" s="24"/>
      <c r="BX2308" s="24"/>
      <c r="BY2308" s="24"/>
      <c r="BZ2308" s="24"/>
      <c r="CA2308" s="24"/>
      <c r="CB2308" s="24"/>
      <c r="CC2308" s="24"/>
      <c r="CD2308" s="24"/>
      <c r="CE2308" s="24"/>
      <c r="CF2308" s="24"/>
    </row>
    <row r="2309" spans="47:84" x14ac:dyDescent="0.15">
      <c r="AU2309" s="24"/>
      <c r="AV2309" s="24"/>
      <c r="AW2309" s="24"/>
      <c r="AX2309" s="24"/>
      <c r="AY2309" s="24"/>
      <c r="AZ2309" s="24"/>
      <c r="BA2309" s="24"/>
      <c r="BB2309" s="24"/>
      <c r="BC2309" s="24"/>
      <c r="BD2309" s="24"/>
      <c r="BE2309" s="24"/>
      <c r="BF2309" s="24"/>
      <c r="BG2309" s="24"/>
      <c r="BH2309" s="24"/>
      <c r="BI2309" s="24"/>
      <c r="BJ2309" s="24"/>
      <c r="BK2309" s="24"/>
      <c r="BL2309" s="24"/>
      <c r="BM2309" s="24"/>
      <c r="BN2309" s="24"/>
      <c r="BO2309" s="24"/>
      <c r="BP2309" s="24"/>
      <c r="BQ2309" s="24"/>
      <c r="BR2309" s="24"/>
      <c r="BS2309" s="24"/>
      <c r="BT2309" s="24"/>
      <c r="BU2309" s="24"/>
      <c r="BV2309" s="24"/>
      <c r="BW2309" s="24"/>
      <c r="BX2309" s="24"/>
      <c r="BY2309" s="24"/>
      <c r="BZ2309" s="24"/>
      <c r="CA2309" s="24"/>
      <c r="CB2309" s="24"/>
      <c r="CC2309" s="24"/>
      <c r="CD2309" s="24"/>
      <c r="CE2309" s="24"/>
      <c r="CF2309" s="24"/>
    </row>
    <row r="2310" spans="47:84" x14ac:dyDescent="0.15">
      <c r="AU2310" s="24"/>
      <c r="AV2310" s="24"/>
      <c r="AW2310" s="24"/>
      <c r="AX2310" s="24"/>
      <c r="AY2310" s="24"/>
      <c r="AZ2310" s="24"/>
      <c r="BA2310" s="24"/>
      <c r="BB2310" s="24"/>
      <c r="BC2310" s="24"/>
      <c r="BD2310" s="24"/>
      <c r="BE2310" s="24"/>
      <c r="BF2310" s="24"/>
      <c r="BG2310" s="24"/>
      <c r="BH2310" s="24"/>
      <c r="BI2310" s="24"/>
      <c r="BJ2310" s="24"/>
      <c r="BK2310" s="24"/>
      <c r="BL2310" s="24"/>
      <c r="BM2310" s="24"/>
      <c r="BN2310" s="24"/>
      <c r="BO2310" s="24"/>
      <c r="BP2310" s="24"/>
      <c r="BQ2310" s="24"/>
      <c r="BR2310" s="24"/>
      <c r="BS2310" s="24"/>
      <c r="BT2310" s="24"/>
      <c r="BU2310" s="24"/>
      <c r="BV2310" s="24"/>
      <c r="BW2310" s="24"/>
      <c r="BX2310" s="24"/>
      <c r="BY2310" s="24"/>
      <c r="BZ2310" s="24"/>
      <c r="CA2310" s="24"/>
      <c r="CB2310" s="24"/>
      <c r="CC2310" s="24"/>
      <c r="CD2310" s="24"/>
      <c r="CE2310" s="24"/>
      <c r="CF2310" s="24"/>
    </row>
    <row r="2311" spans="47:84" x14ac:dyDescent="0.15">
      <c r="AU2311" s="24"/>
      <c r="AV2311" s="24"/>
      <c r="AW2311" s="24"/>
      <c r="AX2311" s="24"/>
      <c r="AY2311" s="24"/>
      <c r="AZ2311" s="24"/>
      <c r="BA2311" s="24"/>
      <c r="BB2311" s="24"/>
      <c r="BC2311" s="24"/>
      <c r="BD2311" s="24"/>
      <c r="BE2311" s="24"/>
      <c r="BF2311" s="24"/>
      <c r="BG2311" s="24"/>
      <c r="BH2311" s="24"/>
      <c r="BI2311" s="24"/>
      <c r="BJ2311" s="24"/>
      <c r="BK2311" s="24"/>
      <c r="BL2311" s="24"/>
      <c r="BM2311" s="24"/>
      <c r="BN2311" s="24"/>
      <c r="BO2311" s="24"/>
      <c r="BP2311" s="24"/>
      <c r="BQ2311" s="24"/>
      <c r="BR2311" s="24"/>
      <c r="BS2311" s="24"/>
      <c r="BT2311" s="24"/>
      <c r="BU2311" s="24"/>
      <c r="BV2311" s="24"/>
      <c r="BW2311" s="24"/>
      <c r="BX2311" s="24"/>
      <c r="BY2311" s="24"/>
      <c r="BZ2311" s="24"/>
      <c r="CA2311" s="24"/>
      <c r="CB2311" s="24"/>
      <c r="CC2311" s="24"/>
      <c r="CD2311" s="24"/>
      <c r="CE2311" s="24"/>
      <c r="CF2311" s="24"/>
    </row>
    <row r="2312" spans="47:84" x14ac:dyDescent="0.15">
      <c r="AU2312" s="24"/>
      <c r="AV2312" s="24"/>
      <c r="AW2312" s="24"/>
      <c r="AX2312" s="24"/>
      <c r="AY2312" s="24"/>
      <c r="AZ2312" s="24"/>
      <c r="BA2312" s="24"/>
      <c r="BB2312" s="24"/>
      <c r="BC2312" s="24"/>
      <c r="BD2312" s="24"/>
      <c r="BE2312" s="24"/>
      <c r="BF2312" s="24"/>
      <c r="BG2312" s="24"/>
      <c r="BH2312" s="24"/>
      <c r="BI2312" s="24"/>
      <c r="BJ2312" s="24"/>
      <c r="BK2312" s="24"/>
      <c r="BL2312" s="24"/>
      <c r="BM2312" s="24"/>
      <c r="BN2312" s="24"/>
      <c r="BO2312" s="24"/>
      <c r="BP2312" s="24"/>
      <c r="BQ2312" s="24"/>
      <c r="BR2312" s="24"/>
      <c r="BS2312" s="24"/>
      <c r="BT2312" s="24"/>
      <c r="BU2312" s="24"/>
      <c r="BV2312" s="24"/>
      <c r="BW2312" s="24"/>
      <c r="BX2312" s="24"/>
      <c r="BY2312" s="24"/>
      <c r="BZ2312" s="24"/>
      <c r="CA2312" s="24"/>
      <c r="CB2312" s="24"/>
      <c r="CC2312" s="24"/>
      <c r="CD2312" s="24"/>
      <c r="CE2312" s="24"/>
      <c r="CF2312" s="24"/>
    </row>
    <row r="2313" spans="47:84" x14ac:dyDescent="0.15">
      <c r="AU2313" s="24"/>
      <c r="AV2313" s="24"/>
      <c r="AW2313" s="24"/>
      <c r="AX2313" s="24"/>
      <c r="AY2313" s="24"/>
      <c r="AZ2313" s="24"/>
      <c r="BA2313" s="24"/>
      <c r="BB2313" s="24"/>
      <c r="BC2313" s="24"/>
      <c r="BD2313" s="24"/>
      <c r="BE2313" s="24"/>
      <c r="BF2313" s="24"/>
      <c r="BG2313" s="24"/>
      <c r="BH2313" s="24"/>
      <c r="BI2313" s="24"/>
      <c r="BJ2313" s="24"/>
      <c r="BK2313" s="24"/>
      <c r="BL2313" s="24"/>
      <c r="BM2313" s="24"/>
      <c r="BN2313" s="24"/>
      <c r="BO2313" s="24"/>
      <c r="BP2313" s="24"/>
      <c r="BQ2313" s="24"/>
      <c r="BR2313" s="24"/>
      <c r="BS2313" s="24"/>
      <c r="BT2313" s="24"/>
      <c r="BU2313" s="24"/>
      <c r="BV2313" s="24"/>
      <c r="BW2313" s="24"/>
      <c r="BX2313" s="24"/>
      <c r="BY2313" s="24"/>
      <c r="BZ2313" s="24"/>
      <c r="CA2313" s="24"/>
      <c r="CB2313" s="24"/>
      <c r="CC2313" s="24"/>
      <c r="CD2313" s="24"/>
      <c r="CE2313" s="24"/>
      <c r="CF2313" s="24"/>
    </row>
    <row r="2314" spans="47:84" x14ac:dyDescent="0.15">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c r="CF2314" s="24"/>
    </row>
    <row r="2315" spans="47:84" x14ac:dyDescent="0.15">
      <c r="AU2315" s="24"/>
      <c r="AV2315" s="24"/>
      <c r="AW2315" s="24"/>
      <c r="AX2315" s="24"/>
      <c r="AY2315" s="24"/>
      <c r="AZ2315" s="24"/>
      <c r="BA2315" s="24"/>
      <c r="BB2315" s="24"/>
      <c r="BC2315" s="24"/>
      <c r="BD2315" s="24"/>
      <c r="BE2315" s="24"/>
      <c r="BF2315" s="24"/>
      <c r="BG2315" s="24"/>
      <c r="BH2315" s="24"/>
      <c r="BI2315" s="24"/>
      <c r="BJ2315" s="24"/>
      <c r="BK2315" s="24"/>
      <c r="BL2315" s="24"/>
      <c r="BM2315" s="24"/>
      <c r="BN2315" s="24"/>
      <c r="BO2315" s="24"/>
      <c r="BP2315" s="24"/>
      <c r="BQ2315" s="24"/>
      <c r="BR2315" s="24"/>
      <c r="BS2315" s="24"/>
      <c r="BT2315" s="24"/>
      <c r="BU2315" s="24"/>
      <c r="BV2315" s="24"/>
      <c r="BW2315" s="24"/>
      <c r="BX2315" s="24"/>
      <c r="BY2315" s="24"/>
      <c r="BZ2315" s="24"/>
      <c r="CA2315" s="24"/>
      <c r="CB2315" s="24"/>
      <c r="CC2315" s="24"/>
      <c r="CD2315" s="24"/>
      <c r="CE2315" s="24"/>
      <c r="CF2315" s="24"/>
    </row>
    <row r="2316" spans="47:84" x14ac:dyDescent="0.15">
      <c r="AU2316" s="24"/>
      <c r="AV2316" s="24"/>
      <c r="AW2316" s="24"/>
      <c r="AX2316" s="24"/>
      <c r="AY2316" s="24"/>
      <c r="AZ2316" s="24"/>
      <c r="BA2316" s="24"/>
      <c r="BB2316" s="24"/>
      <c r="BC2316" s="24"/>
      <c r="BD2316" s="24"/>
      <c r="BE2316" s="24"/>
      <c r="BF2316" s="24"/>
      <c r="BG2316" s="24"/>
      <c r="BH2316" s="24"/>
      <c r="BI2316" s="24"/>
      <c r="BJ2316" s="24"/>
      <c r="BK2316" s="24"/>
      <c r="BL2316" s="24"/>
      <c r="BM2316" s="24"/>
      <c r="BN2316" s="24"/>
      <c r="BO2316" s="24"/>
      <c r="BP2316" s="24"/>
      <c r="BQ2316" s="24"/>
      <c r="BR2316" s="24"/>
      <c r="BS2316" s="24"/>
      <c r="BT2316" s="24"/>
      <c r="BU2316" s="24"/>
      <c r="BV2316" s="24"/>
      <c r="BW2316" s="24"/>
      <c r="BX2316" s="24"/>
      <c r="BY2316" s="24"/>
      <c r="BZ2316" s="24"/>
      <c r="CA2316" s="24"/>
      <c r="CB2316" s="24"/>
      <c r="CC2316" s="24"/>
      <c r="CD2316" s="24"/>
      <c r="CE2316" s="24"/>
      <c r="CF2316" s="24"/>
    </row>
    <row r="2317" spans="47:84" x14ac:dyDescent="0.15">
      <c r="AU2317" s="24"/>
      <c r="AV2317" s="24"/>
      <c r="AW2317" s="24"/>
      <c r="AX2317" s="24"/>
      <c r="AY2317" s="24"/>
      <c r="AZ2317" s="24"/>
      <c r="BA2317" s="24"/>
      <c r="BB2317" s="24"/>
      <c r="BC2317" s="24"/>
      <c r="BD2317" s="24"/>
      <c r="BE2317" s="24"/>
      <c r="BF2317" s="24"/>
      <c r="BG2317" s="24"/>
      <c r="BH2317" s="24"/>
      <c r="BI2317" s="24"/>
      <c r="BJ2317" s="24"/>
      <c r="BK2317" s="24"/>
      <c r="BL2317" s="24"/>
      <c r="BM2317" s="24"/>
      <c r="BN2317" s="24"/>
      <c r="BO2317" s="24"/>
      <c r="BP2317" s="24"/>
      <c r="BQ2317" s="24"/>
      <c r="BR2317" s="24"/>
      <c r="BS2317" s="24"/>
      <c r="BT2317" s="24"/>
      <c r="BU2317" s="24"/>
      <c r="BV2317" s="24"/>
      <c r="BW2317" s="24"/>
      <c r="BX2317" s="24"/>
      <c r="BY2317" s="24"/>
      <c r="BZ2317" s="24"/>
      <c r="CA2317" s="24"/>
      <c r="CB2317" s="24"/>
      <c r="CC2317" s="24"/>
      <c r="CD2317" s="24"/>
      <c r="CE2317" s="24"/>
      <c r="CF2317" s="24"/>
    </row>
    <row r="2318" spans="47:84" x14ac:dyDescent="0.15">
      <c r="AU2318" s="24"/>
      <c r="AV2318" s="24"/>
      <c r="AW2318" s="24"/>
      <c r="AX2318" s="24"/>
      <c r="AY2318" s="24"/>
      <c r="AZ2318" s="24"/>
      <c r="BA2318" s="24"/>
      <c r="BB2318" s="24"/>
      <c r="BC2318" s="24"/>
      <c r="BD2318" s="24"/>
      <c r="BE2318" s="24"/>
      <c r="BF2318" s="24"/>
      <c r="BG2318" s="24"/>
      <c r="BH2318" s="24"/>
      <c r="BI2318" s="24"/>
      <c r="BJ2318" s="24"/>
      <c r="BK2318" s="24"/>
      <c r="BL2318" s="24"/>
      <c r="BM2318" s="24"/>
      <c r="BN2318" s="24"/>
      <c r="BO2318" s="24"/>
      <c r="BP2318" s="24"/>
      <c r="BQ2318" s="24"/>
      <c r="BR2318" s="24"/>
      <c r="BS2318" s="24"/>
      <c r="BT2318" s="24"/>
      <c r="BU2318" s="24"/>
      <c r="BV2318" s="24"/>
      <c r="BW2318" s="24"/>
      <c r="BX2318" s="24"/>
      <c r="BY2318" s="24"/>
      <c r="BZ2318" s="24"/>
      <c r="CA2318" s="24"/>
      <c r="CB2318" s="24"/>
      <c r="CC2318" s="24"/>
      <c r="CD2318" s="24"/>
      <c r="CE2318" s="24"/>
      <c r="CF2318" s="24"/>
    </row>
  </sheetData>
  <sheetProtection formatColumns="0" formatRows="0"/>
  <mergeCells count="4">
    <mergeCell ref="B18:C19"/>
    <mergeCell ref="D18:D19"/>
    <mergeCell ref="B11:C11"/>
    <mergeCell ref="B40:D44"/>
  </mergeCells>
  <conditionalFormatting sqref="A37:E39 A21:E24 A40 E40 A26:E34 A25 C25:E25">
    <cfRule type="expression" dxfId="33" priority="17">
      <formula>$D$18=2</formula>
    </cfRule>
  </conditionalFormatting>
  <conditionalFormatting sqref="B23:B24 B37:B39 B26:B34">
    <cfRule type="expression" dxfId="32" priority="16">
      <formula>$D$19=2</formula>
    </cfRule>
  </conditionalFormatting>
  <conditionalFormatting sqref="B23:B24 B37:B39 B26:B34">
    <cfRule type="expression" dxfId="31" priority="15">
      <formula>$D$18=2</formula>
    </cfRule>
  </conditionalFormatting>
  <conditionalFormatting sqref="A37:F39 A21:F24 A40:A41 E40:F41 A26:F34 A25 C25:F25">
    <cfRule type="expression" dxfId="30" priority="14">
      <formula>$D$18=2</formula>
    </cfRule>
  </conditionalFormatting>
  <conditionalFormatting sqref="A35:E36">
    <cfRule type="expression" dxfId="29" priority="12">
      <formula>$D$18=2</formula>
    </cfRule>
  </conditionalFormatting>
  <conditionalFormatting sqref="B35:B36">
    <cfRule type="expression" dxfId="28" priority="11">
      <formula>$D$19=2</formula>
    </cfRule>
  </conditionalFormatting>
  <conditionalFormatting sqref="B35:B36">
    <cfRule type="expression" dxfId="27" priority="10">
      <formula>$D$18=2</formula>
    </cfRule>
  </conditionalFormatting>
  <conditionalFormatting sqref="A35:F36">
    <cfRule type="expression" dxfId="26" priority="9">
      <formula>$D$18=2</formula>
    </cfRule>
  </conditionalFormatting>
  <conditionalFormatting sqref="B40">
    <cfRule type="expression" dxfId="25" priority="7">
      <formula>$D$18=2</formula>
    </cfRule>
  </conditionalFormatting>
  <conditionalFormatting sqref="B40">
    <cfRule type="expression" dxfId="24" priority="6">
      <formula>$D$18=2</formula>
    </cfRule>
  </conditionalFormatting>
  <conditionalFormatting sqref="B25">
    <cfRule type="expression" dxfId="23" priority="4">
      <formula>$D$18=2</formula>
    </cfRule>
  </conditionalFormatting>
  <conditionalFormatting sqref="B25">
    <cfRule type="expression" dxfId="22" priority="3">
      <formula>$D$19=2</formula>
    </cfRule>
  </conditionalFormatting>
  <conditionalFormatting sqref="B25">
    <cfRule type="expression" dxfId="21" priority="2">
      <formula>$D$18=2</formula>
    </cfRule>
  </conditionalFormatting>
  <conditionalFormatting sqref="B25">
    <cfRule type="expression" dxfId="20" priority="1">
      <formula>$D$18=2</formula>
    </cfRule>
  </conditionalFormatting>
  <pageMargins left="0.7" right="0.7" top="0.75" bottom="0.75" header="0.3" footer="0.3"/>
  <pageSetup scale="92" orientation="portrait"/>
  <drawing r:id="rId1"/>
  <legacyDrawing r:id="rId2"/>
  <mc:AlternateContent xmlns:mc="http://schemas.openxmlformats.org/markup-compatibility/2006">
    <mc:Choice Requires="x14">
      <controls>
        <mc:AlternateContent xmlns:mc="http://schemas.openxmlformats.org/markup-compatibility/2006">
          <mc:Choice Requires="x14">
            <control shapeId="22529" r:id="rId3" name="List Box 1">
              <controlPr defaultSize="0" autoLine="0" autoPict="0">
                <anchor moveWithCells="1">
                  <from>
                    <xdr:col>3</xdr:col>
                    <xdr:colOff>127000</xdr:colOff>
                    <xdr:row>17</xdr:row>
                    <xdr:rowOff>38100</xdr:rowOff>
                  </from>
                  <to>
                    <xdr:col>3</xdr:col>
                    <xdr:colOff>1219200</xdr:colOff>
                    <xdr:row>20</xdr:row>
                    <xdr:rowOff>76200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O58"/>
  <sheetViews>
    <sheetView showGridLines="0" zoomScale="121" zoomScaleNormal="121" zoomScalePageLayoutView="145" workbookViewId="0">
      <selection activeCell="O3" sqref="O3"/>
    </sheetView>
  </sheetViews>
  <sheetFormatPr baseColWidth="10" defaultColWidth="0" defaultRowHeight="13" x14ac:dyDescent="0.15"/>
  <cols>
    <col min="1" max="1" width="24.5" style="47" bestFit="1" customWidth="1"/>
    <col min="2" max="2" width="11.1640625" style="47" bestFit="1" customWidth="1"/>
    <col min="3" max="3" width="7.6640625" style="47" customWidth="1"/>
    <col min="4" max="4" width="9.6640625" style="47" bestFit="1" customWidth="1"/>
    <col min="5" max="5" width="9.1640625" style="48" bestFit="1" customWidth="1"/>
    <col min="6" max="7" width="9.1640625" style="47" bestFit="1" customWidth="1"/>
    <col min="8" max="16" width="8.1640625" style="47" bestFit="1" customWidth="1"/>
    <col min="17" max="19" width="9.1640625" style="47" bestFit="1" customWidth="1"/>
    <col min="20" max="28" width="8.1640625" style="47" bestFit="1" customWidth="1"/>
    <col min="29" max="31" width="9.1640625" style="47" bestFit="1" customWidth="1"/>
    <col min="32" max="40" width="8.1640625" style="47" bestFit="1" customWidth="1"/>
    <col min="41" max="43" width="9.1640625" style="47" bestFit="1" customWidth="1"/>
    <col min="44" max="52" width="8.1640625" style="47" bestFit="1" customWidth="1"/>
    <col min="53" max="55" width="9.1640625" style="47" bestFit="1" customWidth="1"/>
    <col min="56" max="64" width="8.1640625" style="47" bestFit="1" customWidth="1"/>
    <col min="65" max="67" width="9.1640625" style="47" bestFit="1" customWidth="1"/>
    <col min="68" max="76" width="8.1640625" style="47" bestFit="1" customWidth="1"/>
    <col min="77" max="79" width="9.1640625" style="47" bestFit="1" customWidth="1"/>
    <col min="80" max="86" width="8.1640625" style="47" bestFit="1" customWidth="1"/>
    <col min="87" max="87" width="8.6640625" style="47" bestFit="1" customWidth="1"/>
    <col min="88" max="16384" width="9.1640625" style="47" hidden="1"/>
  </cols>
  <sheetData>
    <row r="1" spans="1:87" x14ac:dyDescent="0.15">
      <c r="A1" s="46" t="s">
        <v>93</v>
      </c>
      <c r="B1" s="46"/>
      <c r="C1" s="46"/>
    </row>
    <row r="2" spans="1:87" x14ac:dyDescent="0.15">
      <c r="A2" s="47" t="s">
        <v>76</v>
      </c>
      <c r="D2" s="48">
        <f>'Main Assumptions'!C12</f>
        <v>43831</v>
      </c>
      <c r="E2" s="48">
        <f>EDATE(D2,1)</f>
        <v>43862</v>
      </c>
      <c r="F2" s="48">
        <f t="shared" ref="F2:BQ2" si="0">EDATE(E2,1)</f>
        <v>43891</v>
      </c>
      <c r="G2" s="48">
        <f t="shared" si="0"/>
        <v>43922</v>
      </c>
      <c r="H2" s="48">
        <f t="shared" si="0"/>
        <v>43952</v>
      </c>
      <c r="I2" s="48">
        <f t="shared" si="0"/>
        <v>43983</v>
      </c>
      <c r="J2" s="48">
        <f t="shared" si="0"/>
        <v>44013</v>
      </c>
      <c r="K2" s="48">
        <f t="shared" si="0"/>
        <v>44044</v>
      </c>
      <c r="L2" s="48">
        <f t="shared" si="0"/>
        <v>44075</v>
      </c>
      <c r="M2" s="48">
        <f t="shared" si="0"/>
        <v>44105</v>
      </c>
      <c r="N2" s="48">
        <f t="shared" si="0"/>
        <v>44136</v>
      </c>
      <c r="O2" s="48">
        <f t="shared" si="0"/>
        <v>44166</v>
      </c>
      <c r="P2" s="48">
        <f t="shared" si="0"/>
        <v>44197</v>
      </c>
      <c r="Q2" s="48">
        <f t="shared" si="0"/>
        <v>44228</v>
      </c>
      <c r="R2" s="48">
        <f t="shared" si="0"/>
        <v>44256</v>
      </c>
      <c r="S2" s="48">
        <f t="shared" si="0"/>
        <v>44287</v>
      </c>
      <c r="T2" s="48">
        <f t="shared" si="0"/>
        <v>44317</v>
      </c>
      <c r="U2" s="48">
        <f t="shared" si="0"/>
        <v>44348</v>
      </c>
      <c r="V2" s="48">
        <f t="shared" si="0"/>
        <v>44378</v>
      </c>
      <c r="W2" s="48">
        <f t="shared" si="0"/>
        <v>44409</v>
      </c>
      <c r="X2" s="48">
        <f t="shared" si="0"/>
        <v>44440</v>
      </c>
      <c r="Y2" s="48">
        <f t="shared" si="0"/>
        <v>44470</v>
      </c>
      <c r="Z2" s="48">
        <f t="shared" si="0"/>
        <v>44501</v>
      </c>
      <c r="AA2" s="48">
        <f t="shared" si="0"/>
        <v>44531</v>
      </c>
      <c r="AB2" s="48">
        <f t="shared" si="0"/>
        <v>44562</v>
      </c>
      <c r="AC2" s="48">
        <f t="shared" si="0"/>
        <v>44593</v>
      </c>
      <c r="AD2" s="48">
        <f t="shared" si="0"/>
        <v>44621</v>
      </c>
      <c r="AE2" s="48">
        <f t="shared" si="0"/>
        <v>44652</v>
      </c>
      <c r="AF2" s="48">
        <f t="shared" si="0"/>
        <v>44682</v>
      </c>
      <c r="AG2" s="48">
        <f t="shared" si="0"/>
        <v>44713</v>
      </c>
      <c r="AH2" s="48">
        <f t="shared" si="0"/>
        <v>44743</v>
      </c>
      <c r="AI2" s="48">
        <f t="shared" si="0"/>
        <v>44774</v>
      </c>
      <c r="AJ2" s="48">
        <f t="shared" si="0"/>
        <v>44805</v>
      </c>
      <c r="AK2" s="48">
        <f t="shared" si="0"/>
        <v>44835</v>
      </c>
      <c r="AL2" s="48">
        <f t="shared" si="0"/>
        <v>44866</v>
      </c>
      <c r="AM2" s="48">
        <f t="shared" si="0"/>
        <v>44896</v>
      </c>
      <c r="AN2" s="48">
        <f t="shared" si="0"/>
        <v>44927</v>
      </c>
      <c r="AO2" s="48">
        <f t="shared" si="0"/>
        <v>44958</v>
      </c>
      <c r="AP2" s="48">
        <f t="shared" si="0"/>
        <v>44986</v>
      </c>
      <c r="AQ2" s="48">
        <f t="shared" si="0"/>
        <v>45017</v>
      </c>
      <c r="AR2" s="48">
        <f t="shared" si="0"/>
        <v>45047</v>
      </c>
      <c r="AS2" s="48">
        <f t="shared" si="0"/>
        <v>45078</v>
      </c>
      <c r="AT2" s="48">
        <f t="shared" si="0"/>
        <v>45108</v>
      </c>
      <c r="AU2" s="48">
        <f t="shared" si="0"/>
        <v>45139</v>
      </c>
      <c r="AV2" s="48">
        <f t="shared" si="0"/>
        <v>45170</v>
      </c>
      <c r="AW2" s="48">
        <f t="shared" si="0"/>
        <v>45200</v>
      </c>
      <c r="AX2" s="48">
        <f t="shared" si="0"/>
        <v>45231</v>
      </c>
      <c r="AY2" s="48">
        <f t="shared" si="0"/>
        <v>45261</v>
      </c>
      <c r="AZ2" s="48">
        <f t="shared" si="0"/>
        <v>45292</v>
      </c>
      <c r="BA2" s="48">
        <f t="shared" si="0"/>
        <v>45323</v>
      </c>
      <c r="BB2" s="48">
        <f t="shared" si="0"/>
        <v>45352</v>
      </c>
      <c r="BC2" s="48">
        <f t="shared" si="0"/>
        <v>45383</v>
      </c>
      <c r="BD2" s="48">
        <f t="shared" si="0"/>
        <v>45413</v>
      </c>
      <c r="BE2" s="48">
        <f t="shared" si="0"/>
        <v>45444</v>
      </c>
      <c r="BF2" s="48">
        <f t="shared" si="0"/>
        <v>45474</v>
      </c>
      <c r="BG2" s="48">
        <f t="shared" si="0"/>
        <v>45505</v>
      </c>
      <c r="BH2" s="48">
        <f t="shared" si="0"/>
        <v>45536</v>
      </c>
      <c r="BI2" s="48">
        <f t="shared" si="0"/>
        <v>45566</v>
      </c>
      <c r="BJ2" s="48">
        <f t="shared" si="0"/>
        <v>45597</v>
      </c>
      <c r="BK2" s="48">
        <f t="shared" si="0"/>
        <v>45627</v>
      </c>
      <c r="BL2" s="48">
        <f t="shared" si="0"/>
        <v>45658</v>
      </c>
      <c r="BM2" s="48">
        <f t="shared" si="0"/>
        <v>45689</v>
      </c>
      <c r="BN2" s="48">
        <f t="shared" si="0"/>
        <v>45717</v>
      </c>
      <c r="BO2" s="48">
        <f t="shared" si="0"/>
        <v>45748</v>
      </c>
      <c r="BP2" s="48">
        <f t="shared" si="0"/>
        <v>45778</v>
      </c>
      <c r="BQ2" s="48">
        <f t="shared" si="0"/>
        <v>45809</v>
      </c>
      <c r="BR2" s="48">
        <f t="shared" ref="BR2:CI2" si="1">EDATE(BQ2,1)</f>
        <v>45839</v>
      </c>
      <c r="BS2" s="48">
        <f t="shared" si="1"/>
        <v>45870</v>
      </c>
      <c r="BT2" s="48">
        <f t="shared" si="1"/>
        <v>45901</v>
      </c>
      <c r="BU2" s="48">
        <f t="shared" si="1"/>
        <v>45931</v>
      </c>
      <c r="BV2" s="48">
        <f t="shared" si="1"/>
        <v>45962</v>
      </c>
      <c r="BW2" s="48">
        <f t="shared" si="1"/>
        <v>45992</v>
      </c>
      <c r="BX2" s="48">
        <f t="shared" si="1"/>
        <v>46023</v>
      </c>
      <c r="BY2" s="48">
        <f t="shared" si="1"/>
        <v>46054</v>
      </c>
      <c r="BZ2" s="48">
        <f t="shared" si="1"/>
        <v>46082</v>
      </c>
      <c r="CA2" s="48">
        <f t="shared" si="1"/>
        <v>46113</v>
      </c>
      <c r="CB2" s="48">
        <f t="shared" si="1"/>
        <v>46143</v>
      </c>
      <c r="CC2" s="48">
        <f t="shared" si="1"/>
        <v>46174</v>
      </c>
      <c r="CD2" s="48">
        <f t="shared" si="1"/>
        <v>46204</v>
      </c>
      <c r="CE2" s="48">
        <f t="shared" si="1"/>
        <v>46235</v>
      </c>
      <c r="CF2" s="48">
        <f t="shared" si="1"/>
        <v>46266</v>
      </c>
      <c r="CG2" s="48">
        <f t="shared" si="1"/>
        <v>46296</v>
      </c>
      <c r="CH2" s="48">
        <f t="shared" si="1"/>
        <v>46327</v>
      </c>
      <c r="CI2" s="48">
        <f t="shared" si="1"/>
        <v>46357</v>
      </c>
    </row>
    <row r="3" spans="1:87" x14ac:dyDescent="0.15">
      <c r="A3" s="47" t="s">
        <v>88</v>
      </c>
      <c r="D3" s="47">
        <v>1</v>
      </c>
      <c r="E3" s="47">
        <v>2</v>
      </c>
      <c r="F3" s="47">
        <v>3</v>
      </c>
      <c r="G3" s="47">
        <f>F3+1</f>
        <v>4</v>
      </c>
      <c r="H3" s="47">
        <f t="shared" ref="H3:BS3" si="2">G3+1</f>
        <v>5</v>
      </c>
      <c r="I3" s="47">
        <f t="shared" si="2"/>
        <v>6</v>
      </c>
      <c r="J3" s="47">
        <f t="shared" si="2"/>
        <v>7</v>
      </c>
      <c r="K3" s="47">
        <f t="shared" si="2"/>
        <v>8</v>
      </c>
      <c r="L3" s="47">
        <f t="shared" si="2"/>
        <v>9</v>
      </c>
      <c r="M3" s="47">
        <f t="shared" si="2"/>
        <v>10</v>
      </c>
      <c r="N3" s="47">
        <f t="shared" si="2"/>
        <v>11</v>
      </c>
      <c r="O3" s="47">
        <f t="shared" si="2"/>
        <v>12</v>
      </c>
      <c r="P3" s="47">
        <f t="shared" si="2"/>
        <v>13</v>
      </c>
      <c r="Q3" s="47">
        <f t="shared" si="2"/>
        <v>14</v>
      </c>
      <c r="R3" s="47">
        <f t="shared" si="2"/>
        <v>15</v>
      </c>
      <c r="S3" s="47">
        <f t="shared" si="2"/>
        <v>16</v>
      </c>
      <c r="T3" s="47">
        <f t="shared" si="2"/>
        <v>17</v>
      </c>
      <c r="U3" s="47">
        <f t="shared" si="2"/>
        <v>18</v>
      </c>
      <c r="V3" s="47">
        <f t="shared" si="2"/>
        <v>19</v>
      </c>
      <c r="W3" s="47">
        <f t="shared" si="2"/>
        <v>20</v>
      </c>
      <c r="X3" s="47">
        <f t="shared" si="2"/>
        <v>21</v>
      </c>
      <c r="Y3" s="47">
        <f t="shared" si="2"/>
        <v>22</v>
      </c>
      <c r="Z3" s="47">
        <f t="shared" si="2"/>
        <v>23</v>
      </c>
      <c r="AA3" s="47">
        <f t="shared" si="2"/>
        <v>24</v>
      </c>
      <c r="AB3" s="47">
        <f t="shared" si="2"/>
        <v>25</v>
      </c>
      <c r="AC3" s="47">
        <f t="shared" si="2"/>
        <v>26</v>
      </c>
      <c r="AD3" s="47">
        <f t="shared" si="2"/>
        <v>27</v>
      </c>
      <c r="AE3" s="47">
        <f t="shared" si="2"/>
        <v>28</v>
      </c>
      <c r="AF3" s="47">
        <f t="shared" si="2"/>
        <v>29</v>
      </c>
      <c r="AG3" s="47">
        <f t="shared" si="2"/>
        <v>30</v>
      </c>
      <c r="AH3" s="47">
        <f t="shared" si="2"/>
        <v>31</v>
      </c>
      <c r="AI3" s="47">
        <f t="shared" si="2"/>
        <v>32</v>
      </c>
      <c r="AJ3" s="47">
        <f t="shared" si="2"/>
        <v>33</v>
      </c>
      <c r="AK3" s="47">
        <f t="shared" si="2"/>
        <v>34</v>
      </c>
      <c r="AL3" s="47">
        <f t="shared" si="2"/>
        <v>35</v>
      </c>
      <c r="AM3" s="47">
        <f t="shared" si="2"/>
        <v>36</v>
      </c>
      <c r="AN3" s="47">
        <f t="shared" si="2"/>
        <v>37</v>
      </c>
      <c r="AO3" s="47">
        <f t="shared" si="2"/>
        <v>38</v>
      </c>
      <c r="AP3" s="47">
        <f t="shared" si="2"/>
        <v>39</v>
      </c>
      <c r="AQ3" s="47">
        <f t="shared" si="2"/>
        <v>40</v>
      </c>
      <c r="AR3" s="47">
        <f t="shared" si="2"/>
        <v>41</v>
      </c>
      <c r="AS3" s="47">
        <f t="shared" si="2"/>
        <v>42</v>
      </c>
      <c r="AT3" s="47">
        <f t="shared" si="2"/>
        <v>43</v>
      </c>
      <c r="AU3" s="47">
        <f t="shared" si="2"/>
        <v>44</v>
      </c>
      <c r="AV3" s="47">
        <f t="shared" si="2"/>
        <v>45</v>
      </c>
      <c r="AW3" s="47">
        <f t="shared" si="2"/>
        <v>46</v>
      </c>
      <c r="AX3" s="47">
        <f t="shared" si="2"/>
        <v>47</v>
      </c>
      <c r="AY3" s="47">
        <f t="shared" si="2"/>
        <v>48</v>
      </c>
      <c r="AZ3" s="47">
        <f t="shared" si="2"/>
        <v>49</v>
      </c>
      <c r="BA3" s="47">
        <f t="shared" si="2"/>
        <v>50</v>
      </c>
      <c r="BB3" s="47">
        <f t="shared" si="2"/>
        <v>51</v>
      </c>
      <c r="BC3" s="47">
        <f t="shared" si="2"/>
        <v>52</v>
      </c>
      <c r="BD3" s="47">
        <f t="shared" si="2"/>
        <v>53</v>
      </c>
      <c r="BE3" s="47">
        <f t="shared" si="2"/>
        <v>54</v>
      </c>
      <c r="BF3" s="47">
        <f t="shared" si="2"/>
        <v>55</v>
      </c>
      <c r="BG3" s="47">
        <f t="shared" si="2"/>
        <v>56</v>
      </c>
      <c r="BH3" s="47">
        <f t="shared" si="2"/>
        <v>57</v>
      </c>
      <c r="BI3" s="47">
        <f t="shared" si="2"/>
        <v>58</v>
      </c>
      <c r="BJ3" s="47">
        <f t="shared" si="2"/>
        <v>59</v>
      </c>
      <c r="BK3" s="47">
        <f t="shared" si="2"/>
        <v>60</v>
      </c>
      <c r="BL3" s="47">
        <f t="shared" si="2"/>
        <v>61</v>
      </c>
      <c r="BM3" s="47">
        <f t="shared" si="2"/>
        <v>62</v>
      </c>
      <c r="BN3" s="47">
        <f t="shared" si="2"/>
        <v>63</v>
      </c>
      <c r="BO3" s="47">
        <f t="shared" si="2"/>
        <v>64</v>
      </c>
      <c r="BP3" s="47">
        <f t="shared" si="2"/>
        <v>65</v>
      </c>
      <c r="BQ3" s="47">
        <f t="shared" si="2"/>
        <v>66</v>
      </c>
      <c r="BR3" s="47">
        <f t="shared" si="2"/>
        <v>67</v>
      </c>
      <c r="BS3" s="47">
        <f t="shared" si="2"/>
        <v>68</v>
      </c>
      <c r="BT3" s="47">
        <f t="shared" ref="BT3:CI3" si="3">BS3+1</f>
        <v>69</v>
      </c>
      <c r="BU3" s="47">
        <f t="shared" si="3"/>
        <v>70</v>
      </c>
      <c r="BV3" s="47">
        <f t="shared" si="3"/>
        <v>71</v>
      </c>
      <c r="BW3" s="47">
        <f t="shared" si="3"/>
        <v>72</v>
      </c>
      <c r="BX3" s="47">
        <f t="shared" si="3"/>
        <v>73</v>
      </c>
      <c r="BY3" s="47">
        <f t="shared" si="3"/>
        <v>74</v>
      </c>
      <c r="BZ3" s="47">
        <f t="shared" si="3"/>
        <v>75</v>
      </c>
      <c r="CA3" s="47">
        <f t="shared" si="3"/>
        <v>76</v>
      </c>
      <c r="CB3" s="47">
        <f t="shared" si="3"/>
        <v>77</v>
      </c>
      <c r="CC3" s="47">
        <f t="shared" si="3"/>
        <v>78</v>
      </c>
      <c r="CD3" s="47">
        <f t="shared" si="3"/>
        <v>79</v>
      </c>
      <c r="CE3" s="47">
        <f t="shared" si="3"/>
        <v>80</v>
      </c>
      <c r="CF3" s="47">
        <f t="shared" si="3"/>
        <v>81</v>
      </c>
      <c r="CG3" s="47">
        <f t="shared" si="3"/>
        <v>82</v>
      </c>
      <c r="CH3" s="47">
        <f t="shared" si="3"/>
        <v>83</v>
      </c>
      <c r="CI3" s="47">
        <f t="shared" si="3"/>
        <v>84</v>
      </c>
    </row>
    <row r="4" spans="1:87" x14ac:dyDescent="0.15">
      <c r="E4" s="47"/>
    </row>
    <row r="5" spans="1:87" x14ac:dyDescent="0.15">
      <c r="A5" s="47" t="s">
        <v>87</v>
      </c>
      <c r="D5" s="47">
        <f>IF(D3&lt;'Main Assumptions'!$C$19+1,0,1)</f>
        <v>0</v>
      </c>
      <c r="E5" s="47">
        <f>IF(E3&lt;'Main Assumptions'!$C$19+1,0,1)</f>
        <v>0</v>
      </c>
      <c r="F5" s="47">
        <f>IF(F3&lt;'Main Assumptions'!$C$19+1,0,1)</f>
        <v>0</v>
      </c>
      <c r="G5" s="47">
        <f>IF(G3&lt;'Main Assumptions'!$C$19+1,0,1)</f>
        <v>0</v>
      </c>
      <c r="H5" s="47">
        <f>IF(H3&lt;'Main Assumptions'!$C$19+1,0,1)</f>
        <v>1</v>
      </c>
      <c r="I5" s="47">
        <f>IF(I3&lt;'Main Assumptions'!$C$19+1,0,1)</f>
        <v>1</v>
      </c>
      <c r="J5" s="47">
        <f>IF(J3&lt;'Main Assumptions'!$C$19+1,0,1)</f>
        <v>1</v>
      </c>
      <c r="K5" s="47">
        <f>IF(K3&lt;'Main Assumptions'!$C$19+1,0,1)</f>
        <v>1</v>
      </c>
      <c r="L5" s="47">
        <f>IF(L3&lt;'Main Assumptions'!$C$19+1,0,1)</f>
        <v>1</v>
      </c>
      <c r="M5" s="47">
        <f>IF(M3&lt;'Main Assumptions'!$C$19+1,0,1)</f>
        <v>1</v>
      </c>
      <c r="N5" s="47">
        <f>IF(N3&lt;'Main Assumptions'!$C$19+1,0,1)</f>
        <v>1</v>
      </c>
      <c r="O5" s="47">
        <f>IF(O3&lt;'Main Assumptions'!$C$19+1,0,1)</f>
        <v>1</v>
      </c>
      <c r="P5" s="47">
        <f>IF(P3&lt;'Main Assumptions'!$C$19+1,0,1)</f>
        <v>1</v>
      </c>
      <c r="Q5" s="47">
        <f>IF(Q3&lt;'Main Assumptions'!$C$19+1,0,1)</f>
        <v>1</v>
      </c>
      <c r="R5" s="47">
        <f>IF(R3&lt;'Main Assumptions'!$C$19+1,0,1)</f>
        <v>1</v>
      </c>
      <c r="S5" s="47">
        <f>IF(S3&lt;'Main Assumptions'!$C$19+1,0,1)</f>
        <v>1</v>
      </c>
      <c r="T5" s="47">
        <f>IF(T3&lt;'Main Assumptions'!$C$19+1,0,1)</f>
        <v>1</v>
      </c>
      <c r="U5" s="47">
        <f>IF(U3&lt;'Main Assumptions'!$C$19+1,0,1)</f>
        <v>1</v>
      </c>
      <c r="V5" s="47">
        <f>IF(V3&lt;'Main Assumptions'!$C$19+1,0,1)</f>
        <v>1</v>
      </c>
      <c r="W5" s="47">
        <f>IF(W3&lt;'Main Assumptions'!$C$19+1,0,1)</f>
        <v>1</v>
      </c>
      <c r="X5" s="47">
        <f>IF(X3&lt;'Main Assumptions'!$C$19+1,0,1)</f>
        <v>1</v>
      </c>
      <c r="Y5" s="47">
        <f>IF(Y3&lt;'Main Assumptions'!$C$19+1,0,1)</f>
        <v>1</v>
      </c>
      <c r="Z5" s="47">
        <f>IF(Z3&lt;'Main Assumptions'!$C$19+1,0,1)</f>
        <v>1</v>
      </c>
      <c r="AA5" s="47">
        <f>IF(AA3&lt;'Main Assumptions'!$C$19+1,0,1)</f>
        <v>1</v>
      </c>
      <c r="AB5" s="47">
        <f>IF(AB3&lt;'Main Assumptions'!$C$19+1,0,1)</f>
        <v>1</v>
      </c>
      <c r="AC5" s="47">
        <f>IF(AC3&lt;'Main Assumptions'!$C$19+1,0,1)</f>
        <v>1</v>
      </c>
      <c r="AD5" s="47">
        <f>IF(AD3&lt;'Main Assumptions'!$C$19+1,0,1)</f>
        <v>1</v>
      </c>
      <c r="AE5" s="47">
        <f>IF(AE3&lt;'Main Assumptions'!$C$19+1,0,1)</f>
        <v>1</v>
      </c>
      <c r="AF5" s="47">
        <f>IF(AF3&lt;'Main Assumptions'!$C$19+1,0,1)</f>
        <v>1</v>
      </c>
      <c r="AG5" s="47">
        <f>IF(AG3&lt;'Main Assumptions'!$C$19+1,0,1)</f>
        <v>1</v>
      </c>
      <c r="AH5" s="47">
        <f>IF(AH3&lt;'Main Assumptions'!$C$19+1,0,1)</f>
        <v>1</v>
      </c>
      <c r="AI5" s="47">
        <f>IF(AI3&lt;'Main Assumptions'!$C$19+1,0,1)</f>
        <v>1</v>
      </c>
      <c r="AJ5" s="47">
        <f>IF(AJ3&lt;'Main Assumptions'!$C$19+1,0,1)</f>
        <v>1</v>
      </c>
      <c r="AK5" s="47">
        <f>IF(AK3&lt;'Main Assumptions'!$C$19+1,0,1)</f>
        <v>1</v>
      </c>
      <c r="AL5" s="47">
        <f>IF(AL3&lt;'Main Assumptions'!$C$19+1,0,1)</f>
        <v>1</v>
      </c>
      <c r="AM5" s="47">
        <f>IF(AM3&lt;'Main Assumptions'!$C$19+1,0,1)</f>
        <v>1</v>
      </c>
      <c r="AN5" s="47">
        <f>IF(AN3&lt;'Main Assumptions'!$C$19+1,0,1)</f>
        <v>1</v>
      </c>
      <c r="AO5" s="47">
        <f>IF(AO3&lt;'Main Assumptions'!$C$19+1,0,1)</f>
        <v>1</v>
      </c>
      <c r="AP5" s="47">
        <f>IF(AP3&lt;'Main Assumptions'!$C$19+1,0,1)</f>
        <v>1</v>
      </c>
      <c r="AQ5" s="47">
        <f>IF(AQ3&lt;'Main Assumptions'!$C$19+1,0,1)</f>
        <v>1</v>
      </c>
      <c r="AR5" s="47">
        <f>IF(AR3&lt;'Main Assumptions'!$C$19+1,0,1)</f>
        <v>1</v>
      </c>
      <c r="AS5" s="47">
        <f>IF(AS3&lt;'Main Assumptions'!$C$19+1,0,1)</f>
        <v>1</v>
      </c>
      <c r="AT5" s="47">
        <f>IF(AT3&lt;'Main Assumptions'!$C$19+1,0,1)</f>
        <v>1</v>
      </c>
      <c r="AU5" s="47">
        <f>IF(AU3&lt;'Main Assumptions'!$C$19+1,0,1)</f>
        <v>1</v>
      </c>
      <c r="AV5" s="47">
        <f>IF(AV3&lt;'Main Assumptions'!$C$19+1,0,1)</f>
        <v>1</v>
      </c>
      <c r="AW5" s="47">
        <f>IF(AW3&lt;'Main Assumptions'!$C$19+1,0,1)</f>
        <v>1</v>
      </c>
      <c r="AX5" s="47">
        <f>IF(AX3&lt;'Main Assumptions'!$C$19+1,0,1)</f>
        <v>1</v>
      </c>
      <c r="AY5" s="47">
        <f>IF(AY3&lt;'Main Assumptions'!$C$19+1,0,1)</f>
        <v>1</v>
      </c>
      <c r="AZ5" s="47">
        <f>IF(AZ3&lt;'Main Assumptions'!$C$19+1,0,1)</f>
        <v>1</v>
      </c>
      <c r="BA5" s="47">
        <f>IF(BA3&lt;'Main Assumptions'!$C$19+1,0,1)</f>
        <v>1</v>
      </c>
      <c r="BB5" s="47">
        <f>IF(BB3&lt;'Main Assumptions'!$C$19+1,0,1)</f>
        <v>1</v>
      </c>
      <c r="BC5" s="47">
        <f>IF(BC3&lt;'Main Assumptions'!$C$19+1,0,1)</f>
        <v>1</v>
      </c>
      <c r="BD5" s="47">
        <f>IF(BD3&lt;'Main Assumptions'!$C$19+1,0,1)</f>
        <v>1</v>
      </c>
      <c r="BE5" s="47">
        <f>IF(BE3&lt;'Main Assumptions'!$C$19+1,0,1)</f>
        <v>1</v>
      </c>
      <c r="BF5" s="47">
        <f>IF(BF3&lt;'Main Assumptions'!$C$19+1,0,1)</f>
        <v>1</v>
      </c>
      <c r="BG5" s="47">
        <f>IF(BG3&lt;'Main Assumptions'!$C$19+1,0,1)</f>
        <v>1</v>
      </c>
      <c r="BH5" s="47">
        <f>IF(BH3&lt;'Main Assumptions'!$C$19+1,0,1)</f>
        <v>1</v>
      </c>
      <c r="BI5" s="47">
        <f>IF(BI3&lt;'Main Assumptions'!$C$19+1,0,1)</f>
        <v>1</v>
      </c>
      <c r="BJ5" s="47">
        <f>IF(BJ3&lt;'Main Assumptions'!$C$19+1,0,1)</f>
        <v>1</v>
      </c>
      <c r="BK5" s="47">
        <f>IF(BK3&lt;'Main Assumptions'!$C$19+1,0,1)</f>
        <v>1</v>
      </c>
      <c r="BL5" s="47">
        <f>IF(BL3&lt;'Main Assumptions'!$C$19+1,0,1)</f>
        <v>1</v>
      </c>
      <c r="BM5" s="47">
        <f>IF(BM3&lt;'Main Assumptions'!$C$19+1,0,1)</f>
        <v>1</v>
      </c>
      <c r="BN5" s="47">
        <f>IF(BN3&lt;'Main Assumptions'!$C$19+1,0,1)</f>
        <v>1</v>
      </c>
      <c r="BO5" s="47">
        <f>IF(BO3&lt;'Main Assumptions'!$C$19+1,0,1)</f>
        <v>1</v>
      </c>
      <c r="BP5" s="47">
        <f>IF(BP3&lt;'Main Assumptions'!$C$19+1,0,1)</f>
        <v>1</v>
      </c>
      <c r="BQ5" s="47">
        <f>IF(BQ3&lt;'Main Assumptions'!$C$19+1,0,1)</f>
        <v>1</v>
      </c>
      <c r="BR5" s="47">
        <f>IF(BR3&lt;'Main Assumptions'!$C$19+1,0,1)</f>
        <v>1</v>
      </c>
      <c r="BS5" s="47">
        <f>IF(BS3&lt;'Main Assumptions'!$C$19+1,0,1)</f>
        <v>1</v>
      </c>
      <c r="BT5" s="47">
        <f>IF(BT3&lt;'Main Assumptions'!$C$19+1,0,1)</f>
        <v>1</v>
      </c>
      <c r="BU5" s="47">
        <f>IF(BU3&lt;'Main Assumptions'!$C$19+1,0,1)</f>
        <v>1</v>
      </c>
      <c r="BV5" s="47">
        <f>IF(BV3&lt;'Main Assumptions'!$C$19+1,0,1)</f>
        <v>1</v>
      </c>
      <c r="BW5" s="47">
        <f>IF(BW3&lt;'Main Assumptions'!$C$19+1,0,1)</f>
        <v>1</v>
      </c>
      <c r="BX5" s="47">
        <f>IF(BX3&lt;'Main Assumptions'!$C$19+1,0,1)</f>
        <v>1</v>
      </c>
      <c r="BY5" s="47">
        <f>IF(BY3&lt;'Main Assumptions'!$C$19+1,0,1)</f>
        <v>1</v>
      </c>
      <c r="BZ5" s="47">
        <f>IF(BZ3&lt;'Main Assumptions'!$C$19+1,0,1)</f>
        <v>1</v>
      </c>
      <c r="CA5" s="47">
        <f>IF(CA3&lt;'Main Assumptions'!$C$19+1,0,1)</f>
        <v>1</v>
      </c>
      <c r="CB5" s="47">
        <f>IF(CB3&lt;'Main Assumptions'!$C$19+1,0,1)</f>
        <v>1</v>
      </c>
      <c r="CC5" s="47">
        <f>IF(CC3&lt;'Main Assumptions'!$C$19+1,0,1)</f>
        <v>1</v>
      </c>
      <c r="CD5" s="47">
        <f>IF(CD3&lt;'Main Assumptions'!$C$19+1,0,1)</f>
        <v>1</v>
      </c>
      <c r="CE5" s="47">
        <f>IF(CE3&lt;'Main Assumptions'!$C$19+1,0,1)</f>
        <v>1</v>
      </c>
      <c r="CF5" s="47">
        <f>IF(CF3&lt;'Main Assumptions'!$C$19+1,0,1)</f>
        <v>1</v>
      </c>
      <c r="CG5" s="47">
        <f>IF(CG3&lt;'Main Assumptions'!$C$19+1,0,1)</f>
        <v>1</v>
      </c>
      <c r="CH5" s="47">
        <f>IF(CH3&lt;'Main Assumptions'!$C$19+1,0,1)</f>
        <v>1</v>
      </c>
      <c r="CI5" s="47">
        <f>IF(CI3&lt;'Main Assumptions'!$C$19+1,0,1)</f>
        <v>1</v>
      </c>
    </row>
    <row r="6" spans="1:87" x14ac:dyDescent="0.15">
      <c r="A6" s="47" t="s">
        <v>89</v>
      </c>
      <c r="D6" s="47">
        <f>IF(D3=ROUND(MIN(MIN(ROUND('Main Assumptions'!$C$31,0),7),7),0)*12,1,0)</f>
        <v>0</v>
      </c>
      <c r="E6" s="47">
        <f>IF(E3=ROUND(MIN(MIN(ROUND('Main Assumptions'!$C$31,0),7),7),0)*12,1,0)</f>
        <v>0</v>
      </c>
      <c r="F6" s="47">
        <f>IF(F3=ROUND(MIN(MIN(ROUND('Main Assumptions'!$C$31,0),7),7),0)*12,1,0)</f>
        <v>0</v>
      </c>
      <c r="G6" s="47">
        <f>IF(G3=ROUND(MIN(MIN(ROUND('Main Assumptions'!$C$31,0),7),7),0)*12,1,0)</f>
        <v>0</v>
      </c>
      <c r="H6" s="47">
        <f>IF(H3=ROUND(MIN(MIN(ROUND('Main Assumptions'!$C$31,0),7),7),0)*12,1,0)</f>
        <v>0</v>
      </c>
      <c r="I6" s="47">
        <f>IF(I3=ROUND(MIN(MIN(ROUND('Main Assumptions'!$C$31,0),7),7),0)*12,1,0)</f>
        <v>0</v>
      </c>
      <c r="J6" s="47">
        <f>IF(J3=ROUND(MIN(MIN(ROUND('Main Assumptions'!$C$31,0),7),7),0)*12,1,0)</f>
        <v>0</v>
      </c>
      <c r="K6" s="47">
        <f>IF(K3=ROUND(MIN(MIN(ROUND('Main Assumptions'!$C$31,0),7),7),0)*12,1,0)</f>
        <v>0</v>
      </c>
      <c r="L6" s="47">
        <f>IF(L3=ROUND(MIN(MIN(ROUND('Main Assumptions'!$C$31,0),7),7),0)*12,1,0)</f>
        <v>0</v>
      </c>
      <c r="M6" s="47">
        <f>IF(M3=ROUND(MIN(MIN(ROUND('Main Assumptions'!$C$31,0),7),7),0)*12,1,0)</f>
        <v>0</v>
      </c>
      <c r="N6" s="47">
        <f>IF(N3=ROUND(MIN(MIN(ROUND('Main Assumptions'!$C$31,0),7),7),0)*12,1,0)</f>
        <v>0</v>
      </c>
      <c r="O6" s="47">
        <f>IF(O3=ROUND(MIN(MIN(ROUND('Main Assumptions'!$C$31,0),7),7),0)*12,1,0)</f>
        <v>0</v>
      </c>
      <c r="P6" s="47">
        <f>IF(P3=ROUND(MIN(MIN(ROUND('Main Assumptions'!$C$31,0),7),7),0)*12,1,0)</f>
        <v>0</v>
      </c>
      <c r="Q6" s="47">
        <f>IF(Q3=ROUND(MIN(MIN(ROUND('Main Assumptions'!$C$31,0),7),7),0)*12,1,0)</f>
        <v>0</v>
      </c>
      <c r="R6" s="47">
        <f>IF(R3=ROUND(MIN(MIN(ROUND('Main Assumptions'!$C$31,0),7),7),0)*12,1,0)</f>
        <v>0</v>
      </c>
      <c r="S6" s="47">
        <f>IF(S3=ROUND(MIN(MIN(ROUND('Main Assumptions'!$C$31,0),7),7),0)*12,1,0)</f>
        <v>0</v>
      </c>
      <c r="T6" s="47">
        <f>IF(T3=ROUND(MIN(MIN(ROUND('Main Assumptions'!$C$31,0),7),7),0)*12,1,0)</f>
        <v>0</v>
      </c>
      <c r="U6" s="47">
        <f>IF(U3=ROUND(MIN(MIN(ROUND('Main Assumptions'!$C$31,0),7),7),0)*12,1,0)</f>
        <v>0</v>
      </c>
      <c r="V6" s="47">
        <f>IF(V3=ROUND(MIN(MIN(ROUND('Main Assumptions'!$C$31,0),7),7),0)*12,1,0)</f>
        <v>0</v>
      </c>
      <c r="W6" s="47">
        <f>IF(W3=ROUND(MIN(MIN(ROUND('Main Assumptions'!$C$31,0),7),7),0)*12,1,0)</f>
        <v>0</v>
      </c>
      <c r="X6" s="47">
        <f>IF(X3=ROUND(MIN(MIN(ROUND('Main Assumptions'!$C$31,0),7),7),0)*12,1,0)</f>
        <v>0</v>
      </c>
      <c r="Y6" s="47">
        <f>IF(Y3=ROUND(MIN(MIN(ROUND('Main Assumptions'!$C$31,0),7),7),0)*12,1,0)</f>
        <v>0</v>
      </c>
      <c r="Z6" s="47">
        <f>IF(Z3=ROUND(MIN(MIN(ROUND('Main Assumptions'!$C$31,0),7),7),0)*12,1,0)</f>
        <v>0</v>
      </c>
      <c r="AA6" s="47">
        <f>IF(AA3=ROUND(MIN(MIN(ROUND('Main Assumptions'!$C$31,0),7),7),0)*12,1,0)</f>
        <v>0</v>
      </c>
      <c r="AB6" s="47">
        <f>IF(AB3=ROUND(MIN(MIN(ROUND('Main Assumptions'!$C$31,0),7),7),0)*12,1,0)</f>
        <v>0</v>
      </c>
      <c r="AC6" s="47">
        <f>IF(AC3=ROUND(MIN(MIN(ROUND('Main Assumptions'!$C$31,0),7),7),0)*12,1,0)</f>
        <v>0</v>
      </c>
      <c r="AD6" s="47">
        <f>IF(AD3=ROUND(MIN(MIN(ROUND('Main Assumptions'!$C$31,0),7),7),0)*12,1,0)</f>
        <v>0</v>
      </c>
      <c r="AE6" s="47">
        <f>IF(AE3=ROUND(MIN(MIN(ROUND('Main Assumptions'!$C$31,0),7),7),0)*12,1,0)</f>
        <v>0</v>
      </c>
      <c r="AF6" s="47">
        <f>IF(AF3=ROUND(MIN(MIN(ROUND('Main Assumptions'!$C$31,0),7),7),0)*12,1,0)</f>
        <v>0</v>
      </c>
      <c r="AG6" s="47">
        <f>IF(AG3=ROUND(MIN(MIN(ROUND('Main Assumptions'!$C$31,0),7),7),0)*12,1,0)</f>
        <v>0</v>
      </c>
      <c r="AH6" s="47">
        <f>IF(AH3=ROUND(MIN(MIN(ROUND('Main Assumptions'!$C$31,0),7),7),0)*12,1,0)</f>
        <v>0</v>
      </c>
      <c r="AI6" s="47">
        <f>IF(AI3=ROUND(MIN(MIN(ROUND('Main Assumptions'!$C$31,0),7),7),0)*12,1,0)</f>
        <v>0</v>
      </c>
      <c r="AJ6" s="47">
        <f>IF(AJ3=ROUND(MIN(MIN(ROUND('Main Assumptions'!$C$31,0),7),7),0)*12,1,0)</f>
        <v>0</v>
      </c>
      <c r="AK6" s="47">
        <f>IF(AK3=ROUND(MIN(MIN(ROUND('Main Assumptions'!$C$31,0),7),7),0)*12,1,0)</f>
        <v>0</v>
      </c>
      <c r="AL6" s="47">
        <f>IF(AL3=ROUND(MIN(MIN(ROUND('Main Assumptions'!$C$31,0),7),7),0)*12,1,0)</f>
        <v>0</v>
      </c>
      <c r="AM6" s="47">
        <f>IF(AM3=ROUND(MIN(MIN(ROUND('Main Assumptions'!$C$31,0),7),7),0)*12,1,0)</f>
        <v>0</v>
      </c>
      <c r="AN6" s="47">
        <f>IF(AN3=ROUND(MIN(MIN(ROUND('Main Assumptions'!$C$31,0),7),7),0)*12,1,0)</f>
        <v>0</v>
      </c>
      <c r="AO6" s="47">
        <f>IF(AO3=ROUND(MIN(MIN(ROUND('Main Assumptions'!$C$31,0),7),7),0)*12,1,0)</f>
        <v>0</v>
      </c>
      <c r="AP6" s="47">
        <f>IF(AP3=ROUND(MIN(MIN(ROUND('Main Assumptions'!$C$31,0),7),7),0)*12,1,0)</f>
        <v>0</v>
      </c>
      <c r="AQ6" s="47">
        <f>IF(AQ3=ROUND(MIN(MIN(ROUND('Main Assumptions'!$C$31,0),7),7),0)*12,1,0)</f>
        <v>0</v>
      </c>
      <c r="AR6" s="47">
        <f>IF(AR3=ROUND(MIN(MIN(ROUND('Main Assumptions'!$C$31,0),7),7),0)*12,1,0)</f>
        <v>0</v>
      </c>
      <c r="AS6" s="47">
        <f>IF(AS3=ROUND(MIN(MIN(ROUND('Main Assumptions'!$C$31,0),7),7),0)*12,1,0)</f>
        <v>0</v>
      </c>
      <c r="AT6" s="47">
        <f>IF(AT3=ROUND(MIN(MIN(ROUND('Main Assumptions'!$C$31,0),7),7),0)*12,1,0)</f>
        <v>0</v>
      </c>
      <c r="AU6" s="47">
        <f>IF(AU3=ROUND(MIN(MIN(ROUND('Main Assumptions'!$C$31,0),7),7),0)*12,1,0)</f>
        <v>0</v>
      </c>
      <c r="AV6" s="47">
        <f>IF(AV3=ROUND(MIN(MIN(ROUND('Main Assumptions'!$C$31,0),7),7),0)*12,1,0)</f>
        <v>0</v>
      </c>
      <c r="AW6" s="47">
        <f>IF(AW3=ROUND(MIN(MIN(ROUND('Main Assumptions'!$C$31,0),7),7),0)*12,1,0)</f>
        <v>0</v>
      </c>
      <c r="AX6" s="47">
        <f>IF(AX3=ROUND(MIN(MIN(ROUND('Main Assumptions'!$C$31,0),7),7),0)*12,1,0)</f>
        <v>0</v>
      </c>
      <c r="AY6" s="47">
        <f>IF(AY3=ROUND(MIN(MIN(ROUND('Main Assumptions'!$C$31,0),7),7),0)*12,1,0)</f>
        <v>0</v>
      </c>
      <c r="AZ6" s="47">
        <f>IF(AZ3=ROUND(MIN(MIN(ROUND('Main Assumptions'!$C$31,0),7),7),0)*12,1,0)</f>
        <v>0</v>
      </c>
      <c r="BA6" s="47">
        <f>IF(BA3=ROUND(MIN(MIN(ROUND('Main Assumptions'!$C$31,0),7),7),0)*12,1,0)</f>
        <v>0</v>
      </c>
      <c r="BB6" s="47">
        <f>IF(BB3=ROUND(MIN(MIN(ROUND('Main Assumptions'!$C$31,0),7),7),0)*12,1,0)</f>
        <v>0</v>
      </c>
      <c r="BC6" s="47">
        <f>IF(BC3=ROUND(MIN(MIN(ROUND('Main Assumptions'!$C$31,0),7),7),0)*12,1,0)</f>
        <v>0</v>
      </c>
      <c r="BD6" s="47">
        <f>IF(BD3=ROUND(MIN(MIN(ROUND('Main Assumptions'!$C$31,0),7),7),0)*12,1,0)</f>
        <v>0</v>
      </c>
      <c r="BE6" s="47">
        <f>IF(BE3=ROUND(MIN(MIN(ROUND('Main Assumptions'!$C$31,0),7),7),0)*12,1,0)</f>
        <v>0</v>
      </c>
      <c r="BF6" s="47">
        <f>IF(BF3=ROUND(MIN(MIN(ROUND('Main Assumptions'!$C$31,0),7),7),0)*12,1,0)</f>
        <v>0</v>
      </c>
      <c r="BG6" s="47">
        <f>IF(BG3=ROUND(MIN(MIN(ROUND('Main Assumptions'!$C$31,0),7),7),0)*12,1,0)</f>
        <v>0</v>
      </c>
      <c r="BH6" s="47">
        <f>IF(BH3=ROUND(MIN(MIN(ROUND('Main Assumptions'!$C$31,0),7),7),0)*12,1,0)</f>
        <v>0</v>
      </c>
      <c r="BI6" s="47">
        <f>IF(BI3=ROUND(MIN(MIN(ROUND('Main Assumptions'!$C$31,0),7),7),0)*12,1,0)</f>
        <v>0</v>
      </c>
      <c r="BJ6" s="47">
        <f>IF(BJ3=ROUND(MIN(MIN(ROUND('Main Assumptions'!$C$31,0),7),7),0)*12,1,0)</f>
        <v>0</v>
      </c>
      <c r="BK6" s="47">
        <f>IF(BK3=ROUND(MIN(MIN(ROUND('Main Assumptions'!$C$31,0),7),7),0)*12,1,0)</f>
        <v>0</v>
      </c>
      <c r="BL6" s="47">
        <f>IF(BL3=ROUND(MIN(MIN(ROUND('Main Assumptions'!$C$31,0),7),7),0)*12,1,0)</f>
        <v>0</v>
      </c>
      <c r="BM6" s="47">
        <f>IF(BM3=ROUND(MIN(MIN(ROUND('Main Assumptions'!$C$31,0),7),7),0)*12,1,0)</f>
        <v>0</v>
      </c>
      <c r="BN6" s="47">
        <f>IF(BN3=ROUND(MIN(MIN(ROUND('Main Assumptions'!$C$31,0),7),7),0)*12,1,0)</f>
        <v>0</v>
      </c>
      <c r="BO6" s="47">
        <f>IF(BO3=ROUND(MIN(MIN(ROUND('Main Assumptions'!$C$31,0),7),7),0)*12,1,0)</f>
        <v>0</v>
      </c>
      <c r="BP6" s="47">
        <f>IF(BP3=ROUND(MIN(MIN(ROUND('Main Assumptions'!$C$31,0),7),7),0)*12,1,0)</f>
        <v>0</v>
      </c>
      <c r="BQ6" s="47">
        <f>IF(BQ3=ROUND(MIN(MIN(ROUND('Main Assumptions'!$C$31,0),7),7),0)*12,1,0)</f>
        <v>0</v>
      </c>
      <c r="BR6" s="47">
        <f>IF(BR3=ROUND(MIN(MIN(ROUND('Main Assumptions'!$C$31,0),7),7),0)*12,1,0)</f>
        <v>0</v>
      </c>
      <c r="BS6" s="47">
        <f>IF(BS3=ROUND(MIN(MIN(ROUND('Main Assumptions'!$C$31,0),7),7),0)*12,1,0)</f>
        <v>0</v>
      </c>
      <c r="BT6" s="47">
        <f>IF(BT3=ROUND(MIN(MIN(ROUND('Main Assumptions'!$C$31,0),7),7),0)*12,1,0)</f>
        <v>0</v>
      </c>
      <c r="BU6" s="47">
        <f>IF(BU3=ROUND(MIN(MIN(ROUND('Main Assumptions'!$C$31,0),7),7),0)*12,1,0)</f>
        <v>0</v>
      </c>
      <c r="BV6" s="47">
        <f>IF(BV3=ROUND(MIN(MIN(ROUND('Main Assumptions'!$C$31,0),7),7),0)*12,1,0)</f>
        <v>0</v>
      </c>
      <c r="BW6" s="47">
        <f>IF(BW3=ROUND(MIN(MIN(ROUND('Main Assumptions'!$C$31,0),7),7),0)*12,1,0)</f>
        <v>0</v>
      </c>
      <c r="BX6" s="47">
        <f>IF(BX3=ROUND(MIN(MIN(ROUND('Main Assumptions'!$C$31,0),7),7),0)*12,1,0)</f>
        <v>0</v>
      </c>
      <c r="BY6" s="47">
        <f>IF(BY3=ROUND(MIN(MIN(ROUND('Main Assumptions'!$C$31,0),7),7),0)*12,1,0)</f>
        <v>0</v>
      </c>
      <c r="BZ6" s="47">
        <f>IF(BZ3=ROUND(MIN(MIN(ROUND('Main Assumptions'!$C$31,0),7),7),0)*12,1,0)</f>
        <v>0</v>
      </c>
      <c r="CA6" s="47">
        <f>IF(CA3=ROUND(MIN(MIN(ROUND('Main Assumptions'!$C$31,0),7),7),0)*12,1,0)</f>
        <v>0</v>
      </c>
      <c r="CB6" s="47">
        <f>IF(CB3=ROUND(MIN(MIN(ROUND('Main Assumptions'!$C$31,0),7),7),0)*12,1,0)</f>
        <v>0</v>
      </c>
      <c r="CC6" s="47">
        <f>IF(CC3=ROUND(MIN(MIN(ROUND('Main Assumptions'!$C$31,0),7),7),0)*12,1,0)</f>
        <v>0</v>
      </c>
      <c r="CD6" s="47">
        <f>IF(CD3=ROUND(MIN(MIN(ROUND('Main Assumptions'!$C$31,0),7),7),0)*12,1,0)</f>
        <v>0</v>
      </c>
      <c r="CE6" s="47">
        <f>IF(CE3=ROUND(MIN(MIN(ROUND('Main Assumptions'!$C$31,0),7),7),0)*12,1,0)</f>
        <v>0</v>
      </c>
      <c r="CF6" s="47">
        <f>IF(CF3=ROUND(MIN(MIN(ROUND('Main Assumptions'!$C$31,0),7),7),0)*12,1,0)</f>
        <v>0</v>
      </c>
      <c r="CG6" s="47">
        <f>IF(CG3=ROUND(MIN(MIN(ROUND('Main Assumptions'!$C$31,0),7),7),0)*12,1,0)</f>
        <v>0</v>
      </c>
      <c r="CH6" s="47">
        <f>IF(CH3=ROUND(MIN(MIN(ROUND('Main Assumptions'!$C$31,0),7),7),0)*12,1,0)</f>
        <v>0</v>
      </c>
      <c r="CI6" s="47">
        <f>IF(CI3=ROUND(MIN(MIN(ROUND('Main Assumptions'!$C$31,0),7),7),0)*12,1,0)</f>
        <v>1</v>
      </c>
    </row>
    <row r="7" spans="1:87" x14ac:dyDescent="0.15">
      <c r="A7" s="47" t="s">
        <v>90</v>
      </c>
      <c r="D7" s="47">
        <v>1</v>
      </c>
      <c r="E7" s="47">
        <f>IF(SUM($D$6:D$6)=1,0,1)</f>
        <v>1</v>
      </c>
      <c r="F7" s="47">
        <f>IF(SUM($D$6:E$6)=1,0,1)</f>
        <v>1</v>
      </c>
      <c r="G7" s="47">
        <f>IF(SUM($D$6:F$6)=1,0,1)</f>
        <v>1</v>
      </c>
      <c r="H7" s="47">
        <f>IF(SUM($D$6:G$6)=1,0,1)</f>
        <v>1</v>
      </c>
      <c r="I7" s="47">
        <f>IF(SUM($D$6:H$6)=1,0,1)</f>
        <v>1</v>
      </c>
      <c r="J7" s="47">
        <f>IF(SUM($D$6:I$6)=1,0,1)</f>
        <v>1</v>
      </c>
      <c r="K7" s="47">
        <f>IF(SUM($D$6:J$6)=1,0,1)</f>
        <v>1</v>
      </c>
      <c r="L7" s="47">
        <f>IF(SUM($D$6:K$6)=1,0,1)</f>
        <v>1</v>
      </c>
      <c r="M7" s="47">
        <f>IF(SUM($D$6:L$6)=1,0,1)</f>
        <v>1</v>
      </c>
      <c r="N7" s="47">
        <f>IF(SUM($D$6:M$6)=1,0,1)</f>
        <v>1</v>
      </c>
      <c r="O7" s="47">
        <f>IF(SUM($D$6:N$6)=1,0,1)</f>
        <v>1</v>
      </c>
      <c r="P7" s="47">
        <f>IF(SUM($D$6:O$6)=1,0,1)</f>
        <v>1</v>
      </c>
      <c r="Q7" s="47">
        <f>IF(SUM($D$6:P$6)=1,0,1)</f>
        <v>1</v>
      </c>
      <c r="R7" s="47">
        <f>IF(SUM($D$6:Q$6)=1,0,1)</f>
        <v>1</v>
      </c>
      <c r="S7" s="47">
        <f>IF(SUM($D$6:R$6)=1,0,1)</f>
        <v>1</v>
      </c>
      <c r="T7" s="47">
        <f>IF(SUM($D$6:S$6)=1,0,1)</f>
        <v>1</v>
      </c>
      <c r="U7" s="47">
        <f>IF(SUM($D$6:T$6)=1,0,1)</f>
        <v>1</v>
      </c>
      <c r="V7" s="47">
        <f>IF(SUM($D$6:U$6)=1,0,1)</f>
        <v>1</v>
      </c>
      <c r="W7" s="47">
        <f>IF(SUM($D$6:V$6)=1,0,1)</f>
        <v>1</v>
      </c>
      <c r="X7" s="47">
        <f>IF(SUM($D$6:W$6)=1,0,1)</f>
        <v>1</v>
      </c>
      <c r="Y7" s="47">
        <f>IF(SUM($D$6:X$6)=1,0,1)</f>
        <v>1</v>
      </c>
      <c r="Z7" s="47">
        <f>IF(SUM($D$6:Y$6)=1,0,1)</f>
        <v>1</v>
      </c>
      <c r="AA7" s="47">
        <f>IF(SUM($D$6:Z$6)=1,0,1)</f>
        <v>1</v>
      </c>
      <c r="AB7" s="47">
        <f>IF(SUM($D$6:AA$6)=1,0,1)</f>
        <v>1</v>
      </c>
      <c r="AC7" s="47">
        <f>IF(SUM($D$6:AB$6)=1,0,1)</f>
        <v>1</v>
      </c>
      <c r="AD7" s="47">
        <f>IF(SUM($D$6:AC$6)=1,0,1)</f>
        <v>1</v>
      </c>
      <c r="AE7" s="47">
        <f>IF(SUM($D$6:AD$6)=1,0,1)</f>
        <v>1</v>
      </c>
      <c r="AF7" s="47">
        <f>IF(SUM($D$6:AE$6)=1,0,1)</f>
        <v>1</v>
      </c>
      <c r="AG7" s="47">
        <f>IF(SUM($D$6:AF$6)=1,0,1)</f>
        <v>1</v>
      </c>
      <c r="AH7" s="47">
        <f>IF(SUM($D$6:AG$6)=1,0,1)</f>
        <v>1</v>
      </c>
      <c r="AI7" s="47">
        <f>IF(SUM($D$6:AH$6)=1,0,1)</f>
        <v>1</v>
      </c>
      <c r="AJ7" s="47">
        <f>IF(SUM($D$6:AI$6)=1,0,1)</f>
        <v>1</v>
      </c>
      <c r="AK7" s="47">
        <f>IF(SUM($D$6:AJ$6)=1,0,1)</f>
        <v>1</v>
      </c>
      <c r="AL7" s="47">
        <f>IF(SUM($D$6:AK$6)=1,0,1)</f>
        <v>1</v>
      </c>
      <c r="AM7" s="47">
        <f>IF(SUM($D$6:AL$6)=1,0,1)</f>
        <v>1</v>
      </c>
      <c r="AN7" s="47">
        <f>IF(SUM($D$6:AM$6)=1,0,1)</f>
        <v>1</v>
      </c>
      <c r="AO7" s="47">
        <f>IF(SUM($D$6:AN$6)=1,0,1)</f>
        <v>1</v>
      </c>
      <c r="AP7" s="47">
        <f>IF(SUM($D$6:AO$6)=1,0,1)</f>
        <v>1</v>
      </c>
      <c r="AQ7" s="47">
        <f>IF(SUM($D$6:AP$6)=1,0,1)</f>
        <v>1</v>
      </c>
      <c r="AR7" s="47">
        <f>IF(SUM($D$6:AQ$6)=1,0,1)</f>
        <v>1</v>
      </c>
      <c r="AS7" s="47">
        <f>IF(SUM($D$6:AR$6)=1,0,1)</f>
        <v>1</v>
      </c>
      <c r="AT7" s="47">
        <f>IF(SUM($D$6:AS$6)=1,0,1)</f>
        <v>1</v>
      </c>
      <c r="AU7" s="47">
        <f>IF(SUM($D$6:AT$6)=1,0,1)</f>
        <v>1</v>
      </c>
      <c r="AV7" s="47">
        <f>IF(SUM($D$6:AU$6)=1,0,1)</f>
        <v>1</v>
      </c>
      <c r="AW7" s="47">
        <f>IF(SUM($D$6:AV$6)=1,0,1)</f>
        <v>1</v>
      </c>
      <c r="AX7" s="47">
        <f>IF(SUM($D$6:AW$6)=1,0,1)</f>
        <v>1</v>
      </c>
      <c r="AY7" s="47">
        <f>IF(SUM($D$6:AX$6)=1,0,1)</f>
        <v>1</v>
      </c>
      <c r="AZ7" s="47">
        <f>IF(SUM($D$6:AY$6)=1,0,1)</f>
        <v>1</v>
      </c>
      <c r="BA7" s="47">
        <f>IF(SUM($D$6:AZ$6)=1,0,1)</f>
        <v>1</v>
      </c>
      <c r="BB7" s="47">
        <f>IF(SUM($D$6:BA$6)=1,0,1)</f>
        <v>1</v>
      </c>
      <c r="BC7" s="47">
        <f>IF(SUM($D$6:BB$6)=1,0,1)</f>
        <v>1</v>
      </c>
      <c r="BD7" s="47">
        <f>IF(SUM($D$6:BC$6)=1,0,1)</f>
        <v>1</v>
      </c>
      <c r="BE7" s="47">
        <f>IF(SUM($D$6:BD$6)=1,0,1)</f>
        <v>1</v>
      </c>
      <c r="BF7" s="47">
        <f>IF(SUM($D$6:BE$6)=1,0,1)</f>
        <v>1</v>
      </c>
      <c r="BG7" s="47">
        <f>IF(SUM($D$6:BF$6)=1,0,1)</f>
        <v>1</v>
      </c>
      <c r="BH7" s="47">
        <f>IF(SUM($D$6:BG$6)=1,0,1)</f>
        <v>1</v>
      </c>
      <c r="BI7" s="47">
        <f>IF(SUM($D$6:BH$6)=1,0,1)</f>
        <v>1</v>
      </c>
      <c r="BJ7" s="47">
        <f>IF(SUM($D$6:BI$6)=1,0,1)</f>
        <v>1</v>
      </c>
      <c r="BK7" s="47">
        <f>IF(SUM($D$6:BJ$6)=1,0,1)</f>
        <v>1</v>
      </c>
      <c r="BL7" s="47">
        <f>IF(SUM($D$6:BK$6)=1,0,1)</f>
        <v>1</v>
      </c>
      <c r="BM7" s="47">
        <f>IF(SUM($D$6:BL$6)=1,0,1)</f>
        <v>1</v>
      </c>
      <c r="BN7" s="47">
        <f>IF(SUM($D$6:BM$6)=1,0,1)</f>
        <v>1</v>
      </c>
      <c r="BO7" s="47">
        <f>IF(SUM($D$6:BN$6)=1,0,1)</f>
        <v>1</v>
      </c>
      <c r="BP7" s="47">
        <f>IF(SUM($D$6:BO$6)=1,0,1)</f>
        <v>1</v>
      </c>
      <c r="BQ7" s="47">
        <f>IF(SUM($D$6:BP$6)=1,0,1)</f>
        <v>1</v>
      </c>
      <c r="BR7" s="47">
        <f>IF(SUM($D$6:BQ$6)=1,0,1)</f>
        <v>1</v>
      </c>
      <c r="BS7" s="47">
        <f>IF(SUM($D$6:BR$6)=1,0,1)</f>
        <v>1</v>
      </c>
      <c r="BT7" s="47">
        <f>IF(SUM($D$6:BS$6)=1,0,1)</f>
        <v>1</v>
      </c>
      <c r="BU7" s="47">
        <f>IF(SUM($D$6:BT$6)=1,0,1)</f>
        <v>1</v>
      </c>
      <c r="BV7" s="47">
        <f>IF(SUM($D$6:BU$6)=1,0,1)</f>
        <v>1</v>
      </c>
      <c r="BW7" s="47">
        <f>IF(SUM($D$6:BV$6)=1,0,1)</f>
        <v>1</v>
      </c>
      <c r="BX7" s="47">
        <f>IF(SUM($D$6:BW$6)=1,0,1)</f>
        <v>1</v>
      </c>
      <c r="BY7" s="47">
        <f>IF(SUM($D$6:BX$6)=1,0,1)</f>
        <v>1</v>
      </c>
      <c r="BZ7" s="47">
        <f>IF(SUM($D$6:BY$6)=1,0,1)</f>
        <v>1</v>
      </c>
      <c r="CA7" s="47">
        <f>IF(SUM($D$6:BZ$6)=1,0,1)</f>
        <v>1</v>
      </c>
      <c r="CB7" s="47">
        <f>IF(SUM($D$6:CA$6)=1,0,1)</f>
        <v>1</v>
      </c>
      <c r="CC7" s="47">
        <f>IF(SUM($D$6:CB$6)=1,0,1)</f>
        <v>1</v>
      </c>
      <c r="CD7" s="47">
        <f>IF(SUM($D$6:CC$6)=1,0,1)</f>
        <v>1</v>
      </c>
      <c r="CE7" s="47">
        <f>IF(SUM($D$6:CD$6)=1,0,1)</f>
        <v>1</v>
      </c>
      <c r="CF7" s="47">
        <f>IF(SUM($D$6:CE$6)=1,0,1)</f>
        <v>1</v>
      </c>
      <c r="CG7" s="47">
        <f>IF(SUM($D$6:CF$6)=1,0,1)</f>
        <v>1</v>
      </c>
      <c r="CH7" s="47">
        <f>IF(SUM($D$6:CG$6)=1,0,1)</f>
        <v>1</v>
      </c>
      <c r="CI7" s="47">
        <f>IF(SUM($D$6:CH$6)=1,0,1)</f>
        <v>1</v>
      </c>
    </row>
    <row r="8" spans="1:87" x14ac:dyDescent="0.15">
      <c r="E8" s="47"/>
    </row>
    <row r="9" spans="1:87" x14ac:dyDescent="0.15">
      <c r="A9" s="46" t="s">
        <v>96</v>
      </c>
      <c r="B9" s="46"/>
      <c r="C9" s="46"/>
    </row>
    <row r="10" spans="1:87" x14ac:dyDescent="0.15">
      <c r="A10" s="47" t="s">
        <v>94</v>
      </c>
      <c r="D10" s="49">
        <f>IF(MOD(D3,12)=0,'Main Assumptions'!$C$38,0)</f>
        <v>0</v>
      </c>
      <c r="E10" s="49">
        <f>IF(MOD(E3,12)=0,'Main Assumptions'!$C$38,0)</f>
        <v>0</v>
      </c>
      <c r="F10" s="49">
        <f>IF(MOD(F3,12)=0,'Main Assumptions'!$C$38,0)</f>
        <v>0</v>
      </c>
      <c r="G10" s="49">
        <f>IF(MOD(G3,12)=0,'Main Assumptions'!$C$38,0)</f>
        <v>0</v>
      </c>
      <c r="H10" s="49">
        <f>IF(MOD(H3,12)=0,'Main Assumptions'!$C$38,0)</f>
        <v>0</v>
      </c>
      <c r="I10" s="49">
        <f>IF(MOD(I3,12)=0,'Main Assumptions'!$C$38,0)</f>
        <v>0</v>
      </c>
      <c r="J10" s="49">
        <f>IF(MOD(J3,12)=0,'Main Assumptions'!$C$38,0)</f>
        <v>0</v>
      </c>
      <c r="K10" s="49">
        <f>IF(MOD(K3,12)=0,'Main Assumptions'!$C$38,0)</f>
        <v>0</v>
      </c>
      <c r="L10" s="49">
        <f>IF(MOD(L3,12)=0,'Main Assumptions'!$C$38,0)</f>
        <v>0</v>
      </c>
      <c r="M10" s="49">
        <f>IF(MOD(M3,12)=0,'Main Assumptions'!$C$38,0)</f>
        <v>0</v>
      </c>
      <c r="N10" s="49">
        <f>IF(MOD(N3,12)=0,'Main Assumptions'!$C$38,0)</f>
        <v>0</v>
      </c>
      <c r="O10" s="49">
        <f>IF(MOD(O3,12)=0,'Main Assumptions'!$C$38,0)</f>
        <v>0.03</v>
      </c>
      <c r="P10" s="49">
        <f>IF(MOD(P3,12)=0,'Main Assumptions'!$C$38,0)</f>
        <v>0</v>
      </c>
      <c r="Q10" s="49">
        <f>IF(MOD(Q3,12)=0,'Main Assumptions'!$C$38,0)</f>
        <v>0</v>
      </c>
      <c r="R10" s="49">
        <f>IF(MOD(R3,12)=0,'Main Assumptions'!$C$38,0)</f>
        <v>0</v>
      </c>
      <c r="S10" s="49">
        <f>IF(MOD(S3,12)=0,'Main Assumptions'!$C$38,0)</f>
        <v>0</v>
      </c>
      <c r="T10" s="49">
        <f>IF(MOD(T3,12)=0,'Main Assumptions'!$C$38,0)</f>
        <v>0</v>
      </c>
      <c r="U10" s="49">
        <f>IF(MOD(U3,12)=0,'Main Assumptions'!$C$38,0)</f>
        <v>0</v>
      </c>
      <c r="V10" s="49">
        <f>IF(MOD(V3,12)=0,'Main Assumptions'!$C$38,0)</f>
        <v>0</v>
      </c>
      <c r="W10" s="49">
        <f>IF(MOD(W3,12)=0,'Main Assumptions'!$C$38,0)</f>
        <v>0</v>
      </c>
      <c r="X10" s="49">
        <f>IF(MOD(X3,12)=0,'Main Assumptions'!$C$38,0)</f>
        <v>0</v>
      </c>
      <c r="Y10" s="49">
        <f>IF(MOD(Y3,12)=0,'Main Assumptions'!$C$38,0)</f>
        <v>0</v>
      </c>
      <c r="Z10" s="49">
        <f>IF(MOD(Z3,12)=0,'Main Assumptions'!$C$38,0)</f>
        <v>0</v>
      </c>
      <c r="AA10" s="49">
        <f>IF(MOD(AA3,12)=0,'Main Assumptions'!$C$38,0)</f>
        <v>0.03</v>
      </c>
      <c r="AB10" s="49">
        <f>IF(MOD(AB3,12)=0,'Main Assumptions'!$C$38,0)</f>
        <v>0</v>
      </c>
      <c r="AC10" s="49">
        <f>IF(MOD(AC3,12)=0,'Main Assumptions'!$C$38,0)</f>
        <v>0</v>
      </c>
      <c r="AD10" s="49">
        <f>IF(MOD(AD3,12)=0,'Main Assumptions'!$C$38,0)</f>
        <v>0</v>
      </c>
      <c r="AE10" s="49">
        <f>IF(MOD(AE3,12)=0,'Main Assumptions'!$C$38,0)</f>
        <v>0</v>
      </c>
      <c r="AF10" s="49">
        <f>IF(MOD(AF3,12)=0,'Main Assumptions'!$C$38,0)</f>
        <v>0</v>
      </c>
      <c r="AG10" s="49">
        <f>IF(MOD(AG3,12)=0,'Main Assumptions'!$C$38,0)</f>
        <v>0</v>
      </c>
      <c r="AH10" s="49">
        <f>IF(MOD(AH3,12)=0,'Main Assumptions'!$C$38,0)</f>
        <v>0</v>
      </c>
      <c r="AI10" s="49">
        <f>IF(MOD(AI3,12)=0,'Main Assumptions'!$C$38,0)</f>
        <v>0</v>
      </c>
      <c r="AJ10" s="49">
        <f>IF(MOD(AJ3,12)=0,'Main Assumptions'!$C$38,0)</f>
        <v>0</v>
      </c>
      <c r="AK10" s="49">
        <f>IF(MOD(AK3,12)=0,'Main Assumptions'!$C$38,0)</f>
        <v>0</v>
      </c>
      <c r="AL10" s="49">
        <f>IF(MOD(AL3,12)=0,'Main Assumptions'!$C$38,0)</f>
        <v>0</v>
      </c>
      <c r="AM10" s="49">
        <f>IF(MOD(AM3,12)=0,'Main Assumptions'!$C$38,0)</f>
        <v>0.03</v>
      </c>
      <c r="AN10" s="49">
        <f>IF(MOD(AN3,12)=0,'Main Assumptions'!$C$38,0)</f>
        <v>0</v>
      </c>
      <c r="AO10" s="49">
        <f>IF(MOD(AO3,12)=0,'Main Assumptions'!$C$38,0)</f>
        <v>0</v>
      </c>
      <c r="AP10" s="49">
        <f>IF(MOD(AP3,12)=0,'Main Assumptions'!$C$38,0)</f>
        <v>0</v>
      </c>
      <c r="AQ10" s="49">
        <f>IF(MOD(AQ3,12)=0,'Main Assumptions'!$C$38,0)</f>
        <v>0</v>
      </c>
      <c r="AR10" s="49">
        <f>IF(MOD(AR3,12)=0,'Main Assumptions'!$C$38,0)</f>
        <v>0</v>
      </c>
      <c r="AS10" s="49">
        <f>IF(MOD(AS3,12)=0,'Main Assumptions'!$C$38,0)</f>
        <v>0</v>
      </c>
      <c r="AT10" s="49">
        <f>IF(MOD(AT3,12)=0,'Main Assumptions'!$C$38,0)</f>
        <v>0</v>
      </c>
      <c r="AU10" s="49">
        <f>IF(MOD(AU3,12)=0,'Main Assumptions'!$C$38,0)</f>
        <v>0</v>
      </c>
      <c r="AV10" s="49">
        <f>IF(MOD(AV3,12)=0,'Main Assumptions'!$C$38,0)</f>
        <v>0</v>
      </c>
      <c r="AW10" s="49">
        <f>IF(MOD(AW3,12)=0,'Main Assumptions'!$C$38,0)</f>
        <v>0</v>
      </c>
      <c r="AX10" s="49">
        <f>IF(MOD(AX3,12)=0,'Main Assumptions'!$C$38,0)</f>
        <v>0</v>
      </c>
      <c r="AY10" s="49">
        <f>IF(MOD(AY3,12)=0,'Main Assumptions'!$C$38,0)</f>
        <v>0.03</v>
      </c>
      <c r="AZ10" s="49">
        <f>IF(MOD(AZ3,12)=0,'Main Assumptions'!$C$38,0)</f>
        <v>0</v>
      </c>
      <c r="BA10" s="49">
        <f>IF(MOD(BA3,12)=0,'Main Assumptions'!$C$38,0)</f>
        <v>0</v>
      </c>
      <c r="BB10" s="49">
        <f>IF(MOD(BB3,12)=0,'Main Assumptions'!$C$38,0)</f>
        <v>0</v>
      </c>
      <c r="BC10" s="49">
        <f>IF(MOD(BC3,12)=0,'Main Assumptions'!$C$38,0)</f>
        <v>0</v>
      </c>
      <c r="BD10" s="49">
        <f>IF(MOD(BD3,12)=0,'Main Assumptions'!$C$38,0)</f>
        <v>0</v>
      </c>
      <c r="BE10" s="49">
        <f>IF(MOD(BE3,12)=0,'Main Assumptions'!$C$38,0)</f>
        <v>0</v>
      </c>
      <c r="BF10" s="49">
        <f>IF(MOD(BF3,12)=0,'Main Assumptions'!$C$38,0)</f>
        <v>0</v>
      </c>
      <c r="BG10" s="49">
        <f>IF(MOD(BG3,12)=0,'Main Assumptions'!$C$38,0)</f>
        <v>0</v>
      </c>
      <c r="BH10" s="49">
        <f>IF(MOD(BH3,12)=0,'Main Assumptions'!$C$38,0)</f>
        <v>0</v>
      </c>
      <c r="BI10" s="49">
        <f>IF(MOD(BI3,12)=0,'Main Assumptions'!$C$38,0)</f>
        <v>0</v>
      </c>
      <c r="BJ10" s="49">
        <f>IF(MOD(BJ3,12)=0,'Main Assumptions'!$C$38,0)</f>
        <v>0</v>
      </c>
      <c r="BK10" s="49">
        <f>IF(MOD(BK3,12)=0,'Main Assumptions'!$C$38,0)</f>
        <v>0.03</v>
      </c>
      <c r="BL10" s="49">
        <f>IF(MOD(BL3,12)=0,'Main Assumptions'!$C$38,0)</f>
        <v>0</v>
      </c>
      <c r="BM10" s="49">
        <f>IF(MOD(BM3,12)=0,'Main Assumptions'!$C$38,0)</f>
        <v>0</v>
      </c>
      <c r="BN10" s="49">
        <f>IF(MOD(BN3,12)=0,'Main Assumptions'!$C$38,0)</f>
        <v>0</v>
      </c>
      <c r="BO10" s="49">
        <f>IF(MOD(BO3,12)=0,'Main Assumptions'!$C$38,0)</f>
        <v>0</v>
      </c>
      <c r="BP10" s="49">
        <f>IF(MOD(BP3,12)=0,'Main Assumptions'!$C$38,0)</f>
        <v>0</v>
      </c>
      <c r="BQ10" s="49">
        <f>IF(MOD(BQ3,12)=0,'Main Assumptions'!$C$38,0)</f>
        <v>0</v>
      </c>
      <c r="BR10" s="49">
        <f>IF(MOD(BR3,12)=0,'Main Assumptions'!$C$38,0)</f>
        <v>0</v>
      </c>
      <c r="BS10" s="49">
        <f>IF(MOD(BS3,12)=0,'Main Assumptions'!$C$38,0)</f>
        <v>0</v>
      </c>
      <c r="BT10" s="49">
        <f>IF(MOD(BT3,12)=0,'Main Assumptions'!$C$38,0)</f>
        <v>0</v>
      </c>
      <c r="BU10" s="49">
        <f>IF(MOD(BU3,12)=0,'Main Assumptions'!$C$38,0)</f>
        <v>0</v>
      </c>
      <c r="BV10" s="49">
        <f>IF(MOD(BV3,12)=0,'Main Assumptions'!$C$38,0)</f>
        <v>0</v>
      </c>
      <c r="BW10" s="49">
        <f>IF(MOD(BW3,12)=0,'Main Assumptions'!$C$38,0)</f>
        <v>0.03</v>
      </c>
      <c r="BX10" s="49">
        <f>IF(MOD(BX3,12)=0,'Main Assumptions'!$C$38,0)</f>
        <v>0</v>
      </c>
      <c r="BY10" s="49">
        <f>IF(MOD(BY3,12)=0,'Main Assumptions'!$C$38,0)</f>
        <v>0</v>
      </c>
      <c r="BZ10" s="49">
        <f>IF(MOD(BZ3,12)=0,'Main Assumptions'!$C$38,0)</f>
        <v>0</v>
      </c>
      <c r="CA10" s="49">
        <f>IF(MOD(CA3,12)=0,'Main Assumptions'!$C$38,0)</f>
        <v>0</v>
      </c>
      <c r="CB10" s="49">
        <f>IF(MOD(CB3,12)=0,'Main Assumptions'!$C$38,0)</f>
        <v>0</v>
      </c>
      <c r="CC10" s="49">
        <f>IF(MOD(CC3,12)=0,'Main Assumptions'!$C$38,0)</f>
        <v>0</v>
      </c>
      <c r="CD10" s="49">
        <f>IF(MOD(CD3,12)=0,'Main Assumptions'!$C$38,0)</f>
        <v>0</v>
      </c>
      <c r="CE10" s="49">
        <f>IF(MOD(CE3,12)=0,'Main Assumptions'!$C$38,0)</f>
        <v>0</v>
      </c>
      <c r="CF10" s="49">
        <f>IF(MOD(CF3,12)=0,'Main Assumptions'!$C$38,0)</f>
        <v>0</v>
      </c>
      <c r="CG10" s="49">
        <f>IF(MOD(CG3,12)=0,'Main Assumptions'!$C$38,0)</f>
        <v>0</v>
      </c>
      <c r="CH10" s="49">
        <f>IF(MOD(CH3,12)=0,'Main Assumptions'!$C$38,0)</f>
        <v>0</v>
      </c>
      <c r="CI10" s="49">
        <f>IF(MOD(CI3,12)=0,'Main Assumptions'!$C$38,0)</f>
        <v>0.03</v>
      </c>
    </row>
    <row r="11" spans="1:87" x14ac:dyDescent="0.15">
      <c r="A11" s="47" t="s">
        <v>95</v>
      </c>
      <c r="D11" s="50">
        <f>'Main Assumptions'!$C$37</f>
        <v>7.7499999999999999E-2</v>
      </c>
      <c r="E11" s="50">
        <f>'Main Assumptions'!$C$37</f>
        <v>7.7499999999999999E-2</v>
      </c>
      <c r="F11" s="50">
        <f>'Main Assumptions'!$C$37</f>
        <v>7.7499999999999999E-2</v>
      </c>
      <c r="G11" s="50">
        <f>'Main Assumptions'!$C$37</f>
        <v>7.7499999999999999E-2</v>
      </c>
      <c r="H11" s="50">
        <f>'Main Assumptions'!$C$37</f>
        <v>7.7499999999999999E-2</v>
      </c>
      <c r="I11" s="50">
        <f>'Main Assumptions'!$C$37</f>
        <v>7.7499999999999999E-2</v>
      </c>
      <c r="J11" s="50">
        <f>'Main Assumptions'!$C$37</f>
        <v>7.7499999999999999E-2</v>
      </c>
      <c r="K11" s="50">
        <f>'Main Assumptions'!$C$37</f>
        <v>7.7499999999999999E-2</v>
      </c>
      <c r="L11" s="50">
        <f>'Main Assumptions'!$C$37</f>
        <v>7.7499999999999999E-2</v>
      </c>
      <c r="M11" s="50">
        <f>'Main Assumptions'!$C$37</f>
        <v>7.7499999999999999E-2</v>
      </c>
      <c r="N11" s="50">
        <f>'Main Assumptions'!$C$37</f>
        <v>7.7499999999999999E-2</v>
      </c>
      <c r="O11" s="50">
        <f>'Main Assumptions'!$C$37</f>
        <v>7.7499999999999999E-2</v>
      </c>
      <c r="P11" s="50">
        <f>'Main Assumptions'!$C$37</f>
        <v>7.7499999999999999E-2</v>
      </c>
      <c r="Q11" s="50">
        <f>'Main Assumptions'!$C$37</f>
        <v>7.7499999999999999E-2</v>
      </c>
      <c r="R11" s="50">
        <f>'Main Assumptions'!$C$37</f>
        <v>7.7499999999999999E-2</v>
      </c>
      <c r="S11" s="50">
        <f>'Main Assumptions'!$C$37</f>
        <v>7.7499999999999999E-2</v>
      </c>
      <c r="T11" s="50">
        <f>'Main Assumptions'!$C$37</f>
        <v>7.7499999999999999E-2</v>
      </c>
      <c r="U11" s="50">
        <f>'Main Assumptions'!$C$37</f>
        <v>7.7499999999999999E-2</v>
      </c>
      <c r="V11" s="50">
        <f>'Main Assumptions'!$C$37</f>
        <v>7.7499999999999999E-2</v>
      </c>
      <c r="W11" s="50">
        <f>'Main Assumptions'!$C$37</f>
        <v>7.7499999999999999E-2</v>
      </c>
      <c r="X11" s="50">
        <f>'Main Assumptions'!$C$37</f>
        <v>7.7499999999999999E-2</v>
      </c>
      <c r="Y11" s="50">
        <f>'Main Assumptions'!$C$37</f>
        <v>7.7499999999999999E-2</v>
      </c>
      <c r="Z11" s="50">
        <f>'Main Assumptions'!$C$37</f>
        <v>7.7499999999999999E-2</v>
      </c>
      <c r="AA11" s="50">
        <f>'Main Assumptions'!$C$37</f>
        <v>7.7499999999999999E-2</v>
      </c>
      <c r="AB11" s="50">
        <f>'Main Assumptions'!$C$37</f>
        <v>7.7499999999999999E-2</v>
      </c>
      <c r="AC11" s="50">
        <f>'Main Assumptions'!$C$37</f>
        <v>7.7499999999999999E-2</v>
      </c>
      <c r="AD11" s="50">
        <f>'Main Assumptions'!$C$37</f>
        <v>7.7499999999999999E-2</v>
      </c>
      <c r="AE11" s="50">
        <f>'Main Assumptions'!$C$37</f>
        <v>7.7499999999999999E-2</v>
      </c>
      <c r="AF11" s="50">
        <f>'Main Assumptions'!$C$37</f>
        <v>7.7499999999999999E-2</v>
      </c>
      <c r="AG11" s="50">
        <f>'Main Assumptions'!$C$37</f>
        <v>7.7499999999999999E-2</v>
      </c>
      <c r="AH11" s="50">
        <f>'Main Assumptions'!$C$37</f>
        <v>7.7499999999999999E-2</v>
      </c>
      <c r="AI11" s="50">
        <f>'Main Assumptions'!$C$37</f>
        <v>7.7499999999999999E-2</v>
      </c>
      <c r="AJ11" s="50">
        <f>'Main Assumptions'!$C$37</f>
        <v>7.7499999999999999E-2</v>
      </c>
      <c r="AK11" s="50">
        <f>'Main Assumptions'!$C$37</f>
        <v>7.7499999999999999E-2</v>
      </c>
      <c r="AL11" s="50">
        <f>'Main Assumptions'!$C$37</f>
        <v>7.7499999999999999E-2</v>
      </c>
      <c r="AM11" s="50">
        <f>'Main Assumptions'!$C$37</f>
        <v>7.7499999999999999E-2</v>
      </c>
      <c r="AN11" s="50">
        <f>'Main Assumptions'!$C$37</f>
        <v>7.7499999999999999E-2</v>
      </c>
      <c r="AO11" s="50">
        <f>'Main Assumptions'!$C$37</f>
        <v>7.7499999999999999E-2</v>
      </c>
      <c r="AP11" s="50">
        <f>'Main Assumptions'!$C$37</f>
        <v>7.7499999999999999E-2</v>
      </c>
      <c r="AQ11" s="50">
        <f>'Main Assumptions'!$C$37</f>
        <v>7.7499999999999999E-2</v>
      </c>
      <c r="AR11" s="50">
        <f>'Main Assumptions'!$C$37</f>
        <v>7.7499999999999999E-2</v>
      </c>
      <c r="AS11" s="50">
        <f>'Main Assumptions'!$C$37</f>
        <v>7.7499999999999999E-2</v>
      </c>
      <c r="AT11" s="50">
        <f>'Main Assumptions'!$C$37</f>
        <v>7.7499999999999999E-2</v>
      </c>
      <c r="AU11" s="50">
        <f>'Main Assumptions'!$C$37</f>
        <v>7.7499999999999999E-2</v>
      </c>
      <c r="AV11" s="50">
        <f>'Main Assumptions'!$C$37</f>
        <v>7.7499999999999999E-2</v>
      </c>
      <c r="AW11" s="50">
        <f>'Main Assumptions'!$C$37</f>
        <v>7.7499999999999999E-2</v>
      </c>
      <c r="AX11" s="50">
        <f>'Main Assumptions'!$C$37</f>
        <v>7.7499999999999999E-2</v>
      </c>
      <c r="AY11" s="50">
        <f>'Main Assumptions'!$C$37</f>
        <v>7.7499999999999999E-2</v>
      </c>
      <c r="AZ11" s="50">
        <f>'Main Assumptions'!$C$37</f>
        <v>7.7499999999999999E-2</v>
      </c>
      <c r="BA11" s="50">
        <f>'Main Assumptions'!$C$37</f>
        <v>7.7499999999999999E-2</v>
      </c>
      <c r="BB11" s="50">
        <f>'Main Assumptions'!$C$37</f>
        <v>7.7499999999999999E-2</v>
      </c>
      <c r="BC11" s="50">
        <f>'Main Assumptions'!$C$37</f>
        <v>7.7499999999999999E-2</v>
      </c>
      <c r="BD11" s="50">
        <f>'Main Assumptions'!$C$37</f>
        <v>7.7499999999999999E-2</v>
      </c>
      <c r="BE11" s="50">
        <f>'Main Assumptions'!$C$37</f>
        <v>7.7499999999999999E-2</v>
      </c>
      <c r="BF11" s="50">
        <f>'Main Assumptions'!$C$37</f>
        <v>7.7499999999999999E-2</v>
      </c>
      <c r="BG11" s="50">
        <f>'Main Assumptions'!$C$37</f>
        <v>7.7499999999999999E-2</v>
      </c>
      <c r="BH11" s="50">
        <f>'Main Assumptions'!$C$37</f>
        <v>7.7499999999999999E-2</v>
      </c>
      <c r="BI11" s="50">
        <f>'Main Assumptions'!$C$37</f>
        <v>7.7499999999999999E-2</v>
      </c>
      <c r="BJ11" s="50">
        <f>'Main Assumptions'!$C$37</f>
        <v>7.7499999999999999E-2</v>
      </c>
      <c r="BK11" s="50">
        <f>'Main Assumptions'!$C$37</f>
        <v>7.7499999999999999E-2</v>
      </c>
      <c r="BL11" s="50">
        <f>'Main Assumptions'!$C$37</f>
        <v>7.7499999999999999E-2</v>
      </c>
      <c r="BM11" s="50">
        <f>'Main Assumptions'!$C$37</f>
        <v>7.7499999999999999E-2</v>
      </c>
      <c r="BN11" s="50">
        <f>'Main Assumptions'!$C$37</f>
        <v>7.7499999999999999E-2</v>
      </c>
      <c r="BO11" s="50">
        <f>'Main Assumptions'!$C$37</f>
        <v>7.7499999999999999E-2</v>
      </c>
      <c r="BP11" s="50">
        <f>'Main Assumptions'!$C$37</f>
        <v>7.7499999999999999E-2</v>
      </c>
      <c r="BQ11" s="50">
        <f>'Main Assumptions'!$C$37</f>
        <v>7.7499999999999999E-2</v>
      </c>
      <c r="BR11" s="50">
        <f>'Main Assumptions'!$C$37</f>
        <v>7.7499999999999999E-2</v>
      </c>
      <c r="BS11" s="50">
        <f>'Main Assumptions'!$C$37</f>
        <v>7.7499999999999999E-2</v>
      </c>
      <c r="BT11" s="50">
        <f>'Main Assumptions'!$C$37</f>
        <v>7.7499999999999999E-2</v>
      </c>
      <c r="BU11" s="50">
        <f>'Main Assumptions'!$C$37</f>
        <v>7.7499999999999999E-2</v>
      </c>
      <c r="BV11" s="50">
        <f>'Main Assumptions'!$C$37</f>
        <v>7.7499999999999999E-2</v>
      </c>
      <c r="BW11" s="50">
        <f>'Main Assumptions'!$C$37</f>
        <v>7.7499999999999999E-2</v>
      </c>
      <c r="BX11" s="50">
        <f>'Main Assumptions'!$C$37</f>
        <v>7.7499999999999999E-2</v>
      </c>
      <c r="BY11" s="50">
        <f>'Main Assumptions'!$C$37</f>
        <v>7.7499999999999999E-2</v>
      </c>
      <c r="BZ11" s="50">
        <f>'Main Assumptions'!$C$37</f>
        <v>7.7499999999999999E-2</v>
      </c>
      <c r="CA11" s="50">
        <f>'Main Assumptions'!$C$37</f>
        <v>7.7499999999999999E-2</v>
      </c>
      <c r="CB11" s="50">
        <f>'Main Assumptions'!$C$37</f>
        <v>7.7499999999999999E-2</v>
      </c>
      <c r="CC11" s="50">
        <f>'Main Assumptions'!$C$37</f>
        <v>7.7499999999999999E-2</v>
      </c>
      <c r="CD11" s="50">
        <f>'Main Assumptions'!$C$37</f>
        <v>7.7499999999999999E-2</v>
      </c>
      <c r="CE11" s="50">
        <f>'Main Assumptions'!$C$37</f>
        <v>7.7499999999999999E-2</v>
      </c>
      <c r="CF11" s="50">
        <f>'Main Assumptions'!$C$37</f>
        <v>7.7499999999999999E-2</v>
      </c>
      <c r="CG11" s="50">
        <f>'Main Assumptions'!$C$37</f>
        <v>7.7499999999999999E-2</v>
      </c>
      <c r="CH11" s="50">
        <f>'Main Assumptions'!$C$37</f>
        <v>7.7499999999999999E-2</v>
      </c>
      <c r="CI11" s="50">
        <f>'Main Assumptions'!$C$37</f>
        <v>7.7499999999999999E-2</v>
      </c>
    </row>
    <row r="13" spans="1:87" x14ac:dyDescent="0.15">
      <c r="A13" s="46" t="s">
        <v>92</v>
      </c>
      <c r="B13" s="46"/>
      <c r="C13" s="46"/>
    </row>
    <row r="14" spans="1:87" x14ac:dyDescent="0.15">
      <c r="A14" s="47" t="s">
        <v>36</v>
      </c>
      <c r="D14" s="51">
        <f>-'Main Assumptions'!C13</f>
        <v>-2000</v>
      </c>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row>
    <row r="15" spans="1:87" x14ac:dyDescent="0.15">
      <c r="A15" s="47" t="s">
        <v>91</v>
      </c>
      <c r="D15" s="51">
        <f>-'Main Assumptions'!$C$11</f>
        <v>-120000</v>
      </c>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row>
    <row r="16" spans="1:87" x14ac:dyDescent="0.15">
      <c r="A16" s="52" t="s">
        <v>64</v>
      </c>
      <c r="B16" s="52"/>
      <c r="C16" s="52"/>
      <c r="D16" s="53">
        <f>-IF(D3&lt;'Main Assumptions'!$C$19+1,'Main Assumptions'!$C$18/'Main Assumptions'!$C$19,0)-IF(D3=MIN('Main Assumptions'!$C$31,7)*12,'Main Assumptions'!$C$20,0)</f>
        <v>-375</v>
      </c>
      <c r="E16" s="53">
        <f>-IF(E3&lt;'Main Assumptions'!$C$19+1,'Main Assumptions'!$C$18/'Main Assumptions'!$C$19,0)-IF(E3=MIN('Main Assumptions'!$C$31,7)*12,'Main Assumptions'!$C$20,0)</f>
        <v>-375</v>
      </c>
      <c r="F16" s="53">
        <f>-IF(F3&lt;'Main Assumptions'!$C$19+1,'Main Assumptions'!$C$18/'Main Assumptions'!$C$19,0)-IF(F3=MIN('Main Assumptions'!$C$31,7)*12,'Main Assumptions'!$C$20,0)</f>
        <v>-375</v>
      </c>
      <c r="G16" s="53">
        <f>-IF(G3&lt;'Main Assumptions'!$C$19+1,'Main Assumptions'!$C$18/'Main Assumptions'!$C$19,0)-IF(G3=MIN('Main Assumptions'!$C$31,7)*12,'Main Assumptions'!$C$20,0)</f>
        <v>-375</v>
      </c>
      <c r="H16" s="53">
        <f>-IF(H3&lt;'Main Assumptions'!$C$19+1,'Main Assumptions'!$C$18/'Main Assumptions'!$C$19,0)-IF(H3=MIN('Main Assumptions'!$C$31,7)*12,'Main Assumptions'!$C$20,0)</f>
        <v>0</v>
      </c>
      <c r="I16" s="53">
        <f>-IF(I3&lt;'Main Assumptions'!$C$19+1,'Main Assumptions'!$C$18/'Main Assumptions'!$C$19,0)-IF(I3=MIN('Main Assumptions'!$C$31,7)*12,'Main Assumptions'!$C$20,0)</f>
        <v>0</v>
      </c>
      <c r="J16" s="53">
        <f>-IF(J3&lt;'Main Assumptions'!$C$19+1,'Main Assumptions'!$C$18/'Main Assumptions'!$C$19,0)-IF(J3=MIN('Main Assumptions'!$C$31,7)*12,'Main Assumptions'!$C$20,0)</f>
        <v>0</v>
      </c>
      <c r="K16" s="53">
        <f>-IF(K3&lt;'Main Assumptions'!$C$19+1,'Main Assumptions'!$C$18/'Main Assumptions'!$C$19,0)-IF(K3=MIN('Main Assumptions'!$C$31,7)*12,'Main Assumptions'!$C$20,0)</f>
        <v>0</v>
      </c>
      <c r="L16" s="53">
        <f>-IF(L3&lt;'Main Assumptions'!$C$19+1,'Main Assumptions'!$C$18/'Main Assumptions'!$C$19,0)-IF(L3=MIN('Main Assumptions'!$C$31,7)*12,'Main Assumptions'!$C$20,0)</f>
        <v>0</v>
      </c>
      <c r="M16" s="53">
        <f>-IF(M3&lt;'Main Assumptions'!$C$19+1,'Main Assumptions'!$C$18/'Main Assumptions'!$C$19,0)-IF(M3=MIN('Main Assumptions'!$C$31,7)*12,'Main Assumptions'!$C$20,0)</f>
        <v>0</v>
      </c>
      <c r="N16" s="53">
        <f>-IF(N3&lt;'Main Assumptions'!$C$19+1,'Main Assumptions'!$C$18/'Main Assumptions'!$C$19,0)-IF(N3=MIN('Main Assumptions'!$C$31,7)*12,'Main Assumptions'!$C$20,0)</f>
        <v>0</v>
      </c>
      <c r="O16" s="53">
        <f>-IF(O3&lt;'Main Assumptions'!$C$19+1,'Main Assumptions'!$C$18/'Main Assumptions'!$C$19,0)-IF(O3=MIN('Main Assumptions'!$C$31,7)*12,'Main Assumptions'!$C$20,0)</f>
        <v>0</v>
      </c>
      <c r="P16" s="53">
        <f>-IF(P3&lt;'Main Assumptions'!$C$19+1,'Main Assumptions'!$C$18/'Main Assumptions'!$C$19,0)-IF(P3=MIN('Main Assumptions'!$C$31,7)*12,'Main Assumptions'!$C$20,0)</f>
        <v>0</v>
      </c>
      <c r="Q16" s="53">
        <f>-IF(Q3&lt;'Main Assumptions'!$C$19+1,'Main Assumptions'!$C$18/'Main Assumptions'!$C$19,0)-IF(Q3=MIN('Main Assumptions'!$C$31,7)*12,'Main Assumptions'!$C$20,0)</f>
        <v>0</v>
      </c>
      <c r="R16" s="53">
        <f>-IF(R3&lt;'Main Assumptions'!$C$19+1,'Main Assumptions'!$C$18/'Main Assumptions'!$C$19,0)-IF(R3=MIN('Main Assumptions'!$C$31,7)*12,'Main Assumptions'!$C$20,0)</f>
        <v>0</v>
      </c>
      <c r="S16" s="53">
        <f>-IF(S3&lt;'Main Assumptions'!$C$19+1,'Main Assumptions'!$C$18/'Main Assumptions'!$C$19,0)-IF(S3=MIN('Main Assumptions'!$C$31,7)*12,'Main Assumptions'!$C$20,0)</f>
        <v>0</v>
      </c>
      <c r="T16" s="53">
        <f>-IF(T3&lt;'Main Assumptions'!$C$19+1,'Main Assumptions'!$C$18/'Main Assumptions'!$C$19,0)-IF(T3=MIN('Main Assumptions'!$C$31,7)*12,'Main Assumptions'!$C$20,0)</f>
        <v>0</v>
      </c>
      <c r="U16" s="53">
        <f>-IF(U3&lt;'Main Assumptions'!$C$19+1,'Main Assumptions'!$C$18/'Main Assumptions'!$C$19,0)-IF(U3=MIN('Main Assumptions'!$C$31,7)*12,'Main Assumptions'!$C$20,0)</f>
        <v>0</v>
      </c>
      <c r="V16" s="53">
        <f>-IF(V3&lt;'Main Assumptions'!$C$19+1,'Main Assumptions'!$C$18/'Main Assumptions'!$C$19,0)-IF(V3=MIN('Main Assumptions'!$C$31,7)*12,'Main Assumptions'!$C$20,0)</f>
        <v>0</v>
      </c>
      <c r="W16" s="53">
        <f>-IF(W3&lt;'Main Assumptions'!$C$19+1,'Main Assumptions'!$C$18/'Main Assumptions'!$C$19,0)-IF(W3=MIN('Main Assumptions'!$C$31,7)*12,'Main Assumptions'!$C$20,0)</f>
        <v>0</v>
      </c>
      <c r="X16" s="53">
        <f>-IF(X3&lt;'Main Assumptions'!$C$19+1,'Main Assumptions'!$C$18/'Main Assumptions'!$C$19,0)-IF(X3=MIN('Main Assumptions'!$C$31,7)*12,'Main Assumptions'!$C$20,0)</f>
        <v>0</v>
      </c>
      <c r="Y16" s="53">
        <f>-IF(Y3&lt;'Main Assumptions'!$C$19+1,'Main Assumptions'!$C$18/'Main Assumptions'!$C$19,0)-IF(Y3=MIN('Main Assumptions'!$C$31,7)*12,'Main Assumptions'!$C$20,0)</f>
        <v>0</v>
      </c>
      <c r="Z16" s="53">
        <f>-IF(Z3&lt;'Main Assumptions'!$C$19+1,'Main Assumptions'!$C$18/'Main Assumptions'!$C$19,0)-IF(Z3=MIN('Main Assumptions'!$C$31,7)*12,'Main Assumptions'!$C$20,0)</f>
        <v>0</v>
      </c>
      <c r="AA16" s="53">
        <f>-IF(AA3&lt;'Main Assumptions'!$C$19+1,'Main Assumptions'!$C$18/'Main Assumptions'!$C$19,0)-IF(AA3=MIN('Main Assumptions'!$C$31,7)*12,'Main Assumptions'!$C$20,0)</f>
        <v>0</v>
      </c>
      <c r="AB16" s="53">
        <f>-IF(AB3&lt;'Main Assumptions'!$C$19+1,'Main Assumptions'!$C$18/'Main Assumptions'!$C$19,0)-IF(AB3=MIN('Main Assumptions'!$C$31,7)*12,'Main Assumptions'!$C$20,0)</f>
        <v>0</v>
      </c>
      <c r="AC16" s="53">
        <f>-IF(AC3&lt;'Main Assumptions'!$C$19+1,'Main Assumptions'!$C$18/'Main Assumptions'!$C$19,0)-IF(AC3=MIN('Main Assumptions'!$C$31,7)*12,'Main Assumptions'!$C$20,0)</f>
        <v>0</v>
      </c>
      <c r="AD16" s="53">
        <f>-IF(AD3&lt;'Main Assumptions'!$C$19+1,'Main Assumptions'!$C$18/'Main Assumptions'!$C$19,0)-IF(AD3=MIN('Main Assumptions'!$C$31,7)*12,'Main Assumptions'!$C$20,0)</f>
        <v>0</v>
      </c>
      <c r="AE16" s="53">
        <f>-IF(AE3&lt;'Main Assumptions'!$C$19+1,'Main Assumptions'!$C$18/'Main Assumptions'!$C$19,0)-IF(AE3=MIN('Main Assumptions'!$C$31,7)*12,'Main Assumptions'!$C$20,0)</f>
        <v>0</v>
      </c>
      <c r="AF16" s="53">
        <f>-IF(AF3&lt;'Main Assumptions'!$C$19+1,'Main Assumptions'!$C$18/'Main Assumptions'!$C$19,0)-IF(AF3=MIN('Main Assumptions'!$C$31,7)*12,'Main Assumptions'!$C$20,0)</f>
        <v>0</v>
      </c>
      <c r="AG16" s="53">
        <f>-IF(AG3&lt;'Main Assumptions'!$C$19+1,'Main Assumptions'!$C$18/'Main Assumptions'!$C$19,0)-IF(AG3=MIN('Main Assumptions'!$C$31,7)*12,'Main Assumptions'!$C$20,0)</f>
        <v>0</v>
      </c>
      <c r="AH16" s="53">
        <f>-IF(AH3&lt;'Main Assumptions'!$C$19+1,'Main Assumptions'!$C$18/'Main Assumptions'!$C$19,0)-IF(AH3=MIN('Main Assumptions'!$C$31,7)*12,'Main Assumptions'!$C$20,0)</f>
        <v>0</v>
      </c>
      <c r="AI16" s="53">
        <f>-IF(AI3&lt;'Main Assumptions'!$C$19+1,'Main Assumptions'!$C$18/'Main Assumptions'!$C$19,0)-IF(AI3=MIN('Main Assumptions'!$C$31,7)*12,'Main Assumptions'!$C$20,0)</f>
        <v>0</v>
      </c>
      <c r="AJ16" s="53">
        <f>-IF(AJ3&lt;'Main Assumptions'!$C$19+1,'Main Assumptions'!$C$18/'Main Assumptions'!$C$19,0)-IF(AJ3=MIN('Main Assumptions'!$C$31,7)*12,'Main Assumptions'!$C$20,0)</f>
        <v>0</v>
      </c>
      <c r="AK16" s="53">
        <f>-IF(AK3&lt;'Main Assumptions'!$C$19+1,'Main Assumptions'!$C$18/'Main Assumptions'!$C$19,0)-IF(AK3=MIN('Main Assumptions'!$C$31,7)*12,'Main Assumptions'!$C$20,0)</f>
        <v>0</v>
      </c>
      <c r="AL16" s="53">
        <f>-IF(AL3&lt;'Main Assumptions'!$C$19+1,'Main Assumptions'!$C$18/'Main Assumptions'!$C$19,0)-IF(AL3=MIN('Main Assumptions'!$C$31,7)*12,'Main Assumptions'!$C$20,0)</f>
        <v>0</v>
      </c>
      <c r="AM16" s="53">
        <f>-IF(AM3&lt;'Main Assumptions'!$C$19+1,'Main Assumptions'!$C$18/'Main Assumptions'!$C$19,0)-IF(AM3=MIN('Main Assumptions'!$C$31,7)*12,'Main Assumptions'!$C$20,0)</f>
        <v>0</v>
      </c>
      <c r="AN16" s="53">
        <f>-IF(AN3&lt;'Main Assumptions'!$C$19+1,'Main Assumptions'!$C$18/'Main Assumptions'!$C$19,0)-IF(AN3=MIN('Main Assumptions'!$C$31,7)*12,'Main Assumptions'!$C$20,0)</f>
        <v>0</v>
      </c>
      <c r="AO16" s="53">
        <f>-IF(AO3&lt;'Main Assumptions'!$C$19+1,'Main Assumptions'!$C$18/'Main Assumptions'!$C$19,0)-IF(AO3=MIN('Main Assumptions'!$C$31,7)*12,'Main Assumptions'!$C$20,0)</f>
        <v>0</v>
      </c>
      <c r="AP16" s="53">
        <f>-IF(AP3&lt;'Main Assumptions'!$C$19+1,'Main Assumptions'!$C$18/'Main Assumptions'!$C$19,0)-IF(AP3=MIN('Main Assumptions'!$C$31,7)*12,'Main Assumptions'!$C$20,0)</f>
        <v>0</v>
      </c>
      <c r="AQ16" s="53">
        <f>-IF(AQ3&lt;'Main Assumptions'!$C$19+1,'Main Assumptions'!$C$18/'Main Assumptions'!$C$19,0)-IF(AQ3=MIN('Main Assumptions'!$C$31,7)*12,'Main Assumptions'!$C$20,0)</f>
        <v>0</v>
      </c>
      <c r="AR16" s="53">
        <f>-IF(AR3&lt;'Main Assumptions'!$C$19+1,'Main Assumptions'!$C$18/'Main Assumptions'!$C$19,0)-IF(AR3=MIN('Main Assumptions'!$C$31,7)*12,'Main Assumptions'!$C$20,0)</f>
        <v>0</v>
      </c>
      <c r="AS16" s="53">
        <f>-IF(AS3&lt;'Main Assumptions'!$C$19+1,'Main Assumptions'!$C$18/'Main Assumptions'!$C$19,0)-IF(AS3=MIN('Main Assumptions'!$C$31,7)*12,'Main Assumptions'!$C$20,0)</f>
        <v>0</v>
      </c>
      <c r="AT16" s="53">
        <f>-IF(AT3&lt;'Main Assumptions'!$C$19+1,'Main Assumptions'!$C$18/'Main Assumptions'!$C$19,0)-IF(AT3=MIN('Main Assumptions'!$C$31,7)*12,'Main Assumptions'!$C$20,0)</f>
        <v>0</v>
      </c>
      <c r="AU16" s="53">
        <f>-IF(AU3&lt;'Main Assumptions'!$C$19+1,'Main Assumptions'!$C$18/'Main Assumptions'!$C$19,0)-IF(AU3=MIN('Main Assumptions'!$C$31,7)*12,'Main Assumptions'!$C$20,0)</f>
        <v>0</v>
      </c>
      <c r="AV16" s="53">
        <f>-IF(AV3&lt;'Main Assumptions'!$C$19+1,'Main Assumptions'!$C$18/'Main Assumptions'!$C$19,0)-IF(AV3=MIN('Main Assumptions'!$C$31,7)*12,'Main Assumptions'!$C$20,0)</f>
        <v>0</v>
      </c>
      <c r="AW16" s="53">
        <f>-IF(AW3&lt;'Main Assumptions'!$C$19+1,'Main Assumptions'!$C$18/'Main Assumptions'!$C$19,0)-IF(AW3=MIN('Main Assumptions'!$C$31,7)*12,'Main Assumptions'!$C$20,0)</f>
        <v>0</v>
      </c>
      <c r="AX16" s="53">
        <f>-IF(AX3&lt;'Main Assumptions'!$C$19+1,'Main Assumptions'!$C$18/'Main Assumptions'!$C$19,0)-IF(AX3=MIN('Main Assumptions'!$C$31,7)*12,'Main Assumptions'!$C$20,0)</f>
        <v>0</v>
      </c>
      <c r="AY16" s="53">
        <f>-IF(AY3&lt;'Main Assumptions'!$C$19+1,'Main Assumptions'!$C$18/'Main Assumptions'!$C$19,0)-IF(AY3=MIN('Main Assumptions'!$C$31,7)*12,'Main Assumptions'!$C$20,0)</f>
        <v>0</v>
      </c>
      <c r="AZ16" s="53">
        <f>-IF(AZ3&lt;'Main Assumptions'!$C$19+1,'Main Assumptions'!$C$18/'Main Assumptions'!$C$19,0)-IF(AZ3=MIN('Main Assumptions'!$C$31,7)*12,'Main Assumptions'!$C$20,0)</f>
        <v>0</v>
      </c>
      <c r="BA16" s="53">
        <f>-IF(BA3&lt;'Main Assumptions'!$C$19+1,'Main Assumptions'!$C$18/'Main Assumptions'!$C$19,0)-IF(BA3=MIN('Main Assumptions'!$C$31,7)*12,'Main Assumptions'!$C$20,0)</f>
        <v>0</v>
      </c>
      <c r="BB16" s="53">
        <f>-IF(BB3&lt;'Main Assumptions'!$C$19+1,'Main Assumptions'!$C$18/'Main Assumptions'!$C$19,0)-IF(BB3=MIN('Main Assumptions'!$C$31,7)*12,'Main Assumptions'!$C$20,0)</f>
        <v>0</v>
      </c>
      <c r="BC16" s="53">
        <f>-IF(BC3&lt;'Main Assumptions'!$C$19+1,'Main Assumptions'!$C$18/'Main Assumptions'!$C$19,0)-IF(BC3=MIN('Main Assumptions'!$C$31,7)*12,'Main Assumptions'!$C$20,0)</f>
        <v>0</v>
      </c>
      <c r="BD16" s="53">
        <f>-IF(BD3&lt;'Main Assumptions'!$C$19+1,'Main Assumptions'!$C$18/'Main Assumptions'!$C$19,0)-IF(BD3=MIN('Main Assumptions'!$C$31,7)*12,'Main Assumptions'!$C$20,0)</f>
        <v>0</v>
      </c>
      <c r="BE16" s="53">
        <f>-IF(BE3&lt;'Main Assumptions'!$C$19+1,'Main Assumptions'!$C$18/'Main Assumptions'!$C$19,0)-IF(BE3=MIN('Main Assumptions'!$C$31,7)*12,'Main Assumptions'!$C$20,0)</f>
        <v>0</v>
      </c>
      <c r="BF16" s="53">
        <f>-IF(BF3&lt;'Main Assumptions'!$C$19+1,'Main Assumptions'!$C$18/'Main Assumptions'!$C$19,0)-IF(BF3=MIN('Main Assumptions'!$C$31,7)*12,'Main Assumptions'!$C$20,0)</f>
        <v>0</v>
      </c>
      <c r="BG16" s="53">
        <f>-IF(BG3&lt;'Main Assumptions'!$C$19+1,'Main Assumptions'!$C$18/'Main Assumptions'!$C$19,0)-IF(BG3=MIN('Main Assumptions'!$C$31,7)*12,'Main Assumptions'!$C$20,0)</f>
        <v>0</v>
      </c>
      <c r="BH16" s="53">
        <f>-IF(BH3&lt;'Main Assumptions'!$C$19+1,'Main Assumptions'!$C$18/'Main Assumptions'!$C$19,0)-IF(BH3=MIN('Main Assumptions'!$C$31,7)*12,'Main Assumptions'!$C$20,0)</f>
        <v>0</v>
      </c>
      <c r="BI16" s="53">
        <f>-IF(BI3&lt;'Main Assumptions'!$C$19+1,'Main Assumptions'!$C$18/'Main Assumptions'!$C$19,0)-IF(BI3=MIN('Main Assumptions'!$C$31,7)*12,'Main Assumptions'!$C$20,0)</f>
        <v>0</v>
      </c>
      <c r="BJ16" s="53">
        <f>-IF(BJ3&lt;'Main Assumptions'!$C$19+1,'Main Assumptions'!$C$18/'Main Assumptions'!$C$19,0)-IF(BJ3=MIN('Main Assumptions'!$C$31,7)*12,'Main Assumptions'!$C$20,0)</f>
        <v>0</v>
      </c>
      <c r="BK16" s="53">
        <f>-IF(BK3&lt;'Main Assumptions'!$C$19+1,'Main Assumptions'!$C$18/'Main Assumptions'!$C$19,0)-IF(BK3=MIN('Main Assumptions'!$C$31,7)*12,'Main Assumptions'!$C$20,0)</f>
        <v>0</v>
      </c>
      <c r="BL16" s="53">
        <f>-IF(BL3&lt;'Main Assumptions'!$C$19+1,'Main Assumptions'!$C$18/'Main Assumptions'!$C$19,0)-IF(BL3=MIN('Main Assumptions'!$C$31,7)*12,'Main Assumptions'!$C$20,0)</f>
        <v>0</v>
      </c>
      <c r="BM16" s="53">
        <f>-IF(BM3&lt;'Main Assumptions'!$C$19+1,'Main Assumptions'!$C$18/'Main Assumptions'!$C$19,0)-IF(BM3=MIN('Main Assumptions'!$C$31,7)*12,'Main Assumptions'!$C$20,0)</f>
        <v>0</v>
      </c>
      <c r="BN16" s="53">
        <f>-IF(BN3&lt;'Main Assumptions'!$C$19+1,'Main Assumptions'!$C$18/'Main Assumptions'!$C$19,0)-IF(BN3=MIN('Main Assumptions'!$C$31,7)*12,'Main Assumptions'!$C$20,0)</f>
        <v>0</v>
      </c>
      <c r="BO16" s="53">
        <f>-IF(BO3&lt;'Main Assumptions'!$C$19+1,'Main Assumptions'!$C$18/'Main Assumptions'!$C$19,0)-IF(BO3=MIN('Main Assumptions'!$C$31,7)*12,'Main Assumptions'!$C$20,0)</f>
        <v>0</v>
      </c>
      <c r="BP16" s="53">
        <f>-IF(BP3&lt;'Main Assumptions'!$C$19+1,'Main Assumptions'!$C$18/'Main Assumptions'!$C$19,0)-IF(BP3=MIN('Main Assumptions'!$C$31,7)*12,'Main Assumptions'!$C$20,0)</f>
        <v>0</v>
      </c>
      <c r="BQ16" s="53">
        <f>-IF(BQ3&lt;'Main Assumptions'!$C$19+1,'Main Assumptions'!$C$18/'Main Assumptions'!$C$19,0)-IF(BQ3=MIN('Main Assumptions'!$C$31,7)*12,'Main Assumptions'!$C$20,0)</f>
        <v>0</v>
      </c>
      <c r="BR16" s="53">
        <f>-IF(BR3&lt;'Main Assumptions'!$C$19+1,'Main Assumptions'!$C$18/'Main Assumptions'!$C$19,0)-IF(BR3=MIN('Main Assumptions'!$C$31,7)*12,'Main Assumptions'!$C$20,0)</f>
        <v>0</v>
      </c>
      <c r="BS16" s="53">
        <f>-IF(BS3&lt;'Main Assumptions'!$C$19+1,'Main Assumptions'!$C$18/'Main Assumptions'!$C$19,0)-IF(BS3=MIN('Main Assumptions'!$C$31,7)*12,'Main Assumptions'!$C$20,0)</f>
        <v>0</v>
      </c>
      <c r="BT16" s="53">
        <f>-IF(BT3&lt;'Main Assumptions'!$C$19+1,'Main Assumptions'!$C$18/'Main Assumptions'!$C$19,0)-IF(BT3=MIN('Main Assumptions'!$C$31,7)*12,'Main Assumptions'!$C$20,0)</f>
        <v>0</v>
      </c>
      <c r="BU16" s="53">
        <f>-IF(BU3&lt;'Main Assumptions'!$C$19+1,'Main Assumptions'!$C$18/'Main Assumptions'!$C$19,0)-IF(BU3=MIN('Main Assumptions'!$C$31,7)*12,'Main Assumptions'!$C$20,0)</f>
        <v>0</v>
      </c>
      <c r="BV16" s="53">
        <f>-IF(BV3&lt;'Main Assumptions'!$C$19+1,'Main Assumptions'!$C$18/'Main Assumptions'!$C$19,0)-IF(BV3=MIN('Main Assumptions'!$C$31,7)*12,'Main Assumptions'!$C$20,0)</f>
        <v>0</v>
      </c>
      <c r="BW16" s="53">
        <f>-IF(BW3&lt;'Main Assumptions'!$C$19+1,'Main Assumptions'!$C$18/'Main Assumptions'!$C$19,0)-IF(BW3=MIN('Main Assumptions'!$C$31,7)*12,'Main Assumptions'!$C$20,0)</f>
        <v>0</v>
      </c>
      <c r="BX16" s="53">
        <f>-IF(BX3&lt;'Main Assumptions'!$C$19+1,'Main Assumptions'!$C$18/'Main Assumptions'!$C$19,0)-IF(BX3=MIN('Main Assumptions'!$C$31,7)*12,'Main Assumptions'!$C$20,0)</f>
        <v>0</v>
      </c>
      <c r="BY16" s="53">
        <f>-IF(BY3&lt;'Main Assumptions'!$C$19+1,'Main Assumptions'!$C$18/'Main Assumptions'!$C$19,0)-IF(BY3=MIN('Main Assumptions'!$C$31,7)*12,'Main Assumptions'!$C$20,0)</f>
        <v>0</v>
      </c>
      <c r="BZ16" s="53">
        <f>-IF(BZ3&lt;'Main Assumptions'!$C$19+1,'Main Assumptions'!$C$18/'Main Assumptions'!$C$19,0)-IF(BZ3=MIN('Main Assumptions'!$C$31,7)*12,'Main Assumptions'!$C$20,0)</f>
        <v>0</v>
      </c>
      <c r="CA16" s="53">
        <f>-IF(CA3&lt;'Main Assumptions'!$C$19+1,'Main Assumptions'!$C$18/'Main Assumptions'!$C$19,0)-IF(CA3=MIN('Main Assumptions'!$C$31,7)*12,'Main Assumptions'!$C$20,0)</f>
        <v>0</v>
      </c>
      <c r="CB16" s="53">
        <f>-IF(CB3&lt;'Main Assumptions'!$C$19+1,'Main Assumptions'!$C$18/'Main Assumptions'!$C$19,0)-IF(CB3=MIN('Main Assumptions'!$C$31,7)*12,'Main Assumptions'!$C$20,0)</f>
        <v>0</v>
      </c>
      <c r="CC16" s="53">
        <f>-IF(CC3&lt;'Main Assumptions'!$C$19+1,'Main Assumptions'!$C$18/'Main Assumptions'!$C$19,0)-IF(CC3=MIN('Main Assumptions'!$C$31,7)*12,'Main Assumptions'!$C$20,0)</f>
        <v>0</v>
      </c>
      <c r="CD16" s="53">
        <f>-IF(CD3&lt;'Main Assumptions'!$C$19+1,'Main Assumptions'!$C$18/'Main Assumptions'!$C$19,0)-IF(CD3=MIN('Main Assumptions'!$C$31,7)*12,'Main Assumptions'!$C$20,0)</f>
        <v>0</v>
      </c>
      <c r="CE16" s="53">
        <f>-IF(CE3&lt;'Main Assumptions'!$C$19+1,'Main Assumptions'!$C$18/'Main Assumptions'!$C$19,0)-IF(CE3=MIN('Main Assumptions'!$C$31,7)*12,'Main Assumptions'!$C$20,0)</f>
        <v>0</v>
      </c>
      <c r="CF16" s="53">
        <f>-IF(CF3&lt;'Main Assumptions'!$C$19+1,'Main Assumptions'!$C$18/'Main Assumptions'!$C$19,0)-IF(CF3=MIN('Main Assumptions'!$C$31,7)*12,'Main Assumptions'!$C$20,0)</f>
        <v>0</v>
      </c>
      <c r="CG16" s="53">
        <f>-IF(CG3&lt;'Main Assumptions'!$C$19+1,'Main Assumptions'!$C$18/'Main Assumptions'!$C$19,0)-IF(CG3=MIN('Main Assumptions'!$C$31,7)*12,'Main Assumptions'!$C$20,0)</f>
        <v>0</v>
      </c>
      <c r="CH16" s="53">
        <f>-IF(CH3&lt;'Main Assumptions'!$C$19+1,'Main Assumptions'!$C$18/'Main Assumptions'!$C$19,0)-IF(CH3=MIN('Main Assumptions'!$C$31,7)*12,'Main Assumptions'!$C$20,0)</f>
        <v>0</v>
      </c>
      <c r="CI16" s="53">
        <f>-IF(CI3&lt;'Main Assumptions'!$C$19+1,'Main Assumptions'!$C$18/'Main Assumptions'!$C$19,0)-IF(CI3=MIN('Main Assumptions'!$C$31,7)*12,'Main Assumptions'!$C$20,0)</f>
        <v>-5000</v>
      </c>
    </row>
    <row r="17" spans="1:119" x14ac:dyDescent="0.15">
      <c r="A17" s="47" t="s">
        <v>77</v>
      </c>
      <c r="D17" s="51">
        <f>SUM(D14:D16)</f>
        <v>-122375</v>
      </c>
      <c r="E17" s="51">
        <f t="shared" ref="E17:BP17" si="4">SUM(E14:E16)</f>
        <v>-375</v>
      </c>
      <c r="F17" s="51">
        <f t="shared" si="4"/>
        <v>-375</v>
      </c>
      <c r="G17" s="51">
        <f t="shared" si="4"/>
        <v>-375</v>
      </c>
      <c r="H17" s="51">
        <f t="shared" si="4"/>
        <v>0</v>
      </c>
      <c r="I17" s="51">
        <f t="shared" si="4"/>
        <v>0</v>
      </c>
      <c r="J17" s="51">
        <f t="shared" si="4"/>
        <v>0</v>
      </c>
      <c r="K17" s="51">
        <f t="shared" si="4"/>
        <v>0</v>
      </c>
      <c r="L17" s="51">
        <f t="shared" si="4"/>
        <v>0</v>
      </c>
      <c r="M17" s="51">
        <f t="shared" si="4"/>
        <v>0</v>
      </c>
      <c r="N17" s="51">
        <f t="shared" si="4"/>
        <v>0</v>
      </c>
      <c r="O17" s="51">
        <f t="shared" si="4"/>
        <v>0</v>
      </c>
      <c r="P17" s="51">
        <f t="shared" si="4"/>
        <v>0</v>
      </c>
      <c r="Q17" s="51">
        <f t="shared" si="4"/>
        <v>0</v>
      </c>
      <c r="R17" s="51">
        <f t="shared" si="4"/>
        <v>0</v>
      </c>
      <c r="S17" s="51">
        <f t="shared" si="4"/>
        <v>0</v>
      </c>
      <c r="T17" s="51">
        <f t="shared" si="4"/>
        <v>0</v>
      </c>
      <c r="U17" s="51">
        <f t="shared" si="4"/>
        <v>0</v>
      </c>
      <c r="V17" s="51">
        <f t="shared" si="4"/>
        <v>0</v>
      </c>
      <c r="W17" s="51">
        <f t="shared" si="4"/>
        <v>0</v>
      </c>
      <c r="X17" s="51">
        <f t="shared" si="4"/>
        <v>0</v>
      </c>
      <c r="Y17" s="51">
        <f t="shared" si="4"/>
        <v>0</v>
      </c>
      <c r="Z17" s="51">
        <f t="shared" si="4"/>
        <v>0</v>
      </c>
      <c r="AA17" s="51">
        <f t="shared" si="4"/>
        <v>0</v>
      </c>
      <c r="AB17" s="51">
        <f t="shared" si="4"/>
        <v>0</v>
      </c>
      <c r="AC17" s="51">
        <f t="shared" si="4"/>
        <v>0</v>
      </c>
      <c r="AD17" s="51">
        <f t="shared" si="4"/>
        <v>0</v>
      </c>
      <c r="AE17" s="51">
        <f t="shared" si="4"/>
        <v>0</v>
      </c>
      <c r="AF17" s="51">
        <f t="shared" si="4"/>
        <v>0</v>
      </c>
      <c r="AG17" s="51">
        <f t="shared" si="4"/>
        <v>0</v>
      </c>
      <c r="AH17" s="51">
        <f t="shared" si="4"/>
        <v>0</v>
      </c>
      <c r="AI17" s="51">
        <f t="shared" si="4"/>
        <v>0</v>
      </c>
      <c r="AJ17" s="51">
        <f t="shared" si="4"/>
        <v>0</v>
      </c>
      <c r="AK17" s="51">
        <f t="shared" si="4"/>
        <v>0</v>
      </c>
      <c r="AL17" s="51">
        <f t="shared" si="4"/>
        <v>0</v>
      </c>
      <c r="AM17" s="51">
        <f t="shared" si="4"/>
        <v>0</v>
      </c>
      <c r="AN17" s="51">
        <f t="shared" si="4"/>
        <v>0</v>
      </c>
      <c r="AO17" s="51">
        <f t="shared" si="4"/>
        <v>0</v>
      </c>
      <c r="AP17" s="51">
        <f t="shared" si="4"/>
        <v>0</v>
      </c>
      <c r="AQ17" s="51">
        <f t="shared" si="4"/>
        <v>0</v>
      </c>
      <c r="AR17" s="51">
        <f t="shared" si="4"/>
        <v>0</v>
      </c>
      <c r="AS17" s="51">
        <f t="shared" si="4"/>
        <v>0</v>
      </c>
      <c r="AT17" s="51">
        <f t="shared" si="4"/>
        <v>0</v>
      </c>
      <c r="AU17" s="51">
        <f t="shared" si="4"/>
        <v>0</v>
      </c>
      <c r="AV17" s="51">
        <f t="shared" si="4"/>
        <v>0</v>
      </c>
      <c r="AW17" s="51">
        <f t="shared" si="4"/>
        <v>0</v>
      </c>
      <c r="AX17" s="51">
        <f t="shared" si="4"/>
        <v>0</v>
      </c>
      <c r="AY17" s="51">
        <f t="shared" si="4"/>
        <v>0</v>
      </c>
      <c r="AZ17" s="51">
        <f t="shared" si="4"/>
        <v>0</v>
      </c>
      <c r="BA17" s="51">
        <f t="shared" si="4"/>
        <v>0</v>
      </c>
      <c r="BB17" s="51">
        <f t="shared" si="4"/>
        <v>0</v>
      </c>
      <c r="BC17" s="51">
        <f t="shared" si="4"/>
        <v>0</v>
      </c>
      <c r="BD17" s="51">
        <f t="shared" si="4"/>
        <v>0</v>
      </c>
      <c r="BE17" s="51">
        <f t="shared" si="4"/>
        <v>0</v>
      </c>
      <c r="BF17" s="51">
        <f t="shared" si="4"/>
        <v>0</v>
      </c>
      <c r="BG17" s="51">
        <f t="shared" si="4"/>
        <v>0</v>
      </c>
      <c r="BH17" s="51">
        <f t="shared" si="4"/>
        <v>0</v>
      </c>
      <c r="BI17" s="51">
        <f t="shared" si="4"/>
        <v>0</v>
      </c>
      <c r="BJ17" s="51">
        <f t="shared" si="4"/>
        <v>0</v>
      </c>
      <c r="BK17" s="51">
        <f t="shared" si="4"/>
        <v>0</v>
      </c>
      <c r="BL17" s="51">
        <f t="shared" si="4"/>
        <v>0</v>
      </c>
      <c r="BM17" s="51">
        <f t="shared" si="4"/>
        <v>0</v>
      </c>
      <c r="BN17" s="51">
        <f t="shared" si="4"/>
        <v>0</v>
      </c>
      <c r="BO17" s="51">
        <f t="shared" si="4"/>
        <v>0</v>
      </c>
      <c r="BP17" s="51">
        <f t="shared" si="4"/>
        <v>0</v>
      </c>
      <c r="BQ17" s="51">
        <f t="shared" ref="BQ17:CI17" si="5">SUM(BQ14:BQ16)</f>
        <v>0</v>
      </c>
      <c r="BR17" s="51">
        <f t="shared" si="5"/>
        <v>0</v>
      </c>
      <c r="BS17" s="51">
        <f t="shared" si="5"/>
        <v>0</v>
      </c>
      <c r="BT17" s="51">
        <f t="shared" si="5"/>
        <v>0</v>
      </c>
      <c r="BU17" s="51">
        <f t="shared" si="5"/>
        <v>0</v>
      </c>
      <c r="BV17" s="51">
        <f t="shared" si="5"/>
        <v>0</v>
      </c>
      <c r="BW17" s="51">
        <f t="shared" si="5"/>
        <v>0</v>
      </c>
      <c r="BX17" s="51">
        <f t="shared" si="5"/>
        <v>0</v>
      </c>
      <c r="BY17" s="51">
        <f t="shared" si="5"/>
        <v>0</v>
      </c>
      <c r="BZ17" s="51">
        <f t="shared" si="5"/>
        <v>0</v>
      </c>
      <c r="CA17" s="51">
        <f t="shared" si="5"/>
        <v>0</v>
      </c>
      <c r="CB17" s="51">
        <f t="shared" si="5"/>
        <v>0</v>
      </c>
      <c r="CC17" s="51">
        <f t="shared" si="5"/>
        <v>0</v>
      </c>
      <c r="CD17" s="51">
        <f t="shared" si="5"/>
        <v>0</v>
      </c>
      <c r="CE17" s="51">
        <f t="shared" si="5"/>
        <v>0</v>
      </c>
      <c r="CF17" s="51">
        <f t="shared" si="5"/>
        <v>0</v>
      </c>
      <c r="CG17" s="51">
        <f t="shared" si="5"/>
        <v>0</v>
      </c>
      <c r="CH17" s="51">
        <f t="shared" si="5"/>
        <v>0</v>
      </c>
      <c r="CI17" s="51">
        <f t="shared" si="5"/>
        <v>-5000</v>
      </c>
    </row>
    <row r="19" spans="1:119" x14ac:dyDescent="0.15">
      <c r="A19" s="47" t="s">
        <v>78</v>
      </c>
      <c r="D19" s="51">
        <f>Total_Investment</f>
        <v>64250</v>
      </c>
    </row>
    <row r="20" spans="1:119" x14ac:dyDescent="0.15">
      <c r="A20" s="47" t="s">
        <v>200</v>
      </c>
      <c r="D20" s="51">
        <f>'Main Assumptions'!C15</f>
        <v>2500</v>
      </c>
    </row>
    <row r="22" spans="1:119" x14ac:dyDescent="0.15">
      <c r="A22" s="47" t="s">
        <v>79</v>
      </c>
      <c r="D22" s="51">
        <f>D5*MonthlyRent</f>
        <v>0</v>
      </c>
      <c r="E22" s="51">
        <f t="shared" ref="E22:AJ22" si="6">MAX(E5*MonthlyRent*(1+E$10),D22*(1+E$10))*E7</f>
        <v>0</v>
      </c>
      <c r="F22" s="51">
        <f t="shared" si="6"/>
        <v>0</v>
      </c>
      <c r="G22" s="51">
        <f t="shared" si="6"/>
        <v>0</v>
      </c>
      <c r="H22" s="51">
        <f t="shared" si="6"/>
        <v>1500</v>
      </c>
      <c r="I22" s="51">
        <f t="shared" si="6"/>
        <v>1500</v>
      </c>
      <c r="J22" s="51">
        <f t="shared" si="6"/>
        <v>1500</v>
      </c>
      <c r="K22" s="51">
        <f t="shared" si="6"/>
        <v>1500</v>
      </c>
      <c r="L22" s="51">
        <f t="shared" si="6"/>
        <v>1500</v>
      </c>
      <c r="M22" s="51">
        <f t="shared" si="6"/>
        <v>1500</v>
      </c>
      <c r="N22" s="51">
        <f t="shared" si="6"/>
        <v>1500</v>
      </c>
      <c r="O22" s="51">
        <f t="shared" si="6"/>
        <v>1545</v>
      </c>
      <c r="P22" s="51">
        <f t="shared" si="6"/>
        <v>1545</v>
      </c>
      <c r="Q22" s="51">
        <f t="shared" si="6"/>
        <v>1545</v>
      </c>
      <c r="R22" s="51">
        <f t="shared" si="6"/>
        <v>1545</v>
      </c>
      <c r="S22" s="51">
        <f t="shared" si="6"/>
        <v>1545</v>
      </c>
      <c r="T22" s="51">
        <f t="shared" si="6"/>
        <v>1545</v>
      </c>
      <c r="U22" s="51">
        <f t="shared" si="6"/>
        <v>1545</v>
      </c>
      <c r="V22" s="51">
        <f t="shared" si="6"/>
        <v>1545</v>
      </c>
      <c r="W22" s="51">
        <f t="shared" si="6"/>
        <v>1545</v>
      </c>
      <c r="X22" s="51">
        <f t="shared" si="6"/>
        <v>1545</v>
      </c>
      <c r="Y22" s="51">
        <f t="shared" si="6"/>
        <v>1545</v>
      </c>
      <c r="Z22" s="51">
        <f t="shared" si="6"/>
        <v>1545</v>
      </c>
      <c r="AA22" s="51">
        <f t="shared" si="6"/>
        <v>1591.3500000000001</v>
      </c>
      <c r="AB22" s="51">
        <f t="shared" si="6"/>
        <v>1591.3500000000001</v>
      </c>
      <c r="AC22" s="51">
        <f t="shared" si="6"/>
        <v>1591.3500000000001</v>
      </c>
      <c r="AD22" s="51">
        <f t="shared" si="6"/>
        <v>1591.3500000000001</v>
      </c>
      <c r="AE22" s="51">
        <f t="shared" si="6"/>
        <v>1591.3500000000001</v>
      </c>
      <c r="AF22" s="51">
        <f t="shared" si="6"/>
        <v>1591.3500000000001</v>
      </c>
      <c r="AG22" s="51">
        <f t="shared" si="6"/>
        <v>1591.3500000000001</v>
      </c>
      <c r="AH22" s="51">
        <f t="shared" si="6"/>
        <v>1591.3500000000001</v>
      </c>
      <c r="AI22" s="51">
        <f t="shared" si="6"/>
        <v>1591.3500000000001</v>
      </c>
      <c r="AJ22" s="51">
        <f t="shared" si="6"/>
        <v>1591.3500000000001</v>
      </c>
      <c r="AK22" s="51">
        <f t="shared" ref="AK22:BP22" si="7">MAX(AK5*MonthlyRent*(1+AK$10),AJ22*(1+AK$10))*AK7</f>
        <v>1591.3500000000001</v>
      </c>
      <c r="AL22" s="51">
        <f t="shared" si="7"/>
        <v>1591.3500000000001</v>
      </c>
      <c r="AM22" s="51">
        <f t="shared" si="7"/>
        <v>1639.0905000000002</v>
      </c>
      <c r="AN22" s="51">
        <f t="shared" si="7"/>
        <v>1639.0905000000002</v>
      </c>
      <c r="AO22" s="51">
        <f t="shared" si="7"/>
        <v>1639.0905000000002</v>
      </c>
      <c r="AP22" s="51">
        <f t="shared" si="7"/>
        <v>1639.0905000000002</v>
      </c>
      <c r="AQ22" s="51">
        <f t="shared" si="7"/>
        <v>1639.0905000000002</v>
      </c>
      <c r="AR22" s="51">
        <f t="shared" si="7"/>
        <v>1639.0905000000002</v>
      </c>
      <c r="AS22" s="51">
        <f t="shared" si="7"/>
        <v>1639.0905000000002</v>
      </c>
      <c r="AT22" s="51">
        <f t="shared" si="7"/>
        <v>1639.0905000000002</v>
      </c>
      <c r="AU22" s="51">
        <f t="shared" si="7"/>
        <v>1639.0905000000002</v>
      </c>
      <c r="AV22" s="51">
        <f t="shared" si="7"/>
        <v>1639.0905000000002</v>
      </c>
      <c r="AW22" s="51">
        <f t="shared" si="7"/>
        <v>1639.0905000000002</v>
      </c>
      <c r="AX22" s="51">
        <f t="shared" si="7"/>
        <v>1639.0905000000002</v>
      </c>
      <c r="AY22" s="51">
        <f t="shared" si="7"/>
        <v>1688.2632150000004</v>
      </c>
      <c r="AZ22" s="51">
        <f t="shared" si="7"/>
        <v>1688.2632150000004</v>
      </c>
      <c r="BA22" s="51">
        <f t="shared" si="7"/>
        <v>1688.2632150000004</v>
      </c>
      <c r="BB22" s="51">
        <f t="shared" si="7"/>
        <v>1688.2632150000004</v>
      </c>
      <c r="BC22" s="51">
        <f t="shared" si="7"/>
        <v>1688.2632150000004</v>
      </c>
      <c r="BD22" s="51">
        <f t="shared" si="7"/>
        <v>1688.2632150000004</v>
      </c>
      <c r="BE22" s="51">
        <f t="shared" si="7"/>
        <v>1688.2632150000004</v>
      </c>
      <c r="BF22" s="51">
        <f t="shared" si="7"/>
        <v>1688.2632150000004</v>
      </c>
      <c r="BG22" s="51">
        <f t="shared" si="7"/>
        <v>1688.2632150000004</v>
      </c>
      <c r="BH22" s="51">
        <f t="shared" si="7"/>
        <v>1688.2632150000004</v>
      </c>
      <c r="BI22" s="51">
        <f t="shared" si="7"/>
        <v>1688.2632150000004</v>
      </c>
      <c r="BJ22" s="51">
        <f t="shared" si="7"/>
        <v>1688.2632150000004</v>
      </c>
      <c r="BK22" s="51">
        <f t="shared" si="7"/>
        <v>1738.9111114500004</v>
      </c>
      <c r="BL22" s="51">
        <f t="shared" si="7"/>
        <v>1738.9111114500004</v>
      </c>
      <c r="BM22" s="51">
        <f t="shared" si="7"/>
        <v>1738.9111114500004</v>
      </c>
      <c r="BN22" s="51">
        <f t="shared" si="7"/>
        <v>1738.9111114500004</v>
      </c>
      <c r="BO22" s="51">
        <f t="shared" si="7"/>
        <v>1738.9111114500004</v>
      </c>
      <c r="BP22" s="51">
        <f t="shared" si="7"/>
        <v>1738.9111114500004</v>
      </c>
      <c r="BQ22" s="51">
        <f t="shared" ref="BQ22:CI22" si="8">MAX(BQ5*MonthlyRent*(1+BQ$10),BP22*(1+BQ$10))*BQ7</f>
        <v>1738.9111114500004</v>
      </c>
      <c r="BR22" s="51">
        <f t="shared" si="8"/>
        <v>1738.9111114500004</v>
      </c>
      <c r="BS22" s="51">
        <f t="shared" si="8"/>
        <v>1738.9111114500004</v>
      </c>
      <c r="BT22" s="51">
        <f t="shared" si="8"/>
        <v>1738.9111114500004</v>
      </c>
      <c r="BU22" s="51">
        <f t="shared" si="8"/>
        <v>1738.9111114500004</v>
      </c>
      <c r="BV22" s="51">
        <f t="shared" si="8"/>
        <v>1738.9111114500004</v>
      </c>
      <c r="BW22" s="51">
        <f t="shared" si="8"/>
        <v>1791.0784447935005</v>
      </c>
      <c r="BX22" s="51">
        <f t="shared" si="8"/>
        <v>1791.0784447935005</v>
      </c>
      <c r="BY22" s="51">
        <f t="shared" si="8"/>
        <v>1791.0784447935005</v>
      </c>
      <c r="BZ22" s="51">
        <f t="shared" si="8"/>
        <v>1791.0784447935005</v>
      </c>
      <c r="CA22" s="51">
        <f t="shared" si="8"/>
        <v>1791.0784447935005</v>
      </c>
      <c r="CB22" s="51">
        <f t="shared" si="8"/>
        <v>1791.0784447935005</v>
      </c>
      <c r="CC22" s="51">
        <f t="shared" si="8"/>
        <v>1791.0784447935005</v>
      </c>
      <c r="CD22" s="51">
        <f t="shared" si="8"/>
        <v>1791.0784447935005</v>
      </c>
      <c r="CE22" s="51">
        <f t="shared" si="8"/>
        <v>1791.0784447935005</v>
      </c>
      <c r="CF22" s="51">
        <f t="shared" si="8"/>
        <v>1791.0784447935005</v>
      </c>
      <c r="CG22" s="51">
        <f t="shared" si="8"/>
        <v>1791.0784447935005</v>
      </c>
      <c r="CH22" s="51">
        <f t="shared" si="8"/>
        <v>1791.0784447935005</v>
      </c>
      <c r="CI22" s="51">
        <f t="shared" si="8"/>
        <v>1844.8107981373055</v>
      </c>
    </row>
    <row r="23" spans="1:119" x14ac:dyDescent="0.15">
      <c r="A23" s="47" t="s">
        <v>98</v>
      </c>
      <c r="B23" s="49">
        <f>PropertyManagerFee</f>
        <v>0</v>
      </c>
      <c r="C23" s="49"/>
      <c r="D23" s="51">
        <f>-$B$23*D22</f>
        <v>0</v>
      </c>
      <c r="E23" s="51">
        <f t="shared" ref="E23:BP23" si="9">-$B$23*E22</f>
        <v>0</v>
      </c>
      <c r="F23" s="51">
        <f t="shared" si="9"/>
        <v>0</v>
      </c>
      <c r="G23" s="51">
        <f t="shared" si="9"/>
        <v>0</v>
      </c>
      <c r="H23" s="51">
        <f t="shared" si="9"/>
        <v>0</v>
      </c>
      <c r="I23" s="51">
        <f t="shared" si="9"/>
        <v>0</v>
      </c>
      <c r="J23" s="51">
        <f t="shared" si="9"/>
        <v>0</v>
      </c>
      <c r="K23" s="51">
        <f t="shared" si="9"/>
        <v>0</v>
      </c>
      <c r="L23" s="51">
        <f t="shared" si="9"/>
        <v>0</v>
      </c>
      <c r="M23" s="51">
        <f t="shared" si="9"/>
        <v>0</v>
      </c>
      <c r="N23" s="51">
        <f t="shared" si="9"/>
        <v>0</v>
      </c>
      <c r="O23" s="51">
        <f t="shared" si="9"/>
        <v>0</v>
      </c>
      <c r="P23" s="51">
        <f t="shared" si="9"/>
        <v>0</v>
      </c>
      <c r="Q23" s="51">
        <f t="shared" si="9"/>
        <v>0</v>
      </c>
      <c r="R23" s="51">
        <f t="shared" si="9"/>
        <v>0</v>
      </c>
      <c r="S23" s="51">
        <f t="shared" si="9"/>
        <v>0</v>
      </c>
      <c r="T23" s="51">
        <f t="shared" si="9"/>
        <v>0</v>
      </c>
      <c r="U23" s="51">
        <f t="shared" si="9"/>
        <v>0</v>
      </c>
      <c r="V23" s="51">
        <f t="shared" si="9"/>
        <v>0</v>
      </c>
      <c r="W23" s="51">
        <f t="shared" si="9"/>
        <v>0</v>
      </c>
      <c r="X23" s="51">
        <f t="shared" si="9"/>
        <v>0</v>
      </c>
      <c r="Y23" s="51">
        <f t="shared" si="9"/>
        <v>0</v>
      </c>
      <c r="Z23" s="51">
        <f t="shared" si="9"/>
        <v>0</v>
      </c>
      <c r="AA23" s="51">
        <f t="shared" si="9"/>
        <v>0</v>
      </c>
      <c r="AB23" s="51">
        <f t="shared" si="9"/>
        <v>0</v>
      </c>
      <c r="AC23" s="51">
        <f t="shared" si="9"/>
        <v>0</v>
      </c>
      <c r="AD23" s="51">
        <f t="shared" si="9"/>
        <v>0</v>
      </c>
      <c r="AE23" s="51">
        <f t="shared" si="9"/>
        <v>0</v>
      </c>
      <c r="AF23" s="51">
        <f t="shared" si="9"/>
        <v>0</v>
      </c>
      <c r="AG23" s="51">
        <f t="shared" si="9"/>
        <v>0</v>
      </c>
      <c r="AH23" s="51">
        <f t="shared" si="9"/>
        <v>0</v>
      </c>
      <c r="AI23" s="51">
        <f t="shared" si="9"/>
        <v>0</v>
      </c>
      <c r="AJ23" s="51">
        <f t="shared" si="9"/>
        <v>0</v>
      </c>
      <c r="AK23" s="51">
        <f t="shared" si="9"/>
        <v>0</v>
      </c>
      <c r="AL23" s="51">
        <f t="shared" si="9"/>
        <v>0</v>
      </c>
      <c r="AM23" s="51">
        <f t="shared" si="9"/>
        <v>0</v>
      </c>
      <c r="AN23" s="51">
        <f t="shared" si="9"/>
        <v>0</v>
      </c>
      <c r="AO23" s="51">
        <f t="shared" si="9"/>
        <v>0</v>
      </c>
      <c r="AP23" s="51">
        <f t="shared" si="9"/>
        <v>0</v>
      </c>
      <c r="AQ23" s="51">
        <f t="shared" si="9"/>
        <v>0</v>
      </c>
      <c r="AR23" s="51">
        <f t="shared" si="9"/>
        <v>0</v>
      </c>
      <c r="AS23" s="51">
        <f t="shared" si="9"/>
        <v>0</v>
      </c>
      <c r="AT23" s="51">
        <f t="shared" si="9"/>
        <v>0</v>
      </c>
      <c r="AU23" s="51">
        <f t="shared" si="9"/>
        <v>0</v>
      </c>
      <c r="AV23" s="51">
        <f t="shared" si="9"/>
        <v>0</v>
      </c>
      <c r="AW23" s="51">
        <f t="shared" si="9"/>
        <v>0</v>
      </c>
      <c r="AX23" s="51">
        <f t="shared" si="9"/>
        <v>0</v>
      </c>
      <c r="AY23" s="51">
        <f t="shared" si="9"/>
        <v>0</v>
      </c>
      <c r="AZ23" s="51">
        <f t="shared" si="9"/>
        <v>0</v>
      </c>
      <c r="BA23" s="51">
        <f t="shared" si="9"/>
        <v>0</v>
      </c>
      <c r="BB23" s="51">
        <f t="shared" si="9"/>
        <v>0</v>
      </c>
      <c r="BC23" s="51">
        <f t="shared" si="9"/>
        <v>0</v>
      </c>
      <c r="BD23" s="51">
        <f t="shared" si="9"/>
        <v>0</v>
      </c>
      <c r="BE23" s="51">
        <f t="shared" si="9"/>
        <v>0</v>
      </c>
      <c r="BF23" s="51">
        <f t="shared" si="9"/>
        <v>0</v>
      </c>
      <c r="BG23" s="51">
        <f t="shared" si="9"/>
        <v>0</v>
      </c>
      <c r="BH23" s="51">
        <f t="shared" si="9"/>
        <v>0</v>
      </c>
      <c r="BI23" s="51">
        <f t="shared" si="9"/>
        <v>0</v>
      </c>
      <c r="BJ23" s="51">
        <f t="shared" si="9"/>
        <v>0</v>
      </c>
      <c r="BK23" s="51">
        <f t="shared" si="9"/>
        <v>0</v>
      </c>
      <c r="BL23" s="51">
        <f t="shared" si="9"/>
        <v>0</v>
      </c>
      <c r="BM23" s="51">
        <f t="shared" si="9"/>
        <v>0</v>
      </c>
      <c r="BN23" s="51">
        <f t="shared" si="9"/>
        <v>0</v>
      </c>
      <c r="BO23" s="51">
        <f t="shared" si="9"/>
        <v>0</v>
      </c>
      <c r="BP23" s="51">
        <f t="shared" si="9"/>
        <v>0</v>
      </c>
      <c r="BQ23" s="51">
        <f t="shared" ref="BQ23:CI23" si="10">-$B$23*BQ22</f>
        <v>0</v>
      </c>
      <c r="BR23" s="51">
        <f t="shared" si="10"/>
        <v>0</v>
      </c>
      <c r="BS23" s="51">
        <f t="shared" si="10"/>
        <v>0</v>
      </c>
      <c r="BT23" s="51">
        <f t="shared" si="10"/>
        <v>0</v>
      </c>
      <c r="BU23" s="51">
        <f t="shared" si="10"/>
        <v>0</v>
      </c>
      <c r="BV23" s="51">
        <f t="shared" si="10"/>
        <v>0</v>
      </c>
      <c r="BW23" s="51">
        <f t="shared" si="10"/>
        <v>0</v>
      </c>
      <c r="BX23" s="51">
        <f t="shared" si="10"/>
        <v>0</v>
      </c>
      <c r="BY23" s="51">
        <f t="shared" si="10"/>
        <v>0</v>
      </c>
      <c r="BZ23" s="51">
        <f t="shared" si="10"/>
        <v>0</v>
      </c>
      <c r="CA23" s="51">
        <f t="shared" si="10"/>
        <v>0</v>
      </c>
      <c r="CB23" s="51">
        <f t="shared" si="10"/>
        <v>0</v>
      </c>
      <c r="CC23" s="51">
        <f t="shared" si="10"/>
        <v>0</v>
      </c>
      <c r="CD23" s="51">
        <f t="shared" si="10"/>
        <v>0</v>
      </c>
      <c r="CE23" s="51">
        <f t="shared" si="10"/>
        <v>0</v>
      </c>
      <c r="CF23" s="51">
        <f t="shared" si="10"/>
        <v>0</v>
      </c>
      <c r="CG23" s="51">
        <f t="shared" si="10"/>
        <v>0</v>
      </c>
      <c r="CH23" s="51">
        <f t="shared" si="10"/>
        <v>0</v>
      </c>
      <c r="CI23" s="51">
        <f t="shared" si="10"/>
        <v>0</v>
      </c>
    </row>
    <row r="24" spans="1:119" x14ac:dyDescent="0.15">
      <c r="A24" s="47" t="s">
        <v>97</v>
      </c>
      <c r="B24" s="50">
        <f>'Main Assumptions'!C37</f>
        <v>7.7499999999999999E-2</v>
      </c>
      <c r="C24" s="50"/>
      <c r="D24" s="51">
        <f>$B$24*-D22</f>
        <v>0</v>
      </c>
      <c r="E24" s="51">
        <f t="shared" ref="E24:BP24" si="11">$B$24*-E22</f>
        <v>0</v>
      </c>
      <c r="F24" s="51">
        <f t="shared" si="11"/>
        <v>0</v>
      </c>
      <c r="G24" s="51">
        <f t="shared" si="11"/>
        <v>0</v>
      </c>
      <c r="H24" s="51">
        <f t="shared" si="11"/>
        <v>-116.25</v>
      </c>
      <c r="I24" s="51">
        <f t="shared" si="11"/>
        <v>-116.25</v>
      </c>
      <c r="J24" s="51">
        <f t="shared" si="11"/>
        <v>-116.25</v>
      </c>
      <c r="K24" s="51">
        <f t="shared" si="11"/>
        <v>-116.25</v>
      </c>
      <c r="L24" s="51">
        <f t="shared" si="11"/>
        <v>-116.25</v>
      </c>
      <c r="M24" s="51">
        <f t="shared" si="11"/>
        <v>-116.25</v>
      </c>
      <c r="N24" s="51">
        <f t="shared" si="11"/>
        <v>-116.25</v>
      </c>
      <c r="O24" s="51">
        <f t="shared" si="11"/>
        <v>-119.7375</v>
      </c>
      <c r="P24" s="51">
        <f t="shared" si="11"/>
        <v>-119.7375</v>
      </c>
      <c r="Q24" s="51">
        <f t="shared" si="11"/>
        <v>-119.7375</v>
      </c>
      <c r="R24" s="51">
        <f t="shared" si="11"/>
        <v>-119.7375</v>
      </c>
      <c r="S24" s="51">
        <f t="shared" si="11"/>
        <v>-119.7375</v>
      </c>
      <c r="T24" s="51">
        <f t="shared" si="11"/>
        <v>-119.7375</v>
      </c>
      <c r="U24" s="51">
        <f t="shared" si="11"/>
        <v>-119.7375</v>
      </c>
      <c r="V24" s="51">
        <f t="shared" si="11"/>
        <v>-119.7375</v>
      </c>
      <c r="W24" s="51">
        <f t="shared" si="11"/>
        <v>-119.7375</v>
      </c>
      <c r="X24" s="51">
        <f t="shared" si="11"/>
        <v>-119.7375</v>
      </c>
      <c r="Y24" s="51">
        <f t="shared" si="11"/>
        <v>-119.7375</v>
      </c>
      <c r="Z24" s="51">
        <f t="shared" si="11"/>
        <v>-119.7375</v>
      </c>
      <c r="AA24" s="51">
        <f t="shared" si="11"/>
        <v>-123.32962500000001</v>
      </c>
      <c r="AB24" s="51">
        <f t="shared" si="11"/>
        <v>-123.32962500000001</v>
      </c>
      <c r="AC24" s="51">
        <f t="shared" si="11"/>
        <v>-123.32962500000001</v>
      </c>
      <c r="AD24" s="51">
        <f t="shared" si="11"/>
        <v>-123.32962500000001</v>
      </c>
      <c r="AE24" s="51">
        <f t="shared" si="11"/>
        <v>-123.32962500000001</v>
      </c>
      <c r="AF24" s="51">
        <f t="shared" si="11"/>
        <v>-123.32962500000001</v>
      </c>
      <c r="AG24" s="51">
        <f t="shared" si="11"/>
        <v>-123.32962500000001</v>
      </c>
      <c r="AH24" s="51">
        <f t="shared" si="11"/>
        <v>-123.32962500000001</v>
      </c>
      <c r="AI24" s="51">
        <f t="shared" si="11"/>
        <v>-123.32962500000001</v>
      </c>
      <c r="AJ24" s="51">
        <f t="shared" si="11"/>
        <v>-123.32962500000001</v>
      </c>
      <c r="AK24" s="51">
        <f t="shared" si="11"/>
        <v>-123.32962500000001</v>
      </c>
      <c r="AL24" s="51">
        <f t="shared" si="11"/>
        <v>-123.32962500000001</v>
      </c>
      <c r="AM24" s="51">
        <f t="shared" si="11"/>
        <v>-127.02951375000002</v>
      </c>
      <c r="AN24" s="51">
        <f t="shared" si="11"/>
        <v>-127.02951375000002</v>
      </c>
      <c r="AO24" s="51">
        <f t="shared" si="11"/>
        <v>-127.02951375000002</v>
      </c>
      <c r="AP24" s="51">
        <f t="shared" si="11"/>
        <v>-127.02951375000002</v>
      </c>
      <c r="AQ24" s="51">
        <f t="shared" si="11"/>
        <v>-127.02951375000002</v>
      </c>
      <c r="AR24" s="51">
        <f t="shared" si="11"/>
        <v>-127.02951375000002</v>
      </c>
      <c r="AS24" s="51">
        <f t="shared" si="11"/>
        <v>-127.02951375000002</v>
      </c>
      <c r="AT24" s="51">
        <f t="shared" si="11"/>
        <v>-127.02951375000002</v>
      </c>
      <c r="AU24" s="51">
        <f t="shared" si="11"/>
        <v>-127.02951375000002</v>
      </c>
      <c r="AV24" s="51">
        <f t="shared" si="11"/>
        <v>-127.02951375000002</v>
      </c>
      <c r="AW24" s="51">
        <f t="shared" si="11"/>
        <v>-127.02951375000002</v>
      </c>
      <c r="AX24" s="51">
        <f t="shared" si="11"/>
        <v>-127.02951375000002</v>
      </c>
      <c r="AY24" s="51">
        <f t="shared" si="11"/>
        <v>-130.84039916250003</v>
      </c>
      <c r="AZ24" s="51">
        <f t="shared" si="11"/>
        <v>-130.84039916250003</v>
      </c>
      <c r="BA24" s="51">
        <f t="shared" si="11"/>
        <v>-130.84039916250003</v>
      </c>
      <c r="BB24" s="51">
        <f t="shared" si="11"/>
        <v>-130.84039916250003</v>
      </c>
      <c r="BC24" s="51">
        <f t="shared" si="11"/>
        <v>-130.84039916250003</v>
      </c>
      <c r="BD24" s="51">
        <f t="shared" si="11"/>
        <v>-130.84039916250003</v>
      </c>
      <c r="BE24" s="51">
        <f t="shared" si="11"/>
        <v>-130.84039916250003</v>
      </c>
      <c r="BF24" s="51">
        <f t="shared" si="11"/>
        <v>-130.84039916250003</v>
      </c>
      <c r="BG24" s="51">
        <f t="shared" si="11"/>
        <v>-130.84039916250003</v>
      </c>
      <c r="BH24" s="51">
        <f t="shared" si="11"/>
        <v>-130.84039916250003</v>
      </c>
      <c r="BI24" s="51">
        <f t="shared" si="11"/>
        <v>-130.84039916250003</v>
      </c>
      <c r="BJ24" s="51">
        <f t="shared" si="11"/>
        <v>-130.84039916250003</v>
      </c>
      <c r="BK24" s="51">
        <f t="shared" si="11"/>
        <v>-134.76561113737503</v>
      </c>
      <c r="BL24" s="51">
        <f t="shared" si="11"/>
        <v>-134.76561113737503</v>
      </c>
      <c r="BM24" s="51">
        <f t="shared" si="11"/>
        <v>-134.76561113737503</v>
      </c>
      <c r="BN24" s="51">
        <f t="shared" si="11"/>
        <v>-134.76561113737503</v>
      </c>
      <c r="BO24" s="51">
        <f t="shared" si="11"/>
        <v>-134.76561113737503</v>
      </c>
      <c r="BP24" s="51">
        <f t="shared" si="11"/>
        <v>-134.76561113737503</v>
      </c>
      <c r="BQ24" s="51">
        <f t="shared" ref="BQ24:CI24" si="12">$B$24*-BQ22</f>
        <v>-134.76561113737503</v>
      </c>
      <c r="BR24" s="51">
        <f t="shared" si="12"/>
        <v>-134.76561113737503</v>
      </c>
      <c r="BS24" s="51">
        <f t="shared" si="12"/>
        <v>-134.76561113737503</v>
      </c>
      <c r="BT24" s="51">
        <f t="shared" si="12"/>
        <v>-134.76561113737503</v>
      </c>
      <c r="BU24" s="51">
        <f t="shared" si="12"/>
        <v>-134.76561113737503</v>
      </c>
      <c r="BV24" s="51">
        <f t="shared" si="12"/>
        <v>-134.76561113737503</v>
      </c>
      <c r="BW24" s="51">
        <f t="shared" si="12"/>
        <v>-138.80857947149627</v>
      </c>
      <c r="BX24" s="51">
        <f t="shared" si="12"/>
        <v>-138.80857947149627</v>
      </c>
      <c r="BY24" s="51">
        <f t="shared" si="12"/>
        <v>-138.80857947149627</v>
      </c>
      <c r="BZ24" s="51">
        <f t="shared" si="12"/>
        <v>-138.80857947149627</v>
      </c>
      <c r="CA24" s="51">
        <f t="shared" si="12"/>
        <v>-138.80857947149627</v>
      </c>
      <c r="CB24" s="51">
        <f t="shared" si="12"/>
        <v>-138.80857947149627</v>
      </c>
      <c r="CC24" s="51">
        <f t="shared" si="12"/>
        <v>-138.80857947149627</v>
      </c>
      <c r="CD24" s="51">
        <f t="shared" si="12"/>
        <v>-138.80857947149627</v>
      </c>
      <c r="CE24" s="51">
        <f t="shared" si="12"/>
        <v>-138.80857947149627</v>
      </c>
      <c r="CF24" s="51">
        <f t="shared" si="12"/>
        <v>-138.80857947149627</v>
      </c>
      <c r="CG24" s="51">
        <f t="shared" si="12"/>
        <v>-138.80857947149627</v>
      </c>
      <c r="CH24" s="51">
        <f t="shared" si="12"/>
        <v>-138.80857947149627</v>
      </c>
      <c r="CI24" s="51">
        <f t="shared" si="12"/>
        <v>-142.97283685564116</v>
      </c>
    </row>
    <row r="25" spans="1:119" x14ac:dyDescent="0.15">
      <c r="A25" s="47" t="s">
        <v>106</v>
      </c>
      <c r="B25" s="50">
        <f>'Main Assumptions'!C39</f>
        <v>7.0000000000000007E-2</v>
      </c>
      <c r="C25" s="50"/>
      <c r="D25" s="51">
        <f>$B$25*-D22</f>
        <v>0</v>
      </c>
      <c r="E25" s="51">
        <f t="shared" ref="E25:BP25" si="13">$B$25*-E22</f>
        <v>0</v>
      </c>
      <c r="F25" s="51">
        <f t="shared" si="13"/>
        <v>0</v>
      </c>
      <c r="G25" s="51">
        <f t="shared" si="13"/>
        <v>0</v>
      </c>
      <c r="H25" s="51">
        <f t="shared" si="13"/>
        <v>-105.00000000000001</v>
      </c>
      <c r="I25" s="51">
        <f t="shared" si="13"/>
        <v>-105.00000000000001</v>
      </c>
      <c r="J25" s="51">
        <f t="shared" si="13"/>
        <v>-105.00000000000001</v>
      </c>
      <c r="K25" s="51">
        <f t="shared" si="13"/>
        <v>-105.00000000000001</v>
      </c>
      <c r="L25" s="51">
        <f t="shared" si="13"/>
        <v>-105.00000000000001</v>
      </c>
      <c r="M25" s="51">
        <f t="shared" si="13"/>
        <v>-105.00000000000001</v>
      </c>
      <c r="N25" s="51">
        <f t="shared" si="13"/>
        <v>-105.00000000000001</v>
      </c>
      <c r="O25" s="51">
        <f t="shared" si="13"/>
        <v>-108.15</v>
      </c>
      <c r="P25" s="51">
        <f t="shared" si="13"/>
        <v>-108.15</v>
      </c>
      <c r="Q25" s="51">
        <f t="shared" si="13"/>
        <v>-108.15</v>
      </c>
      <c r="R25" s="51">
        <f t="shared" si="13"/>
        <v>-108.15</v>
      </c>
      <c r="S25" s="51">
        <f t="shared" si="13"/>
        <v>-108.15</v>
      </c>
      <c r="T25" s="51">
        <f t="shared" si="13"/>
        <v>-108.15</v>
      </c>
      <c r="U25" s="51">
        <f t="shared" si="13"/>
        <v>-108.15</v>
      </c>
      <c r="V25" s="51">
        <f t="shared" si="13"/>
        <v>-108.15</v>
      </c>
      <c r="W25" s="51">
        <f t="shared" si="13"/>
        <v>-108.15</v>
      </c>
      <c r="X25" s="51">
        <f t="shared" si="13"/>
        <v>-108.15</v>
      </c>
      <c r="Y25" s="51">
        <f t="shared" si="13"/>
        <v>-108.15</v>
      </c>
      <c r="Z25" s="51">
        <f t="shared" si="13"/>
        <v>-108.15</v>
      </c>
      <c r="AA25" s="51">
        <f t="shared" si="13"/>
        <v>-111.39450000000002</v>
      </c>
      <c r="AB25" s="51">
        <f t="shared" si="13"/>
        <v>-111.39450000000002</v>
      </c>
      <c r="AC25" s="51">
        <f t="shared" si="13"/>
        <v>-111.39450000000002</v>
      </c>
      <c r="AD25" s="51">
        <f t="shared" si="13"/>
        <v>-111.39450000000002</v>
      </c>
      <c r="AE25" s="51">
        <f t="shared" si="13"/>
        <v>-111.39450000000002</v>
      </c>
      <c r="AF25" s="51">
        <f t="shared" si="13"/>
        <v>-111.39450000000002</v>
      </c>
      <c r="AG25" s="51">
        <f t="shared" si="13"/>
        <v>-111.39450000000002</v>
      </c>
      <c r="AH25" s="51">
        <f t="shared" si="13"/>
        <v>-111.39450000000002</v>
      </c>
      <c r="AI25" s="51">
        <f t="shared" si="13"/>
        <v>-111.39450000000002</v>
      </c>
      <c r="AJ25" s="51">
        <f t="shared" si="13"/>
        <v>-111.39450000000002</v>
      </c>
      <c r="AK25" s="51">
        <f t="shared" si="13"/>
        <v>-111.39450000000002</v>
      </c>
      <c r="AL25" s="51">
        <f t="shared" si="13"/>
        <v>-111.39450000000002</v>
      </c>
      <c r="AM25" s="51">
        <f t="shared" si="13"/>
        <v>-114.73633500000003</v>
      </c>
      <c r="AN25" s="51">
        <f t="shared" si="13"/>
        <v>-114.73633500000003</v>
      </c>
      <c r="AO25" s="51">
        <f t="shared" si="13"/>
        <v>-114.73633500000003</v>
      </c>
      <c r="AP25" s="51">
        <f t="shared" si="13"/>
        <v>-114.73633500000003</v>
      </c>
      <c r="AQ25" s="51">
        <f t="shared" si="13"/>
        <v>-114.73633500000003</v>
      </c>
      <c r="AR25" s="51">
        <f t="shared" si="13"/>
        <v>-114.73633500000003</v>
      </c>
      <c r="AS25" s="51">
        <f t="shared" si="13"/>
        <v>-114.73633500000003</v>
      </c>
      <c r="AT25" s="51">
        <f t="shared" si="13"/>
        <v>-114.73633500000003</v>
      </c>
      <c r="AU25" s="51">
        <f t="shared" si="13"/>
        <v>-114.73633500000003</v>
      </c>
      <c r="AV25" s="51">
        <f t="shared" si="13"/>
        <v>-114.73633500000003</v>
      </c>
      <c r="AW25" s="51">
        <f t="shared" si="13"/>
        <v>-114.73633500000003</v>
      </c>
      <c r="AX25" s="51">
        <f t="shared" si="13"/>
        <v>-114.73633500000003</v>
      </c>
      <c r="AY25" s="51">
        <f t="shared" si="13"/>
        <v>-118.17842505000004</v>
      </c>
      <c r="AZ25" s="51">
        <f t="shared" si="13"/>
        <v>-118.17842505000004</v>
      </c>
      <c r="BA25" s="51">
        <f t="shared" si="13"/>
        <v>-118.17842505000004</v>
      </c>
      <c r="BB25" s="51">
        <f t="shared" si="13"/>
        <v>-118.17842505000004</v>
      </c>
      <c r="BC25" s="51">
        <f t="shared" si="13"/>
        <v>-118.17842505000004</v>
      </c>
      <c r="BD25" s="51">
        <f t="shared" si="13"/>
        <v>-118.17842505000004</v>
      </c>
      <c r="BE25" s="51">
        <f t="shared" si="13"/>
        <v>-118.17842505000004</v>
      </c>
      <c r="BF25" s="51">
        <f t="shared" si="13"/>
        <v>-118.17842505000004</v>
      </c>
      <c r="BG25" s="51">
        <f t="shared" si="13"/>
        <v>-118.17842505000004</v>
      </c>
      <c r="BH25" s="51">
        <f t="shared" si="13"/>
        <v>-118.17842505000004</v>
      </c>
      <c r="BI25" s="51">
        <f t="shared" si="13"/>
        <v>-118.17842505000004</v>
      </c>
      <c r="BJ25" s="51">
        <f t="shared" si="13"/>
        <v>-118.17842505000004</v>
      </c>
      <c r="BK25" s="51">
        <f t="shared" si="13"/>
        <v>-121.72377780150003</v>
      </c>
      <c r="BL25" s="51">
        <f t="shared" si="13"/>
        <v>-121.72377780150003</v>
      </c>
      <c r="BM25" s="51">
        <f t="shared" si="13"/>
        <v>-121.72377780150003</v>
      </c>
      <c r="BN25" s="51">
        <f t="shared" si="13"/>
        <v>-121.72377780150003</v>
      </c>
      <c r="BO25" s="51">
        <f t="shared" si="13"/>
        <v>-121.72377780150003</v>
      </c>
      <c r="BP25" s="51">
        <f t="shared" si="13"/>
        <v>-121.72377780150003</v>
      </c>
      <c r="BQ25" s="51">
        <f t="shared" ref="BQ25:CI25" si="14">$B$25*-BQ22</f>
        <v>-121.72377780150003</v>
      </c>
      <c r="BR25" s="51">
        <f t="shared" si="14"/>
        <v>-121.72377780150003</v>
      </c>
      <c r="BS25" s="51">
        <f t="shared" si="14"/>
        <v>-121.72377780150003</v>
      </c>
      <c r="BT25" s="51">
        <f t="shared" si="14"/>
        <v>-121.72377780150003</v>
      </c>
      <c r="BU25" s="51">
        <f t="shared" si="14"/>
        <v>-121.72377780150003</v>
      </c>
      <c r="BV25" s="51">
        <f t="shared" si="14"/>
        <v>-121.72377780150003</v>
      </c>
      <c r="BW25" s="51">
        <f t="shared" si="14"/>
        <v>-125.37549113554505</v>
      </c>
      <c r="BX25" s="51">
        <f t="shared" si="14"/>
        <v>-125.37549113554505</v>
      </c>
      <c r="BY25" s="51">
        <f t="shared" si="14"/>
        <v>-125.37549113554505</v>
      </c>
      <c r="BZ25" s="51">
        <f t="shared" si="14"/>
        <v>-125.37549113554505</v>
      </c>
      <c r="CA25" s="51">
        <f t="shared" si="14"/>
        <v>-125.37549113554505</v>
      </c>
      <c r="CB25" s="51">
        <f t="shared" si="14"/>
        <v>-125.37549113554505</v>
      </c>
      <c r="CC25" s="51">
        <f t="shared" si="14"/>
        <v>-125.37549113554505</v>
      </c>
      <c r="CD25" s="51">
        <f t="shared" si="14"/>
        <v>-125.37549113554505</v>
      </c>
      <c r="CE25" s="51">
        <f t="shared" si="14"/>
        <v>-125.37549113554505</v>
      </c>
      <c r="CF25" s="51">
        <f t="shared" si="14"/>
        <v>-125.37549113554505</v>
      </c>
      <c r="CG25" s="51">
        <f t="shared" si="14"/>
        <v>-125.37549113554505</v>
      </c>
      <c r="CH25" s="51">
        <f t="shared" si="14"/>
        <v>-125.37549113554505</v>
      </c>
      <c r="CI25" s="51">
        <f t="shared" si="14"/>
        <v>-129.13675586961139</v>
      </c>
    </row>
    <row r="26" spans="1:119" x14ac:dyDescent="0.15">
      <c r="A26" s="47" t="s">
        <v>107</v>
      </c>
      <c r="B26" s="54">
        <f>PropertyTax</f>
        <v>1500</v>
      </c>
      <c r="C26" s="50"/>
      <c r="D26" s="51">
        <f t="shared" ref="D26:AI26" si="15">-IF(MONTH(D2)=1,$B$26,0)*D7</f>
        <v>-1500</v>
      </c>
      <c r="E26" s="51">
        <f t="shared" si="15"/>
        <v>0</v>
      </c>
      <c r="F26" s="51">
        <f t="shared" si="15"/>
        <v>0</v>
      </c>
      <c r="G26" s="51">
        <f t="shared" si="15"/>
        <v>0</v>
      </c>
      <c r="H26" s="51">
        <f t="shared" si="15"/>
        <v>0</v>
      </c>
      <c r="I26" s="51">
        <f t="shared" si="15"/>
        <v>0</v>
      </c>
      <c r="J26" s="51">
        <f t="shared" si="15"/>
        <v>0</v>
      </c>
      <c r="K26" s="51">
        <f t="shared" si="15"/>
        <v>0</v>
      </c>
      <c r="L26" s="51">
        <f t="shared" si="15"/>
        <v>0</v>
      </c>
      <c r="M26" s="51">
        <f t="shared" si="15"/>
        <v>0</v>
      </c>
      <c r="N26" s="51">
        <f t="shared" si="15"/>
        <v>0</v>
      </c>
      <c r="O26" s="51">
        <f t="shared" si="15"/>
        <v>0</v>
      </c>
      <c r="P26" s="51">
        <f t="shared" si="15"/>
        <v>-1500</v>
      </c>
      <c r="Q26" s="51">
        <f t="shared" si="15"/>
        <v>0</v>
      </c>
      <c r="R26" s="51">
        <f t="shared" si="15"/>
        <v>0</v>
      </c>
      <c r="S26" s="51">
        <f t="shared" si="15"/>
        <v>0</v>
      </c>
      <c r="T26" s="51">
        <f t="shared" si="15"/>
        <v>0</v>
      </c>
      <c r="U26" s="51">
        <f t="shared" si="15"/>
        <v>0</v>
      </c>
      <c r="V26" s="51">
        <f t="shared" si="15"/>
        <v>0</v>
      </c>
      <c r="W26" s="51">
        <f t="shared" si="15"/>
        <v>0</v>
      </c>
      <c r="X26" s="51">
        <f t="shared" si="15"/>
        <v>0</v>
      </c>
      <c r="Y26" s="51">
        <f t="shared" si="15"/>
        <v>0</v>
      </c>
      <c r="Z26" s="51">
        <f t="shared" si="15"/>
        <v>0</v>
      </c>
      <c r="AA26" s="51">
        <f t="shared" si="15"/>
        <v>0</v>
      </c>
      <c r="AB26" s="51">
        <f t="shared" si="15"/>
        <v>-1500</v>
      </c>
      <c r="AC26" s="51">
        <f t="shared" si="15"/>
        <v>0</v>
      </c>
      <c r="AD26" s="51">
        <f t="shared" si="15"/>
        <v>0</v>
      </c>
      <c r="AE26" s="51">
        <f t="shared" si="15"/>
        <v>0</v>
      </c>
      <c r="AF26" s="51">
        <f t="shared" si="15"/>
        <v>0</v>
      </c>
      <c r="AG26" s="51">
        <f t="shared" si="15"/>
        <v>0</v>
      </c>
      <c r="AH26" s="51">
        <f t="shared" si="15"/>
        <v>0</v>
      </c>
      <c r="AI26" s="51">
        <f t="shared" si="15"/>
        <v>0</v>
      </c>
      <c r="AJ26" s="51">
        <f t="shared" ref="AJ26:BO26" si="16">-IF(MONTH(AJ2)=1,$B$26,0)*AJ7</f>
        <v>0</v>
      </c>
      <c r="AK26" s="51">
        <f t="shared" si="16"/>
        <v>0</v>
      </c>
      <c r="AL26" s="51">
        <f t="shared" si="16"/>
        <v>0</v>
      </c>
      <c r="AM26" s="51">
        <f t="shared" si="16"/>
        <v>0</v>
      </c>
      <c r="AN26" s="51">
        <f t="shared" si="16"/>
        <v>-1500</v>
      </c>
      <c r="AO26" s="51">
        <f t="shared" si="16"/>
        <v>0</v>
      </c>
      <c r="AP26" s="51">
        <f t="shared" si="16"/>
        <v>0</v>
      </c>
      <c r="AQ26" s="51">
        <f t="shared" si="16"/>
        <v>0</v>
      </c>
      <c r="AR26" s="51">
        <f t="shared" si="16"/>
        <v>0</v>
      </c>
      <c r="AS26" s="51">
        <f t="shared" si="16"/>
        <v>0</v>
      </c>
      <c r="AT26" s="51">
        <f t="shared" si="16"/>
        <v>0</v>
      </c>
      <c r="AU26" s="51">
        <f t="shared" si="16"/>
        <v>0</v>
      </c>
      <c r="AV26" s="51">
        <f t="shared" si="16"/>
        <v>0</v>
      </c>
      <c r="AW26" s="51">
        <f t="shared" si="16"/>
        <v>0</v>
      </c>
      <c r="AX26" s="51">
        <f t="shared" si="16"/>
        <v>0</v>
      </c>
      <c r="AY26" s="51">
        <f t="shared" si="16"/>
        <v>0</v>
      </c>
      <c r="AZ26" s="51">
        <f t="shared" si="16"/>
        <v>-1500</v>
      </c>
      <c r="BA26" s="51">
        <f t="shared" si="16"/>
        <v>0</v>
      </c>
      <c r="BB26" s="51">
        <f t="shared" si="16"/>
        <v>0</v>
      </c>
      <c r="BC26" s="51">
        <f t="shared" si="16"/>
        <v>0</v>
      </c>
      <c r="BD26" s="51">
        <f t="shared" si="16"/>
        <v>0</v>
      </c>
      <c r="BE26" s="51">
        <f t="shared" si="16"/>
        <v>0</v>
      </c>
      <c r="BF26" s="51">
        <f t="shared" si="16"/>
        <v>0</v>
      </c>
      <c r="BG26" s="51">
        <f t="shared" si="16"/>
        <v>0</v>
      </c>
      <c r="BH26" s="51">
        <f t="shared" si="16"/>
        <v>0</v>
      </c>
      <c r="BI26" s="51">
        <f t="shared" si="16"/>
        <v>0</v>
      </c>
      <c r="BJ26" s="51">
        <f t="shared" si="16"/>
        <v>0</v>
      </c>
      <c r="BK26" s="51">
        <f t="shared" si="16"/>
        <v>0</v>
      </c>
      <c r="BL26" s="51">
        <f t="shared" si="16"/>
        <v>-1500</v>
      </c>
      <c r="BM26" s="51">
        <f t="shared" si="16"/>
        <v>0</v>
      </c>
      <c r="BN26" s="51">
        <f t="shared" si="16"/>
        <v>0</v>
      </c>
      <c r="BO26" s="51">
        <f t="shared" si="16"/>
        <v>0</v>
      </c>
      <c r="BP26" s="51">
        <f t="shared" ref="BP26:CI26" si="17">-IF(MONTH(BP2)=1,$B$26,0)*BP7</f>
        <v>0</v>
      </c>
      <c r="BQ26" s="51">
        <f t="shared" si="17"/>
        <v>0</v>
      </c>
      <c r="BR26" s="51">
        <f t="shared" si="17"/>
        <v>0</v>
      </c>
      <c r="BS26" s="51">
        <f t="shared" si="17"/>
        <v>0</v>
      </c>
      <c r="BT26" s="51">
        <f t="shared" si="17"/>
        <v>0</v>
      </c>
      <c r="BU26" s="51">
        <f t="shared" si="17"/>
        <v>0</v>
      </c>
      <c r="BV26" s="51">
        <f t="shared" si="17"/>
        <v>0</v>
      </c>
      <c r="BW26" s="51">
        <f t="shared" si="17"/>
        <v>0</v>
      </c>
      <c r="BX26" s="51">
        <f t="shared" si="17"/>
        <v>-1500</v>
      </c>
      <c r="BY26" s="51">
        <f t="shared" si="17"/>
        <v>0</v>
      </c>
      <c r="BZ26" s="51">
        <f t="shared" si="17"/>
        <v>0</v>
      </c>
      <c r="CA26" s="51">
        <f t="shared" si="17"/>
        <v>0</v>
      </c>
      <c r="CB26" s="51">
        <f t="shared" si="17"/>
        <v>0</v>
      </c>
      <c r="CC26" s="51">
        <f t="shared" si="17"/>
        <v>0</v>
      </c>
      <c r="CD26" s="51">
        <f t="shared" si="17"/>
        <v>0</v>
      </c>
      <c r="CE26" s="51">
        <f t="shared" si="17"/>
        <v>0</v>
      </c>
      <c r="CF26" s="51">
        <f t="shared" si="17"/>
        <v>0</v>
      </c>
      <c r="CG26" s="51">
        <f t="shared" si="17"/>
        <v>0</v>
      </c>
      <c r="CH26" s="51">
        <f t="shared" si="17"/>
        <v>0</v>
      </c>
      <c r="CI26" s="51">
        <f t="shared" si="17"/>
        <v>0</v>
      </c>
    </row>
    <row r="27" spans="1:119" x14ac:dyDescent="0.15">
      <c r="A27" s="47" t="s">
        <v>108</v>
      </c>
      <c r="B27" s="54">
        <f>Insurance</f>
        <v>500</v>
      </c>
      <c r="C27" s="50"/>
      <c r="D27" s="51">
        <f>-B27</f>
        <v>-500</v>
      </c>
      <c r="E27" s="51">
        <f t="shared" ref="E27:AJ27" si="18">-IF(MOD(E3-1,12)=0,$B$27,0)*E7</f>
        <v>0</v>
      </c>
      <c r="F27" s="51">
        <f t="shared" si="18"/>
        <v>0</v>
      </c>
      <c r="G27" s="51">
        <f t="shared" si="18"/>
        <v>0</v>
      </c>
      <c r="H27" s="51">
        <f t="shared" si="18"/>
        <v>0</v>
      </c>
      <c r="I27" s="51">
        <f t="shared" si="18"/>
        <v>0</v>
      </c>
      <c r="J27" s="51">
        <f t="shared" si="18"/>
        <v>0</v>
      </c>
      <c r="K27" s="51">
        <f t="shared" si="18"/>
        <v>0</v>
      </c>
      <c r="L27" s="51">
        <f t="shared" si="18"/>
        <v>0</v>
      </c>
      <c r="M27" s="51">
        <f t="shared" si="18"/>
        <v>0</v>
      </c>
      <c r="N27" s="51">
        <f t="shared" si="18"/>
        <v>0</v>
      </c>
      <c r="O27" s="51">
        <f t="shared" si="18"/>
        <v>0</v>
      </c>
      <c r="P27" s="51">
        <f t="shared" si="18"/>
        <v>-500</v>
      </c>
      <c r="Q27" s="51">
        <f t="shared" si="18"/>
        <v>0</v>
      </c>
      <c r="R27" s="51">
        <f t="shared" si="18"/>
        <v>0</v>
      </c>
      <c r="S27" s="51">
        <f t="shared" si="18"/>
        <v>0</v>
      </c>
      <c r="T27" s="51">
        <f t="shared" si="18"/>
        <v>0</v>
      </c>
      <c r="U27" s="51">
        <f t="shared" si="18"/>
        <v>0</v>
      </c>
      <c r="V27" s="51">
        <f t="shared" si="18"/>
        <v>0</v>
      </c>
      <c r="W27" s="51">
        <f t="shared" si="18"/>
        <v>0</v>
      </c>
      <c r="X27" s="51">
        <f t="shared" si="18"/>
        <v>0</v>
      </c>
      <c r="Y27" s="51">
        <f t="shared" si="18"/>
        <v>0</v>
      </c>
      <c r="Z27" s="51">
        <f t="shared" si="18"/>
        <v>0</v>
      </c>
      <c r="AA27" s="51">
        <f t="shared" si="18"/>
        <v>0</v>
      </c>
      <c r="AB27" s="51">
        <f t="shared" si="18"/>
        <v>-500</v>
      </c>
      <c r="AC27" s="51">
        <f t="shared" si="18"/>
        <v>0</v>
      </c>
      <c r="AD27" s="51">
        <f t="shared" si="18"/>
        <v>0</v>
      </c>
      <c r="AE27" s="51">
        <f t="shared" si="18"/>
        <v>0</v>
      </c>
      <c r="AF27" s="51">
        <f t="shared" si="18"/>
        <v>0</v>
      </c>
      <c r="AG27" s="51">
        <f t="shared" si="18"/>
        <v>0</v>
      </c>
      <c r="AH27" s="51">
        <f t="shared" si="18"/>
        <v>0</v>
      </c>
      <c r="AI27" s="51">
        <f t="shared" si="18"/>
        <v>0</v>
      </c>
      <c r="AJ27" s="51">
        <f t="shared" si="18"/>
        <v>0</v>
      </c>
      <c r="AK27" s="51">
        <f t="shared" ref="AK27:BP27" si="19">-IF(MOD(AK3-1,12)=0,$B$27,0)*AK7</f>
        <v>0</v>
      </c>
      <c r="AL27" s="51">
        <f t="shared" si="19"/>
        <v>0</v>
      </c>
      <c r="AM27" s="51">
        <f t="shared" si="19"/>
        <v>0</v>
      </c>
      <c r="AN27" s="51">
        <f t="shared" si="19"/>
        <v>-500</v>
      </c>
      <c r="AO27" s="51">
        <f t="shared" si="19"/>
        <v>0</v>
      </c>
      <c r="AP27" s="51">
        <f t="shared" si="19"/>
        <v>0</v>
      </c>
      <c r="AQ27" s="51">
        <f t="shared" si="19"/>
        <v>0</v>
      </c>
      <c r="AR27" s="51">
        <f t="shared" si="19"/>
        <v>0</v>
      </c>
      <c r="AS27" s="51">
        <f t="shared" si="19"/>
        <v>0</v>
      </c>
      <c r="AT27" s="51">
        <f t="shared" si="19"/>
        <v>0</v>
      </c>
      <c r="AU27" s="51">
        <f t="shared" si="19"/>
        <v>0</v>
      </c>
      <c r="AV27" s="51">
        <f t="shared" si="19"/>
        <v>0</v>
      </c>
      <c r="AW27" s="51">
        <f t="shared" si="19"/>
        <v>0</v>
      </c>
      <c r="AX27" s="51">
        <f t="shared" si="19"/>
        <v>0</v>
      </c>
      <c r="AY27" s="51">
        <f t="shared" si="19"/>
        <v>0</v>
      </c>
      <c r="AZ27" s="51">
        <f t="shared" si="19"/>
        <v>-500</v>
      </c>
      <c r="BA27" s="51">
        <f t="shared" si="19"/>
        <v>0</v>
      </c>
      <c r="BB27" s="51">
        <f t="shared" si="19"/>
        <v>0</v>
      </c>
      <c r="BC27" s="51">
        <f t="shared" si="19"/>
        <v>0</v>
      </c>
      <c r="BD27" s="51">
        <f t="shared" si="19"/>
        <v>0</v>
      </c>
      <c r="BE27" s="51">
        <f t="shared" si="19"/>
        <v>0</v>
      </c>
      <c r="BF27" s="51">
        <f t="shared" si="19"/>
        <v>0</v>
      </c>
      <c r="BG27" s="51">
        <f t="shared" si="19"/>
        <v>0</v>
      </c>
      <c r="BH27" s="51">
        <f t="shared" si="19"/>
        <v>0</v>
      </c>
      <c r="BI27" s="51">
        <f t="shared" si="19"/>
        <v>0</v>
      </c>
      <c r="BJ27" s="51">
        <f t="shared" si="19"/>
        <v>0</v>
      </c>
      <c r="BK27" s="51">
        <f t="shared" si="19"/>
        <v>0</v>
      </c>
      <c r="BL27" s="51">
        <f t="shared" si="19"/>
        <v>-500</v>
      </c>
      <c r="BM27" s="51">
        <f t="shared" si="19"/>
        <v>0</v>
      </c>
      <c r="BN27" s="51">
        <f t="shared" si="19"/>
        <v>0</v>
      </c>
      <c r="BO27" s="51">
        <f t="shared" si="19"/>
        <v>0</v>
      </c>
      <c r="BP27" s="51">
        <f t="shared" si="19"/>
        <v>0</v>
      </c>
      <c r="BQ27" s="51">
        <f t="shared" ref="BQ27:CI27" si="20">-IF(MOD(BQ3-1,12)=0,$B$27,0)*BQ7</f>
        <v>0</v>
      </c>
      <c r="BR27" s="51">
        <f t="shared" si="20"/>
        <v>0</v>
      </c>
      <c r="BS27" s="51">
        <f t="shared" si="20"/>
        <v>0</v>
      </c>
      <c r="BT27" s="51">
        <f t="shared" si="20"/>
        <v>0</v>
      </c>
      <c r="BU27" s="51">
        <f t="shared" si="20"/>
        <v>0</v>
      </c>
      <c r="BV27" s="51">
        <f t="shared" si="20"/>
        <v>0</v>
      </c>
      <c r="BW27" s="51">
        <f t="shared" si="20"/>
        <v>0</v>
      </c>
      <c r="BX27" s="51">
        <f t="shared" si="20"/>
        <v>-500</v>
      </c>
      <c r="BY27" s="51">
        <f t="shared" si="20"/>
        <v>0</v>
      </c>
      <c r="BZ27" s="51">
        <f t="shared" si="20"/>
        <v>0</v>
      </c>
      <c r="CA27" s="51">
        <f t="shared" si="20"/>
        <v>0</v>
      </c>
      <c r="CB27" s="51">
        <f t="shared" si="20"/>
        <v>0</v>
      </c>
      <c r="CC27" s="51">
        <f t="shared" si="20"/>
        <v>0</v>
      </c>
      <c r="CD27" s="51">
        <f t="shared" si="20"/>
        <v>0</v>
      </c>
      <c r="CE27" s="51">
        <f t="shared" si="20"/>
        <v>0</v>
      </c>
      <c r="CF27" s="51">
        <f t="shared" si="20"/>
        <v>0</v>
      </c>
      <c r="CG27" s="51">
        <f t="shared" si="20"/>
        <v>0</v>
      </c>
      <c r="CH27" s="51">
        <f t="shared" si="20"/>
        <v>0</v>
      </c>
      <c r="CI27" s="51">
        <f t="shared" si="20"/>
        <v>0</v>
      </c>
    </row>
    <row r="28" spans="1:119" x14ac:dyDescent="0.15">
      <c r="A28" s="47" t="s">
        <v>109</v>
      </c>
      <c r="B28" s="50">
        <f>'Main Assumptions'!C43</f>
        <v>40</v>
      </c>
      <c r="C28" s="50"/>
      <c r="D28" s="53">
        <f t="shared" ref="D28:AI28" si="21">-D5*D7*$B$28</f>
        <v>0</v>
      </c>
      <c r="E28" s="53">
        <f t="shared" si="21"/>
        <v>0</v>
      </c>
      <c r="F28" s="53">
        <f t="shared" si="21"/>
        <v>0</v>
      </c>
      <c r="G28" s="53">
        <f t="shared" si="21"/>
        <v>0</v>
      </c>
      <c r="H28" s="53">
        <f t="shared" si="21"/>
        <v>-40</v>
      </c>
      <c r="I28" s="53">
        <f t="shared" si="21"/>
        <v>-40</v>
      </c>
      <c r="J28" s="53">
        <f t="shared" si="21"/>
        <v>-40</v>
      </c>
      <c r="K28" s="53">
        <f t="shared" si="21"/>
        <v>-40</v>
      </c>
      <c r="L28" s="53">
        <f t="shared" si="21"/>
        <v>-40</v>
      </c>
      <c r="M28" s="53">
        <f t="shared" si="21"/>
        <v>-40</v>
      </c>
      <c r="N28" s="53">
        <f t="shared" si="21"/>
        <v>-40</v>
      </c>
      <c r="O28" s="53">
        <f t="shared" si="21"/>
        <v>-40</v>
      </c>
      <c r="P28" s="53">
        <f t="shared" si="21"/>
        <v>-40</v>
      </c>
      <c r="Q28" s="53">
        <f t="shared" si="21"/>
        <v>-40</v>
      </c>
      <c r="R28" s="53">
        <f t="shared" si="21"/>
        <v>-40</v>
      </c>
      <c r="S28" s="53">
        <f t="shared" si="21"/>
        <v>-40</v>
      </c>
      <c r="T28" s="53">
        <f t="shared" si="21"/>
        <v>-40</v>
      </c>
      <c r="U28" s="53">
        <f t="shared" si="21"/>
        <v>-40</v>
      </c>
      <c r="V28" s="53">
        <f t="shared" si="21"/>
        <v>-40</v>
      </c>
      <c r="W28" s="53">
        <f t="shared" si="21"/>
        <v>-40</v>
      </c>
      <c r="X28" s="53">
        <f t="shared" si="21"/>
        <v>-40</v>
      </c>
      <c r="Y28" s="53">
        <f t="shared" si="21"/>
        <v>-40</v>
      </c>
      <c r="Z28" s="53">
        <f t="shared" si="21"/>
        <v>-40</v>
      </c>
      <c r="AA28" s="53">
        <f t="shared" si="21"/>
        <v>-40</v>
      </c>
      <c r="AB28" s="53">
        <f t="shared" si="21"/>
        <v>-40</v>
      </c>
      <c r="AC28" s="53">
        <f t="shared" si="21"/>
        <v>-40</v>
      </c>
      <c r="AD28" s="53">
        <f t="shared" si="21"/>
        <v>-40</v>
      </c>
      <c r="AE28" s="53">
        <f t="shared" si="21"/>
        <v>-40</v>
      </c>
      <c r="AF28" s="53">
        <f t="shared" si="21"/>
        <v>-40</v>
      </c>
      <c r="AG28" s="53">
        <f t="shared" si="21"/>
        <v>-40</v>
      </c>
      <c r="AH28" s="53">
        <f t="shared" si="21"/>
        <v>-40</v>
      </c>
      <c r="AI28" s="53">
        <f t="shared" si="21"/>
        <v>-40</v>
      </c>
      <c r="AJ28" s="53">
        <f t="shared" ref="AJ28:BO28" si="22">-AJ5*AJ7*$B$28</f>
        <v>-40</v>
      </c>
      <c r="AK28" s="53">
        <f t="shared" si="22"/>
        <v>-40</v>
      </c>
      <c r="AL28" s="53">
        <f t="shared" si="22"/>
        <v>-40</v>
      </c>
      <c r="AM28" s="53">
        <f t="shared" si="22"/>
        <v>-40</v>
      </c>
      <c r="AN28" s="53">
        <f t="shared" si="22"/>
        <v>-40</v>
      </c>
      <c r="AO28" s="53">
        <f t="shared" si="22"/>
        <v>-40</v>
      </c>
      <c r="AP28" s="53">
        <f t="shared" si="22"/>
        <v>-40</v>
      </c>
      <c r="AQ28" s="53">
        <f t="shared" si="22"/>
        <v>-40</v>
      </c>
      <c r="AR28" s="53">
        <f t="shared" si="22"/>
        <v>-40</v>
      </c>
      <c r="AS28" s="53">
        <f t="shared" si="22"/>
        <v>-40</v>
      </c>
      <c r="AT28" s="53">
        <f t="shared" si="22"/>
        <v>-40</v>
      </c>
      <c r="AU28" s="53">
        <f t="shared" si="22"/>
        <v>-40</v>
      </c>
      <c r="AV28" s="53">
        <f t="shared" si="22"/>
        <v>-40</v>
      </c>
      <c r="AW28" s="53">
        <f t="shared" si="22"/>
        <v>-40</v>
      </c>
      <c r="AX28" s="53">
        <f t="shared" si="22"/>
        <v>-40</v>
      </c>
      <c r="AY28" s="53">
        <f t="shared" si="22"/>
        <v>-40</v>
      </c>
      <c r="AZ28" s="53">
        <f t="shared" si="22"/>
        <v>-40</v>
      </c>
      <c r="BA28" s="53">
        <f t="shared" si="22"/>
        <v>-40</v>
      </c>
      <c r="BB28" s="53">
        <f t="shared" si="22"/>
        <v>-40</v>
      </c>
      <c r="BC28" s="53">
        <f t="shared" si="22"/>
        <v>-40</v>
      </c>
      <c r="BD28" s="53">
        <f t="shared" si="22"/>
        <v>-40</v>
      </c>
      <c r="BE28" s="53">
        <f t="shared" si="22"/>
        <v>-40</v>
      </c>
      <c r="BF28" s="53">
        <f t="shared" si="22"/>
        <v>-40</v>
      </c>
      <c r="BG28" s="53">
        <f t="shared" si="22"/>
        <v>-40</v>
      </c>
      <c r="BH28" s="53">
        <f t="shared" si="22"/>
        <v>-40</v>
      </c>
      <c r="BI28" s="53">
        <f t="shared" si="22"/>
        <v>-40</v>
      </c>
      <c r="BJ28" s="53">
        <f t="shared" si="22"/>
        <v>-40</v>
      </c>
      <c r="BK28" s="53">
        <f t="shared" si="22"/>
        <v>-40</v>
      </c>
      <c r="BL28" s="53">
        <f t="shared" si="22"/>
        <v>-40</v>
      </c>
      <c r="BM28" s="53">
        <f t="shared" si="22"/>
        <v>-40</v>
      </c>
      <c r="BN28" s="53">
        <f t="shared" si="22"/>
        <v>-40</v>
      </c>
      <c r="BO28" s="53">
        <f t="shared" si="22"/>
        <v>-40</v>
      </c>
      <c r="BP28" s="53">
        <f t="shared" ref="BP28:CI28" si="23">-BP5*BP7*$B$28</f>
        <v>-40</v>
      </c>
      <c r="BQ28" s="53">
        <f t="shared" si="23"/>
        <v>-40</v>
      </c>
      <c r="BR28" s="53">
        <f t="shared" si="23"/>
        <v>-40</v>
      </c>
      <c r="BS28" s="53">
        <f t="shared" si="23"/>
        <v>-40</v>
      </c>
      <c r="BT28" s="53">
        <f t="shared" si="23"/>
        <v>-40</v>
      </c>
      <c r="BU28" s="53">
        <f t="shared" si="23"/>
        <v>-40</v>
      </c>
      <c r="BV28" s="53">
        <f t="shared" si="23"/>
        <v>-40</v>
      </c>
      <c r="BW28" s="53">
        <f t="shared" si="23"/>
        <v>-40</v>
      </c>
      <c r="BX28" s="53">
        <f t="shared" si="23"/>
        <v>-40</v>
      </c>
      <c r="BY28" s="53">
        <f t="shared" si="23"/>
        <v>-40</v>
      </c>
      <c r="BZ28" s="53">
        <f t="shared" si="23"/>
        <v>-40</v>
      </c>
      <c r="CA28" s="53">
        <f t="shared" si="23"/>
        <v>-40</v>
      </c>
      <c r="CB28" s="53">
        <f t="shared" si="23"/>
        <v>-40</v>
      </c>
      <c r="CC28" s="53">
        <f t="shared" si="23"/>
        <v>-40</v>
      </c>
      <c r="CD28" s="53">
        <f t="shared" si="23"/>
        <v>-40</v>
      </c>
      <c r="CE28" s="53">
        <f t="shared" si="23"/>
        <v>-40</v>
      </c>
      <c r="CF28" s="53">
        <f t="shared" si="23"/>
        <v>-40</v>
      </c>
      <c r="CG28" s="53">
        <f t="shared" si="23"/>
        <v>-40</v>
      </c>
      <c r="CH28" s="53">
        <f t="shared" si="23"/>
        <v>-40</v>
      </c>
      <c r="CI28" s="53">
        <f t="shared" si="23"/>
        <v>-40</v>
      </c>
    </row>
    <row r="29" spans="1:119" x14ac:dyDescent="0.15">
      <c r="A29" s="47" t="s">
        <v>80</v>
      </c>
      <c r="D29" s="55">
        <f>SUM(D22:D28)</f>
        <v>-2000</v>
      </c>
      <c r="E29" s="55">
        <f t="shared" ref="E29:BP29" si="24">SUM(E22:E28)</f>
        <v>0</v>
      </c>
      <c r="F29" s="55">
        <f t="shared" si="24"/>
        <v>0</v>
      </c>
      <c r="G29" s="55">
        <f t="shared" si="24"/>
        <v>0</v>
      </c>
      <c r="H29" s="55">
        <f t="shared" si="24"/>
        <v>1238.75</v>
      </c>
      <c r="I29" s="55">
        <f t="shared" si="24"/>
        <v>1238.75</v>
      </c>
      <c r="J29" s="55">
        <f t="shared" si="24"/>
        <v>1238.75</v>
      </c>
      <c r="K29" s="55">
        <f t="shared" si="24"/>
        <v>1238.75</v>
      </c>
      <c r="L29" s="55">
        <f t="shared" si="24"/>
        <v>1238.75</v>
      </c>
      <c r="M29" s="55">
        <f t="shared" si="24"/>
        <v>1238.75</v>
      </c>
      <c r="N29" s="55">
        <f t="shared" si="24"/>
        <v>1238.75</v>
      </c>
      <c r="O29" s="55">
        <f t="shared" si="24"/>
        <v>1277.1125</v>
      </c>
      <c r="P29" s="55">
        <f t="shared" si="24"/>
        <v>-722.88750000000005</v>
      </c>
      <c r="Q29" s="55">
        <f t="shared" si="24"/>
        <v>1277.1125</v>
      </c>
      <c r="R29" s="55">
        <f t="shared" si="24"/>
        <v>1277.1125</v>
      </c>
      <c r="S29" s="55">
        <f t="shared" si="24"/>
        <v>1277.1125</v>
      </c>
      <c r="T29" s="55">
        <f t="shared" si="24"/>
        <v>1277.1125</v>
      </c>
      <c r="U29" s="55">
        <f t="shared" si="24"/>
        <v>1277.1125</v>
      </c>
      <c r="V29" s="55">
        <f t="shared" si="24"/>
        <v>1277.1125</v>
      </c>
      <c r="W29" s="55">
        <f t="shared" si="24"/>
        <v>1277.1125</v>
      </c>
      <c r="X29" s="55">
        <f t="shared" si="24"/>
        <v>1277.1125</v>
      </c>
      <c r="Y29" s="55">
        <f t="shared" si="24"/>
        <v>1277.1125</v>
      </c>
      <c r="Z29" s="55">
        <f t="shared" si="24"/>
        <v>1277.1125</v>
      </c>
      <c r="AA29" s="55">
        <f t="shared" si="24"/>
        <v>1316.625875</v>
      </c>
      <c r="AB29" s="55">
        <f t="shared" si="24"/>
        <v>-683.37412500000005</v>
      </c>
      <c r="AC29" s="55">
        <f t="shared" si="24"/>
        <v>1316.625875</v>
      </c>
      <c r="AD29" s="55">
        <f t="shared" si="24"/>
        <v>1316.625875</v>
      </c>
      <c r="AE29" s="55">
        <f t="shared" si="24"/>
        <v>1316.625875</v>
      </c>
      <c r="AF29" s="55">
        <f t="shared" si="24"/>
        <v>1316.625875</v>
      </c>
      <c r="AG29" s="55">
        <f t="shared" si="24"/>
        <v>1316.625875</v>
      </c>
      <c r="AH29" s="55">
        <f t="shared" si="24"/>
        <v>1316.625875</v>
      </c>
      <c r="AI29" s="55">
        <f t="shared" si="24"/>
        <v>1316.625875</v>
      </c>
      <c r="AJ29" s="55">
        <f t="shared" si="24"/>
        <v>1316.625875</v>
      </c>
      <c r="AK29" s="55">
        <f t="shared" si="24"/>
        <v>1316.625875</v>
      </c>
      <c r="AL29" s="55">
        <f t="shared" si="24"/>
        <v>1316.625875</v>
      </c>
      <c r="AM29" s="55">
        <f t="shared" si="24"/>
        <v>1357.3246512500002</v>
      </c>
      <c r="AN29" s="55">
        <f t="shared" si="24"/>
        <v>-642.67534874999978</v>
      </c>
      <c r="AO29" s="55">
        <f t="shared" si="24"/>
        <v>1357.3246512500002</v>
      </c>
      <c r="AP29" s="55">
        <f t="shared" si="24"/>
        <v>1357.3246512500002</v>
      </c>
      <c r="AQ29" s="55">
        <f t="shared" si="24"/>
        <v>1357.3246512500002</v>
      </c>
      <c r="AR29" s="55">
        <f t="shared" si="24"/>
        <v>1357.3246512500002</v>
      </c>
      <c r="AS29" s="55">
        <f t="shared" si="24"/>
        <v>1357.3246512500002</v>
      </c>
      <c r="AT29" s="55">
        <f t="shared" si="24"/>
        <v>1357.3246512500002</v>
      </c>
      <c r="AU29" s="55">
        <f t="shared" si="24"/>
        <v>1357.3246512500002</v>
      </c>
      <c r="AV29" s="55">
        <f t="shared" si="24"/>
        <v>1357.3246512500002</v>
      </c>
      <c r="AW29" s="55">
        <f t="shared" si="24"/>
        <v>1357.3246512500002</v>
      </c>
      <c r="AX29" s="55">
        <f t="shared" si="24"/>
        <v>1357.3246512500002</v>
      </c>
      <c r="AY29" s="55">
        <f t="shared" si="24"/>
        <v>1399.2443907875004</v>
      </c>
      <c r="AZ29" s="55">
        <f t="shared" si="24"/>
        <v>-600.75560921249962</v>
      </c>
      <c r="BA29" s="55">
        <f t="shared" si="24"/>
        <v>1399.2443907875004</v>
      </c>
      <c r="BB29" s="55">
        <f t="shared" si="24"/>
        <v>1399.2443907875004</v>
      </c>
      <c r="BC29" s="55">
        <f t="shared" si="24"/>
        <v>1399.2443907875004</v>
      </c>
      <c r="BD29" s="55">
        <f t="shared" si="24"/>
        <v>1399.2443907875004</v>
      </c>
      <c r="BE29" s="55">
        <f t="shared" si="24"/>
        <v>1399.2443907875004</v>
      </c>
      <c r="BF29" s="55">
        <f t="shared" si="24"/>
        <v>1399.2443907875004</v>
      </c>
      <c r="BG29" s="55">
        <f t="shared" si="24"/>
        <v>1399.2443907875004</v>
      </c>
      <c r="BH29" s="55">
        <f t="shared" si="24"/>
        <v>1399.2443907875004</v>
      </c>
      <c r="BI29" s="55">
        <f t="shared" si="24"/>
        <v>1399.2443907875004</v>
      </c>
      <c r="BJ29" s="55">
        <f t="shared" si="24"/>
        <v>1399.2443907875004</v>
      </c>
      <c r="BK29" s="55">
        <f t="shared" si="24"/>
        <v>1442.4217225111252</v>
      </c>
      <c r="BL29" s="55">
        <f t="shared" si="24"/>
        <v>-557.57827748887485</v>
      </c>
      <c r="BM29" s="55">
        <f t="shared" si="24"/>
        <v>1442.4217225111252</v>
      </c>
      <c r="BN29" s="55">
        <f t="shared" si="24"/>
        <v>1442.4217225111252</v>
      </c>
      <c r="BO29" s="55">
        <f t="shared" si="24"/>
        <v>1442.4217225111252</v>
      </c>
      <c r="BP29" s="55">
        <f t="shared" si="24"/>
        <v>1442.4217225111252</v>
      </c>
      <c r="BQ29" s="55">
        <f t="shared" ref="BQ29:CI29" si="25">SUM(BQ22:BQ28)</f>
        <v>1442.4217225111252</v>
      </c>
      <c r="BR29" s="55">
        <f t="shared" si="25"/>
        <v>1442.4217225111252</v>
      </c>
      <c r="BS29" s="55">
        <f t="shared" si="25"/>
        <v>1442.4217225111252</v>
      </c>
      <c r="BT29" s="55">
        <f t="shared" si="25"/>
        <v>1442.4217225111252</v>
      </c>
      <c r="BU29" s="55">
        <f t="shared" si="25"/>
        <v>1442.4217225111252</v>
      </c>
      <c r="BV29" s="55">
        <f t="shared" si="25"/>
        <v>1442.4217225111252</v>
      </c>
      <c r="BW29" s="55">
        <f t="shared" si="25"/>
        <v>1486.8943741864591</v>
      </c>
      <c r="BX29" s="55">
        <f t="shared" si="25"/>
        <v>-513.10562581354088</v>
      </c>
      <c r="BY29" s="55">
        <f t="shared" si="25"/>
        <v>1486.8943741864591</v>
      </c>
      <c r="BZ29" s="55">
        <f t="shared" si="25"/>
        <v>1486.8943741864591</v>
      </c>
      <c r="CA29" s="55">
        <f t="shared" si="25"/>
        <v>1486.8943741864591</v>
      </c>
      <c r="CB29" s="55">
        <f t="shared" si="25"/>
        <v>1486.8943741864591</v>
      </c>
      <c r="CC29" s="55">
        <f t="shared" si="25"/>
        <v>1486.8943741864591</v>
      </c>
      <c r="CD29" s="55">
        <f t="shared" si="25"/>
        <v>1486.8943741864591</v>
      </c>
      <c r="CE29" s="55">
        <f t="shared" si="25"/>
        <v>1486.8943741864591</v>
      </c>
      <c r="CF29" s="55">
        <f t="shared" si="25"/>
        <v>1486.8943741864591</v>
      </c>
      <c r="CG29" s="55">
        <f t="shared" si="25"/>
        <v>1486.8943741864591</v>
      </c>
      <c r="CH29" s="55">
        <f t="shared" si="25"/>
        <v>1486.8943741864591</v>
      </c>
      <c r="CI29" s="55">
        <f t="shared" si="25"/>
        <v>1532.701205412053</v>
      </c>
    </row>
    <row r="30" spans="1:119" customFormat="1" x14ac:dyDescent="0.15">
      <c r="D30" s="286"/>
      <c r="E30" s="286"/>
      <c r="F30" s="286"/>
      <c r="G30" s="286"/>
      <c r="H30" s="286"/>
      <c r="I30" s="286"/>
      <c r="J30" s="286"/>
      <c r="K30" s="286"/>
      <c r="L30" s="286"/>
      <c r="M30" s="286"/>
      <c r="N30" s="286"/>
      <c r="O30" s="286"/>
      <c r="P30" s="286"/>
      <c r="Q30" s="286"/>
      <c r="R30" s="286"/>
      <c r="S30" s="286"/>
      <c r="T30" s="286"/>
      <c r="U30" s="286"/>
      <c r="V30" s="286"/>
      <c r="W30" s="286"/>
      <c r="X30" s="286"/>
      <c r="Y30" s="286"/>
      <c r="Z30" s="286"/>
      <c r="AA30" s="286"/>
      <c r="AB30" s="286"/>
      <c r="AC30" s="286"/>
      <c r="AD30" s="286"/>
      <c r="AE30" s="286"/>
      <c r="AF30" s="286"/>
      <c r="AG30" s="286"/>
      <c r="AH30" s="286"/>
      <c r="AI30" s="286"/>
      <c r="AJ30" s="286"/>
      <c r="AK30" s="286"/>
      <c r="AL30" s="286"/>
      <c r="AM30" s="286"/>
      <c r="AN30" s="286"/>
      <c r="AO30" s="286"/>
      <c r="AP30" s="286"/>
      <c r="AQ30" s="286"/>
      <c r="AR30" s="286"/>
      <c r="AS30" s="286"/>
      <c r="AT30" s="286"/>
      <c r="AU30" s="286"/>
      <c r="AV30" s="286"/>
      <c r="AW30" s="286"/>
      <c r="AX30" s="286"/>
      <c r="AY30" s="286"/>
      <c r="AZ30" s="286"/>
      <c r="BA30" s="286"/>
      <c r="BB30" s="286"/>
      <c r="BC30" s="286"/>
      <c r="BD30" s="286"/>
      <c r="BE30" s="286"/>
      <c r="BF30" s="286"/>
      <c r="BG30" s="286"/>
      <c r="BH30" s="286"/>
      <c r="BI30" s="286"/>
      <c r="BJ30" s="286"/>
      <c r="BK30" s="286"/>
      <c r="BL30" s="286"/>
      <c r="BM30" s="286"/>
      <c r="BN30" s="286"/>
      <c r="BO30" s="286"/>
      <c r="BP30" s="286"/>
      <c r="BQ30" s="286"/>
      <c r="BR30" s="286"/>
      <c r="BS30" s="286"/>
      <c r="BT30" s="286"/>
      <c r="BU30" s="286"/>
      <c r="BV30" s="286"/>
      <c r="BW30" s="286"/>
      <c r="BX30" s="286"/>
      <c r="BY30" s="286"/>
      <c r="BZ30" s="286"/>
      <c r="CA30" s="286"/>
      <c r="CB30" s="286"/>
      <c r="CC30" s="286"/>
      <c r="CD30" s="286"/>
      <c r="CE30" s="286"/>
      <c r="CF30" s="286"/>
      <c r="CG30" s="286"/>
      <c r="CH30" s="286"/>
      <c r="CI30" s="286"/>
      <c r="CJ30" s="286"/>
      <c r="CK30" s="286"/>
      <c r="CL30" s="286"/>
      <c r="CM30" s="286"/>
      <c r="CN30" s="286"/>
      <c r="CO30" s="286"/>
      <c r="CP30" s="286"/>
      <c r="CQ30" s="286"/>
      <c r="CR30" s="286"/>
      <c r="CS30" s="286"/>
      <c r="CT30" s="286"/>
      <c r="CU30" s="286"/>
      <c r="CV30" s="286"/>
      <c r="CW30" s="286"/>
      <c r="CX30" s="286"/>
      <c r="CY30" s="286"/>
      <c r="CZ30" s="286"/>
      <c r="DA30" s="286"/>
      <c r="DB30" s="286"/>
      <c r="DC30" s="286"/>
      <c r="DD30" s="286"/>
      <c r="DE30" s="286"/>
      <c r="DF30" s="286"/>
      <c r="DG30" s="286"/>
      <c r="DH30" s="286"/>
      <c r="DI30" s="286"/>
      <c r="DJ30" s="286"/>
      <c r="DK30" s="286"/>
      <c r="DL30" s="286"/>
      <c r="DM30" s="286"/>
      <c r="DN30" s="286"/>
      <c r="DO30" s="286"/>
    </row>
    <row r="31" spans="1:119" x14ac:dyDescent="0.15">
      <c r="A31" s="47" t="s">
        <v>82</v>
      </c>
      <c r="D31" s="55">
        <f>'Main Assumptions'!C26</f>
        <v>64250</v>
      </c>
      <c r="E31" s="55">
        <f>D31+D32-D33-D36-D38-D34-D37</f>
        <v>64179.674733301217</v>
      </c>
      <c r="F31" s="55">
        <f>E31+E32-E33-E36-E38-E34-E37</f>
        <v>64109.027142463405</v>
      </c>
      <c r="G31" s="55">
        <f t="shared" ref="G31:BQ31" si="26">F31+F32-F33-F36-F38-F34-F37</f>
        <v>64038.055750167579</v>
      </c>
      <c r="H31" s="55">
        <f t="shared" si="26"/>
        <v>63966.759072323737</v>
      </c>
      <c r="I31" s="55">
        <f t="shared" si="26"/>
        <v>63895.135618039778</v>
      </c>
      <c r="J31" s="55">
        <f t="shared" si="26"/>
        <v>63823.183889590349</v>
      </c>
      <c r="K31" s="55">
        <f t="shared" si="26"/>
        <v>63750.902382385524</v>
      </c>
      <c r="L31" s="55">
        <f t="shared" si="26"/>
        <v>63678.289584939346</v>
      </c>
      <c r="M31" s="55">
        <f t="shared" si="26"/>
        <v>63605.343978838202</v>
      </c>
      <c r="N31" s="55">
        <f t="shared" si="26"/>
        <v>63532.064038709097</v>
      </c>
      <c r="O31" s="55">
        <f>N31+N32-N33-N36-N38-N34-N37</f>
        <v>63458.448232187737</v>
      </c>
      <c r="P31" s="55">
        <f t="shared" si="26"/>
        <v>63384.495019886483</v>
      </c>
      <c r="Q31" s="55">
        <f t="shared" si="26"/>
        <v>63310.202855362186</v>
      </c>
      <c r="R31" s="55">
        <f t="shared" si="26"/>
        <v>63235.570185083816</v>
      </c>
      <c r="S31" s="55">
        <f t="shared" si="26"/>
        <v>63160.595448400003</v>
      </c>
      <c r="T31" s="55">
        <f t="shared" si="26"/>
        <v>63085.277077506391</v>
      </c>
      <c r="U31" s="55">
        <f t="shared" si="26"/>
        <v>63009.613497412851</v>
      </c>
      <c r="V31" s="55">
        <f t="shared" si="26"/>
        <v>62933.603125910544</v>
      </c>
      <c r="W31" s="55">
        <f t="shared" si="26"/>
        <v>62857.244373538852</v>
      </c>
      <c r="X31" s="55">
        <f t="shared" si="26"/>
        <v>62780.535643552124</v>
      </c>
      <c r="Y31" s="55">
        <f t="shared" si="26"/>
        <v>62703.475331886293</v>
      </c>
      <c r="Z31" s="55">
        <f t="shared" si="26"/>
        <v>62626.061827125326</v>
      </c>
      <c r="AA31" s="55">
        <f t="shared" si="26"/>
        <v>62548.293510467534</v>
      </c>
      <c r="AB31" s="55">
        <f t="shared" si="26"/>
        <v>62470.168755691731</v>
      </c>
      <c r="AC31" s="55">
        <f t="shared" si="26"/>
        <v>62391.685929123203</v>
      </c>
      <c r="AD31" s="55">
        <f t="shared" si="26"/>
        <v>62312.843389599569</v>
      </c>
      <c r="AE31" s="55">
        <f t="shared" si="26"/>
        <v>62233.639488436456</v>
      </c>
      <c r="AF31" s="55">
        <f t="shared" si="26"/>
        <v>62154.072569393007</v>
      </c>
      <c r="AG31" s="55">
        <f t="shared" si="26"/>
        <v>62074.140968637279</v>
      </c>
      <c r="AH31" s="55">
        <f t="shared" si="26"/>
        <v>61993.84301471142</v>
      </c>
      <c r="AI31" s="55">
        <f t="shared" si="26"/>
        <v>61913.177028496735</v>
      </c>
      <c r="AJ31" s="55">
        <f t="shared" si="26"/>
        <v>61832.141323178563</v>
      </c>
      <c r="AK31" s="55">
        <f t="shared" si="26"/>
        <v>61750.734204211018</v>
      </c>
      <c r="AL31" s="55">
        <f t="shared" si="26"/>
        <v>61668.953969281538</v>
      </c>
      <c r="AM31" s="55">
        <f t="shared" si="26"/>
        <v>61586.798908275297</v>
      </c>
      <c r="AN31" s="55">
        <f t="shared" si="26"/>
        <v>61504.267303239445</v>
      </c>
      <c r="AO31" s="55">
        <f t="shared" si="26"/>
        <v>61421.357428347183</v>
      </c>
      <c r="AP31" s="55">
        <f t="shared" si="26"/>
        <v>61338.067549861662</v>
      </c>
      <c r="AQ31" s="55">
        <f t="shared" si="26"/>
        <v>61254.395926099751</v>
      </c>
      <c r="AR31" s="55">
        <f t="shared" si="26"/>
        <v>61170.340807395594</v>
      </c>
      <c r="AS31" s="55">
        <f t="shared" si="26"/>
        <v>61085.900436064047</v>
      </c>
      <c r="AT31" s="55">
        <f t="shared" si="26"/>
        <v>61001.07304636389</v>
      </c>
      <c r="AU31" s="55">
        <f t="shared" si="26"/>
        <v>60915.856864460948</v>
      </c>
      <c r="AV31" s="55">
        <f t="shared" si="26"/>
        <v>60830.250108390945</v>
      </c>
      <c r="AW31" s="55">
        <f t="shared" si="26"/>
        <v>60744.250988022293</v>
      </c>
      <c r="AX31" s="55">
        <f t="shared" si="26"/>
        <v>60657.857705018614</v>
      </c>
      <c r="AY31" s="55">
        <f t="shared" si="26"/>
        <v>60571.06845280117</v>
      </c>
      <c r="AZ31" s="55">
        <f t="shared" si="26"/>
        <v>60483.88141651106</v>
      </c>
      <c r="BA31" s="55">
        <f t="shared" si="26"/>
        <v>60396.294772971291</v>
      </c>
      <c r="BB31" s="55">
        <f t="shared" si="26"/>
        <v>60308.306690648627</v>
      </c>
      <c r="BC31" s="55">
        <f t="shared" si="26"/>
        <v>60219.915329615324</v>
      </c>
      <c r="BD31" s="55">
        <f t="shared" si="26"/>
        <v>60131.118841510615</v>
      </c>
      <c r="BE31" s="55">
        <f t="shared" si="26"/>
        <v>60041.915369502094</v>
      </c>
      <c r="BF31" s="55">
        <f t="shared" si="26"/>
        <v>59952.303048246868</v>
      </c>
      <c r="BG31" s="55">
        <f t="shared" si="26"/>
        <v>59862.280003852553</v>
      </c>
      <c r="BH31" s="55">
        <f t="shared" si="26"/>
        <v>59771.844353838103</v>
      </c>
      <c r="BI31" s="55">
        <f t="shared" si="26"/>
        <v>59680.994207094416</v>
      </c>
      <c r="BJ31" s="55">
        <f t="shared" si="26"/>
        <v>59589.727663844817</v>
      </c>
      <c r="BK31" s="55">
        <f t="shared" si="26"/>
        <v>59498.042815605324</v>
      </c>
      <c r="BL31" s="55">
        <f t="shared" si="26"/>
        <v>59405.937745144736</v>
      </c>
      <c r="BM31" s="55">
        <f t="shared" si="26"/>
        <v>59313.410526444539</v>
      </c>
      <c r="BN31" s="55">
        <f t="shared" si="26"/>
        <v>59220.459224658633</v>
      </c>
      <c r="BO31" s="55">
        <f t="shared" si="26"/>
        <v>59127.081896072872</v>
      </c>
      <c r="BP31" s="55">
        <f t="shared" si="26"/>
        <v>59033.276588064429</v>
      </c>
      <c r="BQ31" s="55">
        <f t="shared" si="26"/>
        <v>58939.041339060946</v>
      </c>
      <c r="BR31" s="55">
        <f t="shared" ref="BR31:CI31" si="27">BQ31+BQ32-BQ33-BQ36-BQ38-BQ34-BQ37</f>
        <v>58844.374178499529</v>
      </c>
      <c r="BS31" s="55">
        <f t="shared" si="27"/>
        <v>58749.273126785542</v>
      </c>
      <c r="BT31" s="55">
        <f t="shared" si="27"/>
        <v>58653.736195251193</v>
      </c>
      <c r="BU31" s="55">
        <f t="shared" si="27"/>
        <v>58557.761386113983</v>
      </c>
      <c r="BV31" s="55">
        <f t="shared" si="27"/>
        <v>58461.34669243489</v>
      </c>
      <c r="BW31" s="55">
        <f t="shared" si="27"/>
        <v>58364.490098076436</v>
      </c>
      <c r="BX31" s="55">
        <f t="shared" si="27"/>
        <v>58267.189577660509</v>
      </c>
      <c r="BY31" s="55">
        <f t="shared" si="27"/>
        <v>58169.443096526004</v>
      </c>
      <c r="BZ31" s="55">
        <f t="shared" si="27"/>
        <v>58071.2486106863</v>
      </c>
      <c r="CA31" s="55">
        <f t="shared" si="27"/>
        <v>57972.604066786502</v>
      </c>
      <c r="CB31" s="55">
        <f t="shared" si="27"/>
        <v>57873.507402060495</v>
      </c>
      <c r="CC31" s="55">
        <f t="shared" si="27"/>
        <v>57773.956544287823</v>
      </c>
      <c r="CD31" s="55">
        <f t="shared" si="27"/>
        <v>57673.949411750364</v>
      </c>
      <c r="CE31" s="55">
        <f t="shared" si="27"/>
        <v>57573.483913188771</v>
      </c>
      <c r="CF31" s="55">
        <f t="shared" si="27"/>
        <v>57472.557947758774</v>
      </c>
      <c r="CG31" s="55">
        <f t="shared" si="27"/>
        <v>57371.169404987224</v>
      </c>
      <c r="CH31" s="55">
        <f t="shared" si="27"/>
        <v>57269.31616472797</v>
      </c>
      <c r="CI31" s="55">
        <f t="shared" si="27"/>
        <v>57166.996097117524</v>
      </c>
    </row>
    <row r="32" spans="1:119" x14ac:dyDescent="0.15">
      <c r="A32" s="47" t="s">
        <v>9</v>
      </c>
      <c r="B32" s="50">
        <f>'Main Assumptions'!C28</f>
        <v>5.5E-2</v>
      </c>
      <c r="C32" s="50"/>
      <c r="D32" s="51">
        <f>IF(ISERROR(HLOOKUP(D$3,'Amortization Calc'!$C$13:$MX$21,7,FALSE)),0,HLOOKUP(D$3,'Amortization Calc'!$C$13:$MX$21,7,FALSE))*D7</f>
        <v>294.47916666666993</v>
      </c>
      <c r="E32" s="51">
        <f>IF(ISERROR(HLOOKUP(E$3,'Amortization Calc'!$C$13:$MX$21,7,FALSE)),0,HLOOKUP(E$3,'Amortization Calc'!$C$13:$MX$21,7,FALSE))*E7</f>
        <v>294.15684252763378</v>
      </c>
      <c r="F32" s="51">
        <f>IF(ISERROR(HLOOKUP(F$3,'Amortization Calc'!$C$13:$MX$21,7,FALSE)),0,HLOOKUP(F$3,'Amortization Calc'!$C$13:$MX$21,7,FALSE))*F7</f>
        <v>293.83304106962714</v>
      </c>
      <c r="G32" s="51">
        <f>IF(ISERROR(HLOOKUP(G$3,'Amortization Calc'!$C$13:$MX$21,7,FALSE)),0,HLOOKUP(G$3,'Amortization Calc'!$C$13:$MX$21,7,FALSE))*G7</f>
        <v>293.50775552160462</v>
      </c>
      <c r="H32" s="51">
        <f>IF(ISERROR(HLOOKUP(H$3,'Amortization Calc'!$C$13:$MX$21,7,FALSE)),0,HLOOKUP(H$3,'Amortization Calc'!$C$13:$MX$21,7,FALSE))*H7</f>
        <v>293.18097908148701</v>
      </c>
      <c r="I32" s="51">
        <f>IF(ISERROR(HLOOKUP(I$3,'Amortization Calc'!$C$13:$MX$21,7,FALSE)),0,HLOOKUP(I$3,'Amortization Calc'!$C$13:$MX$21,7,FALSE))*I7</f>
        <v>292.85270491601887</v>
      </c>
      <c r="J32" s="51">
        <f>IF(ISERROR(HLOOKUP(J$3,'Amortization Calc'!$C$13:$MX$21,7,FALSE)),0,HLOOKUP(J$3,'Amortization Calc'!$C$13:$MX$21,7,FALSE))*J7</f>
        <v>292.52292616062567</v>
      </c>
      <c r="K32" s="51">
        <f>IF(ISERROR(HLOOKUP(K$3,'Amortization Calc'!$C$13:$MX$21,7,FALSE)),0,HLOOKUP(K$3,'Amortization Calc'!$C$13:$MX$21,7,FALSE))*K7</f>
        <v>292.1916359192702</v>
      </c>
      <c r="L32" s="51">
        <f>IF(ISERROR(HLOOKUP(L$3,'Amortization Calc'!$C$13:$MX$21,7,FALSE)),0,HLOOKUP(L$3,'Amortization Calc'!$C$13:$MX$21,7,FALSE))*L7</f>
        <v>291.85882726430856</v>
      </c>
      <c r="M32" s="51">
        <f>IF(ISERROR(HLOOKUP(M$3,'Amortization Calc'!$C$13:$MX$21,7,FALSE)),0,HLOOKUP(M$3,'Amortization Calc'!$C$13:$MX$21,7,FALSE))*M7</f>
        <v>291.52449323634494</v>
      </c>
      <c r="N32" s="51">
        <f>IF(ISERROR(HLOOKUP(N$3,'Amortization Calc'!$C$13:$MX$21,7,FALSE)),0,HLOOKUP(N$3,'Amortization Calc'!$C$13:$MX$21,7,FALSE))*N7</f>
        <v>291.18862684408657</v>
      </c>
      <c r="O32" s="51">
        <f>IF(ISERROR(HLOOKUP(O$3,'Amortization Calc'!$C$13:$MX$21,7,FALSE)),0,HLOOKUP(O$3,'Amortization Calc'!$C$13:$MX$21,7,FALSE))*O7</f>
        <v>290.85122106419698</v>
      </c>
      <c r="P32" s="51">
        <f>IF(ISERROR(HLOOKUP(P$3,'Amortization Calc'!$C$13:$MX$21,7,FALSE)),0,HLOOKUP(P$3,'Amortization Calc'!$C$13:$MX$21,7,FALSE))*P7</f>
        <v>290.51226884114959</v>
      </c>
      <c r="Q32" s="51">
        <f>IF(ISERROR(HLOOKUP(Q$3,'Amortization Calc'!$C$13:$MX$21,7,FALSE)),0,HLOOKUP(Q$3,'Amortization Calc'!$C$13:$MX$21,7,FALSE))*Q7</f>
        <v>290.17176308707985</v>
      </c>
      <c r="R32" s="51">
        <f>IF(ISERROR(HLOOKUP(R$3,'Amortization Calc'!$C$13:$MX$21,7,FALSE)),0,HLOOKUP(R$3,'Amortization Calc'!$C$13:$MX$21,7,FALSE))*R7</f>
        <v>289.82969668163736</v>
      </c>
      <c r="S32" s="51">
        <f>IF(ISERROR(HLOOKUP(S$3,'Amortization Calc'!$C$13:$MX$21,7,FALSE)),0,HLOOKUP(S$3,'Amortization Calc'!$C$13:$MX$21,7,FALSE))*S7</f>
        <v>289.48606247183653</v>
      </c>
      <c r="T32" s="51">
        <f>IF(ISERROR(HLOOKUP(T$3,'Amortization Calc'!$C$13:$MX$21,7,FALSE)),0,HLOOKUP(T$3,'Amortization Calc'!$C$13:$MX$21,7,FALSE))*T7</f>
        <v>289.14085327190747</v>
      </c>
      <c r="U32" s="51">
        <f>IF(ISERROR(HLOOKUP(U$3,'Amortization Calc'!$C$13:$MX$21,7,FALSE)),0,HLOOKUP(U$3,'Amortization Calc'!$C$13:$MX$21,7,FALSE))*U7</f>
        <v>288.79406186314543</v>
      </c>
      <c r="V32" s="51">
        <f>IF(ISERROR(HLOOKUP(V$3,'Amortization Calc'!$C$13:$MX$21,7,FALSE)),0,HLOOKUP(V$3,'Amortization Calc'!$C$13:$MX$21,7,FALSE))*V7</f>
        <v>288.44568099375982</v>
      </c>
      <c r="W32" s="51">
        <f>IF(ISERROR(HLOOKUP(W$3,'Amortization Calc'!$C$13:$MX$21,7,FALSE)),0,HLOOKUP(W$3,'Amortization Calc'!$C$13:$MX$21,7,FALSE))*W7</f>
        <v>288.09570337872287</v>
      </c>
      <c r="X32" s="51">
        <f>IF(ISERROR(HLOOKUP(X$3,'Amortization Calc'!$C$13:$MX$21,7,FALSE)),0,HLOOKUP(X$3,'Amortization Calc'!$C$13:$MX$21,7,FALSE))*X7</f>
        <v>287.74412169961704</v>
      </c>
      <c r="Y32" s="51">
        <f>IF(ISERROR(HLOOKUP(Y$3,'Amortization Calc'!$C$13:$MX$21,7,FALSE)),0,HLOOKUP(Y$3,'Amortization Calc'!$C$13:$MX$21,7,FALSE))*Y7</f>
        <v>287.39092860448199</v>
      </c>
      <c r="Z32" s="51">
        <f>IF(ISERROR(HLOOKUP(Z$3,'Amortization Calc'!$C$13:$MX$21,7,FALSE)),0,HLOOKUP(Z$3,'Amortization Calc'!$C$13:$MX$21,7,FALSE))*Z7</f>
        <v>287.03611670766088</v>
      </c>
      <c r="AA32" s="51">
        <f>IF(ISERROR(HLOOKUP(AA$3,'Amortization Calc'!$C$13:$MX$21,7,FALSE)),0,HLOOKUP(AA$3,'Amortization Calc'!$C$13:$MX$21,7,FALSE))*AA7</f>
        <v>286.67967858964602</v>
      </c>
      <c r="AB32" s="51">
        <f>IF(ISERROR(HLOOKUP(AB$3,'Amortization Calc'!$C$13:$MX$21,7,FALSE)),0,HLOOKUP(AB$3,'Amortization Calc'!$C$13:$MX$21,7,FALSE))*AB7</f>
        <v>286.32160679692356</v>
      </c>
      <c r="AC32" s="51">
        <f>IF(ISERROR(HLOOKUP(AC$3,'Amortization Calc'!$C$13:$MX$21,7,FALSE)),0,HLOOKUP(AC$3,'Amortization Calc'!$C$13:$MX$21,7,FALSE))*AC7</f>
        <v>285.96189384181781</v>
      </c>
      <c r="AD32" s="51">
        <f>IF(ISERROR(HLOOKUP(AD$3,'Amortization Calc'!$C$13:$MX$21,7,FALSE)),0,HLOOKUP(AD$3,'Amortization Calc'!$C$13:$MX$21,7,FALSE))*AD7</f>
        <v>285.60053220233448</v>
      </c>
      <c r="AE32" s="51">
        <f>IF(ISERROR(HLOOKUP(AE$3,'Amortization Calc'!$C$13:$MX$21,7,FALSE)),0,HLOOKUP(AE$3,'Amortization Calc'!$C$13:$MX$21,7,FALSE))*AE7</f>
        <v>285.23751432200356</v>
      </c>
      <c r="AF32" s="51">
        <f>IF(ISERROR(HLOOKUP(AF$3,'Amortization Calc'!$C$13:$MX$21,7,FALSE)),0,HLOOKUP(AF$3,'Amortization Calc'!$C$13:$MX$21,7,FALSE))*AF7</f>
        <v>284.87283260972106</v>
      </c>
      <c r="AG32" s="51">
        <f>IF(ISERROR(HLOOKUP(AG$3,'Amortization Calc'!$C$13:$MX$21,7,FALSE)),0,HLOOKUP(AG$3,'Amortization Calc'!$C$13:$MX$21,7,FALSE))*AG7</f>
        <v>284.50647943959063</v>
      </c>
      <c r="AH32" s="51">
        <f>IF(ISERROR(HLOOKUP(AH$3,'Amortization Calc'!$C$13:$MX$21,7,FALSE)),0,HLOOKUP(AH$3,'Amortization Calc'!$C$13:$MX$21,7,FALSE))*AH7</f>
        <v>284.1384471507638</v>
      </c>
      <c r="AI32" s="51">
        <f>IF(ISERROR(HLOOKUP(AI$3,'Amortization Calc'!$C$13:$MX$21,7,FALSE)),0,HLOOKUP(AI$3,'Amortization Calc'!$C$13:$MX$21,7,FALSE))*AI7</f>
        <v>283.76872804727981</v>
      </c>
      <c r="AJ32" s="51">
        <f>IF(ISERROR(HLOOKUP(AJ$3,'Amortization Calc'!$C$13:$MX$21,7,FALSE)),0,HLOOKUP(AJ$3,'Amortization Calc'!$C$13:$MX$21,7,FALSE))*AJ7</f>
        <v>283.39731439790484</v>
      </c>
      <c r="AK32" s="51">
        <f>IF(ISERROR(HLOOKUP(AK$3,'Amortization Calc'!$C$13:$MX$21,7,FALSE)),0,HLOOKUP(AK$3,'Amortization Calc'!$C$13:$MX$21,7,FALSE))*AK7</f>
        <v>283.02419843597028</v>
      </c>
      <c r="AL32" s="51">
        <f>IF(ISERROR(HLOOKUP(AL$3,'Amortization Calc'!$C$13:$MX$21,7,FALSE)),0,HLOOKUP(AL$3,'Amortization Calc'!$C$13:$MX$21,7,FALSE))*AL7</f>
        <v>282.64937235921013</v>
      </c>
      <c r="AM32" s="51">
        <f>IF(ISERROR(HLOOKUP(AM$3,'Amortization Calc'!$C$13:$MX$21,7,FALSE)),0,HLOOKUP(AM$3,'Amortization Calc'!$C$13:$MX$21,7,FALSE))*AM7</f>
        <v>282.27282832959821</v>
      </c>
      <c r="AN32" s="51">
        <f>IF(ISERROR(HLOOKUP(AN$3,'Amortization Calc'!$C$13:$MX$21,7,FALSE)),0,HLOOKUP(AN$3,'Amortization Calc'!$C$13:$MX$21,7,FALSE))*AN7</f>
        <v>281.89455847318391</v>
      </c>
      <c r="AO32" s="51">
        <f>IF(ISERROR(HLOOKUP(AO$3,'Amortization Calc'!$C$13:$MX$21,7,FALSE)),0,HLOOKUP(AO$3,'Amortization Calc'!$C$13:$MX$21,7,FALSE))*AO7</f>
        <v>281.51455487992769</v>
      </c>
      <c r="AP32" s="51">
        <f>IF(ISERROR(HLOOKUP(AP$3,'Amortization Calc'!$C$13:$MX$21,7,FALSE)),0,HLOOKUP(AP$3,'Amortization Calc'!$C$13:$MX$21,7,FALSE))*AP7</f>
        <v>281.13280960353569</v>
      </c>
      <c r="AQ32" s="51">
        <f>IF(ISERROR(HLOOKUP(AQ$3,'Amortization Calc'!$C$13:$MX$21,7,FALSE)),0,HLOOKUP(AQ$3,'Amortization Calc'!$C$13:$MX$21,7,FALSE))*AQ7</f>
        <v>280.74931466129362</v>
      </c>
      <c r="AR32" s="51">
        <f>IF(ISERROR(HLOOKUP(AR$3,'Amortization Calc'!$C$13:$MX$21,7,FALSE)),0,HLOOKUP(AR$3,'Amortization Calc'!$C$13:$MX$21,7,FALSE))*AR7</f>
        <v>280.36406203389953</v>
      </c>
      <c r="AS32" s="51">
        <f>IF(ISERROR(HLOOKUP(AS$3,'Amortization Calc'!$C$13:$MX$21,7,FALSE)),0,HLOOKUP(AS$3,'Amortization Calc'!$C$13:$MX$21,7,FALSE))*AS7</f>
        <v>279.97704366529661</v>
      </c>
      <c r="AT32" s="51">
        <f>IF(ISERROR(HLOOKUP(AT$3,'Amortization Calc'!$C$13:$MX$21,7,FALSE)),0,HLOOKUP(AT$3,'Amortization Calc'!$C$13:$MX$21,7,FALSE))*AT7</f>
        <v>279.58825146250422</v>
      </c>
      <c r="AU32" s="51">
        <f>IF(ISERROR(HLOOKUP(AU$3,'Amortization Calc'!$C$13:$MX$21,7,FALSE)),0,HLOOKUP(AU$3,'Amortization Calc'!$C$13:$MX$21,7,FALSE))*AU7</f>
        <v>279.19767729544907</v>
      </c>
      <c r="AV32" s="51">
        <f>IF(ISERROR(HLOOKUP(AV$3,'Amortization Calc'!$C$13:$MX$21,7,FALSE)),0,HLOOKUP(AV$3,'Amortization Calc'!$C$13:$MX$21,7,FALSE))*AV7</f>
        <v>278.8053129967949</v>
      </c>
      <c r="AW32" s="51">
        <f>IF(ISERROR(HLOOKUP(AW$3,'Amortization Calc'!$C$13:$MX$21,7,FALSE)),0,HLOOKUP(AW$3,'Amortization Calc'!$C$13:$MX$21,7,FALSE))*AW7</f>
        <v>278.41115036177189</v>
      </c>
      <c r="AX32" s="51">
        <f>IF(ISERROR(HLOOKUP(AX$3,'Amortization Calc'!$C$13:$MX$21,7,FALSE)),0,HLOOKUP(AX$3,'Amortization Calc'!$C$13:$MX$21,7,FALSE))*AX7</f>
        <v>278.01518114800501</v>
      </c>
      <c r="AY32" s="51">
        <f>IF(ISERROR(HLOOKUP(AY$3,'Amortization Calc'!$C$13:$MX$21,7,FALSE)),0,HLOOKUP(AY$3,'Amortization Calc'!$C$13:$MX$21,7,FALSE))*AY7</f>
        <v>277.61739707534173</v>
      </c>
      <c r="AZ32" s="51">
        <f>IF(ISERROR(HLOOKUP(AZ$3,'Amortization Calc'!$C$13:$MX$21,7,FALSE)),0,HLOOKUP(AZ$3,'Amortization Calc'!$C$13:$MX$21,7,FALSE))*AZ7</f>
        <v>277.21778982567872</v>
      </c>
      <c r="BA32" s="51">
        <f>IF(ISERROR(HLOOKUP(BA$3,'Amortization Calc'!$C$13:$MX$21,7,FALSE)),0,HLOOKUP(BA$3,'Amortization Calc'!$C$13:$MX$21,7,FALSE))*BA7</f>
        <v>276.81635104278814</v>
      </c>
      <c r="BB32" s="51">
        <f>IF(ISERROR(HLOOKUP(BB$3,'Amortization Calc'!$C$13:$MX$21,7,FALSE)),0,HLOOKUP(BB$3,'Amortization Calc'!$C$13:$MX$21,7,FALSE))*BB7</f>
        <v>276.41307233214258</v>
      </c>
      <c r="BC32" s="51">
        <f>IF(ISERROR(HLOOKUP(BC$3,'Amortization Calc'!$C$13:$MX$21,7,FALSE)),0,HLOOKUP(BC$3,'Amortization Calc'!$C$13:$MX$21,7,FALSE))*BC7</f>
        <v>276.00794526073992</v>
      </c>
      <c r="BD32" s="51">
        <f>IF(ISERROR(HLOOKUP(BD$3,'Amortization Calc'!$C$13:$MX$21,7,FALSE)),0,HLOOKUP(BD$3,'Amortization Calc'!$C$13:$MX$21,7,FALSE))*BD7</f>
        <v>275.60096135692669</v>
      </c>
      <c r="BE32" s="51">
        <f>IF(ISERROR(HLOOKUP(BE$3,'Amortization Calc'!$C$13:$MX$21,7,FALSE)),0,HLOOKUP(BE$3,'Amortization Calc'!$C$13:$MX$21,7,FALSE))*BE7</f>
        <v>275.19211211022093</v>
      </c>
      <c r="BF32" s="51">
        <f>IF(ISERROR(HLOOKUP(BF$3,'Amortization Calc'!$C$13:$MX$21,7,FALSE)),0,HLOOKUP(BF$3,'Amortization Calc'!$C$13:$MX$21,7,FALSE))*BF7</f>
        <v>274.7813889711345</v>
      </c>
      <c r="BG32" s="51">
        <f>IF(ISERROR(HLOOKUP(BG$3,'Amortization Calc'!$C$13:$MX$21,7,FALSE)),0,HLOOKUP(BG$3,'Amortization Calc'!$C$13:$MX$21,7,FALSE))*BG7</f>
        <v>274.36878335099391</v>
      </c>
      <c r="BH32" s="51">
        <f>IF(ISERROR(HLOOKUP(BH$3,'Amortization Calc'!$C$13:$MX$21,7,FALSE)),0,HLOOKUP(BH$3,'Amortization Calc'!$C$13:$MX$21,7,FALSE))*BH7</f>
        <v>273.95428662176096</v>
      </c>
      <c r="BI32" s="51">
        <f>IF(ISERROR(HLOOKUP(BI$3,'Amortization Calc'!$C$13:$MX$21,7,FALSE)),0,HLOOKUP(BI$3,'Amortization Calc'!$C$13:$MX$21,7,FALSE))*BI7</f>
        <v>273.53789011585241</v>
      </c>
      <c r="BJ32" s="51">
        <f>IF(ISERROR(HLOOKUP(BJ$3,'Amortization Calc'!$C$13:$MX$21,7,FALSE)),0,HLOOKUP(BJ$3,'Amortization Calc'!$C$13:$MX$21,7,FALSE))*BJ7</f>
        <v>273.11958512595839</v>
      </c>
      <c r="BK32" s="51">
        <f>IF(ISERROR(HLOOKUP(BK$3,'Amortization Calc'!$C$13:$MX$21,7,FALSE)),0,HLOOKUP(BK$3,'Amortization Calc'!$C$13:$MX$21,7,FALSE))*BK7</f>
        <v>272.69936290486072</v>
      </c>
      <c r="BL32" s="51">
        <f>IF(ISERROR(HLOOKUP(BL$3,'Amortization Calc'!$C$13:$MX$21,7,FALSE)),0,HLOOKUP(BL$3,'Amortization Calc'!$C$13:$MX$21,7,FALSE))*BL7</f>
        <v>272.27721466524969</v>
      </c>
      <c r="BM32" s="51">
        <f>IF(ISERROR(HLOOKUP(BM$3,'Amortization Calc'!$C$13:$MX$21,7,FALSE)),0,HLOOKUP(BM$3,'Amortization Calc'!$C$13:$MX$21,7,FALSE))*BM7</f>
        <v>271.85313157954045</v>
      </c>
      <c r="BN32" s="51">
        <f>IF(ISERROR(HLOOKUP(BN$3,'Amortization Calc'!$C$13:$MX$21,7,FALSE)),0,HLOOKUP(BN$3,'Amortization Calc'!$C$13:$MX$21,7,FALSE))*BN7</f>
        <v>271.42710477968836</v>
      </c>
      <c r="BO32" s="51">
        <f>IF(ISERROR(HLOOKUP(BO$3,'Amortization Calc'!$C$13:$MX$21,7,FALSE)),0,HLOOKUP(BO$3,'Amortization Calc'!$C$13:$MX$21,7,FALSE))*BO7</f>
        <v>270.99912535700361</v>
      </c>
      <c r="BP32" s="51">
        <f>IF(ISERROR(HLOOKUP(BP$3,'Amortization Calc'!$C$13:$MX$21,7,FALSE)),0,HLOOKUP(BP$3,'Amortization Calc'!$C$13:$MX$21,7,FALSE))*BP7</f>
        <v>270.56918436196491</v>
      </c>
      <c r="BQ32" s="51">
        <f>IF(ISERROR(HLOOKUP(BQ$3,'Amortization Calc'!$C$13:$MX$21,7,FALSE)),0,HLOOKUP(BQ$3,'Amortization Calc'!$C$13:$MX$21,7,FALSE))*BQ7</f>
        <v>270.13727280403225</v>
      </c>
      <c r="BR32" s="51">
        <f>IF(ISERROR(HLOOKUP(BR$3,'Amortization Calc'!$C$13:$MX$21,7,FALSE)),0,HLOOKUP(BR$3,'Amortization Calc'!$C$13:$MX$21,7,FALSE))*BR7</f>
        <v>269.7033816514591</v>
      </c>
      <c r="BS32" s="51">
        <f>IF(ISERROR(HLOOKUP(BS$3,'Amortization Calc'!$C$13:$MX$21,7,FALSE)),0,HLOOKUP(BS$3,'Amortization Calc'!$C$13:$MX$21,7,FALSE))*BS7</f>
        <v>269.26750183110335</v>
      </c>
      <c r="BT32" s="51">
        <f>IF(ISERROR(HLOOKUP(BT$3,'Amortization Calc'!$C$13:$MX$21,7,FALSE)),0,HLOOKUP(BT$3,'Amortization Calc'!$C$13:$MX$21,7,FALSE))*BT7</f>
        <v>268.82962422823755</v>
      </c>
      <c r="BU32" s="51">
        <f>IF(ISERROR(HLOOKUP(BU$3,'Amortization Calc'!$C$13:$MX$21,7,FALSE)),0,HLOOKUP(BU$3,'Amortization Calc'!$C$13:$MX$21,7,FALSE))*BU7</f>
        <v>268.38973968635867</v>
      </c>
      <c r="BV32" s="51">
        <f>IF(ISERROR(HLOOKUP(BV$3,'Amortization Calc'!$C$13:$MX$21,7,FALSE)),0,HLOOKUP(BV$3,'Amortization Calc'!$C$13:$MX$21,7,FALSE))*BV7</f>
        <v>267.94783900699616</v>
      </c>
      <c r="BW32" s="51">
        <f>IF(ISERROR(HLOOKUP(BW$3,'Amortization Calc'!$C$13:$MX$21,7,FALSE)),0,HLOOKUP(BW$3,'Amortization Calc'!$C$13:$MX$21,7,FALSE))*BW7</f>
        <v>267.50391294951993</v>
      </c>
      <c r="BX32" s="51">
        <f>IF(ISERROR(HLOOKUP(BX$3,'Amortization Calc'!$C$13:$MX$21,7,FALSE)),0,HLOOKUP(BX$3,'Amortization Calc'!$C$13:$MX$21,7,FALSE))*BX7</f>
        <v>267.05795223094691</v>
      </c>
      <c r="BY32" s="51">
        <f>IF(ISERROR(HLOOKUP(BY$3,'Amortization Calc'!$C$13:$MX$21,7,FALSE)),0,HLOOKUP(BY$3,'Amortization Calc'!$C$13:$MX$21,7,FALSE))*BY7</f>
        <v>266.60994752574709</v>
      </c>
      <c r="BZ32" s="51">
        <f>IF(ISERROR(HLOOKUP(BZ$3,'Amortization Calc'!$C$13:$MX$21,7,FALSE)),0,HLOOKUP(BZ$3,'Amortization Calc'!$C$13:$MX$21,7,FALSE))*BZ7</f>
        <v>266.1598894656484</v>
      </c>
      <c r="CA32" s="51">
        <f>IF(ISERROR(HLOOKUP(CA$3,'Amortization Calc'!$C$13:$MX$21,7,FALSE)),0,HLOOKUP(CA$3,'Amortization Calc'!$C$13:$MX$21,7,FALSE))*CA7</f>
        <v>265.70776863944104</v>
      </c>
      <c r="CB32" s="51">
        <f>IF(ISERROR(HLOOKUP(CB$3,'Amortization Calc'!$C$13:$MX$21,7,FALSE)),0,HLOOKUP(CB$3,'Amortization Calc'!$C$13:$MX$21,7,FALSE))*CB7</f>
        <v>265.25357559278012</v>
      </c>
      <c r="CC32" s="51">
        <f>IF(ISERROR(HLOOKUP(CC$3,'Amortization Calc'!$C$13:$MX$21,7,FALSE)),0,HLOOKUP(CC$3,'Amortization Calc'!$C$13:$MX$21,7,FALSE))*CC7</f>
        <v>264.79730082798875</v>
      </c>
      <c r="CD32" s="51">
        <f>IF(ISERROR(HLOOKUP(CD$3,'Amortization Calc'!$C$13:$MX$21,7,FALSE)),0,HLOOKUP(CD$3,'Amortization Calc'!$C$13:$MX$21,7,FALSE))*CD7</f>
        <v>264.33893480385871</v>
      </c>
      <c r="CE32" s="51">
        <f>IF(ISERROR(HLOOKUP(CE$3,'Amortization Calc'!$C$13:$MX$21,7,FALSE)),0,HLOOKUP(CE$3,'Amortization Calc'!$C$13:$MX$21,7,FALSE))*CE7</f>
        <v>263.8784679354514</v>
      </c>
      <c r="CF32" s="51">
        <f>IF(ISERROR(HLOOKUP(CF$3,'Amortization Calc'!$C$13:$MX$21,7,FALSE)),0,HLOOKUP(CF$3,'Amortization Calc'!$C$13:$MX$21,7,FALSE))*CF7</f>
        <v>263.41589059389725</v>
      </c>
      <c r="CG32" s="51">
        <f>IF(ISERROR(HLOOKUP(CG$3,'Amortization Calc'!$C$13:$MX$21,7,FALSE)),0,HLOOKUP(CG$3,'Amortization Calc'!$C$13:$MX$21,7,FALSE))*CG7</f>
        <v>262.9511931061943</v>
      </c>
      <c r="CH32" s="51">
        <f>IF(ISERROR(HLOOKUP(CH$3,'Amortization Calc'!$C$13:$MX$21,7,FALSE)),0,HLOOKUP(CH$3,'Amortization Calc'!$C$13:$MX$21,7,FALSE))*CH7</f>
        <v>262.48436575500602</v>
      </c>
      <c r="CI32" s="51">
        <f>IF(ISERROR(HLOOKUP(CI$3,'Amortization Calc'!$C$13:$MX$21,7,FALSE)),0,HLOOKUP(CI$3,'Amortization Calc'!$C$13:$MX$21,7,FALSE))*CI7</f>
        <v>262.01539877845818</v>
      </c>
    </row>
    <row r="33" spans="1:119" x14ac:dyDescent="0.15">
      <c r="A33" s="47" t="s">
        <v>103</v>
      </c>
      <c r="D33" s="55">
        <f t="shared" ref="D33:AI33" si="28">MAX(0,MIN(D29,D32))</f>
        <v>0</v>
      </c>
      <c r="E33" s="55">
        <f t="shared" si="28"/>
        <v>0</v>
      </c>
      <c r="F33" s="55">
        <f t="shared" si="28"/>
        <v>0</v>
      </c>
      <c r="G33" s="55">
        <f t="shared" si="28"/>
        <v>0</v>
      </c>
      <c r="H33" s="55">
        <f t="shared" si="28"/>
        <v>293.18097908148701</v>
      </c>
      <c r="I33" s="55">
        <f t="shared" si="28"/>
        <v>292.85270491601887</v>
      </c>
      <c r="J33" s="55">
        <f t="shared" si="28"/>
        <v>292.52292616062567</v>
      </c>
      <c r="K33" s="55">
        <f t="shared" si="28"/>
        <v>292.1916359192702</v>
      </c>
      <c r="L33" s="55">
        <f t="shared" si="28"/>
        <v>291.85882726430856</v>
      </c>
      <c r="M33" s="55">
        <f t="shared" si="28"/>
        <v>291.52449323634494</v>
      </c>
      <c r="N33" s="55">
        <f t="shared" si="28"/>
        <v>291.18862684408657</v>
      </c>
      <c r="O33" s="55">
        <f t="shared" si="28"/>
        <v>290.85122106419698</v>
      </c>
      <c r="P33" s="55">
        <f t="shared" si="28"/>
        <v>0</v>
      </c>
      <c r="Q33" s="55">
        <f t="shared" si="28"/>
        <v>290.17176308707985</v>
      </c>
      <c r="R33" s="55">
        <f t="shared" si="28"/>
        <v>289.82969668163736</v>
      </c>
      <c r="S33" s="55">
        <f t="shared" si="28"/>
        <v>289.48606247183653</v>
      </c>
      <c r="T33" s="55">
        <f t="shared" si="28"/>
        <v>289.14085327190747</v>
      </c>
      <c r="U33" s="55">
        <f t="shared" si="28"/>
        <v>288.79406186314543</v>
      </c>
      <c r="V33" s="55">
        <f t="shared" si="28"/>
        <v>288.44568099375982</v>
      </c>
      <c r="W33" s="55">
        <f t="shared" si="28"/>
        <v>288.09570337872287</v>
      </c>
      <c r="X33" s="55">
        <f t="shared" si="28"/>
        <v>287.74412169961704</v>
      </c>
      <c r="Y33" s="55">
        <f t="shared" si="28"/>
        <v>287.39092860448199</v>
      </c>
      <c r="Z33" s="55">
        <f t="shared" si="28"/>
        <v>287.03611670766088</v>
      </c>
      <c r="AA33" s="55">
        <f t="shared" si="28"/>
        <v>286.67967858964602</v>
      </c>
      <c r="AB33" s="55">
        <f t="shared" si="28"/>
        <v>0</v>
      </c>
      <c r="AC33" s="55">
        <f t="shared" si="28"/>
        <v>285.96189384181781</v>
      </c>
      <c r="AD33" s="55">
        <f t="shared" si="28"/>
        <v>285.60053220233448</v>
      </c>
      <c r="AE33" s="55">
        <f t="shared" si="28"/>
        <v>285.23751432200356</v>
      </c>
      <c r="AF33" s="55">
        <f t="shared" si="28"/>
        <v>284.87283260972106</v>
      </c>
      <c r="AG33" s="55">
        <f t="shared" si="28"/>
        <v>284.50647943959063</v>
      </c>
      <c r="AH33" s="55">
        <f t="shared" si="28"/>
        <v>284.1384471507638</v>
      </c>
      <c r="AI33" s="55">
        <f t="shared" si="28"/>
        <v>283.76872804727981</v>
      </c>
      <c r="AJ33" s="55">
        <f t="shared" ref="AJ33:BO33" si="29">MAX(0,MIN(AJ29,AJ32))</f>
        <v>283.39731439790484</v>
      </c>
      <c r="AK33" s="55">
        <f t="shared" si="29"/>
        <v>283.02419843597028</v>
      </c>
      <c r="AL33" s="55">
        <f t="shared" si="29"/>
        <v>282.64937235921013</v>
      </c>
      <c r="AM33" s="55">
        <f t="shared" si="29"/>
        <v>282.27282832959821</v>
      </c>
      <c r="AN33" s="55">
        <f t="shared" si="29"/>
        <v>0</v>
      </c>
      <c r="AO33" s="55">
        <f t="shared" si="29"/>
        <v>281.51455487992769</v>
      </c>
      <c r="AP33" s="55">
        <f t="shared" si="29"/>
        <v>281.13280960353569</v>
      </c>
      <c r="AQ33" s="55">
        <f t="shared" si="29"/>
        <v>280.74931466129362</v>
      </c>
      <c r="AR33" s="55">
        <f t="shared" si="29"/>
        <v>280.36406203389953</v>
      </c>
      <c r="AS33" s="55">
        <f t="shared" si="29"/>
        <v>279.97704366529661</v>
      </c>
      <c r="AT33" s="55">
        <f t="shared" si="29"/>
        <v>279.58825146250422</v>
      </c>
      <c r="AU33" s="55">
        <f t="shared" si="29"/>
        <v>279.19767729544907</v>
      </c>
      <c r="AV33" s="55">
        <f t="shared" si="29"/>
        <v>278.8053129967949</v>
      </c>
      <c r="AW33" s="55">
        <f t="shared" si="29"/>
        <v>278.41115036177189</v>
      </c>
      <c r="AX33" s="55">
        <f t="shared" si="29"/>
        <v>278.01518114800501</v>
      </c>
      <c r="AY33" s="55">
        <f t="shared" si="29"/>
        <v>277.61739707534173</v>
      </c>
      <c r="AZ33" s="55">
        <f t="shared" si="29"/>
        <v>0</v>
      </c>
      <c r="BA33" s="55">
        <f t="shared" si="29"/>
        <v>276.81635104278814</v>
      </c>
      <c r="BB33" s="55">
        <f t="shared" si="29"/>
        <v>276.41307233214258</v>
      </c>
      <c r="BC33" s="55">
        <f t="shared" si="29"/>
        <v>276.00794526073992</v>
      </c>
      <c r="BD33" s="55">
        <f t="shared" si="29"/>
        <v>275.60096135692669</v>
      </c>
      <c r="BE33" s="55">
        <f t="shared" si="29"/>
        <v>275.19211211022093</v>
      </c>
      <c r="BF33" s="55">
        <f t="shared" si="29"/>
        <v>274.7813889711345</v>
      </c>
      <c r="BG33" s="55">
        <f t="shared" si="29"/>
        <v>274.36878335099391</v>
      </c>
      <c r="BH33" s="55">
        <f t="shared" si="29"/>
        <v>273.95428662176096</v>
      </c>
      <c r="BI33" s="55">
        <f t="shared" si="29"/>
        <v>273.53789011585241</v>
      </c>
      <c r="BJ33" s="55">
        <f t="shared" si="29"/>
        <v>273.11958512595839</v>
      </c>
      <c r="BK33" s="55">
        <f t="shared" si="29"/>
        <v>272.69936290486072</v>
      </c>
      <c r="BL33" s="55">
        <f t="shared" si="29"/>
        <v>0</v>
      </c>
      <c r="BM33" s="55">
        <f t="shared" si="29"/>
        <v>271.85313157954045</v>
      </c>
      <c r="BN33" s="55">
        <f t="shared" si="29"/>
        <v>271.42710477968836</v>
      </c>
      <c r="BO33" s="55">
        <f t="shared" si="29"/>
        <v>270.99912535700361</v>
      </c>
      <c r="BP33" s="55">
        <f t="shared" ref="BP33:CI33" si="30">MAX(0,MIN(BP29,BP32))</f>
        <v>270.56918436196491</v>
      </c>
      <c r="BQ33" s="55">
        <f t="shared" si="30"/>
        <v>270.13727280403225</v>
      </c>
      <c r="BR33" s="55">
        <f t="shared" si="30"/>
        <v>269.7033816514591</v>
      </c>
      <c r="BS33" s="55">
        <f t="shared" si="30"/>
        <v>269.26750183110335</v>
      </c>
      <c r="BT33" s="55">
        <f t="shared" si="30"/>
        <v>268.82962422823755</v>
      </c>
      <c r="BU33" s="55">
        <f t="shared" si="30"/>
        <v>268.38973968635867</v>
      </c>
      <c r="BV33" s="55">
        <f t="shared" si="30"/>
        <v>267.94783900699616</v>
      </c>
      <c r="BW33" s="55">
        <f t="shared" si="30"/>
        <v>267.50391294951993</v>
      </c>
      <c r="BX33" s="55">
        <f t="shared" si="30"/>
        <v>0</v>
      </c>
      <c r="BY33" s="55">
        <f t="shared" si="30"/>
        <v>266.60994752574709</v>
      </c>
      <c r="BZ33" s="55">
        <f t="shared" si="30"/>
        <v>266.1598894656484</v>
      </c>
      <c r="CA33" s="55">
        <f t="shared" si="30"/>
        <v>265.70776863944104</v>
      </c>
      <c r="CB33" s="55">
        <f t="shared" si="30"/>
        <v>265.25357559278012</v>
      </c>
      <c r="CC33" s="55">
        <f t="shared" si="30"/>
        <v>264.79730082798875</v>
      </c>
      <c r="CD33" s="55">
        <f t="shared" si="30"/>
        <v>264.33893480385871</v>
      </c>
      <c r="CE33" s="55">
        <f t="shared" si="30"/>
        <v>263.8784679354514</v>
      </c>
      <c r="CF33" s="55">
        <f t="shared" si="30"/>
        <v>263.41589059389725</v>
      </c>
      <c r="CG33" s="55">
        <f t="shared" si="30"/>
        <v>262.9511931061943</v>
      </c>
      <c r="CH33" s="55">
        <f t="shared" si="30"/>
        <v>262.48436575500602</v>
      </c>
      <c r="CI33" s="55">
        <f t="shared" si="30"/>
        <v>262.01539877845818</v>
      </c>
    </row>
    <row r="34" spans="1:119" x14ac:dyDescent="0.15">
      <c r="A34" s="47" t="s">
        <v>110</v>
      </c>
      <c r="D34" s="55">
        <f t="shared" ref="D34:AI34" si="31">IF(D29&lt;D32,D32-D33,0)</f>
        <v>294.47916666666993</v>
      </c>
      <c r="E34" s="55">
        <f t="shared" si="31"/>
        <v>294.15684252763378</v>
      </c>
      <c r="F34" s="55">
        <f t="shared" si="31"/>
        <v>293.83304106962714</v>
      </c>
      <c r="G34" s="55">
        <f t="shared" si="31"/>
        <v>293.50775552160462</v>
      </c>
      <c r="H34" s="55">
        <f t="shared" si="31"/>
        <v>0</v>
      </c>
      <c r="I34" s="55">
        <f t="shared" si="31"/>
        <v>0</v>
      </c>
      <c r="J34" s="55">
        <f t="shared" si="31"/>
        <v>0</v>
      </c>
      <c r="K34" s="55">
        <f t="shared" si="31"/>
        <v>0</v>
      </c>
      <c r="L34" s="55">
        <f t="shared" si="31"/>
        <v>0</v>
      </c>
      <c r="M34" s="55">
        <f t="shared" si="31"/>
        <v>0</v>
      </c>
      <c r="N34" s="55">
        <f t="shared" si="31"/>
        <v>0</v>
      </c>
      <c r="O34" s="55">
        <f t="shared" si="31"/>
        <v>0</v>
      </c>
      <c r="P34" s="55">
        <f t="shared" si="31"/>
        <v>290.51226884114959</v>
      </c>
      <c r="Q34" s="55">
        <f t="shared" si="31"/>
        <v>0</v>
      </c>
      <c r="R34" s="55">
        <f t="shared" si="31"/>
        <v>0</v>
      </c>
      <c r="S34" s="55">
        <f t="shared" si="31"/>
        <v>0</v>
      </c>
      <c r="T34" s="55">
        <f t="shared" si="31"/>
        <v>0</v>
      </c>
      <c r="U34" s="55">
        <f t="shared" si="31"/>
        <v>0</v>
      </c>
      <c r="V34" s="55">
        <f t="shared" si="31"/>
        <v>0</v>
      </c>
      <c r="W34" s="55">
        <f t="shared" si="31"/>
        <v>0</v>
      </c>
      <c r="X34" s="55">
        <f t="shared" si="31"/>
        <v>0</v>
      </c>
      <c r="Y34" s="55">
        <f t="shared" si="31"/>
        <v>0</v>
      </c>
      <c r="Z34" s="55">
        <f t="shared" si="31"/>
        <v>0</v>
      </c>
      <c r="AA34" s="55">
        <f t="shared" si="31"/>
        <v>0</v>
      </c>
      <c r="AB34" s="55">
        <f t="shared" si="31"/>
        <v>286.32160679692356</v>
      </c>
      <c r="AC34" s="55">
        <f t="shared" si="31"/>
        <v>0</v>
      </c>
      <c r="AD34" s="55">
        <f t="shared" si="31"/>
        <v>0</v>
      </c>
      <c r="AE34" s="55">
        <f t="shared" si="31"/>
        <v>0</v>
      </c>
      <c r="AF34" s="55">
        <f t="shared" si="31"/>
        <v>0</v>
      </c>
      <c r="AG34" s="55">
        <f t="shared" si="31"/>
        <v>0</v>
      </c>
      <c r="AH34" s="55">
        <f t="shared" si="31"/>
        <v>0</v>
      </c>
      <c r="AI34" s="55">
        <f t="shared" si="31"/>
        <v>0</v>
      </c>
      <c r="AJ34" s="55">
        <f t="shared" ref="AJ34:BO34" si="32">IF(AJ29&lt;AJ32,AJ32-AJ33,0)</f>
        <v>0</v>
      </c>
      <c r="AK34" s="55">
        <f t="shared" si="32"/>
        <v>0</v>
      </c>
      <c r="AL34" s="55">
        <f t="shared" si="32"/>
        <v>0</v>
      </c>
      <c r="AM34" s="55">
        <f t="shared" si="32"/>
        <v>0</v>
      </c>
      <c r="AN34" s="55">
        <f t="shared" si="32"/>
        <v>281.89455847318391</v>
      </c>
      <c r="AO34" s="55">
        <f t="shared" si="32"/>
        <v>0</v>
      </c>
      <c r="AP34" s="55">
        <f t="shared" si="32"/>
        <v>0</v>
      </c>
      <c r="AQ34" s="55">
        <f t="shared" si="32"/>
        <v>0</v>
      </c>
      <c r="AR34" s="55">
        <f t="shared" si="32"/>
        <v>0</v>
      </c>
      <c r="AS34" s="55">
        <f t="shared" si="32"/>
        <v>0</v>
      </c>
      <c r="AT34" s="55">
        <f t="shared" si="32"/>
        <v>0</v>
      </c>
      <c r="AU34" s="55">
        <f t="shared" si="32"/>
        <v>0</v>
      </c>
      <c r="AV34" s="55">
        <f t="shared" si="32"/>
        <v>0</v>
      </c>
      <c r="AW34" s="55">
        <f t="shared" si="32"/>
        <v>0</v>
      </c>
      <c r="AX34" s="55">
        <f t="shared" si="32"/>
        <v>0</v>
      </c>
      <c r="AY34" s="55">
        <f t="shared" si="32"/>
        <v>0</v>
      </c>
      <c r="AZ34" s="55">
        <f t="shared" si="32"/>
        <v>277.21778982567872</v>
      </c>
      <c r="BA34" s="55">
        <f t="shared" si="32"/>
        <v>0</v>
      </c>
      <c r="BB34" s="55">
        <f t="shared" si="32"/>
        <v>0</v>
      </c>
      <c r="BC34" s="55">
        <f t="shared" si="32"/>
        <v>0</v>
      </c>
      <c r="BD34" s="55">
        <f t="shared" si="32"/>
        <v>0</v>
      </c>
      <c r="BE34" s="55">
        <f t="shared" si="32"/>
        <v>0</v>
      </c>
      <c r="BF34" s="55">
        <f t="shared" si="32"/>
        <v>0</v>
      </c>
      <c r="BG34" s="55">
        <f t="shared" si="32"/>
        <v>0</v>
      </c>
      <c r="BH34" s="55">
        <f t="shared" si="32"/>
        <v>0</v>
      </c>
      <c r="BI34" s="55">
        <f t="shared" si="32"/>
        <v>0</v>
      </c>
      <c r="BJ34" s="55">
        <f t="shared" si="32"/>
        <v>0</v>
      </c>
      <c r="BK34" s="55">
        <f t="shared" si="32"/>
        <v>0</v>
      </c>
      <c r="BL34" s="55">
        <f t="shared" si="32"/>
        <v>272.27721466524969</v>
      </c>
      <c r="BM34" s="55">
        <f t="shared" si="32"/>
        <v>0</v>
      </c>
      <c r="BN34" s="55">
        <f t="shared" si="32"/>
        <v>0</v>
      </c>
      <c r="BO34" s="55">
        <f t="shared" si="32"/>
        <v>0</v>
      </c>
      <c r="BP34" s="55">
        <f t="shared" ref="BP34:CI34" si="33">IF(BP29&lt;BP32,BP32-BP33,0)</f>
        <v>0</v>
      </c>
      <c r="BQ34" s="55">
        <f t="shared" si="33"/>
        <v>0</v>
      </c>
      <c r="BR34" s="55">
        <f t="shared" si="33"/>
        <v>0</v>
      </c>
      <c r="BS34" s="55">
        <f t="shared" si="33"/>
        <v>0</v>
      </c>
      <c r="BT34" s="55">
        <f t="shared" si="33"/>
        <v>0</v>
      </c>
      <c r="BU34" s="55">
        <f t="shared" si="33"/>
        <v>0</v>
      </c>
      <c r="BV34" s="55">
        <f t="shared" si="33"/>
        <v>0</v>
      </c>
      <c r="BW34" s="55">
        <f t="shared" si="33"/>
        <v>0</v>
      </c>
      <c r="BX34" s="55">
        <f t="shared" si="33"/>
        <v>267.05795223094691</v>
      </c>
      <c r="BY34" s="55">
        <f t="shared" si="33"/>
        <v>0</v>
      </c>
      <c r="BZ34" s="55">
        <f t="shared" si="33"/>
        <v>0</v>
      </c>
      <c r="CA34" s="55">
        <f t="shared" si="33"/>
        <v>0</v>
      </c>
      <c r="CB34" s="55">
        <f t="shared" si="33"/>
        <v>0</v>
      </c>
      <c r="CC34" s="55">
        <f t="shared" si="33"/>
        <v>0</v>
      </c>
      <c r="CD34" s="55">
        <f t="shared" si="33"/>
        <v>0</v>
      </c>
      <c r="CE34" s="55">
        <f t="shared" si="33"/>
        <v>0</v>
      </c>
      <c r="CF34" s="55">
        <f t="shared" si="33"/>
        <v>0</v>
      </c>
      <c r="CG34" s="55">
        <f t="shared" si="33"/>
        <v>0</v>
      </c>
      <c r="CH34" s="55">
        <f t="shared" si="33"/>
        <v>0</v>
      </c>
      <c r="CI34" s="55">
        <f t="shared" si="33"/>
        <v>0</v>
      </c>
    </row>
    <row r="35" spans="1:119" x14ac:dyDescent="0.15">
      <c r="A35" s="47" t="s">
        <v>112</v>
      </c>
      <c r="D35" s="55">
        <f>HLOOKUP(D$3,'Amortization Calc'!$C$13:$XFD$21,8,FALSE)*D7</f>
        <v>70.325266698779444</v>
      </c>
      <c r="E35" s="55">
        <f>HLOOKUP(E$3,'Amortization Calc'!$C$13:$XFD$21,8,FALSE)*E7</f>
        <v>70.647590837815585</v>
      </c>
      <c r="F35" s="55">
        <f>HLOOKUP(F$3,'Amortization Calc'!$C$13:$XFD$21,8,FALSE)*F7</f>
        <v>70.971392295822227</v>
      </c>
      <c r="G35" s="55">
        <f>HLOOKUP(G$3,'Amortization Calc'!$C$13:$XFD$21,8,FALSE)*G7</f>
        <v>71.296677843844748</v>
      </c>
      <c r="H35" s="55">
        <f>HLOOKUP(H$3,'Amortization Calc'!$C$13:$XFD$21,8,FALSE)*H7</f>
        <v>71.62345428396236</v>
      </c>
      <c r="I35" s="55">
        <f>HLOOKUP(I$3,'Amortization Calc'!$C$13:$XFD$21,8,FALSE)*I7</f>
        <v>71.951728449430504</v>
      </c>
      <c r="J35" s="55">
        <f>HLOOKUP(J$3,'Amortization Calc'!$C$13:$XFD$21,8,FALSE)*J7</f>
        <v>72.281507204823697</v>
      </c>
      <c r="K35" s="55">
        <f>HLOOKUP(K$3,'Amortization Calc'!$C$13:$XFD$21,8,FALSE)*K7</f>
        <v>72.612797446179172</v>
      </c>
      <c r="L35" s="55">
        <f>HLOOKUP(L$3,'Amortization Calc'!$C$13:$XFD$21,8,FALSE)*L7</f>
        <v>72.945606101140811</v>
      </c>
      <c r="M35" s="55">
        <f>HLOOKUP(M$3,'Amortization Calc'!$C$13:$XFD$21,8,FALSE)*M7</f>
        <v>73.279940129104432</v>
      </c>
      <c r="N35" s="55">
        <f>HLOOKUP(N$3,'Amortization Calc'!$C$13:$XFD$21,8,FALSE)*N7</f>
        <v>73.615806521362799</v>
      </c>
      <c r="O35" s="55">
        <f>HLOOKUP(O$3,'Amortization Calc'!$C$13:$XFD$21,8,FALSE)*O7</f>
        <v>73.953212301252393</v>
      </c>
      <c r="P35" s="55">
        <f>HLOOKUP(P$3,'Amortization Calc'!$C$13:$XFD$21,8,FALSE)*P7</f>
        <v>74.292164524299778</v>
      </c>
      <c r="Q35" s="55">
        <f>HLOOKUP(Q$3,'Amortization Calc'!$C$13:$XFD$21,8,FALSE)*Q7</f>
        <v>74.632670278369517</v>
      </c>
      <c r="R35" s="55">
        <f>HLOOKUP(R$3,'Amortization Calc'!$C$13:$XFD$21,8,FALSE)*R7</f>
        <v>74.974736683812012</v>
      </c>
      <c r="S35" s="55">
        <f>HLOOKUP(S$3,'Amortization Calc'!$C$13:$XFD$21,8,FALSE)*S7</f>
        <v>75.318370893612837</v>
      </c>
      <c r="T35" s="55">
        <f>HLOOKUP(T$3,'Amortization Calc'!$C$13:$XFD$21,8,FALSE)*T7</f>
        <v>75.663580093541896</v>
      </c>
      <c r="U35" s="55">
        <f>HLOOKUP(U$3,'Amortization Calc'!$C$13:$XFD$21,8,FALSE)*U7</f>
        <v>76.01037150230394</v>
      </c>
      <c r="V35" s="55">
        <f>HLOOKUP(V$3,'Amortization Calc'!$C$13:$XFD$21,8,FALSE)*V7</f>
        <v>76.358752371689548</v>
      </c>
      <c r="W35" s="55">
        <f>HLOOKUP(W$3,'Amortization Calc'!$C$13:$XFD$21,8,FALSE)*W7</f>
        <v>76.708729986726496</v>
      </c>
      <c r="X35" s="55">
        <f>HLOOKUP(X$3,'Amortization Calc'!$C$13:$XFD$21,8,FALSE)*X7</f>
        <v>77.06031166583233</v>
      </c>
      <c r="Y35" s="55">
        <f>HLOOKUP(Y$3,'Amortization Calc'!$C$13:$XFD$21,8,FALSE)*Y7</f>
        <v>77.413504760967385</v>
      </c>
      <c r="Z35" s="55">
        <f>HLOOKUP(Z$3,'Amortization Calc'!$C$13:$XFD$21,8,FALSE)*Z7</f>
        <v>77.768316657788489</v>
      </c>
      <c r="AA35" s="55">
        <f>HLOOKUP(AA$3,'Amortization Calc'!$C$13:$XFD$21,8,FALSE)*AA7</f>
        <v>78.124754775803353</v>
      </c>
      <c r="AB35" s="55">
        <f>HLOOKUP(AB$3,'Amortization Calc'!$C$13:$XFD$21,8,FALSE)*AB7</f>
        <v>78.482826568525809</v>
      </c>
      <c r="AC35" s="55">
        <f>HLOOKUP(AC$3,'Amortization Calc'!$C$13:$XFD$21,8,FALSE)*AC7</f>
        <v>78.842539523631558</v>
      </c>
      <c r="AD35" s="55">
        <f>HLOOKUP(AD$3,'Amortization Calc'!$C$13:$XFD$21,8,FALSE)*AD7</f>
        <v>79.203901163114892</v>
      </c>
      <c r="AE35" s="55">
        <f>HLOOKUP(AE$3,'Amortization Calc'!$C$13:$XFD$21,8,FALSE)*AE7</f>
        <v>79.566919043445807</v>
      </c>
      <c r="AF35" s="55">
        <f>HLOOKUP(AF$3,'Amortization Calc'!$C$13:$XFD$21,8,FALSE)*AF7</f>
        <v>79.931600755728311</v>
      </c>
      <c r="AG35" s="55">
        <f>HLOOKUP(AG$3,'Amortization Calc'!$C$13:$XFD$21,8,FALSE)*AG7</f>
        <v>80.297953925858735</v>
      </c>
      <c r="AH35" s="55">
        <f>HLOOKUP(AH$3,'Amortization Calc'!$C$13:$XFD$21,8,FALSE)*AH7</f>
        <v>80.665986214685574</v>
      </c>
      <c r="AI35" s="55">
        <f>HLOOKUP(AI$3,'Amortization Calc'!$C$13:$XFD$21,8,FALSE)*AI7</f>
        <v>81.035705318169562</v>
      </c>
      <c r="AJ35" s="55">
        <f>HLOOKUP(AJ$3,'Amortization Calc'!$C$13:$XFD$21,8,FALSE)*AJ7</f>
        <v>81.407118967544534</v>
      </c>
      <c r="AK35" s="55">
        <f>HLOOKUP(AK$3,'Amortization Calc'!$C$13:$XFD$21,8,FALSE)*AK7</f>
        <v>81.780234929479093</v>
      </c>
      <c r="AL35" s="55">
        <f>HLOOKUP(AL$3,'Amortization Calc'!$C$13:$XFD$21,8,FALSE)*AL7</f>
        <v>82.155061006239237</v>
      </c>
      <c r="AM35" s="55">
        <f>HLOOKUP(AM$3,'Amortization Calc'!$C$13:$XFD$21,8,FALSE)*AM7</f>
        <v>82.531605035851157</v>
      </c>
      <c r="AN35" s="55">
        <f>HLOOKUP(AN$3,'Amortization Calc'!$C$13:$XFD$21,8,FALSE)*AN7</f>
        <v>82.909874892265464</v>
      </c>
      <c r="AO35" s="55">
        <f>HLOOKUP(AO$3,'Amortization Calc'!$C$13:$XFD$21,8,FALSE)*AO7</f>
        <v>83.289878485521683</v>
      </c>
      <c r="AP35" s="55">
        <f>HLOOKUP(AP$3,'Amortization Calc'!$C$13:$XFD$21,8,FALSE)*AP7</f>
        <v>83.671623761913679</v>
      </c>
      <c r="AQ35" s="55">
        <f>HLOOKUP(AQ$3,'Amortization Calc'!$C$13:$XFD$21,8,FALSE)*AQ7</f>
        <v>84.055118704155745</v>
      </c>
      <c r="AR35" s="55">
        <f>HLOOKUP(AR$3,'Amortization Calc'!$C$13:$XFD$21,8,FALSE)*AR7</f>
        <v>84.440371331549841</v>
      </c>
      <c r="AS35" s="55">
        <f>HLOOKUP(AS$3,'Amortization Calc'!$C$13:$XFD$21,8,FALSE)*AS7</f>
        <v>84.827389700152764</v>
      </c>
      <c r="AT35" s="55">
        <f>HLOOKUP(AT$3,'Amortization Calc'!$C$13:$XFD$21,8,FALSE)*AT7</f>
        <v>85.216181902945152</v>
      </c>
      <c r="AU35" s="55">
        <f>HLOOKUP(AU$3,'Amortization Calc'!$C$13:$XFD$21,8,FALSE)*AU7</f>
        <v>85.606756070000301</v>
      </c>
      <c r="AV35" s="55">
        <f>HLOOKUP(AV$3,'Amortization Calc'!$C$13:$XFD$21,8,FALSE)*AV7</f>
        <v>85.999120368654474</v>
      </c>
      <c r="AW35" s="55">
        <f>HLOOKUP(AW$3,'Amortization Calc'!$C$13:$XFD$21,8,FALSE)*AW7</f>
        <v>86.393283003677482</v>
      </c>
      <c r="AX35" s="55">
        <f>HLOOKUP(AX$3,'Amortization Calc'!$C$13:$XFD$21,8,FALSE)*AX7</f>
        <v>86.789252217444357</v>
      </c>
      <c r="AY35" s="55">
        <f>HLOOKUP(AY$3,'Amortization Calc'!$C$13:$XFD$21,8,FALSE)*AY7</f>
        <v>87.187036290107642</v>
      </c>
      <c r="AZ35" s="55">
        <f>HLOOKUP(AZ$3,'Amortization Calc'!$C$13:$XFD$21,8,FALSE)*AZ7</f>
        <v>87.586643539770648</v>
      </c>
      <c r="BA35" s="55">
        <f>HLOOKUP(BA$3,'Amortization Calc'!$C$13:$XFD$21,8,FALSE)*BA7</f>
        <v>87.988082322661228</v>
      </c>
      <c r="BB35" s="55">
        <f>HLOOKUP(BB$3,'Amortization Calc'!$C$13:$XFD$21,8,FALSE)*BB7</f>
        <v>88.391361033306794</v>
      </c>
      <c r="BC35" s="55">
        <f>HLOOKUP(BC$3,'Amortization Calc'!$C$13:$XFD$21,8,FALSE)*BC7</f>
        <v>88.796488104709454</v>
      </c>
      <c r="BD35" s="55">
        <f>HLOOKUP(BD$3,'Amortization Calc'!$C$13:$XFD$21,8,FALSE)*BD7</f>
        <v>89.203472008522681</v>
      </c>
      <c r="BE35" s="55">
        <f>HLOOKUP(BE$3,'Amortization Calc'!$C$13:$XFD$21,8,FALSE)*BE7</f>
        <v>89.612321255228437</v>
      </c>
      <c r="BF35" s="55">
        <f>HLOOKUP(BF$3,'Amortization Calc'!$C$13:$XFD$21,8,FALSE)*BF7</f>
        <v>90.023044394314866</v>
      </c>
      <c r="BG35" s="55">
        <f>HLOOKUP(BG$3,'Amortization Calc'!$C$13:$XFD$21,8,FALSE)*BG7</f>
        <v>90.435650014455462</v>
      </c>
      <c r="BH35" s="55">
        <f>HLOOKUP(BH$3,'Amortization Calc'!$C$13:$XFD$21,8,FALSE)*BH7</f>
        <v>90.850146743688413</v>
      </c>
      <c r="BI35" s="55">
        <f>HLOOKUP(BI$3,'Amortization Calc'!$C$13:$XFD$21,8,FALSE)*BI7</f>
        <v>91.266543249596964</v>
      </c>
      <c r="BJ35" s="55">
        <f>HLOOKUP(BJ$3,'Amortization Calc'!$C$13:$XFD$21,8,FALSE)*BJ7</f>
        <v>91.684848239490975</v>
      </c>
      <c r="BK35" s="55">
        <f>HLOOKUP(BK$3,'Amortization Calc'!$C$13:$XFD$21,8,FALSE)*BK7</f>
        <v>92.105070460588649</v>
      </c>
      <c r="BL35" s="55">
        <f>HLOOKUP(BL$3,'Amortization Calc'!$C$13:$XFD$21,8,FALSE)*BL7</f>
        <v>92.527218700199683</v>
      </c>
      <c r="BM35" s="55">
        <f>HLOOKUP(BM$3,'Amortization Calc'!$C$13:$XFD$21,8,FALSE)*BM7</f>
        <v>92.951301785908925</v>
      </c>
      <c r="BN35" s="55">
        <f>HLOOKUP(BN$3,'Amortization Calc'!$C$13:$XFD$21,8,FALSE)*BN7</f>
        <v>93.377328585761006</v>
      </c>
      <c r="BO35" s="55">
        <f>HLOOKUP(BO$3,'Amortization Calc'!$C$13:$XFD$21,8,FALSE)*BO7</f>
        <v>93.805308008445763</v>
      </c>
      <c r="BP35" s="55">
        <f>HLOOKUP(BP$3,'Amortization Calc'!$C$13:$XFD$21,8,FALSE)*BP7</f>
        <v>94.235249003484455</v>
      </c>
      <c r="BQ35" s="55">
        <f>HLOOKUP(BQ$3,'Amortization Calc'!$C$13:$XFD$21,8,FALSE)*BQ7</f>
        <v>94.66716056141712</v>
      </c>
      <c r="BR35" s="55">
        <f>HLOOKUP(BR$3,'Amortization Calc'!$C$13:$XFD$21,8,FALSE)*BR7</f>
        <v>95.101051713990273</v>
      </c>
      <c r="BS35" s="55">
        <f>HLOOKUP(BS$3,'Amortization Calc'!$C$13:$XFD$21,8,FALSE)*BS7</f>
        <v>95.536931534346024</v>
      </c>
      <c r="BT35" s="55">
        <f>HLOOKUP(BT$3,'Amortization Calc'!$C$13:$XFD$21,8,FALSE)*BT7</f>
        <v>95.974809137211821</v>
      </c>
      <c r="BU35" s="55">
        <f>HLOOKUP(BU$3,'Amortization Calc'!$C$13:$XFD$21,8,FALSE)*BU7</f>
        <v>96.414693679090703</v>
      </c>
      <c r="BV35" s="55">
        <f>HLOOKUP(BV$3,'Amortization Calc'!$C$13:$XFD$21,8,FALSE)*BV7</f>
        <v>96.856594358453208</v>
      </c>
      <c r="BW35" s="55">
        <f>HLOOKUP(BW$3,'Amortization Calc'!$C$13:$XFD$21,8,FALSE)*BW7</f>
        <v>97.300520415929441</v>
      </c>
      <c r="BX35" s="55">
        <f>HLOOKUP(BX$3,'Amortization Calc'!$C$13:$XFD$21,8,FALSE)*BX7</f>
        <v>97.74648113450246</v>
      </c>
      <c r="BY35" s="55">
        <f>HLOOKUP(BY$3,'Amortization Calc'!$C$13:$XFD$21,8,FALSE)*BY7</f>
        <v>98.194485839702281</v>
      </c>
      <c r="BZ35" s="55">
        <f>HLOOKUP(BZ$3,'Amortization Calc'!$C$13:$XFD$21,8,FALSE)*BZ7</f>
        <v>98.644543899800965</v>
      </c>
      <c r="CA35" s="55">
        <f>HLOOKUP(CA$3,'Amortization Calc'!$C$13:$XFD$21,8,FALSE)*CA7</f>
        <v>99.096664726008328</v>
      </c>
      <c r="CB35" s="55">
        <f>HLOOKUP(CB$3,'Amortization Calc'!$C$13:$XFD$21,8,FALSE)*CB7</f>
        <v>99.550857772669247</v>
      </c>
      <c r="CC35" s="55">
        <f>HLOOKUP(CC$3,'Amortization Calc'!$C$13:$XFD$21,8,FALSE)*CC7</f>
        <v>100.00713253746062</v>
      </c>
      <c r="CD35" s="55">
        <f>HLOOKUP(CD$3,'Amortization Calc'!$C$13:$XFD$21,8,FALSE)*CD7</f>
        <v>100.46549856159066</v>
      </c>
      <c r="CE35" s="55">
        <f>HLOOKUP(CE$3,'Amortization Calc'!$C$13:$XFD$21,8,FALSE)*CE7</f>
        <v>100.92596542999797</v>
      </c>
      <c r="CF35" s="55">
        <f>HLOOKUP(CF$3,'Amortization Calc'!$C$13:$XFD$21,8,FALSE)*CF7</f>
        <v>101.38854277155212</v>
      </c>
      <c r="CG35" s="55">
        <f>HLOOKUP(CG$3,'Amortization Calc'!$C$13:$XFD$21,8,FALSE)*CG7</f>
        <v>101.85324025925507</v>
      </c>
      <c r="CH35" s="55">
        <f>HLOOKUP(CH$3,'Amortization Calc'!$C$13:$XFD$21,8,FALSE)*CH7</f>
        <v>102.32006761044335</v>
      </c>
      <c r="CI35" s="55">
        <f>HLOOKUP(CI$3,'Amortization Calc'!$C$13:$XFD$21,8,FALSE)*CI7</f>
        <v>102.78903458699119</v>
      </c>
    </row>
    <row r="36" spans="1:119" x14ac:dyDescent="0.15">
      <c r="A36" s="47" t="s">
        <v>83</v>
      </c>
      <c r="D36" s="51">
        <v>0</v>
      </c>
      <c r="E36" s="51">
        <f>MAX(0,MIN(MIN(HLOOKUP(E$3,'Amortization Calc'!$C$13:$IV$21,8,FALSE),'Monthly P&amp;L'!E31),E29-E33))</f>
        <v>0</v>
      </c>
      <c r="F36" s="51">
        <f>MAX(0,MIN(MIN(HLOOKUP(F$3,'Amortization Calc'!$C$13:$IV$21,8,FALSE),'Monthly P&amp;L'!F31),F29-F33))</f>
        <v>0</v>
      </c>
      <c r="G36" s="51">
        <f>MAX(0,MIN(MIN(HLOOKUP(G$3,'Amortization Calc'!$C$13:$IV$21,8,FALSE),'Monthly P&amp;L'!G31),G29-G33))</f>
        <v>0</v>
      </c>
      <c r="H36" s="51">
        <f>MAX(0,MIN(MIN(HLOOKUP(H$3,'Amortization Calc'!$C$13:$IV$21,8,FALSE),'Monthly P&amp;L'!H31),H29-H33))</f>
        <v>71.62345428396236</v>
      </c>
      <c r="I36" s="51">
        <f>MAX(0,MIN(MIN(HLOOKUP(I$3,'Amortization Calc'!$C$13:$IV$21,8,FALSE),'Monthly P&amp;L'!I31),I29-I33))</f>
        <v>71.951728449430504</v>
      </c>
      <c r="J36" s="51">
        <f>MAX(0,MIN(MIN(HLOOKUP(J$3,'Amortization Calc'!$C$13:$IV$21,8,FALSE),'Monthly P&amp;L'!J31),J29-J33))</f>
        <v>72.281507204823697</v>
      </c>
      <c r="K36" s="51">
        <f>MAX(0,MIN(MIN(HLOOKUP(K$3,'Amortization Calc'!$C$13:$IV$21,8,FALSE),'Monthly P&amp;L'!K31),K29-K33))</f>
        <v>72.612797446179172</v>
      </c>
      <c r="L36" s="51">
        <f>MAX(0,MIN(MIN(HLOOKUP(L$3,'Amortization Calc'!$C$13:$IV$21,8,FALSE),'Monthly P&amp;L'!L31),L29-L33))</f>
        <v>72.945606101140811</v>
      </c>
      <c r="M36" s="51">
        <f>MAX(0,MIN(MIN(HLOOKUP(M$3,'Amortization Calc'!$C$13:$IV$21,8,FALSE),'Monthly P&amp;L'!M31),M29-M33))</f>
        <v>73.279940129104432</v>
      </c>
      <c r="N36" s="51">
        <f>MAX(0,MIN(MIN(HLOOKUP(N$3,'Amortization Calc'!$C$13:$IV$21,8,FALSE),'Monthly P&amp;L'!N31),N29-N33))</f>
        <v>73.615806521362799</v>
      </c>
      <c r="O36" s="51">
        <f>MAX(0,MIN(MIN(HLOOKUP(O$3,'Amortization Calc'!$C$13:$IV$21,8,FALSE),'Monthly P&amp;L'!O31),O29-O33))</f>
        <v>73.953212301252393</v>
      </c>
      <c r="P36" s="51">
        <f>MAX(0,MIN(MIN(HLOOKUP(P$3,'Amortization Calc'!$C$13:$IV$21,8,FALSE),'Monthly P&amp;L'!P31),P29-P33))</f>
        <v>0</v>
      </c>
      <c r="Q36" s="51">
        <f>MAX(0,MIN(MIN(HLOOKUP(Q$3,'Amortization Calc'!$C$13:$IV$21,8,FALSE),'Monthly P&amp;L'!Q31),Q29-Q33))</f>
        <v>74.632670278369517</v>
      </c>
      <c r="R36" s="51">
        <f>MAX(0,MIN(MIN(HLOOKUP(R$3,'Amortization Calc'!$C$13:$IV$21,8,FALSE),'Monthly P&amp;L'!R31),R29-R33))</f>
        <v>74.974736683812012</v>
      </c>
      <c r="S36" s="51">
        <f>MAX(0,MIN(MIN(HLOOKUP(S$3,'Amortization Calc'!$C$13:$IV$21,8,FALSE),'Monthly P&amp;L'!S31),S29-S33))</f>
        <v>75.318370893612837</v>
      </c>
      <c r="T36" s="51">
        <f>MAX(0,MIN(MIN(HLOOKUP(T$3,'Amortization Calc'!$C$13:$IV$21,8,FALSE),'Monthly P&amp;L'!T31),T29-T33))</f>
        <v>75.663580093541896</v>
      </c>
      <c r="U36" s="51">
        <f>MAX(0,MIN(MIN(HLOOKUP(U$3,'Amortization Calc'!$C$13:$IV$21,8,FALSE),'Monthly P&amp;L'!U31),U29-U33))</f>
        <v>76.01037150230394</v>
      </c>
      <c r="V36" s="51">
        <f>MAX(0,MIN(MIN(HLOOKUP(V$3,'Amortization Calc'!$C$13:$IV$21,8,FALSE),'Monthly P&amp;L'!V31),V29-V33))</f>
        <v>76.358752371689548</v>
      </c>
      <c r="W36" s="51">
        <f>MAX(0,MIN(MIN(HLOOKUP(W$3,'Amortization Calc'!$C$13:$IV$21,8,FALSE),'Monthly P&amp;L'!W31),W29-W33))</f>
        <v>76.708729986726496</v>
      </c>
      <c r="X36" s="51">
        <f>MAX(0,MIN(MIN(HLOOKUP(X$3,'Amortization Calc'!$C$13:$IV$21,8,FALSE),'Monthly P&amp;L'!X31),X29-X33))</f>
        <v>77.06031166583233</v>
      </c>
      <c r="Y36" s="51">
        <f>MAX(0,MIN(MIN(HLOOKUP(Y$3,'Amortization Calc'!$C$13:$IV$21,8,FALSE),'Monthly P&amp;L'!Y31),Y29-Y33))</f>
        <v>77.413504760967385</v>
      </c>
      <c r="Z36" s="51">
        <f>MAX(0,MIN(MIN(HLOOKUP(Z$3,'Amortization Calc'!$C$13:$IV$21,8,FALSE),'Monthly P&amp;L'!Z31),Z29-Z33))</f>
        <v>77.768316657788489</v>
      </c>
      <c r="AA36" s="51">
        <f>MAX(0,MIN(MIN(HLOOKUP(AA$3,'Amortization Calc'!$C$13:$IV$21,8,FALSE),'Monthly P&amp;L'!AA31),AA29-AA33))</f>
        <v>78.124754775803353</v>
      </c>
      <c r="AB36" s="51">
        <f>MAX(0,MIN(MIN(HLOOKUP(AB$3,'Amortization Calc'!$C$13:$IV$21,8,FALSE),'Monthly P&amp;L'!AB31),AB29-AB33))</f>
        <v>0</v>
      </c>
      <c r="AC36" s="51">
        <f>MAX(0,MIN(MIN(HLOOKUP(AC$3,'Amortization Calc'!$C$13:$IV$21,8,FALSE),'Monthly P&amp;L'!AC31),AC29-AC33))</f>
        <v>78.842539523631558</v>
      </c>
      <c r="AD36" s="51">
        <f>MAX(0,MIN(MIN(HLOOKUP(AD$3,'Amortization Calc'!$C$13:$IV$21,8,FALSE),'Monthly P&amp;L'!AD31),AD29-AD33))</f>
        <v>79.203901163114892</v>
      </c>
      <c r="AE36" s="51">
        <f>MAX(0,MIN(MIN(HLOOKUP(AE$3,'Amortization Calc'!$C$13:$IV$21,8,FALSE),'Monthly P&amp;L'!AE31),AE29-AE33))</f>
        <v>79.566919043445807</v>
      </c>
      <c r="AF36" s="51">
        <f>MAX(0,MIN(MIN(HLOOKUP(AF$3,'Amortization Calc'!$C$13:$IV$21,8,FALSE),'Monthly P&amp;L'!AF31),AF29-AF33))</f>
        <v>79.931600755728311</v>
      </c>
      <c r="AG36" s="51">
        <f>MAX(0,MIN(MIN(HLOOKUP(AG$3,'Amortization Calc'!$C$13:$IV$21,8,FALSE),'Monthly P&amp;L'!AG31),AG29-AG33))</f>
        <v>80.297953925858735</v>
      </c>
      <c r="AH36" s="51">
        <f>MAX(0,MIN(MIN(HLOOKUP(AH$3,'Amortization Calc'!$C$13:$IV$21,8,FALSE),'Monthly P&amp;L'!AH31),AH29-AH33))</f>
        <v>80.665986214685574</v>
      </c>
      <c r="AI36" s="51">
        <f>MAX(0,MIN(MIN(HLOOKUP(AI$3,'Amortization Calc'!$C$13:$IV$21,8,FALSE),'Monthly P&amp;L'!AI31),AI29-AI33))</f>
        <v>81.035705318169562</v>
      </c>
      <c r="AJ36" s="51">
        <f>MAX(0,MIN(MIN(HLOOKUP(AJ$3,'Amortization Calc'!$C$13:$IV$21,8,FALSE),'Monthly P&amp;L'!AJ31),AJ29-AJ33))</f>
        <v>81.407118967544534</v>
      </c>
      <c r="AK36" s="51">
        <f>MAX(0,MIN(MIN(HLOOKUP(AK$3,'Amortization Calc'!$C$13:$IV$21,8,FALSE),'Monthly P&amp;L'!AK31),AK29-AK33))</f>
        <v>81.780234929479093</v>
      </c>
      <c r="AL36" s="51">
        <f>MAX(0,MIN(MIN(HLOOKUP(AL$3,'Amortization Calc'!$C$13:$IV$21,8,FALSE),'Monthly P&amp;L'!AL31),AL29-AL33))</f>
        <v>82.155061006239237</v>
      </c>
      <c r="AM36" s="51">
        <f>MAX(0,MIN(MIN(HLOOKUP(AM$3,'Amortization Calc'!$C$13:$IV$21,8,FALSE),'Monthly P&amp;L'!AM31),AM29-AM33))</f>
        <v>82.531605035851157</v>
      </c>
      <c r="AN36" s="51">
        <f>MAX(0,MIN(MIN(HLOOKUP(AN$3,'Amortization Calc'!$C$13:$IV$21,8,FALSE),'Monthly P&amp;L'!AN31),AN29-AN33))</f>
        <v>0</v>
      </c>
      <c r="AO36" s="51">
        <f>MAX(0,MIN(MIN(HLOOKUP(AO$3,'Amortization Calc'!$C$13:$IV$21,8,FALSE),'Monthly P&amp;L'!AO31),AO29-AO33))</f>
        <v>83.289878485521683</v>
      </c>
      <c r="AP36" s="51">
        <f>MAX(0,MIN(MIN(HLOOKUP(AP$3,'Amortization Calc'!$C$13:$IV$21,8,FALSE),'Monthly P&amp;L'!AP31),AP29-AP33))</f>
        <v>83.671623761913679</v>
      </c>
      <c r="AQ36" s="51">
        <f>MAX(0,MIN(MIN(HLOOKUP(AQ$3,'Amortization Calc'!$C$13:$IV$21,8,FALSE),'Monthly P&amp;L'!AQ31),AQ29-AQ33))</f>
        <v>84.055118704155745</v>
      </c>
      <c r="AR36" s="51">
        <f>MAX(0,MIN(MIN(HLOOKUP(AR$3,'Amortization Calc'!$C$13:$IV$21,8,FALSE),'Monthly P&amp;L'!AR31),AR29-AR33))</f>
        <v>84.440371331549841</v>
      </c>
      <c r="AS36" s="51">
        <f>MAX(0,MIN(MIN(HLOOKUP(AS$3,'Amortization Calc'!$C$13:$IV$21,8,FALSE),'Monthly P&amp;L'!AS31),AS29-AS33))</f>
        <v>84.827389700152764</v>
      </c>
      <c r="AT36" s="51">
        <f>MAX(0,MIN(MIN(HLOOKUP(AT$3,'Amortization Calc'!$C$13:$IV$21,8,FALSE),'Monthly P&amp;L'!AT31),AT29-AT33))</f>
        <v>85.216181902945152</v>
      </c>
      <c r="AU36" s="51">
        <f>MAX(0,MIN(MIN(HLOOKUP(AU$3,'Amortization Calc'!$C$13:$IV$21,8,FALSE),'Monthly P&amp;L'!AU31),AU29-AU33))</f>
        <v>85.606756070000301</v>
      </c>
      <c r="AV36" s="51">
        <f>MAX(0,MIN(MIN(HLOOKUP(AV$3,'Amortization Calc'!$C$13:$IV$21,8,FALSE),'Monthly P&amp;L'!AV31),AV29-AV33))</f>
        <v>85.999120368654474</v>
      </c>
      <c r="AW36" s="51">
        <f>MAX(0,MIN(MIN(HLOOKUP(AW$3,'Amortization Calc'!$C$13:$IV$21,8,FALSE),'Monthly P&amp;L'!AW31),AW29-AW33))</f>
        <v>86.393283003677482</v>
      </c>
      <c r="AX36" s="51">
        <f>MAX(0,MIN(MIN(HLOOKUP(AX$3,'Amortization Calc'!$C$13:$IV$21,8,FALSE),'Monthly P&amp;L'!AX31),AX29-AX33))</f>
        <v>86.789252217444357</v>
      </c>
      <c r="AY36" s="51">
        <f>MAX(0,MIN(MIN(HLOOKUP(AY$3,'Amortization Calc'!$C$13:$IV$21,8,FALSE),'Monthly P&amp;L'!AY31),AY29-AY33))</f>
        <v>87.187036290107642</v>
      </c>
      <c r="AZ36" s="51">
        <f>MAX(0,MIN(MIN(HLOOKUP(AZ$3,'Amortization Calc'!$C$13:$IV$21,8,FALSE),'Monthly P&amp;L'!AZ31),AZ29-AZ33))</f>
        <v>0</v>
      </c>
      <c r="BA36" s="51">
        <f>MAX(0,MIN(MIN(HLOOKUP(BA$3,'Amortization Calc'!$C$13:$IV$21,8,FALSE),'Monthly P&amp;L'!BA31),BA29-BA33))</f>
        <v>87.988082322661228</v>
      </c>
      <c r="BB36" s="51">
        <f>MAX(0,MIN(MIN(HLOOKUP(BB$3,'Amortization Calc'!$C$13:$IV$21,8,FALSE),'Monthly P&amp;L'!BB31),BB29-BB33))</f>
        <v>88.391361033306794</v>
      </c>
      <c r="BC36" s="51">
        <f>MAX(0,MIN(MIN(HLOOKUP(BC$3,'Amortization Calc'!$C$13:$IV$21,8,FALSE),'Monthly P&amp;L'!BC31),BC29-BC33))</f>
        <v>88.796488104709454</v>
      </c>
      <c r="BD36" s="51">
        <f>MAX(0,MIN(MIN(HLOOKUP(BD$3,'Amortization Calc'!$C$13:$IV$21,8,FALSE),'Monthly P&amp;L'!BD31),BD29-BD33))</f>
        <v>89.203472008522681</v>
      </c>
      <c r="BE36" s="51">
        <f>MAX(0,MIN(MIN(HLOOKUP(BE$3,'Amortization Calc'!$C$13:$IV$21,8,FALSE),'Monthly P&amp;L'!BE31),BE29-BE33))</f>
        <v>89.612321255228437</v>
      </c>
      <c r="BF36" s="51">
        <f>MAX(0,MIN(MIN(HLOOKUP(BF$3,'Amortization Calc'!$C$13:$IV$21,8,FALSE),'Monthly P&amp;L'!BF31),BF29-BF33))</f>
        <v>90.023044394314866</v>
      </c>
      <c r="BG36" s="51">
        <f>MAX(0,MIN(MIN(HLOOKUP(BG$3,'Amortization Calc'!$C$13:$IV$21,8,FALSE),'Monthly P&amp;L'!BG31),BG29-BG33))</f>
        <v>90.435650014455462</v>
      </c>
      <c r="BH36" s="51">
        <f>MAX(0,MIN(MIN(HLOOKUP(BH$3,'Amortization Calc'!$C$13:$IV$21,8,FALSE),'Monthly P&amp;L'!BH31),BH29-BH33))</f>
        <v>90.850146743688413</v>
      </c>
      <c r="BI36" s="51">
        <f>MAX(0,MIN(MIN(HLOOKUP(BI$3,'Amortization Calc'!$C$13:$IV$21,8,FALSE),'Monthly P&amp;L'!BI31),BI29-BI33))</f>
        <v>91.266543249596964</v>
      </c>
      <c r="BJ36" s="51">
        <f>MAX(0,MIN(MIN(HLOOKUP(BJ$3,'Amortization Calc'!$C$13:$IV$21,8,FALSE),'Monthly P&amp;L'!BJ31),BJ29-BJ33))</f>
        <v>91.684848239490975</v>
      </c>
      <c r="BK36" s="51">
        <f>MAX(0,MIN(MIN(HLOOKUP(BK$3,'Amortization Calc'!$C$13:$IV$21,8,FALSE),'Monthly P&amp;L'!BK31),BK29-BK33))</f>
        <v>92.105070460588649</v>
      </c>
      <c r="BL36" s="51">
        <f>MAX(0,MIN(MIN(HLOOKUP(BL$3,'Amortization Calc'!$C$13:$IV$21,8,FALSE),'Monthly P&amp;L'!BL31),BL29-BL33))</f>
        <v>0</v>
      </c>
      <c r="BM36" s="51">
        <f>MAX(0,MIN(MIN(HLOOKUP(BM$3,'Amortization Calc'!$C$13:$IV$21,8,FALSE),'Monthly P&amp;L'!BM31),BM29-BM33))</f>
        <v>92.951301785908925</v>
      </c>
      <c r="BN36" s="51">
        <f>MAX(0,MIN(MIN(HLOOKUP(BN$3,'Amortization Calc'!$C$13:$IV$21,8,FALSE),'Monthly P&amp;L'!BN31),BN29-BN33))</f>
        <v>93.377328585761006</v>
      </c>
      <c r="BO36" s="51">
        <f>MAX(0,MIN(MIN(HLOOKUP(BO$3,'Amortization Calc'!$C$13:$IV$21,8,FALSE),'Monthly P&amp;L'!BO31),BO29-BO33))</f>
        <v>93.805308008445763</v>
      </c>
      <c r="BP36" s="51">
        <f>MAX(0,MIN(MIN(HLOOKUP(BP$3,'Amortization Calc'!$C$13:$IV$21,8,FALSE),'Monthly P&amp;L'!BP31),BP29-BP33))</f>
        <v>94.235249003484455</v>
      </c>
      <c r="BQ36" s="51">
        <f>MAX(0,MIN(MIN(HLOOKUP(BQ$3,'Amortization Calc'!$C$13:$IV$21,8,FALSE),'Monthly P&amp;L'!BQ31),BQ29-BQ33))</f>
        <v>94.66716056141712</v>
      </c>
      <c r="BR36" s="51">
        <f>MAX(0,MIN(MIN(HLOOKUP(BR$3,'Amortization Calc'!$C$13:$IV$21,8,FALSE),'Monthly P&amp;L'!BR31),BR29-BR33))</f>
        <v>95.101051713990273</v>
      </c>
      <c r="BS36" s="51">
        <f>MAX(0,MIN(MIN(HLOOKUP(BS$3,'Amortization Calc'!$C$13:$IV$21,8,FALSE),'Monthly P&amp;L'!BS31),BS29-BS33))</f>
        <v>95.536931534346024</v>
      </c>
      <c r="BT36" s="51">
        <f>MAX(0,MIN(MIN(HLOOKUP(BT$3,'Amortization Calc'!$C$13:$IV$21,8,FALSE),'Monthly P&amp;L'!BT31),BT29-BT33))</f>
        <v>95.974809137211821</v>
      </c>
      <c r="BU36" s="51">
        <f>MAX(0,MIN(MIN(HLOOKUP(BU$3,'Amortization Calc'!$C$13:$IV$21,8,FALSE),'Monthly P&amp;L'!BU31),BU29-BU33))</f>
        <v>96.414693679090703</v>
      </c>
      <c r="BV36" s="51">
        <f>MAX(0,MIN(MIN(HLOOKUP(BV$3,'Amortization Calc'!$C$13:$IV$21,8,FALSE),'Monthly P&amp;L'!BV31),BV29-BV33))</f>
        <v>96.856594358453208</v>
      </c>
      <c r="BW36" s="51">
        <f>MAX(0,MIN(MIN(HLOOKUP(BW$3,'Amortization Calc'!$C$13:$IV$21,8,FALSE),'Monthly P&amp;L'!BW31),BW29-BW33))</f>
        <v>97.300520415929441</v>
      </c>
      <c r="BX36" s="51">
        <f>MAX(0,MIN(MIN(HLOOKUP(BX$3,'Amortization Calc'!$C$13:$IV$21,8,FALSE),'Monthly P&amp;L'!BX31),BX29-BX33))</f>
        <v>0</v>
      </c>
      <c r="BY36" s="51">
        <f>MAX(0,MIN(MIN(HLOOKUP(BY$3,'Amortization Calc'!$C$13:$IV$21,8,FALSE),'Monthly P&amp;L'!BY31),BY29-BY33))</f>
        <v>98.194485839702281</v>
      </c>
      <c r="BZ36" s="51">
        <f>MAX(0,MIN(MIN(HLOOKUP(BZ$3,'Amortization Calc'!$C$13:$IV$21,8,FALSE),'Monthly P&amp;L'!BZ31),BZ29-BZ33))</f>
        <v>98.644543899800965</v>
      </c>
      <c r="CA36" s="51">
        <f>MAX(0,MIN(MIN(HLOOKUP(CA$3,'Amortization Calc'!$C$13:$IV$21,8,FALSE),'Monthly P&amp;L'!CA31),CA29-CA33))</f>
        <v>99.096664726008328</v>
      </c>
      <c r="CB36" s="51">
        <f>MAX(0,MIN(MIN(HLOOKUP(CB$3,'Amortization Calc'!$C$13:$IV$21,8,FALSE),'Monthly P&amp;L'!CB31),CB29-CB33))</f>
        <v>99.550857772669247</v>
      </c>
      <c r="CC36" s="51">
        <f>MAX(0,MIN(MIN(HLOOKUP(CC$3,'Amortization Calc'!$C$13:$IV$21,8,FALSE),'Monthly P&amp;L'!CC31),CC29-CC33))</f>
        <v>100.00713253746062</v>
      </c>
      <c r="CD36" s="51">
        <f>MAX(0,MIN(MIN(HLOOKUP(CD$3,'Amortization Calc'!$C$13:$IV$21,8,FALSE),'Monthly P&amp;L'!CD31),CD29-CD33))</f>
        <v>100.46549856159066</v>
      </c>
      <c r="CE36" s="51">
        <f>MAX(0,MIN(MIN(HLOOKUP(CE$3,'Amortization Calc'!$C$13:$IV$21,8,FALSE),'Monthly P&amp;L'!CE31),CE29-CE33))</f>
        <v>100.92596542999797</v>
      </c>
      <c r="CF36" s="51">
        <f>MAX(0,MIN(MIN(HLOOKUP(CF$3,'Amortization Calc'!$C$13:$IV$21,8,FALSE),'Monthly P&amp;L'!CF31),CF29-CF33))</f>
        <v>101.38854277155212</v>
      </c>
      <c r="CG36" s="51">
        <f>MAX(0,MIN(MIN(HLOOKUP(CG$3,'Amortization Calc'!$C$13:$IV$21,8,FALSE),'Monthly P&amp;L'!CG31),CG29-CG33))</f>
        <v>101.85324025925507</v>
      </c>
      <c r="CH36" s="51">
        <f>MAX(0,MIN(MIN(HLOOKUP(CH$3,'Amortization Calc'!$C$13:$IV$21,8,FALSE),'Monthly P&amp;L'!CH31),CH29-CH33))</f>
        <v>102.32006761044335</v>
      </c>
      <c r="CI36" s="51">
        <f>MAX(0,MIN(MIN(HLOOKUP(CI$3,'Amortization Calc'!$C$13:$IV$21,8,FALSE),'Monthly P&amp;L'!CI31),CI29-CI33))</f>
        <v>102.78903458699119</v>
      </c>
    </row>
    <row r="37" spans="1:119" x14ac:dyDescent="0.15">
      <c r="A37" s="47" t="s">
        <v>111</v>
      </c>
      <c r="D37" s="51">
        <f>IF(D35&gt;D36,D35-D36,0)</f>
        <v>70.325266698779444</v>
      </c>
      <c r="E37" s="51">
        <f t="shared" ref="E37:BP37" si="34">IF(E35&gt;E36,E35-E36,0)</f>
        <v>70.647590837815585</v>
      </c>
      <c r="F37" s="51">
        <f t="shared" si="34"/>
        <v>70.971392295822227</v>
      </c>
      <c r="G37" s="51">
        <f t="shared" si="34"/>
        <v>71.296677843844748</v>
      </c>
      <c r="H37" s="51">
        <f t="shared" si="34"/>
        <v>0</v>
      </c>
      <c r="I37" s="51">
        <f t="shared" si="34"/>
        <v>0</v>
      </c>
      <c r="J37" s="51">
        <f t="shared" si="34"/>
        <v>0</v>
      </c>
      <c r="K37" s="51">
        <f t="shared" si="34"/>
        <v>0</v>
      </c>
      <c r="L37" s="51">
        <f t="shared" si="34"/>
        <v>0</v>
      </c>
      <c r="M37" s="51">
        <f t="shared" si="34"/>
        <v>0</v>
      </c>
      <c r="N37" s="51">
        <f t="shared" si="34"/>
        <v>0</v>
      </c>
      <c r="O37" s="51">
        <f t="shared" si="34"/>
        <v>0</v>
      </c>
      <c r="P37" s="51">
        <f t="shared" si="34"/>
        <v>74.292164524299778</v>
      </c>
      <c r="Q37" s="51">
        <f t="shared" si="34"/>
        <v>0</v>
      </c>
      <c r="R37" s="51">
        <f t="shared" si="34"/>
        <v>0</v>
      </c>
      <c r="S37" s="51">
        <f t="shared" si="34"/>
        <v>0</v>
      </c>
      <c r="T37" s="51">
        <f t="shared" si="34"/>
        <v>0</v>
      </c>
      <c r="U37" s="51">
        <f t="shared" si="34"/>
        <v>0</v>
      </c>
      <c r="V37" s="51">
        <f t="shared" si="34"/>
        <v>0</v>
      </c>
      <c r="W37" s="51">
        <f t="shared" si="34"/>
        <v>0</v>
      </c>
      <c r="X37" s="51">
        <f t="shared" si="34"/>
        <v>0</v>
      </c>
      <c r="Y37" s="51">
        <f t="shared" si="34"/>
        <v>0</v>
      </c>
      <c r="Z37" s="51">
        <f t="shared" si="34"/>
        <v>0</v>
      </c>
      <c r="AA37" s="51">
        <f t="shared" si="34"/>
        <v>0</v>
      </c>
      <c r="AB37" s="51">
        <f t="shared" si="34"/>
        <v>78.482826568525809</v>
      </c>
      <c r="AC37" s="51">
        <f t="shared" si="34"/>
        <v>0</v>
      </c>
      <c r="AD37" s="51">
        <f t="shared" si="34"/>
        <v>0</v>
      </c>
      <c r="AE37" s="51">
        <f t="shared" si="34"/>
        <v>0</v>
      </c>
      <c r="AF37" s="51">
        <f t="shared" si="34"/>
        <v>0</v>
      </c>
      <c r="AG37" s="51">
        <f t="shared" si="34"/>
        <v>0</v>
      </c>
      <c r="AH37" s="51">
        <f t="shared" si="34"/>
        <v>0</v>
      </c>
      <c r="AI37" s="51">
        <f t="shared" si="34"/>
        <v>0</v>
      </c>
      <c r="AJ37" s="51">
        <f t="shared" si="34"/>
        <v>0</v>
      </c>
      <c r="AK37" s="51">
        <f t="shared" si="34"/>
        <v>0</v>
      </c>
      <c r="AL37" s="51">
        <f t="shared" si="34"/>
        <v>0</v>
      </c>
      <c r="AM37" s="51">
        <f t="shared" si="34"/>
        <v>0</v>
      </c>
      <c r="AN37" s="51">
        <f t="shared" si="34"/>
        <v>82.909874892265464</v>
      </c>
      <c r="AO37" s="51">
        <f t="shared" si="34"/>
        <v>0</v>
      </c>
      <c r="AP37" s="51">
        <f t="shared" si="34"/>
        <v>0</v>
      </c>
      <c r="AQ37" s="51">
        <f t="shared" si="34"/>
        <v>0</v>
      </c>
      <c r="AR37" s="51">
        <f t="shared" si="34"/>
        <v>0</v>
      </c>
      <c r="AS37" s="51">
        <f t="shared" si="34"/>
        <v>0</v>
      </c>
      <c r="AT37" s="51">
        <f t="shared" si="34"/>
        <v>0</v>
      </c>
      <c r="AU37" s="51">
        <f t="shared" si="34"/>
        <v>0</v>
      </c>
      <c r="AV37" s="51">
        <f t="shared" si="34"/>
        <v>0</v>
      </c>
      <c r="AW37" s="51">
        <f t="shared" si="34"/>
        <v>0</v>
      </c>
      <c r="AX37" s="51">
        <f t="shared" si="34"/>
        <v>0</v>
      </c>
      <c r="AY37" s="51">
        <f t="shared" si="34"/>
        <v>0</v>
      </c>
      <c r="AZ37" s="51">
        <f t="shared" si="34"/>
        <v>87.586643539770648</v>
      </c>
      <c r="BA37" s="51">
        <f t="shared" si="34"/>
        <v>0</v>
      </c>
      <c r="BB37" s="51">
        <f t="shared" si="34"/>
        <v>0</v>
      </c>
      <c r="BC37" s="51">
        <f t="shared" si="34"/>
        <v>0</v>
      </c>
      <c r="BD37" s="51">
        <f t="shared" si="34"/>
        <v>0</v>
      </c>
      <c r="BE37" s="51">
        <f t="shared" si="34"/>
        <v>0</v>
      </c>
      <c r="BF37" s="51">
        <f t="shared" si="34"/>
        <v>0</v>
      </c>
      <c r="BG37" s="51">
        <f t="shared" si="34"/>
        <v>0</v>
      </c>
      <c r="BH37" s="51">
        <f t="shared" si="34"/>
        <v>0</v>
      </c>
      <c r="BI37" s="51">
        <f t="shared" si="34"/>
        <v>0</v>
      </c>
      <c r="BJ37" s="51">
        <f t="shared" si="34"/>
        <v>0</v>
      </c>
      <c r="BK37" s="51">
        <f t="shared" si="34"/>
        <v>0</v>
      </c>
      <c r="BL37" s="51">
        <f t="shared" si="34"/>
        <v>92.527218700199683</v>
      </c>
      <c r="BM37" s="51">
        <f t="shared" si="34"/>
        <v>0</v>
      </c>
      <c r="BN37" s="51">
        <f t="shared" si="34"/>
        <v>0</v>
      </c>
      <c r="BO37" s="51">
        <f t="shared" si="34"/>
        <v>0</v>
      </c>
      <c r="BP37" s="51">
        <f t="shared" si="34"/>
        <v>0</v>
      </c>
      <c r="BQ37" s="51">
        <f t="shared" ref="BQ37:CI37" si="35">IF(BQ35&gt;BQ36,BQ35-BQ36,0)</f>
        <v>0</v>
      </c>
      <c r="BR37" s="51">
        <f t="shared" si="35"/>
        <v>0</v>
      </c>
      <c r="BS37" s="51">
        <f t="shared" si="35"/>
        <v>0</v>
      </c>
      <c r="BT37" s="51">
        <f t="shared" si="35"/>
        <v>0</v>
      </c>
      <c r="BU37" s="51">
        <f t="shared" si="35"/>
        <v>0</v>
      </c>
      <c r="BV37" s="51">
        <f t="shared" si="35"/>
        <v>0</v>
      </c>
      <c r="BW37" s="51">
        <f t="shared" si="35"/>
        <v>0</v>
      </c>
      <c r="BX37" s="51">
        <f t="shared" si="35"/>
        <v>97.74648113450246</v>
      </c>
      <c r="BY37" s="51">
        <f t="shared" si="35"/>
        <v>0</v>
      </c>
      <c r="BZ37" s="51">
        <f t="shared" si="35"/>
        <v>0</v>
      </c>
      <c r="CA37" s="51">
        <f t="shared" si="35"/>
        <v>0</v>
      </c>
      <c r="CB37" s="51">
        <f t="shared" si="35"/>
        <v>0</v>
      </c>
      <c r="CC37" s="51">
        <f t="shared" si="35"/>
        <v>0</v>
      </c>
      <c r="CD37" s="51">
        <f t="shared" si="35"/>
        <v>0</v>
      </c>
      <c r="CE37" s="51">
        <f t="shared" si="35"/>
        <v>0</v>
      </c>
      <c r="CF37" s="51">
        <f t="shared" si="35"/>
        <v>0</v>
      </c>
      <c r="CG37" s="51">
        <f t="shared" si="35"/>
        <v>0</v>
      </c>
      <c r="CH37" s="51">
        <f t="shared" si="35"/>
        <v>0</v>
      </c>
      <c r="CI37" s="51">
        <f t="shared" si="35"/>
        <v>0</v>
      </c>
    </row>
    <row r="38" spans="1:119" x14ac:dyDescent="0.15">
      <c r="A38" s="47" t="s">
        <v>84</v>
      </c>
      <c r="D38" s="51">
        <f>-D50</f>
        <v>0</v>
      </c>
      <c r="E38" s="51">
        <f t="shared" ref="E38:BP38" si="36">-E50</f>
        <v>0</v>
      </c>
      <c r="F38" s="51">
        <f t="shared" si="36"/>
        <v>0</v>
      </c>
      <c r="G38" s="51">
        <f t="shared" si="36"/>
        <v>0</v>
      </c>
      <c r="H38" s="51">
        <f t="shared" si="36"/>
        <v>0</v>
      </c>
      <c r="I38" s="51">
        <f t="shared" si="36"/>
        <v>0</v>
      </c>
      <c r="J38" s="51">
        <f t="shared" si="36"/>
        <v>0</v>
      </c>
      <c r="K38" s="51">
        <f t="shared" si="36"/>
        <v>0</v>
      </c>
      <c r="L38" s="51">
        <f t="shared" si="36"/>
        <v>0</v>
      </c>
      <c r="M38" s="51">
        <f t="shared" si="36"/>
        <v>0</v>
      </c>
      <c r="N38" s="51">
        <f t="shared" si="36"/>
        <v>0</v>
      </c>
      <c r="O38" s="51">
        <f t="shared" si="36"/>
        <v>0</v>
      </c>
      <c r="P38" s="51">
        <f t="shared" si="36"/>
        <v>0</v>
      </c>
      <c r="Q38" s="51">
        <f t="shared" si="36"/>
        <v>0</v>
      </c>
      <c r="R38" s="51">
        <f t="shared" si="36"/>
        <v>0</v>
      </c>
      <c r="S38" s="51">
        <f t="shared" si="36"/>
        <v>0</v>
      </c>
      <c r="T38" s="51">
        <f t="shared" si="36"/>
        <v>0</v>
      </c>
      <c r="U38" s="51">
        <f t="shared" si="36"/>
        <v>0</v>
      </c>
      <c r="V38" s="51">
        <f t="shared" si="36"/>
        <v>0</v>
      </c>
      <c r="W38" s="51">
        <f t="shared" si="36"/>
        <v>0</v>
      </c>
      <c r="X38" s="51">
        <f t="shared" si="36"/>
        <v>0</v>
      </c>
      <c r="Y38" s="51">
        <f t="shared" si="36"/>
        <v>0</v>
      </c>
      <c r="Z38" s="51">
        <f t="shared" si="36"/>
        <v>0</v>
      </c>
      <c r="AA38" s="51">
        <f t="shared" si="36"/>
        <v>0</v>
      </c>
      <c r="AB38" s="51">
        <f t="shared" si="36"/>
        <v>0</v>
      </c>
      <c r="AC38" s="51">
        <f t="shared" si="36"/>
        <v>0</v>
      </c>
      <c r="AD38" s="51">
        <f t="shared" si="36"/>
        <v>0</v>
      </c>
      <c r="AE38" s="51">
        <f t="shared" si="36"/>
        <v>0</v>
      </c>
      <c r="AF38" s="51">
        <f t="shared" si="36"/>
        <v>0</v>
      </c>
      <c r="AG38" s="51">
        <f t="shared" si="36"/>
        <v>0</v>
      </c>
      <c r="AH38" s="51">
        <f t="shared" si="36"/>
        <v>0</v>
      </c>
      <c r="AI38" s="51">
        <f t="shared" si="36"/>
        <v>0</v>
      </c>
      <c r="AJ38" s="51">
        <f t="shared" si="36"/>
        <v>0</v>
      </c>
      <c r="AK38" s="51">
        <f t="shared" si="36"/>
        <v>0</v>
      </c>
      <c r="AL38" s="51">
        <f t="shared" si="36"/>
        <v>0</v>
      </c>
      <c r="AM38" s="51">
        <f t="shared" si="36"/>
        <v>0</v>
      </c>
      <c r="AN38" s="51">
        <f t="shared" si="36"/>
        <v>0</v>
      </c>
      <c r="AO38" s="51">
        <f t="shared" si="36"/>
        <v>0</v>
      </c>
      <c r="AP38" s="51">
        <f t="shared" si="36"/>
        <v>0</v>
      </c>
      <c r="AQ38" s="51">
        <f t="shared" si="36"/>
        <v>0</v>
      </c>
      <c r="AR38" s="51">
        <f t="shared" si="36"/>
        <v>0</v>
      </c>
      <c r="AS38" s="51">
        <f t="shared" si="36"/>
        <v>0</v>
      </c>
      <c r="AT38" s="51">
        <f t="shared" si="36"/>
        <v>0</v>
      </c>
      <c r="AU38" s="51">
        <f t="shared" si="36"/>
        <v>0</v>
      </c>
      <c r="AV38" s="51">
        <f t="shared" si="36"/>
        <v>0</v>
      </c>
      <c r="AW38" s="51">
        <f t="shared" si="36"/>
        <v>0</v>
      </c>
      <c r="AX38" s="51">
        <f t="shared" si="36"/>
        <v>0</v>
      </c>
      <c r="AY38" s="51">
        <f t="shared" si="36"/>
        <v>0</v>
      </c>
      <c r="AZ38" s="51">
        <f t="shared" si="36"/>
        <v>0</v>
      </c>
      <c r="BA38" s="51">
        <f t="shared" si="36"/>
        <v>0</v>
      </c>
      <c r="BB38" s="51">
        <f t="shared" si="36"/>
        <v>0</v>
      </c>
      <c r="BC38" s="51">
        <f t="shared" si="36"/>
        <v>0</v>
      </c>
      <c r="BD38" s="51">
        <f t="shared" si="36"/>
        <v>0</v>
      </c>
      <c r="BE38" s="51">
        <f t="shared" si="36"/>
        <v>0</v>
      </c>
      <c r="BF38" s="51">
        <f t="shared" si="36"/>
        <v>0</v>
      </c>
      <c r="BG38" s="51">
        <f t="shared" si="36"/>
        <v>0</v>
      </c>
      <c r="BH38" s="51">
        <f t="shared" si="36"/>
        <v>0</v>
      </c>
      <c r="BI38" s="51">
        <f t="shared" si="36"/>
        <v>0</v>
      </c>
      <c r="BJ38" s="51">
        <f t="shared" si="36"/>
        <v>0</v>
      </c>
      <c r="BK38" s="51">
        <f>-BK50</f>
        <v>0</v>
      </c>
      <c r="BL38" s="51">
        <f t="shared" si="36"/>
        <v>0</v>
      </c>
      <c r="BM38" s="51">
        <f t="shared" si="36"/>
        <v>0</v>
      </c>
      <c r="BN38" s="51">
        <f t="shared" si="36"/>
        <v>0</v>
      </c>
      <c r="BO38" s="51">
        <f t="shared" si="36"/>
        <v>0</v>
      </c>
      <c r="BP38" s="51">
        <f t="shared" si="36"/>
        <v>0</v>
      </c>
      <c r="BQ38" s="51">
        <f t="shared" ref="BQ38:CI38" si="37">-BQ50</f>
        <v>0</v>
      </c>
      <c r="BR38" s="51">
        <f t="shared" si="37"/>
        <v>0</v>
      </c>
      <c r="BS38" s="51">
        <f t="shared" si="37"/>
        <v>0</v>
      </c>
      <c r="BT38" s="51">
        <f t="shared" si="37"/>
        <v>0</v>
      </c>
      <c r="BU38" s="51">
        <f t="shared" si="37"/>
        <v>0</v>
      </c>
      <c r="BV38" s="51">
        <f t="shared" si="37"/>
        <v>0</v>
      </c>
      <c r="BW38" s="51">
        <f t="shared" si="37"/>
        <v>0</v>
      </c>
      <c r="BX38" s="51">
        <f t="shared" si="37"/>
        <v>0</v>
      </c>
      <c r="BY38" s="51">
        <f t="shared" si="37"/>
        <v>0</v>
      </c>
      <c r="BZ38" s="51">
        <f t="shared" si="37"/>
        <v>0</v>
      </c>
      <c r="CA38" s="51">
        <f t="shared" si="37"/>
        <v>0</v>
      </c>
      <c r="CB38" s="51">
        <f t="shared" si="37"/>
        <v>0</v>
      </c>
      <c r="CC38" s="51">
        <f t="shared" si="37"/>
        <v>0</v>
      </c>
      <c r="CD38" s="51">
        <f t="shared" si="37"/>
        <v>0</v>
      </c>
      <c r="CE38" s="51">
        <f t="shared" si="37"/>
        <v>0</v>
      </c>
      <c r="CF38" s="51">
        <f t="shared" si="37"/>
        <v>0</v>
      </c>
      <c r="CG38" s="51">
        <f t="shared" si="37"/>
        <v>0</v>
      </c>
      <c r="CH38" s="51">
        <f t="shared" si="37"/>
        <v>0</v>
      </c>
      <c r="CI38" s="51">
        <f t="shared" si="37"/>
        <v>57064.207062530535</v>
      </c>
    </row>
    <row r="39" spans="1:119" x14ac:dyDescent="0.15">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row>
    <row r="40" spans="1:119" x14ac:dyDescent="0.15">
      <c r="A40" s="47" t="s">
        <v>102</v>
      </c>
      <c r="D40" s="51">
        <f t="shared" ref="D40:AI40" si="38">D29-D33-D36</f>
        <v>-2000</v>
      </c>
      <c r="E40" s="51">
        <f t="shared" si="38"/>
        <v>0</v>
      </c>
      <c r="F40" s="51">
        <f t="shared" si="38"/>
        <v>0</v>
      </c>
      <c r="G40" s="51">
        <f t="shared" si="38"/>
        <v>0</v>
      </c>
      <c r="H40" s="51">
        <f t="shared" si="38"/>
        <v>873.94556663455057</v>
      </c>
      <c r="I40" s="51">
        <f t="shared" si="38"/>
        <v>873.94556663455069</v>
      </c>
      <c r="J40" s="51">
        <f t="shared" si="38"/>
        <v>873.94556663455057</v>
      </c>
      <c r="K40" s="51">
        <f t="shared" si="38"/>
        <v>873.94556663455069</v>
      </c>
      <c r="L40" s="51">
        <f t="shared" si="38"/>
        <v>873.94556663455069</v>
      </c>
      <c r="M40" s="51">
        <f t="shared" si="38"/>
        <v>873.94556663455069</v>
      </c>
      <c r="N40" s="51">
        <f t="shared" si="38"/>
        <v>873.94556663455069</v>
      </c>
      <c r="O40" s="51">
        <f t="shared" si="38"/>
        <v>912.30806663455053</v>
      </c>
      <c r="P40" s="51">
        <f t="shared" si="38"/>
        <v>-722.88750000000005</v>
      </c>
      <c r="Q40" s="51">
        <f t="shared" si="38"/>
        <v>912.30806663455064</v>
      </c>
      <c r="R40" s="51">
        <f t="shared" si="38"/>
        <v>912.30806663455053</v>
      </c>
      <c r="S40" s="51">
        <f t="shared" si="38"/>
        <v>912.30806663455064</v>
      </c>
      <c r="T40" s="51">
        <f t="shared" si="38"/>
        <v>912.30806663455064</v>
      </c>
      <c r="U40" s="51">
        <f t="shared" si="38"/>
        <v>912.30806663455064</v>
      </c>
      <c r="V40" s="51">
        <f t="shared" si="38"/>
        <v>912.30806663455053</v>
      </c>
      <c r="W40" s="51">
        <f t="shared" si="38"/>
        <v>912.30806663455064</v>
      </c>
      <c r="X40" s="51">
        <f t="shared" si="38"/>
        <v>912.30806663455064</v>
      </c>
      <c r="Y40" s="51">
        <f t="shared" si="38"/>
        <v>912.30806663455053</v>
      </c>
      <c r="Z40" s="51">
        <f t="shared" si="38"/>
        <v>912.30806663455064</v>
      </c>
      <c r="AA40" s="51">
        <f t="shared" si="38"/>
        <v>951.82144163455052</v>
      </c>
      <c r="AB40" s="51">
        <f t="shared" si="38"/>
        <v>-683.37412500000005</v>
      </c>
      <c r="AC40" s="51">
        <f t="shared" si="38"/>
        <v>951.82144163455064</v>
      </c>
      <c r="AD40" s="51">
        <f t="shared" si="38"/>
        <v>951.82144163455052</v>
      </c>
      <c r="AE40" s="51">
        <f t="shared" si="38"/>
        <v>951.82144163455064</v>
      </c>
      <c r="AF40" s="51">
        <f t="shared" si="38"/>
        <v>951.82144163455064</v>
      </c>
      <c r="AG40" s="51">
        <f t="shared" si="38"/>
        <v>951.82144163455064</v>
      </c>
      <c r="AH40" s="51">
        <f t="shared" si="38"/>
        <v>951.82144163455064</v>
      </c>
      <c r="AI40" s="51">
        <f t="shared" si="38"/>
        <v>951.82144163455052</v>
      </c>
      <c r="AJ40" s="51">
        <f t="shared" ref="AJ40:BO40" si="39">AJ29-AJ33-AJ36</f>
        <v>951.82144163455052</v>
      </c>
      <c r="AK40" s="51">
        <f t="shared" si="39"/>
        <v>951.82144163455064</v>
      </c>
      <c r="AL40" s="51">
        <f t="shared" si="39"/>
        <v>951.82144163455064</v>
      </c>
      <c r="AM40" s="51">
        <f t="shared" si="39"/>
        <v>992.52021788455079</v>
      </c>
      <c r="AN40" s="51">
        <f t="shared" si="39"/>
        <v>-642.67534874999978</v>
      </c>
      <c r="AO40" s="51">
        <f t="shared" si="39"/>
        <v>992.5202178845509</v>
      </c>
      <c r="AP40" s="51">
        <f t="shared" si="39"/>
        <v>992.5202178845509</v>
      </c>
      <c r="AQ40" s="51">
        <f t="shared" si="39"/>
        <v>992.5202178845509</v>
      </c>
      <c r="AR40" s="51">
        <f t="shared" si="39"/>
        <v>992.5202178845509</v>
      </c>
      <c r="AS40" s="51">
        <f t="shared" si="39"/>
        <v>992.5202178845509</v>
      </c>
      <c r="AT40" s="51">
        <f t="shared" si="39"/>
        <v>992.52021788455068</v>
      </c>
      <c r="AU40" s="51">
        <f t="shared" si="39"/>
        <v>992.5202178845509</v>
      </c>
      <c r="AV40" s="51">
        <f t="shared" si="39"/>
        <v>992.52021788455068</v>
      </c>
      <c r="AW40" s="51">
        <f t="shared" si="39"/>
        <v>992.5202178845509</v>
      </c>
      <c r="AX40" s="51">
        <f t="shared" si="39"/>
        <v>992.5202178845509</v>
      </c>
      <c r="AY40" s="51">
        <f t="shared" si="39"/>
        <v>1034.4399574220511</v>
      </c>
      <c r="AZ40" s="51">
        <f t="shared" si="39"/>
        <v>-600.75560921249962</v>
      </c>
      <c r="BA40" s="51">
        <f t="shared" si="39"/>
        <v>1034.4399574220511</v>
      </c>
      <c r="BB40" s="51">
        <f t="shared" si="39"/>
        <v>1034.4399574220511</v>
      </c>
      <c r="BC40" s="51">
        <f t="shared" si="39"/>
        <v>1034.4399574220511</v>
      </c>
      <c r="BD40" s="51">
        <f t="shared" si="39"/>
        <v>1034.4399574220511</v>
      </c>
      <c r="BE40" s="51">
        <f t="shared" si="39"/>
        <v>1034.4399574220511</v>
      </c>
      <c r="BF40" s="51">
        <f t="shared" si="39"/>
        <v>1034.4399574220511</v>
      </c>
      <c r="BG40" s="51">
        <f t="shared" si="39"/>
        <v>1034.4399574220511</v>
      </c>
      <c r="BH40" s="51">
        <f t="shared" si="39"/>
        <v>1034.4399574220511</v>
      </c>
      <c r="BI40" s="51">
        <f t="shared" si="39"/>
        <v>1034.4399574220511</v>
      </c>
      <c r="BJ40" s="51">
        <f t="shared" si="39"/>
        <v>1034.4399574220511</v>
      </c>
      <c r="BK40" s="51">
        <f t="shared" si="39"/>
        <v>1077.6172891456758</v>
      </c>
      <c r="BL40" s="51">
        <f t="shared" si="39"/>
        <v>-557.57827748887485</v>
      </c>
      <c r="BM40" s="51">
        <f t="shared" si="39"/>
        <v>1077.6172891456758</v>
      </c>
      <c r="BN40" s="51">
        <f t="shared" si="39"/>
        <v>1077.6172891456758</v>
      </c>
      <c r="BO40" s="51">
        <f t="shared" si="39"/>
        <v>1077.6172891456758</v>
      </c>
      <c r="BP40" s="51">
        <f t="shared" ref="BP40:CI40" si="40">BP29-BP33-BP36</f>
        <v>1077.6172891456758</v>
      </c>
      <c r="BQ40" s="51">
        <f t="shared" si="40"/>
        <v>1077.6172891456756</v>
      </c>
      <c r="BR40" s="51">
        <f t="shared" si="40"/>
        <v>1077.6172891456758</v>
      </c>
      <c r="BS40" s="51">
        <f t="shared" si="40"/>
        <v>1077.6172891456758</v>
      </c>
      <c r="BT40" s="51">
        <f t="shared" si="40"/>
        <v>1077.6172891456756</v>
      </c>
      <c r="BU40" s="51">
        <f t="shared" si="40"/>
        <v>1077.6172891456758</v>
      </c>
      <c r="BV40" s="51">
        <f t="shared" si="40"/>
        <v>1077.6172891456758</v>
      </c>
      <c r="BW40" s="51">
        <f t="shared" si="40"/>
        <v>1122.0899408210098</v>
      </c>
      <c r="BX40" s="51">
        <f t="shared" si="40"/>
        <v>-513.10562581354088</v>
      </c>
      <c r="BY40" s="51">
        <f t="shared" si="40"/>
        <v>1122.0899408210098</v>
      </c>
      <c r="BZ40" s="51">
        <f t="shared" si="40"/>
        <v>1122.0899408210098</v>
      </c>
      <c r="CA40" s="51">
        <f t="shared" si="40"/>
        <v>1122.0899408210098</v>
      </c>
      <c r="CB40" s="51">
        <f t="shared" si="40"/>
        <v>1122.0899408210098</v>
      </c>
      <c r="CC40" s="51">
        <f t="shared" si="40"/>
        <v>1122.0899408210098</v>
      </c>
      <c r="CD40" s="51">
        <f t="shared" si="40"/>
        <v>1122.0899408210098</v>
      </c>
      <c r="CE40" s="51">
        <f t="shared" si="40"/>
        <v>1122.0899408210098</v>
      </c>
      <c r="CF40" s="51">
        <f t="shared" si="40"/>
        <v>1122.0899408210098</v>
      </c>
      <c r="CG40" s="51">
        <f t="shared" si="40"/>
        <v>1122.0899408210098</v>
      </c>
      <c r="CH40" s="51">
        <f t="shared" si="40"/>
        <v>1122.0899408210098</v>
      </c>
      <c r="CI40" s="51">
        <f t="shared" si="40"/>
        <v>1167.8967720466037</v>
      </c>
    </row>
    <row r="42" spans="1:119" x14ac:dyDescent="0.15">
      <c r="B42" s="47" t="s">
        <v>201</v>
      </c>
    </row>
    <row r="43" spans="1:119" s="228" customFormat="1" x14ac:dyDescent="0.15">
      <c r="A43" s="228" t="s">
        <v>193</v>
      </c>
      <c r="B43" s="289">
        <f>MIN(D43:CI43)</f>
        <v>2040.782266538205</v>
      </c>
      <c r="D43" s="289">
        <f>D19+D20+D29</f>
        <v>64750</v>
      </c>
      <c r="E43" s="289">
        <f>+D43+D44+D45+D46</f>
        <v>4260.195566634553</v>
      </c>
      <c r="F43" s="289">
        <f t="shared" ref="F43:BQ43" si="41">+E43+E44+E45+E46</f>
        <v>3520.3911332691036</v>
      </c>
      <c r="G43" s="289">
        <f t="shared" si="41"/>
        <v>2780.5866999036543</v>
      </c>
      <c r="H43" s="289">
        <f>+G43+G44+G45+G46</f>
        <v>2040.782266538205</v>
      </c>
      <c r="I43" s="289">
        <f t="shared" si="41"/>
        <v>2914.7278331727557</v>
      </c>
      <c r="J43" s="289">
        <f t="shared" si="41"/>
        <v>3788.6733998073064</v>
      </c>
      <c r="K43" s="289">
        <f t="shared" si="41"/>
        <v>4662.6189664418571</v>
      </c>
      <c r="L43" s="289">
        <f t="shared" si="41"/>
        <v>5536.5645330764073</v>
      </c>
      <c r="M43" s="289">
        <f t="shared" si="41"/>
        <v>6410.5100997109585</v>
      </c>
      <c r="N43" s="289">
        <f t="shared" si="41"/>
        <v>7284.4556663455096</v>
      </c>
      <c r="O43" s="289">
        <f t="shared" si="41"/>
        <v>8158.4012329800607</v>
      </c>
      <c r="P43" s="289">
        <f t="shared" si="41"/>
        <v>9070.7092996146112</v>
      </c>
      <c r="Q43" s="289">
        <f t="shared" si="41"/>
        <v>7983.0173662491625</v>
      </c>
      <c r="R43" s="289">
        <f t="shared" si="41"/>
        <v>8895.3254328837138</v>
      </c>
      <c r="S43" s="289">
        <f t="shared" si="41"/>
        <v>9807.6334995182642</v>
      </c>
      <c r="T43" s="289">
        <f t="shared" si="41"/>
        <v>10719.941566152815</v>
      </c>
      <c r="U43" s="289">
        <f t="shared" si="41"/>
        <v>11632.249632787365</v>
      </c>
      <c r="V43" s="289">
        <f t="shared" si="41"/>
        <v>12544.557699421915</v>
      </c>
      <c r="W43" s="289">
        <f t="shared" si="41"/>
        <v>13456.865766056466</v>
      </c>
      <c r="X43" s="289">
        <f t="shared" si="41"/>
        <v>14369.173832691016</v>
      </c>
      <c r="Y43" s="289">
        <f t="shared" si="41"/>
        <v>15281.481899325567</v>
      </c>
      <c r="Z43" s="289">
        <f t="shared" si="41"/>
        <v>16193.789965960117</v>
      </c>
      <c r="AA43" s="289">
        <f t="shared" si="41"/>
        <v>17106.098032594669</v>
      </c>
      <c r="AB43" s="289">
        <f t="shared" si="41"/>
        <v>18057.91947422922</v>
      </c>
      <c r="AC43" s="289">
        <f t="shared" si="41"/>
        <v>17009.740915863771</v>
      </c>
      <c r="AD43" s="289">
        <f t="shared" si="41"/>
        <v>17961.562357498322</v>
      </c>
      <c r="AE43" s="289">
        <f t="shared" si="41"/>
        <v>18913.383799132873</v>
      </c>
      <c r="AF43" s="289">
        <f t="shared" si="41"/>
        <v>19865.205240767424</v>
      </c>
      <c r="AG43" s="289">
        <f t="shared" si="41"/>
        <v>20817.026682401975</v>
      </c>
      <c r="AH43" s="289">
        <f t="shared" si="41"/>
        <v>21768.848124036525</v>
      </c>
      <c r="AI43" s="289">
        <f t="shared" si="41"/>
        <v>22720.669565671076</v>
      </c>
      <c r="AJ43" s="289">
        <f t="shared" si="41"/>
        <v>23672.491007305627</v>
      </c>
      <c r="AK43" s="289">
        <f t="shared" si="41"/>
        <v>24624.312448940178</v>
      </c>
      <c r="AL43" s="289">
        <f t="shared" si="41"/>
        <v>25576.133890574729</v>
      </c>
      <c r="AM43" s="289">
        <f t="shared" si="41"/>
        <v>26527.95533220928</v>
      </c>
      <c r="AN43" s="289">
        <f t="shared" si="41"/>
        <v>27520.47555009383</v>
      </c>
      <c r="AO43" s="289">
        <f t="shared" si="41"/>
        <v>26512.99576797838</v>
      </c>
      <c r="AP43" s="289">
        <f t="shared" si="41"/>
        <v>27505.51598586293</v>
      </c>
      <c r="AQ43" s="289">
        <f t="shared" si="41"/>
        <v>28498.036203747481</v>
      </c>
      <c r="AR43" s="289">
        <f t="shared" si="41"/>
        <v>29490.556421632031</v>
      </c>
      <c r="AS43" s="289">
        <f t="shared" si="41"/>
        <v>30483.076639516581</v>
      </c>
      <c r="AT43" s="289">
        <f t="shared" si="41"/>
        <v>31475.596857401131</v>
      </c>
      <c r="AU43" s="289">
        <f t="shared" si="41"/>
        <v>32468.117075285681</v>
      </c>
      <c r="AV43" s="289">
        <f t="shared" si="41"/>
        <v>33460.637293170235</v>
      </c>
      <c r="AW43" s="289">
        <f t="shared" si="41"/>
        <v>34453.157511054786</v>
      </c>
      <c r="AX43" s="289">
        <f t="shared" si="41"/>
        <v>35445.677728939336</v>
      </c>
      <c r="AY43" s="289">
        <f t="shared" si="41"/>
        <v>36438.197946823886</v>
      </c>
      <c r="AZ43" s="289">
        <f t="shared" si="41"/>
        <v>37472.637904245938</v>
      </c>
      <c r="BA43" s="289">
        <f t="shared" si="41"/>
        <v>36507.077861667989</v>
      </c>
      <c r="BB43" s="289">
        <f t="shared" si="41"/>
        <v>37541.517819090041</v>
      </c>
      <c r="BC43" s="289">
        <f t="shared" si="41"/>
        <v>38575.957776512092</v>
      </c>
      <c r="BD43" s="289">
        <f t="shared" si="41"/>
        <v>39610.397733934144</v>
      </c>
      <c r="BE43" s="289">
        <f t="shared" si="41"/>
        <v>40644.837691356195</v>
      </c>
      <c r="BF43" s="289">
        <f t="shared" si="41"/>
        <v>41679.277648778247</v>
      </c>
      <c r="BG43" s="289">
        <f t="shared" si="41"/>
        <v>42713.717606200298</v>
      </c>
      <c r="BH43" s="289">
        <f t="shared" si="41"/>
        <v>43748.15756362235</v>
      </c>
      <c r="BI43" s="289">
        <f t="shared" si="41"/>
        <v>44782.597521044401</v>
      </c>
      <c r="BJ43" s="289">
        <f t="shared" si="41"/>
        <v>45817.037478466453</v>
      </c>
      <c r="BK43" s="289">
        <f t="shared" si="41"/>
        <v>46851.477435888504</v>
      </c>
      <c r="BL43" s="289">
        <f t="shared" si="41"/>
        <v>47929.094725034178</v>
      </c>
      <c r="BM43" s="289">
        <f t="shared" si="41"/>
        <v>47006.712014179859</v>
      </c>
      <c r="BN43" s="289">
        <f t="shared" si="41"/>
        <v>48084.329303325532</v>
      </c>
      <c r="BO43" s="289">
        <f t="shared" si="41"/>
        <v>49161.946592471206</v>
      </c>
      <c r="BP43" s="289">
        <f t="shared" si="41"/>
        <v>50239.563881616879</v>
      </c>
      <c r="BQ43" s="289">
        <f t="shared" si="41"/>
        <v>51317.181170762553</v>
      </c>
      <c r="BR43" s="289">
        <f t="shared" ref="BR43:CI43" si="42">+BQ43+BQ44+BQ45+BQ46</f>
        <v>52394.798459908227</v>
      </c>
      <c r="BS43" s="289">
        <f t="shared" si="42"/>
        <v>53472.4157490539</v>
      </c>
      <c r="BT43" s="289">
        <f t="shared" si="42"/>
        <v>54550.033038199574</v>
      </c>
      <c r="BU43" s="289">
        <f t="shared" si="42"/>
        <v>55627.650327345247</v>
      </c>
      <c r="BV43" s="289">
        <f t="shared" si="42"/>
        <v>56705.267616490921</v>
      </c>
      <c r="BW43" s="289">
        <f t="shared" si="42"/>
        <v>57782.884905636594</v>
      </c>
      <c r="BX43" s="289">
        <f t="shared" si="42"/>
        <v>58904.974846457604</v>
      </c>
      <c r="BY43" s="289">
        <f t="shared" si="42"/>
        <v>58027.064787278614</v>
      </c>
      <c r="BZ43" s="289">
        <f t="shared" si="42"/>
        <v>59149.154728099624</v>
      </c>
      <c r="CA43" s="289">
        <f t="shared" si="42"/>
        <v>60271.244668920634</v>
      </c>
      <c r="CB43" s="289">
        <f t="shared" si="42"/>
        <v>61393.334609741643</v>
      </c>
      <c r="CC43" s="289">
        <f t="shared" si="42"/>
        <v>62515.424550562653</v>
      </c>
      <c r="CD43" s="289">
        <f t="shared" si="42"/>
        <v>63637.514491383663</v>
      </c>
      <c r="CE43" s="289">
        <f t="shared" si="42"/>
        <v>64759.604432204673</v>
      </c>
      <c r="CF43" s="289">
        <f t="shared" si="42"/>
        <v>65881.694373025675</v>
      </c>
      <c r="CG43" s="289">
        <f t="shared" si="42"/>
        <v>67003.784313846685</v>
      </c>
      <c r="CH43" s="289">
        <f t="shared" si="42"/>
        <v>68125.874254667695</v>
      </c>
      <c r="CI43" s="289">
        <f t="shared" si="42"/>
        <v>69247.964195488705</v>
      </c>
      <c r="CJ43" s="289"/>
      <c r="CK43" s="289"/>
      <c r="CL43" s="289"/>
      <c r="CM43" s="289"/>
      <c r="CN43" s="289"/>
      <c r="CO43" s="289"/>
      <c r="CP43" s="289"/>
      <c r="CQ43" s="289"/>
      <c r="CR43" s="289"/>
      <c r="CS43" s="289"/>
      <c r="CT43" s="289"/>
      <c r="CU43" s="289"/>
      <c r="CV43" s="289"/>
      <c r="CW43" s="289"/>
      <c r="CX43" s="289"/>
      <c r="CY43" s="289"/>
      <c r="CZ43" s="289"/>
      <c r="DA43" s="289"/>
      <c r="DB43" s="289"/>
      <c r="DC43" s="289"/>
      <c r="DD43" s="289"/>
      <c r="DE43" s="289"/>
      <c r="DF43" s="289"/>
      <c r="DG43" s="289"/>
      <c r="DH43" s="289"/>
      <c r="DI43" s="289"/>
      <c r="DJ43" s="289"/>
      <c r="DK43" s="289"/>
      <c r="DL43" s="289"/>
      <c r="DM43" s="289"/>
      <c r="DN43" s="289"/>
      <c r="DO43" s="289"/>
    </row>
    <row r="44" spans="1:119" s="228" customFormat="1" x14ac:dyDescent="0.15">
      <c r="A44" s="228" t="s">
        <v>194</v>
      </c>
      <c r="D44" s="289">
        <f>-MIN(D43,D37+D34)</f>
        <v>-364.80443336544937</v>
      </c>
      <c r="E44" s="289">
        <f t="shared" ref="E44:BP44" si="43">-MIN(E43,E37+E34)</f>
        <v>-364.80443336544937</v>
      </c>
      <c r="F44" s="289">
        <f t="shared" si="43"/>
        <v>-364.80443336544937</v>
      </c>
      <c r="G44" s="289">
        <f t="shared" si="43"/>
        <v>-364.80443336544937</v>
      </c>
      <c r="H44" s="289">
        <f t="shared" si="43"/>
        <v>0</v>
      </c>
      <c r="I44" s="289">
        <f t="shared" si="43"/>
        <v>0</v>
      </c>
      <c r="J44" s="289">
        <f t="shared" si="43"/>
        <v>0</v>
      </c>
      <c r="K44" s="289">
        <f t="shared" si="43"/>
        <v>0</v>
      </c>
      <c r="L44" s="289">
        <f t="shared" si="43"/>
        <v>0</v>
      </c>
      <c r="M44" s="289">
        <f t="shared" si="43"/>
        <v>0</v>
      </c>
      <c r="N44" s="289">
        <f t="shared" si="43"/>
        <v>0</v>
      </c>
      <c r="O44" s="289">
        <f t="shared" si="43"/>
        <v>0</v>
      </c>
      <c r="P44" s="289">
        <f t="shared" si="43"/>
        <v>-364.80443336544937</v>
      </c>
      <c r="Q44" s="289">
        <f t="shared" si="43"/>
        <v>0</v>
      </c>
      <c r="R44" s="289">
        <f t="shared" si="43"/>
        <v>0</v>
      </c>
      <c r="S44" s="289">
        <f t="shared" si="43"/>
        <v>0</v>
      </c>
      <c r="T44" s="289">
        <f t="shared" si="43"/>
        <v>0</v>
      </c>
      <c r="U44" s="289">
        <f t="shared" si="43"/>
        <v>0</v>
      </c>
      <c r="V44" s="289">
        <f t="shared" si="43"/>
        <v>0</v>
      </c>
      <c r="W44" s="289">
        <f t="shared" si="43"/>
        <v>0</v>
      </c>
      <c r="X44" s="289">
        <f t="shared" si="43"/>
        <v>0</v>
      </c>
      <c r="Y44" s="289">
        <f t="shared" si="43"/>
        <v>0</v>
      </c>
      <c r="Z44" s="289">
        <f t="shared" si="43"/>
        <v>0</v>
      </c>
      <c r="AA44" s="289">
        <f t="shared" si="43"/>
        <v>0</v>
      </c>
      <c r="AB44" s="289">
        <f t="shared" si="43"/>
        <v>-364.80443336544937</v>
      </c>
      <c r="AC44" s="289">
        <f t="shared" si="43"/>
        <v>0</v>
      </c>
      <c r="AD44" s="289">
        <f t="shared" si="43"/>
        <v>0</v>
      </c>
      <c r="AE44" s="289">
        <f t="shared" si="43"/>
        <v>0</v>
      </c>
      <c r="AF44" s="289">
        <f t="shared" si="43"/>
        <v>0</v>
      </c>
      <c r="AG44" s="289">
        <f t="shared" si="43"/>
        <v>0</v>
      </c>
      <c r="AH44" s="289">
        <f t="shared" si="43"/>
        <v>0</v>
      </c>
      <c r="AI44" s="289">
        <f t="shared" si="43"/>
        <v>0</v>
      </c>
      <c r="AJ44" s="289">
        <f t="shared" si="43"/>
        <v>0</v>
      </c>
      <c r="AK44" s="289">
        <f t="shared" si="43"/>
        <v>0</v>
      </c>
      <c r="AL44" s="289">
        <f t="shared" si="43"/>
        <v>0</v>
      </c>
      <c r="AM44" s="289">
        <f t="shared" si="43"/>
        <v>0</v>
      </c>
      <c r="AN44" s="289">
        <f t="shared" si="43"/>
        <v>-364.80443336544937</v>
      </c>
      <c r="AO44" s="289">
        <f t="shared" si="43"/>
        <v>0</v>
      </c>
      <c r="AP44" s="289">
        <f t="shared" si="43"/>
        <v>0</v>
      </c>
      <c r="AQ44" s="289">
        <f t="shared" si="43"/>
        <v>0</v>
      </c>
      <c r="AR44" s="289">
        <f t="shared" si="43"/>
        <v>0</v>
      </c>
      <c r="AS44" s="289">
        <f t="shared" si="43"/>
        <v>0</v>
      </c>
      <c r="AT44" s="289">
        <f t="shared" si="43"/>
        <v>0</v>
      </c>
      <c r="AU44" s="289">
        <f t="shared" si="43"/>
        <v>0</v>
      </c>
      <c r="AV44" s="289">
        <f t="shared" si="43"/>
        <v>0</v>
      </c>
      <c r="AW44" s="289">
        <f t="shared" si="43"/>
        <v>0</v>
      </c>
      <c r="AX44" s="289">
        <f t="shared" si="43"/>
        <v>0</v>
      </c>
      <c r="AY44" s="289">
        <f t="shared" si="43"/>
        <v>0</v>
      </c>
      <c r="AZ44" s="289">
        <f t="shared" si="43"/>
        <v>-364.80443336544937</v>
      </c>
      <c r="BA44" s="289">
        <f t="shared" si="43"/>
        <v>0</v>
      </c>
      <c r="BB44" s="289">
        <f t="shared" si="43"/>
        <v>0</v>
      </c>
      <c r="BC44" s="289">
        <f t="shared" si="43"/>
        <v>0</v>
      </c>
      <c r="BD44" s="289">
        <f t="shared" si="43"/>
        <v>0</v>
      </c>
      <c r="BE44" s="289">
        <f t="shared" si="43"/>
        <v>0</v>
      </c>
      <c r="BF44" s="289">
        <f t="shared" si="43"/>
        <v>0</v>
      </c>
      <c r="BG44" s="289">
        <f t="shared" si="43"/>
        <v>0</v>
      </c>
      <c r="BH44" s="289">
        <f t="shared" si="43"/>
        <v>0</v>
      </c>
      <c r="BI44" s="289">
        <f t="shared" si="43"/>
        <v>0</v>
      </c>
      <c r="BJ44" s="289">
        <f t="shared" si="43"/>
        <v>0</v>
      </c>
      <c r="BK44" s="289">
        <f t="shared" si="43"/>
        <v>0</v>
      </c>
      <c r="BL44" s="289">
        <f t="shared" si="43"/>
        <v>-364.80443336544937</v>
      </c>
      <c r="BM44" s="289">
        <f t="shared" si="43"/>
        <v>0</v>
      </c>
      <c r="BN44" s="289">
        <f t="shared" si="43"/>
        <v>0</v>
      </c>
      <c r="BO44" s="289">
        <f t="shared" si="43"/>
        <v>0</v>
      </c>
      <c r="BP44" s="289">
        <f t="shared" si="43"/>
        <v>0</v>
      </c>
      <c r="BQ44" s="289">
        <f t="shared" ref="BQ44:CI44" si="44">-MIN(BQ43,BQ37+BQ34)</f>
        <v>0</v>
      </c>
      <c r="BR44" s="289">
        <f t="shared" si="44"/>
        <v>0</v>
      </c>
      <c r="BS44" s="289">
        <f t="shared" si="44"/>
        <v>0</v>
      </c>
      <c r="BT44" s="289">
        <f t="shared" si="44"/>
        <v>0</v>
      </c>
      <c r="BU44" s="289">
        <f t="shared" si="44"/>
        <v>0</v>
      </c>
      <c r="BV44" s="289">
        <f t="shared" si="44"/>
        <v>0</v>
      </c>
      <c r="BW44" s="289">
        <f t="shared" si="44"/>
        <v>0</v>
      </c>
      <c r="BX44" s="289">
        <f t="shared" si="44"/>
        <v>-364.80443336544937</v>
      </c>
      <c r="BY44" s="289">
        <f t="shared" si="44"/>
        <v>0</v>
      </c>
      <c r="BZ44" s="289">
        <f t="shared" si="44"/>
        <v>0</v>
      </c>
      <c r="CA44" s="289">
        <f t="shared" si="44"/>
        <v>0</v>
      </c>
      <c r="CB44" s="289">
        <f t="shared" si="44"/>
        <v>0</v>
      </c>
      <c r="CC44" s="289">
        <f t="shared" si="44"/>
        <v>0</v>
      </c>
      <c r="CD44" s="289">
        <f t="shared" si="44"/>
        <v>0</v>
      </c>
      <c r="CE44" s="289">
        <f t="shared" si="44"/>
        <v>0</v>
      </c>
      <c r="CF44" s="289">
        <f t="shared" si="44"/>
        <v>0</v>
      </c>
      <c r="CG44" s="289">
        <f t="shared" si="44"/>
        <v>0</v>
      </c>
      <c r="CH44" s="289">
        <f t="shared" si="44"/>
        <v>0</v>
      </c>
      <c r="CI44" s="289">
        <f t="shared" si="44"/>
        <v>0</v>
      </c>
      <c r="CJ44" s="289"/>
      <c r="CK44" s="289"/>
      <c r="CL44" s="289"/>
      <c r="CM44" s="289"/>
      <c r="CN44" s="289"/>
      <c r="CO44" s="289"/>
      <c r="CP44" s="289"/>
      <c r="CQ44" s="289"/>
      <c r="CR44" s="289"/>
      <c r="CS44" s="289"/>
      <c r="CT44" s="289"/>
      <c r="CU44" s="289"/>
      <c r="CV44" s="289"/>
      <c r="CW44" s="289"/>
      <c r="CX44" s="289"/>
      <c r="CY44" s="289"/>
      <c r="CZ44" s="289"/>
      <c r="DA44" s="289"/>
      <c r="DB44" s="289"/>
      <c r="DC44" s="289"/>
      <c r="DD44" s="289"/>
      <c r="DE44" s="289"/>
      <c r="DF44" s="289"/>
      <c r="DG44" s="289"/>
      <c r="DH44" s="289"/>
      <c r="DI44" s="289"/>
      <c r="DJ44" s="289"/>
      <c r="DK44" s="289"/>
      <c r="DL44" s="289"/>
      <c r="DM44" s="289"/>
      <c r="DN44" s="289"/>
      <c r="DO44" s="289"/>
    </row>
    <row r="45" spans="1:119" s="228" customFormat="1" x14ac:dyDescent="0.15">
      <c r="A45" s="228" t="s">
        <v>195</v>
      </c>
      <c r="D45" s="289">
        <f>MIN(0,-(-D29-D17)+D31)</f>
        <v>-60125</v>
      </c>
      <c r="E45" s="289">
        <f>MIN(0,-(-E29-E17))</f>
        <v>-375</v>
      </c>
      <c r="F45" s="289">
        <f t="shared" ref="F45:BQ45" si="45">MIN(0,-(-F29-F17))</f>
        <v>-375</v>
      </c>
      <c r="G45" s="289">
        <f t="shared" si="45"/>
        <v>-375</v>
      </c>
      <c r="H45" s="289">
        <f t="shared" si="45"/>
        <v>0</v>
      </c>
      <c r="I45" s="289">
        <f t="shared" si="45"/>
        <v>0</v>
      </c>
      <c r="J45" s="289">
        <f t="shared" si="45"/>
        <v>0</v>
      </c>
      <c r="K45" s="289">
        <f t="shared" si="45"/>
        <v>0</v>
      </c>
      <c r="L45" s="289">
        <f t="shared" si="45"/>
        <v>0</v>
      </c>
      <c r="M45" s="289">
        <f t="shared" si="45"/>
        <v>0</v>
      </c>
      <c r="N45" s="289">
        <f t="shared" si="45"/>
        <v>0</v>
      </c>
      <c r="O45" s="289">
        <f t="shared" si="45"/>
        <v>0</v>
      </c>
      <c r="P45" s="289">
        <f t="shared" si="45"/>
        <v>-722.88750000000005</v>
      </c>
      <c r="Q45" s="289">
        <f t="shared" si="45"/>
        <v>0</v>
      </c>
      <c r="R45" s="289">
        <f t="shared" si="45"/>
        <v>0</v>
      </c>
      <c r="S45" s="289">
        <f t="shared" si="45"/>
        <v>0</v>
      </c>
      <c r="T45" s="289">
        <f t="shared" si="45"/>
        <v>0</v>
      </c>
      <c r="U45" s="289">
        <f t="shared" si="45"/>
        <v>0</v>
      </c>
      <c r="V45" s="289">
        <f t="shared" si="45"/>
        <v>0</v>
      </c>
      <c r="W45" s="289">
        <f t="shared" si="45"/>
        <v>0</v>
      </c>
      <c r="X45" s="289">
        <f t="shared" si="45"/>
        <v>0</v>
      </c>
      <c r="Y45" s="289">
        <f t="shared" si="45"/>
        <v>0</v>
      </c>
      <c r="Z45" s="289">
        <f t="shared" si="45"/>
        <v>0</v>
      </c>
      <c r="AA45" s="289">
        <f t="shared" si="45"/>
        <v>0</v>
      </c>
      <c r="AB45" s="289">
        <f t="shared" si="45"/>
        <v>-683.37412500000005</v>
      </c>
      <c r="AC45" s="289">
        <f t="shared" si="45"/>
        <v>0</v>
      </c>
      <c r="AD45" s="289">
        <f t="shared" si="45"/>
        <v>0</v>
      </c>
      <c r="AE45" s="289">
        <f t="shared" si="45"/>
        <v>0</v>
      </c>
      <c r="AF45" s="289">
        <f t="shared" si="45"/>
        <v>0</v>
      </c>
      <c r="AG45" s="289">
        <f t="shared" si="45"/>
        <v>0</v>
      </c>
      <c r="AH45" s="289">
        <f t="shared" si="45"/>
        <v>0</v>
      </c>
      <c r="AI45" s="289">
        <f t="shared" si="45"/>
        <v>0</v>
      </c>
      <c r="AJ45" s="289">
        <f t="shared" si="45"/>
        <v>0</v>
      </c>
      <c r="AK45" s="289">
        <f t="shared" si="45"/>
        <v>0</v>
      </c>
      <c r="AL45" s="289">
        <f t="shared" si="45"/>
        <v>0</v>
      </c>
      <c r="AM45" s="289">
        <f t="shared" si="45"/>
        <v>0</v>
      </c>
      <c r="AN45" s="289">
        <f t="shared" si="45"/>
        <v>-642.67534874999978</v>
      </c>
      <c r="AO45" s="289">
        <f t="shared" si="45"/>
        <v>0</v>
      </c>
      <c r="AP45" s="289">
        <f t="shared" si="45"/>
        <v>0</v>
      </c>
      <c r="AQ45" s="289">
        <f t="shared" si="45"/>
        <v>0</v>
      </c>
      <c r="AR45" s="289">
        <f t="shared" si="45"/>
        <v>0</v>
      </c>
      <c r="AS45" s="289">
        <f t="shared" si="45"/>
        <v>0</v>
      </c>
      <c r="AT45" s="289">
        <f t="shared" si="45"/>
        <v>0</v>
      </c>
      <c r="AU45" s="289">
        <f t="shared" si="45"/>
        <v>0</v>
      </c>
      <c r="AV45" s="289">
        <f t="shared" si="45"/>
        <v>0</v>
      </c>
      <c r="AW45" s="289">
        <f t="shared" si="45"/>
        <v>0</v>
      </c>
      <c r="AX45" s="289">
        <f t="shared" si="45"/>
        <v>0</v>
      </c>
      <c r="AY45" s="289">
        <f t="shared" si="45"/>
        <v>0</v>
      </c>
      <c r="AZ45" s="289">
        <f t="shared" si="45"/>
        <v>-600.75560921249962</v>
      </c>
      <c r="BA45" s="289">
        <f t="shared" si="45"/>
        <v>0</v>
      </c>
      <c r="BB45" s="289">
        <f t="shared" si="45"/>
        <v>0</v>
      </c>
      <c r="BC45" s="289">
        <f t="shared" si="45"/>
        <v>0</v>
      </c>
      <c r="BD45" s="289">
        <f t="shared" si="45"/>
        <v>0</v>
      </c>
      <c r="BE45" s="289">
        <f t="shared" si="45"/>
        <v>0</v>
      </c>
      <c r="BF45" s="289">
        <f t="shared" si="45"/>
        <v>0</v>
      </c>
      <c r="BG45" s="289">
        <f t="shared" si="45"/>
        <v>0</v>
      </c>
      <c r="BH45" s="289">
        <f t="shared" si="45"/>
        <v>0</v>
      </c>
      <c r="BI45" s="289">
        <f t="shared" si="45"/>
        <v>0</v>
      </c>
      <c r="BJ45" s="289">
        <f t="shared" si="45"/>
        <v>0</v>
      </c>
      <c r="BK45" s="289">
        <f t="shared" si="45"/>
        <v>0</v>
      </c>
      <c r="BL45" s="289">
        <f t="shared" si="45"/>
        <v>-557.57827748887485</v>
      </c>
      <c r="BM45" s="289">
        <f t="shared" si="45"/>
        <v>0</v>
      </c>
      <c r="BN45" s="289">
        <f t="shared" si="45"/>
        <v>0</v>
      </c>
      <c r="BO45" s="289">
        <f t="shared" si="45"/>
        <v>0</v>
      </c>
      <c r="BP45" s="289">
        <f t="shared" si="45"/>
        <v>0</v>
      </c>
      <c r="BQ45" s="289">
        <f t="shared" si="45"/>
        <v>0</v>
      </c>
      <c r="BR45" s="289">
        <f t="shared" ref="BR45:CI45" si="46">MIN(0,-(-BR29-BR17))</f>
        <v>0</v>
      </c>
      <c r="BS45" s="289">
        <f t="shared" si="46"/>
        <v>0</v>
      </c>
      <c r="BT45" s="289">
        <f t="shared" si="46"/>
        <v>0</v>
      </c>
      <c r="BU45" s="289">
        <f t="shared" si="46"/>
        <v>0</v>
      </c>
      <c r="BV45" s="289">
        <f t="shared" si="46"/>
        <v>0</v>
      </c>
      <c r="BW45" s="289">
        <f t="shared" si="46"/>
        <v>0</v>
      </c>
      <c r="BX45" s="289">
        <f t="shared" si="46"/>
        <v>-513.10562581354088</v>
      </c>
      <c r="BY45" s="289">
        <f t="shared" si="46"/>
        <v>0</v>
      </c>
      <c r="BZ45" s="289">
        <f t="shared" si="46"/>
        <v>0</v>
      </c>
      <c r="CA45" s="289">
        <f t="shared" si="46"/>
        <v>0</v>
      </c>
      <c r="CB45" s="289">
        <f t="shared" si="46"/>
        <v>0</v>
      </c>
      <c r="CC45" s="289">
        <f t="shared" si="46"/>
        <v>0</v>
      </c>
      <c r="CD45" s="289">
        <f t="shared" si="46"/>
        <v>0</v>
      </c>
      <c r="CE45" s="289">
        <f t="shared" si="46"/>
        <v>0</v>
      </c>
      <c r="CF45" s="289">
        <f t="shared" si="46"/>
        <v>0</v>
      </c>
      <c r="CG45" s="289">
        <f t="shared" si="46"/>
        <v>0</v>
      </c>
      <c r="CH45" s="289">
        <f t="shared" si="46"/>
        <v>0</v>
      </c>
      <c r="CI45" s="289">
        <f t="shared" si="46"/>
        <v>-3467.2987945879468</v>
      </c>
      <c r="CJ45" s="289"/>
      <c r="CK45" s="289"/>
      <c r="CL45" s="289"/>
      <c r="CM45" s="289"/>
      <c r="CN45" s="289"/>
      <c r="CO45" s="289"/>
      <c r="CP45" s="289"/>
      <c r="CQ45" s="289"/>
      <c r="CR45" s="289"/>
      <c r="CS45" s="289"/>
      <c r="CT45" s="289"/>
      <c r="CU45" s="289"/>
      <c r="CV45" s="289"/>
      <c r="CW45" s="289"/>
      <c r="CX45" s="289"/>
      <c r="CY45" s="289"/>
      <c r="CZ45" s="289"/>
      <c r="DA45" s="289"/>
      <c r="DB45" s="289"/>
      <c r="DC45" s="289"/>
      <c r="DD45" s="289"/>
      <c r="DE45" s="289"/>
      <c r="DF45" s="289"/>
      <c r="DG45" s="289"/>
      <c r="DH45" s="289"/>
      <c r="DI45" s="289"/>
      <c r="DJ45" s="289"/>
      <c r="DK45" s="289"/>
      <c r="DL45" s="289"/>
      <c r="DM45" s="289"/>
      <c r="DN45" s="289"/>
      <c r="DO45" s="289"/>
    </row>
    <row r="46" spans="1:119" s="228" customFormat="1" x14ac:dyDescent="0.15">
      <c r="A46" s="228" t="s">
        <v>199</v>
      </c>
      <c r="D46" s="289">
        <f>MAX(0,D40)</f>
        <v>0</v>
      </c>
      <c r="E46" s="289">
        <f>MAX(0,E40-E34-E37)</f>
        <v>0</v>
      </c>
      <c r="F46" s="289">
        <f t="shared" ref="F46:BQ46" si="47">MAX(0,F40-F34-F37)</f>
        <v>0</v>
      </c>
      <c r="G46" s="289">
        <f t="shared" si="47"/>
        <v>0</v>
      </c>
      <c r="H46" s="289">
        <f t="shared" si="47"/>
        <v>873.94556663455057</v>
      </c>
      <c r="I46" s="289">
        <f t="shared" si="47"/>
        <v>873.94556663455069</v>
      </c>
      <c r="J46" s="289">
        <f t="shared" si="47"/>
        <v>873.94556663455057</v>
      </c>
      <c r="K46" s="289">
        <f t="shared" si="47"/>
        <v>873.94556663455069</v>
      </c>
      <c r="L46" s="289">
        <f t="shared" si="47"/>
        <v>873.94556663455069</v>
      </c>
      <c r="M46" s="289">
        <f t="shared" si="47"/>
        <v>873.94556663455069</v>
      </c>
      <c r="N46" s="289">
        <f t="shared" si="47"/>
        <v>873.94556663455069</v>
      </c>
      <c r="O46" s="289">
        <f t="shared" si="47"/>
        <v>912.30806663455053</v>
      </c>
      <c r="P46" s="289">
        <f t="shared" si="47"/>
        <v>0</v>
      </c>
      <c r="Q46" s="289">
        <f t="shared" si="47"/>
        <v>912.30806663455064</v>
      </c>
      <c r="R46" s="289">
        <f t="shared" si="47"/>
        <v>912.30806663455053</v>
      </c>
      <c r="S46" s="289">
        <f t="shared" si="47"/>
        <v>912.30806663455064</v>
      </c>
      <c r="T46" s="289">
        <f t="shared" si="47"/>
        <v>912.30806663455064</v>
      </c>
      <c r="U46" s="289">
        <f t="shared" si="47"/>
        <v>912.30806663455064</v>
      </c>
      <c r="V46" s="289">
        <f t="shared" si="47"/>
        <v>912.30806663455053</v>
      </c>
      <c r="W46" s="289">
        <f t="shared" si="47"/>
        <v>912.30806663455064</v>
      </c>
      <c r="X46" s="289">
        <f t="shared" si="47"/>
        <v>912.30806663455064</v>
      </c>
      <c r="Y46" s="289">
        <f t="shared" si="47"/>
        <v>912.30806663455053</v>
      </c>
      <c r="Z46" s="289">
        <f t="shared" si="47"/>
        <v>912.30806663455064</v>
      </c>
      <c r="AA46" s="289">
        <f t="shared" si="47"/>
        <v>951.82144163455052</v>
      </c>
      <c r="AB46" s="289">
        <f t="shared" si="47"/>
        <v>0</v>
      </c>
      <c r="AC46" s="289">
        <f t="shared" si="47"/>
        <v>951.82144163455064</v>
      </c>
      <c r="AD46" s="289">
        <f t="shared" si="47"/>
        <v>951.82144163455052</v>
      </c>
      <c r="AE46" s="289">
        <f t="shared" si="47"/>
        <v>951.82144163455064</v>
      </c>
      <c r="AF46" s="289">
        <f t="shared" si="47"/>
        <v>951.82144163455064</v>
      </c>
      <c r="AG46" s="289">
        <f t="shared" si="47"/>
        <v>951.82144163455064</v>
      </c>
      <c r="AH46" s="289">
        <f t="shared" si="47"/>
        <v>951.82144163455064</v>
      </c>
      <c r="AI46" s="289">
        <f t="shared" si="47"/>
        <v>951.82144163455052</v>
      </c>
      <c r="AJ46" s="289">
        <f t="shared" si="47"/>
        <v>951.82144163455052</v>
      </c>
      <c r="AK46" s="289">
        <f t="shared" si="47"/>
        <v>951.82144163455064</v>
      </c>
      <c r="AL46" s="289">
        <f t="shared" si="47"/>
        <v>951.82144163455064</v>
      </c>
      <c r="AM46" s="289">
        <f t="shared" si="47"/>
        <v>992.52021788455079</v>
      </c>
      <c r="AN46" s="289">
        <f t="shared" si="47"/>
        <v>0</v>
      </c>
      <c r="AO46" s="289">
        <f t="shared" si="47"/>
        <v>992.5202178845509</v>
      </c>
      <c r="AP46" s="289">
        <f t="shared" si="47"/>
        <v>992.5202178845509</v>
      </c>
      <c r="AQ46" s="289">
        <f t="shared" si="47"/>
        <v>992.5202178845509</v>
      </c>
      <c r="AR46" s="289">
        <f t="shared" si="47"/>
        <v>992.5202178845509</v>
      </c>
      <c r="AS46" s="289">
        <f t="shared" si="47"/>
        <v>992.5202178845509</v>
      </c>
      <c r="AT46" s="289">
        <f t="shared" si="47"/>
        <v>992.52021788455068</v>
      </c>
      <c r="AU46" s="289">
        <f t="shared" si="47"/>
        <v>992.5202178845509</v>
      </c>
      <c r="AV46" s="289">
        <f t="shared" si="47"/>
        <v>992.52021788455068</v>
      </c>
      <c r="AW46" s="289">
        <f t="shared" si="47"/>
        <v>992.5202178845509</v>
      </c>
      <c r="AX46" s="289">
        <f t="shared" si="47"/>
        <v>992.5202178845509</v>
      </c>
      <c r="AY46" s="289">
        <f t="shared" si="47"/>
        <v>1034.4399574220511</v>
      </c>
      <c r="AZ46" s="289">
        <f t="shared" si="47"/>
        <v>0</v>
      </c>
      <c r="BA46" s="289">
        <f t="shared" si="47"/>
        <v>1034.4399574220511</v>
      </c>
      <c r="BB46" s="289">
        <f t="shared" si="47"/>
        <v>1034.4399574220511</v>
      </c>
      <c r="BC46" s="289">
        <f t="shared" si="47"/>
        <v>1034.4399574220511</v>
      </c>
      <c r="BD46" s="289">
        <f t="shared" si="47"/>
        <v>1034.4399574220511</v>
      </c>
      <c r="BE46" s="289">
        <f t="shared" si="47"/>
        <v>1034.4399574220511</v>
      </c>
      <c r="BF46" s="289">
        <f t="shared" si="47"/>
        <v>1034.4399574220511</v>
      </c>
      <c r="BG46" s="289">
        <f t="shared" si="47"/>
        <v>1034.4399574220511</v>
      </c>
      <c r="BH46" s="289">
        <f t="shared" si="47"/>
        <v>1034.4399574220511</v>
      </c>
      <c r="BI46" s="289">
        <f t="shared" si="47"/>
        <v>1034.4399574220511</v>
      </c>
      <c r="BJ46" s="289">
        <f t="shared" si="47"/>
        <v>1034.4399574220511</v>
      </c>
      <c r="BK46" s="289">
        <f t="shared" si="47"/>
        <v>1077.6172891456758</v>
      </c>
      <c r="BL46" s="289">
        <f t="shared" si="47"/>
        <v>0</v>
      </c>
      <c r="BM46" s="289">
        <f t="shared" si="47"/>
        <v>1077.6172891456758</v>
      </c>
      <c r="BN46" s="289">
        <f t="shared" si="47"/>
        <v>1077.6172891456758</v>
      </c>
      <c r="BO46" s="289">
        <f t="shared" si="47"/>
        <v>1077.6172891456758</v>
      </c>
      <c r="BP46" s="289">
        <f t="shared" si="47"/>
        <v>1077.6172891456758</v>
      </c>
      <c r="BQ46" s="289">
        <f t="shared" si="47"/>
        <v>1077.6172891456756</v>
      </c>
      <c r="BR46" s="289">
        <f t="shared" ref="BR46:CI46" si="48">MAX(0,BR40-BR34-BR37)</f>
        <v>1077.6172891456758</v>
      </c>
      <c r="BS46" s="289">
        <f t="shared" si="48"/>
        <v>1077.6172891456758</v>
      </c>
      <c r="BT46" s="289">
        <f t="shared" si="48"/>
        <v>1077.6172891456756</v>
      </c>
      <c r="BU46" s="289">
        <f t="shared" si="48"/>
        <v>1077.6172891456758</v>
      </c>
      <c r="BV46" s="289">
        <f t="shared" si="48"/>
        <v>1077.6172891456758</v>
      </c>
      <c r="BW46" s="289">
        <f t="shared" si="48"/>
        <v>1122.0899408210098</v>
      </c>
      <c r="BX46" s="289">
        <f t="shared" si="48"/>
        <v>0</v>
      </c>
      <c r="BY46" s="289">
        <f t="shared" si="48"/>
        <v>1122.0899408210098</v>
      </c>
      <c r="BZ46" s="289">
        <f t="shared" si="48"/>
        <v>1122.0899408210098</v>
      </c>
      <c r="CA46" s="289">
        <f t="shared" si="48"/>
        <v>1122.0899408210098</v>
      </c>
      <c r="CB46" s="289">
        <f t="shared" si="48"/>
        <v>1122.0899408210098</v>
      </c>
      <c r="CC46" s="289">
        <f t="shared" si="48"/>
        <v>1122.0899408210098</v>
      </c>
      <c r="CD46" s="289">
        <f t="shared" si="48"/>
        <v>1122.0899408210098</v>
      </c>
      <c r="CE46" s="289">
        <f t="shared" si="48"/>
        <v>1122.0899408210098</v>
      </c>
      <c r="CF46" s="289">
        <f t="shared" si="48"/>
        <v>1122.0899408210098</v>
      </c>
      <c r="CG46" s="289">
        <f t="shared" si="48"/>
        <v>1122.0899408210098</v>
      </c>
      <c r="CH46" s="289">
        <f t="shared" si="48"/>
        <v>1122.0899408210098</v>
      </c>
      <c r="CI46" s="289">
        <f t="shared" si="48"/>
        <v>1167.8967720466037</v>
      </c>
      <c r="CJ46" s="289"/>
      <c r="CK46" s="289"/>
      <c r="CL46" s="289"/>
      <c r="CM46" s="289"/>
      <c r="CN46" s="289"/>
      <c r="CO46" s="289"/>
      <c r="CP46" s="289"/>
      <c r="CQ46" s="289"/>
      <c r="CR46" s="289"/>
      <c r="CS46" s="289"/>
      <c r="CT46" s="289"/>
      <c r="CU46" s="289"/>
      <c r="CV46" s="289"/>
      <c r="CW46" s="289"/>
      <c r="CX46" s="289"/>
      <c r="CY46" s="289"/>
      <c r="CZ46" s="289"/>
      <c r="DA46" s="289"/>
      <c r="DB46" s="289"/>
      <c r="DC46" s="289"/>
      <c r="DD46" s="289"/>
      <c r="DE46" s="289"/>
      <c r="DF46" s="289"/>
      <c r="DG46" s="289"/>
      <c r="DH46" s="289"/>
      <c r="DI46" s="289"/>
      <c r="DJ46" s="289"/>
      <c r="DK46" s="289"/>
      <c r="DL46" s="289"/>
      <c r="DM46" s="289"/>
      <c r="DN46" s="289"/>
      <c r="DO46" s="289"/>
    </row>
    <row r="47" spans="1:119" customFormat="1" x14ac:dyDescent="0.15">
      <c r="D47" s="286"/>
      <c r="E47" s="286"/>
      <c r="F47" s="286"/>
      <c r="G47" s="286"/>
      <c r="H47" s="286"/>
      <c r="I47" s="286"/>
      <c r="J47" s="286"/>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6"/>
      <c r="AK47" s="286"/>
      <c r="AL47" s="286"/>
      <c r="AM47" s="286"/>
      <c r="AN47" s="286"/>
      <c r="AO47" s="286"/>
      <c r="AP47" s="286"/>
      <c r="AQ47" s="286"/>
      <c r="AR47" s="286"/>
      <c r="AS47" s="286"/>
      <c r="AT47" s="286"/>
      <c r="AU47" s="286"/>
      <c r="AV47" s="286"/>
      <c r="AW47" s="286"/>
      <c r="AX47" s="286"/>
      <c r="AY47" s="286"/>
      <c r="AZ47" s="286"/>
      <c r="BA47" s="286"/>
      <c r="BB47" s="286"/>
      <c r="BC47" s="286"/>
      <c r="BD47" s="286"/>
      <c r="BE47" s="286"/>
      <c r="BF47" s="286"/>
      <c r="BG47" s="286"/>
      <c r="BH47" s="286"/>
      <c r="BI47" s="286"/>
      <c r="BJ47" s="286"/>
      <c r="BK47" s="286"/>
      <c r="BL47" s="286"/>
      <c r="BM47" s="286"/>
      <c r="BN47" s="286"/>
      <c r="BO47" s="286"/>
      <c r="BP47" s="286"/>
      <c r="BQ47" s="286"/>
      <c r="BR47" s="286"/>
      <c r="BS47" s="286"/>
      <c r="BT47" s="286"/>
      <c r="BU47" s="286"/>
      <c r="BV47" s="286"/>
      <c r="BW47" s="286"/>
      <c r="BX47" s="286"/>
      <c r="BY47" s="286"/>
      <c r="BZ47" s="286"/>
      <c r="CA47" s="286"/>
      <c r="CB47" s="286"/>
      <c r="CC47" s="286"/>
      <c r="CD47" s="286"/>
      <c r="CE47" s="286"/>
      <c r="CF47" s="286"/>
      <c r="CG47" s="286"/>
      <c r="CH47" s="286"/>
      <c r="CI47" s="286"/>
      <c r="CJ47" s="286"/>
      <c r="CK47" s="286"/>
      <c r="CL47" s="286"/>
      <c r="CM47" s="286"/>
      <c r="CN47" s="286"/>
      <c r="CO47" s="286"/>
      <c r="CP47" s="286"/>
      <c r="CQ47" s="286"/>
      <c r="CR47" s="286"/>
      <c r="CS47" s="286"/>
      <c r="CT47" s="286"/>
      <c r="CU47" s="286"/>
      <c r="CV47" s="286"/>
      <c r="CW47" s="286"/>
      <c r="CX47" s="286"/>
      <c r="CY47" s="286"/>
      <c r="CZ47" s="286"/>
      <c r="DA47" s="286"/>
      <c r="DB47" s="286"/>
      <c r="DC47" s="286"/>
      <c r="DD47" s="286"/>
      <c r="DE47" s="286"/>
      <c r="DF47" s="286"/>
      <c r="DG47" s="286"/>
      <c r="DH47" s="286"/>
      <c r="DI47" s="286"/>
      <c r="DJ47" s="286"/>
      <c r="DK47" s="286"/>
      <c r="DL47" s="286"/>
      <c r="DM47" s="286"/>
      <c r="DN47" s="286"/>
      <c r="DO47" s="286"/>
    </row>
    <row r="48" spans="1:119" x14ac:dyDescent="0.15">
      <c r="A48" s="47" t="s">
        <v>40</v>
      </c>
      <c r="D48" s="51">
        <f>IF(AND(D7=1,E7=0),'Main Assumptions'!$C$33,0)</f>
        <v>0</v>
      </c>
      <c r="E48" s="51">
        <f>IF(AND(E7=1,F7=0),'Main Assumptions'!$C$33,0)</f>
        <v>0</v>
      </c>
      <c r="F48" s="51">
        <f>IF(AND(F7=1,G7=0),'Main Assumptions'!$C$33,0)</f>
        <v>0</v>
      </c>
      <c r="G48" s="51">
        <f>IF(AND(G7=1,H7=0),'Main Assumptions'!$C$33,0)</f>
        <v>0</v>
      </c>
      <c r="H48" s="51">
        <f>IF(AND(H7=1,I7=0),'Main Assumptions'!$C$33,0)</f>
        <v>0</v>
      </c>
      <c r="I48" s="51">
        <f>IF(AND(I7=1,J7=0),'Main Assumptions'!$C$33,0)</f>
        <v>0</v>
      </c>
      <c r="J48" s="51">
        <f>IF(AND(J7=1,K7=0),'Main Assumptions'!$C$33,0)</f>
        <v>0</v>
      </c>
      <c r="K48" s="51">
        <f>IF(AND(K7=1,L7=0),'Main Assumptions'!$C$33,0)</f>
        <v>0</v>
      </c>
      <c r="L48" s="51">
        <f>IF(AND(L7=1,M7=0),'Main Assumptions'!$C$33,0)</f>
        <v>0</v>
      </c>
      <c r="M48" s="51">
        <f>IF(AND(M7=1,N7=0),'Main Assumptions'!$C$33,0)</f>
        <v>0</v>
      </c>
      <c r="N48" s="51">
        <f>IF(AND(N7=1,O7=0),'Main Assumptions'!$C$33,0)</f>
        <v>0</v>
      </c>
      <c r="O48" s="51">
        <f>IF(AND(O7=1,P7=0),'Main Assumptions'!$C$33,0)</f>
        <v>0</v>
      </c>
      <c r="P48" s="51">
        <f>IF(AND(P7=1,Q7=0),'Main Assumptions'!$C$33,0)</f>
        <v>0</v>
      </c>
      <c r="Q48" s="51">
        <f>IF(AND(Q7=1,R7=0),'Main Assumptions'!$C$33,0)</f>
        <v>0</v>
      </c>
      <c r="R48" s="51">
        <f>IF(AND(R7=1,S7=0),'Main Assumptions'!$C$33,0)</f>
        <v>0</v>
      </c>
      <c r="S48" s="51">
        <f>IF(AND(S7=1,T7=0),'Main Assumptions'!$C$33,0)</f>
        <v>0</v>
      </c>
      <c r="T48" s="51">
        <f>IF(AND(T7=1,U7=0),'Main Assumptions'!$C$33,0)</f>
        <v>0</v>
      </c>
      <c r="U48" s="51">
        <f>IF(AND(U7=1,V7=0),'Main Assumptions'!$C$33,0)</f>
        <v>0</v>
      </c>
      <c r="V48" s="51">
        <f>IF(AND(V7=1,W7=0),'Main Assumptions'!$C$33,0)</f>
        <v>0</v>
      </c>
      <c r="W48" s="51">
        <f>IF(AND(W7=1,X7=0),'Main Assumptions'!$C$33,0)</f>
        <v>0</v>
      </c>
      <c r="X48" s="51">
        <f>IF(AND(X7=1,Y7=0),'Main Assumptions'!$C$33,0)</f>
        <v>0</v>
      </c>
      <c r="Y48" s="51">
        <f>IF(AND(Y7=1,Z7=0),'Main Assumptions'!$C$33,0)</f>
        <v>0</v>
      </c>
      <c r="Z48" s="51">
        <f>IF(AND(Z7=1,AA7=0),'Main Assumptions'!$C$33,0)</f>
        <v>0</v>
      </c>
      <c r="AA48" s="51">
        <f>IF(AND(AA7=1,AB7=0),'Main Assumptions'!$C$33,0)</f>
        <v>0</v>
      </c>
      <c r="AB48" s="51">
        <f>IF(AND(AB7=1,AC7=0),'Main Assumptions'!$C$33,0)</f>
        <v>0</v>
      </c>
      <c r="AC48" s="51">
        <f>IF(AND(AC7=1,AD7=0),'Main Assumptions'!$C$33,0)</f>
        <v>0</v>
      </c>
      <c r="AD48" s="51">
        <f>IF(AND(AD7=1,AE7=0),'Main Assumptions'!$C$33,0)</f>
        <v>0</v>
      </c>
      <c r="AE48" s="51">
        <f>IF(AND(AE7=1,AF7=0),'Main Assumptions'!$C$33,0)</f>
        <v>0</v>
      </c>
      <c r="AF48" s="51">
        <f>IF(AND(AF7=1,AG7=0),'Main Assumptions'!$C$33,0)</f>
        <v>0</v>
      </c>
      <c r="AG48" s="51">
        <f>IF(AND(AG7=1,AH7=0),'Main Assumptions'!$C$33,0)</f>
        <v>0</v>
      </c>
      <c r="AH48" s="51">
        <f>IF(AND(AH7=1,AI7=0),'Main Assumptions'!$C$33,0)</f>
        <v>0</v>
      </c>
      <c r="AI48" s="51">
        <f>IF(AND(AI7=1,AJ7=0),'Main Assumptions'!$C$33,0)</f>
        <v>0</v>
      </c>
      <c r="AJ48" s="51">
        <f>IF(AND(AJ7=1,AK7=0),'Main Assumptions'!$C$33,0)</f>
        <v>0</v>
      </c>
      <c r="AK48" s="51">
        <f>IF(AND(AK7=1,AL7=0),'Main Assumptions'!$C$33,0)</f>
        <v>0</v>
      </c>
      <c r="AL48" s="51">
        <f>IF(AND(AL7=1,AM7=0),'Main Assumptions'!$C$33,0)</f>
        <v>0</v>
      </c>
      <c r="AM48" s="51">
        <f>IF(AND(AM7=1,AN7=0),'Main Assumptions'!$C$33,0)</f>
        <v>0</v>
      </c>
      <c r="AN48" s="51">
        <f>IF(AND(AN7=1,AO7=0),'Main Assumptions'!$C$33,0)</f>
        <v>0</v>
      </c>
      <c r="AO48" s="51">
        <f>IF(AND(AO7=1,AP7=0),'Main Assumptions'!$C$33,0)</f>
        <v>0</v>
      </c>
      <c r="AP48" s="51">
        <f>IF(AND(AP7=1,AQ7=0),'Main Assumptions'!$C$33,0)</f>
        <v>0</v>
      </c>
      <c r="AQ48" s="51">
        <f>IF(AND(AQ7=1,AR7=0),'Main Assumptions'!$C$33,0)</f>
        <v>0</v>
      </c>
      <c r="AR48" s="51">
        <f>IF(AND(AR7=1,AS7=0),'Main Assumptions'!$C$33,0)</f>
        <v>0</v>
      </c>
      <c r="AS48" s="51">
        <f>IF(AND(AS7=1,AT7=0),'Main Assumptions'!$C$33,0)</f>
        <v>0</v>
      </c>
      <c r="AT48" s="51">
        <f>IF(AND(AT7=1,AU7=0),'Main Assumptions'!$C$33,0)</f>
        <v>0</v>
      </c>
      <c r="AU48" s="51">
        <f>IF(AND(AU7=1,AV7=0),'Main Assumptions'!$C$33,0)</f>
        <v>0</v>
      </c>
      <c r="AV48" s="51">
        <f>IF(AND(AV7=1,AW7=0),'Main Assumptions'!$C$33,0)</f>
        <v>0</v>
      </c>
      <c r="AW48" s="51">
        <f>IF(AND(AW7=1,AX7=0),'Main Assumptions'!$C$33,0)</f>
        <v>0</v>
      </c>
      <c r="AX48" s="51">
        <f>IF(AND(AX7=1,AY7=0),'Main Assumptions'!$C$33,0)</f>
        <v>0</v>
      </c>
      <c r="AY48" s="51">
        <f>IF(AND(AY7=1,AZ7=0),'Main Assumptions'!$C$33,0)</f>
        <v>0</v>
      </c>
      <c r="AZ48" s="51">
        <f>IF(AND(AZ7=1,BA7=0),'Main Assumptions'!$C$33,0)</f>
        <v>0</v>
      </c>
      <c r="BA48" s="51">
        <f>IF(AND(BA7=1,BB7=0),'Main Assumptions'!$C$33,0)</f>
        <v>0</v>
      </c>
      <c r="BB48" s="51">
        <f>IF(AND(BB7=1,BC7=0),'Main Assumptions'!$C$33,0)</f>
        <v>0</v>
      </c>
      <c r="BC48" s="51">
        <f>IF(AND(BC7=1,BD7=0),'Main Assumptions'!$C$33,0)</f>
        <v>0</v>
      </c>
      <c r="BD48" s="51">
        <f>IF(AND(BD7=1,BE7=0),'Main Assumptions'!$C$33,0)</f>
        <v>0</v>
      </c>
      <c r="BE48" s="51">
        <f>IF(AND(BE7=1,BF7=0),'Main Assumptions'!$C$33,0)</f>
        <v>0</v>
      </c>
      <c r="BF48" s="51">
        <f>IF(AND(BF7=1,BG7=0),'Main Assumptions'!$C$33,0)</f>
        <v>0</v>
      </c>
      <c r="BG48" s="51">
        <f>IF(AND(BG7=1,BH7=0),'Main Assumptions'!$C$33,0)</f>
        <v>0</v>
      </c>
      <c r="BH48" s="51">
        <f>IF(AND(BH7=1,BI7=0),'Main Assumptions'!$C$33,0)</f>
        <v>0</v>
      </c>
      <c r="BI48" s="51">
        <f>IF(AND(BI7=1,BJ7=0),'Main Assumptions'!$C$33,0)</f>
        <v>0</v>
      </c>
      <c r="BJ48" s="51">
        <f>IF(AND(BJ7=1,BK7=0),'Main Assumptions'!$C$33,0)</f>
        <v>0</v>
      </c>
      <c r="BK48" s="51">
        <f>IF(AND(BK7=1,BL7=0),'Main Assumptions'!$C$33,0)</f>
        <v>0</v>
      </c>
      <c r="BL48" s="51">
        <f>IF(AND(BL7=1,BM7=0),'Main Assumptions'!$C$33,0)</f>
        <v>0</v>
      </c>
      <c r="BM48" s="51">
        <f>IF(AND(BM7=1,BN7=0),'Main Assumptions'!$C$33,0)</f>
        <v>0</v>
      </c>
      <c r="BN48" s="51">
        <f>IF(AND(BN7=1,BO7=0),'Main Assumptions'!$C$33,0)</f>
        <v>0</v>
      </c>
      <c r="BO48" s="51">
        <f>IF(AND(BO7=1,BP7=0),'Main Assumptions'!$C$33,0)</f>
        <v>0</v>
      </c>
      <c r="BP48" s="51">
        <f>IF(AND(BP7=1,BQ7=0),'Main Assumptions'!$C$33,0)</f>
        <v>0</v>
      </c>
      <c r="BQ48" s="51">
        <f>IF(AND(BQ7=1,BR7=0),'Main Assumptions'!$C$33,0)</f>
        <v>0</v>
      </c>
      <c r="BR48" s="51">
        <f>IF(AND(BR7=1,BS7=0),'Main Assumptions'!$C$33,0)</f>
        <v>0</v>
      </c>
      <c r="BS48" s="51">
        <f>IF(AND(BS7=1,BT7=0),'Main Assumptions'!$C$33,0)</f>
        <v>0</v>
      </c>
      <c r="BT48" s="51">
        <f>IF(AND(BT7=1,BU7=0),'Main Assumptions'!$C$33,0)</f>
        <v>0</v>
      </c>
      <c r="BU48" s="51">
        <f>IF(AND(BU7=1,BV7=0),'Main Assumptions'!$C$33,0)</f>
        <v>0</v>
      </c>
      <c r="BV48" s="51">
        <f>IF(AND(BV7=1,BW7=0),'Main Assumptions'!$C$33,0)</f>
        <v>0</v>
      </c>
      <c r="BW48" s="51">
        <f>IF(AND(BW7=1,BX7=0),'Main Assumptions'!$C$33,0)</f>
        <v>0</v>
      </c>
      <c r="BX48" s="51">
        <f>IF(AND(BX7=1,BY7=0),'Main Assumptions'!$C$33,0)</f>
        <v>0</v>
      </c>
      <c r="BY48" s="51">
        <f>IF(AND(BY7=1,BZ7=0),'Main Assumptions'!$C$33,0)</f>
        <v>0</v>
      </c>
      <c r="BZ48" s="51">
        <f>IF(AND(BZ7=1,CA7=0),'Main Assumptions'!$C$33,0)</f>
        <v>0</v>
      </c>
      <c r="CA48" s="51">
        <f>IF(AND(CA7=1,CB7=0),'Main Assumptions'!$C$33,0)</f>
        <v>0</v>
      </c>
      <c r="CB48" s="51">
        <f>IF(AND(CB7=1,CC7=0),'Main Assumptions'!$C$33,0)</f>
        <v>0</v>
      </c>
      <c r="CC48" s="51">
        <f>IF(AND(CC7=1,CD7=0),'Main Assumptions'!$C$33,0)</f>
        <v>0</v>
      </c>
      <c r="CD48" s="51">
        <f>IF(AND(CD7=1,CE7=0),'Main Assumptions'!$C$33,0)</f>
        <v>0</v>
      </c>
      <c r="CE48" s="51">
        <f>IF(AND(CE7=1,CF7=0),'Main Assumptions'!$C$33,0)</f>
        <v>0</v>
      </c>
      <c r="CF48" s="51">
        <f>IF(AND(CF7=1,CG7=0),'Main Assumptions'!$C$33,0)</f>
        <v>0</v>
      </c>
      <c r="CG48" s="51">
        <f>IF(AND(CG7=1,CH7=0),'Main Assumptions'!$C$33,0)</f>
        <v>0</v>
      </c>
      <c r="CH48" s="51">
        <f>IF(AND(CH7=1,CI7=0),'Main Assumptions'!$C$33,0)</f>
        <v>0</v>
      </c>
      <c r="CI48" s="51">
        <f>IF(AND(CI7=1,CJ7=0),'Main Assumptions'!$C$33,0)</f>
        <v>137842.28011791359</v>
      </c>
    </row>
    <row r="49" spans="1:87" x14ac:dyDescent="0.15">
      <c r="A49" s="47" t="s">
        <v>101</v>
      </c>
      <c r="B49" s="50">
        <f>'Main Assumptions'!$C$34</f>
        <v>0.06</v>
      </c>
      <c r="C49" s="50"/>
      <c r="D49" s="51">
        <f>-$B$49*D48</f>
        <v>0</v>
      </c>
      <c r="E49" s="51">
        <f t="shared" ref="E49:BP49" si="49">-$B$49*E48</f>
        <v>0</v>
      </c>
      <c r="F49" s="51">
        <f t="shared" si="49"/>
        <v>0</v>
      </c>
      <c r="G49" s="51">
        <f t="shared" si="49"/>
        <v>0</v>
      </c>
      <c r="H49" s="51">
        <f t="shared" si="49"/>
        <v>0</v>
      </c>
      <c r="I49" s="51">
        <f t="shared" si="49"/>
        <v>0</v>
      </c>
      <c r="J49" s="51">
        <f t="shared" si="49"/>
        <v>0</v>
      </c>
      <c r="K49" s="51">
        <f t="shared" si="49"/>
        <v>0</v>
      </c>
      <c r="L49" s="51">
        <f t="shared" si="49"/>
        <v>0</v>
      </c>
      <c r="M49" s="51">
        <f t="shared" si="49"/>
        <v>0</v>
      </c>
      <c r="N49" s="51">
        <f t="shared" si="49"/>
        <v>0</v>
      </c>
      <c r="O49" s="51">
        <f t="shared" si="49"/>
        <v>0</v>
      </c>
      <c r="P49" s="51">
        <f t="shared" si="49"/>
        <v>0</v>
      </c>
      <c r="Q49" s="51">
        <f t="shared" si="49"/>
        <v>0</v>
      </c>
      <c r="R49" s="51">
        <f t="shared" si="49"/>
        <v>0</v>
      </c>
      <c r="S49" s="51">
        <f t="shared" si="49"/>
        <v>0</v>
      </c>
      <c r="T49" s="51">
        <f t="shared" si="49"/>
        <v>0</v>
      </c>
      <c r="U49" s="51">
        <f t="shared" si="49"/>
        <v>0</v>
      </c>
      <c r="V49" s="51">
        <f t="shared" si="49"/>
        <v>0</v>
      </c>
      <c r="W49" s="51">
        <f t="shared" si="49"/>
        <v>0</v>
      </c>
      <c r="X49" s="51">
        <f t="shared" si="49"/>
        <v>0</v>
      </c>
      <c r="Y49" s="51">
        <f t="shared" si="49"/>
        <v>0</v>
      </c>
      <c r="Z49" s="51">
        <f t="shared" si="49"/>
        <v>0</v>
      </c>
      <c r="AA49" s="51">
        <f t="shared" si="49"/>
        <v>0</v>
      </c>
      <c r="AB49" s="51">
        <f t="shared" si="49"/>
        <v>0</v>
      </c>
      <c r="AC49" s="51">
        <f t="shared" si="49"/>
        <v>0</v>
      </c>
      <c r="AD49" s="51">
        <f t="shared" si="49"/>
        <v>0</v>
      </c>
      <c r="AE49" s="51">
        <f t="shared" si="49"/>
        <v>0</v>
      </c>
      <c r="AF49" s="51">
        <f t="shared" si="49"/>
        <v>0</v>
      </c>
      <c r="AG49" s="51">
        <f t="shared" si="49"/>
        <v>0</v>
      </c>
      <c r="AH49" s="51">
        <f t="shared" si="49"/>
        <v>0</v>
      </c>
      <c r="AI49" s="51">
        <f t="shared" si="49"/>
        <v>0</v>
      </c>
      <c r="AJ49" s="51">
        <f t="shared" si="49"/>
        <v>0</v>
      </c>
      <c r="AK49" s="51">
        <f t="shared" si="49"/>
        <v>0</v>
      </c>
      <c r="AL49" s="51">
        <f t="shared" si="49"/>
        <v>0</v>
      </c>
      <c r="AM49" s="51">
        <f t="shared" si="49"/>
        <v>0</v>
      </c>
      <c r="AN49" s="51">
        <f t="shared" si="49"/>
        <v>0</v>
      </c>
      <c r="AO49" s="51">
        <f t="shared" si="49"/>
        <v>0</v>
      </c>
      <c r="AP49" s="51">
        <f t="shared" si="49"/>
        <v>0</v>
      </c>
      <c r="AQ49" s="51">
        <f t="shared" si="49"/>
        <v>0</v>
      </c>
      <c r="AR49" s="51">
        <f t="shared" si="49"/>
        <v>0</v>
      </c>
      <c r="AS49" s="51">
        <f t="shared" si="49"/>
        <v>0</v>
      </c>
      <c r="AT49" s="51">
        <f t="shared" si="49"/>
        <v>0</v>
      </c>
      <c r="AU49" s="51">
        <f t="shared" si="49"/>
        <v>0</v>
      </c>
      <c r="AV49" s="51">
        <f t="shared" si="49"/>
        <v>0</v>
      </c>
      <c r="AW49" s="51">
        <f t="shared" si="49"/>
        <v>0</v>
      </c>
      <c r="AX49" s="51">
        <f t="shared" si="49"/>
        <v>0</v>
      </c>
      <c r="AY49" s="51">
        <f t="shared" si="49"/>
        <v>0</v>
      </c>
      <c r="AZ49" s="51">
        <f t="shared" si="49"/>
        <v>0</v>
      </c>
      <c r="BA49" s="51">
        <f t="shared" si="49"/>
        <v>0</v>
      </c>
      <c r="BB49" s="51">
        <f t="shared" si="49"/>
        <v>0</v>
      </c>
      <c r="BC49" s="51">
        <f t="shared" si="49"/>
        <v>0</v>
      </c>
      <c r="BD49" s="51">
        <f t="shared" si="49"/>
        <v>0</v>
      </c>
      <c r="BE49" s="51">
        <f t="shared" si="49"/>
        <v>0</v>
      </c>
      <c r="BF49" s="51">
        <f t="shared" si="49"/>
        <v>0</v>
      </c>
      <c r="BG49" s="51">
        <f t="shared" si="49"/>
        <v>0</v>
      </c>
      <c r="BH49" s="51">
        <f t="shared" si="49"/>
        <v>0</v>
      </c>
      <c r="BI49" s="51">
        <f t="shared" si="49"/>
        <v>0</v>
      </c>
      <c r="BJ49" s="51">
        <f t="shared" si="49"/>
        <v>0</v>
      </c>
      <c r="BK49" s="51">
        <f t="shared" si="49"/>
        <v>0</v>
      </c>
      <c r="BL49" s="51">
        <f t="shared" si="49"/>
        <v>0</v>
      </c>
      <c r="BM49" s="51">
        <f t="shared" si="49"/>
        <v>0</v>
      </c>
      <c r="BN49" s="51">
        <f t="shared" si="49"/>
        <v>0</v>
      </c>
      <c r="BO49" s="51">
        <f t="shared" si="49"/>
        <v>0</v>
      </c>
      <c r="BP49" s="51">
        <f t="shared" si="49"/>
        <v>0</v>
      </c>
      <c r="BQ49" s="51">
        <f t="shared" ref="BQ49:CI49" si="50">-$B$49*BQ48</f>
        <v>0</v>
      </c>
      <c r="BR49" s="51">
        <f t="shared" si="50"/>
        <v>0</v>
      </c>
      <c r="BS49" s="51">
        <f t="shared" si="50"/>
        <v>0</v>
      </c>
      <c r="BT49" s="51">
        <f t="shared" si="50"/>
        <v>0</v>
      </c>
      <c r="BU49" s="51">
        <f t="shared" si="50"/>
        <v>0</v>
      </c>
      <c r="BV49" s="51">
        <f t="shared" si="50"/>
        <v>0</v>
      </c>
      <c r="BW49" s="51">
        <f t="shared" si="50"/>
        <v>0</v>
      </c>
      <c r="BX49" s="51">
        <f t="shared" si="50"/>
        <v>0</v>
      </c>
      <c r="BY49" s="51">
        <f t="shared" si="50"/>
        <v>0</v>
      </c>
      <c r="BZ49" s="51">
        <f t="shared" si="50"/>
        <v>0</v>
      </c>
      <c r="CA49" s="51">
        <f t="shared" si="50"/>
        <v>0</v>
      </c>
      <c r="CB49" s="51">
        <f t="shared" si="50"/>
        <v>0</v>
      </c>
      <c r="CC49" s="51">
        <f t="shared" si="50"/>
        <v>0</v>
      </c>
      <c r="CD49" s="51">
        <f t="shared" si="50"/>
        <v>0</v>
      </c>
      <c r="CE49" s="51">
        <f t="shared" si="50"/>
        <v>0</v>
      </c>
      <c r="CF49" s="51">
        <f t="shared" si="50"/>
        <v>0</v>
      </c>
      <c r="CG49" s="51">
        <f t="shared" si="50"/>
        <v>0</v>
      </c>
      <c r="CH49" s="51">
        <f t="shared" si="50"/>
        <v>0</v>
      </c>
      <c r="CI49" s="51">
        <f t="shared" si="50"/>
        <v>-8270.5368070748154</v>
      </c>
    </row>
    <row r="50" spans="1:87" x14ac:dyDescent="0.15">
      <c r="A50" s="47" t="s">
        <v>85</v>
      </c>
      <c r="D50" s="55">
        <f t="shared" ref="D50:AI50" si="51">-MIN(D48+D49,D31+D32-D33-D36)</f>
        <v>0</v>
      </c>
      <c r="E50" s="55">
        <f t="shared" si="51"/>
        <v>0</v>
      </c>
      <c r="F50" s="55">
        <f t="shared" si="51"/>
        <v>0</v>
      </c>
      <c r="G50" s="55">
        <f t="shared" si="51"/>
        <v>0</v>
      </c>
      <c r="H50" s="55">
        <f t="shared" si="51"/>
        <v>0</v>
      </c>
      <c r="I50" s="55">
        <f t="shared" si="51"/>
        <v>0</v>
      </c>
      <c r="J50" s="55">
        <f t="shared" si="51"/>
        <v>0</v>
      </c>
      <c r="K50" s="55">
        <f t="shared" si="51"/>
        <v>0</v>
      </c>
      <c r="L50" s="55">
        <f t="shared" si="51"/>
        <v>0</v>
      </c>
      <c r="M50" s="55">
        <f t="shared" si="51"/>
        <v>0</v>
      </c>
      <c r="N50" s="55">
        <f t="shared" si="51"/>
        <v>0</v>
      </c>
      <c r="O50" s="55">
        <f t="shared" si="51"/>
        <v>0</v>
      </c>
      <c r="P50" s="55">
        <f t="shared" si="51"/>
        <v>0</v>
      </c>
      <c r="Q50" s="55">
        <f t="shared" si="51"/>
        <v>0</v>
      </c>
      <c r="R50" s="55">
        <f t="shared" si="51"/>
        <v>0</v>
      </c>
      <c r="S50" s="55">
        <f t="shared" si="51"/>
        <v>0</v>
      </c>
      <c r="T50" s="55">
        <f t="shared" si="51"/>
        <v>0</v>
      </c>
      <c r="U50" s="55">
        <f t="shared" si="51"/>
        <v>0</v>
      </c>
      <c r="V50" s="55">
        <f t="shared" si="51"/>
        <v>0</v>
      </c>
      <c r="W50" s="55">
        <f t="shared" si="51"/>
        <v>0</v>
      </c>
      <c r="X50" s="55">
        <f t="shared" si="51"/>
        <v>0</v>
      </c>
      <c r="Y50" s="55">
        <f t="shared" si="51"/>
        <v>0</v>
      </c>
      <c r="Z50" s="55">
        <f t="shared" si="51"/>
        <v>0</v>
      </c>
      <c r="AA50" s="55">
        <f t="shared" si="51"/>
        <v>0</v>
      </c>
      <c r="AB50" s="55">
        <f t="shared" si="51"/>
        <v>0</v>
      </c>
      <c r="AC50" s="55">
        <f t="shared" si="51"/>
        <v>0</v>
      </c>
      <c r="AD50" s="55">
        <f t="shared" si="51"/>
        <v>0</v>
      </c>
      <c r="AE50" s="55">
        <f t="shared" si="51"/>
        <v>0</v>
      </c>
      <c r="AF50" s="55">
        <f t="shared" si="51"/>
        <v>0</v>
      </c>
      <c r="AG50" s="55">
        <f t="shared" si="51"/>
        <v>0</v>
      </c>
      <c r="AH50" s="55">
        <f t="shared" si="51"/>
        <v>0</v>
      </c>
      <c r="AI50" s="55">
        <f t="shared" si="51"/>
        <v>0</v>
      </c>
      <c r="AJ50" s="55">
        <f t="shared" ref="AJ50:BO50" si="52">-MIN(AJ48+AJ49,AJ31+AJ32-AJ33-AJ36)</f>
        <v>0</v>
      </c>
      <c r="AK50" s="55">
        <f t="shared" si="52"/>
        <v>0</v>
      </c>
      <c r="AL50" s="55">
        <f t="shared" si="52"/>
        <v>0</v>
      </c>
      <c r="AM50" s="55">
        <f t="shared" si="52"/>
        <v>0</v>
      </c>
      <c r="AN50" s="55">
        <f t="shared" si="52"/>
        <v>0</v>
      </c>
      <c r="AO50" s="55">
        <f t="shared" si="52"/>
        <v>0</v>
      </c>
      <c r="AP50" s="55">
        <f t="shared" si="52"/>
        <v>0</v>
      </c>
      <c r="AQ50" s="55">
        <f t="shared" si="52"/>
        <v>0</v>
      </c>
      <c r="AR50" s="55">
        <f t="shared" si="52"/>
        <v>0</v>
      </c>
      <c r="AS50" s="55">
        <f t="shared" si="52"/>
        <v>0</v>
      </c>
      <c r="AT50" s="55">
        <f t="shared" si="52"/>
        <v>0</v>
      </c>
      <c r="AU50" s="55">
        <f t="shared" si="52"/>
        <v>0</v>
      </c>
      <c r="AV50" s="55">
        <f t="shared" si="52"/>
        <v>0</v>
      </c>
      <c r="AW50" s="55">
        <f t="shared" si="52"/>
        <v>0</v>
      </c>
      <c r="AX50" s="55">
        <f t="shared" si="52"/>
        <v>0</v>
      </c>
      <c r="AY50" s="55">
        <f t="shared" si="52"/>
        <v>0</v>
      </c>
      <c r="AZ50" s="55">
        <f t="shared" si="52"/>
        <v>0</v>
      </c>
      <c r="BA50" s="55">
        <f t="shared" si="52"/>
        <v>0</v>
      </c>
      <c r="BB50" s="55">
        <f t="shared" si="52"/>
        <v>0</v>
      </c>
      <c r="BC50" s="55">
        <f t="shared" si="52"/>
        <v>0</v>
      </c>
      <c r="BD50" s="55">
        <f t="shared" si="52"/>
        <v>0</v>
      </c>
      <c r="BE50" s="55">
        <f t="shared" si="52"/>
        <v>0</v>
      </c>
      <c r="BF50" s="55">
        <f t="shared" si="52"/>
        <v>0</v>
      </c>
      <c r="BG50" s="55">
        <f t="shared" si="52"/>
        <v>0</v>
      </c>
      <c r="BH50" s="55">
        <f t="shared" si="52"/>
        <v>0</v>
      </c>
      <c r="BI50" s="55">
        <f t="shared" si="52"/>
        <v>0</v>
      </c>
      <c r="BJ50" s="55">
        <f t="shared" si="52"/>
        <v>0</v>
      </c>
      <c r="BK50" s="55">
        <f t="shared" si="52"/>
        <v>0</v>
      </c>
      <c r="BL50" s="55">
        <f t="shared" si="52"/>
        <v>0</v>
      </c>
      <c r="BM50" s="55">
        <f t="shared" si="52"/>
        <v>0</v>
      </c>
      <c r="BN50" s="55">
        <f t="shared" si="52"/>
        <v>0</v>
      </c>
      <c r="BO50" s="55">
        <f t="shared" si="52"/>
        <v>0</v>
      </c>
      <c r="BP50" s="55">
        <f t="shared" ref="BP50:CI50" si="53">-MIN(BP48+BP49,BP31+BP32-BP33-BP36)</f>
        <v>0</v>
      </c>
      <c r="BQ50" s="55">
        <f t="shared" si="53"/>
        <v>0</v>
      </c>
      <c r="BR50" s="55">
        <f t="shared" si="53"/>
        <v>0</v>
      </c>
      <c r="BS50" s="55">
        <f t="shared" si="53"/>
        <v>0</v>
      </c>
      <c r="BT50" s="55">
        <f t="shared" si="53"/>
        <v>0</v>
      </c>
      <c r="BU50" s="55">
        <f t="shared" si="53"/>
        <v>0</v>
      </c>
      <c r="BV50" s="55">
        <f t="shared" si="53"/>
        <v>0</v>
      </c>
      <c r="BW50" s="55">
        <f t="shared" si="53"/>
        <v>0</v>
      </c>
      <c r="BX50" s="55">
        <f t="shared" si="53"/>
        <v>0</v>
      </c>
      <c r="BY50" s="55">
        <f t="shared" si="53"/>
        <v>0</v>
      </c>
      <c r="BZ50" s="55">
        <f t="shared" si="53"/>
        <v>0</v>
      </c>
      <c r="CA50" s="55">
        <f t="shared" si="53"/>
        <v>0</v>
      </c>
      <c r="CB50" s="55">
        <f t="shared" si="53"/>
        <v>0</v>
      </c>
      <c r="CC50" s="55">
        <f t="shared" si="53"/>
        <v>0</v>
      </c>
      <c r="CD50" s="55">
        <f t="shared" si="53"/>
        <v>0</v>
      </c>
      <c r="CE50" s="55">
        <f t="shared" si="53"/>
        <v>0</v>
      </c>
      <c r="CF50" s="55">
        <f t="shared" si="53"/>
        <v>0</v>
      </c>
      <c r="CG50" s="55">
        <f t="shared" si="53"/>
        <v>0</v>
      </c>
      <c r="CH50" s="55">
        <f t="shared" si="53"/>
        <v>0</v>
      </c>
      <c r="CI50" s="55">
        <f t="shared" si="53"/>
        <v>-57064.207062530535</v>
      </c>
    </row>
    <row r="51" spans="1:87" x14ac:dyDescent="0.15">
      <c r="A51" s="47" t="s">
        <v>81</v>
      </c>
      <c r="D51" s="55">
        <f>D48+D49+D50</f>
        <v>0</v>
      </c>
      <c r="E51" s="55">
        <f t="shared" ref="E51:BP51" si="54">E48+E49+E50</f>
        <v>0</v>
      </c>
      <c r="F51" s="55">
        <f t="shared" si="54"/>
        <v>0</v>
      </c>
      <c r="G51" s="55">
        <f t="shared" si="54"/>
        <v>0</v>
      </c>
      <c r="H51" s="55">
        <f t="shared" si="54"/>
        <v>0</v>
      </c>
      <c r="I51" s="55">
        <f t="shared" si="54"/>
        <v>0</v>
      </c>
      <c r="J51" s="55">
        <f t="shared" si="54"/>
        <v>0</v>
      </c>
      <c r="K51" s="55">
        <f t="shared" si="54"/>
        <v>0</v>
      </c>
      <c r="L51" s="55">
        <f t="shared" si="54"/>
        <v>0</v>
      </c>
      <c r="M51" s="55">
        <f t="shared" si="54"/>
        <v>0</v>
      </c>
      <c r="N51" s="55">
        <f t="shared" si="54"/>
        <v>0</v>
      </c>
      <c r="O51" s="55">
        <f t="shared" si="54"/>
        <v>0</v>
      </c>
      <c r="P51" s="55">
        <f t="shared" si="54"/>
        <v>0</v>
      </c>
      <c r="Q51" s="55">
        <f t="shared" si="54"/>
        <v>0</v>
      </c>
      <c r="R51" s="55">
        <f t="shared" si="54"/>
        <v>0</v>
      </c>
      <c r="S51" s="55">
        <f t="shared" si="54"/>
        <v>0</v>
      </c>
      <c r="T51" s="55">
        <f t="shared" si="54"/>
        <v>0</v>
      </c>
      <c r="U51" s="55">
        <f t="shared" si="54"/>
        <v>0</v>
      </c>
      <c r="V51" s="55">
        <f t="shared" si="54"/>
        <v>0</v>
      </c>
      <c r="W51" s="55">
        <f t="shared" si="54"/>
        <v>0</v>
      </c>
      <c r="X51" s="55">
        <f t="shared" si="54"/>
        <v>0</v>
      </c>
      <c r="Y51" s="55">
        <f t="shared" si="54"/>
        <v>0</v>
      </c>
      <c r="Z51" s="55">
        <f t="shared" si="54"/>
        <v>0</v>
      </c>
      <c r="AA51" s="55">
        <f t="shared" si="54"/>
        <v>0</v>
      </c>
      <c r="AB51" s="55">
        <f t="shared" si="54"/>
        <v>0</v>
      </c>
      <c r="AC51" s="55">
        <f t="shared" si="54"/>
        <v>0</v>
      </c>
      <c r="AD51" s="55">
        <f t="shared" si="54"/>
        <v>0</v>
      </c>
      <c r="AE51" s="55">
        <f t="shared" si="54"/>
        <v>0</v>
      </c>
      <c r="AF51" s="55">
        <f t="shared" si="54"/>
        <v>0</v>
      </c>
      <c r="AG51" s="55">
        <f t="shared" si="54"/>
        <v>0</v>
      </c>
      <c r="AH51" s="55">
        <f t="shared" si="54"/>
        <v>0</v>
      </c>
      <c r="AI51" s="55">
        <f t="shared" si="54"/>
        <v>0</v>
      </c>
      <c r="AJ51" s="55">
        <f t="shared" si="54"/>
        <v>0</v>
      </c>
      <c r="AK51" s="55">
        <f t="shared" si="54"/>
        <v>0</v>
      </c>
      <c r="AL51" s="55">
        <f t="shared" si="54"/>
        <v>0</v>
      </c>
      <c r="AM51" s="55">
        <f t="shared" si="54"/>
        <v>0</v>
      </c>
      <c r="AN51" s="55">
        <f t="shared" si="54"/>
        <v>0</v>
      </c>
      <c r="AO51" s="55">
        <f t="shared" si="54"/>
        <v>0</v>
      </c>
      <c r="AP51" s="55">
        <f t="shared" si="54"/>
        <v>0</v>
      </c>
      <c r="AQ51" s="55">
        <f t="shared" si="54"/>
        <v>0</v>
      </c>
      <c r="AR51" s="55">
        <f t="shared" si="54"/>
        <v>0</v>
      </c>
      <c r="AS51" s="55">
        <f t="shared" si="54"/>
        <v>0</v>
      </c>
      <c r="AT51" s="55">
        <f t="shared" si="54"/>
        <v>0</v>
      </c>
      <c r="AU51" s="55">
        <f t="shared" si="54"/>
        <v>0</v>
      </c>
      <c r="AV51" s="55">
        <f t="shared" si="54"/>
        <v>0</v>
      </c>
      <c r="AW51" s="55">
        <f t="shared" si="54"/>
        <v>0</v>
      </c>
      <c r="AX51" s="55">
        <f t="shared" si="54"/>
        <v>0</v>
      </c>
      <c r="AY51" s="55">
        <f t="shared" si="54"/>
        <v>0</v>
      </c>
      <c r="AZ51" s="55">
        <f t="shared" si="54"/>
        <v>0</v>
      </c>
      <c r="BA51" s="55">
        <f t="shared" si="54"/>
        <v>0</v>
      </c>
      <c r="BB51" s="55">
        <f t="shared" si="54"/>
        <v>0</v>
      </c>
      <c r="BC51" s="55">
        <f t="shared" si="54"/>
        <v>0</v>
      </c>
      <c r="BD51" s="55">
        <f t="shared" si="54"/>
        <v>0</v>
      </c>
      <c r="BE51" s="55">
        <f t="shared" si="54"/>
        <v>0</v>
      </c>
      <c r="BF51" s="55">
        <f t="shared" si="54"/>
        <v>0</v>
      </c>
      <c r="BG51" s="55">
        <f t="shared" si="54"/>
        <v>0</v>
      </c>
      <c r="BH51" s="55">
        <f t="shared" si="54"/>
        <v>0</v>
      </c>
      <c r="BI51" s="55">
        <f t="shared" si="54"/>
        <v>0</v>
      </c>
      <c r="BJ51" s="55">
        <f t="shared" si="54"/>
        <v>0</v>
      </c>
      <c r="BK51" s="55">
        <f t="shared" si="54"/>
        <v>0</v>
      </c>
      <c r="BL51" s="55">
        <f t="shared" si="54"/>
        <v>0</v>
      </c>
      <c r="BM51" s="55">
        <f t="shared" si="54"/>
        <v>0</v>
      </c>
      <c r="BN51" s="55">
        <f t="shared" si="54"/>
        <v>0</v>
      </c>
      <c r="BO51" s="55">
        <f t="shared" si="54"/>
        <v>0</v>
      </c>
      <c r="BP51" s="55">
        <f t="shared" si="54"/>
        <v>0</v>
      </c>
      <c r="BQ51" s="55">
        <f t="shared" ref="BQ51:CI51" si="55">BQ48+BQ49+BQ50</f>
        <v>0</v>
      </c>
      <c r="BR51" s="55">
        <f t="shared" si="55"/>
        <v>0</v>
      </c>
      <c r="BS51" s="55">
        <f t="shared" si="55"/>
        <v>0</v>
      </c>
      <c r="BT51" s="55">
        <f t="shared" si="55"/>
        <v>0</v>
      </c>
      <c r="BU51" s="55">
        <f t="shared" si="55"/>
        <v>0</v>
      </c>
      <c r="BV51" s="55">
        <f t="shared" si="55"/>
        <v>0</v>
      </c>
      <c r="BW51" s="55">
        <f t="shared" si="55"/>
        <v>0</v>
      </c>
      <c r="BX51" s="55">
        <f t="shared" si="55"/>
        <v>0</v>
      </c>
      <c r="BY51" s="55">
        <f t="shared" si="55"/>
        <v>0</v>
      </c>
      <c r="BZ51" s="55">
        <f t="shared" si="55"/>
        <v>0</v>
      </c>
      <c r="CA51" s="55">
        <f t="shared" si="55"/>
        <v>0</v>
      </c>
      <c r="CB51" s="55">
        <f t="shared" si="55"/>
        <v>0</v>
      </c>
      <c r="CC51" s="55">
        <f t="shared" si="55"/>
        <v>0</v>
      </c>
      <c r="CD51" s="55">
        <f t="shared" si="55"/>
        <v>0</v>
      </c>
      <c r="CE51" s="55">
        <f t="shared" si="55"/>
        <v>0</v>
      </c>
      <c r="CF51" s="55">
        <f t="shared" si="55"/>
        <v>0</v>
      </c>
      <c r="CG51" s="55">
        <f t="shared" si="55"/>
        <v>0</v>
      </c>
      <c r="CH51" s="55">
        <f t="shared" si="55"/>
        <v>0</v>
      </c>
      <c r="CI51" s="55">
        <f t="shared" si="55"/>
        <v>72507.536248308228</v>
      </c>
    </row>
    <row r="53" spans="1:87" x14ac:dyDescent="0.15">
      <c r="A53" s="47" t="s">
        <v>113</v>
      </c>
      <c r="B53" s="58">
        <f>XIRR(D53:CI53,D2:CI2)</f>
        <v>0.10954058766365055</v>
      </c>
      <c r="D53" s="55">
        <f>D17+D48+D29+D49-D20</f>
        <v>-126875</v>
      </c>
      <c r="E53" s="55">
        <f t="shared" ref="E53:AJ53" si="56">E17+E48+E29+E49</f>
        <v>-375</v>
      </c>
      <c r="F53" s="55">
        <f t="shared" si="56"/>
        <v>-375</v>
      </c>
      <c r="G53" s="55">
        <f t="shared" si="56"/>
        <v>-375</v>
      </c>
      <c r="H53" s="55">
        <f t="shared" si="56"/>
        <v>1238.75</v>
      </c>
      <c r="I53" s="55">
        <f t="shared" si="56"/>
        <v>1238.75</v>
      </c>
      <c r="J53" s="55">
        <f t="shared" si="56"/>
        <v>1238.75</v>
      </c>
      <c r="K53" s="55">
        <f t="shared" si="56"/>
        <v>1238.75</v>
      </c>
      <c r="L53" s="55">
        <f t="shared" si="56"/>
        <v>1238.75</v>
      </c>
      <c r="M53" s="55">
        <f t="shared" si="56"/>
        <v>1238.75</v>
      </c>
      <c r="N53" s="55">
        <f t="shared" si="56"/>
        <v>1238.75</v>
      </c>
      <c r="O53" s="55">
        <f t="shared" si="56"/>
        <v>1277.1125</v>
      </c>
      <c r="P53" s="55">
        <f t="shared" si="56"/>
        <v>-722.88750000000005</v>
      </c>
      <c r="Q53" s="55">
        <f t="shared" si="56"/>
        <v>1277.1125</v>
      </c>
      <c r="R53" s="55">
        <f t="shared" si="56"/>
        <v>1277.1125</v>
      </c>
      <c r="S53" s="55">
        <f t="shared" si="56"/>
        <v>1277.1125</v>
      </c>
      <c r="T53" s="55">
        <f t="shared" si="56"/>
        <v>1277.1125</v>
      </c>
      <c r="U53" s="55">
        <f t="shared" si="56"/>
        <v>1277.1125</v>
      </c>
      <c r="V53" s="55">
        <f t="shared" si="56"/>
        <v>1277.1125</v>
      </c>
      <c r="W53" s="55">
        <f t="shared" si="56"/>
        <v>1277.1125</v>
      </c>
      <c r="X53" s="55">
        <f t="shared" si="56"/>
        <v>1277.1125</v>
      </c>
      <c r="Y53" s="55">
        <f t="shared" si="56"/>
        <v>1277.1125</v>
      </c>
      <c r="Z53" s="55">
        <f t="shared" si="56"/>
        <v>1277.1125</v>
      </c>
      <c r="AA53" s="55">
        <f t="shared" si="56"/>
        <v>1316.625875</v>
      </c>
      <c r="AB53" s="55">
        <f t="shared" si="56"/>
        <v>-683.37412500000005</v>
      </c>
      <c r="AC53" s="55">
        <f t="shared" si="56"/>
        <v>1316.625875</v>
      </c>
      <c r="AD53" s="55">
        <f t="shared" si="56"/>
        <v>1316.625875</v>
      </c>
      <c r="AE53" s="55">
        <f t="shared" si="56"/>
        <v>1316.625875</v>
      </c>
      <c r="AF53" s="55">
        <f t="shared" si="56"/>
        <v>1316.625875</v>
      </c>
      <c r="AG53" s="55">
        <f t="shared" si="56"/>
        <v>1316.625875</v>
      </c>
      <c r="AH53" s="55">
        <f t="shared" si="56"/>
        <v>1316.625875</v>
      </c>
      <c r="AI53" s="55">
        <f t="shared" si="56"/>
        <v>1316.625875</v>
      </c>
      <c r="AJ53" s="55">
        <f t="shared" si="56"/>
        <v>1316.625875</v>
      </c>
      <c r="AK53" s="55">
        <f t="shared" ref="AK53:BP53" si="57">AK17+AK48+AK29+AK49</f>
        <v>1316.625875</v>
      </c>
      <c r="AL53" s="55">
        <f t="shared" si="57"/>
        <v>1316.625875</v>
      </c>
      <c r="AM53" s="55">
        <f t="shared" si="57"/>
        <v>1357.3246512500002</v>
      </c>
      <c r="AN53" s="55">
        <f t="shared" si="57"/>
        <v>-642.67534874999978</v>
      </c>
      <c r="AO53" s="55">
        <f t="shared" si="57"/>
        <v>1357.3246512500002</v>
      </c>
      <c r="AP53" s="55">
        <f t="shared" si="57"/>
        <v>1357.3246512500002</v>
      </c>
      <c r="AQ53" s="55">
        <f t="shared" si="57"/>
        <v>1357.3246512500002</v>
      </c>
      <c r="AR53" s="55">
        <f t="shared" si="57"/>
        <v>1357.3246512500002</v>
      </c>
      <c r="AS53" s="55">
        <f t="shared" si="57"/>
        <v>1357.3246512500002</v>
      </c>
      <c r="AT53" s="55">
        <f t="shared" si="57"/>
        <v>1357.3246512500002</v>
      </c>
      <c r="AU53" s="55">
        <f t="shared" si="57"/>
        <v>1357.3246512500002</v>
      </c>
      <c r="AV53" s="55">
        <f t="shared" si="57"/>
        <v>1357.3246512500002</v>
      </c>
      <c r="AW53" s="55">
        <f t="shared" si="57"/>
        <v>1357.3246512500002</v>
      </c>
      <c r="AX53" s="55">
        <f t="shared" si="57"/>
        <v>1357.3246512500002</v>
      </c>
      <c r="AY53" s="55">
        <f t="shared" si="57"/>
        <v>1399.2443907875004</v>
      </c>
      <c r="AZ53" s="55">
        <f t="shared" si="57"/>
        <v>-600.75560921249962</v>
      </c>
      <c r="BA53" s="55">
        <f t="shared" si="57"/>
        <v>1399.2443907875004</v>
      </c>
      <c r="BB53" s="55">
        <f t="shared" si="57"/>
        <v>1399.2443907875004</v>
      </c>
      <c r="BC53" s="55">
        <f t="shared" si="57"/>
        <v>1399.2443907875004</v>
      </c>
      <c r="BD53" s="55">
        <f t="shared" si="57"/>
        <v>1399.2443907875004</v>
      </c>
      <c r="BE53" s="55">
        <f t="shared" si="57"/>
        <v>1399.2443907875004</v>
      </c>
      <c r="BF53" s="55">
        <f t="shared" si="57"/>
        <v>1399.2443907875004</v>
      </c>
      <c r="BG53" s="55">
        <f t="shared" si="57"/>
        <v>1399.2443907875004</v>
      </c>
      <c r="BH53" s="55">
        <f t="shared" si="57"/>
        <v>1399.2443907875004</v>
      </c>
      <c r="BI53" s="55">
        <f t="shared" si="57"/>
        <v>1399.2443907875004</v>
      </c>
      <c r="BJ53" s="55">
        <f t="shared" si="57"/>
        <v>1399.2443907875004</v>
      </c>
      <c r="BK53" s="55">
        <f t="shared" si="57"/>
        <v>1442.4217225111252</v>
      </c>
      <c r="BL53" s="55">
        <f t="shared" si="57"/>
        <v>-557.57827748887485</v>
      </c>
      <c r="BM53" s="55">
        <f t="shared" si="57"/>
        <v>1442.4217225111252</v>
      </c>
      <c r="BN53" s="55">
        <f t="shared" si="57"/>
        <v>1442.4217225111252</v>
      </c>
      <c r="BO53" s="55">
        <f t="shared" si="57"/>
        <v>1442.4217225111252</v>
      </c>
      <c r="BP53" s="55">
        <f t="shared" si="57"/>
        <v>1442.4217225111252</v>
      </c>
      <c r="BQ53" s="55">
        <f t="shared" ref="BQ53:CI53" si="58">BQ17+BQ48+BQ29+BQ49</f>
        <v>1442.4217225111252</v>
      </c>
      <c r="BR53" s="55">
        <f t="shared" si="58"/>
        <v>1442.4217225111252</v>
      </c>
      <c r="BS53" s="55">
        <f t="shared" si="58"/>
        <v>1442.4217225111252</v>
      </c>
      <c r="BT53" s="55">
        <f t="shared" si="58"/>
        <v>1442.4217225111252</v>
      </c>
      <c r="BU53" s="55">
        <f t="shared" si="58"/>
        <v>1442.4217225111252</v>
      </c>
      <c r="BV53" s="55">
        <f t="shared" si="58"/>
        <v>1442.4217225111252</v>
      </c>
      <c r="BW53" s="55">
        <f t="shared" si="58"/>
        <v>1486.8943741864591</v>
      </c>
      <c r="BX53" s="55">
        <f t="shared" si="58"/>
        <v>-513.10562581354088</v>
      </c>
      <c r="BY53" s="55">
        <f t="shared" si="58"/>
        <v>1486.8943741864591</v>
      </c>
      <c r="BZ53" s="55">
        <f t="shared" si="58"/>
        <v>1486.8943741864591</v>
      </c>
      <c r="CA53" s="55">
        <f t="shared" si="58"/>
        <v>1486.8943741864591</v>
      </c>
      <c r="CB53" s="55">
        <f t="shared" si="58"/>
        <v>1486.8943741864591</v>
      </c>
      <c r="CC53" s="55">
        <f t="shared" si="58"/>
        <v>1486.8943741864591</v>
      </c>
      <c r="CD53" s="55">
        <f t="shared" si="58"/>
        <v>1486.8943741864591</v>
      </c>
      <c r="CE53" s="55">
        <f t="shared" si="58"/>
        <v>1486.8943741864591</v>
      </c>
      <c r="CF53" s="55">
        <f t="shared" si="58"/>
        <v>1486.8943741864591</v>
      </c>
      <c r="CG53" s="55">
        <f t="shared" si="58"/>
        <v>1486.8943741864591</v>
      </c>
      <c r="CH53" s="55">
        <f t="shared" si="58"/>
        <v>1486.8943741864591</v>
      </c>
      <c r="CI53" s="55">
        <f t="shared" si="58"/>
        <v>126104.44451625081</v>
      </c>
    </row>
    <row r="54" spans="1:87" x14ac:dyDescent="0.15">
      <c r="A54" s="47" t="s">
        <v>114</v>
      </c>
      <c r="B54" s="59">
        <f>(SUM(D53:CI53)+'Main Assumptions'!D52)/'Main Assumptions'!D52</f>
        <v>1.7325383399305203</v>
      </c>
      <c r="D54" s="55"/>
      <c r="E54" s="55"/>
      <c r="F54" s="55"/>
      <c r="G54" s="55"/>
      <c r="H54" s="55"/>
      <c r="I54" s="55"/>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row>
    <row r="55" spans="1:87" x14ac:dyDescent="0.15">
      <c r="A55" s="47" t="s">
        <v>188</v>
      </c>
      <c r="B55" s="276">
        <f>NPV('Main Assumptions'!C44/12,'Monthly P&amp;L'!D53:CI53)</f>
        <v>20556.513406790233</v>
      </c>
    </row>
    <row r="56" spans="1:87" x14ac:dyDescent="0.15">
      <c r="A56" s="47" t="s">
        <v>104</v>
      </c>
      <c r="B56" s="58">
        <f>XIRR(D56:CI56,D2:CI2)</f>
        <v>0.15619748234748845</v>
      </c>
      <c r="D56" s="55">
        <f>IF('Main Assumptions'!$C$25=1,'Monthly P&amp;L'!D53,-D19+D40)-D20</f>
        <v>-68750</v>
      </c>
      <c r="E56" s="55">
        <f>IF('Main Assumptions'!$C$25=1,'Monthly P&amp;L'!E53,E40+E51)</f>
        <v>0</v>
      </c>
      <c r="F56" s="55">
        <f>IF('Main Assumptions'!$C$25=1,'Monthly P&amp;L'!F53,F40+F51)</f>
        <v>0</v>
      </c>
      <c r="G56" s="55">
        <f>IF('Main Assumptions'!$C$25=1,'Monthly P&amp;L'!G53,G40+G51)</f>
        <v>0</v>
      </c>
      <c r="H56" s="55">
        <f>IF('Main Assumptions'!$C$25=1,'Monthly P&amp;L'!H53,H40+H51)</f>
        <v>873.94556663455057</v>
      </c>
      <c r="I56" s="55">
        <f>IF('Main Assumptions'!$C$25=1,'Monthly P&amp;L'!I53,I40+I51)</f>
        <v>873.94556663455069</v>
      </c>
      <c r="J56" s="55">
        <f>IF('Main Assumptions'!$C$25=1,'Monthly P&amp;L'!J53,J40+J51)</f>
        <v>873.94556663455057</v>
      </c>
      <c r="K56" s="55">
        <f>IF('Main Assumptions'!$C$25=1,'Monthly P&amp;L'!K53,K40+K51)</f>
        <v>873.94556663455069</v>
      </c>
      <c r="L56" s="55">
        <f>IF('Main Assumptions'!$C$25=1,'Monthly P&amp;L'!L53,L40+L51)</f>
        <v>873.94556663455069</v>
      </c>
      <c r="M56" s="55">
        <f>IF('Main Assumptions'!$C$25=1,'Monthly P&amp;L'!M53,M40+M51)</f>
        <v>873.94556663455069</v>
      </c>
      <c r="N56" s="55">
        <f>IF('Main Assumptions'!$C$25=1,'Monthly P&amp;L'!N53,N40+N51)</f>
        <v>873.94556663455069</v>
      </c>
      <c r="O56" s="55">
        <f>IF('Main Assumptions'!$C$25=1,'Monthly P&amp;L'!O53,O40+O51)</f>
        <v>912.30806663455053</v>
      </c>
      <c r="P56" s="55">
        <f>IF('Main Assumptions'!$C$25=1,'Monthly P&amp;L'!P53,P40+P51)</f>
        <v>-722.88750000000005</v>
      </c>
      <c r="Q56" s="55">
        <f>IF('Main Assumptions'!$C$25=1,'Monthly P&amp;L'!Q53,Q40+Q51)</f>
        <v>912.30806663455064</v>
      </c>
      <c r="R56" s="55">
        <f>IF('Main Assumptions'!$C$25=1,'Monthly P&amp;L'!R53,R40+R51)</f>
        <v>912.30806663455053</v>
      </c>
      <c r="S56" s="55">
        <f>IF('Main Assumptions'!$C$25=1,'Monthly P&amp;L'!S53,S40+S51)</f>
        <v>912.30806663455064</v>
      </c>
      <c r="T56" s="55">
        <f>IF('Main Assumptions'!$C$25=1,'Monthly P&amp;L'!T53,T40+T51)</f>
        <v>912.30806663455064</v>
      </c>
      <c r="U56" s="55">
        <f>IF('Main Assumptions'!$C$25=1,'Monthly P&amp;L'!U53,U40+U51)</f>
        <v>912.30806663455064</v>
      </c>
      <c r="V56" s="55">
        <f>IF('Main Assumptions'!$C$25=1,'Monthly P&amp;L'!V53,V40+V51)</f>
        <v>912.30806663455053</v>
      </c>
      <c r="W56" s="55">
        <f>IF('Main Assumptions'!$C$25=1,'Monthly P&amp;L'!W53,W40+W51)</f>
        <v>912.30806663455064</v>
      </c>
      <c r="X56" s="55">
        <f>IF('Main Assumptions'!$C$25=1,'Monthly P&amp;L'!X53,X40+X51)</f>
        <v>912.30806663455064</v>
      </c>
      <c r="Y56" s="55">
        <f>IF('Main Assumptions'!$C$25=1,'Monthly P&amp;L'!Y53,Y40+Y51)</f>
        <v>912.30806663455053</v>
      </c>
      <c r="Z56" s="55">
        <f>IF('Main Assumptions'!$C$25=1,'Monthly P&amp;L'!Z53,Z40+Z51)</f>
        <v>912.30806663455064</v>
      </c>
      <c r="AA56" s="55">
        <f>IF('Main Assumptions'!$C$25=1,'Monthly P&amp;L'!AA53,AA40+AA51)</f>
        <v>951.82144163455052</v>
      </c>
      <c r="AB56" s="55">
        <f>IF('Main Assumptions'!$C$25=1,'Monthly P&amp;L'!AB53,AB40+AB51)</f>
        <v>-683.37412500000005</v>
      </c>
      <c r="AC56" s="55">
        <f>IF('Main Assumptions'!$C$25=1,'Monthly P&amp;L'!AC53,AC40+AC51)</f>
        <v>951.82144163455064</v>
      </c>
      <c r="AD56" s="55">
        <f>IF('Main Assumptions'!$C$25=1,'Monthly P&amp;L'!AD53,AD40+AD51)</f>
        <v>951.82144163455052</v>
      </c>
      <c r="AE56" s="55">
        <f>IF('Main Assumptions'!$C$25=1,'Monthly P&amp;L'!AE53,AE40+AE51)</f>
        <v>951.82144163455064</v>
      </c>
      <c r="AF56" s="55">
        <f>IF('Main Assumptions'!$C$25=1,'Monthly P&amp;L'!AF53,AF40+AF51)</f>
        <v>951.82144163455064</v>
      </c>
      <c r="AG56" s="55">
        <f>IF('Main Assumptions'!$C$25=1,'Monthly P&amp;L'!AG53,AG40+AG51)</f>
        <v>951.82144163455064</v>
      </c>
      <c r="AH56" s="55">
        <f>IF('Main Assumptions'!$C$25=1,'Monthly P&amp;L'!AH53,AH40+AH51)</f>
        <v>951.82144163455064</v>
      </c>
      <c r="AI56" s="55">
        <f>IF('Main Assumptions'!$C$25=1,'Monthly P&amp;L'!AI53,AI40+AI51)</f>
        <v>951.82144163455052</v>
      </c>
      <c r="AJ56" s="55">
        <f>IF('Main Assumptions'!$C$25=1,'Monthly P&amp;L'!AJ53,AJ40+AJ51)</f>
        <v>951.82144163455052</v>
      </c>
      <c r="AK56" s="55">
        <f>IF('Main Assumptions'!$C$25=1,'Monthly P&amp;L'!AK53,AK40+AK51)</f>
        <v>951.82144163455064</v>
      </c>
      <c r="AL56" s="55">
        <f>IF('Main Assumptions'!$C$25=1,'Monthly P&amp;L'!AL53,AL40+AL51)</f>
        <v>951.82144163455064</v>
      </c>
      <c r="AM56" s="55">
        <f>IF('Main Assumptions'!$C$25=1,'Monthly P&amp;L'!AM53,AM40+AM51)</f>
        <v>992.52021788455079</v>
      </c>
      <c r="AN56" s="55">
        <f>IF('Main Assumptions'!$C$25=1,'Monthly P&amp;L'!AN53,AN40+AN51)</f>
        <v>-642.67534874999978</v>
      </c>
      <c r="AO56" s="55">
        <f>IF('Main Assumptions'!$C$25=1,'Monthly P&amp;L'!AO53,AO40+AO51)</f>
        <v>992.5202178845509</v>
      </c>
      <c r="AP56" s="55">
        <f>IF('Main Assumptions'!$C$25=1,'Monthly P&amp;L'!AP53,AP40+AP51)</f>
        <v>992.5202178845509</v>
      </c>
      <c r="AQ56" s="55">
        <f>IF('Main Assumptions'!$C$25=1,'Monthly P&amp;L'!AQ53,AQ40+AQ51)</f>
        <v>992.5202178845509</v>
      </c>
      <c r="AR56" s="55">
        <f>IF('Main Assumptions'!$C$25=1,'Monthly P&amp;L'!AR53,AR40+AR51)</f>
        <v>992.5202178845509</v>
      </c>
      <c r="AS56" s="55">
        <f>IF('Main Assumptions'!$C$25=1,'Monthly P&amp;L'!AS53,AS40+AS51)</f>
        <v>992.5202178845509</v>
      </c>
      <c r="AT56" s="55">
        <f>IF('Main Assumptions'!$C$25=1,'Monthly P&amp;L'!AT53,AT40+AT51)</f>
        <v>992.52021788455068</v>
      </c>
      <c r="AU56" s="55">
        <f>IF('Main Assumptions'!$C$25=1,'Monthly P&amp;L'!AU53,AU40+AU51)</f>
        <v>992.5202178845509</v>
      </c>
      <c r="AV56" s="55">
        <f>IF('Main Assumptions'!$C$25=1,'Monthly P&amp;L'!AV53,AV40+AV51)</f>
        <v>992.52021788455068</v>
      </c>
      <c r="AW56" s="55">
        <f>IF('Main Assumptions'!$C$25=1,'Monthly P&amp;L'!AW53,AW40+AW51)</f>
        <v>992.5202178845509</v>
      </c>
      <c r="AX56" s="55">
        <f>IF('Main Assumptions'!$C$25=1,'Monthly P&amp;L'!AX53,AX40+AX51)</f>
        <v>992.5202178845509</v>
      </c>
      <c r="AY56" s="55">
        <f>IF('Main Assumptions'!$C$25=1,'Monthly P&amp;L'!AY53,AY40+AY51)</f>
        <v>1034.4399574220511</v>
      </c>
      <c r="AZ56" s="55">
        <f>IF('Main Assumptions'!$C$25=1,'Monthly P&amp;L'!AZ53,AZ40+AZ51)</f>
        <v>-600.75560921249962</v>
      </c>
      <c r="BA56" s="55">
        <f>IF('Main Assumptions'!$C$25=1,'Monthly P&amp;L'!BA53,BA40+BA51)</f>
        <v>1034.4399574220511</v>
      </c>
      <c r="BB56" s="55">
        <f>IF('Main Assumptions'!$C$25=1,'Monthly P&amp;L'!BB53,BB40+BB51)</f>
        <v>1034.4399574220511</v>
      </c>
      <c r="BC56" s="55">
        <f>IF('Main Assumptions'!$C$25=1,'Monthly P&amp;L'!BC53,BC40+BC51)</f>
        <v>1034.4399574220511</v>
      </c>
      <c r="BD56" s="55">
        <f>IF('Main Assumptions'!$C$25=1,'Monthly P&amp;L'!BD53,BD40+BD51)</f>
        <v>1034.4399574220511</v>
      </c>
      <c r="BE56" s="55">
        <f>IF('Main Assumptions'!$C$25=1,'Monthly P&amp;L'!BE53,BE40+BE51)</f>
        <v>1034.4399574220511</v>
      </c>
      <c r="BF56" s="55">
        <f>IF('Main Assumptions'!$C$25=1,'Monthly P&amp;L'!BF53,BF40+BF51)</f>
        <v>1034.4399574220511</v>
      </c>
      <c r="BG56" s="55">
        <f>IF('Main Assumptions'!$C$25=1,'Monthly P&amp;L'!BG53,BG40+BG51)</f>
        <v>1034.4399574220511</v>
      </c>
      <c r="BH56" s="55">
        <f>IF('Main Assumptions'!$C$25=1,'Monthly P&amp;L'!BH53,BH40+BH51)</f>
        <v>1034.4399574220511</v>
      </c>
      <c r="BI56" s="55">
        <f>IF('Main Assumptions'!$C$25=1,'Monthly P&amp;L'!BI53,BI40+BI51)</f>
        <v>1034.4399574220511</v>
      </c>
      <c r="BJ56" s="55">
        <f>IF('Main Assumptions'!$C$25=1,'Monthly P&amp;L'!BJ53,BJ40+BJ51)</f>
        <v>1034.4399574220511</v>
      </c>
      <c r="BK56" s="55">
        <f>IF('Main Assumptions'!$C$25=1,'Monthly P&amp;L'!BK53,BK40+BK51)</f>
        <v>1077.6172891456758</v>
      </c>
      <c r="BL56" s="55">
        <f>IF('Main Assumptions'!$C$25=1,'Monthly P&amp;L'!BL53,BL40+BL51)</f>
        <v>-557.57827748887485</v>
      </c>
      <c r="BM56" s="55">
        <f>IF('Main Assumptions'!$C$25=1,'Monthly P&amp;L'!BM53,BM40+BM51)</f>
        <v>1077.6172891456758</v>
      </c>
      <c r="BN56" s="55">
        <f>IF('Main Assumptions'!$C$25=1,'Monthly P&amp;L'!BN53,BN40+BN51)</f>
        <v>1077.6172891456758</v>
      </c>
      <c r="BO56" s="55">
        <f>IF('Main Assumptions'!$C$25=1,'Monthly P&amp;L'!BO53,BO40+BO51)</f>
        <v>1077.6172891456758</v>
      </c>
      <c r="BP56" s="55">
        <f>IF('Main Assumptions'!$C$25=1,'Monthly P&amp;L'!BP53,BP40+BP51)</f>
        <v>1077.6172891456758</v>
      </c>
      <c r="BQ56" s="55">
        <f>IF('Main Assumptions'!$C$25=1,'Monthly P&amp;L'!BQ53,BQ40+BQ51)</f>
        <v>1077.6172891456756</v>
      </c>
      <c r="BR56" s="55">
        <f>IF('Main Assumptions'!$C$25=1,'Monthly P&amp;L'!BR53,BR40+BR51)</f>
        <v>1077.6172891456758</v>
      </c>
      <c r="BS56" s="55">
        <f>IF('Main Assumptions'!$C$25=1,'Monthly P&amp;L'!BS53,BS40+BS51)</f>
        <v>1077.6172891456758</v>
      </c>
      <c r="BT56" s="55">
        <f>IF('Main Assumptions'!$C$25=1,'Monthly P&amp;L'!BT53,BT40+BT51)</f>
        <v>1077.6172891456756</v>
      </c>
      <c r="BU56" s="55">
        <f>IF('Main Assumptions'!$C$25=1,'Monthly P&amp;L'!BU53,BU40+BU51)</f>
        <v>1077.6172891456758</v>
      </c>
      <c r="BV56" s="55">
        <f>IF('Main Assumptions'!$C$25=1,'Monthly P&amp;L'!BV53,BV40+BV51)</f>
        <v>1077.6172891456758</v>
      </c>
      <c r="BW56" s="55">
        <f>IF('Main Assumptions'!$C$25=1,'Monthly P&amp;L'!BW53,BW40+BW51)</f>
        <v>1122.0899408210098</v>
      </c>
      <c r="BX56" s="55">
        <f>IF('Main Assumptions'!$C$25=1,'Monthly P&amp;L'!BX53,BX40+BX51)</f>
        <v>-513.10562581354088</v>
      </c>
      <c r="BY56" s="55">
        <f>IF('Main Assumptions'!$C$25=1,'Monthly P&amp;L'!BY53,BY40+BY51)</f>
        <v>1122.0899408210098</v>
      </c>
      <c r="BZ56" s="55">
        <f>IF('Main Assumptions'!$C$25=1,'Monthly P&amp;L'!BZ53,BZ40+BZ51)</f>
        <v>1122.0899408210098</v>
      </c>
      <c r="CA56" s="55">
        <f>IF('Main Assumptions'!$C$25=1,'Monthly P&amp;L'!CA53,CA40+CA51)</f>
        <v>1122.0899408210098</v>
      </c>
      <c r="CB56" s="55">
        <f>IF('Main Assumptions'!$C$25=1,'Monthly P&amp;L'!CB53,CB40+CB51)</f>
        <v>1122.0899408210098</v>
      </c>
      <c r="CC56" s="55">
        <f>IF('Main Assumptions'!$C$25=1,'Monthly P&amp;L'!CC53,CC40+CC51)</f>
        <v>1122.0899408210098</v>
      </c>
      <c r="CD56" s="55">
        <f>IF('Main Assumptions'!$C$25=1,'Monthly P&amp;L'!CD53,CD40+CD51)</f>
        <v>1122.0899408210098</v>
      </c>
      <c r="CE56" s="55">
        <f>IF('Main Assumptions'!$C$25=1,'Monthly P&amp;L'!CE53,CE40+CE51)</f>
        <v>1122.0899408210098</v>
      </c>
      <c r="CF56" s="55">
        <f>IF('Main Assumptions'!$C$25=1,'Monthly P&amp;L'!CF53,CF40+CF51)</f>
        <v>1122.0899408210098</v>
      </c>
      <c r="CG56" s="55">
        <f>IF('Main Assumptions'!$C$25=1,'Monthly P&amp;L'!CG53,CG40+CG51)</f>
        <v>1122.0899408210098</v>
      </c>
      <c r="CH56" s="55">
        <f>IF('Main Assumptions'!$C$25=1,'Monthly P&amp;L'!CH53,CH40+CH51)</f>
        <v>1122.0899408210098</v>
      </c>
      <c r="CI56" s="55">
        <f>IF('Main Assumptions'!$C$25=1,'Monthly P&amp;L'!CI53,CI40+CI51)</f>
        <v>73675.433020354831</v>
      </c>
    </row>
    <row r="57" spans="1:87" x14ac:dyDescent="0.15">
      <c r="A57" s="47" t="s">
        <v>105</v>
      </c>
      <c r="B57" s="59">
        <f>(SUM(D56:CI56)+'Main Assumptions'!D49)/'Main Assumptions'!D49</f>
        <v>2.1567539540777898</v>
      </c>
    </row>
    <row r="58" spans="1:87" x14ac:dyDescent="0.15">
      <c r="A58" s="47" t="s">
        <v>189</v>
      </c>
      <c r="B58" s="276">
        <f>NPV('Main Assumptions'!C44/12,'Monthly P&amp;L'!D56:CI56)</f>
        <v>27916.297635804298</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MZ432"/>
  <sheetViews>
    <sheetView showGridLines="0" zoomScale="145" zoomScaleNormal="145" zoomScalePageLayoutView="145" workbookViewId="0">
      <pane ySplit="10" topLeftCell="A11" activePane="bottomLeft" state="frozen"/>
      <selection pane="bottomLeft" activeCell="D18" sqref="D18"/>
    </sheetView>
  </sheetViews>
  <sheetFormatPr baseColWidth="10" defaultColWidth="0" defaultRowHeight="13" x14ac:dyDescent="0.15"/>
  <cols>
    <col min="1" max="1" width="24.1640625" style="61" customWidth="1"/>
    <col min="2" max="2" width="6.1640625" style="61" bestFit="1" customWidth="1"/>
    <col min="3" max="3" width="23.33203125" style="61" bestFit="1" customWidth="1"/>
    <col min="4" max="4" width="12.1640625" style="61" bestFit="1" customWidth="1"/>
    <col min="5" max="5" width="8.6640625" style="61" bestFit="1" customWidth="1"/>
    <col min="6" max="6" width="11.5" style="61" bestFit="1" customWidth="1"/>
    <col min="7" max="7" width="10.1640625" style="61" customWidth="1"/>
    <col min="8" max="8" width="11" style="61" bestFit="1" customWidth="1"/>
    <col min="9" max="362" width="11" style="61" customWidth="1"/>
    <col min="363" max="364" width="0" style="61" hidden="1" customWidth="1"/>
    <col min="365" max="16384" width="11" style="61" hidden="1"/>
  </cols>
  <sheetData>
    <row r="1" spans="1:364" s="228" customFormat="1" ht="23" x14ac:dyDescent="0.25">
      <c r="A1" s="224" t="s">
        <v>12</v>
      </c>
      <c r="B1" s="225"/>
      <c r="C1" s="225"/>
      <c r="D1" s="225"/>
      <c r="E1" s="225"/>
      <c r="F1" s="225"/>
      <c r="G1" s="226"/>
      <c r="H1" s="226"/>
      <c r="I1" s="226"/>
      <c r="J1" s="226"/>
      <c r="K1" s="226"/>
      <c r="L1" s="226"/>
      <c r="M1" s="226"/>
      <c r="N1" s="226"/>
      <c r="O1" s="226"/>
      <c r="P1" s="226"/>
      <c r="Q1" s="226"/>
      <c r="R1" s="226"/>
      <c r="S1" s="226"/>
      <c r="T1" s="226"/>
      <c r="U1" s="226"/>
      <c r="V1" s="226"/>
      <c r="W1" s="226"/>
      <c r="X1" s="226"/>
      <c r="Y1" s="226"/>
      <c r="Z1" s="226"/>
      <c r="AA1" s="226"/>
      <c r="AB1" s="226"/>
      <c r="AC1" s="226"/>
      <c r="AD1" s="226"/>
      <c r="AE1" s="226"/>
      <c r="AF1" s="226"/>
      <c r="AG1" s="226"/>
      <c r="AH1" s="226"/>
      <c r="AI1" s="226"/>
      <c r="AJ1" s="226"/>
      <c r="AK1" s="226"/>
      <c r="AL1" s="226"/>
      <c r="AM1" s="226"/>
      <c r="AN1" s="226"/>
      <c r="AO1" s="226"/>
      <c r="AP1" s="226"/>
      <c r="AQ1" s="226"/>
      <c r="AR1" s="226"/>
      <c r="AS1" s="226"/>
      <c r="AT1" s="226"/>
      <c r="AU1" s="226"/>
      <c r="AV1" s="226"/>
      <c r="AW1" s="226"/>
      <c r="AX1" s="226"/>
      <c r="AY1" s="226"/>
      <c r="AZ1" s="226"/>
      <c r="BA1" s="226"/>
      <c r="BB1" s="226"/>
      <c r="BC1" s="226"/>
      <c r="BD1" s="226"/>
      <c r="BE1" s="226"/>
      <c r="BF1" s="226"/>
      <c r="BG1" s="226"/>
      <c r="BH1" s="226"/>
      <c r="BI1" s="226"/>
      <c r="BJ1" s="226"/>
      <c r="BK1" s="226"/>
      <c r="BL1" s="226"/>
      <c r="BM1" s="226"/>
      <c r="BN1" s="226"/>
      <c r="BO1" s="226"/>
      <c r="BP1" s="226"/>
      <c r="BQ1" s="226"/>
      <c r="BR1" s="226"/>
      <c r="BS1" s="226"/>
      <c r="BT1" s="226"/>
      <c r="BU1" s="226"/>
      <c r="BV1" s="226"/>
      <c r="BW1" s="226"/>
      <c r="BX1" s="226"/>
      <c r="BY1" s="226"/>
      <c r="BZ1" s="226"/>
      <c r="CA1" s="226"/>
      <c r="CB1" s="226"/>
      <c r="CC1" s="226"/>
      <c r="CD1" s="226"/>
      <c r="CE1" s="226"/>
      <c r="CF1" s="226"/>
      <c r="CG1" s="226"/>
      <c r="CH1" s="226"/>
      <c r="CI1" s="226"/>
      <c r="CJ1" s="226"/>
      <c r="CK1" s="226"/>
      <c r="CL1" s="226"/>
      <c r="CM1" s="226"/>
      <c r="CN1" s="226"/>
      <c r="CO1" s="226"/>
      <c r="CP1" s="226"/>
      <c r="CQ1" s="226"/>
      <c r="CR1" s="226"/>
      <c r="CS1" s="226"/>
      <c r="CT1" s="226"/>
      <c r="CU1" s="226"/>
      <c r="CV1" s="226"/>
      <c r="CW1" s="226"/>
      <c r="CX1" s="226"/>
      <c r="CY1" s="226"/>
      <c r="CZ1" s="226"/>
      <c r="DA1" s="226"/>
      <c r="DB1" s="226"/>
      <c r="DC1" s="226"/>
      <c r="DD1" s="226"/>
      <c r="DE1" s="226"/>
      <c r="DF1" s="226"/>
      <c r="DG1" s="226"/>
      <c r="DH1" s="226"/>
      <c r="DI1" s="226"/>
      <c r="DJ1" s="226"/>
      <c r="DK1" s="226"/>
      <c r="DL1" s="226"/>
      <c r="DM1" s="226"/>
      <c r="DN1" s="226"/>
      <c r="DO1" s="226"/>
      <c r="DP1" s="226"/>
      <c r="DQ1" s="226"/>
      <c r="DR1" s="226"/>
      <c r="DS1" s="226"/>
      <c r="DT1" s="226"/>
      <c r="DU1" s="226"/>
      <c r="DV1" s="226"/>
      <c r="DW1" s="226"/>
      <c r="DX1" s="226"/>
      <c r="DY1" s="226"/>
      <c r="DZ1" s="226"/>
      <c r="EA1" s="226"/>
      <c r="EB1" s="226"/>
      <c r="EC1" s="226"/>
      <c r="ED1" s="226"/>
      <c r="EE1" s="226"/>
      <c r="EF1" s="226"/>
      <c r="EG1" s="226"/>
      <c r="EH1" s="226"/>
      <c r="EI1" s="226"/>
      <c r="EJ1" s="226"/>
      <c r="EK1" s="226"/>
      <c r="EL1" s="226"/>
      <c r="EM1" s="226"/>
      <c r="EN1" s="226"/>
      <c r="EO1" s="226"/>
      <c r="EP1" s="226"/>
      <c r="EQ1" s="226"/>
      <c r="ER1" s="226"/>
      <c r="ES1" s="226"/>
      <c r="ET1" s="226"/>
      <c r="EU1" s="226"/>
      <c r="EV1" s="226"/>
      <c r="EW1" s="226"/>
      <c r="EX1" s="226"/>
      <c r="EY1" s="226"/>
      <c r="EZ1" s="226"/>
      <c r="FA1" s="226"/>
      <c r="FB1" s="226"/>
      <c r="FC1" s="226"/>
      <c r="FD1" s="226"/>
      <c r="FE1" s="226"/>
      <c r="FF1" s="226"/>
      <c r="FG1" s="226"/>
      <c r="FH1" s="226"/>
      <c r="FI1" s="226"/>
      <c r="FJ1" s="226"/>
      <c r="FK1" s="226"/>
      <c r="FL1" s="226"/>
      <c r="FM1" s="226"/>
      <c r="FN1" s="226"/>
      <c r="FO1" s="226"/>
      <c r="FP1" s="226"/>
      <c r="FQ1" s="226"/>
      <c r="FR1" s="226"/>
      <c r="FS1" s="226"/>
      <c r="FT1" s="226"/>
      <c r="FU1" s="226"/>
      <c r="FV1" s="226"/>
      <c r="FW1" s="226"/>
      <c r="FX1" s="226"/>
      <c r="FY1" s="226"/>
      <c r="FZ1" s="226"/>
      <c r="GA1" s="226"/>
      <c r="GB1" s="226"/>
      <c r="GC1" s="226"/>
      <c r="GD1" s="226"/>
      <c r="GE1" s="226"/>
      <c r="GF1" s="226"/>
      <c r="GG1" s="226"/>
      <c r="GH1" s="226"/>
      <c r="GI1" s="226"/>
      <c r="GJ1" s="226"/>
      <c r="GK1" s="226"/>
      <c r="GL1" s="226"/>
      <c r="GM1" s="226"/>
      <c r="GN1" s="226"/>
      <c r="GO1" s="226"/>
      <c r="GP1" s="226"/>
      <c r="GQ1" s="226"/>
      <c r="GR1" s="226"/>
      <c r="GS1" s="226"/>
      <c r="GT1" s="226"/>
      <c r="GU1" s="226"/>
      <c r="GV1" s="226"/>
      <c r="GW1" s="226"/>
      <c r="GX1" s="226"/>
      <c r="GY1" s="226"/>
      <c r="GZ1" s="226"/>
      <c r="HA1" s="226"/>
      <c r="HB1" s="226"/>
      <c r="HC1" s="226"/>
      <c r="HD1" s="226"/>
      <c r="HE1" s="226"/>
      <c r="HF1" s="226"/>
      <c r="HG1" s="226"/>
      <c r="HH1" s="226"/>
      <c r="HI1" s="226"/>
      <c r="HJ1" s="226"/>
      <c r="HK1" s="226"/>
      <c r="HL1" s="226"/>
      <c r="HM1" s="226"/>
      <c r="HN1" s="226"/>
      <c r="HO1" s="226"/>
      <c r="HP1" s="226"/>
      <c r="HQ1" s="226"/>
      <c r="HR1" s="226"/>
      <c r="HS1" s="226"/>
      <c r="HT1" s="226"/>
      <c r="HU1" s="226"/>
      <c r="HV1" s="226"/>
      <c r="HW1" s="226"/>
      <c r="HX1" s="226"/>
      <c r="HY1" s="226"/>
      <c r="HZ1" s="226"/>
      <c r="IA1" s="226"/>
      <c r="IB1" s="226"/>
      <c r="IC1" s="226"/>
      <c r="ID1" s="226"/>
      <c r="IE1" s="226"/>
      <c r="IF1" s="226"/>
      <c r="IG1" s="226"/>
      <c r="IH1" s="226"/>
      <c r="II1" s="226"/>
      <c r="IJ1" s="226"/>
      <c r="IK1" s="226"/>
      <c r="IL1" s="226"/>
      <c r="IM1" s="226"/>
      <c r="IN1" s="226"/>
      <c r="IO1" s="226"/>
      <c r="IP1" s="226"/>
      <c r="IQ1" s="226"/>
      <c r="IR1" s="226"/>
      <c r="IS1" s="226"/>
      <c r="IT1" s="226"/>
      <c r="IU1" s="226"/>
      <c r="IV1" s="226"/>
    </row>
    <row r="2" spans="1:364" s="228" customFormat="1" x14ac:dyDescent="0.15">
      <c r="A2" s="229"/>
      <c r="B2" s="230"/>
      <c r="C2" s="230"/>
      <c r="D2" s="230"/>
      <c r="E2" s="230"/>
      <c r="F2" s="230"/>
      <c r="G2" s="230"/>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c r="BO2" s="206"/>
      <c r="BP2" s="206"/>
      <c r="BQ2" s="206"/>
      <c r="BR2" s="206"/>
      <c r="BS2" s="206"/>
      <c r="BT2" s="206"/>
      <c r="BU2" s="206"/>
      <c r="BV2" s="206"/>
      <c r="BW2" s="206"/>
      <c r="BX2" s="206"/>
      <c r="BY2" s="206"/>
      <c r="BZ2" s="206"/>
      <c r="CA2" s="206"/>
      <c r="CB2" s="206"/>
      <c r="CC2" s="206"/>
      <c r="CD2" s="206"/>
      <c r="CE2" s="206"/>
      <c r="CF2" s="206"/>
      <c r="CG2" s="206"/>
      <c r="CH2" s="206"/>
      <c r="CI2" s="206"/>
      <c r="CJ2" s="206"/>
      <c r="CK2" s="206"/>
      <c r="CL2" s="206"/>
      <c r="CM2" s="206"/>
      <c r="CN2" s="206"/>
      <c r="CO2" s="206"/>
      <c r="CP2" s="206"/>
      <c r="CQ2" s="206"/>
      <c r="CR2" s="206"/>
      <c r="CS2" s="206"/>
      <c r="CT2" s="206"/>
      <c r="CU2" s="206"/>
      <c r="CV2" s="206"/>
      <c r="CW2" s="206"/>
      <c r="CX2" s="206"/>
      <c r="CY2" s="206"/>
      <c r="CZ2" s="206"/>
      <c r="DA2" s="206"/>
      <c r="DB2" s="206"/>
      <c r="DC2" s="206"/>
      <c r="DD2" s="206"/>
      <c r="DE2" s="206"/>
      <c r="DF2" s="206"/>
      <c r="DG2" s="206"/>
      <c r="DH2" s="206"/>
      <c r="DI2" s="206"/>
      <c r="DJ2" s="206"/>
      <c r="DK2" s="206"/>
      <c r="DL2" s="206"/>
      <c r="DM2" s="206"/>
      <c r="DN2" s="206"/>
      <c r="DO2" s="206"/>
      <c r="DP2" s="206"/>
      <c r="DQ2" s="206"/>
      <c r="DR2" s="206"/>
      <c r="DS2" s="206"/>
      <c r="DT2" s="206"/>
      <c r="DU2" s="206"/>
      <c r="DV2" s="206"/>
      <c r="DW2" s="206"/>
      <c r="DX2" s="206"/>
      <c r="DY2" s="206"/>
      <c r="DZ2" s="206"/>
      <c r="EA2" s="206"/>
      <c r="EB2" s="206"/>
      <c r="EC2" s="206"/>
      <c r="ED2" s="206"/>
      <c r="EE2" s="206"/>
      <c r="EF2" s="206"/>
      <c r="EG2" s="206"/>
      <c r="EH2" s="206"/>
      <c r="EI2" s="206"/>
      <c r="EJ2" s="206"/>
      <c r="EK2" s="206"/>
      <c r="EL2" s="206"/>
      <c r="EM2" s="206"/>
      <c r="EN2" s="206"/>
      <c r="EO2" s="206"/>
      <c r="EP2" s="206"/>
      <c r="EQ2" s="206"/>
      <c r="ER2" s="206"/>
      <c r="ES2" s="206"/>
      <c r="ET2" s="206"/>
      <c r="EU2" s="206"/>
      <c r="EV2" s="206"/>
      <c r="EW2" s="206"/>
      <c r="EX2" s="206"/>
      <c r="EY2" s="206"/>
      <c r="EZ2" s="206"/>
      <c r="FA2" s="206"/>
      <c r="FB2" s="206"/>
      <c r="FC2" s="206"/>
      <c r="FD2" s="206"/>
      <c r="FE2" s="206"/>
      <c r="FF2" s="206"/>
      <c r="FG2" s="206"/>
      <c r="FH2" s="206"/>
      <c r="FI2" s="206"/>
      <c r="FJ2" s="206"/>
      <c r="FK2" s="206"/>
      <c r="FL2" s="206"/>
      <c r="FM2" s="206"/>
      <c r="FN2" s="206"/>
      <c r="FO2" s="206"/>
      <c r="FP2" s="206"/>
      <c r="FQ2" s="206"/>
      <c r="FR2" s="206"/>
      <c r="FS2" s="206"/>
      <c r="FT2" s="206"/>
      <c r="FU2" s="206"/>
      <c r="FV2" s="206"/>
      <c r="FW2" s="206"/>
      <c r="FX2" s="206"/>
      <c r="FY2" s="206"/>
      <c r="FZ2" s="206"/>
      <c r="GA2" s="206"/>
      <c r="GB2" s="206"/>
      <c r="GC2" s="206"/>
      <c r="GD2" s="206"/>
      <c r="GE2" s="206"/>
      <c r="GF2" s="206"/>
      <c r="GG2" s="206"/>
      <c r="GH2" s="206"/>
      <c r="GI2" s="206"/>
      <c r="GJ2" s="206"/>
      <c r="GK2" s="206"/>
      <c r="GL2" s="206"/>
      <c r="GM2" s="206"/>
      <c r="GN2" s="206"/>
      <c r="GO2" s="206"/>
      <c r="GP2" s="206"/>
      <c r="GQ2" s="206"/>
      <c r="GR2" s="206"/>
      <c r="GS2" s="206"/>
      <c r="GT2" s="206"/>
      <c r="GU2" s="206"/>
      <c r="GV2" s="206"/>
      <c r="GW2" s="206"/>
      <c r="GX2" s="206"/>
      <c r="GY2" s="206"/>
      <c r="GZ2" s="206"/>
      <c r="HA2" s="206"/>
      <c r="HB2" s="206"/>
      <c r="HC2" s="206"/>
      <c r="HD2" s="206"/>
      <c r="HE2" s="206"/>
      <c r="HF2" s="206"/>
      <c r="HG2" s="206"/>
      <c r="HH2" s="206"/>
      <c r="HI2" s="206"/>
      <c r="HJ2" s="206"/>
      <c r="HK2" s="206"/>
      <c r="HL2" s="206"/>
      <c r="HM2" s="206"/>
      <c r="HN2" s="206"/>
      <c r="HO2" s="206"/>
      <c r="HP2" s="206"/>
      <c r="HQ2" s="206"/>
      <c r="HR2" s="206"/>
      <c r="HS2" s="206"/>
      <c r="HT2" s="206"/>
      <c r="HU2" s="206"/>
      <c r="HV2" s="206"/>
      <c r="HW2" s="206"/>
      <c r="HX2" s="206"/>
      <c r="HY2" s="206"/>
      <c r="HZ2" s="206"/>
      <c r="IA2" s="206"/>
      <c r="IB2" s="206"/>
      <c r="IC2" s="206"/>
      <c r="ID2" s="206"/>
      <c r="IE2" s="206"/>
      <c r="IF2" s="206"/>
      <c r="IG2" s="206"/>
      <c r="IH2" s="206"/>
      <c r="II2" s="206"/>
      <c r="IJ2" s="206"/>
      <c r="IK2" s="206"/>
      <c r="IL2" s="206"/>
      <c r="IM2" s="206"/>
      <c r="IN2" s="206"/>
      <c r="IO2" s="206"/>
      <c r="IP2" s="206"/>
      <c r="IQ2" s="206"/>
      <c r="IR2" s="206"/>
      <c r="IS2" s="206"/>
      <c r="IT2" s="206"/>
      <c r="IU2" s="206"/>
      <c r="IV2" s="206"/>
    </row>
    <row r="3" spans="1:364" s="228" customFormat="1" x14ac:dyDescent="0.15">
      <c r="A3" s="230"/>
      <c r="B3" s="230"/>
      <c r="C3" s="230"/>
      <c r="D3" s="230"/>
      <c r="E3" s="230"/>
      <c r="F3" s="230"/>
      <c r="G3" s="230"/>
      <c r="H3" s="230"/>
      <c r="I3" s="230"/>
      <c r="J3" s="230"/>
      <c r="K3" s="230"/>
      <c r="L3" s="230"/>
      <c r="M3" s="230"/>
      <c r="N3" s="230"/>
      <c r="O3" s="230"/>
      <c r="P3" s="230"/>
      <c r="Q3" s="230"/>
      <c r="R3" s="230"/>
      <c r="S3" s="230"/>
      <c r="T3" s="230"/>
      <c r="U3" s="230"/>
      <c r="V3" s="230"/>
      <c r="W3" s="230"/>
      <c r="X3" s="230"/>
      <c r="Y3" s="230"/>
      <c r="Z3" s="230"/>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c r="BQ3" s="230"/>
      <c r="BR3" s="230"/>
      <c r="BS3" s="230"/>
      <c r="BT3" s="230"/>
      <c r="BU3" s="230"/>
      <c r="BV3" s="230"/>
      <c r="BW3" s="230"/>
      <c r="BX3" s="230"/>
      <c r="BY3" s="230"/>
      <c r="BZ3" s="230"/>
      <c r="CA3" s="230"/>
      <c r="CB3" s="230"/>
      <c r="CC3" s="230"/>
      <c r="CD3" s="230"/>
      <c r="CE3" s="230"/>
      <c r="CF3" s="230"/>
      <c r="CG3" s="230"/>
      <c r="CH3" s="230"/>
      <c r="CI3" s="230"/>
      <c r="CJ3" s="230"/>
      <c r="CK3" s="230"/>
      <c r="CL3" s="230"/>
      <c r="CM3" s="230"/>
      <c r="CN3" s="230"/>
      <c r="CO3" s="230"/>
      <c r="CP3" s="230"/>
      <c r="CQ3" s="230"/>
      <c r="CR3" s="230"/>
      <c r="CS3" s="230"/>
      <c r="CT3" s="230"/>
      <c r="CU3" s="230"/>
      <c r="CV3" s="230"/>
      <c r="CW3" s="230"/>
      <c r="CX3" s="230"/>
      <c r="CY3" s="230"/>
      <c r="CZ3" s="230"/>
      <c r="DA3" s="230"/>
      <c r="DB3" s="230"/>
      <c r="DC3" s="230"/>
      <c r="DD3" s="230"/>
      <c r="DE3" s="230"/>
      <c r="DF3" s="230"/>
      <c r="DG3" s="230"/>
      <c r="DH3" s="230"/>
      <c r="DI3" s="230"/>
      <c r="DJ3" s="230"/>
      <c r="DK3" s="230"/>
      <c r="DL3" s="230"/>
      <c r="DM3" s="230"/>
      <c r="DN3" s="230"/>
      <c r="DO3" s="230"/>
      <c r="DP3" s="230"/>
      <c r="DQ3" s="230"/>
      <c r="DR3" s="230"/>
      <c r="DS3" s="230"/>
      <c r="DT3" s="230"/>
      <c r="DU3" s="230"/>
      <c r="DV3" s="230"/>
      <c r="DW3" s="230"/>
      <c r="DX3" s="230"/>
      <c r="DY3" s="230"/>
      <c r="DZ3" s="230"/>
      <c r="EA3" s="230"/>
      <c r="EB3" s="230"/>
      <c r="EC3" s="230"/>
      <c r="ED3" s="230"/>
      <c r="EE3" s="230"/>
      <c r="EF3" s="230"/>
      <c r="EG3" s="230"/>
      <c r="EH3" s="230"/>
      <c r="EI3" s="230"/>
      <c r="EJ3" s="230"/>
      <c r="EK3" s="230"/>
      <c r="EL3" s="230"/>
      <c r="EM3" s="230"/>
      <c r="EN3" s="230"/>
      <c r="EO3" s="230"/>
      <c r="EP3" s="230"/>
      <c r="EQ3" s="230"/>
      <c r="ER3" s="230"/>
      <c r="ES3" s="230"/>
      <c r="ET3" s="230"/>
      <c r="EU3" s="230"/>
      <c r="EV3" s="230"/>
      <c r="EW3" s="230"/>
      <c r="EX3" s="230"/>
      <c r="EY3" s="230"/>
      <c r="EZ3" s="230"/>
      <c r="FA3" s="230"/>
      <c r="FB3" s="230"/>
      <c r="FC3" s="230"/>
      <c r="FD3" s="230"/>
      <c r="FE3" s="230"/>
      <c r="FF3" s="230"/>
      <c r="FG3" s="230"/>
      <c r="FH3" s="230"/>
      <c r="FI3" s="230"/>
      <c r="FJ3" s="230"/>
      <c r="FK3" s="230"/>
      <c r="FL3" s="230"/>
      <c r="FM3" s="230"/>
      <c r="FN3" s="230"/>
      <c r="FO3" s="230"/>
      <c r="FP3" s="230"/>
      <c r="FQ3" s="230"/>
      <c r="FR3" s="230"/>
      <c r="FS3" s="230"/>
      <c r="FT3" s="230"/>
      <c r="FU3" s="230"/>
      <c r="FV3" s="230"/>
      <c r="FW3" s="230"/>
      <c r="FX3" s="230"/>
      <c r="FY3" s="230"/>
      <c r="FZ3" s="230"/>
      <c r="GA3" s="230"/>
      <c r="GB3" s="230"/>
      <c r="GC3" s="230"/>
      <c r="GD3" s="230"/>
      <c r="GE3" s="230"/>
      <c r="GF3" s="230"/>
      <c r="GG3" s="230"/>
      <c r="GH3" s="230"/>
      <c r="GI3" s="230"/>
      <c r="GJ3" s="230"/>
      <c r="GK3" s="230"/>
      <c r="GL3" s="230"/>
      <c r="GM3" s="230"/>
      <c r="GN3" s="230"/>
      <c r="GO3" s="230"/>
      <c r="GP3" s="230"/>
      <c r="GQ3" s="230"/>
      <c r="GR3" s="230"/>
      <c r="GS3" s="230"/>
      <c r="GT3" s="230"/>
      <c r="GU3" s="230"/>
      <c r="GV3" s="230"/>
      <c r="GW3" s="230"/>
      <c r="GX3" s="230"/>
      <c r="GY3" s="230"/>
      <c r="GZ3" s="230"/>
      <c r="HA3" s="230"/>
      <c r="HB3" s="230"/>
      <c r="HC3" s="230"/>
      <c r="HD3" s="230"/>
      <c r="HE3" s="230"/>
      <c r="HF3" s="230"/>
      <c r="HG3" s="230"/>
      <c r="HH3" s="230"/>
      <c r="HI3" s="230"/>
      <c r="HJ3" s="230"/>
      <c r="HK3" s="230"/>
      <c r="HL3" s="230"/>
      <c r="HM3" s="230"/>
      <c r="HN3" s="230"/>
      <c r="HO3" s="230"/>
      <c r="HP3" s="230"/>
      <c r="HQ3" s="230"/>
      <c r="HR3" s="230"/>
      <c r="HS3" s="230"/>
      <c r="HT3" s="230"/>
      <c r="HU3" s="230"/>
      <c r="HV3" s="230"/>
      <c r="HW3" s="230"/>
      <c r="HX3" s="230"/>
      <c r="HY3" s="230"/>
      <c r="HZ3" s="230"/>
      <c r="IA3" s="230"/>
      <c r="IB3" s="230"/>
      <c r="IC3" s="230"/>
      <c r="ID3" s="230"/>
      <c r="IE3" s="230"/>
      <c r="IF3" s="230"/>
      <c r="IG3" s="230"/>
      <c r="IH3" s="230"/>
      <c r="II3" s="230"/>
      <c r="IJ3" s="230"/>
      <c r="IK3" s="230"/>
      <c r="IL3" s="230"/>
      <c r="IM3" s="230"/>
      <c r="IN3" s="230"/>
      <c r="IO3" s="230"/>
      <c r="IP3" s="230"/>
      <c r="IQ3" s="230"/>
      <c r="IR3" s="230"/>
      <c r="IS3" s="230"/>
      <c r="IT3" s="230"/>
      <c r="IU3" s="230"/>
      <c r="IV3" s="230"/>
    </row>
    <row r="4" spans="1:364" s="228" customFormat="1" ht="14" x14ac:dyDescent="0.15">
      <c r="A4" s="231" t="s">
        <v>14</v>
      </c>
      <c r="B4" s="232"/>
      <c r="C4" s="232"/>
      <c r="D4" s="232"/>
      <c r="E4" s="226"/>
      <c r="F4" s="231"/>
      <c r="G4" s="233"/>
      <c r="H4" s="233"/>
      <c r="I4" s="233"/>
      <c r="J4" s="233"/>
      <c r="K4" s="233"/>
      <c r="L4" s="233"/>
      <c r="M4" s="233"/>
      <c r="N4" s="233"/>
      <c r="O4" s="233"/>
      <c r="P4" s="233"/>
      <c r="Q4" s="233"/>
      <c r="R4" s="233"/>
      <c r="S4" s="233"/>
      <c r="T4" s="233"/>
      <c r="U4" s="233"/>
      <c r="V4" s="233"/>
      <c r="W4" s="233"/>
      <c r="X4" s="233"/>
      <c r="Y4" s="233"/>
      <c r="Z4" s="233"/>
      <c r="AA4" s="233"/>
      <c r="AB4" s="233"/>
      <c r="AC4" s="233"/>
      <c r="AD4" s="233"/>
      <c r="AE4" s="233"/>
      <c r="AF4" s="233"/>
      <c r="AG4" s="233"/>
      <c r="AH4" s="233"/>
      <c r="AI4" s="233"/>
      <c r="AJ4" s="233"/>
      <c r="AK4" s="233"/>
      <c r="AL4" s="233"/>
      <c r="AM4" s="233"/>
      <c r="AN4" s="233"/>
      <c r="AO4" s="233"/>
      <c r="AP4" s="233"/>
      <c r="AQ4" s="233"/>
      <c r="AR4" s="233"/>
      <c r="AS4" s="233"/>
      <c r="AT4" s="233"/>
      <c r="AU4" s="233"/>
      <c r="AV4" s="233"/>
      <c r="AW4" s="233"/>
      <c r="AX4" s="233"/>
      <c r="AY4" s="233"/>
      <c r="AZ4" s="233"/>
      <c r="BA4" s="233"/>
      <c r="BB4" s="233"/>
      <c r="BC4" s="233"/>
      <c r="BD4" s="233"/>
      <c r="BE4" s="233"/>
      <c r="BF4" s="233"/>
      <c r="BG4" s="233"/>
      <c r="BH4" s="233"/>
      <c r="BI4" s="233"/>
      <c r="BJ4" s="233"/>
      <c r="BK4" s="233"/>
      <c r="BL4" s="233"/>
      <c r="BM4" s="233"/>
      <c r="BN4" s="233"/>
      <c r="BO4" s="233"/>
      <c r="BP4" s="233"/>
      <c r="BQ4" s="233"/>
      <c r="BR4" s="233"/>
      <c r="BS4" s="233"/>
      <c r="BT4" s="233"/>
      <c r="BU4" s="233"/>
      <c r="BV4" s="233"/>
      <c r="BW4" s="233"/>
      <c r="BX4" s="233"/>
      <c r="BY4" s="233"/>
      <c r="BZ4" s="233"/>
      <c r="CA4" s="233"/>
      <c r="CB4" s="233"/>
      <c r="CC4" s="233"/>
      <c r="CD4" s="233"/>
      <c r="CE4" s="233"/>
      <c r="CF4" s="233"/>
      <c r="CG4" s="233"/>
      <c r="CH4" s="233"/>
      <c r="CI4" s="233"/>
      <c r="CJ4" s="233"/>
      <c r="CK4" s="233"/>
      <c r="CL4" s="233"/>
      <c r="CM4" s="233"/>
      <c r="CN4" s="233"/>
      <c r="CO4" s="233"/>
      <c r="CP4" s="233"/>
      <c r="CQ4" s="233"/>
      <c r="CR4" s="233"/>
      <c r="CS4" s="233"/>
      <c r="CT4" s="233"/>
      <c r="CU4" s="233"/>
      <c r="CV4" s="233"/>
      <c r="CW4" s="233"/>
      <c r="CX4" s="233"/>
      <c r="CY4" s="233"/>
      <c r="CZ4" s="233"/>
      <c r="DA4" s="233"/>
      <c r="DB4" s="233"/>
      <c r="DC4" s="233"/>
      <c r="DD4" s="233"/>
      <c r="DE4" s="233"/>
      <c r="DF4" s="233"/>
      <c r="DG4" s="233"/>
      <c r="DH4" s="233"/>
      <c r="DI4" s="233"/>
      <c r="DJ4" s="233"/>
      <c r="DK4" s="233"/>
      <c r="DL4" s="233"/>
      <c r="DM4" s="233"/>
      <c r="DN4" s="233"/>
      <c r="DO4" s="233"/>
      <c r="DP4" s="233"/>
      <c r="DQ4" s="233"/>
      <c r="DR4" s="233"/>
      <c r="DS4" s="233"/>
      <c r="DT4" s="233"/>
      <c r="DU4" s="233"/>
      <c r="DV4" s="233"/>
      <c r="DW4" s="233"/>
      <c r="DX4" s="233"/>
      <c r="DY4" s="233"/>
      <c r="DZ4" s="233"/>
      <c r="EA4" s="233"/>
      <c r="EB4" s="233"/>
      <c r="EC4" s="233"/>
      <c r="ED4" s="233"/>
      <c r="EE4" s="233"/>
      <c r="EF4" s="233"/>
      <c r="EG4" s="233"/>
      <c r="EH4" s="233"/>
      <c r="EI4" s="233"/>
      <c r="EJ4" s="233"/>
      <c r="EK4" s="233"/>
      <c r="EL4" s="233"/>
      <c r="EM4" s="233"/>
      <c r="EN4" s="233"/>
      <c r="EO4" s="233"/>
      <c r="EP4" s="233"/>
      <c r="EQ4" s="233"/>
      <c r="ER4" s="233"/>
      <c r="ES4" s="233"/>
      <c r="ET4" s="233"/>
      <c r="EU4" s="233"/>
      <c r="EV4" s="233"/>
      <c r="EW4" s="233"/>
      <c r="EX4" s="233"/>
      <c r="EY4" s="233"/>
      <c r="EZ4" s="233"/>
      <c r="FA4" s="233"/>
      <c r="FB4" s="233"/>
      <c r="FC4" s="233"/>
      <c r="FD4" s="233"/>
      <c r="FE4" s="233"/>
      <c r="FF4" s="233"/>
      <c r="FG4" s="233"/>
      <c r="FH4" s="233"/>
      <c r="FI4" s="233"/>
      <c r="FJ4" s="233"/>
      <c r="FK4" s="233"/>
      <c r="FL4" s="233"/>
      <c r="FM4" s="233"/>
      <c r="FN4" s="233"/>
      <c r="FO4" s="233"/>
      <c r="FP4" s="233"/>
      <c r="FQ4" s="233"/>
      <c r="FR4" s="233"/>
      <c r="FS4" s="233"/>
      <c r="FT4" s="233"/>
      <c r="FU4" s="233"/>
      <c r="FV4" s="233"/>
      <c r="FW4" s="233"/>
      <c r="FX4" s="233"/>
      <c r="FY4" s="233"/>
      <c r="FZ4" s="233"/>
      <c r="GA4" s="233"/>
      <c r="GB4" s="233"/>
      <c r="GC4" s="233"/>
      <c r="GD4" s="233"/>
      <c r="GE4" s="233"/>
      <c r="GF4" s="233"/>
      <c r="GG4" s="233"/>
      <c r="GH4" s="233"/>
      <c r="GI4" s="233"/>
      <c r="GJ4" s="233"/>
      <c r="GK4" s="233"/>
      <c r="GL4" s="233"/>
      <c r="GM4" s="233"/>
      <c r="GN4" s="233"/>
      <c r="GO4" s="233"/>
      <c r="GP4" s="233"/>
      <c r="GQ4" s="233"/>
      <c r="GR4" s="233"/>
      <c r="GS4" s="233"/>
      <c r="GT4" s="233"/>
      <c r="GU4" s="233"/>
      <c r="GV4" s="233"/>
      <c r="GW4" s="233"/>
      <c r="GX4" s="233"/>
      <c r="GY4" s="233"/>
      <c r="GZ4" s="233"/>
      <c r="HA4" s="233"/>
      <c r="HB4" s="233"/>
      <c r="HC4" s="233"/>
      <c r="HD4" s="233"/>
      <c r="HE4" s="233"/>
      <c r="HF4" s="233"/>
      <c r="HG4" s="233"/>
      <c r="HH4" s="233"/>
      <c r="HI4" s="233"/>
      <c r="HJ4" s="233"/>
      <c r="HK4" s="233"/>
      <c r="HL4" s="233"/>
      <c r="HM4" s="233"/>
      <c r="HN4" s="233"/>
      <c r="HO4" s="233"/>
      <c r="HP4" s="233"/>
      <c r="HQ4" s="233"/>
      <c r="HR4" s="233"/>
      <c r="HS4" s="233"/>
      <c r="HT4" s="233"/>
      <c r="HU4" s="233"/>
      <c r="HV4" s="233"/>
      <c r="HW4" s="233"/>
      <c r="HX4" s="233"/>
      <c r="HY4" s="233"/>
      <c r="HZ4" s="233"/>
      <c r="IA4" s="233"/>
      <c r="IB4" s="233"/>
      <c r="IC4" s="233"/>
      <c r="ID4" s="233"/>
      <c r="IE4" s="233"/>
      <c r="IF4" s="233"/>
      <c r="IG4" s="233"/>
      <c r="IH4" s="233"/>
      <c r="II4" s="233"/>
      <c r="IJ4" s="233"/>
      <c r="IK4" s="233"/>
      <c r="IL4" s="233"/>
      <c r="IM4" s="233"/>
      <c r="IN4" s="233"/>
      <c r="IO4" s="233"/>
      <c r="IP4" s="233"/>
      <c r="IQ4" s="233"/>
      <c r="IR4" s="233"/>
      <c r="IS4" s="233"/>
      <c r="IT4" s="233"/>
      <c r="IU4" s="233"/>
      <c r="IV4" s="233"/>
    </row>
    <row r="5" spans="1:364" s="228" customFormat="1" ht="14" x14ac:dyDescent="0.15">
      <c r="A5" s="230"/>
      <c r="B5" s="230"/>
      <c r="C5" s="208" t="s">
        <v>0</v>
      </c>
      <c r="D5" s="207">
        <f>'Main Assumptions'!C26</f>
        <v>64250</v>
      </c>
      <c r="E5" s="230"/>
      <c r="F5" s="230"/>
      <c r="G5" s="208" t="s">
        <v>4</v>
      </c>
      <c r="H5" s="234">
        <f>((1+D6/12)^(12/12))-1</f>
        <v>4.5833333333333837E-3</v>
      </c>
      <c r="I5" s="234"/>
      <c r="J5" s="234"/>
      <c r="K5" s="234"/>
      <c r="L5" s="234"/>
      <c r="M5" s="234"/>
      <c r="N5" s="234"/>
      <c r="O5" s="234"/>
      <c r="P5" s="234"/>
      <c r="Q5" s="234"/>
      <c r="R5" s="234"/>
      <c r="S5" s="234"/>
      <c r="T5" s="234"/>
      <c r="U5" s="234"/>
      <c r="V5" s="234"/>
      <c r="W5" s="234"/>
      <c r="X5" s="234"/>
      <c r="Y5" s="234"/>
      <c r="Z5" s="234"/>
      <c r="AA5" s="234"/>
      <c r="AB5" s="234"/>
      <c r="AC5" s="234"/>
      <c r="AD5" s="234"/>
      <c r="AE5" s="234"/>
      <c r="AF5" s="234"/>
      <c r="AG5" s="234"/>
      <c r="AH5" s="234"/>
      <c r="AI5" s="234"/>
      <c r="AJ5" s="234"/>
      <c r="AK5" s="234"/>
      <c r="AL5" s="234"/>
      <c r="AM5" s="234"/>
      <c r="AN5" s="234"/>
      <c r="AO5" s="234"/>
      <c r="AP5" s="234"/>
      <c r="AQ5" s="234"/>
      <c r="AR5" s="234"/>
      <c r="AS5" s="234"/>
      <c r="AT5" s="234"/>
      <c r="AU5" s="234"/>
      <c r="AV5" s="234"/>
      <c r="AW5" s="234"/>
      <c r="AX5" s="234"/>
      <c r="AY5" s="234"/>
      <c r="AZ5" s="234"/>
      <c r="BA5" s="234"/>
      <c r="BB5" s="234"/>
      <c r="BC5" s="234"/>
      <c r="BD5" s="234"/>
      <c r="BE5" s="234"/>
      <c r="BF5" s="234"/>
      <c r="BG5" s="234"/>
      <c r="BH5" s="234"/>
      <c r="BI5" s="234"/>
      <c r="BJ5" s="234"/>
      <c r="BK5" s="234"/>
      <c r="BL5" s="234"/>
      <c r="BM5" s="234"/>
      <c r="BN5" s="234"/>
      <c r="BO5" s="234"/>
      <c r="BP5" s="234"/>
      <c r="BQ5" s="234"/>
      <c r="BR5" s="234"/>
      <c r="BS5" s="234"/>
      <c r="BT5" s="234"/>
      <c r="BU5" s="234"/>
      <c r="BV5" s="234"/>
      <c r="BW5" s="234"/>
      <c r="BX5" s="234"/>
      <c r="BY5" s="234"/>
      <c r="BZ5" s="234"/>
      <c r="CA5" s="234"/>
      <c r="CB5" s="234"/>
      <c r="CC5" s="234"/>
      <c r="CD5" s="234"/>
      <c r="CE5" s="234"/>
      <c r="CF5" s="234"/>
      <c r="CG5" s="234"/>
      <c r="CH5" s="234"/>
      <c r="CI5" s="234"/>
      <c r="CJ5" s="234"/>
      <c r="CK5" s="234"/>
      <c r="CL5" s="234"/>
      <c r="CM5" s="234"/>
      <c r="CN5" s="234"/>
      <c r="CO5" s="234"/>
      <c r="CP5" s="234"/>
      <c r="CQ5" s="234"/>
      <c r="CR5" s="234"/>
      <c r="CS5" s="234"/>
      <c r="CT5" s="234"/>
      <c r="CU5" s="234"/>
      <c r="CV5" s="234"/>
      <c r="CW5" s="234"/>
      <c r="CX5" s="234"/>
      <c r="CY5" s="234"/>
      <c r="CZ5" s="234"/>
      <c r="DA5" s="234"/>
      <c r="DB5" s="234"/>
      <c r="DC5" s="234"/>
      <c r="DD5" s="234"/>
      <c r="DE5" s="234"/>
      <c r="DF5" s="234"/>
      <c r="DG5" s="234"/>
      <c r="DH5" s="234"/>
      <c r="DI5" s="234"/>
      <c r="DJ5" s="234"/>
      <c r="DK5" s="234"/>
      <c r="DL5" s="234"/>
      <c r="DM5" s="234"/>
      <c r="DN5" s="234"/>
      <c r="DO5" s="234"/>
      <c r="DP5" s="234"/>
      <c r="DQ5" s="234"/>
      <c r="DR5" s="234"/>
      <c r="DS5" s="234"/>
      <c r="DT5" s="234"/>
      <c r="DU5" s="234"/>
      <c r="DV5" s="234"/>
      <c r="DW5" s="234"/>
      <c r="DX5" s="234"/>
      <c r="DY5" s="234"/>
      <c r="DZ5" s="234"/>
      <c r="EA5" s="234"/>
      <c r="EB5" s="234"/>
      <c r="EC5" s="234"/>
      <c r="ED5" s="234"/>
      <c r="EE5" s="234"/>
      <c r="EF5" s="234"/>
      <c r="EG5" s="234"/>
      <c r="EH5" s="234"/>
      <c r="EI5" s="234"/>
      <c r="EJ5" s="234"/>
      <c r="EK5" s="234"/>
      <c r="EL5" s="234"/>
      <c r="EM5" s="234"/>
      <c r="EN5" s="234"/>
      <c r="EO5" s="234"/>
      <c r="EP5" s="234"/>
      <c r="EQ5" s="234"/>
      <c r="ER5" s="234"/>
      <c r="ES5" s="234"/>
      <c r="ET5" s="234"/>
      <c r="EU5" s="234"/>
      <c r="EV5" s="234"/>
      <c r="EW5" s="234"/>
      <c r="EX5" s="234"/>
      <c r="EY5" s="234"/>
      <c r="EZ5" s="234"/>
      <c r="FA5" s="234"/>
      <c r="FB5" s="234"/>
      <c r="FC5" s="234"/>
      <c r="FD5" s="234"/>
      <c r="FE5" s="234"/>
      <c r="FF5" s="234"/>
      <c r="FG5" s="234"/>
      <c r="FH5" s="234"/>
      <c r="FI5" s="234"/>
      <c r="FJ5" s="234"/>
      <c r="FK5" s="234"/>
      <c r="FL5" s="234"/>
      <c r="FM5" s="234"/>
      <c r="FN5" s="234"/>
      <c r="FO5" s="234"/>
      <c r="FP5" s="234"/>
      <c r="FQ5" s="234"/>
      <c r="FR5" s="234"/>
      <c r="FS5" s="234"/>
      <c r="FT5" s="234"/>
      <c r="FU5" s="234"/>
      <c r="FV5" s="234"/>
      <c r="FW5" s="234"/>
      <c r="FX5" s="234"/>
      <c r="FY5" s="234"/>
      <c r="FZ5" s="234"/>
      <c r="GA5" s="234"/>
      <c r="GB5" s="234"/>
      <c r="GC5" s="234"/>
      <c r="GD5" s="234"/>
      <c r="GE5" s="234"/>
      <c r="GF5" s="234"/>
      <c r="GG5" s="234"/>
      <c r="GH5" s="234"/>
      <c r="GI5" s="234"/>
      <c r="GJ5" s="234"/>
      <c r="GK5" s="234"/>
      <c r="GL5" s="234"/>
      <c r="GM5" s="234"/>
      <c r="GN5" s="234"/>
      <c r="GO5" s="234"/>
      <c r="GP5" s="234"/>
      <c r="GQ5" s="234"/>
      <c r="GR5" s="234"/>
      <c r="GS5" s="234"/>
      <c r="GT5" s="234"/>
      <c r="GU5" s="234"/>
      <c r="GV5" s="234"/>
      <c r="GW5" s="234"/>
      <c r="GX5" s="234"/>
      <c r="GY5" s="234"/>
      <c r="GZ5" s="234"/>
      <c r="HA5" s="234"/>
      <c r="HB5" s="234"/>
      <c r="HC5" s="234"/>
      <c r="HD5" s="234"/>
      <c r="HE5" s="234"/>
      <c r="HF5" s="234"/>
      <c r="HG5" s="234"/>
      <c r="HH5" s="234"/>
      <c r="HI5" s="234"/>
      <c r="HJ5" s="234"/>
      <c r="HK5" s="234"/>
      <c r="HL5" s="234"/>
      <c r="HM5" s="234"/>
      <c r="HN5" s="234"/>
      <c r="HO5" s="234"/>
      <c r="HP5" s="234"/>
      <c r="HQ5" s="234"/>
      <c r="HR5" s="234"/>
      <c r="HS5" s="234"/>
      <c r="HT5" s="234"/>
      <c r="HU5" s="234"/>
      <c r="HV5" s="234"/>
      <c r="HW5" s="234"/>
      <c r="HX5" s="234"/>
      <c r="HY5" s="234"/>
      <c r="HZ5" s="234"/>
      <c r="IA5" s="234"/>
      <c r="IB5" s="234"/>
      <c r="IC5" s="234"/>
      <c r="ID5" s="234"/>
      <c r="IE5" s="234"/>
      <c r="IF5" s="234"/>
      <c r="IG5" s="234"/>
      <c r="IH5" s="234"/>
      <c r="II5" s="234"/>
      <c r="IJ5" s="234"/>
      <c r="IK5" s="234"/>
      <c r="IL5" s="234"/>
      <c r="IM5" s="234"/>
      <c r="IN5" s="234"/>
      <c r="IO5" s="234"/>
      <c r="IP5" s="234"/>
      <c r="IQ5" s="234"/>
      <c r="IR5" s="234"/>
      <c r="IS5" s="234"/>
      <c r="IT5" s="234"/>
      <c r="IU5" s="234"/>
      <c r="IV5" s="234"/>
    </row>
    <row r="6" spans="1:364" s="228" customFormat="1" ht="14" x14ac:dyDescent="0.15">
      <c r="A6" s="230"/>
      <c r="B6" s="230"/>
      <c r="C6" s="208" t="s">
        <v>1</v>
      </c>
      <c r="D6" s="209">
        <f>'Main Assumptions'!C28</f>
        <v>5.5E-2</v>
      </c>
      <c r="E6" s="230"/>
      <c r="F6" s="227"/>
      <c r="G6" s="208" t="s">
        <v>15</v>
      </c>
      <c r="H6" s="208">
        <f>MAX(C14:MX14)</f>
        <v>360</v>
      </c>
      <c r="I6" s="208"/>
      <c r="J6" s="208"/>
      <c r="K6" s="208"/>
      <c r="L6" s="208"/>
      <c r="M6" s="208"/>
      <c r="N6" s="208"/>
      <c r="O6" s="208"/>
      <c r="P6" s="208"/>
      <c r="Q6" s="208"/>
      <c r="R6" s="208"/>
      <c r="S6" s="208"/>
      <c r="T6" s="208"/>
      <c r="U6" s="208"/>
      <c r="V6" s="208"/>
      <c r="W6" s="208"/>
      <c r="X6" s="208"/>
      <c r="Y6" s="208"/>
      <c r="Z6" s="208"/>
      <c r="AA6" s="208"/>
      <c r="AB6" s="208"/>
      <c r="AC6" s="208"/>
      <c r="AD6" s="208"/>
      <c r="AE6" s="208"/>
      <c r="AF6" s="208"/>
      <c r="AG6" s="208"/>
      <c r="AH6" s="208"/>
      <c r="AI6" s="208"/>
      <c r="AJ6" s="208"/>
      <c r="AK6" s="208"/>
      <c r="AL6" s="208"/>
      <c r="AM6" s="208"/>
      <c r="AN6" s="208"/>
      <c r="AO6" s="208"/>
      <c r="AP6" s="208"/>
      <c r="AQ6" s="208"/>
      <c r="AR6" s="208"/>
      <c r="AS6" s="208"/>
      <c r="AT6" s="208"/>
      <c r="AU6" s="208"/>
      <c r="AV6" s="208"/>
      <c r="AW6" s="208"/>
      <c r="AX6" s="208"/>
      <c r="AY6" s="208"/>
      <c r="AZ6" s="208"/>
      <c r="BA6" s="208"/>
      <c r="BB6" s="208"/>
      <c r="BC6" s="208"/>
      <c r="BD6" s="208"/>
      <c r="BE6" s="208"/>
      <c r="BF6" s="208"/>
      <c r="BG6" s="208"/>
      <c r="BH6" s="208"/>
      <c r="BI6" s="208"/>
      <c r="BJ6" s="208"/>
      <c r="BK6" s="208"/>
      <c r="BL6" s="208"/>
      <c r="BM6" s="208"/>
      <c r="BN6" s="208"/>
      <c r="BO6" s="208"/>
      <c r="BP6" s="208"/>
      <c r="BQ6" s="208"/>
      <c r="BR6" s="208"/>
      <c r="BS6" s="208"/>
      <c r="BT6" s="208"/>
      <c r="BU6" s="208"/>
      <c r="BV6" s="208"/>
      <c r="BW6" s="208"/>
      <c r="BX6" s="208"/>
      <c r="BY6" s="208"/>
      <c r="BZ6" s="208"/>
      <c r="CA6" s="208"/>
      <c r="CB6" s="208"/>
      <c r="CC6" s="208"/>
      <c r="CD6" s="208"/>
      <c r="CE6" s="208"/>
      <c r="CF6" s="208"/>
      <c r="CG6" s="208"/>
      <c r="CH6" s="208"/>
      <c r="CI6" s="208"/>
      <c r="CJ6" s="208"/>
      <c r="CK6" s="208"/>
      <c r="CL6" s="208"/>
      <c r="CM6" s="208"/>
      <c r="CN6" s="208"/>
      <c r="CO6" s="208"/>
      <c r="CP6" s="208"/>
      <c r="CQ6" s="208"/>
      <c r="CR6" s="208"/>
      <c r="CS6" s="208"/>
      <c r="CT6" s="208"/>
      <c r="CU6" s="208"/>
      <c r="CV6" s="208"/>
      <c r="CW6" s="208"/>
      <c r="CX6" s="208"/>
      <c r="CY6" s="208"/>
      <c r="CZ6" s="208"/>
      <c r="DA6" s="208"/>
      <c r="DB6" s="208"/>
      <c r="DC6" s="208"/>
      <c r="DD6" s="208"/>
      <c r="DE6" s="208"/>
      <c r="DF6" s="208"/>
      <c r="DG6" s="208"/>
      <c r="DH6" s="208"/>
      <c r="DI6" s="208"/>
      <c r="DJ6" s="208"/>
      <c r="DK6" s="208"/>
      <c r="DL6" s="208"/>
      <c r="DM6" s="208"/>
      <c r="DN6" s="208"/>
      <c r="DO6" s="208"/>
      <c r="DP6" s="208"/>
      <c r="DQ6" s="208"/>
      <c r="DR6" s="208"/>
      <c r="DS6" s="208"/>
      <c r="DT6" s="208"/>
      <c r="DU6" s="208"/>
      <c r="DV6" s="208"/>
      <c r="DW6" s="208"/>
      <c r="DX6" s="208"/>
      <c r="DY6" s="208"/>
      <c r="DZ6" s="208"/>
      <c r="EA6" s="208"/>
      <c r="EB6" s="208"/>
      <c r="EC6" s="208"/>
      <c r="ED6" s="208"/>
      <c r="EE6" s="208"/>
      <c r="EF6" s="208"/>
      <c r="EG6" s="208"/>
      <c r="EH6" s="208"/>
      <c r="EI6" s="208"/>
      <c r="EJ6" s="208"/>
      <c r="EK6" s="208"/>
      <c r="EL6" s="208"/>
      <c r="EM6" s="208"/>
      <c r="EN6" s="208"/>
      <c r="EO6" s="208"/>
      <c r="EP6" s="208"/>
      <c r="EQ6" s="208"/>
      <c r="ER6" s="208"/>
      <c r="ES6" s="208"/>
      <c r="ET6" s="208"/>
      <c r="EU6" s="208"/>
      <c r="EV6" s="208"/>
      <c r="EW6" s="208"/>
      <c r="EX6" s="208"/>
      <c r="EY6" s="208"/>
      <c r="EZ6" s="208"/>
      <c r="FA6" s="208"/>
      <c r="FB6" s="208"/>
      <c r="FC6" s="208"/>
      <c r="FD6" s="208"/>
      <c r="FE6" s="208"/>
      <c r="FF6" s="208"/>
      <c r="FG6" s="208"/>
      <c r="FH6" s="208"/>
      <c r="FI6" s="208"/>
      <c r="FJ6" s="208"/>
      <c r="FK6" s="208"/>
      <c r="FL6" s="208"/>
      <c r="FM6" s="208"/>
      <c r="FN6" s="208"/>
      <c r="FO6" s="208"/>
      <c r="FP6" s="208"/>
      <c r="FQ6" s="208"/>
      <c r="FR6" s="208"/>
      <c r="FS6" s="208"/>
      <c r="FT6" s="208"/>
      <c r="FU6" s="208"/>
      <c r="FV6" s="208"/>
      <c r="FW6" s="208"/>
      <c r="FX6" s="208"/>
      <c r="FY6" s="208"/>
      <c r="FZ6" s="208"/>
      <c r="GA6" s="208"/>
      <c r="GB6" s="208"/>
      <c r="GC6" s="208"/>
      <c r="GD6" s="208"/>
      <c r="GE6" s="208"/>
      <c r="GF6" s="208"/>
      <c r="GG6" s="208"/>
      <c r="GH6" s="208"/>
      <c r="GI6" s="208"/>
      <c r="GJ6" s="208"/>
      <c r="GK6" s="208"/>
      <c r="GL6" s="208"/>
      <c r="GM6" s="208"/>
      <c r="GN6" s="208"/>
      <c r="GO6" s="208"/>
      <c r="GP6" s="208"/>
      <c r="GQ6" s="208"/>
      <c r="GR6" s="208"/>
      <c r="GS6" s="208"/>
      <c r="GT6" s="208"/>
      <c r="GU6" s="208"/>
      <c r="GV6" s="208"/>
      <c r="GW6" s="208"/>
      <c r="GX6" s="208"/>
      <c r="GY6" s="208"/>
      <c r="GZ6" s="208"/>
      <c r="HA6" s="208"/>
      <c r="HB6" s="208"/>
      <c r="HC6" s="208"/>
      <c r="HD6" s="208"/>
      <c r="HE6" s="208"/>
      <c r="HF6" s="208"/>
      <c r="HG6" s="208"/>
      <c r="HH6" s="208"/>
      <c r="HI6" s="208"/>
      <c r="HJ6" s="208"/>
      <c r="HK6" s="208"/>
      <c r="HL6" s="208"/>
      <c r="HM6" s="208"/>
      <c r="HN6" s="208"/>
      <c r="HO6" s="208"/>
      <c r="HP6" s="208"/>
      <c r="HQ6" s="208"/>
      <c r="HR6" s="208"/>
      <c r="HS6" s="208"/>
      <c r="HT6" s="208"/>
      <c r="HU6" s="208"/>
      <c r="HV6" s="208"/>
      <c r="HW6" s="208"/>
      <c r="HX6" s="208"/>
      <c r="HY6" s="208"/>
      <c r="HZ6" s="208"/>
      <c r="IA6" s="208"/>
      <c r="IB6" s="208"/>
      <c r="IC6" s="208"/>
      <c r="ID6" s="208"/>
      <c r="IE6" s="208"/>
      <c r="IF6" s="208"/>
      <c r="IG6" s="208"/>
      <c r="IH6" s="208"/>
      <c r="II6" s="208"/>
      <c r="IJ6" s="208"/>
      <c r="IK6" s="208"/>
      <c r="IL6" s="208"/>
      <c r="IM6" s="208"/>
      <c r="IN6" s="208"/>
      <c r="IO6" s="208"/>
      <c r="IP6" s="208"/>
      <c r="IQ6" s="208"/>
      <c r="IR6" s="208"/>
      <c r="IS6" s="208"/>
      <c r="IT6" s="208"/>
      <c r="IU6" s="208"/>
      <c r="IV6" s="208"/>
    </row>
    <row r="7" spans="1:364" s="228" customFormat="1" ht="14" x14ac:dyDescent="0.15">
      <c r="A7" s="230"/>
      <c r="B7" s="230"/>
      <c r="C7" s="208" t="s">
        <v>2</v>
      </c>
      <c r="D7" s="210">
        <f>MIN('Main Assumptions'!C27,30)</f>
        <v>30</v>
      </c>
      <c r="E7" s="230"/>
      <c r="F7" s="230"/>
      <c r="G7" s="208" t="s">
        <v>5</v>
      </c>
      <c r="H7" s="211">
        <f>SUM(C17:MX17)</f>
        <v>131329.59601156251</v>
      </c>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c r="AK7" s="211"/>
      <c r="AL7" s="211"/>
      <c r="AM7" s="211"/>
      <c r="AN7" s="211"/>
      <c r="AO7" s="211"/>
      <c r="AP7" s="211"/>
      <c r="AQ7" s="211"/>
      <c r="AR7" s="211"/>
      <c r="AS7" s="211"/>
      <c r="AT7" s="211"/>
      <c r="AU7" s="211"/>
      <c r="AV7" s="211"/>
      <c r="AW7" s="211"/>
      <c r="AX7" s="211"/>
      <c r="AY7" s="211"/>
      <c r="AZ7" s="211"/>
      <c r="BA7" s="211"/>
      <c r="BB7" s="211"/>
      <c r="BC7" s="211"/>
      <c r="BD7" s="211"/>
      <c r="BE7" s="211"/>
      <c r="BF7" s="211"/>
      <c r="BG7" s="211"/>
      <c r="BH7" s="211"/>
      <c r="BI7" s="211"/>
      <c r="BJ7" s="211"/>
      <c r="BK7" s="211"/>
      <c r="BL7" s="211"/>
      <c r="BM7" s="211"/>
      <c r="BN7" s="211"/>
      <c r="BO7" s="211"/>
      <c r="BP7" s="211"/>
      <c r="BQ7" s="211"/>
      <c r="BR7" s="211"/>
      <c r="BS7" s="211"/>
      <c r="BT7" s="211"/>
      <c r="BU7" s="211"/>
      <c r="BV7" s="211"/>
      <c r="BW7" s="211"/>
      <c r="BX7" s="211"/>
      <c r="BY7" s="211"/>
      <c r="BZ7" s="211"/>
      <c r="CA7" s="211"/>
      <c r="CB7" s="211"/>
      <c r="CC7" s="211"/>
      <c r="CD7" s="211"/>
      <c r="CE7" s="211"/>
      <c r="CF7" s="211"/>
      <c r="CG7" s="211"/>
      <c r="CH7" s="211"/>
      <c r="CI7" s="211"/>
      <c r="CJ7" s="211"/>
      <c r="CK7" s="211"/>
      <c r="CL7" s="211"/>
      <c r="CM7" s="211"/>
      <c r="CN7" s="211"/>
      <c r="CO7" s="211"/>
      <c r="CP7" s="211"/>
      <c r="CQ7" s="211"/>
      <c r="CR7" s="211"/>
      <c r="CS7" s="211"/>
      <c r="CT7" s="211"/>
      <c r="CU7" s="211"/>
      <c r="CV7" s="211"/>
      <c r="CW7" s="211"/>
      <c r="CX7" s="211"/>
      <c r="CY7" s="211"/>
      <c r="CZ7" s="211"/>
      <c r="DA7" s="211"/>
      <c r="DB7" s="211"/>
      <c r="DC7" s="211"/>
      <c r="DD7" s="211"/>
      <c r="DE7" s="211"/>
      <c r="DF7" s="211"/>
      <c r="DG7" s="211"/>
      <c r="DH7" s="211"/>
      <c r="DI7" s="211"/>
      <c r="DJ7" s="211"/>
      <c r="DK7" s="211"/>
      <c r="DL7" s="211"/>
      <c r="DM7" s="211"/>
      <c r="DN7" s="211"/>
      <c r="DO7" s="211"/>
      <c r="DP7" s="211"/>
      <c r="DQ7" s="211"/>
      <c r="DR7" s="211"/>
      <c r="DS7" s="211"/>
      <c r="DT7" s="211"/>
      <c r="DU7" s="211"/>
      <c r="DV7" s="211"/>
      <c r="DW7" s="211"/>
      <c r="DX7" s="211"/>
      <c r="DY7" s="211"/>
      <c r="DZ7" s="211"/>
      <c r="EA7" s="211"/>
      <c r="EB7" s="211"/>
      <c r="EC7" s="211"/>
      <c r="ED7" s="211"/>
      <c r="EE7" s="211"/>
      <c r="EF7" s="211"/>
      <c r="EG7" s="211"/>
      <c r="EH7" s="211"/>
      <c r="EI7" s="211"/>
      <c r="EJ7" s="211"/>
      <c r="EK7" s="211"/>
      <c r="EL7" s="211"/>
      <c r="EM7" s="211"/>
      <c r="EN7" s="211"/>
      <c r="EO7" s="211"/>
      <c r="EP7" s="211"/>
      <c r="EQ7" s="211"/>
      <c r="ER7" s="211"/>
      <c r="ES7" s="211"/>
      <c r="ET7" s="211"/>
      <c r="EU7" s="211"/>
      <c r="EV7" s="211"/>
      <c r="EW7" s="211"/>
      <c r="EX7" s="211"/>
      <c r="EY7" s="211"/>
      <c r="EZ7" s="211"/>
      <c r="FA7" s="211"/>
      <c r="FB7" s="211"/>
      <c r="FC7" s="211"/>
      <c r="FD7" s="211"/>
      <c r="FE7" s="211"/>
      <c r="FF7" s="211"/>
      <c r="FG7" s="211"/>
      <c r="FH7" s="211"/>
      <c r="FI7" s="211"/>
      <c r="FJ7" s="211"/>
      <c r="FK7" s="211"/>
      <c r="FL7" s="211"/>
      <c r="FM7" s="211"/>
      <c r="FN7" s="211"/>
      <c r="FO7" s="211"/>
      <c r="FP7" s="211"/>
      <c r="FQ7" s="211"/>
      <c r="FR7" s="211"/>
      <c r="FS7" s="211"/>
      <c r="FT7" s="211"/>
      <c r="FU7" s="211"/>
      <c r="FV7" s="211"/>
      <c r="FW7" s="211"/>
      <c r="FX7" s="211"/>
      <c r="FY7" s="211"/>
      <c r="FZ7" s="211"/>
      <c r="GA7" s="211"/>
      <c r="GB7" s="211"/>
      <c r="GC7" s="211"/>
      <c r="GD7" s="211"/>
      <c r="GE7" s="211"/>
      <c r="GF7" s="211"/>
      <c r="GG7" s="211"/>
      <c r="GH7" s="211"/>
      <c r="GI7" s="211"/>
      <c r="GJ7" s="211"/>
      <c r="GK7" s="211"/>
      <c r="GL7" s="211"/>
      <c r="GM7" s="211"/>
      <c r="GN7" s="211"/>
      <c r="GO7" s="211"/>
      <c r="GP7" s="211"/>
      <c r="GQ7" s="211"/>
      <c r="GR7" s="211"/>
      <c r="GS7" s="211"/>
      <c r="GT7" s="211"/>
      <c r="GU7" s="211"/>
      <c r="GV7" s="211"/>
      <c r="GW7" s="211"/>
      <c r="GX7" s="211"/>
      <c r="GY7" s="211"/>
      <c r="GZ7" s="211"/>
      <c r="HA7" s="211"/>
      <c r="HB7" s="211"/>
      <c r="HC7" s="211"/>
      <c r="HD7" s="211"/>
      <c r="HE7" s="211"/>
      <c r="HF7" s="211"/>
      <c r="HG7" s="211"/>
      <c r="HH7" s="211"/>
      <c r="HI7" s="211"/>
      <c r="HJ7" s="211"/>
      <c r="HK7" s="211"/>
      <c r="HL7" s="211"/>
      <c r="HM7" s="211"/>
      <c r="HN7" s="211"/>
      <c r="HO7" s="211"/>
      <c r="HP7" s="211"/>
      <c r="HQ7" s="211"/>
      <c r="HR7" s="211"/>
      <c r="HS7" s="211"/>
      <c r="HT7" s="211"/>
      <c r="HU7" s="211"/>
      <c r="HV7" s="211"/>
      <c r="HW7" s="211"/>
      <c r="HX7" s="211"/>
      <c r="HY7" s="211"/>
      <c r="HZ7" s="211"/>
      <c r="IA7" s="211"/>
      <c r="IB7" s="211"/>
      <c r="IC7" s="211"/>
      <c r="ID7" s="211"/>
      <c r="IE7" s="211"/>
      <c r="IF7" s="211"/>
      <c r="IG7" s="211"/>
      <c r="IH7" s="211"/>
      <c r="II7" s="211"/>
      <c r="IJ7" s="211"/>
      <c r="IK7" s="211"/>
      <c r="IL7" s="211"/>
      <c r="IM7" s="211"/>
      <c r="IN7" s="211"/>
      <c r="IO7" s="211"/>
      <c r="IP7" s="211"/>
      <c r="IQ7" s="211"/>
      <c r="IR7" s="211"/>
      <c r="IS7" s="211"/>
      <c r="IT7" s="211"/>
      <c r="IU7" s="211"/>
      <c r="IV7" s="211"/>
    </row>
    <row r="8" spans="1:364" s="228" customFormat="1" ht="14" x14ac:dyDescent="0.15">
      <c r="A8" s="230"/>
      <c r="B8" s="230"/>
      <c r="C8" s="208" t="s">
        <v>3</v>
      </c>
      <c r="D8" s="212">
        <f>EDATE('Main Assumptions'!C12,0)</f>
        <v>43831</v>
      </c>
      <c r="E8" s="230"/>
      <c r="F8" s="230"/>
      <c r="G8" s="208" t="s">
        <v>6</v>
      </c>
      <c r="H8" s="211">
        <f>SUM(C19:MX19)</f>
        <v>66246.78720631059</v>
      </c>
      <c r="I8" s="211"/>
      <c r="J8" s="211"/>
      <c r="K8" s="211"/>
      <c r="L8" s="211"/>
      <c r="M8" s="211"/>
      <c r="N8" s="211"/>
      <c r="O8" s="211"/>
      <c r="P8" s="211"/>
      <c r="Q8" s="211"/>
      <c r="R8" s="211"/>
      <c r="S8" s="211"/>
      <c r="T8" s="211"/>
      <c r="U8" s="211"/>
      <c r="V8" s="211"/>
      <c r="W8" s="211"/>
      <c r="X8" s="211"/>
      <c r="Y8" s="211"/>
      <c r="Z8" s="211"/>
      <c r="AA8" s="211"/>
      <c r="AB8" s="211"/>
      <c r="AC8" s="211"/>
      <c r="AD8" s="211"/>
      <c r="AE8" s="211"/>
      <c r="AF8" s="211"/>
      <c r="AG8" s="211"/>
      <c r="AH8" s="211"/>
      <c r="AI8" s="211"/>
      <c r="AJ8" s="211"/>
      <c r="AK8" s="211"/>
      <c r="AL8" s="211"/>
      <c r="AM8" s="211"/>
      <c r="AN8" s="211"/>
      <c r="AO8" s="211"/>
      <c r="AP8" s="211"/>
      <c r="AQ8" s="211"/>
      <c r="AR8" s="211"/>
      <c r="AS8" s="211"/>
      <c r="AT8" s="211"/>
      <c r="AU8" s="211"/>
      <c r="AV8" s="211"/>
      <c r="AW8" s="211"/>
      <c r="AX8" s="211"/>
      <c r="AY8" s="211"/>
      <c r="AZ8" s="211"/>
      <c r="BA8" s="211"/>
      <c r="BB8" s="211"/>
      <c r="BC8" s="211"/>
      <c r="BD8" s="211"/>
      <c r="BE8" s="211"/>
      <c r="BF8" s="211"/>
      <c r="BG8" s="211"/>
      <c r="BH8" s="211"/>
      <c r="BI8" s="211"/>
      <c r="BJ8" s="211"/>
      <c r="BK8" s="211"/>
      <c r="BL8" s="211"/>
      <c r="BM8" s="211"/>
      <c r="BN8" s="211"/>
      <c r="BO8" s="211"/>
      <c r="BP8" s="211"/>
      <c r="BQ8" s="211"/>
      <c r="BR8" s="211"/>
      <c r="BS8" s="211"/>
      <c r="BT8" s="211"/>
      <c r="BU8" s="211"/>
      <c r="BV8" s="211"/>
      <c r="BW8" s="211"/>
      <c r="BX8" s="211"/>
      <c r="BY8" s="211"/>
      <c r="BZ8" s="211"/>
      <c r="CA8" s="211"/>
      <c r="CB8" s="211"/>
      <c r="CC8" s="211"/>
      <c r="CD8" s="211"/>
      <c r="CE8" s="211"/>
      <c r="CF8" s="211"/>
      <c r="CG8" s="211"/>
      <c r="CH8" s="211"/>
      <c r="CI8" s="211"/>
      <c r="CJ8" s="211"/>
      <c r="CK8" s="211"/>
      <c r="CL8" s="211"/>
      <c r="CM8" s="211"/>
      <c r="CN8" s="211"/>
      <c r="CO8" s="211"/>
      <c r="CP8" s="211"/>
      <c r="CQ8" s="211"/>
      <c r="CR8" s="211"/>
      <c r="CS8" s="211"/>
      <c r="CT8" s="211"/>
      <c r="CU8" s="211"/>
      <c r="CV8" s="211"/>
      <c r="CW8" s="211"/>
      <c r="CX8" s="211"/>
      <c r="CY8" s="211"/>
      <c r="CZ8" s="211"/>
      <c r="DA8" s="211"/>
      <c r="DB8" s="211"/>
      <c r="DC8" s="211"/>
      <c r="DD8" s="211"/>
      <c r="DE8" s="211"/>
      <c r="DF8" s="211"/>
      <c r="DG8" s="211"/>
      <c r="DH8" s="211"/>
      <c r="DI8" s="211"/>
      <c r="DJ8" s="211"/>
      <c r="DK8" s="211"/>
      <c r="DL8" s="211"/>
      <c r="DM8" s="211"/>
      <c r="DN8" s="211"/>
      <c r="DO8" s="211"/>
      <c r="DP8" s="211"/>
      <c r="DQ8" s="211"/>
      <c r="DR8" s="211"/>
      <c r="DS8" s="211"/>
      <c r="DT8" s="211"/>
      <c r="DU8" s="211"/>
      <c r="DV8" s="211"/>
      <c r="DW8" s="211"/>
      <c r="DX8" s="211"/>
      <c r="DY8" s="211"/>
      <c r="DZ8" s="211"/>
      <c r="EA8" s="211"/>
      <c r="EB8" s="211"/>
      <c r="EC8" s="211"/>
      <c r="ED8" s="211"/>
      <c r="EE8" s="211"/>
      <c r="EF8" s="211"/>
      <c r="EG8" s="211"/>
      <c r="EH8" s="211"/>
      <c r="EI8" s="211"/>
      <c r="EJ8" s="211"/>
      <c r="EK8" s="211"/>
      <c r="EL8" s="211"/>
      <c r="EM8" s="211"/>
      <c r="EN8" s="211"/>
      <c r="EO8" s="211"/>
      <c r="EP8" s="211"/>
      <c r="EQ8" s="211"/>
      <c r="ER8" s="211"/>
      <c r="ES8" s="211"/>
      <c r="ET8" s="211"/>
      <c r="EU8" s="211"/>
      <c r="EV8" s="211"/>
      <c r="EW8" s="211"/>
      <c r="EX8" s="211"/>
      <c r="EY8" s="211"/>
      <c r="EZ8" s="211"/>
      <c r="FA8" s="211"/>
      <c r="FB8" s="211"/>
      <c r="FC8" s="211"/>
      <c r="FD8" s="211"/>
      <c r="FE8" s="211"/>
      <c r="FF8" s="211"/>
      <c r="FG8" s="211"/>
      <c r="FH8" s="211"/>
      <c r="FI8" s="211"/>
      <c r="FJ8" s="211"/>
      <c r="FK8" s="211"/>
      <c r="FL8" s="211"/>
      <c r="FM8" s="211"/>
      <c r="FN8" s="211"/>
      <c r="FO8" s="211"/>
      <c r="FP8" s="211"/>
      <c r="FQ8" s="211"/>
      <c r="FR8" s="211"/>
      <c r="FS8" s="211"/>
      <c r="FT8" s="211"/>
      <c r="FU8" s="211"/>
      <c r="FV8" s="211"/>
      <c r="FW8" s="211"/>
      <c r="FX8" s="211"/>
      <c r="FY8" s="211"/>
      <c r="FZ8" s="211"/>
      <c r="GA8" s="211"/>
      <c r="GB8" s="211"/>
      <c r="GC8" s="211"/>
      <c r="GD8" s="211"/>
      <c r="GE8" s="211"/>
      <c r="GF8" s="211"/>
      <c r="GG8" s="211"/>
      <c r="GH8" s="211"/>
      <c r="GI8" s="211"/>
      <c r="GJ8" s="211"/>
      <c r="GK8" s="211"/>
      <c r="GL8" s="211"/>
      <c r="GM8" s="211"/>
      <c r="GN8" s="211"/>
      <c r="GO8" s="211"/>
      <c r="GP8" s="211"/>
      <c r="GQ8" s="211"/>
      <c r="GR8" s="211"/>
      <c r="GS8" s="211"/>
      <c r="GT8" s="211"/>
      <c r="GU8" s="211"/>
      <c r="GV8" s="211"/>
      <c r="GW8" s="211"/>
      <c r="GX8" s="211"/>
      <c r="GY8" s="211"/>
      <c r="GZ8" s="211"/>
      <c r="HA8" s="211"/>
      <c r="HB8" s="211"/>
      <c r="HC8" s="211"/>
      <c r="HD8" s="211"/>
      <c r="HE8" s="211"/>
      <c r="HF8" s="211"/>
      <c r="HG8" s="211"/>
      <c r="HH8" s="211"/>
      <c r="HI8" s="211"/>
      <c r="HJ8" s="211"/>
      <c r="HK8" s="211"/>
      <c r="HL8" s="211"/>
      <c r="HM8" s="211"/>
      <c r="HN8" s="211"/>
      <c r="HO8" s="211"/>
      <c r="HP8" s="211"/>
      <c r="HQ8" s="211"/>
      <c r="HR8" s="211"/>
      <c r="HS8" s="211"/>
      <c r="HT8" s="211"/>
      <c r="HU8" s="211"/>
      <c r="HV8" s="211"/>
      <c r="HW8" s="211"/>
      <c r="HX8" s="211"/>
      <c r="HY8" s="211"/>
      <c r="HZ8" s="211"/>
      <c r="IA8" s="211"/>
      <c r="IB8" s="211"/>
      <c r="IC8" s="211"/>
      <c r="ID8" s="211"/>
      <c r="IE8" s="211"/>
      <c r="IF8" s="211"/>
      <c r="IG8" s="211"/>
      <c r="IH8" s="211"/>
      <c r="II8" s="211"/>
      <c r="IJ8" s="211"/>
      <c r="IK8" s="211"/>
      <c r="IL8" s="211"/>
      <c r="IM8" s="211"/>
      <c r="IN8" s="211"/>
      <c r="IO8" s="211"/>
      <c r="IP8" s="211"/>
      <c r="IQ8" s="211"/>
      <c r="IR8" s="211"/>
      <c r="IS8" s="211"/>
      <c r="IT8" s="211"/>
      <c r="IU8" s="211"/>
      <c r="IV8" s="211"/>
    </row>
    <row r="9" spans="1:364" s="228" customFormat="1" ht="14" x14ac:dyDescent="0.15">
      <c r="A9" s="230"/>
      <c r="B9" s="230"/>
      <c r="C9" s="235"/>
      <c r="D9" s="230"/>
      <c r="E9" s="230"/>
      <c r="F9" s="230"/>
      <c r="G9" s="208"/>
      <c r="H9" s="213"/>
      <c r="I9" s="213"/>
      <c r="J9" s="213"/>
      <c r="K9" s="213"/>
      <c r="L9" s="213"/>
      <c r="M9" s="213"/>
      <c r="N9" s="213"/>
      <c r="O9" s="213"/>
      <c r="P9" s="213"/>
      <c r="Q9" s="213"/>
      <c r="R9" s="213"/>
      <c r="S9" s="213"/>
      <c r="T9" s="213"/>
      <c r="U9" s="213"/>
      <c r="V9" s="213"/>
      <c r="W9" s="213"/>
      <c r="X9" s="213"/>
      <c r="Y9" s="213"/>
      <c r="Z9" s="213"/>
      <c r="AA9" s="213"/>
      <c r="AB9" s="213"/>
      <c r="AC9" s="213"/>
      <c r="AD9" s="213"/>
      <c r="AE9" s="213"/>
      <c r="AF9" s="213"/>
      <c r="AG9" s="213"/>
      <c r="AH9" s="213"/>
      <c r="AI9" s="213"/>
      <c r="AJ9" s="213"/>
      <c r="AK9" s="213"/>
      <c r="AL9" s="213"/>
      <c r="AM9" s="213"/>
      <c r="AN9" s="213"/>
      <c r="AO9" s="213"/>
      <c r="AP9" s="213"/>
      <c r="AQ9" s="213"/>
      <c r="AR9" s="213"/>
      <c r="AS9" s="213"/>
      <c r="AT9" s="213"/>
      <c r="AU9" s="213"/>
      <c r="AV9" s="213"/>
      <c r="AW9" s="213"/>
      <c r="AX9" s="213"/>
      <c r="AY9" s="213"/>
      <c r="AZ9" s="213"/>
      <c r="BA9" s="213"/>
      <c r="BB9" s="213"/>
      <c r="BC9" s="213"/>
      <c r="BD9" s="213"/>
      <c r="BE9" s="213"/>
      <c r="BF9" s="213"/>
      <c r="BG9" s="213"/>
      <c r="BH9" s="213"/>
      <c r="BI9" s="213"/>
      <c r="BJ9" s="213"/>
      <c r="BK9" s="213"/>
      <c r="BL9" s="213"/>
      <c r="BM9" s="213"/>
      <c r="BN9" s="213"/>
      <c r="BO9" s="213"/>
      <c r="BP9" s="213"/>
      <c r="BQ9" s="213"/>
      <c r="BR9" s="213"/>
      <c r="BS9" s="213"/>
      <c r="BT9" s="213"/>
      <c r="BU9" s="213"/>
      <c r="BV9" s="213"/>
      <c r="BW9" s="213"/>
      <c r="BX9" s="213"/>
      <c r="BY9" s="213"/>
      <c r="BZ9" s="213"/>
      <c r="CA9" s="213"/>
      <c r="CB9" s="213"/>
      <c r="CC9" s="213"/>
      <c r="CD9" s="213"/>
      <c r="CE9" s="213"/>
      <c r="CF9" s="213"/>
      <c r="CG9" s="213"/>
      <c r="CH9" s="213"/>
      <c r="CI9" s="213"/>
      <c r="CJ9" s="213"/>
      <c r="CK9" s="213"/>
      <c r="CL9" s="213"/>
      <c r="CM9" s="213"/>
      <c r="CN9" s="213"/>
      <c r="CO9" s="213"/>
      <c r="CP9" s="213"/>
      <c r="CQ9" s="213"/>
      <c r="CR9" s="213"/>
      <c r="CS9" s="213"/>
      <c r="CT9" s="213"/>
      <c r="CU9" s="213"/>
      <c r="CV9" s="213"/>
      <c r="CW9" s="213"/>
      <c r="CX9" s="213"/>
      <c r="CY9" s="213"/>
      <c r="CZ9" s="213"/>
      <c r="DA9" s="213"/>
      <c r="DB9" s="213"/>
      <c r="DC9" s="213"/>
      <c r="DD9" s="213"/>
      <c r="DE9" s="213"/>
      <c r="DF9" s="213"/>
      <c r="DG9" s="213"/>
      <c r="DH9" s="213"/>
      <c r="DI9" s="213"/>
      <c r="DJ9" s="213"/>
      <c r="DK9" s="213"/>
      <c r="DL9" s="213"/>
      <c r="DM9" s="213"/>
      <c r="DN9" s="213"/>
      <c r="DO9" s="213"/>
      <c r="DP9" s="213"/>
      <c r="DQ9" s="213"/>
      <c r="DR9" s="213"/>
      <c r="DS9" s="213"/>
      <c r="DT9" s="213"/>
      <c r="DU9" s="213"/>
      <c r="DV9" s="213"/>
      <c r="DW9" s="213"/>
      <c r="DX9" s="213"/>
      <c r="DY9" s="213"/>
      <c r="DZ9" s="213"/>
      <c r="EA9" s="213"/>
      <c r="EB9" s="213"/>
      <c r="EC9" s="213"/>
      <c r="ED9" s="213"/>
      <c r="EE9" s="213"/>
      <c r="EF9" s="213"/>
      <c r="EG9" s="213"/>
      <c r="EH9" s="213"/>
      <c r="EI9" s="213"/>
      <c r="EJ9" s="213"/>
      <c r="EK9" s="213"/>
      <c r="EL9" s="213"/>
      <c r="EM9" s="213"/>
      <c r="EN9" s="213"/>
      <c r="EO9" s="213"/>
      <c r="EP9" s="213"/>
      <c r="EQ9" s="213"/>
      <c r="ER9" s="213"/>
      <c r="ES9" s="213"/>
      <c r="ET9" s="213"/>
      <c r="EU9" s="213"/>
      <c r="EV9" s="213"/>
      <c r="EW9" s="213"/>
      <c r="EX9" s="213"/>
      <c r="EY9" s="213"/>
      <c r="EZ9" s="213"/>
      <c r="FA9" s="213"/>
      <c r="FB9" s="213"/>
      <c r="FC9" s="213"/>
      <c r="FD9" s="213"/>
      <c r="FE9" s="213"/>
      <c r="FF9" s="213"/>
      <c r="FG9" s="213"/>
      <c r="FH9" s="213"/>
      <c r="FI9" s="213"/>
      <c r="FJ9" s="213"/>
      <c r="FK9" s="213"/>
      <c r="FL9" s="213"/>
      <c r="FM9" s="213"/>
      <c r="FN9" s="213"/>
      <c r="FO9" s="213"/>
      <c r="FP9" s="213"/>
      <c r="FQ9" s="213"/>
      <c r="FR9" s="213"/>
      <c r="FS9" s="213"/>
      <c r="FT9" s="213"/>
      <c r="FU9" s="213"/>
      <c r="FV9" s="213"/>
      <c r="FW9" s="213"/>
      <c r="FX9" s="213"/>
      <c r="FY9" s="213"/>
      <c r="FZ9" s="213"/>
      <c r="GA9" s="213"/>
      <c r="GB9" s="213"/>
      <c r="GC9" s="213"/>
      <c r="GD9" s="213"/>
      <c r="GE9" s="213"/>
      <c r="GF9" s="213"/>
      <c r="GG9" s="213"/>
      <c r="GH9" s="213"/>
      <c r="GI9" s="213"/>
      <c r="GJ9" s="213"/>
      <c r="GK9" s="213"/>
      <c r="GL9" s="213"/>
      <c r="GM9" s="213"/>
      <c r="GN9" s="213"/>
      <c r="GO9" s="213"/>
      <c r="GP9" s="213"/>
      <c r="GQ9" s="213"/>
      <c r="GR9" s="213"/>
      <c r="GS9" s="213"/>
      <c r="GT9" s="213"/>
      <c r="GU9" s="213"/>
      <c r="GV9" s="213"/>
      <c r="GW9" s="213"/>
      <c r="GX9" s="213"/>
      <c r="GY9" s="213"/>
      <c r="GZ9" s="213"/>
      <c r="HA9" s="213"/>
      <c r="HB9" s="213"/>
      <c r="HC9" s="213"/>
      <c r="HD9" s="213"/>
      <c r="HE9" s="213"/>
      <c r="HF9" s="213"/>
      <c r="HG9" s="213"/>
      <c r="HH9" s="213"/>
      <c r="HI9" s="213"/>
      <c r="HJ9" s="213"/>
      <c r="HK9" s="213"/>
      <c r="HL9" s="213"/>
      <c r="HM9" s="213"/>
      <c r="HN9" s="213"/>
      <c r="HO9" s="213"/>
      <c r="HP9" s="213"/>
      <c r="HQ9" s="213"/>
      <c r="HR9" s="213"/>
      <c r="HS9" s="213"/>
      <c r="HT9" s="213"/>
      <c r="HU9" s="213"/>
      <c r="HV9" s="213"/>
      <c r="HW9" s="213"/>
      <c r="HX9" s="213"/>
      <c r="HY9" s="213"/>
      <c r="HZ9" s="213"/>
      <c r="IA9" s="213"/>
      <c r="IB9" s="213"/>
      <c r="IC9" s="213"/>
      <c r="ID9" s="213"/>
      <c r="IE9" s="213"/>
      <c r="IF9" s="213"/>
      <c r="IG9" s="213"/>
      <c r="IH9" s="213"/>
      <c r="II9" s="213"/>
      <c r="IJ9" s="213"/>
      <c r="IK9" s="213"/>
      <c r="IL9" s="213"/>
      <c r="IM9" s="213"/>
      <c r="IN9" s="213"/>
      <c r="IO9" s="213"/>
      <c r="IP9" s="213"/>
      <c r="IQ9" s="213"/>
      <c r="IR9" s="213"/>
      <c r="IS9" s="213"/>
      <c r="IT9" s="213"/>
      <c r="IU9" s="213"/>
      <c r="IV9" s="213"/>
    </row>
    <row r="10" spans="1:364" s="228" customFormat="1" ht="16" x14ac:dyDescent="0.2">
      <c r="A10" s="230"/>
      <c r="B10" s="230"/>
      <c r="C10" s="236" t="str">
        <f>" Monthly Payment"</f>
        <v xml:space="preserve"> Monthly Payment</v>
      </c>
      <c r="D10" s="214">
        <f>-PMT(D6/12,D7*12,loan_amount)</f>
        <v>364.80443336544937</v>
      </c>
      <c r="E10" s="230"/>
      <c r="F10" s="230"/>
      <c r="G10" s="230"/>
      <c r="H10" s="237"/>
      <c r="I10" s="237"/>
      <c r="J10" s="237"/>
      <c r="K10" s="237"/>
      <c r="L10" s="237"/>
      <c r="M10" s="237"/>
      <c r="N10" s="237"/>
      <c r="O10" s="237"/>
      <c r="P10" s="237"/>
      <c r="Q10" s="237"/>
      <c r="R10" s="237"/>
      <c r="S10" s="237"/>
      <c r="T10" s="237"/>
      <c r="U10" s="237"/>
      <c r="V10" s="237"/>
      <c r="W10" s="237"/>
      <c r="X10" s="237"/>
      <c r="Y10" s="237"/>
      <c r="Z10" s="237"/>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c r="BQ10" s="237"/>
      <c r="BR10" s="237"/>
      <c r="BS10" s="237"/>
      <c r="BT10" s="237"/>
      <c r="BU10" s="237"/>
      <c r="BV10" s="237"/>
      <c r="BW10" s="237"/>
      <c r="BX10" s="237"/>
      <c r="BY10" s="237"/>
      <c r="BZ10" s="237"/>
      <c r="CA10" s="237"/>
      <c r="CB10" s="237"/>
      <c r="CC10" s="237"/>
      <c r="CD10" s="237"/>
      <c r="CE10" s="237"/>
      <c r="CF10" s="237"/>
      <c r="CG10" s="237"/>
      <c r="CH10" s="237"/>
      <c r="CI10" s="237"/>
      <c r="CJ10" s="237"/>
      <c r="CK10" s="237"/>
      <c r="CL10" s="237"/>
      <c r="CM10" s="237"/>
      <c r="CN10" s="237"/>
      <c r="CO10" s="237"/>
      <c r="CP10" s="237"/>
      <c r="CQ10" s="237"/>
      <c r="CR10" s="237"/>
      <c r="CS10" s="237"/>
      <c r="CT10" s="237"/>
      <c r="CU10" s="237"/>
      <c r="CV10" s="237"/>
      <c r="CW10" s="237"/>
      <c r="CX10" s="237"/>
      <c r="CY10" s="237"/>
      <c r="CZ10" s="237"/>
      <c r="DA10" s="237"/>
      <c r="DB10" s="237"/>
      <c r="DC10" s="237"/>
      <c r="DD10" s="237"/>
      <c r="DE10" s="237"/>
      <c r="DF10" s="237"/>
      <c r="DG10" s="237"/>
      <c r="DH10" s="237"/>
      <c r="DI10" s="237"/>
      <c r="DJ10" s="237"/>
      <c r="DK10" s="237"/>
      <c r="DL10" s="237"/>
      <c r="DM10" s="237"/>
      <c r="DN10" s="237"/>
      <c r="DO10" s="237"/>
      <c r="DP10" s="237"/>
      <c r="DQ10" s="237"/>
      <c r="DR10" s="237"/>
      <c r="DS10" s="237"/>
      <c r="DT10" s="237"/>
      <c r="DU10" s="237"/>
      <c r="DV10" s="237"/>
      <c r="DW10" s="237"/>
      <c r="DX10" s="237"/>
      <c r="DY10" s="237"/>
      <c r="DZ10" s="237"/>
      <c r="EA10" s="237"/>
      <c r="EB10" s="237"/>
      <c r="EC10" s="237"/>
      <c r="ED10" s="237"/>
      <c r="EE10" s="237"/>
      <c r="EF10" s="237"/>
      <c r="EG10" s="237"/>
      <c r="EH10" s="237"/>
      <c r="EI10" s="237"/>
      <c r="EJ10" s="237"/>
      <c r="EK10" s="237"/>
      <c r="EL10" s="237"/>
      <c r="EM10" s="237"/>
      <c r="EN10" s="237"/>
      <c r="EO10" s="237"/>
      <c r="EP10" s="237"/>
      <c r="EQ10" s="237"/>
      <c r="ER10" s="237"/>
      <c r="ES10" s="237"/>
      <c r="ET10" s="237"/>
      <c r="EU10" s="237"/>
      <c r="EV10" s="237"/>
      <c r="EW10" s="237"/>
      <c r="EX10" s="237"/>
      <c r="EY10" s="237"/>
      <c r="EZ10" s="237"/>
      <c r="FA10" s="237"/>
      <c r="FB10" s="237"/>
      <c r="FC10" s="237"/>
      <c r="FD10" s="237"/>
      <c r="FE10" s="237"/>
      <c r="FF10" s="237"/>
      <c r="FG10" s="237"/>
      <c r="FH10" s="237"/>
      <c r="FI10" s="237"/>
      <c r="FJ10" s="237"/>
      <c r="FK10" s="237"/>
      <c r="FL10" s="237"/>
      <c r="FM10" s="237"/>
      <c r="FN10" s="237"/>
      <c r="FO10" s="237"/>
      <c r="FP10" s="237"/>
      <c r="FQ10" s="237"/>
      <c r="FR10" s="237"/>
      <c r="FS10" s="237"/>
      <c r="FT10" s="237"/>
      <c r="FU10" s="237"/>
      <c r="FV10" s="237"/>
      <c r="FW10" s="237"/>
      <c r="FX10" s="237"/>
      <c r="FY10" s="237"/>
      <c r="FZ10" s="237"/>
      <c r="GA10" s="237"/>
      <c r="GB10" s="237"/>
      <c r="GC10" s="237"/>
      <c r="GD10" s="237"/>
      <c r="GE10" s="237"/>
      <c r="GF10" s="237"/>
      <c r="GG10" s="237"/>
      <c r="GH10" s="237"/>
      <c r="GI10" s="237"/>
      <c r="GJ10" s="237"/>
      <c r="GK10" s="237"/>
      <c r="GL10" s="237"/>
      <c r="GM10" s="237"/>
      <c r="GN10" s="237"/>
      <c r="GO10" s="237"/>
      <c r="GP10" s="237"/>
      <c r="GQ10" s="237"/>
      <c r="GR10" s="237"/>
      <c r="GS10" s="237"/>
      <c r="GT10" s="237"/>
      <c r="GU10" s="237"/>
      <c r="GV10" s="237"/>
      <c r="GW10" s="237"/>
      <c r="GX10" s="237"/>
      <c r="GY10" s="237"/>
      <c r="GZ10" s="237"/>
      <c r="HA10" s="237"/>
      <c r="HB10" s="237"/>
      <c r="HC10" s="237"/>
      <c r="HD10" s="237"/>
      <c r="HE10" s="237"/>
      <c r="HF10" s="237"/>
      <c r="HG10" s="237"/>
      <c r="HH10" s="237"/>
      <c r="HI10" s="237"/>
      <c r="HJ10" s="237"/>
      <c r="HK10" s="237"/>
      <c r="HL10" s="237"/>
      <c r="HM10" s="237"/>
      <c r="HN10" s="237"/>
      <c r="HO10" s="237"/>
      <c r="HP10" s="237"/>
      <c r="HQ10" s="237"/>
      <c r="HR10" s="237"/>
      <c r="HS10" s="237"/>
      <c r="HT10" s="237"/>
      <c r="HU10" s="237"/>
      <c r="HV10" s="237"/>
      <c r="HW10" s="237"/>
      <c r="HX10" s="237"/>
      <c r="HY10" s="237"/>
      <c r="HZ10" s="237"/>
      <c r="IA10" s="237"/>
      <c r="IB10" s="237"/>
      <c r="IC10" s="237"/>
      <c r="ID10" s="237"/>
      <c r="IE10" s="237"/>
      <c r="IF10" s="237"/>
      <c r="IG10" s="237"/>
      <c r="IH10" s="237"/>
      <c r="II10" s="237"/>
      <c r="IJ10" s="237"/>
      <c r="IK10" s="237"/>
      <c r="IL10" s="237"/>
      <c r="IM10" s="237"/>
      <c r="IN10" s="237"/>
      <c r="IO10" s="237"/>
      <c r="IP10" s="237"/>
      <c r="IQ10" s="237"/>
      <c r="IR10" s="237"/>
      <c r="IS10" s="237"/>
      <c r="IT10" s="237"/>
      <c r="IU10" s="237"/>
      <c r="IV10" s="237"/>
    </row>
    <row r="11" spans="1:364" s="228" customFormat="1" x14ac:dyDescent="0.15">
      <c r="A11" s="230"/>
      <c r="B11" s="230"/>
      <c r="C11" s="230"/>
      <c r="D11" s="230"/>
      <c r="E11" s="230"/>
      <c r="F11" s="230"/>
      <c r="G11" s="230"/>
      <c r="H11" s="230"/>
      <c r="I11" s="230"/>
      <c r="J11" s="230"/>
      <c r="K11" s="230"/>
      <c r="L11" s="230"/>
      <c r="M11" s="230"/>
      <c r="N11" s="230"/>
      <c r="O11" s="230"/>
      <c r="P11" s="230"/>
      <c r="Q11" s="230"/>
      <c r="R11" s="230"/>
      <c r="S11" s="230"/>
      <c r="T11" s="230"/>
      <c r="U11" s="230"/>
      <c r="V11" s="230"/>
      <c r="W11" s="230"/>
      <c r="X11" s="230"/>
      <c r="Y11" s="230"/>
      <c r="Z11" s="230"/>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0"/>
      <c r="CC11" s="230"/>
      <c r="CD11" s="230"/>
      <c r="CE11" s="230"/>
      <c r="CF11" s="230"/>
      <c r="CG11" s="230"/>
      <c r="CH11" s="230"/>
      <c r="CI11" s="230"/>
      <c r="CJ11" s="230"/>
      <c r="CK11" s="230"/>
      <c r="CL11" s="230"/>
      <c r="CM11" s="230"/>
      <c r="CN11" s="230"/>
      <c r="CO11" s="230"/>
      <c r="CP11" s="230"/>
      <c r="CQ11" s="230"/>
      <c r="CR11" s="230"/>
      <c r="CS11" s="230"/>
      <c r="CT11" s="230"/>
      <c r="CU11" s="230"/>
      <c r="CV11" s="230"/>
      <c r="CW11" s="230"/>
      <c r="CX11" s="230"/>
      <c r="CY11" s="230"/>
      <c r="CZ11" s="230"/>
      <c r="DA11" s="230"/>
      <c r="DB11" s="230"/>
      <c r="DC11" s="230"/>
      <c r="DD11" s="230"/>
      <c r="DE11" s="230"/>
      <c r="DF11" s="230"/>
      <c r="DG11" s="230"/>
      <c r="DH11" s="230"/>
      <c r="DI11" s="230"/>
      <c r="DJ11" s="230"/>
      <c r="DK11" s="230"/>
      <c r="DL11" s="230"/>
      <c r="DM11" s="230"/>
      <c r="DN11" s="230"/>
      <c r="DO11" s="230"/>
      <c r="DP11" s="230"/>
      <c r="DQ11" s="230"/>
      <c r="DR11" s="230"/>
      <c r="DS11" s="230"/>
      <c r="DT11" s="230"/>
      <c r="DU11" s="230"/>
      <c r="DV11" s="230"/>
      <c r="DW11" s="230"/>
      <c r="DX11" s="230"/>
      <c r="DY11" s="230"/>
      <c r="DZ11" s="230"/>
      <c r="EA11" s="230"/>
      <c r="EB11" s="230"/>
      <c r="EC11" s="230"/>
      <c r="ED11" s="230"/>
      <c r="EE11" s="230"/>
      <c r="EF11" s="230"/>
      <c r="EG11" s="230"/>
      <c r="EH11" s="230"/>
      <c r="EI11" s="230"/>
      <c r="EJ11" s="230"/>
      <c r="EK11" s="230"/>
      <c r="EL11" s="230"/>
      <c r="EM11" s="230"/>
      <c r="EN11" s="230"/>
      <c r="EO11" s="230"/>
      <c r="EP11" s="230"/>
      <c r="EQ11" s="230"/>
      <c r="ER11" s="230"/>
      <c r="ES11" s="230"/>
      <c r="ET11" s="230"/>
      <c r="EU11" s="230"/>
      <c r="EV11" s="230"/>
      <c r="EW11" s="230"/>
      <c r="EX11" s="230"/>
      <c r="EY11" s="230"/>
      <c r="EZ11" s="230"/>
      <c r="FA11" s="230"/>
      <c r="FB11" s="230"/>
      <c r="FC11" s="230"/>
      <c r="FD11" s="230"/>
      <c r="FE11" s="230"/>
      <c r="FF11" s="230"/>
      <c r="FG11" s="230"/>
      <c r="FH11" s="230"/>
      <c r="FI11" s="230"/>
      <c r="FJ11" s="230"/>
      <c r="FK11" s="230"/>
      <c r="FL11" s="230"/>
      <c r="FM11" s="230"/>
      <c r="FN11" s="230"/>
      <c r="FO11" s="230"/>
      <c r="FP11" s="230"/>
      <c r="FQ11" s="230"/>
      <c r="FR11" s="230"/>
      <c r="FS11" s="230"/>
      <c r="FT11" s="230"/>
      <c r="FU11" s="230"/>
      <c r="FV11" s="230"/>
      <c r="FW11" s="230"/>
      <c r="FX11" s="230"/>
      <c r="FY11" s="230"/>
      <c r="FZ11" s="230"/>
      <c r="GA11" s="230"/>
      <c r="GB11" s="230"/>
      <c r="GC11" s="230"/>
      <c r="GD11" s="230"/>
      <c r="GE11" s="230"/>
      <c r="GF11" s="230"/>
      <c r="GG11" s="230"/>
      <c r="GH11" s="230"/>
      <c r="GI11" s="230"/>
      <c r="GJ11" s="230"/>
      <c r="GK11" s="230"/>
      <c r="GL11" s="230"/>
      <c r="GM11" s="230"/>
      <c r="GN11" s="230"/>
      <c r="GO11" s="230"/>
      <c r="GP11" s="230"/>
      <c r="GQ11" s="230"/>
      <c r="GR11" s="230"/>
      <c r="GS11" s="230"/>
      <c r="GT11" s="230"/>
      <c r="GU11" s="230"/>
      <c r="GV11" s="230"/>
      <c r="GW11" s="230"/>
      <c r="GX11" s="230"/>
      <c r="GY11" s="230"/>
      <c r="GZ11" s="230"/>
      <c r="HA11" s="230"/>
      <c r="HB11" s="230"/>
      <c r="HC11" s="230"/>
      <c r="HD11" s="230"/>
      <c r="HE11" s="230"/>
      <c r="HF11" s="230"/>
      <c r="HG11" s="230"/>
      <c r="HH11" s="230"/>
      <c r="HI11" s="230"/>
      <c r="HJ11" s="230"/>
      <c r="HK11" s="230"/>
      <c r="HL11" s="230"/>
      <c r="HM11" s="230"/>
      <c r="HN11" s="230"/>
      <c r="HO11" s="230"/>
      <c r="HP11" s="230"/>
      <c r="HQ11" s="230"/>
      <c r="HR11" s="230"/>
      <c r="HS11" s="230"/>
      <c r="HT11" s="230"/>
      <c r="HU11" s="230"/>
      <c r="HV11" s="230"/>
      <c r="HW11" s="230"/>
      <c r="HX11" s="230"/>
      <c r="HY11" s="230"/>
      <c r="HZ11" s="230"/>
      <c r="IA11" s="230"/>
      <c r="IB11" s="230"/>
      <c r="IC11" s="230"/>
      <c r="ID11" s="230"/>
      <c r="IE11" s="230"/>
      <c r="IF11" s="230"/>
      <c r="IG11" s="230"/>
      <c r="IH11" s="230"/>
      <c r="II11" s="230"/>
      <c r="IJ11" s="230"/>
      <c r="IK11" s="230"/>
      <c r="IL11" s="230"/>
      <c r="IM11" s="230"/>
      <c r="IN11" s="230"/>
      <c r="IO11" s="230"/>
      <c r="IP11" s="230"/>
      <c r="IQ11" s="230"/>
      <c r="IR11" s="230"/>
      <c r="IS11" s="230"/>
      <c r="IT11" s="230"/>
      <c r="IU11" s="230"/>
      <c r="IV11" s="230"/>
    </row>
    <row r="12" spans="1:364" s="228" customFormat="1" ht="16" x14ac:dyDescent="0.2">
      <c r="A12" s="305"/>
      <c r="B12" s="305"/>
      <c r="C12" s="305"/>
      <c r="D12" s="305"/>
      <c r="E12" s="305"/>
      <c r="F12" s="305"/>
      <c r="G12" s="305"/>
      <c r="H12" s="305"/>
      <c r="I12" s="227"/>
      <c r="J12" s="238"/>
      <c r="K12" s="227"/>
      <c r="L12" s="227"/>
      <c r="M12" s="227"/>
      <c r="N12" s="227"/>
      <c r="O12" s="227"/>
      <c r="P12" s="227"/>
      <c r="Q12" s="227"/>
      <c r="R12" s="227"/>
      <c r="S12" s="227"/>
      <c r="T12" s="227"/>
      <c r="U12" s="227"/>
      <c r="V12" s="227"/>
      <c r="W12" s="227"/>
      <c r="X12" s="227"/>
      <c r="Y12" s="227"/>
      <c r="Z12" s="227"/>
      <c r="AA12" s="227"/>
      <c r="AB12" s="227"/>
      <c r="AC12" s="227"/>
      <c r="AD12" s="227"/>
      <c r="AE12" s="227"/>
      <c r="AF12" s="227"/>
      <c r="AG12" s="227"/>
      <c r="AH12" s="227"/>
      <c r="AI12" s="227"/>
      <c r="AJ12" s="227"/>
      <c r="AK12" s="227"/>
      <c r="AL12" s="227"/>
      <c r="AM12" s="227"/>
      <c r="AN12" s="227"/>
      <c r="AO12" s="227"/>
      <c r="AP12" s="227"/>
      <c r="AQ12" s="227"/>
      <c r="AR12" s="227"/>
      <c r="AS12" s="227"/>
      <c r="AT12" s="227"/>
      <c r="AU12" s="227"/>
      <c r="AV12" s="227"/>
      <c r="AW12" s="227"/>
      <c r="AX12" s="227"/>
      <c r="AY12" s="227"/>
      <c r="AZ12" s="227"/>
      <c r="BA12" s="227"/>
      <c r="BB12" s="227"/>
      <c r="BC12" s="227"/>
      <c r="BD12" s="227"/>
      <c r="BE12" s="227"/>
      <c r="BF12" s="227"/>
      <c r="BG12" s="227"/>
      <c r="BH12" s="227"/>
      <c r="BI12" s="227"/>
      <c r="BJ12" s="227"/>
      <c r="BK12" s="227"/>
      <c r="BL12" s="227"/>
      <c r="BM12" s="227"/>
      <c r="BN12" s="227"/>
      <c r="BO12" s="227"/>
      <c r="BP12" s="227"/>
      <c r="BQ12" s="227"/>
      <c r="BR12" s="227"/>
      <c r="BS12" s="227"/>
      <c r="BT12" s="227"/>
      <c r="BU12" s="227"/>
      <c r="BV12" s="227"/>
      <c r="BW12" s="227"/>
      <c r="BX12" s="227"/>
      <c r="BY12" s="227"/>
      <c r="BZ12" s="227"/>
      <c r="CA12" s="227"/>
      <c r="CB12" s="227"/>
      <c r="CC12" s="227"/>
      <c r="CD12" s="227"/>
      <c r="CE12" s="227"/>
      <c r="CF12" s="227"/>
      <c r="CG12" s="227"/>
      <c r="CH12" s="227"/>
      <c r="CI12" s="227"/>
      <c r="CJ12" s="227"/>
      <c r="CK12" s="227"/>
      <c r="CL12" s="227"/>
      <c r="CM12" s="227"/>
      <c r="CN12" s="227"/>
      <c r="CO12" s="227"/>
      <c r="CP12" s="227"/>
      <c r="CQ12" s="227"/>
      <c r="CR12" s="227"/>
      <c r="CS12" s="227"/>
      <c r="CT12" s="227"/>
      <c r="CU12" s="227"/>
      <c r="CV12" s="227"/>
      <c r="CW12" s="227"/>
      <c r="CX12" s="227"/>
      <c r="CY12" s="227"/>
      <c r="CZ12" s="227"/>
      <c r="DA12" s="227"/>
      <c r="DB12" s="227"/>
      <c r="DC12" s="227"/>
      <c r="DD12" s="227"/>
      <c r="DE12" s="227"/>
      <c r="DF12" s="227"/>
      <c r="DG12" s="227"/>
      <c r="DH12" s="227"/>
      <c r="DI12" s="227"/>
      <c r="DJ12" s="227"/>
      <c r="DK12" s="227"/>
      <c r="DL12" s="227"/>
      <c r="DM12" s="227"/>
      <c r="DN12" s="227"/>
      <c r="DO12" s="227"/>
      <c r="DP12" s="227"/>
      <c r="DQ12" s="227"/>
      <c r="DR12" s="227"/>
      <c r="DS12" s="227"/>
      <c r="DT12" s="227"/>
      <c r="DU12" s="227"/>
      <c r="DV12" s="227"/>
      <c r="DW12" s="227"/>
      <c r="DX12" s="227"/>
      <c r="DY12" s="227"/>
      <c r="DZ12" s="227"/>
      <c r="EA12" s="227"/>
      <c r="EB12" s="227"/>
      <c r="EC12" s="227"/>
      <c r="ED12" s="227"/>
      <c r="EE12" s="227"/>
      <c r="EF12" s="227"/>
      <c r="EG12" s="227"/>
      <c r="EH12" s="227"/>
      <c r="EI12" s="227"/>
      <c r="EJ12" s="227"/>
      <c r="EK12" s="227"/>
      <c r="EL12" s="227"/>
      <c r="EM12" s="227"/>
      <c r="EN12" s="227"/>
      <c r="EO12" s="227"/>
      <c r="EP12" s="227"/>
      <c r="EQ12" s="227"/>
      <c r="ER12" s="227"/>
      <c r="ES12" s="227"/>
      <c r="ET12" s="227"/>
      <c r="EU12" s="227"/>
      <c r="EV12" s="227"/>
      <c r="EW12" s="227"/>
      <c r="EX12" s="227"/>
      <c r="EY12" s="227"/>
      <c r="EZ12" s="227"/>
      <c r="FA12" s="227"/>
      <c r="FB12" s="227"/>
      <c r="FC12" s="227"/>
      <c r="FD12" s="227"/>
      <c r="FE12" s="227"/>
      <c r="FF12" s="227"/>
      <c r="FG12" s="227"/>
      <c r="FH12" s="227"/>
      <c r="FI12" s="227"/>
      <c r="FJ12" s="227"/>
      <c r="FK12" s="227"/>
      <c r="FL12" s="227"/>
      <c r="FM12" s="227"/>
      <c r="FN12" s="227"/>
      <c r="FO12" s="227"/>
      <c r="FP12" s="227"/>
      <c r="FQ12" s="227"/>
      <c r="FR12" s="227"/>
      <c r="FS12" s="227"/>
      <c r="FT12" s="227"/>
      <c r="FU12" s="227"/>
      <c r="FV12" s="227"/>
      <c r="FW12" s="227"/>
      <c r="FX12" s="227"/>
      <c r="FY12" s="227"/>
      <c r="FZ12" s="227"/>
      <c r="GA12" s="227"/>
      <c r="GB12" s="227"/>
      <c r="GC12" s="227"/>
      <c r="GD12" s="227"/>
      <c r="GE12" s="227"/>
      <c r="GF12" s="227"/>
      <c r="GG12" s="227"/>
      <c r="GH12" s="227"/>
      <c r="GI12" s="227"/>
      <c r="GJ12" s="227"/>
      <c r="GK12" s="227"/>
      <c r="GL12" s="227"/>
      <c r="GM12" s="227"/>
      <c r="GN12" s="227"/>
      <c r="GO12" s="227"/>
      <c r="GP12" s="227"/>
      <c r="GQ12" s="227"/>
      <c r="GR12" s="227"/>
      <c r="GS12" s="227"/>
      <c r="GT12" s="227"/>
      <c r="GU12" s="227"/>
      <c r="GV12" s="227"/>
      <c r="GW12" s="227"/>
      <c r="GX12" s="227"/>
      <c r="GY12" s="227"/>
      <c r="GZ12" s="227"/>
      <c r="HA12" s="227"/>
      <c r="HB12" s="227"/>
      <c r="HC12" s="227"/>
      <c r="HD12" s="227"/>
      <c r="HE12" s="227"/>
      <c r="HF12" s="227"/>
      <c r="HG12" s="227"/>
      <c r="HH12" s="227"/>
      <c r="HI12" s="227"/>
      <c r="HJ12" s="227"/>
      <c r="HK12" s="227"/>
      <c r="HL12" s="227"/>
      <c r="HM12" s="227"/>
      <c r="HN12" s="227"/>
      <c r="HO12" s="227"/>
      <c r="HP12" s="227"/>
      <c r="HQ12" s="227"/>
      <c r="HR12" s="227"/>
      <c r="HS12" s="227"/>
      <c r="HT12" s="227"/>
      <c r="HU12" s="227"/>
      <c r="HV12" s="227"/>
      <c r="HW12" s="227"/>
      <c r="HX12" s="227"/>
      <c r="HY12" s="227"/>
      <c r="HZ12" s="227"/>
      <c r="IA12" s="227"/>
      <c r="IB12" s="227"/>
      <c r="IC12" s="227"/>
      <c r="ID12" s="227"/>
      <c r="IE12" s="227"/>
      <c r="IF12" s="227"/>
      <c r="IG12" s="227"/>
      <c r="IH12" s="227"/>
      <c r="II12" s="227"/>
      <c r="IJ12" s="227"/>
      <c r="IK12" s="227"/>
      <c r="IL12" s="227"/>
      <c r="IM12" s="227"/>
      <c r="IN12" s="227"/>
      <c r="IO12" s="227"/>
      <c r="IP12" s="227"/>
      <c r="IQ12" s="227"/>
      <c r="IR12" s="227"/>
      <c r="IS12" s="227"/>
      <c r="IT12" s="227"/>
      <c r="IU12" s="227"/>
      <c r="IV12" s="227"/>
    </row>
    <row r="13" spans="1:364" s="228" customFormat="1" ht="14" x14ac:dyDescent="0.15">
      <c r="A13" s="239" t="s">
        <v>88</v>
      </c>
      <c r="B13" s="240"/>
      <c r="C13" s="241">
        <f>IF(ISERROR(HLOOKUP(C15,'Monthly P&amp;L'!$D$2:$CI$3,2,FALSE)),0,HLOOKUP(C15,'Monthly P&amp;L'!$D$2:$CI$3,2,FALSE))</f>
        <v>1</v>
      </c>
      <c r="D13" s="241">
        <f>IF(ISERROR(HLOOKUP(D15,'Monthly P&amp;L'!$D$2:$CI$3,2,FALSE)),0,HLOOKUP(D15,'Monthly P&amp;L'!$D$2:$CI$3,2,FALSE))</f>
        <v>2</v>
      </c>
      <c r="E13" s="241">
        <f>IF(ISERROR(HLOOKUP(E15,'Monthly P&amp;L'!$D$2:$CI$3,2,FALSE)),0,HLOOKUP(E15,'Monthly P&amp;L'!$D$2:$CI$3,2,FALSE))</f>
        <v>3</v>
      </c>
      <c r="F13" s="241">
        <f>IF(ISERROR(HLOOKUP(F15,'Monthly P&amp;L'!$D$2:$CI$3,2,FALSE)),0,HLOOKUP(F15,'Monthly P&amp;L'!$D$2:$CI$3,2,FALSE))</f>
        <v>4</v>
      </c>
      <c r="G13" s="241">
        <f>IF(ISERROR(HLOOKUP(G15,'Monthly P&amp;L'!$D$2:$CI$3,2,FALSE)),0,HLOOKUP(G15,'Monthly P&amp;L'!$D$2:$CI$3,2,FALSE))</f>
        <v>5</v>
      </c>
      <c r="H13" s="241">
        <f>IF(ISERROR(HLOOKUP(H15,'Monthly P&amp;L'!$D$2:$CI$3,2,FALSE)),0,HLOOKUP(H15,'Monthly P&amp;L'!$D$2:$CI$3,2,FALSE))</f>
        <v>6</v>
      </c>
      <c r="I13" s="241">
        <f>IF(ISERROR(HLOOKUP(I15,'Monthly P&amp;L'!$D$2:$CI$3,2,FALSE)),0,HLOOKUP(I15,'Monthly P&amp;L'!$D$2:$CI$3,2,FALSE))</f>
        <v>7</v>
      </c>
      <c r="J13" s="241">
        <f>IF(ISERROR(HLOOKUP(J15,'Monthly P&amp;L'!$D$2:$CI$3,2,FALSE)),0,HLOOKUP(J15,'Monthly P&amp;L'!$D$2:$CI$3,2,FALSE))</f>
        <v>8</v>
      </c>
      <c r="K13" s="241">
        <f>IF(ISERROR(HLOOKUP(K15,'Monthly P&amp;L'!$D$2:$CI$3,2,FALSE)),0,HLOOKUP(K15,'Monthly P&amp;L'!$D$2:$CI$3,2,FALSE))</f>
        <v>9</v>
      </c>
      <c r="L13" s="241">
        <f>IF(ISERROR(HLOOKUP(L15,'Monthly P&amp;L'!$D$2:$CI$3,2,FALSE)),0,HLOOKUP(L15,'Monthly P&amp;L'!$D$2:$CI$3,2,FALSE))</f>
        <v>10</v>
      </c>
      <c r="M13" s="241">
        <f>IF(ISERROR(HLOOKUP(M15,'Monthly P&amp;L'!$D$2:$CI$3,2,FALSE)),0,HLOOKUP(M15,'Monthly P&amp;L'!$D$2:$CI$3,2,FALSE))</f>
        <v>11</v>
      </c>
      <c r="N13" s="241">
        <f>IF(ISERROR(HLOOKUP(N15,'Monthly P&amp;L'!$D$2:$CI$3,2,FALSE)),0,HLOOKUP(N15,'Monthly P&amp;L'!$D$2:$CI$3,2,FALSE))</f>
        <v>12</v>
      </c>
      <c r="O13" s="241">
        <f>IF(ISERROR(HLOOKUP(O15,'Monthly P&amp;L'!$D$2:$CI$3,2,FALSE)),0,HLOOKUP(O15,'Monthly P&amp;L'!$D$2:$CI$3,2,FALSE))</f>
        <v>13</v>
      </c>
      <c r="P13" s="241">
        <f>IF(ISERROR(HLOOKUP(P15,'Monthly P&amp;L'!$D$2:$CI$3,2,FALSE)),0,HLOOKUP(P15,'Monthly P&amp;L'!$D$2:$CI$3,2,FALSE))</f>
        <v>14</v>
      </c>
      <c r="Q13" s="241">
        <f>IF(ISERROR(HLOOKUP(Q15,'Monthly P&amp;L'!$D$2:$CI$3,2,FALSE)),0,HLOOKUP(Q15,'Monthly P&amp;L'!$D$2:$CI$3,2,FALSE))</f>
        <v>15</v>
      </c>
      <c r="R13" s="241">
        <f>IF(ISERROR(HLOOKUP(R15,'Monthly P&amp;L'!$D$2:$CI$3,2,FALSE)),0,HLOOKUP(R15,'Monthly P&amp;L'!$D$2:$CI$3,2,FALSE))</f>
        <v>16</v>
      </c>
      <c r="S13" s="241">
        <f>IF(ISERROR(HLOOKUP(S15,'Monthly P&amp;L'!$D$2:$CI$3,2,FALSE)),0,HLOOKUP(S15,'Monthly P&amp;L'!$D$2:$CI$3,2,FALSE))</f>
        <v>17</v>
      </c>
      <c r="T13" s="241">
        <f>IF(ISERROR(HLOOKUP(T15,'Monthly P&amp;L'!$D$2:$CI$3,2,FALSE)),0,HLOOKUP(T15,'Monthly P&amp;L'!$D$2:$CI$3,2,FALSE))</f>
        <v>18</v>
      </c>
      <c r="U13" s="241">
        <f>IF(ISERROR(HLOOKUP(U15,'Monthly P&amp;L'!$D$2:$CI$3,2,FALSE)),0,HLOOKUP(U15,'Monthly P&amp;L'!$D$2:$CI$3,2,FALSE))</f>
        <v>19</v>
      </c>
      <c r="V13" s="241">
        <f>IF(ISERROR(HLOOKUP(V15,'Monthly P&amp;L'!$D$2:$CI$3,2,FALSE)),0,HLOOKUP(V15,'Monthly P&amp;L'!$D$2:$CI$3,2,FALSE))</f>
        <v>20</v>
      </c>
      <c r="W13" s="241">
        <f>IF(ISERROR(HLOOKUP(W15,'Monthly P&amp;L'!$D$2:$CI$3,2,FALSE)),0,HLOOKUP(W15,'Monthly P&amp;L'!$D$2:$CI$3,2,FALSE))</f>
        <v>21</v>
      </c>
      <c r="X13" s="241">
        <f>IF(ISERROR(HLOOKUP(X15,'Monthly P&amp;L'!$D$2:$CI$3,2,FALSE)),0,HLOOKUP(X15,'Monthly P&amp;L'!$D$2:$CI$3,2,FALSE))</f>
        <v>22</v>
      </c>
      <c r="Y13" s="241">
        <f>IF(ISERROR(HLOOKUP(Y15,'Monthly P&amp;L'!$D$2:$CI$3,2,FALSE)),0,HLOOKUP(Y15,'Monthly P&amp;L'!$D$2:$CI$3,2,FALSE))</f>
        <v>23</v>
      </c>
      <c r="Z13" s="241">
        <f>IF(ISERROR(HLOOKUP(Z15,'Monthly P&amp;L'!$D$2:$CI$3,2,FALSE)),0,HLOOKUP(Z15,'Monthly P&amp;L'!$D$2:$CI$3,2,FALSE))</f>
        <v>24</v>
      </c>
      <c r="AA13" s="241">
        <f>IF(ISERROR(HLOOKUP(AA15,'Monthly P&amp;L'!$D$2:$CI$3,2,FALSE)),0,HLOOKUP(AA15,'Monthly P&amp;L'!$D$2:$CI$3,2,FALSE))</f>
        <v>25</v>
      </c>
      <c r="AB13" s="241">
        <f>IF(ISERROR(HLOOKUP(AB15,'Monthly P&amp;L'!$D$2:$CI$3,2,FALSE)),0,HLOOKUP(AB15,'Monthly P&amp;L'!$D$2:$CI$3,2,FALSE))</f>
        <v>26</v>
      </c>
      <c r="AC13" s="241">
        <f>IF(ISERROR(HLOOKUP(AC15,'Monthly P&amp;L'!$D$2:$CI$3,2,FALSE)),0,HLOOKUP(AC15,'Monthly P&amp;L'!$D$2:$CI$3,2,FALSE))</f>
        <v>27</v>
      </c>
      <c r="AD13" s="241">
        <f>IF(ISERROR(HLOOKUP(AD15,'Monthly P&amp;L'!$D$2:$CI$3,2,FALSE)),0,HLOOKUP(AD15,'Monthly P&amp;L'!$D$2:$CI$3,2,FALSE))</f>
        <v>28</v>
      </c>
      <c r="AE13" s="241">
        <f>IF(ISERROR(HLOOKUP(AE15,'Monthly P&amp;L'!$D$2:$CI$3,2,FALSE)),0,HLOOKUP(AE15,'Monthly P&amp;L'!$D$2:$CI$3,2,FALSE))</f>
        <v>29</v>
      </c>
      <c r="AF13" s="241">
        <f>IF(ISERROR(HLOOKUP(AF15,'Monthly P&amp;L'!$D$2:$CI$3,2,FALSE)),0,HLOOKUP(AF15,'Monthly P&amp;L'!$D$2:$CI$3,2,FALSE))</f>
        <v>30</v>
      </c>
      <c r="AG13" s="241">
        <f>IF(ISERROR(HLOOKUP(AG15,'Monthly P&amp;L'!$D$2:$CI$3,2,FALSE)),0,HLOOKUP(AG15,'Monthly P&amp;L'!$D$2:$CI$3,2,FALSE))</f>
        <v>31</v>
      </c>
      <c r="AH13" s="241">
        <f>IF(ISERROR(HLOOKUP(AH15,'Monthly P&amp;L'!$D$2:$CI$3,2,FALSE)),0,HLOOKUP(AH15,'Monthly P&amp;L'!$D$2:$CI$3,2,FALSE))</f>
        <v>32</v>
      </c>
      <c r="AI13" s="241">
        <f>IF(ISERROR(HLOOKUP(AI15,'Monthly P&amp;L'!$D$2:$CI$3,2,FALSE)),0,HLOOKUP(AI15,'Monthly P&amp;L'!$D$2:$CI$3,2,FALSE))</f>
        <v>33</v>
      </c>
      <c r="AJ13" s="241">
        <f>IF(ISERROR(HLOOKUP(AJ15,'Monthly P&amp;L'!$D$2:$CI$3,2,FALSE)),0,HLOOKUP(AJ15,'Monthly P&amp;L'!$D$2:$CI$3,2,FALSE))</f>
        <v>34</v>
      </c>
      <c r="AK13" s="241">
        <f>IF(ISERROR(HLOOKUP(AK15,'Monthly P&amp;L'!$D$2:$CI$3,2,FALSE)),0,HLOOKUP(AK15,'Monthly P&amp;L'!$D$2:$CI$3,2,FALSE))</f>
        <v>35</v>
      </c>
      <c r="AL13" s="241">
        <f>IF(ISERROR(HLOOKUP(AL15,'Monthly P&amp;L'!$D$2:$CI$3,2,FALSE)),0,HLOOKUP(AL15,'Monthly P&amp;L'!$D$2:$CI$3,2,FALSE))</f>
        <v>36</v>
      </c>
      <c r="AM13" s="241">
        <f>IF(ISERROR(HLOOKUP(AM15,'Monthly P&amp;L'!$D$2:$CI$3,2,FALSE)),0,HLOOKUP(AM15,'Monthly P&amp;L'!$D$2:$CI$3,2,FALSE))</f>
        <v>37</v>
      </c>
      <c r="AN13" s="241">
        <f>IF(ISERROR(HLOOKUP(AN15,'Monthly P&amp;L'!$D$2:$CI$3,2,FALSE)),0,HLOOKUP(AN15,'Monthly P&amp;L'!$D$2:$CI$3,2,FALSE))</f>
        <v>38</v>
      </c>
      <c r="AO13" s="241">
        <f>IF(ISERROR(HLOOKUP(AO15,'Monthly P&amp;L'!$D$2:$CI$3,2,FALSE)),0,HLOOKUP(AO15,'Monthly P&amp;L'!$D$2:$CI$3,2,FALSE))</f>
        <v>39</v>
      </c>
      <c r="AP13" s="241">
        <f>IF(ISERROR(HLOOKUP(AP15,'Monthly P&amp;L'!$D$2:$CI$3,2,FALSE)),0,HLOOKUP(AP15,'Monthly P&amp;L'!$D$2:$CI$3,2,FALSE))</f>
        <v>40</v>
      </c>
      <c r="AQ13" s="241">
        <f>IF(ISERROR(HLOOKUP(AQ15,'Monthly P&amp;L'!$D$2:$CI$3,2,FALSE)),0,HLOOKUP(AQ15,'Monthly P&amp;L'!$D$2:$CI$3,2,FALSE))</f>
        <v>41</v>
      </c>
      <c r="AR13" s="241">
        <f>IF(ISERROR(HLOOKUP(AR15,'Monthly P&amp;L'!$D$2:$CI$3,2,FALSE)),0,HLOOKUP(AR15,'Monthly P&amp;L'!$D$2:$CI$3,2,FALSE))</f>
        <v>42</v>
      </c>
      <c r="AS13" s="241">
        <f>IF(ISERROR(HLOOKUP(AS15,'Monthly P&amp;L'!$D$2:$CI$3,2,FALSE)),0,HLOOKUP(AS15,'Monthly P&amp;L'!$D$2:$CI$3,2,FALSE))</f>
        <v>43</v>
      </c>
      <c r="AT13" s="241">
        <f>IF(ISERROR(HLOOKUP(AT15,'Monthly P&amp;L'!$D$2:$CI$3,2,FALSE)),0,HLOOKUP(AT15,'Monthly P&amp;L'!$D$2:$CI$3,2,FALSE))</f>
        <v>44</v>
      </c>
      <c r="AU13" s="241">
        <f>IF(ISERROR(HLOOKUP(AU15,'Monthly P&amp;L'!$D$2:$CI$3,2,FALSE)),0,HLOOKUP(AU15,'Monthly P&amp;L'!$D$2:$CI$3,2,FALSE))</f>
        <v>45</v>
      </c>
      <c r="AV13" s="241">
        <f>IF(ISERROR(HLOOKUP(AV15,'Monthly P&amp;L'!$D$2:$CI$3,2,FALSE)),0,HLOOKUP(AV15,'Monthly P&amp;L'!$D$2:$CI$3,2,FALSE))</f>
        <v>46</v>
      </c>
      <c r="AW13" s="241">
        <f>IF(ISERROR(HLOOKUP(AW15,'Monthly P&amp;L'!$D$2:$CI$3,2,FALSE)),0,HLOOKUP(AW15,'Monthly P&amp;L'!$D$2:$CI$3,2,FALSE))</f>
        <v>47</v>
      </c>
      <c r="AX13" s="241">
        <f>IF(ISERROR(HLOOKUP(AX15,'Monthly P&amp;L'!$D$2:$CI$3,2,FALSE)),0,HLOOKUP(AX15,'Monthly P&amp;L'!$D$2:$CI$3,2,FALSE))</f>
        <v>48</v>
      </c>
      <c r="AY13" s="241">
        <f>IF(ISERROR(HLOOKUP(AY15,'Monthly P&amp;L'!$D$2:$CI$3,2,FALSE)),0,HLOOKUP(AY15,'Monthly P&amp;L'!$D$2:$CI$3,2,FALSE))</f>
        <v>49</v>
      </c>
      <c r="AZ13" s="241">
        <f>IF(ISERROR(HLOOKUP(AZ15,'Monthly P&amp;L'!$D$2:$CI$3,2,FALSE)),0,HLOOKUP(AZ15,'Monthly P&amp;L'!$D$2:$CI$3,2,FALSE))</f>
        <v>50</v>
      </c>
      <c r="BA13" s="241">
        <f>IF(ISERROR(HLOOKUP(BA15,'Monthly P&amp;L'!$D$2:$CI$3,2,FALSE)),0,HLOOKUP(BA15,'Monthly P&amp;L'!$D$2:$CI$3,2,FALSE))</f>
        <v>51</v>
      </c>
      <c r="BB13" s="241">
        <f>IF(ISERROR(HLOOKUP(BB15,'Monthly P&amp;L'!$D$2:$CI$3,2,FALSE)),0,HLOOKUP(BB15,'Monthly P&amp;L'!$D$2:$CI$3,2,FALSE))</f>
        <v>52</v>
      </c>
      <c r="BC13" s="241">
        <f>IF(ISERROR(HLOOKUP(BC15,'Monthly P&amp;L'!$D$2:$CI$3,2,FALSE)),0,HLOOKUP(BC15,'Monthly P&amp;L'!$D$2:$CI$3,2,FALSE))</f>
        <v>53</v>
      </c>
      <c r="BD13" s="241">
        <f>IF(ISERROR(HLOOKUP(BD15,'Monthly P&amp;L'!$D$2:$CI$3,2,FALSE)),0,HLOOKUP(BD15,'Monthly P&amp;L'!$D$2:$CI$3,2,FALSE))</f>
        <v>54</v>
      </c>
      <c r="BE13" s="241">
        <f>IF(ISERROR(HLOOKUP(BE15,'Monthly P&amp;L'!$D$2:$CI$3,2,FALSE)),0,HLOOKUP(BE15,'Monthly P&amp;L'!$D$2:$CI$3,2,FALSE))</f>
        <v>55</v>
      </c>
      <c r="BF13" s="241">
        <f>IF(ISERROR(HLOOKUP(BF15,'Monthly P&amp;L'!$D$2:$CI$3,2,FALSE)),0,HLOOKUP(BF15,'Monthly P&amp;L'!$D$2:$CI$3,2,FALSE))</f>
        <v>56</v>
      </c>
      <c r="BG13" s="241">
        <f>IF(ISERROR(HLOOKUP(BG15,'Monthly P&amp;L'!$D$2:$CI$3,2,FALSE)),0,HLOOKUP(BG15,'Monthly P&amp;L'!$D$2:$CI$3,2,FALSE))</f>
        <v>57</v>
      </c>
      <c r="BH13" s="241">
        <f>IF(ISERROR(HLOOKUP(BH15,'Monthly P&amp;L'!$D$2:$CI$3,2,FALSE)),0,HLOOKUP(BH15,'Monthly P&amp;L'!$D$2:$CI$3,2,FALSE))</f>
        <v>58</v>
      </c>
      <c r="BI13" s="241">
        <f>IF(ISERROR(HLOOKUP(BI15,'Monthly P&amp;L'!$D$2:$CI$3,2,FALSE)),0,HLOOKUP(BI15,'Monthly P&amp;L'!$D$2:$CI$3,2,FALSE))</f>
        <v>59</v>
      </c>
      <c r="BJ13" s="241">
        <f>IF(ISERROR(HLOOKUP(BJ15,'Monthly P&amp;L'!$D$2:$CI$3,2,FALSE)),0,HLOOKUP(BJ15,'Monthly P&amp;L'!$D$2:$CI$3,2,FALSE))</f>
        <v>60</v>
      </c>
      <c r="BK13" s="241">
        <f>IF(ISERROR(HLOOKUP(BK15,'Monthly P&amp;L'!$D$2:$CI$3,2,FALSE)),0,HLOOKUP(BK15,'Monthly P&amp;L'!$D$2:$CI$3,2,FALSE))</f>
        <v>61</v>
      </c>
      <c r="BL13" s="241">
        <f>IF(ISERROR(HLOOKUP(BL15,'Monthly P&amp;L'!$D$2:$CI$3,2,FALSE)),0,HLOOKUP(BL15,'Monthly P&amp;L'!$D$2:$CI$3,2,FALSE))</f>
        <v>62</v>
      </c>
      <c r="BM13" s="241">
        <f>IF(ISERROR(HLOOKUP(BM15,'Monthly P&amp;L'!$D$2:$CI$3,2,FALSE)),0,HLOOKUP(BM15,'Monthly P&amp;L'!$D$2:$CI$3,2,FALSE))</f>
        <v>63</v>
      </c>
      <c r="BN13" s="241">
        <f>IF(ISERROR(HLOOKUP(BN15,'Monthly P&amp;L'!$D$2:$CI$3,2,FALSE)),0,HLOOKUP(BN15,'Monthly P&amp;L'!$D$2:$CI$3,2,FALSE))</f>
        <v>64</v>
      </c>
      <c r="BO13" s="241">
        <f>IF(ISERROR(HLOOKUP(BO15,'Monthly P&amp;L'!$D$2:$CI$3,2,FALSE)),0,HLOOKUP(BO15,'Monthly P&amp;L'!$D$2:$CI$3,2,FALSE))</f>
        <v>65</v>
      </c>
      <c r="BP13" s="241">
        <f>IF(ISERROR(HLOOKUP(BP15,'Monthly P&amp;L'!$D$2:$CI$3,2,FALSE)),0,HLOOKUP(BP15,'Monthly P&amp;L'!$D$2:$CI$3,2,FALSE))</f>
        <v>66</v>
      </c>
      <c r="BQ13" s="241">
        <f>IF(ISERROR(HLOOKUP(BQ15,'Monthly P&amp;L'!$D$2:$CI$3,2,FALSE)),0,HLOOKUP(BQ15,'Monthly P&amp;L'!$D$2:$CI$3,2,FALSE))</f>
        <v>67</v>
      </c>
      <c r="BR13" s="241">
        <f>IF(ISERROR(HLOOKUP(BR15,'Monthly P&amp;L'!$D$2:$CI$3,2,FALSE)),0,HLOOKUP(BR15,'Monthly P&amp;L'!$D$2:$CI$3,2,FALSE))</f>
        <v>68</v>
      </c>
      <c r="BS13" s="241">
        <f>IF(ISERROR(HLOOKUP(BS15,'Monthly P&amp;L'!$D$2:$CI$3,2,FALSE)),0,HLOOKUP(BS15,'Monthly P&amp;L'!$D$2:$CI$3,2,FALSE))</f>
        <v>69</v>
      </c>
      <c r="BT13" s="241">
        <f>IF(ISERROR(HLOOKUP(BT15,'Monthly P&amp;L'!$D$2:$CI$3,2,FALSE)),0,HLOOKUP(BT15,'Monthly P&amp;L'!$D$2:$CI$3,2,FALSE))</f>
        <v>70</v>
      </c>
      <c r="BU13" s="241">
        <f>IF(ISERROR(HLOOKUP(BU15,'Monthly P&amp;L'!$D$2:$CI$3,2,FALSE)),0,HLOOKUP(BU15,'Monthly P&amp;L'!$D$2:$CI$3,2,FALSE))</f>
        <v>71</v>
      </c>
      <c r="BV13" s="241">
        <f>IF(ISERROR(HLOOKUP(BV15,'Monthly P&amp;L'!$D$2:$CI$3,2,FALSE)),0,HLOOKUP(BV15,'Monthly P&amp;L'!$D$2:$CI$3,2,FALSE))</f>
        <v>72</v>
      </c>
      <c r="BW13" s="241">
        <f>IF(ISERROR(HLOOKUP(BW15,'Monthly P&amp;L'!$D$2:$CI$3,2,FALSE)),0,HLOOKUP(BW15,'Monthly P&amp;L'!$D$2:$CI$3,2,FALSE))</f>
        <v>73</v>
      </c>
      <c r="BX13" s="241">
        <f>IF(ISERROR(HLOOKUP(BX15,'Monthly P&amp;L'!$D$2:$CI$3,2,FALSE)),0,HLOOKUP(BX15,'Monthly P&amp;L'!$D$2:$CI$3,2,FALSE))</f>
        <v>74</v>
      </c>
      <c r="BY13" s="241">
        <f>IF(ISERROR(HLOOKUP(BY15,'Monthly P&amp;L'!$D$2:$CI$3,2,FALSE)),0,HLOOKUP(BY15,'Monthly P&amp;L'!$D$2:$CI$3,2,FALSE))</f>
        <v>75</v>
      </c>
      <c r="BZ13" s="241">
        <f>IF(ISERROR(HLOOKUP(BZ15,'Monthly P&amp;L'!$D$2:$CI$3,2,FALSE)),0,HLOOKUP(BZ15,'Monthly P&amp;L'!$D$2:$CI$3,2,FALSE))</f>
        <v>76</v>
      </c>
      <c r="CA13" s="241">
        <f>IF(ISERROR(HLOOKUP(CA15,'Monthly P&amp;L'!$D$2:$CI$3,2,FALSE)),0,HLOOKUP(CA15,'Monthly P&amp;L'!$D$2:$CI$3,2,FALSE))</f>
        <v>77</v>
      </c>
      <c r="CB13" s="241">
        <f>IF(ISERROR(HLOOKUP(CB15,'Monthly P&amp;L'!$D$2:$CI$3,2,FALSE)),0,HLOOKUP(CB15,'Monthly P&amp;L'!$D$2:$CI$3,2,FALSE))</f>
        <v>78</v>
      </c>
      <c r="CC13" s="241">
        <f>IF(ISERROR(HLOOKUP(CC15,'Monthly P&amp;L'!$D$2:$CI$3,2,FALSE)),0,HLOOKUP(CC15,'Monthly P&amp;L'!$D$2:$CI$3,2,FALSE))</f>
        <v>79</v>
      </c>
      <c r="CD13" s="241">
        <f>IF(ISERROR(HLOOKUP(CD15,'Monthly P&amp;L'!$D$2:$CI$3,2,FALSE)),0,HLOOKUP(CD15,'Monthly P&amp;L'!$D$2:$CI$3,2,FALSE))</f>
        <v>80</v>
      </c>
      <c r="CE13" s="241">
        <f>IF(ISERROR(HLOOKUP(CE15,'Monthly P&amp;L'!$D$2:$CI$3,2,FALSE)),0,HLOOKUP(CE15,'Monthly P&amp;L'!$D$2:$CI$3,2,FALSE))</f>
        <v>81</v>
      </c>
      <c r="CF13" s="241">
        <f>IF(ISERROR(HLOOKUP(CF15,'Monthly P&amp;L'!$D$2:$CI$3,2,FALSE)),0,HLOOKUP(CF15,'Monthly P&amp;L'!$D$2:$CI$3,2,FALSE))</f>
        <v>82</v>
      </c>
      <c r="CG13" s="241">
        <f>IF(ISERROR(HLOOKUP(CG15,'Monthly P&amp;L'!$D$2:$CI$3,2,FALSE)),0,HLOOKUP(CG15,'Monthly P&amp;L'!$D$2:$CI$3,2,FALSE))</f>
        <v>83</v>
      </c>
      <c r="CH13" s="241">
        <f>IF(ISERROR(HLOOKUP(CH15,'Monthly P&amp;L'!$D$2:$CI$3,2,FALSE)),0,HLOOKUP(CH15,'Monthly P&amp;L'!$D$2:$CI$3,2,FALSE))</f>
        <v>84</v>
      </c>
      <c r="CI13" s="241">
        <f>IF(ISERROR(HLOOKUP(CI15,'Monthly P&amp;L'!$D$2:$CI$3,2,FALSE)),0,HLOOKUP(CI15,'Monthly P&amp;L'!$D$2:$CI$3,2,FALSE))</f>
        <v>0</v>
      </c>
      <c r="CJ13" s="241">
        <f>IF(ISERROR(HLOOKUP(CJ15,'Monthly P&amp;L'!$D$2:$CI$3,2,FALSE)),0,HLOOKUP(CJ15,'Monthly P&amp;L'!$D$2:$CI$3,2,FALSE))</f>
        <v>0</v>
      </c>
      <c r="CK13" s="241">
        <f>IF(ISERROR(HLOOKUP(CK15,'Monthly P&amp;L'!$D$2:$CI$3,2,FALSE)),0,HLOOKUP(CK15,'Monthly P&amp;L'!$D$2:$CI$3,2,FALSE))</f>
        <v>0</v>
      </c>
      <c r="CL13" s="241">
        <f>IF(ISERROR(HLOOKUP(CL15,'Monthly P&amp;L'!$D$2:$CI$3,2,FALSE)),0,HLOOKUP(CL15,'Monthly P&amp;L'!$D$2:$CI$3,2,FALSE))</f>
        <v>0</v>
      </c>
      <c r="CM13" s="241">
        <f>IF(ISERROR(HLOOKUP(CM15,'Monthly P&amp;L'!$D$2:$CI$3,2,FALSE)),0,HLOOKUP(CM15,'Monthly P&amp;L'!$D$2:$CI$3,2,FALSE))</f>
        <v>0</v>
      </c>
      <c r="CN13" s="241">
        <f>IF(ISERROR(HLOOKUP(CN15,'Monthly P&amp;L'!$D$2:$CI$3,2,FALSE)),0,HLOOKUP(CN15,'Monthly P&amp;L'!$D$2:$CI$3,2,FALSE))</f>
        <v>0</v>
      </c>
      <c r="CO13" s="241">
        <f>IF(ISERROR(HLOOKUP(CO15,'Monthly P&amp;L'!$D$2:$CI$3,2,FALSE)),0,HLOOKUP(CO15,'Monthly P&amp;L'!$D$2:$CI$3,2,FALSE))</f>
        <v>0</v>
      </c>
      <c r="CP13" s="241">
        <f>IF(ISERROR(HLOOKUP(CP15,'Monthly P&amp;L'!$D$2:$CI$3,2,FALSE)),0,HLOOKUP(CP15,'Monthly P&amp;L'!$D$2:$CI$3,2,FALSE))</f>
        <v>0</v>
      </c>
      <c r="CQ13" s="241">
        <f>IF(ISERROR(HLOOKUP(CQ15,'Monthly P&amp;L'!$D$2:$CI$3,2,FALSE)),0,HLOOKUP(CQ15,'Monthly P&amp;L'!$D$2:$CI$3,2,FALSE))</f>
        <v>0</v>
      </c>
      <c r="CR13" s="241">
        <f>IF(ISERROR(HLOOKUP(CR15,'Monthly P&amp;L'!$D$2:$CI$3,2,FALSE)),0,HLOOKUP(CR15,'Monthly P&amp;L'!$D$2:$CI$3,2,FALSE))</f>
        <v>0</v>
      </c>
      <c r="CS13" s="241">
        <f>IF(ISERROR(HLOOKUP(CS15,'Monthly P&amp;L'!$D$2:$CI$3,2,FALSE)),0,HLOOKUP(CS15,'Monthly P&amp;L'!$D$2:$CI$3,2,FALSE))</f>
        <v>0</v>
      </c>
      <c r="CT13" s="241">
        <f>IF(ISERROR(HLOOKUP(CT15,'Monthly P&amp;L'!$D$2:$CI$3,2,FALSE)),0,HLOOKUP(CT15,'Monthly P&amp;L'!$D$2:$CI$3,2,FALSE))</f>
        <v>0</v>
      </c>
      <c r="CU13" s="241">
        <f>IF(ISERROR(HLOOKUP(CU15,'Monthly P&amp;L'!$D$2:$CI$3,2,FALSE)),0,HLOOKUP(CU15,'Monthly P&amp;L'!$D$2:$CI$3,2,FALSE))</f>
        <v>0</v>
      </c>
      <c r="CV13" s="241">
        <f>IF(ISERROR(HLOOKUP(CV15,'Monthly P&amp;L'!$D$2:$CI$3,2,FALSE)),0,HLOOKUP(CV15,'Monthly P&amp;L'!$D$2:$CI$3,2,FALSE))</f>
        <v>0</v>
      </c>
      <c r="CW13" s="241">
        <f>IF(ISERROR(HLOOKUP(CW15,'Monthly P&amp;L'!$D$2:$CI$3,2,FALSE)),0,HLOOKUP(CW15,'Monthly P&amp;L'!$D$2:$CI$3,2,FALSE))</f>
        <v>0</v>
      </c>
      <c r="CX13" s="241">
        <f>IF(ISERROR(HLOOKUP(CX15,'Monthly P&amp;L'!$D$2:$CI$3,2,FALSE)),0,HLOOKUP(CX15,'Monthly P&amp;L'!$D$2:$CI$3,2,FALSE))</f>
        <v>0</v>
      </c>
      <c r="CY13" s="241">
        <f>IF(ISERROR(HLOOKUP(CY15,'Monthly P&amp;L'!$D$2:$CI$3,2,FALSE)),0,HLOOKUP(CY15,'Monthly P&amp;L'!$D$2:$CI$3,2,FALSE))</f>
        <v>0</v>
      </c>
      <c r="CZ13" s="241">
        <f>IF(ISERROR(HLOOKUP(CZ15,'Monthly P&amp;L'!$D$2:$CI$3,2,FALSE)),0,HLOOKUP(CZ15,'Monthly P&amp;L'!$D$2:$CI$3,2,FALSE))</f>
        <v>0</v>
      </c>
      <c r="DA13" s="241">
        <f>IF(ISERROR(HLOOKUP(DA15,'Monthly P&amp;L'!$D$2:$CI$3,2,FALSE)),0,HLOOKUP(DA15,'Monthly P&amp;L'!$D$2:$CI$3,2,FALSE))</f>
        <v>0</v>
      </c>
      <c r="DB13" s="241">
        <f>IF(ISERROR(HLOOKUP(DB15,'Monthly P&amp;L'!$D$2:$CI$3,2,FALSE)),0,HLOOKUP(DB15,'Monthly P&amp;L'!$D$2:$CI$3,2,FALSE))</f>
        <v>0</v>
      </c>
      <c r="DC13" s="241">
        <f>IF(ISERROR(HLOOKUP(DC15,'Monthly P&amp;L'!$D$2:$CI$3,2,FALSE)),0,HLOOKUP(DC15,'Monthly P&amp;L'!$D$2:$CI$3,2,FALSE))</f>
        <v>0</v>
      </c>
      <c r="DD13" s="241">
        <f>IF(ISERROR(HLOOKUP(DD15,'Monthly P&amp;L'!$D$2:$CI$3,2,FALSE)),0,HLOOKUP(DD15,'Monthly P&amp;L'!$D$2:$CI$3,2,FALSE))</f>
        <v>0</v>
      </c>
      <c r="DE13" s="241">
        <f>IF(ISERROR(HLOOKUP(DE15,'Monthly P&amp;L'!$D$2:$CI$3,2,FALSE)),0,HLOOKUP(DE15,'Monthly P&amp;L'!$D$2:$CI$3,2,FALSE))</f>
        <v>0</v>
      </c>
      <c r="DF13" s="241">
        <f>IF(ISERROR(HLOOKUP(DF15,'Monthly P&amp;L'!$D$2:$CI$3,2,FALSE)),0,HLOOKUP(DF15,'Monthly P&amp;L'!$D$2:$CI$3,2,FALSE))</f>
        <v>0</v>
      </c>
      <c r="DG13" s="241">
        <f>IF(ISERROR(HLOOKUP(DG15,'Monthly P&amp;L'!$D$2:$CI$3,2,FALSE)),0,HLOOKUP(DG15,'Monthly P&amp;L'!$D$2:$CI$3,2,FALSE))</f>
        <v>0</v>
      </c>
      <c r="DH13" s="241">
        <f>IF(ISERROR(HLOOKUP(DH15,'Monthly P&amp;L'!$D$2:$CI$3,2,FALSE)),0,HLOOKUP(DH15,'Monthly P&amp;L'!$D$2:$CI$3,2,FALSE))</f>
        <v>0</v>
      </c>
      <c r="DI13" s="241">
        <f>IF(ISERROR(HLOOKUP(DI15,'Monthly P&amp;L'!$D$2:$CI$3,2,FALSE)),0,HLOOKUP(DI15,'Monthly P&amp;L'!$D$2:$CI$3,2,FALSE))</f>
        <v>0</v>
      </c>
      <c r="DJ13" s="241">
        <f>IF(ISERROR(HLOOKUP(DJ15,'Monthly P&amp;L'!$D$2:$CI$3,2,FALSE)),0,HLOOKUP(DJ15,'Monthly P&amp;L'!$D$2:$CI$3,2,FALSE))</f>
        <v>0</v>
      </c>
      <c r="DK13" s="241">
        <f>IF(ISERROR(HLOOKUP(DK15,'Monthly P&amp;L'!$D$2:$CI$3,2,FALSE)),0,HLOOKUP(DK15,'Monthly P&amp;L'!$D$2:$CI$3,2,FALSE))</f>
        <v>0</v>
      </c>
      <c r="DL13" s="241">
        <f>IF(ISERROR(HLOOKUP(DL15,'Monthly P&amp;L'!$D$2:$CI$3,2,FALSE)),0,HLOOKUP(DL15,'Monthly P&amp;L'!$D$2:$CI$3,2,FALSE))</f>
        <v>0</v>
      </c>
      <c r="DM13" s="241">
        <f>IF(ISERROR(HLOOKUP(DM15,'Monthly P&amp;L'!$D$2:$CI$3,2,FALSE)),0,HLOOKUP(DM15,'Monthly P&amp;L'!$D$2:$CI$3,2,FALSE))</f>
        <v>0</v>
      </c>
      <c r="DN13" s="241">
        <f>IF(ISERROR(HLOOKUP(DN15,'Monthly P&amp;L'!$D$2:$CI$3,2,FALSE)),0,HLOOKUP(DN15,'Monthly P&amp;L'!$D$2:$CI$3,2,FALSE))</f>
        <v>0</v>
      </c>
      <c r="DO13" s="241">
        <f>IF(ISERROR(HLOOKUP(DO15,'Monthly P&amp;L'!$D$2:$CI$3,2,FALSE)),0,HLOOKUP(DO15,'Monthly P&amp;L'!$D$2:$CI$3,2,FALSE))</f>
        <v>0</v>
      </c>
      <c r="DP13" s="241">
        <f>IF(ISERROR(HLOOKUP(DP15,'Monthly P&amp;L'!$D$2:$CI$3,2,FALSE)),0,HLOOKUP(DP15,'Monthly P&amp;L'!$D$2:$CI$3,2,FALSE))</f>
        <v>0</v>
      </c>
      <c r="DQ13" s="241">
        <f>IF(ISERROR(HLOOKUP(DQ15,'Monthly P&amp;L'!$D$2:$CI$3,2,FALSE)),0,HLOOKUP(DQ15,'Monthly P&amp;L'!$D$2:$CI$3,2,FALSE))</f>
        <v>0</v>
      </c>
      <c r="DR13" s="241">
        <f>IF(ISERROR(HLOOKUP(DR15,'Monthly P&amp;L'!$D$2:$CI$3,2,FALSE)),0,HLOOKUP(DR15,'Monthly P&amp;L'!$D$2:$CI$3,2,FALSE))</f>
        <v>0</v>
      </c>
      <c r="DS13" s="241">
        <f>IF(ISERROR(HLOOKUP(DS15,'Monthly P&amp;L'!$D$2:$CI$3,2,FALSE)),0,HLOOKUP(DS15,'Monthly P&amp;L'!$D$2:$CI$3,2,FALSE))</f>
        <v>0</v>
      </c>
      <c r="DT13" s="241">
        <f>IF(ISERROR(HLOOKUP(DT15,'Monthly P&amp;L'!$D$2:$CI$3,2,FALSE)),0,HLOOKUP(DT15,'Monthly P&amp;L'!$D$2:$CI$3,2,FALSE))</f>
        <v>0</v>
      </c>
      <c r="DU13" s="241">
        <f>IF(ISERROR(HLOOKUP(DU15,'Monthly P&amp;L'!$D$2:$CI$3,2,FALSE)),0,HLOOKUP(DU15,'Monthly P&amp;L'!$D$2:$CI$3,2,FALSE))</f>
        <v>0</v>
      </c>
      <c r="DV13" s="241">
        <f>IF(ISERROR(HLOOKUP(DV15,'Monthly P&amp;L'!$D$2:$CI$3,2,FALSE)),0,HLOOKUP(DV15,'Monthly P&amp;L'!$D$2:$CI$3,2,FALSE))</f>
        <v>0</v>
      </c>
      <c r="DW13" s="241">
        <f>IF(ISERROR(HLOOKUP(DW15,'Monthly P&amp;L'!$D$2:$CI$3,2,FALSE)),0,HLOOKUP(DW15,'Monthly P&amp;L'!$D$2:$CI$3,2,FALSE))</f>
        <v>0</v>
      </c>
      <c r="DX13" s="241">
        <f>IF(ISERROR(HLOOKUP(DX15,'Monthly P&amp;L'!$D$2:$CI$3,2,FALSE)),0,HLOOKUP(DX15,'Monthly P&amp;L'!$D$2:$CI$3,2,FALSE))</f>
        <v>0</v>
      </c>
      <c r="DY13" s="241">
        <f>IF(ISERROR(HLOOKUP(DY15,'Monthly P&amp;L'!$D$2:$CI$3,2,FALSE)),0,HLOOKUP(DY15,'Monthly P&amp;L'!$D$2:$CI$3,2,FALSE))</f>
        <v>0</v>
      </c>
      <c r="DZ13" s="241">
        <f>IF(ISERROR(HLOOKUP(DZ15,'Monthly P&amp;L'!$D$2:$CI$3,2,FALSE)),0,HLOOKUP(DZ15,'Monthly P&amp;L'!$D$2:$CI$3,2,FALSE))</f>
        <v>0</v>
      </c>
      <c r="EA13" s="241">
        <f>IF(ISERROR(HLOOKUP(EA15,'Monthly P&amp;L'!$D$2:$CI$3,2,FALSE)),0,HLOOKUP(EA15,'Monthly P&amp;L'!$D$2:$CI$3,2,FALSE))</f>
        <v>0</v>
      </c>
      <c r="EB13" s="241">
        <f>IF(ISERROR(HLOOKUP(EB15,'Monthly P&amp;L'!$D$2:$CI$3,2,FALSE)),0,HLOOKUP(EB15,'Monthly P&amp;L'!$D$2:$CI$3,2,FALSE))</f>
        <v>0</v>
      </c>
      <c r="EC13" s="241">
        <f>IF(ISERROR(HLOOKUP(EC15,'Monthly P&amp;L'!$D$2:$CI$3,2,FALSE)),0,HLOOKUP(EC15,'Monthly P&amp;L'!$D$2:$CI$3,2,FALSE))</f>
        <v>0</v>
      </c>
      <c r="ED13" s="241">
        <f>IF(ISERROR(HLOOKUP(ED15,'Monthly P&amp;L'!$D$2:$CI$3,2,FALSE)),0,HLOOKUP(ED15,'Monthly P&amp;L'!$D$2:$CI$3,2,FALSE))</f>
        <v>0</v>
      </c>
      <c r="EE13" s="241">
        <f>IF(ISERROR(HLOOKUP(EE15,'Monthly P&amp;L'!$D$2:$CI$3,2,FALSE)),0,HLOOKUP(EE15,'Monthly P&amp;L'!$D$2:$CI$3,2,FALSE))</f>
        <v>0</v>
      </c>
      <c r="EF13" s="241">
        <f>IF(ISERROR(HLOOKUP(EF15,'Monthly P&amp;L'!$D$2:$CI$3,2,FALSE)),0,HLOOKUP(EF15,'Monthly P&amp;L'!$D$2:$CI$3,2,FALSE))</f>
        <v>0</v>
      </c>
      <c r="EG13" s="241">
        <f>IF(ISERROR(HLOOKUP(EG15,'Monthly P&amp;L'!$D$2:$CI$3,2,FALSE)),0,HLOOKUP(EG15,'Monthly P&amp;L'!$D$2:$CI$3,2,FALSE))</f>
        <v>0</v>
      </c>
      <c r="EH13" s="241">
        <f>IF(ISERROR(HLOOKUP(EH15,'Monthly P&amp;L'!$D$2:$CI$3,2,FALSE)),0,HLOOKUP(EH15,'Monthly P&amp;L'!$D$2:$CI$3,2,FALSE))</f>
        <v>0</v>
      </c>
      <c r="EI13" s="241">
        <f>IF(ISERROR(HLOOKUP(EI15,'Monthly P&amp;L'!$D$2:$CI$3,2,FALSE)),0,HLOOKUP(EI15,'Monthly P&amp;L'!$D$2:$CI$3,2,FALSE))</f>
        <v>0</v>
      </c>
      <c r="EJ13" s="241">
        <f>IF(ISERROR(HLOOKUP(EJ15,'Monthly P&amp;L'!$D$2:$CI$3,2,FALSE)),0,HLOOKUP(EJ15,'Monthly P&amp;L'!$D$2:$CI$3,2,FALSE))</f>
        <v>0</v>
      </c>
      <c r="EK13" s="241">
        <f>IF(ISERROR(HLOOKUP(EK15,'Monthly P&amp;L'!$D$2:$CI$3,2,FALSE)),0,HLOOKUP(EK15,'Monthly P&amp;L'!$D$2:$CI$3,2,FALSE))</f>
        <v>0</v>
      </c>
      <c r="EL13" s="241">
        <f>IF(ISERROR(HLOOKUP(EL15,'Monthly P&amp;L'!$D$2:$CI$3,2,FALSE)),0,HLOOKUP(EL15,'Monthly P&amp;L'!$D$2:$CI$3,2,FALSE))</f>
        <v>0</v>
      </c>
      <c r="EM13" s="241">
        <f>IF(ISERROR(HLOOKUP(EM15,'Monthly P&amp;L'!$D$2:$CI$3,2,FALSE)),0,HLOOKUP(EM15,'Monthly P&amp;L'!$D$2:$CI$3,2,FALSE))</f>
        <v>0</v>
      </c>
      <c r="EN13" s="241">
        <f>IF(ISERROR(HLOOKUP(EN15,'Monthly P&amp;L'!$D$2:$CI$3,2,FALSE)),0,HLOOKUP(EN15,'Monthly P&amp;L'!$D$2:$CI$3,2,FALSE))</f>
        <v>0</v>
      </c>
      <c r="EO13" s="241">
        <f>IF(ISERROR(HLOOKUP(EO15,'Monthly P&amp;L'!$D$2:$CI$3,2,FALSE)),0,HLOOKUP(EO15,'Monthly P&amp;L'!$D$2:$CI$3,2,FALSE))</f>
        <v>0</v>
      </c>
      <c r="EP13" s="241">
        <f>IF(ISERROR(HLOOKUP(EP15,'Monthly P&amp;L'!$D$2:$CI$3,2,FALSE)),0,HLOOKUP(EP15,'Monthly P&amp;L'!$D$2:$CI$3,2,FALSE))</f>
        <v>0</v>
      </c>
      <c r="EQ13" s="241">
        <f>IF(ISERROR(HLOOKUP(EQ15,'Monthly P&amp;L'!$D$2:$CI$3,2,FALSE)),0,HLOOKUP(EQ15,'Monthly P&amp;L'!$D$2:$CI$3,2,FALSE))</f>
        <v>0</v>
      </c>
      <c r="ER13" s="241">
        <f>IF(ISERROR(HLOOKUP(ER15,'Monthly P&amp;L'!$D$2:$CI$3,2,FALSE)),0,HLOOKUP(ER15,'Monthly P&amp;L'!$D$2:$CI$3,2,FALSE))</f>
        <v>0</v>
      </c>
      <c r="ES13" s="241">
        <f>IF(ISERROR(HLOOKUP(ES15,'Monthly P&amp;L'!$D$2:$CI$3,2,FALSE)),0,HLOOKUP(ES15,'Monthly P&amp;L'!$D$2:$CI$3,2,FALSE))</f>
        <v>0</v>
      </c>
      <c r="ET13" s="241">
        <f>IF(ISERROR(HLOOKUP(ET15,'Monthly P&amp;L'!$D$2:$CI$3,2,FALSE)),0,HLOOKUP(ET15,'Monthly P&amp;L'!$D$2:$CI$3,2,FALSE))</f>
        <v>0</v>
      </c>
      <c r="EU13" s="241">
        <f>IF(ISERROR(HLOOKUP(EU15,'Monthly P&amp;L'!$D$2:$CI$3,2,FALSE)),0,HLOOKUP(EU15,'Monthly P&amp;L'!$D$2:$CI$3,2,FALSE))</f>
        <v>0</v>
      </c>
      <c r="EV13" s="241">
        <f>IF(ISERROR(HLOOKUP(EV15,'Monthly P&amp;L'!$D$2:$CI$3,2,FALSE)),0,HLOOKUP(EV15,'Monthly P&amp;L'!$D$2:$CI$3,2,FALSE))</f>
        <v>0</v>
      </c>
      <c r="EW13" s="241">
        <f>IF(ISERROR(HLOOKUP(EW15,'Monthly P&amp;L'!$D$2:$CI$3,2,FALSE)),0,HLOOKUP(EW15,'Monthly P&amp;L'!$D$2:$CI$3,2,FALSE))</f>
        <v>0</v>
      </c>
      <c r="EX13" s="241">
        <f>IF(ISERROR(HLOOKUP(EX15,'Monthly P&amp;L'!$D$2:$CI$3,2,FALSE)),0,HLOOKUP(EX15,'Monthly P&amp;L'!$D$2:$CI$3,2,FALSE))</f>
        <v>0</v>
      </c>
      <c r="EY13" s="241">
        <f>IF(ISERROR(HLOOKUP(EY15,'Monthly P&amp;L'!$D$2:$CI$3,2,FALSE)),0,HLOOKUP(EY15,'Monthly P&amp;L'!$D$2:$CI$3,2,FALSE))</f>
        <v>0</v>
      </c>
      <c r="EZ13" s="241">
        <f>IF(ISERROR(HLOOKUP(EZ15,'Monthly P&amp;L'!$D$2:$CI$3,2,FALSE)),0,HLOOKUP(EZ15,'Monthly P&amp;L'!$D$2:$CI$3,2,FALSE))</f>
        <v>0</v>
      </c>
      <c r="FA13" s="241">
        <f>IF(ISERROR(HLOOKUP(FA15,'Monthly P&amp;L'!$D$2:$CI$3,2,FALSE)),0,HLOOKUP(FA15,'Monthly P&amp;L'!$D$2:$CI$3,2,FALSE))</f>
        <v>0</v>
      </c>
      <c r="FB13" s="241">
        <f>IF(ISERROR(HLOOKUP(FB15,'Monthly P&amp;L'!$D$2:$CI$3,2,FALSE)),0,HLOOKUP(FB15,'Monthly P&amp;L'!$D$2:$CI$3,2,FALSE))</f>
        <v>0</v>
      </c>
      <c r="FC13" s="241">
        <f>IF(ISERROR(HLOOKUP(FC15,'Monthly P&amp;L'!$D$2:$CI$3,2,FALSE)),0,HLOOKUP(FC15,'Monthly P&amp;L'!$D$2:$CI$3,2,FALSE))</f>
        <v>0</v>
      </c>
      <c r="FD13" s="241">
        <f>IF(ISERROR(HLOOKUP(FD15,'Monthly P&amp;L'!$D$2:$CI$3,2,FALSE)),0,HLOOKUP(FD15,'Monthly P&amp;L'!$D$2:$CI$3,2,FALSE))</f>
        <v>0</v>
      </c>
      <c r="FE13" s="241">
        <f>IF(ISERROR(HLOOKUP(FE15,'Monthly P&amp;L'!$D$2:$CI$3,2,FALSE)),0,HLOOKUP(FE15,'Monthly P&amp;L'!$D$2:$CI$3,2,FALSE))</f>
        <v>0</v>
      </c>
      <c r="FF13" s="241">
        <f>IF(ISERROR(HLOOKUP(FF15,'Monthly P&amp;L'!$D$2:$CI$3,2,FALSE)),0,HLOOKUP(FF15,'Monthly P&amp;L'!$D$2:$CI$3,2,FALSE))</f>
        <v>0</v>
      </c>
      <c r="FG13" s="241">
        <f>IF(ISERROR(HLOOKUP(FG15,'Monthly P&amp;L'!$D$2:$CI$3,2,FALSE)),0,HLOOKUP(FG15,'Monthly P&amp;L'!$D$2:$CI$3,2,FALSE))</f>
        <v>0</v>
      </c>
      <c r="FH13" s="241">
        <f>IF(ISERROR(HLOOKUP(FH15,'Monthly P&amp;L'!$D$2:$CI$3,2,FALSE)),0,HLOOKUP(FH15,'Monthly P&amp;L'!$D$2:$CI$3,2,FALSE))</f>
        <v>0</v>
      </c>
      <c r="FI13" s="241">
        <f>IF(ISERROR(HLOOKUP(FI15,'Monthly P&amp;L'!$D$2:$CI$3,2,FALSE)),0,HLOOKUP(FI15,'Monthly P&amp;L'!$D$2:$CI$3,2,FALSE))</f>
        <v>0</v>
      </c>
      <c r="FJ13" s="241">
        <f>IF(ISERROR(HLOOKUP(FJ15,'Monthly P&amp;L'!$D$2:$CI$3,2,FALSE)),0,HLOOKUP(FJ15,'Monthly P&amp;L'!$D$2:$CI$3,2,FALSE))</f>
        <v>0</v>
      </c>
      <c r="FK13" s="241">
        <f>IF(ISERROR(HLOOKUP(FK15,'Monthly P&amp;L'!$D$2:$CI$3,2,FALSE)),0,HLOOKUP(FK15,'Monthly P&amp;L'!$D$2:$CI$3,2,FALSE))</f>
        <v>0</v>
      </c>
      <c r="FL13" s="241">
        <f>IF(ISERROR(HLOOKUP(FL15,'Monthly P&amp;L'!$D$2:$CI$3,2,FALSE)),0,HLOOKUP(FL15,'Monthly P&amp;L'!$D$2:$CI$3,2,FALSE))</f>
        <v>0</v>
      </c>
      <c r="FM13" s="241">
        <f>IF(ISERROR(HLOOKUP(FM15,'Monthly P&amp;L'!$D$2:$CI$3,2,FALSE)),0,HLOOKUP(FM15,'Monthly P&amp;L'!$D$2:$CI$3,2,FALSE))</f>
        <v>0</v>
      </c>
      <c r="FN13" s="241">
        <f>IF(ISERROR(HLOOKUP(FN15,'Monthly P&amp;L'!$D$2:$CI$3,2,FALSE)),0,HLOOKUP(FN15,'Monthly P&amp;L'!$D$2:$CI$3,2,FALSE))</f>
        <v>0</v>
      </c>
      <c r="FO13" s="241">
        <f>IF(ISERROR(HLOOKUP(FO15,'Monthly P&amp;L'!$D$2:$CI$3,2,FALSE)),0,HLOOKUP(FO15,'Monthly P&amp;L'!$D$2:$CI$3,2,FALSE))</f>
        <v>0</v>
      </c>
      <c r="FP13" s="241">
        <f>IF(ISERROR(HLOOKUP(FP15,'Monthly P&amp;L'!$D$2:$CI$3,2,FALSE)),0,HLOOKUP(FP15,'Monthly P&amp;L'!$D$2:$CI$3,2,FALSE))</f>
        <v>0</v>
      </c>
      <c r="FQ13" s="241">
        <f>IF(ISERROR(HLOOKUP(FQ15,'Monthly P&amp;L'!$D$2:$CI$3,2,FALSE)),0,HLOOKUP(FQ15,'Monthly P&amp;L'!$D$2:$CI$3,2,FALSE))</f>
        <v>0</v>
      </c>
      <c r="FR13" s="241">
        <f>IF(ISERROR(HLOOKUP(FR15,'Monthly P&amp;L'!$D$2:$CI$3,2,FALSE)),0,HLOOKUP(FR15,'Monthly P&amp;L'!$D$2:$CI$3,2,FALSE))</f>
        <v>0</v>
      </c>
      <c r="FS13" s="241">
        <f>IF(ISERROR(HLOOKUP(FS15,'Monthly P&amp;L'!$D$2:$CI$3,2,FALSE)),0,HLOOKUP(FS15,'Monthly P&amp;L'!$D$2:$CI$3,2,FALSE))</f>
        <v>0</v>
      </c>
      <c r="FT13" s="241">
        <f>IF(ISERROR(HLOOKUP(FT15,'Monthly P&amp;L'!$D$2:$CI$3,2,FALSE)),0,HLOOKUP(FT15,'Monthly P&amp;L'!$D$2:$CI$3,2,FALSE))</f>
        <v>0</v>
      </c>
      <c r="FU13" s="241">
        <f>IF(ISERROR(HLOOKUP(FU15,'Monthly P&amp;L'!$D$2:$CI$3,2,FALSE)),0,HLOOKUP(FU15,'Monthly P&amp;L'!$D$2:$CI$3,2,FALSE))</f>
        <v>0</v>
      </c>
      <c r="FV13" s="241">
        <f>IF(ISERROR(HLOOKUP(FV15,'Monthly P&amp;L'!$D$2:$CI$3,2,FALSE)),0,HLOOKUP(FV15,'Monthly P&amp;L'!$D$2:$CI$3,2,FALSE))</f>
        <v>0</v>
      </c>
      <c r="FW13" s="241">
        <f>IF(ISERROR(HLOOKUP(FW15,'Monthly P&amp;L'!$D$2:$CI$3,2,FALSE)),0,HLOOKUP(FW15,'Monthly P&amp;L'!$D$2:$CI$3,2,FALSE))</f>
        <v>0</v>
      </c>
      <c r="FX13" s="241">
        <f>IF(ISERROR(HLOOKUP(FX15,'Monthly P&amp;L'!$D$2:$CI$3,2,FALSE)),0,HLOOKUP(FX15,'Monthly P&amp;L'!$D$2:$CI$3,2,FALSE))</f>
        <v>0</v>
      </c>
      <c r="FY13" s="241">
        <f>IF(ISERROR(HLOOKUP(FY15,'Monthly P&amp;L'!$D$2:$CI$3,2,FALSE)),0,HLOOKUP(FY15,'Monthly P&amp;L'!$D$2:$CI$3,2,FALSE))</f>
        <v>0</v>
      </c>
      <c r="FZ13" s="241">
        <f>IF(ISERROR(HLOOKUP(FZ15,'Monthly P&amp;L'!$D$2:$CI$3,2,FALSE)),0,HLOOKUP(FZ15,'Monthly P&amp;L'!$D$2:$CI$3,2,FALSE))</f>
        <v>0</v>
      </c>
      <c r="GA13" s="241">
        <f>IF(ISERROR(HLOOKUP(GA15,'Monthly P&amp;L'!$D$2:$CI$3,2,FALSE)),0,HLOOKUP(GA15,'Monthly P&amp;L'!$D$2:$CI$3,2,FALSE))</f>
        <v>0</v>
      </c>
      <c r="GB13" s="241">
        <f>IF(ISERROR(HLOOKUP(GB15,'Monthly P&amp;L'!$D$2:$CI$3,2,FALSE)),0,HLOOKUP(GB15,'Monthly P&amp;L'!$D$2:$CI$3,2,FALSE))</f>
        <v>0</v>
      </c>
      <c r="GC13" s="241">
        <f>IF(ISERROR(HLOOKUP(GC15,'Monthly P&amp;L'!$D$2:$CI$3,2,FALSE)),0,HLOOKUP(GC15,'Monthly P&amp;L'!$D$2:$CI$3,2,FALSE))</f>
        <v>0</v>
      </c>
      <c r="GD13" s="241">
        <f>IF(ISERROR(HLOOKUP(GD15,'Monthly P&amp;L'!$D$2:$CI$3,2,FALSE)),0,HLOOKUP(GD15,'Monthly P&amp;L'!$D$2:$CI$3,2,FALSE))</f>
        <v>0</v>
      </c>
      <c r="GE13" s="241">
        <f>IF(ISERROR(HLOOKUP(GE15,'Monthly P&amp;L'!$D$2:$CI$3,2,FALSE)),0,HLOOKUP(GE15,'Monthly P&amp;L'!$D$2:$CI$3,2,FALSE))</f>
        <v>0</v>
      </c>
      <c r="GF13" s="241">
        <f>IF(ISERROR(HLOOKUP(GF15,'Monthly P&amp;L'!$D$2:$CI$3,2,FALSE)),0,HLOOKUP(GF15,'Monthly P&amp;L'!$D$2:$CI$3,2,FALSE))</f>
        <v>0</v>
      </c>
      <c r="GG13" s="241">
        <f>IF(ISERROR(HLOOKUP(GG15,'Monthly P&amp;L'!$D$2:$CI$3,2,FALSE)),0,HLOOKUP(GG15,'Monthly P&amp;L'!$D$2:$CI$3,2,FALSE))</f>
        <v>0</v>
      </c>
      <c r="GH13" s="241">
        <f>IF(ISERROR(HLOOKUP(GH15,'Monthly P&amp;L'!$D$2:$CI$3,2,FALSE)),0,HLOOKUP(GH15,'Monthly P&amp;L'!$D$2:$CI$3,2,FALSE))</f>
        <v>0</v>
      </c>
      <c r="GI13" s="241">
        <f>IF(ISERROR(HLOOKUP(GI15,'Monthly P&amp;L'!$D$2:$CI$3,2,FALSE)),0,HLOOKUP(GI15,'Monthly P&amp;L'!$D$2:$CI$3,2,FALSE))</f>
        <v>0</v>
      </c>
      <c r="GJ13" s="241">
        <f>IF(ISERROR(HLOOKUP(GJ15,'Monthly P&amp;L'!$D$2:$CI$3,2,FALSE)),0,HLOOKUP(GJ15,'Monthly P&amp;L'!$D$2:$CI$3,2,FALSE))</f>
        <v>0</v>
      </c>
      <c r="GK13" s="241">
        <f>IF(ISERROR(HLOOKUP(GK15,'Monthly P&amp;L'!$D$2:$CI$3,2,FALSE)),0,HLOOKUP(GK15,'Monthly P&amp;L'!$D$2:$CI$3,2,FALSE))</f>
        <v>0</v>
      </c>
      <c r="GL13" s="241">
        <f>IF(ISERROR(HLOOKUP(GL15,'Monthly P&amp;L'!$D$2:$CI$3,2,FALSE)),0,HLOOKUP(GL15,'Monthly P&amp;L'!$D$2:$CI$3,2,FALSE))</f>
        <v>0</v>
      </c>
      <c r="GM13" s="241">
        <f>IF(ISERROR(HLOOKUP(GM15,'Monthly P&amp;L'!$D$2:$CI$3,2,FALSE)),0,HLOOKUP(GM15,'Monthly P&amp;L'!$D$2:$CI$3,2,FALSE))</f>
        <v>0</v>
      </c>
      <c r="GN13" s="241">
        <f>IF(ISERROR(HLOOKUP(GN15,'Monthly P&amp;L'!$D$2:$CI$3,2,FALSE)),0,HLOOKUP(GN15,'Monthly P&amp;L'!$D$2:$CI$3,2,FALSE))</f>
        <v>0</v>
      </c>
      <c r="GO13" s="241">
        <f>IF(ISERROR(HLOOKUP(GO15,'Monthly P&amp;L'!$D$2:$CI$3,2,FALSE)),0,HLOOKUP(GO15,'Monthly P&amp;L'!$D$2:$CI$3,2,FALSE))</f>
        <v>0</v>
      </c>
      <c r="GP13" s="241">
        <f>IF(ISERROR(HLOOKUP(GP15,'Monthly P&amp;L'!$D$2:$CI$3,2,FALSE)),0,HLOOKUP(GP15,'Monthly P&amp;L'!$D$2:$CI$3,2,FALSE))</f>
        <v>0</v>
      </c>
      <c r="GQ13" s="241">
        <f>IF(ISERROR(HLOOKUP(GQ15,'Monthly P&amp;L'!$D$2:$CI$3,2,FALSE)),0,HLOOKUP(GQ15,'Monthly P&amp;L'!$D$2:$CI$3,2,FALSE))</f>
        <v>0</v>
      </c>
      <c r="GR13" s="241">
        <f>IF(ISERROR(HLOOKUP(GR15,'Monthly P&amp;L'!$D$2:$CI$3,2,FALSE)),0,HLOOKUP(GR15,'Monthly P&amp;L'!$D$2:$CI$3,2,FALSE))</f>
        <v>0</v>
      </c>
      <c r="GS13" s="241">
        <f>IF(ISERROR(HLOOKUP(GS15,'Monthly P&amp;L'!$D$2:$CI$3,2,FALSE)),0,HLOOKUP(GS15,'Monthly P&amp;L'!$D$2:$CI$3,2,FALSE))</f>
        <v>0</v>
      </c>
      <c r="GT13" s="241">
        <f>IF(ISERROR(HLOOKUP(GT15,'Monthly P&amp;L'!$D$2:$CI$3,2,FALSE)),0,HLOOKUP(GT15,'Monthly P&amp;L'!$D$2:$CI$3,2,FALSE))</f>
        <v>0</v>
      </c>
      <c r="GU13" s="241">
        <f>IF(ISERROR(HLOOKUP(GU15,'Monthly P&amp;L'!$D$2:$CI$3,2,FALSE)),0,HLOOKUP(GU15,'Monthly P&amp;L'!$D$2:$CI$3,2,FALSE))</f>
        <v>0</v>
      </c>
      <c r="GV13" s="241">
        <f>IF(ISERROR(HLOOKUP(GV15,'Monthly P&amp;L'!$D$2:$CI$3,2,FALSE)),0,HLOOKUP(GV15,'Monthly P&amp;L'!$D$2:$CI$3,2,FALSE))</f>
        <v>0</v>
      </c>
      <c r="GW13" s="241">
        <f>IF(ISERROR(HLOOKUP(GW15,'Monthly P&amp;L'!$D$2:$CI$3,2,FALSE)),0,HLOOKUP(GW15,'Monthly P&amp;L'!$D$2:$CI$3,2,FALSE))</f>
        <v>0</v>
      </c>
      <c r="GX13" s="241">
        <f>IF(ISERROR(HLOOKUP(GX15,'Monthly P&amp;L'!$D$2:$CI$3,2,FALSE)),0,HLOOKUP(GX15,'Monthly P&amp;L'!$D$2:$CI$3,2,FALSE))</f>
        <v>0</v>
      </c>
      <c r="GY13" s="241">
        <f>IF(ISERROR(HLOOKUP(GY15,'Monthly P&amp;L'!$D$2:$CI$3,2,FALSE)),0,HLOOKUP(GY15,'Monthly P&amp;L'!$D$2:$CI$3,2,FALSE))</f>
        <v>0</v>
      </c>
      <c r="GZ13" s="241">
        <f>IF(ISERROR(HLOOKUP(GZ15,'Monthly P&amp;L'!$D$2:$CI$3,2,FALSE)),0,HLOOKUP(GZ15,'Monthly P&amp;L'!$D$2:$CI$3,2,FALSE))</f>
        <v>0</v>
      </c>
      <c r="HA13" s="241">
        <f>IF(ISERROR(HLOOKUP(HA15,'Monthly P&amp;L'!$D$2:$CI$3,2,FALSE)),0,HLOOKUP(HA15,'Monthly P&amp;L'!$D$2:$CI$3,2,FALSE))</f>
        <v>0</v>
      </c>
      <c r="HB13" s="241">
        <f>IF(ISERROR(HLOOKUP(HB15,'Monthly P&amp;L'!$D$2:$CI$3,2,FALSE)),0,HLOOKUP(HB15,'Monthly P&amp;L'!$D$2:$CI$3,2,FALSE))</f>
        <v>0</v>
      </c>
      <c r="HC13" s="241">
        <f>IF(ISERROR(HLOOKUP(HC15,'Monthly P&amp;L'!$D$2:$CI$3,2,FALSE)),0,HLOOKUP(HC15,'Monthly P&amp;L'!$D$2:$CI$3,2,FALSE))</f>
        <v>0</v>
      </c>
      <c r="HD13" s="241">
        <f>IF(ISERROR(HLOOKUP(HD15,'Monthly P&amp;L'!$D$2:$CI$3,2,FALSE)),0,HLOOKUP(HD15,'Monthly P&amp;L'!$D$2:$CI$3,2,FALSE))</f>
        <v>0</v>
      </c>
      <c r="HE13" s="241">
        <f>IF(ISERROR(HLOOKUP(HE15,'Monthly P&amp;L'!$D$2:$CI$3,2,FALSE)),0,HLOOKUP(HE15,'Monthly P&amp;L'!$D$2:$CI$3,2,FALSE))</f>
        <v>0</v>
      </c>
      <c r="HF13" s="241">
        <f>IF(ISERROR(HLOOKUP(HF15,'Monthly P&amp;L'!$D$2:$CI$3,2,FALSE)),0,HLOOKUP(HF15,'Monthly P&amp;L'!$D$2:$CI$3,2,FALSE))</f>
        <v>0</v>
      </c>
      <c r="HG13" s="241">
        <f>IF(ISERROR(HLOOKUP(HG15,'Monthly P&amp;L'!$D$2:$CI$3,2,FALSE)),0,HLOOKUP(HG15,'Monthly P&amp;L'!$D$2:$CI$3,2,FALSE))</f>
        <v>0</v>
      </c>
      <c r="HH13" s="241">
        <f>IF(ISERROR(HLOOKUP(HH15,'Monthly P&amp;L'!$D$2:$CI$3,2,FALSE)),0,HLOOKUP(HH15,'Monthly P&amp;L'!$D$2:$CI$3,2,FALSE))</f>
        <v>0</v>
      </c>
      <c r="HI13" s="241">
        <f>IF(ISERROR(HLOOKUP(HI15,'Monthly P&amp;L'!$D$2:$CI$3,2,FALSE)),0,HLOOKUP(HI15,'Monthly P&amp;L'!$D$2:$CI$3,2,FALSE))</f>
        <v>0</v>
      </c>
      <c r="HJ13" s="241">
        <f>IF(ISERROR(HLOOKUP(HJ15,'Monthly P&amp;L'!$D$2:$CI$3,2,FALSE)),0,HLOOKUP(HJ15,'Monthly P&amp;L'!$D$2:$CI$3,2,FALSE))</f>
        <v>0</v>
      </c>
      <c r="HK13" s="241">
        <f>IF(ISERROR(HLOOKUP(HK15,'Monthly P&amp;L'!$D$2:$CI$3,2,FALSE)),0,HLOOKUP(HK15,'Monthly P&amp;L'!$D$2:$CI$3,2,FALSE))</f>
        <v>0</v>
      </c>
      <c r="HL13" s="241">
        <f>IF(ISERROR(HLOOKUP(HL15,'Monthly P&amp;L'!$D$2:$CI$3,2,FALSE)),0,HLOOKUP(HL15,'Monthly P&amp;L'!$D$2:$CI$3,2,FALSE))</f>
        <v>0</v>
      </c>
      <c r="HM13" s="241">
        <f>IF(ISERROR(HLOOKUP(HM15,'Monthly P&amp;L'!$D$2:$CI$3,2,FALSE)),0,HLOOKUP(HM15,'Monthly P&amp;L'!$D$2:$CI$3,2,FALSE))</f>
        <v>0</v>
      </c>
      <c r="HN13" s="241">
        <f>IF(ISERROR(HLOOKUP(HN15,'Monthly P&amp;L'!$D$2:$CI$3,2,FALSE)),0,HLOOKUP(HN15,'Monthly P&amp;L'!$D$2:$CI$3,2,FALSE))</f>
        <v>0</v>
      </c>
      <c r="HO13" s="241">
        <f>IF(ISERROR(HLOOKUP(HO15,'Monthly P&amp;L'!$D$2:$CI$3,2,FALSE)),0,HLOOKUP(HO15,'Monthly P&amp;L'!$D$2:$CI$3,2,FALSE))</f>
        <v>0</v>
      </c>
      <c r="HP13" s="241">
        <f>IF(ISERROR(HLOOKUP(HP15,'Monthly P&amp;L'!$D$2:$CI$3,2,FALSE)),0,HLOOKUP(HP15,'Monthly P&amp;L'!$D$2:$CI$3,2,FALSE))</f>
        <v>0</v>
      </c>
      <c r="HQ13" s="241">
        <f>IF(ISERROR(HLOOKUP(HQ15,'Monthly P&amp;L'!$D$2:$CI$3,2,FALSE)),0,HLOOKUP(HQ15,'Monthly P&amp;L'!$D$2:$CI$3,2,FALSE))</f>
        <v>0</v>
      </c>
      <c r="HR13" s="241">
        <f>IF(ISERROR(HLOOKUP(HR15,'Monthly P&amp;L'!$D$2:$CI$3,2,FALSE)),0,HLOOKUP(HR15,'Monthly P&amp;L'!$D$2:$CI$3,2,FALSE))</f>
        <v>0</v>
      </c>
      <c r="HS13" s="241">
        <f>IF(ISERROR(HLOOKUP(HS15,'Monthly P&amp;L'!$D$2:$CI$3,2,FALSE)),0,HLOOKUP(HS15,'Monthly P&amp;L'!$D$2:$CI$3,2,FALSE))</f>
        <v>0</v>
      </c>
      <c r="HT13" s="241">
        <f>IF(ISERROR(HLOOKUP(HT15,'Monthly P&amp;L'!$D$2:$CI$3,2,FALSE)),0,HLOOKUP(HT15,'Monthly P&amp;L'!$D$2:$CI$3,2,FALSE))</f>
        <v>0</v>
      </c>
      <c r="HU13" s="241">
        <f>IF(ISERROR(HLOOKUP(HU15,'Monthly P&amp;L'!$D$2:$CI$3,2,FALSE)),0,HLOOKUP(HU15,'Monthly P&amp;L'!$D$2:$CI$3,2,FALSE))</f>
        <v>0</v>
      </c>
      <c r="HV13" s="241">
        <f>IF(ISERROR(HLOOKUP(HV15,'Monthly P&amp;L'!$D$2:$CI$3,2,FALSE)),0,HLOOKUP(HV15,'Monthly P&amp;L'!$D$2:$CI$3,2,FALSE))</f>
        <v>0</v>
      </c>
      <c r="HW13" s="241">
        <f>IF(ISERROR(HLOOKUP(HW15,'Monthly P&amp;L'!$D$2:$CI$3,2,FALSE)),0,HLOOKUP(HW15,'Monthly P&amp;L'!$D$2:$CI$3,2,FALSE))</f>
        <v>0</v>
      </c>
      <c r="HX13" s="241">
        <f>IF(ISERROR(HLOOKUP(HX15,'Monthly P&amp;L'!$D$2:$CI$3,2,FALSE)),0,HLOOKUP(HX15,'Monthly P&amp;L'!$D$2:$CI$3,2,FALSE))</f>
        <v>0</v>
      </c>
      <c r="HY13" s="241">
        <f>IF(ISERROR(HLOOKUP(HY15,'Monthly P&amp;L'!$D$2:$CI$3,2,FALSE)),0,HLOOKUP(HY15,'Monthly P&amp;L'!$D$2:$CI$3,2,FALSE))</f>
        <v>0</v>
      </c>
      <c r="HZ13" s="241">
        <f>IF(ISERROR(HLOOKUP(HZ15,'Monthly P&amp;L'!$D$2:$CI$3,2,FALSE)),0,HLOOKUP(HZ15,'Monthly P&amp;L'!$D$2:$CI$3,2,FALSE))</f>
        <v>0</v>
      </c>
      <c r="IA13" s="241">
        <f>IF(ISERROR(HLOOKUP(IA15,'Monthly P&amp;L'!$D$2:$CI$3,2,FALSE)),0,HLOOKUP(IA15,'Monthly P&amp;L'!$D$2:$CI$3,2,FALSE))</f>
        <v>0</v>
      </c>
      <c r="IB13" s="241">
        <f>IF(ISERROR(HLOOKUP(IB15,'Monthly P&amp;L'!$D$2:$CI$3,2,FALSE)),0,HLOOKUP(IB15,'Monthly P&amp;L'!$D$2:$CI$3,2,FALSE))</f>
        <v>0</v>
      </c>
      <c r="IC13" s="241">
        <f>IF(ISERROR(HLOOKUP(IC15,'Monthly P&amp;L'!$D$2:$CI$3,2,FALSE)),0,HLOOKUP(IC15,'Monthly P&amp;L'!$D$2:$CI$3,2,FALSE))</f>
        <v>0</v>
      </c>
      <c r="ID13" s="241">
        <f>IF(ISERROR(HLOOKUP(ID15,'Monthly P&amp;L'!$D$2:$CI$3,2,FALSE)),0,HLOOKUP(ID15,'Monthly P&amp;L'!$D$2:$CI$3,2,FALSE))</f>
        <v>0</v>
      </c>
      <c r="IE13" s="241">
        <f>IF(ISERROR(HLOOKUP(IE15,'Monthly P&amp;L'!$D$2:$CI$3,2,FALSE)),0,HLOOKUP(IE15,'Monthly P&amp;L'!$D$2:$CI$3,2,FALSE))</f>
        <v>0</v>
      </c>
      <c r="IF13" s="241">
        <f>IF(ISERROR(HLOOKUP(IF15,'Monthly P&amp;L'!$D$2:$CI$3,2,FALSE)),0,HLOOKUP(IF15,'Monthly P&amp;L'!$D$2:$CI$3,2,FALSE))</f>
        <v>0</v>
      </c>
      <c r="IG13" s="241">
        <f>IF(ISERROR(HLOOKUP(IG15,'Monthly P&amp;L'!$D$2:$CI$3,2,FALSE)),0,HLOOKUP(IG15,'Monthly P&amp;L'!$D$2:$CI$3,2,FALSE))</f>
        <v>0</v>
      </c>
      <c r="IH13" s="241">
        <f>IF(ISERROR(HLOOKUP(IH15,'Monthly P&amp;L'!$D$2:$CI$3,2,FALSE)),0,HLOOKUP(IH15,'Monthly P&amp;L'!$D$2:$CI$3,2,FALSE))</f>
        <v>0</v>
      </c>
      <c r="II13" s="241">
        <f>IF(ISERROR(HLOOKUP(II15,'Monthly P&amp;L'!$D$2:$CI$3,2,FALSE)),0,HLOOKUP(II15,'Monthly P&amp;L'!$D$2:$CI$3,2,FALSE))</f>
        <v>0</v>
      </c>
      <c r="IJ13" s="241">
        <f>IF(ISERROR(HLOOKUP(IJ15,'Monthly P&amp;L'!$D$2:$CI$3,2,FALSE)),0,HLOOKUP(IJ15,'Monthly P&amp;L'!$D$2:$CI$3,2,FALSE))</f>
        <v>0</v>
      </c>
      <c r="IK13" s="241">
        <f>IF(ISERROR(HLOOKUP(IK15,'Monthly P&amp;L'!$D$2:$CI$3,2,FALSE)),0,HLOOKUP(IK15,'Monthly P&amp;L'!$D$2:$CI$3,2,FALSE))</f>
        <v>0</v>
      </c>
      <c r="IL13" s="241">
        <f>IF(ISERROR(HLOOKUP(IL15,'Monthly P&amp;L'!$D$2:$CI$3,2,FALSE)),0,HLOOKUP(IL15,'Monthly P&amp;L'!$D$2:$CI$3,2,FALSE))</f>
        <v>0</v>
      </c>
      <c r="IM13" s="241">
        <f>IF(ISERROR(HLOOKUP(IM15,'Monthly P&amp;L'!$D$2:$CI$3,2,FALSE)),0,HLOOKUP(IM15,'Monthly P&amp;L'!$D$2:$CI$3,2,FALSE))</f>
        <v>0</v>
      </c>
      <c r="IN13" s="241">
        <f>IF(ISERROR(HLOOKUP(IN15,'Monthly P&amp;L'!$D$2:$CI$3,2,FALSE)),0,HLOOKUP(IN15,'Monthly P&amp;L'!$D$2:$CI$3,2,FALSE))</f>
        <v>0</v>
      </c>
      <c r="IO13" s="241">
        <f>IF(ISERROR(HLOOKUP(IO15,'Monthly P&amp;L'!$D$2:$CI$3,2,FALSE)),0,HLOOKUP(IO15,'Monthly P&amp;L'!$D$2:$CI$3,2,FALSE))</f>
        <v>0</v>
      </c>
      <c r="IP13" s="241">
        <f>IF(ISERROR(HLOOKUP(IP15,'Monthly P&amp;L'!$D$2:$CI$3,2,FALSE)),0,HLOOKUP(IP15,'Monthly P&amp;L'!$D$2:$CI$3,2,FALSE))</f>
        <v>0</v>
      </c>
      <c r="IQ13" s="241">
        <f>IF(ISERROR(HLOOKUP(IQ15,'Monthly P&amp;L'!$D$2:$CI$3,2,FALSE)),0,HLOOKUP(IQ15,'Monthly P&amp;L'!$D$2:$CI$3,2,FALSE))</f>
        <v>0</v>
      </c>
      <c r="IR13" s="241">
        <f>IF(ISERROR(HLOOKUP(IR15,'Monthly P&amp;L'!$D$2:$CI$3,2,FALSE)),0,HLOOKUP(IR15,'Monthly P&amp;L'!$D$2:$CI$3,2,FALSE))</f>
        <v>0</v>
      </c>
      <c r="IS13" s="241">
        <f>IF(ISERROR(HLOOKUP(IS15,'Monthly P&amp;L'!$D$2:$CI$3,2,FALSE)),0,HLOOKUP(IS15,'Monthly P&amp;L'!$D$2:$CI$3,2,FALSE))</f>
        <v>0</v>
      </c>
      <c r="IT13" s="241">
        <f>IF(ISERROR(HLOOKUP(IT15,'Monthly P&amp;L'!$D$2:$CI$3,2,FALSE)),0,HLOOKUP(IT15,'Monthly P&amp;L'!$D$2:$CI$3,2,FALSE))</f>
        <v>0</v>
      </c>
      <c r="IU13" s="241">
        <f>IF(ISERROR(HLOOKUP(IU15,'Monthly P&amp;L'!$D$2:$CI$3,2,FALSE)),0,HLOOKUP(IU15,'Monthly P&amp;L'!$D$2:$CI$3,2,FALSE))</f>
        <v>0</v>
      </c>
      <c r="IV13" s="241">
        <f>IF(ISERROR(HLOOKUP(IV15,'Monthly P&amp;L'!$D$2:$CI$3,2,FALSE)),0,HLOOKUP(IV15,'Monthly P&amp;L'!$D$2:$CI$3,2,FALSE))</f>
        <v>0</v>
      </c>
      <c r="IW13" s="241">
        <f>IF(ISERROR(HLOOKUP(IW15,'Monthly P&amp;L'!$D$2:$CI$3,2,FALSE)),0,HLOOKUP(IW15,'Monthly P&amp;L'!$D$2:$CI$3,2,FALSE))</f>
        <v>0</v>
      </c>
      <c r="IX13" s="241">
        <f>IF(ISERROR(HLOOKUP(IX15,'Monthly P&amp;L'!$D$2:$CI$3,2,FALSE)),0,HLOOKUP(IX15,'Monthly P&amp;L'!$D$2:$CI$3,2,FALSE))</f>
        <v>0</v>
      </c>
      <c r="IY13" s="241">
        <f>IF(ISERROR(HLOOKUP(IY15,'Monthly P&amp;L'!$D$2:$CI$3,2,FALSE)),0,HLOOKUP(IY15,'Monthly P&amp;L'!$D$2:$CI$3,2,FALSE))</f>
        <v>0</v>
      </c>
      <c r="IZ13" s="241">
        <f>IF(ISERROR(HLOOKUP(IZ15,'Monthly P&amp;L'!$D$2:$CI$3,2,FALSE)),0,HLOOKUP(IZ15,'Monthly P&amp;L'!$D$2:$CI$3,2,FALSE))</f>
        <v>0</v>
      </c>
      <c r="JA13" s="241">
        <f>IF(ISERROR(HLOOKUP(JA15,'Monthly P&amp;L'!$D$2:$CI$3,2,FALSE)),0,HLOOKUP(JA15,'Monthly P&amp;L'!$D$2:$CI$3,2,FALSE))</f>
        <v>0</v>
      </c>
      <c r="JB13" s="241">
        <f>IF(ISERROR(HLOOKUP(JB15,'Monthly P&amp;L'!$D$2:$CI$3,2,FALSE)),0,HLOOKUP(JB15,'Monthly P&amp;L'!$D$2:$CI$3,2,FALSE))</f>
        <v>0</v>
      </c>
      <c r="JC13" s="241">
        <f>IF(ISERROR(HLOOKUP(JC15,'Monthly P&amp;L'!$D$2:$CI$3,2,FALSE)),0,HLOOKUP(JC15,'Monthly P&amp;L'!$D$2:$CI$3,2,FALSE))</f>
        <v>0</v>
      </c>
      <c r="JD13" s="241">
        <f>IF(ISERROR(HLOOKUP(JD15,'Monthly P&amp;L'!$D$2:$CI$3,2,FALSE)),0,HLOOKUP(JD15,'Monthly P&amp;L'!$D$2:$CI$3,2,FALSE))</f>
        <v>0</v>
      </c>
      <c r="JE13" s="241">
        <f>IF(ISERROR(HLOOKUP(JE15,'Monthly P&amp;L'!$D$2:$CI$3,2,FALSE)),0,HLOOKUP(JE15,'Monthly P&amp;L'!$D$2:$CI$3,2,FALSE))</f>
        <v>0</v>
      </c>
      <c r="JF13" s="241">
        <f>IF(ISERROR(HLOOKUP(JF15,'Monthly P&amp;L'!$D$2:$CI$3,2,FALSE)),0,HLOOKUP(JF15,'Monthly P&amp;L'!$D$2:$CI$3,2,FALSE))</f>
        <v>0</v>
      </c>
      <c r="JG13" s="241">
        <f>IF(ISERROR(HLOOKUP(JG15,'Monthly P&amp;L'!$D$2:$CI$3,2,FALSE)),0,HLOOKUP(JG15,'Monthly P&amp;L'!$D$2:$CI$3,2,FALSE))</f>
        <v>0</v>
      </c>
      <c r="JH13" s="241">
        <f>IF(ISERROR(HLOOKUP(JH15,'Monthly P&amp;L'!$D$2:$CI$3,2,FALSE)),0,HLOOKUP(JH15,'Monthly P&amp;L'!$D$2:$CI$3,2,FALSE))</f>
        <v>0</v>
      </c>
      <c r="JI13" s="241">
        <f>IF(ISERROR(HLOOKUP(JI15,'Monthly P&amp;L'!$D$2:$CI$3,2,FALSE)),0,HLOOKUP(JI15,'Monthly P&amp;L'!$D$2:$CI$3,2,FALSE))</f>
        <v>0</v>
      </c>
      <c r="JJ13" s="241">
        <f>IF(ISERROR(HLOOKUP(JJ15,'Monthly P&amp;L'!$D$2:$CI$3,2,FALSE)),0,HLOOKUP(JJ15,'Monthly P&amp;L'!$D$2:$CI$3,2,FALSE))</f>
        <v>0</v>
      </c>
      <c r="JK13" s="241">
        <f>IF(ISERROR(HLOOKUP(JK15,'Monthly P&amp;L'!$D$2:$CI$3,2,FALSE)),0,HLOOKUP(JK15,'Monthly P&amp;L'!$D$2:$CI$3,2,FALSE))</f>
        <v>0</v>
      </c>
      <c r="JL13" s="241">
        <f>IF(ISERROR(HLOOKUP(JL15,'Monthly P&amp;L'!$D$2:$CI$3,2,FALSE)),0,HLOOKUP(JL15,'Monthly P&amp;L'!$D$2:$CI$3,2,FALSE))</f>
        <v>0</v>
      </c>
      <c r="JM13" s="241">
        <f>IF(ISERROR(HLOOKUP(JM15,'Monthly P&amp;L'!$D$2:$CI$3,2,FALSE)),0,HLOOKUP(JM15,'Monthly P&amp;L'!$D$2:$CI$3,2,FALSE))</f>
        <v>0</v>
      </c>
      <c r="JN13" s="241">
        <f>IF(ISERROR(HLOOKUP(JN15,'Monthly P&amp;L'!$D$2:$CI$3,2,FALSE)),0,HLOOKUP(JN15,'Monthly P&amp;L'!$D$2:$CI$3,2,FALSE))</f>
        <v>0</v>
      </c>
      <c r="JO13" s="241">
        <f>IF(ISERROR(HLOOKUP(JO15,'Monthly P&amp;L'!$D$2:$CI$3,2,FALSE)),0,HLOOKUP(JO15,'Monthly P&amp;L'!$D$2:$CI$3,2,FALSE))</f>
        <v>0</v>
      </c>
      <c r="JP13" s="241">
        <f>IF(ISERROR(HLOOKUP(JP15,'Monthly P&amp;L'!$D$2:$CI$3,2,FALSE)),0,HLOOKUP(JP15,'Monthly P&amp;L'!$D$2:$CI$3,2,FALSE))</f>
        <v>0</v>
      </c>
      <c r="JQ13" s="241">
        <f>IF(ISERROR(HLOOKUP(JQ15,'Monthly P&amp;L'!$D$2:$CI$3,2,FALSE)),0,HLOOKUP(JQ15,'Monthly P&amp;L'!$D$2:$CI$3,2,FALSE))</f>
        <v>0</v>
      </c>
      <c r="JR13" s="241">
        <f>IF(ISERROR(HLOOKUP(JR15,'Monthly P&amp;L'!$D$2:$CI$3,2,FALSE)),0,HLOOKUP(JR15,'Monthly P&amp;L'!$D$2:$CI$3,2,FALSE))</f>
        <v>0</v>
      </c>
      <c r="JS13" s="241">
        <f>IF(ISERROR(HLOOKUP(JS15,'Monthly P&amp;L'!$D$2:$CI$3,2,FALSE)),0,HLOOKUP(JS15,'Monthly P&amp;L'!$D$2:$CI$3,2,FALSE))</f>
        <v>0</v>
      </c>
      <c r="JT13" s="241">
        <f>IF(ISERROR(HLOOKUP(JT15,'Monthly P&amp;L'!$D$2:$CI$3,2,FALSE)),0,HLOOKUP(JT15,'Monthly P&amp;L'!$D$2:$CI$3,2,FALSE))</f>
        <v>0</v>
      </c>
      <c r="JU13" s="241">
        <f>IF(ISERROR(HLOOKUP(JU15,'Monthly P&amp;L'!$D$2:$CI$3,2,FALSE)),0,HLOOKUP(JU15,'Monthly P&amp;L'!$D$2:$CI$3,2,FALSE))</f>
        <v>0</v>
      </c>
      <c r="JV13" s="241">
        <f>IF(ISERROR(HLOOKUP(JV15,'Monthly P&amp;L'!$D$2:$CI$3,2,FALSE)),0,HLOOKUP(JV15,'Monthly P&amp;L'!$D$2:$CI$3,2,FALSE))</f>
        <v>0</v>
      </c>
      <c r="JW13" s="241">
        <f>IF(ISERROR(HLOOKUP(JW15,'Monthly P&amp;L'!$D$2:$CI$3,2,FALSE)),0,HLOOKUP(JW15,'Monthly P&amp;L'!$D$2:$CI$3,2,FALSE))</f>
        <v>0</v>
      </c>
      <c r="JX13" s="241">
        <f>IF(ISERROR(HLOOKUP(JX15,'Monthly P&amp;L'!$D$2:$CI$3,2,FALSE)),0,HLOOKUP(JX15,'Monthly P&amp;L'!$D$2:$CI$3,2,FALSE))</f>
        <v>0</v>
      </c>
      <c r="JY13" s="241">
        <f>IF(ISERROR(HLOOKUP(JY15,'Monthly P&amp;L'!$D$2:$CI$3,2,FALSE)),0,HLOOKUP(JY15,'Monthly P&amp;L'!$D$2:$CI$3,2,FALSE))</f>
        <v>0</v>
      </c>
      <c r="JZ13" s="241">
        <f>IF(ISERROR(HLOOKUP(JZ15,'Monthly P&amp;L'!$D$2:$CI$3,2,FALSE)),0,HLOOKUP(JZ15,'Monthly P&amp;L'!$D$2:$CI$3,2,FALSE))</f>
        <v>0</v>
      </c>
      <c r="KA13" s="241">
        <f>IF(ISERROR(HLOOKUP(KA15,'Monthly P&amp;L'!$D$2:$CI$3,2,FALSE)),0,HLOOKUP(KA15,'Monthly P&amp;L'!$D$2:$CI$3,2,FALSE))</f>
        <v>0</v>
      </c>
      <c r="KB13" s="241">
        <f>IF(ISERROR(HLOOKUP(KB15,'Monthly P&amp;L'!$D$2:$CI$3,2,FALSE)),0,HLOOKUP(KB15,'Monthly P&amp;L'!$D$2:$CI$3,2,FALSE))</f>
        <v>0</v>
      </c>
      <c r="KC13" s="241">
        <f>IF(ISERROR(HLOOKUP(KC15,'Monthly P&amp;L'!$D$2:$CI$3,2,FALSE)),0,HLOOKUP(KC15,'Monthly P&amp;L'!$D$2:$CI$3,2,FALSE))</f>
        <v>0</v>
      </c>
      <c r="KD13" s="241">
        <f>IF(ISERROR(HLOOKUP(KD15,'Monthly P&amp;L'!$D$2:$CI$3,2,FALSE)),0,HLOOKUP(KD15,'Monthly P&amp;L'!$D$2:$CI$3,2,FALSE))</f>
        <v>0</v>
      </c>
      <c r="KE13" s="241">
        <f>IF(ISERROR(HLOOKUP(KE15,'Monthly P&amp;L'!$D$2:$CI$3,2,FALSE)),0,HLOOKUP(KE15,'Monthly P&amp;L'!$D$2:$CI$3,2,FALSE))</f>
        <v>0</v>
      </c>
      <c r="KF13" s="241">
        <f>IF(ISERROR(HLOOKUP(KF15,'Monthly P&amp;L'!$D$2:$CI$3,2,FALSE)),0,HLOOKUP(KF15,'Monthly P&amp;L'!$D$2:$CI$3,2,FALSE))</f>
        <v>0</v>
      </c>
      <c r="KG13" s="241">
        <f>IF(ISERROR(HLOOKUP(KG15,'Monthly P&amp;L'!$D$2:$CI$3,2,FALSE)),0,HLOOKUP(KG15,'Monthly P&amp;L'!$D$2:$CI$3,2,FALSE))</f>
        <v>0</v>
      </c>
      <c r="KH13" s="241">
        <f>IF(ISERROR(HLOOKUP(KH15,'Monthly P&amp;L'!$D$2:$CI$3,2,FALSE)),0,HLOOKUP(KH15,'Monthly P&amp;L'!$D$2:$CI$3,2,FALSE))</f>
        <v>0</v>
      </c>
      <c r="KI13" s="241">
        <f>IF(ISERROR(HLOOKUP(KI15,'Monthly P&amp;L'!$D$2:$CI$3,2,FALSE)),0,HLOOKUP(KI15,'Monthly P&amp;L'!$D$2:$CI$3,2,FALSE))</f>
        <v>0</v>
      </c>
      <c r="KJ13" s="241">
        <f>IF(ISERROR(HLOOKUP(KJ15,'Monthly P&amp;L'!$D$2:$CI$3,2,FALSE)),0,HLOOKUP(KJ15,'Monthly P&amp;L'!$D$2:$CI$3,2,FALSE))</f>
        <v>0</v>
      </c>
      <c r="KK13" s="241">
        <f>IF(ISERROR(HLOOKUP(KK15,'Monthly P&amp;L'!$D$2:$CI$3,2,FALSE)),0,HLOOKUP(KK15,'Monthly P&amp;L'!$D$2:$CI$3,2,FALSE))</f>
        <v>0</v>
      </c>
      <c r="KL13" s="241">
        <f>IF(ISERROR(HLOOKUP(KL15,'Monthly P&amp;L'!$D$2:$CI$3,2,FALSE)),0,HLOOKUP(KL15,'Monthly P&amp;L'!$D$2:$CI$3,2,FALSE))</f>
        <v>0</v>
      </c>
      <c r="KM13" s="241">
        <f>IF(ISERROR(HLOOKUP(KM15,'Monthly P&amp;L'!$D$2:$CI$3,2,FALSE)),0,HLOOKUP(KM15,'Monthly P&amp;L'!$D$2:$CI$3,2,FALSE))</f>
        <v>0</v>
      </c>
      <c r="KN13" s="241">
        <f>IF(ISERROR(HLOOKUP(KN15,'Monthly P&amp;L'!$D$2:$CI$3,2,FALSE)),0,HLOOKUP(KN15,'Monthly P&amp;L'!$D$2:$CI$3,2,FALSE))</f>
        <v>0</v>
      </c>
      <c r="KO13" s="241">
        <f>IF(ISERROR(HLOOKUP(KO15,'Monthly P&amp;L'!$D$2:$CI$3,2,FALSE)),0,HLOOKUP(KO15,'Monthly P&amp;L'!$D$2:$CI$3,2,FALSE))</f>
        <v>0</v>
      </c>
      <c r="KP13" s="241">
        <f>IF(ISERROR(HLOOKUP(KP15,'Monthly P&amp;L'!$D$2:$CI$3,2,FALSE)),0,HLOOKUP(KP15,'Monthly P&amp;L'!$D$2:$CI$3,2,FALSE))</f>
        <v>0</v>
      </c>
      <c r="KQ13" s="241">
        <f>IF(ISERROR(HLOOKUP(KQ15,'Monthly P&amp;L'!$D$2:$CI$3,2,FALSE)),0,HLOOKUP(KQ15,'Monthly P&amp;L'!$D$2:$CI$3,2,FALSE))</f>
        <v>0</v>
      </c>
      <c r="KR13" s="241">
        <f>IF(ISERROR(HLOOKUP(KR15,'Monthly P&amp;L'!$D$2:$CI$3,2,FALSE)),0,HLOOKUP(KR15,'Monthly P&amp;L'!$D$2:$CI$3,2,FALSE))</f>
        <v>0</v>
      </c>
      <c r="KS13" s="241">
        <f>IF(ISERROR(HLOOKUP(KS15,'Monthly P&amp;L'!$D$2:$CI$3,2,FALSE)),0,HLOOKUP(KS15,'Monthly P&amp;L'!$D$2:$CI$3,2,FALSE))</f>
        <v>0</v>
      </c>
      <c r="KT13" s="241">
        <f>IF(ISERROR(HLOOKUP(KT15,'Monthly P&amp;L'!$D$2:$CI$3,2,FALSE)),0,HLOOKUP(KT15,'Monthly P&amp;L'!$D$2:$CI$3,2,FALSE))</f>
        <v>0</v>
      </c>
      <c r="KU13" s="241">
        <f>IF(ISERROR(HLOOKUP(KU15,'Monthly P&amp;L'!$D$2:$CI$3,2,FALSE)),0,HLOOKUP(KU15,'Monthly P&amp;L'!$D$2:$CI$3,2,FALSE))</f>
        <v>0</v>
      </c>
      <c r="KV13" s="241">
        <f>IF(ISERROR(HLOOKUP(KV15,'Monthly P&amp;L'!$D$2:$CI$3,2,FALSE)),0,HLOOKUP(KV15,'Monthly P&amp;L'!$D$2:$CI$3,2,FALSE))</f>
        <v>0</v>
      </c>
      <c r="KW13" s="241">
        <f>IF(ISERROR(HLOOKUP(KW15,'Monthly P&amp;L'!$D$2:$CI$3,2,FALSE)),0,HLOOKUP(KW15,'Monthly P&amp;L'!$D$2:$CI$3,2,FALSE))</f>
        <v>0</v>
      </c>
      <c r="KX13" s="241">
        <f>IF(ISERROR(HLOOKUP(KX15,'Monthly P&amp;L'!$D$2:$CI$3,2,FALSE)),0,HLOOKUP(KX15,'Monthly P&amp;L'!$D$2:$CI$3,2,FALSE))</f>
        <v>0</v>
      </c>
      <c r="KY13" s="241">
        <f>IF(ISERROR(HLOOKUP(KY15,'Monthly P&amp;L'!$D$2:$CI$3,2,FALSE)),0,HLOOKUP(KY15,'Monthly P&amp;L'!$D$2:$CI$3,2,FALSE))</f>
        <v>0</v>
      </c>
      <c r="KZ13" s="241">
        <f>IF(ISERROR(HLOOKUP(KZ15,'Monthly P&amp;L'!$D$2:$CI$3,2,FALSE)),0,HLOOKUP(KZ15,'Monthly P&amp;L'!$D$2:$CI$3,2,FALSE))</f>
        <v>0</v>
      </c>
      <c r="LA13" s="241">
        <f>IF(ISERROR(HLOOKUP(LA15,'Monthly P&amp;L'!$D$2:$CI$3,2,FALSE)),0,HLOOKUP(LA15,'Monthly P&amp;L'!$D$2:$CI$3,2,FALSE))</f>
        <v>0</v>
      </c>
      <c r="LB13" s="241">
        <f>IF(ISERROR(HLOOKUP(LB15,'Monthly P&amp;L'!$D$2:$CI$3,2,FALSE)),0,HLOOKUP(LB15,'Monthly P&amp;L'!$D$2:$CI$3,2,FALSE))</f>
        <v>0</v>
      </c>
      <c r="LC13" s="241">
        <f>IF(ISERROR(HLOOKUP(LC15,'Monthly P&amp;L'!$D$2:$CI$3,2,FALSE)),0,HLOOKUP(LC15,'Monthly P&amp;L'!$D$2:$CI$3,2,FALSE))</f>
        <v>0</v>
      </c>
      <c r="LD13" s="241">
        <f>IF(ISERROR(HLOOKUP(LD15,'Monthly P&amp;L'!$D$2:$CI$3,2,FALSE)),0,HLOOKUP(LD15,'Monthly P&amp;L'!$D$2:$CI$3,2,FALSE))</f>
        <v>0</v>
      </c>
      <c r="LE13" s="241">
        <f>IF(ISERROR(HLOOKUP(LE15,'Monthly P&amp;L'!$D$2:$CI$3,2,FALSE)),0,HLOOKUP(LE15,'Monthly P&amp;L'!$D$2:$CI$3,2,FALSE))</f>
        <v>0</v>
      </c>
      <c r="LF13" s="241">
        <f>IF(ISERROR(HLOOKUP(LF15,'Monthly P&amp;L'!$D$2:$CI$3,2,FALSE)),0,HLOOKUP(LF15,'Monthly P&amp;L'!$D$2:$CI$3,2,FALSE))</f>
        <v>0</v>
      </c>
      <c r="LG13" s="241">
        <f>IF(ISERROR(HLOOKUP(LG15,'Monthly P&amp;L'!$D$2:$CI$3,2,FALSE)),0,HLOOKUP(LG15,'Monthly P&amp;L'!$D$2:$CI$3,2,FALSE))</f>
        <v>0</v>
      </c>
      <c r="LH13" s="241">
        <f>IF(ISERROR(HLOOKUP(LH15,'Monthly P&amp;L'!$D$2:$CI$3,2,FALSE)),0,HLOOKUP(LH15,'Monthly P&amp;L'!$D$2:$CI$3,2,FALSE))</f>
        <v>0</v>
      </c>
      <c r="LI13" s="241">
        <f>IF(ISERROR(HLOOKUP(LI15,'Monthly P&amp;L'!$D$2:$CI$3,2,FALSE)),0,HLOOKUP(LI15,'Monthly P&amp;L'!$D$2:$CI$3,2,FALSE))</f>
        <v>0</v>
      </c>
      <c r="LJ13" s="241">
        <f>IF(ISERROR(HLOOKUP(LJ15,'Monthly P&amp;L'!$D$2:$CI$3,2,FALSE)),0,HLOOKUP(LJ15,'Monthly P&amp;L'!$D$2:$CI$3,2,FALSE))</f>
        <v>0</v>
      </c>
      <c r="LK13" s="241">
        <f>IF(ISERROR(HLOOKUP(LK15,'Monthly P&amp;L'!$D$2:$CI$3,2,FALSE)),0,HLOOKUP(LK15,'Monthly P&amp;L'!$D$2:$CI$3,2,FALSE))</f>
        <v>0</v>
      </c>
      <c r="LL13" s="241">
        <f>IF(ISERROR(HLOOKUP(LL15,'Monthly P&amp;L'!$D$2:$CI$3,2,FALSE)),0,HLOOKUP(LL15,'Monthly P&amp;L'!$D$2:$CI$3,2,FALSE))</f>
        <v>0</v>
      </c>
      <c r="LM13" s="241">
        <f>IF(ISERROR(HLOOKUP(LM15,'Monthly P&amp;L'!$D$2:$CI$3,2,FALSE)),0,HLOOKUP(LM15,'Monthly P&amp;L'!$D$2:$CI$3,2,FALSE))</f>
        <v>0</v>
      </c>
      <c r="LN13" s="241">
        <f>IF(ISERROR(HLOOKUP(LN15,'Monthly P&amp;L'!$D$2:$CI$3,2,FALSE)),0,HLOOKUP(LN15,'Monthly P&amp;L'!$D$2:$CI$3,2,FALSE))</f>
        <v>0</v>
      </c>
      <c r="LO13" s="241">
        <f>IF(ISERROR(HLOOKUP(LO15,'Monthly P&amp;L'!$D$2:$CI$3,2,FALSE)),0,HLOOKUP(LO15,'Monthly P&amp;L'!$D$2:$CI$3,2,FALSE))</f>
        <v>0</v>
      </c>
      <c r="LP13" s="241">
        <f>IF(ISERROR(HLOOKUP(LP15,'Monthly P&amp;L'!$D$2:$CI$3,2,FALSE)),0,HLOOKUP(LP15,'Monthly P&amp;L'!$D$2:$CI$3,2,FALSE))</f>
        <v>0</v>
      </c>
      <c r="LQ13" s="241">
        <f>IF(ISERROR(HLOOKUP(LQ15,'Monthly P&amp;L'!$D$2:$CI$3,2,FALSE)),0,HLOOKUP(LQ15,'Monthly P&amp;L'!$D$2:$CI$3,2,FALSE))</f>
        <v>0</v>
      </c>
      <c r="LR13" s="241">
        <f>IF(ISERROR(HLOOKUP(LR15,'Monthly P&amp;L'!$D$2:$CI$3,2,FALSE)),0,HLOOKUP(LR15,'Monthly P&amp;L'!$D$2:$CI$3,2,FALSE))</f>
        <v>0</v>
      </c>
      <c r="LS13" s="241">
        <f>IF(ISERROR(HLOOKUP(LS15,'Monthly P&amp;L'!$D$2:$CI$3,2,FALSE)),0,HLOOKUP(LS15,'Monthly P&amp;L'!$D$2:$CI$3,2,FALSE))</f>
        <v>0</v>
      </c>
      <c r="LT13" s="241">
        <f>IF(ISERROR(HLOOKUP(LT15,'Monthly P&amp;L'!$D$2:$CI$3,2,FALSE)),0,HLOOKUP(LT15,'Monthly P&amp;L'!$D$2:$CI$3,2,FALSE))</f>
        <v>0</v>
      </c>
      <c r="LU13" s="241">
        <f>IF(ISERROR(HLOOKUP(LU15,'Monthly P&amp;L'!$D$2:$CI$3,2,FALSE)),0,HLOOKUP(LU15,'Monthly P&amp;L'!$D$2:$CI$3,2,FALSE))</f>
        <v>0</v>
      </c>
      <c r="LV13" s="241">
        <f>IF(ISERROR(HLOOKUP(LV15,'Monthly P&amp;L'!$D$2:$CI$3,2,FALSE)),0,HLOOKUP(LV15,'Monthly P&amp;L'!$D$2:$CI$3,2,FALSE))</f>
        <v>0</v>
      </c>
      <c r="LW13" s="241">
        <f>IF(ISERROR(HLOOKUP(LW15,'Monthly P&amp;L'!$D$2:$CI$3,2,FALSE)),0,HLOOKUP(LW15,'Monthly P&amp;L'!$D$2:$CI$3,2,FALSE))</f>
        <v>0</v>
      </c>
      <c r="LX13" s="241">
        <f>IF(ISERROR(HLOOKUP(LX15,'Monthly P&amp;L'!$D$2:$CI$3,2,FALSE)),0,HLOOKUP(LX15,'Monthly P&amp;L'!$D$2:$CI$3,2,FALSE))</f>
        <v>0</v>
      </c>
      <c r="LY13" s="241">
        <f>IF(ISERROR(HLOOKUP(LY15,'Monthly P&amp;L'!$D$2:$CI$3,2,FALSE)),0,HLOOKUP(LY15,'Monthly P&amp;L'!$D$2:$CI$3,2,FALSE))</f>
        <v>0</v>
      </c>
      <c r="LZ13" s="241">
        <f>IF(ISERROR(HLOOKUP(LZ15,'Monthly P&amp;L'!$D$2:$CI$3,2,FALSE)),0,HLOOKUP(LZ15,'Monthly P&amp;L'!$D$2:$CI$3,2,FALSE))</f>
        <v>0</v>
      </c>
      <c r="MA13" s="241">
        <f>IF(ISERROR(HLOOKUP(MA15,'Monthly P&amp;L'!$D$2:$CI$3,2,FALSE)),0,HLOOKUP(MA15,'Monthly P&amp;L'!$D$2:$CI$3,2,FALSE))</f>
        <v>0</v>
      </c>
      <c r="MB13" s="241">
        <f>IF(ISERROR(HLOOKUP(MB15,'Monthly P&amp;L'!$D$2:$CI$3,2,FALSE)),0,HLOOKUP(MB15,'Monthly P&amp;L'!$D$2:$CI$3,2,FALSE))</f>
        <v>0</v>
      </c>
      <c r="MC13" s="241">
        <f>IF(ISERROR(HLOOKUP(MC15,'Monthly P&amp;L'!$D$2:$CI$3,2,FALSE)),0,HLOOKUP(MC15,'Monthly P&amp;L'!$D$2:$CI$3,2,FALSE))</f>
        <v>0</v>
      </c>
      <c r="MD13" s="241">
        <f>IF(ISERROR(HLOOKUP(MD15,'Monthly P&amp;L'!$D$2:$CI$3,2,FALSE)),0,HLOOKUP(MD15,'Monthly P&amp;L'!$D$2:$CI$3,2,FALSE))</f>
        <v>0</v>
      </c>
      <c r="ME13" s="241">
        <f>IF(ISERROR(HLOOKUP(ME15,'Monthly P&amp;L'!$D$2:$CI$3,2,FALSE)),0,HLOOKUP(ME15,'Monthly P&amp;L'!$D$2:$CI$3,2,FALSE))</f>
        <v>0</v>
      </c>
      <c r="MF13" s="241">
        <f>IF(ISERROR(HLOOKUP(MF15,'Monthly P&amp;L'!$D$2:$CI$3,2,FALSE)),0,HLOOKUP(MF15,'Monthly P&amp;L'!$D$2:$CI$3,2,FALSE))</f>
        <v>0</v>
      </c>
      <c r="MG13" s="241">
        <f>IF(ISERROR(HLOOKUP(MG15,'Monthly P&amp;L'!$D$2:$CI$3,2,FALSE)),0,HLOOKUP(MG15,'Monthly P&amp;L'!$D$2:$CI$3,2,FALSE))</f>
        <v>0</v>
      </c>
      <c r="MH13" s="241">
        <f>IF(ISERROR(HLOOKUP(MH15,'Monthly P&amp;L'!$D$2:$CI$3,2,FALSE)),0,HLOOKUP(MH15,'Monthly P&amp;L'!$D$2:$CI$3,2,FALSE))</f>
        <v>0</v>
      </c>
      <c r="MI13" s="241">
        <f>IF(ISERROR(HLOOKUP(MI15,'Monthly P&amp;L'!$D$2:$CI$3,2,FALSE)),0,HLOOKUP(MI15,'Monthly P&amp;L'!$D$2:$CI$3,2,FALSE))</f>
        <v>0</v>
      </c>
      <c r="MJ13" s="241">
        <f>IF(ISERROR(HLOOKUP(MJ15,'Monthly P&amp;L'!$D$2:$CI$3,2,FALSE)),0,HLOOKUP(MJ15,'Monthly P&amp;L'!$D$2:$CI$3,2,FALSE))</f>
        <v>0</v>
      </c>
      <c r="MK13" s="241">
        <f>IF(ISERROR(HLOOKUP(MK15,'Monthly P&amp;L'!$D$2:$CI$3,2,FALSE)),0,HLOOKUP(MK15,'Monthly P&amp;L'!$D$2:$CI$3,2,FALSE))</f>
        <v>0</v>
      </c>
      <c r="ML13" s="241">
        <f>IF(ISERROR(HLOOKUP(ML15,'Monthly P&amp;L'!$D$2:$CI$3,2,FALSE)),0,HLOOKUP(ML15,'Monthly P&amp;L'!$D$2:$CI$3,2,FALSE))</f>
        <v>0</v>
      </c>
      <c r="MM13" s="241">
        <f>IF(ISERROR(HLOOKUP(MM15,'Monthly P&amp;L'!$D$2:$CI$3,2,FALSE)),0,HLOOKUP(MM15,'Monthly P&amp;L'!$D$2:$CI$3,2,FALSE))</f>
        <v>0</v>
      </c>
      <c r="MN13" s="241">
        <f>IF(ISERROR(HLOOKUP(MN15,'Monthly P&amp;L'!$D$2:$CI$3,2,FALSE)),0,HLOOKUP(MN15,'Monthly P&amp;L'!$D$2:$CI$3,2,FALSE))</f>
        <v>0</v>
      </c>
      <c r="MO13" s="241">
        <f>IF(ISERROR(HLOOKUP(MO15,'Monthly P&amp;L'!$D$2:$CI$3,2,FALSE)),0,HLOOKUP(MO15,'Monthly P&amp;L'!$D$2:$CI$3,2,FALSE))</f>
        <v>0</v>
      </c>
      <c r="MP13" s="241">
        <f>IF(ISERROR(HLOOKUP(MP15,'Monthly P&amp;L'!$D$2:$CI$3,2,FALSE)),0,HLOOKUP(MP15,'Monthly P&amp;L'!$D$2:$CI$3,2,FALSE))</f>
        <v>0</v>
      </c>
      <c r="MQ13" s="241">
        <f>IF(ISERROR(HLOOKUP(MQ15,'Monthly P&amp;L'!$D$2:$CI$3,2,FALSE)),0,HLOOKUP(MQ15,'Monthly P&amp;L'!$D$2:$CI$3,2,FALSE))</f>
        <v>0</v>
      </c>
      <c r="MR13" s="241">
        <f>IF(ISERROR(HLOOKUP(MR15,'Monthly P&amp;L'!$D$2:$CI$3,2,FALSE)),0,HLOOKUP(MR15,'Monthly P&amp;L'!$D$2:$CI$3,2,FALSE))</f>
        <v>0</v>
      </c>
      <c r="MS13" s="241">
        <f>IF(ISERROR(HLOOKUP(MS15,'Monthly P&amp;L'!$D$2:$CI$3,2,FALSE)),0,HLOOKUP(MS15,'Monthly P&amp;L'!$D$2:$CI$3,2,FALSE))</f>
        <v>0</v>
      </c>
      <c r="MT13" s="241">
        <f>IF(ISERROR(HLOOKUP(MT15,'Monthly P&amp;L'!$D$2:$CI$3,2,FALSE)),0,HLOOKUP(MT15,'Monthly P&amp;L'!$D$2:$CI$3,2,FALSE))</f>
        <v>0</v>
      </c>
      <c r="MU13" s="241">
        <f>IF(ISERROR(HLOOKUP(MU15,'Monthly P&amp;L'!$D$2:$CI$3,2,FALSE)),0,HLOOKUP(MU15,'Monthly P&amp;L'!$D$2:$CI$3,2,FALSE))</f>
        <v>0</v>
      </c>
      <c r="MV13" s="241">
        <f>IF(ISERROR(HLOOKUP(MV15,'Monthly P&amp;L'!$D$2:$CI$3,2,FALSE)),0,HLOOKUP(MV15,'Monthly P&amp;L'!$D$2:$CI$3,2,FALSE))</f>
        <v>0</v>
      </c>
      <c r="MW13" s="241">
        <f>IF(ISERROR(HLOOKUP(MW15,'Monthly P&amp;L'!$D$2:$CI$3,2,FALSE)),0,HLOOKUP(MW15,'Monthly P&amp;L'!$D$2:$CI$3,2,FALSE))</f>
        <v>0</v>
      </c>
      <c r="MX13" s="241">
        <f>IF(ISERROR(HLOOKUP(MX15,'Monthly P&amp;L'!$D$2:$CI$3,2,FALSE)),0,HLOOKUP(MX15,'Monthly P&amp;L'!$D$2:$CI$3,2,FALSE))</f>
        <v>0</v>
      </c>
      <c r="MY13" s="241"/>
      <c r="MZ13" s="241"/>
    </row>
    <row r="14" spans="1:364" s="228" customFormat="1" ht="14" x14ac:dyDescent="0.15">
      <c r="A14" s="239" t="s">
        <v>100</v>
      </c>
      <c r="B14" s="240"/>
      <c r="C14" s="242">
        <v>1</v>
      </c>
      <c r="D14" s="242">
        <f>IF(C14=0,0,IF(C14+1&gt;($D$7*12),0,C14+1))</f>
        <v>2</v>
      </c>
      <c r="E14" s="242">
        <f t="shared" ref="E14:BP14" si="0">IF(D14=0,0,IF(D14+1&gt;($D$7*12),0,D14+1))</f>
        <v>3</v>
      </c>
      <c r="F14" s="242">
        <f t="shared" si="0"/>
        <v>4</v>
      </c>
      <c r="G14" s="242">
        <f t="shared" si="0"/>
        <v>5</v>
      </c>
      <c r="H14" s="242">
        <f t="shared" si="0"/>
        <v>6</v>
      </c>
      <c r="I14" s="242">
        <f t="shared" si="0"/>
        <v>7</v>
      </c>
      <c r="J14" s="242">
        <f t="shared" si="0"/>
        <v>8</v>
      </c>
      <c r="K14" s="242">
        <f t="shared" si="0"/>
        <v>9</v>
      </c>
      <c r="L14" s="242">
        <f t="shared" si="0"/>
        <v>10</v>
      </c>
      <c r="M14" s="242">
        <f t="shared" si="0"/>
        <v>11</v>
      </c>
      <c r="N14" s="242">
        <f t="shared" si="0"/>
        <v>12</v>
      </c>
      <c r="O14" s="242">
        <f t="shared" si="0"/>
        <v>13</v>
      </c>
      <c r="P14" s="242">
        <f t="shared" si="0"/>
        <v>14</v>
      </c>
      <c r="Q14" s="242">
        <f t="shared" si="0"/>
        <v>15</v>
      </c>
      <c r="R14" s="242">
        <f t="shared" si="0"/>
        <v>16</v>
      </c>
      <c r="S14" s="242">
        <f t="shared" si="0"/>
        <v>17</v>
      </c>
      <c r="T14" s="242">
        <f t="shared" si="0"/>
        <v>18</v>
      </c>
      <c r="U14" s="242">
        <f t="shared" si="0"/>
        <v>19</v>
      </c>
      <c r="V14" s="242">
        <f t="shared" si="0"/>
        <v>20</v>
      </c>
      <c r="W14" s="242">
        <f t="shared" si="0"/>
        <v>21</v>
      </c>
      <c r="X14" s="242">
        <f t="shared" si="0"/>
        <v>22</v>
      </c>
      <c r="Y14" s="242">
        <f t="shared" si="0"/>
        <v>23</v>
      </c>
      <c r="Z14" s="242">
        <f t="shared" si="0"/>
        <v>24</v>
      </c>
      <c r="AA14" s="242">
        <f t="shared" si="0"/>
        <v>25</v>
      </c>
      <c r="AB14" s="242">
        <f t="shared" si="0"/>
        <v>26</v>
      </c>
      <c r="AC14" s="242">
        <f t="shared" si="0"/>
        <v>27</v>
      </c>
      <c r="AD14" s="242">
        <f t="shared" si="0"/>
        <v>28</v>
      </c>
      <c r="AE14" s="242">
        <f t="shared" si="0"/>
        <v>29</v>
      </c>
      <c r="AF14" s="242">
        <f t="shared" si="0"/>
        <v>30</v>
      </c>
      <c r="AG14" s="242">
        <f t="shared" si="0"/>
        <v>31</v>
      </c>
      <c r="AH14" s="242">
        <f t="shared" si="0"/>
        <v>32</v>
      </c>
      <c r="AI14" s="242">
        <f t="shared" si="0"/>
        <v>33</v>
      </c>
      <c r="AJ14" s="242">
        <f t="shared" si="0"/>
        <v>34</v>
      </c>
      <c r="AK14" s="242">
        <f t="shared" si="0"/>
        <v>35</v>
      </c>
      <c r="AL14" s="242">
        <f t="shared" si="0"/>
        <v>36</v>
      </c>
      <c r="AM14" s="242">
        <f t="shared" si="0"/>
        <v>37</v>
      </c>
      <c r="AN14" s="242">
        <f t="shared" si="0"/>
        <v>38</v>
      </c>
      <c r="AO14" s="242">
        <f t="shared" si="0"/>
        <v>39</v>
      </c>
      <c r="AP14" s="242">
        <f t="shared" si="0"/>
        <v>40</v>
      </c>
      <c r="AQ14" s="242">
        <f t="shared" si="0"/>
        <v>41</v>
      </c>
      <c r="AR14" s="242">
        <f t="shared" si="0"/>
        <v>42</v>
      </c>
      <c r="AS14" s="242">
        <f t="shared" si="0"/>
        <v>43</v>
      </c>
      <c r="AT14" s="242">
        <f t="shared" si="0"/>
        <v>44</v>
      </c>
      <c r="AU14" s="242">
        <f t="shared" si="0"/>
        <v>45</v>
      </c>
      <c r="AV14" s="242">
        <f t="shared" si="0"/>
        <v>46</v>
      </c>
      <c r="AW14" s="242">
        <f t="shared" si="0"/>
        <v>47</v>
      </c>
      <c r="AX14" s="242">
        <f t="shared" si="0"/>
        <v>48</v>
      </c>
      <c r="AY14" s="242">
        <f t="shared" si="0"/>
        <v>49</v>
      </c>
      <c r="AZ14" s="242">
        <f t="shared" si="0"/>
        <v>50</v>
      </c>
      <c r="BA14" s="242">
        <f t="shared" si="0"/>
        <v>51</v>
      </c>
      <c r="BB14" s="242">
        <f t="shared" si="0"/>
        <v>52</v>
      </c>
      <c r="BC14" s="242">
        <f t="shared" si="0"/>
        <v>53</v>
      </c>
      <c r="BD14" s="242">
        <f t="shared" si="0"/>
        <v>54</v>
      </c>
      <c r="BE14" s="242">
        <f t="shared" si="0"/>
        <v>55</v>
      </c>
      <c r="BF14" s="242">
        <f t="shared" si="0"/>
        <v>56</v>
      </c>
      <c r="BG14" s="242">
        <f t="shared" si="0"/>
        <v>57</v>
      </c>
      <c r="BH14" s="242">
        <f t="shared" si="0"/>
        <v>58</v>
      </c>
      <c r="BI14" s="242">
        <f t="shared" si="0"/>
        <v>59</v>
      </c>
      <c r="BJ14" s="242">
        <f t="shared" si="0"/>
        <v>60</v>
      </c>
      <c r="BK14" s="242">
        <f t="shared" si="0"/>
        <v>61</v>
      </c>
      <c r="BL14" s="242">
        <f t="shared" si="0"/>
        <v>62</v>
      </c>
      <c r="BM14" s="242">
        <f t="shared" si="0"/>
        <v>63</v>
      </c>
      <c r="BN14" s="242">
        <f t="shared" si="0"/>
        <v>64</v>
      </c>
      <c r="BO14" s="242">
        <f t="shared" si="0"/>
        <v>65</v>
      </c>
      <c r="BP14" s="242">
        <f t="shared" si="0"/>
        <v>66</v>
      </c>
      <c r="BQ14" s="242">
        <f t="shared" ref="BQ14:EB14" si="1">IF(BP14=0,0,IF(BP14+1&gt;($D$7*12),0,BP14+1))</f>
        <v>67</v>
      </c>
      <c r="BR14" s="242">
        <f t="shared" si="1"/>
        <v>68</v>
      </c>
      <c r="BS14" s="242">
        <f t="shared" si="1"/>
        <v>69</v>
      </c>
      <c r="BT14" s="242">
        <f t="shared" si="1"/>
        <v>70</v>
      </c>
      <c r="BU14" s="242">
        <f t="shared" si="1"/>
        <v>71</v>
      </c>
      <c r="BV14" s="242">
        <f t="shared" si="1"/>
        <v>72</v>
      </c>
      <c r="BW14" s="242">
        <f t="shared" si="1"/>
        <v>73</v>
      </c>
      <c r="BX14" s="242">
        <f t="shared" si="1"/>
        <v>74</v>
      </c>
      <c r="BY14" s="242">
        <f t="shared" si="1"/>
        <v>75</v>
      </c>
      <c r="BZ14" s="242">
        <f t="shared" si="1"/>
        <v>76</v>
      </c>
      <c r="CA14" s="242">
        <f t="shared" si="1"/>
        <v>77</v>
      </c>
      <c r="CB14" s="242">
        <f t="shared" si="1"/>
        <v>78</v>
      </c>
      <c r="CC14" s="242">
        <f t="shared" si="1"/>
        <v>79</v>
      </c>
      <c r="CD14" s="242">
        <f t="shared" si="1"/>
        <v>80</v>
      </c>
      <c r="CE14" s="242">
        <f t="shared" si="1"/>
        <v>81</v>
      </c>
      <c r="CF14" s="242">
        <f t="shared" si="1"/>
        <v>82</v>
      </c>
      <c r="CG14" s="242">
        <f t="shared" si="1"/>
        <v>83</v>
      </c>
      <c r="CH14" s="242">
        <f t="shared" si="1"/>
        <v>84</v>
      </c>
      <c r="CI14" s="242">
        <f t="shared" si="1"/>
        <v>85</v>
      </c>
      <c r="CJ14" s="242">
        <f t="shared" si="1"/>
        <v>86</v>
      </c>
      <c r="CK14" s="242">
        <f t="shared" si="1"/>
        <v>87</v>
      </c>
      <c r="CL14" s="242">
        <f t="shared" si="1"/>
        <v>88</v>
      </c>
      <c r="CM14" s="242">
        <f t="shared" si="1"/>
        <v>89</v>
      </c>
      <c r="CN14" s="242">
        <f t="shared" si="1"/>
        <v>90</v>
      </c>
      <c r="CO14" s="242">
        <f t="shared" si="1"/>
        <v>91</v>
      </c>
      <c r="CP14" s="242">
        <f t="shared" si="1"/>
        <v>92</v>
      </c>
      <c r="CQ14" s="242">
        <f t="shared" si="1"/>
        <v>93</v>
      </c>
      <c r="CR14" s="242">
        <f t="shared" si="1"/>
        <v>94</v>
      </c>
      <c r="CS14" s="242">
        <f t="shared" si="1"/>
        <v>95</v>
      </c>
      <c r="CT14" s="242">
        <f t="shared" si="1"/>
        <v>96</v>
      </c>
      <c r="CU14" s="242">
        <f t="shared" si="1"/>
        <v>97</v>
      </c>
      <c r="CV14" s="242">
        <f t="shared" si="1"/>
        <v>98</v>
      </c>
      <c r="CW14" s="242">
        <f t="shared" si="1"/>
        <v>99</v>
      </c>
      <c r="CX14" s="242">
        <f t="shared" si="1"/>
        <v>100</v>
      </c>
      <c r="CY14" s="242">
        <f t="shared" si="1"/>
        <v>101</v>
      </c>
      <c r="CZ14" s="242">
        <f t="shared" si="1"/>
        <v>102</v>
      </c>
      <c r="DA14" s="242">
        <f t="shared" si="1"/>
        <v>103</v>
      </c>
      <c r="DB14" s="242">
        <f t="shared" si="1"/>
        <v>104</v>
      </c>
      <c r="DC14" s="242">
        <f t="shared" si="1"/>
        <v>105</v>
      </c>
      <c r="DD14" s="242">
        <f t="shared" si="1"/>
        <v>106</v>
      </c>
      <c r="DE14" s="242">
        <f t="shared" si="1"/>
        <v>107</v>
      </c>
      <c r="DF14" s="242">
        <f t="shared" si="1"/>
        <v>108</v>
      </c>
      <c r="DG14" s="242">
        <f t="shared" si="1"/>
        <v>109</v>
      </c>
      <c r="DH14" s="242">
        <f t="shared" si="1"/>
        <v>110</v>
      </c>
      <c r="DI14" s="242">
        <f t="shared" si="1"/>
        <v>111</v>
      </c>
      <c r="DJ14" s="242">
        <f t="shared" si="1"/>
        <v>112</v>
      </c>
      <c r="DK14" s="242">
        <f t="shared" si="1"/>
        <v>113</v>
      </c>
      <c r="DL14" s="242">
        <f t="shared" si="1"/>
        <v>114</v>
      </c>
      <c r="DM14" s="242">
        <f t="shared" si="1"/>
        <v>115</v>
      </c>
      <c r="DN14" s="242">
        <f t="shared" si="1"/>
        <v>116</v>
      </c>
      <c r="DO14" s="242">
        <f t="shared" si="1"/>
        <v>117</v>
      </c>
      <c r="DP14" s="242">
        <f t="shared" si="1"/>
        <v>118</v>
      </c>
      <c r="DQ14" s="242">
        <f t="shared" si="1"/>
        <v>119</v>
      </c>
      <c r="DR14" s="242">
        <f t="shared" si="1"/>
        <v>120</v>
      </c>
      <c r="DS14" s="242">
        <f t="shared" si="1"/>
        <v>121</v>
      </c>
      <c r="DT14" s="242">
        <f t="shared" si="1"/>
        <v>122</v>
      </c>
      <c r="DU14" s="242">
        <f t="shared" si="1"/>
        <v>123</v>
      </c>
      <c r="DV14" s="242">
        <f t="shared" si="1"/>
        <v>124</v>
      </c>
      <c r="DW14" s="242">
        <f t="shared" si="1"/>
        <v>125</v>
      </c>
      <c r="DX14" s="242">
        <f t="shared" si="1"/>
        <v>126</v>
      </c>
      <c r="DY14" s="242">
        <f t="shared" si="1"/>
        <v>127</v>
      </c>
      <c r="DZ14" s="242">
        <f t="shared" si="1"/>
        <v>128</v>
      </c>
      <c r="EA14" s="242">
        <f t="shared" si="1"/>
        <v>129</v>
      </c>
      <c r="EB14" s="242">
        <f t="shared" si="1"/>
        <v>130</v>
      </c>
      <c r="EC14" s="242">
        <f t="shared" ref="EC14:GN14" si="2">IF(EB14=0,0,IF(EB14+1&gt;($D$7*12),0,EB14+1))</f>
        <v>131</v>
      </c>
      <c r="ED14" s="242">
        <f t="shared" si="2"/>
        <v>132</v>
      </c>
      <c r="EE14" s="242">
        <f t="shared" si="2"/>
        <v>133</v>
      </c>
      <c r="EF14" s="242">
        <f t="shared" si="2"/>
        <v>134</v>
      </c>
      <c r="EG14" s="242">
        <f t="shared" si="2"/>
        <v>135</v>
      </c>
      <c r="EH14" s="242">
        <f t="shared" si="2"/>
        <v>136</v>
      </c>
      <c r="EI14" s="242">
        <f t="shared" si="2"/>
        <v>137</v>
      </c>
      <c r="EJ14" s="242">
        <f t="shared" si="2"/>
        <v>138</v>
      </c>
      <c r="EK14" s="242">
        <f t="shared" si="2"/>
        <v>139</v>
      </c>
      <c r="EL14" s="242">
        <f t="shared" si="2"/>
        <v>140</v>
      </c>
      <c r="EM14" s="242">
        <f t="shared" si="2"/>
        <v>141</v>
      </c>
      <c r="EN14" s="242">
        <f t="shared" si="2"/>
        <v>142</v>
      </c>
      <c r="EO14" s="242">
        <f t="shared" si="2"/>
        <v>143</v>
      </c>
      <c r="EP14" s="242">
        <f t="shared" si="2"/>
        <v>144</v>
      </c>
      <c r="EQ14" s="242">
        <f t="shared" si="2"/>
        <v>145</v>
      </c>
      <c r="ER14" s="242">
        <f t="shared" si="2"/>
        <v>146</v>
      </c>
      <c r="ES14" s="242">
        <f t="shared" si="2"/>
        <v>147</v>
      </c>
      <c r="ET14" s="242">
        <f t="shared" si="2"/>
        <v>148</v>
      </c>
      <c r="EU14" s="242">
        <f t="shared" si="2"/>
        <v>149</v>
      </c>
      <c r="EV14" s="242">
        <f t="shared" si="2"/>
        <v>150</v>
      </c>
      <c r="EW14" s="242">
        <f t="shared" si="2"/>
        <v>151</v>
      </c>
      <c r="EX14" s="242">
        <f t="shared" si="2"/>
        <v>152</v>
      </c>
      <c r="EY14" s="242">
        <f t="shared" si="2"/>
        <v>153</v>
      </c>
      <c r="EZ14" s="242">
        <f t="shared" si="2"/>
        <v>154</v>
      </c>
      <c r="FA14" s="242">
        <f t="shared" si="2"/>
        <v>155</v>
      </c>
      <c r="FB14" s="242">
        <f t="shared" si="2"/>
        <v>156</v>
      </c>
      <c r="FC14" s="242">
        <f t="shared" si="2"/>
        <v>157</v>
      </c>
      <c r="FD14" s="242">
        <f t="shared" si="2"/>
        <v>158</v>
      </c>
      <c r="FE14" s="242">
        <f t="shared" si="2"/>
        <v>159</v>
      </c>
      <c r="FF14" s="242">
        <f t="shared" si="2"/>
        <v>160</v>
      </c>
      <c r="FG14" s="242">
        <f t="shared" si="2"/>
        <v>161</v>
      </c>
      <c r="FH14" s="242">
        <f t="shared" si="2"/>
        <v>162</v>
      </c>
      <c r="FI14" s="242">
        <f t="shared" si="2"/>
        <v>163</v>
      </c>
      <c r="FJ14" s="242">
        <f t="shared" si="2"/>
        <v>164</v>
      </c>
      <c r="FK14" s="242">
        <f t="shared" si="2"/>
        <v>165</v>
      </c>
      <c r="FL14" s="242">
        <f t="shared" si="2"/>
        <v>166</v>
      </c>
      <c r="FM14" s="242">
        <f t="shared" si="2"/>
        <v>167</v>
      </c>
      <c r="FN14" s="242">
        <f t="shared" si="2"/>
        <v>168</v>
      </c>
      <c r="FO14" s="242">
        <f t="shared" si="2"/>
        <v>169</v>
      </c>
      <c r="FP14" s="242">
        <f t="shared" si="2"/>
        <v>170</v>
      </c>
      <c r="FQ14" s="242">
        <f t="shared" si="2"/>
        <v>171</v>
      </c>
      <c r="FR14" s="242">
        <f t="shared" si="2"/>
        <v>172</v>
      </c>
      <c r="FS14" s="242">
        <f t="shared" si="2"/>
        <v>173</v>
      </c>
      <c r="FT14" s="242">
        <f t="shared" si="2"/>
        <v>174</v>
      </c>
      <c r="FU14" s="242">
        <f t="shared" si="2"/>
        <v>175</v>
      </c>
      <c r="FV14" s="242">
        <f t="shared" si="2"/>
        <v>176</v>
      </c>
      <c r="FW14" s="242">
        <f t="shared" si="2"/>
        <v>177</v>
      </c>
      <c r="FX14" s="242">
        <f t="shared" si="2"/>
        <v>178</v>
      </c>
      <c r="FY14" s="242">
        <f t="shared" si="2"/>
        <v>179</v>
      </c>
      <c r="FZ14" s="242">
        <f t="shared" si="2"/>
        <v>180</v>
      </c>
      <c r="GA14" s="242">
        <f t="shared" si="2"/>
        <v>181</v>
      </c>
      <c r="GB14" s="242">
        <f t="shared" si="2"/>
        <v>182</v>
      </c>
      <c r="GC14" s="242">
        <f t="shared" si="2"/>
        <v>183</v>
      </c>
      <c r="GD14" s="242">
        <f t="shared" si="2"/>
        <v>184</v>
      </c>
      <c r="GE14" s="242">
        <f t="shared" si="2"/>
        <v>185</v>
      </c>
      <c r="GF14" s="242">
        <f t="shared" si="2"/>
        <v>186</v>
      </c>
      <c r="GG14" s="242">
        <f t="shared" si="2"/>
        <v>187</v>
      </c>
      <c r="GH14" s="242">
        <f t="shared" si="2"/>
        <v>188</v>
      </c>
      <c r="GI14" s="242">
        <f t="shared" si="2"/>
        <v>189</v>
      </c>
      <c r="GJ14" s="242">
        <f t="shared" si="2"/>
        <v>190</v>
      </c>
      <c r="GK14" s="242">
        <f t="shared" si="2"/>
        <v>191</v>
      </c>
      <c r="GL14" s="242">
        <f t="shared" si="2"/>
        <v>192</v>
      </c>
      <c r="GM14" s="242">
        <f t="shared" si="2"/>
        <v>193</v>
      </c>
      <c r="GN14" s="242">
        <f t="shared" si="2"/>
        <v>194</v>
      </c>
      <c r="GO14" s="242">
        <f t="shared" ref="GO14:IV14" si="3">IF(GN14=0,0,IF(GN14+1&gt;($D$7*12),0,GN14+1))</f>
        <v>195</v>
      </c>
      <c r="GP14" s="242">
        <f t="shared" si="3"/>
        <v>196</v>
      </c>
      <c r="GQ14" s="242">
        <f t="shared" si="3"/>
        <v>197</v>
      </c>
      <c r="GR14" s="242">
        <f t="shared" si="3"/>
        <v>198</v>
      </c>
      <c r="GS14" s="242">
        <f t="shared" si="3"/>
        <v>199</v>
      </c>
      <c r="GT14" s="242">
        <f t="shared" si="3"/>
        <v>200</v>
      </c>
      <c r="GU14" s="242">
        <f t="shared" si="3"/>
        <v>201</v>
      </c>
      <c r="GV14" s="242">
        <f t="shared" si="3"/>
        <v>202</v>
      </c>
      <c r="GW14" s="242">
        <f t="shared" si="3"/>
        <v>203</v>
      </c>
      <c r="GX14" s="242">
        <f t="shared" si="3"/>
        <v>204</v>
      </c>
      <c r="GY14" s="242">
        <f t="shared" si="3"/>
        <v>205</v>
      </c>
      <c r="GZ14" s="242">
        <f t="shared" si="3"/>
        <v>206</v>
      </c>
      <c r="HA14" s="242">
        <f t="shared" si="3"/>
        <v>207</v>
      </c>
      <c r="HB14" s="242">
        <f t="shared" si="3"/>
        <v>208</v>
      </c>
      <c r="HC14" s="242">
        <f t="shared" si="3"/>
        <v>209</v>
      </c>
      <c r="HD14" s="242">
        <f t="shared" si="3"/>
        <v>210</v>
      </c>
      <c r="HE14" s="242">
        <f t="shared" si="3"/>
        <v>211</v>
      </c>
      <c r="HF14" s="242">
        <f t="shared" si="3"/>
        <v>212</v>
      </c>
      <c r="HG14" s="242">
        <f t="shared" si="3"/>
        <v>213</v>
      </c>
      <c r="HH14" s="242">
        <f t="shared" si="3"/>
        <v>214</v>
      </c>
      <c r="HI14" s="242">
        <f t="shared" si="3"/>
        <v>215</v>
      </c>
      <c r="HJ14" s="242">
        <f t="shared" si="3"/>
        <v>216</v>
      </c>
      <c r="HK14" s="242">
        <f t="shared" si="3"/>
        <v>217</v>
      </c>
      <c r="HL14" s="242">
        <f t="shared" si="3"/>
        <v>218</v>
      </c>
      <c r="HM14" s="242">
        <f t="shared" si="3"/>
        <v>219</v>
      </c>
      <c r="HN14" s="242">
        <f t="shared" si="3"/>
        <v>220</v>
      </c>
      <c r="HO14" s="242">
        <f t="shared" si="3"/>
        <v>221</v>
      </c>
      <c r="HP14" s="242">
        <f t="shared" si="3"/>
        <v>222</v>
      </c>
      <c r="HQ14" s="242">
        <f t="shared" si="3"/>
        <v>223</v>
      </c>
      <c r="HR14" s="242">
        <f t="shared" si="3"/>
        <v>224</v>
      </c>
      <c r="HS14" s="242">
        <f t="shared" si="3"/>
        <v>225</v>
      </c>
      <c r="HT14" s="242">
        <f t="shared" si="3"/>
        <v>226</v>
      </c>
      <c r="HU14" s="242">
        <f t="shared" si="3"/>
        <v>227</v>
      </c>
      <c r="HV14" s="242">
        <f t="shared" si="3"/>
        <v>228</v>
      </c>
      <c r="HW14" s="242">
        <f t="shared" si="3"/>
        <v>229</v>
      </c>
      <c r="HX14" s="242">
        <f t="shared" si="3"/>
        <v>230</v>
      </c>
      <c r="HY14" s="242">
        <f t="shared" si="3"/>
        <v>231</v>
      </c>
      <c r="HZ14" s="242">
        <f t="shared" si="3"/>
        <v>232</v>
      </c>
      <c r="IA14" s="242">
        <f t="shared" si="3"/>
        <v>233</v>
      </c>
      <c r="IB14" s="242">
        <f t="shared" si="3"/>
        <v>234</v>
      </c>
      <c r="IC14" s="242">
        <f t="shared" si="3"/>
        <v>235</v>
      </c>
      <c r="ID14" s="242">
        <f t="shared" si="3"/>
        <v>236</v>
      </c>
      <c r="IE14" s="242">
        <f t="shared" si="3"/>
        <v>237</v>
      </c>
      <c r="IF14" s="242">
        <f t="shared" si="3"/>
        <v>238</v>
      </c>
      <c r="IG14" s="242">
        <f t="shared" si="3"/>
        <v>239</v>
      </c>
      <c r="IH14" s="242">
        <f t="shared" si="3"/>
        <v>240</v>
      </c>
      <c r="II14" s="242">
        <f t="shared" si="3"/>
        <v>241</v>
      </c>
      <c r="IJ14" s="242">
        <f t="shared" si="3"/>
        <v>242</v>
      </c>
      <c r="IK14" s="242">
        <f t="shared" si="3"/>
        <v>243</v>
      </c>
      <c r="IL14" s="242">
        <f t="shared" si="3"/>
        <v>244</v>
      </c>
      <c r="IM14" s="242">
        <f t="shared" si="3"/>
        <v>245</v>
      </c>
      <c r="IN14" s="242">
        <f t="shared" si="3"/>
        <v>246</v>
      </c>
      <c r="IO14" s="242">
        <f t="shared" si="3"/>
        <v>247</v>
      </c>
      <c r="IP14" s="242">
        <f t="shared" si="3"/>
        <v>248</v>
      </c>
      <c r="IQ14" s="242">
        <f t="shared" si="3"/>
        <v>249</v>
      </c>
      <c r="IR14" s="242">
        <f t="shared" si="3"/>
        <v>250</v>
      </c>
      <c r="IS14" s="242">
        <f t="shared" si="3"/>
        <v>251</v>
      </c>
      <c r="IT14" s="242">
        <f t="shared" si="3"/>
        <v>252</v>
      </c>
      <c r="IU14" s="242">
        <f t="shared" si="3"/>
        <v>253</v>
      </c>
      <c r="IV14" s="242">
        <f t="shared" si="3"/>
        <v>254</v>
      </c>
      <c r="IW14" s="242">
        <f t="shared" ref="IW14" si="4">IF(IV14=0,0,IF(IV14+1&gt;($D$7*12),0,IV14+1))</f>
        <v>255</v>
      </c>
      <c r="IX14" s="242">
        <f t="shared" ref="IX14" si="5">IF(IW14=0,0,IF(IW14+1&gt;($D$7*12),0,IW14+1))</f>
        <v>256</v>
      </c>
      <c r="IY14" s="242">
        <f t="shared" ref="IY14" si="6">IF(IX14=0,0,IF(IX14+1&gt;($D$7*12),0,IX14+1))</f>
        <v>257</v>
      </c>
      <c r="IZ14" s="242">
        <f t="shared" ref="IZ14" si="7">IF(IY14=0,0,IF(IY14+1&gt;($D$7*12),0,IY14+1))</f>
        <v>258</v>
      </c>
      <c r="JA14" s="242">
        <f t="shared" ref="JA14" si="8">IF(IZ14=0,0,IF(IZ14+1&gt;($D$7*12),0,IZ14+1))</f>
        <v>259</v>
      </c>
      <c r="JB14" s="242">
        <f t="shared" ref="JB14" si="9">IF(JA14=0,0,IF(JA14+1&gt;($D$7*12),0,JA14+1))</f>
        <v>260</v>
      </c>
      <c r="JC14" s="242">
        <f t="shared" ref="JC14" si="10">IF(JB14=0,0,IF(JB14+1&gt;($D$7*12),0,JB14+1))</f>
        <v>261</v>
      </c>
      <c r="JD14" s="242">
        <f t="shared" ref="JD14" si="11">IF(JC14=0,0,IF(JC14+1&gt;($D$7*12),0,JC14+1))</f>
        <v>262</v>
      </c>
      <c r="JE14" s="242">
        <f t="shared" ref="JE14" si="12">IF(JD14=0,0,IF(JD14+1&gt;($D$7*12),0,JD14+1))</f>
        <v>263</v>
      </c>
      <c r="JF14" s="242">
        <f t="shared" ref="JF14" si="13">IF(JE14=0,0,IF(JE14+1&gt;($D$7*12),0,JE14+1))</f>
        <v>264</v>
      </c>
      <c r="JG14" s="242">
        <f t="shared" ref="JG14" si="14">IF(JF14=0,0,IF(JF14+1&gt;($D$7*12),0,JF14+1))</f>
        <v>265</v>
      </c>
      <c r="JH14" s="242">
        <f t="shared" ref="JH14" si="15">IF(JG14=0,0,IF(JG14+1&gt;($D$7*12),0,JG14+1))</f>
        <v>266</v>
      </c>
      <c r="JI14" s="242">
        <f t="shared" ref="JI14" si="16">IF(JH14=0,0,IF(JH14+1&gt;($D$7*12),0,JH14+1))</f>
        <v>267</v>
      </c>
      <c r="JJ14" s="242">
        <f t="shared" ref="JJ14" si="17">IF(JI14=0,0,IF(JI14+1&gt;($D$7*12),0,JI14+1))</f>
        <v>268</v>
      </c>
      <c r="JK14" s="242">
        <f t="shared" ref="JK14" si="18">IF(JJ14=0,0,IF(JJ14+1&gt;($D$7*12),0,JJ14+1))</f>
        <v>269</v>
      </c>
      <c r="JL14" s="242">
        <f t="shared" ref="JL14" si="19">IF(JK14=0,0,IF(JK14+1&gt;($D$7*12),0,JK14+1))</f>
        <v>270</v>
      </c>
      <c r="JM14" s="242">
        <f t="shared" ref="JM14" si="20">IF(JL14=0,0,IF(JL14+1&gt;($D$7*12),0,JL14+1))</f>
        <v>271</v>
      </c>
      <c r="JN14" s="242">
        <f t="shared" ref="JN14" si="21">IF(JM14=0,0,IF(JM14+1&gt;($D$7*12),0,JM14+1))</f>
        <v>272</v>
      </c>
      <c r="JO14" s="242">
        <f t="shared" ref="JO14" si="22">IF(JN14=0,0,IF(JN14+1&gt;($D$7*12),0,JN14+1))</f>
        <v>273</v>
      </c>
      <c r="JP14" s="242">
        <f t="shared" ref="JP14" si="23">IF(JO14=0,0,IF(JO14+1&gt;($D$7*12),0,JO14+1))</f>
        <v>274</v>
      </c>
      <c r="JQ14" s="242">
        <f t="shared" ref="JQ14" si="24">IF(JP14=0,0,IF(JP14+1&gt;($D$7*12),0,JP14+1))</f>
        <v>275</v>
      </c>
      <c r="JR14" s="242">
        <f t="shared" ref="JR14" si="25">IF(JQ14=0,0,IF(JQ14+1&gt;($D$7*12),0,JQ14+1))</f>
        <v>276</v>
      </c>
      <c r="JS14" s="242">
        <f t="shared" ref="JS14" si="26">IF(JR14=0,0,IF(JR14+1&gt;($D$7*12),0,JR14+1))</f>
        <v>277</v>
      </c>
      <c r="JT14" s="242">
        <f t="shared" ref="JT14" si="27">IF(JS14=0,0,IF(JS14+1&gt;($D$7*12),0,JS14+1))</f>
        <v>278</v>
      </c>
      <c r="JU14" s="242">
        <f t="shared" ref="JU14" si="28">IF(JT14=0,0,IF(JT14+1&gt;($D$7*12),0,JT14+1))</f>
        <v>279</v>
      </c>
      <c r="JV14" s="242">
        <f t="shared" ref="JV14" si="29">IF(JU14=0,0,IF(JU14+1&gt;($D$7*12),0,JU14+1))</f>
        <v>280</v>
      </c>
      <c r="JW14" s="242">
        <f t="shared" ref="JW14" si="30">IF(JV14=0,0,IF(JV14+1&gt;($D$7*12),0,JV14+1))</f>
        <v>281</v>
      </c>
      <c r="JX14" s="242">
        <f t="shared" ref="JX14" si="31">IF(JW14=0,0,IF(JW14+1&gt;($D$7*12),0,JW14+1))</f>
        <v>282</v>
      </c>
      <c r="JY14" s="242">
        <f t="shared" ref="JY14" si="32">IF(JX14=0,0,IF(JX14+1&gt;($D$7*12),0,JX14+1))</f>
        <v>283</v>
      </c>
      <c r="JZ14" s="242">
        <f t="shared" ref="JZ14" si="33">IF(JY14=0,0,IF(JY14+1&gt;($D$7*12),0,JY14+1))</f>
        <v>284</v>
      </c>
      <c r="KA14" s="242">
        <f t="shared" ref="KA14" si="34">IF(JZ14=0,0,IF(JZ14+1&gt;($D$7*12),0,JZ14+1))</f>
        <v>285</v>
      </c>
      <c r="KB14" s="242">
        <f t="shared" ref="KB14" si="35">IF(KA14=0,0,IF(KA14+1&gt;($D$7*12),0,KA14+1))</f>
        <v>286</v>
      </c>
      <c r="KC14" s="242">
        <f t="shared" ref="KC14" si="36">IF(KB14=0,0,IF(KB14+1&gt;($D$7*12),0,KB14+1))</f>
        <v>287</v>
      </c>
      <c r="KD14" s="242">
        <f t="shared" ref="KD14" si="37">IF(KC14=0,0,IF(KC14+1&gt;($D$7*12),0,KC14+1))</f>
        <v>288</v>
      </c>
      <c r="KE14" s="242">
        <f t="shared" ref="KE14" si="38">IF(KD14=0,0,IF(KD14+1&gt;($D$7*12),0,KD14+1))</f>
        <v>289</v>
      </c>
      <c r="KF14" s="242">
        <f t="shared" ref="KF14" si="39">IF(KE14=0,0,IF(KE14+1&gt;($D$7*12),0,KE14+1))</f>
        <v>290</v>
      </c>
      <c r="KG14" s="242">
        <f t="shared" ref="KG14" si="40">IF(KF14=0,0,IF(KF14+1&gt;($D$7*12),0,KF14+1))</f>
        <v>291</v>
      </c>
      <c r="KH14" s="242">
        <f t="shared" ref="KH14" si="41">IF(KG14=0,0,IF(KG14+1&gt;($D$7*12),0,KG14+1))</f>
        <v>292</v>
      </c>
      <c r="KI14" s="242">
        <f t="shared" ref="KI14" si="42">IF(KH14=0,0,IF(KH14+1&gt;($D$7*12),0,KH14+1))</f>
        <v>293</v>
      </c>
      <c r="KJ14" s="242">
        <f t="shared" ref="KJ14" si="43">IF(KI14=0,0,IF(KI14+1&gt;($D$7*12),0,KI14+1))</f>
        <v>294</v>
      </c>
      <c r="KK14" s="242">
        <f t="shared" ref="KK14" si="44">IF(KJ14=0,0,IF(KJ14+1&gt;($D$7*12),0,KJ14+1))</f>
        <v>295</v>
      </c>
      <c r="KL14" s="242">
        <f t="shared" ref="KL14" si="45">IF(KK14=0,0,IF(KK14+1&gt;($D$7*12),0,KK14+1))</f>
        <v>296</v>
      </c>
      <c r="KM14" s="242">
        <f t="shared" ref="KM14" si="46">IF(KL14=0,0,IF(KL14+1&gt;($D$7*12),0,KL14+1))</f>
        <v>297</v>
      </c>
      <c r="KN14" s="242">
        <f t="shared" ref="KN14" si="47">IF(KM14=0,0,IF(KM14+1&gt;($D$7*12),0,KM14+1))</f>
        <v>298</v>
      </c>
      <c r="KO14" s="242">
        <f t="shared" ref="KO14" si="48">IF(KN14=0,0,IF(KN14+1&gt;($D$7*12),0,KN14+1))</f>
        <v>299</v>
      </c>
      <c r="KP14" s="242">
        <f t="shared" ref="KP14" si="49">IF(KO14=0,0,IF(KO14+1&gt;($D$7*12),0,KO14+1))</f>
        <v>300</v>
      </c>
      <c r="KQ14" s="242">
        <f t="shared" ref="KQ14" si="50">IF(KP14=0,0,IF(KP14+1&gt;($D$7*12),0,KP14+1))</f>
        <v>301</v>
      </c>
      <c r="KR14" s="242">
        <f t="shared" ref="KR14" si="51">IF(KQ14=0,0,IF(KQ14+1&gt;($D$7*12),0,KQ14+1))</f>
        <v>302</v>
      </c>
      <c r="KS14" s="242">
        <f t="shared" ref="KS14" si="52">IF(KR14=0,0,IF(KR14+1&gt;($D$7*12),0,KR14+1))</f>
        <v>303</v>
      </c>
      <c r="KT14" s="242">
        <f t="shared" ref="KT14" si="53">IF(KS14=0,0,IF(KS14+1&gt;($D$7*12),0,KS14+1))</f>
        <v>304</v>
      </c>
      <c r="KU14" s="242">
        <f t="shared" ref="KU14" si="54">IF(KT14=0,0,IF(KT14+1&gt;($D$7*12),0,KT14+1))</f>
        <v>305</v>
      </c>
      <c r="KV14" s="242">
        <f t="shared" ref="KV14" si="55">IF(KU14=0,0,IF(KU14+1&gt;($D$7*12),0,KU14+1))</f>
        <v>306</v>
      </c>
      <c r="KW14" s="242">
        <f t="shared" ref="KW14" si="56">IF(KV14=0,0,IF(KV14+1&gt;($D$7*12),0,KV14+1))</f>
        <v>307</v>
      </c>
      <c r="KX14" s="242">
        <f t="shared" ref="KX14" si="57">IF(KW14=0,0,IF(KW14+1&gt;($D$7*12),0,KW14+1))</f>
        <v>308</v>
      </c>
      <c r="KY14" s="242">
        <f t="shared" ref="KY14" si="58">IF(KX14=0,0,IF(KX14+1&gt;($D$7*12),0,KX14+1))</f>
        <v>309</v>
      </c>
      <c r="KZ14" s="242">
        <f t="shared" ref="KZ14" si="59">IF(KY14=0,0,IF(KY14+1&gt;($D$7*12),0,KY14+1))</f>
        <v>310</v>
      </c>
      <c r="LA14" s="242">
        <f t="shared" ref="LA14" si="60">IF(KZ14=0,0,IF(KZ14+1&gt;($D$7*12),0,KZ14+1))</f>
        <v>311</v>
      </c>
      <c r="LB14" s="242">
        <f t="shared" ref="LB14" si="61">IF(LA14=0,0,IF(LA14+1&gt;($D$7*12),0,LA14+1))</f>
        <v>312</v>
      </c>
      <c r="LC14" s="242">
        <f t="shared" ref="LC14" si="62">IF(LB14=0,0,IF(LB14+1&gt;($D$7*12),0,LB14+1))</f>
        <v>313</v>
      </c>
      <c r="LD14" s="242">
        <f t="shared" ref="LD14" si="63">IF(LC14=0,0,IF(LC14+1&gt;($D$7*12),0,LC14+1))</f>
        <v>314</v>
      </c>
      <c r="LE14" s="242">
        <f t="shared" ref="LE14" si="64">IF(LD14=0,0,IF(LD14+1&gt;($D$7*12),0,LD14+1))</f>
        <v>315</v>
      </c>
      <c r="LF14" s="242">
        <f t="shared" ref="LF14" si="65">IF(LE14=0,0,IF(LE14+1&gt;($D$7*12),0,LE14+1))</f>
        <v>316</v>
      </c>
      <c r="LG14" s="242">
        <f t="shared" ref="LG14" si="66">IF(LF14=0,0,IF(LF14+1&gt;($D$7*12),0,LF14+1))</f>
        <v>317</v>
      </c>
      <c r="LH14" s="242">
        <f t="shared" ref="LH14" si="67">IF(LG14=0,0,IF(LG14+1&gt;($D$7*12),0,LG14+1))</f>
        <v>318</v>
      </c>
      <c r="LI14" s="242">
        <f t="shared" ref="LI14" si="68">IF(LH14=0,0,IF(LH14+1&gt;($D$7*12),0,LH14+1))</f>
        <v>319</v>
      </c>
      <c r="LJ14" s="242">
        <f t="shared" ref="LJ14" si="69">IF(LI14=0,0,IF(LI14+1&gt;($D$7*12),0,LI14+1))</f>
        <v>320</v>
      </c>
      <c r="LK14" s="242">
        <f t="shared" ref="LK14" si="70">IF(LJ14=0,0,IF(LJ14+1&gt;($D$7*12),0,LJ14+1))</f>
        <v>321</v>
      </c>
      <c r="LL14" s="242">
        <f t="shared" ref="LL14" si="71">IF(LK14=0,0,IF(LK14+1&gt;($D$7*12),0,LK14+1))</f>
        <v>322</v>
      </c>
      <c r="LM14" s="242">
        <f t="shared" ref="LM14" si="72">IF(LL14=0,0,IF(LL14+1&gt;($D$7*12),0,LL14+1))</f>
        <v>323</v>
      </c>
      <c r="LN14" s="242">
        <f t="shared" ref="LN14" si="73">IF(LM14=0,0,IF(LM14+1&gt;($D$7*12),0,LM14+1))</f>
        <v>324</v>
      </c>
      <c r="LO14" s="242">
        <f t="shared" ref="LO14" si="74">IF(LN14=0,0,IF(LN14+1&gt;($D$7*12),0,LN14+1))</f>
        <v>325</v>
      </c>
      <c r="LP14" s="242">
        <f t="shared" ref="LP14" si="75">IF(LO14=0,0,IF(LO14+1&gt;($D$7*12),0,LO14+1))</f>
        <v>326</v>
      </c>
      <c r="LQ14" s="242">
        <f t="shared" ref="LQ14" si="76">IF(LP14=0,0,IF(LP14+1&gt;($D$7*12),0,LP14+1))</f>
        <v>327</v>
      </c>
      <c r="LR14" s="242">
        <f t="shared" ref="LR14" si="77">IF(LQ14=0,0,IF(LQ14+1&gt;($D$7*12),0,LQ14+1))</f>
        <v>328</v>
      </c>
      <c r="LS14" s="242">
        <f t="shared" ref="LS14" si="78">IF(LR14=0,0,IF(LR14+1&gt;($D$7*12),0,LR14+1))</f>
        <v>329</v>
      </c>
      <c r="LT14" s="242">
        <f t="shared" ref="LT14" si="79">IF(LS14=0,0,IF(LS14+1&gt;($D$7*12),0,LS14+1))</f>
        <v>330</v>
      </c>
      <c r="LU14" s="242">
        <f t="shared" ref="LU14" si="80">IF(LT14=0,0,IF(LT14+1&gt;($D$7*12),0,LT14+1))</f>
        <v>331</v>
      </c>
      <c r="LV14" s="242">
        <f t="shared" ref="LV14" si="81">IF(LU14=0,0,IF(LU14+1&gt;($D$7*12),0,LU14+1))</f>
        <v>332</v>
      </c>
      <c r="LW14" s="242">
        <f t="shared" ref="LW14" si="82">IF(LV14=0,0,IF(LV14+1&gt;($D$7*12),0,LV14+1))</f>
        <v>333</v>
      </c>
      <c r="LX14" s="242">
        <f t="shared" ref="LX14" si="83">IF(LW14=0,0,IF(LW14+1&gt;($D$7*12),0,LW14+1))</f>
        <v>334</v>
      </c>
      <c r="LY14" s="242">
        <f t="shared" ref="LY14" si="84">IF(LX14=0,0,IF(LX14+1&gt;($D$7*12),0,LX14+1))</f>
        <v>335</v>
      </c>
      <c r="LZ14" s="242">
        <f t="shared" ref="LZ14" si="85">IF(LY14=0,0,IF(LY14+1&gt;($D$7*12),0,LY14+1))</f>
        <v>336</v>
      </c>
      <c r="MA14" s="242">
        <f t="shared" ref="MA14" si="86">IF(LZ14=0,0,IF(LZ14+1&gt;($D$7*12),0,LZ14+1))</f>
        <v>337</v>
      </c>
      <c r="MB14" s="242">
        <f t="shared" ref="MB14" si="87">IF(MA14=0,0,IF(MA14+1&gt;($D$7*12),0,MA14+1))</f>
        <v>338</v>
      </c>
      <c r="MC14" s="242">
        <f t="shared" ref="MC14" si="88">IF(MB14=0,0,IF(MB14+1&gt;($D$7*12),0,MB14+1))</f>
        <v>339</v>
      </c>
      <c r="MD14" s="242">
        <f t="shared" ref="MD14" si="89">IF(MC14=0,0,IF(MC14+1&gt;($D$7*12),0,MC14+1))</f>
        <v>340</v>
      </c>
      <c r="ME14" s="242">
        <f t="shared" ref="ME14" si="90">IF(MD14=0,0,IF(MD14+1&gt;($D$7*12),0,MD14+1))</f>
        <v>341</v>
      </c>
      <c r="MF14" s="242">
        <f t="shared" ref="MF14" si="91">IF(ME14=0,0,IF(ME14+1&gt;($D$7*12),0,ME14+1))</f>
        <v>342</v>
      </c>
      <c r="MG14" s="242">
        <f t="shared" ref="MG14" si="92">IF(MF14=0,0,IF(MF14+1&gt;($D$7*12),0,MF14+1))</f>
        <v>343</v>
      </c>
      <c r="MH14" s="242">
        <f t="shared" ref="MH14" si="93">IF(MG14=0,0,IF(MG14+1&gt;($D$7*12),0,MG14+1))</f>
        <v>344</v>
      </c>
      <c r="MI14" s="242">
        <f t="shared" ref="MI14" si="94">IF(MH14=0,0,IF(MH14+1&gt;($D$7*12),0,MH14+1))</f>
        <v>345</v>
      </c>
      <c r="MJ14" s="242">
        <f t="shared" ref="MJ14" si="95">IF(MI14=0,0,IF(MI14+1&gt;($D$7*12),0,MI14+1))</f>
        <v>346</v>
      </c>
      <c r="MK14" s="242">
        <f t="shared" ref="MK14" si="96">IF(MJ14=0,0,IF(MJ14+1&gt;($D$7*12),0,MJ14+1))</f>
        <v>347</v>
      </c>
      <c r="ML14" s="242">
        <f t="shared" ref="ML14" si="97">IF(MK14=0,0,IF(MK14+1&gt;($D$7*12),0,MK14+1))</f>
        <v>348</v>
      </c>
      <c r="MM14" s="242">
        <f t="shared" ref="MM14" si="98">IF(ML14=0,0,IF(ML14+1&gt;($D$7*12),0,ML14+1))</f>
        <v>349</v>
      </c>
      <c r="MN14" s="242">
        <f t="shared" ref="MN14" si="99">IF(MM14=0,0,IF(MM14+1&gt;($D$7*12),0,MM14+1))</f>
        <v>350</v>
      </c>
      <c r="MO14" s="242">
        <f t="shared" ref="MO14" si="100">IF(MN14=0,0,IF(MN14+1&gt;($D$7*12),0,MN14+1))</f>
        <v>351</v>
      </c>
      <c r="MP14" s="242">
        <f t="shared" ref="MP14" si="101">IF(MO14=0,0,IF(MO14+1&gt;($D$7*12),0,MO14+1))</f>
        <v>352</v>
      </c>
      <c r="MQ14" s="242">
        <f t="shared" ref="MQ14" si="102">IF(MP14=0,0,IF(MP14+1&gt;($D$7*12),0,MP14+1))</f>
        <v>353</v>
      </c>
      <c r="MR14" s="242">
        <f t="shared" ref="MR14" si="103">IF(MQ14=0,0,IF(MQ14+1&gt;($D$7*12),0,MQ14+1))</f>
        <v>354</v>
      </c>
      <c r="MS14" s="242">
        <f t="shared" ref="MS14" si="104">IF(MR14=0,0,IF(MR14+1&gt;($D$7*12),0,MR14+1))</f>
        <v>355</v>
      </c>
      <c r="MT14" s="242">
        <f t="shared" ref="MT14" si="105">IF(MS14=0,0,IF(MS14+1&gt;($D$7*12),0,MS14+1))</f>
        <v>356</v>
      </c>
      <c r="MU14" s="242">
        <f t="shared" ref="MU14" si="106">IF(MT14=0,0,IF(MT14+1&gt;($D$7*12),0,MT14+1))</f>
        <v>357</v>
      </c>
      <c r="MV14" s="242">
        <f t="shared" ref="MV14" si="107">IF(MU14=0,0,IF(MU14+1&gt;($D$7*12),0,MU14+1))</f>
        <v>358</v>
      </c>
      <c r="MW14" s="242">
        <f t="shared" ref="MW14" si="108">IF(MV14=0,0,IF(MV14+1&gt;($D$7*12),0,MV14+1))</f>
        <v>359</v>
      </c>
      <c r="MX14" s="242">
        <f t="shared" ref="MX14" si="109">IF(MW14=0,0,IF(MW14+1&gt;($D$7*12),0,MW14+1))</f>
        <v>360</v>
      </c>
      <c r="MY14" s="242"/>
      <c r="MZ14" s="242"/>
    </row>
    <row r="15" spans="1:364" s="228" customFormat="1" ht="15" x14ac:dyDescent="0.15">
      <c r="A15" s="243" t="s">
        <v>7</v>
      </c>
      <c r="B15" s="240"/>
      <c r="C15" s="244">
        <f>fpdate</f>
        <v>43831</v>
      </c>
      <c r="D15" s="244">
        <f>EDATE(C15,1)</f>
        <v>43862</v>
      </c>
      <c r="E15" s="244">
        <f t="shared" ref="E15:BP15" si="110">EDATE(D15,1)</f>
        <v>43891</v>
      </c>
      <c r="F15" s="244">
        <f t="shared" si="110"/>
        <v>43922</v>
      </c>
      <c r="G15" s="244">
        <f t="shared" si="110"/>
        <v>43952</v>
      </c>
      <c r="H15" s="244">
        <f t="shared" si="110"/>
        <v>43983</v>
      </c>
      <c r="I15" s="244">
        <f t="shared" si="110"/>
        <v>44013</v>
      </c>
      <c r="J15" s="244">
        <f t="shared" si="110"/>
        <v>44044</v>
      </c>
      <c r="K15" s="244">
        <f t="shared" si="110"/>
        <v>44075</v>
      </c>
      <c r="L15" s="244">
        <f t="shared" si="110"/>
        <v>44105</v>
      </c>
      <c r="M15" s="244">
        <f t="shared" si="110"/>
        <v>44136</v>
      </c>
      <c r="N15" s="244">
        <f t="shared" si="110"/>
        <v>44166</v>
      </c>
      <c r="O15" s="244">
        <f t="shared" si="110"/>
        <v>44197</v>
      </c>
      <c r="P15" s="244">
        <f t="shared" si="110"/>
        <v>44228</v>
      </c>
      <c r="Q15" s="244">
        <f t="shared" si="110"/>
        <v>44256</v>
      </c>
      <c r="R15" s="244">
        <f t="shared" si="110"/>
        <v>44287</v>
      </c>
      <c r="S15" s="244">
        <f t="shared" si="110"/>
        <v>44317</v>
      </c>
      <c r="T15" s="244">
        <f t="shared" si="110"/>
        <v>44348</v>
      </c>
      <c r="U15" s="244">
        <f t="shared" si="110"/>
        <v>44378</v>
      </c>
      <c r="V15" s="244">
        <f t="shared" si="110"/>
        <v>44409</v>
      </c>
      <c r="W15" s="244">
        <f t="shared" si="110"/>
        <v>44440</v>
      </c>
      <c r="X15" s="244">
        <f t="shared" si="110"/>
        <v>44470</v>
      </c>
      <c r="Y15" s="244">
        <f t="shared" si="110"/>
        <v>44501</v>
      </c>
      <c r="Z15" s="244">
        <f t="shared" si="110"/>
        <v>44531</v>
      </c>
      <c r="AA15" s="244">
        <f t="shared" si="110"/>
        <v>44562</v>
      </c>
      <c r="AB15" s="244">
        <f t="shared" si="110"/>
        <v>44593</v>
      </c>
      <c r="AC15" s="244">
        <f t="shared" si="110"/>
        <v>44621</v>
      </c>
      <c r="AD15" s="244">
        <f t="shared" si="110"/>
        <v>44652</v>
      </c>
      <c r="AE15" s="244">
        <f t="shared" si="110"/>
        <v>44682</v>
      </c>
      <c r="AF15" s="244">
        <f t="shared" si="110"/>
        <v>44713</v>
      </c>
      <c r="AG15" s="244">
        <f t="shared" si="110"/>
        <v>44743</v>
      </c>
      <c r="AH15" s="244">
        <f t="shared" si="110"/>
        <v>44774</v>
      </c>
      <c r="AI15" s="244">
        <f t="shared" si="110"/>
        <v>44805</v>
      </c>
      <c r="AJ15" s="244">
        <f t="shared" si="110"/>
        <v>44835</v>
      </c>
      <c r="AK15" s="244">
        <f t="shared" si="110"/>
        <v>44866</v>
      </c>
      <c r="AL15" s="244">
        <f t="shared" si="110"/>
        <v>44896</v>
      </c>
      <c r="AM15" s="244">
        <f t="shared" si="110"/>
        <v>44927</v>
      </c>
      <c r="AN15" s="244">
        <f t="shared" si="110"/>
        <v>44958</v>
      </c>
      <c r="AO15" s="244">
        <f t="shared" si="110"/>
        <v>44986</v>
      </c>
      <c r="AP15" s="244">
        <f t="shared" si="110"/>
        <v>45017</v>
      </c>
      <c r="AQ15" s="244">
        <f t="shared" si="110"/>
        <v>45047</v>
      </c>
      <c r="AR15" s="244">
        <f t="shared" si="110"/>
        <v>45078</v>
      </c>
      <c r="AS15" s="244">
        <f t="shared" si="110"/>
        <v>45108</v>
      </c>
      <c r="AT15" s="244">
        <f t="shared" si="110"/>
        <v>45139</v>
      </c>
      <c r="AU15" s="244">
        <f t="shared" si="110"/>
        <v>45170</v>
      </c>
      <c r="AV15" s="244">
        <f t="shared" si="110"/>
        <v>45200</v>
      </c>
      <c r="AW15" s="244">
        <f t="shared" si="110"/>
        <v>45231</v>
      </c>
      <c r="AX15" s="244">
        <f t="shared" si="110"/>
        <v>45261</v>
      </c>
      <c r="AY15" s="244">
        <f t="shared" si="110"/>
        <v>45292</v>
      </c>
      <c r="AZ15" s="244">
        <f t="shared" si="110"/>
        <v>45323</v>
      </c>
      <c r="BA15" s="244">
        <f t="shared" si="110"/>
        <v>45352</v>
      </c>
      <c r="BB15" s="244">
        <f t="shared" si="110"/>
        <v>45383</v>
      </c>
      <c r="BC15" s="244">
        <f t="shared" si="110"/>
        <v>45413</v>
      </c>
      <c r="BD15" s="244">
        <f t="shared" si="110"/>
        <v>45444</v>
      </c>
      <c r="BE15" s="244">
        <f t="shared" si="110"/>
        <v>45474</v>
      </c>
      <c r="BF15" s="244">
        <f t="shared" si="110"/>
        <v>45505</v>
      </c>
      <c r="BG15" s="244">
        <f t="shared" si="110"/>
        <v>45536</v>
      </c>
      <c r="BH15" s="244">
        <f t="shared" si="110"/>
        <v>45566</v>
      </c>
      <c r="BI15" s="244">
        <f t="shared" si="110"/>
        <v>45597</v>
      </c>
      <c r="BJ15" s="244">
        <f t="shared" si="110"/>
        <v>45627</v>
      </c>
      <c r="BK15" s="244">
        <f t="shared" si="110"/>
        <v>45658</v>
      </c>
      <c r="BL15" s="244">
        <f t="shared" si="110"/>
        <v>45689</v>
      </c>
      <c r="BM15" s="244">
        <f t="shared" si="110"/>
        <v>45717</v>
      </c>
      <c r="BN15" s="244">
        <f t="shared" si="110"/>
        <v>45748</v>
      </c>
      <c r="BO15" s="244">
        <f t="shared" si="110"/>
        <v>45778</v>
      </c>
      <c r="BP15" s="244">
        <f t="shared" si="110"/>
        <v>45809</v>
      </c>
      <c r="BQ15" s="244">
        <f t="shared" ref="BQ15:EB15" si="111">EDATE(BP15,1)</f>
        <v>45839</v>
      </c>
      <c r="BR15" s="244">
        <f t="shared" si="111"/>
        <v>45870</v>
      </c>
      <c r="BS15" s="244">
        <f t="shared" si="111"/>
        <v>45901</v>
      </c>
      <c r="BT15" s="244">
        <f t="shared" si="111"/>
        <v>45931</v>
      </c>
      <c r="BU15" s="244">
        <f t="shared" si="111"/>
        <v>45962</v>
      </c>
      <c r="BV15" s="244">
        <f t="shared" si="111"/>
        <v>45992</v>
      </c>
      <c r="BW15" s="244">
        <f t="shared" si="111"/>
        <v>46023</v>
      </c>
      <c r="BX15" s="244">
        <f t="shared" si="111"/>
        <v>46054</v>
      </c>
      <c r="BY15" s="244">
        <f t="shared" si="111"/>
        <v>46082</v>
      </c>
      <c r="BZ15" s="244">
        <f t="shared" si="111"/>
        <v>46113</v>
      </c>
      <c r="CA15" s="244">
        <f t="shared" si="111"/>
        <v>46143</v>
      </c>
      <c r="CB15" s="244">
        <f t="shared" si="111"/>
        <v>46174</v>
      </c>
      <c r="CC15" s="244">
        <f t="shared" si="111"/>
        <v>46204</v>
      </c>
      <c r="CD15" s="244">
        <f t="shared" si="111"/>
        <v>46235</v>
      </c>
      <c r="CE15" s="244">
        <f t="shared" si="111"/>
        <v>46266</v>
      </c>
      <c r="CF15" s="244">
        <f t="shared" si="111"/>
        <v>46296</v>
      </c>
      <c r="CG15" s="244">
        <f t="shared" si="111"/>
        <v>46327</v>
      </c>
      <c r="CH15" s="244">
        <f t="shared" si="111"/>
        <v>46357</v>
      </c>
      <c r="CI15" s="244">
        <f t="shared" si="111"/>
        <v>46388</v>
      </c>
      <c r="CJ15" s="244">
        <f t="shared" si="111"/>
        <v>46419</v>
      </c>
      <c r="CK15" s="244">
        <f t="shared" si="111"/>
        <v>46447</v>
      </c>
      <c r="CL15" s="244">
        <f t="shared" si="111"/>
        <v>46478</v>
      </c>
      <c r="CM15" s="244">
        <f t="shared" si="111"/>
        <v>46508</v>
      </c>
      <c r="CN15" s="244">
        <f t="shared" si="111"/>
        <v>46539</v>
      </c>
      <c r="CO15" s="244">
        <f t="shared" si="111"/>
        <v>46569</v>
      </c>
      <c r="CP15" s="244">
        <f t="shared" si="111"/>
        <v>46600</v>
      </c>
      <c r="CQ15" s="244">
        <f t="shared" si="111"/>
        <v>46631</v>
      </c>
      <c r="CR15" s="244">
        <f t="shared" si="111"/>
        <v>46661</v>
      </c>
      <c r="CS15" s="244">
        <f t="shared" si="111"/>
        <v>46692</v>
      </c>
      <c r="CT15" s="244">
        <f t="shared" si="111"/>
        <v>46722</v>
      </c>
      <c r="CU15" s="244">
        <f t="shared" si="111"/>
        <v>46753</v>
      </c>
      <c r="CV15" s="244">
        <f t="shared" si="111"/>
        <v>46784</v>
      </c>
      <c r="CW15" s="244">
        <f t="shared" si="111"/>
        <v>46813</v>
      </c>
      <c r="CX15" s="244">
        <f t="shared" si="111"/>
        <v>46844</v>
      </c>
      <c r="CY15" s="244">
        <f t="shared" si="111"/>
        <v>46874</v>
      </c>
      <c r="CZ15" s="244">
        <f t="shared" si="111"/>
        <v>46905</v>
      </c>
      <c r="DA15" s="244">
        <f t="shared" si="111"/>
        <v>46935</v>
      </c>
      <c r="DB15" s="244">
        <f t="shared" si="111"/>
        <v>46966</v>
      </c>
      <c r="DC15" s="244">
        <f t="shared" si="111"/>
        <v>46997</v>
      </c>
      <c r="DD15" s="244">
        <f t="shared" si="111"/>
        <v>47027</v>
      </c>
      <c r="DE15" s="244">
        <f t="shared" si="111"/>
        <v>47058</v>
      </c>
      <c r="DF15" s="244">
        <f t="shared" si="111"/>
        <v>47088</v>
      </c>
      <c r="DG15" s="244">
        <f t="shared" si="111"/>
        <v>47119</v>
      </c>
      <c r="DH15" s="244">
        <f t="shared" si="111"/>
        <v>47150</v>
      </c>
      <c r="DI15" s="244">
        <f t="shared" si="111"/>
        <v>47178</v>
      </c>
      <c r="DJ15" s="244">
        <f t="shared" si="111"/>
        <v>47209</v>
      </c>
      <c r="DK15" s="244">
        <f t="shared" si="111"/>
        <v>47239</v>
      </c>
      <c r="DL15" s="244">
        <f t="shared" si="111"/>
        <v>47270</v>
      </c>
      <c r="DM15" s="244">
        <f t="shared" si="111"/>
        <v>47300</v>
      </c>
      <c r="DN15" s="244">
        <f t="shared" si="111"/>
        <v>47331</v>
      </c>
      <c r="DO15" s="244">
        <f t="shared" si="111"/>
        <v>47362</v>
      </c>
      <c r="DP15" s="244">
        <f t="shared" si="111"/>
        <v>47392</v>
      </c>
      <c r="DQ15" s="244">
        <f t="shared" si="111"/>
        <v>47423</v>
      </c>
      <c r="DR15" s="244">
        <f t="shared" si="111"/>
        <v>47453</v>
      </c>
      <c r="DS15" s="244">
        <f t="shared" si="111"/>
        <v>47484</v>
      </c>
      <c r="DT15" s="244">
        <f t="shared" si="111"/>
        <v>47515</v>
      </c>
      <c r="DU15" s="244">
        <f t="shared" si="111"/>
        <v>47543</v>
      </c>
      <c r="DV15" s="244">
        <f t="shared" si="111"/>
        <v>47574</v>
      </c>
      <c r="DW15" s="244">
        <f t="shared" si="111"/>
        <v>47604</v>
      </c>
      <c r="DX15" s="244">
        <f t="shared" si="111"/>
        <v>47635</v>
      </c>
      <c r="DY15" s="244">
        <f t="shared" si="111"/>
        <v>47665</v>
      </c>
      <c r="DZ15" s="244">
        <f t="shared" si="111"/>
        <v>47696</v>
      </c>
      <c r="EA15" s="244">
        <f t="shared" si="111"/>
        <v>47727</v>
      </c>
      <c r="EB15" s="244">
        <f t="shared" si="111"/>
        <v>47757</v>
      </c>
      <c r="EC15" s="244">
        <f t="shared" ref="EC15:GN15" si="112">EDATE(EB15,1)</f>
        <v>47788</v>
      </c>
      <c r="ED15" s="244">
        <f t="shared" si="112"/>
        <v>47818</v>
      </c>
      <c r="EE15" s="244">
        <f t="shared" si="112"/>
        <v>47849</v>
      </c>
      <c r="EF15" s="244">
        <f t="shared" si="112"/>
        <v>47880</v>
      </c>
      <c r="EG15" s="244">
        <f t="shared" si="112"/>
        <v>47908</v>
      </c>
      <c r="EH15" s="244">
        <f t="shared" si="112"/>
        <v>47939</v>
      </c>
      <c r="EI15" s="244">
        <f t="shared" si="112"/>
        <v>47969</v>
      </c>
      <c r="EJ15" s="244">
        <f t="shared" si="112"/>
        <v>48000</v>
      </c>
      <c r="EK15" s="244">
        <f t="shared" si="112"/>
        <v>48030</v>
      </c>
      <c r="EL15" s="244">
        <f t="shared" si="112"/>
        <v>48061</v>
      </c>
      <c r="EM15" s="244">
        <f t="shared" si="112"/>
        <v>48092</v>
      </c>
      <c r="EN15" s="244">
        <f t="shared" si="112"/>
        <v>48122</v>
      </c>
      <c r="EO15" s="244">
        <f t="shared" si="112"/>
        <v>48153</v>
      </c>
      <c r="EP15" s="244">
        <f t="shared" si="112"/>
        <v>48183</v>
      </c>
      <c r="EQ15" s="244">
        <f t="shared" si="112"/>
        <v>48214</v>
      </c>
      <c r="ER15" s="244">
        <f t="shared" si="112"/>
        <v>48245</v>
      </c>
      <c r="ES15" s="244">
        <f t="shared" si="112"/>
        <v>48274</v>
      </c>
      <c r="ET15" s="244">
        <f t="shared" si="112"/>
        <v>48305</v>
      </c>
      <c r="EU15" s="244">
        <f t="shared" si="112"/>
        <v>48335</v>
      </c>
      <c r="EV15" s="244">
        <f t="shared" si="112"/>
        <v>48366</v>
      </c>
      <c r="EW15" s="244">
        <f t="shared" si="112"/>
        <v>48396</v>
      </c>
      <c r="EX15" s="244">
        <f t="shared" si="112"/>
        <v>48427</v>
      </c>
      <c r="EY15" s="244">
        <f t="shared" si="112"/>
        <v>48458</v>
      </c>
      <c r="EZ15" s="244">
        <f t="shared" si="112"/>
        <v>48488</v>
      </c>
      <c r="FA15" s="244">
        <f t="shared" si="112"/>
        <v>48519</v>
      </c>
      <c r="FB15" s="244">
        <f t="shared" si="112"/>
        <v>48549</v>
      </c>
      <c r="FC15" s="244">
        <f t="shared" si="112"/>
        <v>48580</v>
      </c>
      <c r="FD15" s="244">
        <f t="shared" si="112"/>
        <v>48611</v>
      </c>
      <c r="FE15" s="244">
        <f t="shared" si="112"/>
        <v>48639</v>
      </c>
      <c r="FF15" s="244">
        <f t="shared" si="112"/>
        <v>48670</v>
      </c>
      <c r="FG15" s="244">
        <f t="shared" si="112"/>
        <v>48700</v>
      </c>
      <c r="FH15" s="244">
        <f t="shared" si="112"/>
        <v>48731</v>
      </c>
      <c r="FI15" s="244">
        <f t="shared" si="112"/>
        <v>48761</v>
      </c>
      <c r="FJ15" s="244">
        <f t="shared" si="112"/>
        <v>48792</v>
      </c>
      <c r="FK15" s="244">
        <f t="shared" si="112"/>
        <v>48823</v>
      </c>
      <c r="FL15" s="244">
        <f t="shared" si="112"/>
        <v>48853</v>
      </c>
      <c r="FM15" s="244">
        <f t="shared" si="112"/>
        <v>48884</v>
      </c>
      <c r="FN15" s="244">
        <f t="shared" si="112"/>
        <v>48914</v>
      </c>
      <c r="FO15" s="244">
        <f t="shared" si="112"/>
        <v>48945</v>
      </c>
      <c r="FP15" s="244">
        <f t="shared" si="112"/>
        <v>48976</v>
      </c>
      <c r="FQ15" s="244">
        <f t="shared" si="112"/>
        <v>49004</v>
      </c>
      <c r="FR15" s="244">
        <f t="shared" si="112"/>
        <v>49035</v>
      </c>
      <c r="FS15" s="244">
        <f t="shared" si="112"/>
        <v>49065</v>
      </c>
      <c r="FT15" s="244">
        <f t="shared" si="112"/>
        <v>49096</v>
      </c>
      <c r="FU15" s="244">
        <f t="shared" si="112"/>
        <v>49126</v>
      </c>
      <c r="FV15" s="244">
        <f t="shared" si="112"/>
        <v>49157</v>
      </c>
      <c r="FW15" s="244">
        <f t="shared" si="112"/>
        <v>49188</v>
      </c>
      <c r="FX15" s="244">
        <f t="shared" si="112"/>
        <v>49218</v>
      </c>
      <c r="FY15" s="244">
        <f t="shared" si="112"/>
        <v>49249</v>
      </c>
      <c r="FZ15" s="244">
        <f t="shared" si="112"/>
        <v>49279</v>
      </c>
      <c r="GA15" s="244">
        <f t="shared" si="112"/>
        <v>49310</v>
      </c>
      <c r="GB15" s="244">
        <f t="shared" si="112"/>
        <v>49341</v>
      </c>
      <c r="GC15" s="244">
        <f t="shared" si="112"/>
        <v>49369</v>
      </c>
      <c r="GD15" s="244">
        <f t="shared" si="112"/>
        <v>49400</v>
      </c>
      <c r="GE15" s="244">
        <f t="shared" si="112"/>
        <v>49430</v>
      </c>
      <c r="GF15" s="244">
        <f t="shared" si="112"/>
        <v>49461</v>
      </c>
      <c r="GG15" s="244">
        <f t="shared" si="112"/>
        <v>49491</v>
      </c>
      <c r="GH15" s="244">
        <f t="shared" si="112"/>
        <v>49522</v>
      </c>
      <c r="GI15" s="244">
        <f t="shared" si="112"/>
        <v>49553</v>
      </c>
      <c r="GJ15" s="244">
        <f t="shared" si="112"/>
        <v>49583</v>
      </c>
      <c r="GK15" s="244">
        <f t="shared" si="112"/>
        <v>49614</v>
      </c>
      <c r="GL15" s="244">
        <f t="shared" si="112"/>
        <v>49644</v>
      </c>
      <c r="GM15" s="244">
        <f t="shared" si="112"/>
        <v>49675</v>
      </c>
      <c r="GN15" s="244">
        <f t="shared" si="112"/>
        <v>49706</v>
      </c>
      <c r="GO15" s="244">
        <f t="shared" ref="GO15:IV15" si="113">EDATE(GN15,1)</f>
        <v>49735</v>
      </c>
      <c r="GP15" s="244">
        <f t="shared" si="113"/>
        <v>49766</v>
      </c>
      <c r="GQ15" s="244">
        <f t="shared" si="113"/>
        <v>49796</v>
      </c>
      <c r="GR15" s="244">
        <f t="shared" si="113"/>
        <v>49827</v>
      </c>
      <c r="GS15" s="244">
        <f t="shared" si="113"/>
        <v>49857</v>
      </c>
      <c r="GT15" s="244">
        <f t="shared" si="113"/>
        <v>49888</v>
      </c>
      <c r="GU15" s="244">
        <f t="shared" si="113"/>
        <v>49919</v>
      </c>
      <c r="GV15" s="244">
        <f t="shared" si="113"/>
        <v>49949</v>
      </c>
      <c r="GW15" s="244">
        <f t="shared" si="113"/>
        <v>49980</v>
      </c>
      <c r="GX15" s="244">
        <f t="shared" si="113"/>
        <v>50010</v>
      </c>
      <c r="GY15" s="244">
        <f t="shared" si="113"/>
        <v>50041</v>
      </c>
      <c r="GZ15" s="244">
        <f t="shared" si="113"/>
        <v>50072</v>
      </c>
      <c r="HA15" s="244">
        <f t="shared" si="113"/>
        <v>50100</v>
      </c>
      <c r="HB15" s="244">
        <f t="shared" si="113"/>
        <v>50131</v>
      </c>
      <c r="HC15" s="244">
        <f t="shared" si="113"/>
        <v>50161</v>
      </c>
      <c r="HD15" s="244">
        <f t="shared" si="113"/>
        <v>50192</v>
      </c>
      <c r="HE15" s="244">
        <f t="shared" si="113"/>
        <v>50222</v>
      </c>
      <c r="HF15" s="244">
        <f t="shared" si="113"/>
        <v>50253</v>
      </c>
      <c r="HG15" s="244">
        <f t="shared" si="113"/>
        <v>50284</v>
      </c>
      <c r="HH15" s="244">
        <f t="shared" si="113"/>
        <v>50314</v>
      </c>
      <c r="HI15" s="244">
        <f t="shared" si="113"/>
        <v>50345</v>
      </c>
      <c r="HJ15" s="244">
        <f t="shared" si="113"/>
        <v>50375</v>
      </c>
      <c r="HK15" s="244">
        <f t="shared" si="113"/>
        <v>50406</v>
      </c>
      <c r="HL15" s="244">
        <f t="shared" si="113"/>
        <v>50437</v>
      </c>
      <c r="HM15" s="244">
        <f t="shared" si="113"/>
        <v>50465</v>
      </c>
      <c r="HN15" s="244">
        <f t="shared" si="113"/>
        <v>50496</v>
      </c>
      <c r="HO15" s="244">
        <f t="shared" si="113"/>
        <v>50526</v>
      </c>
      <c r="HP15" s="244">
        <f t="shared" si="113"/>
        <v>50557</v>
      </c>
      <c r="HQ15" s="244">
        <f t="shared" si="113"/>
        <v>50587</v>
      </c>
      <c r="HR15" s="244">
        <f t="shared" si="113"/>
        <v>50618</v>
      </c>
      <c r="HS15" s="244">
        <f t="shared" si="113"/>
        <v>50649</v>
      </c>
      <c r="HT15" s="244">
        <f t="shared" si="113"/>
        <v>50679</v>
      </c>
      <c r="HU15" s="244">
        <f t="shared" si="113"/>
        <v>50710</v>
      </c>
      <c r="HV15" s="244">
        <f t="shared" si="113"/>
        <v>50740</v>
      </c>
      <c r="HW15" s="244">
        <f t="shared" si="113"/>
        <v>50771</v>
      </c>
      <c r="HX15" s="244">
        <f t="shared" si="113"/>
        <v>50802</v>
      </c>
      <c r="HY15" s="244">
        <f t="shared" si="113"/>
        <v>50830</v>
      </c>
      <c r="HZ15" s="244">
        <f t="shared" si="113"/>
        <v>50861</v>
      </c>
      <c r="IA15" s="244">
        <f t="shared" si="113"/>
        <v>50891</v>
      </c>
      <c r="IB15" s="244">
        <f t="shared" si="113"/>
        <v>50922</v>
      </c>
      <c r="IC15" s="244">
        <f t="shared" si="113"/>
        <v>50952</v>
      </c>
      <c r="ID15" s="244">
        <f t="shared" si="113"/>
        <v>50983</v>
      </c>
      <c r="IE15" s="244">
        <f t="shared" si="113"/>
        <v>51014</v>
      </c>
      <c r="IF15" s="244">
        <f t="shared" si="113"/>
        <v>51044</v>
      </c>
      <c r="IG15" s="244">
        <f t="shared" si="113"/>
        <v>51075</v>
      </c>
      <c r="IH15" s="244">
        <f t="shared" si="113"/>
        <v>51105</v>
      </c>
      <c r="II15" s="244">
        <f t="shared" si="113"/>
        <v>51136</v>
      </c>
      <c r="IJ15" s="244">
        <f t="shared" si="113"/>
        <v>51167</v>
      </c>
      <c r="IK15" s="244">
        <f t="shared" si="113"/>
        <v>51196</v>
      </c>
      <c r="IL15" s="244">
        <f t="shared" si="113"/>
        <v>51227</v>
      </c>
      <c r="IM15" s="244">
        <f t="shared" si="113"/>
        <v>51257</v>
      </c>
      <c r="IN15" s="244">
        <f t="shared" si="113"/>
        <v>51288</v>
      </c>
      <c r="IO15" s="244">
        <f t="shared" si="113"/>
        <v>51318</v>
      </c>
      <c r="IP15" s="244">
        <f t="shared" si="113"/>
        <v>51349</v>
      </c>
      <c r="IQ15" s="244">
        <f t="shared" si="113"/>
        <v>51380</v>
      </c>
      <c r="IR15" s="244">
        <f t="shared" si="113"/>
        <v>51410</v>
      </c>
      <c r="IS15" s="244">
        <f t="shared" si="113"/>
        <v>51441</v>
      </c>
      <c r="IT15" s="244">
        <f t="shared" si="113"/>
        <v>51471</v>
      </c>
      <c r="IU15" s="244">
        <f t="shared" si="113"/>
        <v>51502</v>
      </c>
      <c r="IV15" s="244">
        <f t="shared" si="113"/>
        <v>51533</v>
      </c>
      <c r="IW15" s="244">
        <f t="shared" ref="IW15" si="114">EDATE(IV15,1)</f>
        <v>51561</v>
      </c>
      <c r="IX15" s="244">
        <f t="shared" ref="IX15" si="115">EDATE(IW15,1)</f>
        <v>51592</v>
      </c>
      <c r="IY15" s="244">
        <f t="shared" ref="IY15" si="116">EDATE(IX15,1)</f>
        <v>51622</v>
      </c>
      <c r="IZ15" s="244">
        <f t="shared" ref="IZ15" si="117">EDATE(IY15,1)</f>
        <v>51653</v>
      </c>
      <c r="JA15" s="244">
        <f t="shared" ref="JA15" si="118">EDATE(IZ15,1)</f>
        <v>51683</v>
      </c>
      <c r="JB15" s="244">
        <f t="shared" ref="JB15" si="119">EDATE(JA15,1)</f>
        <v>51714</v>
      </c>
      <c r="JC15" s="244">
        <f t="shared" ref="JC15" si="120">EDATE(JB15,1)</f>
        <v>51745</v>
      </c>
      <c r="JD15" s="244">
        <f t="shared" ref="JD15" si="121">EDATE(JC15,1)</f>
        <v>51775</v>
      </c>
      <c r="JE15" s="244">
        <f t="shared" ref="JE15" si="122">EDATE(JD15,1)</f>
        <v>51806</v>
      </c>
      <c r="JF15" s="244">
        <f t="shared" ref="JF15" si="123">EDATE(JE15,1)</f>
        <v>51836</v>
      </c>
      <c r="JG15" s="244">
        <f t="shared" ref="JG15" si="124">EDATE(JF15,1)</f>
        <v>51867</v>
      </c>
      <c r="JH15" s="244">
        <f t="shared" ref="JH15" si="125">EDATE(JG15,1)</f>
        <v>51898</v>
      </c>
      <c r="JI15" s="244">
        <f t="shared" ref="JI15" si="126">EDATE(JH15,1)</f>
        <v>51926</v>
      </c>
      <c r="JJ15" s="244">
        <f t="shared" ref="JJ15" si="127">EDATE(JI15,1)</f>
        <v>51957</v>
      </c>
      <c r="JK15" s="244">
        <f t="shared" ref="JK15" si="128">EDATE(JJ15,1)</f>
        <v>51987</v>
      </c>
      <c r="JL15" s="244">
        <f t="shared" ref="JL15" si="129">EDATE(JK15,1)</f>
        <v>52018</v>
      </c>
      <c r="JM15" s="244">
        <f t="shared" ref="JM15" si="130">EDATE(JL15,1)</f>
        <v>52048</v>
      </c>
      <c r="JN15" s="244">
        <f t="shared" ref="JN15" si="131">EDATE(JM15,1)</f>
        <v>52079</v>
      </c>
      <c r="JO15" s="244">
        <f t="shared" ref="JO15" si="132">EDATE(JN15,1)</f>
        <v>52110</v>
      </c>
      <c r="JP15" s="244">
        <f t="shared" ref="JP15" si="133">EDATE(JO15,1)</f>
        <v>52140</v>
      </c>
      <c r="JQ15" s="244">
        <f t="shared" ref="JQ15" si="134">EDATE(JP15,1)</f>
        <v>52171</v>
      </c>
      <c r="JR15" s="244">
        <f t="shared" ref="JR15" si="135">EDATE(JQ15,1)</f>
        <v>52201</v>
      </c>
      <c r="JS15" s="244">
        <f t="shared" ref="JS15" si="136">EDATE(JR15,1)</f>
        <v>52232</v>
      </c>
      <c r="JT15" s="244">
        <f t="shared" ref="JT15" si="137">EDATE(JS15,1)</f>
        <v>52263</v>
      </c>
      <c r="JU15" s="244">
        <f t="shared" ref="JU15" si="138">EDATE(JT15,1)</f>
        <v>52291</v>
      </c>
      <c r="JV15" s="244">
        <f t="shared" ref="JV15" si="139">EDATE(JU15,1)</f>
        <v>52322</v>
      </c>
      <c r="JW15" s="244">
        <f t="shared" ref="JW15" si="140">EDATE(JV15,1)</f>
        <v>52352</v>
      </c>
      <c r="JX15" s="244">
        <f t="shared" ref="JX15" si="141">EDATE(JW15,1)</f>
        <v>52383</v>
      </c>
      <c r="JY15" s="244">
        <f t="shared" ref="JY15" si="142">EDATE(JX15,1)</f>
        <v>52413</v>
      </c>
      <c r="JZ15" s="244">
        <f t="shared" ref="JZ15" si="143">EDATE(JY15,1)</f>
        <v>52444</v>
      </c>
      <c r="KA15" s="244">
        <f t="shared" ref="KA15" si="144">EDATE(JZ15,1)</f>
        <v>52475</v>
      </c>
      <c r="KB15" s="244">
        <f t="shared" ref="KB15" si="145">EDATE(KA15,1)</f>
        <v>52505</v>
      </c>
      <c r="KC15" s="244">
        <f t="shared" ref="KC15" si="146">EDATE(KB15,1)</f>
        <v>52536</v>
      </c>
      <c r="KD15" s="244">
        <f t="shared" ref="KD15" si="147">EDATE(KC15,1)</f>
        <v>52566</v>
      </c>
      <c r="KE15" s="244">
        <f t="shared" ref="KE15" si="148">EDATE(KD15,1)</f>
        <v>52597</v>
      </c>
      <c r="KF15" s="244">
        <f t="shared" ref="KF15" si="149">EDATE(KE15,1)</f>
        <v>52628</v>
      </c>
      <c r="KG15" s="244">
        <f t="shared" ref="KG15" si="150">EDATE(KF15,1)</f>
        <v>52657</v>
      </c>
      <c r="KH15" s="244">
        <f t="shared" ref="KH15" si="151">EDATE(KG15,1)</f>
        <v>52688</v>
      </c>
      <c r="KI15" s="244">
        <f t="shared" ref="KI15" si="152">EDATE(KH15,1)</f>
        <v>52718</v>
      </c>
      <c r="KJ15" s="244">
        <f t="shared" ref="KJ15" si="153">EDATE(KI15,1)</f>
        <v>52749</v>
      </c>
      <c r="KK15" s="244">
        <f t="shared" ref="KK15" si="154">EDATE(KJ15,1)</f>
        <v>52779</v>
      </c>
      <c r="KL15" s="244">
        <f t="shared" ref="KL15" si="155">EDATE(KK15,1)</f>
        <v>52810</v>
      </c>
      <c r="KM15" s="244">
        <f t="shared" ref="KM15" si="156">EDATE(KL15,1)</f>
        <v>52841</v>
      </c>
      <c r="KN15" s="244">
        <f t="shared" ref="KN15" si="157">EDATE(KM15,1)</f>
        <v>52871</v>
      </c>
      <c r="KO15" s="244">
        <f t="shared" ref="KO15" si="158">EDATE(KN15,1)</f>
        <v>52902</v>
      </c>
      <c r="KP15" s="244">
        <f t="shared" ref="KP15" si="159">EDATE(KO15,1)</f>
        <v>52932</v>
      </c>
      <c r="KQ15" s="244">
        <f t="shared" ref="KQ15" si="160">EDATE(KP15,1)</f>
        <v>52963</v>
      </c>
      <c r="KR15" s="244">
        <f t="shared" ref="KR15" si="161">EDATE(KQ15,1)</f>
        <v>52994</v>
      </c>
      <c r="KS15" s="244">
        <f t="shared" ref="KS15" si="162">EDATE(KR15,1)</f>
        <v>53022</v>
      </c>
      <c r="KT15" s="244">
        <f t="shared" ref="KT15" si="163">EDATE(KS15,1)</f>
        <v>53053</v>
      </c>
      <c r="KU15" s="244">
        <f t="shared" ref="KU15" si="164">EDATE(KT15,1)</f>
        <v>53083</v>
      </c>
      <c r="KV15" s="244">
        <f t="shared" ref="KV15" si="165">EDATE(KU15,1)</f>
        <v>53114</v>
      </c>
      <c r="KW15" s="244">
        <f t="shared" ref="KW15" si="166">EDATE(KV15,1)</f>
        <v>53144</v>
      </c>
      <c r="KX15" s="244">
        <f t="shared" ref="KX15" si="167">EDATE(KW15,1)</f>
        <v>53175</v>
      </c>
      <c r="KY15" s="244">
        <f t="shared" ref="KY15" si="168">EDATE(KX15,1)</f>
        <v>53206</v>
      </c>
      <c r="KZ15" s="244">
        <f t="shared" ref="KZ15" si="169">EDATE(KY15,1)</f>
        <v>53236</v>
      </c>
      <c r="LA15" s="244">
        <f t="shared" ref="LA15" si="170">EDATE(KZ15,1)</f>
        <v>53267</v>
      </c>
      <c r="LB15" s="244">
        <f t="shared" ref="LB15" si="171">EDATE(LA15,1)</f>
        <v>53297</v>
      </c>
      <c r="LC15" s="244">
        <f t="shared" ref="LC15" si="172">EDATE(LB15,1)</f>
        <v>53328</v>
      </c>
      <c r="LD15" s="244">
        <f t="shared" ref="LD15" si="173">EDATE(LC15,1)</f>
        <v>53359</v>
      </c>
      <c r="LE15" s="244">
        <f t="shared" ref="LE15" si="174">EDATE(LD15,1)</f>
        <v>53387</v>
      </c>
      <c r="LF15" s="244">
        <f t="shared" ref="LF15" si="175">EDATE(LE15,1)</f>
        <v>53418</v>
      </c>
      <c r="LG15" s="244">
        <f t="shared" ref="LG15" si="176">EDATE(LF15,1)</f>
        <v>53448</v>
      </c>
      <c r="LH15" s="244">
        <f t="shared" ref="LH15" si="177">EDATE(LG15,1)</f>
        <v>53479</v>
      </c>
      <c r="LI15" s="244">
        <f t="shared" ref="LI15" si="178">EDATE(LH15,1)</f>
        <v>53509</v>
      </c>
      <c r="LJ15" s="244">
        <f t="shared" ref="LJ15" si="179">EDATE(LI15,1)</f>
        <v>53540</v>
      </c>
      <c r="LK15" s="244">
        <f t="shared" ref="LK15" si="180">EDATE(LJ15,1)</f>
        <v>53571</v>
      </c>
      <c r="LL15" s="244">
        <f t="shared" ref="LL15" si="181">EDATE(LK15,1)</f>
        <v>53601</v>
      </c>
      <c r="LM15" s="244">
        <f t="shared" ref="LM15" si="182">EDATE(LL15,1)</f>
        <v>53632</v>
      </c>
      <c r="LN15" s="244">
        <f t="shared" ref="LN15" si="183">EDATE(LM15,1)</f>
        <v>53662</v>
      </c>
      <c r="LO15" s="244">
        <f t="shared" ref="LO15" si="184">EDATE(LN15,1)</f>
        <v>53693</v>
      </c>
      <c r="LP15" s="244">
        <f t="shared" ref="LP15" si="185">EDATE(LO15,1)</f>
        <v>53724</v>
      </c>
      <c r="LQ15" s="244">
        <f t="shared" ref="LQ15" si="186">EDATE(LP15,1)</f>
        <v>53752</v>
      </c>
      <c r="LR15" s="244">
        <f t="shared" ref="LR15" si="187">EDATE(LQ15,1)</f>
        <v>53783</v>
      </c>
      <c r="LS15" s="244">
        <f t="shared" ref="LS15" si="188">EDATE(LR15,1)</f>
        <v>53813</v>
      </c>
      <c r="LT15" s="244">
        <f t="shared" ref="LT15" si="189">EDATE(LS15,1)</f>
        <v>53844</v>
      </c>
      <c r="LU15" s="244">
        <f t="shared" ref="LU15" si="190">EDATE(LT15,1)</f>
        <v>53874</v>
      </c>
      <c r="LV15" s="244">
        <f t="shared" ref="LV15" si="191">EDATE(LU15,1)</f>
        <v>53905</v>
      </c>
      <c r="LW15" s="244">
        <f t="shared" ref="LW15" si="192">EDATE(LV15,1)</f>
        <v>53936</v>
      </c>
      <c r="LX15" s="244">
        <f t="shared" ref="LX15" si="193">EDATE(LW15,1)</f>
        <v>53966</v>
      </c>
      <c r="LY15" s="244">
        <f t="shared" ref="LY15" si="194">EDATE(LX15,1)</f>
        <v>53997</v>
      </c>
      <c r="LZ15" s="244">
        <f t="shared" ref="LZ15" si="195">EDATE(LY15,1)</f>
        <v>54027</v>
      </c>
      <c r="MA15" s="244">
        <f t="shared" ref="MA15" si="196">EDATE(LZ15,1)</f>
        <v>54058</v>
      </c>
      <c r="MB15" s="244">
        <f t="shared" ref="MB15" si="197">EDATE(MA15,1)</f>
        <v>54089</v>
      </c>
      <c r="MC15" s="244">
        <f t="shared" ref="MC15" si="198">EDATE(MB15,1)</f>
        <v>54118</v>
      </c>
      <c r="MD15" s="244">
        <f t="shared" ref="MD15" si="199">EDATE(MC15,1)</f>
        <v>54149</v>
      </c>
      <c r="ME15" s="244">
        <f t="shared" ref="ME15" si="200">EDATE(MD15,1)</f>
        <v>54179</v>
      </c>
      <c r="MF15" s="244">
        <f t="shared" ref="MF15" si="201">EDATE(ME15,1)</f>
        <v>54210</v>
      </c>
      <c r="MG15" s="244">
        <f t="shared" ref="MG15" si="202">EDATE(MF15,1)</f>
        <v>54240</v>
      </c>
      <c r="MH15" s="244">
        <f t="shared" ref="MH15" si="203">EDATE(MG15,1)</f>
        <v>54271</v>
      </c>
      <c r="MI15" s="244">
        <f t="shared" ref="MI15" si="204">EDATE(MH15,1)</f>
        <v>54302</v>
      </c>
      <c r="MJ15" s="244">
        <f t="shared" ref="MJ15" si="205">EDATE(MI15,1)</f>
        <v>54332</v>
      </c>
      <c r="MK15" s="244">
        <f t="shared" ref="MK15" si="206">EDATE(MJ15,1)</f>
        <v>54363</v>
      </c>
      <c r="ML15" s="244">
        <f t="shared" ref="ML15" si="207">EDATE(MK15,1)</f>
        <v>54393</v>
      </c>
      <c r="MM15" s="244">
        <f t="shared" ref="MM15" si="208">EDATE(ML15,1)</f>
        <v>54424</v>
      </c>
      <c r="MN15" s="244">
        <f t="shared" ref="MN15" si="209">EDATE(MM15,1)</f>
        <v>54455</v>
      </c>
      <c r="MO15" s="244">
        <f t="shared" ref="MO15" si="210">EDATE(MN15,1)</f>
        <v>54483</v>
      </c>
      <c r="MP15" s="244">
        <f t="shared" ref="MP15" si="211">EDATE(MO15,1)</f>
        <v>54514</v>
      </c>
      <c r="MQ15" s="244">
        <f t="shared" ref="MQ15" si="212">EDATE(MP15,1)</f>
        <v>54544</v>
      </c>
      <c r="MR15" s="244">
        <f t="shared" ref="MR15" si="213">EDATE(MQ15,1)</f>
        <v>54575</v>
      </c>
      <c r="MS15" s="244">
        <f t="shared" ref="MS15" si="214">EDATE(MR15,1)</f>
        <v>54605</v>
      </c>
      <c r="MT15" s="244">
        <f t="shared" ref="MT15" si="215">EDATE(MS15,1)</f>
        <v>54636</v>
      </c>
      <c r="MU15" s="244">
        <f t="shared" ref="MU15" si="216">EDATE(MT15,1)</f>
        <v>54667</v>
      </c>
      <c r="MV15" s="244">
        <f t="shared" ref="MV15" si="217">EDATE(MU15,1)</f>
        <v>54697</v>
      </c>
      <c r="MW15" s="244">
        <f t="shared" ref="MW15" si="218">EDATE(MV15,1)</f>
        <v>54728</v>
      </c>
      <c r="MX15" s="244">
        <f t="shared" ref="MX15" si="219">EDATE(MW15,1)</f>
        <v>54758</v>
      </c>
      <c r="MY15" s="244"/>
      <c r="MZ15" s="244"/>
    </row>
    <row r="16" spans="1:364" s="228" customFormat="1" ht="15" x14ac:dyDescent="0.15">
      <c r="A16" s="243" t="s">
        <v>99</v>
      </c>
      <c r="B16" s="240"/>
      <c r="C16" s="244">
        <f>VALUE(C15)</f>
        <v>43831</v>
      </c>
      <c r="D16" s="244">
        <f t="shared" ref="D16:BO16" si="220">VALUE(D15)</f>
        <v>43862</v>
      </c>
      <c r="E16" s="244">
        <f t="shared" si="220"/>
        <v>43891</v>
      </c>
      <c r="F16" s="244">
        <f t="shared" si="220"/>
        <v>43922</v>
      </c>
      <c r="G16" s="244">
        <f t="shared" si="220"/>
        <v>43952</v>
      </c>
      <c r="H16" s="244">
        <f t="shared" si="220"/>
        <v>43983</v>
      </c>
      <c r="I16" s="244">
        <f t="shared" si="220"/>
        <v>44013</v>
      </c>
      <c r="J16" s="244">
        <f t="shared" si="220"/>
        <v>44044</v>
      </c>
      <c r="K16" s="244">
        <f t="shared" si="220"/>
        <v>44075</v>
      </c>
      <c r="L16" s="244">
        <f t="shared" si="220"/>
        <v>44105</v>
      </c>
      <c r="M16" s="244">
        <f t="shared" si="220"/>
        <v>44136</v>
      </c>
      <c r="N16" s="244">
        <f t="shared" si="220"/>
        <v>44166</v>
      </c>
      <c r="O16" s="244">
        <f t="shared" si="220"/>
        <v>44197</v>
      </c>
      <c r="P16" s="244">
        <f t="shared" si="220"/>
        <v>44228</v>
      </c>
      <c r="Q16" s="244">
        <f t="shared" si="220"/>
        <v>44256</v>
      </c>
      <c r="R16" s="244">
        <f t="shared" si="220"/>
        <v>44287</v>
      </c>
      <c r="S16" s="244">
        <f t="shared" si="220"/>
        <v>44317</v>
      </c>
      <c r="T16" s="244">
        <f t="shared" si="220"/>
        <v>44348</v>
      </c>
      <c r="U16" s="244">
        <f t="shared" si="220"/>
        <v>44378</v>
      </c>
      <c r="V16" s="244">
        <f t="shared" si="220"/>
        <v>44409</v>
      </c>
      <c r="W16" s="244">
        <f t="shared" si="220"/>
        <v>44440</v>
      </c>
      <c r="X16" s="244">
        <f t="shared" si="220"/>
        <v>44470</v>
      </c>
      <c r="Y16" s="244">
        <f t="shared" si="220"/>
        <v>44501</v>
      </c>
      <c r="Z16" s="244">
        <f t="shared" si="220"/>
        <v>44531</v>
      </c>
      <c r="AA16" s="244">
        <f t="shared" si="220"/>
        <v>44562</v>
      </c>
      <c r="AB16" s="244">
        <f t="shared" si="220"/>
        <v>44593</v>
      </c>
      <c r="AC16" s="244">
        <f t="shared" si="220"/>
        <v>44621</v>
      </c>
      <c r="AD16" s="244">
        <f t="shared" si="220"/>
        <v>44652</v>
      </c>
      <c r="AE16" s="244">
        <f t="shared" si="220"/>
        <v>44682</v>
      </c>
      <c r="AF16" s="244">
        <f t="shared" si="220"/>
        <v>44713</v>
      </c>
      <c r="AG16" s="244">
        <f t="shared" si="220"/>
        <v>44743</v>
      </c>
      <c r="AH16" s="244">
        <f t="shared" si="220"/>
        <v>44774</v>
      </c>
      <c r="AI16" s="244">
        <f t="shared" si="220"/>
        <v>44805</v>
      </c>
      <c r="AJ16" s="244">
        <f t="shared" si="220"/>
        <v>44835</v>
      </c>
      <c r="AK16" s="244">
        <f t="shared" si="220"/>
        <v>44866</v>
      </c>
      <c r="AL16" s="244">
        <f t="shared" si="220"/>
        <v>44896</v>
      </c>
      <c r="AM16" s="244">
        <f t="shared" si="220"/>
        <v>44927</v>
      </c>
      <c r="AN16" s="244">
        <f t="shared" si="220"/>
        <v>44958</v>
      </c>
      <c r="AO16" s="244">
        <f t="shared" si="220"/>
        <v>44986</v>
      </c>
      <c r="AP16" s="244">
        <f t="shared" si="220"/>
        <v>45017</v>
      </c>
      <c r="AQ16" s="244">
        <f t="shared" si="220"/>
        <v>45047</v>
      </c>
      <c r="AR16" s="244">
        <f t="shared" si="220"/>
        <v>45078</v>
      </c>
      <c r="AS16" s="244">
        <f t="shared" si="220"/>
        <v>45108</v>
      </c>
      <c r="AT16" s="244">
        <f t="shared" si="220"/>
        <v>45139</v>
      </c>
      <c r="AU16" s="244">
        <f t="shared" si="220"/>
        <v>45170</v>
      </c>
      <c r="AV16" s="244">
        <f t="shared" si="220"/>
        <v>45200</v>
      </c>
      <c r="AW16" s="244">
        <f t="shared" si="220"/>
        <v>45231</v>
      </c>
      <c r="AX16" s="244">
        <f t="shared" si="220"/>
        <v>45261</v>
      </c>
      <c r="AY16" s="244">
        <f t="shared" si="220"/>
        <v>45292</v>
      </c>
      <c r="AZ16" s="244">
        <f t="shared" si="220"/>
        <v>45323</v>
      </c>
      <c r="BA16" s="244">
        <f t="shared" si="220"/>
        <v>45352</v>
      </c>
      <c r="BB16" s="244">
        <f t="shared" si="220"/>
        <v>45383</v>
      </c>
      <c r="BC16" s="244">
        <f t="shared" si="220"/>
        <v>45413</v>
      </c>
      <c r="BD16" s="244">
        <f t="shared" si="220"/>
        <v>45444</v>
      </c>
      <c r="BE16" s="244">
        <f t="shared" si="220"/>
        <v>45474</v>
      </c>
      <c r="BF16" s="244">
        <f t="shared" si="220"/>
        <v>45505</v>
      </c>
      <c r="BG16" s="244">
        <f t="shared" si="220"/>
        <v>45536</v>
      </c>
      <c r="BH16" s="244">
        <f t="shared" si="220"/>
        <v>45566</v>
      </c>
      <c r="BI16" s="244">
        <f t="shared" si="220"/>
        <v>45597</v>
      </c>
      <c r="BJ16" s="244">
        <f t="shared" si="220"/>
        <v>45627</v>
      </c>
      <c r="BK16" s="244">
        <f t="shared" si="220"/>
        <v>45658</v>
      </c>
      <c r="BL16" s="244">
        <f t="shared" si="220"/>
        <v>45689</v>
      </c>
      <c r="BM16" s="244">
        <f t="shared" si="220"/>
        <v>45717</v>
      </c>
      <c r="BN16" s="244">
        <f t="shared" si="220"/>
        <v>45748</v>
      </c>
      <c r="BO16" s="244">
        <f t="shared" si="220"/>
        <v>45778</v>
      </c>
      <c r="BP16" s="244">
        <f t="shared" ref="BP16:EA16" si="221">VALUE(BP15)</f>
        <v>45809</v>
      </c>
      <c r="BQ16" s="244">
        <f t="shared" si="221"/>
        <v>45839</v>
      </c>
      <c r="BR16" s="244">
        <f t="shared" si="221"/>
        <v>45870</v>
      </c>
      <c r="BS16" s="244">
        <f t="shared" si="221"/>
        <v>45901</v>
      </c>
      <c r="BT16" s="244">
        <f t="shared" si="221"/>
        <v>45931</v>
      </c>
      <c r="BU16" s="244">
        <f t="shared" si="221"/>
        <v>45962</v>
      </c>
      <c r="BV16" s="244">
        <f t="shared" si="221"/>
        <v>45992</v>
      </c>
      <c r="BW16" s="244">
        <f t="shared" si="221"/>
        <v>46023</v>
      </c>
      <c r="BX16" s="244">
        <f t="shared" si="221"/>
        <v>46054</v>
      </c>
      <c r="BY16" s="244">
        <f t="shared" si="221"/>
        <v>46082</v>
      </c>
      <c r="BZ16" s="244">
        <f t="shared" si="221"/>
        <v>46113</v>
      </c>
      <c r="CA16" s="244">
        <f t="shared" si="221"/>
        <v>46143</v>
      </c>
      <c r="CB16" s="244">
        <f t="shared" si="221"/>
        <v>46174</v>
      </c>
      <c r="CC16" s="244">
        <f t="shared" si="221"/>
        <v>46204</v>
      </c>
      <c r="CD16" s="244">
        <f t="shared" si="221"/>
        <v>46235</v>
      </c>
      <c r="CE16" s="244">
        <f t="shared" si="221"/>
        <v>46266</v>
      </c>
      <c r="CF16" s="244">
        <f t="shared" si="221"/>
        <v>46296</v>
      </c>
      <c r="CG16" s="244">
        <f t="shared" si="221"/>
        <v>46327</v>
      </c>
      <c r="CH16" s="244">
        <f t="shared" si="221"/>
        <v>46357</v>
      </c>
      <c r="CI16" s="244">
        <f t="shared" si="221"/>
        <v>46388</v>
      </c>
      <c r="CJ16" s="244">
        <f t="shared" si="221"/>
        <v>46419</v>
      </c>
      <c r="CK16" s="244">
        <f t="shared" si="221"/>
        <v>46447</v>
      </c>
      <c r="CL16" s="244">
        <f t="shared" si="221"/>
        <v>46478</v>
      </c>
      <c r="CM16" s="244">
        <f t="shared" si="221"/>
        <v>46508</v>
      </c>
      <c r="CN16" s="244">
        <f t="shared" si="221"/>
        <v>46539</v>
      </c>
      <c r="CO16" s="244">
        <f t="shared" si="221"/>
        <v>46569</v>
      </c>
      <c r="CP16" s="244">
        <f t="shared" si="221"/>
        <v>46600</v>
      </c>
      <c r="CQ16" s="244">
        <f t="shared" si="221"/>
        <v>46631</v>
      </c>
      <c r="CR16" s="244">
        <f t="shared" si="221"/>
        <v>46661</v>
      </c>
      <c r="CS16" s="244">
        <f t="shared" si="221"/>
        <v>46692</v>
      </c>
      <c r="CT16" s="244">
        <f t="shared" si="221"/>
        <v>46722</v>
      </c>
      <c r="CU16" s="244">
        <f t="shared" si="221"/>
        <v>46753</v>
      </c>
      <c r="CV16" s="244">
        <f t="shared" si="221"/>
        <v>46784</v>
      </c>
      <c r="CW16" s="244">
        <f t="shared" si="221"/>
        <v>46813</v>
      </c>
      <c r="CX16" s="244">
        <f t="shared" si="221"/>
        <v>46844</v>
      </c>
      <c r="CY16" s="244">
        <f t="shared" si="221"/>
        <v>46874</v>
      </c>
      <c r="CZ16" s="244">
        <f t="shared" si="221"/>
        <v>46905</v>
      </c>
      <c r="DA16" s="244">
        <f t="shared" si="221"/>
        <v>46935</v>
      </c>
      <c r="DB16" s="244">
        <f t="shared" si="221"/>
        <v>46966</v>
      </c>
      <c r="DC16" s="244">
        <f t="shared" si="221"/>
        <v>46997</v>
      </c>
      <c r="DD16" s="244">
        <f t="shared" si="221"/>
        <v>47027</v>
      </c>
      <c r="DE16" s="244">
        <f t="shared" si="221"/>
        <v>47058</v>
      </c>
      <c r="DF16" s="244">
        <f t="shared" si="221"/>
        <v>47088</v>
      </c>
      <c r="DG16" s="244">
        <f t="shared" si="221"/>
        <v>47119</v>
      </c>
      <c r="DH16" s="244">
        <f t="shared" si="221"/>
        <v>47150</v>
      </c>
      <c r="DI16" s="244">
        <f t="shared" si="221"/>
        <v>47178</v>
      </c>
      <c r="DJ16" s="244">
        <f t="shared" si="221"/>
        <v>47209</v>
      </c>
      <c r="DK16" s="244">
        <f t="shared" si="221"/>
        <v>47239</v>
      </c>
      <c r="DL16" s="244">
        <f t="shared" si="221"/>
        <v>47270</v>
      </c>
      <c r="DM16" s="244">
        <f t="shared" si="221"/>
        <v>47300</v>
      </c>
      <c r="DN16" s="244">
        <f t="shared" si="221"/>
        <v>47331</v>
      </c>
      <c r="DO16" s="244">
        <f t="shared" si="221"/>
        <v>47362</v>
      </c>
      <c r="DP16" s="244">
        <f t="shared" si="221"/>
        <v>47392</v>
      </c>
      <c r="DQ16" s="244">
        <f t="shared" si="221"/>
        <v>47423</v>
      </c>
      <c r="DR16" s="244">
        <f t="shared" si="221"/>
        <v>47453</v>
      </c>
      <c r="DS16" s="244">
        <f t="shared" si="221"/>
        <v>47484</v>
      </c>
      <c r="DT16" s="244">
        <f t="shared" si="221"/>
        <v>47515</v>
      </c>
      <c r="DU16" s="244">
        <f t="shared" si="221"/>
        <v>47543</v>
      </c>
      <c r="DV16" s="244">
        <f t="shared" si="221"/>
        <v>47574</v>
      </c>
      <c r="DW16" s="244">
        <f t="shared" si="221"/>
        <v>47604</v>
      </c>
      <c r="DX16" s="244">
        <f t="shared" si="221"/>
        <v>47635</v>
      </c>
      <c r="DY16" s="244">
        <f t="shared" si="221"/>
        <v>47665</v>
      </c>
      <c r="DZ16" s="244">
        <f t="shared" si="221"/>
        <v>47696</v>
      </c>
      <c r="EA16" s="244">
        <f t="shared" si="221"/>
        <v>47727</v>
      </c>
      <c r="EB16" s="244">
        <f t="shared" ref="EB16:GM16" si="222">VALUE(EB15)</f>
        <v>47757</v>
      </c>
      <c r="EC16" s="244">
        <f t="shared" si="222"/>
        <v>47788</v>
      </c>
      <c r="ED16" s="244">
        <f t="shared" si="222"/>
        <v>47818</v>
      </c>
      <c r="EE16" s="244">
        <f t="shared" si="222"/>
        <v>47849</v>
      </c>
      <c r="EF16" s="244">
        <f t="shared" si="222"/>
        <v>47880</v>
      </c>
      <c r="EG16" s="244">
        <f t="shared" si="222"/>
        <v>47908</v>
      </c>
      <c r="EH16" s="244">
        <f t="shared" si="222"/>
        <v>47939</v>
      </c>
      <c r="EI16" s="244">
        <f t="shared" si="222"/>
        <v>47969</v>
      </c>
      <c r="EJ16" s="244">
        <f t="shared" si="222"/>
        <v>48000</v>
      </c>
      <c r="EK16" s="244">
        <f t="shared" si="222"/>
        <v>48030</v>
      </c>
      <c r="EL16" s="244">
        <f t="shared" si="222"/>
        <v>48061</v>
      </c>
      <c r="EM16" s="244">
        <f t="shared" si="222"/>
        <v>48092</v>
      </c>
      <c r="EN16" s="244">
        <f t="shared" si="222"/>
        <v>48122</v>
      </c>
      <c r="EO16" s="244">
        <f t="shared" si="222"/>
        <v>48153</v>
      </c>
      <c r="EP16" s="244">
        <f t="shared" si="222"/>
        <v>48183</v>
      </c>
      <c r="EQ16" s="244">
        <f t="shared" si="222"/>
        <v>48214</v>
      </c>
      <c r="ER16" s="244">
        <f t="shared" si="222"/>
        <v>48245</v>
      </c>
      <c r="ES16" s="244">
        <f t="shared" si="222"/>
        <v>48274</v>
      </c>
      <c r="ET16" s="244">
        <f t="shared" si="222"/>
        <v>48305</v>
      </c>
      <c r="EU16" s="244">
        <f t="shared" si="222"/>
        <v>48335</v>
      </c>
      <c r="EV16" s="244">
        <f t="shared" si="222"/>
        <v>48366</v>
      </c>
      <c r="EW16" s="244">
        <f t="shared" si="222"/>
        <v>48396</v>
      </c>
      <c r="EX16" s="244">
        <f t="shared" si="222"/>
        <v>48427</v>
      </c>
      <c r="EY16" s="244">
        <f t="shared" si="222"/>
        <v>48458</v>
      </c>
      <c r="EZ16" s="244">
        <f t="shared" si="222"/>
        <v>48488</v>
      </c>
      <c r="FA16" s="244">
        <f t="shared" si="222"/>
        <v>48519</v>
      </c>
      <c r="FB16" s="244">
        <f t="shared" si="222"/>
        <v>48549</v>
      </c>
      <c r="FC16" s="244">
        <f t="shared" si="222"/>
        <v>48580</v>
      </c>
      <c r="FD16" s="244">
        <f t="shared" si="222"/>
        <v>48611</v>
      </c>
      <c r="FE16" s="244">
        <f t="shared" si="222"/>
        <v>48639</v>
      </c>
      <c r="FF16" s="244">
        <f t="shared" si="222"/>
        <v>48670</v>
      </c>
      <c r="FG16" s="244">
        <f t="shared" si="222"/>
        <v>48700</v>
      </c>
      <c r="FH16" s="244">
        <f t="shared" si="222"/>
        <v>48731</v>
      </c>
      <c r="FI16" s="244">
        <f t="shared" si="222"/>
        <v>48761</v>
      </c>
      <c r="FJ16" s="244">
        <f t="shared" si="222"/>
        <v>48792</v>
      </c>
      <c r="FK16" s="244">
        <f t="shared" si="222"/>
        <v>48823</v>
      </c>
      <c r="FL16" s="244">
        <f t="shared" si="222"/>
        <v>48853</v>
      </c>
      <c r="FM16" s="244">
        <f t="shared" si="222"/>
        <v>48884</v>
      </c>
      <c r="FN16" s="244">
        <f t="shared" si="222"/>
        <v>48914</v>
      </c>
      <c r="FO16" s="244">
        <f t="shared" si="222"/>
        <v>48945</v>
      </c>
      <c r="FP16" s="244">
        <f t="shared" si="222"/>
        <v>48976</v>
      </c>
      <c r="FQ16" s="244">
        <f t="shared" si="222"/>
        <v>49004</v>
      </c>
      <c r="FR16" s="244">
        <f t="shared" si="222"/>
        <v>49035</v>
      </c>
      <c r="FS16" s="244">
        <f t="shared" si="222"/>
        <v>49065</v>
      </c>
      <c r="FT16" s="244">
        <f t="shared" si="222"/>
        <v>49096</v>
      </c>
      <c r="FU16" s="244">
        <f t="shared" si="222"/>
        <v>49126</v>
      </c>
      <c r="FV16" s="244">
        <f t="shared" si="222"/>
        <v>49157</v>
      </c>
      <c r="FW16" s="244">
        <f t="shared" si="222"/>
        <v>49188</v>
      </c>
      <c r="FX16" s="244">
        <f t="shared" si="222"/>
        <v>49218</v>
      </c>
      <c r="FY16" s="244">
        <f t="shared" si="222"/>
        <v>49249</v>
      </c>
      <c r="FZ16" s="244">
        <f t="shared" si="222"/>
        <v>49279</v>
      </c>
      <c r="GA16" s="244">
        <f t="shared" si="222"/>
        <v>49310</v>
      </c>
      <c r="GB16" s="244">
        <f t="shared" si="222"/>
        <v>49341</v>
      </c>
      <c r="GC16" s="244">
        <f t="shared" si="222"/>
        <v>49369</v>
      </c>
      <c r="GD16" s="244">
        <f t="shared" si="222"/>
        <v>49400</v>
      </c>
      <c r="GE16" s="244">
        <f t="shared" si="222"/>
        <v>49430</v>
      </c>
      <c r="GF16" s="244">
        <f t="shared" si="222"/>
        <v>49461</v>
      </c>
      <c r="GG16" s="244">
        <f t="shared" si="222"/>
        <v>49491</v>
      </c>
      <c r="GH16" s="244">
        <f t="shared" si="222"/>
        <v>49522</v>
      </c>
      <c r="GI16" s="244">
        <f t="shared" si="222"/>
        <v>49553</v>
      </c>
      <c r="GJ16" s="244">
        <f t="shared" si="222"/>
        <v>49583</v>
      </c>
      <c r="GK16" s="244">
        <f t="shared" si="222"/>
        <v>49614</v>
      </c>
      <c r="GL16" s="244">
        <f t="shared" si="222"/>
        <v>49644</v>
      </c>
      <c r="GM16" s="244">
        <f t="shared" si="222"/>
        <v>49675</v>
      </c>
      <c r="GN16" s="244">
        <f t="shared" ref="GN16:IV16" si="223">VALUE(GN15)</f>
        <v>49706</v>
      </c>
      <c r="GO16" s="244">
        <f t="shared" si="223"/>
        <v>49735</v>
      </c>
      <c r="GP16" s="244">
        <f t="shared" si="223"/>
        <v>49766</v>
      </c>
      <c r="GQ16" s="244">
        <f t="shared" si="223"/>
        <v>49796</v>
      </c>
      <c r="GR16" s="244">
        <f t="shared" si="223"/>
        <v>49827</v>
      </c>
      <c r="GS16" s="244">
        <f t="shared" si="223"/>
        <v>49857</v>
      </c>
      <c r="GT16" s="244">
        <f t="shared" si="223"/>
        <v>49888</v>
      </c>
      <c r="GU16" s="244">
        <f t="shared" si="223"/>
        <v>49919</v>
      </c>
      <c r="GV16" s="244">
        <f t="shared" si="223"/>
        <v>49949</v>
      </c>
      <c r="GW16" s="244">
        <f t="shared" si="223"/>
        <v>49980</v>
      </c>
      <c r="GX16" s="244">
        <f t="shared" si="223"/>
        <v>50010</v>
      </c>
      <c r="GY16" s="244">
        <f t="shared" si="223"/>
        <v>50041</v>
      </c>
      <c r="GZ16" s="244">
        <f t="shared" si="223"/>
        <v>50072</v>
      </c>
      <c r="HA16" s="244">
        <f t="shared" si="223"/>
        <v>50100</v>
      </c>
      <c r="HB16" s="244">
        <f t="shared" si="223"/>
        <v>50131</v>
      </c>
      <c r="HC16" s="244">
        <f t="shared" si="223"/>
        <v>50161</v>
      </c>
      <c r="HD16" s="244">
        <f t="shared" si="223"/>
        <v>50192</v>
      </c>
      <c r="HE16" s="244">
        <f t="shared" si="223"/>
        <v>50222</v>
      </c>
      <c r="HF16" s="244">
        <f t="shared" si="223"/>
        <v>50253</v>
      </c>
      <c r="HG16" s="244">
        <f t="shared" si="223"/>
        <v>50284</v>
      </c>
      <c r="HH16" s="244">
        <f t="shared" si="223"/>
        <v>50314</v>
      </c>
      <c r="HI16" s="244">
        <f t="shared" si="223"/>
        <v>50345</v>
      </c>
      <c r="HJ16" s="244">
        <f t="shared" si="223"/>
        <v>50375</v>
      </c>
      <c r="HK16" s="244">
        <f t="shared" si="223"/>
        <v>50406</v>
      </c>
      <c r="HL16" s="244">
        <f t="shared" si="223"/>
        <v>50437</v>
      </c>
      <c r="HM16" s="244">
        <f t="shared" si="223"/>
        <v>50465</v>
      </c>
      <c r="HN16" s="244">
        <f t="shared" si="223"/>
        <v>50496</v>
      </c>
      <c r="HO16" s="244">
        <f t="shared" si="223"/>
        <v>50526</v>
      </c>
      <c r="HP16" s="244">
        <f t="shared" si="223"/>
        <v>50557</v>
      </c>
      <c r="HQ16" s="244">
        <f t="shared" si="223"/>
        <v>50587</v>
      </c>
      <c r="HR16" s="244">
        <f t="shared" si="223"/>
        <v>50618</v>
      </c>
      <c r="HS16" s="244">
        <f t="shared" si="223"/>
        <v>50649</v>
      </c>
      <c r="HT16" s="244">
        <f t="shared" si="223"/>
        <v>50679</v>
      </c>
      <c r="HU16" s="244">
        <f t="shared" si="223"/>
        <v>50710</v>
      </c>
      <c r="HV16" s="244">
        <f t="shared" si="223"/>
        <v>50740</v>
      </c>
      <c r="HW16" s="244">
        <f t="shared" si="223"/>
        <v>50771</v>
      </c>
      <c r="HX16" s="244">
        <f t="shared" si="223"/>
        <v>50802</v>
      </c>
      <c r="HY16" s="244">
        <f t="shared" si="223"/>
        <v>50830</v>
      </c>
      <c r="HZ16" s="244">
        <f t="shared" si="223"/>
        <v>50861</v>
      </c>
      <c r="IA16" s="244">
        <f t="shared" si="223"/>
        <v>50891</v>
      </c>
      <c r="IB16" s="244">
        <f t="shared" si="223"/>
        <v>50922</v>
      </c>
      <c r="IC16" s="244">
        <f t="shared" si="223"/>
        <v>50952</v>
      </c>
      <c r="ID16" s="244">
        <f t="shared" si="223"/>
        <v>50983</v>
      </c>
      <c r="IE16" s="244">
        <f t="shared" si="223"/>
        <v>51014</v>
      </c>
      <c r="IF16" s="244">
        <f t="shared" si="223"/>
        <v>51044</v>
      </c>
      <c r="IG16" s="244">
        <f t="shared" si="223"/>
        <v>51075</v>
      </c>
      <c r="IH16" s="244">
        <f t="shared" si="223"/>
        <v>51105</v>
      </c>
      <c r="II16" s="244">
        <f t="shared" si="223"/>
        <v>51136</v>
      </c>
      <c r="IJ16" s="244">
        <f t="shared" si="223"/>
        <v>51167</v>
      </c>
      <c r="IK16" s="244">
        <f t="shared" si="223"/>
        <v>51196</v>
      </c>
      <c r="IL16" s="244">
        <f t="shared" si="223"/>
        <v>51227</v>
      </c>
      <c r="IM16" s="244">
        <f t="shared" si="223"/>
        <v>51257</v>
      </c>
      <c r="IN16" s="244">
        <f t="shared" si="223"/>
        <v>51288</v>
      </c>
      <c r="IO16" s="244">
        <f t="shared" si="223"/>
        <v>51318</v>
      </c>
      <c r="IP16" s="244">
        <f t="shared" si="223"/>
        <v>51349</v>
      </c>
      <c r="IQ16" s="244">
        <f t="shared" si="223"/>
        <v>51380</v>
      </c>
      <c r="IR16" s="244">
        <f t="shared" si="223"/>
        <v>51410</v>
      </c>
      <c r="IS16" s="244">
        <f t="shared" si="223"/>
        <v>51441</v>
      </c>
      <c r="IT16" s="244">
        <f t="shared" si="223"/>
        <v>51471</v>
      </c>
      <c r="IU16" s="244">
        <f t="shared" si="223"/>
        <v>51502</v>
      </c>
      <c r="IV16" s="244">
        <f t="shared" si="223"/>
        <v>51533</v>
      </c>
      <c r="IW16" s="244">
        <f t="shared" ref="IW16:JT16" si="224">VALUE(IW15)</f>
        <v>51561</v>
      </c>
      <c r="IX16" s="244">
        <f t="shared" si="224"/>
        <v>51592</v>
      </c>
      <c r="IY16" s="244">
        <f t="shared" si="224"/>
        <v>51622</v>
      </c>
      <c r="IZ16" s="244">
        <f t="shared" si="224"/>
        <v>51653</v>
      </c>
      <c r="JA16" s="244">
        <f t="shared" si="224"/>
        <v>51683</v>
      </c>
      <c r="JB16" s="244">
        <f t="shared" si="224"/>
        <v>51714</v>
      </c>
      <c r="JC16" s="244">
        <f t="shared" si="224"/>
        <v>51745</v>
      </c>
      <c r="JD16" s="244">
        <f t="shared" si="224"/>
        <v>51775</v>
      </c>
      <c r="JE16" s="244">
        <f t="shared" si="224"/>
        <v>51806</v>
      </c>
      <c r="JF16" s="244">
        <f t="shared" si="224"/>
        <v>51836</v>
      </c>
      <c r="JG16" s="244">
        <f t="shared" si="224"/>
        <v>51867</v>
      </c>
      <c r="JH16" s="244">
        <f t="shared" si="224"/>
        <v>51898</v>
      </c>
      <c r="JI16" s="244">
        <f t="shared" si="224"/>
        <v>51926</v>
      </c>
      <c r="JJ16" s="244">
        <f t="shared" si="224"/>
        <v>51957</v>
      </c>
      <c r="JK16" s="244">
        <f t="shared" si="224"/>
        <v>51987</v>
      </c>
      <c r="JL16" s="244">
        <f t="shared" si="224"/>
        <v>52018</v>
      </c>
      <c r="JM16" s="244">
        <f t="shared" si="224"/>
        <v>52048</v>
      </c>
      <c r="JN16" s="244">
        <f t="shared" si="224"/>
        <v>52079</v>
      </c>
      <c r="JO16" s="244">
        <f t="shared" si="224"/>
        <v>52110</v>
      </c>
      <c r="JP16" s="244">
        <f t="shared" si="224"/>
        <v>52140</v>
      </c>
      <c r="JQ16" s="244">
        <f t="shared" si="224"/>
        <v>52171</v>
      </c>
      <c r="JR16" s="244">
        <f t="shared" si="224"/>
        <v>52201</v>
      </c>
      <c r="JS16" s="244">
        <f t="shared" si="224"/>
        <v>52232</v>
      </c>
      <c r="JT16" s="244">
        <f t="shared" si="224"/>
        <v>52263</v>
      </c>
      <c r="JU16" s="244">
        <f t="shared" ref="JU16:KT16" si="225">VALUE(JU15)</f>
        <v>52291</v>
      </c>
      <c r="JV16" s="244">
        <f t="shared" si="225"/>
        <v>52322</v>
      </c>
      <c r="JW16" s="244">
        <f t="shared" si="225"/>
        <v>52352</v>
      </c>
      <c r="JX16" s="244">
        <f t="shared" si="225"/>
        <v>52383</v>
      </c>
      <c r="JY16" s="244">
        <f t="shared" si="225"/>
        <v>52413</v>
      </c>
      <c r="JZ16" s="244">
        <f t="shared" si="225"/>
        <v>52444</v>
      </c>
      <c r="KA16" s="244">
        <f t="shared" si="225"/>
        <v>52475</v>
      </c>
      <c r="KB16" s="244">
        <f t="shared" si="225"/>
        <v>52505</v>
      </c>
      <c r="KC16" s="244">
        <f t="shared" si="225"/>
        <v>52536</v>
      </c>
      <c r="KD16" s="244">
        <f t="shared" si="225"/>
        <v>52566</v>
      </c>
      <c r="KE16" s="244">
        <f t="shared" si="225"/>
        <v>52597</v>
      </c>
      <c r="KF16" s="244">
        <f t="shared" si="225"/>
        <v>52628</v>
      </c>
      <c r="KG16" s="244">
        <f t="shared" si="225"/>
        <v>52657</v>
      </c>
      <c r="KH16" s="244">
        <f t="shared" si="225"/>
        <v>52688</v>
      </c>
      <c r="KI16" s="244">
        <f t="shared" si="225"/>
        <v>52718</v>
      </c>
      <c r="KJ16" s="244">
        <f t="shared" si="225"/>
        <v>52749</v>
      </c>
      <c r="KK16" s="244">
        <f t="shared" si="225"/>
        <v>52779</v>
      </c>
      <c r="KL16" s="244">
        <f t="shared" si="225"/>
        <v>52810</v>
      </c>
      <c r="KM16" s="244">
        <f t="shared" si="225"/>
        <v>52841</v>
      </c>
      <c r="KN16" s="244">
        <f t="shared" si="225"/>
        <v>52871</v>
      </c>
      <c r="KO16" s="244">
        <f t="shared" si="225"/>
        <v>52902</v>
      </c>
      <c r="KP16" s="244">
        <f t="shared" si="225"/>
        <v>52932</v>
      </c>
      <c r="KQ16" s="244">
        <f t="shared" si="225"/>
        <v>52963</v>
      </c>
      <c r="KR16" s="244">
        <f t="shared" si="225"/>
        <v>52994</v>
      </c>
      <c r="KS16" s="244">
        <f t="shared" si="225"/>
        <v>53022</v>
      </c>
      <c r="KT16" s="244">
        <f t="shared" si="225"/>
        <v>53053</v>
      </c>
      <c r="KU16" s="244">
        <f t="shared" ref="KU16:LW16" si="226">VALUE(KU15)</f>
        <v>53083</v>
      </c>
      <c r="KV16" s="244">
        <f t="shared" si="226"/>
        <v>53114</v>
      </c>
      <c r="KW16" s="244">
        <f t="shared" si="226"/>
        <v>53144</v>
      </c>
      <c r="KX16" s="244">
        <f t="shared" si="226"/>
        <v>53175</v>
      </c>
      <c r="KY16" s="244">
        <f t="shared" si="226"/>
        <v>53206</v>
      </c>
      <c r="KZ16" s="244">
        <f t="shared" si="226"/>
        <v>53236</v>
      </c>
      <c r="LA16" s="244">
        <f t="shared" si="226"/>
        <v>53267</v>
      </c>
      <c r="LB16" s="244">
        <f t="shared" si="226"/>
        <v>53297</v>
      </c>
      <c r="LC16" s="244">
        <f t="shared" si="226"/>
        <v>53328</v>
      </c>
      <c r="LD16" s="244">
        <f t="shared" si="226"/>
        <v>53359</v>
      </c>
      <c r="LE16" s="244">
        <f t="shared" si="226"/>
        <v>53387</v>
      </c>
      <c r="LF16" s="244">
        <f t="shared" si="226"/>
        <v>53418</v>
      </c>
      <c r="LG16" s="244">
        <f t="shared" si="226"/>
        <v>53448</v>
      </c>
      <c r="LH16" s="244">
        <f t="shared" si="226"/>
        <v>53479</v>
      </c>
      <c r="LI16" s="244">
        <f t="shared" si="226"/>
        <v>53509</v>
      </c>
      <c r="LJ16" s="244">
        <f t="shared" si="226"/>
        <v>53540</v>
      </c>
      <c r="LK16" s="244">
        <f t="shared" si="226"/>
        <v>53571</v>
      </c>
      <c r="LL16" s="244">
        <f t="shared" si="226"/>
        <v>53601</v>
      </c>
      <c r="LM16" s="244">
        <f t="shared" si="226"/>
        <v>53632</v>
      </c>
      <c r="LN16" s="244">
        <f t="shared" si="226"/>
        <v>53662</v>
      </c>
      <c r="LO16" s="244">
        <f t="shared" si="226"/>
        <v>53693</v>
      </c>
      <c r="LP16" s="244">
        <f t="shared" si="226"/>
        <v>53724</v>
      </c>
      <c r="LQ16" s="244">
        <f t="shared" si="226"/>
        <v>53752</v>
      </c>
      <c r="LR16" s="244">
        <f t="shared" si="226"/>
        <v>53783</v>
      </c>
      <c r="LS16" s="244">
        <f t="shared" si="226"/>
        <v>53813</v>
      </c>
      <c r="LT16" s="244">
        <f t="shared" si="226"/>
        <v>53844</v>
      </c>
      <c r="LU16" s="244">
        <f t="shared" si="226"/>
        <v>53874</v>
      </c>
      <c r="LV16" s="244">
        <f t="shared" si="226"/>
        <v>53905</v>
      </c>
      <c r="LW16" s="244">
        <f t="shared" si="226"/>
        <v>53936</v>
      </c>
      <c r="LX16" s="244">
        <f t="shared" ref="LX16:MX16" si="227">VALUE(LX15)</f>
        <v>53966</v>
      </c>
      <c r="LY16" s="244">
        <f t="shared" si="227"/>
        <v>53997</v>
      </c>
      <c r="LZ16" s="244">
        <f t="shared" si="227"/>
        <v>54027</v>
      </c>
      <c r="MA16" s="244">
        <f t="shared" si="227"/>
        <v>54058</v>
      </c>
      <c r="MB16" s="244">
        <f t="shared" si="227"/>
        <v>54089</v>
      </c>
      <c r="MC16" s="244">
        <f t="shared" si="227"/>
        <v>54118</v>
      </c>
      <c r="MD16" s="244">
        <f t="shared" si="227"/>
        <v>54149</v>
      </c>
      <c r="ME16" s="244">
        <f t="shared" si="227"/>
        <v>54179</v>
      </c>
      <c r="MF16" s="244">
        <f t="shared" si="227"/>
        <v>54210</v>
      </c>
      <c r="MG16" s="244">
        <f t="shared" si="227"/>
        <v>54240</v>
      </c>
      <c r="MH16" s="244">
        <f t="shared" si="227"/>
        <v>54271</v>
      </c>
      <c r="MI16" s="244">
        <f t="shared" si="227"/>
        <v>54302</v>
      </c>
      <c r="MJ16" s="244">
        <f t="shared" si="227"/>
        <v>54332</v>
      </c>
      <c r="MK16" s="244">
        <f t="shared" si="227"/>
        <v>54363</v>
      </c>
      <c r="ML16" s="244">
        <f t="shared" si="227"/>
        <v>54393</v>
      </c>
      <c r="MM16" s="244">
        <f t="shared" si="227"/>
        <v>54424</v>
      </c>
      <c r="MN16" s="244">
        <f t="shared" si="227"/>
        <v>54455</v>
      </c>
      <c r="MO16" s="244">
        <f t="shared" si="227"/>
        <v>54483</v>
      </c>
      <c r="MP16" s="244">
        <f t="shared" si="227"/>
        <v>54514</v>
      </c>
      <c r="MQ16" s="244">
        <f t="shared" si="227"/>
        <v>54544</v>
      </c>
      <c r="MR16" s="244">
        <f t="shared" si="227"/>
        <v>54575</v>
      </c>
      <c r="MS16" s="244">
        <f t="shared" si="227"/>
        <v>54605</v>
      </c>
      <c r="MT16" s="244">
        <f t="shared" si="227"/>
        <v>54636</v>
      </c>
      <c r="MU16" s="244">
        <f t="shared" si="227"/>
        <v>54667</v>
      </c>
      <c r="MV16" s="244">
        <f t="shared" si="227"/>
        <v>54697</v>
      </c>
      <c r="MW16" s="244">
        <f t="shared" si="227"/>
        <v>54728</v>
      </c>
      <c r="MX16" s="244">
        <f t="shared" si="227"/>
        <v>54758</v>
      </c>
      <c r="MY16" s="244"/>
      <c r="MZ16" s="244"/>
    </row>
    <row r="17" spans="1:364" s="228" customFormat="1" ht="16" customHeight="1" x14ac:dyDescent="0.15">
      <c r="A17" s="243" t="s">
        <v>13</v>
      </c>
      <c r="B17" s="240"/>
      <c r="C17" s="216">
        <f t="shared" ref="C17:BN17" si="228">IF(C14=0,0,payment)</f>
        <v>364.80443336544937</v>
      </c>
      <c r="D17" s="216">
        <f t="shared" si="228"/>
        <v>364.80443336544937</v>
      </c>
      <c r="E17" s="216">
        <f t="shared" si="228"/>
        <v>364.80443336544937</v>
      </c>
      <c r="F17" s="216">
        <f t="shared" si="228"/>
        <v>364.80443336544937</v>
      </c>
      <c r="G17" s="216">
        <f t="shared" si="228"/>
        <v>364.80443336544937</v>
      </c>
      <c r="H17" s="216">
        <f t="shared" si="228"/>
        <v>364.80443336544937</v>
      </c>
      <c r="I17" s="216">
        <f t="shared" si="228"/>
        <v>364.80443336544937</v>
      </c>
      <c r="J17" s="216">
        <f t="shared" si="228"/>
        <v>364.80443336544937</v>
      </c>
      <c r="K17" s="216">
        <f t="shared" si="228"/>
        <v>364.80443336544937</v>
      </c>
      <c r="L17" s="216">
        <f t="shared" si="228"/>
        <v>364.80443336544937</v>
      </c>
      <c r="M17" s="216">
        <f t="shared" si="228"/>
        <v>364.80443336544937</v>
      </c>
      <c r="N17" s="216">
        <f t="shared" si="228"/>
        <v>364.80443336544937</v>
      </c>
      <c r="O17" s="216">
        <f t="shared" si="228"/>
        <v>364.80443336544937</v>
      </c>
      <c r="P17" s="216">
        <f t="shared" si="228"/>
        <v>364.80443336544937</v>
      </c>
      <c r="Q17" s="216">
        <f t="shared" si="228"/>
        <v>364.80443336544937</v>
      </c>
      <c r="R17" s="216">
        <f t="shared" si="228"/>
        <v>364.80443336544937</v>
      </c>
      <c r="S17" s="216">
        <f t="shared" si="228"/>
        <v>364.80443336544937</v>
      </c>
      <c r="T17" s="216">
        <f t="shared" si="228"/>
        <v>364.80443336544937</v>
      </c>
      <c r="U17" s="216">
        <f t="shared" si="228"/>
        <v>364.80443336544937</v>
      </c>
      <c r="V17" s="216">
        <f t="shared" si="228"/>
        <v>364.80443336544937</v>
      </c>
      <c r="W17" s="216">
        <f t="shared" si="228"/>
        <v>364.80443336544937</v>
      </c>
      <c r="X17" s="216">
        <f t="shared" si="228"/>
        <v>364.80443336544937</v>
      </c>
      <c r="Y17" s="216">
        <f t="shared" si="228"/>
        <v>364.80443336544937</v>
      </c>
      <c r="Z17" s="216">
        <f t="shared" si="228"/>
        <v>364.80443336544937</v>
      </c>
      <c r="AA17" s="216">
        <f t="shared" si="228"/>
        <v>364.80443336544937</v>
      </c>
      <c r="AB17" s="216">
        <f t="shared" si="228"/>
        <v>364.80443336544937</v>
      </c>
      <c r="AC17" s="216">
        <f t="shared" si="228"/>
        <v>364.80443336544937</v>
      </c>
      <c r="AD17" s="216">
        <f t="shared" si="228"/>
        <v>364.80443336544937</v>
      </c>
      <c r="AE17" s="216">
        <f t="shared" si="228"/>
        <v>364.80443336544937</v>
      </c>
      <c r="AF17" s="216">
        <f t="shared" si="228"/>
        <v>364.80443336544937</v>
      </c>
      <c r="AG17" s="216">
        <f t="shared" si="228"/>
        <v>364.80443336544937</v>
      </c>
      <c r="AH17" s="216">
        <f t="shared" si="228"/>
        <v>364.80443336544937</v>
      </c>
      <c r="AI17" s="216">
        <f t="shared" si="228"/>
        <v>364.80443336544937</v>
      </c>
      <c r="AJ17" s="216">
        <f t="shared" si="228"/>
        <v>364.80443336544937</v>
      </c>
      <c r="AK17" s="216">
        <f t="shared" si="228"/>
        <v>364.80443336544937</v>
      </c>
      <c r="AL17" s="216">
        <f t="shared" si="228"/>
        <v>364.80443336544937</v>
      </c>
      <c r="AM17" s="216">
        <f t="shared" si="228"/>
        <v>364.80443336544937</v>
      </c>
      <c r="AN17" s="216">
        <f t="shared" si="228"/>
        <v>364.80443336544937</v>
      </c>
      <c r="AO17" s="216">
        <f t="shared" si="228"/>
        <v>364.80443336544937</v>
      </c>
      <c r="AP17" s="216">
        <f t="shared" si="228"/>
        <v>364.80443336544937</v>
      </c>
      <c r="AQ17" s="216">
        <f t="shared" si="228"/>
        <v>364.80443336544937</v>
      </c>
      <c r="AR17" s="216">
        <f t="shared" si="228"/>
        <v>364.80443336544937</v>
      </c>
      <c r="AS17" s="216">
        <f t="shared" si="228"/>
        <v>364.80443336544937</v>
      </c>
      <c r="AT17" s="216">
        <f t="shared" si="228"/>
        <v>364.80443336544937</v>
      </c>
      <c r="AU17" s="216">
        <f t="shared" si="228"/>
        <v>364.80443336544937</v>
      </c>
      <c r="AV17" s="216">
        <f t="shared" si="228"/>
        <v>364.80443336544937</v>
      </c>
      <c r="AW17" s="216">
        <f t="shared" si="228"/>
        <v>364.80443336544937</v>
      </c>
      <c r="AX17" s="216">
        <f t="shared" si="228"/>
        <v>364.80443336544937</v>
      </c>
      <c r="AY17" s="216">
        <f t="shared" si="228"/>
        <v>364.80443336544937</v>
      </c>
      <c r="AZ17" s="216">
        <f t="shared" si="228"/>
        <v>364.80443336544937</v>
      </c>
      <c r="BA17" s="216">
        <f t="shared" si="228"/>
        <v>364.80443336544937</v>
      </c>
      <c r="BB17" s="216">
        <f t="shared" si="228"/>
        <v>364.80443336544937</v>
      </c>
      <c r="BC17" s="216">
        <f t="shared" si="228"/>
        <v>364.80443336544937</v>
      </c>
      <c r="BD17" s="216">
        <f t="shared" si="228"/>
        <v>364.80443336544937</v>
      </c>
      <c r="BE17" s="216">
        <f t="shared" si="228"/>
        <v>364.80443336544937</v>
      </c>
      <c r="BF17" s="216">
        <f t="shared" si="228"/>
        <v>364.80443336544937</v>
      </c>
      <c r="BG17" s="216">
        <f t="shared" si="228"/>
        <v>364.80443336544937</v>
      </c>
      <c r="BH17" s="216">
        <f t="shared" si="228"/>
        <v>364.80443336544937</v>
      </c>
      <c r="BI17" s="216">
        <f t="shared" si="228"/>
        <v>364.80443336544937</v>
      </c>
      <c r="BJ17" s="216">
        <f t="shared" si="228"/>
        <v>364.80443336544937</v>
      </c>
      <c r="BK17" s="216">
        <f t="shared" si="228"/>
        <v>364.80443336544937</v>
      </c>
      <c r="BL17" s="216">
        <f t="shared" si="228"/>
        <v>364.80443336544937</v>
      </c>
      <c r="BM17" s="216">
        <f t="shared" si="228"/>
        <v>364.80443336544937</v>
      </c>
      <c r="BN17" s="216">
        <f t="shared" si="228"/>
        <v>364.80443336544937</v>
      </c>
      <c r="BO17" s="216">
        <f t="shared" ref="BO17:DZ17" si="229">IF(BO14=0,0,payment)</f>
        <v>364.80443336544937</v>
      </c>
      <c r="BP17" s="216">
        <f t="shared" si="229"/>
        <v>364.80443336544937</v>
      </c>
      <c r="BQ17" s="216">
        <f t="shared" si="229"/>
        <v>364.80443336544937</v>
      </c>
      <c r="BR17" s="216">
        <f t="shared" si="229"/>
        <v>364.80443336544937</v>
      </c>
      <c r="BS17" s="216">
        <f t="shared" si="229"/>
        <v>364.80443336544937</v>
      </c>
      <c r="BT17" s="216">
        <f t="shared" si="229"/>
        <v>364.80443336544937</v>
      </c>
      <c r="BU17" s="216">
        <f t="shared" si="229"/>
        <v>364.80443336544937</v>
      </c>
      <c r="BV17" s="216">
        <f t="shared" si="229"/>
        <v>364.80443336544937</v>
      </c>
      <c r="BW17" s="216">
        <f t="shared" si="229"/>
        <v>364.80443336544937</v>
      </c>
      <c r="BX17" s="216">
        <f t="shared" si="229"/>
        <v>364.80443336544937</v>
      </c>
      <c r="BY17" s="216">
        <f t="shared" si="229"/>
        <v>364.80443336544937</v>
      </c>
      <c r="BZ17" s="216">
        <f t="shared" si="229"/>
        <v>364.80443336544937</v>
      </c>
      <c r="CA17" s="216">
        <f t="shared" si="229"/>
        <v>364.80443336544937</v>
      </c>
      <c r="CB17" s="216">
        <f t="shared" si="229"/>
        <v>364.80443336544937</v>
      </c>
      <c r="CC17" s="216">
        <f t="shared" si="229"/>
        <v>364.80443336544937</v>
      </c>
      <c r="CD17" s="216">
        <f t="shared" si="229"/>
        <v>364.80443336544937</v>
      </c>
      <c r="CE17" s="216">
        <f t="shared" si="229"/>
        <v>364.80443336544937</v>
      </c>
      <c r="CF17" s="216">
        <f t="shared" si="229"/>
        <v>364.80443336544937</v>
      </c>
      <c r="CG17" s="216">
        <f t="shared" si="229"/>
        <v>364.80443336544937</v>
      </c>
      <c r="CH17" s="216">
        <f t="shared" si="229"/>
        <v>364.80443336544937</v>
      </c>
      <c r="CI17" s="216">
        <f t="shared" si="229"/>
        <v>364.80443336544937</v>
      </c>
      <c r="CJ17" s="216">
        <f t="shared" si="229"/>
        <v>364.80443336544937</v>
      </c>
      <c r="CK17" s="216">
        <f t="shared" si="229"/>
        <v>364.80443336544937</v>
      </c>
      <c r="CL17" s="216">
        <f t="shared" si="229"/>
        <v>364.80443336544937</v>
      </c>
      <c r="CM17" s="216">
        <f t="shared" si="229"/>
        <v>364.80443336544937</v>
      </c>
      <c r="CN17" s="216">
        <f t="shared" si="229"/>
        <v>364.80443336544937</v>
      </c>
      <c r="CO17" s="216">
        <f t="shared" si="229"/>
        <v>364.80443336544937</v>
      </c>
      <c r="CP17" s="216">
        <f t="shared" si="229"/>
        <v>364.80443336544937</v>
      </c>
      <c r="CQ17" s="216">
        <f t="shared" si="229"/>
        <v>364.80443336544937</v>
      </c>
      <c r="CR17" s="216">
        <f t="shared" si="229"/>
        <v>364.80443336544937</v>
      </c>
      <c r="CS17" s="216">
        <f t="shared" si="229"/>
        <v>364.80443336544937</v>
      </c>
      <c r="CT17" s="216">
        <f t="shared" si="229"/>
        <v>364.80443336544937</v>
      </c>
      <c r="CU17" s="216">
        <f t="shared" si="229"/>
        <v>364.80443336544937</v>
      </c>
      <c r="CV17" s="216">
        <f t="shared" si="229"/>
        <v>364.80443336544937</v>
      </c>
      <c r="CW17" s="216">
        <f t="shared" si="229"/>
        <v>364.80443336544937</v>
      </c>
      <c r="CX17" s="216">
        <f t="shared" si="229"/>
        <v>364.80443336544937</v>
      </c>
      <c r="CY17" s="216">
        <f t="shared" si="229"/>
        <v>364.80443336544937</v>
      </c>
      <c r="CZ17" s="216">
        <f t="shared" si="229"/>
        <v>364.80443336544937</v>
      </c>
      <c r="DA17" s="216">
        <f t="shared" si="229"/>
        <v>364.80443336544937</v>
      </c>
      <c r="DB17" s="216">
        <f t="shared" si="229"/>
        <v>364.80443336544937</v>
      </c>
      <c r="DC17" s="216">
        <f t="shared" si="229"/>
        <v>364.80443336544937</v>
      </c>
      <c r="DD17" s="216">
        <f t="shared" si="229"/>
        <v>364.80443336544937</v>
      </c>
      <c r="DE17" s="216">
        <f t="shared" si="229"/>
        <v>364.80443336544937</v>
      </c>
      <c r="DF17" s="216">
        <f t="shared" si="229"/>
        <v>364.80443336544937</v>
      </c>
      <c r="DG17" s="216">
        <f t="shared" si="229"/>
        <v>364.80443336544937</v>
      </c>
      <c r="DH17" s="216">
        <f t="shared" si="229"/>
        <v>364.80443336544937</v>
      </c>
      <c r="DI17" s="216">
        <f t="shared" si="229"/>
        <v>364.80443336544937</v>
      </c>
      <c r="DJ17" s="216">
        <f t="shared" si="229"/>
        <v>364.80443336544937</v>
      </c>
      <c r="DK17" s="216">
        <f t="shared" si="229"/>
        <v>364.80443336544937</v>
      </c>
      <c r="DL17" s="216">
        <f t="shared" si="229"/>
        <v>364.80443336544937</v>
      </c>
      <c r="DM17" s="216">
        <f t="shared" si="229"/>
        <v>364.80443336544937</v>
      </c>
      <c r="DN17" s="216">
        <f t="shared" si="229"/>
        <v>364.80443336544937</v>
      </c>
      <c r="DO17" s="216">
        <f t="shared" si="229"/>
        <v>364.80443336544937</v>
      </c>
      <c r="DP17" s="216">
        <f t="shared" si="229"/>
        <v>364.80443336544937</v>
      </c>
      <c r="DQ17" s="216">
        <f t="shared" si="229"/>
        <v>364.80443336544937</v>
      </c>
      <c r="DR17" s="216">
        <f t="shared" si="229"/>
        <v>364.80443336544937</v>
      </c>
      <c r="DS17" s="216">
        <f t="shared" si="229"/>
        <v>364.80443336544937</v>
      </c>
      <c r="DT17" s="216">
        <f t="shared" si="229"/>
        <v>364.80443336544937</v>
      </c>
      <c r="DU17" s="216">
        <f t="shared" si="229"/>
        <v>364.80443336544937</v>
      </c>
      <c r="DV17" s="216">
        <f t="shared" si="229"/>
        <v>364.80443336544937</v>
      </c>
      <c r="DW17" s="216">
        <f t="shared" si="229"/>
        <v>364.80443336544937</v>
      </c>
      <c r="DX17" s="216">
        <f t="shared" si="229"/>
        <v>364.80443336544937</v>
      </c>
      <c r="DY17" s="216">
        <f t="shared" si="229"/>
        <v>364.80443336544937</v>
      </c>
      <c r="DZ17" s="216">
        <f t="shared" si="229"/>
        <v>364.80443336544937</v>
      </c>
      <c r="EA17" s="216">
        <f t="shared" ref="EA17:GL17" si="230">IF(EA14=0,0,payment)</f>
        <v>364.80443336544937</v>
      </c>
      <c r="EB17" s="216">
        <f t="shared" si="230"/>
        <v>364.80443336544937</v>
      </c>
      <c r="EC17" s="216">
        <f t="shared" si="230"/>
        <v>364.80443336544937</v>
      </c>
      <c r="ED17" s="216">
        <f t="shared" si="230"/>
        <v>364.80443336544937</v>
      </c>
      <c r="EE17" s="216">
        <f t="shared" si="230"/>
        <v>364.80443336544937</v>
      </c>
      <c r="EF17" s="216">
        <f t="shared" si="230"/>
        <v>364.80443336544937</v>
      </c>
      <c r="EG17" s="216">
        <f t="shared" si="230"/>
        <v>364.80443336544937</v>
      </c>
      <c r="EH17" s="216">
        <f t="shared" si="230"/>
        <v>364.80443336544937</v>
      </c>
      <c r="EI17" s="216">
        <f t="shared" si="230"/>
        <v>364.80443336544937</v>
      </c>
      <c r="EJ17" s="216">
        <f t="shared" si="230"/>
        <v>364.80443336544937</v>
      </c>
      <c r="EK17" s="216">
        <f t="shared" si="230"/>
        <v>364.80443336544937</v>
      </c>
      <c r="EL17" s="216">
        <f t="shared" si="230"/>
        <v>364.80443336544937</v>
      </c>
      <c r="EM17" s="216">
        <f t="shared" si="230"/>
        <v>364.80443336544937</v>
      </c>
      <c r="EN17" s="216">
        <f t="shared" si="230"/>
        <v>364.80443336544937</v>
      </c>
      <c r="EO17" s="216">
        <f t="shared" si="230"/>
        <v>364.80443336544937</v>
      </c>
      <c r="EP17" s="216">
        <f t="shared" si="230"/>
        <v>364.80443336544937</v>
      </c>
      <c r="EQ17" s="216">
        <f t="shared" si="230"/>
        <v>364.80443336544937</v>
      </c>
      <c r="ER17" s="216">
        <f t="shared" si="230"/>
        <v>364.80443336544937</v>
      </c>
      <c r="ES17" s="216">
        <f t="shared" si="230"/>
        <v>364.80443336544937</v>
      </c>
      <c r="ET17" s="216">
        <f t="shared" si="230"/>
        <v>364.80443336544937</v>
      </c>
      <c r="EU17" s="216">
        <f t="shared" si="230"/>
        <v>364.80443336544937</v>
      </c>
      <c r="EV17" s="216">
        <f t="shared" si="230"/>
        <v>364.80443336544937</v>
      </c>
      <c r="EW17" s="216">
        <f t="shared" si="230"/>
        <v>364.80443336544937</v>
      </c>
      <c r="EX17" s="216">
        <f t="shared" si="230"/>
        <v>364.80443336544937</v>
      </c>
      <c r="EY17" s="216">
        <f t="shared" si="230"/>
        <v>364.80443336544937</v>
      </c>
      <c r="EZ17" s="216">
        <f t="shared" si="230"/>
        <v>364.80443336544937</v>
      </c>
      <c r="FA17" s="216">
        <f t="shared" si="230"/>
        <v>364.80443336544937</v>
      </c>
      <c r="FB17" s="216">
        <f t="shared" si="230"/>
        <v>364.80443336544937</v>
      </c>
      <c r="FC17" s="216">
        <f t="shared" si="230"/>
        <v>364.80443336544937</v>
      </c>
      <c r="FD17" s="216">
        <f t="shared" si="230"/>
        <v>364.80443336544937</v>
      </c>
      <c r="FE17" s="216">
        <f t="shared" si="230"/>
        <v>364.80443336544937</v>
      </c>
      <c r="FF17" s="216">
        <f t="shared" si="230"/>
        <v>364.80443336544937</v>
      </c>
      <c r="FG17" s="216">
        <f t="shared" si="230"/>
        <v>364.80443336544937</v>
      </c>
      <c r="FH17" s="216">
        <f t="shared" si="230"/>
        <v>364.80443336544937</v>
      </c>
      <c r="FI17" s="216">
        <f t="shared" si="230"/>
        <v>364.80443336544937</v>
      </c>
      <c r="FJ17" s="216">
        <f t="shared" si="230"/>
        <v>364.80443336544937</v>
      </c>
      <c r="FK17" s="216">
        <f t="shared" si="230"/>
        <v>364.80443336544937</v>
      </c>
      <c r="FL17" s="216">
        <f t="shared" si="230"/>
        <v>364.80443336544937</v>
      </c>
      <c r="FM17" s="216">
        <f t="shared" si="230"/>
        <v>364.80443336544937</v>
      </c>
      <c r="FN17" s="216">
        <f t="shared" si="230"/>
        <v>364.80443336544937</v>
      </c>
      <c r="FO17" s="216">
        <f t="shared" si="230"/>
        <v>364.80443336544937</v>
      </c>
      <c r="FP17" s="216">
        <f t="shared" si="230"/>
        <v>364.80443336544937</v>
      </c>
      <c r="FQ17" s="216">
        <f t="shared" si="230"/>
        <v>364.80443336544937</v>
      </c>
      <c r="FR17" s="216">
        <f t="shared" si="230"/>
        <v>364.80443336544937</v>
      </c>
      <c r="FS17" s="216">
        <f t="shared" si="230"/>
        <v>364.80443336544937</v>
      </c>
      <c r="FT17" s="216">
        <f t="shared" si="230"/>
        <v>364.80443336544937</v>
      </c>
      <c r="FU17" s="216">
        <f t="shared" si="230"/>
        <v>364.80443336544937</v>
      </c>
      <c r="FV17" s="216">
        <f t="shared" si="230"/>
        <v>364.80443336544937</v>
      </c>
      <c r="FW17" s="216">
        <f t="shared" si="230"/>
        <v>364.80443336544937</v>
      </c>
      <c r="FX17" s="216">
        <f t="shared" si="230"/>
        <v>364.80443336544937</v>
      </c>
      <c r="FY17" s="216">
        <f t="shared" si="230"/>
        <v>364.80443336544937</v>
      </c>
      <c r="FZ17" s="216">
        <f t="shared" si="230"/>
        <v>364.80443336544937</v>
      </c>
      <c r="GA17" s="216">
        <f t="shared" si="230"/>
        <v>364.80443336544937</v>
      </c>
      <c r="GB17" s="216">
        <f t="shared" si="230"/>
        <v>364.80443336544937</v>
      </c>
      <c r="GC17" s="216">
        <f t="shared" si="230"/>
        <v>364.80443336544937</v>
      </c>
      <c r="GD17" s="216">
        <f t="shared" si="230"/>
        <v>364.80443336544937</v>
      </c>
      <c r="GE17" s="216">
        <f t="shared" si="230"/>
        <v>364.80443336544937</v>
      </c>
      <c r="GF17" s="216">
        <f t="shared" si="230"/>
        <v>364.80443336544937</v>
      </c>
      <c r="GG17" s="216">
        <f t="shared" si="230"/>
        <v>364.80443336544937</v>
      </c>
      <c r="GH17" s="216">
        <f t="shared" si="230"/>
        <v>364.80443336544937</v>
      </c>
      <c r="GI17" s="216">
        <f t="shared" si="230"/>
        <v>364.80443336544937</v>
      </c>
      <c r="GJ17" s="216">
        <f t="shared" si="230"/>
        <v>364.80443336544937</v>
      </c>
      <c r="GK17" s="216">
        <f t="shared" si="230"/>
        <v>364.80443336544937</v>
      </c>
      <c r="GL17" s="216">
        <f t="shared" si="230"/>
        <v>364.80443336544937</v>
      </c>
      <c r="GM17" s="216">
        <f t="shared" ref="GM17:IV17" si="231">IF(GM14=0,0,payment)</f>
        <v>364.80443336544937</v>
      </c>
      <c r="GN17" s="216">
        <f t="shared" si="231"/>
        <v>364.80443336544937</v>
      </c>
      <c r="GO17" s="216">
        <f t="shared" si="231"/>
        <v>364.80443336544937</v>
      </c>
      <c r="GP17" s="216">
        <f t="shared" si="231"/>
        <v>364.80443336544937</v>
      </c>
      <c r="GQ17" s="216">
        <f t="shared" si="231"/>
        <v>364.80443336544937</v>
      </c>
      <c r="GR17" s="216">
        <f t="shared" si="231"/>
        <v>364.80443336544937</v>
      </c>
      <c r="GS17" s="216">
        <f t="shared" si="231"/>
        <v>364.80443336544937</v>
      </c>
      <c r="GT17" s="216">
        <f t="shared" si="231"/>
        <v>364.80443336544937</v>
      </c>
      <c r="GU17" s="216">
        <f t="shared" si="231"/>
        <v>364.80443336544937</v>
      </c>
      <c r="GV17" s="216">
        <f t="shared" si="231"/>
        <v>364.80443336544937</v>
      </c>
      <c r="GW17" s="216">
        <f t="shared" si="231"/>
        <v>364.80443336544937</v>
      </c>
      <c r="GX17" s="216">
        <f t="shared" si="231"/>
        <v>364.80443336544937</v>
      </c>
      <c r="GY17" s="216">
        <f t="shared" si="231"/>
        <v>364.80443336544937</v>
      </c>
      <c r="GZ17" s="216">
        <f t="shared" si="231"/>
        <v>364.80443336544937</v>
      </c>
      <c r="HA17" s="216">
        <f t="shared" si="231"/>
        <v>364.80443336544937</v>
      </c>
      <c r="HB17" s="216">
        <f t="shared" si="231"/>
        <v>364.80443336544937</v>
      </c>
      <c r="HC17" s="216">
        <f t="shared" si="231"/>
        <v>364.80443336544937</v>
      </c>
      <c r="HD17" s="216">
        <f t="shared" si="231"/>
        <v>364.80443336544937</v>
      </c>
      <c r="HE17" s="216">
        <f t="shared" si="231"/>
        <v>364.80443336544937</v>
      </c>
      <c r="HF17" s="216">
        <f t="shared" si="231"/>
        <v>364.80443336544937</v>
      </c>
      <c r="HG17" s="216">
        <f t="shared" si="231"/>
        <v>364.80443336544937</v>
      </c>
      <c r="HH17" s="216">
        <f t="shared" si="231"/>
        <v>364.80443336544937</v>
      </c>
      <c r="HI17" s="216">
        <f t="shared" si="231"/>
        <v>364.80443336544937</v>
      </c>
      <c r="HJ17" s="216">
        <f t="shared" si="231"/>
        <v>364.80443336544937</v>
      </c>
      <c r="HK17" s="216">
        <f t="shared" si="231"/>
        <v>364.80443336544937</v>
      </c>
      <c r="HL17" s="216">
        <f t="shared" si="231"/>
        <v>364.80443336544937</v>
      </c>
      <c r="HM17" s="216">
        <f t="shared" si="231"/>
        <v>364.80443336544937</v>
      </c>
      <c r="HN17" s="216">
        <f t="shared" si="231"/>
        <v>364.80443336544937</v>
      </c>
      <c r="HO17" s="216">
        <f t="shared" si="231"/>
        <v>364.80443336544937</v>
      </c>
      <c r="HP17" s="216">
        <f t="shared" si="231"/>
        <v>364.80443336544937</v>
      </c>
      <c r="HQ17" s="216">
        <f t="shared" si="231"/>
        <v>364.80443336544937</v>
      </c>
      <c r="HR17" s="216">
        <f t="shared" si="231"/>
        <v>364.80443336544937</v>
      </c>
      <c r="HS17" s="216">
        <f t="shared" si="231"/>
        <v>364.80443336544937</v>
      </c>
      <c r="HT17" s="216">
        <f t="shared" si="231"/>
        <v>364.80443336544937</v>
      </c>
      <c r="HU17" s="216">
        <f t="shared" si="231"/>
        <v>364.80443336544937</v>
      </c>
      <c r="HV17" s="216">
        <f t="shared" si="231"/>
        <v>364.80443336544937</v>
      </c>
      <c r="HW17" s="216">
        <f t="shared" si="231"/>
        <v>364.80443336544937</v>
      </c>
      <c r="HX17" s="216">
        <f t="shared" si="231"/>
        <v>364.80443336544937</v>
      </c>
      <c r="HY17" s="216">
        <f t="shared" si="231"/>
        <v>364.80443336544937</v>
      </c>
      <c r="HZ17" s="216">
        <f t="shared" si="231"/>
        <v>364.80443336544937</v>
      </c>
      <c r="IA17" s="216">
        <f t="shared" si="231"/>
        <v>364.80443336544937</v>
      </c>
      <c r="IB17" s="216">
        <f t="shared" si="231"/>
        <v>364.80443336544937</v>
      </c>
      <c r="IC17" s="216">
        <f t="shared" si="231"/>
        <v>364.80443336544937</v>
      </c>
      <c r="ID17" s="216">
        <f t="shared" si="231"/>
        <v>364.80443336544937</v>
      </c>
      <c r="IE17" s="216">
        <f t="shared" si="231"/>
        <v>364.80443336544937</v>
      </c>
      <c r="IF17" s="216">
        <f t="shared" si="231"/>
        <v>364.80443336544937</v>
      </c>
      <c r="IG17" s="216">
        <f t="shared" si="231"/>
        <v>364.80443336544937</v>
      </c>
      <c r="IH17" s="216">
        <f t="shared" si="231"/>
        <v>364.80443336544937</v>
      </c>
      <c r="II17" s="216">
        <f t="shared" si="231"/>
        <v>364.80443336544937</v>
      </c>
      <c r="IJ17" s="216">
        <f t="shared" si="231"/>
        <v>364.80443336544937</v>
      </c>
      <c r="IK17" s="216">
        <f t="shared" si="231"/>
        <v>364.80443336544937</v>
      </c>
      <c r="IL17" s="216">
        <f t="shared" si="231"/>
        <v>364.80443336544937</v>
      </c>
      <c r="IM17" s="216">
        <f t="shared" si="231"/>
        <v>364.80443336544937</v>
      </c>
      <c r="IN17" s="216">
        <f t="shared" si="231"/>
        <v>364.80443336544937</v>
      </c>
      <c r="IO17" s="216">
        <f t="shared" si="231"/>
        <v>364.80443336544937</v>
      </c>
      <c r="IP17" s="216">
        <f t="shared" si="231"/>
        <v>364.80443336544937</v>
      </c>
      <c r="IQ17" s="216">
        <f t="shared" si="231"/>
        <v>364.80443336544937</v>
      </c>
      <c r="IR17" s="216">
        <f t="shared" si="231"/>
        <v>364.80443336544937</v>
      </c>
      <c r="IS17" s="216">
        <f t="shared" si="231"/>
        <v>364.80443336544937</v>
      </c>
      <c r="IT17" s="216">
        <f t="shared" si="231"/>
        <v>364.80443336544937</v>
      </c>
      <c r="IU17" s="216">
        <f t="shared" si="231"/>
        <v>364.80443336544937</v>
      </c>
      <c r="IV17" s="216">
        <f t="shared" si="231"/>
        <v>364.80443336544937</v>
      </c>
      <c r="IW17" s="216">
        <f t="shared" ref="IW17:JT17" si="232">IF(IW14=0,0,payment)</f>
        <v>364.80443336544937</v>
      </c>
      <c r="IX17" s="216">
        <f t="shared" si="232"/>
        <v>364.80443336544937</v>
      </c>
      <c r="IY17" s="216">
        <f t="shared" si="232"/>
        <v>364.80443336544937</v>
      </c>
      <c r="IZ17" s="216">
        <f t="shared" si="232"/>
        <v>364.80443336544937</v>
      </c>
      <c r="JA17" s="216">
        <f t="shared" si="232"/>
        <v>364.80443336544937</v>
      </c>
      <c r="JB17" s="216">
        <f t="shared" si="232"/>
        <v>364.80443336544937</v>
      </c>
      <c r="JC17" s="216">
        <f t="shared" si="232"/>
        <v>364.80443336544937</v>
      </c>
      <c r="JD17" s="216">
        <f t="shared" si="232"/>
        <v>364.80443336544937</v>
      </c>
      <c r="JE17" s="216">
        <f t="shared" si="232"/>
        <v>364.80443336544937</v>
      </c>
      <c r="JF17" s="216">
        <f t="shared" si="232"/>
        <v>364.80443336544937</v>
      </c>
      <c r="JG17" s="216">
        <f t="shared" si="232"/>
        <v>364.80443336544937</v>
      </c>
      <c r="JH17" s="216">
        <f t="shared" si="232"/>
        <v>364.80443336544937</v>
      </c>
      <c r="JI17" s="216">
        <f t="shared" si="232"/>
        <v>364.80443336544937</v>
      </c>
      <c r="JJ17" s="216">
        <f t="shared" si="232"/>
        <v>364.80443336544937</v>
      </c>
      <c r="JK17" s="216">
        <f t="shared" si="232"/>
        <v>364.80443336544937</v>
      </c>
      <c r="JL17" s="216">
        <f t="shared" si="232"/>
        <v>364.80443336544937</v>
      </c>
      <c r="JM17" s="216">
        <f t="shared" si="232"/>
        <v>364.80443336544937</v>
      </c>
      <c r="JN17" s="216">
        <f t="shared" si="232"/>
        <v>364.80443336544937</v>
      </c>
      <c r="JO17" s="216">
        <f t="shared" si="232"/>
        <v>364.80443336544937</v>
      </c>
      <c r="JP17" s="216">
        <f t="shared" si="232"/>
        <v>364.80443336544937</v>
      </c>
      <c r="JQ17" s="216">
        <f t="shared" si="232"/>
        <v>364.80443336544937</v>
      </c>
      <c r="JR17" s="216">
        <f t="shared" si="232"/>
        <v>364.80443336544937</v>
      </c>
      <c r="JS17" s="216">
        <f t="shared" si="232"/>
        <v>364.80443336544937</v>
      </c>
      <c r="JT17" s="216">
        <f t="shared" si="232"/>
        <v>364.80443336544937</v>
      </c>
      <c r="JU17" s="216">
        <f t="shared" ref="JU17:KT17" si="233">IF(JU14=0,0,payment)</f>
        <v>364.80443336544937</v>
      </c>
      <c r="JV17" s="216">
        <f t="shared" si="233"/>
        <v>364.80443336544937</v>
      </c>
      <c r="JW17" s="216">
        <f t="shared" si="233"/>
        <v>364.80443336544937</v>
      </c>
      <c r="JX17" s="216">
        <f t="shared" si="233"/>
        <v>364.80443336544937</v>
      </c>
      <c r="JY17" s="216">
        <f t="shared" si="233"/>
        <v>364.80443336544937</v>
      </c>
      <c r="JZ17" s="216">
        <f t="shared" si="233"/>
        <v>364.80443336544937</v>
      </c>
      <c r="KA17" s="216">
        <f t="shared" si="233"/>
        <v>364.80443336544937</v>
      </c>
      <c r="KB17" s="216">
        <f t="shared" si="233"/>
        <v>364.80443336544937</v>
      </c>
      <c r="KC17" s="216">
        <f t="shared" si="233"/>
        <v>364.80443336544937</v>
      </c>
      <c r="KD17" s="216">
        <f t="shared" si="233"/>
        <v>364.80443336544937</v>
      </c>
      <c r="KE17" s="216">
        <f t="shared" si="233"/>
        <v>364.80443336544937</v>
      </c>
      <c r="KF17" s="216">
        <f t="shared" si="233"/>
        <v>364.80443336544937</v>
      </c>
      <c r="KG17" s="216">
        <f t="shared" si="233"/>
        <v>364.80443336544937</v>
      </c>
      <c r="KH17" s="216">
        <f t="shared" si="233"/>
        <v>364.80443336544937</v>
      </c>
      <c r="KI17" s="216">
        <f t="shared" si="233"/>
        <v>364.80443336544937</v>
      </c>
      <c r="KJ17" s="216">
        <f t="shared" si="233"/>
        <v>364.80443336544937</v>
      </c>
      <c r="KK17" s="216">
        <f t="shared" si="233"/>
        <v>364.80443336544937</v>
      </c>
      <c r="KL17" s="216">
        <f t="shared" si="233"/>
        <v>364.80443336544937</v>
      </c>
      <c r="KM17" s="216">
        <f t="shared" si="233"/>
        <v>364.80443336544937</v>
      </c>
      <c r="KN17" s="216">
        <f t="shared" si="233"/>
        <v>364.80443336544937</v>
      </c>
      <c r="KO17" s="216">
        <f t="shared" si="233"/>
        <v>364.80443336544937</v>
      </c>
      <c r="KP17" s="216">
        <f t="shared" si="233"/>
        <v>364.80443336544937</v>
      </c>
      <c r="KQ17" s="216">
        <f t="shared" si="233"/>
        <v>364.80443336544937</v>
      </c>
      <c r="KR17" s="216">
        <f t="shared" si="233"/>
        <v>364.80443336544937</v>
      </c>
      <c r="KS17" s="216">
        <f t="shared" si="233"/>
        <v>364.80443336544937</v>
      </c>
      <c r="KT17" s="216">
        <f t="shared" si="233"/>
        <v>364.80443336544937</v>
      </c>
      <c r="KU17" s="216">
        <f t="shared" ref="KU17:LW17" si="234">IF(KU14=0,0,payment)</f>
        <v>364.80443336544937</v>
      </c>
      <c r="KV17" s="216">
        <f t="shared" si="234"/>
        <v>364.80443336544937</v>
      </c>
      <c r="KW17" s="216">
        <f t="shared" si="234"/>
        <v>364.80443336544937</v>
      </c>
      <c r="KX17" s="216">
        <f t="shared" si="234"/>
        <v>364.80443336544937</v>
      </c>
      <c r="KY17" s="216">
        <f t="shared" si="234"/>
        <v>364.80443336544937</v>
      </c>
      <c r="KZ17" s="216">
        <f t="shared" si="234"/>
        <v>364.80443336544937</v>
      </c>
      <c r="LA17" s="216">
        <f t="shared" si="234"/>
        <v>364.80443336544937</v>
      </c>
      <c r="LB17" s="216">
        <f t="shared" si="234"/>
        <v>364.80443336544937</v>
      </c>
      <c r="LC17" s="216">
        <f t="shared" si="234"/>
        <v>364.80443336544937</v>
      </c>
      <c r="LD17" s="216">
        <f t="shared" si="234"/>
        <v>364.80443336544937</v>
      </c>
      <c r="LE17" s="216">
        <f t="shared" si="234"/>
        <v>364.80443336544937</v>
      </c>
      <c r="LF17" s="216">
        <f t="shared" si="234"/>
        <v>364.80443336544937</v>
      </c>
      <c r="LG17" s="216">
        <f t="shared" si="234"/>
        <v>364.80443336544937</v>
      </c>
      <c r="LH17" s="216">
        <f t="shared" si="234"/>
        <v>364.80443336544937</v>
      </c>
      <c r="LI17" s="216">
        <f t="shared" si="234"/>
        <v>364.80443336544937</v>
      </c>
      <c r="LJ17" s="216">
        <f t="shared" si="234"/>
        <v>364.80443336544937</v>
      </c>
      <c r="LK17" s="216">
        <f t="shared" si="234"/>
        <v>364.80443336544937</v>
      </c>
      <c r="LL17" s="216">
        <f t="shared" si="234"/>
        <v>364.80443336544937</v>
      </c>
      <c r="LM17" s="216">
        <f t="shared" si="234"/>
        <v>364.80443336544937</v>
      </c>
      <c r="LN17" s="216">
        <f t="shared" si="234"/>
        <v>364.80443336544937</v>
      </c>
      <c r="LO17" s="216">
        <f t="shared" si="234"/>
        <v>364.80443336544937</v>
      </c>
      <c r="LP17" s="216">
        <f t="shared" si="234"/>
        <v>364.80443336544937</v>
      </c>
      <c r="LQ17" s="216">
        <f t="shared" si="234"/>
        <v>364.80443336544937</v>
      </c>
      <c r="LR17" s="216">
        <f t="shared" si="234"/>
        <v>364.80443336544937</v>
      </c>
      <c r="LS17" s="216">
        <f t="shared" si="234"/>
        <v>364.80443336544937</v>
      </c>
      <c r="LT17" s="216">
        <f t="shared" si="234"/>
        <v>364.80443336544937</v>
      </c>
      <c r="LU17" s="216">
        <f t="shared" si="234"/>
        <v>364.80443336544937</v>
      </c>
      <c r="LV17" s="216">
        <f t="shared" si="234"/>
        <v>364.80443336544937</v>
      </c>
      <c r="LW17" s="216">
        <f t="shared" si="234"/>
        <v>364.80443336544937</v>
      </c>
      <c r="LX17" s="216">
        <f t="shared" ref="LX17:MX17" si="235">IF(LX14=0,0,payment)</f>
        <v>364.80443336544937</v>
      </c>
      <c r="LY17" s="216">
        <f t="shared" si="235"/>
        <v>364.80443336544937</v>
      </c>
      <c r="LZ17" s="216">
        <f t="shared" si="235"/>
        <v>364.80443336544937</v>
      </c>
      <c r="MA17" s="216">
        <f t="shared" si="235"/>
        <v>364.80443336544937</v>
      </c>
      <c r="MB17" s="216">
        <f t="shared" si="235"/>
        <v>364.80443336544937</v>
      </c>
      <c r="MC17" s="216">
        <f t="shared" si="235"/>
        <v>364.80443336544937</v>
      </c>
      <c r="MD17" s="216">
        <f t="shared" si="235"/>
        <v>364.80443336544937</v>
      </c>
      <c r="ME17" s="216">
        <f t="shared" si="235"/>
        <v>364.80443336544937</v>
      </c>
      <c r="MF17" s="216">
        <f t="shared" si="235"/>
        <v>364.80443336544937</v>
      </c>
      <c r="MG17" s="216">
        <f t="shared" si="235"/>
        <v>364.80443336544937</v>
      </c>
      <c r="MH17" s="216">
        <f t="shared" si="235"/>
        <v>364.80443336544937</v>
      </c>
      <c r="MI17" s="216">
        <f t="shared" si="235"/>
        <v>364.80443336544937</v>
      </c>
      <c r="MJ17" s="216">
        <f t="shared" si="235"/>
        <v>364.80443336544937</v>
      </c>
      <c r="MK17" s="216">
        <f t="shared" si="235"/>
        <v>364.80443336544937</v>
      </c>
      <c r="ML17" s="216">
        <f t="shared" si="235"/>
        <v>364.80443336544937</v>
      </c>
      <c r="MM17" s="216">
        <f t="shared" si="235"/>
        <v>364.80443336544937</v>
      </c>
      <c r="MN17" s="216">
        <f t="shared" si="235"/>
        <v>364.80443336544937</v>
      </c>
      <c r="MO17" s="216">
        <f t="shared" si="235"/>
        <v>364.80443336544937</v>
      </c>
      <c r="MP17" s="216">
        <f t="shared" si="235"/>
        <v>364.80443336544937</v>
      </c>
      <c r="MQ17" s="216">
        <f t="shared" si="235"/>
        <v>364.80443336544937</v>
      </c>
      <c r="MR17" s="216">
        <f t="shared" si="235"/>
        <v>364.80443336544937</v>
      </c>
      <c r="MS17" s="216">
        <f t="shared" si="235"/>
        <v>364.80443336544937</v>
      </c>
      <c r="MT17" s="216">
        <f t="shared" si="235"/>
        <v>364.80443336544937</v>
      </c>
      <c r="MU17" s="216">
        <f t="shared" si="235"/>
        <v>364.80443336544937</v>
      </c>
      <c r="MV17" s="216">
        <f t="shared" si="235"/>
        <v>364.80443336544937</v>
      </c>
      <c r="MW17" s="216">
        <f t="shared" si="235"/>
        <v>364.80443336544937</v>
      </c>
      <c r="MX17" s="216">
        <f t="shared" si="235"/>
        <v>364.80443336544937</v>
      </c>
      <c r="MY17" s="216"/>
      <c r="MZ17" s="216"/>
    </row>
    <row r="18" spans="1:364" s="228" customFormat="1" ht="18" customHeight="1" x14ac:dyDescent="0.15">
      <c r="A18" s="243" t="s">
        <v>8</v>
      </c>
      <c r="B18" s="240"/>
      <c r="C18" s="216">
        <v>0</v>
      </c>
      <c r="D18" s="216">
        <v>0</v>
      </c>
      <c r="E18" s="216">
        <v>0</v>
      </c>
      <c r="F18" s="216">
        <v>0</v>
      </c>
      <c r="G18" s="216">
        <v>0</v>
      </c>
      <c r="H18" s="216">
        <v>0</v>
      </c>
      <c r="I18" s="216">
        <v>0</v>
      </c>
      <c r="J18" s="216">
        <v>0</v>
      </c>
      <c r="K18" s="216">
        <v>0</v>
      </c>
      <c r="L18" s="216">
        <v>0</v>
      </c>
      <c r="M18" s="216">
        <v>0</v>
      </c>
      <c r="N18" s="216">
        <v>0</v>
      </c>
      <c r="O18" s="216">
        <v>0</v>
      </c>
      <c r="P18" s="216">
        <v>0</v>
      </c>
      <c r="Q18" s="216">
        <v>0</v>
      </c>
      <c r="R18" s="216">
        <v>0</v>
      </c>
      <c r="S18" s="216">
        <v>0</v>
      </c>
      <c r="T18" s="216">
        <v>0</v>
      </c>
      <c r="U18" s="216">
        <v>0</v>
      </c>
      <c r="V18" s="216">
        <v>0</v>
      </c>
      <c r="W18" s="216">
        <v>0</v>
      </c>
      <c r="X18" s="216">
        <v>0</v>
      </c>
      <c r="Y18" s="216">
        <v>0</v>
      </c>
      <c r="Z18" s="216">
        <v>0</v>
      </c>
      <c r="AA18" s="216">
        <v>0</v>
      </c>
      <c r="AB18" s="216">
        <v>0</v>
      </c>
      <c r="AC18" s="216">
        <v>0</v>
      </c>
      <c r="AD18" s="216">
        <v>0</v>
      </c>
      <c r="AE18" s="216">
        <v>0</v>
      </c>
      <c r="AF18" s="216">
        <v>0</v>
      </c>
      <c r="AG18" s="216">
        <v>0</v>
      </c>
      <c r="AH18" s="216">
        <v>0</v>
      </c>
      <c r="AI18" s="216">
        <v>0</v>
      </c>
      <c r="AJ18" s="216">
        <v>0</v>
      </c>
      <c r="AK18" s="216">
        <v>0</v>
      </c>
      <c r="AL18" s="216">
        <v>0</v>
      </c>
      <c r="AM18" s="216">
        <v>0</v>
      </c>
      <c r="AN18" s="216">
        <v>0</v>
      </c>
      <c r="AO18" s="216">
        <v>0</v>
      </c>
      <c r="AP18" s="216">
        <v>0</v>
      </c>
      <c r="AQ18" s="216">
        <v>0</v>
      </c>
      <c r="AR18" s="216">
        <v>0</v>
      </c>
      <c r="AS18" s="216">
        <v>0</v>
      </c>
      <c r="AT18" s="216">
        <v>0</v>
      </c>
      <c r="AU18" s="216">
        <v>0</v>
      </c>
      <c r="AV18" s="216">
        <v>0</v>
      </c>
      <c r="AW18" s="216">
        <v>0</v>
      </c>
      <c r="AX18" s="216">
        <v>0</v>
      </c>
      <c r="AY18" s="216">
        <v>0</v>
      </c>
      <c r="AZ18" s="216">
        <v>0</v>
      </c>
      <c r="BA18" s="216">
        <v>0</v>
      </c>
      <c r="BB18" s="216">
        <v>0</v>
      </c>
      <c r="BC18" s="216">
        <v>0</v>
      </c>
      <c r="BD18" s="216">
        <v>0</v>
      </c>
      <c r="BE18" s="216">
        <v>0</v>
      </c>
      <c r="BF18" s="216">
        <v>0</v>
      </c>
      <c r="BG18" s="216">
        <v>0</v>
      </c>
      <c r="BH18" s="216">
        <v>0</v>
      </c>
      <c r="BI18" s="216">
        <v>0</v>
      </c>
      <c r="BJ18" s="216">
        <v>0</v>
      </c>
      <c r="BK18" s="216">
        <v>0</v>
      </c>
      <c r="BL18" s="216">
        <v>0</v>
      </c>
      <c r="BM18" s="216">
        <v>0</v>
      </c>
      <c r="BN18" s="216">
        <v>0</v>
      </c>
      <c r="BO18" s="216">
        <v>0</v>
      </c>
      <c r="BP18" s="216">
        <v>0</v>
      </c>
      <c r="BQ18" s="216">
        <v>0</v>
      </c>
      <c r="BR18" s="216">
        <v>0</v>
      </c>
      <c r="BS18" s="216">
        <v>0</v>
      </c>
      <c r="BT18" s="216">
        <v>0</v>
      </c>
      <c r="BU18" s="216">
        <v>0</v>
      </c>
      <c r="BV18" s="216">
        <v>0</v>
      </c>
      <c r="BW18" s="216">
        <v>0</v>
      </c>
      <c r="BX18" s="216">
        <v>0</v>
      </c>
      <c r="BY18" s="216">
        <v>0</v>
      </c>
      <c r="BZ18" s="216">
        <v>0</v>
      </c>
      <c r="CA18" s="216">
        <v>0</v>
      </c>
      <c r="CB18" s="216">
        <v>0</v>
      </c>
      <c r="CC18" s="216">
        <v>0</v>
      </c>
      <c r="CD18" s="216">
        <v>0</v>
      </c>
      <c r="CE18" s="216">
        <v>0</v>
      </c>
      <c r="CF18" s="216">
        <v>0</v>
      </c>
      <c r="CG18" s="216">
        <v>0</v>
      </c>
      <c r="CH18" s="216">
        <v>0</v>
      </c>
      <c r="CI18" s="216">
        <v>0</v>
      </c>
      <c r="CJ18" s="216">
        <v>0</v>
      </c>
      <c r="CK18" s="216">
        <v>0</v>
      </c>
      <c r="CL18" s="216">
        <v>0</v>
      </c>
      <c r="CM18" s="216">
        <v>0</v>
      </c>
      <c r="CN18" s="216">
        <v>0</v>
      </c>
      <c r="CO18" s="216">
        <v>0</v>
      </c>
      <c r="CP18" s="216">
        <v>0</v>
      </c>
      <c r="CQ18" s="216">
        <v>0</v>
      </c>
      <c r="CR18" s="216">
        <v>0</v>
      </c>
      <c r="CS18" s="216">
        <v>0</v>
      </c>
      <c r="CT18" s="216">
        <v>0</v>
      </c>
      <c r="CU18" s="216">
        <v>0</v>
      </c>
      <c r="CV18" s="216">
        <v>0</v>
      </c>
      <c r="CW18" s="216">
        <v>0</v>
      </c>
      <c r="CX18" s="216">
        <v>0</v>
      </c>
      <c r="CY18" s="216">
        <v>0</v>
      </c>
      <c r="CZ18" s="216">
        <v>0</v>
      </c>
      <c r="DA18" s="216">
        <v>0</v>
      </c>
      <c r="DB18" s="216">
        <v>0</v>
      </c>
      <c r="DC18" s="216">
        <v>0</v>
      </c>
      <c r="DD18" s="216">
        <v>0</v>
      </c>
      <c r="DE18" s="216">
        <v>0</v>
      </c>
      <c r="DF18" s="216">
        <v>0</v>
      </c>
      <c r="DG18" s="216">
        <v>0</v>
      </c>
      <c r="DH18" s="216">
        <v>0</v>
      </c>
      <c r="DI18" s="216">
        <v>0</v>
      </c>
      <c r="DJ18" s="216">
        <v>0</v>
      </c>
      <c r="DK18" s="216">
        <v>0</v>
      </c>
      <c r="DL18" s="216">
        <v>0</v>
      </c>
      <c r="DM18" s="216">
        <v>0</v>
      </c>
      <c r="DN18" s="216">
        <v>0</v>
      </c>
      <c r="DO18" s="216">
        <v>0</v>
      </c>
      <c r="DP18" s="216">
        <v>0</v>
      </c>
      <c r="DQ18" s="216">
        <v>0</v>
      </c>
      <c r="DR18" s="216">
        <v>0</v>
      </c>
      <c r="DS18" s="216">
        <v>0</v>
      </c>
      <c r="DT18" s="216">
        <v>0</v>
      </c>
      <c r="DU18" s="216">
        <v>0</v>
      </c>
      <c r="DV18" s="216">
        <v>0</v>
      </c>
      <c r="DW18" s="216">
        <v>0</v>
      </c>
      <c r="DX18" s="216">
        <v>0</v>
      </c>
      <c r="DY18" s="216">
        <v>0</v>
      </c>
      <c r="DZ18" s="216">
        <v>0</v>
      </c>
      <c r="EA18" s="216">
        <v>0</v>
      </c>
      <c r="EB18" s="216">
        <v>0</v>
      </c>
      <c r="EC18" s="216">
        <v>0</v>
      </c>
      <c r="ED18" s="216">
        <v>0</v>
      </c>
      <c r="EE18" s="216">
        <v>0</v>
      </c>
      <c r="EF18" s="216">
        <v>0</v>
      </c>
      <c r="EG18" s="216">
        <v>0</v>
      </c>
      <c r="EH18" s="216">
        <v>0</v>
      </c>
      <c r="EI18" s="216">
        <v>0</v>
      </c>
      <c r="EJ18" s="216">
        <v>0</v>
      </c>
      <c r="EK18" s="216">
        <v>0</v>
      </c>
      <c r="EL18" s="216">
        <v>0</v>
      </c>
      <c r="EM18" s="216">
        <v>0</v>
      </c>
      <c r="EN18" s="216">
        <v>0</v>
      </c>
      <c r="EO18" s="216">
        <v>0</v>
      </c>
      <c r="EP18" s="216">
        <v>0</v>
      </c>
      <c r="EQ18" s="216">
        <v>0</v>
      </c>
      <c r="ER18" s="216">
        <v>0</v>
      </c>
      <c r="ES18" s="216">
        <v>0</v>
      </c>
      <c r="ET18" s="216">
        <v>0</v>
      </c>
      <c r="EU18" s="216">
        <v>0</v>
      </c>
      <c r="EV18" s="216">
        <v>0</v>
      </c>
      <c r="EW18" s="216">
        <v>0</v>
      </c>
      <c r="EX18" s="216">
        <v>0</v>
      </c>
      <c r="EY18" s="216">
        <v>0</v>
      </c>
      <c r="EZ18" s="216">
        <v>0</v>
      </c>
      <c r="FA18" s="216">
        <v>0</v>
      </c>
      <c r="FB18" s="216">
        <v>0</v>
      </c>
      <c r="FC18" s="216">
        <v>0</v>
      </c>
      <c r="FD18" s="216">
        <v>0</v>
      </c>
      <c r="FE18" s="216">
        <v>0</v>
      </c>
      <c r="FF18" s="216">
        <v>0</v>
      </c>
      <c r="FG18" s="216">
        <v>0</v>
      </c>
      <c r="FH18" s="216">
        <v>0</v>
      </c>
      <c r="FI18" s="216">
        <v>0</v>
      </c>
      <c r="FJ18" s="216">
        <v>0</v>
      </c>
      <c r="FK18" s="216">
        <v>0</v>
      </c>
      <c r="FL18" s="216">
        <v>0</v>
      </c>
      <c r="FM18" s="216">
        <v>0</v>
      </c>
      <c r="FN18" s="216">
        <v>0</v>
      </c>
      <c r="FO18" s="216">
        <v>0</v>
      </c>
      <c r="FP18" s="216">
        <v>0</v>
      </c>
      <c r="FQ18" s="216">
        <v>0</v>
      </c>
      <c r="FR18" s="216">
        <v>0</v>
      </c>
      <c r="FS18" s="216">
        <v>0</v>
      </c>
      <c r="FT18" s="216">
        <v>0</v>
      </c>
      <c r="FU18" s="216">
        <v>0</v>
      </c>
      <c r="FV18" s="216">
        <v>0</v>
      </c>
      <c r="FW18" s="216">
        <v>0</v>
      </c>
      <c r="FX18" s="216">
        <v>0</v>
      </c>
      <c r="FY18" s="216">
        <v>0</v>
      </c>
      <c r="FZ18" s="216">
        <v>0</v>
      </c>
      <c r="GA18" s="216">
        <v>0</v>
      </c>
      <c r="GB18" s="216">
        <v>0</v>
      </c>
      <c r="GC18" s="216">
        <v>0</v>
      </c>
      <c r="GD18" s="216">
        <v>0</v>
      </c>
      <c r="GE18" s="216">
        <v>0</v>
      </c>
      <c r="GF18" s="216">
        <v>0</v>
      </c>
      <c r="GG18" s="216">
        <v>0</v>
      </c>
      <c r="GH18" s="216">
        <v>0</v>
      </c>
      <c r="GI18" s="216">
        <v>0</v>
      </c>
      <c r="GJ18" s="216">
        <v>0</v>
      </c>
      <c r="GK18" s="216">
        <v>0</v>
      </c>
      <c r="GL18" s="216">
        <v>0</v>
      </c>
      <c r="GM18" s="216">
        <v>0</v>
      </c>
      <c r="GN18" s="216">
        <v>0</v>
      </c>
      <c r="GO18" s="216">
        <v>0</v>
      </c>
      <c r="GP18" s="216">
        <v>0</v>
      </c>
      <c r="GQ18" s="216">
        <v>0</v>
      </c>
      <c r="GR18" s="216">
        <v>0</v>
      </c>
      <c r="GS18" s="216">
        <v>0</v>
      </c>
      <c r="GT18" s="216">
        <v>0</v>
      </c>
      <c r="GU18" s="216">
        <v>0</v>
      </c>
      <c r="GV18" s="216">
        <v>0</v>
      </c>
      <c r="GW18" s="216">
        <v>0</v>
      </c>
      <c r="GX18" s="216">
        <v>0</v>
      </c>
      <c r="GY18" s="216">
        <v>0</v>
      </c>
      <c r="GZ18" s="216">
        <v>0</v>
      </c>
      <c r="HA18" s="216">
        <v>0</v>
      </c>
      <c r="HB18" s="216">
        <v>0</v>
      </c>
      <c r="HC18" s="216">
        <v>0</v>
      </c>
      <c r="HD18" s="216">
        <v>0</v>
      </c>
      <c r="HE18" s="216">
        <v>0</v>
      </c>
      <c r="HF18" s="216">
        <v>0</v>
      </c>
      <c r="HG18" s="216">
        <v>0</v>
      </c>
      <c r="HH18" s="216">
        <v>0</v>
      </c>
      <c r="HI18" s="216">
        <v>0</v>
      </c>
      <c r="HJ18" s="216">
        <v>0</v>
      </c>
      <c r="HK18" s="216">
        <v>0</v>
      </c>
      <c r="HL18" s="216">
        <v>0</v>
      </c>
      <c r="HM18" s="216">
        <v>0</v>
      </c>
      <c r="HN18" s="216">
        <v>0</v>
      </c>
      <c r="HO18" s="216">
        <v>0</v>
      </c>
      <c r="HP18" s="216">
        <v>0</v>
      </c>
      <c r="HQ18" s="216">
        <v>0</v>
      </c>
      <c r="HR18" s="216">
        <v>0</v>
      </c>
      <c r="HS18" s="216">
        <v>0</v>
      </c>
      <c r="HT18" s="216">
        <v>0</v>
      </c>
      <c r="HU18" s="216">
        <v>0</v>
      </c>
      <c r="HV18" s="216">
        <v>0</v>
      </c>
      <c r="HW18" s="216">
        <v>0</v>
      </c>
      <c r="HX18" s="216">
        <v>0</v>
      </c>
      <c r="HY18" s="216">
        <v>0</v>
      </c>
      <c r="HZ18" s="216">
        <v>0</v>
      </c>
      <c r="IA18" s="216">
        <v>0</v>
      </c>
      <c r="IB18" s="216">
        <v>0</v>
      </c>
      <c r="IC18" s="216">
        <v>0</v>
      </c>
      <c r="ID18" s="216">
        <v>0</v>
      </c>
      <c r="IE18" s="216">
        <v>0</v>
      </c>
      <c r="IF18" s="216">
        <v>0</v>
      </c>
      <c r="IG18" s="216">
        <v>0</v>
      </c>
      <c r="IH18" s="216">
        <v>0</v>
      </c>
      <c r="II18" s="216">
        <v>0</v>
      </c>
      <c r="IJ18" s="216">
        <v>0</v>
      </c>
      <c r="IK18" s="216">
        <v>0</v>
      </c>
      <c r="IL18" s="216">
        <v>0</v>
      </c>
      <c r="IM18" s="216">
        <v>0</v>
      </c>
      <c r="IN18" s="216">
        <v>0</v>
      </c>
      <c r="IO18" s="216">
        <v>0</v>
      </c>
      <c r="IP18" s="216">
        <v>0</v>
      </c>
      <c r="IQ18" s="216">
        <v>0</v>
      </c>
      <c r="IR18" s="216">
        <v>0</v>
      </c>
      <c r="IS18" s="216">
        <v>0</v>
      </c>
      <c r="IT18" s="216">
        <v>0</v>
      </c>
      <c r="IU18" s="216">
        <v>0</v>
      </c>
      <c r="IV18" s="216">
        <v>0</v>
      </c>
      <c r="IW18" s="216">
        <v>1</v>
      </c>
      <c r="IX18" s="216">
        <v>2</v>
      </c>
      <c r="IY18" s="216">
        <v>3</v>
      </c>
      <c r="IZ18" s="216">
        <v>4</v>
      </c>
      <c r="JA18" s="216">
        <v>5</v>
      </c>
      <c r="JB18" s="216">
        <v>6</v>
      </c>
      <c r="JC18" s="216">
        <v>7</v>
      </c>
      <c r="JD18" s="216">
        <v>8</v>
      </c>
      <c r="JE18" s="216">
        <v>9</v>
      </c>
      <c r="JF18" s="216">
        <v>10</v>
      </c>
      <c r="JG18" s="216">
        <v>11</v>
      </c>
      <c r="JH18" s="216">
        <v>12</v>
      </c>
      <c r="JI18" s="216">
        <v>13</v>
      </c>
      <c r="JJ18" s="216">
        <v>14</v>
      </c>
      <c r="JK18" s="216">
        <v>15</v>
      </c>
      <c r="JL18" s="216">
        <v>16</v>
      </c>
      <c r="JM18" s="216">
        <v>17</v>
      </c>
      <c r="JN18" s="216">
        <v>18</v>
      </c>
      <c r="JO18" s="216">
        <v>19</v>
      </c>
      <c r="JP18" s="216">
        <v>20</v>
      </c>
      <c r="JQ18" s="216">
        <v>21</v>
      </c>
      <c r="JR18" s="216">
        <v>22</v>
      </c>
      <c r="JS18" s="216">
        <v>23</v>
      </c>
      <c r="JT18" s="216">
        <v>24</v>
      </c>
      <c r="JU18" s="216">
        <v>25</v>
      </c>
      <c r="JV18" s="216">
        <v>26</v>
      </c>
      <c r="JW18" s="216">
        <v>27</v>
      </c>
      <c r="JX18" s="216">
        <v>28</v>
      </c>
      <c r="JY18" s="216">
        <v>29</v>
      </c>
      <c r="JZ18" s="216">
        <v>30</v>
      </c>
      <c r="KA18" s="216">
        <v>31</v>
      </c>
      <c r="KB18" s="216">
        <v>32</v>
      </c>
      <c r="KC18" s="216">
        <v>33</v>
      </c>
      <c r="KD18" s="216">
        <v>34</v>
      </c>
      <c r="KE18" s="216">
        <v>35</v>
      </c>
      <c r="KF18" s="216">
        <v>36</v>
      </c>
      <c r="KG18" s="216">
        <v>37</v>
      </c>
      <c r="KH18" s="216">
        <v>38</v>
      </c>
      <c r="KI18" s="216">
        <v>39</v>
      </c>
      <c r="KJ18" s="216">
        <v>40</v>
      </c>
      <c r="KK18" s="216">
        <v>41</v>
      </c>
      <c r="KL18" s="216">
        <v>42</v>
      </c>
      <c r="KM18" s="216">
        <v>43</v>
      </c>
      <c r="KN18" s="216">
        <v>44</v>
      </c>
      <c r="KO18" s="216">
        <v>45</v>
      </c>
      <c r="KP18" s="216">
        <v>46</v>
      </c>
      <c r="KQ18" s="216">
        <v>47</v>
      </c>
      <c r="KR18" s="216">
        <v>48</v>
      </c>
      <c r="KS18" s="216">
        <v>49</v>
      </c>
      <c r="KT18" s="216">
        <v>50</v>
      </c>
      <c r="KU18" s="216">
        <v>51</v>
      </c>
      <c r="KV18" s="216">
        <v>52</v>
      </c>
      <c r="KW18" s="216">
        <v>53</v>
      </c>
      <c r="KX18" s="216">
        <v>54</v>
      </c>
      <c r="KY18" s="216">
        <v>55</v>
      </c>
      <c r="KZ18" s="216">
        <v>56</v>
      </c>
      <c r="LA18" s="216">
        <v>57</v>
      </c>
      <c r="LB18" s="216">
        <v>58</v>
      </c>
      <c r="LC18" s="216">
        <v>59</v>
      </c>
      <c r="LD18" s="216">
        <v>60</v>
      </c>
      <c r="LE18" s="216">
        <v>61</v>
      </c>
      <c r="LF18" s="216">
        <v>62</v>
      </c>
      <c r="LG18" s="216">
        <v>63</v>
      </c>
      <c r="LH18" s="216">
        <v>64</v>
      </c>
      <c r="LI18" s="216">
        <v>65</v>
      </c>
      <c r="LJ18" s="216">
        <v>66</v>
      </c>
      <c r="LK18" s="216">
        <v>67</v>
      </c>
      <c r="LL18" s="216">
        <v>68</v>
      </c>
      <c r="LM18" s="216">
        <v>69</v>
      </c>
      <c r="LN18" s="216">
        <v>70</v>
      </c>
      <c r="LO18" s="216">
        <v>71</v>
      </c>
      <c r="LP18" s="216">
        <v>72</v>
      </c>
      <c r="LQ18" s="216">
        <v>73</v>
      </c>
      <c r="LR18" s="216">
        <v>74</v>
      </c>
      <c r="LS18" s="216">
        <v>75</v>
      </c>
      <c r="LT18" s="216">
        <v>76</v>
      </c>
      <c r="LU18" s="216">
        <v>77</v>
      </c>
      <c r="LV18" s="216">
        <v>78</v>
      </c>
      <c r="LW18" s="216">
        <v>79</v>
      </c>
      <c r="LX18" s="216">
        <v>80</v>
      </c>
      <c r="LY18" s="216">
        <v>81</v>
      </c>
      <c r="LZ18" s="216">
        <v>82</v>
      </c>
      <c r="MA18" s="216">
        <v>83</v>
      </c>
      <c r="MB18" s="216">
        <v>84</v>
      </c>
      <c r="MC18" s="216">
        <v>85</v>
      </c>
      <c r="MD18" s="216">
        <v>86</v>
      </c>
      <c r="ME18" s="216">
        <v>87</v>
      </c>
      <c r="MF18" s="216">
        <v>88</v>
      </c>
      <c r="MG18" s="216">
        <v>89</v>
      </c>
      <c r="MH18" s="216">
        <v>90</v>
      </c>
      <c r="MI18" s="216">
        <v>91</v>
      </c>
      <c r="MJ18" s="216">
        <v>92</v>
      </c>
      <c r="MK18" s="216">
        <v>93</v>
      </c>
      <c r="ML18" s="216">
        <v>94</v>
      </c>
      <c r="MM18" s="216">
        <v>95</v>
      </c>
      <c r="MN18" s="216">
        <v>96</v>
      </c>
      <c r="MO18" s="216">
        <v>97</v>
      </c>
      <c r="MP18" s="216">
        <v>98</v>
      </c>
      <c r="MQ18" s="216">
        <v>99</v>
      </c>
      <c r="MR18" s="216">
        <v>100</v>
      </c>
      <c r="MS18" s="216">
        <v>101</v>
      </c>
      <c r="MT18" s="216">
        <v>102</v>
      </c>
      <c r="MU18" s="216">
        <v>103</v>
      </c>
      <c r="MV18" s="216">
        <v>104</v>
      </c>
      <c r="MW18" s="216">
        <v>105</v>
      </c>
      <c r="MX18" s="216">
        <v>106</v>
      </c>
      <c r="MY18" s="216"/>
      <c r="MZ18" s="216"/>
    </row>
    <row r="19" spans="1:364" s="228" customFormat="1" ht="15" x14ac:dyDescent="0.15">
      <c r="A19" s="243" t="s">
        <v>9</v>
      </c>
      <c r="B19" s="240"/>
      <c r="C19" s="216">
        <f>rate*loan_amount</f>
        <v>294.47916666666993</v>
      </c>
      <c r="D19" s="216">
        <f t="shared" ref="D19:BO19" si="236">rate*C21</f>
        <v>294.15684252763378</v>
      </c>
      <c r="E19" s="216">
        <f t="shared" si="236"/>
        <v>293.83304106962714</v>
      </c>
      <c r="F19" s="216">
        <f t="shared" si="236"/>
        <v>293.50775552160462</v>
      </c>
      <c r="G19" s="216">
        <f t="shared" si="236"/>
        <v>293.18097908148701</v>
      </c>
      <c r="H19" s="216">
        <f t="shared" si="236"/>
        <v>292.85270491601887</v>
      </c>
      <c r="I19" s="216">
        <f t="shared" si="236"/>
        <v>292.52292616062567</v>
      </c>
      <c r="J19" s="216">
        <f t="shared" si="236"/>
        <v>292.1916359192702</v>
      </c>
      <c r="K19" s="216">
        <f t="shared" si="236"/>
        <v>291.85882726430856</v>
      </c>
      <c r="L19" s="216">
        <f t="shared" si="236"/>
        <v>291.52449323634494</v>
      </c>
      <c r="M19" s="216">
        <f t="shared" si="236"/>
        <v>291.18862684408657</v>
      </c>
      <c r="N19" s="216">
        <f t="shared" si="236"/>
        <v>290.85122106419698</v>
      </c>
      <c r="O19" s="216">
        <f t="shared" si="236"/>
        <v>290.51226884114959</v>
      </c>
      <c r="P19" s="216">
        <f t="shared" si="236"/>
        <v>290.17176308707985</v>
      </c>
      <c r="Q19" s="216">
        <f t="shared" si="236"/>
        <v>289.82969668163736</v>
      </c>
      <c r="R19" s="216">
        <f t="shared" si="236"/>
        <v>289.48606247183653</v>
      </c>
      <c r="S19" s="216">
        <f t="shared" si="236"/>
        <v>289.14085327190747</v>
      </c>
      <c r="T19" s="216">
        <f t="shared" si="236"/>
        <v>288.79406186314543</v>
      </c>
      <c r="U19" s="216">
        <f t="shared" si="236"/>
        <v>288.44568099375982</v>
      </c>
      <c r="V19" s="216">
        <f t="shared" si="236"/>
        <v>288.09570337872287</v>
      </c>
      <c r="W19" s="216">
        <f t="shared" si="236"/>
        <v>287.74412169961704</v>
      </c>
      <c r="X19" s="216">
        <f t="shared" si="236"/>
        <v>287.39092860448199</v>
      </c>
      <c r="Y19" s="216">
        <f t="shared" si="236"/>
        <v>287.03611670766088</v>
      </c>
      <c r="Z19" s="216">
        <f t="shared" si="236"/>
        <v>286.67967858964602</v>
      </c>
      <c r="AA19" s="216">
        <f t="shared" si="236"/>
        <v>286.32160679692356</v>
      </c>
      <c r="AB19" s="216">
        <f t="shared" si="236"/>
        <v>285.96189384181781</v>
      </c>
      <c r="AC19" s="216">
        <f t="shared" si="236"/>
        <v>285.60053220233448</v>
      </c>
      <c r="AD19" s="216">
        <f t="shared" si="236"/>
        <v>285.23751432200356</v>
      </c>
      <c r="AE19" s="216">
        <f t="shared" si="236"/>
        <v>284.87283260972106</v>
      </c>
      <c r="AF19" s="216">
        <f t="shared" si="236"/>
        <v>284.50647943959063</v>
      </c>
      <c r="AG19" s="216">
        <f t="shared" si="236"/>
        <v>284.1384471507638</v>
      </c>
      <c r="AH19" s="216">
        <f t="shared" si="236"/>
        <v>283.76872804727981</v>
      </c>
      <c r="AI19" s="216">
        <f t="shared" si="236"/>
        <v>283.39731439790484</v>
      </c>
      <c r="AJ19" s="216">
        <f t="shared" si="236"/>
        <v>283.02419843597028</v>
      </c>
      <c r="AK19" s="216">
        <f t="shared" si="236"/>
        <v>282.64937235921013</v>
      </c>
      <c r="AL19" s="216">
        <f t="shared" si="236"/>
        <v>282.27282832959821</v>
      </c>
      <c r="AM19" s="216">
        <f t="shared" si="236"/>
        <v>281.89455847318391</v>
      </c>
      <c r="AN19" s="216">
        <f t="shared" si="236"/>
        <v>281.51455487992769</v>
      </c>
      <c r="AO19" s="216">
        <f t="shared" si="236"/>
        <v>281.13280960353569</v>
      </c>
      <c r="AP19" s="216">
        <f t="shared" si="236"/>
        <v>280.74931466129362</v>
      </c>
      <c r="AQ19" s="216">
        <f t="shared" si="236"/>
        <v>280.36406203389953</v>
      </c>
      <c r="AR19" s="216">
        <f t="shared" si="236"/>
        <v>279.97704366529661</v>
      </c>
      <c r="AS19" s="216">
        <f t="shared" si="236"/>
        <v>279.58825146250422</v>
      </c>
      <c r="AT19" s="216">
        <f t="shared" si="236"/>
        <v>279.19767729544907</v>
      </c>
      <c r="AU19" s="216">
        <f t="shared" si="236"/>
        <v>278.8053129967949</v>
      </c>
      <c r="AV19" s="216">
        <f t="shared" si="236"/>
        <v>278.41115036177189</v>
      </c>
      <c r="AW19" s="216">
        <f t="shared" si="236"/>
        <v>278.01518114800501</v>
      </c>
      <c r="AX19" s="216">
        <f t="shared" si="236"/>
        <v>277.61739707534173</v>
      </c>
      <c r="AY19" s="216">
        <f t="shared" si="236"/>
        <v>277.21778982567872</v>
      </c>
      <c r="AZ19" s="216">
        <f t="shared" si="236"/>
        <v>276.81635104278814</v>
      </c>
      <c r="BA19" s="216">
        <f t="shared" si="236"/>
        <v>276.41307233214258</v>
      </c>
      <c r="BB19" s="216">
        <f t="shared" si="236"/>
        <v>276.00794526073992</v>
      </c>
      <c r="BC19" s="216">
        <f t="shared" si="236"/>
        <v>275.60096135692669</v>
      </c>
      <c r="BD19" s="216">
        <f t="shared" si="236"/>
        <v>275.19211211022093</v>
      </c>
      <c r="BE19" s="216">
        <f t="shared" si="236"/>
        <v>274.7813889711345</v>
      </c>
      <c r="BF19" s="216">
        <f t="shared" si="236"/>
        <v>274.36878335099391</v>
      </c>
      <c r="BG19" s="216">
        <f t="shared" si="236"/>
        <v>273.95428662176096</v>
      </c>
      <c r="BH19" s="216">
        <f t="shared" si="236"/>
        <v>273.53789011585241</v>
      </c>
      <c r="BI19" s="216">
        <f t="shared" si="236"/>
        <v>273.11958512595839</v>
      </c>
      <c r="BJ19" s="216">
        <f t="shared" si="236"/>
        <v>272.69936290486072</v>
      </c>
      <c r="BK19" s="216">
        <f t="shared" si="236"/>
        <v>272.27721466524969</v>
      </c>
      <c r="BL19" s="216">
        <f t="shared" si="236"/>
        <v>271.85313157954045</v>
      </c>
      <c r="BM19" s="216">
        <f t="shared" si="236"/>
        <v>271.42710477968836</v>
      </c>
      <c r="BN19" s="216">
        <f t="shared" si="236"/>
        <v>270.99912535700361</v>
      </c>
      <c r="BO19" s="216">
        <f t="shared" si="236"/>
        <v>270.56918436196491</v>
      </c>
      <c r="BP19" s="216">
        <f t="shared" ref="BP19:EA19" si="237">rate*BO21</f>
        <v>270.13727280403225</v>
      </c>
      <c r="BQ19" s="216">
        <f t="shared" si="237"/>
        <v>269.7033816514591</v>
      </c>
      <c r="BR19" s="216">
        <f t="shared" si="237"/>
        <v>269.26750183110335</v>
      </c>
      <c r="BS19" s="216">
        <f t="shared" si="237"/>
        <v>268.82962422823755</v>
      </c>
      <c r="BT19" s="216">
        <f t="shared" si="237"/>
        <v>268.38973968635867</v>
      </c>
      <c r="BU19" s="216">
        <f t="shared" si="237"/>
        <v>267.94783900699616</v>
      </c>
      <c r="BV19" s="216">
        <f t="shared" si="237"/>
        <v>267.50391294951993</v>
      </c>
      <c r="BW19" s="216">
        <f t="shared" si="237"/>
        <v>267.05795223094691</v>
      </c>
      <c r="BX19" s="216">
        <f t="shared" si="237"/>
        <v>266.60994752574709</v>
      </c>
      <c r="BY19" s="216">
        <f t="shared" si="237"/>
        <v>266.1598894656484</v>
      </c>
      <c r="BZ19" s="216">
        <f t="shared" si="237"/>
        <v>265.70776863944104</v>
      </c>
      <c r="CA19" s="216">
        <f t="shared" si="237"/>
        <v>265.25357559278012</v>
      </c>
      <c r="CB19" s="216">
        <f t="shared" si="237"/>
        <v>264.79730082798875</v>
      </c>
      <c r="CC19" s="216">
        <f t="shared" si="237"/>
        <v>264.33893480385871</v>
      </c>
      <c r="CD19" s="216">
        <f t="shared" si="237"/>
        <v>263.8784679354514</v>
      </c>
      <c r="CE19" s="216">
        <f t="shared" si="237"/>
        <v>263.41589059389725</v>
      </c>
      <c r="CF19" s="216">
        <f t="shared" si="237"/>
        <v>262.9511931061943</v>
      </c>
      <c r="CG19" s="216">
        <f t="shared" si="237"/>
        <v>262.48436575500602</v>
      </c>
      <c r="CH19" s="216">
        <f t="shared" si="237"/>
        <v>262.01539877845818</v>
      </c>
      <c r="CI19" s="216">
        <f t="shared" si="237"/>
        <v>261.54428236993448</v>
      </c>
      <c r="CJ19" s="216">
        <f t="shared" si="237"/>
        <v>261.07100667787171</v>
      </c>
      <c r="CK19" s="216">
        <f t="shared" si="237"/>
        <v>260.59556180555364</v>
      </c>
      <c r="CL19" s="216">
        <f t="shared" si="237"/>
        <v>260.1179378109041</v>
      </c>
      <c r="CM19" s="216">
        <f t="shared" si="237"/>
        <v>259.63812470627909</v>
      </c>
      <c r="CN19" s="216">
        <f t="shared" si="237"/>
        <v>259.15611245825789</v>
      </c>
      <c r="CO19" s="216">
        <f t="shared" si="237"/>
        <v>258.67189098743324</v>
      </c>
      <c r="CP19" s="216">
        <f t="shared" si="237"/>
        <v>258.1854501682007</v>
      </c>
      <c r="CQ19" s="216">
        <f t="shared" si="237"/>
        <v>257.6967798285466</v>
      </c>
      <c r="CR19" s="216">
        <f t="shared" si="237"/>
        <v>257.20586974983581</v>
      </c>
      <c r="CS19" s="216">
        <f t="shared" si="237"/>
        <v>256.71270966659762</v>
      </c>
      <c r="CT19" s="216">
        <f t="shared" si="237"/>
        <v>256.21728926631118</v>
      </c>
      <c r="CU19" s="216">
        <f t="shared" si="237"/>
        <v>255.71959818919012</v>
      </c>
      <c r="CV19" s="216">
        <f t="shared" si="237"/>
        <v>255.21962602796557</v>
      </c>
      <c r="CW19" s="216">
        <f t="shared" si="237"/>
        <v>254.71736232766875</v>
      </c>
      <c r="CX19" s="216">
        <f t="shared" si="237"/>
        <v>254.21279658541226</v>
      </c>
      <c r="CY19" s="216">
        <f t="shared" si="237"/>
        <v>253.70591825017041</v>
      </c>
      <c r="CZ19" s="216">
        <f t="shared" si="237"/>
        <v>253.19671672255873</v>
      </c>
      <c r="DA19" s="216">
        <f t="shared" si="237"/>
        <v>252.68518135461215</v>
      </c>
      <c r="DB19" s="216">
        <f t="shared" si="237"/>
        <v>252.17130144956246</v>
      </c>
      <c r="DC19" s="216">
        <f t="shared" si="237"/>
        <v>251.65506626161465</v>
      </c>
      <c r="DD19" s="216">
        <f t="shared" si="237"/>
        <v>251.13646499572206</v>
      </c>
      <c r="DE19" s="216">
        <f t="shared" si="237"/>
        <v>250.61548680736081</v>
      </c>
      <c r="DF19" s="216">
        <f t="shared" si="237"/>
        <v>250.0921208023029</v>
      </c>
      <c r="DG19" s="216">
        <f t="shared" si="237"/>
        <v>249.56635603638847</v>
      </c>
      <c r="DH19" s="216">
        <f t="shared" si="237"/>
        <v>249.03818151529691</v>
      </c>
      <c r="DI19" s="216">
        <f t="shared" si="237"/>
        <v>248.50758619431704</v>
      </c>
      <c r="DJ19" s="216">
        <f t="shared" si="237"/>
        <v>247.97455897811599</v>
      </c>
      <c r="DK19" s="216">
        <f t="shared" si="237"/>
        <v>247.43908872050739</v>
      </c>
      <c r="DL19" s="216">
        <f t="shared" si="237"/>
        <v>246.90116422421806</v>
      </c>
      <c r="DM19" s="216">
        <f t="shared" si="237"/>
        <v>246.36077424065411</v>
      </c>
      <c r="DN19" s="216">
        <f t="shared" si="237"/>
        <v>245.81790746966547</v>
      </c>
      <c r="DO19" s="216">
        <f t="shared" si="237"/>
        <v>245.27255255930976</v>
      </c>
      <c r="DP19" s="216">
        <f t="shared" si="237"/>
        <v>244.72469810561495</v>
      </c>
      <c r="DQ19" s="216">
        <f t="shared" si="237"/>
        <v>244.17433265234072</v>
      </c>
      <c r="DR19" s="216">
        <f t="shared" si="237"/>
        <v>243.62144469073894</v>
      </c>
      <c r="DS19" s="216">
        <f t="shared" si="237"/>
        <v>243.06602265931321</v>
      </c>
      <c r="DT19" s="216">
        <f t="shared" si="237"/>
        <v>242.50805494357672</v>
      </c>
      <c r="DU19" s="216">
        <f t="shared" si="237"/>
        <v>241.94752987580981</v>
      </c>
      <c r="DV19" s="216">
        <f t="shared" si="237"/>
        <v>241.38443573481561</v>
      </c>
      <c r="DW19" s="216">
        <f t="shared" si="237"/>
        <v>240.81876074567518</v>
      </c>
      <c r="DX19" s="216">
        <f t="shared" si="237"/>
        <v>240.25049307950121</v>
      </c>
      <c r="DY19" s="216">
        <f t="shared" si="237"/>
        <v>239.67962085319058</v>
      </c>
      <c r="DZ19" s="216">
        <f t="shared" si="237"/>
        <v>239.10613212917607</v>
      </c>
      <c r="EA19" s="216">
        <f t="shared" si="237"/>
        <v>238.53001491517648</v>
      </c>
      <c r="EB19" s="216">
        <f t="shared" ref="EB19:GM19" si="238">rate*EA21</f>
        <v>237.95125716394605</v>
      </c>
      <c r="EC19" s="216">
        <f t="shared" si="238"/>
        <v>237.36984677302246</v>
      </c>
      <c r="ED19" s="216">
        <f t="shared" si="238"/>
        <v>236.78577158447385</v>
      </c>
      <c r="EE19" s="216">
        <f t="shared" si="238"/>
        <v>236.19901938464437</v>
      </c>
      <c r="EF19" s="216">
        <f t="shared" si="238"/>
        <v>235.60957790389901</v>
      </c>
      <c r="EG19" s="216">
        <f t="shared" si="238"/>
        <v>235.01743481636689</v>
      </c>
      <c r="EH19" s="216">
        <f t="shared" si="238"/>
        <v>234.42257773968359</v>
      </c>
      <c r="EI19" s="216">
        <f t="shared" si="238"/>
        <v>233.82499423473215</v>
      </c>
      <c r="EJ19" s="216">
        <f t="shared" si="238"/>
        <v>233.22467180538303</v>
      </c>
      <c r="EK19" s="216">
        <f t="shared" si="238"/>
        <v>232.62159789823272</v>
      </c>
      <c r="EL19" s="216">
        <f t="shared" si="238"/>
        <v>232.0157599023413</v>
      </c>
      <c r="EM19" s="216">
        <f t="shared" si="238"/>
        <v>231.40714514896871</v>
      </c>
      <c r="EN19" s="216">
        <f t="shared" si="238"/>
        <v>230.79574091130982</v>
      </c>
      <c r="EO19" s="216">
        <f t="shared" si="238"/>
        <v>230.18153440422833</v>
      </c>
      <c r="EP19" s="216">
        <f t="shared" si="238"/>
        <v>229.56451278398941</v>
      </c>
      <c r="EQ19" s="216">
        <f t="shared" si="238"/>
        <v>228.94466314799104</v>
      </c>
      <c r="ER19" s="216">
        <f t="shared" si="238"/>
        <v>228.32197253449434</v>
      </c>
      <c r="ES19" s="216">
        <f t="shared" si="238"/>
        <v>227.69642792235246</v>
      </c>
      <c r="ET19" s="216">
        <f t="shared" si="238"/>
        <v>227.06801623073824</v>
      </c>
      <c r="EU19" s="216">
        <f t="shared" si="238"/>
        <v>226.4367243188708</v>
      </c>
      <c r="EV19" s="216">
        <f t="shared" si="238"/>
        <v>225.80253898574063</v>
      </c>
      <c r="EW19" s="216">
        <f t="shared" si="238"/>
        <v>225.16544696983362</v>
      </c>
      <c r="EX19" s="216">
        <f t="shared" si="238"/>
        <v>224.5254349488537</v>
      </c>
      <c r="EY19" s="216">
        <f t="shared" si="238"/>
        <v>223.88248953944432</v>
      </c>
      <c r="EZ19" s="216">
        <f t="shared" si="238"/>
        <v>223.23659729690846</v>
      </c>
      <c r="FA19" s="216">
        <f t="shared" si="238"/>
        <v>222.58774471492762</v>
      </c>
      <c r="FB19" s="216">
        <f t="shared" si="238"/>
        <v>221.93591822527941</v>
      </c>
      <c r="FC19" s="216">
        <f t="shared" si="238"/>
        <v>221.28110419755359</v>
      </c>
      <c r="FD19" s="216">
        <f t="shared" si="238"/>
        <v>220.6232889388674</v>
      </c>
      <c r="FE19" s="216">
        <f t="shared" si="238"/>
        <v>219.9624586935789</v>
      </c>
      <c r="FF19" s="216">
        <f t="shared" si="238"/>
        <v>219.29859964299945</v>
      </c>
      <c r="FG19" s="216">
        <f t="shared" si="238"/>
        <v>218.63169790510491</v>
      </c>
      <c r="FH19" s="216">
        <f t="shared" si="238"/>
        <v>217.961739534245</v>
      </c>
      <c r="FI19" s="216">
        <f t="shared" si="238"/>
        <v>217.28871052085196</v>
      </c>
      <c r="FJ19" s="216">
        <f t="shared" si="238"/>
        <v>216.61259679114755</v>
      </c>
      <c r="FK19" s="216">
        <f t="shared" si="238"/>
        <v>215.93338420684864</v>
      </c>
      <c r="FL19" s="216">
        <f t="shared" si="238"/>
        <v>215.25105856487173</v>
      </c>
      <c r="FM19" s="216">
        <f t="shared" si="238"/>
        <v>214.56560559703573</v>
      </c>
      <c r="FN19" s="216">
        <f t="shared" si="238"/>
        <v>213.87701096976383</v>
      </c>
      <c r="FO19" s="216">
        <f t="shared" si="238"/>
        <v>213.18526028378358</v>
      </c>
      <c r="FP19" s="216">
        <f t="shared" si="238"/>
        <v>212.49033907382594</v>
      </c>
      <c r="FQ19" s="216">
        <f t="shared" si="238"/>
        <v>211.79223280832267</v>
      </c>
      <c r="FR19" s="216">
        <f t="shared" si="238"/>
        <v>211.09092688910252</v>
      </c>
      <c r="FS19" s="216">
        <f t="shared" si="238"/>
        <v>210.38640665108591</v>
      </c>
      <c r="FT19" s="216">
        <f t="shared" si="238"/>
        <v>209.6786573619784</v>
      </c>
      <c r="FU19" s="216">
        <f t="shared" si="238"/>
        <v>208.96766422196248</v>
      </c>
      <c r="FV19" s="216">
        <f t="shared" si="238"/>
        <v>208.25341236338818</v>
      </c>
      <c r="FW19" s="216">
        <f t="shared" si="238"/>
        <v>207.53588685046208</v>
      </c>
      <c r="FX19" s="216">
        <f t="shared" si="238"/>
        <v>206.81507267893505</v>
      </c>
      <c r="FY19" s="216">
        <f t="shared" si="238"/>
        <v>206.0909547757885</v>
      </c>
      <c r="FZ19" s="216">
        <f t="shared" si="238"/>
        <v>205.36351799891921</v>
      </c>
      <c r="GA19" s="216">
        <f t="shared" si="238"/>
        <v>204.63274713682259</v>
      </c>
      <c r="GB19" s="216">
        <f t="shared" si="238"/>
        <v>203.89862690827471</v>
      </c>
      <c r="GC19" s="216">
        <f t="shared" si="238"/>
        <v>203.16114196201266</v>
      </c>
      <c r="GD19" s="216">
        <f t="shared" si="238"/>
        <v>202.42027687641357</v>
      </c>
      <c r="GE19" s="216">
        <f t="shared" si="238"/>
        <v>201.67601615917215</v>
      </c>
      <c r="GF19" s="216">
        <f t="shared" si="238"/>
        <v>200.92834424697668</v>
      </c>
      <c r="GG19" s="216">
        <f t="shared" si="238"/>
        <v>200.17724550518366</v>
      </c>
      <c r="GH19" s="216">
        <f t="shared" si="238"/>
        <v>199.42270422749078</v>
      </c>
      <c r="GI19" s="216">
        <f t="shared" si="238"/>
        <v>198.66470463560847</v>
      </c>
      <c r="GJ19" s="216">
        <f t="shared" si="238"/>
        <v>197.90323087893003</v>
      </c>
      <c r="GK19" s="216">
        <f t="shared" si="238"/>
        <v>197.13826703420011</v>
      </c>
      <c r="GL19" s="216">
        <f t="shared" si="238"/>
        <v>196.3697971051819</v>
      </c>
      <c r="GM19" s="216">
        <f t="shared" si="238"/>
        <v>195.59780502232232</v>
      </c>
      <c r="GN19" s="216">
        <f t="shared" ref="GN19:IV19" si="239">rate*GM21</f>
        <v>194.82227464241632</v>
      </c>
      <c r="GO19" s="216">
        <f t="shared" si="239"/>
        <v>194.04318974826907</v>
      </c>
      <c r="GP19" s="216">
        <f t="shared" si="239"/>
        <v>193.26053404835702</v>
      </c>
      <c r="GQ19" s="216">
        <f t="shared" si="239"/>
        <v>192.47429117648701</v>
      </c>
      <c r="GR19" s="216">
        <f t="shared" si="239"/>
        <v>191.68444469145425</v>
      </c>
      <c r="GS19" s="216">
        <f t="shared" si="239"/>
        <v>190.89097807669845</v>
      </c>
      <c r="GT19" s="216">
        <f t="shared" si="239"/>
        <v>190.09387473995835</v>
      </c>
      <c r="GU19" s="216">
        <f t="shared" si="239"/>
        <v>189.29311801292482</v>
      </c>
      <c r="GV19" s="216">
        <f t="shared" si="239"/>
        <v>188.48869115089244</v>
      </c>
      <c r="GW19" s="216">
        <f t="shared" si="239"/>
        <v>187.68057733240903</v>
      </c>
      <c r="GX19" s="216">
        <f t="shared" si="239"/>
        <v>186.86875965892426</v>
      </c>
      <c r="GY19" s="216">
        <f t="shared" si="239"/>
        <v>186.05322115443602</v>
      </c>
      <c r="GZ19" s="216">
        <f t="shared" si="239"/>
        <v>185.23394476513553</v>
      </c>
      <c r="HA19" s="216">
        <f t="shared" si="239"/>
        <v>184.41091335905074</v>
      </c>
      <c r="HB19" s="216">
        <f t="shared" si="239"/>
        <v>183.58410972568805</v>
      </c>
      <c r="HC19" s="216">
        <f t="shared" si="239"/>
        <v>182.75351657567248</v>
      </c>
      <c r="HD19" s="216">
        <f t="shared" si="239"/>
        <v>181.919116540386</v>
      </c>
      <c r="HE19" s="216">
        <f t="shared" si="239"/>
        <v>181.08089217160443</v>
      </c>
      <c r="HF19" s="216">
        <f t="shared" si="239"/>
        <v>180.23882594113263</v>
      </c>
      <c r="HG19" s="216">
        <f t="shared" si="239"/>
        <v>179.39290024043785</v>
      </c>
      <c r="HH19" s="216">
        <f t="shared" si="239"/>
        <v>178.54309738028152</v>
      </c>
      <c r="HI19" s="216">
        <f t="shared" si="239"/>
        <v>177.6893995903495</v>
      </c>
      <c r="HJ19" s="216">
        <f t="shared" si="239"/>
        <v>176.83178901888027</v>
      </c>
      <c r="HK19" s="216">
        <f t="shared" si="239"/>
        <v>175.9702477322918</v>
      </c>
      <c r="HL19" s="216">
        <f t="shared" si="239"/>
        <v>175.10475771480648</v>
      </c>
      <c r="HM19" s="216">
        <f t="shared" si="239"/>
        <v>174.23530086807438</v>
      </c>
      <c r="HN19" s="216">
        <f t="shared" si="239"/>
        <v>173.36185901079472</v>
      </c>
      <c r="HO19" s="216">
        <f t="shared" si="239"/>
        <v>172.48441387833589</v>
      </c>
      <c r="HP19" s="216">
        <f t="shared" si="239"/>
        <v>171.60294712235327</v>
      </c>
      <c r="HQ19" s="216">
        <f t="shared" si="239"/>
        <v>170.71744031040572</v>
      </c>
      <c r="HR19" s="216">
        <f t="shared" si="239"/>
        <v>169.82787492557009</v>
      </c>
      <c r="HS19" s="216">
        <f t="shared" si="239"/>
        <v>168.93423236605398</v>
      </c>
      <c r="HT19" s="216">
        <f t="shared" si="239"/>
        <v>168.03649394480675</v>
      </c>
      <c r="HU19" s="216">
        <f t="shared" si="239"/>
        <v>167.13464088912878</v>
      </c>
      <c r="HV19" s="216">
        <f t="shared" si="239"/>
        <v>166.22865434027898</v>
      </c>
      <c r="HW19" s="216">
        <f t="shared" si="239"/>
        <v>165.31851535308024</v>
      </c>
      <c r="HX19" s="216">
        <f t="shared" si="239"/>
        <v>164.40420489552355</v>
      </c>
      <c r="HY19" s="216">
        <f t="shared" si="239"/>
        <v>163.48570384836972</v>
      </c>
      <c r="HZ19" s="216">
        <f t="shared" si="239"/>
        <v>162.56299300474976</v>
      </c>
      <c r="IA19" s="216">
        <f t="shared" si="239"/>
        <v>161.63605306976322</v>
      </c>
      <c r="IB19" s="216">
        <f t="shared" si="239"/>
        <v>160.70486466007466</v>
      </c>
      <c r="IC19" s="216">
        <f t="shared" si="239"/>
        <v>159.76940830350838</v>
      </c>
      <c r="ID19" s="216">
        <f t="shared" si="239"/>
        <v>158.82966443864115</v>
      </c>
      <c r="IE19" s="216">
        <f t="shared" si="239"/>
        <v>157.88561341439325</v>
      </c>
      <c r="IF19" s="216">
        <f t="shared" si="239"/>
        <v>156.93723548961759</v>
      </c>
      <c r="IG19" s="216">
        <f t="shared" si="239"/>
        <v>155.98451083268668</v>
      </c>
      <c r="IH19" s="216">
        <f t="shared" si="239"/>
        <v>155.02741952107817</v>
      </c>
      <c r="II19" s="216">
        <f t="shared" si="239"/>
        <v>154.06594154095814</v>
      </c>
      <c r="IJ19" s="216">
        <f t="shared" si="239"/>
        <v>153.10005678676251</v>
      </c>
      <c r="IK19" s="216">
        <f t="shared" si="239"/>
        <v>152.12974506077686</v>
      </c>
      <c r="IL19" s="216">
        <f t="shared" si="239"/>
        <v>151.15498607271377</v>
      </c>
      <c r="IM19" s="216">
        <f t="shared" si="239"/>
        <v>150.1757594392887</v>
      </c>
      <c r="IN19" s="216">
        <f t="shared" si="239"/>
        <v>149.1920446837938</v>
      </c>
      <c r="IO19" s="216">
        <f t="shared" si="239"/>
        <v>148.20382123566952</v>
      </c>
      <c r="IP19" s="216">
        <f t="shared" si="239"/>
        <v>147.2110684300747</v>
      </c>
      <c r="IQ19" s="216">
        <f t="shared" si="239"/>
        <v>146.21376550745421</v>
      </c>
      <c r="IR19" s="216">
        <f t="shared" si="239"/>
        <v>145.21189161310505</v>
      </c>
      <c r="IS19" s="216">
        <f t="shared" si="239"/>
        <v>144.20542579674014</v>
      </c>
      <c r="IT19" s="216">
        <f t="shared" si="239"/>
        <v>143.19434701205023</v>
      </c>
      <c r="IU19" s="216">
        <f t="shared" si="239"/>
        <v>142.17863411626379</v>
      </c>
      <c r="IV19" s="216">
        <f t="shared" si="239"/>
        <v>141.15826586970502</v>
      </c>
      <c r="IW19" s="216">
        <f t="shared" ref="IW19" si="240">rate*IV21</f>
        <v>140.13322093534953</v>
      </c>
      <c r="IX19" s="216">
        <f t="shared" ref="IX19" si="241">rate*IW21</f>
        <v>139.09889454504489</v>
      </c>
      <c r="IY19" s="216">
        <f t="shared" ref="IY19" si="242">rate*IX21</f>
        <v>138.05524415878469</v>
      </c>
      <c r="IZ19" s="216">
        <f t="shared" ref="IZ19" si="243">rate*IY21</f>
        <v>137.00222704158745</v>
      </c>
      <c r="JA19" s="216">
        <f t="shared" ref="JA19" si="244">rate*IZ21</f>
        <v>135.93980026260309</v>
      </c>
      <c r="JB19" s="216">
        <f t="shared" ref="JB19" si="245">rate*JA21</f>
        <v>134.86792069421503</v>
      </c>
      <c r="JC19" s="216">
        <f t="shared" ref="JC19" si="246">rate*JB21</f>
        <v>133.78654501113851</v>
      </c>
      <c r="JD19" s="216">
        <f t="shared" ref="JD19" si="247">rate*JC21</f>
        <v>132.69562968951459</v>
      </c>
      <c r="JE19" s="216">
        <f t="shared" ref="JE19" si="248">rate*JD21</f>
        <v>131.59513100599986</v>
      </c>
      <c r="JF19" s="216">
        <f t="shared" ref="JF19" si="249">rate*JE21</f>
        <v>130.48500503685239</v>
      </c>
      <c r="JG19" s="216">
        <f t="shared" ref="JG19" si="250">rate*JF21</f>
        <v>129.36520765701297</v>
      </c>
      <c r="JH19" s="216">
        <f t="shared" ref="JH19" si="251">rate*JG21</f>
        <v>128.23569453918262</v>
      </c>
      <c r="JI19" s="216">
        <f t="shared" ref="JI19" si="252">rate*JH21</f>
        <v>127.09642115289556</v>
      </c>
      <c r="JJ19" s="216">
        <f t="shared" ref="JJ19" si="253">rate*JI21</f>
        <v>125.947342763588</v>
      </c>
      <c r="JK19" s="216">
        <f t="shared" ref="JK19" si="254">rate*JJ21</f>
        <v>124.78841443166279</v>
      </c>
      <c r="JL19" s="216">
        <f t="shared" ref="JL19" si="255">rate*JK21</f>
        <v>123.61959101154957</v>
      </c>
      <c r="JM19" s="216">
        <f t="shared" ref="JM19" si="256">rate*JL21</f>
        <v>122.44082715076085</v>
      </c>
      <c r="JN19" s="216">
        <f t="shared" ref="JN19" si="257">rate*JM21</f>
        <v>121.25207728894352</v>
      </c>
      <c r="JO19" s="216">
        <f t="shared" ref="JO19" si="258">rate*JN21</f>
        <v>120.05329565692618</v>
      </c>
      <c r="JP19" s="216">
        <f t="shared" ref="JP19" si="259">rate*JO21</f>
        <v>118.84443627576211</v>
      </c>
      <c r="JQ19" s="216">
        <f t="shared" ref="JQ19" si="260">rate*JP21</f>
        <v>117.62545295576768</v>
      </c>
      <c r="JR19" s="216">
        <f t="shared" ref="JR19" si="261">rate*JQ21</f>
        <v>116.39629929555663</v>
      </c>
      <c r="JS19" s="216">
        <f t="shared" ref="JS19" si="262">rate*JR21</f>
        <v>115.1569286810696</v>
      </c>
      <c r="JT19" s="216">
        <f t="shared" ref="JT19" si="263">rate*JS21</f>
        <v>113.90729428459952</v>
      </c>
      <c r="JU19" s="216">
        <f t="shared" ref="JU19" si="264">rate*JT21</f>
        <v>112.64734906381227</v>
      </c>
      <c r="JV19" s="216">
        <f t="shared" ref="JV19" si="265">rate*JU21</f>
        <v>111.37704576076308</v>
      </c>
      <c r="JW19" s="216">
        <f t="shared" ref="JW19" si="266">rate*JV21</f>
        <v>110.09633690090826</v>
      </c>
      <c r="JX19" s="216">
        <f t="shared" ref="JX19" si="267">rate*JW21</f>
        <v>108.80517479211241</v>
      </c>
      <c r="JY19" s="216">
        <f t="shared" ref="JY19" si="268">rate*JX21</f>
        <v>107.50351152365127</v>
      </c>
      <c r="JZ19" s="216">
        <f t="shared" ref="JZ19" si="269">rate*JY21</f>
        <v>106.19129896520968</v>
      </c>
      <c r="KA19" s="216">
        <f t="shared" ref="KA19" si="270">rate*JZ21</f>
        <v>104.86848876587524</v>
      </c>
      <c r="KB19" s="216">
        <f t="shared" ref="KB19" si="271">rate*KA21</f>
        <v>103.53503235312718</v>
      </c>
      <c r="KC19" s="216">
        <f t="shared" ref="KC19" si="272">rate*KB21</f>
        <v>102.19088093182069</v>
      </c>
      <c r="KD19" s="216">
        <f t="shared" ref="KD19" si="273">rate*KC21</f>
        <v>100.83598548316655</v>
      </c>
      <c r="KE19" s="216">
        <f t="shared" ref="KE19" si="274">rate*KD21</f>
        <v>99.470296763706074</v>
      </c>
      <c r="KF19" s="216">
        <f t="shared" ref="KF19" si="275">rate*KE21</f>
        <v>98.093765304281391</v>
      </c>
      <c r="KG19" s="216">
        <f t="shared" ref="KG19" si="276">rate*KF21</f>
        <v>96.706341409001027</v>
      </c>
      <c r="KH19" s="216">
        <f t="shared" ref="KH19" si="277">rate*KG21</f>
        <v>95.307975154200605</v>
      </c>
      <c r="KI19" s="216">
        <f t="shared" ref="KI19" si="278">rate*KH21</f>
        <v>93.898616387399045</v>
      </c>
      <c r="KJ19" s="216">
        <f t="shared" ref="KJ19" si="279">rate*KI21</f>
        <v>92.478214726249632</v>
      </c>
      <c r="KK19" s="216">
        <f t="shared" ref="KK19" si="280">rate*KJ21</f>
        <v>91.046719557486625</v>
      </c>
      <c r="KL19" s="216">
        <f t="shared" ref="KL19" si="281">rate*KK21</f>
        <v>89.604080035866772</v>
      </c>
      <c r="KM19" s="216">
        <f t="shared" ref="KM19" si="282">rate*KL21</f>
        <v>88.150245083106171</v>
      </c>
      <c r="KN19" s="216">
        <f t="shared" ref="KN19" si="283">rate*KM21</f>
        <v>86.685163386812079</v>
      </c>
      <c r="KO19" s="216">
        <f t="shared" ref="KO19" si="284">rate*KN21</f>
        <v>85.208783399409981</v>
      </c>
      <c r="KP19" s="216">
        <f t="shared" ref="KP19" si="285">rate*KO21</f>
        <v>83.721053337065612</v>
      </c>
      <c r="KQ19" s="216">
        <f t="shared" ref="KQ19" si="286">rate*KP21</f>
        <v>82.221921178602173</v>
      </c>
      <c r="KR19" s="216">
        <f t="shared" ref="KR19" si="287">rate*KQ21</f>
        <v>80.711334664412448</v>
      </c>
      <c r="KS19" s="216">
        <f t="shared" ref="KS19" si="288">rate*KR21</f>
        <v>79.189241295366017</v>
      </c>
      <c r="KT19" s="216">
        <f t="shared" ref="KT19" si="289">rate*KS21</f>
        <v>77.655588331711442</v>
      </c>
      <c r="KU19" s="216">
        <f t="shared" ref="KU19" si="290">rate*KT21</f>
        <v>76.110322791973459</v>
      </c>
      <c r="KV19" s="216">
        <f t="shared" ref="KV19" si="291">rate*KU21</f>
        <v>74.553391451845016</v>
      </c>
      <c r="KW19" s="216">
        <f t="shared" ref="KW19" si="292">rate*KV21</f>
        <v>72.984740843074306</v>
      </c>
      <c r="KX19" s="216">
        <f t="shared" ref="KX19" si="293">rate*KW21</f>
        <v>71.404317252346729</v>
      </c>
      <c r="KY19" s="216">
        <f t="shared" ref="KY19" si="294">rate*KX21</f>
        <v>69.812066720161667</v>
      </c>
      <c r="KZ19" s="216">
        <f t="shared" ref="KZ19" si="295">rate*KY21</f>
        <v>68.207935039704083</v>
      </c>
      <c r="LA19" s="216">
        <f t="shared" ref="LA19" si="296">rate*KZ21</f>
        <v>66.591867755711064</v>
      </c>
      <c r="LB19" s="216">
        <f t="shared" ref="LB19" si="297">rate*LA21</f>
        <v>64.963810163333079</v>
      </c>
      <c r="LC19" s="216">
        <f t="shared" ref="LC19" si="298">rate*LB21</f>
        <v>63.32370730699003</v>
      </c>
      <c r="LD19" s="216">
        <f t="shared" ref="LD19" si="299">rate*LC21</f>
        <v>61.671503979222081</v>
      </c>
      <c r="LE19" s="216">
        <f t="shared" ref="LE19" si="300">rate*LD21</f>
        <v>60.007144719535184</v>
      </c>
      <c r="LF19" s="216">
        <f t="shared" ref="LF19" si="301">rate*LE21</f>
        <v>58.330573813241394</v>
      </c>
      <c r="LG19" s="216">
        <f t="shared" ref="LG19" si="302">rate*LF21</f>
        <v>56.641735290293752</v>
      </c>
      <c r="LH19" s="216">
        <f t="shared" ref="LH19" si="303">rate*LG21</f>
        <v>54.940572924115941</v>
      </c>
      <c r="LI19" s="216">
        <f t="shared" ref="LI19" si="304">rate*LH21</f>
        <v>53.227030230426479</v>
      </c>
      <c r="LJ19" s="216">
        <f t="shared" ref="LJ19" si="305">rate*LI21</f>
        <v>51.501050466057599</v>
      </c>
      <c r="LK19" s="216">
        <f t="shared" ref="LK19" si="306">rate*LJ21</f>
        <v>49.762576627768702</v>
      </c>
      <c r="LL19" s="216">
        <f t="shared" ref="LL19" si="307">rate*LK21</f>
        <v>48.011551451054316</v>
      </c>
      <c r="LM19" s="216">
        <f t="shared" ref="LM19" si="308">rate*LL21</f>
        <v>46.247917408946655</v>
      </c>
      <c r="LN19" s="216">
        <f t="shared" ref="LN19" si="309">rate*LM21</f>
        <v>44.471616710812661</v>
      </c>
      <c r="LO19" s="216">
        <f t="shared" ref="LO19" si="310">rate*LN21</f>
        <v>42.682591301145564</v>
      </c>
      <c r="LP19" s="216">
        <f t="shared" ref="LP19" si="311">rate*LO21</f>
        <v>40.88078285835082</v>
      </c>
      <c r="LQ19" s="216">
        <f t="shared" ref="LQ19" si="312">rate*LP21</f>
        <v>39.066132793526599</v>
      </c>
      <c r="LR19" s="216">
        <f t="shared" ref="LR19" si="313">rate*LQ21</f>
        <v>37.238582249238597</v>
      </c>
      <c r="LS19" s="216">
        <f t="shared" ref="LS19" si="314">rate*LR21</f>
        <v>35.398072098289276</v>
      </c>
      <c r="LT19" s="216">
        <f t="shared" ref="LT19" si="315">rate*LS21</f>
        <v>33.544542942481442</v>
      </c>
      <c r="LU19" s="216">
        <f t="shared" ref="LU19" si="316">rate*LT21</f>
        <v>31.677935111376151</v>
      </c>
      <c r="LV19" s="216">
        <f t="shared" ref="LV19" si="317">rate*LU21</f>
        <v>29.798188661044961</v>
      </c>
      <c r="LW19" s="216">
        <f t="shared" ref="LW19" si="318">rate*LV21</f>
        <v>27.905243372816418</v>
      </c>
      <c r="LX19" s="216">
        <f t="shared" ref="LX19" si="319">rate*LW21</f>
        <v>25.99903875201683</v>
      </c>
      <c r="LY19" s="216">
        <f t="shared" ref="LY19" si="320">rate*LX21</f>
        <v>24.079514026705244</v>
      </c>
      <c r="LZ19" s="216">
        <f t="shared" ref="LZ19" si="321">rate*LY21</f>
        <v>22.146608146402645</v>
      </c>
      <c r="MA19" s="216">
        <f t="shared" ref="MA19" si="322">rate*LZ21</f>
        <v>20.200259780815326</v>
      </c>
      <c r="MB19" s="216">
        <f t="shared" ref="MB19" si="323">rate*MA21</f>
        <v>18.2404073185524</v>
      </c>
      <c r="MC19" s="216">
        <f t="shared" ref="MC19" si="324">rate*MB21</f>
        <v>16.266988865837433</v>
      </c>
      <c r="MD19" s="216">
        <f t="shared" ref="MD19" si="325">rate*MC21</f>
        <v>14.27994224521419</v>
      </c>
      <c r="ME19" s="216">
        <f t="shared" ref="ME19" si="326">rate*MD21</f>
        <v>12.279204994246422</v>
      </c>
      <c r="MF19" s="216">
        <f t="shared" ref="MF19" si="327">rate*ME21</f>
        <v>10.26471436421172</v>
      </c>
      <c r="MG19" s="216">
        <f t="shared" ref="MG19" si="328">rate*MF21</f>
        <v>8.2364073187893592</v>
      </c>
      <c r="MH19" s="216">
        <f t="shared" ref="MH19" si="329">rate*MG21</f>
        <v>6.1942205327421442</v>
      </c>
      <c r="MI19" s="216">
        <f t="shared" ref="MI19" si="330">rate*MH21</f>
        <v>4.1380903905922137</v>
      </c>
      <c r="MJ19" s="216">
        <f t="shared" ref="MJ19" si="331">rate*MI21</f>
        <v>2.0679529852907623</v>
      </c>
      <c r="MK19" s="216">
        <f t="shared" ref="MK19" si="332">rate*MJ21</f>
        <v>0</v>
      </c>
      <c r="ML19" s="216">
        <f t="shared" ref="ML19" si="333">rate*MK21</f>
        <v>0</v>
      </c>
      <c r="MM19" s="216">
        <f t="shared" ref="MM19" si="334">rate*ML21</f>
        <v>0</v>
      </c>
      <c r="MN19" s="216">
        <f t="shared" ref="MN19" si="335">rate*MM21</f>
        <v>0</v>
      </c>
      <c r="MO19" s="216">
        <f t="shared" ref="MO19" si="336">rate*MN21</f>
        <v>0</v>
      </c>
      <c r="MP19" s="216">
        <f t="shared" ref="MP19" si="337">rate*MO21</f>
        <v>0</v>
      </c>
      <c r="MQ19" s="216">
        <f t="shared" ref="MQ19" si="338">rate*MP21</f>
        <v>0</v>
      </c>
      <c r="MR19" s="216">
        <f t="shared" ref="MR19" si="339">rate*MQ21</f>
        <v>0</v>
      </c>
      <c r="MS19" s="216">
        <f t="shared" ref="MS19" si="340">rate*MR21</f>
        <v>0</v>
      </c>
      <c r="MT19" s="216">
        <f t="shared" ref="MT19" si="341">rate*MS21</f>
        <v>0</v>
      </c>
      <c r="MU19" s="216">
        <f t="shared" ref="MU19" si="342">rate*MT21</f>
        <v>0</v>
      </c>
      <c r="MV19" s="216">
        <f t="shared" ref="MV19" si="343">rate*MU21</f>
        <v>0</v>
      </c>
      <c r="MW19" s="216">
        <f t="shared" ref="MW19" si="344">rate*MV21</f>
        <v>0</v>
      </c>
      <c r="MX19" s="216">
        <f t="shared" ref="MX19" si="345">rate*MW21</f>
        <v>0</v>
      </c>
      <c r="MY19" s="216"/>
      <c r="MZ19" s="216"/>
    </row>
    <row r="20" spans="1:364" s="228" customFormat="1" ht="15" x14ac:dyDescent="0.15">
      <c r="A20" s="243" t="s">
        <v>10</v>
      </c>
      <c r="B20" s="240"/>
      <c r="C20" s="216">
        <f>IF(C14=0,0,C17-C19)</f>
        <v>70.325266698779444</v>
      </c>
      <c r="D20" s="216">
        <f t="shared" ref="D20:BO20" si="346">IF(D14=0,0,D17-D19)</f>
        <v>70.647590837815585</v>
      </c>
      <c r="E20" s="216">
        <f t="shared" si="346"/>
        <v>70.971392295822227</v>
      </c>
      <c r="F20" s="216">
        <f t="shared" si="346"/>
        <v>71.296677843844748</v>
      </c>
      <c r="G20" s="216">
        <f t="shared" si="346"/>
        <v>71.62345428396236</v>
      </c>
      <c r="H20" s="216">
        <f t="shared" si="346"/>
        <v>71.951728449430504</v>
      </c>
      <c r="I20" s="216">
        <f t="shared" si="346"/>
        <v>72.281507204823697</v>
      </c>
      <c r="J20" s="216">
        <f t="shared" si="346"/>
        <v>72.612797446179172</v>
      </c>
      <c r="K20" s="216">
        <f t="shared" si="346"/>
        <v>72.945606101140811</v>
      </c>
      <c r="L20" s="216">
        <f t="shared" si="346"/>
        <v>73.279940129104432</v>
      </c>
      <c r="M20" s="216">
        <f t="shared" si="346"/>
        <v>73.615806521362799</v>
      </c>
      <c r="N20" s="216">
        <f t="shared" si="346"/>
        <v>73.953212301252393</v>
      </c>
      <c r="O20" s="216">
        <f t="shared" si="346"/>
        <v>74.292164524299778</v>
      </c>
      <c r="P20" s="216">
        <f t="shared" si="346"/>
        <v>74.632670278369517</v>
      </c>
      <c r="Q20" s="216">
        <f t="shared" si="346"/>
        <v>74.974736683812012</v>
      </c>
      <c r="R20" s="216">
        <f t="shared" si="346"/>
        <v>75.318370893612837</v>
      </c>
      <c r="S20" s="216">
        <f t="shared" si="346"/>
        <v>75.663580093541896</v>
      </c>
      <c r="T20" s="216">
        <f t="shared" si="346"/>
        <v>76.01037150230394</v>
      </c>
      <c r="U20" s="216">
        <f t="shared" si="346"/>
        <v>76.358752371689548</v>
      </c>
      <c r="V20" s="216">
        <f t="shared" si="346"/>
        <v>76.708729986726496</v>
      </c>
      <c r="W20" s="216">
        <f t="shared" si="346"/>
        <v>77.06031166583233</v>
      </c>
      <c r="X20" s="216">
        <f t="shared" si="346"/>
        <v>77.413504760967385</v>
      </c>
      <c r="Y20" s="216">
        <f t="shared" si="346"/>
        <v>77.768316657788489</v>
      </c>
      <c r="Z20" s="216">
        <f t="shared" si="346"/>
        <v>78.124754775803353</v>
      </c>
      <c r="AA20" s="216">
        <f t="shared" si="346"/>
        <v>78.482826568525809</v>
      </c>
      <c r="AB20" s="216">
        <f t="shared" si="346"/>
        <v>78.842539523631558</v>
      </c>
      <c r="AC20" s="216">
        <f t="shared" si="346"/>
        <v>79.203901163114892</v>
      </c>
      <c r="AD20" s="216">
        <f t="shared" si="346"/>
        <v>79.566919043445807</v>
      </c>
      <c r="AE20" s="216">
        <f t="shared" si="346"/>
        <v>79.931600755728311</v>
      </c>
      <c r="AF20" s="216">
        <f t="shared" si="346"/>
        <v>80.297953925858735</v>
      </c>
      <c r="AG20" s="216">
        <f t="shared" si="346"/>
        <v>80.665986214685574</v>
      </c>
      <c r="AH20" s="216">
        <f t="shared" si="346"/>
        <v>81.035705318169562</v>
      </c>
      <c r="AI20" s="216">
        <f t="shared" si="346"/>
        <v>81.407118967544534</v>
      </c>
      <c r="AJ20" s="216">
        <f t="shared" si="346"/>
        <v>81.780234929479093</v>
      </c>
      <c r="AK20" s="216">
        <f t="shared" si="346"/>
        <v>82.155061006239237</v>
      </c>
      <c r="AL20" s="216">
        <f t="shared" si="346"/>
        <v>82.531605035851157</v>
      </c>
      <c r="AM20" s="216">
        <f t="shared" si="346"/>
        <v>82.909874892265464</v>
      </c>
      <c r="AN20" s="216">
        <f t="shared" si="346"/>
        <v>83.289878485521683</v>
      </c>
      <c r="AO20" s="216">
        <f t="shared" si="346"/>
        <v>83.671623761913679</v>
      </c>
      <c r="AP20" s="216">
        <f t="shared" si="346"/>
        <v>84.055118704155745</v>
      </c>
      <c r="AQ20" s="216">
        <f t="shared" si="346"/>
        <v>84.440371331549841</v>
      </c>
      <c r="AR20" s="216">
        <f t="shared" si="346"/>
        <v>84.827389700152764</v>
      </c>
      <c r="AS20" s="216">
        <f t="shared" si="346"/>
        <v>85.216181902945152</v>
      </c>
      <c r="AT20" s="216">
        <f t="shared" si="346"/>
        <v>85.606756070000301</v>
      </c>
      <c r="AU20" s="216">
        <f t="shared" si="346"/>
        <v>85.999120368654474</v>
      </c>
      <c r="AV20" s="216">
        <f t="shared" si="346"/>
        <v>86.393283003677482</v>
      </c>
      <c r="AW20" s="216">
        <f t="shared" si="346"/>
        <v>86.789252217444357</v>
      </c>
      <c r="AX20" s="216">
        <f t="shared" si="346"/>
        <v>87.187036290107642</v>
      </c>
      <c r="AY20" s="216">
        <f t="shared" si="346"/>
        <v>87.586643539770648</v>
      </c>
      <c r="AZ20" s="216">
        <f t="shared" si="346"/>
        <v>87.988082322661228</v>
      </c>
      <c r="BA20" s="216">
        <f t="shared" si="346"/>
        <v>88.391361033306794</v>
      </c>
      <c r="BB20" s="216">
        <f t="shared" si="346"/>
        <v>88.796488104709454</v>
      </c>
      <c r="BC20" s="216">
        <f t="shared" si="346"/>
        <v>89.203472008522681</v>
      </c>
      <c r="BD20" s="216">
        <f t="shared" si="346"/>
        <v>89.612321255228437</v>
      </c>
      <c r="BE20" s="216">
        <f t="shared" si="346"/>
        <v>90.023044394314866</v>
      </c>
      <c r="BF20" s="216">
        <f t="shared" si="346"/>
        <v>90.435650014455462</v>
      </c>
      <c r="BG20" s="216">
        <f t="shared" si="346"/>
        <v>90.850146743688413</v>
      </c>
      <c r="BH20" s="216">
        <f t="shared" si="346"/>
        <v>91.266543249596964</v>
      </c>
      <c r="BI20" s="216">
        <f t="shared" si="346"/>
        <v>91.684848239490975</v>
      </c>
      <c r="BJ20" s="216">
        <f t="shared" si="346"/>
        <v>92.105070460588649</v>
      </c>
      <c r="BK20" s="216">
        <f t="shared" si="346"/>
        <v>92.527218700199683</v>
      </c>
      <c r="BL20" s="216">
        <f t="shared" si="346"/>
        <v>92.951301785908925</v>
      </c>
      <c r="BM20" s="216">
        <f t="shared" si="346"/>
        <v>93.377328585761006</v>
      </c>
      <c r="BN20" s="216">
        <f t="shared" si="346"/>
        <v>93.805308008445763</v>
      </c>
      <c r="BO20" s="216">
        <f t="shared" si="346"/>
        <v>94.235249003484455</v>
      </c>
      <c r="BP20" s="216">
        <f t="shared" ref="BP20:EA20" si="347">IF(BP14=0,0,BP17-BP19)</f>
        <v>94.66716056141712</v>
      </c>
      <c r="BQ20" s="216">
        <f t="shared" si="347"/>
        <v>95.101051713990273</v>
      </c>
      <c r="BR20" s="216">
        <f t="shared" si="347"/>
        <v>95.536931534346024</v>
      </c>
      <c r="BS20" s="216">
        <f t="shared" si="347"/>
        <v>95.974809137211821</v>
      </c>
      <c r="BT20" s="216">
        <f t="shared" si="347"/>
        <v>96.414693679090703</v>
      </c>
      <c r="BU20" s="216">
        <f t="shared" si="347"/>
        <v>96.856594358453208</v>
      </c>
      <c r="BV20" s="216">
        <f t="shared" si="347"/>
        <v>97.300520415929441</v>
      </c>
      <c r="BW20" s="216">
        <f t="shared" si="347"/>
        <v>97.74648113450246</v>
      </c>
      <c r="BX20" s="216">
        <f t="shared" si="347"/>
        <v>98.194485839702281</v>
      </c>
      <c r="BY20" s="216">
        <f t="shared" si="347"/>
        <v>98.644543899800965</v>
      </c>
      <c r="BZ20" s="216">
        <f t="shared" si="347"/>
        <v>99.096664726008328</v>
      </c>
      <c r="CA20" s="216">
        <f t="shared" si="347"/>
        <v>99.550857772669247</v>
      </c>
      <c r="CB20" s="216">
        <f t="shared" si="347"/>
        <v>100.00713253746062</v>
      </c>
      <c r="CC20" s="216">
        <f t="shared" si="347"/>
        <v>100.46549856159066</v>
      </c>
      <c r="CD20" s="216">
        <f t="shared" si="347"/>
        <v>100.92596542999797</v>
      </c>
      <c r="CE20" s="216">
        <f t="shared" si="347"/>
        <v>101.38854277155212</v>
      </c>
      <c r="CF20" s="216">
        <f t="shared" si="347"/>
        <v>101.85324025925507</v>
      </c>
      <c r="CG20" s="216">
        <f t="shared" si="347"/>
        <v>102.32006761044335</v>
      </c>
      <c r="CH20" s="216">
        <f t="shared" si="347"/>
        <v>102.78903458699119</v>
      </c>
      <c r="CI20" s="216">
        <f t="shared" si="347"/>
        <v>103.26015099551489</v>
      </c>
      <c r="CJ20" s="216">
        <f t="shared" si="347"/>
        <v>103.73342668757766</v>
      </c>
      <c r="CK20" s="216">
        <f t="shared" si="347"/>
        <v>104.20887155989573</v>
      </c>
      <c r="CL20" s="216">
        <f t="shared" si="347"/>
        <v>104.68649555454527</v>
      </c>
      <c r="CM20" s="216">
        <f t="shared" si="347"/>
        <v>105.16630865917028</v>
      </c>
      <c r="CN20" s="216">
        <f t="shared" si="347"/>
        <v>105.64832090719148</v>
      </c>
      <c r="CO20" s="216">
        <f t="shared" si="347"/>
        <v>106.13254237801613</v>
      </c>
      <c r="CP20" s="216">
        <f t="shared" si="347"/>
        <v>106.61898319724867</v>
      </c>
      <c r="CQ20" s="216">
        <f t="shared" si="347"/>
        <v>107.10765353690277</v>
      </c>
      <c r="CR20" s="216">
        <f t="shared" si="347"/>
        <v>107.59856361561356</v>
      </c>
      <c r="CS20" s="216">
        <f t="shared" si="347"/>
        <v>108.09172369885175</v>
      </c>
      <c r="CT20" s="216">
        <f t="shared" si="347"/>
        <v>108.58714409913819</v>
      </c>
      <c r="CU20" s="216">
        <f t="shared" si="347"/>
        <v>109.08483517625925</v>
      </c>
      <c r="CV20" s="216">
        <f t="shared" si="347"/>
        <v>109.5848073374838</v>
      </c>
      <c r="CW20" s="216">
        <f t="shared" si="347"/>
        <v>110.08707103778062</v>
      </c>
      <c r="CX20" s="216">
        <f t="shared" si="347"/>
        <v>110.59163678003711</v>
      </c>
      <c r="CY20" s="216">
        <f t="shared" si="347"/>
        <v>111.09851511527896</v>
      </c>
      <c r="CZ20" s="216">
        <f t="shared" si="347"/>
        <v>111.60771664289064</v>
      </c>
      <c r="DA20" s="216">
        <f t="shared" si="347"/>
        <v>112.11925201083722</v>
      </c>
      <c r="DB20" s="216">
        <f t="shared" si="347"/>
        <v>112.63313191588691</v>
      </c>
      <c r="DC20" s="216">
        <f t="shared" si="347"/>
        <v>113.14936710383472</v>
      </c>
      <c r="DD20" s="216">
        <f t="shared" si="347"/>
        <v>113.6679683697273</v>
      </c>
      <c r="DE20" s="216">
        <f t="shared" si="347"/>
        <v>114.18894655808856</v>
      </c>
      <c r="DF20" s="216">
        <f t="shared" si="347"/>
        <v>114.71231256314647</v>
      </c>
      <c r="DG20" s="216">
        <f t="shared" si="347"/>
        <v>115.2380773290609</v>
      </c>
      <c r="DH20" s="216">
        <f t="shared" si="347"/>
        <v>115.76625185015246</v>
      </c>
      <c r="DI20" s="216">
        <f t="shared" si="347"/>
        <v>116.29684717113233</v>
      </c>
      <c r="DJ20" s="216">
        <f t="shared" si="347"/>
        <v>116.82987438733338</v>
      </c>
      <c r="DK20" s="216">
        <f t="shared" si="347"/>
        <v>117.36534464494198</v>
      </c>
      <c r="DL20" s="216">
        <f t="shared" si="347"/>
        <v>117.90326914123131</v>
      </c>
      <c r="DM20" s="216">
        <f t="shared" si="347"/>
        <v>118.44365912479526</v>
      </c>
      <c r="DN20" s="216">
        <f t="shared" si="347"/>
        <v>118.9865258957839</v>
      </c>
      <c r="DO20" s="216">
        <f t="shared" si="347"/>
        <v>119.53188080613961</v>
      </c>
      <c r="DP20" s="216">
        <f t="shared" si="347"/>
        <v>120.07973525983442</v>
      </c>
      <c r="DQ20" s="216">
        <f t="shared" si="347"/>
        <v>120.63010071310865</v>
      </c>
      <c r="DR20" s="216">
        <f t="shared" si="347"/>
        <v>121.18298867471043</v>
      </c>
      <c r="DS20" s="216">
        <f t="shared" si="347"/>
        <v>121.73841070613616</v>
      </c>
      <c r="DT20" s="216">
        <f t="shared" si="347"/>
        <v>122.29637842187265</v>
      </c>
      <c r="DU20" s="216">
        <f t="shared" si="347"/>
        <v>122.85690348963956</v>
      </c>
      <c r="DV20" s="216">
        <f t="shared" si="347"/>
        <v>123.41999763063376</v>
      </c>
      <c r="DW20" s="216">
        <f t="shared" si="347"/>
        <v>123.98567261977419</v>
      </c>
      <c r="DX20" s="216">
        <f t="shared" si="347"/>
        <v>124.55394028594816</v>
      </c>
      <c r="DY20" s="216">
        <f t="shared" si="347"/>
        <v>125.12481251225879</v>
      </c>
      <c r="DZ20" s="216">
        <f t="shared" si="347"/>
        <v>125.69830123627329</v>
      </c>
      <c r="EA20" s="216">
        <f t="shared" si="347"/>
        <v>126.27441845027289</v>
      </c>
      <c r="EB20" s="216">
        <f t="shared" ref="EB20:GM20" si="348">IF(EB14=0,0,EB17-EB19)</f>
        <v>126.85317620150332</v>
      </c>
      <c r="EC20" s="216">
        <f t="shared" si="348"/>
        <v>127.43458659242691</v>
      </c>
      <c r="ED20" s="216">
        <f t="shared" si="348"/>
        <v>128.01866178097552</v>
      </c>
      <c r="EE20" s="216">
        <f t="shared" si="348"/>
        <v>128.605413980805</v>
      </c>
      <c r="EF20" s="216">
        <f t="shared" si="348"/>
        <v>129.19485546155036</v>
      </c>
      <c r="EG20" s="216">
        <f t="shared" si="348"/>
        <v>129.78699854908248</v>
      </c>
      <c r="EH20" s="216">
        <f t="shared" si="348"/>
        <v>130.38185562576578</v>
      </c>
      <c r="EI20" s="216">
        <f t="shared" si="348"/>
        <v>130.97943913071722</v>
      </c>
      <c r="EJ20" s="216">
        <f t="shared" si="348"/>
        <v>131.57976156006634</v>
      </c>
      <c r="EK20" s="216">
        <f t="shared" si="348"/>
        <v>132.18283546721665</v>
      </c>
      <c r="EL20" s="216">
        <f t="shared" si="348"/>
        <v>132.78867346310807</v>
      </c>
      <c r="EM20" s="216">
        <f t="shared" si="348"/>
        <v>133.39728821648066</v>
      </c>
      <c r="EN20" s="216">
        <f t="shared" si="348"/>
        <v>134.00869245413955</v>
      </c>
      <c r="EO20" s="216">
        <f t="shared" si="348"/>
        <v>134.62289896122104</v>
      </c>
      <c r="EP20" s="216">
        <f t="shared" si="348"/>
        <v>135.23992058145996</v>
      </c>
      <c r="EQ20" s="216">
        <f t="shared" si="348"/>
        <v>135.85977021745833</v>
      </c>
      <c r="ER20" s="216">
        <f t="shared" si="348"/>
        <v>136.48246083095503</v>
      </c>
      <c r="ES20" s="216">
        <f t="shared" si="348"/>
        <v>137.10800544309691</v>
      </c>
      <c r="ET20" s="216">
        <f t="shared" si="348"/>
        <v>137.73641713471113</v>
      </c>
      <c r="EU20" s="216">
        <f t="shared" si="348"/>
        <v>138.36770904657857</v>
      </c>
      <c r="EV20" s="216">
        <f t="shared" si="348"/>
        <v>139.00189437970874</v>
      </c>
      <c r="EW20" s="216">
        <f t="shared" si="348"/>
        <v>139.63898639561575</v>
      </c>
      <c r="EX20" s="216">
        <f t="shared" si="348"/>
        <v>140.27899841659567</v>
      </c>
      <c r="EY20" s="216">
        <f t="shared" si="348"/>
        <v>140.92194382600505</v>
      </c>
      <c r="EZ20" s="216">
        <f t="shared" si="348"/>
        <v>141.56783606854091</v>
      </c>
      <c r="FA20" s="216">
        <f t="shared" si="348"/>
        <v>142.21668865052175</v>
      </c>
      <c r="FB20" s="216">
        <f t="shared" si="348"/>
        <v>142.86851514016996</v>
      </c>
      <c r="FC20" s="216">
        <f t="shared" si="348"/>
        <v>143.52332916789578</v>
      </c>
      <c r="FD20" s="216">
        <f t="shared" si="348"/>
        <v>144.18114442658197</v>
      </c>
      <c r="FE20" s="216">
        <f t="shared" si="348"/>
        <v>144.84197467187047</v>
      </c>
      <c r="FF20" s="216">
        <f t="shared" si="348"/>
        <v>145.50583372244992</v>
      </c>
      <c r="FG20" s="216">
        <f t="shared" si="348"/>
        <v>146.17273546034446</v>
      </c>
      <c r="FH20" s="216">
        <f t="shared" si="348"/>
        <v>146.84269383120437</v>
      </c>
      <c r="FI20" s="216">
        <f t="shared" si="348"/>
        <v>147.51572284459741</v>
      </c>
      <c r="FJ20" s="216">
        <f t="shared" si="348"/>
        <v>148.19183657430182</v>
      </c>
      <c r="FK20" s="216">
        <f t="shared" si="348"/>
        <v>148.87104915860073</v>
      </c>
      <c r="FL20" s="216">
        <f t="shared" si="348"/>
        <v>149.55337480057764</v>
      </c>
      <c r="FM20" s="216">
        <f t="shared" si="348"/>
        <v>150.23882776841364</v>
      </c>
      <c r="FN20" s="216">
        <f t="shared" si="348"/>
        <v>150.92742239568554</v>
      </c>
      <c r="FO20" s="216">
        <f t="shared" si="348"/>
        <v>151.61917308166579</v>
      </c>
      <c r="FP20" s="216">
        <f t="shared" si="348"/>
        <v>152.31409429162343</v>
      </c>
      <c r="FQ20" s="216">
        <f t="shared" si="348"/>
        <v>153.0122005571267</v>
      </c>
      <c r="FR20" s="216">
        <f t="shared" si="348"/>
        <v>153.71350647634685</v>
      </c>
      <c r="FS20" s="216">
        <f t="shared" si="348"/>
        <v>154.41802671436346</v>
      </c>
      <c r="FT20" s="216">
        <f t="shared" si="348"/>
        <v>155.12577600347097</v>
      </c>
      <c r="FU20" s="216">
        <f t="shared" si="348"/>
        <v>155.83676914348689</v>
      </c>
      <c r="FV20" s="216">
        <f t="shared" si="348"/>
        <v>156.55102100206119</v>
      </c>
      <c r="FW20" s="216">
        <f t="shared" si="348"/>
        <v>157.26854651498729</v>
      </c>
      <c r="FX20" s="216">
        <f t="shared" si="348"/>
        <v>157.98936068651432</v>
      </c>
      <c r="FY20" s="216">
        <f t="shared" si="348"/>
        <v>158.71347858966087</v>
      </c>
      <c r="FZ20" s="216">
        <f t="shared" si="348"/>
        <v>159.44091536653016</v>
      </c>
      <c r="GA20" s="216">
        <f t="shared" si="348"/>
        <v>160.17168622862678</v>
      </c>
      <c r="GB20" s="216">
        <f t="shared" si="348"/>
        <v>160.90580645717466</v>
      </c>
      <c r="GC20" s="216">
        <f t="shared" si="348"/>
        <v>161.64329140343671</v>
      </c>
      <c r="GD20" s="216">
        <f t="shared" si="348"/>
        <v>162.3841564890358</v>
      </c>
      <c r="GE20" s="216">
        <f t="shared" si="348"/>
        <v>163.12841720627722</v>
      </c>
      <c r="GF20" s="216">
        <f t="shared" si="348"/>
        <v>163.87608911847269</v>
      </c>
      <c r="GG20" s="216">
        <f t="shared" si="348"/>
        <v>164.62718786026571</v>
      </c>
      <c r="GH20" s="216">
        <f t="shared" si="348"/>
        <v>165.38172913795859</v>
      </c>
      <c r="GI20" s="216">
        <f t="shared" si="348"/>
        <v>166.1397287298409</v>
      </c>
      <c r="GJ20" s="216">
        <f t="shared" si="348"/>
        <v>166.90120248651934</v>
      </c>
      <c r="GK20" s="216">
        <f t="shared" si="348"/>
        <v>167.66616633124926</v>
      </c>
      <c r="GL20" s="216">
        <f t="shared" si="348"/>
        <v>168.43463626026747</v>
      </c>
      <c r="GM20" s="216">
        <f t="shared" si="348"/>
        <v>169.20662834312705</v>
      </c>
      <c r="GN20" s="216">
        <f t="shared" ref="GN20:IV20" si="349">IF(GN14=0,0,GN17-GN19)</f>
        <v>169.98215872303305</v>
      </c>
      <c r="GO20" s="216">
        <f t="shared" si="349"/>
        <v>170.7612436171803</v>
      </c>
      <c r="GP20" s="216">
        <f t="shared" si="349"/>
        <v>171.54389931709235</v>
      </c>
      <c r="GQ20" s="216">
        <f t="shared" si="349"/>
        <v>172.33014218896236</v>
      </c>
      <c r="GR20" s="216">
        <f t="shared" si="349"/>
        <v>173.11998867399512</v>
      </c>
      <c r="GS20" s="216">
        <f t="shared" si="349"/>
        <v>173.91345528875092</v>
      </c>
      <c r="GT20" s="216">
        <f t="shared" si="349"/>
        <v>174.71055862549102</v>
      </c>
      <c r="GU20" s="216">
        <f t="shared" si="349"/>
        <v>175.51131535252455</v>
      </c>
      <c r="GV20" s="216">
        <f t="shared" si="349"/>
        <v>176.31574221455693</v>
      </c>
      <c r="GW20" s="216">
        <f t="shared" si="349"/>
        <v>177.12385603304034</v>
      </c>
      <c r="GX20" s="216">
        <f t="shared" si="349"/>
        <v>177.93567370652511</v>
      </c>
      <c r="GY20" s="216">
        <f t="shared" si="349"/>
        <v>178.75121221101335</v>
      </c>
      <c r="GZ20" s="216">
        <f t="shared" si="349"/>
        <v>179.57048860031384</v>
      </c>
      <c r="HA20" s="216">
        <f t="shared" si="349"/>
        <v>180.39352000639863</v>
      </c>
      <c r="HB20" s="216">
        <f t="shared" si="349"/>
        <v>181.22032363976132</v>
      </c>
      <c r="HC20" s="216">
        <f t="shared" si="349"/>
        <v>182.05091678977689</v>
      </c>
      <c r="HD20" s="216">
        <f t="shared" si="349"/>
        <v>182.88531682506337</v>
      </c>
      <c r="HE20" s="216">
        <f t="shared" si="349"/>
        <v>183.72354119384494</v>
      </c>
      <c r="HF20" s="216">
        <f t="shared" si="349"/>
        <v>184.56560742431674</v>
      </c>
      <c r="HG20" s="216">
        <f t="shared" si="349"/>
        <v>185.41153312501152</v>
      </c>
      <c r="HH20" s="216">
        <f t="shared" si="349"/>
        <v>186.26133598516785</v>
      </c>
      <c r="HI20" s="216">
        <f t="shared" si="349"/>
        <v>187.11503377509987</v>
      </c>
      <c r="HJ20" s="216">
        <f t="shared" si="349"/>
        <v>187.9726443465691</v>
      </c>
      <c r="HK20" s="216">
        <f t="shared" si="349"/>
        <v>188.83418563315757</v>
      </c>
      <c r="HL20" s="216">
        <f t="shared" si="349"/>
        <v>189.69967565064289</v>
      </c>
      <c r="HM20" s="216">
        <f t="shared" si="349"/>
        <v>190.56913249737499</v>
      </c>
      <c r="HN20" s="216">
        <f t="shared" si="349"/>
        <v>191.44257435465465</v>
      </c>
      <c r="HO20" s="216">
        <f t="shared" si="349"/>
        <v>192.32001948711348</v>
      </c>
      <c r="HP20" s="216">
        <f t="shared" si="349"/>
        <v>193.2014862430961</v>
      </c>
      <c r="HQ20" s="216">
        <f t="shared" si="349"/>
        <v>194.08699305504365</v>
      </c>
      <c r="HR20" s="216">
        <f t="shared" si="349"/>
        <v>194.97655843987928</v>
      </c>
      <c r="HS20" s="216">
        <f t="shared" si="349"/>
        <v>195.87020099939539</v>
      </c>
      <c r="HT20" s="216">
        <f t="shared" si="349"/>
        <v>196.76793942064262</v>
      </c>
      <c r="HU20" s="216">
        <f t="shared" si="349"/>
        <v>197.66979247632059</v>
      </c>
      <c r="HV20" s="216">
        <f t="shared" si="349"/>
        <v>198.57577902517039</v>
      </c>
      <c r="HW20" s="216">
        <f t="shared" si="349"/>
        <v>199.48591801236913</v>
      </c>
      <c r="HX20" s="216">
        <f t="shared" si="349"/>
        <v>200.40022846992582</v>
      </c>
      <c r="HY20" s="216">
        <f t="shared" si="349"/>
        <v>201.31872951707965</v>
      </c>
      <c r="HZ20" s="216">
        <f t="shared" si="349"/>
        <v>202.24144036069961</v>
      </c>
      <c r="IA20" s="216">
        <f t="shared" si="349"/>
        <v>203.16838029568615</v>
      </c>
      <c r="IB20" s="216">
        <f t="shared" si="349"/>
        <v>204.09956870537471</v>
      </c>
      <c r="IC20" s="216">
        <f t="shared" si="349"/>
        <v>205.03502506194098</v>
      </c>
      <c r="ID20" s="216">
        <f t="shared" si="349"/>
        <v>205.97476892680822</v>
      </c>
      <c r="IE20" s="216">
        <f t="shared" si="349"/>
        <v>206.91881995105612</v>
      </c>
      <c r="IF20" s="216">
        <f t="shared" si="349"/>
        <v>207.86719787583178</v>
      </c>
      <c r="IG20" s="216">
        <f t="shared" si="349"/>
        <v>208.81992253276269</v>
      </c>
      <c r="IH20" s="216">
        <f t="shared" si="349"/>
        <v>209.7770138443712</v>
      </c>
      <c r="II20" s="216">
        <f t="shared" si="349"/>
        <v>210.73849182449123</v>
      </c>
      <c r="IJ20" s="216">
        <f t="shared" si="349"/>
        <v>211.70437657868686</v>
      </c>
      <c r="IK20" s="216">
        <f t="shared" si="349"/>
        <v>212.67468830467251</v>
      </c>
      <c r="IL20" s="216">
        <f t="shared" si="349"/>
        <v>213.6494472927356</v>
      </c>
      <c r="IM20" s="216">
        <f t="shared" si="349"/>
        <v>214.62867392616067</v>
      </c>
      <c r="IN20" s="216">
        <f t="shared" si="349"/>
        <v>215.61238868165557</v>
      </c>
      <c r="IO20" s="216">
        <f t="shared" si="349"/>
        <v>216.60061212977985</v>
      </c>
      <c r="IP20" s="216">
        <f t="shared" si="349"/>
        <v>217.59336493537467</v>
      </c>
      <c r="IQ20" s="216">
        <f t="shared" si="349"/>
        <v>218.59066785799516</v>
      </c>
      <c r="IR20" s="216">
        <f t="shared" si="349"/>
        <v>219.59254175234432</v>
      </c>
      <c r="IS20" s="216">
        <f t="shared" si="349"/>
        <v>220.59900756870923</v>
      </c>
      <c r="IT20" s="216">
        <f t="shared" si="349"/>
        <v>221.61008635339914</v>
      </c>
      <c r="IU20" s="216">
        <f t="shared" si="349"/>
        <v>222.62579924918558</v>
      </c>
      <c r="IV20" s="216">
        <f t="shared" si="349"/>
        <v>223.64616749574435</v>
      </c>
      <c r="IW20" s="216">
        <f t="shared" ref="IW20:JT20" si="350">IF(IW14=0,0,IW17-IW19)</f>
        <v>224.67121243009984</v>
      </c>
      <c r="IX20" s="216">
        <f t="shared" si="350"/>
        <v>225.70553882040448</v>
      </c>
      <c r="IY20" s="216">
        <f t="shared" si="350"/>
        <v>226.74918920666468</v>
      </c>
      <c r="IZ20" s="216">
        <f t="shared" si="350"/>
        <v>227.80220632386192</v>
      </c>
      <c r="JA20" s="216">
        <f t="shared" si="350"/>
        <v>228.86463310284628</v>
      </c>
      <c r="JB20" s="216">
        <f t="shared" si="350"/>
        <v>229.93651267123434</v>
      </c>
      <c r="JC20" s="216">
        <f t="shared" si="350"/>
        <v>231.01788835431086</v>
      </c>
      <c r="JD20" s="216">
        <f t="shared" si="350"/>
        <v>232.10880367593478</v>
      </c>
      <c r="JE20" s="216">
        <f t="shared" si="350"/>
        <v>233.20930235944951</v>
      </c>
      <c r="JF20" s="216">
        <f t="shared" si="350"/>
        <v>234.31942832859698</v>
      </c>
      <c r="JG20" s="216">
        <f t="shared" si="350"/>
        <v>235.4392257084364</v>
      </c>
      <c r="JH20" s="216">
        <f t="shared" si="350"/>
        <v>236.56873882626675</v>
      </c>
      <c r="JI20" s="216">
        <f t="shared" si="350"/>
        <v>237.7080122125538</v>
      </c>
      <c r="JJ20" s="216">
        <f t="shared" si="350"/>
        <v>238.85709060186139</v>
      </c>
      <c r="JK20" s="216">
        <f t="shared" si="350"/>
        <v>240.0160189337866</v>
      </c>
      <c r="JL20" s="216">
        <f t="shared" si="350"/>
        <v>241.1848423538998</v>
      </c>
      <c r="JM20" s="216">
        <f t="shared" si="350"/>
        <v>242.3636062146885</v>
      </c>
      <c r="JN20" s="216">
        <f t="shared" si="350"/>
        <v>243.55235607650584</v>
      </c>
      <c r="JO20" s="216">
        <f t="shared" si="350"/>
        <v>244.75113770852317</v>
      </c>
      <c r="JP20" s="216">
        <f t="shared" si="350"/>
        <v>245.95999708968725</v>
      </c>
      <c r="JQ20" s="216">
        <f t="shared" si="350"/>
        <v>247.17898040968169</v>
      </c>
      <c r="JR20" s="216">
        <f t="shared" si="350"/>
        <v>248.40813406989275</v>
      </c>
      <c r="JS20" s="216">
        <f t="shared" si="350"/>
        <v>249.64750468437978</v>
      </c>
      <c r="JT20" s="216">
        <f t="shared" si="350"/>
        <v>250.89713908084985</v>
      </c>
      <c r="JU20" s="216">
        <f t="shared" ref="JU20:KT20" si="351">IF(JU14=0,0,JU17-JU19)</f>
        <v>252.1570843016371</v>
      </c>
      <c r="JV20" s="216">
        <f t="shared" si="351"/>
        <v>253.42738760468629</v>
      </c>
      <c r="JW20" s="216">
        <f t="shared" si="351"/>
        <v>254.70809646454111</v>
      </c>
      <c r="JX20" s="216">
        <f t="shared" si="351"/>
        <v>255.99925857333696</v>
      </c>
      <c r="JY20" s="216">
        <f t="shared" si="351"/>
        <v>257.30092184179807</v>
      </c>
      <c r="JZ20" s="216">
        <f t="shared" si="351"/>
        <v>258.61313440023969</v>
      </c>
      <c r="KA20" s="216">
        <f t="shared" si="351"/>
        <v>259.9359445995741</v>
      </c>
      <c r="KB20" s="216">
        <f t="shared" si="351"/>
        <v>261.26940101232219</v>
      </c>
      <c r="KC20" s="216">
        <f t="shared" si="351"/>
        <v>262.61355243362868</v>
      </c>
      <c r="KD20" s="216">
        <f t="shared" si="351"/>
        <v>263.96844788228282</v>
      </c>
      <c r="KE20" s="216">
        <f t="shared" si="351"/>
        <v>265.3341366017433</v>
      </c>
      <c r="KF20" s="216">
        <f t="shared" si="351"/>
        <v>266.71066806116801</v>
      </c>
      <c r="KG20" s="216">
        <f t="shared" si="351"/>
        <v>268.09809195644834</v>
      </c>
      <c r="KH20" s="216">
        <f t="shared" si="351"/>
        <v>269.49645821124875</v>
      </c>
      <c r="KI20" s="216">
        <f t="shared" si="351"/>
        <v>270.90581697805032</v>
      </c>
      <c r="KJ20" s="216">
        <f t="shared" si="351"/>
        <v>272.32621863919974</v>
      </c>
      <c r="KK20" s="216">
        <f t="shared" si="351"/>
        <v>273.75771380796277</v>
      </c>
      <c r="KL20" s="216">
        <f t="shared" si="351"/>
        <v>275.20035332958258</v>
      </c>
      <c r="KM20" s="216">
        <f t="shared" si="351"/>
        <v>276.65418828234317</v>
      </c>
      <c r="KN20" s="216">
        <f t="shared" si="351"/>
        <v>278.11926997863731</v>
      </c>
      <c r="KO20" s="216">
        <f t="shared" si="351"/>
        <v>279.59564996603939</v>
      </c>
      <c r="KP20" s="216">
        <f t="shared" si="351"/>
        <v>281.08338002838377</v>
      </c>
      <c r="KQ20" s="216">
        <f t="shared" si="351"/>
        <v>282.58251218684723</v>
      </c>
      <c r="KR20" s="216">
        <f t="shared" si="351"/>
        <v>284.09309870103692</v>
      </c>
      <c r="KS20" s="216">
        <f t="shared" si="351"/>
        <v>285.61519207008337</v>
      </c>
      <c r="KT20" s="216">
        <f t="shared" si="351"/>
        <v>287.14884503373793</v>
      </c>
      <c r="KU20" s="216">
        <f t="shared" ref="KU20:LW20" si="352">IF(KU14=0,0,KU17-KU19)</f>
        <v>288.69411057347588</v>
      </c>
      <c r="KV20" s="216">
        <f t="shared" si="352"/>
        <v>290.25104191360435</v>
      </c>
      <c r="KW20" s="216">
        <f t="shared" si="352"/>
        <v>291.81969252237508</v>
      </c>
      <c r="KX20" s="216">
        <f t="shared" si="352"/>
        <v>293.40011611310263</v>
      </c>
      <c r="KY20" s="216">
        <f t="shared" si="352"/>
        <v>294.99236664528769</v>
      </c>
      <c r="KZ20" s="216">
        <f t="shared" si="352"/>
        <v>296.5964983257453</v>
      </c>
      <c r="LA20" s="216">
        <f t="shared" si="352"/>
        <v>298.21256560973831</v>
      </c>
      <c r="LB20" s="216">
        <f t="shared" si="352"/>
        <v>299.84062320211626</v>
      </c>
      <c r="LC20" s="216">
        <f t="shared" si="352"/>
        <v>301.48072605845937</v>
      </c>
      <c r="LD20" s="216">
        <f t="shared" si="352"/>
        <v>303.13292938622726</v>
      </c>
      <c r="LE20" s="216">
        <f t="shared" si="352"/>
        <v>304.79728864591419</v>
      </c>
      <c r="LF20" s="216">
        <f t="shared" si="352"/>
        <v>306.47385955220795</v>
      </c>
      <c r="LG20" s="216">
        <f t="shared" si="352"/>
        <v>308.16269807515562</v>
      </c>
      <c r="LH20" s="216">
        <f t="shared" si="352"/>
        <v>309.86386044133343</v>
      </c>
      <c r="LI20" s="216">
        <f t="shared" si="352"/>
        <v>311.57740313502291</v>
      </c>
      <c r="LJ20" s="216">
        <f t="shared" si="352"/>
        <v>313.30338289939175</v>
      </c>
      <c r="LK20" s="216">
        <f t="shared" si="352"/>
        <v>315.04185673768069</v>
      </c>
      <c r="LL20" s="216">
        <f t="shared" si="352"/>
        <v>316.79288191439502</v>
      </c>
      <c r="LM20" s="216">
        <f t="shared" si="352"/>
        <v>318.55651595650272</v>
      </c>
      <c r="LN20" s="216">
        <f t="shared" si="352"/>
        <v>320.3328166546367</v>
      </c>
      <c r="LO20" s="216">
        <f t="shared" si="352"/>
        <v>322.12184206430379</v>
      </c>
      <c r="LP20" s="216">
        <f t="shared" si="352"/>
        <v>323.92365050709856</v>
      </c>
      <c r="LQ20" s="216">
        <f t="shared" si="352"/>
        <v>325.73830057192276</v>
      </c>
      <c r="LR20" s="216">
        <f t="shared" si="352"/>
        <v>327.56585111621075</v>
      </c>
      <c r="LS20" s="216">
        <f t="shared" si="352"/>
        <v>329.40636126716009</v>
      </c>
      <c r="LT20" s="216">
        <f t="shared" si="352"/>
        <v>331.25989042296794</v>
      </c>
      <c r="LU20" s="216">
        <f t="shared" si="352"/>
        <v>333.12649825407323</v>
      </c>
      <c r="LV20" s="216">
        <f t="shared" si="352"/>
        <v>335.00624470440442</v>
      </c>
      <c r="LW20" s="216">
        <f t="shared" si="352"/>
        <v>336.89918999263296</v>
      </c>
      <c r="LX20" s="216">
        <f t="shared" ref="LX20:MX20" si="353">IF(LX14=0,0,LX17-LX19)</f>
        <v>338.80539461343255</v>
      </c>
      <c r="LY20" s="216">
        <f t="shared" si="353"/>
        <v>340.72491933874414</v>
      </c>
      <c r="LZ20" s="216">
        <f t="shared" si="353"/>
        <v>342.65782521904674</v>
      </c>
      <c r="MA20" s="216">
        <f t="shared" si="353"/>
        <v>344.60417358463405</v>
      </c>
      <c r="MB20" s="216">
        <f t="shared" si="353"/>
        <v>346.56402604689697</v>
      </c>
      <c r="MC20" s="216">
        <f t="shared" si="353"/>
        <v>348.53744449961192</v>
      </c>
      <c r="MD20" s="216">
        <f t="shared" si="353"/>
        <v>350.52449112023515</v>
      </c>
      <c r="ME20" s="216">
        <f t="shared" si="353"/>
        <v>352.52522837120296</v>
      </c>
      <c r="MF20" s="216">
        <f t="shared" si="353"/>
        <v>354.53971900123764</v>
      </c>
      <c r="MG20" s="216">
        <f t="shared" si="353"/>
        <v>356.56802604666001</v>
      </c>
      <c r="MH20" s="216">
        <f t="shared" si="353"/>
        <v>358.61021283270725</v>
      </c>
      <c r="MI20" s="216">
        <f t="shared" si="353"/>
        <v>360.66634297485717</v>
      </c>
      <c r="MJ20" s="216">
        <f t="shared" si="353"/>
        <v>362.73648038015858</v>
      </c>
      <c r="MK20" s="216">
        <f t="shared" si="353"/>
        <v>364.80443336544937</v>
      </c>
      <c r="ML20" s="216">
        <f t="shared" si="353"/>
        <v>364.80443336544937</v>
      </c>
      <c r="MM20" s="216">
        <f t="shared" si="353"/>
        <v>364.80443336544937</v>
      </c>
      <c r="MN20" s="216">
        <f t="shared" si="353"/>
        <v>364.80443336544937</v>
      </c>
      <c r="MO20" s="216">
        <f t="shared" si="353"/>
        <v>364.80443336544937</v>
      </c>
      <c r="MP20" s="216">
        <f t="shared" si="353"/>
        <v>364.80443336544937</v>
      </c>
      <c r="MQ20" s="216">
        <f t="shared" si="353"/>
        <v>364.80443336544937</v>
      </c>
      <c r="MR20" s="216">
        <f t="shared" si="353"/>
        <v>364.80443336544937</v>
      </c>
      <c r="MS20" s="216">
        <f t="shared" si="353"/>
        <v>364.80443336544937</v>
      </c>
      <c r="MT20" s="216">
        <f t="shared" si="353"/>
        <v>364.80443336544937</v>
      </c>
      <c r="MU20" s="216">
        <f t="shared" si="353"/>
        <v>364.80443336544937</v>
      </c>
      <c r="MV20" s="216">
        <f t="shared" si="353"/>
        <v>364.80443336544937</v>
      </c>
      <c r="MW20" s="216">
        <f t="shared" si="353"/>
        <v>364.80443336544937</v>
      </c>
      <c r="MX20" s="216">
        <f t="shared" si="353"/>
        <v>364.80443336544937</v>
      </c>
      <c r="MY20" s="216"/>
      <c r="MZ20" s="216"/>
    </row>
    <row r="21" spans="1:364" s="228" customFormat="1" ht="15" x14ac:dyDescent="0.15">
      <c r="A21" s="243" t="s">
        <v>11</v>
      </c>
      <c r="B21" s="240"/>
      <c r="C21" s="216">
        <f>loan_amount-C20-C18</f>
        <v>64179.674733301217</v>
      </c>
      <c r="D21" s="216">
        <f>MAX(0,C21-D20-D18)</f>
        <v>64109.027142463405</v>
      </c>
      <c r="E21" s="216">
        <f t="shared" ref="E21:BP21" si="354">MAX(0,D21-E20-E18)</f>
        <v>64038.055750167579</v>
      </c>
      <c r="F21" s="216">
        <f t="shared" si="354"/>
        <v>63966.759072323737</v>
      </c>
      <c r="G21" s="216">
        <f t="shared" si="354"/>
        <v>63895.135618039778</v>
      </c>
      <c r="H21" s="216">
        <f t="shared" si="354"/>
        <v>63823.183889590349</v>
      </c>
      <c r="I21" s="216">
        <f t="shared" si="354"/>
        <v>63750.902382385524</v>
      </c>
      <c r="J21" s="216">
        <f t="shared" si="354"/>
        <v>63678.289584939346</v>
      </c>
      <c r="K21" s="216">
        <f t="shared" si="354"/>
        <v>63605.343978838202</v>
      </c>
      <c r="L21" s="216">
        <f t="shared" si="354"/>
        <v>63532.064038709097</v>
      </c>
      <c r="M21" s="216">
        <f t="shared" si="354"/>
        <v>63458.448232187737</v>
      </c>
      <c r="N21" s="216">
        <f t="shared" si="354"/>
        <v>63384.495019886483</v>
      </c>
      <c r="O21" s="216">
        <f t="shared" si="354"/>
        <v>63310.202855362186</v>
      </c>
      <c r="P21" s="216">
        <f t="shared" si="354"/>
        <v>63235.570185083816</v>
      </c>
      <c r="Q21" s="216">
        <f t="shared" si="354"/>
        <v>63160.595448400003</v>
      </c>
      <c r="R21" s="216">
        <f t="shared" si="354"/>
        <v>63085.277077506391</v>
      </c>
      <c r="S21" s="216">
        <f t="shared" si="354"/>
        <v>63009.613497412851</v>
      </c>
      <c r="T21" s="216">
        <f t="shared" si="354"/>
        <v>62933.603125910544</v>
      </c>
      <c r="U21" s="216">
        <f t="shared" si="354"/>
        <v>62857.244373538852</v>
      </c>
      <c r="V21" s="216">
        <f t="shared" si="354"/>
        <v>62780.535643552124</v>
      </c>
      <c r="W21" s="216">
        <f t="shared" si="354"/>
        <v>62703.475331886293</v>
      </c>
      <c r="X21" s="216">
        <f t="shared" si="354"/>
        <v>62626.061827125326</v>
      </c>
      <c r="Y21" s="216">
        <f t="shared" si="354"/>
        <v>62548.293510467534</v>
      </c>
      <c r="Z21" s="216">
        <f t="shared" si="354"/>
        <v>62470.168755691731</v>
      </c>
      <c r="AA21" s="216">
        <f t="shared" si="354"/>
        <v>62391.685929123203</v>
      </c>
      <c r="AB21" s="216">
        <f t="shared" si="354"/>
        <v>62312.843389599569</v>
      </c>
      <c r="AC21" s="216">
        <f t="shared" si="354"/>
        <v>62233.639488436456</v>
      </c>
      <c r="AD21" s="216">
        <f t="shared" si="354"/>
        <v>62154.072569393007</v>
      </c>
      <c r="AE21" s="216">
        <f t="shared" si="354"/>
        <v>62074.140968637279</v>
      </c>
      <c r="AF21" s="216">
        <f t="shared" si="354"/>
        <v>61993.84301471142</v>
      </c>
      <c r="AG21" s="216">
        <f t="shared" si="354"/>
        <v>61913.177028496735</v>
      </c>
      <c r="AH21" s="216">
        <f t="shared" si="354"/>
        <v>61832.141323178563</v>
      </c>
      <c r="AI21" s="216">
        <f t="shared" si="354"/>
        <v>61750.734204211018</v>
      </c>
      <c r="AJ21" s="216">
        <f t="shared" si="354"/>
        <v>61668.953969281538</v>
      </c>
      <c r="AK21" s="216">
        <f t="shared" si="354"/>
        <v>61586.798908275297</v>
      </c>
      <c r="AL21" s="216">
        <f t="shared" si="354"/>
        <v>61504.267303239445</v>
      </c>
      <c r="AM21" s="216">
        <f t="shared" si="354"/>
        <v>61421.357428347183</v>
      </c>
      <c r="AN21" s="216">
        <f t="shared" si="354"/>
        <v>61338.067549861662</v>
      </c>
      <c r="AO21" s="216">
        <f t="shared" si="354"/>
        <v>61254.395926099751</v>
      </c>
      <c r="AP21" s="216">
        <f t="shared" si="354"/>
        <v>61170.340807395594</v>
      </c>
      <c r="AQ21" s="216">
        <f t="shared" si="354"/>
        <v>61085.900436064047</v>
      </c>
      <c r="AR21" s="216">
        <f t="shared" si="354"/>
        <v>61001.07304636389</v>
      </c>
      <c r="AS21" s="216">
        <f t="shared" si="354"/>
        <v>60915.856864460948</v>
      </c>
      <c r="AT21" s="216">
        <f t="shared" si="354"/>
        <v>60830.250108390945</v>
      </c>
      <c r="AU21" s="216">
        <f t="shared" si="354"/>
        <v>60744.250988022293</v>
      </c>
      <c r="AV21" s="216">
        <f t="shared" si="354"/>
        <v>60657.857705018614</v>
      </c>
      <c r="AW21" s="216">
        <f t="shared" si="354"/>
        <v>60571.06845280117</v>
      </c>
      <c r="AX21" s="216">
        <f t="shared" si="354"/>
        <v>60483.88141651106</v>
      </c>
      <c r="AY21" s="216">
        <f t="shared" si="354"/>
        <v>60396.294772971291</v>
      </c>
      <c r="AZ21" s="216">
        <f t="shared" si="354"/>
        <v>60308.306690648627</v>
      </c>
      <c r="BA21" s="216">
        <f t="shared" si="354"/>
        <v>60219.915329615324</v>
      </c>
      <c r="BB21" s="216">
        <f t="shared" si="354"/>
        <v>60131.118841510615</v>
      </c>
      <c r="BC21" s="216">
        <f t="shared" si="354"/>
        <v>60041.915369502094</v>
      </c>
      <c r="BD21" s="216">
        <f t="shared" si="354"/>
        <v>59952.303048246868</v>
      </c>
      <c r="BE21" s="216">
        <f t="shared" si="354"/>
        <v>59862.280003852553</v>
      </c>
      <c r="BF21" s="216">
        <f t="shared" si="354"/>
        <v>59771.844353838096</v>
      </c>
      <c r="BG21" s="216">
        <f t="shared" si="354"/>
        <v>59680.994207094409</v>
      </c>
      <c r="BH21" s="216">
        <f t="shared" si="354"/>
        <v>59589.727663844809</v>
      </c>
      <c r="BI21" s="216">
        <f t="shared" si="354"/>
        <v>59498.042815605317</v>
      </c>
      <c r="BJ21" s="216">
        <f t="shared" si="354"/>
        <v>59405.937745144729</v>
      </c>
      <c r="BK21" s="216">
        <f t="shared" si="354"/>
        <v>59313.410526444532</v>
      </c>
      <c r="BL21" s="216">
        <f t="shared" si="354"/>
        <v>59220.459224658625</v>
      </c>
      <c r="BM21" s="216">
        <f t="shared" si="354"/>
        <v>59127.081896072865</v>
      </c>
      <c r="BN21" s="216">
        <f t="shared" si="354"/>
        <v>59033.276588064422</v>
      </c>
      <c r="BO21" s="216">
        <f t="shared" si="354"/>
        <v>58939.041339060939</v>
      </c>
      <c r="BP21" s="216">
        <f t="shared" si="354"/>
        <v>58844.374178499522</v>
      </c>
      <c r="BQ21" s="216">
        <f t="shared" ref="BQ21:EB21" si="355">MAX(0,BP21-BQ20-BQ18)</f>
        <v>58749.273126785534</v>
      </c>
      <c r="BR21" s="216">
        <f t="shared" si="355"/>
        <v>58653.736195251186</v>
      </c>
      <c r="BS21" s="216">
        <f t="shared" si="355"/>
        <v>58557.761386113976</v>
      </c>
      <c r="BT21" s="216">
        <f t="shared" si="355"/>
        <v>58461.346692434883</v>
      </c>
      <c r="BU21" s="216">
        <f t="shared" si="355"/>
        <v>58364.490098076429</v>
      </c>
      <c r="BV21" s="216">
        <f t="shared" si="355"/>
        <v>58267.189577660502</v>
      </c>
      <c r="BW21" s="216">
        <f t="shared" si="355"/>
        <v>58169.443096525996</v>
      </c>
      <c r="BX21" s="216">
        <f t="shared" si="355"/>
        <v>58071.248610686293</v>
      </c>
      <c r="BY21" s="216">
        <f t="shared" si="355"/>
        <v>57972.604066786495</v>
      </c>
      <c r="BZ21" s="216">
        <f t="shared" si="355"/>
        <v>57873.507402060488</v>
      </c>
      <c r="CA21" s="216">
        <f t="shared" si="355"/>
        <v>57773.956544287816</v>
      </c>
      <c r="CB21" s="216">
        <f t="shared" si="355"/>
        <v>57673.949411750356</v>
      </c>
      <c r="CC21" s="216">
        <f t="shared" si="355"/>
        <v>57573.483913188764</v>
      </c>
      <c r="CD21" s="216">
        <f t="shared" si="355"/>
        <v>57472.557947758767</v>
      </c>
      <c r="CE21" s="216">
        <f t="shared" si="355"/>
        <v>57371.169404987217</v>
      </c>
      <c r="CF21" s="216">
        <f t="shared" si="355"/>
        <v>57269.316164727963</v>
      </c>
      <c r="CG21" s="216">
        <f t="shared" si="355"/>
        <v>57166.996097117517</v>
      </c>
      <c r="CH21" s="216">
        <f t="shared" si="355"/>
        <v>57064.207062530528</v>
      </c>
      <c r="CI21" s="216">
        <f t="shared" si="355"/>
        <v>56960.946911535015</v>
      </c>
      <c r="CJ21" s="216">
        <f t="shared" si="355"/>
        <v>56857.213484847438</v>
      </c>
      <c r="CK21" s="216">
        <f t="shared" si="355"/>
        <v>56753.004613287543</v>
      </c>
      <c r="CL21" s="216">
        <f t="shared" si="355"/>
        <v>56648.318117732997</v>
      </c>
      <c r="CM21" s="216">
        <f t="shared" si="355"/>
        <v>56543.151809073825</v>
      </c>
      <c r="CN21" s="216">
        <f t="shared" si="355"/>
        <v>56437.503488166636</v>
      </c>
      <c r="CO21" s="216">
        <f t="shared" si="355"/>
        <v>56331.370945788622</v>
      </c>
      <c r="CP21" s="216">
        <f t="shared" si="355"/>
        <v>56224.75196259137</v>
      </c>
      <c r="CQ21" s="216">
        <f t="shared" si="355"/>
        <v>56117.644309054471</v>
      </c>
      <c r="CR21" s="216">
        <f t="shared" si="355"/>
        <v>56010.04574543886</v>
      </c>
      <c r="CS21" s="216">
        <f t="shared" si="355"/>
        <v>55901.954021740006</v>
      </c>
      <c r="CT21" s="216">
        <f t="shared" si="355"/>
        <v>55793.366877640867</v>
      </c>
      <c r="CU21" s="216">
        <f t="shared" si="355"/>
        <v>55684.282042464605</v>
      </c>
      <c r="CV21" s="216">
        <f t="shared" si="355"/>
        <v>55574.697235127118</v>
      </c>
      <c r="CW21" s="216">
        <f t="shared" si="355"/>
        <v>55464.610164089339</v>
      </c>
      <c r="CX21" s="216">
        <f t="shared" si="355"/>
        <v>55354.018527309301</v>
      </c>
      <c r="CY21" s="216">
        <f t="shared" si="355"/>
        <v>55242.920012194023</v>
      </c>
      <c r="CZ21" s="216">
        <f t="shared" si="355"/>
        <v>55131.312295551135</v>
      </c>
      <c r="DA21" s="216">
        <f t="shared" si="355"/>
        <v>55019.193043540297</v>
      </c>
      <c r="DB21" s="216">
        <f t="shared" si="355"/>
        <v>54906.559911624412</v>
      </c>
      <c r="DC21" s="216">
        <f t="shared" si="355"/>
        <v>54793.410544520579</v>
      </c>
      <c r="DD21" s="216">
        <f t="shared" si="355"/>
        <v>54679.742576150849</v>
      </c>
      <c r="DE21" s="216">
        <f t="shared" si="355"/>
        <v>54565.55362959276</v>
      </c>
      <c r="DF21" s="216">
        <f t="shared" si="355"/>
        <v>54450.841317029612</v>
      </c>
      <c r="DG21" s="216">
        <f t="shared" si="355"/>
        <v>54335.603239700547</v>
      </c>
      <c r="DH21" s="216">
        <f t="shared" si="355"/>
        <v>54219.836987850395</v>
      </c>
      <c r="DI21" s="216">
        <f t="shared" si="355"/>
        <v>54103.540140679259</v>
      </c>
      <c r="DJ21" s="216">
        <f t="shared" si="355"/>
        <v>53986.710266291928</v>
      </c>
      <c r="DK21" s="216">
        <f t="shared" si="355"/>
        <v>53869.344921646989</v>
      </c>
      <c r="DL21" s="216">
        <f t="shared" si="355"/>
        <v>53751.44165250576</v>
      </c>
      <c r="DM21" s="216">
        <f t="shared" si="355"/>
        <v>53632.997993380966</v>
      </c>
      <c r="DN21" s="216">
        <f t="shared" si="355"/>
        <v>53514.011467485179</v>
      </c>
      <c r="DO21" s="216">
        <f t="shared" si="355"/>
        <v>53394.479586679037</v>
      </c>
      <c r="DP21" s="216">
        <f t="shared" si="355"/>
        <v>53274.399851419206</v>
      </c>
      <c r="DQ21" s="216">
        <f t="shared" si="355"/>
        <v>53153.769750706095</v>
      </c>
      <c r="DR21" s="216">
        <f t="shared" si="355"/>
        <v>53032.586762031387</v>
      </c>
      <c r="DS21" s="216">
        <f t="shared" si="355"/>
        <v>52910.84835132525</v>
      </c>
      <c r="DT21" s="216">
        <f t="shared" si="355"/>
        <v>52788.551972903377</v>
      </c>
      <c r="DU21" s="216">
        <f t="shared" si="355"/>
        <v>52665.695069413734</v>
      </c>
      <c r="DV21" s="216">
        <f t="shared" si="355"/>
        <v>52542.2750717831</v>
      </c>
      <c r="DW21" s="216">
        <f t="shared" si="355"/>
        <v>52418.289399163325</v>
      </c>
      <c r="DX21" s="216">
        <f t="shared" si="355"/>
        <v>52293.735458877374</v>
      </c>
      <c r="DY21" s="216">
        <f t="shared" si="355"/>
        <v>52168.610646365116</v>
      </c>
      <c r="DZ21" s="216">
        <f t="shared" si="355"/>
        <v>52042.91234512884</v>
      </c>
      <c r="EA21" s="216">
        <f t="shared" si="355"/>
        <v>51916.637926678566</v>
      </c>
      <c r="EB21" s="216">
        <f t="shared" si="355"/>
        <v>51789.784750477062</v>
      </c>
      <c r="EC21" s="216">
        <f t="shared" ref="EC21:GN21" si="356">MAX(0,EB21-EC20-EC18)</f>
        <v>51662.350163884636</v>
      </c>
      <c r="ED21" s="216">
        <f t="shared" si="356"/>
        <v>51534.331502103661</v>
      </c>
      <c r="EE21" s="216">
        <f t="shared" si="356"/>
        <v>51405.726088122858</v>
      </c>
      <c r="EF21" s="216">
        <f t="shared" si="356"/>
        <v>51276.531232661306</v>
      </c>
      <c r="EG21" s="216">
        <f t="shared" si="356"/>
        <v>51146.744234112222</v>
      </c>
      <c r="EH21" s="216">
        <f t="shared" si="356"/>
        <v>51016.362378486454</v>
      </c>
      <c r="EI21" s="216">
        <f t="shared" si="356"/>
        <v>50885.382939355739</v>
      </c>
      <c r="EJ21" s="216">
        <f t="shared" si="356"/>
        <v>50753.803177795671</v>
      </c>
      <c r="EK21" s="216">
        <f t="shared" si="356"/>
        <v>50621.620342328453</v>
      </c>
      <c r="EL21" s="216">
        <f t="shared" si="356"/>
        <v>50488.831668865343</v>
      </c>
      <c r="EM21" s="216">
        <f t="shared" si="356"/>
        <v>50355.434380648861</v>
      </c>
      <c r="EN21" s="216">
        <f t="shared" si="356"/>
        <v>50221.425688194722</v>
      </c>
      <c r="EO21" s="216">
        <f t="shared" si="356"/>
        <v>50086.802789233501</v>
      </c>
      <c r="EP21" s="216">
        <f t="shared" si="356"/>
        <v>49951.562868652043</v>
      </c>
      <c r="EQ21" s="216">
        <f t="shared" si="356"/>
        <v>49815.703098434584</v>
      </c>
      <c r="ER21" s="216">
        <f t="shared" si="356"/>
        <v>49679.220637603627</v>
      </c>
      <c r="ES21" s="216">
        <f t="shared" si="356"/>
        <v>49542.112632160526</v>
      </c>
      <c r="ET21" s="216">
        <f t="shared" si="356"/>
        <v>49404.376215025812</v>
      </c>
      <c r="EU21" s="216">
        <f t="shared" si="356"/>
        <v>49266.008505979233</v>
      </c>
      <c r="EV21" s="216">
        <f t="shared" si="356"/>
        <v>49127.006611599521</v>
      </c>
      <c r="EW21" s="216">
        <f t="shared" si="356"/>
        <v>48987.367625203908</v>
      </c>
      <c r="EX21" s="216">
        <f t="shared" si="356"/>
        <v>48847.088626787314</v>
      </c>
      <c r="EY21" s="216">
        <f t="shared" si="356"/>
        <v>48706.16668296131</v>
      </c>
      <c r="EZ21" s="216">
        <f t="shared" si="356"/>
        <v>48564.598846892768</v>
      </c>
      <c r="FA21" s="216">
        <f t="shared" si="356"/>
        <v>48422.382158242246</v>
      </c>
      <c r="FB21" s="216">
        <f t="shared" si="356"/>
        <v>48279.513643102073</v>
      </c>
      <c r="FC21" s="216">
        <f t="shared" si="356"/>
        <v>48135.990313934177</v>
      </c>
      <c r="FD21" s="216">
        <f t="shared" si="356"/>
        <v>47991.809169507593</v>
      </c>
      <c r="FE21" s="216">
        <f t="shared" si="356"/>
        <v>47846.967194835721</v>
      </c>
      <c r="FF21" s="216">
        <f t="shared" si="356"/>
        <v>47701.461361113274</v>
      </c>
      <c r="FG21" s="216">
        <f t="shared" si="356"/>
        <v>47555.288625652931</v>
      </c>
      <c r="FH21" s="216">
        <f t="shared" si="356"/>
        <v>47408.445931821727</v>
      </c>
      <c r="FI21" s="216">
        <f t="shared" si="356"/>
        <v>47260.93020897713</v>
      </c>
      <c r="FJ21" s="216">
        <f t="shared" si="356"/>
        <v>47112.738372402826</v>
      </c>
      <c r="FK21" s="216">
        <f t="shared" si="356"/>
        <v>46963.867323244223</v>
      </c>
      <c r="FL21" s="216">
        <f t="shared" si="356"/>
        <v>46814.313948443647</v>
      </c>
      <c r="FM21" s="216">
        <f t="shared" si="356"/>
        <v>46664.075120675232</v>
      </c>
      <c r="FN21" s="216">
        <f t="shared" si="356"/>
        <v>46513.147698279543</v>
      </c>
      <c r="FO21" s="216">
        <f t="shared" si="356"/>
        <v>46361.528525197878</v>
      </c>
      <c r="FP21" s="216">
        <f t="shared" si="356"/>
        <v>46209.214430906257</v>
      </c>
      <c r="FQ21" s="216">
        <f t="shared" si="356"/>
        <v>46056.202230349132</v>
      </c>
      <c r="FR21" s="216">
        <f t="shared" si="356"/>
        <v>45902.488723872782</v>
      </c>
      <c r="FS21" s="216">
        <f t="shared" si="356"/>
        <v>45748.070697158422</v>
      </c>
      <c r="FT21" s="216">
        <f t="shared" si="356"/>
        <v>45592.944921154951</v>
      </c>
      <c r="FU21" s="216">
        <f t="shared" si="356"/>
        <v>45437.108152011468</v>
      </c>
      <c r="FV21" s="216">
        <f t="shared" si="356"/>
        <v>45280.557131009409</v>
      </c>
      <c r="FW21" s="216">
        <f t="shared" si="356"/>
        <v>45123.288584494425</v>
      </c>
      <c r="FX21" s="216">
        <f t="shared" si="356"/>
        <v>44965.29922380791</v>
      </c>
      <c r="FY21" s="216">
        <f t="shared" si="356"/>
        <v>44806.585745218246</v>
      </c>
      <c r="FZ21" s="216">
        <f t="shared" si="356"/>
        <v>44647.144829851713</v>
      </c>
      <c r="GA21" s="216">
        <f t="shared" si="356"/>
        <v>44486.973143623087</v>
      </c>
      <c r="GB21" s="216">
        <f t="shared" si="356"/>
        <v>44326.067337165914</v>
      </c>
      <c r="GC21" s="216">
        <f t="shared" si="356"/>
        <v>44164.424045762476</v>
      </c>
      <c r="GD21" s="216">
        <f t="shared" si="356"/>
        <v>44002.039889273437</v>
      </c>
      <c r="GE21" s="216">
        <f t="shared" si="356"/>
        <v>43838.911472067157</v>
      </c>
      <c r="GF21" s="216">
        <f t="shared" si="356"/>
        <v>43675.035382948685</v>
      </c>
      <c r="GG21" s="216">
        <f t="shared" si="356"/>
        <v>43510.408195088421</v>
      </c>
      <c r="GH21" s="216">
        <f t="shared" si="356"/>
        <v>43345.026465950461</v>
      </c>
      <c r="GI21" s="216">
        <f t="shared" si="356"/>
        <v>43178.886737220622</v>
      </c>
      <c r="GJ21" s="216">
        <f t="shared" si="356"/>
        <v>43011.9855347341</v>
      </c>
      <c r="GK21" s="216">
        <f t="shared" si="356"/>
        <v>42844.319368402852</v>
      </c>
      <c r="GL21" s="216">
        <f t="shared" si="356"/>
        <v>42675.884732142586</v>
      </c>
      <c r="GM21" s="216">
        <f t="shared" si="356"/>
        <v>42506.678103799459</v>
      </c>
      <c r="GN21" s="216">
        <f t="shared" si="356"/>
        <v>42336.695945076426</v>
      </c>
      <c r="GO21" s="216">
        <f t="shared" ref="GO21:IV21" si="357">MAX(0,GN21-GO20-GO18)</f>
        <v>42165.934701459249</v>
      </c>
      <c r="GP21" s="216">
        <f t="shared" si="357"/>
        <v>41994.390802142159</v>
      </c>
      <c r="GQ21" s="216">
        <f t="shared" si="357"/>
        <v>41822.060659953197</v>
      </c>
      <c r="GR21" s="216">
        <f t="shared" si="357"/>
        <v>41648.940671279204</v>
      </c>
      <c r="GS21" s="216">
        <f t="shared" si="357"/>
        <v>41475.027215990456</v>
      </c>
      <c r="GT21" s="216">
        <f t="shared" si="357"/>
        <v>41300.316657364965</v>
      </c>
      <c r="GU21" s="216">
        <f t="shared" si="357"/>
        <v>41124.805342012442</v>
      </c>
      <c r="GV21" s="216">
        <f t="shared" si="357"/>
        <v>40948.489599797882</v>
      </c>
      <c r="GW21" s="216">
        <f t="shared" si="357"/>
        <v>40771.365743764844</v>
      </c>
      <c r="GX21" s="216">
        <f t="shared" si="357"/>
        <v>40593.430070058319</v>
      </c>
      <c r="GY21" s="216">
        <f t="shared" si="357"/>
        <v>40414.678857847306</v>
      </c>
      <c r="GZ21" s="216">
        <f t="shared" si="357"/>
        <v>40235.108369246991</v>
      </c>
      <c r="HA21" s="216">
        <f t="shared" si="357"/>
        <v>40054.71484924059</v>
      </c>
      <c r="HB21" s="216">
        <f t="shared" si="357"/>
        <v>39873.494525600829</v>
      </c>
      <c r="HC21" s="216">
        <f t="shared" si="357"/>
        <v>39691.443608811052</v>
      </c>
      <c r="HD21" s="216">
        <f t="shared" si="357"/>
        <v>39508.558291985988</v>
      </c>
      <c r="HE21" s="216">
        <f t="shared" si="357"/>
        <v>39324.834750792143</v>
      </c>
      <c r="HF21" s="216">
        <f t="shared" si="357"/>
        <v>39140.269143367826</v>
      </c>
      <c r="HG21" s="216">
        <f t="shared" si="357"/>
        <v>38954.857610242812</v>
      </c>
      <c r="HH21" s="216">
        <f t="shared" si="357"/>
        <v>38768.596274257645</v>
      </c>
      <c r="HI21" s="216">
        <f t="shared" si="357"/>
        <v>38581.481240482542</v>
      </c>
      <c r="HJ21" s="216">
        <f t="shared" si="357"/>
        <v>38393.508596135973</v>
      </c>
      <c r="HK21" s="216">
        <f t="shared" si="357"/>
        <v>38204.674410502812</v>
      </c>
      <c r="HL21" s="216">
        <f t="shared" si="357"/>
        <v>38014.974734852171</v>
      </c>
      <c r="HM21" s="216">
        <f t="shared" si="357"/>
        <v>37824.405602354796</v>
      </c>
      <c r="HN21" s="216">
        <f t="shared" si="357"/>
        <v>37632.963028000144</v>
      </c>
      <c r="HO21" s="216">
        <f t="shared" si="357"/>
        <v>37440.643008513027</v>
      </c>
      <c r="HP21" s="216">
        <f t="shared" si="357"/>
        <v>37247.441522269932</v>
      </c>
      <c r="HQ21" s="216">
        <f t="shared" si="357"/>
        <v>37053.354529214885</v>
      </c>
      <c r="HR21" s="216">
        <f t="shared" si="357"/>
        <v>36858.377970775007</v>
      </c>
      <c r="HS21" s="216">
        <f t="shared" si="357"/>
        <v>36662.507769775613</v>
      </c>
      <c r="HT21" s="216">
        <f t="shared" si="357"/>
        <v>36465.739830354971</v>
      </c>
      <c r="HU21" s="216">
        <f t="shared" si="357"/>
        <v>36268.07003787865</v>
      </c>
      <c r="HV21" s="216">
        <f t="shared" si="357"/>
        <v>36069.494258853476</v>
      </c>
      <c r="HW21" s="216">
        <f t="shared" si="357"/>
        <v>35870.008340841108</v>
      </c>
      <c r="HX21" s="216">
        <f t="shared" si="357"/>
        <v>35669.608112371185</v>
      </c>
      <c r="HY21" s="216">
        <f t="shared" si="357"/>
        <v>35468.289382854105</v>
      </c>
      <c r="HZ21" s="216">
        <f t="shared" si="357"/>
        <v>35266.047942493409</v>
      </c>
      <c r="IA21" s="216">
        <f t="shared" si="357"/>
        <v>35062.879562197726</v>
      </c>
      <c r="IB21" s="216">
        <f t="shared" si="357"/>
        <v>34858.779993492353</v>
      </c>
      <c r="IC21" s="216">
        <f t="shared" si="357"/>
        <v>34653.744968430416</v>
      </c>
      <c r="ID21" s="216">
        <f t="shared" si="357"/>
        <v>34447.770199503604</v>
      </c>
      <c r="IE21" s="216">
        <f t="shared" si="357"/>
        <v>34240.85137955255</v>
      </c>
      <c r="IF21" s="216">
        <f t="shared" si="357"/>
        <v>34032.984181676722</v>
      </c>
      <c r="IG21" s="216">
        <f t="shared" si="357"/>
        <v>33824.164259143959</v>
      </c>
      <c r="IH21" s="216">
        <f t="shared" si="357"/>
        <v>33614.387245299586</v>
      </c>
      <c r="II21" s="216">
        <f t="shared" si="357"/>
        <v>33403.648753475092</v>
      </c>
      <c r="IJ21" s="216">
        <f t="shared" si="357"/>
        <v>33191.944376896405</v>
      </c>
      <c r="IK21" s="216">
        <f t="shared" si="357"/>
        <v>32979.269688591732</v>
      </c>
      <c r="IL21" s="216">
        <f t="shared" si="357"/>
        <v>32765.620241298995</v>
      </c>
      <c r="IM21" s="216">
        <f t="shared" si="357"/>
        <v>32550.991567372836</v>
      </c>
      <c r="IN21" s="216">
        <f t="shared" si="357"/>
        <v>32335.379178691179</v>
      </c>
      <c r="IO21" s="216">
        <f t="shared" si="357"/>
        <v>32118.778566561399</v>
      </c>
      <c r="IP21" s="216">
        <f t="shared" si="357"/>
        <v>31901.185201626024</v>
      </c>
      <c r="IQ21" s="216">
        <f t="shared" si="357"/>
        <v>31682.594533768028</v>
      </c>
      <c r="IR21" s="216">
        <f t="shared" si="357"/>
        <v>31463.001992015685</v>
      </c>
      <c r="IS21" s="216">
        <f t="shared" si="357"/>
        <v>31242.402984446977</v>
      </c>
      <c r="IT21" s="216">
        <f t="shared" si="357"/>
        <v>31020.792898093579</v>
      </c>
      <c r="IU21" s="216">
        <f t="shared" si="357"/>
        <v>30798.167098844395</v>
      </c>
      <c r="IV21" s="216">
        <f t="shared" si="357"/>
        <v>30574.520931348652</v>
      </c>
      <c r="IW21" s="216">
        <f t="shared" ref="IW21" si="358">MAX(0,IV21-IW20-IW18)</f>
        <v>30348.849718918551</v>
      </c>
      <c r="IX21" s="216">
        <f t="shared" ref="IX21" si="359">MAX(0,IW21-IX20-IX18)</f>
        <v>30121.144180098145</v>
      </c>
      <c r="IY21" s="216">
        <f t="shared" ref="IY21" si="360">MAX(0,IX21-IY20-IY18)</f>
        <v>29891.39499089148</v>
      </c>
      <c r="IZ21" s="216">
        <f t="shared" ref="IZ21" si="361">MAX(0,IY21-IZ20-IZ18)</f>
        <v>29659.59278456762</v>
      </c>
      <c r="JA21" s="216">
        <f t="shared" ref="JA21" si="362">MAX(0,IZ21-JA20-JA18)</f>
        <v>29425.728151464773</v>
      </c>
      <c r="JB21" s="216">
        <f t="shared" ref="JB21" si="363">MAX(0,JA21-JB20-JB18)</f>
        <v>29189.79163879354</v>
      </c>
      <c r="JC21" s="216">
        <f t="shared" ref="JC21" si="364">MAX(0,JB21-JC20-JC18)</f>
        <v>28951.773750439228</v>
      </c>
      <c r="JD21" s="216">
        <f t="shared" ref="JD21" si="365">MAX(0,JC21-JD20-JD18)</f>
        <v>28711.664946763292</v>
      </c>
      <c r="JE21" s="216">
        <f t="shared" ref="JE21" si="366">MAX(0,JD21-JE20-JE18)</f>
        <v>28469.455644403843</v>
      </c>
      <c r="JF21" s="216">
        <f t="shared" ref="JF21" si="367">MAX(0,JE21-JF20-JF18)</f>
        <v>28225.136216075247</v>
      </c>
      <c r="JG21" s="216">
        <f t="shared" ref="JG21" si="368">MAX(0,JF21-JG20-JG18)</f>
        <v>27978.69699036681</v>
      </c>
      <c r="JH21" s="216">
        <f t="shared" ref="JH21" si="369">MAX(0,JG21-JH20-JH18)</f>
        <v>27730.128251540544</v>
      </c>
      <c r="JI21" s="216">
        <f t="shared" ref="JI21" si="370">MAX(0,JH21-JI20-JI18)</f>
        <v>27479.420239327988</v>
      </c>
      <c r="JJ21" s="216">
        <f t="shared" ref="JJ21" si="371">MAX(0,JI21-JJ20-JJ18)</f>
        <v>27226.563148726127</v>
      </c>
      <c r="JK21" s="216">
        <f t="shared" ref="JK21" si="372">MAX(0,JJ21-JK20-JK18)</f>
        <v>26971.54712979234</v>
      </c>
      <c r="JL21" s="216">
        <f t="shared" ref="JL21" si="373">MAX(0,JK21-JL20-JL18)</f>
        <v>26714.362287438438</v>
      </c>
      <c r="JM21" s="216">
        <f t="shared" ref="JM21" si="374">MAX(0,JL21-JM20-JM18)</f>
        <v>26454.998681223751</v>
      </c>
      <c r="JN21" s="216">
        <f t="shared" ref="JN21" si="375">MAX(0,JM21-JN20-JN18)</f>
        <v>26193.446325147244</v>
      </c>
      <c r="JO21" s="216">
        <f t="shared" ref="JO21" si="376">MAX(0,JN21-JO20-JO18)</f>
        <v>25929.69518743872</v>
      </c>
      <c r="JP21" s="216">
        <f t="shared" ref="JP21" si="377">MAX(0,JO21-JP20-JP18)</f>
        <v>25663.735190349031</v>
      </c>
      <c r="JQ21" s="216">
        <f t="shared" ref="JQ21" si="378">MAX(0,JP21-JQ20-JQ18)</f>
        <v>25395.55620993935</v>
      </c>
      <c r="JR21" s="216">
        <f t="shared" ref="JR21" si="379">MAX(0,JQ21-JR20-JR18)</f>
        <v>25125.148075869456</v>
      </c>
      <c r="JS21" s="216">
        <f t="shared" ref="JS21" si="380">MAX(0,JR21-JS20-JS18)</f>
        <v>24852.500571185075</v>
      </c>
      <c r="JT21" s="216">
        <f t="shared" ref="JT21" si="381">MAX(0,JS21-JT20-JT18)</f>
        <v>24577.603432104224</v>
      </c>
      <c r="JU21" s="216">
        <f t="shared" ref="JU21" si="382">MAX(0,JT21-JU20-JU18)</f>
        <v>24300.446347802586</v>
      </c>
      <c r="JV21" s="216">
        <f t="shared" ref="JV21" si="383">MAX(0,JU21-JV20-JV18)</f>
        <v>24021.0189601979</v>
      </c>
      <c r="JW21" s="216">
        <f t="shared" ref="JW21" si="384">MAX(0,JV21-JW20-JW18)</f>
        <v>23739.310863733357</v>
      </c>
      <c r="JX21" s="216">
        <f t="shared" ref="JX21" si="385">MAX(0,JW21-JX20-JX18)</f>
        <v>23455.311605160019</v>
      </c>
      <c r="JY21" s="216">
        <f t="shared" ref="JY21" si="386">MAX(0,JX21-JY20-JY18)</f>
        <v>23169.010683318222</v>
      </c>
      <c r="JZ21" s="216">
        <f t="shared" ref="JZ21" si="387">MAX(0,JY21-JZ20-JZ18)</f>
        <v>22880.397548917983</v>
      </c>
      <c r="KA21" s="216">
        <f t="shared" ref="KA21" si="388">MAX(0,JZ21-KA20-KA18)</f>
        <v>22589.461604318411</v>
      </c>
      <c r="KB21" s="216">
        <f t="shared" ref="KB21" si="389">MAX(0,KA21-KB20-KB18)</f>
        <v>22296.192203306087</v>
      </c>
      <c r="KC21" s="216">
        <f t="shared" ref="KC21" si="390">MAX(0,KB21-KC20-KC18)</f>
        <v>22000.57865087246</v>
      </c>
      <c r="KD21" s="216">
        <f t="shared" ref="KD21" si="391">MAX(0,KC21-KD20-KD18)</f>
        <v>21702.610202990178</v>
      </c>
      <c r="KE21" s="216">
        <f t="shared" ref="KE21" si="392">MAX(0,KD21-KE20-KE18)</f>
        <v>21402.276066388433</v>
      </c>
      <c r="KF21" s="216">
        <f t="shared" ref="KF21" si="393">MAX(0,KE21-KF20-KF18)</f>
        <v>21099.565398327264</v>
      </c>
      <c r="KG21" s="216">
        <f t="shared" ref="KG21" si="394">MAX(0,KF21-KG20-KG18)</f>
        <v>20794.467306370814</v>
      </c>
      <c r="KH21" s="216">
        <f t="shared" ref="KH21" si="395">MAX(0,KG21-KH20-KH18)</f>
        <v>20486.970848159566</v>
      </c>
      <c r="KI21" s="216">
        <f t="shared" ref="KI21" si="396">MAX(0,KH21-KI20-KI18)</f>
        <v>20177.065031181515</v>
      </c>
      <c r="KJ21" s="216">
        <f t="shared" ref="KJ21" si="397">MAX(0,KI21-KJ20-KJ18)</f>
        <v>19864.738812542317</v>
      </c>
      <c r="KK21" s="216">
        <f t="shared" ref="KK21" si="398">MAX(0,KJ21-KK20-KK18)</f>
        <v>19549.981098734355</v>
      </c>
      <c r="KL21" s="216">
        <f t="shared" ref="KL21" si="399">MAX(0,KK21-KL20-KL18)</f>
        <v>19232.780745404772</v>
      </c>
      <c r="KM21" s="216">
        <f t="shared" ref="KM21" si="400">MAX(0,KL21-KM20-KM18)</f>
        <v>18913.126557122428</v>
      </c>
      <c r="KN21" s="216">
        <f t="shared" ref="KN21" si="401">MAX(0,KM21-KN20-KN18)</f>
        <v>18591.007287143791</v>
      </c>
      <c r="KO21" s="216">
        <f t="shared" ref="KO21" si="402">MAX(0,KN21-KO20-KO18)</f>
        <v>18266.411637177753</v>
      </c>
      <c r="KP21" s="216">
        <f t="shared" ref="KP21" si="403">MAX(0,KO21-KP20-KP18)</f>
        <v>17939.328257149369</v>
      </c>
      <c r="KQ21" s="216">
        <f t="shared" ref="KQ21" si="404">MAX(0,KP21-KQ20-KQ18)</f>
        <v>17609.745744962522</v>
      </c>
      <c r="KR21" s="216">
        <f t="shared" ref="KR21" si="405">MAX(0,KQ21-KR20-KR18)</f>
        <v>17277.652646261486</v>
      </c>
      <c r="KS21" s="216">
        <f t="shared" ref="KS21" si="406">MAX(0,KR21-KS20-KS18)</f>
        <v>16943.037454191403</v>
      </c>
      <c r="KT21" s="216">
        <f t="shared" ref="KT21" si="407">MAX(0,KS21-KT20-KT18)</f>
        <v>16605.888609157664</v>
      </c>
      <c r="KU21" s="216">
        <f t="shared" ref="KU21" si="408">MAX(0,KT21-KU20-KU18)</f>
        <v>16266.194498584187</v>
      </c>
      <c r="KV21" s="216">
        <f t="shared" ref="KV21" si="409">MAX(0,KU21-KV20-KV18)</f>
        <v>15923.943456670582</v>
      </c>
      <c r="KW21" s="216">
        <f t="shared" ref="KW21" si="410">MAX(0,KV21-KW20-KW18)</f>
        <v>15579.123764148208</v>
      </c>
      <c r="KX21" s="216">
        <f t="shared" ref="KX21" si="411">MAX(0,KW21-KX20-KX18)</f>
        <v>15231.723648035106</v>
      </c>
      <c r="KY21" s="216">
        <f t="shared" ref="KY21" si="412">MAX(0,KX21-KY20-KY18)</f>
        <v>14881.731281389819</v>
      </c>
      <c r="KZ21" s="216">
        <f t="shared" ref="KZ21" si="413">MAX(0,KY21-KZ20-KZ18)</f>
        <v>14529.134783064073</v>
      </c>
      <c r="LA21" s="216">
        <f t="shared" ref="LA21" si="414">MAX(0,KZ21-LA20-LA18)</f>
        <v>14173.922217454336</v>
      </c>
      <c r="LB21" s="216">
        <f t="shared" ref="LB21" si="415">MAX(0,LA21-LB20-LB18)</f>
        <v>13816.081594252219</v>
      </c>
      <c r="LC21" s="216">
        <f t="shared" ref="LC21" si="416">MAX(0,LB21-LC20-LC18)</f>
        <v>13455.60086819376</v>
      </c>
      <c r="LD21" s="216">
        <f t="shared" ref="LD21" si="417">MAX(0,LC21-LD20-LD18)</f>
        <v>13092.467938807533</v>
      </c>
      <c r="LE21" s="216">
        <f t="shared" ref="LE21" si="418">MAX(0,LD21-LE20-LE18)</f>
        <v>12726.670650161619</v>
      </c>
      <c r="LF21" s="216">
        <f t="shared" ref="LF21" si="419">MAX(0,LE21-LF20-LF18)</f>
        <v>12358.196790609411</v>
      </c>
      <c r="LG21" s="216">
        <f t="shared" ref="LG21" si="420">MAX(0,LF21-LG20-LG18)</f>
        <v>11987.034092534255</v>
      </c>
      <c r="LH21" s="216">
        <f t="shared" ref="LH21" si="421">MAX(0,LG21-LH20-LH18)</f>
        <v>11613.170232092922</v>
      </c>
      <c r="LI21" s="216">
        <f t="shared" ref="LI21" si="422">MAX(0,LH21-LI20-LI18)</f>
        <v>11236.592828957899</v>
      </c>
      <c r="LJ21" s="216">
        <f t="shared" ref="LJ21" si="423">MAX(0,LI21-LJ20-LJ18)</f>
        <v>10857.289446058507</v>
      </c>
      <c r="LK21" s="216">
        <f t="shared" ref="LK21" si="424">MAX(0,LJ21-LK20-LK18)</f>
        <v>10475.247589320827</v>
      </c>
      <c r="LL21" s="216">
        <f t="shared" ref="LL21" si="425">MAX(0,LK21-LL20-LL18)</f>
        <v>10090.454707406432</v>
      </c>
      <c r="LM21" s="216">
        <f t="shared" ref="LM21" si="426">MAX(0,LL21-LM20-LM18)</f>
        <v>9702.8981914499291</v>
      </c>
      <c r="LN21" s="216">
        <f t="shared" ref="LN21" si="427">MAX(0,LM21-LN20-LN18)</f>
        <v>9312.5653747952929</v>
      </c>
      <c r="LO21" s="216">
        <f t="shared" ref="LO21" si="428">MAX(0,LN21-LO20-LO18)</f>
        <v>8919.4435327309893</v>
      </c>
      <c r="LP21" s="216">
        <f t="shared" ref="LP21" si="429">MAX(0,LO21-LP20-LP18)</f>
        <v>8523.5198822238908</v>
      </c>
      <c r="LQ21" s="216">
        <f t="shared" ref="LQ21" si="430">MAX(0,LP21-LQ20-LQ18)</f>
        <v>8124.7815816519687</v>
      </c>
      <c r="LR21" s="216">
        <f t="shared" ref="LR21" si="431">MAX(0,LQ21-LR20-LR18)</f>
        <v>7723.2157305357578</v>
      </c>
      <c r="LS21" s="216">
        <f t="shared" ref="LS21" si="432">MAX(0,LR21-LS20-LS18)</f>
        <v>7318.8093692685979</v>
      </c>
      <c r="LT21" s="216">
        <f t="shared" ref="LT21" si="433">MAX(0,LS21-LT20-LT18)</f>
        <v>6911.5494788456299</v>
      </c>
      <c r="LU21" s="216">
        <f t="shared" ref="LU21" si="434">MAX(0,LT21-LU20-LU18)</f>
        <v>6501.4229805915566</v>
      </c>
      <c r="LV21" s="216">
        <f t="shared" ref="LV21" si="435">MAX(0,LU21-LV20-LV18)</f>
        <v>6088.4167358871518</v>
      </c>
      <c r="LW21" s="216">
        <f t="shared" ref="LW21" si="436">MAX(0,LV21-LW20-LW18)</f>
        <v>5672.5175458945187</v>
      </c>
      <c r="LX21" s="216">
        <f t="shared" ref="LX21" si="437">MAX(0,LW21-LX20-LX18)</f>
        <v>5253.7121512810863</v>
      </c>
      <c r="LY21" s="216">
        <f t="shared" ref="LY21" si="438">MAX(0,LX21-LY20-LY18)</f>
        <v>4831.9872319423421</v>
      </c>
      <c r="LZ21" s="216">
        <f t="shared" ref="LZ21" si="439">MAX(0,LY21-LZ20-LZ18)</f>
        <v>4407.3294067232955</v>
      </c>
      <c r="MA21" s="216">
        <f t="shared" ref="MA21" si="440">MAX(0,LZ21-MA20-MA18)</f>
        <v>3979.7252331386617</v>
      </c>
      <c r="MB21" s="216">
        <f t="shared" ref="MB21" si="441">MAX(0,MA21-MB20-MB18)</f>
        <v>3549.1612070917645</v>
      </c>
      <c r="MC21" s="216">
        <f t="shared" ref="MC21" si="442">MAX(0,MB21-MC20-MC18)</f>
        <v>3115.6237625921526</v>
      </c>
      <c r="MD21" s="216">
        <f t="shared" ref="MD21" si="443">MAX(0,MC21-MD20-MD18)</f>
        <v>2679.0992714719173</v>
      </c>
      <c r="ME21" s="216">
        <f t="shared" ref="ME21" si="444">MAX(0,MD21-ME20-ME18)</f>
        <v>2239.5740431007143</v>
      </c>
      <c r="MF21" s="216">
        <f t="shared" ref="MF21" si="445">MAX(0,ME21-MF20-MF18)</f>
        <v>1797.0343240994766</v>
      </c>
      <c r="MG21" s="216">
        <f t="shared" ref="MG21" si="446">MAX(0,MF21-MG20-MG18)</f>
        <v>1351.4662980528167</v>
      </c>
      <c r="MH21" s="216">
        <f t="shared" ref="MH21" si="447">MAX(0,MG21-MH20-MH18)</f>
        <v>902.85608522010943</v>
      </c>
      <c r="MI21" s="216">
        <f t="shared" ref="MI21" si="448">MAX(0,MH21-MI20-MI18)</f>
        <v>451.18974224525232</v>
      </c>
      <c r="MJ21" s="216">
        <f t="shared" ref="MJ21" si="449">MAX(0,MI21-MJ20-MJ18)</f>
        <v>0</v>
      </c>
      <c r="MK21" s="216">
        <f t="shared" ref="MK21" si="450">MAX(0,MJ21-MK20-MK18)</f>
        <v>0</v>
      </c>
      <c r="ML21" s="216">
        <f t="shared" ref="ML21" si="451">MAX(0,MK21-ML20-ML18)</f>
        <v>0</v>
      </c>
      <c r="MM21" s="216">
        <f t="shared" ref="MM21" si="452">MAX(0,ML21-MM20-MM18)</f>
        <v>0</v>
      </c>
      <c r="MN21" s="216">
        <f t="shared" ref="MN21" si="453">MAX(0,MM21-MN20-MN18)</f>
        <v>0</v>
      </c>
      <c r="MO21" s="216">
        <f t="shared" ref="MO21" si="454">MAX(0,MN21-MO20-MO18)</f>
        <v>0</v>
      </c>
      <c r="MP21" s="216">
        <f t="shared" ref="MP21" si="455">MAX(0,MO21-MP20-MP18)</f>
        <v>0</v>
      </c>
      <c r="MQ21" s="216">
        <f t="shared" ref="MQ21" si="456">MAX(0,MP21-MQ20-MQ18)</f>
        <v>0</v>
      </c>
      <c r="MR21" s="216">
        <f t="shared" ref="MR21" si="457">MAX(0,MQ21-MR20-MR18)</f>
        <v>0</v>
      </c>
      <c r="MS21" s="216">
        <f t="shared" ref="MS21" si="458">MAX(0,MR21-MS20-MS18)</f>
        <v>0</v>
      </c>
      <c r="MT21" s="216">
        <f t="shared" ref="MT21" si="459">MAX(0,MS21-MT20-MT18)</f>
        <v>0</v>
      </c>
      <c r="MU21" s="216">
        <f t="shared" ref="MU21" si="460">MAX(0,MT21-MU20-MU18)</f>
        <v>0</v>
      </c>
      <c r="MV21" s="216">
        <f t="shared" ref="MV21" si="461">MAX(0,MU21-MV20-MV18)</f>
        <v>0</v>
      </c>
      <c r="MW21" s="216">
        <f t="shared" ref="MW21" si="462">MAX(0,MV21-MW20-MW18)</f>
        <v>0</v>
      </c>
      <c r="MX21" s="216">
        <f t="shared" ref="MX21" si="463">MAX(0,MW21-MX20-MX18)</f>
        <v>0</v>
      </c>
      <c r="MY21" s="216"/>
      <c r="MZ21" s="216"/>
    </row>
    <row r="22" spans="1:364" x14ac:dyDescent="0.15">
      <c r="A22" s="218"/>
      <c r="B22" s="215"/>
      <c r="C22" s="217"/>
      <c r="D22" s="219"/>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7"/>
      <c r="BH22" s="217"/>
      <c r="BI22" s="217"/>
      <c r="BJ22" s="217"/>
      <c r="BK22" s="217"/>
      <c r="BL22" s="217"/>
      <c r="BM22" s="217"/>
      <c r="BN22" s="217"/>
      <c r="BO22" s="217"/>
      <c r="BP22" s="217"/>
      <c r="BQ22" s="217"/>
      <c r="BR22" s="217"/>
      <c r="BS22" s="217"/>
      <c r="BT22" s="217"/>
      <c r="BU22" s="217"/>
      <c r="BV22" s="217"/>
      <c r="BW22" s="217"/>
      <c r="BX22" s="217"/>
      <c r="BY22" s="217"/>
      <c r="BZ22" s="217"/>
      <c r="CA22" s="217"/>
      <c r="CB22" s="217"/>
      <c r="CC22" s="217"/>
      <c r="CD22" s="217"/>
      <c r="CE22" s="217"/>
      <c r="CF22" s="217"/>
      <c r="CG22" s="217"/>
      <c r="CH22" s="217"/>
      <c r="CI22" s="217"/>
      <c r="CJ22" s="217"/>
      <c r="CK22" s="217"/>
      <c r="CL22" s="217"/>
      <c r="CM22" s="217"/>
      <c r="CN22" s="217"/>
      <c r="CO22" s="217"/>
      <c r="CP22" s="217"/>
      <c r="CQ22" s="217"/>
      <c r="CR22" s="217"/>
      <c r="CS22" s="217"/>
      <c r="CT22" s="217"/>
      <c r="CU22" s="217"/>
      <c r="CV22" s="217"/>
      <c r="CW22" s="217"/>
      <c r="CX22" s="217"/>
      <c r="CY22" s="217"/>
      <c r="CZ22" s="217"/>
      <c r="DA22" s="217"/>
      <c r="DB22" s="217"/>
      <c r="DC22" s="217"/>
      <c r="DD22" s="217"/>
      <c r="DE22" s="217"/>
      <c r="DF22" s="217"/>
      <c r="DG22" s="217"/>
      <c r="DH22" s="217"/>
      <c r="DI22" s="217"/>
      <c r="DJ22" s="217"/>
      <c r="DK22" s="217"/>
      <c r="DL22" s="217"/>
      <c r="DM22" s="217"/>
      <c r="DN22" s="217"/>
      <c r="DO22" s="217"/>
      <c r="DP22" s="217"/>
      <c r="DQ22" s="217"/>
      <c r="DR22" s="217"/>
      <c r="DS22" s="217"/>
      <c r="DT22" s="217"/>
      <c r="DU22" s="217"/>
      <c r="DV22" s="217"/>
      <c r="DW22" s="217"/>
      <c r="DX22" s="217"/>
      <c r="DY22" s="217"/>
      <c r="DZ22" s="217"/>
      <c r="EA22" s="217"/>
      <c r="EB22" s="217"/>
      <c r="EC22" s="217"/>
      <c r="ED22" s="217"/>
      <c r="EE22" s="217"/>
      <c r="EF22" s="217"/>
      <c r="EG22" s="217"/>
      <c r="EH22" s="217"/>
      <c r="EI22" s="217"/>
      <c r="EJ22" s="217"/>
      <c r="EK22" s="217"/>
      <c r="EL22" s="217"/>
      <c r="EM22" s="217"/>
      <c r="EN22" s="217"/>
      <c r="EO22" s="217"/>
      <c r="EP22" s="217"/>
      <c r="EQ22" s="217"/>
      <c r="ER22" s="217"/>
      <c r="ES22" s="217"/>
      <c r="ET22" s="217"/>
      <c r="EU22" s="217"/>
      <c r="EV22" s="217"/>
      <c r="EW22" s="217"/>
      <c r="EX22" s="217"/>
      <c r="EY22" s="217"/>
      <c r="EZ22" s="217"/>
      <c r="FA22" s="217"/>
      <c r="FB22" s="217"/>
      <c r="FC22" s="217"/>
      <c r="FD22" s="217"/>
      <c r="FE22" s="217"/>
      <c r="FF22" s="217"/>
      <c r="FG22" s="217"/>
      <c r="FH22" s="217"/>
      <c r="FI22" s="217"/>
      <c r="FJ22" s="217"/>
      <c r="FK22" s="217"/>
      <c r="FL22" s="217"/>
      <c r="FM22" s="217"/>
      <c r="FN22" s="217"/>
      <c r="FO22" s="217"/>
      <c r="FP22" s="217"/>
      <c r="FQ22" s="217"/>
      <c r="FR22" s="217"/>
      <c r="FS22" s="217"/>
      <c r="FT22" s="217"/>
      <c r="FU22" s="217"/>
      <c r="FV22" s="217"/>
      <c r="FW22" s="217"/>
      <c r="FX22" s="217"/>
      <c r="FY22" s="217"/>
      <c r="FZ22" s="217"/>
      <c r="GA22" s="217"/>
      <c r="GB22" s="217"/>
      <c r="GC22" s="217"/>
      <c r="GD22" s="217"/>
      <c r="GE22" s="217"/>
      <c r="GF22" s="217"/>
      <c r="GG22" s="217"/>
      <c r="GH22" s="217"/>
      <c r="GI22" s="217"/>
      <c r="GJ22" s="217"/>
      <c r="GK22" s="217"/>
      <c r="GL22" s="217"/>
      <c r="GM22" s="217"/>
      <c r="GN22" s="217"/>
      <c r="GO22" s="217"/>
      <c r="GP22" s="217"/>
      <c r="GQ22" s="217"/>
      <c r="GR22" s="217"/>
      <c r="GS22" s="217"/>
      <c r="GT22" s="217"/>
      <c r="GU22" s="217"/>
      <c r="GV22" s="217"/>
      <c r="GW22" s="217"/>
      <c r="GX22" s="217"/>
      <c r="GY22" s="217"/>
      <c r="GZ22" s="217"/>
      <c r="HA22" s="217"/>
      <c r="HB22" s="217"/>
      <c r="HC22" s="217"/>
      <c r="HD22" s="217"/>
      <c r="HE22" s="217"/>
      <c r="HF22" s="217"/>
      <c r="HG22" s="217"/>
      <c r="HH22" s="217"/>
      <c r="HI22" s="217"/>
      <c r="HJ22" s="217"/>
      <c r="HK22" s="217"/>
      <c r="HL22" s="217"/>
      <c r="HM22" s="217"/>
      <c r="HN22" s="217"/>
      <c r="HO22" s="217"/>
      <c r="HP22" s="217"/>
      <c r="HQ22" s="217"/>
      <c r="HR22" s="217"/>
      <c r="HS22" s="217"/>
      <c r="HT22" s="217"/>
      <c r="HU22" s="217"/>
      <c r="HV22" s="217"/>
      <c r="HW22" s="217"/>
      <c r="HX22" s="217"/>
      <c r="HY22" s="217"/>
      <c r="HZ22" s="217"/>
      <c r="IA22" s="217"/>
      <c r="IB22" s="217"/>
      <c r="IC22" s="217"/>
      <c r="ID22" s="217"/>
      <c r="IE22" s="217"/>
      <c r="IF22" s="217"/>
      <c r="IG22" s="217"/>
      <c r="IH22" s="217"/>
      <c r="II22" s="217"/>
      <c r="IJ22" s="217"/>
      <c r="IK22" s="217"/>
      <c r="IL22" s="217"/>
      <c r="IM22" s="217"/>
      <c r="IN22" s="217"/>
      <c r="IO22" s="217"/>
      <c r="IP22" s="217"/>
      <c r="IQ22" s="217"/>
      <c r="IR22" s="217"/>
      <c r="IS22" s="217"/>
      <c r="IT22" s="217"/>
      <c r="IU22" s="217"/>
      <c r="IV22" s="217"/>
    </row>
    <row r="23" spans="1:364" x14ac:dyDescent="0.15">
      <c r="A23" s="218"/>
      <c r="B23" s="215"/>
      <c r="C23" s="217"/>
      <c r="D23" s="219"/>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217"/>
      <c r="AE23" s="217"/>
      <c r="AF23" s="217"/>
      <c r="AG23" s="217"/>
      <c r="AH23" s="217"/>
      <c r="AI23" s="217"/>
      <c r="AJ23" s="217"/>
      <c r="AK23" s="217"/>
      <c r="AL23" s="217"/>
      <c r="AM23" s="217"/>
      <c r="AN23" s="217"/>
      <c r="AO23" s="217"/>
      <c r="AP23" s="217"/>
      <c r="AQ23" s="217"/>
      <c r="AR23" s="217"/>
      <c r="AS23" s="217"/>
      <c r="AT23" s="217"/>
      <c r="AU23" s="217"/>
      <c r="AV23" s="217"/>
      <c r="AW23" s="217"/>
      <c r="AX23" s="217"/>
      <c r="AY23" s="217"/>
      <c r="AZ23" s="217"/>
      <c r="BA23" s="217"/>
      <c r="BB23" s="217"/>
      <c r="BC23" s="217"/>
      <c r="BD23" s="217"/>
      <c r="BE23" s="217"/>
      <c r="BF23" s="217"/>
      <c r="BG23" s="217"/>
      <c r="BH23" s="217"/>
      <c r="BI23" s="217"/>
      <c r="BJ23" s="217"/>
      <c r="BK23" s="217"/>
      <c r="BL23" s="217"/>
      <c r="BM23" s="217"/>
      <c r="BN23" s="217"/>
      <c r="BO23" s="217"/>
      <c r="BP23" s="217"/>
      <c r="BQ23" s="217"/>
      <c r="BR23" s="217"/>
      <c r="BS23" s="217"/>
      <c r="BT23" s="217"/>
      <c r="BU23" s="217"/>
      <c r="BV23" s="217"/>
      <c r="BW23" s="217"/>
      <c r="BX23" s="217"/>
      <c r="BY23" s="217"/>
      <c r="BZ23" s="217"/>
      <c r="CA23" s="217"/>
      <c r="CB23" s="217"/>
      <c r="CC23" s="217"/>
      <c r="CD23" s="217"/>
      <c r="CE23" s="217"/>
      <c r="CF23" s="217"/>
      <c r="CG23" s="217"/>
      <c r="CH23" s="217"/>
      <c r="CI23" s="217"/>
      <c r="CJ23" s="217"/>
      <c r="CK23" s="217"/>
      <c r="CL23" s="217"/>
      <c r="CM23" s="217"/>
      <c r="CN23" s="217"/>
      <c r="CO23" s="217"/>
      <c r="CP23" s="217"/>
      <c r="CQ23" s="217"/>
      <c r="CR23" s="217"/>
      <c r="CS23" s="217"/>
      <c r="CT23" s="217"/>
      <c r="CU23" s="217"/>
      <c r="CV23" s="217"/>
      <c r="CW23" s="217"/>
      <c r="CX23" s="217"/>
      <c r="CY23" s="217"/>
      <c r="CZ23" s="217"/>
      <c r="DA23" s="217"/>
      <c r="DB23" s="217"/>
      <c r="DC23" s="217"/>
      <c r="DD23" s="217"/>
      <c r="DE23" s="217"/>
      <c r="DF23" s="217"/>
      <c r="DG23" s="217"/>
      <c r="DH23" s="217"/>
      <c r="DI23" s="217"/>
      <c r="DJ23" s="217"/>
      <c r="DK23" s="217"/>
      <c r="DL23" s="217"/>
      <c r="DM23" s="217"/>
      <c r="DN23" s="217"/>
      <c r="DO23" s="217"/>
      <c r="DP23" s="217"/>
      <c r="DQ23" s="217"/>
      <c r="DR23" s="217"/>
      <c r="DS23" s="217"/>
      <c r="DT23" s="217"/>
      <c r="DU23" s="217"/>
      <c r="DV23" s="217"/>
      <c r="DW23" s="217"/>
      <c r="DX23" s="217"/>
      <c r="DY23" s="217"/>
      <c r="DZ23" s="217"/>
      <c r="EA23" s="217"/>
      <c r="EB23" s="217"/>
      <c r="EC23" s="217"/>
      <c r="ED23" s="217"/>
      <c r="EE23" s="217"/>
      <c r="EF23" s="217"/>
      <c r="EG23" s="217"/>
      <c r="EH23" s="217"/>
      <c r="EI23" s="217"/>
      <c r="EJ23" s="217"/>
      <c r="EK23" s="217"/>
      <c r="EL23" s="217"/>
      <c r="EM23" s="217"/>
      <c r="EN23" s="217"/>
      <c r="EO23" s="217"/>
      <c r="EP23" s="217"/>
      <c r="EQ23" s="217"/>
      <c r="ER23" s="217"/>
      <c r="ES23" s="217"/>
      <c r="ET23" s="217"/>
      <c r="EU23" s="217"/>
      <c r="EV23" s="217"/>
      <c r="EW23" s="217"/>
      <c r="EX23" s="217"/>
      <c r="EY23" s="217"/>
      <c r="EZ23" s="217"/>
      <c r="FA23" s="217"/>
      <c r="FB23" s="217"/>
      <c r="FC23" s="217"/>
      <c r="FD23" s="217"/>
      <c r="FE23" s="217"/>
      <c r="FF23" s="217"/>
      <c r="FG23" s="217"/>
      <c r="FH23" s="217"/>
      <c r="FI23" s="217"/>
      <c r="FJ23" s="217"/>
      <c r="FK23" s="217"/>
      <c r="FL23" s="217"/>
      <c r="FM23" s="217"/>
      <c r="FN23" s="217"/>
      <c r="FO23" s="217"/>
      <c r="FP23" s="217"/>
      <c r="FQ23" s="217"/>
      <c r="FR23" s="217"/>
      <c r="FS23" s="217"/>
      <c r="FT23" s="217"/>
      <c r="FU23" s="217"/>
      <c r="FV23" s="217"/>
      <c r="FW23" s="217"/>
      <c r="FX23" s="217"/>
      <c r="FY23" s="217"/>
      <c r="FZ23" s="217"/>
      <c r="GA23" s="217"/>
      <c r="GB23" s="217"/>
      <c r="GC23" s="217"/>
      <c r="GD23" s="217"/>
      <c r="GE23" s="217"/>
      <c r="GF23" s="217"/>
      <c r="GG23" s="217"/>
      <c r="GH23" s="217"/>
      <c r="GI23" s="217"/>
      <c r="GJ23" s="217"/>
      <c r="GK23" s="217"/>
      <c r="GL23" s="217"/>
      <c r="GM23" s="217"/>
      <c r="GN23" s="217"/>
      <c r="GO23" s="217"/>
      <c r="GP23" s="217"/>
      <c r="GQ23" s="217"/>
      <c r="GR23" s="217"/>
      <c r="GS23" s="217"/>
      <c r="GT23" s="217"/>
      <c r="GU23" s="217"/>
      <c r="GV23" s="217"/>
      <c r="GW23" s="217"/>
      <c r="GX23" s="217"/>
      <c r="GY23" s="217"/>
      <c r="GZ23" s="217"/>
      <c r="HA23" s="217"/>
      <c r="HB23" s="217"/>
      <c r="HC23" s="217"/>
      <c r="HD23" s="217"/>
      <c r="HE23" s="217"/>
      <c r="HF23" s="217"/>
      <c r="HG23" s="217"/>
      <c r="HH23" s="217"/>
      <c r="HI23" s="217"/>
      <c r="HJ23" s="217"/>
      <c r="HK23" s="217"/>
      <c r="HL23" s="217"/>
      <c r="HM23" s="217"/>
      <c r="HN23" s="217"/>
      <c r="HO23" s="217"/>
      <c r="HP23" s="217"/>
      <c r="HQ23" s="217"/>
      <c r="HR23" s="217"/>
      <c r="HS23" s="217"/>
      <c r="HT23" s="217"/>
      <c r="HU23" s="217"/>
      <c r="HV23" s="217"/>
      <c r="HW23" s="217"/>
      <c r="HX23" s="217"/>
      <c r="HY23" s="217"/>
      <c r="HZ23" s="217"/>
      <c r="IA23" s="217"/>
      <c r="IB23" s="217"/>
      <c r="IC23" s="217"/>
      <c r="ID23" s="217"/>
      <c r="IE23" s="217"/>
      <c r="IF23" s="217"/>
      <c r="IG23" s="217"/>
      <c r="IH23" s="217"/>
      <c r="II23" s="217"/>
      <c r="IJ23" s="217"/>
      <c r="IK23" s="217"/>
      <c r="IL23" s="217"/>
      <c r="IM23" s="217"/>
      <c r="IN23" s="217"/>
      <c r="IO23" s="217"/>
      <c r="IP23" s="217"/>
      <c r="IQ23" s="217"/>
      <c r="IR23" s="217"/>
      <c r="IS23" s="217"/>
      <c r="IT23" s="217"/>
      <c r="IU23" s="217"/>
      <c r="IV23" s="217"/>
    </row>
    <row r="24" spans="1:364" x14ac:dyDescent="0.15">
      <c r="A24" s="218"/>
      <c r="B24" s="215"/>
      <c r="C24" s="217"/>
      <c r="D24" s="219"/>
      <c r="E24" s="217"/>
      <c r="F24" s="217"/>
      <c r="G24" s="217"/>
      <c r="H24" s="217"/>
      <c r="I24" s="217"/>
      <c r="J24" s="217"/>
      <c r="K24" s="217"/>
      <c r="L24" s="217"/>
      <c r="M24" s="217"/>
      <c r="N24" s="217"/>
      <c r="O24" s="217"/>
      <c r="P24" s="217"/>
      <c r="Q24" s="217"/>
      <c r="R24" s="217"/>
      <c r="S24" s="217"/>
      <c r="T24" s="217"/>
      <c r="U24" s="217"/>
      <c r="V24" s="217"/>
      <c r="W24" s="217"/>
      <c r="X24" s="217"/>
      <c r="Y24" s="217"/>
      <c r="Z24" s="217"/>
      <c r="AA24" s="217"/>
      <c r="AB24" s="217"/>
      <c r="AC24" s="217"/>
      <c r="AD24" s="217"/>
      <c r="AE24" s="217"/>
      <c r="AF24" s="217"/>
      <c r="AG24" s="217"/>
      <c r="AH24" s="217"/>
      <c r="AI24" s="217"/>
      <c r="AJ24" s="217"/>
      <c r="AK24" s="217"/>
      <c r="AL24" s="217"/>
      <c r="AM24" s="217"/>
      <c r="AN24" s="217"/>
      <c r="AO24" s="217"/>
      <c r="AP24" s="217"/>
      <c r="AQ24" s="217"/>
      <c r="AR24" s="217"/>
      <c r="AS24" s="217"/>
      <c r="AT24" s="217"/>
      <c r="AU24" s="217"/>
      <c r="AV24" s="217"/>
      <c r="AW24" s="217"/>
      <c r="AX24" s="217"/>
      <c r="AY24" s="217"/>
      <c r="AZ24" s="217"/>
      <c r="BA24" s="217"/>
      <c r="BB24" s="217"/>
      <c r="BC24" s="217"/>
      <c r="BD24" s="217"/>
      <c r="BE24" s="217"/>
      <c r="BF24" s="217"/>
      <c r="BG24" s="217"/>
      <c r="BH24" s="217"/>
      <c r="BI24" s="217"/>
      <c r="BJ24" s="217"/>
      <c r="BK24" s="217"/>
      <c r="BL24" s="217"/>
      <c r="BM24" s="217"/>
      <c r="BN24" s="217"/>
      <c r="BO24" s="217"/>
      <c r="BP24" s="217"/>
      <c r="BQ24" s="217"/>
      <c r="BR24" s="217"/>
      <c r="BS24" s="217"/>
      <c r="BT24" s="217"/>
      <c r="BU24" s="217"/>
      <c r="BV24" s="217"/>
      <c r="BW24" s="217"/>
      <c r="BX24" s="217"/>
      <c r="BY24" s="217"/>
      <c r="BZ24" s="217"/>
      <c r="CA24" s="217"/>
      <c r="CB24" s="217"/>
      <c r="CC24" s="217"/>
      <c r="CD24" s="217"/>
      <c r="CE24" s="217"/>
      <c r="CF24" s="217"/>
      <c r="CG24" s="217"/>
      <c r="CH24" s="217"/>
      <c r="CI24" s="217"/>
      <c r="CJ24" s="217"/>
      <c r="CK24" s="217"/>
      <c r="CL24" s="217"/>
      <c r="CM24" s="217"/>
      <c r="CN24" s="217"/>
      <c r="CO24" s="217"/>
      <c r="CP24" s="217"/>
      <c r="CQ24" s="217"/>
      <c r="CR24" s="217"/>
      <c r="CS24" s="217"/>
      <c r="CT24" s="217"/>
      <c r="CU24" s="217"/>
      <c r="CV24" s="217"/>
      <c r="CW24" s="217"/>
      <c r="CX24" s="217"/>
      <c r="CY24" s="217"/>
      <c r="CZ24" s="217"/>
      <c r="DA24" s="217"/>
      <c r="DB24" s="217"/>
      <c r="DC24" s="217"/>
      <c r="DD24" s="217"/>
      <c r="DE24" s="217"/>
      <c r="DF24" s="217"/>
      <c r="DG24" s="217"/>
      <c r="DH24" s="217"/>
      <c r="DI24" s="217"/>
      <c r="DJ24" s="217"/>
      <c r="DK24" s="217"/>
      <c r="DL24" s="217"/>
      <c r="DM24" s="217"/>
      <c r="DN24" s="217"/>
      <c r="DO24" s="217"/>
      <c r="DP24" s="217"/>
      <c r="DQ24" s="217"/>
      <c r="DR24" s="217"/>
      <c r="DS24" s="217"/>
      <c r="DT24" s="217"/>
      <c r="DU24" s="217"/>
      <c r="DV24" s="217"/>
      <c r="DW24" s="217"/>
      <c r="DX24" s="217"/>
      <c r="DY24" s="217"/>
      <c r="DZ24" s="217"/>
      <c r="EA24" s="217"/>
      <c r="EB24" s="217"/>
      <c r="EC24" s="217"/>
      <c r="ED24" s="217"/>
      <c r="EE24" s="217"/>
      <c r="EF24" s="217"/>
      <c r="EG24" s="217"/>
      <c r="EH24" s="217"/>
      <c r="EI24" s="217"/>
      <c r="EJ24" s="217"/>
      <c r="EK24" s="217"/>
      <c r="EL24" s="217"/>
      <c r="EM24" s="217"/>
      <c r="EN24" s="217"/>
      <c r="EO24" s="217"/>
      <c r="EP24" s="217"/>
      <c r="EQ24" s="217"/>
      <c r="ER24" s="217"/>
      <c r="ES24" s="217"/>
      <c r="ET24" s="217"/>
      <c r="EU24" s="217"/>
      <c r="EV24" s="217"/>
      <c r="EW24" s="217"/>
      <c r="EX24" s="217"/>
      <c r="EY24" s="217"/>
      <c r="EZ24" s="217"/>
      <c r="FA24" s="217"/>
      <c r="FB24" s="217"/>
      <c r="FC24" s="217"/>
      <c r="FD24" s="217"/>
      <c r="FE24" s="217"/>
      <c r="FF24" s="217"/>
      <c r="FG24" s="217"/>
      <c r="FH24" s="217"/>
      <c r="FI24" s="217"/>
      <c r="FJ24" s="217"/>
      <c r="FK24" s="217"/>
      <c r="FL24" s="217"/>
      <c r="FM24" s="217"/>
      <c r="FN24" s="217"/>
      <c r="FO24" s="217"/>
      <c r="FP24" s="217"/>
      <c r="FQ24" s="217"/>
      <c r="FR24" s="217"/>
      <c r="FS24" s="217"/>
      <c r="FT24" s="217"/>
      <c r="FU24" s="217"/>
      <c r="FV24" s="217"/>
      <c r="FW24" s="217"/>
      <c r="FX24" s="217"/>
      <c r="FY24" s="217"/>
      <c r="FZ24" s="217"/>
      <c r="GA24" s="217"/>
      <c r="GB24" s="217"/>
      <c r="GC24" s="217"/>
      <c r="GD24" s="217"/>
      <c r="GE24" s="217"/>
      <c r="GF24" s="217"/>
      <c r="GG24" s="217"/>
      <c r="GH24" s="217"/>
      <c r="GI24" s="217"/>
      <c r="GJ24" s="217"/>
      <c r="GK24" s="217"/>
      <c r="GL24" s="217"/>
      <c r="GM24" s="217"/>
      <c r="GN24" s="217"/>
      <c r="GO24" s="217"/>
      <c r="GP24" s="217"/>
      <c r="GQ24" s="217"/>
      <c r="GR24" s="217"/>
      <c r="GS24" s="217"/>
      <c r="GT24" s="217"/>
      <c r="GU24" s="217"/>
      <c r="GV24" s="217"/>
      <c r="GW24" s="217"/>
      <c r="GX24" s="217"/>
      <c r="GY24" s="217"/>
      <c r="GZ24" s="217"/>
      <c r="HA24" s="217"/>
      <c r="HB24" s="217"/>
      <c r="HC24" s="217"/>
      <c r="HD24" s="217"/>
      <c r="HE24" s="217"/>
      <c r="HF24" s="217"/>
      <c r="HG24" s="217"/>
      <c r="HH24" s="217"/>
      <c r="HI24" s="217"/>
      <c r="HJ24" s="217"/>
      <c r="HK24" s="217"/>
      <c r="HL24" s="217"/>
      <c r="HM24" s="217"/>
      <c r="HN24" s="217"/>
      <c r="HO24" s="217"/>
      <c r="HP24" s="217"/>
      <c r="HQ24" s="217"/>
      <c r="HR24" s="217"/>
      <c r="HS24" s="217"/>
      <c r="HT24" s="217"/>
      <c r="HU24" s="217"/>
      <c r="HV24" s="217"/>
      <c r="HW24" s="217"/>
      <c r="HX24" s="217"/>
      <c r="HY24" s="217"/>
      <c r="HZ24" s="217"/>
      <c r="IA24" s="217"/>
      <c r="IB24" s="217"/>
      <c r="IC24" s="217"/>
      <c r="ID24" s="217"/>
      <c r="IE24" s="217"/>
      <c r="IF24" s="217"/>
      <c r="IG24" s="217"/>
      <c r="IH24" s="217"/>
      <c r="II24" s="217"/>
      <c r="IJ24" s="217"/>
      <c r="IK24" s="217"/>
      <c r="IL24" s="217"/>
      <c r="IM24" s="217"/>
      <c r="IN24" s="217"/>
      <c r="IO24" s="217"/>
      <c r="IP24" s="217"/>
      <c r="IQ24" s="217"/>
      <c r="IR24" s="217"/>
      <c r="IS24" s="217"/>
      <c r="IT24" s="217"/>
      <c r="IU24" s="217"/>
      <c r="IV24" s="217"/>
    </row>
    <row r="25" spans="1:364" x14ac:dyDescent="0.15">
      <c r="A25" s="218"/>
      <c r="B25" s="215"/>
      <c r="C25" s="217"/>
      <c r="D25" s="219"/>
      <c r="E25" s="217"/>
      <c r="F25" s="217"/>
      <c r="G25" s="217"/>
      <c r="H25" s="217"/>
      <c r="I25" s="217"/>
      <c r="J25" s="217"/>
      <c r="K25" s="217"/>
      <c r="L25" s="217"/>
      <c r="M25" s="217"/>
      <c r="N25" s="217"/>
      <c r="O25" s="217"/>
      <c r="P25" s="217"/>
      <c r="Q25" s="217"/>
      <c r="R25" s="217"/>
      <c r="S25" s="217"/>
      <c r="T25" s="217"/>
      <c r="U25" s="217"/>
      <c r="V25" s="217"/>
      <c r="W25" s="217"/>
      <c r="X25" s="217"/>
      <c r="Y25" s="217"/>
      <c r="Z25" s="217"/>
      <c r="AA25" s="217"/>
      <c r="AB25" s="217"/>
      <c r="AC25" s="217"/>
      <c r="AD25" s="217"/>
      <c r="AE25" s="217"/>
      <c r="AF25" s="217"/>
      <c r="AG25" s="217"/>
      <c r="AH25" s="217"/>
      <c r="AI25" s="217"/>
      <c r="AJ25" s="217"/>
      <c r="AK25" s="217"/>
      <c r="AL25" s="217"/>
      <c r="AM25" s="217"/>
      <c r="AN25" s="217"/>
      <c r="AO25" s="217"/>
      <c r="AP25" s="217"/>
      <c r="AQ25" s="217"/>
      <c r="AR25" s="217"/>
      <c r="AS25" s="217"/>
      <c r="AT25" s="217"/>
      <c r="AU25" s="217"/>
      <c r="AV25" s="217"/>
      <c r="AW25" s="217"/>
      <c r="AX25" s="217"/>
      <c r="AY25" s="217"/>
      <c r="AZ25" s="217"/>
      <c r="BA25" s="217"/>
      <c r="BB25" s="217"/>
      <c r="BC25" s="217"/>
      <c r="BD25" s="217"/>
      <c r="BE25" s="217"/>
      <c r="BF25" s="217"/>
      <c r="BG25" s="217"/>
      <c r="BH25" s="217"/>
      <c r="BI25" s="217"/>
      <c r="BJ25" s="217"/>
      <c r="BK25" s="217"/>
      <c r="BL25" s="217"/>
      <c r="BM25" s="217"/>
      <c r="BN25" s="217"/>
      <c r="BO25" s="217"/>
      <c r="BP25" s="217"/>
      <c r="BQ25" s="217"/>
      <c r="BR25" s="217"/>
      <c r="BS25" s="217"/>
      <c r="BT25" s="217"/>
      <c r="BU25" s="217"/>
      <c r="BV25" s="217"/>
      <c r="BW25" s="217"/>
      <c r="BX25" s="217"/>
      <c r="BY25" s="217"/>
      <c r="BZ25" s="217"/>
      <c r="CA25" s="217"/>
      <c r="CB25" s="217"/>
      <c r="CC25" s="217"/>
      <c r="CD25" s="217"/>
      <c r="CE25" s="217"/>
      <c r="CF25" s="217"/>
      <c r="CG25" s="217"/>
      <c r="CH25" s="217"/>
      <c r="CI25" s="217"/>
      <c r="CJ25" s="217"/>
      <c r="CK25" s="217"/>
      <c r="CL25" s="217"/>
      <c r="CM25" s="217"/>
      <c r="CN25" s="217"/>
      <c r="CO25" s="217"/>
      <c r="CP25" s="217"/>
      <c r="CQ25" s="217"/>
      <c r="CR25" s="217"/>
      <c r="CS25" s="217"/>
      <c r="CT25" s="217"/>
      <c r="CU25" s="217"/>
      <c r="CV25" s="217"/>
      <c r="CW25" s="217"/>
      <c r="CX25" s="217"/>
      <c r="CY25" s="217"/>
      <c r="CZ25" s="217"/>
      <c r="DA25" s="217"/>
      <c r="DB25" s="217"/>
      <c r="DC25" s="217"/>
      <c r="DD25" s="217"/>
      <c r="DE25" s="217"/>
      <c r="DF25" s="217"/>
      <c r="DG25" s="217"/>
      <c r="DH25" s="217"/>
      <c r="DI25" s="217"/>
      <c r="DJ25" s="217"/>
      <c r="DK25" s="217"/>
      <c r="DL25" s="217"/>
      <c r="DM25" s="217"/>
      <c r="DN25" s="217"/>
      <c r="DO25" s="217"/>
      <c r="DP25" s="217"/>
      <c r="DQ25" s="217"/>
      <c r="DR25" s="217"/>
      <c r="DS25" s="217"/>
      <c r="DT25" s="217"/>
      <c r="DU25" s="217"/>
      <c r="DV25" s="217"/>
      <c r="DW25" s="217"/>
      <c r="DX25" s="217"/>
      <c r="DY25" s="217"/>
      <c r="DZ25" s="217"/>
      <c r="EA25" s="217"/>
      <c r="EB25" s="217"/>
      <c r="EC25" s="217"/>
      <c r="ED25" s="217"/>
      <c r="EE25" s="217"/>
      <c r="EF25" s="217"/>
      <c r="EG25" s="217"/>
      <c r="EH25" s="217"/>
      <c r="EI25" s="217"/>
      <c r="EJ25" s="217"/>
      <c r="EK25" s="217"/>
      <c r="EL25" s="217"/>
      <c r="EM25" s="217"/>
      <c r="EN25" s="217"/>
      <c r="EO25" s="217"/>
      <c r="EP25" s="217"/>
      <c r="EQ25" s="217"/>
      <c r="ER25" s="217"/>
      <c r="ES25" s="217"/>
      <c r="ET25" s="217"/>
      <c r="EU25" s="217"/>
      <c r="EV25" s="217"/>
      <c r="EW25" s="217"/>
      <c r="EX25" s="217"/>
      <c r="EY25" s="217"/>
      <c r="EZ25" s="217"/>
      <c r="FA25" s="217"/>
      <c r="FB25" s="217"/>
      <c r="FC25" s="217"/>
      <c r="FD25" s="217"/>
      <c r="FE25" s="217"/>
      <c r="FF25" s="217"/>
      <c r="FG25" s="217"/>
      <c r="FH25" s="217"/>
      <c r="FI25" s="217"/>
      <c r="FJ25" s="217"/>
      <c r="FK25" s="217"/>
      <c r="FL25" s="217"/>
      <c r="FM25" s="217"/>
      <c r="FN25" s="217"/>
      <c r="FO25" s="217"/>
      <c r="FP25" s="217"/>
      <c r="FQ25" s="217"/>
      <c r="FR25" s="217"/>
      <c r="FS25" s="217"/>
      <c r="FT25" s="217"/>
      <c r="FU25" s="217"/>
      <c r="FV25" s="217"/>
      <c r="FW25" s="217"/>
      <c r="FX25" s="217"/>
      <c r="FY25" s="217"/>
      <c r="FZ25" s="217"/>
      <c r="GA25" s="217"/>
      <c r="GB25" s="217"/>
      <c r="GC25" s="217"/>
      <c r="GD25" s="217"/>
      <c r="GE25" s="217"/>
      <c r="GF25" s="217"/>
      <c r="GG25" s="217"/>
      <c r="GH25" s="217"/>
      <c r="GI25" s="217"/>
      <c r="GJ25" s="217"/>
      <c r="GK25" s="217"/>
      <c r="GL25" s="217"/>
      <c r="GM25" s="217"/>
      <c r="GN25" s="217"/>
      <c r="GO25" s="217"/>
      <c r="GP25" s="217"/>
      <c r="GQ25" s="217"/>
      <c r="GR25" s="217"/>
      <c r="GS25" s="217"/>
      <c r="GT25" s="217"/>
      <c r="GU25" s="217"/>
      <c r="GV25" s="217"/>
      <c r="GW25" s="217"/>
      <c r="GX25" s="217"/>
      <c r="GY25" s="217"/>
      <c r="GZ25" s="217"/>
      <c r="HA25" s="217"/>
      <c r="HB25" s="217"/>
      <c r="HC25" s="217"/>
      <c r="HD25" s="217"/>
      <c r="HE25" s="217"/>
      <c r="HF25" s="217"/>
      <c r="HG25" s="217"/>
      <c r="HH25" s="217"/>
      <c r="HI25" s="217"/>
      <c r="HJ25" s="217"/>
      <c r="HK25" s="217"/>
      <c r="HL25" s="217"/>
      <c r="HM25" s="217"/>
      <c r="HN25" s="217"/>
      <c r="HO25" s="217"/>
      <c r="HP25" s="217"/>
      <c r="HQ25" s="217"/>
      <c r="HR25" s="217"/>
      <c r="HS25" s="217"/>
      <c r="HT25" s="217"/>
      <c r="HU25" s="217"/>
      <c r="HV25" s="217"/>
      <c r="HW25" s="217"/>
      <c r="HX25" s="217"/>
      <c r="HY25" s="217"/>
      <c r="HZ25" s="217"/>
      <c r="IA25" s="217"/>
      <c r="IB25" s="217"/>
      <c r="IC25" s="217"/>
      <c r="ID25" s="217"/>
      <c r="IE25" s="217"/>
      <c r="IF25" s="217"/>
      <c r="IG25" s="217"/>
      <c r="IH25" s="217"/>
      <c r="II25" s="217"/>
      <c r="IJ25" s="217"/>
      <c r="IK25" s="217"/>
      <c r="IL25" s="217"/>
      <c r="IM25" s="217"/>
      <c r="IN25" s="217"/>
      <c r="IO25" s="217"/>
      <c r="IP25" s="217"/>
      <c r="IQ25" s="217"/>
      <c r="IR25" s="217"/>
      <c r="IS25" s="217"/>
      <c r="IT25" s="217"/>
      <c r="IU25" s="217"/>
      <c r="IV25" s="217"/>
    </row>
    <row r="26" spans="1:364" x14ac:dyDescent="0.15">
      <c r="A26" s="218"/>
      <c r="B26" s="215"/>
      <c r="C26" s="217"/>
      <c r="D26" s="219"/>
      <c r="E26" s="217"/>
      <c r="F26" s="217"/>
      <c r="G26" s="217"/>
      <c r="H26" s="217"/>
      <c r="I26" s="217"/>
      <c r="J26" s="217"/>
      <c r="K26" s="217"/>
      <c r="L26" s="217"/>
      <c r="M26" s="217"/>
      <c r="N26" s="217"/>
      <c r="O26" s="217"/>
      <c r="P26" s="217"/>
      <c r="Q26" s="217"/>
      <c r="R26" s="217"/>
      <c r="S26" s="217"/>
      <c r="T26" s="217"/>
      <c r="U26" s="217"/>
      <c r="V26" s="217"/>
      <c r="W26" s="217"/>
      <c r="X26" s="217"/>
      <c r="Y26" s="217"/>
      <c r="Z26" s="217"/>
      <c r="AA26" s="217"/>
      <c r="AB26" s="217"/>
      <c r="AC26" s="217"/>
      <c r="AD26" s="217"/>
      <c r="AE26" s="217"/>
      <c r="AF26" s="217"/>
      <c r="AG26" s="217"/>
      <c r="AH26" s="217"/>
      <c r="AI26" s="217"/>
      <c r="AJ26" s="217"/>
      <c r="AK26" s="217"/>
      <c r="AL26" s="217"/>
      <c r="AM26" s="217"/>
      <c r="AN26" s="217"/>
      <c r="AO26" s="217"/>
      <c r="AP26" s="217"/>
      <c r="AQ26" s="217"/>
      <c r="AR26" s="217"/>
      <c r="AS26" s="217"/>
      <c r="AT26" s="217"/>
      <c r="AU26" s="217"/>
      <c r="AV26" s="217"/>
      <c r="AW26" s="217"/>
      <c r="AX26" s="217"/>
      <c r="AY26" s="217"/>
      <c r="AZ26" s="217"/>
      <c r="BA26" s="217"/>
      <c r="BB26" s="217"/>
      <c r="BC26" s="217"/>
      <c r="BD26" s="217"/>
      <c r="BE26" s="217"/>
      <c r="BF26" s="217"/>
      <c r="BG26" s="217"/>
      <c r="BH26" s="217"/>
      <c r="BI26" s="217"/>
      <c r="BJ26" s="217"/>
      <c r="BK26" s="217"/>
      <c r="BL26" s="217"/>
      <c r="BM26" s="217"/>
      <c r="BN26" s="217"/>
      <c r="BO26" s="217"/>
      <c r="BP26" s="217"/>
      <c r="BQ26" s="217"/>
      <c r="BR26" s="217"/>
      <c r="BS26" s="217"/>
      <c r="BT26" s="217"/>
      <c r="BU26" s="217"/>
      <c r="BV26" s="217"/>
      <c r="BW26" s="217"/>
      <c r="BX26" s="217"/>
      <c r="BY26" s="217"/>
      <c r="BZ26" s="217"/>
      <c r="CA26" s="217"/>
      <c r="CB26" s="217"/>
      <c r="CC26" s="217"/>
      <c r="CD26" s="217"/>
      <c r="CE26" s="217"/>
      <c r="CF26" s="217"/>
      <c r="CG26" s="217"/>
      <c r="CH26" s="217"/>
      <c r="CI26" s="217"/>
      <c r="CJ26" s="217"/>
      <c r="CK26" s="217"/>
      <c r="CL26" s="217"/>
      <c r="CM26" s="217"/>
      <c r="CN26" s="217"/>
      <c r="CO26" s="217"/>
      <c r="CP26" s="217"/>
      <c r="CQ26" s="217"/>
      <c r="CR26" s="217"/>
      <c r="CS26" s="217"/>
      <c r="CT26" s="217"/>
      <c r="CU26" s="217"/>
      <c r="CV26" s="217"/>
      <c r="CW26" s="217"/>
      <c r="CX26" s="217"/>
      <c r="CY26" s="217"/>
      <c r="CZ26" s="217"/>
      <c r="DA26" s="217"/>
      <c r="DB26" s="217"/>
      <c r="DC26" s="217"/>
      <c r="DD26" s="217"/>
      <c r="DE26" s="217"/>
      <c r="DF26" s="217"/>
      <c r="DG26" s="217"/>
      <c r="DH26" s="217"/>
      <c r="DI26" s="217"/>
      <c r="DJ26" s="217"/>
      <c r="DK26" s="217"/>
      <c r="DL26" s="217"/>
      <c r="DM26" s="217"/>
      <c r="DN26" s="217"/>
      <c r="DO26" s="217"/>
      <c r="DP26" s="217"/>
      <c r="DQ26" s="217"/>
      <c r="DR26" s="217"/>
      <c r="DS26" s="217"/>
      <c r="DT26" s="217"/>
      <c r="DU26" s="217"/>
      <c r="DV26" s="217"/>
      <c r="DW26" s="217"/>
      <c r="DX26" s="217"/>
      <c r="DY26" s="217"/>
      <c r="DZ26" s="217"/>
      <c r="EA26" s="217"/>
      <c r="EB26" s="217"/>
      <c r="EC26" s="217"/>
      <c r="ED26" s="217"/>
      <c r="EE26" s="217"/>
      <c r="EF26" s="217"/>
      <c r="EG26" s="217"/>
      <c r="EH26" s="217"/>
      <c r="EI26" s="217"/>
      <c r="EJ26" s="217"/>
      <c r="EK26" s="217"/>
      <c r="EL26" s="217"/>
      <c r="EM26" s="217"/>
      <c r="EN26" s="217"/>
      <c r="EO26" s="217"/>
      <c r="EP26" s="217"/>
      <c r="EQ26" s="217"/>
      <c r="ER26" s="217"/>
      <c r="ES26" s="217"/>
      <c r="ET26" s="217"/>
      <c r="EU26" s="217"/>
      <c r="EV26" s="217"/>
      <c r="EW26" s="217"/>
      <c r="EX26" s="217"/>
      <c r="EY26" s="217"/>
      <c r="EZ26" s="217"/>
      <c r="FA26" s="217"/>
      <c r="FB26" s="217"/>
      <c r="FC26" s="217"/>
      <c r="FD26" s="217"/>
      <c r="FE26" s="217"/>
      <c r="FF26" s="217"/>
      <c r="FG26" s="217"/>
      <c r="FH26" s="217"/>
      <c r="FI26" s="217"/>
      <c r="FJ26" s="217"/>
      <c r="FK26" s="217"/>
      <c r="FL26" s="217"/>
      <c r="FM26" s="217"/>
      <c r="FN26" s="217"/>
      <c r="FO26" s="217"/>
      <c r="FP26" s="217"/>
      <c r="FQ26" s="217"/>
      <c r="FR26" s="217"/>
      <c r="FS26" s="217"/>
      <c r="FT26" s="217"/>
      <c r="FU26" s="217"/>
      <c r="FV26" s="217"/>
      <c r="FW26" s="217"/>
      <c r="FX26" s="217"/>
      <c r="FY26" s="217"/>
      <c r="FZ26" s="217"/>
      <c r="GA26" s="217"/>
      <c r="GB26" s="217"/>
      <c r="GC26" s="217"/>
      <c r="GD26" s="217"/>
      <c r="GE26" s="217"/>
      <c r="GF26" s="217"/>
      <c r="GG26" s="217"/>
      <c r="GH26" s="217"/>
      <c r="GI26" s="217"/>
      <c r="GJ26" s="217"/>
      <c r="GK26" s="217"/>
      <c r="GL26" s="217"/>
      <c r="GM26" s="217"/>
      <c r="GN26" s="217"/>
      <c r="GO26" s="217"/>
      <c r="GP26" s="217"/>
      <c r="GQ26" s="217"/>
      <c r="GR26" s="217"/>
      <c r="GS26" s="217"/>
      <c r="GT26" s="217"/>
      <c r="GU26" s="217"/>
      <c r="GV26" s="217"/>
      <c r="GW26" s="217"/>
      <c r="GX26" s="217"/>
      <c r="GY26" s="217"/>
      <c r="GZ26" s="217"/>
      <c r="HA26" s="217"/>
      <c r="HB26" s="217"/>
      <c r="HC26" s="217"/>
      <c r="HD26" s="217"/>
      <c r="HE26" s="217"/>
      <c r="HF26" s="217"/>
      <c r="HG26" s="217"/>
      <c r="HH26" s="217"/>
      <c r="HI26" s="217"/>
      <c r="HJ26" s="217"/>
      <c r="HK26" s="217"/>
      <c r="HL26" s="217"/>
      <c r="HM26" s="217"/>
      <c r="HN26" s="217"/>
      <c r="HO26" s="217"/>
      <c r="HP26" s="217"/>
      <c r="HQ26" s="217"/>
      <c r="HR26" s="217"/>
      <c r="HS26" s="217"/>
      <c r="HT26" s="217"/>
      <c r="HU26" s="217"/>
      <c r="HV26" s="217"/>
      <c r="HW26" s="217"/>
      <c r="HX26" s="217"/>
      <c r="HY26" s="217"/>
      <c r="HZ26" s="217"/>
      <c r="IA26" s="217"/>
      <c r="IB26" s="217"/>
      <c r="IC26" s="217"/>
      <c r="ID26" s="217"/>
      <c r="IE26" s="217"/>
      <c r="IF26" s="217"/>
      <c r="IG26" s="217"/>
      <c r="IH26" s="217"/>
      <c r="II26" s="217"/>
      <c r="IJ26" s="217"/>
      <c r="IK26" s="217"/>
      <c r="IL26" s="217"/>
      <c r="IM26" s="217"/>
      <c r="IN26" s="217"/>
      <c r="IO26" s="217"/>
      <c r="IP26" s="217"/>
      <c r="IQ26" s="217"/>
      <c r="IR26" s="217"/>
      <c r="IS26" s="217"/>
      <c r="IT26" s="217"/>
      <c r="IU26" s="217"/>
      <c r="IV26" s="217"/>
    </row>
    <row r="27" spans="1:364" hidden="1" x14ac:dyDescent="0.15">
      <c r="A27" s="221" t="s">
        <v>157</v>
      </c>
      <c r="B27" s="215"/>
      <c r="C27" s="217"/>
      <c r="D27" s="219"/>
      <c r="E27" s="217"/>
      <c r="F27" s="217"/>
      <c r="G27" s="217"/>
      <c r="H27" s="217"/>
      <c r="I27" s="217"/>
      <c r="J27" s="217"/>
      <c r="K27" s="217"/>
      <c r="L27" s="217"/>
      <c r="M27" s="217"/>
      <c r="N27" s="217"/>
      <c r="O27" s="217"/>
      <c r="P27" s="217"/>
      <c r="Q27" s="217"/>
      <c r="R27" s="217"/>
      <c r="S27" s="217"/>
      <c r="T27" s="217"/>
      <c r="U27" s="217"/>
      <c r="V27" s="217"/>
      <c r="W27" s="217"/>
      <c r="X27" s="217"/>
      <c r="Y27" s="217"/>
      <c r="Z27" s="217"/>
      <c r="AA27" s="217"/>
      <c r="AB27" s="217"/>
      <c r="AC27" s="217"/>
      <c r="AD27" s="217"/>
      <c r="AE27" s="217"/>
      <c r="AF27" s="217"/>
      <c r="AG27" s="217"/>
      <c r="AH27" s="217"/>
      <c r="AI27" s="217"/>
      <c r="AJ27" s="217"/>
      <c r="AK27" s="217"/>
      <c r="AL27" s="217"/>
      <c r="AM27" s="217"/>
      <c r="AN27" s="217"/>
      <c r="AO27" s="217"/>
      <c r="AP27" s="217"/>
      <c r="AQ27" s="217"/>
      <c r="AR27" s="217"/>
      <c r="AS27" s="217"/>
      <c r="AT27" s="217"/>
      <c r="AU27" s="217"/>
      <c r="AV27" s="217"/>
      <c r="AW27" s="217"/>
      <c r="AX27" s="217"/>
      <c r="AY27" s="217"/>
      <c r="AZ27" s="217"/>
      <c r="BA27" s="217"/>
      <c r="BB27" s="217"/>
      <c r="BC27" s="217"/>
      <c r="BD27" s="217"/>
      <c r="BE27" s="217"/>
      <c r="BF27" s="217"/>
      <c r="BG27" s="217"/>
      <c r="BH27" s="217"/>
      <c r="BI27" s="217"/>
      <c r="BJ27" s="217"/>
      <c r="BK27" s="217"/>
      <c r="BL27" s="217"/>
      <c r="BM27" s="217"/>
      <c r="BN27" s="217"/>
      <c r="BO27" s="217"/>
      <c r="BP27" s="217"/>
      <c r="BQ27" s="217"/>
      <c r="BR27" s="217"/>
      <c r="BS27" s="217"/>
      <c r="BT27" s="217"/>
      <c r="BU27" s="217"/>
      <c r="BV27" s="217"/>
      <c r="BW27" s="217"/>
      <c r="BX27" s="217"/>
      <c r="BY27" s="217"/>
      <c r="BZ27" s="217"/>
      <c r="CA27" s="217"/>
      <c r="CB27" s="217"/>
      <c r="CC27" s="217"/>
      <c r="CD27" s="217"/>
      <c r="CE27" s="217"/>
      <c r="CF27" s="217"/>
      <c r="CG27" s="217"/>
      <c r="CH27" s="217"/>
      <c r="CI27" s="217"/>
      <c r="CJ27" s="217"/>
      <c r="CK27" s="217"/>
      <c r="CL27" s="217"/>
      <c r="CM27" s="217"/>
      <c r="CN27" s="217"/>
      <c r="CO27" s="217"/>
      <c r="CP27" s="217"/>
      <c r="CQ27" s="217"/>
      <c r="CR27" s="217"/>
      <c r="CS27" s="217"/>
      <c r="CT27" s="217"/>
      <c r="CU27" s="217"/>
      <c r="CV27" s="217"/>
      <c r="CW27" s="217"/>
      <c r="CX27" s="217"/>
      <c r="CY27" s="217"/>
      <c r="CZ27" s="217"/>
      <c r="DA27" s="217"/>
      <c r="DB27" s="217"/>
      <c r="DC27" s="217"/>
      <c r="DD27" s="217"/>
      <c r="DE27" s="217"/>
      <c r="DF27" s="217"/>
      <c r="DG27" s="217"/>
      <c r="DH27" s="217"/>
      <c r="DI27" s="217"/>
      <c r="DJ27" s="217"/>
      <c r="DK27" s="217"/>
      <c r="DL27" s="217"/>
      <c r="DM27" s="217"/>
      <c r="DN27" s="217"/>
      <c r="DO27" s="217"/>
      <c r="DP27" s="217"/>
      <c r="DQ27" s="217"/>
      <c r="DR27" s="217"/>
      <c r="DS27" s="217"/>
      <c r="DT27" s="217"/>
      <c r="DU27" s="217"/>
      <c r="DV27" s="217"/>
      <c r="DW27" s="217"/>
      <c r="DX27" s="217"/>
      <c r="DY27" s="217"/>
      <c r="DZ27" s="217"/>
      <c r="EA27" s="217"/>
      <c r="EB27" s="217"/>
      <c r="EC27" s="217"/>
      <c r="ED27" s="217"/>
      <c r="EE27" s="217"/>
      <c r="EF27" s="217"/>
      <c r="EG27" s="217"/>
      <c r="EH27" s="217"/>
      <c r="EI27" s="217"/>
      <c r="EJ27" s="217"/>
      <c r="EK27" s="217"/>
      <c r="EL27" s="217"/>
      <c r="EM27" s="217"/>
      <c r="EN27" s="217"/>
      <c r="EO27" s="217"/>
      <c r="EP27" s="217"/>
      <c r="EQ27" s="217"/>
      <c r="ER27" s="217"/>
      <c r="ES27" s="217"/>
      <c r="ET27" s="217"/>
      <c r="EU27" s="217"/>
      <c r="EV27" s="217"/>
      <c r="EW27" s="217"/>
      <c r="EX27" s="217"/>
      <c r="EY27" s="217"/>
      <c r="EZ27" s="217"/>
      <c r="FA27" s="217"/>
      <c r="FB27" s="217"/>
      <c r="FC27" s="217"/>
      <c r="FD27" s="217"/>
      <c r="FE27" s="217"/>
      <c r="FF27" s="217"/>
      <c r="FG27" s="217"/>
      <c r="FH27" s="217"/>
      <c r="FI27" s="217"/>
      <c r="FJ27" s="217"/>
      <c r="FK27" s="217"/>
      <c r="FL27" s="217"/>
      <c r="FM27" s="217"/>
      <c r="FN27" s="217"/>
      <c r="FO27" s="217"/>
      <c r="FP27" s="217"/>
      <c r="FQ27" s="217"/>
      <c r="FR27" s="217"/>
      <c r="FS27" s="217"/>
      <c r="FT27" s="217"/>
      <c r="FU27" s="217"/>
      <c r="FV27" s="217"/>
      <c r="FW27" s="217"/>
      <c r="FX27" s="217"/>
      <c r="FY27" s="217"/>
      <c r="FZ27" s="217"/>
      <c r="GA27" s="217"/>
      <c r="GB27" s="217"/>
      <c r="GC27" s="217"/>
      <c r="GD27" s="217"/>
      <c r="GE27" s="217"/>
      <c r="GF27" s="217"/>
      <c r="GG27" s="217"/>
      <c r="GH27" s="217"/>
      <c r="GI27" s="217"/>
      <c r="GJ27" s="217"/>
      <c r="GK27" s="217"/>
      <c r="GL27" s="217"/>
      <c r="GM27" s="217"/>
      <c r="GN27" s="217"/>
      <c r="GO27" s="217"/>
      <c r="GP27" s="217"/>
      <c r="GQ27" s="217"/>
      <c r="GR27" s="217"/>
      <c r="GS27" s="217"/>
      <c r="GT27" s="217"/>
      <c r="GU27" s="217"/>
      <c r="GV27" s="217"/>
      <c r="GW27" s="217"/>
      <c r="GX27" s="217"/>
      <c r="GY27" s="217"/>
      <c r="GZ27" s="217"/>
      <c r="HA27" s="217"/>
      <c r="HB27" s="217"/>
      <c r="HC27" s="217"/>
      <c r="HD27" s="217"/>
      <c r="HE27" s="217"/>
      <c r="HF27" s="217"/>
      <c r="HG27" s="217"/>
      <c r="HH27" s="217"/>
      <c r="HI27" s="217"/>
      <c r="HJ27" s="217"/>
      <c r="HK27" s="217"/>
      <c r="HL27" s="217"/>
      <c r="HM27" s="217"/>
      <c r="HN27" s="217"/>
      <c r="HO27" s="217"/>
      <c r="HP27" s="217"/>
      <c r="HQ27" s="217"/>
      <c r="HR27" s="217"/>
      <c r="HS27" s="217"/>
      <c r="HT27" s="217"/>
      <c r="HU27" s="217"/>
      <c r="HV27" s="217"/>
      <c r="HW27" s="217"/>
      <c r="HX27" s="217"/>
      <c r="HY27" s="217"/>
      <c r="HZ27" s="217"/>
      <c r="IA27" s="217"/>
      <c r="IB27" s="217"/>
      <c r="IC27" s="217"/>
      <c r="ID27" s="217"/>
      <c r="IE27" s="217"/>
      <c r="IF27" s="217"/>
      <c r="IG27" s="217"/>
      <c r="IH27" s="217"/>
      <c r="II27" s="217"/>
      <c r="IJ27" s="217"/>
      <c r="IK27" s="217"/>
      <c r="IL27" s="217"/>
      <c r="IM27" s="217"/>
      <c r="IN27" s="217"/>
      <c r="IO27" s="217"/>
      <c r="IP27" s="217"/>
      <c r="IQ27" s="217"/>
      <c r="IR27" s="217"/>
      <c r="IS27" s="217"/>
      <c r="IT27" s="217"/>
      <c r="IU27" s="217"/>
      <c r="IV27" s="217"/>
    </row>
    <row r="28" spans="1:364" x14ac:dyDescent="0.15">
      <c r="A28" s="218"/>
      <c r="B28" s="215"/>
      <c r="C28" s="217"/>
      <c r="D28" s="219"/>
      <c r="E28" s="217"/>
      <c r="F28" s="217"/>
      <c r="G28" s="217"/>
      <c r="H28" s="217"/>
      <c r="I28" s="217"/>
      <c r="J28" s="217"/>
      <c r="K28" s="217"/>
      <c r="L28" s="217"/>
      <c r="M28" s="217"/>
      <c r="N28" s="217"/>
      <c r="O28" s="217"/>
      <c r="P28" s="217"/>
      <c r="Q28" s="217"/>
      <c r="R28" s="217"/>
      <c r="S28" s="217"/>
      <c r="T28" s="217"/>
      <c r="U28" s="217"/>
      <c r="V28" s="217"/>
      <c r="W28" s="217"/>
      <c r="X28" s="217"/>
      <c r="Y28" s="217"/>
      <c r="Z28" s="217"/>
      <c r="AA28" s="217"/>
      <c r="AB28" s="217"/>
      <c r="AC28" s="217"/>
      <c r="AD28" s="217"/>
      <c r="AE28" s="217"/>
      <c r="AF28" s="217"/>
      <c r="AG28" s="217"/>
      <c r="AH28" s="217"/>
      <c r="AI28" s="217"/>
      <c r="AJ28" s="217"/>
      <c r="AK28" s="217"/>
      <c r="AL28" s="217"/>
      <c r="AM28" s="217"/>
      <c r="AN28" s="217"/>
      <c r="AO28" s="217"/>
      <c r="AP28" s="217"/>
      <c r="AQ28" s="217"/>
      <c r="AR28" s="217"/>
      <c r="AS28" s="217"/>
      <c r="AT28" s="217"/>
      <c r="AU28" s="217"/>
      <c r="AV28" s="217"/>
      <c r="AW28" s="217"/>
      <c r="AX28" s="217"/>
      <c r="AY28" s="217"/>
      <c r="AZ28" s="217"/>
      <c r="BA28" s="217"/>
      <c r="BB28" s="217"/>
      <c r="BC28" s="217"/>
      <c r="BD28" s="217"/>
      <c r="BE28" s="217"/>
      <c r="BF28" s="217"/>
      <c r="BG28" s="217"/>
      <c r="BH28" s="217"/>
      <c r="BI28" s="217"/>
      <c r="BJ28" s="217"/>
      <c r="BK28" s="217"/>
      <c r="BL28" s="217"/>
      <c r="BM28" s="217"/>
      <c r="BN28" s="217"/>
      <c r="BO28" s="217"/>
      <c r="BP28" s="217"/>
      <c r="BQ28" s="217"/>
      <c r="BR28" s="217"/>
      <c r="BS28" s="217"/>
      <c r="BT28" s="217"/>
      <c r="BU28" s="217"/>
      <c r="BV28" s="217"/>
      <c r="BW28" s="217"/>
      <c r="BX28" s="217"/>
      <c r="BY28" s="217"/>
      <c r="BZ28" s="217"/>
      <c r="CA28" s="217"/>
      <c r="CB28" s="217"/>
      <c r="CC28" s="217"/>
      <c r="CD28" s="217"/>
      <c r="CE28" s="217"/>
      <c r="CF28" s="217"/>
      <c r="CG28" s="217"/>
      <c r="CH28" s="217"/>
      <c r="CI28" s="217"/>
      <c r="CJ28" s="217"/>
      <c r="CK28" s="217"/>
      <c r="CL28" s="217"/>
      <c r="CM28" s="217"/>
      <c r="CN28" s="217"/>
      <c r="CO28" s="217"/>
      <c r="CP28" s="217"/>
      <c r="CQ28" s="217"/>
      <c r="CR28" s="217"/>
      <c r="CS28" s="217"/>
      <c r="CT28" s="217"/>
      <c r="CU28" s="217"/>
      <c r="CV28" s="217"/>
      <c r="CW28" s="217"/>
      <c r="CX28" s="217"/>
      <c r="CY28" s="217"/>
      <c r="CZ28" s="217"/>
      <c r="DA28" s="217"/>
      <c r="DB28" s="217"/>
      <c r="DC28" s="217"/>
      <c r="DD28" s="217"/>
      <c r="DE28" s="217"/>
      <c r="DF28" s="217"/>
      <c r="DG28" s="217"/>
      <c r="DH28" s="217"/>
      <c r="DI28" s="217"/>
      <c r="DJ28" s="217"/>
      <c r="DK28" s="217"/>
      <c r="DL28" s="217"/>
      <c r="DM28" s="217"/>
      <c r="DN28" s="217"/>
      <c r="DO28" s="217"/>
      <c r="DP28" s="217"/>
      <c r="DQ28" s="217"/>
      <c r="DR28" s="217"/>
      <c r="DS28" s="217"/>
      <c r="DT28" s="217"/>
      <c r="DU28" s="217"/>
      <c r="DV28" s="217"/>
      <c r="DW28" s="217"/>
      <c r="DX28" s="217"/>
      <c r="DY28" s="217"/>
      <c r="DZ28" s="217"/>
      <c r="EA28" s="217"/>
      <c r="EB28" s="217"/>
      <c r="EC28" s="217"/>
      <c r="ED28" s="217"/>
      <c r="EE28" s="217"/>
      <c r="EF28" s="217"/>
      <c r="EG28" s="217"/>
      <c r="EH28" s="217"/>
      <c r="EI28" s="217"/>
      <c r="EJ28" s="217"/>
      <c r="EK28" s="217"/>
      <c r="EL28" s="217"/>
      <c r="EM28" s="217"/>
      <c r="EN28" s="217"/>
      <c r="EO28" s="217"/>
      <c r="EP28" s="217"/>
      <c r="EQ28" s="217"/>
      <c r="ER28" s="217"/>
      <c r="ES28" s="217"/>
      <c r="ET28" s="217"/>
      <c r="EU28" s="217"/>
      <c r="EV28" s="217"/>
      <c r="EW28" s="217"/>
      <c r="EX28" s="217"/>
      <c r="EY28" s="217"/>
      <c r="EZ28" s="217"/>
      <c r="FA28" s="217"/>
      <c r="FB28" s="217"/>
      <c r="FC28" s="217"/>
      <c r="FD28" s="217"/>
      <c r="FE28" s="217"/>
      <c r="FF28" s="217"/>
      <c r="FG28" s="217"/>
      <c r="FH28" s="217"/>
      <c r="FI28" s="217"/>
      <c r="FJ28" s="217"/>
      <c r="FK28" s="217"/>
      <c r="FL28" s="217"/>
      <c r="FM28" s="217"/>
      <c r="FN28" s="217"/>
      <c r="FO28" s="217"/>
      <c r="FP28" s="217"/>
      <c r="FQ28" s="217"/>
      <c r="FR28" s="217"/>
      <c r="FS28" s="217"/>
      <c r="FT28" s="217"/>
      <c r="FU28" s="217"/>
      <c r="FV28" s="217"/>
      <c r="FW28" s="217"/>
      <c r="FX28" s="217"/>
      <c r="FY28" s="217"/>
      <c r="FZ28" s="217"/>
      <c r="GA28" s="217"/>
      <c r="GB28" s="217"/>
      <c r="GC28" s="217"/>
      <c r="GD28" s="217"/>
      <c r="GE28" s="217"/>
      <c r="GF28" s="217"/>
      <c r="GG28" s="217"/>
      <c r="GH28" s="217"/>
      <c r="GI28" s="217"/>
      <c r="GJ28" s="217"/>
      <c r="GK28" s="217"/>
      <c r="GL28" s="217"/>
      <c r="GM28" s="217"/>
      <c r="GN28" s="217"/>
      <c r="GO28" s="217"/>
      <c r="GP28" s="217"/>
      <c r="GQ28" s="217"/>
      <c r="GR28" s="217"/>
      <c r="GS28" s="217"/>
      <c r="GT28" s="217"/>
      <c r="GU28" s="217"/>
      <c r="GV28" s="217"/>
      <c r="GW28" s="217"/>
      <c r="GX28" s="217"/>
      <c r="GY28" s="217"/>
      <c r="GZ28" s="217"/>
      <c r="HA28" s="217"/>
      <c r="HB28" s="217"/>
      <c r="HC28" s="217"/>
      <c r="HD28" s="217"/>
      <c r="HE28" s="217"/>
      <c r="HF28" s="217"/>
      <c r="HG28" s="217"/>
      <c r="HH28" s="217"/>
      <c r="HI28" s="217"/>
      <c r="HJ28" s="217"/>
      <c r="HK28" s="217"/>
      <c r="HL28" s="217"/>
      <c r="HM28" s="217"/>
      <c r="HN28" s="217"/>
      <c r="HO28" s="217"/>
      <c r="HP28" s="217"/>
      <c r="HQ28" s="217"/>
      <c r="HR28" s="217"/>
      <c r="HS28" s="217"/>
      <c r="HT28" s="217"/>
      <c r="HU28" s="217"/>
      <c r="HV28" s="217"/>
      <c r="HW28" s="217"/>
      <c r="HX28" s="217"/>
      <c r="HY28" s="217"/>
      <c r="HZ28" s="217"/>
      <c r="IA28" s="217"/>
      <c r="IB28" s="217"/>
      <c r="IC28" s="217"/>
      <c r="ID28" s="217"/>
      <c r="IE28" s="217"/>
      <c r="IF28" s="217"/>
      <c r="IG28" s="217"/>
      <c r="IH28" s="217"/>
      <c r="II28" s="217"/>
      <c r="IJ28" s="217"/>
      <c r="IK28" s="217"/>
      <c r="IL28" s="217"/>
      <c r="IM28" s="217"/>
      <c r="IN28" s="217"/>
      <c r="IO28" s="217"/>
      <c r="IP28" s="217"/>
      <c r="IQ28" s="217"/>
      <c r="IR28" s="217"/>
      <c r="IS28" s="217"/>
      <c r="IT28" s="217"/>
      <c r="IU28" s="217"/>
      <c r="IV28" s="217"/>
    </row>
    <row r="29" spans="1:364" x14ac:dyDescent="0.15">
      <c r="A29" s="218"/>
      <c r="B29" s="215"/>
      <c r="C29" s="217"/>
      <c r="D29" s="219"/>
      <c r="E29" s="217"/>
      <c r="F29" s="217"/>
      <c r="G29" s="217"/>
      <c r="H29" s="217"/>
      <c r="I29" s="217"/>
      <c r="J29" s="217"/>
      <c r="K29" s="217"/>
      <c r="L29" s="217"/>
      <c r="M29" s="217"/>
      <c r="N29" s="217"/>
      <c r="O29" s="217"/>
      <c r="P29" s="217"/>
      <c r="Q29" s="217"/>
      <c r="R29" s="217"/>
      <c r="S29" s="217"/>
      <c r="T29" s="217"/>
      <c r="U29" s="217"/>
      <c r="V29" s="217"/>
      <c r="W29" s="217"/>
      <c r="X29" s="217"/>
      <c r="Y29" s="217"/>
      <c r="Z29" s="217"/>
      <c r="AA29" s="217"/>
      <c r="AB29" s="217"/>
      <c r="AC29" s="217"/>
      <c r="AD29" s="217"/>
      <c r="AE29" s="217"/>
      <c r="AF29" s="217"/>
      <c r="AG29" s="217"/>
      <c r="AH29" s="217"/>
      <c r="AI29" s="217"/>
      <c r="AJ29" s="217"/>
      <c r="AK29" s="217"/>
      <c r="AL29" s="217"/>
      <c r="AM29" s="217"/>
      <c r="AN29" s="217"/>
      <c r="AO29" s="217"/>
      <c r="AP29" s="217"/>
      <c r="AQ29" s="217"/>
      <c r="AR29" s="217"/>
      <c r="AS29" s="217"/>
      <c r="AT29" s="217"/>
      <c r="AU29" s="217"/>
      <c r="AV29" s="217"/>
      <c r="AW29" s="217"/>
      <c r="AX29" s="217"/>
      <c r="AY29" s="217"/>
      <c r="AZ29" s="217"/>
      <c r="BA29" s="217"/>
      <c r="BB29" s="217"/>
      <c r="BC29" s="217"/>
      <c r="BD29" s="217"/>
      <c r="BE29" s="217"/>
      <c r="BF29" s="217"/>
      <c r="BG29" s="217"/>
      <c r="BH29" s="217"/>
      <c r="BI29" s="217"/>
      <c r="BJ29" s="217"/>
      <c r="BK29" s="217"/>
      <c r="BL29" s="217"/>
      <c r="BM29" s="217"/>
      <c r="BN29" s="217"/>
      <c r="BO29" s="217"/>
      <c r="BP29" s="217"/>
      <c r="BQ29" s="217"/>
      <c r="BR29" s="217"/>
      <c r="BS29" s="217"/>
      <c r="BT29" s="217"/>
      <c r="BU29" s="217"/>
      <c r="BV29" s="217"/>
      <c r="BW29" s="217"/>
      <c r="BX29" s="217"/>
      <c r="BY29" s="217"/>
      <c r="BZ29" s="217"/>
      <c r="CA29" s="217"/>
      <c r="CB29" s="217"/>
      <c r="CC29" s="217"/>
      <c r="CD29" s="217"/>
      <c r="CE29" s="217"/>
      <c r="CF29" s="217"/>
      <c r="CG29" s="217"/>
      <c r="CH29" s="217"/>
      <c r="CI29" s="217"/>
      <c r="CJ29" s="217"/>
      <c r="CK29" s="217"/>
      <c r="CL29" s="217"/>
      <c r="CM29" s="217"/>
      <c r="CN29" s="217"/>
      <c r="CO29" s="217"/>
      <c r="CP29" s="217"/>
      <c r="CQ29" s="217"/>
      <c r="CR29" s="217"/>
      <c r="CS29" s="217"/>
      <c r="CT29" s="217"/>
      <c r="CU29" s="217"/>
      <c r="CV29" s="217"/>
      <c r="CW29" s="217"/>
      <c r="CX29" s="217"/>
      <c r="CY29" s="217"/>
      <c r="CZ29" s="217"/>
      <c r="DA29" s="217"/>
      <c r="DB29" s="217"/>
      <c r="DC29" s="217"/>
      <c r="DD29" s="217"/>
      <c r="DE29" s="217"/>
      <c r="DF29" s="217"/>
      <c r="DG29" s="217"/>
      <c r="DH29" s="217"/>
      <c r="DI29" s="217"/>
      <c r="DJ29" s="217"/>
      <c r="DK29" s="217"/>
      <c r="DL29" s="217"/>
      <c r="DM29" s="217"/>
      <c r="DN29" s="217"/>
      <c r="DO29" s="217"/>
      <c r="DP29" s="217"/>
      <c r="DQ29" s="217"/>
      <c r="DR29" s="217"/>
      <c r="DS29" s="217"/>
      <c r="DT29" s="217"/>
      <c r="DU29" s="217"/>
      <c r="DV29" s="217"/>
      <c r="DW29" s="217"/>
      <c r="DX29" s="217"/>
      <c r="DY29" s="217"/>
      <c r="DZ29" s="217"/>
      <c r="EA29" s="217"/>
      <c r="EB29" s="217"/>
      <c r="EC29" s="217"/>
      <c r="ED29" s="217"/>
      <c r="EE29" s="217"/>
      <c r="EF29" s="217"/>
      <c r="EG29" s="217"/>
      <c r="EH29" s="217"/>
      <c r="EI29" s="217"/>
      <c r="EJ29" s="217"/>
      <c r="EK29" s="217"/>
      <c r="EL29" s="217"/>
      <c r="EM29" s="217"/>
      <c r="EN29" s="217"/>
      <c r="EO29" s="217"/>
      <c r="EP29" s="217"/>
      <c r="EQ29" s="217"/>
      <c r="ER29" s="217"/>
      <c r="ES29" s="217"/>
      <c r="ET29" s="217"/>
      <c r="EU29" s="217"/>
      <c r="EV29" s="217"/>
      <c r="EW29" s="217"/>
      <c r="EX29" s="217"/>
      <c r="EY29" s="217"/>
      <c r="EZ29" s="217"/>
      <c r="FA29" s="217"/>
      <c r="FB29" s="217"/>
      <c r="FC29" s="217"/>
      <c r="FD29" s="217"/>
      <c r="FE29" s="217"/>
      <c r="FF29" s="217"/>
      <c r="FG29" s="217"/>
      <c r="FH29" s="217"/>
      <c r="FI29" s="217"/>
      <c r="FJ29" s="217"/>
      <c r="FK29" s="217"/>
      <c r="FL29" s="217"/>
      <c r="FM29" s="217"/>
      <c r="FN29" s="217"/>
      <c r="FO29" s="217"/>
      <c r="FP29" s="217"/>
      <c r="FQ29" s="217"/>
      <c r="FR29" s="217"/>
      <c r="FS29" s="217"/>
      <c r="FT29" s="217"/>
      <c r="FU29" s="217"/>
      <c r="FV29" s="217"/>
      <c r="FW29" s="217"/>
      <c r="FX29" s="217"/>
      <c r="FY29" s="217"/>
      <c r="FZ29" s="217"/>
      <c r="GA29" s="217"/>
      <c r="GB29" s="217"/>
      <c r="GC29" s="217"/>
      <c r="GD29" s="217"/>
      <c r="GE29" s="217"/>
      <c r="GF29" s="217"/>
      <c r="GG29" s="217"/>
      <c r="GH29" s="217"/>
      <c r="GI29" s="217"/>
      <c r="GJ29" s="217"/>
      <c r="GK29" s="217"/>
      <c r="GL29" s="217"/>
      <c r="GM29" s="217"/>
      <c r="GN29" s="217"/>
      <c r="GO29" s="217"/>
      <c r="GP29" s="217"/>
      <c r="GQ29" s="217"/>
      <c r="GR29" s="217"/>
      <c r="GS29" s="217"/>
      <c r="GT29" s="217"/>
      <c r="GU29" s="217"/>
      <c r="GV29" s="217"/>
      <c r="GW29" s="217"/>
      <c r="GX29" s="217"/>
      <c r="GY29" s="217"/>
      <c r="GZ29" s="217"/>
      <c r="HA29" s="217"/>
      <c r="HB29" s="217"/>
      <c r="HC29" s="217"/>
      <c r="HD29" s="217"/>
      <c r="HE29" s="217"/>
      <c r="HF29" s="217"/>
      <c r="HG29" s="217"/>
      <c r="HH29" s="217"/>
      <c r="HI29" s="217"/>
      <c r="HJ29" s="217"/>
      <c r="HK29" s="217"/>
      <c r="HL29" s="217"/>
      <c r="HM29" s="217"/>
      <c r="HN29" s="217"/>
      <c r="HO29" s="217"/>
      <c r="HP29" s="217"/>
      <c r="HQ29" s="217"/>
      <c r="HR29" s="217"/>
      <c r="HS29" s="217"/>
      <c r="HT29" s="217"/>
      <c r="HU29" s="217"/>
      <c r="HV29" s="217"/>
      <c r="HW29" s="217"/>
      <c r="HX29" s="217"/>
      <c r="HY29" s="217"/>
      <c r="HZ29" s="217"/>
      <c r="IA29" s="217"/>
      <c r="IB29" s="217"/>
      <c r="IC29" s="217"/>
      <c r="ID29" s="217"/>
      <c r="IE29" s="217"/>
      <c r="IF29" s="217"/>
      <c r="IG29" s="217"/>
      <c r="IH29" s="217"/>
      <c r="II29" s="217"/>
      <c r="IJ29" s="217"/>
      <c r="IK29" s="217"/>
      <c r="IL29" s="217"/>
      <c r="IM29" s="217"/>
      <c r="IN29" s="217"/>
      <c r="IO29" s="217"/>
      <c r="IP29" s="217"/>
      <c r="IQ29" s="217"/>
      <c r="IR29" s="217"/>
      <c r="IS29" s="217"/>
      <c r="IT29" s="217"/>
      <c r="IU29" s="217"/>
      <c r="IV29" s="217"/>
    </row>
    <row r="30" spans="1:364" x14ac:dyDescent="0.15">
      <c r="A30" s="218"/>
      <c r="B30" s="215"/>
      <c r="C30" s="217"/>
      <c r="D30" s="219"/>
      <c r="E30" s="217"/>
      <c r="F30" s="217"/>
      <c r="G30" s="217"/>
      <c r="H30" s="217"/>
      <c r="I30" s="217"/>
      <c r="J30" s="217"/>
      <c r="K30" s="217"/>
      <c r="L30" s="217"/>
      <c r="M30" s="217"/>
      <c r="N30" s="217"/>
      <c r="O30" s="217"/>
      <c r="P30" s="217"/>
      <c r="Q30" s="217"/>
      <c r="R30" s="217"/>
      <c r="S30" s="217"/>
      <c r="T30" s="217"/>
      <c r="U30" s="217"/>
      <c r="V30" s="217"/>
      <c r="W30" s="217"/>
      <c r="X30" s="217"/>
      <c r="Y30" s="217"/>
      <c r="Z30" s="217"/>
      <c r="AA30" s="217"/>
      <c r="AB30" s="217"/>
      <c r="AC30" s="217"/>
      <c r="AD30" s="217"/>
      <c r="AE30" s="217"/>
      <c r="AF30" s="217"/>
      <c r="AG30" s="217"/>
      <c r="AH30" s="217"/>
      <c r="AI30" s="217"/>
      <c r="AJ30" s="217"/>
      <c r="AK30" s="217"/>
      <c r="AL30" s="217"/>
      <c r="AM30" s="217"/>
      <c r="AN30" s="217"/>
      <c r="AO30" s="217"/>
      <c r="AP30" s="217"/>
      <c r="AQ30" s="217"/>
      <c r="AR30" s="217"/>
      <c r="AS30" s="217"/>
      <c r="AT30" s="217"/>
      <c r="AU30" s="217"/>
      <c r="AV30" s="217"/>
      <c r="AW30" s="217"/>
      <c r="AX30" s="217"/>
      <c r="AY30" s="217"/>
      <c r="AZ30" s="217"/>
      <c r="BA30" s="217"/>
      <c r="BB30" s="217"/>
      <c r="BC30" s="217"/>
      <c r="BD30" s="217"/>
      <c r="BE30" s="217"/>
      <c r="BF30" s="217"/>
      <c r="BG30" s="217"/>
      <c r="BH30" s="217"/>
      <c r="BI30" s="217"/>
      <c r="BJ30" s="217"/>
      <c r="BK30" s="217"/>
      <c r="BL30" s="217"/>
      <c r="BM30" s="217"/>
      <c r="BN30" s="217"/>
      <c r="BO30" s="217"/>
      <c r="BP30" s="217"/>
      <c r="BQ30" s="217"/>
      <c r="BR30" s="217"/>
      <c r="BS30" s="217"/>
      <c r="BT30" s="217"/>
      <c r="BU30" s="217"/>
      <c r="BV30" s="217"/>
      <c r="BW30" s="217"/>
      <c r="BX30" s="217"/>
      <c r="BY30" s="217"/>
      <c r="BZ30" s="217"/>
      <c r="CA30" s="217"/>
      <c r="CB30" s="217"/>
      <c r="CC30" s="217"/>
      <c r="CD30" s="217"/>
      <c r="CE30" s="217"/>
      <c r="CF30" s="217"/>
      <c r="CG30" s="217"/>
      <c r="CH30" s="217"/>
      <c r="CI30" s="217"/>
      <c r="CJ30" s="217"/>
      <c r="CK30" s="217"/>
      <c r="CL30" s="217"/>
      <c r="CM30" s="217"/>
      <c r="CN30" s="217"/>
      <c r="CO30" s="217"/>
      <c r="CP30" s="217"/>
      <c r="CQ30" s="217"/>
      <c r="CR30" s="217"/>
      <c r="CS30" s="217"/>
      <c r="CT30" s="217"/>
      <c r="CU30" s="217"/>
      <c r="CV30" s="217"/>
      <c r="CW30" s="217"/>
      <c r="CX30" s="217"/>
      <c r="CY30" s="217"/>
      <c r="CZ30" s="217"/>
      <c r="DA30" s="217"/>
      <c r="DB30" s="217"/>
      <c r="DC30" s="217"/>
      <c r="DD30" s="217"/>
      <c r="DE30" s="217"/>
      <c r="DF30" s="217"/>
      <c r="DG30" s="217"/>
      <c r="DH30" s="217"/>
      <c r="DI30" s="217"/>
      <c r="DJ30" s="217"/>
      <c r="DK30" s="217"/>
      <c r="DL30" s="217"/>
      <c r="DM30" s="217"/>
      <c r="DN30" s="217"/>
      <c r="DO30" s="217"/>
      <c r="DP30" s="217"/>
      <c r="DQ30" s="217"/>
      <c r="DR30" s="217"/>
      <c r="DS30" s="217"/>
      <c r="DT30" s="217"/>
      <c r="DU30" s="217"/>
      <c r="DV30" s="217"/>
      <c r="DW30" s="217"/>
      <c r="DX30" s="217"/>
      <c r="DY30" s="217"/>
      <c r="DZ30" s="217"/>
      <c r="EA30" s="217"/>
      <c r="EB30" s="217"/>
      <c r="EC30" s="217"/>
      <c r="ED30" s="217"/>
      <c r="EE30" s="217"/>
      <c r="EF30" s="217"/>
      <c r="EG30" s="217"/>
      <c r="EH30" s="217"/>
      <c r="EI30" s="217"/>
      <c r="EJ30" s="217"/>
      <c r="EK30" s="217"/>
      <c r="EL30" s="217"/>
      <c r="EM30" s="217"/>
      <c r="EN30" s="217"/>
      <c r="EO30" s="217"/>
      <c r="EP30" s="217"/>
      <c r="EQ30" s="217"/>
      <c r="ER30" s="217"/>
      <c r="ES30" s="217"/>
      <c r="ET30" s="217"/>
      <c r="EU30" s="217"/>
      <c r="EV30" s="217"/>
      <c r="EW30" s="217"/>
      <c r="EX30" s="217"/>
      <c r="EY30" s="217"/>
      <c r="EZ30" s="217"/>
      <c r="FA30" s="217"/>
      <c r="FB30" s="217"/>
      <c r="FC30" s="217"/>
      <c r="FD30" s="217"/>
      <c r="FE30" s="217"/>
      <c r="FF30" s="217"/>
      <c r="FG30" s="217"/>
      <c r="FH30" s="217"/>
      <c r="FI30" s="217"/>
      <c r="FJ30" s="217"/>
      <c r="FK30" s="217"/>
      <c r="FL30" s="217"/>
      <c r="FM30" s="217"/>
      <c r="FN30" s="217"/>
      <c r="FO30" s="217"/>
      <c r="FP30" s="217"/>
      <c r="FQ30" s="217"/>
      <c r="FR30" s="217"/>
      <c r="FS30" s="217"/>
      <c r="FT30" s="217"/>
      <c r="FU30" s="217"/>
      <c r="FV30" s="217"/>
      <c r="FW30" s="217"/>
      <c r="FX30" s="217"/>
      <c r="FY30" s="217"/>
      <c r="FZ30" s="217"/>
      <c r="GA30" s="217"/>
      <c r="GB30" s="217"/>
      <c r="GC30" s="217"/>
      <c r="GD30" s="217"/>
      <c r="GE30" s="217"/>
      <c r="GF30" s="217"/>
      <c r="GG30" s="217"/>
      <c r="GH30" s="217"/>
      <c r="GI30" s="217"/>
      <c r="GJ30" s="217"/>
      <c r="GK30" s="217"/>
      <c r="GL30" s="217"/>
      <c r="GM30" s="217"/>
      <c r="GN30" s="217"/>
      <c r="GO30" s="217"/>
      <c r="GP30" s="217"/>
      <c r="GQ30" s="217"/>
      <c r="GR30" s="217"/>
      <c r="GS30" s="217"/>
      <c r="GT30" s="217"/>
      <c r="GU30" s="217"/>
      <c r="GV30" s="217"/>
      <c r="GW30" s="217"/>
      <c r="GX30" s="217"/>
      <c r="GY30" s="217"/>
      <c r="GZ30" s="217"/>
      <c r="HA30" s="217"/>
      <c r="HB30" s="217"/>
      <c r="HC30" s="217"/>
      <c r="HD30" s="217"/>
      <c r="HE30" s="217"/>
      <c r="HF30" s="217"/>
      <c r="HG30" s="217"/>
      <c r="HH30" s="217"/>
      <c r="HI30" s="217"/>
      <c r="HJ30" s="217"/>
      <c r="HK30" s="217"/>
      <c r="HL30" s="217"/>
      <c r="HM30" s="217"/>
      <c r="HN30" s="217"/>
      <c r="HO30" s="217"/>
      <c r="HP30" s="217"/>
      <c r="HQ30" s="217"/>
      <c r="HR30" s="217"/>
      <c r="HS30" s="217"/>
      <c r="HT30" s="217"/>
      <c r="HU30" s="217"/>
      <c r="HV30" s="217"/>
      <c r="HW30" s="217"/>
      <c r="HX30" s="217"/>
      <c r="HY30" s="217"/>
      <c r="HZ30" s="217"/>
      <c r="IA30" s="217"/>
      <c r="IB30" s="217"/>
      <c r="IC30" s="217"/>
      <c r="ID30" s="217"/>
      <c r="IE30" s="217"/>
      <c r="IF30" s="217"/>
      <c r="IG30" s="217"/>
      <c r="IH30" s="217"/>
      <c r="II30" s="217"/>
      <c r="IJ30" s="217"/>
      <c r="IK30" s="217"/>
      <c r="IL30" s="217"/>
      <c r="IM30" s="217"/>
      <c r="IN30" s="217"/>
      <c r="IO30" s="217"/>
      <c r="IP30" s="217"/>
      <c r="IQ30" s="217"/>
      <c r="IR30" s="217"/>
      <c r="IS30" s="217"/>
      <c r="IT30" s="217"/>
      <c r="IU30" s="217"/>
      <c r="IV30" s="217"/>
    </row>
    <row r="31" spans="1:364" x14ac:dyDescent="0.15">
      <c r="A31" s="218"/>
      <c r="B31" s="215"/>
      <c r="C31" s="217"/>
      <c r="D31" s="219"/>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217"/>
      <c r="AE31" s="217"/>
      <c r="AF31" s="217"/>
      <c r="AG31" s="217"/>
      <c r="AH31" s="217"/>
      <c r="AI31" s="217"/>
      <c r="AJ31" s="217"/>
      <c r="AK31" s="217"/>
      <c r="AL31" s="217"/>
      <c r="AM31" s="217"/>
      <c r="AN31" s="217"/>
      <c r="AO31" s="217"/>
      <c r="AP31" s="217"/>
      <c r="AQ31" s="217"/>
      <c r="AR31" s="217"/>
      <c r="AS31" s="217"/>
      <c r="AT31" s="217"/>
      <c r="AU31" s="217"/>
      <c r="AV31" s="217"/>
      <c r="AW31" s="217"/>
      <c r="AX31" s="217"/>
      <c r="AY31" s="217"/>
      <c r="AZ31" s="217"/>
      <c r="BA31" s="217"/>
      <c r="BB31" s="217"/>
      <c r="BC31" s="217"/>
      <c r="BD31" s="217"/>
      <c r="BE31" s="217"/>
      <c r="BF31" s="217"/>
      <c r="BG31" s="217"/>
      <c r="BH31" s="217"/>
      <c r="BI31" s="217"/>
      <c r="BJ31" s="217"/>
      <c r="BK31" s="217"/>
      <c r="BL31" s="217"/>
      <c r="BM31" s="217"/>
      <c r="BN31" s="217"/>
      <c r="BO31" s="217"/>
      <c r="BP31" s="217"/>
      <c r="BQ31" s="217"/>
      <c r="BR31" s="217"/>
      <c r="BS31" s="217"/>
      <c r="BT31" s="217"/>
      <c r="BU31" s="217"/>
      <c r="BV31" s="217"/>
      <c r="BW31" s="217"/>
      <c r="BX31" s="217"/>
      <c r="BY31" s="217"/>
      <c r="BZ31" s="217"/>
      <c r="CA31" s="217"/>
      <c r="CB31" s="217"/>
      <c r="CC31" s="217"/>
      <c r="CD31" s="217"/>
      <c r="CE31" s="217"/>
      <c r="CF31" s="217"/>
      <c r="CG31" s="217"/>
      <c r="CH31" s="217"/>
      <c r="CI31" s="217"/>
      <c r="CJ31" s="217"/>
      <c r="CK31" s="217"/>
      <c r="CL31" s="217"/>
      <c r="CM31" s="217"/>
      <c r="CN31" s="217"/>
      <c r="CO31" s="217"/>
      <c r="CP31" s="217"/>
      <c r="CQ31" s="217"/>
      <c r="CR31" s="217"/>
      <c r="CS31" s="217"/>
      <c r="CT31" s="217"/>
      <c r="CU31" s="217"/>
      <c r="CV31" s="217"/>
      <c r="CW31" s="217"/>
      <c r="CX31" s="217"/>
      <c r="CY31" s="217"/>
      <c r="CZ31" s="217"/>
      <c r="DA31" s="217"/>
      <c r="DB31" s="217"/>
      <c r="DC31" s="217"/>
      <c r="DD31" s="217"/>
      <c r="DE31" s="217"/>
      <c r="DF31" s="217"/>
      <c r="DG31" s="217"/>
      <c r="DH31" s="217"/>
      <c r="DI31" s="217"/>
      <c r="DJ31" s="217"/>
      <c r="DK31" s="217"/>
      <c r="DL31" s="217"/>
      <c r="DM31" s="217"/>
      <c r="DN31" s="217"/>
      <c r="DO31" s="217"/>
      <c r="DP31" s="217"/>
      <c r="DQ31" s="217"/>
      <c r="DR31" s="217"/>
      <c r="DS31" s="217"/>
      <c r="DT31" s="217"/>
      <c r="DU31" s="217"/>
      <c r="DV31" s="217"/>
      <c r="DW31" s="217"/>
      <c r="DX31" s="217"/>
      <c r="DY31" s="217"/>
      <c r="DZ31" s="217"/>
      <c r="EA31" s="217"/>
      <c r="EB31" s="217"/>
      <c r="EC31" s="217"/>
      <c r="ED31" s="217"/>
      <c r="EE31" s="217"/>
      <c r="EF31" s="217"/>
      <c r="EG31" s="217"/>
      <c r="EH31" s="217"/>
      <c r="EI31" s="217"/>
      <c r="EJ31" s="217"/>
      <c r="EK31" s="217"/>
      <c r="EL31" s="217"/>
      <c r="EM31" s="217"/>
      <c r="EN31" s="217"/>
      <c r="EO31" s="217"/>
      <c r="EP31" s="217"/>
      <c r="EQ31" s="217"/>
      <c r="ER31" s="217"/>
      <c r="ES31" s="217"/>
      <c r="ET31" s="217"/>
      <c r="EU31" s="217"/>
      <c r="EV31" s="217"/>
      <c r="EW31" s="217"/>
      <c r="EX31" s="217"/>
      <c r="EY31" s="217"/>
      <c r="EZ31" s="217"/>
      <c r="FA31" s="217"/>
      <c r="FB31" s="217"/>
      <c r="FC31" s="217"/>
      <c r="FD31" s="217"/>
      <c r="FE31" s="217"/>
      <c r="FF31" s="217"/>
      <c r="FG31" s="217"/>
      <c r="FH31" s="217"/>
      <c r="FI31" s="217"/>
      <c r="FJ31" s="217"/>
      <c r="FK31" s="217"/>
      <c r="FL31" s="217"/>
      <c r="FM31" s="217"/>
      <c r="FN31" s="217"/>
      <c r="FO31" s="217"/>
      <c r="FP31" s="217"/>
      <c r="FQ31" s="217"/>
      <c r="FR31" s="217"/>
      <c r="FS31" s="217"/>
      <c r="FT31" s="217"/>
      <c r="FU31" s="217"/>
      <c r="FV31" s="217"/>
      <c r="FW31" s="217"/>
      <c r="FX31" s="217"/>
      <c r="FY31" s="217"/>
      <c r="FZ31" s="217"/>
      <c r="GA31" s="217"/>
      <c r="GB31" s="217"/>
      <c r="GC31" s="217"/>
      <c r="GD31" s="217"/>
      <c r="GE31" s="217"/>
      <c r="GF31" s="217"/>
      <c r="GG31" s="217"/>
      <c r="GH31" s="217"/>
      <c r="GI31" s="217"/>
      <c r="GJ31" s="217"/>
      <c r="GK31" s="217"/>
      <c r="GL31" s="217"/>
      <c r="GM31" s="217"/>
      <c r="GN31" s="217"/>
      <c r="GO31" s="217"/>
      <c r="GP31" s="217"/>
      <c r="GQ31" s="217"/>
      <c r="GR31" s="217"/>
      <c r="GS31" s="217"/>
      <c r="GT31" s="217"/>
      <c r="GU31" s="217"/>
      <c r="GV31" s="217"/>
      <c r="GW31" s="217"/>
      <c r="GX31" s="217"/>
      <c r="GY31" s="217"/>
      <c r="GZ31" s="217"/>
      <c r="HA31" s="217"/>
      <c r="HB31" s="217"/>
      <c r="HC31" s="217"/>
      <c r="HD31" s="217"/>
      <c r="HE31" s="217"/>
      <c r="HF31" s="217"/>
      <c r="HG31" s="217"/>
      <c r="HH31" s="217"/>
      <c r="HI31" s="217"/>
      <c r="HJ31" s="217"/>
      <c r="HK31" s="217"/>
      <c r="HL31" s="217"/>
      <c r="HM31" s="217"/>
      <c r="HN31" s="217"/>
      <c r="HO31" s="217"/>
      <c r="HP31" s="217"/>
      <c r="HQ31" s="217"/>
      <c r="HR31" s="217"/>
      <c r="HS31" s="217"/>
      <c r="HT31" s="217"/>
      <c r="HU31" s="217"/>
      <c r="HV31" s="217"/>
      <c r="HW31" s="217"/>
      <c r="HX31" s="217"/>
      <c r="HY31" s="217"/>
      <c r="HZ31" s="217"/>
      <c r="IA31" s="217"/>
      <c r="IB31" s="217"/>
      <c r="IC31" s="217"/>
      <c r="ID31" s="217"/>
      <c r="IE31" s="217"/>
      <c r="IF31" s="217"/>
      <c r="IG31" s="217"/>
      <c r="IH31" s="217"/>
      <c r="II31" s="217"/>
      <c r="IJ31" s="217"/>
      <c r="IK31" s="217"/>
      <c r="IL31" s="217"/>
      <c r="IM31" s="217"/>
      <c r="IN31" s="217"/>
      <c r="IO31" s="217"/>
      <c r="IP31" s="217"/>
      <c r="IQ31" s="217"/>
      <c r="IR31" s="217"/>
      <c r="IS31" s="217"/>
      <c r="IT31" s="217"/>
      <c r="IU31" s="217"/>
      <c r="IV31" s="217"/>
    </row>
    <row r="32" spans="1:364" x14ac:dyDescent="0.15">
      <c r="A32" s="218"/>
      <c r="B32" s="215"/>
      <c r="C32" s="217"/>
      <c r="D32" s="219"/>
      <c r="E32" s="217"/>
      <c r="F32" s="217"/>
      <c r="G32" s="217"/>
      <c r="H32" s="217"/>
      <c r="I32" s="217"/>
      <c r="J32" s="217"/>
      <c r="K32" s="217"/>
      <c r="L32" s="217"/>
      <c r="M32" s="217"/>
      <c r="N32" s="217"/>
      <c r="O32" s="217"/>
      <c r="P32" s="217"/>
      <c r="Q32" s="217"/>
      <c r="R32" s="217"/>
      <c r="S32" s="217"/>
      <c r="T32" s="217"/>
      <c r="U32" s="217"/>
      <c r="V32" s="217"/>
      <c r="W32" s="217"/>
      <c r="X32" s="217"/>
      <c r="Y32" s="217"/>
      <c r="Z32" s="217"/>
      <c r="AA32" s="217"/>
      <c r="AB32" s="217"/>
      <c r="AC32" s="217"/>
      <c r="AD32" s="217"/>
      <c r="AE32" s="217"/>
      <c r="AF32" s="217"/>
      <c r="AG32" s="217"/>
      <c r="AH32" s="217"/>
      <c r="AI32" s="217"/>
      <c r="AJ32" s="217"/>
      <c r="AK32" s="217"/>
      <c r="AL32" s="217"/>
      <c r="AM32" s="217"/>
      <c r="AN32" s="217"/>
      <c r="AO32" s="217"/>
      <c r="AP32" s="217"/>
      <c r="AQ32" s="217"/>
      <c r="AR32" s="217"/>
      <c r="AS32" s="217"/>
      <c r="AT32" s="217"/>
      <c r="AU32" s="217"/>
      <c r="AV32" s="217"/>
      <c r="AW32" s="217"/>
      <c r="AX32" s="217"/>
      <c r="AY32" s="217"/>
      <c r="AZ32" s="217"/>
      <c r="BA32" s="217"/>
      <c r="BB32" s="217"/>
      <c r="BC32" s="217"/>
      <c r="BD32" s="217"/>
      <c r="BE32" s="217"/>
      <c r="BF32" s="217"/>
      <c r="BG32" s="217"/>
      <c r="BH32" s="217"/>
      <c r="BI32" s="217"/>
      <c r="BJ32" s="217"/>
      <c r="BK32" s="217"/>
      <c r="BL32" s="217"/>
      <c r="BM32" s="217"/>
      <c r="BN32" s="217"/>
      <c r="BO32" s="217"/>
      <c r="BP32" s="217"/>
      <c r="BQ32" s="217"/>
      <c r="BR32" s="217"/>
      <c r="BS32" s="217"/>
      <c r="BT32" s="217"/>
      <c r="BU32" s="217"/>
      <c r="BV32" s="217"/>
      <c r="BW32" s="217"/>
      <c r="BX32" s="217"/>
      <c r="BY32" s="217"/>
      <c r="BZ32" s="217"/>
      <c r="CA32" s="217"/>
      <c r="CB32" s="217"/>
      <c r="CC32" s="217"/>
      <c r="CD32" s="217"/>
      <c r="CE32" s="217"/>
      <c r="CF32" s="217"/>
      <c r="CG32" s="217"/>
      <c r="CH32" s="217"/>
      <c r="CI32" s="217"/>
      <c r="CJ32" s="217"/>
      <c r="CK32" s="217"/>
      <c r="CL32" s="217"/>
      <c r="CM32" s="217"/>
      <c r="CN32" s="217"/>
      <c r="CO32" s="217"/>
      <c r="CP32" s="217"/>
      <c r="CQ32" s="217"/>
      <c r="CR32" s="217"/>
      <c r="CS32" s="217"/>
      <c r="CT32" s="217"/>
      <c r="CU32" s="217"/>
      <c r="CV32" s="217"/>
      <c r="CW32" s="217"/>
      <c r="CX32" s="217"/>
      <c r="CY32" s="217"/>
      <c r="CZ32" s="217"/>
      <c r="DA32" s="217"/>
      <c r="DB32" s="217"/>
      <c r="DC32" s="217"/>
      <c r="DD32" s="217"/>
      <c r="DE32" s="217"/>
      <c r="DF32" s="217"/>
      <c r="DG32" s="217"/>
      <c r="DH32" s="217"/>
      <c r="DI32" s="217"/>
      <c r="DJ32" s="217"/>
      <c r="DK32" s="217"/>
      <c r="DL32" s="217"/>
      <c r="DM32" s="217"/>
      <c r="DN32" s="217"/>
      <c r="DO32" s="217"/>
      <c r="DP32" s="217"/>
      <c r="DQ32" s="217"/>
      <c r="DR32" s="217"/>
      <c r="DS32" s="217"/>
      <c r="DT32" s="217"/>
      <c r="DU32" s="217"/>
      <c r="DV32" s="217"/>
      <c r="DW32" s="217"/>
      <c r="DX32" s="217"/>
      <c r="DY32" s="217"/>
      <c r="DZ32" s="217"/>
      <c r="EA32" s="217"/>
      <c r="EB32" s="217"/>
      <c r="EC32" s="217"/>
      <c r="ED32" s="217"/>
      <c r="EE32" s="217"/>
      <c r="EF32" s="217"/>
      <c r="EG32" s="217"/>
      <c r="EH32" s="217"/>
      <c r="EI32" s="217"/>
      <c r="EJ32" s="217"/>
      <c r="EK32" s="217"/>
      <c r="EL32" s="217"/>
      <c r="EM32" s="217"/>
      <c r="EN32" s="217"/>
      <c r="EO32" s="217"/>
      <c r="EP32" s="217"/>
      <c r="EQ32" s="217"/>
      <c r="ER32" s="217"/>
      <c r="ES32" s="217"/>
      <c r="ET32" s="217"/>
      <c r="EU32" s="217"/>
      <c r="EV32" s="217"/>
      <c r="EW32" s="217"/>
      <c r="EX32" s="217"/>
      <c r="EY32" s="217"/>
      <c r="EZ32" s="217"/>
      <c r="FA32" s="217"/>
      <c r="FB32" s="217"/>
      <c r="FC32" s="217"/>
      <c r="FD32" s="217"/>
      <c r="FE32" s="217"/>
      <c r="FF32" s="217"/>
      <c r="FG32" s="217"/>
      <c r="FH32" s="217"/>
      <c r="FI32" s="217"/>
      <c r="FJ32" s="217"/>
      <c r="FK32" s="217"/>
      <c r="FL32" s="217"/>
      <c r="FM32" s="217"/>
      <c r="FN32" s="217"/>
      <c r="FO32" s="217"/>
      <c r="FP32" s="217"/>
      <c r="FQ32" s="217"/>
      <c r="FR32" s="217"/>
      <c r="FS32" s="217"/>
      <c r="FT32" s="217"/>
      <c r="FU32" s="217"/>
      <c r="FV32" s="217"/>
      <c r="FW32" s="217"/>
      <c r="FX32" s="217"/>
      <c r="FY32" s="217"/>
      <c r="FZ32" s="217"/>
      <c r="GA32" s="217"/>
      <c r="GB32" s="217"/>
      <c r="GC32" s="217"/>
      <c r="GD32" s="217"/>
      <c r="GE32" s="217"/>
      <c r="GF32" s="217"/>
      <c r="GG32" s="217"/>
      <c r="GH32" s="217"/>
      <c r="GI32" s="217"/>
      <c r="GJ32" s="217"/>
      <c r="GK32" s="217"/>
      <c r="GL32" s="217"/>
      <c r="GM32" s="217"/>
      <c r="GN32" s="217"/>
      <c r="GO32" s="217"/>
      <c r="GP32" s="217"/>
      <c r="GQ32" s="217"/>
      <c r="GR32" s="217"/>
      <c r="GS32" s="217"/>
      <c r="GT32" s="217"/>
      <c r="GU32" s="217"/>
      <c r="GV32" s="217"/>
      <c r="GW32" s="217"/>
      <c r="GX32" s="217"/>
      <c r="GY32" s="217"/>
      <c r="GZ32" s="217"/>
      <c r="HA32" s="217"/>
      <c r="HB32" s="217"/>
      <c r="HC32" s="217"/>
      <c r="HD32" s="217"/>
      <c r="HE32" s="217"/>
      <c r="HF32" s="217"/>
      <c r="HG32" s="217"/>
      <c r="HH32" s="217"/>
      <c r="HI32" s="217"/>
      <c r="HJ32" s="217"/>
      <c r="HK32" s="217"/>
      <c r="HL32" s="217"/>
      <c r="HM32" s="217"/>
      <c r="HN32" s="217"/>
      <c r="HO32" s="217"/>
      <c r="HP32" s="217"/>
      <c r="HQ32" s="217"/>
      <c r="HR32" s="217"/>
      <c r="HS32" s="217"/>
      <c r="HT32" s="217"/>
      <c r="HU32" s="217"/>
      <c r="HV32" s="217"/>
      <c r="HW32" s="217"/>
      <c r="HX32" s="217"/>
      <c r="HY32" s="217"/>
      <c r="HZ32" s="217"/>
      <c r="IA32" s="217"/>
      <c r="IB32" s="217"/>
      <c r="IC32" s="217"/>
      <c r="ID32" s="217"/>
      <c r="IE32" s="217"/>
      <c r="IF32" s="217"/>
      <c r="IG32" s="217"/>
      <c r="IH32" s="217"/>
      <c r="II32" s="217"/>
      <c r="IJ32" s="217"/>
      <c r="IK32" s="217"/>
      <c r="IL32" s="217"/>
      <c r="IM32" s="217"/>
      <c r="IN32" s="217"/>
      <c r="IO32" s="217"/>
      <c r="IP32" s="217"/>
      <c r="IQ32" s="217"/>
      <c r="IR32" s="217"/>
      <c r="IS32" s="217"/>
      <c r="IT32" s="217"/>
      <c r="IU32" s="217"/>
      <c r="IV32" s="217"/>
    </row>
    <row r="33" spans="1:256" x14ac:dyDescent="0.15">
      <c r="A33" s="218"/>
      <c r="B33" s="215"/>
      <c r="C33" s="217"/>
      <c r="D33" s="219"/>
      <c r="E33" s="217"/>
      <c r="F33" s="217"/>
      <c r="G33" s="217"/>
      <c r="H33" s="217"/>
      <c r="I33" s="217"/>
      <c r="J33" s="217"/>
      <c r="K33" s="217"/>
      <c r="L33" s="217"/>
      <c r="M33" s="217"/>
      <c r="N33" s="217"/>
      <c r="O33" s="217"/>
      <c r="P33" s="217"/>
      <c r="Q33" s="217"/>
      <c r="R33" s="217"/>
      <c r="S33" s="217"/>
      <c r="T33" s="217"/>
      <c r="U33" s="217"/>
      <c r="V33" s="217"/>
      <c r="W33" s="217"/>
      <c r="X33" s="217"/>
      <c r="Y33" s="217"/>
      <c r="Z33" s="217"/>
      <c r="AA33" s="217"/>
      <c r="AB33" s="217"/>
      <c r="AC33" s="217"/>
      <c r="AD33" s="217"/>
      <c r="AE33" s="217"/>
      <c r="AF33" s="217"/>
      <c r="AG33" s="217"/>
      <c r="AH33" s="217"/>
      <c r="AI33" s="217"/>
      <c r="AJ33" s="217"/>
      <c r="AK33" s="217"/>
      <c r="AL33" s="217"/>
      <c r="AM33" s="217"/>
      <c r="AN33" s="217"/>
      <c r="AO33" s="217"/>
      <c r="AP33" s="217"/>
      <c r="AQ33" s="217"/>
      <c r="AR33" s="217"/>
      <c r="AS33" s="217"/>
      <c r="AT33" s="217"/>
      <c r="AU33" s="217"/>
      <c r="AV33" s="217"/>
      <c r="AW33" s="217"/>
      <c r="AX33" s="217"/>
      <c r="AY33" s="217"/>
      <c r="AZ33" s="217"/>
      <c r="BA33" s="217"/>
      <c r="BB33" s="217"/>
      <c r="BC33" s="217"/>
      <c r="BD33" s="217"/>
      <c r="BE33" s="217"/>
      <c r="BF33" s="217"/>
      <c r="BG33" s="217"/>
      <c r="BH33" s="217"/>
      <c r="BI33" s="217"/>
      <c r="BJ33" s="217"/>
      <c r="BK33" s="217"/>
      <c r="BL33" s="217"/>
      <c r="BM33" s="217"/>
      <c r="BN33" s="217"/>
      <c r="BO33" s="217"/>
      <c r="BP33" s="217"/>
      <c r="BQ33" s="217"/>
      <c r="BR33" s="217"/>
      <c r="BS33" s="217"/>
      <c r="BT33" s="217"/>
      <c r="BU33" s="217"/>
      <c r="BV33" s="217"/>
      <c r="BW33" s="217"/>
      <c r="BX33" s="217"/>
      <c r="BY33" s="217"/>
      <c r="BZ33" s="217"/>
      <c r="CA33" s="217"/>
      <c r="CB33" s="217"/>
      <c r="CC33" s="217"/>
      <c r="CD33" s="217"/>
      <c r="CE33" s="217"/>
      <c r="CF33" s="217"/>
      <c r="CG33" s="217"/>
      <c r="CH33" s="217"/>
      <c r="CI33" s="217"/>
      <c r="CJ33" s="217"/>
      <c r="CK33" s="217"/>
      <c r="CL33" s="217"/>
      <c r="CM33" s="217"/>
      <c r="CN33" s="217"/>
      <c r="CO33" s="217"/>
      <c r="CP33" s="217"/>
      <c r="CQ33" s="217"/>
      <c r="CR33" s="217"/>
      <c r="CS33" s="217"/>
      <c r="CT33" s="217"/>
      <c r="CU33" s="217"/>
      <c r="CV33" s="217"/>
      <c r="CW33" s="217"/>
      <c r="CX33" s="217"/>
      <c r="CY33" s="217"/>
      <c r="CZ33" s="217"/>
      <c r="DA33" s="217"/>
      <c r="DB33" s="217"/>
      <c r="DC33" s="217"/>
      <c r="DD33" s="217"/>
      <c r="DE33" s="217"/>
      <c r="DF33" s="217"/>
      <c r="DG33" s="217"/>
      <c r="DH33" s="217"/>
      <c r="DI33" s="217"/>
      <c r="DJ33" s="217"/>
      <c r="DK33" s="217"/>
      <c r="DL33" s="217"/>
      <c r="DM33" s="217"/>
      <c r="DN33" s="217"/>
      <c r="DO33" s="217"/>
      <c r="DP33" s="217"/>
      <c r="DQ33" s="217"/>
      <c r="DR33" s="217"/>
      <c r="DS33" s="217"/>
      <c r="DT33" s="217"/>
      <c r="DU33" s="217"/>
      <c r="DV33" s="217"/>
      <c r="DW33" s="217"/>
      <c r="DX33" s="217"/>
      <c r="DY33" s="217"/>
      <c r="DZ33" s="217"/>
      <c r="EA33" s="217"/>
      <c r="EB33" s="217"/>
      <c r="EC33" s="217"/>
      <c r="ED33" s="217"/>
      <c r="EE33" s="217"/>
      <c r="EF33" s="217"/>
      <c r="EG33" s="217"/>
      <c r="EH33" s="217"/>
      <c r="EI33" s="217"/>
      <c r="EJ33" s="217"/>
      <c r="EK33" s="217"/>
      <c r="EL33" s="217"/>
      <c r="EM33" s="217"/>
      <c r="EN33" s="217"/>
      <c r="EO33" s="217"/>
      <c r="EP33" s="217"/>
      <c r="EQ33" s="217"/>
      <c r="ER33" s="217"/>
      <c r="ES33" s="217"/>
      <c r="ET33" s="217"/>
      <c r="EU33" s="217"/>
      <c r="EV33" s="217"/>
      <c r="EW33" s="217"/>
      <c r="EX33" s="217"/>
      <c r="EY33" s="217"/>
      <c r="EZ33" s="217"/>
      <c r="FA33" s="217"/>
      <c r="FB33" s="217"/>
      <c r="FC33" s="217"/>
      <c r="FD33" s="217"/>
      <c r="FE33" s="217"/>
      <c r="FF33" s="217"/>
      <c r="FG33" s="217"/>
      <c r="FH33" s="217"/>
      <c r="FI33" s="217"/>
      <c r="FJ33" s="217"/>
      <c r="FK33" s="217"/>
      <c r="FL33" s="217"/>
      <c r="FM33" s="217"/>
      <c r="FN33" s="217"/>
      <c r="FO33" s="217"/>
      <c r="FP33" s="217"/>
      <c r="FQ33" s="217"/>
      <c r="FR33" s="217"/>
      <c r="FS33" s="217"/>
      <c r="FT33" s="217"/>
      <c r="FU33" s="217"/>
      <c r="FV33" s="217"/>
      <c r="FW33" s="217"/>
      <c r="FX33" s="217"/>
      <c r="FY33" s="217"/>
      <c r="FZ33" s="217"/>
      <c r="GA33" s="217"/>
      <c r="GB33" s="217"/>
      <c r="GC33" s="217"/>
      <c r="GD33" s="217"/>
      <c r="GE33" s="217"/>
      <c r="GF33" s="217"/>
      <c r="GG33" s="217"/>
      <c r="GH33" s="217"/>
      <c r="GI33" s="217"/>
      <c r="GJ33" s="217"/>
      <c r="GK33" s="217"/>
      <c r="GL33" s="217"/>
      <c r="GM33" s="217"/>
      <c r="GN33" s="217"/>
      <c r="GO33" s="217"/>
      <c r="GP33" s="217"/>
      <c r="GQ33" s="217"/>
      <c r="GR33" s="217"/>
      <c r="GS33" s="217"/>
      <c r="GT33" s="217"/>
      <c r="GU33" s="217"/>
      <c r="GV33" s="217"/>
      <c r="GW33" s="217"/>
      <c r="GX33" s="217"/>
      <c r="GY33" s="217"/>
      <c r="GZ33" s="217"/>
      <c r="HA33" s="217"/>
      <c r="HB33" s="217"/>
      <c r="HC33" s="217"/>
      <c r="HD33" s="217"/>
      <c r="HE33" s="217"/>
      <c r="HF33" s="217"/>
      <c r="HG33" s="217"/>
      <c r="HH33" s="217"/>
      <c r="HI33" s="217"/>
      <c r="HJ33" s="217"/>
      <c r="HK33" s="217"/>
      <c r="HL33" s="217"/>
      <c r="HM33" s="217"/>
      <c r="HN33" s="217"/>
      <c r="HO33" s="217"/>
      <c r="HP33" s="217"/>
      <c r="HQ33" s="217"/>
      <c r="HR33" s="217"/>
      <c r="HS33" s="217"/>
      <c r="HT33" s="217"/>
      <c r="HU33" s="217"/>
      <c r="HV33" s="217"/>
      <c r="HW33" s="217"/>
      <c r="HX33" s="217"/>
      <c r="HY33" s="217"/>
      <c r="HZ33" s="217"/>
      <c r="IA33" s="217"/>
      <c r="IB33" s="217"/>
      <c r="IC33" s="217"/>
      <c r="ID33" s="217"/>
      <c r="IE33" s="217"/>
      <c r="IF33" s="217"/>
      <c r="IG33" s="217"/>
      <c r="IH33" s="217"/>
      <c r="II33" s="217"/>
      <c r="IJ33" s="217"/>
      <c r="IK33" s="217"/>
      <c r="IL33" s="217"/>
      <c r="IM33" s="217"/>
      <c r="IN33" s="217"/>
      <c r="IO33" s="217"/>
      <c r="IP33" s="217"/>
      <c r="IQ33" s="217"/>
      <c r="IR33" s="217"/>
      <c r="IS33" s="217"/>
      <c r="IT33" s="217"/>
      <c r="IU33" s="217"/>
      <c r="IV33" s="217"/>
    </row>
    <row r="34" spans="1:256" x14ac:dyDescent="0.15">
      <c r="A34" s="218"/>
      <c r="B34" s="215"/>
      <c r="C34" s="217"/>
      <c r="D34" s="219"/>
      <c r="E34" s="217"/>
      <c r="F34" s="217"/>
      <c r="G34" s="217"/>
      <c r="H34" s="217"/>
      <c r="I34" s="217"/>
      <c r="J34" s="217"/>
      <c r="K34" s="217"/>
      <c r="L34" s="217"/>
      <c r="M34" s="217"/>
      <c r="N34" s="217"/>
      <c r="O34" s="217"/>
      <c r="P34" s="217"/>
      <c r="Q34" s="217"/>
      <c r="R34" s="217"/>
      <c r="S34" s="217"/>
      <c r="T34" s="217"/>
      <c r="U34" s="217"/>
      <c r="V34" s="217"/>
      <c r="W34" s="217"/>
      <c r="X34" s="217"/>
      <c r="Y34" s="217"/>
      <c r="Z34" s="217"/>
      <c r="AA34" s="217"/>
      <c r="AB34" s="217"/>
      <c r="AC34" s="217"/>
      <c r="AD34" s="217"/>
      <c r="AE34" s="217"/>
      <c r="AF34" s="217"/>
      <c r="AG34" s="217"/>
      <c r="AH34" s="217"/>
      <c r="AI34" s="217"/>
      <c r="AJ34" s="217"/>
      <c r="AK34" s="217"/>
      <c r="AL34" s="217"/>
      <c r="AM34" s="217"/>
      <c r="AN34" s="217"/>
      <c r="AO34" s="217"/>
      <c r="AP34" s="217"/>
      <c r="AQ34" s="217"/>
      <c r="AR34" s="217"/>
      <c r="AS34" s="217"/>
      <c r="AT34" s="217"/>
      <c r="AU34" s="217"/>
      <c r="AV34" s="217"/>
      <c r="AW34" s="217"/>
      <c r="AX34" s="217"/>
      <c r="AY34" s="217"/>
      <c r="AZ34" s="217"/>
      <c r="BA34" s="217"/>
      <c r="BB34" s="217"/>
      <c r="BC34" s="217"/>
      <c r="BD34" s="217"/>
      <c r="BE34" s="217"/>
      <c r="BF34" s="217"/>
      <c r="BG34" s="217"/>
      <c r="BH34" s="217"/>
      <c r="BI34" s="217"/>
      <c r="BJ34" s="217"/>
      <c r="BK34" s="217"/>
      <c r="BL34" s="217"/>
      <c r="BM34" s="217"/>
      <c r="BN34" s="217"/>
      <c r="BO34" s="217"/>
      <c r="BP34" s="217"/>
      <c r="BQ34" s="217"/>
      <c r="BR34" s="217"/>
      <c r="BS34" s="217"/>
      <c r="BT34" s="217"/>
      <c r="BU34" s="217"/>
      <c r="BV34" s="217"/>
      <c r="BW34" s="217"/>
      <c r="BX34" s="217"/>
      <c r="BY34" s="217"/>
      <c r="BZ34" s="217"/>
      <c r="CA34" s="217"/>
      <c r="CB34" s="217"/>
      <c r="CC34" s="217"/>
      <c r="CD34" s="217"/>
      <c r="CE34" s="217"/>
      <c r="CF34" s="217"/>
      <c r="CG34" s="217"/>
      <c r="CH34" s="217"/>
      <c r="CI34" s="217"/>
      <c r="CJ34" s="217"/>
      <c r="CK34" s="217"/>
      <c r="CL34" s="217"/>
      <c r="CM34" s="217"/>
      <c r="CN34" s="217"/>
      <c r="CO34" s="217"/>
      <c r="CP34" s="217"/>
      <c r="CQ34" s="217"/>
      <c r="CR34" s="217"/>
      <c r="CS34" s="217"/>
      <c r="CT34" s="217"/>
      <c r="CU34" s="217"/>
      <c r="CV34" s="217"/>
      <c r="CW34" s="217"/>
      <c r="CX34" s="217"/>
      <c r="CY34" s="217"/>
      <c r="CZ34" s="217"/>
      <c r="DA34" s="217"/>
      <c r="DB34" s="217"/>
      <c r="DC34" s="217"/>
      <c r="DD34" s="217"/>
      <c r="DE34" s="217"/>
      <c r="DF34" s="217"/>
      <c r="DG34" s="217"/>
      <c r="DH34" s="217"/>
      <c r="DI34" s="217"/>
      <c r="DJ34" s="217"/>
      <c r="DK34" s="217"/>
      <c r="DL34" s="217"/>
      <c r="DM34" s="217"/>
      <c r="DN34" s="217"/>
      <c r="DO34" s="217"/>
      <c r="DP34" s="217"/>
      <c r="DQ34" s="217"/>
      <c r="DR34" s="217"/>
      <c r="DS34" s="217"/>
      <c r="DT34" s="217"/>
      <c r="DU34" s="217"/>
      <c r="DV34" s="217"/>
      <c r="DW34" s="217"/>
      <c r="DX34" s="217"/>
      <c r="DY34" s="217"/>
      <c r="DZ34" s="217"/>
      <c r="EA34" s="217"/>
      <c r="EB34" s="217"/>
      <c r="EC34" s="217"/>
      <c r="ED34" s="217"/>
      <c r="EE34" s="217"/>
      <c r="EF34" s="217"/>
      <c r="EG34" s="217"/>
      <c r="EH34" s="217"/>
      <c r="EI34" s="217"/>
      <c r="EJ34" s="217"/>
      <c r="EK34" s="217"/>
      <c r="EL34" s="217"/>
      <c r="EM34" s="217"/>
      <c r="EN34" s="217"/>
      <c r="EO34" s="217"/>
      <c r="EP34" s="217"/>
      <c r="EQ34" s="217"/>
      <c r="ER34" s="217"/>
      <c r="ES34" s="217"/>
      <c r="ET34" s="217"/>
      <c r="EU34" s="217"/>
      <c r="EV34" s="217"/>
      <c r="EW34" s="217"/>
      <c r="EX34" s="217"/>
      <c r="EY34" s="217"/>
      <c r="EZ34" s="217"/>
      <c r="FA34" s="217"/>
      <c r="FB34" s="217"/>
      <c r="FC34" s="217"/>
      <c r="FD34" s="217"/>
      <c r="FE34" s="217"/>
      <c r="FF34" s="217"/>
      <c r="FG34" s="217"/>
      <c r="FH34" s="217"/>
      <c r="FI34" s="217"/>
      <c r="FJ34" s="217"/>
      <c r="FK34" s="217"/>
      <c r="FL34" s="217"/>
      <c r="FM34" s="217"/>
      <c r="FN34" s="217"/>
      <c r="FO34" s="217"/>
      <c r="FP34" s="217"/>
      <c r="FQ34" s="217"/>
      <c r="FR34" s="217"/>
      <c r="FS34" s="217"/>
      <c r="FT34" s="217"/>
      <c r="FU34" s="217"/>
      <c r="FV34" s="217"/>
      <c r="FW34" s="217"/>
      <c r="FX34" s="217"/>
      <c r="FY34" s="217"/>
      <c r="FZ34" s="217"/>
      <c r="GA34" s="217"/>
      <c r="GB34" s="217"/>
      <c r="GC34" s="217"/>
      <c r="GD34" s="217"/>
      <c r="GE34" s="217"/>
      <c r="GF34" s="217"/>
      <c r="GG34" s="217"/>
      <c r="GH34" s="217"/>
      <c r="GI34" s="217"/>
      <c r="GJ34" s="217"/>
      <c r="GK34" s="217"/>
      <c r="GL34" s="217"/>
      <c r="GM34" s="217"/>
      <c r="GN34" s="217"/>
      <c r="GO34" s="217"/>
      <c r="GP34" s="217"/>
      <c r="GQ34" s="217"/>
      <c r="GR34" s="217"/>
      <c r="GS34" s="217"/>
      <c r="GT34" s="217"/>
      <c r="GU34" s="217"/>
      <c r="GV34" s="217"/>
      <c r="GW34" s="217"/>
      <c r="GX34" s="217"/>
      <c r="GY34" s="217"/>
      <c r="GZ34" s="217"/>
      <c r="HA34" s="217"/>
      <c r="HB34" s="217"/>
      <c r="HC34" s="217"/>
      <c r="HD34" s="217"/>
      <c r="HE34" s="217"/>
      <c r="HF34" s="217"/>
      <c r="HG34" s="217"/>
      <c r="HH34" s="217"/>
      <c r="HI34" s="217"/>
      <c r="HJ34" s="217"/>
      <c r="HK34" s="217"/>
      <c r="HL34" s="217"/>
      <c r="HM34" s="217"/>
      <c r="HN34" s="217"/>
      <c r="HO34" s="217"/>
      <c r="HP34" s="217"/>
      <c r="HQ34" s="217"/>
      <c r="HR34" s="217"/>
      <c r="HS34" s="217"/>
      <c r="HT34" s="217"/>
      <c r="HU34" s="217"/>
      <c r="HV34" s="217"/>
      <c r="HW34" s="217"/>
      <c r="HX34" s="217"/>
      <c r="HY34" s="217"/>
      <c r="HZ34" s="217"/>
      <c r="IA34" s="217"/>
      <c r="IB34" s="217"/>
      <c r="IC34" s="217"/>
      <c r="ID34" s="217"/>
      <c r="IE34" s="217"/>
      <c r="IF34" s="217"/>
      <c r="IG34" s="217"/>
      <c r="IH34" s="217"/>
      <c r="II34" s="217"/>
      <c r="IJ34" s="217"/>
      <c r="IK34" s="217"/>
      <c r="IL34" s="217"/>
      <c r="IM34" s="217"/>
      <c r="IN34" s="217"/>
      <c r="IO34" s="217"/>
      <c r="IP34" s="217"/>
      <c r="IQ34" s="217"/>
      <c r="IR34" s="217"/>
      <c r="IS34" s="217"/>
      <c r="IT34" s="217"/>
      <c r="IU34" s="217"/>
      <c r="IV34" s="217"/>
    </row>
    <row r="35" spans="1:256" x14ac:dyDescent="0.15">
      <c r="A35" s="218"/>
      <c r="B35" s="215"/>
      <c r="C35" s="217"/>
      <c r="D35" s="219"/>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217"/>
      <c r="AE35" s="217"/>
      <c r="AF35" s="217"/>
      <c r="AG35" s="217"/>
      <c r="AH35" s="217"/>
      <c r="AI35" s="217"/>
      <c r="AJ35" s="217"/>
      <c r="AK35" s="217"/>
      <c r="AL35" s="217"/>
      <c r="AM35" s="217"/>
      <c r="AN35" s="217"/>
      <c r="AO35" s="217"/>
      <c r="AP35" s="217"/>
      <c r="AQ35" s="217"/>
      <c r="AR35" s="217"/>
      <c r="AS35" s="217"/>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217"/>
      <c r="BR35" s="217"/>
      <c r="BS35" s="217"/>
      <c r="BT35" s="217"/>
      <c r="BU35" s="217"/>
      <c r="BV35" s="217"/>
      <c r="BW35" s="217"/>
      <c r="BX35" s="217"/>
      <c r="BY35" s="217"/>
      <c r="BZ35" s="217"/>
      <c r="CA35" s="217"/>
      <c r="CB35" s="217"/>
      <c r="CC35" s="217"/>
      <c r="CD35" s="217"/>
      <c r="CE35" s="217"/>
      <c r="CF35" s="217"/>
      <c r="CG35" s="217"/>
      <c r="CH35" s="217"/>
      <c r="CI35" s="217"/>
      <c r="CJ35" s="217"/>
      <c r="CK35" s="217"/>
      <c r="CL35" s="217"/>
      <c r="CM35" s="217"/>
      <c r="CN35" s="217"/>
      <c r="CO35" s="217"/>
      <c r="CP35" s="217"/>
      <c r="CQ35" s="217"/>
      <c r="CR35" s="217"/>
      <c r="CS35" s="217"/>
      <c r="CT35" s="217"/>
      <c r="CU35" s="217"/>
      <c r="CV35" s="217"/>
      <c r="CW35" s="217"/>
      <c r="CX35" s="217"/>
      <c r="CY35" s="217"/>
      <c r="CZ35" s="217"/>
      <c r="DA35" s="217"/>
      <c r="DB35" s="217"/>
      <c r="DC35" s="217"/>
      <c r="DD35" s="217"/>
      <c r="DE35" s="217"/>
      <c r="DF35" s="217"/>
      <c r="DG35" s="217"/>
      <c r="DH35" s="217"/>
      <c r="DI35" s="217"/>
      <c r="DJ35" s="217"/>
      <c r="DK35" s="217"/>
      <c r="DL35" s="217"/>
      <c r="DM35" s="217"/>
      <c r="DN35" s="217"/>
      <c r="DO35" s="217"/>
      <c r="DP35" s="217"/>
      <c r="DQ35" s="217"/>
      <c r="DR35" s="217"/>
      <c r="DS35" s="217"/>
      <c r="DT35" s="217"/>
      <c r="DU35" s="217"/>
      <c r="DV35" s="217"/>
      <c r="DW35" s="217"/>
      <c r="DX35" s="217"/>
      <c r="DY35" s="217"/>
      <c r="DZ35" s="217"/>
      <c r="EA35" s="217"/>
      <c r="EB35" s="217"/>
      <c r="EC35" s="217"/>
      <c r="ED35" s="217"/>
      <c r="EE35" s="217"/>
      <c r="EF35" s="217"/>
      <c r="EG35" s="217"/>
      <c r="EH35" s="217"/>
      <c r="EI35" s="217"/>
      <c r="EJ35" s="217"/>
      <c r="EK35" s="217"/>
      <c r="EL35" s="217"/>
      <c r="EM35" s="217"/>
      <c r="EN35" s="217"/>
      <c r="EO35" s="217"/>
      <c r="EP35" s="217"/>
      <c r="EQ35" s="217"/>
      <c r="ER35" s="217"/>
      <c r="ES35" s="217"/>
      <c r="ET35" s="217"/>
      <c r="EU35" s="217"/>
      <c r="EV35" s="217"/>
      <c r="EW35" s="217"/>
      <c r="EX35" s="217"/>
      <c r="EY35" s="217"/>
      <c r="EZ35" s="217"/>
      <c r="FA35" s="217"/>
      <c r="FB35" s="217"/>
      <c r="FC35" s="217"/>
      <c r="FD35" s="217"/>
      <c r="FE35" s="217"/>
      <c r="FF35" s="217"/>
      <c r="FG35" s="217"/>
      <c r="FH35" s="217"/>
      <c r="FI35" s="217"/>
      <c r="FJ35" s="217"/>
      <c r="FK35" s="217"/>
      <c r="FL35" s="217"/>
      <c r="FM35" s="217"/>
      <c r="FN35" s="217"/>
      <c r="FO35" s="217"/>
      <c r="FP35" s="217"/>
      <c r="FQ35" s="217"/>
      <c r="FR35" s="217"/>
      <c r="FS35" s="217"/>
      <c r="FT35" s="217"/>
      <c r="FU35" s="217"/>
      <c r="FV35" s="217"/>
      <c r="FW35" s="217"/>
      <c r="FX35" s="217"/>
      <c r="FY35" s="217"/>
      <c r="FZ35" s="217"/>
      <c r="GA35" s="217"/>
      <c r="GB35" s="217"/>
      <c r="GC35" s="217"/>
      <c r="GD35" s="217"/>
      <c r="GE35" s="217"/>
      <c r="GF35" s="217"/>
      <c r="GG35" s="217"/>
      <c r="GH35" s="217"/>
      <c r="GI35" s="217"/>
      <c r="GJ35" s="217"/>
      <c r="GK35" s="217"/>
      <c r="GL35" s="217"/>
      <c r="GM35" s="217"/>
      <c r="GN35" s="217"/>
      <c r="GO35" s="217"/>
      <c r="GP35" s="217"/>
      <c r="GQ35" s="217"/>
      <c r="GR35" s="217"/>
      <c r="GS35" s="217"/>
      <c r="GT35" s="217"/>
      <c r="GU35" s="217"/>
      <c r="GV35" s="217"/>
      <c r="GW35" s="217"/>
      <c r="GX35" s="217"/>
      <c r="GY35" s="217"/>
      <c r="GZ35" s="217"/>
      <c r="HA35" s="217"/>
      <c r="HB35" s="217"/>
      <c r="HC35" s="217"/>
      <c r="HD35" s="217"/>
      <c r="HE35" s="217"/>
      <c r="HF35" s="217"/>
      <c r="HG35" s="217"/>
      <c r="HH35" s="217"/>
      <c r="HI35" s="217"/>
      <c r="HJ35" s="217"/>
      <c r="HK35" s="217"/>
      <c r="HL35" s="217"/>
      <c r="HM35" s="217"/>
      <c r="HN35" s="217"/>
      <c r="HO35" s="217"/>
      <c r="HP35" s="217"/>
      <c r="HQ35" s="217"/>
      <c r="HR35" s="217"/>
      <c r="HS35" s="217"/>
      <c r="HT35" s="217"/>
      <c r="HU35" s="217"/>
      <c r="HV35" s="217"/>
      <c r="HW35" s="217"/>
      <c r="HX35" s="217"/>
      <c r="HY35" s="217"/>
      <c r="HZ35" s="217"/>
      <c r="IA35" s="217"/>
      <c r="IB35" s="217"/>
      <c r="IC35" s="217"/>
      <c r="ID35" s="217"/>
      <c r="IE35" s="217"/>
      <c r="IF35" s="217"/>
      <c r="IG35" s="217"/>
      <c r="IH35" s="217"/>
      <c r="II35" s="217"/>
      <c r="IJ35" s="217"/>
      <c r="IK35" s="217"/>
      <c r="IL35" s="217"/>
      <c r="IM35" s="217"/>
      <c r="IN35" s="217"/>
      <c r="IO35" s="217"/>
      <c r="IP35" s="217"/>
      <c r="IQ35" s="217"/>
      <c r="IR35" s="217"/>
      <c r="IS35" s="217"/>
      <c r="IT35" s="217"/>
      <c r="IU35" s="217"/>
      <c r="IV35" s="217"/>
    </row>
    <row r="36" spans="1:256" x14ac:dyDescent="0.15">
      <c r="A36" s="218"/>
      <c r="B36" s="215"/>
      <c r="C36" s="217"/>
      <c r="D36" s="219"/>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c r="AH36" s="217"/>
      <c r="AI36" s="217"/>
      <c r="AJ36" s="217"/>
      <c r="AK36" s="217"/>
      <c r="AL36" s="217"/>
      <c r="AM36" s="217"/>
      <c r="AN36" s="217"/>
      <c r="AO36" s="217"/>
      <c r="AP36" s="217"/>
      <c r="AQ36" s="217"/>
      <c r="AR36" s="217"/>
      <c r="AS36" s="217"/>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217"/>
      <c r="BR36" s="217"/>
      <c r="BS36" s="217"/>
      <c r="BT36" s="217"/>
      <c r="BU36" s="217"/>
      <c r="BV36" s="217"/>
      <c r="BW36" s="217"/>
      <c r="BX36" s="217"/>
      <c r="BY36" s="217"/>
      <c r="BZ36" s="217"/>
      <c r="CA36" s="217"/>
      <c r="CB36" s="217"/>
      <c r="CC36" s="217"/>
      <c r="CD36" s="217"/>
      <c r="CE36" s="217"/>
      <c r="CF36" s="217"/>
      <c r="CG36" s="217"/>
      <c r="CH36" s="217"/>
      <c r="CI36" s="217"/>
      <c r="CJ36" s="217"/>
      <c r="CK36" s="217"/>
      <c r="CL36" s="217"/>
      <c r="CM36" s="217"/>
      <c r="CN36" s="217"/>
      <c r="CO36" s="217"/>
      <c r="CP36" s="217"/>
      <c r="CQ36" s="217"/>
      <c r="CR36" s="217"/>
      <c r="CS36" s="217"/>
      <c r="CT36" s="217"/>
      <c r="CU36" s="217"/>
      <c r="CV36" s="217"/>
      <c r="CW36" s="217"/>
      <c r="CX36" s="217"/>
      <c r="CY36" s="217"/>
      <c r="CZ36" s="217"/>
      <c r="DA36" s="217"/>
      <c r="DB36" s="217"/>
      <c r="DC36" s="217"/>
      <c r="DD36" s="217"/>
      <c r="DE36" s="217"/>
      <c r="DF36" s="217"/>
      <c r="DG36" s="217"/>
      <c r="DH36" s="217"/>
      <c r="DI36" s="217"/>
      <c r="DJ36" s="217"/>
      <c r="DK36" s="217"/>
      <c r="DL36" s="217"/>
      <c r="DM36" s="217"/>
      <c r="DN36" s="217"/>
      <c r="DO36" s="217"/>
      <c r="DP36" s="217"/>
      <c r="DQ36" s="217"/>
      <c r="DR36" s="217"/>
      <c r="DS36" s="217"/>
      <c r="DT36" s="217"/>
      <c r="DU36" s="217"/>
      <c r="DV36" s="217"/>
      <c r="DW36" s="217"/>
      <c r="DX36" s="217"/>
      <c r="DY36" s="217"/>
      <c r="DZ36" s="217"/>
      <c r="EA36" s="217"/>
      <c r="EB36" s="217"/>
      <c r="EC36" s="217"/>
      <c r="ED36" s="217"/>
      <c r="EE36" s="217"/>
      <c r="EF36" s="217"/>
      <c r="EG36" s="217"/>
      <c r="EH36" s="217"/>
      <c r="EI36" s="217"/>
      <c r="EJ36" s="217"/>
      <c r="EK36" s="217"/>
      <c r="EL36" s="217"/>
      <c r="EM36" s="217"/>
      <c r="EN36" s="217"/>
      <c r="EO36" s="217"/>
      <c r="EP36" s="217"/>
      <c r="EQ36" s="217"/>
      <c r="ER36" s="217"/>
      <c r="ES36" s="217"/>
      <c r="ET36" s="217"/>
      <c r="EU36" s="217"/>
      <c r="EV36" s="217"/>
      <c r="EW36" s="217"/>
      <c r="EX36" s="217"/>
      <c r="EY36" s="217"/>
      <c r="EZ36" s="217"/>
      <c r="FA36" s="217"/>
      <c r="FB36" s="217"/>
      <c r="FC36" s="217"/>
      <c r="FD36" s="217"/>
      <c r="FE36" s="217"/>
      <c r="FF36" s="217"/>
      <c r="FG36" s="217"/>
      <c r="FH36" s="217"/>
      <c r="FI36" s="217"/>
      <c r="FJ36" s="217"/>
      <c r="FK36" s="217"/>
      <c r="FL36" s="217"/>
      <c r="FM36" s="217"/>
      <c r="FN36" s="217"/>
      <c r="FO36" s="217"/>
      <c r="FP36" s="217"/>
      <c r="FQ36" s="217"/>
      <c r="FR36" s="217"/>
      <c r="FS36" s="217"/>
      <c r="FT36" s="217"/>
      <c r="FU36" s="217"/>
      <c r="FV36" s="217"/>
      <c r="FW36" s="217"/>
      <c r="FX36" s="217"/>
      <c r="FY36" s="217"/>
      <c r="FZ36" s="217"/>
      <c r="GA36" s="217"/>
      <c r="GB36" s="217"/>
      <c r="GC36" s="217"/>
      <c r="GD36" s="217"/>
      <c r="GE36" s="217"/>
      <c r="GF36" s="217"/>
      <c r="GG36" s="217"/>
      <c r="GH36" s="217"/>
      <c r="GI36" s="217"/>
      <c r="GJ36" s="217"/>
      <c r="GK36" s="217"/>
      <c r="GL36" s="217"/>
      <c r="GM36" s="217"/>
      <c r="GN36" s="217"/>
      <c r="GO36" s="217"/>
      <c r="GP36" s="217"/>
      <c r="GQ36" s="217"/>
      <c r="GR36" s="217"/>
      <c r="GS36" s="217"/>
      <c r="GT36" s="217"/>
      <c r="GU36" s="217"/>
      <c r="GV36" s="217"/>
      <c r="GW36" s="217"/>
      <c r="GX36" s="217"/>
      <c r="GY36" s="217"/>
      <c r="GZ36" s="217"/>
      <c r="HA36" s="217"/>
      <c r="HB36" s="217"/>
      <c r="HC36" s="217"/>
      <c r="HD36" s="217"/>
      <c r="HE36" s="217"/>
      <c r="HF36" s="217"/>
      <c r="HG36" s="217"/>
      <c r="HH36" s="217"/>
      <c r="HI36" s="217"/>
      <c r="HJ36" s="217"/>
      <c r="HK36" s="217"/>
      <c r="HL36" s="217"/>
      <c r="HM36" s="217"/>
      <c r="HN36" s="217"/>
      <c r="HO36" s="217"/>
      <c r="HP36" s="217"/>
      <c r="HQ36" s="217"/>
      <c r="HR36" s="217"/>
      <c r="HS36" s="217"/>
      <c r="HT36" s="217"/>
      <c r="HU36" s="217"/>
      <c r="HV36" s="217"/>
      <c r="HW36" s="217"/>
      <c r="HX36" s="217"/>
      <c r="HY36" s="217"/>
      <c r="HZ36" s="217"/>
      <c r="IA36" s="217"/>
      <c r="IB36" s="217"/>
      <c r="IC36" s="217"/>
      <c r="ID36" s="217"/>
      <c r="IE36" s="217"/>
      <c r="IF36" s="217"/>
      <c r="IG36" s="217"/>
      <c r="IH36" s="217"/>
      <c r="II36" s="217"/>
      <c r="IJ36" s="217"/>
      <c r="IK36" s="217"/>
      <c r="IL36" s="217"/>
      <c r="IM36" s="217"/>
      <c r="IN36" s="217"/>
      <c r="IO36" s="217"/>
      <c r="IP36" s="217"/>
      <c r="IQ36" s="217"/>
      <c r="IR36" s="217"/>
      <c r="IS36" s="217"/>
      <c r="IT36" s="217"/>
      <c r="IU36" s="217"/>
      <c r="IV36" s="217"/>
    </row>
    <row r="37" spans="1:256" x14ac:dyDescent="0.15">
      <c r="A37" s="218"/>
      <c r="B37" s="215"/>
      <c r="C37" s="217"/>
      <c r="D37" s="219"/>
      <c r="E37" s="217"/>
      <c r="F37" s="217"/>
      <c r="G37" s="217"/>
      <c r="H37" s="217"/>
      <c r="I37" s="217"/>
      <c r="J37" s="217"/>
      <c r="K37" s="217"/>
      <c r="L37" s="217"/>
      <c r="M37" s="217"/>
      <c r="N37" s="217"/>
      <c r="O37" s="217"/>
      <c r="P37" s="217"/>
      <c r="Q37" s="217"/>
      <c r="R37" s="217"/>
      <c r="S37" s="217"/>
      <c r="T37" s="217"/>
      <c r="U37" s="217"/>
      <c r="V37" s="217"/>
      <c r="W37" s="217"/>
      <c r="X37" s="217"/>
      <c r="Y37" s="217"/>
      <c r="Z37" s="217"/>
      <c r="AA37" s="217"/>
      <c r="AB37" s="217"/>
      <c r="AC37" s="217"/>
      <c r="AD37" s="217"/>
      <c r="AE37" s="217"/>
      <c r="AF37" s="217"/>
      <c r="AG37" s="217"/>
      <c r="AH37" s="217"/>
      <c r="AI37" s="217"/>
      <c r="AJ37" s="217"/>
      <c r="AK37" s="217"/>
      <c r="AL37" s="217"/>
      <c r="AM37" s="217"/>
      <c r="AN37" s="217"/>
      <c r="AO37" s="217"/>
      <c r="AP37" s="217"/>
      <c r="AQ37" s="217"/>
      <c r="AR37" s="217"/>
      <c r="AS37" s="217"/>
      <c r="AT37" s="217"/>
      <c r="AU37" s="217"/>
      <c r="AV37" s="217"/>
      <c r="AW37" s="217"/>
      <c r="AX37" s="217"/>
      <c r="AY37" s="217"/>
      <c r="AZ37" s="217"/>
      <c r="BA37" s="217"/>
      <c r="BB37" s="217"/>
      <c r="BC37" s="217"/>
      <c r="BD37" s="217"/>
      <c r="BE37" s="217"/>
      <c r="BF37" s="217"/>
      <c r="BG37" s="217"/>
      <c r="BH37" s="217"/>
      <c r="BI37" s="217"/>
      <c r="BJ37" s="217"/>
      <c r="BK37" s="217"/>
      <c r="BL37" s="217"/>
      <c r="BM37" s="217"/>
      <c r="BN37" s="217"/>
      <c r="BO37" s="217"/>
      <c r="BP37" s="217"/>
      <c r="BQ37" s="217"/>
      <c r="BR37" s="217"/>
      <c r="BS37" s="217"/>
      <c r="BT37" s="217"/>
      <c r="BU37" s="217"/>
      <c r="BV37" s="217"/>
      <c r="BW37" s="217"/>
      <c r="BX37" s="217"/>
      <c r="BY37" s="217"/>
      <c r="BZ37" s="217"/>
      <c r="CA37" s="217"/>
      <c r="CB37" s="217"/>
      <c r="CC37" s="217"/>
      <c r="CD37" s="217"/>
      <c r="CE37" s="217"/>
      <c r="CF37" s="217"/>
      <c r="CG37" s="217"/>
      <c r="CH37" s="217"/>
      <c r="CI37" s="217"/>
      <c r="CJ37" s="217"/>
      <c r="CK37" s="217"/>
      <c r="CL37" s="217"/>
      <c r="CM37" s="217"/>
      <c r="CN37" s="217"/>
      <c r="CO37" s="217"/>
      <c r="CP37" s="217"/>
      <c r="CQ37" s="217"/>
      <c r="CR37" s="217"/>
      <c r="CS37" s="217"/>
      <c r="CT37" s="217"/>
      <c r="CU37" s="217"/>
      <c r="CV37" s="217"/>
      <c r="CW37" s="217"/>
      <c r="CX37" s="217"/>
      <c r="CY37" s="217"/>
      <c r="CZ37" s="217"/>
      <c r="DA37" s="217"/>
      <c r="DB37" s="217"/>
      <c r="DC37" s="217"/>
      <c r="DD37" s="217"/>
      <c r="DE37" s="217"/>
      <c r="DF37" s="217"/>
      <c r="DG37" s="217"/>
      <c r="DH37" s="217"/>
      <c r="DI37" s="217"/>
      <c r="DJ37" s="217"/>
      <c r="DK37" s="217"/>
      <c r="DL37" s="217"/>
      <c r="DM37" s="217"/>
      <c r="DN37" s="217"/>
      <c r="DO37" s="217"/>
      <c r="DP37" s="217"/>
      <c r="DQ37" s="217"/>
      <c r="DR37" s="217"/>
      <c r="DS37" s="217"/>
      <c r="DT37" s="217"/>
      <c r="DU37" s="217"/>
      <c r="DV37" s="217"/>
      <c r="DW37" s="217"/>
      <c r="DX37" s="217"/>
      <c r="DY37" s="217"/>
      <c r="DZ37" s="217"/>
      <c r="EA37" s="217"/>
      <c r="EB37" s="217"/>
      <c r="EC37" s="217"/>
      <c r="ED37" s="217"/>
      <c r="EE37" s="217"/>
      <c r="EF37" s="217"/>
      <c r="EG37" s="217"/>
      <c r="EH37" s="217"/>
      <c r="EI37" s="217"/>
      <c r="EJ37" s="217"/>
      <c r="EK37" s="217"/>
      <c r="EL37" s="217"/>
      <c r="EM37" s="217"/>
      <c r="EN37" s="217"/>
      <c r="EO37" s="217"/>
      <c r="EP37" s="217"/>
      <c r="EQ37" s="217"/>
      <c r="ER37" s="217"/>
      <c r="ES37" s="217"/>
      <c r="ET37" s="217"/>
      <c r="EU37" s="217"/>
      <c r="EV37" s="217"/>
      <c r="EW37" s="217"/>
      <c r="EX37" s="217"/>
      <c r="EY37" s="217"/>
      <c r="EZ37" s="217"/>
      <c r="FA37" s="217"/>
      <c r="FB37" s="217"/>
      <c r="FC37" s="217"/>
      <c r="FD37" s="217"/>
      <c r="FE37" s="217"/>
      <c r="FF37" s="217"/>
      <c r="FG37" s="217"/>
      <c r="FH37" s="217"/>
      <c r="FI37" s="217"/>
      <c r="FJ37" s="217"/>
      <c r="FK37" s="217"/>
      <c r="FL37" s="217"/>
      <c r="FM37" s="217"/>
      <c r="FN37" s="217"/>
      <c r="FO37" s="217"/>
      <c r="FP37" s="217"/>
      <c r="FQ37" s="217"/>
      <c r="FR37" s="217"/>
      <c r="FS37" s="217"/>
      <c r="FT37" s="217"/>
      <c r="FU37" s="217"/>
      <c r="FV37" s="217"/>
      <c r="FW37" s="217"/>
      <c r="FX37" s="217"/>
      <c r="FY37" s="217"/>
      <c r="FZ37" s="217"/>
      <c r="GA37" s="217"/>
      <c r="GB37" s="217"/>
      <c r="GC37" s="217"/>
      <c r="GD37" s="217"/>
      <c r="GE37" s="217"/>
      <c r="GF37" s="217"/>
      <c r="GG37" s="217"/>
      <c r="GH37" s="217"/>
      <c r="GI37" s="217"/>
      <c r="GJ37" s="217"/>
      <c r="GK37" s="217"/>
      <c r="GL37" s="217"/>
      <c r="GM37" s="217"/>
      <c r="GN37" s="217"/>
      <c r="GO37" s="217"/>
      <c r="GP37" s="217"/>
      <c r="GQ37" s="217"/>
      <c r="GR37" s="217"/>
      <c r="GS37" s="217"/>
      <c r="GT37" s="217"/>
      <c r="GU37" s="217"/>
      <c r="GV37" s="217"/>
      <c r="GW37" s="217"/>
      <c r="GX37" s="217"/>
      <c r="GY37" s="217"/>
      <c r="GZ37" s="217"/>
      <c r="HA37" s="217"/>
      <c r="HB37" s="217"/>
      <c r="HC37" s="217"/>
      <c r="HD37" s="217"/>
      <c r="HE37" s="217"/>
      <c r="HF37" s="217"/>
      <c r="HG37" s="217"/>
      <c r="HH37" s="217"/>
      <c r="HI37" s="217"/>
      <c r="HJ37" s="217"/>
      <c r="HK37" s="217"/>
      <c r="HL37" s="217"/>
      <c r="HM37" s="217"/>
      <c r="HN37" s="217"/>
      <c r="HO37" s="217"/>
      <c r="HP37" s="217"/>
      <c r="HQ37" s="217"/>
      <c r="HR37" s="217"/>
      <c r="HS37" s="217"/>
      <c r="HT37" s="217"/>
      <c r="HU37" s="217"/>
      <c r="HV37" s="217"/>
      <c r="HW37" s="217"/>
      <c r="HX37" s="217"/>
      <c r="HY37" s="217"/>
      <c r="HZ37" s="217"/>
      <c r="IA37" s="217"/>
      <c r="IB37" s="217"/>
      <c r="IC37" s="217"/>
      <c r="ID37" s="217"/>
      <c r="IE37" s="217"/>
      <c r="IF37" s="217"/>
      <c r="IG37" s="217"/>
      <c r="IH37" s="217"/>
      <c r="II37" s="217"/>
      <c r="IJ37" s="217"/>
      <c r="IK37" s="217"/>
      <c r="IL37" s="217"/>
      <c r="IM37" s="217"/>
      <c r="IN37" s="217"/>
      <c r="IO37" s="217"/>
      <c r="IP37" s="217"/>
      <c r="IQ37" s="217"/>
      <c r="IR37" s="217"/>
      <c r="IS37" s="217"/>
      <c r="IT37" s="217"/>
      <c r="IU37" s="217"/>
      <c r="IV37" s="217"/>
    </row>
    <row r="38" spans="1:256" x14ac:dyDescent="0.15">
      <c r="A38" s="218"/>
      <c r="B38" s="215"/>
      <c r="C38" s="217"/>
      <c r="D38" s="219"/>
      <c r="E38" s="217"/>
      <c r="F38" s="217"/>
      <c r="G38" s="217"/>
      <c r="H38" s="217"/>
      <c r="I38" s="217"/>
      <c r="J38" s="217"/>
      <c r="K38" s="217"/>
      <c r="L38" s="217"/>
      <c r="M38" s="217"/>
      <c r="N38" s="217"/>
      <c r="O38" s="217"/>
      <c r="P38" s="217"/>
      <c r="Q38" s="217"/>
      <c r="R38" s="217"/>
      <c r="S38" s="217"/>
      <c r="T38" s="217"/>
      <c r="U38" s="217"/>
      <c r="V38" s="217"/>
      <c r="W38" s="217"/>
      <c r="X38" s="217"/>
      <c r="Y38" s="217"/>
      <c r="Z38" s="217"/>
      <c r="AA38" s="217"/>
      <c r="AB38" s="217"/>
      <c r="AC38" s="217"/>
      <c r="AD38" s="217"/>
      <c r="AE38" s="217"/>
      <c r="AF38" s="217"/>
      <c r="AG38" s="217"/>
      <c r="AH38" s="217"/>
      <c r="AI38" s="217"/>
      <c r="AJ38" s="217"/>
      <c r="AK38" s="217"/>
      <c r="AL38" s="217"/>
      <c r="AM38" s="217"/>
      <c r="AN38" s="217"/>
      <c r="AO38" s="217"/>
      <c r="AP38" s="217"/>
      <c r="AQ38" s="217"/>
      <c r="AR38" s="217"/>
      <c r="AS38" s="217"/>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217"/>
      <c r="BR38" s="217"/>
      <c r="BS38" s="217"/>
      <c r="BT38" s="217"/>
      <c r="BU38" s="217"/>
      <c r="BV38" s="217"/>
      <c r="BW38" s="217"/>
      <c r="BX38" s="217"/>
      <c r="BY38" s="217"/>
      <c r="BZ38" s="217"/>
      <c r="CA38" s="217"/>
      <c r="CB38" s="217"/>
      <c r="CC38" s="217"/>
      <c r="CD38" s="217"/>
      <c r="CE38" s="217"/>
      <c r="CF38" s="217"/>
      <c r="CG38" s="217"/>
      <c r="CH38" s="217"/>
      <c r="CI38" s="217"/>
      <c r="CJ38" s="217"/>
      <c r="CK38" s="217"/>
      <c r="CL38" s="217"/>
      <c r="CM38" s="217"/>
      <c r="CN38" s="217"/>
      <c r="CO38" s="217"/>
      <c r="CP38" s="217"/>
      <c r="CQ38" s="217"/>
      <c r="CR38" s="217"/>
      <c r="CS38" s="217"/>
      <c r="CT38" s="217"/>
      <c r="CU38" s="217"/>
      <c r="CV38" s="217"/>
      <c r="CW38" s="217"/>
      <c r="CX38" s="217"/>
      <c r="CY38" s="217"/>
      <c r="CZ38" s="217"/>
      <c r="DA38" s="217"/>
      <c r="DB38" s="217"/>
      <c r="DC38" s="217"/>
      <c r="DD38" s="217"/>
      <c r="DE38" s="217"/>
      <c r="DF38" s="217"/>
      <c r="DG38" s="217"/>
      <c r="DH38" s="217"/>
      <c r="DI38" s="217"/>
      <c r="DJ38" s="217"/>
      <c r="DK38" s="217"/>
      <c r="DL38" s="217"/>
      <c r="DM38" s="217"/>
      <c r="DN38" s="217"/>
      <c r="DO38" s="217"/>
      <c r="DP38" s="217"/>
      <c r="DQ38" s="217"/>
      <c r="DR38" s="217"/>
      <c r="DS38" s="217"/>
      <c r="DT38" s="217"/>
      <c r="DU38" s="217"/>
      <c r="DV38" s="217"/>
      <c r="DW38" s="217"/>
      <c r="DX38" s="217"/>
      <c r="DY38" s="217"/>
      <c r="DZ38" s="217"/>
      <c r="EA38" s="217"/>
      <c r="EB38" s="217"/>
      <c r="EC38" s="217"/>
      <c r="ED38" s="217"/>
      <c r="EE38" s="217"/>
      <c r="EF38" s="217"/>
      <c r="EG38" s="217"/>
      <c r="EH38" s="217"/>
      <c r="EI38" s="217"/>
      <c r="EJ38" s="217"/>
      <c r="EK38" s="217"/>
      <c r="EL38" s="217"/>
      <c r="EM38" s="217"/>
      <c r="EN38" s="217"/>
      <c r="EO38" s="217"/>
      <c r="EP38" s="217"/>
      <c r="EQ38" s="217"/>
      <c r="ER38" s="217"/>
      <c r="ES38" s="217"/>
      <c r="ET38" s="217"/>
      <c r="EU38" s="217"/>
      <c r="EV38" s="217"/>
      <c r="EW38" s="217"/>
      <c r="EX38" s="217"/>
      <c r="EY38" s="217"/>
      <c r="EZ38" s="217"/>
      <c r="FA38" s="217"/>
      <c r="FB38" s="217"/>
      <c r="FC38" s="217"/>
      <c r="FD38" s="217"/>
      <c r="FE38" s="217"/>
      <c r="FF38" s="217"/>
      <c r="FG38" s="217"/>
      <c r="FH38" s="217"/>
      <c r="FI38" s="217"/>
      <c r="FJ38" s="217"/>
      <c r="FK38" s="217"/>
      <c r="FL38" s="217"/>
      <c r="FM38" s="217"/>
      <c r="FN38" s="217"/>
      <c r="FO38" s="217"/>
      <c r="FP38" s="217"/>
      <c r="FQ38" s="217"/>
      <c r="FR38" s="217"/>
      <c r="FS38" s="217"/>
      <c r="FT38" s="217"/>
      <c r="FU38" s="217"/>
      <c r="FV38" s="217"/>
      <c r="FW38" s="217"/>
      <c r="FX38" s="217"/>
      <c r="FY38" s="217"/>
      <c r="FZ38" s="217"/>
      <c r="GA38" s="217"/>
      <c r="GB38" s="217"/>
      <c r="GC38" s="217"/>
      <c r="GD38" s="217"/>
      <c r="GE38" s="217"/>
      <c r="GF38" s="217"/>
      <c r="GG38" s="217"/>
      <c r="GH38" s="217"/>
      <c r="GI38" s="217"/>
      <c r="GJ38" s="217"/>
      <c r="GK38" s="217"/>
      <c r="GL38" s="217"/>
      <c r="GM38" s="217"/>
      <c r="GN38" s="217"/>
      <c r="GO38" s="217"/>
      <c r="GP38" s="217"/>
      <c r="GQ38" s="217"/>
      <c r="GR38" s="217"/>
      <c r="GS38" s="217"/>
      <c r="GT38" s="217"/>
      <c r="GU38" s="217"/>
      <c r="GV38" s="217"/>
      <c r="GW38" s="217"/>
      <c r="GX38" s="217"/>
      <c r="GY38" s="217"/>
      <c r="GZ38" s="217"/>
      <c r="HA38" s="217"/>
      <c r="HB38" s="217"/>
      <c r="HC38" s="217"/>
      <c r="HD38" s="217"/>
      <c r="HE38" s="217"/>
      <c r="HF38" s="217"/>
      <c r="HG38" s="217"/>
      <c r="HH38" s="217"/>
      <c r="HI38" s="217"/>
      <c r="HJ38" s="217"/>
      <c r="HK38" s="217"/>
      <c r="HL38" s="217"/>
      <c r="HM38" s="217"/>
      <c r="HN38" s="217"/>
      <c r="HO38" s="217"/>
      <c r="HP38" s="217"/>
      <c r="HQ38" s="217"/>
      <c r="HR38" s="217"/>
      <c r="HS38" s="217"/>
      <c r="HT38" s="217"/>
      <c r="HU38" s="217"/>
      <c r="HV38" s="217"/>
      <c r="HW38" s="217"/>
      <c r="HX38" s="217"/>
      <c r="HY38" s="217"/>
      <c r="HZ38" s="217"/>
      <c r="IA38" s="217"/>
      <c r="IB38" s="217"/>
      <c r="IC38" s="217"/>
      <c r="ID38" s="217"/>
      <c r="IE38" s="217"/>
      <c r="IF38" s="217"/>
      <c r="IG38" s="217"/>
      <c r="IH38" s="217"/>
      <c r="II38" s="217"/>
      <c r="IJ38" s="217"/>
      <c r="IK38" s="217"/>
      <c r="IL38" s="217"/>
      <c r="IM38" s="217"/>
      <c r="IN38" s="217"/>
      <c r="IO38" s="217"/>
      <c r="IP38" s="217"/>
      <c r="IQ38" s="217"/>
      <c r="IR38" s="217"/>
      <c r="IS38" s="217"/>
      <c r="IT38" s="217"/>
      <c r="IU38" s="217"/>
      <c r="IV38" s="217"/>
    </row>
    <row r="39" spans="1:256" x14ac:dyDescent="0.15">
      <c r="A39" s="218"/>
      <c r="B39" s="215"/>
      <c r="C39" s="217"/>
      <c r="D39" s="219"/>
      <c r="E39" s="217"/>
      <c r="F39" s="217"/>
      <c r="G39" s="217"/>
      <c r="H39" s="217"/>
      <c r="I39" s="217"/>
      <c r="J39" s="217"/>
      <c r="K39" s="217"/>
      <c r="L39" s="217"/>
      <c r="M39" s="217"/>
      <c r="N39" s="217"/>
      <c r="O39" s="217"/>
      <c r="P39" s="217"/>
      <c r="Q39" s="217"/>
      <c r="R39" s="217"/>
      <c r="S39" s="217"/>
      <c r="T39" s="217"/>
      <c r="U39" s="217"/>
      <c r="V39" s="217"/>
      <c r="W39" s="217"/>
      <c r="X39" s="217"/>
      <c r="Y39" s="217"/>
      <c r="Z39" s="217"/>
      <c r="AA39" s="217"/>
      <c r="AB39" s="217"/>
      <c r="AC39" s="217"/>
      <c r="AD39" s="217"/>
      <c r="AE39" s="217"/>
      <c r="AF39" s="217"/>
      <c r="AG39" s="217"/>
      <c r="AH39" s="217"/>
      <c r="AI39" s="217"/>
      <c r="AJ39" s="217"/>
      <c r="AK39" s="217"/>
      <c r="AL39" s="217"/>
      <c r="AM39" s="217"/>
      <c r="AN39" s="217"/>
      <c r="AO39" s="217"/>
      <c r="AP39" s="217"/>
      <c r="AQ39" s="217"/>
      <c r="AR39" s="217"/>
      <c r="AS39" s="217"/>
      <c r="AT39" s="217"/>
      <c r="AU39" s="217"/>
      <c r="AV39" s="217"/>
      <c r="AW39" s="217"/>
      <c r="AX39" s="217"/>
      <c r="AY39" s="217"/>
      <c r="AZ39" s="217"/>
      <c r="BA39" s="217"/>
      <c r="BB39" s="217"/>
      <c r="BC39" s="217"/>
      <c r="BD39" s="217"/>
      <c r="BE39" s="217"/>
      <c r="BF39" s="217"/>
      <c r="BG39" s="217"/>
      <c r="BH39" s="217"/>
      <c r="BI39" s="217"/>
      <c r="BJ39" s="217"/>
      <c r="BK39" s="217"/>
      <c r="BL39" s="217"/>
      <c r="BM39" s="217"/>
      <c r="BN39" s="217"/>
      <c r="BO39" s="217"/>
      <c r="BP39" s="217"/>
      <c r="BQ39" s="217"/>
      <c r="BR39" s="217"/>
      <c r="BS39" s="217"/>
      <c r="BT39" s="217"/>
      <c r="BU39" s="217"/>
      <c r="BV39" s="217"/>
      <c r="BW39" s="217"/>
      <c r="BX39" s="217"/>
      <c r="BY39" s="217"/>
      <c r="BZ39" s="217"/>
      <c r="CA39" s="217"/>
      <c r="CB39" s="217"/>
      <c r="CC39" s="217"/>
      <c r="CD39" s="217"/>
      <c r="CE39" s="217"/>
      <c r="CF39" s="217"/>
      <c r="CG39" s="217"/>
      <c r="CH39" s="217"/>
      <c r="CI39" s="217"/>
      <c r="CJ39" s="217"/>
      <c r="CK39" s="217"/>
      <c r="CL39" s="217"/>
      <c r="CM39" s="217"/>
      <c r="CN39" s="217"/>
      <c r="CO39" s="217"/>
      <c r="CP39" s="217"/>
      <c r="CQ39" s="217"/>
      <c r="CR39" s="217"/>
      <c r="CS39" s="217"/>
      <c r="CT39" s="217"/>
      <c r="CU39" s="217"/>
      <c r="CV39" s="217"/>
      <c r="CW39" s="217"/>
      <c r="CX39" s="217"/>
      <c r="CY39" s="217"/>
      <c r="CZ39" s="217"/>
      <c r="DA39" s="217"/>
      <c r="DB39" s="217"/>
      <c r="DC39" s="217"/>
      <c r="DD39" s="217"/>
      <c r="DE39" s="217"/>
      <c r="DF39" s="217"/>
      <c r="DG39" s="217"/>
      <c r="DH39" s="217"/>
      <c r="DI39" s="217"/>
      <c r="DJ39" s="217"/>
      <c r="DK39" s="217"/>
      <c r="DL39" s="217"/>
      <c r="DM39" s="217"/>
      <c r="DN39" s="217"/>
      <c r="DO39" s="217"/>
      <c r="DP39" s="217"/>
      <c r="DQ39" s="217"/>
      <c r="DR39" s="217"/>
      <c r="DS39" s="217"/>
      <c r="DT39" s="217"/>
      <c r="DU39" s="217"/>
      <c r="DV39" s="217"/>
      <c r="DW39" s="217"/>
      <c r="DX39" s="217"/>
      <c r="DY39" s="217"/>
      <c r="DZ39" s="217"/>
      <c r="EA39" s="217"/>
      <c r="EB39" s="217"/>
      <c r="EC39" s="217"/>
      <c r="ED39" s="217"/>
      <c r="EE39" s="217"/>
      <c r="EF39" s="217"/>
      <c r="EG39" s="217"/>
      <c r="EH39" s="217"/>
      <c r="EI39" s="217"/>
      <c r="EJ39" s="217"/>
      <c r="EK39" s="217"/>
      <c r="EL39" s="217"/>
      <c r="EM39" s="217"/>
      <c r="EN39" s="217"/>
      <c r="EO39" s="217"/>
      <c r="EP39" s="217"/>
      <c r="EQ39" s="217"/>
      <c r="ER39" s="217"/>
      <c r="ES39" s="217"/>
      <c r="ET39" s="217"/>
      <c r="EU39" s="217"/>
      <c r="EV39" s="217"/>
      <c r="EW39" s="217"/>
      <c r="EX39" s="217"/>
      <c r="EY39" s="217"/>
      <c r="EZ39" s="217"/>
      <c r="FA39" s="217"/>
      <c r="FB39" s="217"/>
      <c r="FC39" s="217"/>
      <c r="FD39" s="217"/>
      <c r="FE39" s="217"/>
      <c r="FF39" s="217"/>
      <c r="FG39" s="217"/>
      <c r="FH39" s="217"/>
      <c r="FI39" s="217"/>
      <c r="FJ39" s="217"/>
      <c r="FK39" s="217"/>
      <c r="FL39" s="217"/>
      <c r="FM39" s="217"/>
      <c r="FN39" s="217"/>
      <c r="FO39" s="217"/>
      <c r="FP39" s="217"/>
      <c r="FQ39" s="217"/>
      <c r="FR39" s="217"/>
      <c r="FS39" s="217"/>
      <c r="FT39" s="217"/>
      <c r="FU39" s="217"/>
      <c r="FV39" s="217"/>
      <c r="FW39" s="217"/>
      <c r="FX39" s="217"/>
      <c r="FY39" s="217"/>
      <c r="FZ39" s="217"/>
      <c r="GA39" s="217"/>
      <c r="GB39" s="217"/>
      <c r="GC39" s="217"/>
      <c r="GD39" s="217"/>
      <c r="GE39" s="217"/>
      <c r="GF39" s="217"/>
      <c r="GG39" s="217"/>
      <c r="GH39" s="217"/>
      <c r="GI39" s="217"/>
      <c r="GJ39" s="217"/>
      <c r="GK39" s="217"/>
      <c r="GL39" s="217"/>
      <c r="GM39" s="217"/>
      <c r="GN39" s="217"/>
      <c r="GO39" s="217"/>
      <c r="GP39" s="217"/>
      <c r="GQ39" s="217"/>
      <c r="GR39" s="217"/>
      <c r="GS39" s="217"/>
      <c r="GT39" s="217"/>
      <c r="GU39" s="217"/>
      <c r="GV39" s="217"/>
      <c r="GW39" s="217"/>
      <c r="GX39" s="217"/>
      <c r="GY39" s="217"/>
      <c r="GZ39" s="217"/>
      <c r="HA39" s="217"/>
      <c r="HB39" s="217"/>
      <c r="HC39" s="217"/>
      <c r="HD39" s="217"/>
      <c r="HE39" s="217"/>
      <c r="HF39" s="217"/>
      <c r="HG39" s="217"/>
      <c r="HH39" s="217"/>
      <c r="HI39" s="217"/>
      <c r="HJ39" s="217"/>
      <c r="HK39" s="217"/>
      <c r="HL39" s="217"/>
      <c r="HM39" s="217"/>
      <c r="HN39" s="217"/>
      <c r="HO39" s="217"/>
      <c r="HP39" s="217"/>
      <c r="HQ39" s="217"/>
      <c r="HR39" s="217"/>
      <c r="HS39" s="217"/>
      <c r="HT39" s="217"/>
      <c r="HU39" s="217"/>
      <c r="HV39" s="217"/>
      <c r="HW39" s="217"/>
      <c r="HX39" s="217"/>
      <c r="HY39" s="217"/>
      <c r="HZ39" s="217"/>
      <c r="IA39" s="217"/>
      <c r="IB39" s="217"/>
      <c r="IC39" s="217"/>
      <c r="ID39" s="217"/>
      <c r="IE39" s="217"/>
      <c r="IF39" s="217"/>
      <c r="IG39" s="217"/>
      <c r="IH39" s="217"/>
      <c r="II39" s="217"/>
      <c r="IJ39" s="217"/>
      <c r="IK39" s="217"/>
      <c r="IL39" s="217"/>
      <c r="IM39" s="217"/>
      <c r="IN39" s="217"/>
      <c r="IO39" s="217"/>
      <c r="IP39" s="217"/>
      <c r="IQ39" s="217"/>
      <c r="IR39" s="217"/>
      <c r="IS39" s="217"/>
      <c r="IT39" s="217"/>
      <c r="IU39" s="217"/>
      <c r="IV39" s="217"/>
    </row>
    <row r="40" spans="1:256" x14ac:dyDescent="0.15">
      <c r="A40" s="218"/>
      <c r="B40" s="215"/>
      <c r="C40" s="217"/>
      <c r="D40" s="219"/>
      <c r="E40" s="217"/>
      <c r="F40" s="217"/>
      <c r="G40" s="217"/>
      <c r="H40" s="217"/>
      <c r="I40" s="217"/>
      <c r="J40" s="217"/>
      <c r="K40" s="217"/>
      <c r="L40" s="217"/>
      <c r="M40" s="217"/>
      <c r="N40" s="217"/>
      <c r="O40" s="217"/>
      <c r="P40" s="217"/>
      <c r="Q40" s="217"/>
      <c r="R40" s="217"/>
      <c r="S40" s="217"/>
      <c r="T40" s="217"/>
      <c r="U40" s="217"/>
      <c r="V40" s="217"/>
      <c r="W40" s="217"/>
      <c r="X40" s="217"/>
      <c r="Y40" s="217"/>
      <c r="Z40" s="217"/>
      <c r="AA40" s="217"/>
      <c r="AB40" s="217"/>
      <c r="AC40" s="217"/>
      <c r="AD40" s="217"/>
      <c r="AE40" s="217"/>
      <c r="AF40" s="217"/>
      <c r="AG40" s="217"/>
      <c r="AH40" s="217"/>
      <c r="AI40" s="217"/>
      <c r="AJ40" s="217"/>
      <c r="AK40" s="217"/>
      <c r="AL40" s="217"/>
      <c r="AM40" s="217"/>
      <c r="AN40" s="217"/>
      <c r="AO40" s="217"/>
      <c r="AP40" s="217"/>
      <c r="AQ40" s="217"/>
      <c r="AR40" s="217"/>
      <c r="AS40" s="217"/>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217"/>
      <c r="BS40" s="217"/>
      <c r="BT40" s="217"/>
      <c r="BU40" s="217"/>
      <c r="BV40" s="217"/>
      <c r="BW40" s="217"/>
      <c r="BX40" s="217"/>
      <c r="BY40" s="217"/>
      <c r="BZ40" s="217"/>
      <c r="CA40" s="217"/>
      <c r="CB40" s="217"/>
      <c r="CC40" s="217"/>
      <c r="CD40" s="217"/>
      <c r="CE40" s="217"/>
      <c r="CF40" s="217"/>
      <c r="CG40" s="217"/>
      <c r="CH40" s="217"/>
      <c r="CI40" s="217"/>
      <c r="CJ40" s="217"/>
      <c r="CK40" s="217"/>
      <c r="CL40" s="217"/>
      <c r="CM40" s="217"/>
      <c r="CN40" s="217"/>
      <c r="CO40" s="217"/>
      <c r="CP40" s="217"/>
      <c r="CQ40" s="217"/>
      <c r="CR40" s="217"/>
      <c r="CS40" s="217"/>
      <c r="CT40" s="217"/>
      <c r="CU40" s="217"/>
      <c r="CV40" s="217"/>
      <c r="CW40" s="217"/>
      <c r="CX40" s="217"/>
      <c r="CY40" s="217"/>
      <c r="CZ40" s="217"/>
      <c r="DA40" s="217"/>
      <c r="DB40" s="217"/>
      <c r="DC40" s="217"/>
      <c r="DD40" s="217"/>
      <c r="DE40" s="217"/>
      <c r="DF40" s="217"/>
      <c r="DG40" s="217"/>
      <c r="DH40" s="217"/>
      <c r="DI40" s="217"/>
      <c r="DJ40" s="217"/>
      <c r="DK40" s="217"/>
      <c r="DL40" s="217"/>
      <c r="DM40" s="217"/>
      <c r="DN40" s="217"/>
      <c r="DO40" s="217"/>
      <c r="DP40" s="217"/>
      <c r="DQ40" s="217"/>
      <c r="DR40" s="217"/>
      <c r="DS40" s="217"/>
      <c r="DT40" s="217"/>
      <c r="DU40" s="217"/>
      <c r="DV40" s="217"/>
      <c r="DW40" s="217"/>
      <c r="DX40" s="217"/>
      <c r="DY40" s="217"/>
      <c r="DZ40" s="217"/>
      <c r="EA40" s="217"/>
      <c r="EB40" s="217"/>
      <c r="EC40" s="217"/>
      <c r="ED40" s="217"/>
      <c r="EE40" s="217"/>
      <c r="EF40" s="217"/>
      <c r="EG40" s="217"/>
      <c r="EH40" s="217"/>
      <c r="EI40" s="217"/>
      <c r="EJ40" s="217"/>
      <c r="EK40" s="217"/>
      <c r="EL40" s="217"/>
      <c r="EM40" s="217"/>
      <c r="EN40" s="217"/>
      <c r="EO40" s="217"/>
      <c r="EP40" s="217"/>
      <c r="EQ40" s="217"/>
      <c r="ER40" s="217"/>
      <c r="ES40" s="217"/>
      <c r="ET40" s="217"/>
      <c r="EU40" s="217"/>
      <c r="EV40" s="217"/>
      <c r="EW40" s="217"/>
      <c r="EX40" s="217"/>
      <c r="EY40" s="217"/>
      <c r="EZ40" s="217"/>
      <c r="FA40" s="217"/>
      <c r="FB40" s="217"/>
      <c r="FC40" s="217"/>
      <c r="FD40" s="217"/>
      <c r="FE40" s="217"/>
      <c r="FF40" s="217"/>
      <c r="FG40" s="217"/>
      <c r="FH40" s="217"/>
      <c r="FI40" s="217"/>
      <c r="FJ40" s="217"/>
      <c r="FK40" s="217"/>
      <c r="FL40" s="217"/>
      <c r="FM40" s="217"/>
      <c r="FN40" s="217"/>
      <c r="FO40" s="217"/>
      <c r="FP40" s="217"/>
      <c r="FQ40" s="217"/>
      <c r="FR40" s="217"/>
      <c r="FS40" s="217"/>
      <c r="FT40" s="217"/>
      <c r="FU40" s="217"/>
      <c r="FV40" s="217"/>
      <c r="FW40" s="217"/>
      <c r="FX40" s="217"/>
      <c r="FY40" s="217"/>
      <c r="FZ40" s="217"/>
      <c r="GA40" s="217"/>
      <c r="GB40" s="217"/>
      <c r="GC40" s="217"/>
      <c r="GD40" s="217"/>
      <c r="GE40" s="217"/>
      <c r="GF40" s="217"/>
      <c r="GG40" s="217"/>
      <c r="GH40" s="217"/>
      <c r="GI40" s="217"/>
      <c r="GJ40" s="217"/>
      <c r="GK40" s="217"/>
      <c r="GL40" s="217"/>
      <c r="GM40" s="217"/>
      <c r="GN40" s="217"/>
      <c r="GO40" s="217"/>
      <c r="GP40" s="217"/>
      <c r="GQ40" s="217"/>
      <c r="GR40" s="217"/>
      <c r="GS40" s="217"/>
      <c r="GT40" s="217"/>
      <c r="GU40" s="217"/>
      <c r="GV40" s="217"/>
      <c r="GW40" s="217"/>
      <c r="GX40" s="217"/>
      <c r="GY40" s="217"/>
      <c r="GZ40" s="217"/>
      <c r="HA40" s="217"/>
      <c r="HB40" s="217"/>
      <c r="HC40" s="217"/>
      <c r="HD40" s="217"/>
      <c r="HE40" s="217"/>
      <c r="HF40" s="217"/>
      <c r="HG40" s="217"/>
      <c r="HH40" s="217"/>
      <c r="HI40" s="217"/>
      <c r="HJ40" s="217"/>
      <c r="HK40" s="217"/>
      <c r="HL40" s="217"/>
      <c r="HM40" s="217"/>
      <c r="HN40" s="217"/>
      <c r="HO40" s="217"/>
      <c r="HP40" s="217"/>
      <c r="HQ40" s="217"/>
      <c r="HR40" s="217"/>
      <c r="HS40" s="217"/>
      <c r="HT40" s="217"/>
      <c r="HU40" s="217"/>
      <c r="HV40" s="217"/>
      <c r="HW40" s="217"/>
      <c r="HX40" s="217"/>
      <c r="HY40" s="217"/>
      <c r="HZ40" s="217"/>
      <c r="IA40" s="217"/>
      <c r="IB40" s="217"/>
      <c r="IC40" s="217"/>
      <c r="ID40" s="217"/>
      <c r="IE40" s="217"/>
      <c r="IF40" s="217"/>
      <c r="IG40" s="217"/>
      <c r="IH40" s="217"/>
      <c r="II40" s="217"/>
      <c r="IJ40" s="217"/>
      <c r="IK40" s="217"/>
      <c r="IL40" s="217"/>
      <c r="IM40" s="217"/>
      <c r="IN40" s="217"/>
      <c r="IO40" s="217"/>
      <c r="IP40" s="217"/>
      <c r="IQ40" s="217"/>
      <c r="IR40" s="217"/>
      <c r="IS40" s="217"/>
      <c r="IT40" s="217"/>
      <c r="IU40" s="217"/>
      <c r="IV40" s="217"/>
    </row>
    <row r="41" spans="1:256" x14ac:dyDescent="0.15">
      <c r="A41" s="218"/>
      <c r="B41" s="215"/>
      <c r="C41" s="217"/>
      <c r="D41" s="219"/>
      <c r="E41" s="217"/>
      <c r="F41" s="217"/>
      <c r="G41" s="217"/>
      <c r="H41" s="217"/>
      <c r="I41" s="217"/>
      <c r="J41" s="217"/>
      <c r="K41" s="217"/>
      <c r="L41" s="217"/>
      <c r="M41" s="217"/>
      <c r="N41" s="217"/>
      <c r="O41" s="217"/>
      <c r="P41" s="217"/>
      <c r="Q41" s="217"/>
      <c r="R41" s="217"/>
      <c r="S41" s="217"/>
      <c r="T41" s="217"/>
      <c r="U41" s="217"/>
      <c r="V41" s="217"/>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217"/>
      <c r="BT41" s="217"/>
      <c r="BU41" s="217"/>
      <c r="BV41" s="217"/>
      <c r="BW41" s="217"/>
      <c r="BX41" s="217"/>
      <c r="BY41" s="217"/>
      <c r="BZ41" s="217"/>
      <c r="CA41" s="217"/>
      <c r="CB41" s="217"/>
      <c r="CC41" s="217"/>
      <c r="CD41" s="217"/>
      <c r="CE41" s="217"/>
      <c r="CF41" s="217"/>
      <c r="CG41" s="217"/>
      <c r="CH41" s="217"/>
      <c r="CI41" s="217"/>
      <c r="CJ41" s="217"/>
      <c r="CK41" s="217"/>
      <c r="CL41" s="217"/>
      <c r="CM41" s="217"/>
      <c r="CN41" s="217"/>
      <c r="CO41" s="217"/>
      <c r="CP41" s="217"/>
      <c r="CQ41" s="217"/>
      <c r="CR41" s="217"/>
      <c r="CS41" s="217"/>
      <c r="CT41" s="217"/>
      <c r="CU41" s="217"/>
      <c r="CV41" s="217"/>
      <c r="CW41" s="217"/>
      <c r="CX41" s="217"/>
      <c r="CY41" s="217"/>
      <c r="CZ41" s="217"/>
      <c r="DA41" s="217"/>
      <c r="DB41" s="217"/>
      <c r="DC41" s="217"/>
      <c r="DD41" s="217"/>
      <c r="DE41" s="217"/>
      <c r="DF41" s="217"/>
      <c r="DG41" s="217"/>
      <c r="DH41" s="217"/>
      <c r="DI41" s="217"/>
      <c r="DJ41" s="217"/>
      <c r="DK41" s="217"/>
      <c r="DL41" s="217"/>
      <c r="DM41" s="217"/>
      <c r="DN41" s="217"/>
      <c r="DO41" s="217"/>
      <c r="DP41" s="217"/>
      <c r="DQ41" s="217"/>
      <c r="DR41" s="217"/>
      <c r="DS41" s="217"/>
      <c r="DT41" s="217"/>
      <c r="DU41" s="217"/>
      <c r="DV41" s="217"/>
      <c r="DW41" s="217"/>
      <c r="DX41" s="217"/>
      <c r="DY41" s="217"/>
      <c r="DZ41" s="217"/>
      <c r="EA41" s="217"/>
      <c r="EB41" s="217"/>
      <c r="EC41" s="217"/>
      <c r="ED41" s="217"/>
      <c r="EE41" s="217"/>
      <c r="EF41" s="217"/>
      <c r="EG41" s="217"/>
      <c r="EH41" s="217"/>
      <c r="EI41" s="217"/>
      <c r="EJ41" s="217"/>
      <c r="EK41" s="217"/>
      <c r="EL41" s="217"/>
      <c r="EM41" s="217"/>
      <c r="EN41" s="217"/>
      <c r="EO41" s="217"/>
      <c r="EP41" s="217"/>
      <c r="EQ41" s="217"/>
      <c r="ER41" s="217"/>
      <c r="ES41" s="217"/>
      <c r="ET41" s="217"/>
      <c r="EU41" s="217"/>
      <c r="EV41" s="217"/>
      <c r="EW41" s="217"/>
      <c r="EX41" s="217"/>
      <c r="EY41" s="217"/>
      <c r="EZ41" s="217"/>
      <c r="FA41" s="217"/>
      <c r="FB41" s="217"/>
      <c r="FC41" s="217"/>
      <c r="FD41" s="217"/>
      <c r="FE41" s="217"/>
      <c r="FF41" s="217"/>
      <c r="FG41" s="217"/>
      <c r="FH41" s="217"/>
      <c r="FI41" s="217"/>
      <c r="FJ41" s="217"/>
      <c r="FK41" s="217"/>
      <c r="FL41" s="217"/>
      <c r="FM41" s="217"/>
      <c r="FN41" s="217"/>
      <c r="FO41" s="217"/>
      <c r="FP41" s="217"/>
      <c r="FQ41" s="217"/>
      <c r="FR41" s="217"/>
      <c r="FS41" s="217"/>
      <c r="FT41" s="217"/>
      <c r="FU41" s="217"/>
      <c r="FV41" s="217"/>
      <c r="FW41" s="217"/>
      <c r="FX41" s="217"/>
      <c r="FY41" s="217"/>
      <c r="FZ41" s="217"/>
      <c r="GA41" s="217"/>
      <c r="GB41" s="217"/>
      <c r="GC41" s="217"/>
      <c r="GD41" s="217"/>
      <c r="GE41" s="217"/>
      <c r="GF41" s="217"/>
      <c r="GG41" s="217"/>
      <c r="GH41" s="217"/>
      <c r="GI41" s="217"/>
      <c r="GJ41" s="217"/>
      <c r="GK41" s="217"/>
      <c r="GL41" s="217"/>
      <c r="GM41" s="217"/>
      <c r="GN41" s="217"/>
      <c r="GO41" s="217"/>
      <c r="GP41" s="217"/>
      <c r="GQ41" s="217"/>
      <c r="GR41" s="217"/>
      <c r="GS41" s="217"/>
      <c r="GT41" s="217"/>
      <c r="GU41" s="217"/>
      <c r="GV41" s="217"/>
      <c r="GW41" s="217"/>
      <c r="GX41" s="217"/>
      <c r="GY41" s="217"/>
      <c r="GZ41" s="217"/>
      <c r="HA41" s="217"/>
      <c r="HB41" s="217"/>
      <c r="HC41" s="217"/>
      <c r="HD41" s="217"/>
      <c r="HE41" s="217"/>
      <c r="HF41" s="217"/>
      <c r="HG41" s="217"/>
      <c r="HH41" s="217"/>
      <c r="HI41" s="217"/>
      <c r="HJ41" s="217"/>
      <c r="HK41" s="217"/>
      <c r="HL41" s="217"/>
      <c r="HM41" s="217"/>
      <c r="HN41" s="217"/>
      <c r="HO41" s="217"/>
      <c r="HP41" s="217"/>
      <c r="HQ41" s="217"/>
      <c r="HR41" s="217"/>
      <c r="HS41" s="217"/>
      <c r="HT41" s="217"/>
      <c r="HU41" s="217"/>
      <c r="HV41" s="217"/>
      <c r="HW41" s="217"/>
      <c r="HX41" s="217"/>
      <c r="HY41" s="217"/>
      <c r="HZ41" s="217"/>
      <c r="IA41" s="217"/>
      <c r="IB41" s="217"/>
      <c r="IC41" s="217"/>
      <c r="ID41" s="217"/>
      <c r="IE41" s="217"/>
      <c r="IF41" s="217"/>
      <c r="IG41" s="217"/>
      <c r="IH41" s="217"/>
      <c r="II41" s="217"/>
      <c r="IJ41" s="217"/>
      <c r="IK41" s="217"/>
      <c r="IL41" s="217"/>
      <c r="IM41" s="217"/>
      <c r="IN41" s="217"/>
      <c r="IO41" s="217"/>
      <c r="IP41" s="217"/>
      <c r="IQ41" s="217"/>
      <c r="IR41" s="217"/>
      <c r="IS41" s="217"/>
      <c r="IT41" s="217"/>
      <c r="IU41" s="217"/>
      <c r="IV41" s="217"/>
    </row>
    <row r="42" spans="1:256" x14ac:dyDescent="0.15">
      <c r="A42" s="218"/>
      <c r="B42" s="215"/>
      <c r="C42" s="217"/>
      <c r="D42" s="219"/>
      <c r="E42" s="217"/>
      <c r="F42" s="217"/>
      <c r="G42" s="217"/>
      <c r="H42" s="217"/>
      <c r="I42" s="217"/>
      <c r="J42" s="217"/>
      <c r="K42" s="217"/>
      <c r="L42" s="217"/>
      <c r="M42" s="217"/>
      <c r="N42" s="217"/>
      <c r="O42" s="217"/>
      <c r="P42" s="217"/>
      <c r="Q42" s="217"/>
      <c r="R42" s="217"/>
      <c r="S42" s="217"/>
      <c r="T42" s="217"/>
      <c r="U42" s="217"/>
      <c r="V42" s="217"/>
      <c r="W42" s="217"/>
      <c r="X42" s="217"/>
      <c r="Y42" s="217"/>
      <c r="Z42" s="217"/>
      <c r="AA42" s="217"/>
      <c r="AB42" s="217"/>
      <c r="AC42" s="217"/>
      <c r="AD42" s="217"/>
      <c r="AE42" s="217"/>
      <c r="AF42" s="217"/>
      <c r="AG42" s="217"/>
      <c r="AH42" s="217"/>
      <c r="AI42" s="217"/>
      <c r="AJ42" s="217"/>
      <c r="AK42" s="217"/>
      <c r="AL42" s="217"/>
      <c r="AM42" s="217"/>
      <c r="AN42" s="217"/>
      <c r="AO42" s="217"/>
      <c r="AP42" s="217"/>
      <c r="AQ42" s="217"/>
      <c r="AR42" s="217"/>
      <c r="AS42" s="217"/>
      <c r="AT42" s="217"/>
      <c r="AU42" s="217"/>
      <c r="AV42" s="217"/>
      <c r="AW42" s="217"/>
      <c r="AX42" s="217"/>
      <c r="AY42" s="217"/>
      <c r="AZ42" s="217"/>
      <c r="BA42" s="217"/>
      <c r="BB42" s="217"/>
      <c r="BC42" s="217"/>
      <c r="BD42" s="217"/>
      <c r="BE42" s="217"/>
      <c r="BF42" s="217"/>
      <c r="BG42" s="217"/>
      <c r="BH42" s="217"/>
      <c r="BI42" s="217"/>
      <c r="BJ42" s="217"/>
      <c r="BK42" s="217"/>
      <c r="BL42" s="217"/>
      <c r="BM42" s="217"/>
      <c r="BN42" s="217"/>
      <c r="BO42" s="217"/>
      <c r="BP42" s="217"/>
      <c r="BQ42" s="217"/>
      <c r="BR42" s="217"/>
      <c r="BS42" s="217"/>
      <c r="BT42" s="217"/>
      <c r="BU42" s="217"/>
      <c r="BV42" s="217"/>
      <c r="BW42" s="217"/>
      <c r="BX42" s="217"/>
      <c r="BY42" s="217"/>
      <c r="BZ42" s="217"/>
      <c r="CA42" s="217"/>
      <c r="CB42" s="217"/>
      <c r="CC42" s="217"/>
      <c r="CD42" s="217"/>
      <c r="CE42" s="217"/>
      <c r="CF42" s="217"/>
      <c r="CG42" s="217"/>
      <c r="CH42" s="217"/>
      <c r="CI42" s="217"/>
      <c r="CJ42" s="217"/>
      <c r="CK42" s="217"/>
      <c r="CL42" s="217"/>
      <c r="CM42" s="217"/>
      <c r="CN42" s="217"/>
      <c r="CO42" s="217"/>
      <c r="CP42" s="217"/>
      <c r="CQ42" s="217"/>
      <c r="CR42" s="217"/>
      <c r="CS42" s="217"/>
      <c r="CT42" s="217"/>
      <c r="CU42" s="217"/>
      <c r="CV42" s="217"/>
      <c r="CW42" s="217"/>
      <c r="CX42" s="217"/>
      <c r="CY42" s="217"/>
      <c r="CZ42" s="217"/>
      <c r="DA42" s="217"/>
      <c r="DB42" s="217"/>
      <c r="DC42" s="217"/>
      <c r="DD42" s="217"/>
      <c r="DE42" s="217"/>
      <c r="DF42" s="217"/>
      <c r="DG42" s="217"/>
      <c r="DH42" s="217"/>
      <c r="DI42" s="217"/>
      <c r="DJ42" s="217"/>
      <c r="DK42" s="217"/>
      <c r="DL42" s="217"/>
      <c r="DM42" s="217"/>
      <c r="DN42" s="217"/>
      <c r="DO42" s="217"/>
      <c r="DP42" s="217"/>
      <c r="DQ42" s="217"/>
      <c r="DR42" s="217"/>
      <c r="DS42" s="217"/>
      <c r="DT42" s="217"/>
      <c r="DU42" s="217"/>
      <c r="DV42" s="217"/>
      <c r="DW42" s="217"/>
      <c r="DX42" s="217"/>
      <c r="DY42" s="217"/>
      <c r="DZ42" s="217"/>
      <c r="EA42" s="217"/>
      <c r="EB42" s="217"/>
      <c r="EC42" s="217"/>
      <c r="ED42" s="217"/>
      <c r="EE42" s="217"/>
      <c r="EF42" s="217"/>
      <c r="EG42" s="217"/>
      <c r="EH42" s="217"/>
      <c r="EI42" s="217"/>
      <c r="EJ42" s="217"/>
      <c r="EK42" s="217"/>
      <c r="EL42" s="217"/>
      <c r="EM42" s="217"/>
      <c r="EN42" s="217"/>
      <c r="EO42" s="217"/>
      <c r="EP42" s="217"/>
      <c r="EQ42" s="217"/>
      <c r="ER42" s="217"/>
      <c r="ES42" s="217"/>
      <c r="ET42" s="217"/>
      <c r="EU42" s="217"/>
      <c r="EV42" s="217"/>
      <c r="EW42" s="217"/>
      <c r="EX42" s="217"/>
      <c r="EY42" s="217"/>
      <c r="EZ42" s="217"/>
      <c r="FA42" s="217"/>
      <c r="FB42" s="217"/>
      <c r="FC42" s="217"/>
      <c r="FD42" s="217"/>
      <c r="FE42" s="217"/>
      <c r="FF42" s="217"/>
      <c r="FG42" s="217"/>
      <c r="FH42" s="217"/>
      <c r="FI42" s="217"/>
      <c r="FJ42" s="217"/>
      <c r="FK42" s="217"/>
      <c r="FL42" s="217"/>
      <c r="FM42" s="217"/>
      <c r="FN42" s="217"/>
      <c r="FO42" s="217"/>
      <c r="FP42" s="217"/>
      <c r="FQ42" s="217"/>
      <c r="FR42" s="217"/>
      <c r="FS42" s="217"/>
      <c r="FT42" s="217"/>
      <c r="FU42" s="217"/>
      <c r="FV42" s="217"/>
      <c r="FW42" s="217"/>
      <c r="FX42" s="217"/>
      <c r="FY42" s="217"/>
      <c r="FZ42" s="217"/>
      <c r="GA42" s="217"/>
      <c r="GB42" s="217"/>
      <c r="GC42" s="217"/>
      <c r="GD42" s="217"/>
      <c r="GE42" s="217"/>
      <c r="GF42" s="217"/>
      <c r="GG42" s="217"/>
      <c r="GH42" s="217"/>
      <c r="GI42" s="217"/>
      <c r="GJ42" s="217"/>
      <c r="GK42" s="217"/>
      <c r="GL42" s="217"/>
      <c r="GM42" s="217"/>
      <c r="GN42" s="217"/>
      <c r="GO42" s="217"/>
      <c r="GP42" s="217"/>
      <c r="GQ42" s="217"/>
      <c r="GR42" s="217"/>
      <c r="GS42" s="217"/>
      <c r="GT42" s="217"/>
      <c r="GU42" s="217"/>
      <c r="GV42" s="217"/>
      <c r="GW42" s="217"/>
      <c r="GX42" s="217"/>
      <c r="GY42" s="217"/>
      <c r="GZ42" s="217"/>
      <c r="HA42" s="217"/>
      <c r="HB42" s="217"/>
      <c r="HC42" s="217"/>
      <c r="HD42" s="217"/>
      <c r="HE42" s="217"/>
      <c r="HF42" s="217"/>
      <c r="HG42" s="217"/>
      <c r="HH42" s="217"/>
      <c r="HI42" s="217"/>
      <c r="HJ42" s="217"/>
      <c r="HK42" s="217"/>
      <c r="HL42" s="217"/>
      <c r="HM42" s="217"/>
      <c r="HN42" s="217"/>
      <c r="HO42" s="217"/>
      <c r="HP42" s="217"/>
      <c r="HQ42" s="217"/>
      <c r="HR42" s="217"/>
      <c r="HS42" s="217"/>
      <c r="HT42" s="217"/>
      <c r="HU42" s="217"/>
      <c r="HV42" s="217"/>
      <c r="HW42" s="217"/>
      <c r="HX42" s="217"/>
      <c r="HY42" s="217"/>
      <c r="HZ42" s="217"/>
      <c r="IA42" s="217"/>
      <c r="IB42" s="217"/>
      <c r="IC42" s="217"/>
      <c r="ID42" s="217"/>
      <c r="IE42" s="217"/>
      <c r="IF42" s="217"/>
      <c r="IG42" s="217"/>
      <c r="IH42" s="217"/>
      <c r="II42" s="217"/>
      <c r="IJ42" s="217"/>
      <c r="IK42" s="217"/>
      <c r="IL42" s="217"/>
      <c r="IM42" s="217"/>
      <c r="IN42" s="217"/>
      <c r="IO42" s="217"/>
      <c r="IP42" s="217"/>
      <c r="IQ42" s="217"/>
      <c r="IR42" s="217"/>
      <c r="IS42" s="217"/>
      <c r="IT42" s="217"/>
      <c r="IU42" s="217"/>
      <c r="IV42" s="217"/>
    </row>
    <row r="43" spans="1:256" x14ac:dyDescent="0.15">
      <c r="A43" s="218"/>
      <c r="B43" s="215"/>
      <c r="C43" s="217"/>
      <c r="D43" s="219"/>
      <c r="E43" s="217"/>
      <c r="F43" s="217"/>
      <c r="G43" s="217"/>
      <c r="H43" s="217"/>
      <c r="I43" s="217"/>
      <c r="J43" s="217"/>
      <c r="K43" s="217"/>
      <c r="L43" s="217"/>
      <c r="M43" s="217"/>
      <c r="N43" s="217"/>
      <c r="O43" s="217"/>
      <c r="P43" s="217"/>
      <c r="Q43" s="217"/>
      <c r="R43" s="217"/>
      <c r="S43" s="217"/>
      <c r="T43" s="217"/>
      <c r="U43" s="217"/>
      <c r="V43" s="217"/>
      <c r="W43" s="217"/>
      <c r="X43" s="217"/>
      <c r="Y43" s="217"/>
      <c r="Z43" s="217"/>
      <c r="AA43" s="217"/>
      <c r="AB43" s="217"/>
      <c r="AC43" s="217"/>
      <c r="AD43" s="217"/>
      <c r="AE43" s="217"/>
      <c r="AF43" s="217"/>
      <c r="AG43" s="217"/>
      <c r="AH43" s="217"/>
      <c r="AI43" s="217"/>
      <c r="AJ43" s="217"/>
      <c r="AK43" s="217"/>
      <c r="AL43" s="217"/>
      <c r="AM43" s="217"/>
      <c r="AN43" s="217"/>
      <c r="AO43" s="217"/>
      <c r="AP43" s="217"/>
      <c r="AQ43" s="217"/>
      <c r="AR43" s="217"/>
      <c r="AS43" s="217"/>
      <c r="AT43" s="217"/>
      <c r="AU43" s="217"/>
      <c r="AV43" s="217"/>
      <c r="AW43" s="217"/>
      <c r="AX43" s="217"/>
      <c r="AY43" s="217"/>
      <c r="AZ43" s="217"/>
      <c r="BA43" s="217"/>
      <c r="BB43" s="217"/>
      <c r="BC43" s="217"/>
      <c r="BD43" s="217"/>
      <c r="BE43" s="217"/>
      <c r="BF43" s="217"/>
      <c r="BG43" s="217"/>
      <c r="BH43" s="217"/>
      <c r="BI43" s="217"/>
      <c r="BJ43" s="217"/>
      <c r="BK43" s="217"/>
      <c r="BL43" s="217"/>
      <c r="BM43" s="217"/>
      <c r="BN43" s="217"/>
      <c r="BO43" s="217"/>
      <c r="BP43" s="217"/>
      <c r="BQ43" s="217"/>
      <c r="BR43" s="217"/>
      <c r="BS43" s="217"/>
      <c r="BT43" s="217"/>
      <c r="BU43" s="217"/>
      <c r="BV43" s="217"/>
      <c r="BW43" s="217"/>
      <c r="BX43" s="217"/>
      <c r="BY43" s="217"/>
      <c r="BZ43" s="217"/>
      <c r="CA43" s="217"/>
      <c r="CB43" s="217"/>
      <c r="CC43" s="217"/>
      <c r="CD43" s="217"/>
      <c r="CE43" s="217"/>
      <c r="CF43" s="217"/>
      <c r="CG43" s="217"/>
      <c r="CH43" s="217"/>
      <c r="CI43" s="217"/>
      <c r="CJ43" s="217"/>
      <c r="CK43" s="217"/>
      <c r="CL43" s="217"/>
      <c r="CM43" s="217"/>
      <c r="CN43" s="217"/>
      <c r="CO43" s="217"/>
      <c r="CP43" s="217"/>
      <c r="CQ43" s="217"/>
      <c r="CR43" s="217"/>
      <c r="CS43" s="217"/>
      <c r="CT43" s="217"/>
      <c r="CU43" s="217"/>
      <c r="CV43" s="217"/>
      <c r="CW43" s="217"/>
      <c r="CX43" s="217"/>
      <c r="CY43" s="217"/>
      <c r="CZ43" s="217"/>
      <c r="DA43" s="217"/>
      <c r="DB43" s="217"/>
      <c r="DC43" s="217"/>
      <c r="DD43" s="217"/>
      <c r="DE43" s="217"/>
      <c r="DF43" s="217"/>
      <c r="DG43" s="217"/>
      <c r="DH43" s="217"/>
      <c r="DI43" s="217"/>
      <c r="DJ43" s="217"/>
      <c r="DK43" s="217"/>
      <c r="DL43" s="217"/>
      <c r="DM43" s="217"/>
      <c r="DN43" s="217"/>
      <c r="DO43" s="217"/>
      <c r="DP43" s="217"/>
      <c r="DQ43" s="217"/>
      <c r="DR43" s="217"/>
      <c r="DS43" s="217"/>
      <c r="DT43" s="217"/>
      <c r="DU43" s="217"/>
      <c r="DV43" s="217"/>
      <c r="DW43" s="217"/>
      <c r="DX43" s="217"/>
      <c r="DY43" s="217"/>
      <c r="DZ43" s="217"/>
      <c r="EA43" s="217"/>
      <c r="EB43" s="217"/>
      <c r="EC43" s="217"/>
      <c r="ED43" s="217"/>
      <c r="EE43" s="217"/>
      <c r="EF43" s="217"/>
      <c r="EG43" s="217"/>
      <c r="EH43" s="217"/>
      <c r="EI43" s="217"/>
      <c r="EJ43" s="217"/>
      <c r="EK43" s="217"/>
      <c r="EL43" s="217"/>
      <c r="EM43" s="217"/>
      <c r="EN43" s="217"/>
      <c r="EO43" s="217"/>
      <c r="EP43" s="217"/>
      <c r="EQ43" s="217"/>
      <c r="ER43" s="217"/>
      <c r="ES43" s="217"/>
      <c r="ET43" s="217"/>
      <c r="EU43" s="217"/>
      <c r="EV43" s="217"/>
      <c r="EW43" s="217"/>
      <c r="EX43" s="217"/>
      <c r="EY43" s="217"/>
      <c r="EZ43" s="217"/>
      <c r="FA43" s="217"/>
      <c r="FB43" s="217"/>
      <c r="FC43" s="217"/>
      <c r="FD43" s="217"/>
      <c r="FE43" s="217"/>
      <c r="FF43" s="217"/>
      <c r="FG43" s="217"/>
      <c r="FH43" s="217"/>
      <c r="FI43" s="217"/>
      <c r="FJ43" s="217"/>
      <c r="FK43" s="217"/>
      <c r="FL43" s="217"/>
      <c r="FM43" s="217"/>
      <c r="FN43" s="217"/>
      <c r="FO43" s="217"/>
      <c r="FP43" s="217"/>
      <c r="FQ43" s="217"/>
      <c r="FR43" s="217"/>
      <c r="FS43" s="217"/>
      <c r="FT43" s="217"/>
      <c r="FU43" s="217"/>
      <c r="FV43" s="217"/>
      <c r="FW43" s="217"/>
      <c r="FX43" s="217"/>
      <c r="FY43" s="217"/>
      <c r="FZ43" s="217"/>
      <c r="GA43" s="217"/>
      <c r="GB43" s="217"/>
      <c r="GC43" s="217"/>
      <c r="GD43" s="217"/>
      <c r="GE43" s="217"/>
      <c r="GF43" s="217"/>
      <c r="GG43" s="217"/>
      <c r="GH43" s="217"/>
      <c r="GI43" s="217"/>
      <c r="GJ43" s="217"/>
      <c r="GK43" s="217"/>
      <c r="GL43" s="217"/>
      <c r="GM43" s="217"/>
      <c r="GN43" s="217"/>
      <c r="GO43" s="217"/>
      <c r="GP43" s="217"/>
      <c r="GQ43" s="217"/>
      <c r="GR43" s="217"/>
      <c r="GS43" s="217"/>
      <c r="GT43" s="217"/>
      <c r="GU43" s="217"/>
      <c r="GV43" s="217"/>
      <c r="GW43" s="217"/>
      <c r="GX43" s="217"/>
      <c r="GY43" s="217"/>
      <c r="GZ43" s="217"/>
      <c r="HA43" s="217"/>
      <c r="HB43" s="217"/>
      <c r="HC43" s="217"/>
      <c r="HD43" s="217"/>
      <c r="HE43" s="217"/>
      <c r="HF43" s="217"/>
      <c r="HG43" s="217"/>
      <c r="HH43" s="217"/>
      <c r="HI43" s="217"/>
      <c r="HJ43" s="217"/>
      <c r="HK43" s="217"/>
      <c r="HL43" s="217"/>
      <c r="HM43" s="217"/>
      <c r="HN43" s="217"/>
      <c r="HO43" s="217"/>
      <c r="HP43" s="217"/>
      <c r="HQ43" s="217"/>
      <c r="HR43" s="217"/>
      <c r="HS43" s="217"/>
      <c r="HT43" s="217"/>
      <c r="HU43" s="217"/>
      <c r="HV43" s="217"/>
      <c r="HW43" s="217"/>
      <c r="HX43" s="217"/>
      <c r="HY43" s="217"/>
      <c r="HZ43" s="217"/>
      <c r="IA43" s="217"/>
      <c r="IB43" s="217"/>
      <c r="IC43" s="217"/>
      <c r="ID43" s="217"/>
      <c r="IE43" s="217"/>
      <c r="IF43" s="217"/>
      <c r="IG43" s="217"/>
      <c r="IH43" s="217"/>
      <c r="II43" s="217"/>
      <c r="IJ43" s="217"/>
      <c r="IK43" s="217"/>
      <c r="IL43" s="217"/>
      <c r="IM43" s="217"/>
      <c r="IN43" s="217"/>
      <c r="IO43" s="217"/>
      <c r="IP43" s="217"/>
      <c r="IQ43" s="217"/>
      <c r="IR43" s="217"/>
      <c r="IS43" s="217"/>
      <c r="IT43" s="217"/>
      <c r="IU43" s="217"/>
      <c r="IV43" s="217"/>
    </row>
    <row r="44" spans="1:256" x14ac:dyDescent="0.15">
      <c r="A44" s="218"/>
      <c r="B44" s="215"/>
      <c r="C44" s="217"/>
      <c r="D44" s="219"/>
      <c r="E44" s="217"/>
      <c r="F44" s="217"/>
      <c r="G44" s="217"/>
      <c r="H44" s="217"/>
      <c r="I44" s="217"/>
      <c r="J44" s="217"/>
      <c r="K44" s="217"/>
      <c r="L44" s="217"/>
      <c r="M44" s="217"/>
      <c r="N44" s="217"/>
      <c r="O44" s="217"/>
      <c r="P44" s="217"/>
      <c r="Q44" s="217"/>
      <c r="R44" s="217"/>
      <c r="S44" s="217"/>
      <c r="T44" s="217"/>
      <c r="U44" s="217"/>
      <c r="V44" s="217"/>
      <c r="W44" s="217"/>
      <c r="X44" s="217"/>
      <c r="Y44" s="217"/>
      <c r="Z44" s="217"/>
      <c r="AA44" s="217"/>
      <c r="AB44" s="217"/>
      <c r="AC44" s="217"/>
      <c r="AD44" s="217"/>
      <c r="AE44" s="217"/>
      <c r="AF44" s="217"/>
      <c r="AG44" s="217"/>
      <c r="AH44" s="217"/>
      <c r="AI44" s="217"/>
      <c r="AJ44" s="217"/>
      <c r="AK44" s="217"/>
      <c r="AL44" s="217"/>
      <c r="AM44" s="217"/>
      <c r="AN44" s="217"/>
      <c r="AO44" s="217"/>
      <c r="AP44" s="217"/>
      <c r="AQ44" s="217"/>
      <c r="AR44" s="217"/>
      <c r="AS44" s="217"/>
      <c r="AT44" s="217"/>
      <c r="AU44" s="217"/>
      <c r="AV44" s="217"/>
      <c r="AW44" s="217"/>
      <c r="AX44" s="217"/>
      <c r="AY44" s="217"/>
      <c r="AZ44" s="217"/>
      <c r="BA44" s="217"/>
      <c r="BB44" s="217"/>
      <c r="BC44" s="217"/>
      <c r="BD44" s="217"/>
      <c r="BE44" s="217"/>
      <c r="BF44" s="217"/>
      <c r="BG44" s="217"/>
      <c r="BH44" s="217"/>
      <c r="BI44" s="217"/>
      <c r="BJ44" s="217"/>
      <c r="BK44" s="217"/>
      <c r="BL44" s="217"/>
      <c r="BM44" s="217"/>
      <c r="BN44" s="217"/>
      <c r="BO44" s="217"/>
      <c r="BP44" s="217"/>
      <c r="BQ44" s="217"/>
      <c r="BR44" s="217"/>
      <c r="BS44" s="217"/>
      <c r="BT44" s="217"/>
      <c r="BU44" s="217"/>
      <c r="BV44" s="217"/>
      <c r="BW44" s="217"/>
      <c r="BX44" s="217"/>
      <c r="BY44" s="217"/>
      <c r="BZ44" s="217"/>
      <c r="CA44" s="217"/>
      <c r="CB44" s="217"/>
      <c r="CC44" s="217"/>
      <c r="CD44" s="217"/>
      <c r="CE44" s="217"/>
      <c r="CF44" s="217"/>
      <c r="CG44" s="217"/>
      <c r="CH44" s="217"/>
      <c r="CI44" s="217"/>
      <c r="CJ44" s="217"/>
      <c r="CK44" s="217"/>
      <c r="CL44" s="217"/>
      <c r="CM44" s="217"/>
      <c r="CN44" s="217"/>
      <c r="CO44" s="217"/>
      <c r="CP44" s="217"/>
      <c r="CQ44" s="217"/>
      <c r="CR44" s="217"/>
      <c r="CS44" s="217"/>
      <c r="CT44" s="217"/>
      <c r="CU44" s="217"/>
      <c r="CV44" s="217"/>
      <c r="CW44" s="217"/>
      <c r="CX44" s="217"/>
      <c r="CY44" s="217"/>
      <c r="CZ44" s="217"/>
      <c r="DA44" s="217"/>
      <c r="DB44" s="217"/>
      <c r="DC44" s="217"/>
      <c r="DD44" s="217"/>
      <c r="DE44" s="217"/>
      <c r="DF44" s="217"/>
      <c r="DG44" s="217"/>
      <c r="DH44" s="217"/>
      <c r="DI44" s="217"/>
      <c r="DJ44" s="217"/>
      <c r="DK44" s="217"/>
      <c r="DL44" s="217"/>
      <c r="DM44" s="217"/>
      <c r="DN44" s="217"/>
      <c r="DO44" s="217"/>
      <c r="DP44" s="217"/>
      <c r="DQ44" s="217"/>
      <c r="DR44" s="217"/>
      <c r="DS44" s="217"/>
      <c r="DT44" s="217"/>
      <c r="DU44" s="217"/>
      <c r="DV44" s="217"/>
      <c r="DW44" s="217"/>
      <c r="DX44" s="217"/>
      <c r="DY44" s="217"/>
      <c r="DZ44" s="217"/>
      <c r="EA44" s="217"/>
      <c r="EB44" s="217"/>
      <c r="EC44" s="217"/>
      <c r="ED44" s="217"/>
      <c r="EE44" s="217"/>
      <c r="EF44" s="217"/>
      <c r="EG44" s="217"/>
      <c r="EH44" s="217"/>
      <c r="EI44" s="217"/>
      <c r="EJ44" s="217"/>
      <c r="EK44" s="217"/>
      <c r="EL44" s="217"/>
      <c r="EM44" s="217"/>
      <c r="EN44" s="217"/>
      <c r="EO44" s="217"/>
      <c r="EP44" s="217"/>
      <c r="EQ44" s="217"/>
      <c r="ER44" s="217"/>
      <c r="ES44" s="217"/>
      <c r="ET44" s="217"/>
      <c r="EU44" s="217"/>
      <c r="EV44" s="217"/>
      <c r="EW44" s="217"/>
      <c r="EX44" s="217"/>
      <c r="EY44" s="217"/>
      <c r="EZ44" s="217"/>
      <c r="FA44" s="217"/>
      <c r="FB44" s="217"/>
      <c r="FC44" s="217"/>
      <c r="FD44" s="217"/>
      <c r="FE44" s="217"/>
      <c r="FF44" s="217"/>
      <c r="FG44" s="217"/>
      <c r="FH44" s="217"/>
      <c r="FI44" s="217"/>
      <c r="FJ44" s="217"/>
      <c r="FK44" s="217"/>
      <c r="FL44" s="217"/>
      <c r="FM44" s="217"/>
      <c r="FN44" s="217"/>
      <c r="FO44" s="217"/>
      <c r="FP44" s="217"/>
      <c r="FQ44" s="217"/>
      <c r="FR44" s="217"/>
      <c r="FS44" s="217"/>
      <c r="FT44" s="217"/>
      <c r="FU44" s="217"/>
      <c r="FV44" s="217"/>
      <c r="FW44" s="217"/>
      <c r="FX44" s="217"/>
      <c r="FY44" s="217"/>
      <c r="FZ44" s="217"/>
      <c r="GA44" s="217"/>
      <c r="GB44" s="217"/>
      <c r="GC44" s="217"/>
      <c r="GD44" s="217"/>
      <c r="GE44" s="217"/>
      <c r="GF44" s="217"/>
      <c r="GG44" s="217"/>
      <c r="GH44" s="217"/>
      <c r="GI44" s="217"/>
      <c r="GJ44" s="217"/>
      <c r="GK44" s="217"/>
      <c r="GL44" s="217"/>
      <c r="GM44" s="217"/>
      <c r="GN44" s="217"/>
      <c r="GO44" s="217"/>
      <c r="GP44" s="217"/>
      <c r="GQ44" s="217"/>
      <c r="GR44" s="217"/>
      <c r="GS44" s="217"/>
      <c r="GT44" s="217"/>
      <c r="GU44" s="217"/>
      <c r="GV44" s="217"/>
      <c r="GW44" s="217"/>
      <c r="GX44" s="217"/>
      <c r="GY44" s="217"/>
      <c r="GZ44" s="217"/>
      <c r="HA44" s="217"/>
      <c r="HB44" s="217"/>
      <c r="HC44" s="217"/>
      <c r="HD44" s="217"/>
      <c r="HE44" s="217"/>
      <c r="HF44" s="217"/>
      <c r="HG44" s="217"/>
      <c r="HH44" s="217"/>
      <c r="HI44" s="217"/>
      <c r="HJ44" s="217"/>
      <c r="HK44" s="217"/>
      <c r="HL44" s="217"/>
      <c r="HM44" s="217"/>
      <c r="HN44" s="217"/>
      <c r="HO44" s="217"/>
      <c r="HP44" s="217"/>
      <c r="HQ44" s="217"/>
      <c r="HR44" s="217"/>
      <c r="HS44" s="217"/>
      <c r="HT44" s="217"/>
      <c r="HU44" s="217"/>
      <c r="HV44" s="217"/>
      <c r="HW44" s="217"/>
      <c r="HX44" s="217"/>
      <c r="HY44" s="217"/>
      <c r="HZ44" s="217"/>
      <c r="IA44" s="217"/>
      <c r="IB44" s="217"/>
      <c r="IC44" s="217"/>
      <c r="ID44" s="217"/>
      <c r="IE44" s="217"/>
      <c r="IF44" s="217"/>
      <c r="IG44" s="217"/>
      <c r="IH44" s="217"/>
      <c r="II44" s="217"/>
      <c r="IJ44" s="217"/>
      <c r="IK44" s="217"/>
      <c r="IL44" s="217"/>
      <c r="IM44" s="217"/>
      <c r="IN44" s="217"/>
      <c r="IO44" s="217"/>
      <c r="IP44" s="217"/>
      <c r="IQ44" s="217"/>
      <c r="IR44" s="217"/>
      <c r="IS44" s="217"/>
      <c r="IT44" s="217"/>
      <c r="IU44" s="217"/>
      <c r="IV44" s="217"/>
    </row>
    <row r="45" spans="1:256" x14ac:dyDescent="0.15">
      <c r="A45" s="218"/>
      <c r="B45" s="215"/>
      <c r="C45" s="217"/>
      <c r="D45" s="219"/>
      <c r="E45" s="217"/>
      <c r="F45" s="217"/>
      <c r="G45" s="217"/>
      <c r="H45" s="217"/>
      <c r="I45" s="217"/>
      <c r="J45" s="217"/>
      <c r="K45" s="217"/>
      <c r="L45" s="217"/>
      <c r="M45" s="217"/>
      <c r="N45" s="217"/>
      <c r="O45" s="217"/>
      <c r="P45" s="217"/>
      <c r="Q45" s="217"/>
      <c r="R45" s="217"/>
      <c r="S45" s="217"/>
      <c r="T45" s="217"/>
      <c r="U45" s="217"/>
      <c r="V45" s="217"/>
      <c r="W45" s="217"/>
      <c r="X45" s="217"/>
      <c r="Y45" s="217"/>
      <c r="Z45" s="217"/>
      <c r="AA45" s="217"/>
      <c r="AB45" s="217"/>
      <c r="AC45" s="217"/>
      <c r="AD45" s="217"/>
      <c r="AE45" s="217"/>
      <c r="AF45" s="217"/>
      <c r="AG45" s="217"/>
      <c r="AH45" s="217"/>
      <c r="AI45" s="217"/>
      <c r="AJ45" s="217"/>
      <c r="AK45" s="217"/>
      <c r="AL45" s="217"/>
      <c r="AM45" s="217"/>
      <c r="AN45" s="217"/>
      <c r="AO45" s="217"/>
      <c r="AP45" s="217"/>
      <c r="AQ45" s="217"/>
      <c r="AR45" s="217"/>
      <c r="AS45" s="217"/>
      <c r="AT45" s="217"/>
      <c r="AU45" s="217"/>
      <c r="AV45" s="217"/>
      <c r="AW45" s="217"/>
      <c r="AX45" s="217"/>
      <c r="AY45" s="217"/>
      <c r="AZ45" s="217"/>
      <c r="BA45" s="217"/>
      <c r="BB45" s="217"/>
      <c r="BC45" s="217"/>
      <c r="BD45" s="217"/>
      <c r="BE45" s="217"/>
      <c r="BF45" s="217"/>
      <c r="BG45" s="217"/>
      <c r="BH45" s="217"/>
      <c r="BI45" s="217"/>
      <c r="BJ45" s="217"/>
      <c r="BK45" s="217"/>
      <c r="BL45" s="217"/>
      <c r="BM45" s="217"/>
      <c r="BN45" s="217"/>
      <c r="BO45" s="217"/>
      <c r="BP45" s="217"/>
      <c r="BQ45" s="217"/>
      <c r="BR45" s="217"/>
      <c r="BS45" s="217"/>
      <c r="BT45" s="217"/>
      <c r="BU45" s="217"/>
      <c r="BV45" s="217"/>
      <c r="BW45" s="217"/>
      <c r="BX45" s="217"/>
      <c r="BY45" s="217"/>
      <c r="BZ45" s="217"/>
      <c r="CA45" s="217"/>
      <c r="CB45" s="217"/>
      <c r="CC45" s="217"/>
      <c r="CD45" s="217"/>
      <c r="CE45" s="217"/>
      <c r="CF45" s="217"/>
      <c r="CG45" s="217"/>
      <c r="CH45" s="217"/>
      <c r="CI45" s="217"/>
      <c r="CJ45" s="217"/>
      <c r="CK45" s="217"/>
      <c r="CL45" s="217"/>
      <c r="CM45" s="217"/>
      <c r="CN45" s="217"/>
      <c r="CO45" s="217"/>
      <c r="CP45" s="217"/>
      <c r="CQ45" s="217"/>
      <c r="CR45" s="217"/>
      <c r="CS45" s="217"/>
      <c r="CT45" s="217"/>
      <c r="CU45" s="217"/>
      <c r="CV45" s="217"/>
      <c r="CW45" s="217"/>
      <c r="CX45" s="217"/>
      <c r="CY45" s="217"/>
      <c r="CZ45" s="217"/>
      <c r="DA45" s="217"/>
      <c r="DB45" s="217"/>
      <c r="DC45" s="217"/>
      <c r="DD45" s="217"/>
      <c r="DE45" s="217"/>
      <c r="DF45" s="217"/>
      <c r="DG45" s="217"/>
      <c r="DH45" s="217"/>
      <c r="DI45" s="217"/>
      <c r="DJ45" s="217"/>
      <c r="DK45" s="217"/>
      <c r="DL45" s="217"/>
      <c r="DM45" s="217"/>
      <c r="DN45" s="217"/>
      <c r="DO45" s="217"/>
      <c r="DP45" s="217"/>
      <c r="DQ45" s="217"/>
      <c r="DR45" s="217"/>
      <c r="DS45" s="217"/>
      <c r="DT45" s="217"/>
      <c r="DU45" s="217"/>
      <c r="DV45" s="217"/>
      <c r="DW45" s="217"/>
      <c r="DX45" s="217"/>
      <c r="DY45" s="217"/>
      <c r="DZ45" s="217"/>
      <c r="EA45" s="217"/>
      <c r="EB45" s="217"/>
      <c r="EC45" s="217"/>
      <c r="ED45" s="217"/>
      <c r="EE45" s="217"/>
      <c r="EF45" s="217"/>
      <c r="EG45" s="217"/>
      <c r="EH45" s="217"/>
      <c r="EI45" s="217"/>
      <c r="EJ45" s="217"/>
      <c r="EK45" s="217"/>
      <c r="EL45" s="217"/>
      <c r="EM45" s="217"/>
      <c r="EN45" s="217"/>
      <c r="EO45" s="217"/>
      <c r="EP45" s="217"/>
      <c r="EQ45" s="217"/>
      <c r="ER45" s="217"/>
      <c r="ES45" s="217"/>
      <c r="ET45" s="217"/>
      <c r="EU45" s="217"/>
      <c r="EV45" s="217"/>
      <c r="EW45" s="217"/>
      <c r="EX45" s="217"/>
      <c r="EY45" s="217"/>
      <c r="EZ45" s="217"/>
      <c r="FA45" s="217"/>
      <c r="FB45" s="217"/>
      <c r="FC45" s="217"/>
      <c r="FD45" s="217"/>
      <c r="FE45" s="217"/>
      <c r="FF45" s="217"/>
      <c r="FG45" s="217"/>
      <c r="FH45" s="217"/>
      <c r="FI45" s="217"/>
      <c r="FJ45" s="217"/>
      <c r="FK45" s="217"/>
      <c r="FL45" s="217"/>
      <c r="FM45" s="217"/>
      <c r="FN45" s="217"/>
      <c r="FO45" s="217"/>
      <c r="FP45" s="217"/>
      <c r="FQ45" s="217"/>
      <c r="FR45" s="217"/>
      <c r="FS45" s="217"/>
      <c r="FT45" s="217"/>
      <c r="FU45" s="217"/>
      <c r="FV45" s="217"/>
      <c r="FW45" s="217"/>
      <c r="FX45" s="217"/>
      <c r="FY45" s="217"/>
      <c r="FZ45" s="217"/>
      <c r="GA45" s="217"/>
      <c r="GB45" s="217"/>
      <c r="GC45" s="217"/>
      <c r="GD45" s="217"/>
      <c r="GE45" s="217"/>
      <c r="GF45" s="217"/>
      <c r="GG45" s="217"/>
      <c r="GH45" s="217"/>
      <c r="GI45" s="217"/>
      <c r="GJ45" s="217"/>
      <c r="GK45" s="217"/>
      <c r="GL45" s="217"/>
      <c r="GM45" s="217"/>
      <c r="GN45" s="217"/>
      <c r="GO45" s="217"/>
      <c r="GP45" s="217"/>
      <c r="GQ45" s="217"/>
      <c r="GR45" s="217"/>
      <c r="GS45" s="217"/>
      <c r="GT45" s="217"/>
      <c r="GU45" s="217"/>
      <c r="GV45" s="217"/>
      <c r="GW45" s="217"/>
      <c r="GX45" s="217"/>
      <c r="GY45" s="217"/>
      <c r="GZ45" s="217"/>
      <c r="HA45" s="217"/>
      <c r="HB45" s="217"/>
      <c r="HC45" s="217"/>
      <c r="HD45" s="217"/>
      <c r="HE45" s="217"/>
      <c r="HF45" s="217"/>
      <c r="HG45" s="217"/>
      <c r="HH45" s="217"/>
      <c r="HI45" s="217"/>
      <c r="HJ45" s="217"/>
      <c r="HK45" s="217"/>
      <c r="HL45" s="217"/>
      <c r="HM45" s="217"/>
      <c r="HN45" s="217"/>
      <c r="HO45" s="217"/>
      <c r="HP45" s="217"/>
      <c r="HQ45" s="217"/>
      <c r="HR45" s="217"/>
      <c r="HS45" s="217"/>
      <c r="HT45" s="217"/>
      <c r="HU45" s="217"/>
      <c r="HV45" s="217"/>
      <c r="HW45" s="217"/>
      <c r="HX45" s="217"/>
      <c r="HY45" s="217"/>
      <c r="HZ45" s="217"/>
      <c r="IA45" s="217"/>
      <c r="IB45" s="217"/>
      <c r="IC45" s="217"/>
      <c r="ID45" s="217"/>
      <c r="IE45" s="217"/>
      <c r="IF45" s="217"/>
      <c r="IG45" s="217"/>
      <c r="IH45" s="217"/>
      <c r="II45" s="217"/>
      <c r="IJ45" s="217"/>
      <c r="IK45" s="217"/>
      <c r="IL45" s="217"/>
      <c r="IM45" s="217"/>
      <c r="IN45" s="217"/>
      <c r="IO45" s="217"/>
      <c r="IP45" s="217"/>
      <c r="IQ45" s="217"/>
      <c r="IR45" s="217"/>
      <c r="IS45" s="217"/>
      <c r="IT45" s="217"/>
      <c r="IU45" s="217"/>
      <c r="IV45" s="217"/>
    </row>
    <row r="46" spans="1:256" x14ac:dyDescent="0.15">
      <c r="A46" s="218"/>
      <c r="B46" s="215"/>
      <c r="C46" s="217"/>
      <c r="D46" s="219"/>
      <c r="E46" s="217"/>
      <c r="F46" s="217"/>
      <c r="G46" s="217"/>
      <c r="H46" s="217"/>
      <c r="I46" s="217"/>
      <c r="J46" s="217"/>
      <c r="K46" s="217"/>
      <c r="L46" s="217"/>
      <c r="M46" s="217"/>
      <c r="N46" s="217"/>
      <c r="O46" s="217"/>
      <c r="P46" s="217"/>
      <c r="Q46" s="217"/>
      <c r="R46" s="217"/>
      <c r="S46" s="217"/>
      <c r="T46" s="217"/>
      <c r="U46" s="217"/>
      <c r="V46" s="217"/>
      <c r="W46" s="217"/>
      <c r="X46" s="217"/>
      <c r="Y46" s="217"/>
      <c r="Z46" s="217"/>
      <c r="AA46" s="217"/>
      <c r="AB46" s="217"/>
      <c r="AC46" s="217"/>
      <c r="AD46" s="217"/>
      <c r="AE46" s="217"/>
      <c r="AF46" s="217"/>
      <c r="AG46" s="217"/>
      <c r="AH46" s="217"/>
      <c r="AI46" s="217"/>
      <c r="AJ46" s="217"/>
      <c r="AK46" s="217"/>
      <c r="AL46" s="217"/>
      <c r="AM46" s="217"/>
      <c r="AN46" s="217"/>
      <c r="AO46" s="217"/>
      <c r="AP46" s="217"/>
      <c r="AQ46" s="217"/>
      <c r="AR46" s="217"/>
      <c r="AS46" s="217"/>
      <c r="AT46" s="217"/>
      <c r="AU46" s="217"/>
      <c r="AV46" s="217"/>
      <c r="AW46" s="217"/>
      <c r="AX46" s="217"/>
      <c r="AY46" s="217"/>
      <c r="AZ46" s="217"/>
      <c r="BA46" s="217"/>
      <c r="BB46" s="217"/>
      <c r="BC46" s="217"/>
      <c r="BD46" s="217"/>
      <c r="BE46" s="217"/>
      <c r="BF46" s="217"/>
      <c r="BG46" s="217"/>
      <c r="BH46" s="217"/>
      <c r="BI46" s="217"/>
      <c r="BJ46" s="217"/>
      <c r="BK46" s="217"/>
      <c r="BL46" s="217"/>
      <c r="BM46" s="217"/>
      <c r="BN46" s="217"/>
      <c r="BO46" s="217"/>
      <c r="BP46" s="217"/>
      <c r="BQ46" s="217"/>
      <c r="BR46" s="217"/>
      <c r="BS46" s="217"/>
      <c r="BT46" s="217"/>
      <c r="BU46" s="217"/>
      <c r="BV46" s="217"/>
      <c r="BW46" s="217"/>
      <c r="BX46" s="217"/>
      <c r="BY46" s="217"/>
      <c r="BZ46" s="217"/>
      <c r="CA46" s="217"/>
      <c r="CB46" s="217"/>
      <c r="CC46" s="217"/>
      <c r="CD46" s="217"/>
      <c r="CE46" s="217"/>
      <c r="CF46" s="217"/>
      <c r="CG46" s="217"/>
      <c r="CH46" s="217"/>
      <c r="CI46" s="217"/>
      <c r="CJ46" s="217"/>
      <c r="CK46" s="217"/>
      <c r="CL46" s="217"/>
      <c r="CM46" s="217"/>
      <c r="CN46" s="217"/>
      <c r="CO46" s="217"/>
      <c r="CP46" s="217"/>
      <c r="CQ46" s="217"/>
      <c r="CR46" s="217"/>
      <c r="CS46" s="217"/>
      <c r="CT46" s="217"/>
      <c r="CU46" s="217"/>
      <c r="CV46" s="217"/>
      <c r="CW46" s="217"/>
      <c r="CX46" s="217"/>
      <c r="CY46" s="217"/>
      <c r="CZ46" s="217"/>
      <c r="DA46" s="217"/>
      <c r="DB46" s="217"/>
      <c r="DC46" s="217"/>
      <c r="DD46" s="217"/>
      <c r="DE46" s="217"/>
      <c r="DF46" s="217"/>
      <c r="DG46" s="217"/>
      <c r="DH46" s="217"/>
      <c r="DI46" s="217"/>
      <c r="DJ46" s="217"/>
      <c r="DK46" s="217"/>
      <c r="DL46" s="217"/>
      <c r="DM46" s="217"/>
      <c r="DN46" s="217"/>
      <c r="DO46" s="217"/>
      <c r="DP46" s="217"/>
      <c r="DQ46" s="217"/>
      <c r="DR46" s="217"/>
      <c r="DS46" s="217"/>
      <c r="DT46" s="217"/>
      <c r="DU46" s="217"/>
      <c r="DV46" s="217"/>
      <c r="DW46" s="217"/>
      <c r="DX46" s="217"/>
      <c r="DY46" s="217"/>
      <c r="DZ46" s="217"/>
      <c r="EA46" s="217"/>
      <c r="EB46" s="217"/>
      <c r="EC46" s="217"/>
      <c r="ED46" s="217"/>
      <c r="EE46" s="217"/>
      <c r="EF46" s="217"/>
      <c r="EG46" s="217"/>
      <c r="EH46" s="217"/>
      <c r="EI46" s="217"/>
      <c r="EJ46" s="217"/>
      <c r="EK46" s="217"/>
      <c r="EL46" s="217"/>
      <c r="EM46" s="217"/>
      <c r="EN46" s="217"/>
      <c r="EO46" s="217"/>
      <c r="EP46" s="217"/>
      <c r="EQ46" s="217"/>
      <c r="ER46" s="217"/>
      <c r="ES46" s="217"/>
      <c r="ET46" s="217"/>
      <c r="EU46" s="217"/>
      <c r="EV46" s="217"/>
      <c r="EW46" s="217"/>
      <c r="EX46" s="217"/>
      <c r="EY46" s="217"/>
      <c r="EZ46" s="217"/>
      <c r="FA46" s="217"/>
      <c r="FB46" s="217"/>
      <c r="FC46" s="217"/>
      <c r="FD46" s="217"/>
      <c r="FE46" s="217"/>
      <c r="FF46" s="217"/>
      <c r="FG46" s="217"/>
      <c r="FH46" s="217"/>
      <c r="FI46" s="217"/>
      <c r="FJ46" s="217"/>
      <c r="FK46" s="217"/>
      <c r="FL46" s="217"/>
      <c r="FM46" s="217"/>
      <c r="FN46" s="217"/>
      <c r="FO46" s="217"/>
      <c r="FP46" s="217"/>
      <c r="FQ46" s="217"/>
      <c r="FR46" s="217"/>
      <c r="FS46" s="217"/>
      <c r="FT46" s="217"/>
      <c r="FU46" s="217"/>
      <c r="FV46" s="217"/>
      <c r="FW46" s="217"/>
      <c r="FX46" s="217"/>
      <c r="FY46" s="217"/>
      <c r="FZ46" s="217"/>
      <c r="GA46" s="217"/>
      <c r="GB46" s="217"/>
      <c r="GC46" s="217"/>
      <c r="GD46" s="217"/>
      <c r="GE46" s="217"/>
      <c r="GF46" s="217"/>
      <c r="GG46" s="217"/>
      <c r="GH46" s="217"/>
      <c r="GI46" s="217"/>
      <c r="GJ46" s="217"/>
      <c r="GK46" s="217"/>
      <c r="GL46" s="217"/>
      <c r="GM46" s="217"/>
      <c r="GN46" s="217"/>
      <c r="GO46" s="217"/>
      <c r="GP46" s="217"/>
      <c r="GQ46" s="217"/>
      <c r="GR46" s="217"/>
      <c r="GS46" s="217"/>
      <c r="GT46" s="217"/>
      <c r="GU46" s="217"/>
      <c r="GV46" s="217"/>
      <c r="GW46" s="217"/>
      <c r="GX46" s="217"/>
      <c r="GY46" s="217"/>
      <c r="GZ46" s="217"/>
      <c r="HA46" s="217"/>
      <c r="HB46" s="217"/>
      <c r="HC46" s="217"/>
      <c r="HD46" s="217"/>
      <c r="HE46" s="217"/>
      <c r="HF46" s="217"/>
      <c r="HG46" s="217"/>
      <c r="HH46" s="217"/>
      <c r="HI46" s="217"/>
      <c r="HJ46" s="217"/>
      <c r="HK46" s="217"/>
      <c r="HL46" s="217"/>
      <c r="HM46" s="217"/>
      <c r="HN46" s="217"/>
      <c r="HO46" s="217"/>
      <c r="HP46" s="217"/>
      <c r="HQ46" s="217"/>
      <c r="HR46" s="217"/>
      <c r="HS46" s="217"/>
      <c r="HT46" s="217"/>
      <c r="HU46" s="217"/>
      <c r="HV46" s="217"/>
      <c r="HW46" s="217"/>
      <c r="HX46" s="217"/>
      <c r="HY46" s="217"/>
      <c r="HZ46" s="217"/>
      <c r="IA46" s="217"/>
      <c r="IB46" s="217"/>
      <c r="IC46" s="217"/>
      <c r="ID46" s="217"/>
      <c r="IE46" s="217"/>
      <c r="IF46" s="217"/>
      <c r="IG46" s="217"/>
      <c r="IH46" s="217"/>
      <c r="II46" s="217"/>
      <c r="IJ46" s="217"/>
      <c r="IK46" s="217"/>
      <c r="IL46" s="217"/>
      <c r="IM46" s="217"/>
      <c r="IN46" s="217"/>
      <c r="IO46" s="217"/>
      <c r="IP46" s="217"/>
      <c r="IQ46" s="217"/>
      <c r="IR46" s="217"/>
      <c r="IS46" s="217"/>
      <c r="IT46" s="217"/>
      <c r="IU46" s="217"/>
      <c r="IV46" s="217"/>
    </row>
    <row r="47" spans="1:256" x14ac:dyDescent="0.15">
      <c r="A47" s="218"/>
      <c r="B47" s="215"/>
      <c r="C47" s="217"/>
      <c r="D47" s="219"/>
      <c r="E47" s="217"/>
      <c r="F47" s="217"/>
      <c r="G47" s="217"/>
      <c r="H47" s="217"/>
      <c r="I47" s="217"/>
      <c r="J47" s="217"/>
      <c r="K47" s="217"/>
      <c r="L47" s="217"/>
      <c r="M47" s="217"/>
      <c r="N47" s="217"/>
      <c r="O47" s="217"/>
      <c r="P47" s="217"/>
      <c r="Q47" s="217"/>
      <c r="R47" s="217"/>
      <c r="S47" s="217"/>
      <c r="T47" s="217"/>
      <c r="U47" s="217"/>
      <c r="V47" s="217"/>
      <c r="W47" s="217"/>
      <c r="X47" s="217"/>
      <c r="Y47" s="217"/>
      <c r="Z47" s="217"/>
      <c r="AA47" s="217"/>
      <c r="AB47" s="217"/>
      <c r="AC47" s="217"/>
      <c r="AD47" s="217"/>
      <c r="AE47" s="217"/>
      <c r="AF47" s="217"/>
      <c r="AG47" s="217"/>
      <c r="AH47" s="217"/>
      <c r="AI47" s="217"/>
      <c r="AJ47" s="217"/>
      <c r="AK47" s="217"/>
      <c r="AL47" s="217"/>
      <c r="AM47" s="217"/>
      <c r="AN47" s="217"/>
      <c r="AO47" s="217"/>
      <c r="AP47" s="217"/>
      <c r="AQ47" s="217"/>
      <c r="AR47" s="217"/>
      <c r="AS47" s="217"/>
      <c r="AT47" s="217"/>
      <c r="AU47" s="217"/>
      <c r="AV47" s="217"/>
      <c r="AW47" s="217"/>
      <c r="AX47" s="217"/>
      <c r="AY47" s="217"/>
      <c r="AZ47" s="217"/>
      <c r="BA47" s="217"/>
      <c r="BB47" s="217"/>
      <c r="BC47" s="217"/>
      <c r="BD47" s="217"/>
      <c r="BE47" s="217"/>
      <c r="BF47" s="217"/>
      <c r="BG47" s="217"/>
      <c r="BH47" s="217"/>
      <c r="BI47" s="217"/>
      <c r="BJ47" s="217"/>
      <c r="BK47" s="217"/>
      <c r="BL47" s="217"/>
      <c r="BM47" s="217"/>
      <c r="BN47" s="217"/>
      <c r="BO47" s="217"/>
      <c r="BP47" s="217"/>
      <c r="BQ47" s="217"/>
      <c r="BR47" s="217"/>
      <c r="BS47" s="217"/>
      <c r="BT47" s="217"/>
      <c r="BU47" s="217"/>
      <c r="BV47" s="217"/>
      <c r="BW47" s="217"/>
      <c r="BX47" s="217"/>
      <c r="BY47" s="217"/>
      <c r="BZ47" s="217"/>
      <c r="CA47" s="217"/>
      <c r="CB47" s="217"/>
      <c r="CC47" s="217"/>
      <c r="CD47" s="217"/>
      <c r="CE47" s="217"/>
      <c r="CF47" s="217"/>
      <c r="CG47" s="217"/>
      <c r="CH47" s="217"/>
      <c r="CI47" s="217"/>
      <c r="CJ47" s="217"/>
      <c r="CK47" s="217"/>
      <c r="CL47" s="217"/>
      <c r="CM47" s="217"/>
      <c r="CN47" s="217"/>
      <c r="CO47" s="217"/>
      <c r="CP47" s="217"/>
      <c r="CQ47" s="217"/>
      <c r="CR47" s="217"/>
      <c r="CS47" s="217"/>
      <c r="CT47" s="217"/>
      <c r="CU47" s="217"/>
      <c r="CV47" s="217"/>
      <c r="CW47" s="217"/>
      <c r="CX47" s="217"/>
      <c r="CY47" s="217"/>
      <c r="CZ47" s="217"/>
      <c r="DA47" s="217"/>
      <c r="DB47" s="217"/>
      <c r="DC47" s="217"/>
      <c r="DD47" s="217"/>
      <c r="DE47" s="217"/>
      <c r="DF47" s="217"/>
      <c r="DG47" s="217"/>
      <c r="DH47" s="217"/>
      <c r="DI47" s="217"/>
      <c r="DJ47" s="217"/>
      <c r="DK47" s="217"/>
      <c r="DL47" s="217"/>
      <c r="DM47" s="217"/>
      <c r="DN47" s="217"/>
      <c r="DO47" s="217"/>
      <c r="DP47" s="217"/>
      <c r="DQ47" s="217"/>
      <c r="DR47" s="217"/>
      <c r="DS47" s="217"/>
      <c r="DT47" s="217"/>
      <c r="DU47" s="217"/>
      <c r="DV47" s="217"/>
      <c r="DW47" s="217"/>
      <c r="DX47" s="217"/>
      <c r="DY47" s="217"/>
      <c r="DZ47" s="217"/>
      <c r="EA47" s="217"/>
      <c r="EB47" s="217"/>
      <c r="EC47" s="217"/>
      <c r="ED47" s="217"/>
      <c r="EE47" s="217"/>
      <c r="EF47" s="217"/>
      <c r="EG47" s="217"/>
      <c r="EH47" s="217"/>
      <c r="EI47" s="217"/>
      <c r="EJ47" s="217"/>
      <c r="EK47" s="217"/>
      <c r="EL47" s="217"/>
      <c r="EM47" s="217"/>
      <c r="EN47" s="217"/>
      <c r="EO47" s="217"/>
      <c r="EP47" s="217"/>
      <c r="EQ47" s="217"/>
      <c r="ER47" s="217"/>
      <c r="ES47" s="217"/>
      <c r="ET47" s="217"/>
      <c r="EU47" s="217"/>
      <c r="EV47" s="217"/>
      <c r="EW47" s="217"/>
      <c r="EX47" s="217"/>
      <c r="EY47" s="217"/>
      <c r="EZ47" s="217"/>
      <c r="FA47" s="217"/>
      <c r="FB47" s="217"/>
      <c r="FC47" s="217"/>
      <c r="FD47" s="217"/>
      <c r="FE47" s="217"/>
      <c r="FF47" s="217"/>
      <c r="FG47" s="217"/>
      <c r="FH47" s="217"/>
      <c r="FI47" s="217"/>
      <c r="FJ47" s="217"/>
      <c r="FK47" s="217"/>
      <c r="FL47" s="217"/>
      <c r="FM47" s="217"/>
      <c r="FN47" s="217"/>
      <c r="FO47" s="217"/>
      <c r="FP47" s="217"/>
      <c r="FQ47" s="217"/>
      <c r="FR47" s="217"/>
      <c r="FS47" s="217"/>
      <c r="FT47" s="217"/>
      <c r="FU47" s="217"/>
      <c r="FV47" s="217"/>
      <c r="FW47" s="217"/>
      <c r="FX47" s="217"/>
      <c r="FY47" s="217"/>
      <c r="FZ47" s="217"/>
      <c r="GA47" s="217"/>
      <c r="GB47" s="217"/>
      <c r="GC47" s="217"/>
      <c r="GD47" s="217"/>
      <c r="GE47" s="217"/>
      <c r="GF47" s="217"/>
      <c r="GG47" s="217"/>
      <c r="GH47" s="217"/>
      <c r="GI47" s="217"/>
      <c r="GJ47" s="217"/>
      <c r="GK47" s="217"/>
      <c r="GL47" s="217"/>
      <c r="GM47" s="217"/>
      <c r="GN47" s="217"/>
      <c r="GO47" s="217"/>
      <c r="GP47" s="217"/>
      <c r="GQ47" s="217"/>
      <c r="GR47" s="217"/>
      <c r="GS47" s="217"/>
      <c r="GT47" s="217"/>
      <c r="GU47" s="217"/>
      <c r="GV47" s="217"/>
      <c r="GW47" s="217"/>
      <c r="GX47" s="217"/>
      <c r="GY47" s="217"/>
      <c r="GZ47" s="217"/>
      <c r="HA47" s="217"/>
      <c r="HB47" s="217"/>
      <c r="HC47" s="217"/>
      <c r="HD47" s="217"/>
      <c r="HE47" s="217"/>
      <c r="HF47" s="217"/>
      <c r="HG47" s="217"/>
      <c r="HH47" s="217"/>
      <c r="HI47" s="217"/>
      <c r="HJ47" s="217"/>
      <c r="HK47" s="217"/>
      <c r="HL47" s="217"/>
      <c r="HM47" s="217"/>
      <c r="HN47" s="217"/>
      <c r="HO47" s="217"/>
      <c r="HP47" s="217"/>
      <c r="HQ47" s="217"/>
      <c r="HR47" s="217"/>
      <c r="HS47" s="217"/>
      <c r="HT47" s="217"/>
      <c r="HU47" s="217"/>
      <c r="HV47" s="217"/>
      <c r="HW47" s="217"/>
      <c r="HX47" s="217"/>
      <c r="HY47" s="217"/>
      <c r="HZ47" s="217"/>
      <c r="IA47" s="217"/>
      <c r="IB47" s="217"/>
      <c r="IC47" s="217"/>
      <c r="ID47" s="217"/>
      <c r="IE47" s="217"/>
      <c r="IF47" s="217"/>
      <c r="IG47" s="217"/>
      <c r="IH47" s="217"/>
      <c r="II47" s="217"/>
      <c r="IJ47" s="217"/>
      <c r="IK47" s="217"/>
      <c r="IL47" s="217"/>
      <c r="IM47" s="217"/>
      <c r="IN47" s="217"/>
      <c r="IO47" s="217"/>
      <c r="IP47" s="217"/>
      <c r="IQ47" s="217"/>
      <c r="IR47" s="217"/>
      <c r="IS47" s="217"/>
      <c r="IT47" s="217"/>
      <c r="IU47" s="217"/>
      <c r="IV47" s="217"/>
    </row>
    <row r="48" spans="1:256" x14ac:dyDescent="0.15">
      <c r="A48" s="218"/>
      <c r="B48" s="215"/>
      <c r="C48" s="217"/>
      <c r="D48" s="219"/>
      <c r="E48" s="217"/>
      <c r="F48" s="217"/>
      <c r="G48" s="217"/>
      <c r="H48" s="217"/>
      <c r="I48" s="217"/>
      <c r="J48" s="217"/>
      <c r="K48" s="217"/>
      <c r="L48" s="217"/>
      <c r="M48" s="217"/>
      <c r="N48" s="217"/>
      <c r="O48" s="217"/>
      <c r="P48" s="217"/>
      <c r="Q48" s="217"/>
      <c r="R48" s="217"/>
      <c r="S48" s="217"/>
      <c r="T48" s="217"/>
      <c r="U48" s="217"/>
      <c r="V48" s="217"/>
      <c r="W48" s="217"/>
      <c r="X48" s="217"/>
      <c r="Y48" s="217"/>
      <c r="Z48" s="217"/>
      <c r="AA48" s="217"/>
      <c r="AB48" s="217"/>
      <c r="AC48" s="217"/>
      <c r="AD48" s="217"/>
      <c r="AE48" s="217"/>
      <c r="AF48" s="217"/>
      <c r="AG48" s="217"/>
      <c r="AH48" s="217"/>
      <c r="AI48" s="217"/>
      <c r="AJ48" s="217"/>
      <c r="AK48" s="217"/>
      <c r="AL48" s="217"/>
      <c r="AM48" s="217"/>
      <c r="AN48" s="217"/>
      <c r="AO48" s="217"/>
      <c r="AP48" s="217"/>
      <c r="AQ48" s="217"/>
      <c r="AR48" s="217"/>
      <c r="AS48" s="217"/>
      <c r="AT48" s="217"/>
      <c r="AU48" s="217"/>
      <c r="AV48" s="217"/>
      <c r="AW48" s="217"/>
      <c r="AX48" s="217"/>
      <c r="AY48" s="217"/>
      <c r="AZ48" s="217"/>
      <c r="BA48" s="217"/>
      <c r="BB48" s="217"/>
      <c r="BC48" s="217"/>
      <c r="BD48" s="217"/>
      <c r="BE48" s="217"/>
      <c r="BF48" s="217"/>
      <c r="BG48" s="217"/>
      <c r="BH48" s="217"/>
      <c r="BI48" s="217"/>
      <c r="BJ48" s="217"/>
      <c r="BK48" s="217"/>
      <c r="BL48" s="217"/>
      <c r="BM48" s="217"/>
      <c r="BN48" s="217"/>
      <c r="BO48" s="217"/>
      <c r="BP48" s="217"/>
      <c r="BQ48" s="217"/>
      <c r="BR48" s="217"/>
      <c r="BS48" s="217"/>
      <c r="BT48" s="217"/>
      <c r="BU48" s="217"/>
      <c r="BV48" s="217"/>
      <c r="BW48" s="217"/>
      <c r="BX48" s="217"/>
      <c r="BY48" s="217"/>
      <c r="BZ48" s="217"/>
      <c r="CA48" s="217"/>
      <c r="CB48" s="217"/>
      <c r="CC48" s="217"/>
      <c r="CD48" s="217"/>
      <c r="CE48" s="217"/>
      <c r="CF48" s="217"/>
      <c r="CG48" s="217"/>
      <c r="CH48" s="217"/>
      <c r="CI48" s="217"/>
      <c r="CJ48" s="217"/>
      <c r="CK48" s="217"/>
      <c r="CL48" s="217"/>
      <c r="CM48" s="217"/>
      <c r="CN48" s="217"/>
      <c r="CO48" s="217"/>
      <c r="CP48" s="217"/>
      <c r="CQ48" s="217"/>
      <c r="CR48" s="217"/>
      <c r="CS48" s="217"/>
      <c r="CT48" s="217"/>
      <c r="CU48" s="217"/>
      <c r="CV48" s="217"/>
      <c r="CW48" s="217"/>
      <c r="CX48" s="217"/>
      <c r="CY48" s="217"/>
      <c r="CZ48" s="217"/>
      <c r="DA48" s="217"/>
      <c r="DB48" s="217"/>
      <c r="DC48" s="217"/>
      <c r="DD48" s="217"/>
      <c r="DE48" s="217"/>
      <c r="DF48" s="217"/>
      <c r="DG48" s="217"/>
      <c r="DH48" s="217"/>
      <c r="DI48" s="217"/>
      <c r="DJ48" s="217"/>
      <c r="DK48" s="217"/>
      <c r="DL48" s="217"/>
      <c r="DM48" s="217"/>
      <c r="DN48" s="217"/>
      <c r="DO48" s="217"/>
      <c r="DP48" s="217"/>
      <c r="DQ48" s="217"/>
      <c r="DR48" s="217"/>
      <c r="DS48" s="217"/>
      <c r="DT48" s="217"/>
      <c r="DU48" s="217"/>
      <c r="DV48" s="217"/>
      <c r="DW48" s="217"/>
      <c r="DX48" s="217"/>
      <c r="DY48" s="217"/>
      <c r="DZ48" s="217"/>
      <c r="EA48" s="217"/>
      <c r="EB48" s="217"/>
      <c r="EC48" s="217"/>
      <c r="ED48" s="217"/>
      <c r="EE48" s="217"/>
      <c r="EF48" s="217"/>
      <c r="EG48" s="217"/>
      <c r="EH48" s="217"/>
      <c r="EI48" s="217"/>
      <c r="EJ48" s="217"/>
      <c r="EK48" s="217"/>
      <c r="EL48" s="217"/>
      <c r="EM48" s="217"/>
      <c r="EN48" s="217"/>
      <c r="EO48" s="217"/>
      <c r="EP48" s="217"/>
      <c r="EQ48" s="217"/>
      <c r="ER48" s="217"/>
      <c r="ES48" s="217"/>
      <c r="ET48" s="217"/>
      <c r="EU48" s="217"/>
      <c r="EV48" s="217"/>
      <c r="EW48" s="217"/>
      <c r="EX48" s="217"/>
      <c r="EY48" s="217"/>
      <c r="EZ48" s="217"/>
      <c r="FA48" s="217"/>
      <c r="FB48" s="217"/>
      <c r="FC48" s="217"/>
      <c r="FD48" s="217"/>
      <c r="FE48" s="217"/>
      <c r="FF48" s="217"/>
      <c r="FG48" s="217"/>
      <c r="FH48" s="217"/>
      <c r="FI48" s="217"/>
      <c r="FJ48" s="217"/>
      <c r="FK48" s="217"/>
      <c r="FL48" s="217"/>
      <c r="FM48" s="217"/>
      <c r="FN48" s="217"/>
      <c r="FO48" s="217"/>
      <c r="FP48" s="217"/>
      <c r="FQ48" s="217"/>
      <c r="FR48" s="217"/>
      <c r="FS48" s="217"/>
      <c r="FT48" s="217"/>
      <c r="FU48" s="217"/>
      <c r="FV48" s="217"/>
      <c r="FW48" s="217"/>
      <c r="FX48" s="217"/>
      <c r="FY48" s="217"/>
      <c r="FZ48" s="217"/>
      <c r="GA48" s="217"/>
      <c r="GB48" s="217"/>
      <c r="GC48" s="217"/>
      <c r="GD48" s="217"/>
      <c r="GE48" s="217"/>
      <c r="GF48" s="217"/>
      <c r="GG48" s="217"/>
      <c r="GH48" s="217"/>
      <c r="GI48" s="217"/>
      <c r="GJ48" s="217"/>
      <c r="GK48" s="217"/>
      <c r="GL48" s="217"/>
      <c r="GM48" s="217"/>
      <c r="GN48" s="217"/>
      <c r="GO48" s="217"/>
      <c r="GP48" s="217"/>
      <c r="GQ48" s="217"/>
      <c r="GR48" s="217"/>
      <c r="GS48" s="217"/>
      <c r="GT48" s="217"/>
      <c r="GU48" s="217"/>
      <c r="GV48" s="217"/>
      <c r="GW48" s="217"/>
      <c r="GX48" s="217"/>
      <c r="GY48" s="217"/>
      <c r="GZ48" s="217"/>
      <c r="HA48" s="217"/>
      <c r="HB48" s="217"/>
      <c r="HC48" s="217"/>
      <c r="HD48" s="217"/>
      <c r="HE48" s="217"/>
      <c r="HF48" s="217"/>
      <c r="HG48" s="217"/>
      <c r="HH48" s="217"/>
      <c r="HI48" s="217"/>
      <c r="HJ48" s="217"/>
      <c r="HK48" s="217"/>
      <c r="HL48" s="217"/>
      <c r="HM48" s="217"/>
      <c r="HN48" s="217"/>
      <c r="HO48" s="217"/>
      <c r="HP48" s="217"/>
      <c r="HQ48" s="217"/>
      <c r="HR48" s="217"/>
      <c r="HS48" s="217"/>
      <c r="HT48" s="217"/>
      <c r="HU48" s="217"/>
      <c r="HV48" s="217"/>
      <c r="HW48" s="217"/>
      <c r="HX48" s="217"/>
      <c r="HY48" s="217"/>
      <c r="HZ48" s="217"/>
      <c r="IA48" s="217"/>
      <c r="IB48" s="217"/>
      <c r="IC48" s="217"/>
      <c r="ID48" s="217"/>
      <c r="IE48" s="217"/>
      <c r="IF48" s="217"/>
      <c r="IG48" s="217"/>
      <c r="IH48" s="217"/>
      <c r="II48" s="217"/>
      <c r="IJ48" s="217"/>
      <c r="IK48" s="217"/>
      <c r="IL48" s="217"/>
      <c r="IM48" s="217"/>
      <c r="IN48" s="217"/>
      <c r="IO48" s="217"/>
      <c r="IP48" s="217"/>
      <c r="IQ48" s="217"/>
      <c r="IR48" s="217"/>
      <c r="IS48" s="217"/>
      <c r="IT48" s="217"/>
      <c r="IU48" s="217"/>
      <c r="IV48" s="217"/>
    </row>
    <row r="49" spans="1:256" x14ac:dyDescent="0.15">
      <c r="A49" s="218"/>
      <c r="B49" s="215"/>
      <c r="C49" s="217"/>
      <c r="D49" s="219"/>
      <c r="E49" s="217"/>
      <c r="F49" s="217"/>
      <c r="G49" s="217"/>
      <c r="H49" s="217"/>
      <c r="I49" s="217"/>
      <c r="J49" s="217"/>
      <c r="K49" s="217"/>
      <c r="L49" s="217"/>
      <c r="M49" s="217"/>
      <c r="N49" s="217"/>
      <c r="O49" s="217"/>
      <c r="P49" s="217"/>
      <c r="Q49" s="217"/>
      <c r="R49" s="217"/>
      <c r="S49" s="217"/>
      <c r="T49" s="217"/>
      <c r="U49" s="217"/>
      <c r="V49" s="217"/>
      <c r="W49" s="217"/>
      <c r="X49" s="217"/>
      <c r="Y49" s="217"/>
      <c r="Z49" s="217"/>
      <c r="AA49" s="217"/>
      <c r="AB49" s="217"/>
      <c r="AC49" s="217"/>
      <c r="AD49" s="217"/>
      <c r="AE49" s="217"/>
      <c r="AF49" s="217"/>
      <c r="AG49" s="217"/>
      <c r="AH49" s="217"/>
      <c r="AI49" s="217"/>
      <c r="AJ49" s="217"/>
      <c r="AK49" s="217"/>
      <c r="AL49" s="217"/>
      <c r="AM49" s="217"/>
      <c r="AN49" s="217"/>
      <c r="AO49" s="217"/>
      <c r="AP49" s="217"/>
      <c r="AQ49" s="217"/>
      <c r="AR49" s="217"/>
      <c r="AS49" s="217"/>
      <c r="AT49" s="217"/>
      <c r="AU49" s="217"/>
      <c r="AV49" s="217"/>
      <c r="AW49" s="217"/>
      <c r="AX49" s="217"/>
      <c r="AY49" s="217"/>
      <c r="AZ49" s="217"/>
      <c r="BA49" s="217"/>
      <c r="BB49" s="217"/>
      <c r="BC49" s="217"/>
      <c r="BD49" s="217"/>
      <c r="BE49" s="217"/>
      <c r="BF49" s="217"/>
      <c r="BG49" s="217"/>
      <c r="BH49" s="217"/>
      <c r="BI49" s="217"/>
      <c r="BJ49" s="217"/>
      <c r="BK49" s="217"/>
      <c r="BL49" s="217"/>
      <c r="BM49" s="217"/>
      <c r="BN49" s="217"/>
      <c r="BO49" s="217"/>
      <c r="BP49" s="217"/>
      <c r="BQ49" s="217"/>
      <c r="BR49" s="217"/>
      <c r="BS49" s="217"/>
      <c r="BT49" s="217"/>
      <c r="BU49" s="217"/>
      <c r="BV49" s="217"/>
      <c r="BW49" s="217"/>
      <c r="BX49" s="217"/>
      <c r="BY49" s="217"/>
      <c r="BZ49" s="217"/>
      <c r="CA49" s="217"/>
      <c r="CB49" s="217"/>
      <c r="CC49" s="217"/>
      <c r="CD49" s="217"/>
      <c r="CE49" s="217"/>
      <c r="CF49" s="217"/>
      <c r="CG49" s="217"/>
      <c r="CH49" s="217"/>
      <c r="CI49" s="217"/>
      <c r="CJ49" s="217"/>
      <c r="CK49" s="217"/>
      <c r="CL49" s="217"/>
      <c r="CM49" s="217"/>
      <c r="CN49" s="217"/>
      <c r="CO49" s="217"/>
      <c r="CP49" s="217"/>
      <c r="CQ49" s="217"/>
      <c r="CR49" s="217"/>
      <c r="CS49" s="217"/>
      <c r="CT49" s="217"/>
      <c r="CU49" s="217"/>
      <c r="CV49" s="217"/>
      <c r="CW49" s="217"/>
      <c r="CX49" s="217"/>
      <c r="CY49" s="217"/>
      <c r="CZ49" s="217"/>
      <c r="DA49" s="217"/>
      <c r="DB49" s="217"/>
      <c r="DC49" s="217"/>
      <c r="DD49" s="217"/>
      <c r="DE49" s="217"/>
      <c r="DF49" s="217"/>
      <c r="DG49" s="217"/>
      <c r="DH49" s="217"/>
      <c r="DI49" s="217"/>
      <c r="DJ49" s="217"/>
      <c r="DK49" s="217"/>
      <c r="DL49" s="217"/>
      <c r="DM49" s="217"/>
      <c r="DN49" s="217"/>
      <c r="DO49" s="217"/>
      <c r="DP49" s="217"/>
      <c r="DQ49" s="217"/>
      <c r="DR49" s="217"/>
      <c r="DS49" s="217"/>
      <c r="DT49" s="217"/>
      <c r="DU49" s="217"/>
      <c r="DV49" s="217"/>
      <c r="DW49" s="217"/>
      <c r="DX49" s="217"/>
      <c r="DY49" s="217"/>
      <c r="DZ49" s="217"/>
      <c r="EA49" s="217"/>
      <c r="EB49" s="217"/>
      <c r="EC49" s="217"/>
      <c r="ED49" s="217"/>
      <c r="EE49" s="217"/>
      <c r="EF49" s="217"/>
      <c r="EG49" s="217"/>
      <c r="EH49" s="217"/>
      <c r="EI49" s="217"/>
      <c r="EJ49" s="217"/>
      <c r="EK49" s="217"/>
      <c r="EL49" s="217"/>
      <c r="EM49" s="217"/>
      <c r="EN49" s="217"/>
      <c r="EO49" s="217"/>
      <c r="EP49" s="217"/>
      <c r="EQ49" s="217"/>
      <c r="ER49" s="217"/>
      <c r="ES49" s="217"/>
      <c r="ET49" s="217"/>
      <c r="EU49" s="217"/>
      <c r="EV49" s="217"/>
      <c r="EW49" s="217"/>
      <c r="EX49" s="217"/>
      <c r="EY49" s="217"/>
      <c r="EZ49" s="217"/>
      <c r="FA49" s="217"/>
      <c r="FB49" s="217"/>
      <c r="FC49" s="217"/>
      <c r="FD49" s="217"/>
      <c r="FE49" s="217"/>
      <c r="FF49" s="217"/>
      <c r="FG49" s="217"/>
      <c r="FH49" s="217"/>
      <c r="FI49" s="217"/>
      <c r="FJ49" s="217"/>
      <c r="FK49" s="217"/>
      <c r="FL49" s="217"/>
      <c r="FM49" s="217"/>
      <c r="FN49" s="217"/>
      <c r="FO49" s="217"/>
      <c r="FP49" s="217"/>
      <c r="FQ49" s="217"/>
      <c r="FR49" s="217"/>
      <c r="FS49" s="217"/>
      <c r="FT49" s="217"/>
      <c r="FU49" s="217"/>
      <c r="FV49" s="217"/>
      <c r="FW49" s="217"/>
      <c r="FX49" s="217"/>
      <c r="FY49" s="217"/>
      <c r="FZ49" s="217"/>
      <c r="GA49" s="217"/>
      <c r="GB49" s="217"/>
      <c r="GC49" s="217"/>
      <c r="GD49" s="217"/>
      <c r="GE49" s="217"/>
      <c r="GF49" s="217"/>
      <c r="GG49" s="217"/>
      <c r="GH49" s="217"/>
      <c r="GI49" s="217"/>
      <c r="GJ49" s="217"/>
      <c r="GK49" s="217"/>
      <c r="GL49" s="217"/>
      <c r="GM49" s="217"/>
      <c r="GN49" s="217"/>
      <c r="GO49" s="217"/>
      <c r="GP49" s="217"/>
      <c r="GQ49" s="217"/>
      <c r="GR49" s="217"/>
      <c r="GS49" s="217"/>
      <c r="GT49" s="217"/>
      <c r="GU49" s="217"/>
      <c r="GV49" s="217"/>
      <c r="GW49" s="217"/>
      <c r="GX49" s="217"/>
      <c r="GY49" s="217"/>
      <c r="GZ49" s="217"/>
      <c r="HA49" s="217"/>
      <c r="HB49" s="217"/>
      <c r="HC49" s="217"/>
      <c r="HD49" s="217"/>
      <c r="HE49" s="217"/>
      <c r="HF49" s="217"/>
      <c r="HG49" s="217"/>
      <c r="HH49" s="217"/>
      <c r="HI49" s="217"/>
      <c r="HJ49" s="217"/>
      <c r="HK49" s="217"/>
      <c r="HL49" s="217"/>
      <c r="HM49" s="217"/>
      <c r="HN49" s="217"/>
      <c r="HO49" s="217"/>
      <c r="HP49" s="217"/>
      <c r="HQ49" s="217"/>
      <c r="HR49" s="217"/>
      <c r="HS49" s="217"/>
      <c r="HT49" s="217"/>
      <c r="HU49" s="217"/>
      <c r="HV49" s="217"/>
      <c r="HW49" s="217"/>
      <c r="HX49" s="217"/>
      <c r="HY49" s="217"/>
      <c r="HZ49" s="217"/>
      <c r="IA49" s="217"/>
      <c r="IB49" s="217"/>
      <c r="IC49" s="217"/>
      <c r="ID49" s="217"/>
      <c r="IE49" s="217"/>
      <c r="IF49" s="217"/>
      <c r="IG49" s="217"/>
      <c r="IH49" s="217"/>
      <c r="II49" s="217"/>
      <c r="IJ49" s="217"/>
      <c r="IK49" s="217"/>
      <c r="IL49" s="217"/>
      <c r="IM49" s="217"/>
      <c r="IN49" s="217"/>
      <c r="IO49" s="217"/>
      <c r="IP49" s="217"/>
      <c r="IQ49" s="217"/>
      <c r="IR49" s="217"/>
      <c r="IS49" s="217"/>
      <c r="IT49" s="217"/>
      <c r="IU49" s="217"/>
      <c r="IV49" s="217"/>
    </row>
    <row r="50" spans="1:256" x14ac:dyDescent="0.15">
      <c r="A50" s="218"/>
      <c r="B50" s="215"/>
      <c r="C50" s="217"/>
      <c r="D50" s="219"/>
      <c r="E50" s="217"/>
      <c r="F50" s="217"/>
      <c r="G50" s="217"/>
      <c r="H50" s="217"/>
      <c r="I50" s="217"/>
      <c r="J50" s="217"/>
      <c r="K50" s="217"/>
      <c r="L50" s="217"/>
      <c r="M50" s="217"/>
      <c r="N50" s="217"/>
      <c r="O50" s="217"/>
      <c r="P50" s="217"/>
      <c r="Q50" s="217"/>
      <c r="R50" s="217"/>
      <c r="S50" s="217"/>
      <c r="T50" s="217"/>
      <c r="U50" s="217"/>
      <c r="V50" s="217"/>
      <c r="W50" s="217"/>
      <c r="X50" s="217"/>
      <c r="Y50" s="217"/>
      <c r="Z50" s="217"/>
      <c r="AA50" s="217"/>
      <c r="AB50" s="217"/>
      <c r="AC50" s="217"/>
      <c r="AD50" s="217"/>
      <c r="AE50" s="217"/>
      <c r="AF50" s="217"/>
      <c r="AG50" s="217"/>
      <c r="AH50" s="217"/>
      <c r="AI50" s="217"/>
      <c r="AJ50" s="217"/>
      <c r="AK50" s="217"/>
      <c r="AL50" s="217"/>
      <c r="AM50" s="217"/>
      <c r="AN50" s="217"/>
      <c r="AO50" s="217"/>
      <c r="AP50" s="217"/>
      <c r="AQ50" s="217"/>
      <c r="AR50" s="217"/>
      <c r="AS50" s="217"/>
      <c r="AT50" s="217"/>
      <c r="AU50" s="217"/>
      <c r="AV50" s="217"/>
      <c r="AW50" s="217"/>
      <c r="AX50" s="217"/>
      <c r="AY50" s="217"/>
      <c r="AZ50" s="217"/>
      <c r="BA50" s="217"/>
      <c r="BB50" s="217"/>
      <c r="BC50" s="217"/>
      <c r="BD50" s="217"/>
      <c r="BE50" s="217"/>
      <c r="BF50" s="217"/>
      <c r="BG50" s="217"/>
      <c r="BH50" s="217"/>
      <c r="BI50" s="217"/>
      <c r="BJ50" s="217"/>
      <c r="BK50" s="217"/>
      <c r="BL50" s="217"/>
      <c r="BM50" s="217"/>
      <c r="BN50" s="217"/>
      <c r="BO50" s="217"/>
      <c r="BP50" s="217"/>
      <c r="BQ50" s="217"/>
      <c r="BR50" s="217"/>
      <c r="BS50" s="217"/>
      <c r="BT50" s="217"/>
      <c r="BU50" s="217"/>
      <c r="BV50" s="217"/>
      <c r="BW50" s="217"/>
      <c r="BX50" s="217"/>
      <c r="BY50" s="217"/>
      <c r="BZ50" s="217"/>
      <c r="CA50" s="217"/>
      <c r="CB50" s="217"/>
      <c r="CC50" s="217"/>
      <c r="CD50" s="217"/>
      <c r="CE50" s="217"/>
      <c r="CF50" s="217"/>
      <c r="CG50" s="217"/>
      <c r="CH50" s="217"/>
      <c r="CI50" s="217"/>
      <c r="CJ50" s="217"/>
      <c r="CK50" s="217"/>
      <c r="CL50" s="217"/>
      <c r="CM50" s="217"/>
      <c r="CN50" s="217"/>
      <c r="CO50" s="217"/>
      <c r="CP50" s="217"/>
      <c r="CQ50" s="217"/>
      <c r="CR50" s="217"/>
      <c r="CS50" s="217"/>
      <c r="CT50" s="217"/>
      <c r="CU50" s="217"/>
      <c r="CV50" s="217"/>
      <c r="CW50" s="217"/>
      <c r="CX50" s="217"/>
      <c r="CY50" s="217"/>
      <c r="CZ50" s="217"/>
      <c r="DA50" s="217"/>
      <c r="DB50" s="217"/>
      <c r="DC50" s="217"/>
      <c r="DD50" s="217"/>
      <c r="DE50" s="217"/>
      <c r="DF50" s="217"/>
      <c r="DG50" s="217"/>
      <c r="DH50" s="217"/>
      <c r="DI50" s="217"/>
      <c r="DJ50" s="217"/>
      <c r="DK50" s="217"/>
      <c r="DL50" s="217"/>
      <c r="DM50" s="217"/>
      <c r="DN50" s="217"/>
      <c r="DO50" s="217"/>
      <c r="DP50" s="217"/>
      <c r="DQ50" s="217"/>
      <c r="DR50" s="217"/>
      <c r="DS50" s="217"/>
      <c r="DT50" s="217"/>
      <c r="DU50" s="217"/>
      <c r="DV50" s="217"/>
      <c r="DW50" s="217"/>
      <c r="DX50" s="217"/>
      <c r="DY50" s="217"/>
      <c r="DZ50" s="217"/>
      <c r="EA50" s="217"/>
      <c r="EB50" s="217"/>
      <c r="EC50" s="217"/>
      <c r="ED50" s="217"/>
      <c r="EE50" s="217"/>
      <c r="EF50" s="217"/>
      <c r="EG50" s="217"/>
      <c r="EH50" s="217"/>
      <c r="EI50" s="217"/>
      <c r="EJ50" s="217"/>
      <c r="EK50" s="217"/>
      <c r="EL50" s="217"/>
      <c r="EM50" s="217"/>
      <c r="EN50" s="217"/>
      <c r="EO50" s="217"/>
      <c r="EP50" s="217"/>
      <c r="EQ50" s="217"/>
      <c r="ER50" s="217"/>
      <c r="ES50" s="217"/>
      <c r="ET50" s="217"/>
      <c r="EU50" s="217"/>
      <c r="EV50" s="217"/>
      <c r="EW50" s="217"/>
      <c r="EX50" s="217"/>
      <c r="EY50" s="217"/>
      <c r="EZ50" s="217"/>
      <c r="FA50" s="217"/>
      <c r="FB50" s="217"/>
      <c r="FC50" s="217"/>
      <c r="FD50" s="217"/>
      <c r="FE50" s="217"/>
      <c r="FF50" s="217"/>
      <c r="FG50" s="217"/>
      <c r="FH50" s="217"/>
      <c r="FI50" s="217"/>
      <c r="FJ50" s="217"/>
      <c r="FK50" s="217"/>
      <c r="FL50" s="217"/>
      <c r="FM50" s="217"/>
      <c r="FN50" s="217"/>
      <c r="FO50" s="217"/>
      <c r="FP50" s="217"/>
      <c r="FQ50" s="217"/>
      <c r="FR50" s="217"/>
      <c r="FS50" s="217"/>
      <c r="FT50" s="217"/>
      <c r="FU50" s="217"/>
      <c r="FV50" s="217"/>
      <c r="FW50" s="217"/>
      <c r="FX50" s="217"/>
      <c r="FY50" s="217"/>
      <c r="FZ50" s="217"/>
      <c r="GA50" s="217"/>
      <c r="GB50" s="217"/>
      <c r="GC50" s="217"/>
      <c r="GD50" s="217"/>
      <c r="GE50" s="217"/>
      <c r="GF50" s="217"/>
      <c r="GG50" s="217"/>
      <c r="GH50" s="217"/>
      <c r="GI50" s="217"/>
      <c r="GJ50" s="217"/>
      <c r="GK50" s="217"/>
      <c r="GL50" s="217"/>
      <c r="GM50" s="217"/>
      <c r="GN50" s="217"/>
      <c r="GO50" s="217"/>
      <c r="GP50" s="217"/>
      <c r="GQ50" s="217"/>
      <c r="GR50" s="217"/>
      <c r="GS50" s="217"/>
      <c r="GT50" s="217"/>
      <c r="GU50" s="217"/>
      <c r="GV50" s="217"/>
      <c r="GW50" s="217"/>
      <c r="GX50" s="217"/>
      <c r="GY50" s="217"/>
      <c r="GZ50" s="217"/>
      <c r="HA50" s="217"/>
      <c r="HB50" s="217"/>
      <c r="HC50" s="217"/>
      <c r="HD50" s="217"/>
      <c r="HE50" s="217"/>
      <c r="HF50" s="217"/>
      <c r="HG50" s="217"/>
      <c r="HH50" s="217"/>
      <c r="HI50" s="217"/>
      <c r="HJ50" s="217"/>
      <c r="HK50" s="217"/>
      <c r="HL50" s="217"/>
      <c r="HM50" s="217"/>
      <c r="HN50" s="217"/>
      <c r="HO50" s="217"/>
      <c r="HP50" s="217"/>
      <c r="HQ50" s="217"/>
      <c r="HR50" s="217"/>
      <c r="HS50" s="217"/>
      <c r="HT50" s="217"/>
      <c r="HU50" s="217"/>
      <c r="HV50" s="217"/>
      <c r="HW50" s="217"/>
      <c r="HX50" s="217"/>
      <c r="HY50" s="217"/>
      <c r="HZ50" s="217"/>
      <c r="IA50" s="217"/>
      <c r="IB50" s="217"/>
      <c r="IC50" s="217"/>
      <c r="ID50" s="217"/>
      <c r="IE50" s="217"/>
      <c r="IF50" s="217"/>
      <c r="IG50" s="217"/>
      <c r="IH50" s="217"/>
      <c r="II50" s="217"/>
      <c r="IJ50" s="217"/>
      <c r="IK50" s="217"/>
      <c r="IL50" s="217"/>
      <c r="IM50" s="217"/>
      <c r="IN50" s="217"/>
      <c r="IO50" s="217"/>
      <c r="IP50" s="217"/>
      <c r="IQ50" s="217"/>
      <c r="IR50" s="217"/>
      <c r="IS50" s="217"/>
      <c r="IT50" s="217"/>
      <c r="IU50" s="217"/>
      <c r="IV50" s="217"/>
    </row>
    <row r="51" spans="1:256" x14ac:dyDescent="0.15">
      <c r="A51" s="218"/>
      <c r="B51" s="215"/>
      <c r="C51" s="217"/>
      <c r="D51" s="219"/>
      <c r="E51" s="217"/>
      <c r="F51" s="217"/>
      <c r="G51" s="217"/>
      <c r="H51" s="217"/>
      <c r="I51" s="217"/>
      <c r="J51" s="217"/>
      <c r="K51" s="217"/>
      <c r="L51" s="217"/>
      <c r="M51" s="217"/>
      <c r="N51" s="217"/>
      <c r="O51" s="217"/>
      <c r="P51" s="217"/>
      <c r="Q51" s="217"/>
      <c r="R51" s="217"/>
      <c r="S51" s="217"/>
      <c r="T51" s="217"/>
      <c r="U51" s="217"/>
      <c r="V51" s="217"/>
      <c r="W51" s="217"/>
      <c r="X51" s="217"/>
      <c r="Y51" s="217"/>
      <c r="Z51" s="217"/>
      <c r="AA51" s="217"/>
      <c r="AB51" s="217"/>
      <c r="AC51" s="217"/>
      <c r="AD51" s="217"/>
      <c r="AE51" s="217"/>
      <c r="AF51" s="217"/>
      <c r="AG51" s="217"/>
      <c r="AH51" s="217"/>
      <c r="AI51" s="217"/>
      <c r="AJ51" s="217"/>
      <c r="AK51" s="217"/>
      <c r="AL51" s="217"/>
      <c r="AM51" s="217"/>
      <c r="AN51" s="217"/>
      <c r="AO51" s="217"/>
      <c r="AP51" s="217"/>
      <c r="AQ51" s="217"/>
      <c r="AR51" s="217"/>
      <c r="AS51" s="217"/>
      <c r="AT51" s="217"/>
      <c r="AU51" s="217"/>
      <c r="AV51" s="217"/>
      <c r="AW51" s="217"/>
      <c r="AX51" s="217"/>
      <c r="AY51" s="217"/>
      <c r="AZ51" s="217"/>
      <c r="BA51" s="217"/>
      <c r="BB51" s="217"/>
      <c r="BC51" s="217"/>
      <c r="BD51" s="217"/>
      <c r="BE51" s="217"/>
      <c r="BF51" s="217"/>
      <c r="BG51" s="217"/>
      <c r="BH51" s="217"/>
      <c r="BI51" s="217"/>
      <c r="BJ51" s="217"/>
      <c r="BK51" s="217"/>
      <c r="BL51" s="217"/>
      <c r="BM51" s="217"/>
      <c r="BN51" s="217"/>
      <c r="BO51" s="217"/>
      <c r="BP51" s="217"/>
      <c r="BQ51" s="217"/>
      <c r="BR51" s="217"/>
      <c r="BS51" s="217"/>
      <c r="BT51" s="217"/>
      <c r="BU51" s="217"/>
      <c r="BV51" s="217"/>
      <c r="BW51" s="217"/>
      <c r="BX51" s="217"/>
      <c r="BY51" s="217"/>
      <c r="BZ51" s="217"/>
      <c r="CA51" s="217"/>
      <c r="CB51" s="217"/>
      <c r="CC51" s="217"/>
      <c r="CD51" s="217"/>
      <c r="CE51" s="217"/>
      <c r="CF51" s="217"/>
      <c r="CG51" s="217"/>
      <c r="CH51" s="217"/>
      <c r="CI51" s="217"/>
      <c r="CJ51" s="217"/>
      <c r="CK51" s="217"/>
      <c r="CL51" s="217"/>
      <c r="CM51" s="217"/>
      <c r="CN51" s="217"/>
      <c r="CO51" s="217"/>
      <c r="CP51" s="217"/>
      <c r="CQ51" s="217"/>
      <c r="CR51" s="217"/>
      <c r="CS51" s="217"/>
      <c r="CT51" s="217"/>
      <c r="CU51" s="217"/>
      <c r="CV51" s="217"/>
      <c r="CW51" s="217"/>
      <c r="CX51" s="217"/>
      <c r="CY51" s="217"/>
      <c r="CZ51" s="217"/>
      <c r="DA51" s="217"/>
      <c r="DB51" s="217"/>
      <c r="DC51" s="217"/>
      <c r="DD51" s="217"/>
      <c r="DE51" s="217"/>
      <c r="DF51" s="217"/>
      <c r="DG51" s="217"/>
      <c r="DH51" s="217"/>
      <c r="DI51" s="217"/>
      <c r="DJ51" s="217"/>
      <c r="DK51" s="217"/>
      <c r="DL51" s="217"/>
      <c r="DM51" s="217"/>
      <c r="DN51" s="217"/>
      <c r="DO51" s="217"/>
      <c r="DP51" s="217"/>
      <c r="DQ51" s="217"/>
      <c r="DR51" s="217"/>
      <c r="DS51" s="217"/>
      <c r="DT51" s="217"/>
      <c r="DU51" s="217"/>
      <c r="DV51" s="217"/>
      <c r="DW51" s="217"/>
      <c r="DX51" s="217"/>
      <c r="DY51" s="217"/>
      <c r="DZ51" s="217"/>
      <c r="EA51" s="217"/>
      <c r="EB51" s="217"/>
      <c r="EC51" s="217"/>
      <c r="ED51" s="217"/>
      <c r="EE51" s="217"/>
      <c r="EF51" s="217"/>
      <c r="EG51" s="217"/>
      <c r="EH51" s="217"/>
      <c r="EI51" s="217"/>
      <c r="EJ51" s="217"/>
      <c r="EK51" s="217"/>
      <c r="EL51" s="217"/>
      <c r="EM51" s="217"/>
      <c r="EN51" s="217"/>
      <c r="EO51" s="217"/>
      <c r="EP51" s="217"/>
      <c r="EQ51" s="217"/>
      <c r="ER51" s="217"/>
      <c r="ES51" s="217"/>
      <c r="ET51" s="217"/>
      <c r="EU51" s="217"/>
      <c r="EV51" s="217"/>
      <c r="EW51" s="217"/>
      <c r="EX51" s="217"/>
      <c r="EY51" s="217"/>
      <c r="EZ51" s="217"/>
      <c r="FA51" s="217"/>
      <c r="FB51" s="217"/>
      <c r="FC51" s="217"/>
      <c r="FD51" s="217"/>
      <c r="FE51" s="217"/>
      <c r="FF51" s="217"/>
      <c r="FG51" s="217"/>
      <c r="FH51" s="217"/>
      <c r="FI51" s="217"/>
      <c r="FJ51" s="217"/>
      <c r="FK51" s="217"/>
      <c r="FL51" s="217"/>
      <c r="FM51" s="217"/>
      <c r="FN51" s="217"/>
      <c r="FO51" s="217"/>
      <c r="FP51" s="217"/>
      <c r="FQ51" s="217"/>
      <c r="FR51" s="217"/>
      <c r="FS51" s="217"/>
      <c r="FT51" s="217"/>
      <c r="FU51" s="217"/>
      <c r="FV51" s="217"/>
      <c r="FW51" s="217"/>
      <c r="FX51" s="217"/>
      <c r="FY51" s="217"/>
      <c r="FZ51" s="217"/>
      <c r="GA51" s="217"/>
      <c r="GB51" s="217"/>
      <c r="GC51" s="217"/>
      <c r="GD51" s="217"/>
      <c r="GE51" s="217"/>
      <c r="GF51" s="217"/>
      <c r="GG51" s="217"/>
      <c r="GH51" s="217"/>
      <c r="GI51" s="217"/>
      <c r="GJ51" s="217"/>
      <c r="GK51" s="217"/>
      <c r="GL51" s="217"/>
      <c r="GM51" s="217"/>
      <c r="GN51" s="217"/>
      <c r="GO51" s="217"/>
      <c r="GP51" s="217"/>
      <c r="GQ51" s="217"/>
      <c r="GR51" s="217"/>
      <c r="GS51" s="217"/>
      <c r="GT51" s="217"/>
      <c r="GU51" s="217"/>
      <c r="GV51" s="217"/>
      <c r="GW51" s="217"/>
      <c r="GX51" s="217"/>
      <c r="GY51" s="217"/>
      <c r="GZ51" s="217"/>
      <c r="HA51" s="217"/>
      <c r="HB51" s="217"/>
      <c r="HC51" s="217"/>
      <c r="HD51" s="217"/>
      <c r="HE51" s="217"/>
      <c r="HF51" s="217"/>
      <c r="HG51" s="217"/>
      <c r="HH51" s="217"/>
      <c r="HI51" s="217"/>
      <c r="HJ51" s="217"/>
      <c r="HK51" s="217"/>
      <c r="HL51" s="217"/>
      <c r="HM51" s="217"/>
      <c r="HN51" s="217"/>
      <c r="HO51" s="217"/>
      <c r="HP51" s="217"/>
      <c r="HQ51" s="217"/>
      <c r="HR51" s="217"/>
      <c r="HS51" s="217"/>
      <c r="HT51" s="217"/>
      <c r="HU51" s="217"/>
      <c r="HV51" s="217"/>
      <c r="HW51" s="217"/>
      <c r="HX51" s="217"/>
      <c r="HY51" s="217"/>
      <c r="HZ51" s="217"/>
      <c r="IA51" s="217"/>
      <c r="IB51" s="217"/>
      <c r="IC51" s="217"/>
      <c r="ID51" s="217"/>
      <c r="IE51" s="217"/>
      <c r="IF51" s="217"/>
      <c r="IG51" s="217"/>
      <c r="IH51" s="217"/>
      <c r="II51" s="217"/>
      <c r="IJ51" s="217"/>
      <c r="IK51" s="217"/>
      <c r="IL51" s="217"/>
      <c r="IM51" s="217"/>
      <c r="IN51" s="217"/>
      <c r="IO51" s="217"/>
      <c r="IP51" s="217"/>
      <c r="IQ51" s="217"/>
      <c r="IR51" s="217"/>
      <c r="IS51" s="217"/>
      <c r="IT51" s="217"/>
      <c r="IU51" s="217"/>
      <c r="IV51" s="217"/>
    </row>
    <row r="52" spans="1:256" x14ac:dyDescent="0.15">
      <c r="A52" s="218"/>
      <c r="B52" s="215"/>
      <c r="C52" s="217"/>
      <c r="D52" s="219"/>
      <c r="E52" s="217"/>
      <c r="F52" s="217"/>
      <c r="G52" s="217"/>
      <c r="H52" s="217"/>
      <c r="I52" s="217"/>
      <c r="J52" s="217"/>
      <c r="K52" s="217"/>
      <c r="L52" s="217"/>
      <c r="M52" s="217"/>
      <c r="N52" s="217"/>
      <c r="O52" s="217"/>
      <c r="P52" s="217"/>
      <c r="Q52" s="217"/>
      <c r="R52" s="217"/>
      <c r="S52" s="217"/>
      <c r="T52" s="217"/>
      <c r="U52" s="217"/>
      <c r="V52" s="217"/>
      <c r="W52" s="217"/>
      <c r="X52" s="217"/>
      <c r="Y52" s="217"/>
      <c r="Z52" s="217"/>
      <c r="AA52" s="217"/>
      <c r="AB52" s="217"/>
      <c r="AC52" s="217"/>
      <c r="AD52" s="217"/>
      <c r="AE52" s="217"/>
      <c r="AF52" s="217"/>
      <c r="AG52" s="217"/>
      <c r="AH52" s="217"/>
      <c r="AI52" s="217"/>
      <c r="AJ52" s="217"/>
      <c r="AK52" s="217"/>
      <c r="AL52" s="217"/>
      <c r="AM52" s="217"/>
      <c r="AN52" s="217"/>
      <c r="AO52" s="217"/>
      <c r="AP52" s="217"/>
      <c r="AQ52" s="217"/>
      <c r="AR52" s="217"/>
      <c r="AS52" s="217"/>
      <c r="AT52" s="217"/>
      <c r="AU52" s="217"/>
      <c r="AV52" s="217"/>
      <c r="AW52" s="217"/>
      <c r="AX52" s="217"/>
      <c r="AY52" s="217"/>
      <c r="AZ52" s="217"/>
      <c r="BA52" s="217"/>
      <c r="BB52" s="217"/>
      <c r="BC52" s="217"/>
      <c r="BD52" s="217"/>
      <c r="BE52" s="217"/>
      <c r="BF52" s="217"/>
      <c r="BG52" s="217"/>
      <c r="BH52" s="217"/>
      <c r="BI52" s="217"/>
      <c r="BJ52" s="217"/>
      <c r="BK52" s="217"/>
      <c r="BL52" s="217"/>
      <c r="BM52" s="217"/>
      <c r="BN52" s="217"/>
      <c r="BO52" s="217"/>
      <c r="BP52" s="217"/>
      <c r="BQ52" s="217"/>
      <c r="BR52" s="217"/>
      <c r="BS52" s="217"/>
      <c r="BT52" s="217"/>
      <c r="BU52" s="217"/>
      <c r="BV52" s="217"/>
      <c r="BW52" s="217"/>
      <c r="BX52" s="217"/>
      <c r="BY52" s="217"/>
      <c r="BZ52" s="217"/>
      <c r="CA52" s="217"/>
      <c r="CB52" s="217"/>
      <c r="CC52" s="217"/>
      <c r="CD52" s="217"/>
      <c r="CE52" s="217"/>
      <c r="CF52" s="217"/>
      <c r="CG52" s="217"/>
      <c r="CH52" s="217"/>
      <c r="CI52" s="217"/>
      <c r="CJ52" s="217"/>
      <c r="CK52" s="217"/>
      <c r="CL52" s="217"/>
      <c r="CM52" s="217"/>
      <c r="CN52" s="217"/>
      <c r="CO52" s="217"/>
      <c r="CP52" s="217"/>
      <c r="CQ52" s="217"/>
      <c r="CR52" s="217"/>
      <c r="CS52" s="217"/>
      <c r="CT52" s="217"/>
      <c r="CU52" s="217"/>
      <c r="CV52" s="217"/>
      <c r="CW52" s="217"/>
      <c r="CX52" s="217"/>
      <c r="CY52" s="217"/>
      <c r="CZ52" s="217"/>
      <c r="DA52" s="217"/>
      <c r="DB52" s="217"/>
      <c r="DC52" s="217"/>
      <c r="DD52" s="217"/>
      <c r="DE52" s="217"/>
      <c r="DF52" s="217"/>
      <c r="DG52" s="217"/>
      <c r="DH52" s="217"/>
      <c r="DI52" s="217"/>
      <c r="DJ52" s="217"/>
      <c r="DK52" s="217"/>
      <c r="DL52" s="217"/>
      <c r="DM52" s="217"/>
      <c r="DN52" s="217"/>
      <c r="DO52" s="217"/>
      <c r="DP52" s="217"/>
      <c r="DQ52" s="217"/>
      <c r="DR52" s="217"/>
      <c r="DS52" s="217"/>
      <c r="DT52" s="217"/>
      <c r="DU52" s="217"/>
      <c r="DV52" s="217"/>
      <c r="DW52" s="217"/>
      <c r="DX52" s="217"/>
      <c r="DY52" s="217"/>
      <c r="DZ52" s="217"/>
      <c r="EA52" s="217"/>
      <c r="EB52" s="217"/>
      <c r="EC52" s="217"/>
      <c r="ED52" s="217"/>
      <c r="EE52" s="217"/>
      <c r="EF52" s="217"/>
      <c r="EG52" s="217"/>
      <c r="EH52" s="217"/>
      <c r="EI52" s="217"/>
      <c r="EJ52" s="217"/>
      <c r="EK52" s="217"/>
      <c r="EL52" s="217"/>
      <c r="EM52" s="217"/>
      <c r="EN52" s="217"/>
      <c r="EO52" s="217"/>
      <c r="EP52" s="217"/>
      <c r="EQ52" s="217"/>
      <c r="ER52" s="217"/>
      <c r="ES52" s="217"/>
      <c r="ET52" s="217"/>
      <c r="EU52" s="217"/>
      <c r="EV52" s="217"/>
      <c r="EW52" s="217"/>
      <c r="EX52" s="217"/>
      <c r="EY52" s="217"/>
      <c r="EZ52" s="217"/>
      <c r="FA52" s="217"/>
      <c r="FB52" s="217"/>
      <c r="FC52" s="217"/>
      <c r="FD52" s="217"/>
      <c r="FE52" s="217"/>
      <c r="FF52" s="217"/>
      <c r="FG52" s="217"/>
      <c r="FH52" s="217"/>
      <c r="FI52" s="217"/>
      <c r="FJ52" s="217"/>
      <c r="FK52" s="217"/>
      <c r="FL52" s="217"/>
      <c r="FM52" s="217"/>
      <c r="FN52" s="217"/>
      <c r="FO52" s="217"/>
      <c r="FP52" s="217"/>
      <c r="FQ52" s="217"/>
      <c r="FR52" s="217"/>
      <c r="FS52" s="217"/>
      <c r="FT52" s="217"/>
      <c r="FU52" s="217"/>
      <c r="FV52" s="217"/>
      <c r="FW52" s="217"/>
      <c r="FX52" s="217"/>
      <c r="FY52" s="217"/>
      <c r="FZ52" s="217"/>
      <c r="GA52" s="217"/>
      <c r="GB52" s="217"/>
      <c r="GC52" s="217"/>
      <c r="GD52" s="217"/>
      <c r="GE52" s="217"/>
      <c r="GF52" s="217"/>
      <c r="GG52" s="217"/>
      <c r="GH52" s="217"/>
      <c r="GI52" s="217"/>
      <c r="GJ52" s="217"/>
      <c r="GK52" s="217"/>
      <c r="GL52" s="217"/>
      <c r="GM52" s="217"/>
      <c r="GN52" s="217"/>
      <c r="GO52" s="217"/>
      <c r="GP52" s="217"/>
      <c r="GQ52" s="217"/>
      <c r="GR52" s="217"/>
      <c r="GS52" s="217"/>
      <c r="GT52" s="217"/>
      <c r="GU52" s="217"/>
      <c r="GV52" s="217"/>
      <c r="GW52" s="217"/>
      <c r="GX52" s="217"/>
      <c r="GY52" s="217"/>
      <c r="GZ52" s="217"/>
      <c r="HA52" s="217"/>
      <c r="HB52" s="217"/>
      <c r="HC52" s="217"/>
      <c r="HD52" s="217"/>
      <c r="HE52" s="217"/>
      <c r="HF52" s="217"/>
      <c r="HG52" s="217"/>
      <c r="HH52" s="217"/>
      <c r="HI52" s="217"/>
      <c r="HJ52" s="217"/>
      <c r="HK52" s="217"/>
      <c r="HL52" s="217"/>
      <c r="HM52" s="217"/>
      <c r="HN52" s="217"/>
      <c r="HO52" s="217"/>
      <c r="HP52" s="217"/>
      <c r="HQ52" s="217"/>
      <c r="HR52" s="217"/>
      <c r="HS52" s="217"/>
      <c r="HT52" s="217"/>
      <c r="HU52" s="217"/>
      <c r="HV52" s="217"/>
      <c r="HW52" s="217"/>
      <c r="HX52" s="217"/>
      <c r="HY52" s="217"/>
      <c r="HZ52" s="217"/>
      <c r="IA52" s="217"/>
      <c r="IB52" s="217"/>
      <c r="IC52" s="217"/>
      <c r="ID52" s="217"/>
      <c r="IE52" s="217"/>
      <c r="IF52" s="217"/>
      <c r="IG52" s="217"/>
      <c r="IH52" s="217"/>
      <c r="II52" s="217"/>
      <c r="IJ52" s="217"/>
      <c r="IK52" s="217"/>
      <c r="IL52" s="217"/>
      <c r="IM52" s="217"/>
      <c r="IN52" s="217"/>
      <c r="IO52" s="217"/>
      <c r="IP52" s="217"/>
      <c r="IQ52" s="217"/>
      <c r="IR52" s="217"/>
      <c r="IS52" s="217"/>
      <c r="IT52" s="217"/>
      <c r="IU52" s="217"/>
      <c r="IV52" s="217"/>
    </row>
    <row r="53" spans="1:256" x14ac:dyDescent="0.15">
      <c r="A53" s="218"/>
      <c r="B53" s="215"/>
      <c r="C53" s="217"/>
      <c r="D53" s="219"/>
      <c r="E53" s="217"/>
      <c r="F53" s="217"/>
      <c r="G53" s="217"/>
      <c r="H53" s="217"/>
      <c r="I53" s="217"/>
      <c r="J53" s="217"/>
      <c r="K53" s="217"/>
      <c r="L53" s="217"/>
      <c r="M53" s="217"/>
      <c r="N53" s="217"/>
      <c r="O53" s="217"/>
      <c r="P53" s="217"/>
      <c r="Q53" s="217"/>
      <c r="R53" s="217"/>
      <c r="S53" s="217"/>
      <c r="T53" s="217"/>
      <c r="U53" s="217"/>
      <c r="V53" s="217"/>
      <c r="W53" s="217"/>
      <c r="X53" s="217"/>
      <c r="Y53" s="217"/>
      <c r="Z53" s="217"/>
      <c r="AA53" s="217"/>
      <c r="AB53" s="217"/>
      <c r="AC53" s="217"/>
      <c r="AD53" s="217"/>
      <c r="AE53" s="217"/>
      <c r="AF53" s="217"/>
      <c r="AG53" s="217"/>
      <c r="AH53" s="217"/>
      <c r="AI53" s="217"/>
      <c r="AJ53" s="217"/>
      <c r="AK53" s="217"/>
      <c r="AL53" s="217"/>
      <c r="AM53" s="217"/>
      <c r="AN53" s="217"/>
      <c r="AO53" s="217"/>
      <c r="AP53" s="217"/>
      <c r="AQ53" s="217"/>
      <c r="AR53" s="217"/>
      <c r="AS53" s="217"/>
      <c r="AT53" s="217"/>
      <c r="AU53" s="217"/>
      <c r="AV53" s="217"/>
      <c r="AW53" s="217"/>
      <c r="AX53" s="217"/>
      <c r="AY53" s="217"/>
      <c r="AZ53" s="217"/>
      <c r="BA53" s="217"/>
      <c r="BB53" s="217"/>
      <c r="BC53" s="217"/>
      <c r="BD53" s="217"/>
      <c r="BE53" s="217"/>
      <c r="BF53" s="217"/>
      <c r="BG53" s="217"/>
      <c r="BH53" s="217"/>
      <c r="BI53" s="217"/>
      <c r="BJ53" s="217"/>
      <c r="BK53" s="217"/>
      <c r="BL53" s="217"/>
      <c r="BM53" s="217"/>
      <c r="BN53" s="217"/>
      <c r="BO53" s="217"/>
      <c r="BP53" s="217"/>
      <c r="BQ53" s="217"/>
      <c r="BR53" s="217"/>
      <c r="BS53" s="217"/>
      <c r="BT53" s="217"/>
      <c r="BU53" s="217"/>
      <c r="BV53" s="217"/>
      <c r="BW53" s="217"/>
      <c r="BX53" s="217"/>
      <c r="BY53" s="217"/>
      <c r="BZ53" s="217"/>
      <c r="CA53" s="217"/>
      <c r="CB53" s="217"/>
      <c r="CC53" s="217"/>
      <c r="CD53" s="217"/>
      <c r="CE53" s="217"/>
      <c r="CF53" s="217"/>
      <c r="CG53" s="217"/>
      <c r="CH53" s="217"/>
      <c r="CI53" s="217"/>
      <c r="CJ53" s="217"/>
      <c r="CK53" s="217"/>
      <c r="CL53" s="217"/>
      <c r="CM53" s="217"/>
      <c r="CN53" s="217"/>
      <c r="CO53" s="217"/>
      <c r="CP53" s="217"/>
      <c r="CQ53" s="217"/>
      <c r="CR53" s="217"/>
      <c r="CS53" s="217"/>
      <c r="CT53" s="217"/>
      <c r="CU53" s="217"/>
      <c r="CV53" s="217"/>
      <c r="CW53" s="217"/>
      <c r="CX53" s="217"/>
      <c r="CY53" s="217"/>
      <c r="CZ53" s="217"/>
      <c r="DA53" s="217"/>
      <c r="DB53" s="217"/>
      <c r="DC53" s="217"/>
      <c r="DD53" s="217"/>
      <c r="DE53" s="217"/>
      <c r="DF53" s="217"/>
      <c r="DG53" s="217"/>
      <c r="DH53" s="217"/>
      <c r="DI53" s="217"/>
      <c r="DJ53" s="217"/>
      <c r="DK53" s="217"/>
      <c r="DL53" s="217"/>
      <c r="DM53" s="217"/>
      <c r="DN53" s="217"/>
      <c r="DO53" s="217"/>
      <c r="DP53" s="217"/>
      <c r="DQ53" s="217"/>
      <c r="DR53" s="217"/>
      <c r="DS53" s="217"/>
      <c r="DT53" s="217"/>
      <c r="DU53" s="217"/>
      <c r="DV53" s="217"/>
      <c r="DW53" s="217"/>
      <c r="DX53" s="217"/>
      <c r="DY53" s="217"/>
      <c r="DZ53" s="217"/>
      <c r="EA53" s="217"/>
      <c r="EB53" s="217"/>
      <c r="EC53" s="217"/>
      <c r="ED53" s="217"/>
      <c r="EE53" s="217"/>
      <c r="EF53" s="217"/>
      <c r="EG53" s="217"/>
      <c r="EH53" s="217"/>
      <c r="EI53" s="217"/>
      <c r="EJ53" s="217"/>
      <c r="EK53" s="217"/>
      <c r="EL53" s="217"/>
      <c r="EM53" s="217"/>
      <c r="EN53" s="217"/>
      <c r="EO53" s="217"/>
      <c r="EP53" s="217"/>
      <c r="EQ53" s="217"/>
      <c r="ER53" s="217"/>
      <c r="ES53" s="217"/>
      <c r="ET53" s="217"/>
      <c r="EU53" s="217"/>
      <c r="EV53" s="217"/>
      <c r="EW53" s="217"/>
      <c r="EX53" s="217"/>
      <c r="EY53" s="217"/>
      <c r="EZ53" s="217"/>
      <c r="FA53" s="217"/>
      <c r="FB53" s="217"/>
      <c r="FC53" s="217"/>
      <c r="FD53" s="217"/>
      <c r="FE53" s="217"/>
      <c r="FF53" s="217"/>
      <c r="FG53" s="217"/>
      <c r="FH53" s="217"/>
      <c r="FI53" s="217"/>
      <c r="FJ53" s="217"/>
      <c r="FK53" s="217"/>
      <c r="FL53" s="217"/>
      <c r="FM53" s="217"/>
      <c r="FN53" s="217"/>
      <c r="FO53" s="217"/>
      <c r="FP53" s="217"/>
      <c r="FQ53" s="217"/>
      <c r="FR53" s="217"/>
      <c r="FS53" s="217"/>
      <c r="FT53" s="217"/>
      <c r="FU53" s="217"/>
      <c r="FV53" s="217"/>
      <c r="FW53" s="217"/>
      <c r="FX53" s="217"/>
      <c r="FY53" s="217"/>
      <c r="FZ53" s="217"/>
      <c r="GA53" s="217"/>
      <c r="GB53" s="217"/>
      <c r="GC53" s="217"/>
      <c r="GD53" s="217"/>
      <c r="GE53" s="217"/>
      <c r="GF53" s="217"/>
      <c r="GG53" s="217"/>
      <c r="GH53" s="217"/>
      <c r="GI53" s="217"/>
      <c r="GJ53" s="217"/>
      <c r="GK53" s="217"/>
      <c r="GL53" s="217"/>
      <c r="GM53" s="217"/>
      <c r="GN53" s="217"/>
      <c r="GO53" s="217"/>
      <c r="GP53" s="217"/>
      <c r="GQ53" s="217"/>
      <c r="GR53" s="217"/>
      <c r="GS53" s="217"/>
      <c r="GT53" s="217"/>
      <c r="GU53" s="217"/>
      <c r="GV53" s="217"/>
      <c r="GW53" s="217"/>
      <c r="GX53" s="217"/>
      <c r="GY53" s="217"/>
      <c r="GZ53" s="217"/>
      <c r="HA53" s="217"/>
      <c r="HB53" s="217"/>
      <c r="HC53" s="217"/>
      <c r="HD53" s="217"/>
      <c r="HE53" s="217"/>
      <c r="HF53" s="217"/>
      <c r="HG53" s="217"/>
      <c r="HH53" s="217"/>
      <c r="HI53" s="217"/>
      <c r="HJ53" s="217"/>
      <c r="HK53" s="217"/>
      <c r="HL53" s="217"/>
      <c r="HM53" s="217"/>
      <c r="HN53" s="217"/>
      <c r="HO53" s="217"/>
      <c r="HP53" s="217"/>
      <c r="HQ53" s="217"/>
      <c r="HR53" s="217"/>
      <c r="HS53" s="217"/>
      <c r="HT53" s="217"/>
      <c r="HU53" s="217"/>
      <c r="HV53" s="217"/>
      <c r="HW53" s="217"/>
      <c r="HX53" s="217"/>
      <c r="HY53" s="217"/>
      <c r="HZ53" s="217"/>
      <c r="IA53" s="217"/>
      <c r="IB53" s="217"/>
      <c r="IC53" s="217"/>
      <c r="ID53" s="217"/>
      <c r="IE53" s="217"/>
      <c r="IF53" s="217"/>
      <c r="IG53" s="217"/>
      <c r="IH53" s="217"/>
      <c r="II53" s="217"/>
      <c r="IJ53" s="217"/>
      <c r="IK53" s="217"/>
      <c r="IL53" s="217"/>
      <c r="IM53" s="217"/>
      <c r="IN53" s="217"/>
      <c r="IO53" s="217"/>
      <c r="IP53" s="217"/>
      <c r="IQ53" s="217"/>
      <c r="IR53" s="217"/>
      <c r="IS53" s="217"/>
      <c r="IT53" s="217"/>
      <c r="IU53" s="217"/>
      <c r="IV53" s="217"/>
    </row>
    <row r="54" spans="1:256" x14ac:dyDescent="0.15">
      <c r="A54" s="218"/>
      <c r="B54" s="215"/>
      <c r="C54" s="217"/>
      <c r="D54" s="219"/>
      <c r="E54" s="217"/>
      <c r="F54" s="217"/>
      <c r="G54" s="217"/>
      <c r="H54" s="217"/>
      <c r="I54" s="217"/>
      <c r="J54" s="217"/>
      <c r="K54" s="217"/>
      <c r="L54" s="217"/>
      <c r="M54" s="217"/>
      <c r="N54" s="217"/>
      <c r="O54" s="217"/>
      <c r="P54" s="217"/>
      <c r="Q54" s="217"/>
      <c r="R54" s="217"/>
      <c r="S54" s="217"/>
      <c r="T54" s="217"/>
      <c r="U54" s="217"/>
      <c r="V54" s="217"/>
      <c r="W54" s="217"/>
      <c r="X54" s="217"/>
      <c r="Y54" s="217"/>
      <c r="Z54" s="217"/>
      <c r="AA54" s="217"/>
      <c r="AB54" s="217"/>
      <c r="AC54" s="217"/>
      <c r="AD54" s="217"/>
      <c r="AE54" s="217"/>
      <c r="AF54" s="217"/>
      <c r="AG54" s="217"/>
      <c r="AH54" s="217"/>
      <c r="AI54" s="217"/>
      <c r="AJ54" s="217"/>
      <c r="AK54" s="217"/>
      <c r="AL54" s="217"/>
      <c r="AM54" s="217"/>
      <c r="AN54" s="217"/>
      <c r="AO54" s="217"/>
      <c r="AP54" s="217"/>
      <c r="AQ54" s="217"/>
      <c r="AR54" s="217"/>
      <c r="AS54" s="217"/>
      <c r="AT54" s="217"/>
      <c r="AU54" s="217"/>
      <c r="AV54" s="217"/>
      <c r="AW54" s="217"/>
      <c r="AX54" s="217"/>
      <c r="AY54" s="217"/>
      <c r="AZ54" s="217"/>
      <c r="BA54" s="217"/>
      <c r="BB54" s="217"/>
      <c r="BC54" s="217"/>
      <c r="BD54" s="217"/>
      <c r="BE54" s="217"/>
      <c r="BF54" s="217"/>
      <c r="BG54" s="217"/>
      <c r="BH54" s="217"/>
      <c r="BI54" s="217"/>
      <c r="BJ54" s="217"/>
      <c r="BK54" s="217"/>
      <c r="BL54" s="217"/>
      <c r="BM54" s="217"/>
      <c r="BN54" s="217"/>
      <c r="BO54" s="217"/>
      <c r="BP54" s="217"/>
      <c r="BQ54" s="217"/>
      <c r="BR54" s="217"/>
      <c r="BS54" s="217"/>
      <c r="BT54" s="217"/>
      <c r="BU54" s="217"/>
      <c r="BV54" s="217"/>
      <c r="BW54" s="217"/>
      <c r="BX54" s="217"/>
      <c r="BY54" s="217"/>
      <c r="BZ54" s="217"/>
      <c r="CA54" s="217"/>
      <c r="CB54" s="217"/>
      <c r="CC54" s="217"/>
      <c r="CD54" s="217"/>
      <c r="CE54" s="217"/>
      <c r="CF54" s="217"/>
      <c r="CG54" s="217"/>
      <c r="CH54" s="217"/>
      <c r="CI54" s="217"/>
      <c r="CJ54" s="217"/>
      <c r="CK54" s="217"/>
      <c r="CL54" s="217"/>
      <c r="CM54" s="217"/>
      <c r="CN54" s="217"/>
      <c r="CO54" s="217"/>
      <c r="CP54" s="217"/>
      <c r="CQ54" s="217"/>
      <c r="CR54" s="217"/>
      <c r="CS54" s="217"/>
      <c r="CT54" s="217"/>
      <c r="CU54" s="217"/>
      <c r="CV54" s="217"/>
      <c r="CW54" s="217"/>
      <c r="CX54" s="217"/>
      <c r="CY54" s="217"/>
      <c r="CZ54" s="217"/>
      <c r="DA54" s="217"/>
      <c r="DB54" s="217"/>
      <c r="DC54" s="217"/>
      <c r="DD54" s="217"/>
      <c r="DE54" s="217"/>
      <c r="DF54" s="217"/>
      <c r="DG54" s="217"/>
      <c r="DH54" s="217"/>
      <c r="DI54" s="217"/>
      <c r="DJ54" s="217"/>
      <c r="DK54" s="217"/>
      <c r="DL54" s="217"/>
      <c r="DM54" s="217"/>
      <c r="DN54" s="217"/>
      <c r="DO54" s="217"/>
      <c r="DP54" s="217"/>
      <c r="DQ54" s="217"/>
      <c r="DR54" s="217"/>
      <c r="DS54" s="217"/>
      <c r="DT54" s="217"/>
      <c r="DU54" s="217"/>
      <c r="DV54" s="217"/>
      <c r="DW54" s="217"/>
      <c r="DX54" s="217"/>
      <c r="DY54" s="217"/>
      <c r="DZ54" s="217"/>
      <c r="EA54" s="217"/>
      <c r="EB54" s="217"/>
      <c r="EC54" s="217"/>
      <c r="ED54" s="217"/>
      <c r="EE54" s="217"/>
      <c r="EF54" s="217"/>
      <c r="EG54" s="217"/>
      <c r="EH54" s="217"/>
      <c r="EI54" s="217"/>
      <c r="EJ54" s="217"/>
      <c r="EK54" s="217"/>
      <c r="EL54" s="217"/>
      <c r="EM54" s="217"/>
      <c r="EN54" s="217"/>
      <c r="EO54" s="217"/>
      <c r="EP54" s="217"/>
      <c r="EQ54" s="217"/>
      <c r="ER54" s="217"/>
      <c r="ES54" s="217"/>
      <c r="ET54" s="217"/>
      <c r="EU54" s="217"/>
      <c r="EV54" s="217"/>
      <c r="EW54" s="217"/>
      <c r="EX54" s="217"/>
      <c r="EY54" s="217"/>
      <c r="EZ54" s="217"/>
      <c r="FA54" s="217"/>
      <c r="FB54" s="217"/>
      <c r="FC54" s="217"/>
      <c r="FD54" s="217"/>
      <c r="FE54" s="217"/>
      <c r="FF54" s="217"/>
      <c r="FG54" s="217"/>
      <c r="FH54" s="217"/>
      <c r="FI54" s="217"/>
      <c r="FJ54" s="217"/>
      <c r="FK54" s="217"/>
      <c r="FL54" s="217"/>
      <c r="FM54" s="217"/>
      <c r="FN54" s="217"/>
      <c r="FO54" s="217"/>
      <c r="FP54" s="217"/>
      <c r="FQ54" s="217"/>
      <c r="FR54" s="217"/>
      <c r="FS54" s="217"/>
      <c r="FT54" s="217"/>
      <c r="FU54" s="217"/>
      <c r="FV54" s="217"/>
      <c r="FW54" s="217"/>
      <c r="FX54" s="217"/>
      <c r="FY54" s="217"/>
      <c r="FZ54" s="217"/>
      <c r="GA54" s="217"/>
      <c r="GB54" s="217"/>
      <c r="GC54" s="217"/>
      <c r="GD54" s="217"/>
      <c r="GE54" s="217"/>
      <c r="GF54" s="217"/>
      <c r="GG54" s="217"/>
      <c r="GH54" s="217"/>
      <c r="GI54" s="217"/>
      <c r="GJ54" s="217"/>
      <c r="GK54" s="217"/>
      <c r="GL54" s="217"/>
      <c r="GM54" s="217"/>
      <c r="GN54" s="217"/>
      <c r="GO54" s="217"/>
      <c r="GP54" s="217"/>
      <c r="GQ54" s="217"/>
      <c r="GR54" s="217"/>
      <c r="GS54" s="217"/>
      <c r="GT54" s="217"/>
      <c r="GU54" s="217"/>
      <c r="GV54" s="217"/>
      <c r="GW54" s="217"/>
      <c r="GX54" s="217"/>
      <c r="GY54" s="217"/>
      <c r="GZ54" s="217"/>
      <c r="HA54" s="217"/>
      <c r="HB54" s="217"/>
      <c r="HC54" s="217"/>
      <c r="HD54" s="217"/>
      <c r="HE54" s="217"/>
      <c r="HF54" s="217"/>
      <c r="HG54" s="217"/>
      <c r="HH54" s="217"/>
      <c r="HI54" s="217"/>
      <c r="HJ54" s="217"/>
      <c r="HK54" s="217"/>
      <c r="HL54" s="217"/>
      <c r="HM54" s="217"/>
      <c r="HN54" s="217"/>
      <c r="HO54" s="217"/>
      <c r="HP54" s="217"/>
      <c r="HQ54" s="217"/>
      <c r="HR54" s="217"/>
      <c r="HS54" s="217"/>
      <c r="HT54" s="217"/>
      <c r="HU54" s="217"/>
      <c r="HV54" s="217"/>
      <c r="HW54" s="217"/>
      <c r="HX54" s="217"/>
      <c r="HY54" s="217"/>
      <c r="HZ54" s="217"/>
      <c r="IA54" s="217"/>
      <c r="IB54" s="217"/>
      <c r="IC54" s="217"/>
      <c r="ID54" s="217"/>
      <c r="IE54" s="217"/>
      <c r="IF54" s="217"/>
      <c r="IG54" s="217"/>
      <c r="IH54" s="217"/>
      <c r="II54" s="217"/>
      <c r="IJ54" s="217"/>
      <c r="IK54" s="217"/>
      <c r="IL54" s="217"/>
      <c r="IM54" s="217"/>
      <c r="IN54" s="217"/>
      <c r="IO54" s="217"/>
      <c r="IP54" s="217"/>
      <c r="IQ54" s="217"/>
      <c r="IR54" s="217"/>
      <c r="IS54" s="217"/>
      <c r="IT54" s="217"/>
      <c r="IU54" s="217"/>
      <c r="IV54" s="217"/>
    </row>
    <row r="55" spans="1:256" x14ac:dyDescent="0.15">
      <c r="A55" s="218"/>
      <c r="B55" s="215"/>
      <c r="C55" s="217"/>
      <c r="D55" s="219"/>
      <c r="E55" s="217"/>
      <c r="F55" s="217"/>
      <c r="G55" s="217"/>
      <c r="H55" s="217"/>
      <c r="I55" s="217"/>
      <c r="J55" s="217"/>
      <c r="K55" s="217"/>
      <c r="L55" s="217"/>
      <c r="M55" s="217"/>
      <c r="N55" s="217"/>
      <c r="O55" s="217"/>
      <c r="P55" s="217"/>
      <c r="Q55" s="217"/>
      <c r="R55" s="217"/>
      <c r="S55" s="217"/>
      <c r="T55" s="217"/>
      <c r="U55" s="217"/>
      <c r="V55" s="217"/>
      <c r="W55" s="217"/>
      <c r="X55" s="217"/>
      <c r="Y55" s="217"/>
      <c r="Z55" s="217"/>
      <c r="AA55" s="217"/>
      <c r="AB55" s="217"/>
      <c r="AC55" s="217"/>
      <c r="AD55" s="217"/>
      <c r="AE55" s="217"/>
      <c r="AF55" s="217"/>
      <c r="AG55" s="217"/>
      <c r="AH55" s="217"/>
      <c r="AI55" s="217"/>
      <c r="AJ55" s="217"/>
      <c r="AK55" s="217"/>
      <c r="AL55" s="217"/>
      <c r="AM55" s="217"/>
      <c r="AN55" s="217"/>
      <c r="AO55" s="217"/>
      <c r="AP55" s="217"/>
      <c r="AQ55" s="217"/>
      <c r="AR55" s="217"/>
      <c r="AS55" s="217"/>
      <c r="AT55" s="217"/>
      <c r="AU55" s="217"/>
      <c r="AV55" s="217"/>
      <c r="AW55" s="217"/>
      <c r="AX55" s="217"/>
      <c r="AY55" s="217"/>
      <c r="AZ55" s="217"/>
      <c r="BA55" s="217"/>
      <c r="BB55" s="217"/>
      <c r="BC55" s="217"/>
      <c r="BD55" s="217"/>
      <c r="BE55" s="217"/>
      <c r="BF55" s="217"/>
      <c r="BG55" s="217"/>
      <c r="BH55" s="217"/>
      <c r="BI55" s="217"/>
      <c r="BJ55" s="217"/>
      <c r="BK55" s="217"/>
      <c r="BL55" s="217"/>
      <c r="BM55" s="217"/>
      <c r="BN55" s="217"/>
      <c r="BO55" s="217"/>
      <c r="BP55" s="217"/>
      <c r="BQ55" s="217"/>
      <c r="BR55" s="217"/>
      <c r="BS55" s="217"/>
      <c r="BT55" s="217"/>
      <c r="BU55" s="217"/>
      <c r="BV55" s="217"/>
      <c r="BW55" s="217"/>
      <c r="BX55" s="217"/>
      <c r="BY55" s="217"/>
      <c r="BZ55" s="217"/>
      <c r="CA55" s="217"/>
      <c r="CB55" s="217"/>
      <c r="CC55" s="217"/>
      <c r="CD55" s="217"/>
      <c r="CE55" s="217"/>
      <c r="CF55" s="217"/>
      <c r="CG55" s="217"/>
      <c r="CH55" s="217"/>
      <c r="CI55" s="217"/>
      <c r="CJ55" s="217"/>
      <c r="CK55" s="217"/>
      <c r="CL55" s="217"/>
      <c r="CM55" s="217"/>
      <c r="CN55" s="217"/>
      <c r="CO55" s="217"/>
      <c r="CP55" s="217"/>
      <c r="CQ55" s="217"/>
      <c r="CR55" s="217"/>
      <c r="CS55" s="217"/>
      <c r="CT55" s="217"/>
      <c r="CU55" s="217"/>
      <c r="CV55" s="217"/>
      <c r="CW55" s="217"/>
      <c r="CX55" s="217"/>
      <c r="CY55" s="217"/>
      <c r="CZ55" s="217"/>
      <c r="DA55" s="217"/>
      <c r="DB55" s="217"/>
      <c r="DC55" s="217"/>
      <c r="DD55" s="217"/>
      <c r="DE55" s="217"/>
      <c r="DF55" s="217"/>
      <c r="DG55" s="217"/>
      <c r="DH55" s="217"/>
      <c r="DI55" s="217"/>
      <c r="DJ55" s="217"/>
      <c r="DK55" s="217"/>
      <c r="DL55" s="217"/>
      <c r="DM55" s="217"/>
      <c r="DN55" s="217"/>
      <c r="DO55" s="217"/>
      <c r="DP55" s="217"/>
      <c r="DQ55" s="217"/>
      <c r="DR55" s="217"/>
      <c r="DS55" s="217"/>
      <c r="DT55" s="217"/>
      <c r="DU55" s="217"/>
      <c r="DV55" s="217"/>
      <c r="DW55" s="217"/>
      <c r="DX55" s="217"/>
      <c r="DY55" s="217"/>
      <c r="DZ55" s="217"/>
      <c r="EA55" s="217"/>
      <c r="EB55" s="217"/>
      <c r="EC55" s="217"/>
      <c r="ED55" s="217"/>
      <c r="EE55" s="217"/>
      <c r="EF55" s="217"/>
      <c r="EG55" s="217"/>
      <c r="EH55" s="217"/>
      <c r="EI55" s="217"/>
      <c r="EJ55" s="217"/>
      <c r="EK55" s="217"/>
      <c r="EL55" s="217"/>
      <c r="EM55" s="217"/>
      <c r="EN55" s="217"/>
      <c r="EO55" s="217"/>
      <c r="EP55" s="217"/>
      <c r="EQ55" s="217"/>
      <c r="ER55" s="217"/>
      <c r="ES55" s="217"/>
      <c r="ET55" s="217"/>
      <c r="EU55" s="217"/>
      <c r="EV55" s="217"/>
      <c r="EW55" s="217"/>
      <c r="EX55" s="217"/>
      <c r="EY55" s="217"/>
      <c r="EZ55" s="217"/>
      <c r="FA55" s="217"/>
      <c r="FB55" s="217"/>
      <c r="FC55" s="217"/>
      <c r="FD55" s="217"/>
      <c r="FE55" s="217"/>
      <c r="FF55" s="217"/>
      <c r="FG55" s="217"/>
      <c r="FH55" s="217"/>
      <c r="FI55" s="217"/>
      <c r="FJ55" s="217"/>
      <c r="FK55" s="217"/>
      <c r="FL55" s="217"/>
      <c r="FM55" s="217"/>
      <c r="FN55" s="217"/>
      <c r="FO55" s="217"/>
      <c r="FP55" s="217"/>
      <c r="FQ55" s="217"/>
      <c r="FR55" s="217"/>
      <c r="FS55" s="217"/>
      <c r="FT55" s="217"/>
      <c r="FU55" s="217"/>
      <c r="FV55" s="217"/>
      <c r="FW55" s="217"/>
      <c r="FX55" s="217"/>
      <c r="FY55" s="217"/>
      <c r="FZ55" s="217"/>
      <c r="GA55" s="217"/>
      <c r="GB55" s="217"/>
      <c r="GC55" s="217"/>
      <c r="GD55" s="217"/>
      <c r="GE55" s="217"/>
      <c r="GF55" s="217"/>
      <c r="GG55" s="217"/>
      <c r="GH55" s="217"/>
      <c r="GI55" s="217"/>
      <c r="GJ55" s="217"/>
      <c r="GK55" s="217"/>
      <c r="GL55" s="217"/>
      <c r="GM55" s="217"/>
      <c r="GN55" s="217"/>
      <c r="GO55" s="217"/>
      <c r="GP55" s="217"/>
      <c r="GQ55" s="217"/>
      <c r="GR55" s="217"/>
      <c r="GS55" s="217"/>
      <c r="GT55" s="217"/>
      <c r="GU55" s="217"/>
      <c r="GV55" s="217"/>
      <c r="GW55" s="217"/>
      <c r="GX55" s="217"/>
      <c r="GY55" s="217"/>
      <c r="GZ55" s="217"/>
      <c r="HA55" s="217"/>
      <c r="HB55" s="217"/>
      <c r="HC55" s="217"/>
      <c r="HD55" s="217"/>
      <c r="HE55" s="217"/>
      <c r="HF55" s="217"/>
      <c r="HG55" s="217"/>
      <c r="HH55" s="217"/>
      <c r="HI55" s="217"/>
      <c r="HJ55" s="217"/>
      <c r="HK55" s="217"/>
      <c r="HL55" s="217"/>
      <c r="HM55" s="217"/>
      <c r="HN55" s="217"/>
      <c r="HO55" s="217"/>
      <c r="HP55" s="217"/>
      <c r="HQ55" s="217"/>
      <c r="HR55" s="217"/>
      <c r="HS55" s="217"/>
      <c r="HT55" s="217"/>
      <c r="HU55" s="217"/>
      <c r="HV55" s="217"/>
      <c r="HW55" s="217"/>
      <c r="HX55" s="217"/>
      <c r="HY55" s="217"/>
      <c r="HZ55" s="217"/>
      <c r="IA55" s="217"/>
      <c r="IB55" s="217"/>
      <c r="IC55" s="217"/>
      <c r="ID55" s="217"/>
      <c r="IE55" s="217"/>
      <c r="IF55" s="217"/>
      <c r="IG55" s="217"/>
      <c r="IH55" s="217"/>
      <c r="II55" s="217"/>
      <c r="IJ55" s="217"/>
      <c r="IK55" s="217"/>
      <c r="IL55" s="217"/>
      <c r="IM55" s="217"/>
      <c r="IN55" s="217"/>
      <c r="IO55" s="217"/>
      <c r="IP55" s="217"/>
      <c r="IQ55" s="217"/>
      <c r="IR55" s="217"/>
      <c r="IS55" s="217"/>
      <c r="IT55" s="217"/>
      <c r="IU55" s="217"/>
      <c r="IV55" s="217"/>
    </row>
    <row r="56" spans="1:256" x14ac:dyDescent="0.15">
      <c r="A56" s="218"/>
      <c r="B56" s="215"/>
      <c r="C56" s="217"/>
      <c r="D56" s="219"/>
      <c r="E56" s="217"/>
      <c r="F56" s="217"/>
      <c r="G56" s="217"/>
      <c r="H56" s="217"/>
      <c r="I56" s="217"/>
      <c r="J56" s="217"/>
      <c r="K56" s="217"/>
      <c r="L56" s="217"/>
      <c r="M56" s="217"/>
      <c r="N56" s="217"/>
      <c r="O56" s="217"/>
      <c r="P56" s="217"/>
      <c r="Q56" s="217"/>
      <c r="R56" s="217"/>
      <c r="S56" s="217"/>
      <c r="T56" s="217"/>
      <c r="U56" s="217"/>
      <c r="V56" s="217"/>
      <c r="W56" s="217"/>
      <c r="X56" s="217"/>
      <c r="Y56" s="217"/>
      <c r="Z56" s="217"/>
      <c r="AA56" s="217"/>
      <c r="AB56" s="217"/>
      <c r="AC56" s="217"/>
      <c r="AD56" s="217"/>
      <c r="AE56" s="217"/>
      <c r="AF56" s="217"/>
      <c r="AG56" s="217"/>
      <c r="AH56" s="217"/>
      <c r="AI56" s="217"/>
      <c r="AJ56" s="217"/>
      <c r="AK56" s="217"/>
      <c r="AL56" s="217"/>
      <c r="AM56" s="217"/>
      <c r="AN56" s="217"/>
      <c r="AO56" s="217"/>
      <c r="AP56" s="217"/>
      <c r="AQ56" s="217"/>
      <c r="AR56" s="217"/>
      <c r="AS56" s="217"/>
      <c r="AT56" s="217"/>
      <c r="AU56" s="217"/>
      <c r="AV56" s="217"/>
      <c r="AW56" s="217"/>
      <c r="AX56" s="217"/>
      <c r="AY56" s="217"/>
      <c r="AZ56" s="217"/>
      <c r="BA56" s="217"/>
      <c r="BB56" s="217"/>
      <c r="BC56" s="217"/>
      <c r="BD56" s="217"/>
      <c r="BE56" s="217"/>
      <c r="BF56" s="217"/>
      <c r="BG56" s="217"/>
      <c r="BH56" s="217"/>
      <c r="BI56" s="217"/>
      <c r="BJ56" s="217"/>
      <c r="BK56" s="217"/>
      <c r="BL56" s="217"/>
      <c r="BM56" s="217"/>
      <c r="BN56" s="217"/>
      <c r="BO56" s="217"/>
      <c r="BP56" s="217"/>
      <c r="BQ56" s="217"/>
      <c r="BR56" s="217"/>
      <c r="BS56" s="217"/>
      <c r="BT56" s="217"/>
      <c r="BU56" s="217"/>
      <c r="BV56" s="217"/>
      <c r="BW56" s="217"/>
      <c r="BX56" s="217"/>
      <c r="BY56" s="217"/>
      <c r="BZ56" s="217"/>
      <c r="CA56" s="217"/>
      <c r="CB56" s="217"/>
      <c r="CC56" s="217"/>
      <c r="CD56" s="217"/>
      <c r="CE56" s="217"/>
      <c r="CF56" s="217"/>
      <c r="CG56" s="217"/>
      <c r="CH56" s="217"/>
      <c r="CI56" s="217"/>
      <c r="CJ56" s="217"/>
      <c r="CK56" s="217"/>
      <c r="CL56" s="217"/>
      <c r="CM56" s="217"/>
      <c r="CN56" s="217"/>
      <c r="CO56" s="217"/>
      <c r="CP56" s="217"/>
      <c r="CQ56" s="217"/>
      <c r="CR56" s="217"/>
      <c r="CS56" s="217"/>
      <c r="CT56" s="217"/>
      <c r="CU56" s="217"/>
      <c r="CV56" s="217"/>
      <c r="CW56" s="217"/>
      <c r="CX56" s="217"/>
      <c r="CY56" s="217"/>
      <c r="CZ56" s="217"/>
      <c r="DA56" s="217"/>
      <c r="DB56" s="217"/>
      <c r="DC56" s="217"/>
      <c r="DD56" s="217"/>
      <c r="DE56" s="217"/>
      <c r="DF56" s="217"/>
      <c r="DG56" s="217"/>
      <c r="DH56" s="217"/>
      <c r="DI56" s="217"/>
      <c r="DJ56" s="217"/>
      <c r="DK56" s="217"/>
      <c r="DL56" s="217"/>
      <c r="DM56" s="217"/>
      <c r="DN56" s="217"/>
      <c r="DO56" s="217"/>
      <c r="DP56" s="217"/>
      <c r="DQ56" s="217"/>
      <c r="DR56" s="217"/>
      <c r="DS56" s="217"/>
      <c r="DT56" s="217"/>
      <c r="DU56" s="217"/>
      <c r="DV56" s="217"/>
      <c r="DW56" s="217"/>
      <c r="DX56" s="217"/>
      <c r="DY56" s="217"/>
      <c r="DZ56" s="217"/>
      <c r="EA56" s="217"/>
      <c r="EB56" s="217"/>
      <c r="EC56" s="217"/>
      <c r="ED56" s="217"/>
      <c r="EE56" s="217"/>
      <c r="EF56" s="217"/>
      <c r="EG56" s="217"/>
      <c r="EH56" s="217"/>
      <c r="EI56" s="217"/>
      <c r="EJ56" s="217"/>
      <c r="EK56" s="217"/>
      <c r="EL56" s="217"/>
      <c r="EM56" s="217"/>
      <c r="EN56" s="217"/>
      <c r="EO56" s="217"/>
      <c r="EP56" s="217"/>
      <c r="EQ56" s="217"/>
      <c r="ER56" s="217"/>
      <c r="ES56" s="217"/>
      <c r="ET56" s="217"/>
      <c r="EU56" s="217"/>
      <c r="EV56" s="217"/>
      <c r="EW56" s="217"/>
      <c r="EX56" s="217"/>
      <c r="EY56" s="217"/>
      <c r="EZ56" s="217"/>
      <c r="FA56" s="217"/>
      <c r="FB56" s="217"/>
      <c r="FC56" s="217"/>
      <c r="FD56" s="217"/>
      <c r="FE56" s="217"/>
      <c r="FF56" s="217"/>
      <c r="FG56" s="217"/>
      <c r="FH56" s="217"/>
      <c r="FI56" s="217"/>
      <c r="FJ56" s="217"/>
      <c r="FK56" s="217"/>
      <c r="FL56" s="217"/>
      <c r="FM56" s="217"/>
      <c r="FN56" s="217"/>
      <c r="FO56" s="217"/>
      <c r="FP56" s="217"/>
      <c r="FQ56" s="217"/>
      <c r="FR56" s="217"/>
      <c r="FS56" s="217"/>
      <c r="FT56" s="217"/>
      <c r="FU56" s="217"/>
      <c r="FV56" s="217"/>
      <c r="FW56" s="217"/>
      <c r="FX56" s="217"/>
      <c r="FY56" s="217"/>
      <c r="FZ56" s="217"/>
      <c r="GA56" s="217"/>
      <c r="GB56" s="217"/>
      <c r="GC56" s="217"/>
      <c r="GD56" s="217"/>
      <c r="GE56" s="217"/>
      <c r="GF56" s="217"/>
      <c r="GG56" s="217"/>
      <c r="GH56" s="217"/>
      <c r="GI56" s="217"/>
      <c r="GJ56" s="217"/>
      <c r="GK56" s="217"/>
      <c r="GL56" s="217"/>
      <c r="GM56" s="217"/>
      <c r="GN56" s="217"/>
      <c r="GO56" s="217"/>
      <c r="GP56" s="217"/>
      <c r="GQ56" s="217"/>
      <c r="GR56" s="217"/>
      <c r="GS56" s="217"/>
      <c r="GT56" s="217"/>
      <c r="GU56" s="217"/>
      <c r="GV56" s="217"/>
      <c r="GW56" s="217"/>
      <c r="GX56" s="217"/>
      <c r="GY56" s="217"/>
      <c r="GZ56" s="217"/>
      <c r="HA56" s="217"/>
      <c r="HB56" s="217"/>
      <c r="HC56" s="217"/>
      <c r="HD56" s="217"/>
      <c r="HE56" s="217"/>
      <c r="HF56" s="217"/>
      <c r="HG56" s="217"/>
      <c r="HH56" s="217"/>
      <c r="HI56" s="217"/>
      <c r="HJ56" s="217"/>
      <c r="HK56" s="217"/>
      <c r="HL56" s="217"/>
      <c r="HM56" s="217"/>
      <c r="HN56" s="217"/>
      <c r="HO56" s="217"/>
      <c r="HP56" s="217"/>
      <c r="HQ56" s="217"/>
      <c r="HR56" s="217"/>
      <c r="HS56" s="217"/>
      <c r="HT56" s="217"/>
      <c r="HU56" s="217"/>
      <c r="HV56" s="217"/>
      <c r="HW56" s="217"/>
      <c r="HX56" s="217"/>
      <c r="HY56" s="217"/>
      <c r="HZ56" s="217"/>
      <c r="IA56" s="217"/>
      <c r="IB56" s="217"/>
      <c r="IC56" s="217"/>
      <c r="ID56" s="217"/>
      <c r="IE56" s="217"/>
      <c r="IF56" s="217"/>
      <c r="IG56" s="217"/>
      <c r="IH56" s="217"/>
      <c r="II56" s="217"/>
      <c r="IJ56" s="217"/>
      <c r="IK56" s="217"/>
      <c r="IL56" s="217"/>
      <c r="IM56" s="217"/>
      <c r="IN56" s="217"/>
      <c r="IO56" s="217"/>
      <c r="IP56" s="217"/>
      <c r="IQ56" s="217"/>
      <c r="IR56" s="217"/>
      <c r="IS56" s="217"/>
      <c r="IT56" s="217"/>
      <c r="IU56" s="217"/>
      <c r="IV56" s="217"/>
    </row>
    <row r="57" spans="1:256" x14ac:dyDescent="0.15">
      <c r="A57" s="218"/>
      <c r="B57" s="215"/>
      <c r="C57" s="217"/>
      <c r="D57" s="219"/>
      <c r="E57" s="217"/>
      <c r="F57" s="217"/>
      <c r="G57" s="217"/>
      <c r="H57" s="217"/>
      <c r="I57" s="217"/>
      <c r="J57" s="217"/>
      <c r="K57" s="217"/>
      <c r="L57" s="217"/>
      <c r="M57" s="217"/>
      <c r="N57" s="217"/>
      <c r="O57" s="217"/>
      <c r="P57" s="217"/>
      <c r="Q57" s="217"/>
      <c r="R57" s="217"/>
      <c r="S57" s="217"/>
      <c r="T57" s="217"/>
      <c r="U57" s="217"/>
      <c r="V57" s="217"/>
      <c r="W57" s="217"/>
      <c r="X57" s="217"/>
      <c r="Y57" s="217"/>
      <c r="Z57" s="217"/>
      <c r="AA57" s="217"/>
      <c r="AB57" s="217"/>
      <c r="AC57" s="217"/>
      <c r="AD57" s="217"/>
      <c r="AE57" s="217"/>
      <c r="AF57" s="217"/>
      <c r="AG57" s="217"/>
      <c r="AH57" s="217"/>
      <c r="AI57" s="217"/>
      <c r="AJ57" s="217"/>
      <c r="AK57" s="217"/>
      <c r="AL57" s="217"/>
      <c r="AM57" s="217"/>
      <c r="AN57" s="217"/>
      <c r="AO57" s="217"/>
      <c r="AP57" s="217"/>
      <c r="AQ57" s="217"/>
      <c r="AR57" s="217"/>
      <c r="AS57" s="217"/>
      <c r="AT57" s="217"/>
      <c r="AU57" s="217"/>
      <c r="AV57" s="217"/>
      <c r="AW57" s="217"/>
      <c r="AX57" s="217"/>
      <c r="AY57" s="217"/>
      <c r="AZ57" s="217"/>
      <c r="BA57" s="217"/>
      <c r="BB57" s="217"/>
      <c r="BC57" s="217"/>
      <c r="BD57" s="217"/>
      <c r="BE57" s="217"/>
      <c r="BF57" s="217"/>
      <c r="BG57" s="217"/>
      <c r="BH57" s="217"/>
      <c r="BI57" s="217"/>
      <c r="BJ57" s="217"/>
      <c r="BK57" s="217"/>
      <c r="BL57" s="217"/>
      <c r="BM57" s="217"/>
      <c r="BN57" s="217"/>
      <c r="BO57" s="217"/>
      <c r="BP57" s="217"/>
      <c r="BQ57" s="217"/>
      <c r="BR57" s="217"/>
      <c r="BS57" s="217"/>
      <c r="BT57" s="217"/>
      <c r="BU57" s="217"/>
      <c r="BV57" s="217"/>
      <c r="BW57" s="217"/>
      <c r="BX57" s="217"/>
      <c r="BY57" s="217"/>
      <c r="BZ57" s="217"/>
      <c r="CA57" s="217"/>
      <c r="CB57" s="217"/>
      <c r="CC57" s="217"/>
      <c r="CD57" s="217"/>
      <c r="CE57" s="217"/>
      <c r="CF57" s="217"/>
      <c r="CG57" s="217"/>
      <c r="CH57" s="217"/>
      <c r="CI57" s="217"/>
      <c r="CJ57" s="217"/>
      <c r="CK57" s="217"/>
      <c r="CL57" s="217"/>
      <c r="CM57" s="217"/>
      <c r="CN57" s="217"/>
      <c r="CO57" s="217"/>
      <c r="CP57" s="217"/>
      <c r="CQ57" s="217"/>
      <c r="CR57" s="217"/>
      <c r="CS57" s="217"/>
      <c r="CT57" s="217"/>
      <c r="CU57" s="217"/>
      <c r="CV57" s="217"/>
      <c r="CW57" s="217"/>
      <c r="CX57" s="217"/>
      <c r="CY57" s="217"/>
      <c r="CZ57" s="217"/>
      <c r="DA57" s="217"/>
      <c r="DB57" s="217"/>
      <c r="DC57" s="217"/>
      <c r="DD57" s="217"/>
      <c r="DE57" s="217"/>
      <c r="DF57" s="217"/>
      <c r="DG57" s="217"/>
      <c r="DH57" s="217"/>
      <c r="DI57" s="217"/>
      <c r="DJ57" s="217"/>
      <c r="DK57" s="217"/>
      <c r="DL57" s="217"/>
      <c r="DM57" s="217"/>
      <c r="DN57" s="217"/>
      <c r="DO57" s="217"/>
      <c r="DP57" s="217"/>
      <c r="DQ57" s="217"/>
      <c r="DR57" s="217"/>
      <c r="DS57" s="217"/>
      <c r="DT57" s="217"/>
      <c r="DU57" s="217"/>
      <c r="DV57" s="217"/>
      <c r="DW57" s="217"/>
      <c r="DX57" s="217"/>
      <c r="DY57" s="217"/>
      <c r="DZ57" s="217"/>
      <c r="EA57" s="217"/>
      <c r="EB57" s="217"/>
      <c r="EC57" s="217"/>
      <c r="ED57" s="217"/>
      <c r="EE57" s="217"/>
      <c r="EF57" s="217"/>
      <c r="EG57" s="217"/>
      <c r="EH57" s="217"/>
      <c r="EI57" s="217"/>
      <c r="EJ57" s="217"/>
      <c r="EK57" s="217"/>
      <c r="EL57" s="217"/>
      <c r="EM57" s="217"/>
      <c r="EN57" s="217"/>
      <c r="EO57" s="217"/>
      <c r="EP57" s="217"/>
      <c r="EQ57" s="217"/>
      <c r="ER57" s="217"/>
      <c r="ES57" s="217"/>
      <c r="ET57" s="217"/>
      <c r="EU57" s="217"/>
      <c r="EV57" s="217"/>
      <c r="EW57" s="217"/>
      <c r="EX57" s="217"/>
      <c r="EY57" s="217"/>
      <c r="EZ57" s="217"/>
      <c r="FA57" s="217"/>
      <c r="FB57" s="217"/>
      <c r="FC57" s="217"/>
      <c r="FD57" s="217"/>
      <c r="FE57" s="217"/>
      <c r="FF57" s="217"/>
      <c r="FG57" s="217"/>
      <c r="FH57" s="217"/>
      <c r="FI57" s="217"/>
      <c r="FJ57" s="217"/>
      <c r="FK57" s="217"/>
      <c r="FL57" s="217"/>
      <c r="FM57" s="217"/>
      <c r="FN57" s="217"/>
      <c r="FO57" s="217"/>
      <c r="FP57" s="217"/>
      <c r="FQ57" s="217"/>
      <c r="FR57" s="217"/>
      <c r="FS57" s="217"/>
      <c r="FT57" s="217"/>
      <c r="FU57" s="217"/>
      <c r="FV57" s="217"/>
      <c r="FW57" s="217"/>
      <c r="FX57" s="217"/>
      <c r="FY57" s="217"/>
      <c r="FZ57" s="217"/>
      <c r="GA57" s="217"/>
      <c r="GB57" s="217"/>
      <c r="GC57" s="217"/>
      <c r="GD57" s="217"/>
      <c r="GE57" s="217"/>
      <c r="GF57" s="217"/>
      <c r="GG57" s="217"/>
      <c r="GH57" s="217"/>
      <c r="GI57" s="217"/>
      <c r="GJ57" s="217"/>
      <c r="GK57" s="217"/>
      <c r="GL57" s="217"/>
      <c r="GM57" s="217"/>
      <c r="GN57" s="217"/>
      <c r="GO57" s="217"/>
      <c r="GP57" s="217"/>
      <c r="GQ57" s="217"/>
      <c r="GR57" s="217"/>
      <c r="GS57" s="217"/>
      <c r="GT57" s="217"/>
      <c r="GU57" s="217"/>
      <c r="GV57" s="217"/>
      <c r="GW57" s="217"/>
      <c r="GX57" s="217"/>
      <c r="GY57" s="217"/>
      <c r="GZ57" s="217"/>
      <c r="HA57" s="217"/>
      <c r="HB57" s="217"/>
      <c r="HC57" s="217"/>
      <c r="HD57" s="217"/>
      <c r="HE57" s="217"/>
      <c r="HF57" s="217"/>
      <c r="HG57" s="217"/>
      <c r="HH57" s="217"/>
      <c r="HI57" s="217"/>
      <c r="HJ57" s="217"/>
      <c r="HK57" s="217"/>
      <c r="HL57" s="217"/>
      <c r="HM57" s="217"/>
      <c r="HN57" s="217"/>
      <c r="HO57" s="217"/>
      <c r="HP57" s="217"/>
      <c r="HQ57" s="217"/>
      <c r="HR57" s="217"/>
      <c r="HS57" s="217"/>
      <c r="HT57" s="217"/>
      <c r="HU57" s="217"/>
      <c r="HV57" s="217"/>
      <c r="HW57" s="217"/>
      <c r="HX57" s="217"/>
      <c r="HY57" s="217"/>
      <c r="HZ57" s="217"/>
      <c r="IA57" s="217"/>
      <c r="IB57" s="217"/>
      <c r="IC57" s="217"/>
      <c r="ID57" s="217"/>
      <c r="IE57" s="217"/>
      <c r="IF57" s="217"/>
      <c r="IG57" s="217"/>
      <c r="IH57" s="217"/>
      <c r="II57" s="217"/>
      <c r="IJ57" s="217"/>
      <c r="IK57" s="217"/>
      <c r="IL57" s="217"/>
      <c r="IM57" s="217"/>
      <c r="IN57" s="217"/>
      <c r="IO57" s="217"/>
      <c r="IP57" s="217"/>
      <c r="IQ57" s="217"/>
      <c r="IR57" s="217"/>
      <c r="IS57" s="217"/>
      <c r="IT57" s="217"/>
      <c r="IU57" s="217"/>
      <c r="IV57" s="217"/>
    </row>
    <row r="58" spans="1:256" x14ac:dyDescent="0.15">
      <c r="A58" s="218"/>
      <c r="B58" s="215"/>
      <c r="C58" s="217"/>
      <c r="D58" s="219"/>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c r="AC58" s="217"/>
      <c r="AD58" s="217"/>
      <c r="AE58" s="217"/>
      <c r="AF58" s="217"/>
      <c r="AG58" s="217"/>
      <c r="AH58" s="217"/>
      <c r="AI58" s="217"/>
      <c r="AJ58" s="217"/>
      <c r="AK58" s="217"/>
      <c r="AL58" s="217"/>
      <c r="AM58" s="217"/>
      <c r="AN58" s="217"/>
      <c r="AO58" s="217"/>
      <c r="AP58" s="217"/>
      <c r="AQ58" s="217"/>
      <c r="AR58" s="217"/>
      <c r="AS58" s="217"/>
      <c r="AT58" s="217"/>
      <c r="AU58" s="217"/>
      <c r="AV58" s="217"/>
      <c r="AW58" s="217"/>
      <c r="AX58" s="217"/>
      <c r="AY58" s="217"/>
      <c r="AZ58" s="217"/>
      <c r="BA58" s="217"/>
      <c r="BB58" s="217"/>
      <c r="BC58" s="217"/>
      <c r="BD58" s="217"/>
      <c r="BE58" s="217"/>
      <c r="BF58" s="217"/>
      <c r="BG58" s="217"/>
      <c r="BH58" s="217"/>
      <c r="BI58" s="217"/>
      <c r="BJ58" s="217"/>
      <c r="BK58" s="217"/>
      <c r="BL58" s="217"/>
      <c r="BM58" s="217"/>
      <c r="BN58" s="217"/>
      <c r="BO58" s="217"/>
      <c r="BP58" s="217"/>
      <c r="BQ58" s="217"/>
      <c r="BR58" s="217"/>
      <c r="BS58" s="217"/>
      <c r="BT58" s="217"/>
      <c r="BU58" s="217"/>
      <c r="BV58" s="217"/>
      <c r="BW58" s="217"/>
      <c r="BX58" s="217"/>
      <c r="BY58" s="217"/>
      <c r="BZ58" s="217"/>
      <c r="CA58" s="217"/>
      <c r="CB58" s="217"/>
      <c r="CC58" s="217"/>
      <c r="CD58" s="217"/>
      <c r="CE58" s="217"/>
      <c r="CF58" s="217"/>
      <c r="CG58" s="217"/>
      <c r="CH58" s="217"/>
      <c r="CI58" s="217"/>
      <c r="CJ58" s="217"/>
      <c r="CK58" s="217"/>
      <c r="CL58" s="217"/>
      <c r="CM58" s="217"/>
      <c r="CN58" s="217"/>
      <c r="CO58" s="217"/>
      <c r="CP58" s="217"/>
      <c r="CQ58" s="217"/>
      <c r="CR58" s="217"/>
      <c r="CS58" s="217"/>
      <c r="CT58" s="217"/>
      <c r="CU58" s="217"/>
      <c r="CV58" s="217"/>
      <c r="CW58" s="217"/>
      <c r="CX58" s="217"/>
      <c r="CY58" s="217"/>
      <c r="CZ58" s="217"/>
      <c r="DA58" s="217"/>
      <c r="DB58" s="217"/>
      <c r="DC58" s="217"/>
      <c r="DD58" s="217"/>
      <c r="DE58" s="217"/>
      <c r="DF58" s="217"/>
      <c r="DG58" s="217"/>
      <c r="DH58" s="217"/>
      <c r="DI58" s="217"/>
      <c r="DJ58" s="217"/>
      <c r="DK58" s="217"/>
      <c r="DL58" s="217"/>
      <c r="DM58" s="217"/>
      <c r="DN58" s="217"/>
      <c r="DO58" s="217"/>
      <c r="DP58" s="217"/>
      <c r="DQ58" s="217"/>
      <c r="DR58" s="217"/>
      <c r="DS58" s="217"/>
      <c r="DT58" s="217"/>
      <c r="DU58" s="217"/>
      <c r="DV58" s="217"/>
      <c r="DW58" s="217"/>
      <c r="DX58" s="217"/>
      <c r="DY58" s="217"/>
      <c r="DZ58" s="217"/>
      <c r="EA58" s="217"/>
      <c r="EB58" s="217"/>
      <c r="EC58" s="217"/>
      <c r="ED58" s="217"/>
      <c r="EE58" s="217"/>
      <c r="EF58" s="217"/>
      <c r="EG58" s="217"/>
      <c r="EH58" s="217"/>
      <c r="EI58" s="217"/>
      <c r="EJ58" s="217"/>
      <c r="EK58" s="217"/>
      <c r="EL58" s="217"/>
      <c r="EM58" s="217"/>
      <c r="EN58" s="217"/>
      <c r="EO58" s="217"/>
      <c r="EP58" s="217"/>
      <c r="EQ58" s="217"/>
      <c r="ER58" s="217"/>
      <c r="ES58" s="217"/>
      <c r="ET58" s="217"/>
      <c r="EU58" s="217"/>
      <c r="EV58" s="217"/>
      <c r="EW58" s="217"/>
      <c r="EX58" s="217"/>
      <c r="EY58" s="217"/>
      <c r="EZ58" s="217"/>
      <c r="FA58" s="217"/>
      <c r="FB58" s="217"/>
      <c r="FC58" s="217"/>
      <c r="FD58" s="217"/>
      <c r="FE58" s="217"/>
      <c r="FF58" s="217"/>
      <c r="FG58" s="217"/>
      <c r="FH58" s="217"/>
      <c r="FI58" s="217"/>
      <c r="FJ58" s="217"/>
      <c r="FK58" s="217"/>
      <c r="FL58" s="217"/>
      <c r="FM58" s="217"/>
      <c r="FN58" s="217"/>
      <c r="FO58" s="217"/>
      <c r="FP58" s="217"/>
      <c r="FQ58" s="217"/>
      <c r="FR58" s="217"/>
      <c r="FS58" s="217"/>
      <c r="FT58" s="217"/>
      <c r="FU58" s="217"/>
      <c r="FV58" s="217"/>
      <c r="FW58" s="217"/>
      <c r="FX58" s="217"/>
      <c r="FY58" s="217"/>
      <c r="FZ58" s="217"/>
      <c r="GA58" s="217"/>
      <c r="GB58" s="217"/>
      <c r="GC58" s="217"/>
      <c r="GD58" s="217"/>
      <c r="GE58" s="217"/>
      <c r="GF58" s="217"/>
      <c r="GG58" s="217"/>
      <c r="GH58" s="217"/>
      <c r="GI58" s="217"/>
      <c r="GJ58" s="217"/>
      <c r="GK58" s="217"/>
      <c r="GL58" s="217"/>
      <c r="GM58" s="217"/>
      <c r="GN58" s="217"/>
      <c r="GO58" s="217"/>
      <c r="GP58" s="217"/>
      <c r="GQ58" s="217"/>
      <c r="GR58" s="217"/>
      <c r="GS58" s="217"/>
      <c r="GT58" s="217"/>
      <c r="GU58" s="217"/>
      <c r="GV58" s="217"/>
      <c r="GW58" s="217"/>
      <c r="GX58" s="217"/>
      <c r="GY58" s="217"/>
      <c r="GZ58" s="217"/>
      <c r="HA58" s="217"/>
      <c r="HB58" s="217"/>
      <c r="HC58" s="217"/>
      <c r="HD58" s="217"/>
      <c r="HE58" s="217"/>
      <c r="HF58" s="217"/>
      <c r="HG58" s="217"/>
      <c r="HH58" s="217"/>
      <c r="HI58" s="217"/>
      <c r="HJ58" s="217"/>
      <c r="HK58" s="217"/>
      <c r="HL58" s="217"/>
      <c r="HM58" s="217"/>
      <c r="HN58" s="217"/>
      <c r="HO58" s="217"/>
      <c r="HP58" s="217"/>
      <c r="HQ58" s="217"/>
      <c r="HR58" s="217"/>
      <c r="HS58" s="217"/>
      <c r="HT58" s="217"/>
      <c r="HU58" s="217"/>
      <c r="HV58" s="217"/>
      <c r="HW58" s="217"/>
      <c r="HX58" s="217"/>
      <c r="HY58" s="217"/>
      <c r="HZ58" s="217"/>
      <c r="IA58" s="217"/>
      <c r="IB58" s="217"/>
      <c r="IC58" s="217"/>
      <c r="ID58" s="217"/>
      <c r="IE58" s="217"/>
      <c r="IF58" s="217"/>
      <c r="IG58" s="217"/>
      <c r="IH58" s="217"/>
      <c r="II58" s="217"/>
      <c r="IJ58" s="217"/>
      <c r="IK58" s="217"/>
      <c r="IL58" s="217"/>
      <c r="IM58" s="217"/>
      <c r="IN58" s="217"/>
      <c r="IO58" s="217"/>
      <c r="IP58" s="217"/>
      <c r="IQ58" s="217"/>
      <c r="IR58" s="217"/>
      <c r="IS58" s="217"/>
      <c r="IT58" s="217"/>
      <c r="IU58" s="217"/>
      <c r="IV58" s="217"/>
    </row>
    <row r="59" spans="1:256" x14ac:dyDescent="0.15">
      <c r="A59" s="218"/>
      <c r="B59" s="215"/>
      <c r="C59" s="217"/>
      <c r="D59" s="219"/>
      <c r="E59" s="217"/>
      <c r="F59" s="217"/>
      <c r="G59" s="217"/>
      <c r="H59" s="217"/>
      <c r="I59" s="217"/>
      <c r="J59" s="217"/>
      <c r="K59" s="217"/>
      <c r="L59" s="217"/>
      <c r="M59" s="217"/>
      <c r="N59" s="217"/>
      <c r="O59" s="217"/>
      <c r="P59" s="217"/>
      <c r="Q59" s="217"/>
      <c r="R59" s="217"/>
      <c r="S59" s="217"/>
      <c r="T59" s="217"/>
      <c r="U59" s="217"/>
      <c r="V59" s="217"/>
      <c r="W59" s="217"/>
      <c r="X59" s="217"/>
      <c r="Y59" s="217"/>
      <c r="Z59" s="217"/>
      <c r="AA59" s="217"/>
      <c r="AB59" s="217"/>
      <c r="AC59" s="217"/>
      <c r="AD59" s="217"/>
      <c r="AE59" s="217"/>
      <c r="AF59" s="217"/>
      <c r="AG59" s="217"/>
      <c r="AH59" s="217"/>
      <c r="AI59" s="217"/>
      <c r="AJ59" s="217"/>
      <c r="AK59" s="217"/>
      <c r="AL59" s="217"/>
      <c r="AM59" s="217"/>
      <c r="AN59" s="217"/>
      <c r="AO59" s="217"/>
      <c r="AP59" s="217"/>
      <c r="AQ59" s="217"/>
      <c r="AR59" s="217"/>
      <c r="AS59" s="217"/>
      <c r="AT59" s="217"/>
      <c r="AU59" s="217"/>
      <c r="AV59" s="217"/>
      <c r="AW59" s="217"/>
      <c r="AX59" s="217"/>
      <c r="AY59" s="217"/>
      <c r="AZ59" s="217"/>
      <c r="BA59" s="217"/>
      <c r="BB59" s="217"/>
      <c r="BC59" s="217"/>
      <c r="BD59" s="217"/>
      <c r="BE59" s="217"/>
      <c r="BF59" s="217"/>
      <c r="BG59" s="217"/>
      <c r="BH59" s="217"/>
      <c r="BI59" s="217"/>
      <c r="BJ59" s="217"/>
      <c r="BK59" s="217"/>
      <c r="BL59" s="217"/>
      <c r="BM59" s="217"/>
      <c r="BN59" s="217"/>
      <c r="BO59" s="217"/>
      <c r="BP59" s="217"/>
      <c r="BQ59" s="217"/>
      <c r="BR59" s="217"/>
      <c r="BS59" s="217"/>
      <c r="BT59" s="217"/>
      <c r="BU59" s="217"/>
      <c r="BV59" s="217"/>
      <c r="BW59" s="217"/>
      <c r="BX59" s="217"/>
      <c r="BY59" s="217"/>
      <c r="BZ59" s="217"/>
      <c r="CA59" s="217"/>
      <c r="CB59" s="217"/>
      <c r="CC59" s="217"/>
      <c r="CD59" s="217"/>
      <c r="CE59" s="217"/>
      <c r="CF59" s="217"/>
      <c r="CG59" s="217"/>
      <c r="CH59" s="217"/>
      <c r="CI59" s="217"/>
      <c r="CJ59" s="217"/>
      <c r="CK59" s="217"/>
      <c r="CL59" s="217"/>
      <c r="CM59" s="217"/>
      <c r="CN59" s="217"/>
      <c r="CO59" s="217"/>
      <c r="CP59" s="217"/>
      <c r="CQ59" s="217"/>
      <c r="CR59" s="217"/>
      <c r="CS59" s="217"/>
      <c r="CT59" s="217"/>
      <c r="CU59" s="217"/>
      <c r="CV59" s="217"/>
      <c r="CW59" s="217"/>
      <c r="CX59" s="217"/>
      <c r="CY59" s="217"/>
      <c r="CZ59" s="217"/>
      <c r="DA59" s="217"/>
      <c r="DB59" s="217"/>
      <c r="DC59" s="217"/>
      <c r="DD59" s="217"/>
      <c r="DE59" s="217"/>
      <c r="DF59" s="217"/>
      <c r="DG59" s="217"/>
      <c r="DH59" s="217"/>
      <c r="DI59" s="217"/>
      <c r="DJ59" s="217"/>
      <c r="DK59" s="217"/>
      <c r="DL59" s="217"/>
      <c r="DM59" s="217"/>
      <c r="DN59" s="217"/>
      <c r="DO59" s="217"/>
      <c r="DP59" s="217"/>
      <c r="DQ59" s="217"/>
      <c r="DR59" s="217"/>
      <c r="DS59" s="217"/>
      <c r="DT59" s="217"/>
      <c r="DU59" s="217"/>
      <c r="DV59" s="217"/>
      <c r="DW59" s="217"/>
      <c r="DX59" s="217"/>
      <c r="DY59" s="217"/>
      <c r="DZ59" s="217"/>
      <c r="EA59" s="217"/>
      <c r="EB59" s="217"/>
      <c r="EC59" s="217"/>
      <c r="ED59" s="217"/>
      <c r="EE59" s="217"/>
      <c r="EF59" s="217"/>
      <c r="EG59" s="217"/>
      <c r="EH59" s="217"/>
      <c r="EI59" s="217"/>
      <c r="EJ59" s="217"/>
      <c r="EK59" s="217"/>
      <c r="EL59" s="217"/>
      <c r="EM59" s="217"/>
      <c r="EN59" s="217"/>
      <c r="EO59" s="217"/>
      <c r="EP59" s="217"/>
      <c r="EQ59" s="217"/>
      <c r="ER59" s="217"/>
      <c r="ES59" s="217"/>
      <c r="ET59" s="217"/>
      <c r="EU59" s="217"/>
      <c r="EV59" s="217"/>
      <c r="EW59" s="217"/>
      <c r="EX59" s="217"/>
      <c r="EY59" s="217"/>
      <c r="EZ59" s="217"/>
      <c r="FA59" s="217"/>
      <c r="FB59" s="217"/>
      <c r="FC59" s="217"/>
      <c r="FD59" s="217"/>
      <c r="FE59" s="217"/>
      <c r="FF59" s="217"/>
      <c r="FG59" s="217"/>
      <c r="FH59" s="217"/>
      <c r="FI59" s="217"/>
      <c r="FJ59" s="217"/>
      <c r="FK59" s="217"/>
      <c r="FL59" s="217"/>
      <c r="FM59" s="217"/>
      <c r="FN59" s="217"/>
      <c r="FO59" s="217"/>
      <c r="FP59" s="217"/>
      <c r="FQ59" s="217"/>
      <c r="FR59" s="217"/>
      <c r="FS59" s="217"/>
      <c r="FT59" s="217"/>
      <c r="FU59" s="217"/>
      <c r="FV59" s="217"/>
      <c r="FW59" s="217"/>
      <c r="FX59" s="217"/>
      <c r="FY59" s="217"/>
      <c r="FZ59" s="217"/>
      <c r="GA59" s="217"/>
      <c r="GB59" s="217"/>
      <c r="GC59" s="217"/>
      <c r="GD59" s="217"/>
      <c r="GE59" s="217"/>
      <c r="GF59" s="217"/>
      <c r="GG59" s="217"/>
      <c r="GH59" s="217"/>
      <c r="GI59" s="217"/>
      <c r="GJ59" s="217"/>
      <c r="GK59" s="217"/>
      <c r="GL59" s="217"/>
      <c r="GM59" s="217"/>
      <c r="GN59" s="217"/>
      <c r="GO59" s="217"/>
      <c r="GP59" s="217"/>
      <c r="GQ59" s="217"/>
      <c r="GR59" s="217"/>
      <c r="GS59" s="217"/>
      <c r="GT59" s="217"/>
      <c r="GU59" s="217"/>
      <c r="GV59" s="217"/>
      <c r="GW59" s="217"/>
      <c r="GX59" s="217"/>
      <c r="GY59" s="217"/>
      <c r="GZ59" s="217"/>
      <c r="HA59" s="217"/>
      <c r="HB59" s="217"/>
      <c r="HC59" s="217"/>
      <c r="HD59" s="217"/>
      <c r="HE59" s="217"/>
      <c r="HF59" s="217"/>
      <c r="HG59" s="217"/>
      <c r="HH59" s="217"/>
      <c r="HI59" s="217"/>
      <c r="HJ59" s="217"/>
      <c r="HK59" s="217"/>
      <c r="HL59" s="217"/>
      <c r="HM59" s="217"/>
      <c r="HN59" s="217"/>
      <c r="HO59" s="217"/>
      <c r="HP59" s="217"/>
      <c r="HQ59" s="217"/>
      <c r="HR59" s="217"/>
      <c r="HS59" s="217"/>
      <c r="HT59" s="217"/>
      <c r="HU59" s="217"/>
      <c r="HV59" s="217"/>
      <c r="HW59" s="217"/>
      <c r="HX59" s="217"/>
      <c r="HY59" s="217"/>
      <c r="HZ59" s="217"/>
      <c r="IA59" s="217"/>
      <c r="IB59" s="217"/>
      <c r="IC59" s="217"/>
      <c r="ID59" s="217"/>
      <c r="IE59" s="217"/>
      <c r="IF59" s="217"/>
      <c r="IG59" s="217"/>
      <c r="IH59" s="217"/>
      <c r="II59" s="217"/>
      <c r="IJ59" s="217"/>
      <c r="IK59" s="217"/>
      <c r="IL59" s="217"/>
      <c r="IM59" s="217"/>
      <c r="IN59" s="217"/>
      <c r="IO59" s="217"/>
      <c r="IP59" s="217"/>
      <c r="IQ59" s="217"/>
      <c r="IR59" s="217"/>
      <c r="IS59" s="217"/>
      <c r="IT59" s="217"/>
      <c r="IU59" s="217"/>
      <c r="IV59" s="217"/>
    </row>
    <row r="60" spans="1:256" x14ac:dyDescent="0.15">
      <c r="A60" s="218"/>
      <c r="B60" s="215"/>
      <c r="C60" s="217"/>
      <c r="D60" s="219"/>
      <c r="E60" s="217"/>
      <c r="F60" s="217"/>
      <c r="G60" s="217"/>
      <c r="H60" s="217"/>
      <c r="I60" s="217"/>
      <c r="J60" s="217"/>
      <c r="K60" s="217"/>
      <c r="L60" s="217"/>
      <c r="M60" s="217"/>
      <c r="N60" s="217"/>
      <c r="O60" s="217"/>
      <c r="P60" s="217"/>
      <c r="Q60" s="217"/>
      <c r="R60" s="217"/>
      <c r="S60" s="217"/>
      <c r="T60" s="217"/>
      <c r="U60" s="217"/>
      <c r="V60" s="217"/>
      <c r="W60" s="217"/>
      <c r="X60" s="217"/>
      <c r="Y60" s="217"/>
      <c r="Z60" s="217"/>
      <c r="AA60" s="217"/>
      <c r="AB60" s="217"/>
      <c r="AC60" s="217"/>
      <c r="AD60" s="217"/>
      <c r="AE60" s="217"/>
      <c r="AF60" s="217"/>
      <c r="AG60" s="217"/>
      <c r="AH60" s="217"/>
      <c r="AI60" s="217"/>
      <c r="AJ60" s="217"/>
      <c r="AK60" s="217"/>
      <c r="AL60" s="217"/>
      <c r="AM60" s="217"/>
      <c r="AN60" s="217"/>
      <c r="AO60" s="217"/>
      <c r="AP60" s="217"/>
      <c r="AQ60" s="217"/>
      <c r="AR60" s="217"/>
      <c r="AS60" s="217"/>
      <c r="AT60" s="217"/>
      <c r="AU60" s="217"/>
      <c r="AV60" s="217"/>
      <c r="AW60" s="217"/>
      <c r="AX60" s="217"/>
      <c r="AY60" s="217"/>
      <c r="AZ60" s="217"/>
      <c r="BA60" s="217"/>
      <c r="BB60" s="217"/>
      <c r="BC60" s="217"/>
      <c r="BD60" s="217"/>
      <c r="BE60" s="217"/>
      <c r="BF60" s="217"/>
      <c r="BG60" s="217"/>
      <c r="BH60" s="217"/>
      <c r="BI60" s="217"/>
      <c r="BJ60" s="217"/>
      <c r="BK60" s="217"/>
      <c r="BL60" s="217"/>
      <c r="BM60" s="217"/>
      <c r="BN60" s="217"/>
      <c r="BO60" s="217"/>
      <c r="BP60" s="217"/>
      <c r="BQ60" s="217"/>
      <c r="BR60" s="217"/>
      <c r="BS60" s="217"/>
      <c r="BT60" s="217"/>
      <c r="BU60" s="217"/>
      <c r="BV60" s="217"/>
      <c r="BW60" s="217"/>
      <c r="BX60" s="217"/>
      <c r="BY60" s="217"/>
      <c r="BZ60" s="217"/>
      <c r="CA60" s="217"/>
      <c r="CB60" s="217"/>
      <c r="CC60" s="217"/>
      <c r="CD60" s="217"/>
      <c r="CE60" s="217"/>
      <c r="CF60" s="217"/>
      <c r="CG60" s="217"/>
      <c r="CH60" s="217"/>
      <c r="CI60" s="217"/>
      <c r="CJ60" s="217"/>
      <c r="CK60" s="217"/>
      <c r="CL60" s="217"/>
      <c r="CM60" s="217"/>
      <c r="CN60" s="217"/>
      <c r="CO60" s="217"/>
      <c r="CP60" s="217"/>
      <c r="CQ60" s="217"/>
      <c r="CR60" s="217"/>
      <c r="CS60" s="217"/>
      <c r="CT60" s="217"/>
      <c r="CU60" s="217"/>
      <c r="CV60" s="217"/>
      <c r="CW60" s="217"/>
      <c r="CX60" s="217"/>
      <c r="CY60" s="217"/>
      <c r="CZ60" s="217"/>
      <c r="DA60" s="217"/>
      <c r="DB60" s="217"/>
      <c r="DC60" s="217"/>
      <c r="DD60" s="217"/>
      <c r="DE60" s="217"/>
      <c r="DF60" s="217"/>
      <c r="DG60" s="217"/>
      <c r="DH60" s="217"/>
      <c r="DI60" s="217"/>
      <c r="DJ60" s="217"/>
      <c r="DK60" s="217"/>
      <c r="DL60" s="217"/>
      <c r="DM60" s="217"/>
      <c r="DN60" s="217"/>
      <c r="DO60" s="217"/>
      <c r="DP60" s="217"/>
      <c r="DQ60" s="217"/>
      <c r="DR60" s="217"/>
      <c r="DS60" s="217"/>
      <c r="DT60" s="217"/>
      <c r="DU60" s="217"/>
      <c r="DV60" s="217"/>
      <c r="DW60" s="217"/>
      <c r="DX60" s="217"/>
      <c r="DY60" s="217"/>
      <c r="DZ60" s="217"/>
      <c r="EA60" s="217"/>
      <c r="EB60" s="217"/>
      <c r="EC60" s="217"/>
      <c r="ED60" s="217"/>
      <c r="EE60" s="217"/>
      <c r="EF60" s="217"/>
      <c r="EG60" s="217"/>
      <c r="EH60" s="217"/>
      <c r="EI60" s="217"/>
      <c r="EJ60" s="217"/>
      <c r="EK60" s="217"/>
      <c r="EL60" s="217"/>
      <c r="EM60" s="217"/>
      <c r="EN60" s="217"/>
      <c r="EO60" s="217"/>
      <c r="EP60" s="217"/>
      <c r="EQ60" s="217"/>
      <c r="ER60" s="217"/>
      <c r="ES60" s="217"/>
      <c r="ET60" s="217"/>
      <c r="EU60" s="217"/>
      <c r="EV60" s="217"/>
      <c r="EW60" s="217"/>
      <c r="EX60" s="217"/>
      <c r="EY60" s="217"/>
      <c r="EZ60" s="217"/>
      <c r="FA60" s="217"/>
      <c r="FB60" s="217"/>
      <c r="FC60" s="217"/>
      <c r="FD60" s="217"/>
      <c r="FE60" s="217"/>
      <c r="FF60" s="217"/>
      <c r="FG60" s="217"/>
      <c r="FH60" s="217"/>
      <c r="FI60" s="217"/>
      <c r="FJ60" s="217"/>
      <c r="FK60" s="217"/>
      <c r="FL60" s="217"/>
      <c r="FM60" s="217"/>
      <c r="FN60" s="217"/>
      <c r="FO60" s="217"/>
      <c r="FP60" s="217"/>
      <c r="FQ60" s="217"/>
      <c r="FR60" s="217"/>
      <c r="FS60" s="217"/>
      <c r="FT60" s="217"/>
      <c r="FU60" s="217"/>
      <c r="FV60" s="217"/>
      <c r="FW60" s="217"/>
      <c r="FX60" s="217"/>
      <c r="FY60" s="217"/>
      <c r="FZ60" s="217"/>
      <c r="GA60" s="217"/>
      <c r="GB60" s="217"/>
      <c r="GC60" s="217"/>
      <c r="GD60" s="217"/>
      <c r="GE60" s="217"/>
      <c r="GF60" s="217"/>
      <c r="GG60" s="217"/>
      <c r="GH60" s="217"/>
      <c r="GI60" s="217"/>
      <c r="GJ60" s="217"/>
      <c r="GK60" s="217"/>
      <c r="GL60" s="217"/>
      <c r="GM60" s="217"/>
      <c r="GN60" s="217"/>
      <c r="GO60" s="217"/>
      <c r="GP60" s="217"/>
      <c r="GQ60" s="217"/>
      <c r="GR60" s="217"/>
      <c r="GS60" s="217"/>
      <c r="GT60" s="217"/>
      <c r="GU60" s="217"/>
      <c r="GV60" s="217"/>
      <c r="GW60" s="217"/>
      <c r="GX60" s="217"/>
      <c r="GY60" s="217"/>
      <c r="GZ60" s="217"/>
      <c r="HA60" s="217"/>
      <c r="HB60" s="217"/>
      <c r="HC60" s="217"/>
      <c r="HD60" s="217"/>
      <c r="HE60" s="217"/>
      <c r="HF60" s="217"/>
      <c r="HG60" s="217"/>
      <c r="HH60" s="217"/>
      <c r="HI60" s="217"/>
      <c r="HJ60" s="217"/>
      <c r="HK60" s="217"/>
      <c r="HL60" s="217"/>
      <c r="HM60" s="217"/>
      <c r="HN60" s="217"/>
      <c r="HO60" s="217"/>
      <c r="HP60" s="217"/>
      <c r="HQ60" s="217"/>
      <c r="HR60" s="217"/>
      <c r="HS60" s="217"/>
      <c r="HT60" s="217"/>
      <c r="HU60" s="217"/>
      <c r="HV60" s="217"/>
      <c r="HW60" s="217"/>
      <c r="HX60" s="217"/>
      <c r="HY60" s="217"/>
      <c r="HZ60" s="217"/>
      <c r="IA60" s="217"/>
      <c r="IB60" s="217"/>
      <c r="IC60" s="217"/>
      <c r="ID60" s="217"/>
      <c r="IE60" s="217"/>
      <c r="IF60" s="217"/>
      <c r="IG60" s="217"/>
      <c r="IH60" s="217"/>
      <c r="II60" s="217"/>
      <c r="IJ60" s="217"/>
      <c r="IK60" s="217"/>
      <c r="IL60" s="217"/>
      <c r="IM60" s="217"/>
      <c r="IN60" s="217"/>
      <c r="IO60" s="217"/>
      <c r="IP60" s="217"/>
      <c r="IQ60" s="217"/>
      <c r="IR60" s="217"/>
      <c r="IS60" s="217"/>
      <c r="IT60" s="217"/>
      <c r="IU60" s="217"/>
      <c r="IV60" s="217"/>
    </row>
    <row r="61" spans="1:256" x14ac:dyDescent="0.15">
      <c r="A61" s="218"/>
      <c r="B61" s="215"/>
      <c r="C61" s="217"/>
      <c r="D61" s="219"/>
      <c r="E61" s="217"/>
      <c r="F61" s="217"/>
      <c r="G61" s="217"/>
      <c r="H61" s="217"/>
      <c r="I61" s="217"/>
      <c r="J61" s="217"/>
      <c r="K61" s="217"/>
      <c r="L61" s="217"/>
      <c r="M61" s="217"/>
      <c r="N61" s="217"/>
      <c r="O61" s="217"/>
      <c r="P61" s="217"/>
      <c r="Q61" s="217"/>
      <c r="R61" s="217"/>
      <c r="S61" s="217"/>
      <c r="T61" s="217"/>
      <c r="U61" s="217"/>
      <c r="V61" s="217"/>
      <c r="W61" s="217"/>
      <c r="X61" s="217"/>
      <c r="Y61" s="217"/>
      <c r="Z61" s="217"/>
      <c r="AA61" s="217"/>
      <c r="AB61" s="217"/>
      <c r="AC61" s="217"/>
      <c r="AD61" s="217"/>
      <c r="AE61" s="217"/>
      <c r="AF61" s="217"/>
      <c r="AG61" s="217"/>
      <c r="AH61" s="217"/>
      <c r="AI61" s="217"/>
      <c r="AJ61" s="217"/>
      <c r="AK61" s="217"/>
      <c r="AL61" s="217"/>
      <c r="AM61" s="217"/>
      <c r="AN61" s="217"/>
      <c r="AO61" s="217"/>
      <c r="AP61" s="217"/>
      <c r="AQ61" s="217"/>
      <c r="AR61" s="217"/>
      <c r="AS61" s="217"/>
      <c r="AT61" s="217"/>
      <c r="AU61" s="217"/>
      <c r="AV61" s="217"/>
      <c r="AW61" s="217"/>
      <c r="AX61" s="217"/>
      <c r="AY61" s="217"/>
      <c r="AZ61" s="217"/>
      <c r="BA61" s="217"/>
      <c r="BB61" s="217"/>
      <c r="BC61" s="217"/>
      <c r="BD61" s="217"/>
      <c r="BE61" s="217"/>
      <c r="BF61" s="217"/>
      <c r="BG61" s="217"/>
      <c r="BH61" s="217"/>
      <c r="BI61" s="217"/>
      <c r="BJ61" s="217"/>
      <c r="BK61" s="217"/>
      <c r="BL61" s="217"/>
      <c r="BM61" s="217"/>
      <c r="BN61" s="217"/>
      <c r="BO61" s="217"/>
      <c r="BP61" s="217"/>
      <c r="BQ61" s="217"/>
      <c r="BR61" s="217"/>
      <c r="BS61" s="217"/>
      <c r="BT61" s="217"/>
      <c r="BU61" s="217"/>
      <c r="BV61" s="217"/>
      <c r="BW61" s="217"/>
      <c r="BX61" s="217"/>
      <c r="BY61" s="217"/>
      <c r="BZ61" s="217"/>
      <c r="CA61" s="217"/>
      <c r="CB61" s="217"/>
      <c r="CC61" s="217"/>
      <c r="CD61" s="217"/>
      <c r="CE61" s="217"/>
      <c r="CF61" s="217"/>
      <c r="CG61" s="217"/>
      <c r="CH61" s="217"/>
      <c r="CI61" s="217"/>
      <c r="CJ61" s="217"/>
      <c r="CK61" s="217"/>
      <c r="CL61" s="217"/>
      <c r="CM61" s="217"/>
      <c r="CN61" s="217"/>
      <c r="CO61" s="217"/>
      <c r="CP61" s="217"/>
      <c r="CQ61" s="217"/>
      <c r="CR61" s="217"/>
      <c r="CS61" s="217"/>
      <c r="CT61" s="217"/>
      <c r="CU61" s="217"/>
      <c r="CV61" s="217"/>
      <c r="CW61" s="217"/>
      <c r="CX61" s="217"/>
      <c r="CY61" s="217"/>
      <c r="CZ61" s="217"/>
      <c r="DA61" s="217"/>
      <c r="DB61" s="217"/>
      <c r="DC61" s="217"/>
      <c r="DD61" s="217"/>
      <c r="DE61" s="217"/>
      <c r="DF61" s="217"/>
      <c r="DG61" s="217"/>
      <c r="DH61" s="217"/>
      <c r="DI61" s="217"/>
      <c r="DJ61" s="217"/>
      <c r="DK61" s="217"/>
      <c r="DL61" s="217"/>
      <c r="DM61" s="217"/>
      <c r="DN61" s="217"/>
      <c r="DO61" s="217"/>
      <c r="DP61" s="217"/>
      <c r="DQ61" s="217"/>
      <c r="DR61" s="217"/>
      <c r="DS61" s="217"/>
      <c r="DT61" s="217"/>
      <c r="DU61" s="217"/>
      <c r="DV61" s="217"/>
      <c r="DW61" s="217"/>
      <c r="DX61" s="217"/>
      <c r="DY61" s="217"/>
      <c r="DZ61" s="217"/>
      <c r="EA61" s="217"/>
      <c r="EB61" s="217"/>
      <c r="EC61" s="217"/>
      <c r="ED61" s="217"/>
      <c r="EE61" s="217"/>
      <c r="EF61" s="217"/>
      <c r="EG61" s="217"/>
      <c r="EH61" s="217"/>
      <c r="EI61" s="217"/>
      <c r="EJ61" s="217"/>
      <c r="EK61" s="217"/>
      <c r="EL61" s="217"/>
      <c r="EM61" s="217"/>
      <c r="EN61" s="217"/>
      <c r="EO61" s="217"/>
      <c r="EP61" s="217"/>
      <c r="EQ61" s="217"/>
      <c r="ER61" s="217"/>
      <c r="ES61" s="217"/>
      <c r="ET61" s="217"/>
      <c r="EU61" s="217"/>
      <c r="EV61" s="217"/>
      <c r="EW61" s="217"/>
      <c r="EX61" s="217"/>
      <c r="EY61" s="217"/>
      <c r="EZ61" s="217"/>
      <c r="FA61" s="217"/>
      <c r="FB61" s="217"/>
      <c r="FC61" s="217"/>
      <c r="FD61" s="217"/>
      <c r="FE61" s="217"/>
      <c r="FF61" s="217"/>
      <c r="FG61" s="217"/>
      <c r="FH61" s="217"/>
      <c r="FI61" s="217"/>
      <c r="FJ61" s="217"/>
      <c r="FK61" s="217"/>
      <c r="FL61" s="217"/>
      <c r="FM61" s="217"/>
      <c r="FN61" s="217"/>
      <c r="FO61" s="217"/>
      <c r="FP61" s="217"/>
      <c r="FQ61" s="217"/>
      <c r="FR61" s="217"/>
      <c r="FS61" s="217"/>
      <c r="FT61" s="217"/>
      <c r="FU61" s="217"/>
      <c r="FV61" s="217"/>
      <c r="FW61" s="217"/>
      <c r="FX61" s="217"/>
      <c r="FY61" s="217"/>
      <c r="FZ61" s="217"/>
      <c r="GA61" s="217"/>
      <c r="GB61" s="217"/>
      <c r="GC61" s="217"/>
      <c r="GD61" s="217"/>
      <c r="GE61" s="217"/>
      <c r="GF61" s="217"/>
      <c r="GG61" s="217"/>
      <c r="GH61" s="217"/>
      <c r="GI61" s="217"/>
      <c r="GJ61" s="217"/>
      <c r="GK61" s="217"/>
      <c r="GL61" s="217"/>
      <c r="GM61" s="217"/>
      <c r="GN61" s="217"/>
      <c r="GO61" s="217"/>
      <c r="GP61" s="217"/>
      <c r="GQ61" s="217"/>
      <c r="GR61" s="217"/>
      <c r="GS61" s="217"/>
      <c r="GT61" s="217"/>
      <c r="GU61" s="217"/>
      <c r="GV61" s="217"/>
      <c r="GW61" s="217"/>
      <c r="GX61" s="217"/>
      <c r="GY61" s="217"/>
      <c r="GZ61" s="217"/>
      <c r="HA61" s="217"/>
      <c r="HB61" s="217"/>
      <c r="HC61" s="217"/>
      <c r="HD61" s="217"/>
      <c r="HE61" s="217"/>
      <c r="HF61" s="217"/>
      <c r="HG61" s="217"/>
      <c r="HH61" s="217"/>
      <c r="HI61" s="217"/>
      <c r="HJ61" s="217"/>
      <c r="HK61" s="217"/>
      <c r="HL61" s="217"/>
      <c r="HM61" s="217"/>
      <c r="HN61" s="217"/>
      <c r="HO61" s="217"/>
      <c r="HP61" s="217"/>
      <c r="HQ61" s="217"/>
      <c r="HR61" s="217"/>
      <c r="HS61" s="217"/>
      <c r="HT61" s="217"/>
      <c r="HU61" s="217"/>
      <c r="HV61" s="217"/>
      <c r="HW61" s="217"/>
      <c r="HX61" s="217"/>
      <c r="HY61" s="217"/>
      <c r="HZ61" s="217"/>
      <c r="IA61" s="217"/>
      <c r="IB61" s="217"/>
      <c r="IC61" s="217"/>
      <c r="ID61" s="217"/>
      <c r="IE61" s="217"/>
      <c r="IF61" s="217"/>
      <c r="IG61" s="217"/>
      <c r="IH61" s="217"/>
      <c r="II61" s="217"/>
      <c r="IJ61" s="217"/>
      <c r="IK61" s="217"/>
      <c r="IL61" s="217"/>
      <c r="IM61" s="217"/>
      <c r="IN61" s="217"/>
      <c r="IO61" s="217"/>
      <c r="IP61" s="217"/>
      <c r="IQ61" s="217"/>
      <c r="IR61" s="217"/>
      <c r="IS61" s="217"/>
      <c r="IT61" s="217"/>
      <c r="IU61" s="217"/>
      <c r="IV61" s="217"/>
    </row>
    <row r="62" spans="1:256" x14ac:dyDescent="0.15">
      <c r="A62" s="218"/>
      <c r="B62" s="215"/>
      <c r="C62" s="217"/>
      <c r="D62" s="219"/>
      <c r="E62" s="217"/>
      <c r="F62" s="217"/>
      <c r="G62" s="217"/>
      <c r="H62" s="217"/>
      <c r="I62" s="217"/>
      <c r="J62" s="217"/>
      <c r="K62" s="217"/>
      <c r="L62" s="217"/>
      <c r="M62" s="217"/>
      <c r="N62" s="217"/>
      <c r="O62" s="217"/>
      <c r="P62" s="217"/>
      <c r="Q62" s="217"/>
      <c r="R62" s="217"/>
      <c r="S62" s="217"/>
      <c r="T62" s="217"/>
      <c r="U62" s="217"/>
      <c r="V62" s="217"/>
      <c r="W62" s="217"/>
      <c r="X62" s="217"/>
      <c r="Y62" s="217"/>
      <c r="Z62" s="217"/>
      <c r="AA62" s="217"/>
      <c r="AB62" s="217"/>
      <c r="AC62" s="217"/>
      <c r="AD62" s="217"/>
      <c r="AE62" s="217"/>
      <c r="AF62" s="217"/>
      <c r="AG62" s="217"/>
      <c r="AH62" s="217"/>
      <c r="AI62" s="217"/>
      <c r="AJ62" s="217"/>
      <c r="AK62" s="217"/>
      <c r="AL62" s="217"/>
      <c r="AM62" s="217"/>
      <c r="AN62" s="217"/>
      <c r="AO62" s="217"/>
      <c r="AP62" s="217"/>
      <c r="AQ62" s="217"/>
      <c r="AR62" s="217"/>
      <c r="AS62" s="217"/>
      <c r="AT62" s="217"/>
      <c r="AU62" s="217"/>
      <c r="AV62" s="217"/>
      <c r="AW62" s="217"/>
      <c r="AX62" s="217"/>
      <c r="AY62" s="217"/>
      <c r="AZ62" s="217"/>
      <c r="BA62" s="217"/>
      <c r="BB62" s="217"/>
      <c r="BC62" s="217"/>
      <c r="BD62" s="217"/>
      <c r="BE62" s="217"/>
      <c r="BF62" s="217"/>
      <c r="BG62" s="217"/>
      <c r="BH62" s="217"/>
      <c r="BI62" s="217"/>
      <c r="BJ62" s="217"/>
      <c r="BK62" s="217"/>
      <c r="BL62" s="217"/>
      <c r="BM62" s="217"/>
      <c r="BN62" s="217"/>
      <c r="BO62" s="217"/>
      <c r="BP62" s="217"/>
      <c r="BQ62" s="217"/>
      <c r="BR62" s="217"/>
      <c r="BS62" s="217"/>
      <c r="BT62" s="217"/>
      <c r="BU62" s="217"/>
      <c r="BV62" s="217"/>
      <c r="BW62" s="217"/>
      <c r="BX62" s="217"/>
      <c r="BY62" s="217"/>
      <c r="BZ62" s="217"/>
      <c r="CA62" s="217"/>
      <c r="CB62" s="217"/>
      <c r="CC62" s="217"/>
      <c r="CD62" s="217"/>
      <c r="CE62" s="217"/>
      <c r="CF62" s="217"/>
      <c r="CG62" s="217"/>
      <c r="CH62" s="217"/>
      <c r="CI62" s="217"/>
      <c r="CJ62" s="217"/>
      <c r="CK62" s="217"/>
      <c r="CL62" s="217"/>
      <c r="CM62" s="217"/>
      <c r="CN62" s="217"/>
      <c r="CO62" s="217"/>
      <c r="CP62" s="217"/>
      <c r="CQ62" s="217"/>
      <c r="CR62" s="217"/>
      <c r="CS62" s="217"/>
      <c r="CT62" s="217"/>
      <c r="CU62" s="217"/>
      <c r="CV62" s="217"/>
      <c r="CW62" s="217"/>
      <c r="CX62" s="217"/>
      <c r="CY62" s="217"/>
      <c r="CZ62" s="217"/>
      <c r="DA62" s="217"/>
      <c r="DB62" s="217"/>
      <c r="DC62" s="217"/>
      <c r="DD62" s="217"/>
      <c r="DE62" s="217"/>
      <c r="DF62" s="217"/>
      <c r="DG62" s="217"/>
      <c r="DH62" s="217"/>
      <c r="DI62" s="217"/>
      <c r="DJ62" s="217"/>
      <c r="DK62" s="217"/>
      <c r="DL62" s="217"/>
      <c r="DM62" s="217"/>
      <c r="DN62" s="217"/>
      <c r="DO62" s="217"/>
      <c r="DP62" s="217"/>
      <c r="DQ62" s="217"/>
      <c r="DR62" s="217"/>
      <c r="DS62" s="217"/>
      <c r="DT62" s="217"/>
      <c r="DU62" s="217"/>
      <c r="DV62" s="217"/>
      <c r="DW62" s="217"/>
      <c r="DX62" s="217"/>
      <c r="DY62" s="217"/>
      <c r="DZ62" s="217"/>
      <c r="EA62" s="217"/>
      <c r="EB62" s="217"/>
      <c r="EC62" s="217"/>
      <c r="ED62" s="217"/>
      <c r="EE62" s="217"/>
      <c r="EF62" s="217"/>
      <c r="EG62" s="217"/>
      <c r="EH62" s="217"/>
      <c r="EI62" s="217"/>
      <c r="EJ62" s="217"/>
      <c r="EK62" s="217"/>
      <c r="EL62" s="217"/>
      <c r="EM62" s="217"/>
      <c r="EN62" s="217"/>
      <c r="EO62" s="217"/>
      <c r="EP62" s="217"/>
      <c r="EQ62" s="217"/>
      <c r="ER62" s="217"/>
      <c r="ES62" s="217"/>
      <c r="ET62" s="217"/>
      <c r="EU62" s="217"/>
      <c r="EV62" s="217"/>
      <c r="EW62" s="217"/>
      <c r="EX62" s="217"/>
      <c r="EY62" s="217"/>
      <c r="EZ62" s="217"/>
      <c r="FA62" s="217"/>
      <c r="FB62" s="217"/>
      <c r="FC62" s="217"/>
      <c r="FD62" s="217"/>
      <c r="FE62" s="217"/>
      <c r="FF62" s="217"/>
      <c r="FG62" s="217"/>
      <c r="FH62" s="217"/>
      <c r="FI62" s="217"/>
      <c r="FJ62" s="217"/>
      <c r="FK62" s="217"/>
      <c r="FL62" s="217"/>
      <c r="FM62" s="217"/>
      <c r="FN62" s="217"/>
      <c r="FO62" s="217"/>
      <c r="FP62" s="217"/>
      <c r="FQ62" s="217"/>
      <c r="FR62" s="217"/>
      <c r="FS62" s="217"/>
      <c r="FT62" s="217"/>
      <c r="FU62" s="217"/>
      <c r="FV62" s="217"/>
      <c r="FW62" s="217"/>
      <c r="FX62" s="217"/>
      <c r="FY62" s="217"/>
      <c r="FZ62" s="217"/>
      <c r="GA62" s="217"/>
      <c r="GB62" s="217"/>
      <c r="GC62" s="217"/>
      <c r="GD62" s="217"/>
      <c r="GE62" s="217"/>
      <c r="GF62" s="217"/>
      <c r="GG62" s="217"/>
      <c r="GH62" s="217"/>
      <c r="GI62" s="217"/>
      <c r="GJ62" s="217"/>
      <c r="GK62" s="217"/>
      <c r="GL62" s="217"/>
      <c r="GM62" s="217"/>
      <c r="GN62" s="217"/>
      <c r="GO62" s="217"/>
      <c r="GP62" s="217"/>
      <c r="GQ62" s="217"/>
      <c r="GR62" s="217"/>
      <c r="GS62" s="217"/>
      <c r="GT62" s="217"/>
      <c r="GU62" s="217"/>
      <c r="GV62" s="217"/>
      <c r="GW62" s="217"/>
      <c r="GX62" s="217"/>
      <c r="GY62" s="217"/>
      <c r="GZ62" s="217"/>
      <c r="HA62" s="217"/>
      <c r="HB62" s="217"/>
      <c r="HC62" s="217"/>
      <c r="HD62" s="217"/>
      <c r="HE62" s="217"/>
      <c r="HF62" s="217"/>
      <c r="HG62" s="217"/>
      <c r="HH62" s="217"/>
      <c r="HI62" s="217"/>
      <c r="HJ62" s="217"/>
      <c r="HK62" s="217"/>
      <c r="HL62" s="217"/>
      <c r="HM62" s="217"/>
      <c r="HN62" s="217"/>
      <c r="HO62" s="217"/>
      <c r="HP62" s="217"/>
      <c r="HQ62" s="217"/>
      <c r="HR62" s="217"/>
      <c r="HS62" s="217"/>
      <c r="HT62" s="217"/>
      <c r="HU62" s="217"/>
      <c r="HV62" s="217"/>
      <c r="HW62" s="217"/>
      <c r="HX62" s="217"/>
      <c r="HY62" s="217"/>
      <c r="HZ62" s="217"/>
      <c r="IA62" s="217"/>
      <c r="IB62" s="217"/>
      <c r="IC62" s="217"/>
      <c r="ID62" s="217"/>
      <c r="IE62" s="217"/>
      <c r="IF62" s="217"/>
      <c r="IG62" s="217"/>
      <c r="IH62" s="217"/>
      <c r="II62" s="217"/>
      <c r="IJ62" s="217"/>
      <c r="IK62" s="217"/>
      <c r="IL62" s="217"/>
      <c r="IM62" s="217"/>
      <c r="IN62" s="217"/>
      <c r="IO62" s="217"/>
      <c r="IP62" s="217"/>
      <c r="IQ62" s="217"/>
      <c r="IR62" s="217"/>
      <c r="IS62" s="217"/>
      <c r="IT62" s="217"/>
      <c r="IU62" s="217"/>
      <c r="IV62" s="217"/>
    </row>
    <row r="63" spans="1:256" x14ac:dyDescent="0.15">
      <c r="A63" s="218"/>
      <c r="B63" s="215"/>
      <c r="C63" s="217"/>
      <c r="D63" s="219"/>
      <c r="E63" s="217"/>
      <c r="F63" s="217"/>
      <c r="G63" s="217"/>
      <c r="H63" s="217"/>
      <c r="I63" s="217"/>
      <c r="J63" s="217"/>
      <c r="K63" s="217"/>
      <c r="L63" s="217"/>
      <c r="M63" s="217"/>
      <c r="N63" s="217"/>
      <c r="O63" s="217"/>
      <c r="P63" s="217"/>
      <c r="Q63" s="217"/>
      <c r="R63" s="217"/>
      <c r="S63" s="217"/>
      <c r="T63" s="217"/>
      <c r="U63" s="217"/>
      <c r="V63" s="217"/>
      <c r="W63" s="217"/>
      <c r="X63" s="217"/>
      <c r="Y63" s="217"/>
      <c r="Z63" s="217"/>
      <c r="AA63" s="217"/>
      <c r="AB63" s="217"/>
      <c r="AC63" s="217"/>
      <c r="AD63" s="217"/>
      <c r="AE63" s="217"/>
      <c r="AF63" s="217"/>
      <c r="AG63" s="217"/>
      <c r="AH63" s="217"/>
      <c r="AI63" s="217"/>
      <c r="AJ63" s="217"/>
      <c r="AK63" s="217"/>
      <c r="AL63" s="217"/>
      <c r="AM63" s="217"/>
      <c r="AN63" s="217"/>
      <c r="AO63" s="217"/>
      <c r="AP63" s="217"/>
      <c r="AQ63" s="217"/>
      <c r="AR63" s="217"/>
      <c r="AS63" s="217"/>
      <c r="AT63" s="217"/>
      <c r="AU63" s="217"/>
      <c r="AV63" s="217"/>
      <c r="AW63" s="217"/>
      <c r="AX63" s="217"/>
      <c r="AY63" s="217"/>
      <c r="AZ63" s="217"/>
      <c r="BA63" s="217"/>
      <c r="BB63" s="217"/>
      <c r="BC63" s="217"/>
      <c r="BD63" s="217"/>
      <c r="BE63" s="217"/>
      <c r="BF63" s="217"/>
      <c r="BG63" s="217"/>
      <c r="BH63" s="217"/>
      <c r="BI63" s="217"/>
      <c r="BJ63" s="217"/>
      <c r="BK63" s="217"/>
      <c r="BL63" s="217"/>
      <c r="BM63" s="217"/>
      <c r="BN63" s="217"/>
      <c r="BO63" s="217"/>
      <c r="BP63" s="217"/>
      <c r="BQ63" s="217"/>
      <c r="BR63" s="217"/>
      <c r="BS63" s="217"/>
      <c r="BT63" s="217"/>
      <c r="BU63" s="217"/>
      <c r="BV63" s="217"/>
      <c r="BW63" s="217"/>
      <c r="BX63" s="217"/>
      <c r="BY63" s="217"/>
      <c r="BZ63" s="217"/>
      <c r="CA63" s="217"/>
      <c r="CB63" s="217"/>
      <c r="CC63" s="217"/>
      <c r="CD63" s="217"/>
      <c r="CE63" s="217"/>
      <c r="CF63" s="217"/>
      <c r="CG63" s="217"/>
      <c r="CH63" s="217"/>
      <c r="CI63" s="217"/>
      <c r="CJ63" s="217"/>
      <c r="CK63" s="217"/>
      <c r="CL63" s="217"/>
      <c r="CM63" s="217"/>
      <c r="CN63" s="217"/>
      <c r="CO63" s="217"/>
      <c r="CP63" s="217"/>
      <c r="CQ63" s="217"/>
      <c r="CR63" s="217"/>
      <c r="CS63" s="217"/>
      <c r="CT63" s="217"/>
      <c r="CU63" s="217"/>
      <c r="CV63" s="217"/>
      <c r="CW63" s="217"/>
      <c r="CX63" s="217"/>
      <c r="CY63" s="217"/>
      <c r="CZ63" s="217"/>
      <c r="DA63" s="217"/>
      <c r="DB63" s="217"/>
      <c r="DC63" s="217"/>
      <c r="DD63" s="217"/>
      <c r="DE63" s="217"/>
      <c r="DF63" s="217"/>
      <c r="DG63" s="217"/>
      <c r="DH63" s="217"/>
      <c r="DI63" s="217"/>
      <c r="DJ63" s="217"/>
      <c r="DK63" s="217"/>
      <c r="DL63" s="217"/>
      <c r="DM63" s="217"/>
      <c r="DN63" s="217"/>
      <c r="DO63" s="217"/>
      <c r="DP63" s="217"/>
      <c r="DQ63" s="217"/>
      <c r="DR63" s="217"/>
      <c r="DS63" s="217"/>
      <c r="DT63" s="217"/>
      <c r="DU63" s="217"/>
      <c r="DV63" s="217"/>
      <c r="DW63" s="217"/>
      <c r="DX63" s="217"/>
      <c r="DY63" s="217"/>
      <c r="DZ63" s="217"/>
      <c r="EA63" s="217"/>
      <c r="EB63" s="217"/>
      <c r="EC63" s="217"/>
      <c r="ED63" s="217"/>
      <c r="EE63" s="217"/>
      <c r="EF63" s="217"/>
      <c r="EG63" s="217"/>
      <c r="EH63" s="217"/>
      <c r="EI63" s="217"/>
      <c r="EJ63" s="217"/>
      <c r="EK63" s="217"/>
      <c r="EL63" s="217"/>
      <c r="EM63" s="217"/>
      <c r="EN63" s="217"/>
      <c r="EO63" s="217"/>
      <c r="EP63" s="217"/>
      <c r="EQ63" s="217"/>
      <c r="ER63" s="217"/>
      <c r="ES63" s="217"/>
      <c r="ET63" s="217"/>
      <c r="EU63" s="217"/>
      <c r="EV63" s="217"/>
      <c r="EW63" s="217"/>
      <c r="EX63" s="217"/>
      <c r="EY63" s="217"/>
      <c r="EZ63" s="217"/>
      <c r="FA63" s="217"/>
      <c r="FB63" s="217"/>
      <c r="FC63" s="217"/>
      <c r="FD63" s="217"/>
      <c r="FE63" s="217"/>
      <c r="FF63" s="217"/>
      <c r="FG63" s="217"/>
      <c r="FH63" s="217"/>
      <c r="FI63" s="217"/>
      <c r="FJ63" s="217"/>
      <c r="FK63" s="217"/>
      <c r="FL63" s="217"/>
      <c r="FM63" s="217"/>
      <c r="FN63" s="217"/>
      <c r="FO63" s="217"/>
      <c r="FP63" s="217"/>
      <c r="FQ63" s="217"/>
      <c r="FR63" s="217"/>
      <c r="FS63" s="217"/>
      <c r="FT63" s="217"/>
      <c r="FU63" s="217"/>
      <c r="FV63" s="217"/>
      <c r="FW63" s="217"/>
      <c r="FX63" s="217"/>
      <c r="FY63" s="217"/>
      <c r="FZ63" s="217"/>
      <c r="GA63" s="217"/>
      <c r="GB63" s="217"/>
      <c r="GC63" s="217"/>
      <c r="GD63" s="217"/>
      <c r="GE63" s="217"/>
      <c r="GF63" s="217"/>
      <c r="GG63" s="217"/>
      <c r="GH63" s="217"/>
      <c r="GI63" s="217"/>
      <c r="GJ63" s="217"/>
      <c r="GK63" s="217"/>
      <c r="GL63" s="217"/>
      <c r="GM63" s="217"/>
      <c r="GN63" s="217"/>
      <c r="GO63" s="217"/>
      <c r="GP63" s="217"/>
      <c r="GQ63" s="217"/>
      <c r="GR63" s="217"/>
      <c r="GS63" s="217"/>
      <c r="GT63" s="217"/>
      <c r="GU63" s="217"/>
      <c r="GV63" s="217"/>
      <c r="GW63" s="217"/>
      <c r="GX63" s="217"/>
      <c r="GY63" s="217"/>
      <c r="GZ63" s="217"/>
      <c r="HA63" s="217"/>
      <c r="HB63" s="217"/>
      <c r="HC63" s="217"/>
      <c r="HD63" s="217"/>
      <c r="HE63" s="217"/>
      <c r="HF63" s="217"/>
      <c r="HG63" s="217"/>
      <c r="HH63" s="217"/>
      <c r="HI63" s="217"/>
      <c r="HJ63" s="217"/>
      <c r="HK63" s="217"/>
      <c r="HL63" s="217"/>
      <c r="HM63" s="217"/>
      <c r="HN63" s="217"/>
      <c r="HO63" s="217"/>
      <c r="HP63" s="217"/>
      <c r="HQ63" s="217"/>
      <c r="HR63" s="217"/>
      <c r="HS63" s="217"/>
      <c r="HT63" s="217"/>
      <c r="HU63" s="217"/>
      <c r="HV63" s="217"/>
      <c r="HW63" s="217"/>
      <c r="HX63" s="217"/>
      <c r="HY63" s="217"/>
      <c r="HZ63" s="217"/>
      <c r="IA63" s="217"/>
      <c r="IB63" s="217"/>
      <c r="IC63" s="217"/>
      <c r="ID63" s="217"/>
      <c r="IE63" s="217"/>
      <c r="IF63" s="217"/>
      <c r="IG63" s="217"/>
      <c r="IH63" s="217"/>
      <c r="II63" s="217"/>
      <c r="IJ63" s="217"/>
      <c r="IK63" s="217"/>
      <c r="IL63" s="217"/>
      <c r="IM63" s="217"/>
      <c r="IN63" s="217"/>
      <c r="IO63" s="217"/>
      <c r="IP63" s="217"/>
      <c r="IQ63" s="217"/>
      <c r="IR63" s="217"/>
      <c r="IS63" s="217"/>
      <c r="IT63" s="217"/>
      <c r="IU63" s="217"/>
      <c r="IV63" s="217"/>
    </row>
    <row r="64" spans="1:256" x14ac:dyDescent="0.15">
      <c r="A64" s="218"/>
      <c r="B64" s="215"/>
      <c r="C64" s="217"/>
      <c r="D64" s="219"/>
      <c r="E64" s="217"/>
      <c r="F64" s="217"/>
      <c r="G64" s="217"/>
      <c r="H64" s="217"/>
      <c r="I64" s="217"/>
      <c r="J64" s="217"/>
      <c r="K64" s="217"/>
      <c r="L64" s="217"/>
      <c r="M64" s="217"/>
      <c r="N64" s="217"/>
      <c r="O64" s="217"/>
      <c r="P64" s="217"/>
      <c r="Q64" s="217"/>
      <c r="R64" s="217"/>
      <c r="S64" s="217"/>
      <c r="T64" s="217"/>
      <c r="U64" s="217"/>
      <c r="V64" s="217"/>
      <c r="W64" s="217"/>
      <c r="X64" s="217"/>
      <c r="Y64" s="217"/>
      <c r="Z64" s="217"/>
      <c r="AA64" s="217"/>
      <c r="AB64" s="217"/>
      <c r="AC64" s="217"/>
      <c r="AD64" s="217"/>
      <c r="AE64" s="217"/>
      <c r="AF64" s="217"/>
      <c r="AG64" s="217"/>
      <c r="AH64" s="217"/>
      <c r="AI64" s="217"/>
      <c r="AJ64" s="217"/>
      <c r="AK64" s="217"/>
      <c r="AL64" s="217"/>
      <c r="AM64" s="217"/>
      <c r="AN64" s="217"/>
      <c r="AO64" s="217"/>
      <c r="AP64" s="217"/>
      <c r="AQ64" s="217"/>
      <c r="AR64" s="217"/>
      <c r="AS64" s="217"/>
      <c r="AT64" s="217"/>
      <c r="AU64" s="217"/>
      <c r="AV64" s="217"/>
      <c r="AW64" s="217"/>
      <c r="AX64" s="217"/>
      <c r="AY64" s="217"/>
      <c r="AZ64" s="217"/>
      <c r="BA64" s="217"/>
      <c r="BB64" s="217"/>
      <c r="BC64" s="217"/>
      <c r="BD64" s="217"/>
      <c r="BE64" s="217"/>
      <c r="BF64" s="217"/>
      <c r="BG64" s="217"/>
      <c r="BH64" s="217"/>
      <c r="BI64" s="217"/>
      <c r="BJ64" s="217"/>
      <c r="BK64" s="217"/>
      <c r="BL64" s="217"/>
      <c r="BM64" s="217"/>
      <c r="BN64" s="217"/>
      <c r="BO64" s="217"/>
      <c r="BP64" s="217"/>
      <c r="BQ64" s="217"/>
      <c r="BR64" s="217"/>
      <c r="BS64" s="217"/>
      <c r="BT64" s="217"/>
      <c r="BU64" s="217"/>
      <c r="BV64" s="217"/>
      <c r="BW64" s="217"/>
      <c r="BX64" s="217"/>
      <c r="BY64" s="217"/>
      <c r="BZ64" s="217"/>
      <c r="CA64" s="217"/>
      <c r="CB64" s="217"/>
      <c r="CC64" s="217"/>
      <c r="CD64" s="217"/>
      <c r="CE64" s="217"/>
      <c r="CF64" s="217"/>
      <c r="CG64" s="217"/>
      <c r="CH64" s="217"/>
      <c r="CI64" s="217"/>
      <c r="CJ64" s="217"/>
      <c r="CK64" s="217"/>
      <c r="CL64" s="217"/>
      <c r="CM64" s="217"/>
      <c r="CN64" s="217"/>
      <c r="CO64" s="217"/>
      <c r="CP64" s="217"/>
      <c r="CQ64" s="217"/>
      <c r="CR64" s="217"/>
      <c r="CS64" s="217"/>
      <c r="CT64" s="217"/>
      <c r="CU64" s="217"/>
      <c r="CV64" s="217"/>
      <c r="CW64" s="217"/>
      <c r="CX64" s="217"/>
      <c r="CY64" s="217"/>
      <c r="CZ64" s="217"/>
      <c r="DA64" s="217"/>
      <c r="DB64" s="217"/>
      <c r="DC64" s="217"/>
      <c r="DD64" s="217"/>
      <c r="DE64" s="217"/>
      <c r="DF64" s="217"/>
      <c r="DG64" s="217"/>
      <c r="DH64" s="217"/>
      <c r="DI64" s="217"/>
      <c r="DJ64" s="217"/>
      <c r="DK64" s="217"/>
      <c r="DL64" s="217"/>
      <c r="DM64" s="217"/>
      <c r="DN64" s="217"/>
      <c r="DO64" s="217"/>
      <c r="DP64" s="217"/>
      <c r="DQ64" s="217"/>
      <c r="DR64" s="217"/>
      <c r="DS64" s="217"/>
      <c r="DT64" s="217"/>
      <c r="DU64" s="217"/>
      <c r="DV64" s="217"/>
      <c r="DW64" s="217"/>
      <c r="DX64" s="217"/>
      <c r="DY64" s="217"/>
      <c r="DZ64" s="217"/>
      <c r="EA64" s="217"/>
      <c r="EB64" s="217"/>
      <c r="EC64" s="217"/>
      <c r="ED64" s="217"/>
      <c r="EE64" s="217"/>
      <c r="EF64" s="217"/>
      <c r="EG64" s="217"/>
      <c r="EH64" s="217"/>
      <c r="EI64" s="217"/>
      <c r="EJ64" s="217"/>
      <c r="EK64" s="217"/>
      <c r="EL64" s="217"/>
      <c r="EM64" s="217"/>
      <c r="EN64" s="217"/>
      <c r="EO64" s="217"/>
      <c r="EP64" s="217"/>
      <c r="EQ64" s="217"/>
      <c r="ER64" s="217"/>
      <c r="ES64" s="217"/>
      <c r="ET64" s="217"/>
      <c r="EU64" s="217"/>
      <c r="EV64" s="217"/>
      <c r="EW64" s="217"/>
      <c r="EX64" s="217"/>
      <c r="EY64" s="217"/>
      <c r="EZ64" s="217"/>
      <c r="FA64" s="217"/>
      <c r="FB64" s="217"/>
      <c r="FC64" s="217"/>
      <c r="FD64" s="217"/>
      <c r="FE64" s="217"/>
      <c r="FF64" s="217"/>
      <c r="FG64" s="217"/>
      <c r="FH64" s="217"/>
      <c r="FI64" s="217"/>
      <c r="FJ64" s="217"/>
      <c r="FK64" s="217"/>
      <c r="FL64" s="217"/>
      <c r="FM64" s="217"/>
      <c r="FN64" s="217"/>
      <c r="FO64" s="217"/>
      <c r="FP64" s="217"/>
      <c r="FQ64" s="217"/>
      <c r="FR64" s="217"/>
      <c r="FS64" s="217"/>
      <c r="FT64" s="217"/>
      <c r="FU64" s="217"/>
      <c r="FV64" s="217"/>
      <c r="FW64" s="217"/>
      <c r="FX64" s="217"/>
      <c r="FY64" s="217"/>
      <c r="FZ64" s="217"/>
      <c r="GA64" s="217"/>
      <c r="GB64" s="217"/>
      <c r="GC64" s="217"/>
      <c r="GD64" s="217"/>
      <c r="GE64" s="217"/>
      <c r="GF64" s="217"/>
      <c r="GG64" s="217"/>
      <c r="GH64" s="217"/>
      <c r="GI64" s="217"/>
      <c r="GJ64" s="217"/>
      <c r="GK64" s="217"/>
      <c r="GL64" s="217"/>
      <c r="GM64" s="217"/>
      <c r="GN64" s="217"/>
      <c r="GO64" s="217"/>
      <c r="GP64" s="217"/>
      <c r="GQ64" s="217"/>
      <c r="GR64" s="217"/>
      <c r="GS64" s="217"/>
      <c r="GT64" s="217"/>
      <c r="GU64" s="217"/>
      <c r="GV64" s="217"/>
      <c r="GW64" s="217"/>
      <c r="GX64" s="217"/>
      <c r="GY64" s="217"/>
      <c r="GZ64" s="217"/>
      <c r="HA64" s="217"/>
      <c r="HB64" s="217"/>
      <c r="HC64" s="217"/>
      <c r="HD64" s="217"/>
      <c r="HE64" s="217"/>
      <c r="HF64" s="217"/>
      <c r="HG64" s="217"/>
      <c r="HH64" s="217"/>
      <c r="HI64" s="217"/>
      <c r="HJ64" s="217"/>
      <c r="HK64" s="217"/>
      <c r="HL64" s="217"/>
      <c r="HM64" s="217"/>
      <c r="HN64" s="217"/>
      <c r="HO64" s="217"/>
      <c r="HP64" s="217"/>
      <c r="HQ64" s="217"/>
      <c r="HR64" s="217"/>
      <c r="HS64" s="217"/>
      <c r="HT64" s="217"/>
      <c r="HU64" s="217"/>
      <c r="HV64" s="217"/>
      <c r="HW64" s="217"/>
      <c r="HX64" s="217"/>
      <c r="HY64" s="217"/>
      <c r="HZ64" s="217"/>
      <c r="IA64" s="217"/>
      <c r="IB64" s="217"/>
      <c r="IC64" s="217"/>
      <c r="ID64" s="217"/>
      <c r="IE64" s="217"/>
      <c r="IF64" s="217"/>
      <c r="IG64" s="217"/>
      <c r="IH64" s="217"/>
      <c r="II64" s="217"/>
      <c r="IJ64" s="217"/>
      <c r="IK64" s="217"/>
      <c r="IL64" s="217"/>
      <c r="IM64" s="217"/>
      <c r="IN64" s="217"/>
      <c r="IO64" s="217"/>
      <c r="IP64" s="217"/>
      <c r="IQ64" s="217"/>
      <c r="IR64" s="217"/>
      <c r="IS64" s="217"/>
      <c r="IT64" s="217"/>
      <c r="IU64" s="217"/>
      <c r="IV64" s="217"/>
    </row>
    <row r="65" spans="1:256" x14ac:dyDescent="0.15">
      <c r="A65" s="218"/>
      <c r="B65" s="215"/>
      <c r="C65" s="217"/>
      <c r="D65" s="219"/>
      <c r="E65" s="217"/>
      <c r="F65" s="217"/>
      <c r="G65" s="217"/>
      <c r="H65" s="217"/>
      <c r="I65" s="217"/>
      <c r="J65" s="217"/>
      <c r="K65" s="217"/>
      <c r="L65" s="217"/>
      <c r="M65" s="217"/>
      <c r="N65" s="217"/>
      <c r="O65" s="217"/>
      <c r="P65" s="217"/>
      <c r="Q65" s="217"/>
      <c r="R65" s="217"/>
      <c r="S65" s="217"/>
      <c r="T65" s="217"/>
      <c r="U65" s="217"/>
      <c r="V65" s="217"/>
      <c r="W65" s="217"/>
      <c r="X65" s="217"/>
      <c r="Y65" s="217"/>
      <c r="Z65" s="217"/>
      <c r="AA65" s="217"/>
      <c r="AB65" s="217"/>
      <c r="AC65" s="217"/>
      <c r="AD65" s="217"/>
      <c r="AE65" s="217"/>
      <c r="AF65" s="217"/>
      <c r="AG65" s="217"/>
      <c r="AH65" s="217"/>
      <c r="AI65" s="217"/>
      <c r="AJ65" s="217"/>
      <c r="AK65" s="217"/>
      <c r="AL65" s="217"/>
      <c r="AM65" s="217"/>
      <c r="AN65" s="217"/>
      <c r="AO65" s="217"/>
      <c r="AP65" s="217"/>
      <c r="AQ65" s="217"/>
      <c r="AR65" s="217"/>
      <c r="AS65" s="217"/>
      <c r="AT65" s="217"/>
      <c r="AU65" s="217"/>
      <c r="AV65" s="217"/>
      <c r="AW65" s="217"/>
      <c r="AX65" s="217"/>
      <c r="AY65" s="217"/>
      <c r="AZ65" s="217"/>
      <c r="BA65" s="217"/>
      <c r="BB65" s="217"/>
      <c r="BC65" s="217"/>
      <c r="BD65" s="217"/>
      <c r="BE65" s="217"/>
      <c r="BF65" s="217"/>
      <c r="BG65" s="217"/>
      <c r="BH65" s="217"/>
      <c r="BI65" s="217"/>
      <c r="BJ65" s="217"/>
      <c r="BK65" s="217"/>
      <c r="BL65" s="217"/>
      <c r="BM65" s="217"/>
      <c r="BN65" s="217"/>
      <c r="BO65" s="217"/>
      <c r="BP65" s="217"/>
      <c r="BQ65" s="217"/>
      <c r="BR65" s="217"/>
      <c r="BS65" s="217"/>
      <c r="BT65" s="217"/>
      <c r="BU65" s="217"/>
      <c r="BV65" s="217"/>
      <c r="BW65" s="217"/>
      <c r="BX65" s="217"/>
      <c r="BY65" s="217"/>
      <c r="BZ65" s="217"/>
      <c r="CA65" s="217"/>
      <c r="CB65" s="217"/>
      <c r="CC65" s="217"/>
      <c r="CD65" s="217"/>
      <c r="CE65" s="217"/>
      <c r="CF65" s="217"/>
      <c r="CG65" s="217"/>
      <c r="CH65" s="217"/>
      <c r="CI65" s="217"/>
      <c r="CJ65" s="217"/>
      <c r="CK65" s="217"/>
      <c r="CL65" s="217"/>
      <c r="CM65" s="217"/>
      <c r="CN65" s="217"/>
      <c r="CO65" s="217"/>
      <c r="CP65" s="217"/>
      <c r="CQ65" s="217"/>
      <c r="CR65" s="217"/>
      <c r="CS65" s="217"/>
      <c r="CT65" s="217"/>
      <c r="CU65" s="217"/>
      <c r="CV65" s="217"/>
      <c r="CW65" s="217"/>
      <c r="CX65" s="217"/>
      <c r="CY65" s="217"/>
      <c r="CZ65" s="217"/>
      <c r="DA65" s="217"/>
      <c r="DB65" s="217"/>
      <c r="DC65" s="217"/>
      <c r="DD65" s="217"/>
      <c r="DE65" s="217"/>
      <c r="DF65" s="217"/>
      <c r="DG65" s="217"/>
      <c r="DH65" s="217"/>
      <c r="DI65" s="217"/>
      <c r="DJ65" s="217"/>
      <c r="DK65" s="217"/>
      <c r="DL65" s="217"/>
      <c r="DM65" s="217"/>
      <c r="DN65" s="217"/>
      <c r="DO65" s="217"/>
      <c r="DP65" s="217"/>
      <c r="DQ65" s="217"/>
      <c r="DR65" s="217"/>
      <c r="DS65" s="217"/>
      <c r="DT65" s="217"/>
      <c r="DU65" s="217"/>
      <c r="DV65" s="217"/>
      <c r="DW65" s="217"/>
      <c r="DX65" s="217"/>
      <c r="DY65" s="217"/>
      <c r="DZ65" s="217"/>
      <c r="EA65" s="217"/>
      <c r="EB65" s="217"/>
      <c r="EC65" s="217"/>
      <c r="ED65" s="217"/>
      <c r="EE65" s="217"/>
      <c r="EF65" s="217"/>
      <c r="EG65" s="217"/>
      <c r="EH65" s="217"/>
      <c r="EI65" s="217"/>
      <c r="EJ65" s="217"/>
      <c r="EK65" s="217"/>
      <c r="EL65" s="217"/>
      <c r="EM65" s="217"/>
      <c r="EN65" s="217"/>
      <c r="EO65" s="217"/>
      <c r="EP65" s="217"/>
      <c r="EQ65" s="217"/>
      <c r="ER65" s="217"/>
      <c r="ES65" s="217"/>
      <c r="ET65" s="217"/>
      <c r="EU65" s="217"/>
      <c r="EV65" s="217"/>
      <c r="EW65" s="217"/>
      <c r="EX65" s="217"/>
      <c r="EY65" s="217"/>
      <c r="EZ65" s="217"/>
      <c r="FA65" s="217"/>
      <c r="FB65" s="217"/>
      <c r="FC65" s="217"/>
      <c r="FD65" s="217"/>
      <c r="FE65" s="217"/>
      <c r="FF65" s="217"/>
      <c r="FG65" s="217"/>
      <c r="FH65" s="217"/>
      <c r="FI65" s="217"/>
      <c r="FJ65" s="217"/>
      <c r="FK65" s="217"/>
      <c r="FL65" s="217"/>
      <c r="FM65" s="217"/>
      <c r="FN65" s="217"/>
      <c r="FO65" s="217"/>
      <c r="FP65" s="217"/>
      <c r="FQ65" s="217"/>
      <c r="FR65" s="217"/>
      <c r="FS65" s="217"/>
      <c r="FT65" s="217"/>
      <c r="FU65" s="217"/>
      <c r="FV65" s="217"/>
      <c r="FW65" s="217"/>
      <c r="FX65" s="217"/>
      <c r="FY65" s="217"/>
      <c r="FZ65" s="217"/>
      <c r="GA65" s="217"/>
      <c r="GB65" s="217"/>
      <c r="GC65" s="217"/>
      <c r="GD65" s="217"/>
      <c r="GE65" s="217"/>
      <c r="GF65" s="217"/>
      <c r="GG65" s="217"/>
      <c r="GH65" s="217"/>
      <c r="GI65" s="217"/>
      <c r="GJ65" s="217"/>
      <c r="GK65" s="217"/>
      <c r="GL65" s="217"/>
      <c r="GM65" s="217"/>
      <c r="GN65" s="217"/>
      <c r="GO65" s="217"/>
      <c r="GP65" s="217"/>
      <c r="GQ65" s="217"/>
      <c r="GR65" s="217"/>
      <c r="GS65" s="217"/>
      <c r="GT65" s="217"/>
      <c r="GU65" s="217"/>
      <c r="GV65" s="217"/>
      <c r="GW65" s="217"/>
      <c r="GX65" s="217"/>
      <c r="GY65" s="217"/>
      <c r="GZ65" s="217"/>
      <c r="HA65" s="217"/>
      <c r="HB65" s="217"/>
      <c r="HC65" s="217"/>
      <c r="HD65" s="217"/>
      <c r="HE65" s="217"/>
      <c r="HF65" s="217"/>
      <c r="HG65" s="217"/>
      <c r="HH65" s="217"/>
      <c r="HI65" s="217"/>
      <c r="HJ65" s="217"/>
      <c r="HK65" s="217"/>
      <c r="HL65" s="217"/>
      <c r="HM65" s="217"/>
      <c r="HN65" s="217"/>
      <c r="HO65" s="217"/>
      <c r="HP65" s="217"/>
      <c r="HQ65" s="217"/>
      <c r="HR65" s="217"/>
      <c r="HS65" s="217"/>
      <c r="HT65" s="217"/>
      <c r="HU65" s="217"/>
      <c r="HV65" s="217"/>
      <c r="HW65" s="217"/>
      <c r="HX65" s="217"/>
      <c r="HY65" s="217"/>
      <c r="HZ65" s="217"/>
      <c r="IA65" s="217"/>
      <c r="IB65" s="217"/>
      <c r="IC65" s="217"/>
      <c r="ID65" s="217"/>
      <c r="IE65" s="217"/>
      <c r="IF65" s="217"/>
      <c r="IG65" s="217"/>
      <c r="IH65" s="217"/>
      <c r="II65" s="217"/>
      <c r="IJ65" s="217"/>
      <c r="IK65" s="217"/>
      <c r="IL65" s="217"/>
      <c r="IM65" s="217"/>
      <c r="IN65" s="217"/>
      <c r="IO65" s="217"/>
      <c r="IP65" s="217"/>
      <c r="IQ65" s="217"/>
      <c r="IR65" s="217"/>
      <c r="IS65" s="217"/>
      <c r="IT65" s="217"/>
      <c r="IU65" s="217"/>
      <c r="IV65" s="217"/>
    </row>
    <row r="66" spans="1:256" x14ac:dyDescent="0.15">
      <c r="A66" s="218"/>
      <c r="B66" s="215"/>
      <c r="C66" s="217"/>
      <c r="D66" s="219"/>
      <c r="E66" s="217"/>
      <c r="F66" s="217"/>
      <c r="G66" s="217"/>
      <c r="H66" s="217"/>
      <c r="I66" s="217"/>
      <c r="J66" s="217"/>
      <c r="K66" s="217"/>
      <c r="L66" s="217"/>
      <c r="M66" s="217"/>
      <c r="N66" s="217"/>
      <c r="O66" s="217"/>
      <c r="P66" s="217"/>
      <c r="Q66" s="217"/>
      <c r="R66" s="217"/>
      <c r="S66" s="217"/>
      <c r="T66" s="217"/>
      <c r="U66" s="217"/>
      <c r="V66" s="217"/>
      <c r="W66" s="217"/>
      <c r="X66" s="217"/>
      <c r="Y66" s="217"/>
      <c r="Z66" s="217"/>
      <c r="AA66" s="217"/>
      <c r="AB66" s="217"/>
      <c r="AC66" s="217"/>
      <c r="AD66" s="217"/>
      <c r="AE66" s="217"/>
      <c r="AF66" s="217"/>
      <c r="AG66" s="217"/>
      <c r="AH66" s="217"/>
      <c r="AI66" s="217"/>
      <c r="AJ66" s="217"/>
      <c r="AK66" s="217"/>
      <c r="AL66" s="217"/>
      <c r="AM66" s="217"/>
      <c r="AN66" s="217"/>
      <c r="AO66" s="217"/>
      <c r="AP66" s="217"/>
      <c r="AQ66" s="217"/>
      <c r="AR66" s="217"/>
      <c r="AS66" s="217"/>
      <c r="AT66" s="217"/>
      <c r="AU66" s="217"/>
      <c r="AV66" s="217"/>
      <c r="AW66" s="217"/>
      <c r="AX66" s="217"/>
      <c r="AY66" s="217"/>
      <c r="AZ66" s="217"/>
      <c r="BA66" s="217"/>
      <c r="BB66" s="217"/>
      <c r="BC66" s="217"/>
      <c r="BD66" s="217"/>
      <c r="BE66" s="217"/>
      <c r="BF66" s="217"/>
      <c r="BG66" s="217"/>
      <c r="BH66" s="217"/>
      <c r="BI66" s="217"/>
      <c r="BJ66" s="217"/>
      <c r="BK66" s="217"/>
      <c r="BL66" s="217"/>
      <c r="BM66" s="217"/>
      <c r="BN66" s="217"/>
      <c r="BO66" s="217"/>
      <c r="BP66" s="217"/>
      <c r="BQ66" s="217"/>
      <c r="BR66" s="217"/>
      <c r="BS66" s="217"/>
      <c r="BT66" s="217"/>
      <c r="BU66" s="217"/>
      <c r="BV66" s="217"/>
      <c r="BW66" s="217"/>
      <c r="BX66" s="217"/>
      <c r="BY66" s="217"/>
      <c r="BZ66" s="217"/>
      <c r="CA66" s="217"/>
      <c r="CB66" s="217"/>
      <c r="CC66" s="217"/>
      <c r="CD66" s="217"/>
      <c r="CE66" s="217"/>
      <c r="CF66" s="217"/>
      <c r="CG66" s="217"/>
      <c r="CH66" s="217"/>
      <c r="CI66" s="217"/>
      <c r="CJ66" s="217"/>
      <c r="CK66" s="217"/>
      <c r="CL66" s="217"/>
      <c r="CM66" s="217"/>
      <c r="CN66" s="217"/>
      <c r="CO66" s="217"/>
      <c r="CP66" s="217"/>
      <c r="CQ66" s="217"/>
      <c r="CR66" s="217"/>
      <c r="CS66" s="217"/>
      <c r="CT66" s="217"/>
      <c r="CU66" s="217"/>
      <c r="CV66" s="217"/>
      <c r="CW66" s="217"/>
      <c r="CX66" s="217"/>
      <c r="CY66" s="217"/>
      <c r="CZ66" s="217"/>
      <c r="DA66" s="217"/>
      <c r="DB66" s="217"/>
      <c r="DC66" s="217"/>
      <c r="DD66" s="217"/>
      <c r="DE66" s="217"/>
      <c r="DF66" s="217"/>
      <c r="DG66" s="217"/>
      <c r="DH66" s="217"/>
      <c r="DI66" s="217"/>
      <c r="DJ66" s="217"/>
      <c r="DK66" s="217"/>
      <c r="DL66" s="217"/>
      <c r="DM66" s="217"/>
      <c r="DN66" s="217"/>
      <c r="DO66" s="217"/>
      <c r="DP66" s="217"/>
      <c r="DQ66" s="217"/>
      <c r="DR66" s="217"/>
      <c r="DS66" s="217"/>
      <c r="DT66" s="217"/>
      <c r="DU66" s="217"/>
      <c r="DV66" s="217"/>
      <c r="DW66" s="217"/>
      <c r="DX66" s="217"/>
      <c r="DY66" s="217"/>
      <c r="DZ66" s="217"/>
      <c r="EA66" s="217"/>
      <c r="EB66" s="217"/>
      <c r="EC66" s="217"/>
      <c r="ED66" s="217"/>
      <c r="EE66" s="217"/>
      <c r="EF66" s="217"/>
      <c r="EG66" s="217"/>
      <c r="EH66" s="217"/>
      <c r="EI66" s="217"/>
      <c r="EJ66" s="217"/>
      <c r="EK66" s="217"/>
      <c r="EL66" s="217"/>
      <c r="EM66" s="217"/>
      <c r="EN66" s="217"/>
      <c r="EO66" s="217"/>
      <c r="EP66" s="217"/>
      <c r="EQ66" s="217"/>
      <c r="ER66" s="217"/>
      <c r="ES66" s="217"/>
      <c r="ET66" s="217"/>
      <c r="EU66" s="217"/>
      <c r="EV66" s="217"/>
      <c r="EW66" s="217"/>
      <c r="EX66" s="217"/>
      <c r="EY66" s="217"/>
      <c r="EZ66" s="217"/>
      <c r="FA66" s="217"/>
      <c r="FB66" s="217"/>
      <c r="FC66" s="217"/>
      <c r="FD66" s="217"/>
      <c r="FE66" s="217"/>
      <c r="FF66" s="217"/>
      <c r="FG66" s="217"/>
      <c r="FH66" s="217"/>
      <c r="FI66" s="217"/>
      <c r="FJ66" s="217"/>
      <c r="FK66" s="217"/>
      <c r="FL66" s="217"/>
      <c r="FM66" s="217"/>
      <c r="FN66" s="217"/>
      <c r="FO66" s="217"/>
      <c r="FP66" s="217"/>
      <c r="FQ66" s="217"/>
      <c r="FR66" s="217"/>
      <c r="FS66" s="217"/>
      <c r="FT66" s="217"/>
      <c r="FU66" s="217"/>
      <c r="FV66" s="217"/>
      <c r="FW66" s="217"/>
      <c r="FX66" s="217"/>
      <c r="FY66" s="217"/>
      <c r="FZ66" s="217"/>
      <c r="GA66" s="217"/>
      <c r="GB66" s="217"/>
      <c r="GC66" s="217"/>
      <c r="GD66" s="217"/>
      <c r="GE66" s="217"/>
      <c r="GF66" s="217"/>
      <c r="GG66" s="217"/>
      <c r="GH66" s="217"/>
      <c r="GI66" s="217"/>
      <c r="GJ66" s="217"/>
      <c r="GK66" s="217"/>
      <c r="GL66" s="217"/>
      <c r="GM66" s="217"/>
      <c r="GN66" s="217"/>
      <c r="GO66" s="217"/>
      <c r="GP66" s="217"/>
      <c r="GQ66" s="217"/>
      <c r="GR66" s="217"/>
      <c r="GS66" s="217"/>
      <c r="GT66" s="217"/>
      <c r="GU66" s="217"/>
      <c r="GV66" s="217"/>
      <c r="GW66" s="217"/>
      <c r="GX66" s="217"/>
      <c r="GY66" s="217"/>
      <c r="GZ66" s="217"/>
      <c r="HA66" s="217"/>
      <c r="HB66" s="217"/>
      <c r="HC66" s="217"/>
      <c r="HD66" s="217"/>
      <c r="HE66" s="217"/>
      <c r="HF66" s="217"/>
      <c r="HG66" s="217"/>
      <c r="HH66" s="217"/>
      <c r="HI66" s="217"/>
      <c r="HJ66" s="217"/>
      <c r="HK66" s="217"/>
      <c r="HL66" s="217"/>
      <c r="HM66" s="217"/>
      <c r="HN66" s="217"/>
      <c r="HO66" s="217"/>
      <c r="HP66" s="217"/>
      <c r="HQ66" s="217"/>
      <c r="HR66" s="217"/>
      <c r="HS66" s="217"/>
      <c r="HT66" s="217"/>
      <c r="HU66" s="217"/>
      <c r="HV66" s="217"/>
      <c r="HW66" s="217"/>
      <c r="HX66" s="217"/>
      <c r="HY66" s="217"/>
      <c r="HZ66" s="217"/>
      <c r="IA66" s="217"/>
      <c r="IB66" s="217"/>
      <c r="IC66" s="217"/>
      <c r="ID66" s="217"/>
      <c r="IE66" s="217"/>
      <c r="IF66" s="217"/>
      <c r="IG66" s="217"/>
      <c r="IH66" s="217"/>
      <c r="II66" s="217"/>
      <c r="IJ66" s="217"/>
      <c r="IK66" s="217"/>
      <c r="IL66" s="217"/>
      <c r="IM66" s="217"/>
      <c r="IN66" s="217"/>
      <c r="IO66" s="217"/>
      <c r="IP66" s="217"/>
      <c r="IQ66" s="217"/>
      <c r="IR66" s="217"/>
      <c r="IS66" s="217"/>
      <c r="IT66" s="217"/>
      <c r="IU66" s="217"/>
      <c r="IV66" s="217"/>
    </row>
    <row r="67" spans="1:256" x14ac:dyDescent="0.15">
      <c r="A67" s="218"/>
      <c r="B67" s="215"/>
      <c r="C67" s="217"/>
      <c r="D67" s="219"/>
      <c r="E67" s="217"/>
      <c r="F67" s="217"/>
      <c r="G67" s="217"/>
      <c r="H67" s="217"/>
      <c r="I67" s="217"/>
      <c r="J67" s="217"/>
      <c r="K67" s="217"/>
      <c r="L67" s="217"/>
      <c r="M67" s="217"/>
      <c r="N67" s="217"/>
      <c r="O67" s="217"/>
      <c r="P67" s="217"/>
      <c r="Q67" s="217"/>
      <c r="R67" s="217"/>
      <c r="S67" s="217"/>
      <c r="T67" s="217"/>
      <c r="U67" s="217"/>
      <c r="V67" s="217"/>
      <c r="W67" s="217"/>
      <c r="X67" s="217"/>
      <c r="Y67" s="217"/>
      <c r="Z67" s="217"/>
      <c r="AA67" s="217"/>
      <c r="AB67" s="217"/>
      <c r="AC67" s="217"/>
      <c r="AD67" s="217"/>
      <c r="AE67" s="217"/>
      <c r="AF67" s="217"/>
      <c r="AG67" s="217"/>
      <c r="AH67" s="217"/>
      <c r="AI67" s="217"/>
      <c r="AJ67" s="217"/>
      <c r="AK67" s="217"/>
      <c r="AL67" s="217"/>
      <c r="AM67" s="217"/>
      <c r="AN67" s="217"/>
      <c r="AO67" s="217"/>
      <c r="AP67" s="217"/>
      <c r="AQ67" s="217"/>
      <c r="AR67" s="217"/>
      <c r="AS67" s="217"/>
      <c r="AT67" s="217"/>
      <c r="AU67" s="217"/>
      <c r="AV67" s="217"/>
      <c r="AW67" s="217"/>
      <c r="AX67" s="217"/>
      <c r="AY67" s="217"/>
      <c r="AZ67" s="217"/>
      <c r="BA67" s="217"/>
      <c r="BB67" s="217"/>
      <c r="BC67" s="217"/>
      <c r="BD67" s="217"/>
      <c r="BE67" s="217"/>
      <c r="BF67" s="217"/>
      <c r="BG67" s="217"/>
      <c r="BH67" s="217"/>
      <c r="BI67" s="217"/>
      <c r="BJ67" s="217"/>
      <c r="BK67" s="217"/>
      <c r="BL67" s="217"/>
      <c r="BM67" s="217"/>
      <c r="BN67" s="217"/>
      <c r="BO67" s="217"/>
      <c r="BP67" s="217"/>
      <c r="BQ67" s="217"/>
      <c r="BR67" s="217"/>
      <c r="BS67" s="217"/>
      <c r="BT67" s="217"/>
      <c r="BU67" s="217"/>
      <c r="BV67" s="217"/>
      <c r="BW67" s="217"/>
      <c r="BX67" s="217"/>
      <c r="BY67" s="217"/>
      <c r="BZ67" s="217"/>
      <c r="CA67" s="217"/>
      <c r="CB67" s="217"/>
      <c r="CC67" s="217"/>
      <c r="CD67" s="217"/>
      <c r="CE67" s="217"/>
      <c r="CF67" s="217"/>
      <c r="CG67" s="217"/>
      <c r="CH67" s="217"/>
      <c r="CI67" s="217"/>
      <c r="CJ67" s="217"/>
      <c r="CK67" s="217"/>
      <c r="CL67" s="217"/>
      <c r="CM67" s="217"/>
      <c r="CN67" s="217"/>
      <c r="CO67" s="217"/>
      <c r="CP67" s="217"/>
      <c r="CQ67" s="217"/>
      <c r="CR67" s="217"/>
      <c r="CS67" s="217"/>
      <c r="CT67" s="217"/>
      <c r="CU67" s="217"/>
      <c r="CV67" s="217"/>
      <c r="CW67" s="217"/>
      <c r="CX67" s="217"/>
      <c r="CY67" s="217"/>
      <c r="CZ67" s="217"/>
      <c r="DA67" s="217"/>
      <c r="DB67" s="217"/>
      <c r="DC67" s="217"/>
      <c r="DD67" s="217"/>
      <c r="DE67" s="217"/>
      <c r="DF67" s="217"/>
      <c r="DG67" s="217"/>
      <c r="DH67" s="217"/>
      <c r="DI67" s="217"/>
      <c r="DJ67" s="217"/>
      <c r="DK67" s="217"/>
      <c r="DL67" s="217"/>
      <c r="DM67" s="217"/>
      <c r="DN67" s="217"/>
      <c r="DO67" s="217"/>
      <c r="DP67" s="217"/>
      <c r="DQ67" s="217"/>
      <c r="DR67" s="217"/>
      <c r="DS67" s="217"/>
      <c r="DT67" s="217"/>
      <c r="DU67" s="217"/>
      <c r="DV67" s="217"/>
      <c r="DW67" s="217"/>
      <c r="DX67" s="217"/>
      <c r="DY67" s="217"/>
      <c r="DZ67" s="217"/>
      <c r="EA67" s="217"/>
      <c r="EB67" s="217"/>
      <c r="EC67" s="217"/>
      <c r="ED67" s="217"/>
      <c r="EE67" s="217"/>
      <c r="EF67" s="217"/>
      <c r="EG67" s="217"/>
      <c r="EH67" s="217"/>
      <c r="EI67" s="217"/>
      <c r="EJ67" s="217"/>
      <c r="EK67" s="217"/>
      <c r="EL67" s="217"/>
      <c r="EM67" s="217"/>
      <c r="EN67" s="217"/>
      <c r="EO67" s="217"/>
      <c r="EP67" s="217"/>
      <c r="EQ67" s="217"/>
      <c r="ER67" s="217"/>
      <c r="ES67" s="217"/>
      <c r="ET67" s="217"/>
      <c r="EU67" s="217"/>
      <c r="EV67" s="217"/>
      <c r="EW67" s="217"/>
      <c r="EX67" s="217"/>
      <c r="EY67" s="217"/>
      <c r="EZ67" s="217"/>
      <c r="FA67" s="217"/>
      <c r="FB67" s="217"/>
      <c r="FC67" s="217"/>
      <c r="FD67" s="217"/>
      <c r="FE67" s="217"/>
      <c r="FF67" s="217"/>
      <c r="FG67" s="217"/>
      <c r="FH67" s="217"/>
      <c r="FI67" s="217"/>
      <c r="FJ67" s="217"/>
      <c r="FK67" s="217"/>
      <c r="FL67" s="217"/>
      <c r="FM67" s="217"/>
      <c r="FN67" s="217"/>
      <c r="FO67" s="217"/>
      <c r="FP67" s="217"/>
      <c r="FQ67" s="217"/>
      <c r="FR67" s="217"/>
      <c r="FS67" s="217"/>
      <c r="FT67" s="217"/>
      <c r="FU67" s="217"/>
      <c r="FV67" s="217"/>
      <c r="FW67" s="217"/>
      <c r="FX67" s="217"/>
      <c r="FY67" s="217"/>
      <c r="FZ67" s="217"/>
      <c r="GA67" s="217"/>
      <c r="GB67" s="217"/>
      <c r="GC67" s="217"/>
      <c r="GD67" s="217"/>
      <c r="GE67" s="217"/>
      <c r="GF67" s="217"/>
      <c r="GG67" s="217"/>
      <c r="GH67" s="217"/>
      <c r="GI67" s="217"/>
      <c r="GJ67" s="217"/>
      <c r="GK67" s="217"/>
      <c r="GL67" s="217"/>
      <c r="GM67" s="217"/>
      <c r="GN67" s="217"/>
      <c r="GO67" s="217"/>
      <c r="GP67" s="217"/>
      <c r="GQ67" s="217"/>
      <c r="GR67" s="217"/>
      <c r="GS67" s="217"/>
      <c r="GT67" s="217"/>
      <c r="GU67" s="217"/>
      <c r="GV67" s="217"/>
      <c r="GW67" s="217"/>
      <c r="GX67" s="217"/>
      <c r="GY67" s="217"/>
      <c r="GZ67" s="217"/>
      <c r="HA67" s="217"/>
      <c r="HB67" s="217"/>
      <c r="HC67" s="217"/>
      <c r="HD67" s="217"/>
      <c r="HE67" s="217"/>
      <c r="HF67" s="217"/>
      <c r="HG67" s="217"/>
      <c r="HH67" s="217"/>
      <c r="HI67" s="217"/>
      <c r="HJ67" s="217"/>
      <c r="HK67" s="217"/>
      <c r="HL67" s="217"/>
      <c r="HM67" s="217"/>
      <c r="HN67" s="217"/>
      <c r="HO67" s="217"/>
      <c r="HP67" s="217"/>
      <c r="HQ67" s="217"/>
      <c r="HR67" s="217"/>
      <c r="HS67" s="217"/>
      <c r="HT67" s="217"/>
      <c r="HU67" s="217"/>
      <c r="HV67" s="217"/>
      <c r="HW67" s="217"/>
      <c r="HX67" s="217"/>
      <c r="HY67" s="217"/>
      <c r="HZ67" s="217"/>
      <c r="IA67" s="217"/>
      <c r="IB67" s="217"/>
      <c r="IC67" s="217"/>
      <c r="ID67" s="217"/>
      <c r="IE67" s="217"/>
      <c r="IF67" s="217"/>
      <c r="IG67" s="217"/>
      <c r="IH67" s="217"/>
      <c r="II67" s="217"/>
      <c r="IJ67" s="217"/>
      <c r="IK67" s="217"/>
      <c r="IL67" s="217"/>
      <c r="IM67" s="217"/>
      <c r="IN67" s="217"/>
      <c r="IO67" s="217"/>
      <c r="IP67" s="217"/>
      <c r="IQ67" s="217"/>
      <c r="IR67" s="217"/>
      <c r="IS67" s="217"/>
      <c r="IT67" s="217"/>
      <c r="IU67" s="217"/>
      <c r="IV67" s="217"/>
    </row>
    <row r="68" spans="1:256" x14ac:dyDescent="0.15">
      <c r="A68" s="218"/>
      <c r="B68" s="215"/>
      <c r="C68" s="217"/>
      <c r="D68" s="219"/>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7"/>
      <c r="BH68" s="217"/>
      <c r="BI68" s="217"/>
      <c r="BJ68" s="217"/>
      <c r="BK68" s="217"/>
      <c r="BL68" s="217"/>
      <c r="BM68" s="217"/>
      <c r="BN68" s="217"/>
      <c r="BO68" s="217"/>
      <c r="BP68" s="217"/>
      <c r="BQ68" s="217"/>
      <c r="BR68" s="217"/>
      <c r="BS68" s="217"/>
      <c r="BT68" s="217"/>
      <c r="BU68" s="217"/>
      <c r="BV68" s="217"/>
      <c r="BW68" s="217"/>
      <c r="BX68" s="217"/>
      <c r="BY68" s="217"/>
      <c r="BZ68" s="217"/>
      <c r="CA68" s="217"/>
      <c r="CB68" s="217"/>
      <c r="CC68" s="217"/>
      <c r="CD68" s="217"/>
      <c r="CE68" s="217"/>
      <c r="CF68" s="217"/>
      <c r="CG68" s="217"/>
      <c r="CH68" s="217"/>
      <c r="CI68" s="217"/>
      <c r="CJ68" s="217"/>
      <c r="CK68" s="217"/>
      <c r="CL68" s="217"/>
      <c r="CM68" s="217"/>
      <c r="CN68" s="217"/>
      <c r="CO68" s="217"/>
      <c r="CP68" s="217"/>
      <c r="CQ68" s="217"/>
      <c r="CR68" s="217"/>
      <c r="CS68" s="217"/>
      <c r="CT68" s="217"/>
      <c r="CU68" s="217"/>
      <c r="CV68" s="217"/>
      <c r="CW68" s="217"/>
      <c r="CX68" s="217"/>
      <c r="CY68" s="217"/>
      <c r="CZ68" s="217"/>
      <c r="DA68" s="217"/>
      <c r="DB68" s="217"/>
      <c r="DC68" s="217"/>
      <c r="DD68" s="217"/>
      <c r="DE68" s="217"/>
      <c r="DF68" s="217"/>
      <c r="DG68" s="217"/>
      <c r="DH68" s="217"/>
      <c r="DI68" s="217"/>
      <c r="DJ68" s="217"/>
      <c r="DK68" s="217"/>
      <c r="DL68" s="217"/>
      <c r="DM68" s="217"/>
      <c r="DN68" s="217"/>
      <c r="DO68" s="217"/>
      <c r="DP68" s="217"/>
      <c r="DQ68" s="217"/>
      <c r="DR68" s="217"/>
      <c r="DS68" s="217"/>
      <c r="DT68" s="217"/>
      <c r="DU68" s="217"/>
      <c r="DV68" s="217"/>
      <c r="DW68" s="217"/>
      <c r="DX68" s="217"/>
      <c r="DY68" s="217"/>
      <c r="DZ68" s="217"/>
      <c r="EA68" s="217"/>
      <c r="EB68" s="217"/>
      <c r="EC68" s="217"/>
      <c r="ED68" s="217"/>
      <c r="EE68" s="217"/>
      <c r="EF68" s="217"/>
      <c r="EG68" s="217"/>
      <c r="EH68" s="217"/>
      <c r="EI68" s="217"/>
      <c r="EJ68" s="217"/>
      <c r="EK68" s="217"/>
      <c r="EL68" s="217"/>
      <c r="EM68" s="217"/>
      <c r="EN68" s="217"/>
      <c r="EO68" s="217"/>
      <c r="EP68" s="217"/>
      <c r="EQ68" s="217"/>
      <c r="ER68" s="217"/>
      <c r="ES68" s="217"/>
      <c r="ET68" s="217"/>
      <c r="EU68" s="217"/>
      <c r="EV68" s="217"/>
      <c r="EW68" s="217"/>
      <c r="EX68" s="217"/>
      <c r="EY68" s="217"/>
      <c r="EZ68" s="217"/>
      <c r="FA68" s="217"/>
      <c r="FB68" s="217"/>
      <c r="FC68" s="217"/>
      <c r="FD68" s="217"/>
      <c r="FE68" s="217"/>
      <c r="FF68" s="217"/>
      <c r="FG68" s="217"/>
      <c r="FH68" s="217"/>
      <c r="FI68" s="217"/>
      <c r="FJ68" s="217"/>
      <c r="FK68" s="217"/>
      <c r="FL68" s="217"/>
      <c r="FM68" s="217"/>
      <c r="FN68" s="217"/>
      <c r="FO68" s="217"/>
      <c r="FP68" s="217"/>
      <c r="FQ68" s="217"/>
      <c r="FR68" s="217"/>
      <c r="FS68" s="217"/>
      <c r="FT68" s="217"/>
      <c r="FU68" s="217"/>
      <c r="FV68" s="217"/>
      <c r="FW68" s="217"/>
      <c r="FX68" s="217"/>
      <c r="FY68" s="217"/>
      <c r="FZ68" s="217"/>
      <c r="GA68" s="217"/>
      <c r="GB68" s="217"/>
      <c r="GC68" s="217"/>
      <c r="GD68" s="217"/>
      <c r="GE68" s="217"/>
      <c r="GF68" s="217"/>
      <c r="GG68" s="217"/>
      <c r="GH68" s="217"/>
      <c r="GI68" s="217"/>
      <c r="GJ68" s="217"/>
      <c r="GK68" s="217"/>
      <c r="GL68" s="217"/>
      <c r="GM68" s="217"/>
      <c r="GN68" s="217"/>
      <c r="GO68" s="217"/>
      <c r="GP68" s="217"/>
      <c r="GQ68" s="217"/>
      <c r="GR68" s="217"/>
      <c r="GS68" s="217"/>
      <c r="GT68" s="217"/>
      <c r="GU68" s="217"/>
      <c r="GV68" s="217"/>
      <c r="GW68" s="217"/>
      <c r="GX68" s="217"/>
      <c r="GY68" s="217"/>
      <c r="GZ68" s="217"/>
      <c r="HA68" s="217"/>
      <c r="HB68" s="217"/>
      <c r="HC68" s="217"/>
      <c r="HD68" s="217"/>
      <c r="HE68" s="217"/>
      <c r="HF68" s="217"/>
      <c r="HG68" s="217"/>
      <c r="HH68" s="217"/>
      <c r="HI68" s="217"/>
      <c r="HJ68" s="217"/>
      <c r="HK68" s="217"/>
      <c r="HL68" s="217"/>
      <c r="HM68" s="217"/>
      <c r="HN68" s="217"/>
      <c r="HO68" s="217"/>
      <c r="HP68" s="217"/>
      <c r="HQ68" s="217"/>
      <c r="HR68" s="217"/>
      <c r="HS68" s="217"/>
      <c r="HT68" s="217"/>
      <c r="HU68" s="217"/>
      <c r="HV68" s="217"/>
      <c r="HW68" s="217"/>
      <c r="HX68" s="217"/>
      <c r="HY68" s="217"/>
      <c r="HZ68" s="217"/>
      <c r="IA68" s="217"/>
      <c r="IB68" s="217"/>
      <c r="IC68" s="217"/>
      <c r="ID68" s="217"/>
      <c r="IE68" s="217"/>
      <c r="IF68" s="217"/>
      <c r="IG68" s="217"/>
      <c r="IH68" s="217"/>
      <c r="II68" s="217"/>
      <c r="IJ68" s="217"/>
      <c r="IK68" s="217"/>
      <c r="IL68" s="217"/>
      <c r="IM68" s="217"/>
      <c r="IN68" s="217"/>
      <c r="IO68" s="217"/>
      <c r="IP68" s="217"/>
      <c r="IQ68" s="217"/>
      <c r="IR68" s="217"/>
      <c r="IS68" s="217"/>
      <c r="IT68" s="217"/>
      <c r="IU68" s="217"/>
      <c r="IV68" s="217"/>
    </row>
    <row r="69" spans="1:256" x14ac:dyDescent="0.15">
      <c r="A69" s="218"/>
      <c r="B69" s="215"/>
      <c r="C69" s="217"/>
      <c r="D69" s="219"/>
      <c r="E69" s="217"/>
      <c r="F69" s="217"/>
      <c r="G69" s="217"/>
      <c r="H69" s="217"/>
      <c r="I69" s="217"/>
      <c r="J69" s="217"/>
      <c r="K69" s="217"/>
      <c r="L69" s="217"/>
      <c r="M69" s="217"/>
      <c r="N69" s="217"/>
      <c r="O69" s="217"/>
      <c r="P69" s="217"/>
      <c r="Q69" s="217"/>
      <c r="R69" s="217"/>
      <c r="S69" s="217"/>
      <c r="T69" s="217"/>
      <c r="U69" s="217"/>
      <c r="V69" s="217"/>
      <c r="W69" s="217"/>
      <c r="X69" s="217"/>
      <c r="Y69" s="217"/>
      <c r="Z69" s="217"/>
      <c r="AA69" s="217"/>
      <c r="AB69" s="217"/>
      <c r="AC69" s="217"/>
      <c r="AD69" s="217"/>
      <c r="AE69" s="217"/>
      <c r="AF69" s="217"/>
      <c r="AG69" s="217"/>
      <c r="AH69" s="217"/>
      <c r="AI69" s="217"/>
      <c r="AJ69" s="217"/>
      <c r="AK69" s="217"/>
      <c r="AL69" s="217"/>
      <c r="AM69" s="217"/>
      <c r="AN69" s="217"/>
      <c r="AO69" s="217"/>
      <c r="AP69" s="217"/>
      <c r="AQ69" s="217"/>
      <c r="AR69" s="217"/>
      <c r="AS69" s="217"/>
      <c r="AT69" s="217"/>
      <c r="AU69" s="217"/>
      <c r="AV69" s="217"/>
      <c r="AW69" s="217"/>
      <c r="AX69" s="217"/>
      <c r="AY69" s="217"/>
      <c r="AZ69" s="217"/>
      <c r="BA69" s="217"/>
      <c r="BB69" s="217"/>
      <c r="BC69" s="217"/>
      <c r="BD69" s="217"/>
      <c r="BE69" s="217"/>
      <c r="BF69" s="217"/>
      <c r="BG69" s="217"/>
      <c r="BH69" s="217"/>
      <c r="BI69" s="217"/>
      <c r="BJ69" s="217"/>
      <c r="BK69" s="217"/>
      <c r="BL69" s="217"/>
      <c r="BM69" s="217"/>
      <c r="BN69" s="217"/>
      <c r="BO69" s="217"/>
      <c r="BP69" s="217"/>
      <c r="BQ69" s="217"/>
      <c r="BR69" s="217"/>
      <c r="BS69" s="217"/>
      <c r="BT69" s="217"/>
      <c r="BU69" s="217"/>
      <c r="BV69" s="217"/>
      <c r="BW69" s="217"/>
      <c r="BX69" s="217"/>
      <c r="BY69" s="217"/>
      <c r="BZ69" s="217"/>
      <c r="CA69" s="217"/>
      <c r="CB69" s="217"/>
      <c r="CC69" s="217"/>
      <c r="CD69" s="217"/>
      <c r="CE69" s="217"/>
      <c r="CF69" s="217"/>
      <c r="CG69" s="217"/>
      <c r="CH69" s="217"/>
      <c r="CI69" s="217"/>
      <c r="CJ69" s="217"/>
      <c r="CK69" s="217"/>
      <c r="CL69" s="217"/>
      <c r="CM69" s="217"/>
      <c r="CN69" s="217"/>
      <c r="CO69" s="217"/>
      <c r="CP69" s="217"/>
      <c r="CQ69" s="217"/>
      <c r="CR69" s="217"/>
      <c r="CS69" s="217"/>
      <c r="CT69" s="217"/>
      <c r="CU69" s="217"/>
      <c r="CV69" s="217"/>
      <c r="CW69" s="217"/>
      <c r="CX69" s="217"/>
      <c r="CY69" s="217"/>
      <c r="CZ69" s="217"/>
      <c r="DA69" s="217"/>
      <c r="DB69" s="217"/>
      <c r="DC69" s="217"/>
      <c r="DD69" s="217"/>
      <c r="DE69" s="217"/>
      <c r="DF69" s="217"/>
      <c r="DG69" s="217"/>
      <c r="DH69" s="217"/>
      <c r="DI69" s="217"/>
      <c r="DJ69" s="217"/>
      <c r="DK69" s="217"/>
      <c r="DL69" s="217"/>
      <c r="DM69" s="217"/>
      <c r="DN69" s="217"/>
      <c r="DO69" s="217"/>
      <c r="DP69" s="217"/>
      <c r="DQ69" s="217"/>
      <c r="DR69" s="217"/>
      <c r="DS69" s="217"/>
      <c r="DT69" s="217"/>
      <c r="DU69" s="217"/>
      <c r="DV69" s="217"/>
      <c r="DW69" s="217"/>
      <c r="DX69" s="217"/>
      <c r="DY69" s="217"/>
      <c r="DZ69" s="217"/>
      <c r="EA69" s="217"/>
      <c r="EB69" s="217"/>
      <c r="EC69" s="217"/>
      <c r="ED69" s="217"/>
      <c r="EE69" s="217"/>
      <c r="EF69" s="217"/>
      <c r="EG69" s="217"/>
      <c r="EH69" s="217"/>
      <c r="EI69" s="217"/>
      <c r="EJ69" s="217"/>
      <c r="EK69" s="217"/>
      <c r="EL69" s="217"/>
      <c r="EM69" s="217"/>
      <c r="EN69" s="217"/>
      <c r="EO69" s="217"/>
      <c r="EP69" s="217"/>
      <c r="EQ69" s="217"/>
      <c r="ER69" s="217"/>
      <c r="ES69" s="217"/>
      <c r="ET69" s="217"/>
      <c r="EU69" s="217"/>
      <c r="EV69" s="217"/>
      <c r="EW69" s="217"/>
      <c r="EX69" s="217"/>
      <c r="EY69" s="217"/>
      <c r="EZ69" s="217"/>
      <c r="FA69" s="217"/>
      <c r="FB69" s="217"/>
      <c r="FC69" s="217"/>
      <c r="FD69" s="217"/>
      <c r="FE69" s="217"/>
      <c r="FF69" s="217"/>
      <c r="FG69" s="217"/>
      <c r="FH69" s="217"/>
      <c r="FI69" s="217"/>
      <c r="FJ69" s="217"/>
      <c r="FK69" s="217"/>
      <c r="FL69" s="217"/>
      <c r="FM69" s="217"/>
      <c r="FN69" s="217"/>
      <c r="FO69" s="217"/>
      <c r="FP69" s="217"/>
      <c r="FQ69" s="217"/>
      <c r="FR69" s="217"/>
      <c r="FS69" s="217"/>
      <c r="FT69" s="217"/>
      <c r="FU69" s="217"/>
      <c r="FV69" s="217"/>
      <c r="FW69" s="217"/>
      <c r="FX69" s="217"/>
      <c r="FY69" s="217"/>
      <c r="FZ69" s="217"/>
      <c r="GA69" s="217"/>
      <c r="GB69" s="217"/>
      <c r="GC69" s="217"/>
      <c r="GD69" s="217"/>
      <c r="GE69" s="217"/>
      <c r="GF69" s="217"/>
      <c r="GG69" s="217"/>
      <c r="GH69" s="217"/>
      <c r="GI69" s="217"/>
      <c r="GJ69" s="217"/>
      <c r="GK69" s="217"/>
      <c r="GL69" s="217"/>
      <c r="GM69" s="217"/>
      <c r="GN69" s="217"/>
      <c r="GO69" s="217"/>
      <c r="GP69" s="217"/>
      <c r="GQ69" s="217"/>
      <c r="GR69" s="217"/>
      <c r="GS69" s="217"/>
      <c r="GT69" s="217"/>
      <c r="GU69" s="217"/>
      <c r="GV69" s="217"/>
      <c r="GW69" s="217"/>
      <c r="GX69" s="217"/>
      <c r="GY69" s="217"/>
      <c r="GZ69" s="217"/>
      <c r="HA69" s="217"/>
      <c r="HB69" s="217"/>
      <c r="HC69" s="217"/>
      <c r="HD69" s="217"/>
      <c r="HE69" s="217"/>
      <c r="HF69" s="217"/>
      <c r="HG69" s="217"/>
      <c r="HH69" s="217"/>
      <c r="HI69" s="217"/>
      <c r="HJ69" s="217"/>
      <c r="HK69" s="217"/>
      <c r="HL69" s="217"/>
      <c r="HM69" s="217"/>
      <c r="HN69" s="217"/>
      <c r="HO69" s="217"/>
      <c r="HP69" s="217"/>
      <c r="HQ69" s="217"/>
      <c r="HR69" s="217"/>
      <c r="HS69" s="217"/>
      <c r="HT69" s="217"/>
      <c r="HU69" s="217"/>
      <c r="HV69" s="217"/>
      <c r="HW69" s="217"/>
      <c r="HX69" s="217"/>
      <c r="HY69" s="217"/>
      <c r="HZ69" s="217"/>
      <c r="IA69" s="217"/>
      <c r="IB69" s="217"/>
      <c r="IC69" s="217"/>
      <c r="ID69" s="217"/>
      <c r="IE69" s="217"/>
      <c r="IF69" s="217"/>
      <c r="IG69" s="217"/>
      <c r="IH69" s="217"/>
      <c r="II69" s="217"/>
      <c r="IJ69" s="217"/>
      <c r="IK69" s="217"/>
      <c r="IL69" s="217"/>
      <c r="IM69" s="217"/>
      <c r="IN69" s="217"/>
      <c r="IO69" s="217"/>
      <c r="IP69" s="217"/>
      <c r="IQ69" s="217"/>
      <c r="IR69" s="217"/>
      <c r="IS69" s="217"/>
      <c r="IT69" s="217"/>
      <c r="IU69" s="217"/>
      <c r="IV69" s="217"/>
    </row>
    <row r="70" spans="1:256" x14ac:dyDescent="0.15">
      <c r="A70" s="218"/>
      <c r="B70" s="215"/>
      <c r="C70" s="217"/>
      <c r="D70" s="219"/>
      <c r="E70" s="217"/>
      <c r="F70" s="217"/>
      <c r="G70" s="217"/>
      <c r="H70" s="217"/>
      <c r="I70" s="217"/>
      <c r="J70" s="217"/>
      <c r="K70" s="217"/>
      <c r="L70" s="217"/>
      <c r="M70" s="217"/>
      <c r="N70" s="217"/>
      <c r="O70" s="217"/>
      <c r="P70" s="217"/>
      <c r="Q70" s="217"/>
      <c r="R70" s="217"/>
      <c r="S70" s="217"/>
      <c r="T70" s="217"/>
      <c r="U70" s="217"/>
      <c r="V70" s="217"/>
      <c r="W70" s="217"/>
      <c r="X70" s="217"/>
      <c r="Y70" s="217"/>
      <c r="Z70" s="217"/>
      <c r="AA70" s="217"/>
      <c r="AB70" s="217"/>
      <c r="AC70" s="217"/>
      <c r="AD70" s="217"/>
      <c r="AE70" s="217"/>
      <c r="AF70" s="217"/>
      <c r="AG70" s="217"/>
      <c r="AH70" s="217"/>
      <c r="AI70" s="217"/>
      <c r="AJ70" s="217"/>
      <c r="AK70" s="217"/>
      <c r="AL70" s="217"/>
      <c r="AM70" s="217"/>
      <c r="AN70" s="217"/>
      <c r="AO70" s="217"/>
      <c r="AP70" s="217"/>
      <c r="AQ70" s="217"/>
      <c r="AR70" s="217"/>
      <c r="AS70" s="217"/>
      <c r="AT70" s="217"/>
      <c r="AU70" s="217"/>
      <c r="AV70" s="217"/>
      <c r="AW70" s="217"/>
      <c r="AX70" s="217"/>
      <c r="AY70" s="217"/>
      <c r="AZ70" s="217"/>
      <c r="BA70" s="217"/>
      <c r="BB70" s="217"/>
      <c r="BC70" s="217"/>
      <c r="BD70" s="217"/>
      <c r="BE70" s="217"/>
      <c r="BF70" s="217"/>
      <c r="BG70" s="217"/>
      <c r="BH70" s="217"/>
      <c r="BI70" s="217"/>
      <c r="BJ70" s="217"/>
      <c r="BK70" s="217"/>
      <c r="BL70" s="217"/>
      <c r="BM70" s="217"/>
      <c r="BN70" s="217"/>
      <c r="BO70" s="217"/>
      <c r="BP70" s="217"/>
      <c r="BQ70" s="217"/>
      <c r="BR70" s="217"/>
      <c r="BS70" s="217"/>
      <c r="BT70" s="217"/>
      <c r="BU70" s="217"/>
      <c r="BV70" s="217"/>
      <c r="BW70" s="217"/>
      <c r="BX70" s="217"/>
      <c r="BY70" s="217"/>
      <c r="BZ70" s="217"/>
      <c r="CA70" s="217"/>
      <c r="CB70" s="217"/>
      <c r="CC70" s="217"/>
      <c r="CD70" s="217"/>
      <c r="CE70" s="217"/>
      <c r="CF70" s="217"/>
      <c r="CG70" s="217"/>
      <c r="CH70" s="217"/>
      <c r="CI70" s="217"/>
      <c r="CJ70" s="217"/>
      <c r="CK70" s="217"/>
      <c r="CL70" s="217"/>
      <c r="CM70" s="217"/>
      <c r="CN70" s="217"/>
      <c r="CO70" s="217"/>
      <c r="CP70" s="217"/>
      <c r="CQ70" s="217"/>
      <c r="CR70" s="217"/>
      <c r="CS70" s="217"/>
      <c r="CT70" s="217"/>
      <c r="CU70" s="217"/>
      <c r="CV70" s="217"/>
      <c r="CW70" s="217"/>
      <c r="CX70" s="217"/>
      <c r="CY70" s="217"/>
      <c r="CZ70" s="217"/>
      <c r="DA70" s="217"/>
      <c r="DB70" s="217"/>
      <c r="DC70" s="217"/>
      <c r="DD70" s="217"/>
      <c r="DE70" s="217"/>
      <c r="DF70" s="217"/>
      <c r="DG70" s="217"/>
      <c r="DH70" s="217"/>
      <c r="DI70" s="217"/>
      <c r="DJ70" s="217"/>
      <c r="DK70" s="217"/>
      <c r="DL70" s="217"/>
      <c r="DM70" s="217"/>
      <c r="DN70" s="217"/>
      <c r="DO70" s="217"/>
      <c r="DP70" s="217"/>
      <c r="DQ70" s="217"/>
      <c r="DR70" s="217"/>
      <c r="DS70" s="217"/>
      <c r="DT70" s="217"/>
      <c r="DU70" s="217"/>
      <c r="DV70" s="217"/>
      <c r="DW70" s="217"/>
      <c r="DX70" s="217"/>
      <c r="DY70" s="217"/>
      <c r="DZ70" s="217"/>
      <c r="EA70" s="217"/>
      <c r="EB70" s="217"/>
      <c r="EC70" s="217"/>
      <c r="ED70" s="217"/>
      <c r="EE70" s="217"/>
      <c r="EF70" s="217"/>
      <c r="EG70" s="217"/>
      <c r="EH70" s="217"/>
      <c r="EI70" s="217"/>
      <c r="EJ70" s="217"/>
      <c r="EK70" s="217"/>
      <c r="EL70" s="217"/>
      <c r="EM70" s="217"/>
      <c r="EN70" s="217"/>
      <c r="EO70" s="217"/>
      <c r="EP70" s="217"/>
      <c r="EQ70" s="217"/>
      <c r="ER70" s="217"/>
      <c r="ES70" s="217"/>
      <c r="ET70" s="217"/>
      <c r="EU70" s="217"/>
      <c r="EV70" s="217"/>
      <c r="EW70" s="217"/>
      <c r="EX70" s="217"/>
      <c r="EY70" s="217"/>
      <c r="EZ70" s="217"/>
      <c r="FA70" s="217"/>
      <c r="FB70" s="217"/>
      <c r="FC70" s="217"/>
      <c r="FD70" s="217"/>
      <c r="FE70" s="217"/>
      <c r="FF70" s="217"/>
      <c r="FG70" s="217"/>
      <c r="FH70" s="217"/>
      <c r="FI70" s="217"/>
      <c r="FJ70" s="217"/>
      <c r="FK70" s="217"/>
      <c r="FL70" s="217"/>
      <c r="FM70" s="217"/>
      <c r="FN70" s="217"/>
      <c r="FO70" s="217"/>
      <c r="FP70" s="217"/>
      <c r="FQ70" s="217"/>
      <c r="FR70" s="217"/>
      <c r="FS70" s="217"/>
      <c r="FT70" s="217"/>
      <c r="FU70" s="217"/>
      <c r="FV70" s="217"/>
      <c r="FW70" s="217"/>
      <c r="FX70" s="217"/>
      <c r="FY70" s="217"/>
      <c r="FZ70" s="217"/>
      <c r="GA70" s="217"/>
      <c r="GB70" s="217"/>
      <c r="GC70" s="217"/>
      <c r="GD70" s="217"/>
      <c r="GE70" s="217"/>
      <c r="GF70" s="217"/>
      <c r="GG70" s="217"/>
      <c r="GH70" s="217"/>
      <c r="GI70" s="217"/>
      <c r="GJ70" s="217"/>
      <c r="GK70" s="217"/>
      <c r="GL70" s="217"/>
      <c r="GM70" s="217"/>
      <c r="GN70" s="217"/>
      <c r="GO70" s="217"/>
      <c r="GP70" s="217"/>
      <c r="GQ70" s="217"/>
      <c r="GR70" s="217"/>
      <c r="GS70" s="217"/>
      <c r="GT70" s="217"/>
      <c r="GU70" s="217"/>
      <c r="GV70" s="217"/>
      <c r="GW70" s="217"/>
      <c r="GX70" s="217"/>
      <c r="GY70" s="217"/>
      <c r="GZ70" s="217"/>
      <c r="HA70" s="217"/>
      <c r="HB70" s="217"/>
      <c r="HC70" s="217"/>
      <c r="HD70" s="217"/>
      <c r="HE70" s="217"/>
      <c r="HF70" s="217"/>
      <c r="HG70" s="217"/>
      <c r="HH70" s="217"/>
      <c r="HI70" s="217"/>
      <c r="HJ70" s="217"/>
      <c r="HK70" s="217"/>
      <c r="HL70" s="217"/>
      <c r="HM70" s="217"/>
      <c r="HN70" s="217"/>
      <c r="HO70" s="217"/>
      <c r="HP70" s="217"/>
      <c r="HQ70" s="217"/>
      <c r="HR70" s="217"/>
      <c r="HS70" s="217"/>
      <c r="HT70" s="217"/>
      <c r="HU70" s="217"/>
      <c r="HV70" s="217"/>
      <c r="HW70" s="217"/>
      <c r="HX70" s="217"/>
      <c r="HY70" s="217"/>
      <c r="HZ70" s="217"/>
      <c r="IA70" s="217"/>
      <c r="IB70" s="217"/>
      <c r="IC70" s="217"/>
      <c r="ID70" s="217"/>
      <c r="IE70" s="217"/>
      <c r="IF70" s="217"/>
      <c r="IG70" s="217"/>
      <c r="IH70" s="217"/>
      <c r="II70" s="217"/>
      <c r="IJ70" s="217"/>
      <c r="IK70" s="217"/>
      <c r="IL70" s="217"/>
      <c r="IM70" s="217"/>
      <c r="IN70" s="217"/>
      <c r="IO70" s="217"/>
      <c r="IP70" s="217"/>
      <c r="IQ70" s="217"/>
      <c r="IR70" s="217"/>
      <c r="IS70" s="217"/>
      <c r="IT70" s="217"/>
      <c r="IU70" s="217"/>
      <c r="IV70" s="217"/>
    </row>
    <row r="71" spans="1:256" x14ac:dyDescent="0.15">
      <c r="A71" s="218"/>
      <c r="B71" s="215"/>
      <c r="C71" s="217"/>
      <c r="D71" s="219"/>
      <c r="E71" s="217"/>
      <c r="F71" s="217"/>
      <c r="G71" s="217"/>
      <c r="H71" s="217"/>
      <c r="I71" s="217"/>
      <c r="J71" s="217"/>
      <c r="K71" s="217"/>
      <c r="L71" s="217"/>
      <c r="M71" s="217"/>
      <c r="N71" s="217"/>
      <c r="O71" s="217"/>
      <c r="P71" s="217"/>
      <c r="Q71" s="217"/>
      <c r="R71" s="217"/>
      <c r="S71" s="217"/>
      <c r="T71" s="217"/>
      <c r="U71" s="217"/>
      <c r="V71" s="217"/>
      <c r="W71" s="217"/>
      <c r="X71" s="217"/>
      <c r="Y71" s="217"/>
      <c r="Z71" s="217"/>
      <c r="AA71" s="217"/>
      <c r="AB71" s="217"/>
      <c r="AC71" s="217"/>
      <c r="AD71" s="217"/>
      <c r="AE71" s="217"/>
      <c r="AF71" s="217"/>
      <c r="AG71" s="217"/>
      <c r="AH71" s="217"/>
      <c r="AI71" s="217"/>
      <c r="AJ71" s="217"/>
      <c r="AK71" s="217"/>
      <c r="AL71" s="217"/>
      <c r="AM71" s="217"/>
      <c r="AN71" s="217"/>
      <c r="AO71" s="217"/>
      <c r="AP71" s="217"/>
      <c r="AQ71" s="217"/>
      <c r="AR71" s="217"/>
      <c r="AS71" s="217"/>
      <c r="AT71" s="217"/>
      <c r="AU71" s="217"/>
      <c r="AV71" s="217"/>
      <c r="AW71" s="217"/>
      <c r="AX71" s="217"/>
      <c r="AY71" s="217"/>
      <c r="AZ71" s="217"/>
      <c r="BA71" s="217"/>
      <c r="BB71" s="217"/>
      <c r="BC71" s="217"/>
      <c r="BD71" s="217"/>
      <c r="BE71" s="217"/>
      <c r="BF71" s="217"/>
      <c r="BG71" s="217"/>
      <c r="BH71" s="217"/>
      <c r="BI71" s="217"/>
      <c r="BJ71" s="217"/>
      <c r="BK71" s="217"/>
      <c r="BL71" s="217"/>
      <c r="BM71" s="217"/>
      <c r="BN71" s="217"/>
      <c r="BO71" s="217"/>
      <c r="BP71" s="217"/>
      <c r="BQ71" s="217"/>
      <c r="BR71" s="217"/>
      <c r="BS71" s="217"/>
      <c r="BT71" s="217"/>
      <c r="BU71" s="217"/>
      <c r="BV71" s="217"/>
      <c r="BW71" s="217"/>
      <c r="BX71" s="217"/>
      <c r="BY71" s="217"/>
      <c r="BZ71" s="217"/>
      <c r="CA71" s="217"/>
      <c r="CB71" s="217"/>
      <c r="CC71" s="217"/>
      <c r="CD71" s="217"/>
      <c r="CE71" s="217"/>
      <c r="CF71" s="217"/>
      <c r="CG71" s="217"/>
      <c r="CH71" s="217"/>
      <c r="CI71" s="217"/>
      <c r="CJ71" s="217"/>
      <c r="CK71" s="217"/>
      <c r="CL71" s="217"/>
      <c r="CM71" s="217"/>
      <c r="CN71" s="217"/>
      <c r="CO71" s="217"/>
      <c r="CP71" s="217"/>
      <c r="CQ71" s="217"/>
      <c r="CR71" s="217"/>
      <c r="CS71" s="217"/>
      <c r="CT71" s="217"/>
      <c r="CU71" s="217"/>
      <c r="CV71" s="217"/>
      <c r="CW71" s="217"/>
      <c r="CX71" s="217"/>
      <c r="CY71" s="217"/>
      <c r="CZ71" s="217"/>
      <c r="DA71" s="217"/>
      <c r="DB71" s="217"/>
      <c r="DC71" s="217"/>
      <c r="DD71" s="217"/>
      <c r="DE71" s="217"/>
      <c r="DF71" s="217"/>
      <c r="DG71" s="217"/>
      <c r="DH71" s="217"/>
      <c r="DI71" s="217"/>
      <c r="DJ71" s="217"/>
      <c r="DK71" s="217"/>
      <c r="DL71" s="217"/>
      <c r="DM71" s="217"/>
      <c r="DN71" s="217"/>
      <c r="DO71" s="217"/>
      <c r="DP71" s="217"/>
      <c r="DQ71" s="217"/>
      <c r="DR71" s="217"/>
      <c r="DS71" s="217"/>
      <c r="DT71" s="217"/>
      <c r="DU71" s="217"/>
      <c r="DV71" s="217"/>
      <c r="DW71" s="217"/>
      <c r="DX71" s="217"/>
      <c r="DY71" s="217"/>
      <c r="DZ71" s="217"/>
      <c r="EA71" s="217"/>
      <c r="EB71" s="217"/>
      <c r="EC71" s="217"/>
      <c r="ED71" s="217"/>
      <c r="EE71" s="217"/>
      <c r="EF71" s="217"/>
      <c r="EG71" s="217"/>
      <c r="EH71" s="217"/>
      <c r="EI71" s="217"/>
      <c r="EJ71" s="217"/>
      <c r="EK71" s="217"/>
      <c r="EL71" s="217"/>
      <c r="EM71" s="217"/>
      <c r="EN71" s="217"/>
      <c r="EO71" s="217"/>
      <c r="EP71" s="217"/>
      <c r="EQ71" s="217"/>
      <c r="ER71" s="217"/>
      <c r="ES71" s="217"/>
      <c r="ET71" s="217"/>
      <c r="EU71" s="217"/>
      <c r="EV71" s="217"/>
      <c r="EW71" s="217"/>
      <c r="EX71" s="217"/>
      <c r="EY71" s="217"/>
      <c r="EZ71" s="217"/>
      <c r="FA71" s="217"/>
      <c r="FB71" s="217"/>
      <c r="FC71" s="217"/>
      <c r="FD71" s="217"/>
      <c r="FE71" s="217"/>
      <c r="FF71" s="217"/>
      <c r="FG71" s="217"/>
      <c r="FH71" s="217"/>
      <c r="FI71" s="217"/>
      <c r="FJ71" s="217"/>
      <c r="FK71" s="217"/>
      <c r="FL71" s="217"/>
      <c r="FM71" s="217"/>
      <c r="FN71" s="217"/>
      <c r="FO71" s="217"/>
      <c r="FP71" s="217"/>
      <c r="FQ71" s="217"/>
      <c r="FR71" s="217"/>
      <c r="FS71" s="217"/>
      <c r="FT71" s="217"/>
      <c r="FU71" s="217"/>
      <c r="FV71" s="217"/>
      <c r="FW71" s="217"/>
      <c r="FX71" s="217"/>
      <c r="FY71" s="217"/>
      <c r="FZ71" s="217"/>
      <c r="GA71" s="217"/>
      <c r="GB71" s="217"/>
      <c r="GC71" s="217"/>
      <c r="GD71" s="217"/>
      <c r="GE71" s="217"/>
      <c r="GF71" s="217"/>
      <c r="GG71" s="217"/>
      <c r="GH71" s="217"/>
      <c r="GI71" s="217"/>
      <c r="GJ71" s="217"/>
      <c r="GK71" s="217"/>
      <c r="GL71" s="217"/>
      <c r="GM71" s="217"/>
      <c r="GN71" s="217"/>
      <c r="GO71" s="217"/>
      <c r="GP71" s="217"/>
      <c r="GQ71" s="217"/>
      <c r="GR71" s="217"/>
      <c r="GS71" s="217"/>
      <c r="GT71" s="217"/>
      <c r="GU71" s="217"/>
      <c r="GV71" s="217"/>
      <c r="GW71" s="217"/>
      <c r="GX71" s="217"/>
      <c r="GY71" s="217"/>
      <c r="GZ71" s="217"/>
      <c r="HA71" s="217"/>
      <c r="HB71" s="217"/>
      <c r="HC71" s="217"/>
      <c r="HD71" s="217"/>
      <c r="HE71" s="217"/>
      <c r="HF71" s="217"/>
      <c r="HG71" s="217"/>
      <c r="HH71" s="217"/>
      <c r="HI71" s="217"/>
      <c r="HJ71" s="217"/>
      <c r="HK71" s="217"/>
      <c r="HL71" s="217"/>
      <c r="HM71" s="217"/>
      <c r="HN71" s="217"/>
      <c r="HO71" s="217"/>
      <c r="HP71" s="217"/>
      <c r="HQ71" s="217"/>
      <c r="HR71" s="217"/>
      <c r="HS71" s="217"/>
      <c r="HT71" s="217"/>
      <c r="HU71" s="217"/>
      <c r="HV71" s="217"/>
      <c r="HW71" s="217"/>
      <c r="HX71" s="217"/>
      <c r="HY71" s="217"/>
      <c r="HZ71" s="217"/>
      <c r="IA71" s="217"/>
      <c r="IB71" s="217"/>
      <c r="IC71" s="217"/>
      <c r="ID71" s="217"/>
      <c r="IE71" s="217"/>
      <c r="IF71" s="217"/>
      <c r="IG71" s="217"/>
      <c r="IH71" s="217"/>
      <c r="II71" s="217"/>
      <c r="IJ71" s="217"/>
      <c r="IK71" s="217"/>
      <c r="IL71" s="217"/>
      <c r="IM71" s="217"/>
      <c r="IN71" s="217"/>
      <c r="IO71" s="217"/>
      <c r="IP71" s="217"/>
      <c r="IQ71" s="217"/>
      <c r="IR71" s="217"/>
      <c r="IS71" s="217"/>
      <c r="IT71" s="217"/>
      <c r="IU71" s="217"/>
      <c r="IV71" s="217"/>
    </row>
    <row r="72" spans="1:256" x14ac:dyDescent="0.15">
      <c r="A72" s="218"/>
      <c r="B72" s="215"/>
      <c r="C72" s="217"/>
      <c r="D72" s="219"/>
      <c r="E72" s="217"/>
      <c r="F72" s="217"/>
      <c r="G72" s="217"/>
      <c r="H72" s="217"/>
      <c r="I72" s="217"/>
      <c r="J72" s="217"/>
      <c r="K72" s="217"/>
      <c r="L72" s="217"/>
      <c r="M72" s="217"/>
      <c r="N72" s="217"/>
      <c r="O72" s="217"/>
      <c r="P72" s="217"/>
      <c r="Q72" s="217"/>
      <c r="R72" s="217"/>
      <c r="S72" s="217"/>
      <c r="T72" s="217"/>
      <c r="U72" s="217"/>
      <c r="V72" s="217"/>
      <c r="W72" s="217"/>
      <c r="X72" s="217"/>
      <c r="Y72" s="217"/>
      <c r="Z72" s="217"/>
      <c r="AA72" s="217"/>
      <c r="AB72" s="217"/>
      <c r="AC72" s="217"/>
      <c r="AD72" s="217"/>
      <c r="AE72" s="217"/>
      <c r="AF72" s="217"/>
      <c r="AG72" s="217"/>
      <c r="AH72" s="217"/>
      <c r="AI72" s="217"/>
      <c r="AJ72" s="217"/>
      <c r="AK72" s="217"/>
      <c r="AL72" s="217"/>
      <c r="AM72" s="217"/>
      <c r="AN72" s="217"/>
      <c r="AO72" s="217"/>
      <c r="AP72" s="217"/>
      <c r="AQ72" s="217"/>
      <c r="AR72" s="217"/>
      <c r="AS72" s="217"/>
      <c r="AT72" s="217"/>
      <c r="AU72" s="217"/>
      <c r="AV72" s="217"/>
      <c r="AW72" s="217"/>
      <c r="AX72" s="217"/>
      <c r="AY72" s="217"/>
      <c r="AZ72" s="217"/>
      <c r="BA72" s="217"/>
      <c r="BB72" s="217"/>
      <c r="BC72" s="217"/>
      <c r="BD72" s="217"/>
      <c r="BE72" s="217"/>
      <c r="BF72" s="217"/>
      <c r="BG72" s="217"/>
      <c r="BH72" s="217"/>
      <c r="BI72" s="217"/>
      <c r="BJ72" s="217"/>
      <c r="BK72" s="217"/>
      <c r="BL72" s="217"/>
      <c r="BM72" s="217"/>
      <c r="BN72" s="217"/>
      <c r="BO72" s="217"/>
      <c r="BP72" s="217"/>
      <c r="BQ72" s="217"/>
      <c r="BR72" s="217"/>
      <c r="BS72" s="217"/>
      <c r="BT72" s="217"/>
      <c r="BU72" s="217"/>
      <c r="BV72" s="217"/>
      <c r="BW72" s="217"/>
      <c r="BX72" s="217"/>
      <c r="BY72" s="217"/>
      <c r="BZ72" s="217"/>
      <c r="CA72" s="217"/>
      <c r="CB72" s="217"/>
      <c r="CC72" s="217"/>
      <c r="CD72" s="217"/>
      <c r="CE72" s="217"/>
      <c r="CF72" s="217"/>
      <c r="CG72" s="217"/>
      <c r="CH72" s="217"/>
      <c r="CI72" s="217"/>
      <c r="CJ72" s="217"/>
      <c r="CK72" s="217"/>
      <c r="CL72" s="217"/>
      <c r="CM72" s="217"/>
      <c r="CN72" s="217"/>
      <c r="CO72" s="217"/>
      <c r="CP72" s="217"/>
      <c r="CQ72" s="217"/>
      <c r="CR72" s="217"/>
      <c r="CS72" s="217"/>
      <c r="CT72" s="217"/>
      <c r="CU72" s="217"/>
      <c r="CV72" s="217"/>
      <c r="CW72" s="217"/>
      <c r="CX72" s="217"/>
      <c r="CY72" s="217"/>
      <c r="CZ72" s="217"/>
      <c r="DA72" s="217"/>
      <c r="DB72" s="217"/>
      <c r="DC72" s="217"/>
      <c r="DD72" s="217"/>
      <c r="DE72" s="217"/>
      <c r="DF72" s="217"/>
      <c r="DG72" s="217"/>
      <c r="DH72" s="217"/>
      <c r="DI72" s="217"/>
      <c r="DJ72" s="217"/>
      <c r="DK72" s="217"/>
      <c r="DL72" s="217"/>
      <c r="DM72" s="217"/>
      <c r="DN72" s="217"/>
      <c r="DO72" s="217"/>
      <c r="DP72" s="217"/>
      <c r="DQ72" s="217"/>
      <c r="DR72" s="217"/>
      <c r="DS72" s="217"/>
      <c r="DT72" s="217"/>
      <c r="DU72" s="217"/>
      <c r="DV72" s="217"/>
      <c r="DW72" s="217"/>
      <c r="DX72" s="217"/>
      <c r="DY72" s="217"/>
      <c r="DZ72" s="217"/>
      <c r="EA72" s="217"/>
      <c r="EB72" s="217"/>
      <c r="EC72" s="217"/>
      <c r="ED72" s="217"/>
      <c r="EE72" s="217"/>
      <c r="EF72" s="217"/>
      <c r="EG72" s="217"/>
      <c r="EH72" s="217"/>
      <c r="EI72" s="217"/>
      <c r="EJ72" s="217"/>
      <c r="EK72" s="217"/>
      <c r="EL72" s="217"/>
      <c r="EM72" s="217"/>
      <c r="EN72" s="217"/>
      <c r="EO72" s="217"/>
      <c r="EP72" s="217"/>
      <c r="EQ72" s="217"/>
      <c r="ER72" s="217"/>
      <c r="ES72" s="217"/>
      <c r="ET72" s="217"/>
      <c r="EU72" s="217"/>
      <c r="EV72" s="217"/>
      <c r="EW72" s="217"/>
      <c r="EX72" s="217"/>
      <c r="EY72" s="217"/>
      <c r="EZ72" s="217"/>
      <c r="FA72" s="217"/>
      <c r="FB72" s="217"/>
      <c r="FC72" s="217"/>
      <c r="FD72" s="217"/>
      <c r="FE72" s="217"/>
      <c r="FF72" s="217"/>
      <c r="FG72" s="217"/>
      <c r="FH72" s="217"/>
      <c r="FI72" s="217"/>
      <c r="FJ72" s="217"/>
      <c r="FK72" s="217"/>
      <c r="FL72" s="217"/>
      <c r="FM72" s="217"/>
      <c r="FN72" s="217"/>
      <c r="FO72" s="217"/>
      <c r="FP72" s="217"/>
      <c r="FQ72" s="217"/>
      <c r="FR72" s="217"/>
      <c r="FS72" s="217"/>
      <c r="FT72" s="217"/>
      <c r="FU72" s="217"/>
      <c r="FV72" s="217"/>
      <c r="FW72" s="217"/>
      <c r="FX72" s="217"/>
      <c r="FY72" s="217"/>
      <c r="FZ72" s="217"/>
      <c r="GA72" s="217"/>
      <c r="GB72" s="217"/>
      <c r="GC72" s="217"/>
      <c r="GD72" s="217"/>
      <c r="GE72" s="217"/>
      <c r="GF72" s="217"/>
      <c r="GG72" s="217"/>
      <c r="GH72" s="217"/>
      <c r="GI72" s="217"/>
      <c r="GJ72" s="217"/>
      <c r="GK72" s="217"/>
      <c r="GL72" s="217"/>
      <c r="GM72" s="217"/>
      <c r="GN72" s="217"/>
      <c r="GO72" s="217"/>
      <c r="GP72" s="217"/>
      <c r="GQ72" s="217"/>
      <c r="GR72" s="217"/>
      <c r="GS72" s="217"/>
      <c r="GT72" s="217"/>
      <c r="GU72" s="217"/>
      <c r="GV72" s="217"/>
      <c r="GW72" s="217"/>
      <c r="GX72" s="217"/>
      <c r="GY72" s="217"/>
      <c r="GZ72" s="217"/>
      <c r="HA72" s="217"/>
      <c r="HB72" s="217"/>
      <c r="HC72" s="217"/>
      <c r="HD72" s="217"/>
      <c r="HE72" s="217"/>
      <c r="HF72" s="217"/>
      <c r="HG72" s="217"/>
      <c r="HH72" s="217"/>
      <c r="HI72" s="217"/>
      <c r="HJ72" s="217"/>
      <c r="HK72" s="217"/>
      <c r="HL72" s="217"/>
      <c r="HM72" s="217"/>
      <c r="HN72" s="217"/>
      <c r="HO72" s="217"/>
      <c r="HP72" s="217"/>
      <c r="HQ72" s="217"/>
      <c r="HR72" s="217"/>
      <c r="HS72" s="217"/>
      <c r="HT72" s="217"/>
      <c r="HU72" s="217"/>
      <c r="HV72" s="217"/>
      <c r="HW72" s="217"/>
      <c r="HX72" s="217"/>
      <c r="HY72" s="217"/>
      <c r="HZ72" s="217"/>
      <c r="IA72" s="217"/>
      <c r="IB72" s="217"/>
      <c r="IC72" s="217"/>
      <c r="ID72" s="217"/>
      <c r="IE72" s="217"/>
      <c r="IF72" s="217"/>
      <c r="IG72" s="217"/>
      <c r="IH72" s="217"/>
      <c r="II72" s="217"/>
      <c r="IJ72" s="217"/>
      <c r="IK72" s="217"/>
      <c r="IL72" s="217"/>
      <c r="IM72" s="217"/>
      <c r="IN72" s="217"/>
      <c r="IO72" s="217"/>
      <c r="IP72" s="217"/>
      <c r="IQ72" s="217"/>
      <c r="IR72" s="217"/>
      <c r="IS72" s="217"/>
      <c r="IT72" s="217"/>
      <c r="IU72" s="217"/>
      <c r="IV72" s="217"/>
    </row>
    <row r="73" spans="1:256" x14ac:dyDescent="0.15">
      <c r="A73" s="218"/>
      <c r="B73" s="215"/>
      <c r="C73" s="217"/>
      <c r="D73" s="219"/>
      <c r="E73" s="217"/>
      <c r="F73" s="217"/>
      <c r="G73" s="217"/>
      <c r="H73" s="217"/>
      <c r="I73" s="217"/>
      <c r="J73" s="217"/>
      <c r="K73" s="217"/>
      <c r="L73" s="217"/>
      <c r="M73" s="217"/>
      <c r="N73" s="217"/>
      <c r="O73" s="217"/>
      <c r="P73" s="217"/>
      <c r="Q73" s="217"/>
      <c r="R73" s="217"/>
      <c r="S73" s="217"/>
      <c r="T73" s="217"/>
      <c r="U73" s="217"/>
      <c r="V73" s="217"/>
      <c r="W73" s="217"/>
      <c r="X73" s="217"/>
      <c r="Y73" s="217"/>
      <c r="Z73" s="217"/>
      <c r="AA73" s="217"/>
      <c r="AB73" s="217"/>
      <c r="AC73" s="217"/>
      <c r="AD73" s="217"/>
      <c r="AE73" s="217"/>
      <c r="AF73" s="217"/>
      <c r="AG73" s="217"/>
      <c r="AH73" s="217"/>
      <c r="AI73" s="217"/>
      <c r="AJ73" s="217"/>
      <c r="AK73" s="217"/>
      <c r="AL73" s="217"/>
      <c r="AM73" s="217"/>
      <c r="AN73" s="217"/>
      <c r="AO73" s="217"/>
      <c r="AP73" s="217"/>
      <c r="AQ73" s="217"/>
      <c r="AR73" s="217"/>
      <c r="AS73" s="217"/>
      <c r="AT73" s="217"/>
      <c r="AU73" s="217"/>
      <c r="AV73" s="217"/>
      <c r="AW73" s="217"/>
      <c r="AX73" s="217"/>
      <c r="AY73" s="217"/>
      <c r="AZ73" s="217"/>
      <c r="BA73" s="217"/>
      <c r="BB73" s="217"/>
      <c r="BC73" s="217"/>
      <c r="BD73" s="217"/>
      <c r="BE73" s="217"/>
      <c r="BF73" s="217"/>
      <c r="BG73" s="217"/>
      <c r="BH73" s="217"/>
      <c r="BI73" s="217"/>
      <c r="BJ73" s="217"/>
      <c r="BK73" s="217"/>
      <c r="BL73" s="217"/>
      <c r="BM73" s="217"/>
      <c r="BN73" s="217"/>
      <c r="BO73" s="217"/>
      <c r="BP73" s="217"/>
      <c r="BQ73" s="217"/>
      <c r="BR73" s="217"/>
      <c r="BS73" s="217"/>
      <c r="BT73" s="217"/>
      <c r="BU73" s="217"/>
      <c r="BV73" s="217"/>
      <c r="BW73" s="217"/>
      <c r="BX73" s="217"/>
      <c r="BY73" s="217"/>
      <c r="BZ73" s="217"/>
      <c r="CA73" s="217"/>
      <c r="CB73" s="217"/>
      <c r="CC73" s="217"/>
      <c r="CD73" s="217"/>
      <c r="CE73" s="217"/>
      <c r="CF73" s="217"/>
      <c r="CG73" s="217"/>
      <c r="CH73" s="217"/>
      <c r="CI73" s="217"/>
      <c r="CJ73" s="217"/>
      <c r="CK73" s="217"/>
      <c r="CL73" s="217"/>
      <c r="CM73" s="217"/>
      <c r="CN73" s="217"/>
      <c r="CO73" s="217"/>
      <c r="CP73" s="217"/>
      <c r="CQ73" s="217"/>
      <c r="CR73" s="217"/>
      <c r="CS73" s="217"/>
      <c r="CT73" s="217"/>
      <c r="CU73" s="217"/>
      <c r="CV73" s="217"/>
      <c r="CW73" s="217"/>
      <c r="CX73" s="217"/>
      <c r="CY73" s="217"/>
      <c r="CZ73" s="217"/>
      <c r="DA73" s="217"/>
      <c r="DB73" s="217"/>
      <c r="DC73" s="217"/>
      <c r="DD73" s="217"/>
      <c r="DE73" s="217"/>
      <c r="DF73" s="217"/>
      <c r="DG73" s="217"/>
      <c r="DH73" s="217"/>
      <c r="DI73" s="217"/>
      <c r="DJ73" s="217"/>
      <c r="DK73" s="217"/>
      <c r="DL73" s="217"/>
      <c r="DM73" s="217"/>
      <c r="DN73" s="217"/>
      <c r="DO73" s="217"/>
      <c r="DP73" s="217"/>
      <c r="DQ73" s="217"/>
      <c r="DR73" s="217"/>
      <c r="DS73" s="217"/>
      <c r="DT73" s="217"/>
      <c r="DU73" s="217"/>
      <c r="DV73" s="217"/>
      <c r="DW73" s="217"/>
      <c r="DX73" s="217"/>
      <c r="DY73" s="217"/>
      <c r="DZ73" s="217"/>
      <c r="EA73" s="217"/>
      <c r="EB73" s="217"/>
      <c r="EC73" s="217"/>
      <c r="ED73" s="217"/>
      <c r="EE73" s="217"/>
      <c r="EF73" s="217"/>
      <c r="EG73" s="217"/>
      <c r="EH73" s="217"/>
      <c r="EI73" s="217"/>
      <c r="EJ73" s="217"/>
      <c r="EK73" s="217"/>
      <c r="EL73" s="217"/>
      <c r="EM73" s="217"/>
      <c r="EN73" s="217"/>
      <c r="EO73" s="217"/>
      <c r="EP73" s="217"/>
      <c r="EQ73" s="217"/>
      <c r="ER73" s="217"/>
      <c r="ES73" s="217"/>
      <c r="ET73" s="217"/>
      <c r="EU73" s="217"/>
      <c r="EV73" s="217"/>
      <c r="EW73" s="217"/>
      <c r="EX73" s="217"/>
      <c r="EY73" s="217"/>
      <c r="EZ73" s="217"/>
      <c r="FA73" s="217"/>
      <c r="FB73" s="217"/>
      <c r="FC73" s="217"/>
      <c r="FD73" s="217"/>
      <c r="FE73" s="217"/>
      <c r="FF73" s="217"/>
      <c r="FG73" s="217"/>
      <c r="FH73" s="217"/>
      <c r="FI73" s="217"/>
      <c r="FJ73" s="217"/>
      <c r="FK73" s="217"/>
      <c r="FL73" s="217"/>
      <c r="FM73" s="217"/>
      <c r="FN73" s="217"/>
      <c r="FO73" s="217"/>
      <c r="FP73" s="217"/>
      <c r="FQ73" s="217"/>
      <c r="FR73" s="217"/>
      <c r="FS73" s="217"/>
      <c r="FT73" s="217"/>
      <c r="FU73" s="217"/>
      <c r="FV73" s="217"/>
      <c r="FW73" s="217"/>
      <c r="FX73" s="217"/>
      <c r="FY73" s="217"/>
      <c r="FZ73" s="217"/>
      <c r="GA73" s="217"/>
      <c r="GB73" s="217"/>
      <c r="GC73" s="217"/>
      <c r="GD73" s="217"/>
      <c r="GE73" s="217"/>
      <c r="GF73" s="217"/>
      <c r="GG73" s="217"/>
      <c r="GH73" s="217"/>
      <c r="GI73" s="217"/>
      <c r="GJ73" s="217"/>
      <c r="GK73" s="217"/>
      <c r="GL73" s="217"/>
      <c r="GM73" s="217"/>
      <c r="GN73" s="217"/>
      <c r="GO73" s="217"/>
      <c r="GP73" s="217"/>
      <c r="GQ73" s="217"/>
      <c r="GR73" s="217"/>
      <c r="GS73" s="217"/>
      <c r="GT73" s="217"/>
      <c r="GU73" s="217"/>
      <c r="GV73" s="217"/>
      <c r="GW73" s="217"/>
      <c r="GX73" s="217"/>
      <c r="GY73" s="217"/>
      <c r="GZ73" s="217"/>
      <c r="HA73" s="217"/>
      <c r="HB73" s="217"/>
      <c r="HC73" s="217"/>
      <c r="HD73" s="217"/>
      <c r="HE73" s="217"/>
      <c r="HF73" s="217"/>
      <c r="HG73" s="217"/>
      <c r="HH73" s="217"/>
      <c r="HI73" s="217"/>
      <c r="HJ73" s="217"/>
      <c r="HK73" s="217"/>
      <c r="HL73" s="217"/>
      <c r="HM73" s="217"/>
      <c r="HN73" s="217"/>
      <c r="HO73" s="217"/>
      <c r="HP73" s="217"/>
      <c r="HQ73" s="217"/>
      <c r="HR73" s="217"/>
      <c r="HS73" s="217"/>
      <c r="HT73" s="217"/>
      <c r="HU73" s="217"/>
      <c r="HV73" s="217"/>
      <c r="HW73" s="217"/>
      <c r="HX73" s="217"/>
      <c r="HY73" s="217"/>
      <c r="HZ73" s="217"/>
      <c r="IA73" s="217"/>
      <c r="IB73" s="217"/>
      <c r="IC73" s="217"/>
      <c r="ID73" s="217"/>
      <c r="IE73" s="217"/>
      <c r="IF73" s="217"/>
      <c r="IG73" s="217"/>
      <c r="IH73" s="217"/>
      <c r="II73" s="217"/>
      <c r="IJ73" s="217"/>
      <c r="IK73" s="217"/>
      <c r="IL73" s="217"/>
      <c r="IM73" s="217"/>
      <c r="IN73" s="217"/>
      <c r="IO73" s="217"/>
      <c r="IP73" s="217"/>
      <c r="IQ73" s="217"/>
      <c r="IR73" s="217"/>
      <c r="IS73" s="217"/>
      <c r="IT73" s="217"/>
      <c r="IU73" s="217"/>
      <c r="IV73" s="217"/>
    </row>
    <row r="74" spans="1:256" x14ac:dyDescent="0.15">
      <c r="A74" s="218"/>
      <c r="B74" s="215"/>
      <c r="C74" s="217"/>
      <c r="D74" s="219"/>
      <c r="E74" s="217"/>
      <c r="F74" s="217"/>
      <c r="G74" s="217"/>
      <c r="H74" s="217"/>
      <c r="I74" s="217"/>
      <c r="J74" s="217"/>
      <c r="K74" s="217"/>
      <c r="L74" s="217"/>
      <c r="M74" s="217"/>
      <c r="N74" s="217"/>
      <c r="O74" s="217"/>
      <c r="P74" s="217"/>
      <c r="Q74" s="217"/>
      <c r="R74" s="217"/>
      <c r="S74" s="217"/>
      <c r="T74" s="217"/>
      <c r="U74" s="217"/>
      <c r="V74" s="217"/>
      <c r="W74" s="217"/>
      <c r="X74" s="217"/>
      <c r="Y74" s="217"/>
      <c r="Z74" s="217"/>
      <c r="AA74" s="217"/>
      <c r="AB74" s="217"/>
      <c r="AC74" s="217"/>
      <c r="AD74" s="217"/>
      <c r="AE74" s="217"/>
      <c r="AF74" s="217"/>
      <c r="AG74" s="217"/>
      <c r="AH74" s="217"/>
      <c r="AI74" s="217"/>
      <c r="AJ74" s="217"/>
      <c r="AK74" s="217"/>
      <c r="AL74" s="217"/>
      <c r="AM74" s="217"/>
      <c r="AN74" s="217"/>
      <c r="AO74" s="217"/>
      <c r="AP74" s="217"/>
      <c r="AQ74" s="217"/>
      <c r="AR74" s="217"/>
      <c r="AS74" s="217"/>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217"/>
      <c r="BS74" s="217"/>
      <c r="BT74" s="217"/>
      <c r="BU74" s="217"/>
      <c r="BV74" s="217"/>
      <c r="BW74" s="217"/>
      <c r="BX74" s="217"/>
      <c r="BY74" s="217"/>
      <c r="BZ74" s="217"/>
      <c r="CA74" s="217"/>
      <c r="CB74" s="217"/>
      <c r="CC74" s="217"/>
      <c r="CD74" s="217"/>
      <c r="CE74" s="217"/>
      <c r="CF74" s="217"/>
      <c r="CG74" s="217"/>
      <c r="CH74" s="217"/>
      <c r="CI74" s="217"/>
      <c r="CJ74" s="217"/>
      <c r="CK74" s="217"/>
      <c r="CL74" s="217"/>
      <c r="CM74" s="217"/>
      <c r="CN74" s="217"/>
      <c r="CO74" s="217"/>
      <c r="CP74" s="217"/>
      <c r="CQ74" s="217"/>
      <c r="CR74" s="217"/>
      <c r="CS74" s="217"/>
      <c r="CT74" s="217"/>
      <c r="CU74" s="217"/>
      <c r="CV74" s="217"/>
      <c r="CW74" s="217"/>
      <c r="CX74" s="217"/>
      <c r="CY74" s="217"/>
      <c r="CZ74" s="217"/>
      <c r="DA74" s="217"/>
      <c r="DB74" s="217"/>
      <c r="DC74" s="217"/>
      <c r="DD74" s="217"/>
      <c r="DE74" s="217"/>
      <c r="DF74" s="217"/>
      <c r="DG74" s="217"/>
      <c r="DH74" s="217"/>
      <c r="DI74" s="217"/>
      <c r="DJ74" s="217"/>
      <c r="DK74" s="217"/>
      <c r="DL74" s="217"/>
      <c r="DM74" s="217"/>
      <c r="DN74" s="217"/>
      <c r="DO74" s="217"/>
      <c r="DP74" s="217"/>
      <c r="DQ74" s="217"/>
      <c r="DR74" s="217"/>
      <c r="DS74" s="217"/>
      <c r="DT74" s="217"/>
      <c r="DU74" s="217"/>
      <c r="DV74" s="217"/>
      <c r="DW74" s="217"/>
      <c r="DX74" s="217"/>
      <c r="DY74" s="217"/>
      <c r="DZ74" s="217"/>
      <c r="EA74" s="217"/>
      <c r="EB74" s="217"/>
      <c r="EC74" s="217"/>
      <c r="ED74" s="217"/>
      <c r="EE74" s="217"/>
      <c r="EF74" s="217"/>
      <c r="EG74" s="217"/>
      <c r="EH74" s="217"/>
      <c r="EI74" s="217"/>
      <c r="EJ74" s="217"/>
      <c r="EK74" s="217"/>
      <c r="EL74" s="217"/>
      <c r="EM74" s="217"/>
      <c r="EN74" s="217"/>
      <c r="EO74" s="217"/>
      <c r="EP74" s="217"/>
      <c r="EQ74" s="217"/>
      <c r="ER74" s="217"/>
      <c r="ES74" s="217"/>
      <c r="ET74" s="217"/>
      <c r="EU74" s="217"/>
      <c r="EV74" s="217"/>
      <c r="EW74" s="217"/>
      <c r="EX74" s="217"/>
      <c r="EY74" s="217"/>
      <c r="EZ74" s="217"/>
      <c r="FA74" s="217"/>
      <c r="FB74" s="217"/>
      <c r="FC74" s="217"/>
      <c r="FD74" s="217"/>
      <c r="FE74" s="217"/>
      <c r="FF74" s="217"/>
      <c r="FG74" s="217"/>
      <c r="FH74" s="217"/>
      <c r="FI74" s="217"/>
      <c r="FJ74" s="217"/>
      <c r="FK74" s="217"/>
      <c r="FL74" s="217"/>
      <c r="FM74" s="217"/>
      <c r="FN74" s="217"/>
      <c r="FO74" s="217"/>
      <c r="FP74" s="217"/>
      <c r="FQ74" s="217"/>
      <c r="FR74" s="217"/>
      <c r="FS74" s="217"/>
      <c r="FT74" s="217"/>
      <c r="FU74" s="217"/>
      <c r="FV74" s="217"/>
      <c r="FW74" s="217"/>
      <c r="FX74" s="217"/>
      <c r="FY74" s="217"/>
      <c r="FZ74" s="217"/>
      <c r="GA74" s="217"/>
      <c r="GB74" s="217"/>
      <c r="GC74" s="217"/>
      <c r="GD74" s="217"/>
      <c r="GE74" s="217"/>
      <c r="GF74" s="217"/>
      <c r="GG74" s="217"/>
      <c r="GH74" s="217"/>
      <c r="GI74" s="217"/>
      <c r="GJ74" s="217"/>
      <c r="GK74" s="217"/>
      <c r="GL74" s="217"/>
      <c r="GM74" s="217"/>
      <c r="GN74" s="217"/>
      <c r="GO74" s="217"/>
      <c r="GP74" s="217"/>
      <c r="GQ74" s="217"/>
      <c r="GR74" s="217"/>
      <c r="GS74" s="217"/>
      <c r="GT74" s="217"/>
      <c r="GU74" s="217"/>
      <c r="GV74" s="217"/>
      <c r="GW74" s="217"/>
      <c r="GX74" s="217"/>
      <c r="GY74" s="217"/>
      <c r="GZ74" s="217"/>
      <c r="HA74" s="217"/>
      <c r="HB74" s="217"/>
      <c r="HC74" s="217"/>
      <c r="HD74" s="217"/>
      <c r="HE74" s="217"/>
      <c r="HF74" s="217"/>
      <c r="HG74" s="217"/>
      <c r="HH74" s="217"/>
      <c r="HI74" s="217"/>
      <c r="HJ74" s="217"/>
      <c r="HK74" s="217"/>
      <c r="HL74" s="217"/>
      <c r="HM74" s="217"/>
      <c r="HN74" s="217"/>
      <c r="HO74" s="217"/>
      <c r="HP74" s="217"/>
      <c r="HQ74" s="217"/>
      <c r="HR74" s="217"/>
      <c r="HS74" s="217"/>
      <c r="HT74" s="217"/>
      <c r="HU74" s="217"/>
      <c r="HV74" s="217"/>
      <c r="HW74" s="217"/>
      <c r="HX74" s="217"/>
      <c r="HY74" s="217"/>
      <c r="HZ74" s="217"/>
      <c r="IA74" s="217"/>
      <c r="IB74" s="217"/>
      <c r="IC74" s="217"/>
      <c r="ID74" s="217"/>
      <c r="IE74" s="217"/>
      <c r="IF74" s="217"/>
      <c r="IG74" s="217"/>
      <c r="IH74" s="217"/>
      <c r="II74" s="217"/>
      <c r="IJ74" s="217"/>
      <c r="IK74" s="217"/>
      <c r="IL74" s="217"/>
      <c r="IM74" s="217"/>
      <c r="IN74" s="217"/>
      <c r="IO74" s="217"/>
      <c r="IP74" s="217"/>
      <c r="IQ74" s="217"/>
      <c r="IR74" s="217"/>
      <c r="IS74" s="217"/>
      <c r="IT74" s="217"/>
      <c r="IU74" s="217"/>
      <c r="IV74" s="217"/>
    </row>
    <row r="75" spans="1:256" x14ac:dyDescent="0.15">
      <c r="A75" s="218"/>
      <c r="B75" s="215"/>
      <c r="C75" s="217"/>
      <c r="D75" s="219"/>
      <c r="E75" s="217"/>
      <c r="F75" s="217"/>
      <c r="G75" s="217"/>
      <c r="H75" s="217"/>
      <c r="I75" s="217"/>
      <c r="J75" s="217"/>
      <c r="K75" s="217"/>
      <c r="L75" s="217"/>
      <c r="M75" s="217"/>
      <c r="N75" s="217"/>
      <c r="O75" s="217"/>
      <c r="P75" s="217"/>
      <c r="Q75" s="217"/>
      <c r="R75" s="217"/>
      <c r="S75" s="217"/>
      <c r="T75" s="217"/>
      <c r="U75" s="217"/>
      <c r="V75" s="217"/>
      <c r="W75" s="217"/>
      <c r="X75" s="217"/>
      <c r="Y75" s="217"/>
      <c r="Z75" s="217"/>
      <c r="AA75" s="217"/>
      <c r="AB75" s="217"/>
      <c r="AC75" s="217"/>
      <c r="AD75" s="217"/>
      <c r="AE75" s="217"/>
      <c r="AF75" s="217"/>
      <c r="AG75" s="217"/>
      <c r="AH75" s="217"/>
      <c r="AI75" s="217"/>
      <c r="AJ75" s="217"/>
      <c r="AK75" s="217"/>
      <c r="AL75" s="217"/>
      <c r="AM75" s="217"/>
      <c r="AN75" s="217"/>
      <c r="AO75" s="217"/>
      <c r="AP75" s="217"/>
      <c r="AQ75" s="217"/>
      <c r="AR75" s="217"/>
      <c r="AS75" s="217"/>
      <c r="AT75" s="217"/>
      <c r="AU75" s="217"/>
      <c r="AV75" s="217"/>
      <c r="AW75" s="217"/>
      <c r="AX75" s="217"/>
      <c r="AY75" s="217"/>
      <c r="AZ75" s="217"/>
      <c r="BA75" s="217"/>
      <c r="BB75" s="217"/>
      <c r="BC75" s="217"/>
      <c r="BD75" s="217"/>
      <c r="BE75" s="217"/>
      <c r="BF75" s="217"/>
      <c r="BG75" s="217"/>
      <c r="BH75" s="217"/>
      <c r="BI75" s="217"/>
      <c r="BJ75" s="217"/>
      <c r="BK75" s="217"/>
      <c r="BL75" s="217"/>
      <c r="BM75" s="217"/>
      <c r="BN75" s="217"/>
      <c r="BO75" s="217"/>
      <c r="BP75" s="217"/>
      <c r="BQ75" s="217"/>
      <c r="BR75" s="217"/>
      <c r="BS75" s="217"/>
      <c r="BT75" s="217"/>
      <c r="BU75" s="217"/>
      <c r="BV75" s="217"/>
      <c r="BW75" s="217"/>
      <c r="BX75" s="217"/>
      <c r="BY75" s="217"/>
      <c r="BZ75" s="217"/>
      <c r="CA75" s="217"/>
      <c r="CB75" s="217"/>
      <c r="CC75" s="217"/>
      <c r="CD75" s="217"/>
      <c r="CE75" s="217"/>
      <c r="CF75" s="217"/>
      <c r="CG75" s="217"/>
      <c r="CH75" s="217"/>
      <c r="CI75" s="217"/>
      <c r="CJ75" s="217"/>
      <c r="CK75" s="217"/>
      <c r="CL75" s="217"/>
      <c r="CM75" s="217"/>
      <c r="CN75" s="217"/>
      <c r="CO75" s="217"/>
      <c r="CP75" s="217"/>
      <c r="CQ75" s="217"/>
      <c r="CR75" s="217"/>
      <c r="CS75" s="217"/>
      <c r="CT75" s="217"/>
      <c r="CU75" s="217"/>
      <c r="CV75" s="217"/>
      <c r="CW75" s="217"/>
      <c r="CX75" s="217"/>
      <c r="CY75" s="217"/>
      <c r="CZ75" s="217"/>
      <c r="DA75" s="217"/>
      <c r="DB75" s="217"/>
      <c r="DC75" s="217"/>
      <c r="DD75" s="217"/>
      <c r="DE75" s="217"/>
      <c r="DF75" s="217"/>
      <c r="DG75" s="217"/>
      <c r="DH75" s="217"/>
      <c r="DI75" s="217"/>
      <c r="DJ75" s="217"/>
      <c r="DK75" s="217"/>
      <c r="DL75" s="217"/>
      <c r="DM75" s="217"/>
      <c r="DN75" s="217"/>
      <c r="DO75" s="217"/>
      <c r="DP75" s="217"/>
      <c r="DQ75" s="217"/>
      <c r="DR75" s="217"/>
      <c r="DS75" s="217"/>
      <c r="DT75" s="217"/>
      <c r="DU75" s="217"/>
      <c r="DV75" s="217"/>
      <c r="DW75" s="217"/>
      <c r="DX75" s="217"/>
      <c r="DY75" s="217"/>
      <c r="DZ75" s="217"/>
      <c r="EA75" s="217"/>
      <c r="EB75" s="217"/>
      <c r="EC75" s="217"/>
      <c r="ED75" s="217"/>
      <c r="EE75" s="217"/>
      <c r="EF75" s="217"/>
      <c r="EG75" s="217"/>
      <c r="EH75" s="217"/>
      <c r="EI75" s="217"/>
      <c r="EJ75" s="217"/>
      <c r="EK75" s="217"/>
      <c r="EL75" s="217"/>
      <c r="EM75" s="217"/>
      <c r="EN75" s="217"/>
      <c r="EO75" s="217"/>
      <c r="EP75" s="217"/>
      <c r="EQ75" s="217"/>
      <c r="ER75" s="217"/>
      <c r="ES75" s="217"/>
      <c r="ET75" s="217"/>
      <c r="EU75" s="217"/>
      <c r="EV75" s="217"/>
      <c r="EW75" s="217"/>
      <c r="EX75" s="217"/>
      <c r="EY75" s="217"/>
      <c r="EZ75" s="217"/>
      <c r="FA75" s="217"/>
      <c r="FB75" s="217"/>
      <c r="FC75" s="217"/>
      <c r="FD75" s="217"/>
      <c r="FE75" s="217"/>
      <c r="FF75" s="217"/>
      <c r="FG75" s="217"/>
      <c r="FH75" s="217"/>
      <c r="FI75" s="217"/>
      <c r="FJ75" s="217"/>
      <c r="FK75" s="217"/>
      <c r="FL75" s="217"/>
      <c r="FM75" s="217"/>
      <c r="FN75" s="217"/>
      <c r="FO75" s="217"/>
      <c r="FP75" s="217"/>
      <c r="FQ75" s="217"/>
      <c r="FR75" s="217"/>
      <c r="FS75" s="217"/>
      <c r="FT75" s="217"/>
      <c r="FU75" s="217"/>
      <c r="FV75" s="217"/>
      <c r="FW75" s="217"/>
      <c r="FX75" s="217"/>
      <c r="FY75" s="217"/>
      <c r="FZ75" s="217"/>
      <c r="GA75" s="217"/>
      <c r="GB75" s="217"/>
      <c r="GC75" s="217"/>
      <c r="GD75" s="217"/>
      <c r="GE75" s="217"/>
      <c r="GF75" s="217"/>
      <c r="GG75" s="217"/>
      <c r="GH75" s="217"/>
      <c r="GI75" s="217"/>
      <c r="GJ75" s="217"/>
      <c r="GK75" s="217"/>
      <c r="GL75" s="217"/>
      <c r="GM75" s="217"/>
      <c r="GN75" s="217"/>
      <c r="GO75" s="217"/>
      <c r="GP75" s="217"/>
      <c r="GQ75" s="217"/>
      <c r="GR75" s="217"/>
      <c r="GS75" s="217"/>
      <c r="GT75" s="217"/>
      <c r="GU75" s="217"/>
      <c r="GV75" s="217"/>
      <c r="GW75" s="217"/>
      <c r="GX75" s="217"/>
      <c r="GY75" s="217"/>
      <c r="GZ75" s="217"/>
      <c r="HA75" s="217"/>
      <c r="HB75" s="217"/>
      <c r="HC75" s="217"/>
      <c r="HD75" s="217"/>
      <c r="HE75" s="217"/>
      <c r="HF75" s="217"/>
      <c r="HG75" s="217"/>
      <c r="HH75" s="217"/>
      <c r="HI75" s="217"/>
      <c r="HJ75" s="217"/>
      <c r="HK75" s="217"/>
      <c r="HL75" s="217"/>
      <c r="HM75" s="217"/>
      <c r="HN75" s="217"/>
      <c r="HO75" s="217"/>
      <c r="HP75" s="217"/>
      <c r="HQ75" s="217"/>
      <c r="HR75" s="217"/>
      <c r="HS75" s="217"/>
      <c r="HT75" s="217"/>
      <c r="HU75" s="217"/>
      <c r="HV75" s="217"/>
      <c r="HW75" s="217"/>
      <c r="HX75" s="217"/>
      <c r="HY75" s="217"/>
      <c r="HZ75" s="217"/>
      <c r="IA75" s="217"/>
      <c r="IB75" s="217"/>
      <c r="IC75" s="217"/>
      <c r="ID75" s="217"/>
      <c r="IE75" s="217"/>
      <c r="IF75" s="217"/>
      <c r="IG75" s="217"/>
      <c r="IH75" s="217"/>
      <c r="II75" s="217"/>
      <c r="IJ75" s="217"/>
      <c r="IK75" s="217"/>
      <c r="IL75" s="217"/>
      <c r="IM75" s="217"/>
      <c r="IN75" s="217"/>
      <c r="IO75" s="217"/>
      <c r="IP75" s="217"/>
      <c r="IQ75" s="217"/>
      <c r="IR75" s="217"/>
      <c r="IS75" s="217"/>
      <c r="IT75" s="217"/>
      <c r="IU75" s="217"/>
      <c r="IV75" s="217"/>
    </row>
    <row r="76" spans="1:256" x14ac:dyDescent="0.15">
      <c r="A76" s="218"/>
      <c r="B76" s="215"/>
      <c r="C76" s="217"/>
      <c r="D76" s="219"/>
      <c r="E76" s="217"/>
      <c r="F76" s="217"/>
      <c r="G76" s="217"/>
      <c r="H76" s="217"/>
      <c r="I76" s="217"/>
      <c r="J76" s="217"/>
      <c r="K76" s="217"/>
      <c r="L76" s="217"/>
      <c r="M76" s="217"/>
      <c r="N76" s="217"/>
      <c r="O76" s="217"/>
      <c r="P76" s="217"/>
      <c r="Q76" s="217"/>
      <c r="R76" s="217"/>
      <c r="S76" s="217"/>
      <c r="T76" s="217"/>
      <c r="U76" s="217"/>
      <c r="V76" s="217"/>
      <c r="W76" s="217"/>
      <c r="X76" s="217"/>
      <c r="Y76" s="217"/>
      <c r="Z76" s="217"/>
      <c r="AA76" s="217"/>
      <c r="AB76" s="217"/>
      <c r="AC76" s="217"/>
      <c r="AD76" s="217"/>
      <c r="AE76" s="217"/>
      <c r="AF76" s="217"/>
      <c r="AG76" s="217"/>
      <c r="AH76" s="217"/>
      <c r="AI76" s="217"/>
      <c r="AJ76" s="217"/>
      <c r="AK76" s="217"/>
      <c r="AL76" s="217"/>
      <c r="AM76" s="217"/>
      <c r="AN76" s="217"/>
      <c r="AO76" s="217"/>
      <c r="AP76" s="217"/>
      <c r="AQ76" s="217"/>
      <c r="AR76" s="217"/>
      <c r="AS76" s="217"/>
      <c r="AT76" s="217"/>
      <c r="AU76" s="217"/>
      <c r="AV76" s="217"/>
      <c r="AW76" s="217"/>
      <c r="AX76" s="217"/>
      <c r="AY76" s="217"/>
      <c r="AZ76" s="217"/>
      <c r="BA76" s="217"/>
      <c r="BB76" s="217"/>
      <c r="BC76" s="217"/>
      <c r="BD76" s="217"/>
      <c r="BE76" s="217"/>
      <c r="BF76" s="217"/>
      <c r="BG76" s="217"/>
      <c r="BH76" s="217"/>
      <c r="BI76" s="217"/>
      <c r="BJ76" s="217"/>
      <c r="BK76" s="217"/>
      <c r="BL76" s="217"/>
      <c r="BM76" s="217"/>
      <c r="BN76" s="217"/>
      <c r="BO76" s="217"/>
      <c r="BP76" s="217"/>
      <c r="BQ76" s="217"/>
      <c r="BR76" s="217"/>
      <c r="BS76" s="217"/>
      <c r="BT76" s="217"/>
      <c r="BU76" s="217"/>
      <c r="BV76" s="217"/>
      <c r="BW76" s="217"/>
      <c r="BX76" s="217"/>
      <c r="BY76" s="217"/>
      <c r="BZ76" s="217"/>
      <c r="CA76" s="217"/>
      <c r="CB76" s="217"/>
      <c r="CC76" s="217"/>
      <c r="CD76" s="217"/>
      <c r="CE76" s="217"/>
      <c r="CF76" s="217"/>
      <c r="CG76" s="217"/>
      <c r="CH76" s="217"/>
      <c r="CI76" s="217"/>
      <c r="CJ76" s="217"/>
      <c r="CK76" s="217"/>
      <c r="CL76" s="217"/>
      <c r="CM76" s="217"/>
      <c r="CN76" s="217"/>
      <c r="CO76" s="217"/>
      <c r="CP76" s="217"/>
      <c r="CQ76" s="217"/>
      <c r="CR76" s="217"/>
      <c r="CS76" s="217"/>
      <c r="CT76" s="217"/>
      <c r="CU76" s="217"/>
      <c r="CV76" s="217"/>
      <c r="CW76" s="217"/>
      <c r="CX76" s="217"/>
      <c r="CY76" s="217"/>
      <c r="CZ76" s="217"/>
      <c r="DA76" s="217"/>
      <c r="DB76" s="217"/>
      <c r="DC76" s="217"/>
      <c r="DD76" s="217"/>
      <c r="DE76" s="217"/>
      <c r="DF76" s="217"/>
      <c r="DG76" s="217"/>
      <c r="DH76" s="217"/>
      <c r="DI76" s="217"/>
      <c r="DJ76" s="217"/>
      <c r="DK76" s="217"/>
      <c r="DL76" s="217"/>
      <c r="DM76" s="217"/>
      <c r="DN76" s="217"/>
      <c r="DO76" s="217"/>
      <c r="DP76" s="217"/>
      <c r="DQ76" s="217"/>
      <c r="DR76" s="217"/>
      <c r="DS76" s="217"/>
      <c r="DT76" s="217"/>
      <c r="DU76" s="217"/>
      <c r="DV76" s="217"/>
      <c r="DW76" s="217"/>
      <c r="DX76" s="217"/>
      <c r="DY76" s="217"/>
      <c r="DZ76" s="217"/>
      <c r="EA76" s="217"/>
      <c r="EB76" s="217"/>
      <c r="EC76" s="217"/>
      <c r="ED76" s="217"/>
      <c r="EE76" s="217"/>
      <c r="EF76" s="217"/>
      <c r="EG76" s="217"/>
      <c r="EH76" s="217"/>
      <c r="EI76" s="217"/>
      <c r="EJ76" s="217"/>
      <c r="EK76" s="217"/>
      <c r="EL76" s="217"/>
      <c r="EM76" s="217"/>
      <c r="EN76" s="217"/>
      <c r="EO76" s="217"/>
      <c r="EP76" s="217"/>
      <c r="EQ76" s="217"/>
      <c r="ER76" s="217"/>
      <c r="ES76" s="217"/>
      <c r="ET76" s="217"/>
      <c r="EU76" s="217"/>
      <c r="EV76" s="217"/>
      <c r="EW76" s="217"/>
      <c r="EX76" s="217"/>
      <c r="EY76" s="217"/>
      <c r="EZ76" s="217"/>
      <c r="FA76" s="217"/>
      <c r="FB76" s="217"/>
      <c r="FC76" s="217"/>
      <c r="FD76" s="217"/>
      <c r="FE76" s="217"/>
      <c r="FF76" s="217"/>
      <c r="FG76" s="217"/>
      <c r="FH76" s="217"/>
      <c r="FI76" s="217"/>
      <c r="FJ76" s="217"/>
      <c r="FK76" s="217"/>
      <c r="FL76" s="217"/>
      <c r="FM76" s="217"/>
      <c r="FN76" s="217"/>
      <c r="FO76" s="217"/>
      <c r="FP76" s="217"/>
      <c r="FQ76" s="217"/>
      <c r="FR76" s="217"/>
      <c r="FS76" s="217"/>
      <c r="FT76" s="217"/>
      <c r="FU76" s="217"/>
      <c r="FV76" s="217"/>
      <c r="FW76" s="217"/>
      <c r="FX76" s="217"/>
      <c r="FY76" s="217"/>
      <c r="FZ76" s="217"/>
      <c r="GA76" s="217"/>
      <c r="GB76" s="217"/>
      <c r="GC76" s="217"/>
      <c r="GD76" s="217"/>
      <c r="GE76" s="217"/>
      <c r="GF76" s="217"/>
      <c r="GG76" s="217"/>
      <c r="GH76" s="217"/>
      <c r="GI76" s="217"/>
      <c r="GJ76" s="217"/>
      <c r="GK76" s="217"/>
      <c r="GL76" s="217"/>
      <c r="GM76" s="217"/>
      <c r="GN76" s="217"/>
      <c r="GO76" s="217"/>
      <c r="GP76" s="217"/>
      <c r="GQ76" s="217"/>
      <c r="GR76" s="217"/>
      <c r="GS76" s="217"/>
      <c r="GT76" s="217"/>
      <c r="GU76" s="217"/>
      <c r="GV76" s="217"/>
      <c r="GW76" s="217"/>
      <c r="GX76" s="217"/>
      <c r="GY76" s="217"/>
      <c r="GZ76" s="217"/>
      <c r="HA76" s="217"/>
      <c r="HB76" s="217"/>
      <c r="HC76" s="217"/>
      <c r="HD76" s="217"/>
      <c r="HE76" s="217"/>
      <c r="HF76" s="217"/>
      <c r="HG76" s="217"/>
      <c r="HH76" s="217"/>
      <c r="HI76" s="217"/>
      <c r="HJ76" s="217"/>
      <c r="HK76" s="217"/>
      <c r="HL76" s="217"/>
      <c r="HM76" s="217"/>
      <c r="HN76" s="217"/>
      <c r="HO76" s="217"/>
      <c r="HP76" s="217"/>
      <c r="HQ76" s="217"/>
      <c r="HR76" s="217"/>
      <c r="HS76" s="217"/>
      <c r="HT76" s="217"/>
      <c r="HU76" s="217"/>
      <c r="HV76" s="217"/>
      <c r="HW76" s="217"/>
      <c r="HX76" s="217"/>
      <c r="HY76" s="217"/>
      <c r="HZ76" s="217"/>
      <c r="IA76" s="217"/>
      <c r="IB76" s="217"/>
      <c r="IC76" s="217"/>
      <c r="ID76" s="217"/>
      <c r="IE76" s="217"/>
      <c r="IF76" s="217"/>
      <c r="IG76" s="217"/>
      <c r="IH76" s="217"/>
      <c r="II76" s="217"/>
      <c r="IJ76" s="217"/>
      <c r="IK76" s="217"/>
      <c r="IL76" s="217"/>
      <c r="IM76" s="217"/>
      <c r="IN76" s="217"/>
      <c r="IO76" s="217"/>
      <c r="IP76" s="217"/>
      <c r="IQ76" s="217"/>
      <c r="IR76" s="217"/>
      <c r="IS76" s="217"/>
      <c r="IT76" s="217"/>
      <c r="IU76" s="217"/>
      <c r="IV76" s="217"/>
    </row>
    <row r="77" spans="1:256" x14ac:dyDescent="0.15">
      <c r="A77" s="218"/>
      <c r="B77" s="215"/>
      <c r="C77" s="217"/>
      <c r="D77" s="219"/>
      <c r="E77" s="217"/>
      <c r="F77" s="217"/>
      <c r="G77" s="217"/>
      <c r="H77" s="217"/>
      <c r="I77" s="217"/>
      <c r="J77" s="217"/>
      <c r="K77" s="217"/>
      <c r="L77" s="217"/>
      <c r="M77" s="217"/>
      <c r="N77" s="217"/>
      <c r="O77" s="217"/>
      <c r="P77" s="217"/>
      <c r="Q77" s="217"/>
      <c r="R77" s="217"/>
      <c r="S77" s="217"/>
      <c r="T77" s="217"/>
      <c r="U77" s="217"/>
      <c r="V77" s="217"/>
      <c r="W77" s="217"/>
      <c r="X77" s="217"/>
      <c r="Y77" s="217"/>
      <c r="Z77" s="217"/>
      <c r="AA77" s="217"/>
      <c r="AB77" s="217"/>
      <c r="AC77" s="217"/>
      <c r="AD77" s="217"/>
      <c r="AE77" s="217"/>
      <c r="AF77" s="217"/>
      <c r="AG77" s="217"/>
      <c r="AH77" s="217"/>
      <c r="AI77" s="217"/>
      <c r="AJ77" s="217"/>
      <c r="AK77" s="217"/>
      <c r="AL77" s="217"/>
      <c r="AM77" s="217"/>
      <c r="AN77" s="217"/>
      <c r="AO77" s="217"/>
      <c r="AP77" s="217"/>
      <c r="AQ77" s="217"/>
      <c r="AR77" s="217"/>
      <c r="AS77" s="217"/>
      <c r="AT77" s="217"/>
      <c r="AU77" s="217"/>
      <c r="AV77" s="217"/>
      <c r="AW77" s="217"/>
      <c r="AX77" s="217"/>
      <c r="AY77" s="217"/>
      <c r="AZ77" s="217"/>
      <c r="BA77" s="217"/>
      <c r="BB77" s="217"/>
      <c r="BC77" s="217"/>
      <c r="BD77" s="217"/>
      <c r="BE77" s="217"/>
      <c r="BF77" s="217"/>
      <c r="BG77" s="217"/>
      <c r="BH77" s="217"/>
      <c r="BI77" s="217"/>
      <c r="BJ77" s="217"/>
      <c r="BK77" s="217"/>
      <c r="BL77" s="217"/>
      <c r="BM77" s="217"/>
      <c r="BN77" s="217"/>
      <c r="BO77" s="217"/>
      <c r="BP77" s="217"/>
      <c r="BQ77" s="217"/>
      <c r="BR77" s="217"/>
      <c r="BS77" s="217"/>
      <c r="BT77" s="217"/>
      <c r="BU77" s="217"/>
      <c r="BV77" s="217"/>
      <c r="BW77" s="217"/>
      <c r="BX77" s="217"/>
      <c r="BY77" s="217"/>
      <c r="BZ77" s="217"/>
      <c r="CA77" s="217"/>
      <c r="CB77" s="217"/>
      <c r="CC77" s="217"/>
      <c r="CD77" s="217"/>
      <c r="CE77" s="217"/>
      <c r="CF77" s="217"/>
      <c r="CG77" s="217"/>
      <c r="CH77" s="217"/>
      <c r="CI77" s="217"/>
      <c r="CJ77" s="217"/>
      <c r="CK77" s="217"/>
      <c r="CL77" s="217"/>
      <c r="CM77" s="217"/>
      <c r="CN77" s="217"/>
      <c r="CO77" s="217"/>
      <c r="CP77" s="217"/>
      <c r="CQ77" s="217"/>
      <c r="CR77" s="217"/>
      <c r="CS77" s="217"/>
      <c r="CT77" s="217"/>
      <c r="CU77" s="217"/>
      <c r="CV77" s="217"/>
      <c r="CW77" s="217"/>
      <c r="CX77" s="217"/>
      <c r="CY77" s="217"/>
      <c r="CZ77" s="217"/>
      <c r="DA77" s="217"/>
      <c r="DB77" s="217"/>
      <c r="DC77" s="217"/>
      <c r="DD77" s="217"/>
      <c r="DE77" s="217"/>
      <c r="DF77" s="217"/>
      <c r="DG77" s="217"/>
      <c r="DH77" s="217"/>
      <c r="DI77" s="217"/>
      <c r="DJ77" s="217"/>
      <c r="DK77" s="217"/>
      <c r="DL77" s="217"/>
      <c r="DM77" s="217"/>
      <c r="DN77" s="217"/>
      <c r="DO77" s="217"/>
      <c r="DP77" s="217"/>
      <c r="DQ77" s="217"/>
      <c r="DR77" s="217"/>
      <c r="DS77" s="217"/>
      <c r="DT77" s="217"/>
      <c r="DU77" s="217"/>
      <c r="DV77" s="217"/>
      <c r="DW77" s="217"/>
      <c r="DX77" s="217"/>
      <c r="DY77" s="217"/>
      <c r="DZ77" s="217"/>
      <c r="EA77" s="217"/>
      <c r="EB77" s="217"/>
      <c r="EC77" s="217"/>
      <c r="ED77" s="217"/>
      <c r="EE77" s="217"/>
      <c r="EF77" s="217"/>
      <c r="EG77" s="217"/>
      <c r="EH77" s="217"/>
      <c r="EI77" s="217"/>
      <c r="EJ77" s="217"/>
      <c r="EK77" s="217"/>
      <c r="EL77" s="217"/>
      <c r="EM77" s="217"/>
      <c r="EN77" s="217"/>
      <c r="EO77" s="217"/>
      <c r="EP77" s="217"/>
      <c r="EQ77" s="217"/>
      <c r="ER77" s="217"/>
      <c r="ES77" s="217"/>
      <c r="ET77" s="217"/>
      <c r="EU77" s="217"/>
      <c r="EV77" s="217"/>
      <c r="EW77" s="217"/>
      <c r="EX77" s="217"/>
      <c r="EY77" s="217"/>
      <c r="EZ77" s="217"/>
      <c r="FA77" s="217"/>
      <c r="FB77" s="217"/>
      <c r="FC77" s="217"/>
      <c r="FD77" s="217"/>
      <c r="FE77" s="217"/>
      <c r="FF77" s="217"/>
      <c r="FG77" s="217"/>
      <c r="FH77" s="217"/>
      <c r="FI77" s="217"/>
      <c r="FJ77" s="217"/>
      <c r="FK77" s="217"/>
      <c r="FL77" s="217"/>
      <c r="FM77" s="217"/>
      <c r="FN77" s="217"/>
      <c r="FO77" s="217"/>
      <c r="FP77" s="217"/>
      <c r="FQ77" s="217"/>
      <c r="FR77" s="217"/>
      <c r="FS77" s="217"/>
      <c r="FT77" s="217"/>
      <c r="FU77" s="217"/>
      <c r="FV77" s="217"/>
      <c r="FW77" s="217"/>
      <c r="FX77" s="217"/>
      <c r="FY77" s="217"/>
      <c r="FZ77" s="217"/>
      <c r="GA77" s="217"/>
      <c r="GB77" s="217"/>
      <c r="GC77" s="217"/>
      <c r="GD77" s="217"/>
      <c r="GE77" s="217"/>
      <c r="GF77" s="217"/>
      <c r="GG77" s="217"/>
      <c r="GH77" s="217"/>
      <c r="GI77" s="217"/>
      <c r="GJ77" s="217"/>
      <c r="GK77" s="217"/>
      <c r="GL77" s="217"/>
      <c r="GM77" s="217"/>
      <c r="GN77" s="217"/>
      <c r="GO77" s="217"/>
      <c r="GP77" s="217"/>
      <c r="GQ77" s="217"/>
      <c r="GR77" s="217"/>
      <c r="GS77" s="217"/>
      <c r="GT77" s="217"/>
      <c r="GU77" s="217"/>
      <c r="GV77" s="217"/>
      <c r="GW77" s="217"/>
      <c r="GX77" s="217"/>
      <c r="GY77" s="217"/>
      <c r="GZ77" s="217"/>
      <c r="HA77" s="217"/>
      <c r="HB77" s="217"/>
      <c r="HC77" s="217"/>
      <c r="HD77" s="217"/>
      <c r="HE77" s="217"/>
      <c r="HF77" s="217"/>
      <c r="HG77" s="217"/>
      <c r="HH77" s="217"/>
      <c r="HI77" s="217"/>
      <c r="HJ77" s="217"/>
      <c r="HK77" s="217"/>
      <c r="HL77" s="217"/>
      <c r="HM77" s="217"/>
      <c r="HN77" s="217"/>
      <c r="HO77" s="217"/>
      <c r="HP77" s="217"/>
      <c r="HQ77" s="217"/>
      <c r="HR77" s="217"/>
      <c r="HS77" s="217"/>
      <c r="HT77" s="217"/>
      <c r="HU77" s="217"/>
      <c r="HV77" s="217"/>
      <c r="HW77" s="217"/>
      <c r="HX77" s="217"/>
      <c r="HY77" s="217"/>
      <c r="HZ77" s="217"/>
      <c r="IA77" s="217"/>
      <c r="IB77" s="217"/>
      <c r="IC77" s="217"/>
      <c r="ID77" s="217"/>
      <c r="IE77" s="217"/>
      <c r="IF77" s="217"/>
      <c r="IG77" s="217"/>
      <c r="IH77" s="217"/>
      <c r="II77" s="217"/>
      <c r="IJ77" s="217"/>
      <c r="IK77" s="217"/>
      <c r="IL77" s="217"/>
      <c r="IM77" s="217"/>
      <c r="IN77" s="217"/>
      <c r="IO77" s="217"/>
      <c r="IP77" s="217"/>
      <c r="IQ77" s="217"/>
      <c r="IR77" s="217"/>
      <c r="IS77" s="217"/>
      <c r="IT77" s="217"/>
      <c r="IU77" s="217"/>
      <c r="IV77" s="217"/>
    </row>
    <row r="78" spans="1:256" x14ac:dyDescent="0.15">
      <c r="A78" s="218"/>
      <c r="B78" s="215"/>
      <c r="C78" s="217"/>
      <c r="D78" s="219"/>
      <c r="E78" s="217"/>
      <c r="F78" s="217"/>
      <c r="G78" s="217"/>
      <c r="H78" s="217"/>
      <c r="I78" s="217"/>
      <c r="J78" s="217"/>
      <c r="K78" s="217"/>
      <c r="L78" s="217"/>
      <c r="M78" s="217"/>
      <c r="N78" s="217"/>
      <c r="O78" s="217"/>
      <c r="P78" s="217"/>
      <c r="Q78" s="217"/>
      <c r="R78" s="217"/>
      <c r="S78" s="217"/>
      <c r="T78" s="217"/>
      <c r="U78" s="217"/>
      <c r="V78" s="217"/>
      <c r="W78" s="217"/>
      <c r="X78" s="217"/>
      <c r="Y78" s="217"/>
      <c r="Z78" s="217"/>
      <c r="AA78" s="217"/>
      <c r="AB78" s="217"/>
      <c r="AC78" s="217"/>
      <c r="AD78" s="217"/>
      <c r="AE78" s="217"/>
      <c r="AF78" s="217"/>
      <c r="AG78" s="217"/>
      <c r="AH78" s="217"/>
      <c r="AI78" s="217"/>
      <c r="AJ78" s="217"/>
      <c r="AK78" s="217"/>
      <c r="AL78" s="217"/>
      <c r="AM78" s="217"/>
      <c r="AN78" s="217"/>
      <c r="AO78" s="217"/>
      <c r="AP78" s="217"/>
      <c r="AQ78" s="217"/>
      <c r="AR78" s="217"/>
      <c r="AS78" s="217"/>
      <c r="AT78" s="217"/>
      <c r="AU78" s="217"/>
      <c r="AV78" s="217"/>
      <c r="AW78" s="217"/>
      <c r="AX78" s="217"/>
      <c r="AY78" s="217"/>
      <c r="AZ78" s="217"/>
      <c r="BA78" s="217"/>
      <c r="BB78" s="217"/>
      <c r="BC78" s="217"/>
      <c r="BD78" s="217"/>
      <c r="BE78" s="217"/>
      <c r="BF78" s="217"/>
      <c r="BG78" s="217"/>
      <c r="BH78" s="217"/>
      <c r="BI78" s="217"/>
      <c r="BJ78" s="217"/>
      <c r="BK78" s="217"/>
      <c r="BL78" s="217"/>
      <c r="BM78" s="217"/>
      <c r="BN78" s="217"/>
      <c r="BO78" s="217"/>
      <c r="BP78" s="217"/>
      <c r="BQ78" s="217"/>
      <c r="BR78" s="217"/>
      <c r="BS78" s="217"/>
      <c r="BT78" s="217"/>
      <c r="BU78" s="217"/>
      <c r="BV78" s="217"/>
      <c r="BW78" s="217"/>
      <c r="BX78" s="217"/>
      <c r="BY78" s="217"/>
      <c r="BZ78" s="217"/>
      <c r="CA78" s="217"/>
      <c r="CB78" s="217"/>
      <c r="CC78" s="217"/>
      <c r="CD78" s="217"/>
      <c r="CE78" s="217"/>
      <c r="CF78" s="217"/>
      <c r="CG78" s="217"/>
      <c r="CH78" s="217"/>
      <c r="CI78" s="217"/>
      <c r="CJ78" s="217"/>
      <c r="CK78" s="217"/>
      <c r="CL78" s="217"/>
      <c r="CM78" s="217"/>
      <c r="CN78" s="217"/>
      <c r="CO78" s="217"/>
      <c r="CP78" s="217"/>
      <c r="CQ78" s="217"/>
      <c r="CR78" s="217"/>
      <c r="CS78" s="217"/>
      <c r="CT78" s="217"/>
      <c r="CU78" s="217"/>
      <c r="CV78" s="217"/>
      <c r="CW78" s="217"/>
      <c r="CX78" s="217"/>
      <c r="CY78" s="217"/>
      <c r="CZ78" s="217"/>
      <c r="DA78" s="217"/>
      <c r="DB78" s="217"/>
      <c r="DC78" s="217"/>
      <c r="DD78" s="217"/>
      <c r="DE78" s="217"/>
      <c r="DF78" s="217"/>
      <c r="DG78" s="217"/>
      <c r="DH78" s="217"/>
      <c r="DI78" s="217"/>
      <c r="DJ78" s="217"/>
      <c r="DK78" s="217"/>
      <c r="DL78" s="217"/>
      <c r="DM78" s="217"/>
      <c r="DN78" s="217"/>
      <c r="DO78" s="217"/>
      <c r="DP78" s="217"/>
      <c r="DQ78" s="217"/>
      <c r="DR78" s="217"/>
      <c r="DS78" s="217"/>
      <c r="DT78" s="217"/>
      <c r="DU78" s="217"/>
      <c r="DV78" s="217"/>
      <c r="DW78" s="217"/>
      <c r="DX78" s="217"/>
      <c r="DY78" s="217"/>
      <c r="DZ78" s="217"/>
      <c r="EA78" s="217"/>
      <c r="EB78" s="217"/>
      <c r="EC78" s="217"/>
      <c r="ED78" s="217"/>
      <c r="EE78" s="217"/>
      <c r="EF78" s="217"/>
      <c r="EG78" s="217"/>
      <c r="EH78" s="217"/>
      <c r="EI78" s="217"/>
      <c r="EJ78" s="217"/>
      <c r="EK78" s="217"/>
      <c r="EL78" s="217"/>
      <c r="EM78" s="217"/>
      <c r="EN78" s="217"/>
      <c r="EO78" s="217"/>
      <c r="EP78" s="217"/>
      <c r="EQ78" s="217"/>
      <c r="ER78" s="217"/>
      <c r="ES78" s="217"/>
      <c r="ET78" s="217"/>
      <c r="EU78" s="217"/>
      <c r="EV78" s="217"/>
      <c r="EW78" s="217"/>
      <c r="EX78" s="217"/>
      <c r="EY78" s="217"/>
      <c r="EZ78" s="217"/>
      <c r="FA78" s="217"/>
      <c r="FB78" s="217"/>
      <c r="FC78" s="217"/>
      <c r="FD78" s="217"/>
      <c r="FE78" s="217"/>
      <c r="FF78" s="217"/>
      <c r="FG78" s="217"/>
      <c r="FH78" s="217"/>
      <c r="FI78" s="217"/>
      <c r="FJ78" s="217"/>
      <c r="FK78" s="217"/>
      <c r="FL78" s="217"/>
      <c r="FM78" s="217"/>
      <c r="FN78" s="217"/>
      <c r="FO78" s="217"/>
      <c r="FP78" s="217"/>
      <c r="FQ78" s="217"/>
      <c r="FR78" s="217"/>
      <c r="FS78" s="217"/>
      <c r="FT78" s="217"/>
      <c r="FU78" s="217"/>
      <c r="FV78" s="217"/>
      <c r="FW78" s="217"/>
      <c r="FX78" s="217"/>
      <c r="FY78" s="217"/>
      <c r="FZ78" s="217"/>
      <c r="GA78" s="217"/>
      <c r="GB78" s="217"/>
      <c r="GC78" s="217"/>
      <c r="GD78" s="217"/>
      <c r="GE78" s="217"/>
      <c r="GF78" s="217"/>
      <c r="GG78" s="217"/>
      <c r="GH78" s="217"/>
      <c r="GI78" s="217"/>
      <c r="GJ78" s="217"/>
      <c r="GK78" s="217"/>
      <c r="GL78" s="217"/>
      <c r="GM78" s="217"/>
      <c r="GN78" s="217"/>
      <c r="GO78" s="217"/>
      <c r="GP78" s="217"/>
      <c r="GQ78" s="217"/>
      <c r="GR78" s="217"/>
      <c r="GS78" s="217"/>
      <c r="GT78" s="217"/>
      <c r="GU78" s="217"/>
      <c r="GV78" s="217"/>
      <c r="GW78" s="217"/>
      <c r="GX78" s="217"/>
      <c r="GY78" s="217"/>
      <c r="GZ78" s="217"/>
      <c r="HA78" s="217"/>
      <c r="HB78" s="217"/>
      <c r="HC78" s="217"/>
      <c r="HD78" s="217"/>
      <c r="HE78" s="217"/>
      <c r="HF78" s="217"/>
      <c r="HG78" s="217"/>
      <c r="HH78" s="217"/>
      <c r="HI78" s="217"/>
      <c r="HJ78" s="217"/>
      <c r="HK78" s="217"/>
      <c r="HL78" s="217"/>
      <c r="HM78" s="217"/>
      <c r="HN78" s="217"/>
      <c r="HO78" s="217"/>
      <c r="HP78" s="217"/>
      <c r="HQ78" s="217"/>
      <c r="HR78" s="217"/>
      <c r="HS78" s="217"/>
      <c r="HT78" s="217"/>
      <c r="HU78" s="217"/>
      <c r="HV78" s="217"/>
      <c r="HW78" s="217"/>
      <c r="HX78" s="217"/>
      <c r="HY78" s="217"/>
      <c r="HZ78" s="217"/>
      <c r="IA78" s="217"/>
      <c r="IB78" s="217"/>
      <c r="IC78" s="217"/>
      <c r="ID78" s="217"/>
      <c r="IE78" s="217"/>
      <c r="IF78" s="217"/>
      <c r="IG78" s="217"/>
      <c r="IH78" s="217"/>
      <c r="II78" s="217"/>
      <c r="IJ78" s="217"/>
      <c r="IK78" s="217"/>
      <c r="IL78" s="217"/>
      <c r="IM78" s="217"/>
      <c r="IN78" s="217"/>
      <c r="IO78" s="217"/>
      <c r="IP78" s="217"/>
      <c r="IQ78" s="217"/>
      <c r="IR78" s="217"/>
      <c r="IS78" s="217"/>
      <c r="IT78" s="217"/>
      <c r="IU78" s="217"/>
      <c r="IV78" s="217"/>
    </row>
    <row r="79" spans="1:256" x14ac:dyDescent="0.15">
      <c r="A79" s="218"/>
      <c r="B79" s="215"/>
      <c r="C79" s="217"/>
      <c r="D79" s="219"/>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217"/>
      <c r="BT79" s="217"/>
      <c r="BU79" s="217"/>
      <c r="BV79" s="217"/>
      <c r="BW79" s="217"/>
      <c r="BX79" s="217"/>
      <c r="BY79" s="217"/>
      <c r="BZ79" s="217"/>
      <c r="CA79" s="217"/>
      <c r="CB79" s="217"/>
      <c r="CC79" s="217"/>
      <c r="CD79" s="217"/>
      <c r="CE79" s="217"/>
      <c r="CF79" s="217"/>
      <c r="CG79" s="217"/>
      <c r="CH79" s="217"/>
      <c r="CI79" s="217"/>
      <c r="CJ79" s="217"/>
      <c r="CK79" s="217"/>
      <c r="CL79" s="217"/>
      <c r="CM79" s="217"/>
      <c r="CN79" s="217"/>
      <c r="CO79" s="217"/>
      <c r="CP79" s="217"/>
      <c r="CQ79" s="217"/>
      <c r="CR79" s="217"/>
      <c r="CS79" s="217"/>
      <c r="CT79" s="217"/>
      <c r="CU79" s="217"/>
      <c r="CV79" s="217"/>
      <c r="CW79" s="217"/>
      <c r="CX79" s="217"/>
      <c r="CY79" s="217"/>
      <c r="CZ79" s="217"/>
      <c r="DA79" s="217"/>
      <c r="DB79" s="217"/>
      <c r="DC79" s="217"/>
      <c r="DD79" s="217"/>
      <c r="DE79" s="217"/>
      <c r="DF79" s="217"/>
      <c r="DG79" s="217"/>
      <c r="DH79" s="217"/>
      <c r="DI79" s="217"/>
      <c r="DJ79" s="217"/>
      <c r="DK79" s="217"/>
      <c r="DL79" s="217"/>
      <c r="DM79" s="217"/>
      <c r="DN79" s="217"/>
      <c r="DO79" s="217"/>
      <c r="DP79" s="217"/>
      <c r="DQ79" s="217"/>
      <c r="DR79" s="217"/>
      <c r="DS79" s="217"/>
      <c r="DT79" s="217"/>
      <c r="DU79" s="217"/>
      <c r="DV79" s="217"/>
      <c r="DW79" s="217"/>
      <c r="DX79" s="217"/>
      <c r="DY79" s="217"/>
      <c r="DZ79" s="217"/>
      <c r="EA79" s="217"/>
      <c r="EB79" s="217"/>
      <c r="EC79" s="217"/>
      <c r="ED79" s="217"/>
      <c r="EE79" s="217"/>
      <c r="EF79" s="217"/>
      <c r="EG79" s="217"/>
      <c r="EH79" s="217"/>
      <c r="EI79" s="217"/>
      <c r="EJ79" s="217"/>
      <c r="EK79" s="217"/>
      <c r="EL79" s="217"/>
      <c r="EM79" s="217"/>
      <c r="EN79" s="217"/>
      <c r="EO79" s="217"/>
      <c r="EP79" s="217"/>
      <c r="EQ79" s="217"/>
      <c r="ER79" s="217"/>
      <c r="ES79" s="217"/>
      <c r="ET79" s="217"/>
      <c r="EU79" s="217"/>
      <c r="EV79" s="217"/>
      <c r="EW79" s="217"/>
      <c r="EX79" s="217"/>
      <c r="EY79" s="217"/>
      <c r="EZ79" s="217"/>
      <c r="FA79" s="217"/>
      <c r="FB79" s="217"/>
      <c r="FC79" s="217"/>
      <c r="FD79" s="217"/>
      <c r="FE79" s="217"/>
      <c r="FF79" s="217"/>
      <c r="FG79" s="217"/>
      <c r="FH79" s="217"/>
      <c r="FI79" s="217"/>
      <c r="FJ79" s="217"/>
      <c r="FK79" s="217"/>
      <c r="FL79" s="217"/>
      <c r="FM79" s="217"/>
      <c r="FN79" s="217"/>
      <c r="FO79" s="217"/>
      <c r="FP79" s="217"/>
      <c r="FQ79" s="217"/>
      <c r="FR79" s="217"/>
      <c r="FS79" s="217"/>
      <c r="FT79" s="217"/>
      <c r="FU79" s="217"/>
      <c r="FV79" s="217"/>
      <c r="FW79" s="217"/>
      <c r="FX79" s="217"/>
      <c r="FY79" s="217"/>
      <c r="FZ79" s="217"/>
      <c r="GA79" s="217"/>
      <c r="GB79" s="217"/>
      <c r="GC79" s="217"/>
      <c r="GD79" s="217"/>
      <c r="GE79" s="217"/>
      <c r="GF79" s="217"/>
      <c r="GG79" s="217"/>
      <c r="GH79" s="217"/>
      <c r="GI79" s="217"/>
      <c r="GJ79" s="217"/>
      <c r="GK79" s="217"/>
      <c r="GL79" s="217"/>
      <c r="GM79" s="217"/>
      <c r="GN79" s="217"/>
      <c r="GO79" s="217"/>
      <c r="GP79" s="217"/>
      <c r="GQ79" s="217"/>
      <c r="GR79" s="217"/>
      <c r="GS79" s="217"/>
      <c r="GT79" s="217"/>
      <c r="GU79" s="217"/>
      <c r="GV79" s="217"/>
      <c r="GW79" s="217"/>
      <c r="GX79" s="217"/>
      <c r="GY79" s="217"/>
      <c r="GZ79" s="217"/>
      <c r="HA79" s="217"/>
      <c r="HB79" s="217"/>
      <c r="HC79" s="217"/>
      <c r="HD79" s="217"/>
      <c r="HE79" s="217"/>
      <c r="HF79" s="217"/>
      <c r="HG79" s="217"/>
      <c r="HH79" s="217"/>
      <c r="HI79" s="217"/>
      <c r="HJ79" s="217"/>
      <c r="HK79" s="217"/>
      <c r="HL79" s="217"/>
      <c r="HM79" s="217"/>
      <c r="HN79" s="217"/>
      <c r="HO79" s="217"/>
      <c r="HP79" s="217"/>
      <c r="HQ79" s="217"/>
      <c r="HR79" s="217"/>
      <c r="HS79" s="217"/>
      <c r="HT79" s="217"/>
      <c r="HU79" s="217"/>
      <c r="HV79" s="217"/>
      <c r="HW79" s="217"/>
      <c r="HX79" s="217"/>
      <c r="HY79" s="217"/>
      <c r="HZ79" s="217"/>
      <c r="IA79" s="217"/>
      <c r="IB79" s="217"/>
      <c r="IC79" s="217"/>
      <c r="ID79" s="217"/>
      <c r="IE79" s="217"/>
      <c r="IF79" s="217"/>
      <c r="IG79" s="217"/>
      <c r="IH79" s="217"/>
      <c r="II79" s="217"/>
      <c r="IJ79" s="217"/>
      <c r="IK79" s="217"/>
      <c r="IL79" s="217"/>
      <c r="IM79" s="217"/>
      <c r="IN79" s="217"/>
      <c r="IO79" s="217"/>
      <c r="IP79" s="217"/>
      <c r="IQ79" s="217"/>
      <c r="IR79" s="217"/>
      <c r="IS79" s="217"/>
      <c r="IT79" s="217"/>
      <c r="IU79" s="217"/>
      <c r="IV79" s="217"/>
    </row>
    <row r="80" spans="1:256" x14ac:dyDescent="0.15">
      <c r="A80" s="218"/>
      <c r="B80" s="215"/>
      <c r="C80" s="217"/>
      <c r="D80" s="219"/>
      <c r="E80" s="217"/>
      <c r="F80" s="217"/>
      <c r="G80" s="217"/>
      <c r="H80" s="217"/>
      <c r="I80" s="217"/>
      <c r="J80" s="217"/>
      <c r="K80" s="217"/>
      <c r="L80" s="217"/>
      <c r="M80" s="217"/>
      <c r="N80" s="217"/>
      <c r="O80" s="217"/>
      <c r="P80" s="217"/>
      <c r="Q80" s="217"/>
      <c r="R80" s="217"/>
      <c r="S80" s="217"/>
      <c r="T80" s="217"/>
      <c r="U80" s="217"/>
      <c r="V80" s="217"/>
      <c r="W80" s="217"/>
      <c r="X80" s="217"/>
      <c r="Y80" s="217"/>
      <c r="Z80" s="217"/>
      <c r="AA80" s="217"/>
      <c r="AB80" s="217"/>
      <c r="AC80" s="217"/>
      <c r="AD80" s="217"/>
      <c r="AE80" s="217"/>
      <c r="AF80" s="217"/>
      <c r="AG80" s="217"/>
      <c r="AH80" s="217"/>
      <c r="AI80" s="217"/>
      <c r="AJ80" s="217"/>
      <c r="AK80" s="217"/>
      <c r="AL80" s="217"/>
      <c r="AM80" s="217"/>
      <c r="AN80" s="217"/>
      <c r="AO80" s="217"/>
      <c r="AP80" s="217"/>
      <c r="AQ80" s="217"/>
      <c r="AR80" s="217"/>
      <c r="AS80" s="217"/>
      <c r="AT80" s="217"/>
      <c r="AU80" s="217"/>
      <c r="AV80" s="217"/>
      <c r="AW80" s="217"/>
      <c r="AX80" s="217"/>
      <c r="AY80" s="217"/>
      <c r="AZ80" s="217"/>
      <c r="BA80" s="217"/>
      <c r="BB80" s="217"/>
      <c r="BC80" s="217"/>
      <c r="BD80" s="217"/>
      <c r="BE80" s="217"/>
      <c r="BF80" s="217"/>
      <c r="BG80" s="217"/>
      <c r="BH80" s="217"/>
      <c r="BI80" s="217"/>
      <c r="BJ80" s="217"/>
      <c r="BK80" s="217"/>
      <c r="BL80" s="217"/>
      <c r="BM80" s="217"/>
      <c r="BN80" s="217"/>
      <c r="BO80" s="217"/>
      <c r="BP80" s="217"/>
      <c r="BQ80" s="217"/>
      <c r="BR80" s="217"/>
      <c r="BS80" s="217"/>
      <c r="BT80" s="217"/>
      <c r="BU80" s="217"/>
      <c r="BV80" s="217"/>
      <c r="BW80" s="217"/>
      <c r="BX80" s="217"/>
      <c r="BY80" s="217"/>
      <c r="BZ80" s="217"/>
      <c r="CA80" s="217"/>
      <c r="CB80" s="217"/>
      <c r="CC80" s="217"/>
      <c r="CD80" s="217"/>
      <c r="CE80" s="217"/>
      <c r="CF80" s="217"/>
      <c r="CG80" s="217"/>
      <c r="CH80" s="217"/>
      <c r="CI80" s="217"/>
      <c r="CJ80" s="217"/>
      <c r="CK80" s="217"/>
      <c r="CL80" s="217"/>
      <c r="CM80" s="217"/>
      <c r="CN80" s="217"/>
      <c r="CO80" s="217"/>
      <c r="CP80" s="217"/>
      <c r="CQ80" s="217"/>
      <c r="CR80" s="217"/>
      <c r="CS80" s="217"/>
      <c r="CT80" s="217"/>
      <c r="CU80" s="217"/>
      <c r="CV80" s="217"/>
      <c r="CW80" s="217"/>
      <c r="CX80" s="217"/>
      <c r="CY80" s="217"/>
      <c r="CZ80" s="217"/>
      <c r="DA80" s="217"/>
      <c r="DB80" s="217"/>
      <c r="DC80" s="217"/>
      <c r="DD80" s="217"/>
      <c r="DE80" s="217"/>
      <c r="DF80" s="217"/>
      <c r="DG80" s="217"/>
      <c r="DH80" s="217"/>
      <c r="DI80" s="217"/>
      <c r="DJ80" s="217"/>
      <c r="DK80" s="217"/>
      <c r="DL80" s="217"/>
      <c r="DM80" s="217"/>
      <c r="DN80" s="217"/>
      <c r="DO80" s="217"/>
      <c r="DP80" s="217"/>
      <c r="DQ80" s="217"/>
      <c r="DR80" s="217"/>
      <c r="DS80" s="217"/>
      <c r="DT80" s="217"/>
      <c r="DU80" s="217"/>
      <c r="DV80" s="217"/>
      <c r="DW80" s="217"/>
      <c r="DX80" s="217"/>
      <c r="DY80" s="217"/>
      <c r="DZ80" s="217"/>
      <c r="EA80" s="217"/>
      <c r="EB80" s="217"/>
      <c r="EC80" s="217"/>
      <c r="ED80" s="217"/>
      <c r="EE80" s="217"/>
      <c r="EF80" s="217"/>
      <c r="EG80" s="217"/>
      <c r="EH80" s="217"/>
      <c r="EI80" s="217"/>
      <c r="EJ80" s="217"/>
      <c r="EK80" s="217"/>
      <c r="EL80" s="217"/>
      <c r="EM80" s="217"/>
      <c r="EN80" s="217"/>
      <c r="EO80" s="217"/>
      <c r="EP80" s="217"/>
      <c r="EQ80" s="217"/>
      <c r="ER80" s="217"/>
      <c r="ES80" s="217"/>
      <c r="ET80" s="217"/>
      <c r="EU80" s="217"/>
      <c r="EV80" s="217"/>
      <c r="EW80" s="217"/>
      <c r="EX80" s="217"/>
      <c r="EY80" s="217"/>
      <c r="EZ80" s="217"/>
      <c r="FA80" s="217"/>
      <c r="FB80" s="217"/>
      <c r="FC80" s="217"/>
      <c r="FD80" s="217"/>
      <c r="FE80" s="217"/>
      <c r="FF80" s="217"/>
      <c r="FG80" s="217"/>
      <c r="FH80" s="217"/>
      <c r="FI80" s="217"/>
      <c r="FJ80" s="217"/>
      <c r="FK80" s="217"/>
      <c r="FL80" s="217"/>
      <c r="FM80" s="217"/>
      <c r="FN80" s="217"/>
      <c r="FO80" s="217"/>
      <c r="FP80" s="217"/>
      <c r="FQ80" s="217"/>
      <c r="FR80" s="217"/>
      <c r="FS80" s="217"/>
      <c r="FT80" s="217"/>
      <c r="FU80" s="217"/>
      <c r="FV80" s="217"/>
      <c r="FW80" s="217"/>
      <c r="FX80" s="217"/>
      <c r="FY80" s="217"/>
      <c r="FZ80" s="217"/>
      <c r="GA80" s="217"/>
      <c r="GB80" s="217"/>
      <c r="GC80" s="217"/>
      <c r="GD80" s="217"/>
      <c r="GE80" s="217"/>
      <c r="GF80" s="217"/>
      <c r="GG80" s="217"/>
      <c r="GH80" s="217"/>
      <c r="GI80" s="217"/>
      <c r="GJ80" s="217"/>
      <c r="GK80" s="217"/>
      <c r="GL80" s="217"/>
      <c r="GM80" s="217"/>
      <c r="GN80" s="217"/>
      <c r="GO80" s="217"/>
      <c r="GP80" s="217"/>
      <c r="GQ80" s="217"/>
      <c r="GR80" s="217"/>
      <c r="GS80" s="217"/>
      <c r="GT80" s="217"/>
      <c r="GU80" s="217"/>
      <c r="GV80" s="217"/>
      <c r="GW80" s="217"/>
      <c r="GX80" s="217"/>
      <c r="GY80" s="217"/>
      <c r="GZ80" s="217"/>
      <c r="HA80" s="217"/>
      <c r="HB80" s="217"/>
      <c r="HC80" s="217"/>
      <c r="HD80" s="217"/>
      <c r="HE80" s="217"/>
      <c r="HF80" s="217"/>
      <c r="HG80" s="217"/>
      <c r="HH80" s="217"/>
      <c r="HI80" s="217"/>
      <c r="HJ80" s="217"/>
      <c r="HK80" s="217"/>
      <c r="HL80" s="217"/>
      <c r="HM80" s="217"/>
      <c r="HN80" s="217"/>
      <c r="HO80" s="217"/>
      <c r="HP80" s="217"/>
      <c r="HQ80" s="217"/>
      <c r="HR80" s="217"/>
      <c r="HS80" s="217"/>
      <c r="HT80" s="217"/>
      <c r="HU80" s="217"/>
      <c r="HV80" s="217"/>
      <c r="HW80" s="217"/>
      <c r="HX80" s="217"/>
      <c r="HY80" s="217"/>
      <c r="HZ80" s="217"/>
      <c r="IA80" s="217"/>
      <c r="IB80" s="217"/>
      <c r="IC80" s="217"/>
      <c r="ID80" s="217"/>
      <c r="IE80" s="217"/>
      <c r="IF80" s="217"/>
      <c r="IG80" s="217"/>
      <c r="IH80" s="217"/>
      <c r="II80" s="217"/>
      <c r="IJ80" s="217"/>
      <c r="IK80" s="217"/>
      <c r="IL80" s="217"/>
      <c r="IM80" s="217"/>
      <c r="IN80" s="217"/>
      <c r="IO80" s="217"/>
      <c r="IP80" s="217"/>
      <c r="IQ80" s="217"/>
      <c r="IR80" s="217"/>
      <c r="IS80" s="217"/>
      <c r="IT80" s="217"/>
      <c r="IU80" s="217"/>
      <c r="IV80" s="217"/>
    </row>
    <row r="81" spans="1:256" x14ac:dyDescent="0.15">
      <c r="A81" s="218"/>
      <c r="B81" s="215"/>
      <c r="C81" s="217"/>
      <c r="D81" s="219"/>
      <c r="E81" s="217"/>
      <c r="F81" s="217"/>
      <c r="G81" s="217"/>
      <c r="H81" s="217"/>
      <c r="I81" s="217"/>
      <c r="J81" s="217"/>
      <c r="K81" s="217"/>
      <c r="L81" s="217"/>
      <c r="M81" s="217"/>
      <c r="N81" s="217"/>
      <c r="O81" s="217"/>
      <c r="P81" s="217"/>
      <c r="Q81" s="217"/>
      <c r="R81" s="217"/>
      <c r="S81" s="217"/>
      <c r="T81" s="217"/>
      <c r="U81" s="217"/>
      <c r="V81" s="217"/>
      <c r="W81" s="217"/>
      <c r="X81" s="217"/>
      <c r="Y81" s="217"/>
      <c r="Z81" s="217"/>
      <c r="AA81" s="217"/>
      <c r="AB81" s="217"/>
      <c r="AC81" s="217"/>
      <c r="AD81" s="217"/>
      <c r="AE81" s="217"/>
      <c r="AF81" s="217"/>
      <c r="AG81" s="217"/>
      <c r="AH81" s="217"/>
      <c r="AI81" s="217"/>
      <c r="AJ81" s="217"/>
      <c r="AK81" s="217"/>
      <c r="AL81" s="217"/>
      <c r="AM81" s="217"/>
      <c r="AN81" s="217"/>
      <c r="AO81" s="217"/>
      <c r="AP81" s="217"/>
      <c r="AQ81" s="217"/>
      <c r="AR81" s="217"/>
      <c r="AS81" s="217"/>
      <c r="AT81" s="217"/>
      <c r="AU81" s="217"/>
      <c r="AV81" s="217"/>
      <c r="AW81" s="217"/>
      <c r="AX81" s="217"/>
      <c r="AY81" s="217"/>
      <c r="AZ81" s="217"/>
      <c r="BA81" s="217"/>
      <c r="BB81" s="217"/>
      <c r="BC81" s="217"/>
      <c r="BD81" s="217"/>
      <c r="BE81" s="217"/>
      <c r="BF81" s="217"/>
      <c r="BG81" s="217"/>
      <c r="BH81" s="217"/>
      <c r="BI81" s="217"/>
      <c r="BJ81" s="217"/>
      <c r="BK81" s="217"/>
      <c r="BL81" s="217"/>
      <c r="BM81" s="217"/>
      <c r="BN81" s="217"/>
      <c r="BO81" s="217"/>
      <c r="BP81" s="217"/>
      <c r="BQ81" s="217"/>
      <c r="BR81" s="217"/>
      <c r="BS81" s="217"/>
      <c r="BT81" s="217"/>
      <c r="BU81" s="217"/>
      <c r="BV81" s="217"/>
      <c r="BW81" s="217"/>
      <c r="BX81" s="217"/>
      <c r="BY81" s="217"/>
      <c r="BZ81" s="217"/>
      <c r="CA81" s="217"/>
      <c r="CB81" s="217"/>
      <c r="CC81" s="217"/>
      <c r="CD81" s="217"/>
      <c r="CE81" s="217"/>
      <c r="CF81" s="217"/>
      <c r="CG81" s="217"/>
      <c r="CH81" s="217"/>
      <c r="CI81" s="217"/>
      <c r="CJ81" s="217"/>
      <c r="CK81" s="217"/>
      <c r="CL81" s="217"/>
      <c r="CM81" s="217"/>
      <c r="CN81" s="217"/>
      <c r="CO81" s="217"/>
      <c r="CP81" s="217"/>
      <c r="CQ81" s="217"/>
      <c r="CR81" s="217"/>
      <c r="CS81" s="217"/>
      <c r="CT81" s="217"/>
      <c r="CU81" s="217"/>
      <c r="CV81" s="217"/>
      <c r="CW81" s="217"/>
      <c r="CX81" s="217"/>
      <c r="CY81" s="217"/>
      <c r="CZ81" s="217"/>
      <c r="DA81" s="217"/>
      <c r="DB81" s="217"/>
      <c r="DC81" s="217"/>
      <c r="DD81" s="217"/>
      <c r="DE81" s="217"/>
      <c r="DF81" s="217"/>
      <c r="DG81" s="217"/>
      <c r="DH81" s="217"/>
      <c r="DI81" s="217"/>
      <c r="DJ81" s="217"/>
      <c r="DK81" s="217"/>
      <c r="DL81" s="217"/>
      <c r="DM81" s="217"/>
      <c r="DN81" s="217"/>
      <c r="DO81" s="217"/>
      <c r="DP81" s="217"/>
      <c r="DQ81" s="217"/>
      <c r="DR81" s="217"/>
      <c r="DS81" s="217"/>
      <c r="DT81" s="217"/>
      <c r="DU81" s="217"/>
      <c r="DV81" s="217"/>
      <c r="DW81" s="217"/>
      <c r="DX81" s="217"/>
      <c r="DY81" s="217"/>
      <c r="DZ81" s="217"/>
      <c r="EA81" s="217"/>
      <c r="EB81" s="217"/>
      <c r="EC81" s="217"/>
      <c r="ED81" s="217"/>
      <c r="EE81" s="217"/>
      <c r="EF81" s="217"/>
      <c r="EG81" s="217"/>
      <c r="EH81" s="217"/>
      <c r="EI81" s="217"/>
      <c r="EJ81" s="217"/>
      <c r="EK81" s="217"/>
      <c r="EL81" s="217"/>
      <c r="EM81" s="217"/>
      <c r="EN81" s="217"/>
      <c r="EO81" s="217"/>
      <c r="EP81" s="217"/>
      <c r="EQ81" s="217"/>
      <c r="ER81" s="217"/>
      <c r="ES81" s="217"/>
      <c r="ET81" s="217"/>
      <c r="EU81" s="217"/>
      <c r="EV81" s="217"/>
      <c r="EW81" s="217"/>
      <c r="EX81" s="217"/>
      <c r="EY81" s="217"/>
      <c r="EZ81" s="217"/>
      <c r="FA81" s="217"/>
      <c r="FB81" s="217"/>
      <c r="FC81" s="217"/>
      <c r="FD81" s="217"/>
      <c r="FE81" s="217"/>
      <c r="FF81" s="217"/>
      <c r="FG81" s="217"/>
      <c r="FH81" s="217"/>
      <c r="FI81" s="217"/>
      <c r="FJ81" s="217"/>
      <c r="FK81" s="217"/>
      <c r="FL81" s="217"/>
      <c r="FM81" s="217"/>
      <c r="FN81" s="217"/>
      <c r="FO81" s="217"/>
      <c r="FP81" s="217"/>
      <c r="FQ81" s="217"/>
      <c r="FR81" s="217"/>
      <c r="FS81" s="217"/>
      <c r="FT81" s="217"/>
      <c r="FU81" s="217"/>
      <c r="FV81" s="217"/>
      <c r="FW81" s="217"/>
      <c r="FX81" s="217"/>
      <c r="FY81" s="217"/>
      <c r="FZ81" s="217"/>
      <c r="GA81" s="217"/>
      <c r="GB81" s="217"/>
      <c r="GC81" s="217"/>
      <c r="GD81" s="217"/>
      <c r="GE81" s="217"/>
      <c r="GF81" s="217"/>
      <c r="GG81" s="217"/>
      <c r="GH81" s="217"/>
      <c r="GI81" s="217"/>
      <c r="GJ81" s="217"/>
      <c r="GK81" s="217"/>
      <c r="GL81" s="217"/>
      <c r="GM81" s="217"/>
      <c r="GN81" s="217"/>
      <c r="GO81" s="217"/>
      <c r="GP81" s="217"/>
      <c r="GQ81" s="217"/>
      <c r="GR81" s="217"/>
      <c r="GS81" s="217"/>
      <c r="GT81" s="217"/>
      <c r="GU81" s="217"/>
      <c r="GV81" s="217"/>
      <c r="GW81" s="217"/>
      <c r="GX81" s="217"/>
      <c r="GY81" s="217"/>
      <c r="GZ81" s="217"/>
      <c r="HA81" s="217"/>
      <c r="HB81" s="217"/>
      <c r="HC81" s="217"/>
      <c r="HD81" s="217"/>
      <c r="HE81" s="217"/>
      <c r="HF81" s="217"/>
      <c r="HG81" s="217"/>
      <c r="HH81" s="217"/>
      <c r="HI81" s="217"/>
      <c r="HJ81" s="217"/>
      <c r="HK81" s="217"/>
      <c r="HL81" s="217"/>
      <c r="HM81" s="217"/>
      <c r="HN81" s="217"/>
      <c r="HO81" s="217"/>
      <c r="HP81" s="217"/>
      <c r="HQ81" s="217"/>
      <c r="HR81" s="217"/>
      <c r="HS81" s="217"/>
      <c r="HT81" s="217"/>
      <c r="HU81" s="217"/>
      <c r="HV81" s="217"/>
      <c r="HW81" s="217"/>
      <c r="HX81" s="217"/>
      <c r="HY81" s="217"/>
      <c r="HZ81" s="217"/>
      <c r="IA81" s="217"/>
      <c r="IB81" s="217"/>
      <c r="IC81" s="217"/>
      <c r="ID81" s="217"/>
      <c r="IE81" s="217"/>
      <c r="IF81" s="217"/>
      <c r="IG81" s="217"/>
      <c r="IH81" s="217"/>
      <c r="II81" s="217"/>
      <c r="IJ81" s="217"/>
      <c r="IK81" s="217"/>
      <c r="IL81" s="217"/>
      <c r="IM81" s="217"/>
      <c r="IN81" s="217"/>
      <c r="IO81" s="217"/>
      <c r="IP81" s="217"/>
      <c r="IQ81" s="217"/>
      <c r="IR81" s="217"/>
      <c r="IS81" s="217"/>
      <c r="IT81" s="217"/>
      <c r="IU81" s="217"/>
      <c r="IV81" s="217"/>
    </row>
    <row r="82" spans="1:256" x14ac:dyDescent="0.15">
      <c r="A82" s="218"/>
      <c r="B82" s="215"/>
      <c r="C82" s="217"/>
      <c r="D82" s="219"/>
      <c r="E82" s="217"/>
      <c r="F82" s="217"/>
      <c r="G82" s="217"/>
      <c r="H82" s="217"/>
      <c r="I82" s="217"/>
      <c r="J82" s="217"/>
      <c r="K82" s="217"/>
      <c r="L82" s="217"/>
      <c r="M82" s="217"/>
      <c r="N82" s="217"/>
      <c r="O82" s="217"/>
      <c r="P82" s="217"/>
      <c r="Q82" s="217"/>
      <c r="R82" s="217"/>
      <c r="S82" s="217"/>
      <c r="T82" s="217"/>
      <c r="U82" s="217"/>
      <c r="V82" s="217"/>
      <c r="W82" s="217"/>
      <c r="X82" s="217"/>
      <c r="Y82" s="217"/>
      <c r="Z82" s="217"/>
      <c r="AA82" s="217"/>
      <c r="AB82" s="217"/>
      <c r="AC82" s="217"/>
      <c r="AD82" s="217"/>
      <c r="AE82" s="217"/>
      <c r="AF82" s="217"/>
      <c r="AG82" s="217"/>
      <c r="AH82" s="217"/>
      <c r="AI82" s="217"/>
      <c r="AJ82" s="217"/>
      <c r="AK82" s="217"/>
      <c r="AL82" s="217"/>
      <c r="AM82" s="217"/>
      <c r="AN82" s="217"/>
      <c r="AO82" s="217"/>
      <c r="AP82" s="217"/>
      <c r="AQ82" s="217"/>
      <c r="AR82" s="217"/>
      <c r="AS82" s="217"/>
      <c r="AT82" s="217"/>
      <c r="AU82" s="217"/>
      <c r="AV82" s="217"/>
      <c r="AW82" s="217"/>
      <c r="AX82" s="217"/>
      <c r="AY82" s="217"/>
      <c r="AZ82" s="217"/>
      <c r="BA82" s="217"/>
      <c r="BB82" s="217"/>
      <c r="BC82" s="217"/>
      <c r="BD82" s="217"/>
      <c r="BE82" s="217"/>
      <c r="BF82" s="217"/>
      <c r="BG82" s="217"/>
      <c r="BH82" s="217"/>
      <c r="BI82" s="217"/>
      <c r="BJ82" s="217"/>
      <c r="BK82" s="217"/>
      <c r="BL82" s="217"/>
      <c r="BM82" s="217"/>
      <c r="BN82" s="217"/>
      <c r="BO82" s="217"/>
      <c r="BP82" s="217"/>
      <c r="BQ82" s="217"/>
      <c r="BR82" s="217"/>
      <c r="BS82" s="217"/>
      <c r="BT82" s="217"/>
      <c r="BU82" s="217"/>
      <c r="BV82" s="217"/>
      <c r="BW82" s="217"/>
      <c r="BX82" s="217"/>
      <c r="BY82" s="217"/>
      <c r="BZ82" s="217"/>
      <c r="CA82" s="217"/>
      <c r="CB82" s="217"/>
      <c r="CC82" s="217"/>
      <c r="CD82" s="217"/>
      <c r="CE82" s="217"/>
      <c r="CF82" s="217"/>
      <c r="CG82" s="217"/>
      <c r="CH82" s="217"/>
      <c r="CI82" s="217"/>
      <c r="CJ82" s="217"/>
      <c r="CK82" s="217"/>
      <c r="CL82" s="217"/>
      <c r="CM82" s="217"/>
      <c r="CN82" s="217"/>
      <c r="CO82" s="217"/>
      <c r="CP82" s="217"/>
      <c r="CQ82" s="217"/>
      <c r="CR82" s="217"/>
      <c r="CS82" s="217"/>
      <c r="CT82" s="217"/>
      <c r="CU82" s="217"/>
      <c r="CV82" s="217"/>
      <c r="CW82" s="217"/>
      <c r="CX82" s="217"/>
      <c r="CY82" s="217"/>
      <c r="CZ82" s="217"/>
      <c r="DA82" s="217"/>
      <c r="DB82" s="217"/>
      <c r="DC82" s="217"/>
      <c r="DD82" s="217"/>
      <c r="DE82" s="217"/>
      <c r="DF82" s="217"/>
      <c r="DG82" s="217"/>
      <c r="DH82" s="217"/>
      <c r="DI82" s="217"/>
      <c r="DJ82" s="217"/>
      <c r="DK82" s="217"/>
      <c r="DL82" s="217"/>
      <c r="DM82" s="217"/>
      <c r="DN82" s="217"/>
      <c r="DO82" s="217"/>
      <c r="DP82" s="217"/>
      <c r="DQ82" s="217"/>
      <c r="DR82" s="217"/>
      <c r="DS82" s="217"/>
      <c r="DT82" s="217"/>
      <c r="DU82" s="217"/>
      <c r="DV82" s="217"/>
      <c r="DW82" s="217"/>
      <c r="DX82" s="217"/>
      <c r="DY82" s="217"/>
      <c r="DZ82" s="217"/>
      <c r="EA82" s="217"/>
      <c r="EB82" s="217"/>
      <c r="EC82" s="217"/>
      <c r="ED82" s="217"/>
      <c r="EE82" s="217"/>
      <c r="EF82" s="217"/>
      <c r="EG82" s="217"/>
      <c r="EH82" s="217"/>
      <c r="EI82" s="217"/>
      <c r="EJ82" s="217"/>
      <c r="EK82" s="217"/>
      <c r="EL82" s="217"/>
      <c r="EM82" s="217"/>
      <c r="EN82" s="217"/>
      <c r="EO82" s="217"/>
      <c r="EP82" s="217"/>
      <c r="EQ82" s="217"/>
      <c r="ER82" s="217"/>
      <c r="ES82" s="217"/>
      <c r="ET82" s="217"/>
      <c r="EU82" s="217"/>
      <c r="EV82" s="217"/>
      <c r="EW82" s="217"/>
      <c r="EX82" s="217"/>
      <c r="EY82" s="217"/>
      <c r="EZ82" s="217"/>
      <c r="FA82" s="217"/>
      <c r="FB82" s="217"/>
      <c r="FC82" s="217"/>
      <c r="FD82" s="217"/>
      <c r="FE82" s="217"/>
      <c r="FF82" s="217"/>
      <c r="FG82" s="217"/>
      <c r="FH82" s="217"/>
      <c r="FI82" s="217"/>
      <c r="FJ82" s="217"/>
      <c r="FK82" s="217"/>
      <c r="FL82" s="217"/>
      <c r="FM82" s="217"/>
      <c r="FN82" s="217"/>
      <c r="FO82" s="217"/>
      <c r="FP82" s="217"/>
      <c r="FQ82" s="217"/>
      <c r="FR82" s="217"/>
      <c r="FS82" s="217"/>
      <c r="FT82" s="217"/>
      <c r="FU82" s="217"/>
      <c r="FV82" s="217"/>
      <c r="FW82" s="217"/>
      <c r="FX82" s="217"/>
      <c r="FY82" s="217"/>
      <c r="FZ82" s="217"/>
      <c r="GA82" s="217"/>
      <c r="GB82" s="217"/>
      <c r="GC82" s="217"/>
      <c r="GD82" s="217"/>
      <c r="GE82" s="217"/>
      <c r="GF82" s="217"/>
      <c r="GG82" s="217"/>
      <c r="GH82" s="217"/>
      <c r="GI82" s="217"/>
      <c r="GJ82" s="217"/>
      <c r="GK82" s="217"/>
      <c r="GL82" s="217"/>
      <c r="GM82" s="217"/>
      <c r="GN82" s="217"/>
      <c r="GO82" s="217"/>
      <c r="GP82" s="217"/>
      <c r="GQ82" s="217"/>
      <c r="GR82" s="217"/>
      <c r="GS82" s="217"/>
      <c r="GT82" s="217"/>
      <c r="GU82" s="217"/>
      <c r="GV82" s="217"/>
      <c r="GW82" s="217"/>
      <c r="GX82" s="217"/>
      <c r="GY82" s="217"/>
      <c r="GZ82" s="217"/>
      <c r="HA82" s="217"/>
      <c r="HB82" s="217"/>
      <c r="HC82" s="217"/>
      <c r="HD82" s="217"/>
      <c r="HE82" s="217"/>
      <c r="HF82" s="217"/>
      <c r="HG82" s="217"/>
      <c r="HH82" s="217"/>
      <c r="HI82" s="217"/>
      <c r="HJ82" s="217"/>
      <c r="HK82" s="217"/>
      <c r="HL82" s="217"/>
      <c r="HM82" s="217"/>
      <c r="HN82" s="217"/>
      <c r="HO82" s="217"/>
      <c r="HP82" s="217"/>
      <c r="HQ82" s="217"/>
      <c r="HR82" s="217"/>
      <c r="HS82" s="217"/>
      <c r="HT82" s="217"/>
      <c r="HU82" s="217"/>
      <c r="HV82" s="217"/>
      <c r="HW82" s="217"/>
      <c r="HX82" s="217"/>
      <c r="HY82" s="217"/>
      <c r="HZ82" s="217"/>
      <c r="IA82" s="217"/>
      <c r="IB82" s="217"/>
      <c r="IC82" s="217"/>
      <c r="ID82" s="217"/>
      <c r="IE82" s="217"/>
      <c r="IF82" s="217"/>
      <c r="IG82" s="217"/>
      <c r="IH82" s="217"/>
      <c r="II82" s="217"/>
      <c r="IJ82" s="217"/>
      <c r="IK82" s="217"/>
      <c r="IL82" s="217"/>
      <c r="IM82" s="217"/>
      <c r="IN82" s="217"/>
      <c r="IO82" s="217"/>
      <c r="IP82" s="217"/>
      <c r="IQ82" s="217"/>
      <c r="IR82" s="217"/>
      <c r="IS82" s="217"/>
      <c r="IT82" s="217"/>
      <c r="IU82" s="217"/>
      <c r="IV82" s="217"/>
    </row>
    <row r="83" spans="1:256" x14ac:dyDescent="0.15">
      <c r="A83" s="218"/>
      <c r="B83" s="215"/>
      <c r="C83" s="217"/>
      <c r="D83" s="219"/>
      <c r="E83" s="217"/>
      <c r="F83" s="217"/>
      <c r="G83" s="217"/>
      <c r="H83" s="217"/>
      <c r="I83" s="217"/>
      <c r="J83" s="217"/>
      <c r="K83" s="217"/>
      <c r="L83" s="217"/>
      <c r="M83" s="217"/>
      <c r="N83" s="217"/>
      <c r="O83" s="217"/>
      <c r="P83" s="217"/>
      <c r="Q83" s="217"/>
      <c r="R83" s="217"/>
      <c r="S83" s="217"/>
      <c r="T83" s="217"/>
      <c r="U83" s="217"/>
      <c r="V83" s="217"/>
      <c r="W83" s="217"/>
      <c r="X83" s="217"/>
      <c r="Y83" s="217"/>
      <c r="Z83" s="217"/>
      <c r="AA83" s="217"/>
      <c r="AB83" s="217"/>
      <c r="AC83" s="217"/>
      <c r="AD83" s="217"/>
      <c r="AE83" s="217"/>
      <c r="AF83" s="217"/>
      <c r="AG83" s="217"/>
      <c r="AH83" s="217"/>
      <c r="AI83" s="217"/>
      <c r="AJ83" s="217"/>
      <c r="AK83" s="217"/>
      <c r="AL83" s="217"/>
      <c r="AM83" s="217"/>
      <c r="AN83" s="217"/>
      <c r="AO83" s="217"/>
      <c r="AP83" s="217"/>
      <c r="AQ83" s="217"/>
      <c r="AR83" s="217"/>
      <c r="AS83" s="217"/>
      <c r="AT83" s="217"/>
      <c r="AU83" s="217"/>
      <c r="AV83" s="217"/>
      <c r="AW83" s="217"/>
      <c r="AX83" s="217"/>
      <c r="AY83" s="217"/>
      <c r="AZ83" s="217"/>
      <c r="BA83" s="217"/>
      <c r="BB83" s="217"/>
      <c r="BC83" s="217"/>
      <c r="BD83" s="217"/>
      <c r="BE83" s="217"/>
      <c r="BF83" s="217"/>
      <c r="BG83" s="217"/>
      <c r="BH83" s="217"/>
      <c r="BI83" s="217"/>
      <c r="BJ83" s="217"/>
      <c r="BK83" s="217"/>
      <c r="BL83" s="217"/>
      <c r="BM83" s="217"/>
      <c r="BN83" s="217"/>
      <c r="BO83" s="217"/>
      <c r="BP83" s="217"/>
      <c r="BQ83" s="217"/>
      <c r="BR83" s="217"/>
      <c r="BS83" s="217"/>
      <c r="BT83" s="217"/>
      <c r="BU83" s="217"/>
      <c r="BV83" s="217"/>
      <c r="BW83" s="217"/>
      <c r="BX83" s="217"/>
      <c r="BY83" s="217"/>
      <c r="BZ83" s="217"/>
      <c r="CA83" s="217"/>
      <c r="CB83" s="217"/>
      <c r="CC83" s="217"/>
      <c r="CD83" s="217"/>
      <c r="CE83" s="217"/>
      <c r="CF83" s="217"/>
      <c r="CG83" s="217"/>
      <c r="CH83" s="217"/>
      <c r="CI83" s="217"/>
      <c r="CJ83" s="217"/>
      <c r="CK83" s="217"/>
      <c r="CL83" s="217"/>
      <c r="CM83" s="217"/>
      <c r="CN83" s="217"/>
      <c r="CO83" s="217"/>
      <c r="CP83" s="217"/>
      <c r="CQ83" s="217"/>
      <c r="CR83" s="217"/>
      <c r="CS83" s="217"/>
      <c r="CT83" s="217"/>
      <c r="CU83" s="217"/>
      <c r="CV83" s="217"/>
      <c r="CW83" s="217"/>
      <c r="CX83" s="217"/>
      <c r="CY83" s="217"/>
      <c r="CZ83" s="217"/>
      <c r="DA83" s="217"/>
      <c r="DB83" s="217"/>
      <c r="DC83" s="217"/>
      <c r="DD83" s="217"/>
      <c r="DE83" s="217"/>
      <c r="DF83" s="217"/>
      <c r="DG83" s="217"/>
      <c r="DH83" s="217"/>
      <c r="DI83" s="217"/>
      <c r="DJ83" s="217"/>
      <c r="DK83" s="217"/>
      <c r="DL83" s="217"/>
      <c r="DM83" s="217"/>
      <c r="DN83" s="217"/>
      <c r="DO83" s="217"/>
      <c r="DP83" s="217"/>
      <c r="DQ83" s="217"/>
      <c r="DR83" s="217"/>
      <c r="DS83" s="217"/>
      <c r="DT83" s="217"/>
      <c r="DU83" s="217"/>
      <c r="DV83" s="217"/>
      <c r="DW83" s="217"/>
      <c r="DX83" s="217"/>
      <c r="DY83" s="217"/>
      <c r="DZ83" s="217"/>
      <c r="EA83" s="217"/>
      <c r="EB83" s="217"/>
      <c r="EC83" s="217"/>
      <c r="ED83" s="217"/>
      <c r="EE83" s="217"/>
      <c r="EF83" s="217"/>
      <c r="EG83" s="217"/>
      <c r="EH83" s="217"/>
      <c r="EI83" s="217"/>
      <c r="EJ83" s="217"/>
      <c r="EK83" s="217"/>
      <c r="EL83" s="217"/>
      <c r="EM83" s="217"/>
      <c r="EN83" s="217"/>
      <c r="EO83" s="217"/>
      <c r="EP83" s="217"/>
      <c r="EQ83" s="217"/>
      <c r="ER83" s="217"/>
      <c r="ES83" s="217"/>
      <c r="ET83" s="217"/>
      <c r="EU83" s="217"/>
      <c r="EV83" s="217"/>
      <c r="EW83" s="217"/>
      <c r="EX83" s="217"/>
      <c r="EY83" s="217"/>
      <c r="EZ83" s="217"/>
      <c r="FA83" s="217"/>
      <c r="FB83" s="217"/>
      <c r="FC83" s="217"/>
      <c r="FD83" s="217"/>
      <c r="FE83" s="217"/>
      <c r="FF83" s="217"/>
      <c r="FG83" s="217"/>
      <c r="FH83" s="217"/>
      <c r="FI83" s="217"/>
      <c r="FJ83" s="217"/>
      <c r="FK83" s="217"/>
      <c r="FL83" s="217"/>
      <c r="FM83" s="217"/>
      <c r="FN83" s="217"/>
      <c r="FO83" s="217"/>
      <c r="FP83" s="217"/>
      <c r="FQ83" s="217"/>
      <c r="FR83" s="217"/>
      <c r="FS83" s="217"/>
      <c r="FT83" s="217"/>
      <c r="FU83" s="217"/>
      <c r="FV83" s="217"/>
      <c r="FW83" s="217"/>
      <c r="FX83" s="217"/>
      <c r="FY83" s="217"/>
      <c r="FZ83" s="217"/>
      <c r="GA83" s="217"/>
      <c r="GB83" s="217"/>
      <c r="GC83" s="217"/>
      <c r="GD83" s="217"/>
      <c r="GE83" s="217"/>
      <c r="GF83" s="217"/>
      <c r="GG83" s="217"/>
      <c r="GH83" s="217"/>
      <c r="GI83" s="217"/>
      <c r="GJ83" s="217"/>
      <c r="GK83" s="217"/>
      <c r="GL83" s="217"/>
      <c r="GM83" s="217"/>
      <c r="GN83" s="217"/>
      <c r="GO83" s="217"/>
      <c r="GP83" s="217"/>
      <c r="GQ83" s="217"/>
      <c r="GR83" s="217"/>
      <c r="GS83" s="217"/>
      <c r="GT83" s="217"/>
      <c r="GU83" s="217"/>
      <c r="GV83" s="217"/>
      <c r="GW83" s="217"/>
      <c r="GX83" s="217"/>
      <c r="GY83" s="217"/>
      <c r="GZ83" s="217"/>
      <c r="HA83" s="217"/>
      <c r="HB83" s="217"/>
      <c r="HC83" s="217"/>
      <c r="HD83" s="217"/>
      <c r="HE83" s="217"/>
      <c r="HF83" s="217"/>
      <c r="HG83" s="217"/>
      <c r="HH83" s="217"/>
      <c r="HI83" s="217"/>
      <c r="HJ83" s="217"/>
      <c r="HK83" s="217"/>
      <c r="HL83" s="217"/>
      <c r="HM83" s="217"/>
      <c r="HN83" s="217"/>
      <c r="HO83" s="217"/>
      <c r="HP83" s="217"/>
      <c r="HQ83" s="217"/>
      <c r="HR83" s="217"/>
      <c r="HS83" s="217"/>
      <c r="HT83" s="217"/>
      <c r="HU83" s="217"/>
      <c r="HV83" s="217"/>
      <c r="HW83" s="217"/>
      <c r="HX83" s="217"/>
      <c r="HY83" s="217"/>
      <c r="HZ83" s="217"/>
      <c r="IA83" s="217"/>
      <c r="IB83" s="217"/>
      <c r="IC83" s="217"/>
      <c r="ID83" s="217"/>
      <c r="IE83" s="217"/>
      <c r="IF83" s="217"/>
      <c r="IG83" s="217"/>
      <c r="IH83" s="217"/>
      <c r="II83" s="217"/>
      <c r="IJ83" s="217"/>
      <c r="IK83" s="217"/>
      <c r="IL83" s="217"/>
      <c r="IM83" s="217"/>
      <c r="IN83" s="217"/>
      <c r="IO83" s="217"/>
      <c r="IP83" s="217"/>
      <c r="IQ83" s="217"/>
      <c r="IR83" s="217"/>
      <c r="IS83" s="217"/>
      <c r="IT83" s="217"/>
      <c r="IU83" s="217"/>
      <c r="IV83" s="217"/>
    </row>
    <row r="84" spans="1:256" x14ac:dyDescent="0.15">
      <c r="A84" s="218"/>
      <c r="B84" s="215"/>
      <c r="C84" s="217"/>
      <c r="D84" s="219"/>
      <c r="E84" s="217"/>
      <c r="F84" s="217"/>
      <c r="G84" s="217"/>
      <c r="H84" s="217"/>
      <c r="I84" s="217"/>
      <c r="J84" s="217"/>
      <c r="K84" s="217"/>
      <c r="L84" s="217"/>
      <c r="M84" s="217"/>
      <c r="N84" s="217"/>
      <c r="O84" s="217"/>
      <c r="P84" s="217"/>
      <c r="Q84" s="217"/>
      <c r="R84" s="217"/>
      <c r="S84" s="217"/>
      <c r="T84" s="217"/>
      <c r="U84" s="217"/>
      <c r="V84" s="217"/>
      <c r="W84" s="217"/>
      <c r="X84" s="217"/>
      <c r="Y84" s="217"/>
      <c r="Z84" s="217"/>
      <c r="AA84" s="217"/>
      <c r="AB84" s="217"/>
      <c r="AC84" s="217"/>
      <c r="AD84" s="217"/>
      <c r="AE84" s="217"/>
      <c r="AF84" s="217"/>
      <c r="AG84" s="217"/>
      <c r="AH84" s="217"/>
      <c r="AI84" s="217"/>
      <c r="AJ84" s="217"/>
      <c r="AK84" s="217"/>
      <c r="AL84" s="217"/>
      <c r="AM84" s="217"/>
      <c r="AN84" s="217"/>
      <c r="AO84" s="217"/>
      <c r="AP84" s="217"/>
      <c r="AQ84" s="217"/>
      <c r="AR84" s="217"/>
      <c r="AS84" s="217"/>
      <c r="AT84" s="217"/>
      <c r="AU84" s="217"/>
      <c r="AV84" s="217"/>
      <c r="AW84" s="217"/>
      <c r="AX84" s="217"/>
      <c r="AY84" s="217"/>
      <c r="AZ84" s="217"/>
      <c r="BA84" s="217"/>
      <c r="BB84" s="217"/>
      <c r="BC84" s="217"/>
      <c r="BD84" s="217"/>
      <c r="BE84" s="217"/>
      <c r="BF84" s="217"/>
      <c r="BG84" s="217"/>
      <c r="BH84" s="217"/>
      <c r="BI84" s="217"/>
      <c r="BJ84" s="217"/>
      <c r="BK84" s="217"/>
      <c r="BL84" s="217"/>
      <c r="BM84" s="217"/>
      <c r="BN84" s="217"/>
      <c r="BO84" s="217"/>
      <c r="BP84" s="217"/>
      <c r="BQ84" s="217"/>
      <c r="BR84" s="217"/>
      <c r="BS84" s="217"/>
      <c r="BT84" s="217"/>
      <c r="BU84" s="217"/>
      <c r="BV84" s="217"/>
      <c r="BW84" s="217"/>
      <c r="BX84" s="217"/>
      <c r="BY84" s="217"/>
      <c r="BZ84" s="217"/>
      <c r="CA84" s="217"/>
      <c r="CB84" s="217"/>
      <c r="CC84" s="217"/>
      <c r="CD84" s="217"/>
      <c r="CE84" s="217"/>
      <c r="CF84" s="217"/>
      <c r="CG84" s="217"/>
      <c r="CH84" s="217"/>
      <c r="CI84" s="217"/>
      <c r="CJ84" s="217"/>
      <c r="CK84" s="217"/>
      <c r="CL84" s="217"/>
      <c r="CM84" s="217"/>
      <c r="CN84" s="217"/>
      <c r="CO84" s="217"/>
      <c r="CP84" s="217"/>
      <c r="CQ84" s="217"/>
      <c r="CR84" s="217"/>
      <c r="CS84" s="217"/>
      <c r="CT84" s="217"/>
      <c r="CU84" s="217"/>
      <c r="CV84" s="217"/>
      <c r="CW84" s="217"/>
      <c r="CX84" s="217"/>
      <c r="CY84" s="217"/>
      <c r="CZ84" s="217"/>
      <c r="DA84" s="217"/>
      <c r="DB84" s="217"/>
      <c r="DC84" s="217"/>
      <c r="DD84" s="217"/>
      <c r="DE84" s="217"/>
      <c r="DF84" s="217"/>
      <c r="DG84" s="217"/>
      <c r="DH84" s="217"/>
      <c r="DI84" s="217"/>
      <c r="DJ84" s="217"/>
      <c r="DK84" s="217"/>
      <c r="DL84" s="217"/>
      <c r="DM84" s="217"/>
      <c r="DN84" s="217"/>
      <c r="DO84" s="217"/>
      <c r="DP84" s="217"/>
      <c r="DQ84" s="217"/>
      <c r="DR84" s="217"/>
      <c r="DS84" s="217"/>
      <c r="DT84" s="217"/>
      <c r="DU84" s="217"/>
      <c r="DV84" s="217"/>
      <c r="DW84" s="217"/>
      <c r="DX84" s="217"/>
      <c r="DY84" s="217"/>
      <c r="DZ84" s="217"/>
      <c r="EA84" s="217"/>
      <c r="EB84" s="217"/>
      <c r="EC84" s="217"/>
      <c r="ED84" s="217"/>
      <c r="EE84" s="217"/>
      <c r="EF84" s="217"/>
      <c r="EG84" s="217"/>
      <c r="EH84" s="217"/>
      <c r="EI84" s="217"/>
      <c r="EJ84" s="217"/>
      <c r="EK84" s="217"/>
      <c r="EL84" s="217"/>
      <c r="EM84" s="217"/>
      <c r="EN84" s="217"/>
      <c r="EO84" s="217"/>
      <c r="EP84" s="217"/>
      <c r="EQ84" s="217"/>
      <c r="ER84" s="217"/>
      <c r="ES84" s="217"/>
      <c r="ET84" s="217"/>
      <c r="EU84" s="217"/>
      <c r="EV84" s="217"/>
      <c r="EW84" s="217"/>
      <c r="EX84" s="217"/>
      <c r="EY84" s="217"/>
      <c r="EZ84" s="217"/>
      <c r="FA84" s="217"/>
      <c r="FB84" s="217"/>
      <c r="FC84" s="217"/>
      <c r="FD84" s="217"/>
      <c r="FE84" s="217"/>
      <c r="FF84" s="217"/>
      <c r="FG84" s="217"/>
      <c r="FH84" s="217"/>
      <c r="FI84" s="217"/>
      <c r="FJ84" s="217"/>
      <c r="FK84" s="217"/>
      <c r="FL84" s="217"/>
      <c r="FM84" s="217"/>
      <c r="FN84" s="217"/>
      <c r="FO84" s="217"/>
      <c r="FP84" s="217"/>
      <c r="FQ84" s="217"/>
      <c r="FR84" s="217"/>
      <c r="FS84" s="217"/>
      <c r="FT84" s="217"/>
      <c r="FU84" s="217"/>
      <c r="FV84" s="217"/>
      <c r="FW84" s="217"/>
      <c r="FX84" s="217"/>
      <c r="FY84" s="217"/>
      <c r="FZ84" s="217"/>
      <c r="GA84" s="217"/>
      <c r="GB84" s="217"/>
      <c r="GC84" s="217"/>
      <c r="GD84" s="217"/>
      <c r="GE84" s="217"/>
      <c r="GF84" s="217"/>
      <c r="GG84" s="217"/>
      <c r="GH84" s="217"/>
      <c r="GI84" s="217"/>
      <c r="GJ84" s="217"/>
      <c r="GK84" s="217"/>
      <c r="GL84" s="217"/>
      <c r="GM84" s="217"/>
      <c r="GN84" s="217"/>
      <c r="GO84" s="217"/>
      <c r="GP84" s="217"/>
      <c r="GQ84" s="217"/>
      <c r="GR84" s="217"/>
      <c r="GS84" s="217"/>
      <c r="GT84" s="217"/>
      <c r="GU84" s="217"/>
      <c r="GV84" s="217"/>
      <c r="GW84" s="217"/>
      <c r="GX84" s="217"/>
      <c r="GY84" s="217"/>
      <c r="GZ84" s="217"/>
      <c r="HA84" s="217"/>
      <c r="HB84" s="217"/>
      <c r="HC84" s="217"/>
      <c r="HD84" s="217"/>
      <c r="HE84" s="217"/>
      <c r="HF84" s="217"/>
      <c r="HG84" s="217"/>
      <c r="HH84" s="217"/>
      <c r="HI84" s="217"/>
      <c r="HJ84" s="217"/>
      <c r="HK84" s="217"/>
      <c r="HL84" s="217"/>
      <c r="HM84" s="217"/>
      <c r="HN84" s="217"/>
      <c r="HO84" s="217"/>
      <c r="HP84" s="217"/>
      <c r="HQ84" s="217"/>
      <c r="HR84" s="217"/>
      <c r="HS84" s="217"/>
      <c r="HT84" s="217"/>
      <c r="HU84" s="217"/>
      <c r="HV84" s="217"/>
      <c r="HW84" s="217"/>
      <c r="HX84" s="217"/>
      <c r="HY84" s="217"/>
      <c r="HZ84" s="217"/>
      <c r="IA84" s="217"/>
      <c r="IB84" s="217"/>
      <c r="IC84" s="217"/>
      <c r="ID84" s="217"/>
      <c r="IE84" s="217"/>
      <c r="IF84" s="217"/>
      <c r="IG84" s="217"/>
      <c r="IH84" s="217"/>
      <c r="II84" s="217"/>
      <c r="IJ84" s="217"/>
      <c r="IK84" s="217"/>
      <c r="IL84" s="217"/>
      <c r="IM84" s="217"/>
      <c r="IN84" s="217"/>
      <c r="IO84" s="217"/>
      <c r="IP84" s="217"/>
      <c r="IQ84" s="217"/>
      <c r="IR84" s="217"/>
      <c r="IS84" s="217"/>
      <c r="IT84" s="217"/>
      <c r="IU84" s="217"/>
      <c r="IV84" s="217"/>
    </row>
    <row r="85" spans="1:256" x14ac:dyDescent="0.15">
      <c r="A85" s="218"/>
      <c r="B85" s="215"/>
      <c r="C85" s="217"/>
      <c r="D85" s="219"/>
      <c r="E85" s="217"/>
      <c r="F85" s="217"/>
      <c r="G85" s="217"/>
      <c r="H85" s="217"/>
      <c r="I85" s="217"/>
      <c r="J85" s="217"/>
      <c r="K85" s="217"/>
      <c r="L85" s="217"/>
      <c r="M85" s="217"/>
      <c r="N85" s="217"/>
      <c r="O85" s="217"/>
      <c r="P85" s="217"/>
      <c r="Q85" s="217"/>
      <c r="R85" s="217"/>
      <c r="S85" s="217"/>
      <c r="T85" s="217"/>
      <c r="U85" s="217"/>
      <c r="V85" s="217"/>
      <c r="W85" s="217"/>
      <c r="X85" s="217"/>
      <c r="Y85" s="217"/>
      <c r="Z85" s="217"/>
      <c r="AA85" s="217"/>
      <c r="AB85" s="217"/>
      <c r="AC85" s="217"/>
      <c r="AD85" s="217"/>
      <c r="AE85" s="217"/>
      <c r="AF85" s="217"/>
      <c r="AG85" s="217"/>
      <c r="AH85" s="217"/>
      <c r="AI85" s="217"/>
      <c r="AJ85" s="217"/>
      <c r="AK85" s="217"/>
      <c r="AL85" s="217"/>
      <c r="AM85" s="217"/>
      <c r="AN85" s="217"/>
      <c r="AO85" s="217"/>
      <c r="AP85" s="217"/>
      <c r="AQ85" s="217"/>
      <c r="AR85" s="217"/>
      <c r="AS85" s="217"/>
      <c r="AT85" s="217"/>
      <c r="AU85" s="217"/>
      <c r="AV85" s="217"/>
      <c r="AW85" s="217"/>
      <c r="AX85" s="217"/>
      <c r="AY85" s="217"/>
      <c r="AZ85" s="217"/>
      <c r="BA85" s="217"/>
      <c r="BB85" s="217"/>
      <c r="BC85" s="217"/>
      <c r="BD85" s="217"/>
      <c r="BE85" s="217"/>
      <c r="BF85" s="217"/>
      <c r="BG85" s="217"/>
      <c r="BH85" s="217"/>
      <c r="BI85" s="217"/>
      <c r="BJ85" s="217"/>
      <c r="BK85" s="217"/>
      <c r="BL85" s="217"/>
      <c r="BM85" s="217"/>
      <c r="BN85" s="217"/>
      <c r="BO85" s="217"/>
      <c r="BP85" s="217"/>
      <c r="BQ85" s="217"/>
      <c r="BR85" s="217"/>
      <c r="BS85" s="217"/>
      <c r="BT85" s="217"/>
      <c r="BU85" s="217"/>
      <c r="BV85" s="217"/>
      <c r="BW85" s="217"/>
      <c r="BX85" s="217"/>
      <c r="BY85" s="217"/>
      <c r="BZ85" s="217"/>
      <c r="CA85" s="217"/>
      <c r="CB85" s="217"/>
      <c r="CC85" s="217"/>
      <c r="CD85" s="217"/>
      <c r="CE85" s="217"/>
      <c r="CF85" s="217"/>
      <c r="CG85" s="217"/>
      <c r="CH85" s="217"/>
      <c r="CI85" s="217"/>
      <c r="CJ85" s="217"/>
      <c r="CK85" s="217"/>
      <c r="CL85" s="217"/>
      <c r="CM85" s="217"/>
      <c r="CN85" s="217"/>
      <c r="CO85" s="217"/>
      <c r="CP85" s="217"/>
      <c r="CQ85" s="217"/>
      <c r="CR85" s="217"/>
      <c r="CS85" s="217"/>
      <c r="CT85" s="217"/>
      <c r="CU85" s="217"/>
      <c r="CV85" s="217"/>
      <c r="CW85" s="217"/>
      <c r="CX85" s="217"/>
      <c r="CY85" s="217"/>
      <c r="CZ85" s="217"/>
      <c r="DA85" s="217"/>
      <c r="DB85" s="217"/>
      <c r="DC85" s="217"/>
      <c r="DD85" s="217"/>
      <c r="DE85" s="217"/>
      <c r="DF85" s="217"/>
      <c r="DG85" s="217"/>
      <c r="DH85" s="217"/>
      <c r="DI85" s="217"/>
      <c r="DJ85" s="217"/>
      <c r="DK85" s="217"/>
      <c r="DL85" s="217"/>
      <c r="DM85" s="217"/>
      <c r="DN85" s="217"/>
      <c r="DO85" s="217"/>
      <c r="DP85" s="217"/>
      <c r="DQ85" s="217"/>
      <c r="DR85" s="217"/>
      <c r="DS85" s="217"/>
      <c r="DT85" s="217"/>
      <c r="DU85" s="217"/>
      <c r="DV85" s="217"/>
      <c r="DW85" s="217"/>
      <c r="DX85" s="217"/>
      <c r="DY85" s="217"/>
      <c r="DZ85" s="217"/>
      <c r="EA85" s="217"/>
      <c r="EB85" s="217"/>
      <c r="EC85" s="217"/>
      <c r="ED85" s="217"/>
      <c r="EE85" s="217"/>
      <c r="EF85" s="217"/>
      <c r="EG85" s="217"/>
      <c r="EH85" s="217"/>
      <c r="EI85" s="217"/>
      <c r="EJ85" s="217"/>
      <c r="EK85" s="217"/>
      <c r="EL85" s="217"/>
      <c r="EM85" s="217"/>
      <c r="EN85" s="217"/>
      <c r="EO85" s="217"/>
      <c r="EP85" s="217"/>
      <c r="EQ85" s="217"/>
      <c r="ER85" s="217"/>
      <c r="ES85" s="217"/>
      <c r="ET85" s="217"/>
      <c r="EU85" s="217"/>
      <c r="EV85" s="217"/>
      <c r="EW85" s="217"/>
      <c r="EX85" s="217"/>
      <c r="EY85" s="217"/>
      <c r="EZ85" s="217"/>
      <c r="FA85" s="217"/>
      <c r="FB85" s="217"/>
      <c r="FC85" s="217"/>
      <c r="FD85" s="217"/>
      <c r="FE85" s="217"/>
      <c r="FF85" s="217"/>
      <c r="FG85" s="217"/>
      <c r="FH85" s="217"/>
      <c r="FI85" s="217"/>
      <c r="FJ85" s="217"/>
      <c r="FK85" s="217"/>
      <c r="FL85" s="217"/>
      <c r="FM85" s="217"/>
      <c r="FN85" s="217"/>
      <c r="FO85" s="217"/>
      <c r="FP85" s="217"/>
      <c r="FQ85" s="217"/>
      <c r="FR85" s="217"/>
      <c r="FS85" s="217"/>
      <c r="FT85" s="217"/>
      <c r="FU85" s="217"/>
      <c r="FV85" s="217"/>
      <c r="FW85" s="217"/>
      <c r="FX85" s="217"/>
      <c r="FY85" s="217"/>
      <c r="FZ85" s="217"/>
      <c r="GA85" s="217"/>
      <c r="GB85" s="217"/>
      <c r="GC85" s="217"/>
      <c r="GD85" s="217"/>
      <c r="GE85" s="217"/>
      <c r="GF85" s="217"/>
      <c r="GG85" s="217"/>
      <c r="GH85" s="217"/>
      <c r="GI85" s="217"/>
      <c r="GJ85" s="217"/>
      <c r="GK85" s="217"/>
      <c r="GL85" s="217"/>
      <c r="GM85" s="217"/>
      <c r="GN85" s="217"/>
      <c r="GO85" s="217"/>
      <c r="GP85" s="217"/>
      <c r="GQ85" s="217"/>
      <c r="GR85" s="217"/>
      <c r="GS85" s="217"/>
      <c r="GT85" s="217"/>
      <c r="GU85" s="217"/>
      <c r="GV85" s="217"/>
      <c r="GW85" s="217"/>
      <c r="GX85" s="217"/>
      <c r="GY85" s="217"/>
      <c r="GZ85" s="217"/>
      <c r="HA85" s="217"/>
      <c r="HB85" s="217"/>
      <c r="HC85" s="217"/>
      <c r="HD85" s="217"/>
      <c r="HE85" s="217"/>
      <c r="HF85" s="217"/>
      <c r="HG85" s="217"/>
      <c r="HH85" s="217"/>
      <c r="HI85" s="217"/>
      <c r="HJ85" s="217"/>
      <c r="HK85" s="217"/>
      <c r="HL85" s="217"/>
      <c r="HM85" s="217"/>
      <c r="HN85" s="217"/>
      <c r="HO85" s="217"/>
      <c r="HP85" s="217"/>
      <c r="HQ85" s="217"/>
      <c r="HR85" s="217"/>
      <c r="HS85" s="217"/>
      <c r="HT85" s="217"/>
      <c r="HU85" s="217"/>
      <c r="HV85" s="217"/>
      <c r="HW85" s="217"/>
      <c r="HX85" s="217"/>
      <c r="HY85" s="217"/>
      <c r="HZ85" s="217"/>
      <c r="IA85" s="217"/>
      <c r="IB85" s="217"/>
      <c r="IC85" s="217"/>
      <c r="ID85" s="217"/>
      <c r="IE85" s="217"/>
      <c r="IF85" s="217"/>
      <c r="IG85" s="217"/>
      <c r="IH85" s="217"/>
      <c r="II85" s="217"/>
      <c r="IJ85" s="217"/>
      <c r="IK85" s="217"/>
      <c r="IL85" s="217"/>
      <c r="IM85" s="217"/>
      <c r="IN85" s="217"/>
      <c r="IO85" s="217"/>
      <c r="IP85" s="217"/>
      <c r="IQ85" s="217"/>
      <c r="IR85" s="217"/>
      <c r="IS85" s="217"/>
      <c r="IT85" s="217"/>
      <c r="IU85" s="217"/>
      <c r="IV85" s="217"/>
    </row>
    <row r="86" spans="1:256" x14ac:dyDescent="0.15">
      <c r="A86" s="218"/>
      <c r="B86" s="215"/>
      <c r="C86" s="217"/>
      <c r="D86" s="219"/>
      <c r="E86" s="217"/>
      <c r="F86" s="217"/>
      <c r="G86" s="217"/>
      <c r="H86" s="217"/>
      <c r="I86" s="217"/>
      <c r="J86" s="217"/>
      <c r="K86" s="217"/>
      <c r="L86" s="217"/>
      <c r="M86" s="217"/>
      <c r="N86" s="217"/>
      <c r="O86" s="217"/>
      <c r="P86" s="217"/>
      <c r="Q86" s="217"/>
      <c r="R86" s="217"/>
      <c r="S86" s="217"/>
      <c r="T86" s="217"/>
      <c r="U86" s="217"/>
      <c r="V86" s="217"/>
      <c r="W86" s="217"/>
      <c r="X86" s="217"/>
      <c r="Y86" s="217"/>
      <c r="Z86" s="217"/>
      <c r="AA86" s="217"/>
      <c r="AB86" s="217"/>
      <c r="AC86" s="217"/>
      <c r="AD86" s="217"/>
      <c r="AE86" s="217"/>
      <c r="AF86" s="217"/>
      <c r="AG86" s="217"/>
      <c r="AH86" s="217"/>
      <c r="AI86" s="217"/>
      <c r="AJ86" s="217"/>
      <c r="AK86" s="217"/>
      <c r="AL86" s="217"/>
      <c r="AM86" s="217"/>
      <c r="AN86" s="217"/>
      <c r="AO86" s="217"/>
      <c r="AP86" s="217"/>
      <c r="AQ86" s="217"/>
      <c r="AR86" s="217"/>
      <c r="AS86" s="217"/>
      <c r="AT86" s="217"/>
      <c r="AU86" s="217"/>
      <c r="AV86" s="217"/>
      <c r="AW86" s="217"/>
      <c r="AX86" s="217"/>
      <c r="AY86" s="217"/>
      <c r="AZ86" s="217"/>
      <c r="BA86" s="217"/>
      <c r="BB86" s="217"/>
      <c r="BC86" s="217"/>
      <c r="BD86" s="217"/>
      <c r="BE86" s="217"/>
      <c r="BF86" s="217"/>
      <c r="BG86" s="217"/>
      <c r="BH86" s="217"/>
      <c r="BI86" s="217"/>
      <c r="BJ86" s="217"/>
      <c r="BK86" s="217"/>
      <c r="BL86" s="217"/>
      <c r="BM86" s="217"/>
      <c r="BN86" s="217"/>
      <c r="BO86" s="217"/>
      <c r="BP86" s="217"/>
      <c r="BQ86" s="217"/>
      <c r="BR86" s="217"/>
      <c r="BS86" s="217"/>
      <c r="BT86" s="217"/>
      <c r="BU86" s="217"/>
      <c r="BV86" s="217"/>
      <c r="BW86" s="217"/>
      <c r="BX86" s="217"/>
      <c r="BY86" s="217"/>
      <c r="BZ86" s="217"/>
      <c r="CA86" s="217"/>
      <c r="CB86" s="217"/>
      <c r="CC86" s="217"/>
      <c r="CD86" s="217"/>
      <c r="CE86" s="217"/>
      <c r="CF86" s="217"/>
      <c r="CG86" s="217"/>
      <c r="CH86" s="217"/>
      <c r="CI86" s="217"/>
      <c r="CJ86" s="217"/>
      <c r="CK86" s="217"/>
      <c r="CL86" s="217"/>
      <c r="CM86" s="217"/>
      <c r="CN86" s="217"/>
      <c r="CO86" s="217"/>
      <c r="CP86" s="217"/>
      <c r="CQ86" s="217"/>
      <c r="CR86" s="217"/>
      <c r="CS86" s="217"/>
      <c r="CT86" s="217"/>
      <c r="CU86" s="217"/>
      <c r="CV86" s="217"/>
      <c r="CW86" s="217"/>
      <c r="CX86" s="217"/>
      <c r="CY86" s="217"/>
      <c r="CZ86" s="217"/>
      <c r="DA86" s="217"/>
      <c r="DB86" s="217"/>
      <c r="DC86" s="217"/>
      <c r="DD86" s="217"/>
      <c r="DE86" s="217"/>
      <c r="DF86" s="217"/>
      <c r="DG86" s="217"/>
      <c r="DH86" s="217"/>
      <c r="DI86" s="217"/>
      <c r="DJ86" s="217"/>
      <c r="DK86" s="217"/>
      <c r="DL86" s="217"/>
      <c r="DM86" s="217"/>
      <c r="DN86" s="217"/>
      <c r="DO86" s="217"/>
      <c r="DP86" s="217"/>
      <c r="DQ86" s="217"/>
      <c r="DR86" s="217"/>
      <c r="DS86" s="217"/>
      <c r="DT86" s="217"/>
      <c r="DU86" s="217"/>
      <c r="DV86" s="217"/>
      <c r="DW86" s="217"/>
      <c r="DX86" s="217"/>
      <c r="DY86" s="217"/>
      <c r="DZ86" s="217"/>
      <c r="EA86" s="217"/>
      <c r="EB86" s="217"/>
      <c r="EC86" s="217"/>
      <c r="ED86" s="217"/>
      <c r="EE86" s="217"/>
      <c r="EF86" s="217"/>
      <c r="EG86" s="217"/>
      <c r="EH86" s="217"/>
      <c r="EI86" s="217"/>
      <c r="EJ86" s="217"/>
      <c r="EK86" s="217"/>
      <c r="EL86" s="217"/>
      <c r="EM86" s="217"/>
      <c r="EN86" s="217"/>
      <c r="EO86" s="217"/>
      <c r="EP86" s="217"/>
      <c r="EQ86" s="217"/>
      <c r="ER86" s="217"/>
      <c r="ES86" s="217"/>
      <c r="ET86" s="217"/>
      <c r="EU86" s="217"/>
      <c r="EV86" s="217"/>
      <c r="EW86" s="217"/>
      <c r="EX86" s="217"/>
      <c r="EY86" s="217"/>
      <c r="EZ86" s="217"/>
      <c r="FA86" s="217"/>
      <c r="FB86" s="217"/>
      <c r="FC86" s="217"/>
      <c r="FD86" s="217"/>
      <c r="FE86" s="217"/>
      <c r="FF86" s="217"/>
      <c r="FG86" s="217"/>
      <c r="FH86" s="217"/>
      <c r="FI86" s="217"/>
      <c r="FJ86" s="217"/>
      <c r="FK86" s="217"/>
      <c r="FL86" s="217"/>
      <c r="FM86" s="217"/>
      <c r="FN86" s="217"/>
      <c r="FO86" s="217"/>
      <c r="FP86" s="217"/>
      <c r="FQ86" s="217"/>
      <c r="FR86" s="217"/>
      <c r="FS86" s="217"/>
      <c r="FT86" s="217"/>
      <c r="FU86" s="217"/>
      <c r="FV86" s="217"/>
      <c r="FW86" s="217"/>
      <c r="FX86" s="217"/>
      <c r="FY86" s="217"/>
      <c r="FZ86" s="217"/>
      <c r="GA86" s="217"/>
      <c r="GB86" s="217"/>
      <c r="GC86" s="217"/>
      <c r="GD86" s="217"/>
      <c r="GE86" s="217"/>
      <c r="GF86" s="217"/>
      <c r="GG86" s="217"/>
      <c r="GH86" s="217"/>
      <c r="GI86" s="217"/>
      <c r="GJ86" s="217"/>
      <c r="GK86" s="217"/>
      <c r="GL86" s="217"/>
      <c r="GM86" s="217"/>
      <c r="GN86" s="217"/>
      <c r="GO86" s="217"/>
      <c r="GP86" s="217"/>
      <c r="GQ86" s="217"/>
      <c r="GR86" s="217"/>
      <c r="GS86" s="217"/>
      <c r="GT86" s="217"/>
      <c r="GU86" s="217"/>
      <c r="GV86" s="217"/>
      <c r="GW86" s="217"/>
      <c r="GX86" s="217"/>
      <c r="GY86" s="217"/>
      <c r="GZ86" s="217"/>
      <c r="HA86" s="217"/>
      <c r="HB86" s="217"/>
      <c r="HC86" s="217"/>
      <c r="HD86" s="217"/>
      <c r="HE86" s="217"/>
      <c r="HF86" s="217"/>
      <c r="HG86" s="217"/>
      <c r="HH86" s="217"/>
      <c r="HI86" s="217"/>
      <c r="HJ86" s="217"/>
      <c r="HK86" s="217"/>
      <c r="HL86" s="217"/>
      <c r="HM86" s="217"/>
      <c r="HN86" s="217"/>
      <c r="HO86" s="217"/>
      <c r="HP86" s="217"/>
      <c r="HQ86" s="217"/>
      <c r="HR86" s="217"/>
      <c r="HS86" s="217"/>
      <c r="HT86" s="217"/>
      <c r="HU86" s="217"/>
      <c r="HV86" s="217"/>
      <c r="HW86" s="217"/>
      <c r="HX86" s="217"/>
      <c r="HY86" s="217"/>
      <c r="HZ86" s="217"/>
      <c r="IA86" s="217"/>
      <c r="IB86" s="217"/>
      <c r="IC86" s="217"/>
      <c r="ID86" s="217"/>
      <c r="IE86" s="217"/>
      <c r="IF86" s="217"/>
      <c r="IG86" s="217"/>
      <c r="IH86" s="217"/>
      <c r="II86" s="217"/>
      <c r="IJ86" s="217"/>
      <c r="IK86" s="217"/>
      <c r="IL86" s="217"/>
      <c r="IM86" s="217"/>
      <c r="IN86" s="217"/>
      <c r="IO86" s="217"/>
      <c r="IP86" s="217"/>
      <c r="IQ86" s="217"/>
      <c r="IR86" s="217"/>
      <c r="IS86" s="217"/>
      <c r="IT86" s="217"/>
      <c r="IU86" s="217"/>
      <c r="IV86" s="217"/>
    </row>
    <row r="87" spans="1:256" x14ac:dyDescent="0.15">
      <c r="A87" s="218"/>
      <c r="B87" s="215"/>
      <c r="C87" s="217"/>
      <c r="D87" s="219"/>
      <c r="E87" s="217"/>
      <c r="F87" s="217"/>
      <c r="G87" s="217"/>
      <c r="H87" s="217"/>
      <c r="I87" s="217"/>
      <c r="J87" s="217"/>
      <c r="K87" s="217"/>
      <c r="L87" s="217"/>
      <c r="M87" s="217"/>
      <c r="N87" s="217"/>
      <c r="O87" s="217"/>
      <c r="P87" s="217"/>
      <c r="Q87" s="217"/>
      <c r="R87" s="217"/>
      <c r="S87" s="217"/>
      <c r="T87" s="217"/>
      <c r="U87" s="217"/>
      <c r="V87" s="217"/>
      <c r="W87" s="217"/>
      <c r="X87" s="217"/>
      <c r="Y87" s="217"/>
      <c r="Z87" s="217"/>
      <c r="AA87" s="217"/>
      <c r="AB87" s="217"/>
      <c r="AC87" s="217"/>
      <c r="AD87" s="217"/>
      <c r="AE87" s="217"/>
      <c r="AF87" s="217"/>
      <c r="AG87" s="217"/>
      <c r="AH87" s="217"/>
      <c r="AI87" s="217"/>
      <c r="AJ87" s="217"/>
      <c r="AK87" s="217"/>
      <c r="AL87" s="217"/>
      <c r="AM87" s="217"/>
      <c r="AN87" s="217"/>
      <c r="AO87" s="217"/>
      <c r="AP87" s="217"/>
      <c r="AQ87" s="217"/>
      <c r="AR87" s="217"/>
      <c r="AS87" s="217"/>
      <c r="AT87" s="217"/>
      <c r="AU87" s="217"/>
      <c r="AV87" s="217"/>
      <c r="AW87" s="217"/>
      <c r="AX87" s="217"/>
      <c r="AY87" s="217"/>
      <c r="AZ87" s="217"/>
      <c r="BA87" s="217"/>
      <c r="BB87" s="217"/>
      <c r="BC87" s="217"/>
      <c r="BD87" s="217"/>
      <c r="BE87" s="217"/>
      <c r="BF87" s="217"/>
      <c r="BG87" s="217"/>
      <c r="BH87" s="217"/>
      <c r="BI87" s="217"/>
      <c r="BJ87" s="217"/>
      <c r="BK87" s="217"/>
      <c r="BL87" s="217"/>
      <c r="BM87" s="217"/>
      <c r="BN87" s="217"/>
      <c r="BO87" s="217"/>
      <c r="BP87" s="217"/>
      <c r="BQ87" s="217"/>
      <c r="BR87" s="217"/>
      <c r="BS87" s="217"/>
      <c r="BT87" s="217"/>
      <c r="BU87" s="217"/>
      <c r="BV87" s="217"/>
      <c r="BW87" s="217"/>
      <c r="BX87" s="217"/>
      <c r="BY87" s="217"/>
      <c r="BZ87" s="217"/>
      <c r="CA87" s="217"/>
      <c r="CB87" s="217"/>
      <c r="CC87" s="217"/>
      <c r="CD87" s="217"/>
      <c r="CE87" s="217"/>
      <c r="CF87" s="217"/>
      <c r="CG87" s="217"/>
      <c r="CH87" s="217"/>
      <c r="CI87" s="217"/>
      <c r="CJ87" s="217"/>
      <c r="CK87" s="217"/>
      <c r="CL87" s="217"/>
      <c r="CM87" s="217"/>
      <c r="CN87" s="217"/>
      <c r="CO87" s="217"/>
      <c r="CP87" s="217"/>
      <c r="CQ87" s="217"/>
      <c r="CR87" s="217"/>
      <c r="CS87" s="217"/>
      <c r="CT87" s="217"/>
      <c r="CU87" s="217"/>
      <c r="CV87" s="217"/>
      <c r="CW87" s="217"/>
      <c r="CX87" s="217"/>
      <c r="CY87" s="217"/>
      <c r="CZ87" s="217"/>
      <c r="DA87" s="217"/>
      <c r="DB87" s="217"/>
      <c r="DC87" s="217"/>
      <c r="DD87" s="217"/>
      <c r="DE87" s="217"/>
      <c r="DF87" s="217"/>
      <c r="DG87" s="217"/>
      <c r="DH87" s="217"/>
      <c r="DI87" s="217"/>
      <c r="DJ87" s="217"/>
      <c r="DK87" s="217"/>
      <c r="DL87" s="217"/>
      <c r="DM87" s="217"/>
      <c r="DN87" s="217"/>
      <c r="DO87" s="217"/>
      <c r="DP87" s="217"/>
      <c r="DQ87" s="217"/>
      <c r="DR87" s="217"/>
      <c r="DS87" s="217"/>
      <c r="DT87" s="217"/>
      <c r="DU87" s="217"/>
      <c r="DV87" s="217"/>
      <c r="DW87" s="217"/>
      <c r="DX87" s="217"/>
      <c r="DY87" s="217"/>
      <c r="DZ87" s="217"/>
      <c r="EA87" s="217"/>
      <c r="EB87" s="217"/>
      <c r="EC87" s="217"/>
      <c r="ED87" s="217"/>
      <c r="EE87" s="217"/>
      <c r="EF87" s="217"/>
      <c r="EG87" s="217"/>
      <c r="EH87" s="217"/>
      <c r="EI87" s="217"/>
      <c r="EJ87" s="217"/>
      <c r="EK87" s="217"/>
      <c r="EL87" s="217"/>
      <c r="EM87" s="217"/>
      <c r="EN87" s="217"/>
      <c r="EO87" s="217"/>
      <c r="EP87" s="217"/>
      <c r="EQ87" s="217"/>
      <c r="ER87" s="217"/>
      <c r="ES87" s="217"/>
      <c r="ET87" s="217"/>
      <c r="EU87" s="217"/>
      <c r="EV87" s="217"/>
      <c r="EW87" s="217"/>
      <c r="EX87" s="217"/>
      <c r="EY87" s="217"/>
      <c r="EZ87" s="217"/>
      <c r="FA87" s="217"/>
      <c r="FB87" s="217"/>
      <c r="FC87" s="217"/>
      <c r="FD87" s="217"/>
      <c r="FE87" s="217"/>
      <c r="FF87" s="217"/>
      <c r="FG87" s="217"/>
      <c r="FH87" s="217"/>
      <c r="FI87" s="217"/>
      <c r="FJ87" s="217"/>
      <c r="FK87" s="217"/>
      <c r="FL87" s="217"/>
      <c r="FM87" s="217"/>
      <c r="FN87" s="217"/>
      <c r="FO87" s="217"/>
      <c r="FP87" s="217"/>
      <c r="FQ87" s="217"/>
      <c r="FR87" s="217"/>
      <c r="FS87" s="217"/>
      <c r="FT87" s="217"/>
      <c r="FU87" s="217"/>
      <c r="FV87" s="217"/>
      <c r="FW87" s="217"/>
      <c r="FX87" s="217"/>
      <c r="FY87" s="217"/>
      <c r="FZ87" s="217"/>
      <c r="GA87" s="217"/>
      <c r="GB87" s="217"/>
      <c r="GC87" s="217"/>
      <c r="GD87" s="217"/>
      <c r="GE87" s="217"/>
      <c r="GF87" s="217"/>
      <c r="GG87" s="217"/>
      <c r="GH87" s="217"/>
      <c r="GI87" s="217"/>
      <c r="GJ87" s="217"/>
      <c r="GK87" s="217"/>
      <c r="GL87" s="217"/>
      <c r="GM87" s="217"/>
      <c r="GN87" s="217"/>
      <c r="GO87" s="217"/>
      <c r="GP87" s="217"/>
      <c r="GQ87" s="217"/>
      <c r="GR87" s="217"/>
      <c r="GS87" s="217"/>
      <c r="GT87" s="217"/>
      <c r="GU87" s="217"/>
      <c r="GV87" s="217"/>
      <c r="GW87" s="217"/>
      <c r="GX87" s="217"/>
      <c r="GY87" s="217"/>
      <c r="GZ87" s="217"/>
      <c r="HA87" s="217"/>
      <c r="HB87" s="217"/>
      <c r="HC87" s="217"/>
      <c r="HD87" s="217"/>
      <c r="HE87" s="217"/>
      <c r="HF87" s="217"/>
      <c r="HG87" s="217"/>
      <c r="HH87" s="217"/>
      <c r="HI87" s="217"/>
      <c r="HJ87" s="217"/>
      <c r="HK87" s="217"/>
      <c r="HL87" s="217"/>
      <c r="HM87" s="217"/>
      <c r="HN87" s="217"/>
      <c r="HO87" s="217"/>
      <c r="HP87" s="217"/>
      <c r="HQ87" s="217"/>
      <c r="HR87" s="217"/>
      <c r="HS87" s="217"/>
      <c r="HT87" s="217"/>
      <c r="HU87" s="217"/>
      <c r="HV87" s="217"/>
      <c r="HW87" s="217"/>
      <c r="HX87" s="217"/>
      <c r="HY87" s="217"/>
      <c r="HZ87" s="217"/>
      <c r="IA87" s="217"/>
      <c r="IB87" s="217"/>
      <c r="IC87" s="217"/>
      <c r="ID87" s="217"/>
      <c r="IE87" s="217"/>
      <c r="IF87" s="217"/>
      <c r="IG87" s="217"/>
      <c r="IH87" s="217"/>
      <c r="II87" s="217"/>
      <c r="IJ87" s="217"/>
      <c r="IK87" s="217"/>
      <c r="IL87" s="217"/>
      <c r="IM87" s="217"/>
      <c r="IN87" s="217"/>
      <c r="IO87" s="217"/>
      <c r="IP87" s="217"/>
      <c r="IQ87" s="217"/>
      <c r="IR87" s="217"/>
      <c r="IS87" s="217"/>
      <c r="IT87" s="217"/>
      <c r="IU87" s="217"/>
      <c r="IV87" s="217"/>
    </row>
    <row r="88" spans="1:256" x14ac:dyDescent="0.15">
      <c r="A88" s="218"/>
      <c r="B88" s="215"/>
      <c r="C88" s="217"/>
      <c r="D88" s="219"/>
      <c r="E88" s="217"/>
      <c r="F88" s="217"/>
      <c r="G88" s="217"/>
      <c r="H88" s="217"/>
      <c r="I88" s="217"/>
      <c r="J88" s="217"/>
      <c r="K88" s="217"/>
      <c r="L88" s="217"/>
      <c r="M88" s="217"/>
      <c r="N88" s="217"/>
      <c r="O88" s="217"/>
      <c r="P88" s="217"/>
      <c r="Q88" s="217"/>
      <c r="R88" s="217"/>
      <c r="S88" s="217"/>
      <c r="T88" s="217"/>
      <c r="U88" s="217"/>
      <c r="V88" s="217"/>
      <c r="W88" s="217"/>
      <c r="X88" s="217"/>
      <c r="Y88" s="217"/>
      <c r="Z88" s="217"/>
      <c r="AA88" s="217"/>
      <c r="AB88" s="217"/>
      <c r="AC88" s="217"/>
      <c r="AD88" s="217"/>
      <c r="AE88" s="217"/>
      <c r="AF88" s="217"/>
      <c r="AG88" s="217"/>
      <c r="AH88" s="217"/>
      <c r="AI88" s="217"/>
      <c r="AJ88" s="217"/>
      <c r="AK88" s="217"/>
      <c r="AL88" s="217"/>
      <c r="AM88" s="217"/>
      <c r="AN88" s="217"/>
      <c r="AO88" s="217"/>
      <c r="AP88" s="217"/>
      <c r="AQ88" s="217"/>
      <c r="AR88" s="217"/>
      <c r="AS88" s="217"/>
      <c r="AT88" s="217"/>
      <c r="AU88" s="217"/>
      <c r="AV88" s="217"/>
      <c r="AW88" s="217"/>
      <c r="AX88" s="217"/>
      <c r="AY88" s="217"/>
      <c r="AZ88" s="217"/>
      <c r="BA88" s="217"/>
      <c r="BB88" s="217"/>
      <c r="BC88" s="217"/>
      <c r="BD88" s="217"/>
      <c r="BE88" s="217"/>
      <c r="BF88" s="217"/>
      <c r="BG88" s="217"/>
      <c r="BH88" s="217"/>
      <c r="BI88" s="217"/>
      <c r="BJ88" s="217"/>
      <c r="BK88" s="217"/>
      <c r="BL88" s="217"/>
      <c r="BM88" s="217"/>
      <c r="BN88" s="217"/>
      <c r="BO88" s="217"/>
      <c r="BP88" s="217"/>
      <c r="BQ88" s="217"/>
      <c r="BR88" s="217"/>
      <c r="BS88" s="217"/>
      <c r="BT88" s="217"/>
      <c r="BU88" s="217"/>
      <c r="BV88" s="217"/>
      <c r="BW88" s="217"/>
      <c r="BX88" s="217"/>
      <c r="BY88" s="217"/>
      <c r="BZ88" s="217"/>
      <c r="CA88" s="217"/>
      <c r="CB88" s="217"/>
      <c r="CC88" s="217"/>
      <c r="CD88" s="217"/>
      <c r="CE88" s="217"/>
      <c r="CF88" s="217"/>
      <c r="CG88" s="217"/>
      <c r="CH88" s="217"/>
      <c r="CI88" s="217"/>
      <c r="CJ88" s="217"/>
      <c r="CK88" s="217"/>
      <c r="CL88" s="217"/>
      <c r="CM88" s="217"/>
      <c r="CN88" s="217"/>
      <c r="CO88" s="217"/>
      <c r="CP88" s="217"/>
      <c r="CQ88" s="217"/>
      <c r="CR88" s="217"/>
      <c r="CS88" s="217"/>
      <c r="CT88" s="217"/>
      <c r="CU88" s="217"/>
      <c r="CV88" s="217"/>
      <c r="CW88" s="217"/>
      <c r="CX88" s="217"/>
      <c r="CY88" s="217"/>
      <c r="CZ88" s="217"/>
      <c r="DA88" s="217"/>
      <c r="DB88" s="217"/>
      <c r="DC88" s="217"/>
      <c r="DD88" s="217"/>
      <c r="DE88" s="217"/>
      <c r="DF88" s="217"/>
      <c r="DG88" s="217"/>
      <c r="DH88" s="217"/>
      <c r="DI88" s="217"/>
      <c r="DJ88" s="217"/>
      <c r="DK88" s="217"/>
      <c r="DL88" s="217"/>
      <c r="DM88" s="217"/>
      <c r="DN88" s="217"/>
      <c r="DO88" s="217"/>
      <c r="DP88" s="217"/>
      <c r="DQ88" s="217"/>
      <c r="DR88" s="217"/>
      <c r="DS88" s="217"/>
      <c r="DT88" s="217"/>
      <c r="DU88" s="217"/>
      <c r="DV88" s="217"/>
      <c r="DW88" s="217"/>
      <c r="DX88" s="217"/>
      <c r="DY88" s="217"/>
      <c r="DZ88" s="217"/>
      <c r="EA88" s="217"/>
      <c r="EB88" s="217"/>
      <c r="EC88" s="217"/>
      <c r="ED88" s="217"/>
      <c r="EE88" s="217"/>
      <c r="EF88" s="217"/>
      <c r="EG88" s="217"/>
      <c r="EH88" s="217"/>
      <c r="EI88" s="217"/>
      <c r="EJ88" s="217"/>
      <c r="EK88" s="217"/>
      <c r="EL88" s="217"/>
      <c r="EM88" s="217"/>
      <c r="EN88" s="217"/>
      <c r="EO88" s="217"/>
      <c r="EP88" s="217"/>
      <c r="EQ88" s="217"/>
      <c r="ER88" s="217"/>
      <c r="ES88" s="217"/>
      <c r="ET88" s="217"/>
      <c r="EU88" s="217"/>
      <c r="EV88" s="217"/>
      <c r="EW88" s="217"/>
      <c r="EX88" s="217"/>
      <c r="EY88" s="217"/>
      <c r="EZ88" s="217"/>
      <c r="FA88" s="217"/>
      <c r="FB88" s="217"/>
      <c r="FC88" s="217"/>
      <c r="FD88" s="217"/>
      <c r="FE88" s="217"/>
      <c r="FF88" s="217"/>
      <c r="FG88" s="217"/>
      <c r="FH88" s="217"/>
      <c r="FI88" s="217"/>
      <c r="FJ88" s="217"/>
      <c r="FK88" s="217"/>
      <c r="FL88" s="217"/>
      <c r="FM88" s="217"/>
      <c r="FN88" s="217"/>
      <c r="FO88" s="217"/>
      <c r="FP88" s="217"/>
      <c r="FQ88" s="217"/>
      <c r="FR88" s="217"/>
      <c r="FS88" s="217"/>
      <c r="FT88" s="217"/>
      <c r="FU88" s="217"/>
      <c r="FV88" s="217"/>
      <c r="FW88" s="217"/>
      <c r="FX88" s="217"/>
      <c r="FY88" s="217"/>
      <c r="FZ88" s="217"/>
      <c r="GA88" s="217"/>
      <c r="GB88" s="217"/>
      <c r="GC88" s="217"/>
      <c r="GD88" s="217"/>
      <c r="GE88" s="217"/>
      <c r="GF88" s="217"/>
      <c r="GG88" s="217"/>
      <c r="GH88" s="217"/>
      <c r="GI88" s="217"/>
      <c r="GJ88" s="217"/>
      <c r="GK88" s="217"/>
      <c r="GL88" s="217"/>
      <c r="GM88" s="217"/>
      <c r="GN88" s="217"/>
      <c r="GO88" s="217"/>
      <c r="GP88" s="217"/>
      <c r="GQ88" s="217"/>
      <c r="GR88" s="217"/>
      <c r="GS88" s="217"/>
      <c r="GT88" s="217"/>
      <c r="GU88" s="217"/>
      <c r="GV88" s="217"/>
      <c r="GW88" s="217"/>
      <c r="GX88" s="217"/>
      <c r="GY88" s="217"/>
      <c r="GZ88" s="217"/>
      <c r="HA88" s="217"/>
      <c r="HB88" s="217"/>
      <c r="HC88" s="217"/>
      <c r="HD88" s="217"/>
      <c r="HE88" s="217"/>
      <c r="HF88" s="217"/>
      <c r="HG88" s="217"/>
      <c r="HH88" s="217"/>
      <c r="HI88" s="217"/>
      <c r="HJ88" s="217"/>
      <c r="HK88" s="217"/>
      <c r="HL88" s="217"/>
      <c r="HM88" s="217"/>
      <c r="HN88" s="217"/>
      <c r="HO88" s="217"/>
      <c r="HP88" s="217"/>
      <c r="HQ88" s="217"/>
      <c r="HR88" s="217"/>
      <c r="HS88" s="217"/>
      <c r="HT88" s="217"/>
      <c r="HU88" s="217"/>
      <c r="HV88" s="217"/>
      <c r="HW88" s="217"/>
      <c r="HX88" s="217"/>
      <c r="HY88" s="217"/>
      <c r="HZ88" s="217"/>
      <c r="IA88" s="217"/>
      <c r="IB88" s="217"/>
      <c r="IC88" s="217"/>
      <c r="ID88" s="217"/>
      <c r="IE88" s="217"/>
      <c r="IF88" s="217"/>
      <c r="IG88" s="217"/>
      <c r="IH88" s="217"/>
      <c r="II88" s="217"/>
      <c r="IJ88" s="217"/>
      <c r="IK88" s="217"/>
      <c r="IL88" s="217"/>
      <c r="IM88" s="217"/>
      <c r="IN88" s="217"/>
      <c r="IO88" s="217"/>
      <c r="IP88" s="217"/>
      <c r="IQ88" s="217"/>
      <c r="IR88" s="217"/>
      <c r="IS88" s="217"/>
      <c r="IT88" s="217"/>
      <c r="IU88" s="217"/>
      <c r="IV88" s="217"/>
    </row>
    <row r="89" spans="1:256" x14ac:dyDescent="0.15">
      <c r="A89" s="218"/>
      <c r="B89" s="215"/>
      <c r="C89" s="217"/>
      <c r="D89" s="219"/>
      <c r="E89" s="217"/>
      <c r="F89" s="217"/>
      <c r="G89" s="217"/>
      <c r="H89" s="217"/>
      <c r="I89" s="217"/>
      <c r="J89" s="217"/>
      <c r="K89" s="217"/>
      <c r="L89" s="217"/>
      <c r="M89" s="217"/>
      <c r="N89" s="217"/>
      <c r="O89" s="217"/>
      <c r="P89" s="217"/>
      <c r="Q89" s="217"/>
      <c r="R89" s="217"/>
      <c r="S89" s="217"/>
      <c r="T89" s="217"/>
      <c r="U89" s="217"/>
      <c r="V89" s="217"/>
      <c r="W89" s="217"/>
      <c r="X89" s="217"/>
      <c r="Y89" s="217"/>
      <c r="Z89" s="217"/>
      <c r="AA89" s="217"/>
      <c r="AB89" s="217"/>
      <c r="AC89" s="217"/>
      <c r="AD89" s="217"/>
      <c r="AE89" s="217"/>
      <c r="AF89" s="217"/>
      <c r="AG89" s="217"/>
      <c r="AH89" s="217"/>
      <c r="AI89" s="217"/>
      <c r="AJ89" s="217"/>
      <c r="AK89" s="217"/>
      <c r="AL89" s="217"/>
      <c r="AM89" s="217"/>
      <c r="AN89" s="217"/>
      <c r="AO89" s="217"/>
      <c r="AP89" s="217"/>
      <c r="AQ89" s="217"/>
      <c r="AR89" s="217"/>
      <c r="AS89" s="217"/>
      <c r="AT89" s="217"/>
      <c r="AU89" s="217"/>
      <c r="AV89" s="217"/>
      <c r="AW89" s="217"/>
      <c r="AX89" s="217"/>
      <c r="AY89" s="217"/>
      <c r="AZ89" s="217"/>
      <c r="BA89" s="217"/>
      <c r="BB89" s="217"/>
      <c r="BC89" s="217"/>
      <c r="BD89" s="217"/>
      <c r="BE89" s="217"/>
      <c r="BF89" s="217"/>
      <c r="BG89" s="217"/>
      <c r="BH89" s="217"/>
      <c r="BI89" s="217"/>
      <c r="BJ89" s="217"/>
      <c r="BK89" s="217"/>
      <c r="BL89" s="217"/>
      <c r="BM89" s="217"/>
      <c r="BN89" s="217"/>
      <c r="BO89" s="217"/>
      <c r="BP89" s="217"/>
      <c r="BQ89" s="217"/>
      <c r="BR89" s="217"/>
      <c r="BS89" s="217"/>
      <c r="BT89" s="217"/>
      <c r="BU89" s="217"/>
      <c r="BV89" s="217"/>
      <c r="BW89" s="217"/>
      <c r="BX89" s="217"/>
      <c r="BY89" s="217"/>
      <c r="BZ89" s="217"/>
      <c r="CA89" s="217"/>
      <c r="CB89" s="217"/>
      <c r="CC89" s="217"/>
      <c r="CD89" s="217"/>
      <c r="CE89" s="217"/>
      <c r="CF89" s="217"/>
      <c r="CG89" s="217"/>
      <c r="CH89" s="217"/>
      <c r="CI89" s="217"/>
      <c r="CJ89" s="217"/>
      <c r="CK89" s="217"/>
      <c r="CL89" s="217"/>
      <c r="CM89" s="217"/>
      <c r="CN89" s="217"/>
      <c r="CO89" s="217"/>
      <c r="CP89" s="217"/>
      <c r="CQ89" s="217"/>
      <c r="CR89" s="217"/>
      <c r="CS89" s="217"/>
      <c r="CT89" s="217"/>
      <c r="CU89" s="217"/>
      <c r="CV89" s="217"/>
      <c r="CW89" s="217"/>
      <c r="CX89" s="217"/>
      <c r="CY89" s="217"/>
      <c r="CZ89" s="217"/>
      <c r="DA89" s="217"/>
      <c r="DB89" s="217"/>
      <c r="DC89" s="217"/>
      <c r="DD89" s="217"/>
      <c r="DE89" s="217"/>
      <c r="DF89" s="217"/>
      <c r="DG89" s="217"/>
      <c r="DH89" s="217"/>
      <c r="DI89" s="217"/>
      <c r="DJ89" s="217"/>
      <c r="DK89" s="217"/>
      <c r="DL89" s="217"/>
      <c r="DM89" s="217"/>
      <c r="DN89" s="217"/>
      <c r="DO89" s="217"/>
      <c r="DP89" s="217"/>
      <c r="DQ89" s="217"/>
      <c r="DR89" s="217"/>
      <c r="DS89" s="217"/>
      <c r="DT89" s="217"/>
      <c r="DU89" s="217"/>
      <c r="DV89" s="217"/>
      <c r="DW89" s="217"/>
      <c r="DX89" s="217"/>
      <c r="DY89" s="217"/>
      <c r="DZ89" s="217"/>
      <c r="EA89" s="217"/>
      <c r="EB89" s="217"/>
      <c r="EC89" s="217"/>
      <c r="ED89" s="217"/>
      <c r="EE89" s="217"/>
      <c r="EF89" s="217"/>
      <c r="EG89" s="217"/>
      <c r="EH89" s="217"/>
      <c r="EI89" s="217"/>
      <c r="EJ89" s="217"/>
      <c r="EK89" s="217"/>
      <c r="EL89" s="217"/>
      <c r="EM89" s="217"/>
      <c r="EN89" s="217"/>
      <c r="EO89" s="217"/>
      <c r="EP89" s="217"/>
      <c r="EQ89" s="217"/>
      <c r="ER89" s="217"/>
      <c r="ES89" s="217"/>
      <c r="ET89" s="217"/>
      <c r="EU89" s="217"/>
      <c r="EV89" s="217"/>
      <c r="EW89" s="217"/>
      <c r="EX89" s="217"/>
      <c r="EY89" s="217"/>
      <c r="EZ89" s="217"/>
      <c r="FA89" s="217"/>
      <c r="FB89" s="217"/>
      <c r="FC89" s="217"/>
      <c r="FD89" s="217"/>
      <c r="FE89" s="217"/>
      <c r="FF89" s="217"/>
      <c r="FG89" s="217"/>
      <c r="FH89" s="217"/>
      <c r="FI89" s="217"/>
      <c r="FJ89" s="217"/>
      <c r="FK89" s="217"/>
      <c r="FL89" s="217"/>
      <c r="FM89" s="217"/>
      <c r="FN89" s="217"/>
      <c r="FO89" s="217"/>
      <c r="FP89" s="217"/>
      <c r="FQ89" s="217"/>
      <c r="FR89" s="217"/>
      <c r="FS89" s="217"/>
      <c r="FT89" s="217"/>
      <c r="FU89" s="217"/>
      <c r="FV89" s="217"/>
      <c r="FW89" s="217"/>
      <c r="FX89" s="217"/>
      <c r="FY89" s="217"/>
      <c r="FZ89" s="217"/>
      <c r="GA89" s="217"/>
      <c r="GB89" s="217"/>
      <c r="GC89" s="217"/>
      <c r="GD89" s="217"/>
      <c r="GE89" s="217"/>
      <c r="GF89" s="217"/>
      <c r="GG89" s="217"/>
      <c r="GH89" s="217"/>
      <c r="GI89" s="217"/>
      <c r="GJ89" s="217"/>
      <c r="GK89" s="217"/>
      <c r="GL89" s="217"/>
      <c r="GM89" s="217"/>
      <c r="GN89" s="217"/>
      <c r="GO89" s="217"/>
      <c r="GP89" s="217"/>
      <c r="GQ89" s="217"/>
      <c r="GR89" s="217"/>
      <c r="GS89" s="217"/>
      <c r="GT89" s="217"/>
      <c r="GU89" s="217"/>
      <c r="GV89" s="217"/>
      <c r="GW89" s="217"/>
      <c r="GX89" s="217"/>
      <c r="GY89" s="217"/>
      <c r="GZ89" s="217"/>
      <c r="HA89" s="217"/>
      <c r="HB89" s="217"/>
      <c r="HC89" s="217"/>
      <c r="HD89" s="217"/>
      <c r="HE89" s="217"/>
      <c r="HF89" s="217"/>
      <c r="HG89" s="217"/>
      <c r="HH89" s="217"/>
      <c r="HI89" s="217"/>
      <c r="HJ89" s="217"/>
      <c r="HK89" s="217"/>
      <c r="HL89" s="217"/>
      <c r="HM89" s="217"/>
      <c r="HN89" s="217"/>
      <c r="HO89" s="217"/>
      <c r="HP89" s="217"/>
      <c r="HQ89" s="217"/>
      <c r="HR89" s="217"/>
      <c r="HS89" s="217"/>
      <c r="HT89" s="217"/>
      <c r="HU89" s="217"/>
      <c r="HV89" s="217"/>
      <c r="HW89" s="217"/>
      <c r="HX89" s="217"/>
      <c r="HY89" s="217"/>
      <c r="HZ89" s="217"/>
      <c r="IA89" s="217"/>
      <c r="IB89" s="217"/>
      <c r="IC89" s="217"/>
      <c r="ID89" s="217"/>
      <c r="IE89" s="217"/>
      <c r="IF89" s="217"/>
      <c r="IG89" s="217"/>
      <c r="IH89" s="217"/>
      <c r="II89" s="217"/>
      <c r="IJ89" s="217"/>
      <c r="IK89" s="217"/>
      <c r="IL89" s="217"/>
      <c r="IM89" s="217"/>
      <c r="IN89" s="217"/>
      <c r="IO89" s="217"/>
      <c r="IP89" s="217"/>
      <c r="IQ89" s="217"/>
      <c r="IR89" s="217"/>
      <c r="IS89" s="217"/>
      <c r="IT89" s="217"/>
      <c r="IU89" s="217"/>
      <c r="IV89" s="217"/>
    </row>
    <row r="90" spans="1:256" x14ac:dyDescent="0.15">
      <c r="A90" s="218"/>
      <c r="B90" s="215"/>
      <c r="C90" s="217"/>
      <c r="D90" s="219"/>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217"/>
      <c r="AO90" s="217"/>
      <c r="AP90" s="217"/>
      <c r="AQ90" s="217"/>
      <c r="AR90" s="217"/>
      <c r="AS90" s="217"/>
      <c r="AT90" s="217"/>
      <c r="AU90" s="217"/>
      <c r="AV90" s="217"/>
      <c r="AW90" s="217"/>
      <c r="AX90" s="217"/>
      <c r="AY90" s="217"/>
      <c r="AZ90" s="217"/>
      <c r="BA90" s="217"/>
      <c r="BB90" s="217"/>
      <c r="BC90" s="217"/>
      <c r="BD90" s="217"/>
      <c r="BE90" s="217"/>
      <c r="BF90" s="217"/>
      <c r="BG90" s="217"/>
      <c r="BH90" s="217"/>
      <c r="BI90" s="217"/>
      <c r="BJ90" s="217"/>
      <c r="BK90" s="217"/>
      <c r="BL90" s="217"/>
      <c r="BM90" s="217"/>
      <c r="BN90" s="217"/>
      <c r="BO90" s="217"/>
      <c r="BP90" s="217"/>
      <c r="BQ90" s="217"/>
      <c r="BR90" s="217"/>
      <c r="BS90" s="217"/>
      <c r="BT90" s="217"/>
      <c r="BU90" s="217"/>
      <c r="BV90" s="217"/>
      <c r="BW90" s="217"/>
      <c r="BX90" s="217"/>
      <c r="BY90" s="217"/>
      <c r="BZ90" s="217"/>
      <c r="CA90" s="217"/>
      <c r="CB90" s="217"/>
      <c r="CC90" s="217"/>
      <c r="CD90" s="217"/>
      <c r="CE90" s="217"/>
      <c r="CF90" s="217"/>
      <c r="CG90" s="217"/>
      <c r="CH90" s="217"/>
      <c r="CI90" s="217"/>
      <c r="CJ90" s="217"/>
      <c r="CK90" s="217"/>
      <c r="CL90" s="217"/>
      <c r="CM90" s="217"/>
      <c r="CN90" s="217"/>
      <c r="CO90" s="217"/>
      <c r="CP90" s="217"/>
      <c r="CQ90" s="217"/>
      <c r="CR90" s="217"/>
      <c r="CS90" s="217"/>
      <c r="CT90" s="217"/>
      <c r="CU90" s="217"/>
      <c r="CV90" s="217"/>
      <c r="CW90" s="217"/>
      <c r="CX90" s="217"/>
      <c r="CY90" s="217"/>
      <c r="CZ90" s="217"/>
      <c r="DA90" s="217"/>
      <c r="DB90" s="217"/>
      <c r="DC90" s="217"/>
      <c r="DD90" s="217"/>
      <c r="DE90" s="217"/>
      <c r="DF90" s="217"/>
      <c r="DG90" s="217"/>
      <c r="DH90" s="217"/>
      <c r="DI90" s="217"/>
      <c r="DJ90" s="217"/>
      <c r="DK90" s="217"/>
      <c r="DL90" s="217"/>
      <c r="DM90" s="217"/>
      <c r="DN90" s="217"/>
      <c r="DO90" s="217"/>
      <c r="DP90" s="217"/>
      <c r="DQ90" s="217"/>
      <c r="DR90" s="217"/>
      <c r="DS90" s="217"/>
      <c r="DT90" s="217"/>
      <c r="DU90" s="217"/>
      <c r="DV90" s="217"/>
      <c r="DW90" s="217"/>
      <c r="DX90" s="217"/>
      <c r="DY90" s="217"/>
      <c r="DZ90" s="217"/>
      <c r="EA90" s="217"/>
      <c r="EB90" s="217"/>
      <c r="EC90" s="217"/>
      <c r="ED90" s="217"/>
      <c r="EE90" s="217"/>
      <c r="EF90" s="217"/>
      <c r="EG90" s="217"/>
      <c r="EH90" s="217"/>
      <c r="EI90" s="217"/>
      <c r="EJ90" s="217"/>
      <c r="EK90" s="217"/>
      <c r="EL90" s="217"/>
      <c r="EM90" s="217"/>
      <c r="EN90" s="217"/>
      <c r="EO90" s="217"/>
      <c r="EP90" s="217"/>
      <c r="EQ90" s="217"/>
      <c r="ER90" s="217"/>
      <c r="ES90" s="217"/>
      <c r="ET90" s="217"/>
      <c r="EU90" s="217"/>
      <c r="EV90" s="217"/>
      <c r="EW90" s="217"/>
      <c r="EX90" s="217"/>
      <c r="EY90" s="217"/>
      <c r="EZ90" s="217"/>
      <c r="FA90" s="217"/>
      <c r="FB90" s="217"/>
      <c r="FC90" s="217"/>
      <c r="FD90" s="217"/>
      <c r="FE90" s="217"/>
      <c r="FF90" s="217"/>
      <c r="FG90" s="217"/>
      <c r="FH90" s="217"/>
      <c r="FI90" s="217"/>
      <c r="FJ90" s="217"/>
      <c r="FK90" s="217"/>
      <c r="FL90" s="217"/>
      <c r="FM90" s="217"/>
      <c r="FN90" s="217"/>
      <c r="FO90" s="217"/>
      <c r="FP90" s="217"/>
      <c r="FQ90" s="217"/>
      <c r="FR90" s="217"/>
      <c r="FS90" s="217"/>
      <c r="FT90" s="217"/>
      <c r="FU90" s="217"/>
      <c r="FV90" s="217"/>
      <c r="FW90" s="217"/>
      <c r="FX90" s="217"/>
      <c r="FY90" s="217"/>
      <c r="FZ90" s="217"/>
      <c r="GA90" s="217"/>
      <c r="GB90" s="217"/>
      <c r="GC90" s="217"/>
      <c r="GD90" s="217"/>
      <c r="GE90" s="217"/>
      <c r="GF90" s="217"/>
      <c r="GG90" s="217"/>
      <c r="GH90" s="217"/>
      <c r="GI90" s="217"/>
      <c r="GJ90" s="217"/>
      <c r="GK90" s="217"/>
      <c r="GL90" s="217"/>
      <c r="GM90" s="217"/>
      <c r="GN90" s="217"/>
      <c r="GO90" s="217"/>
      <c r="GP90" s="217"/>
      <c r="GQ90" s="217"/>
      <c r="GR90" s="217"/>
      <c r="GS90" s="217"/>
      <c r="GT90" s="217"/>
      <c r="GU90" s="217"/>
      <c r="GV90" s="217"/>
      <c r="GW90" s="217"/>
      <c r="GX90" s="217"/>
      <c r="GY90" s="217"/>
      <c r="GZ90" s="217"/>
      <c r="HA90" s="217"/>
      <c r="HB90" s="217"/>
      <c r="HC90" s="217"/>
      <c r="HD90" s="217"/>
      <c r="HE90" s="217"/>
      <c r="HF90" s="217"/>
      <c r="HG90" s="217"/>
      <c r="HH90" s="217"/>
      <c r="HI90" s="217"/>
      <c r="HJ90" s="217"/>
      <c r="HK90" s="217"/>
      <c r="HL90" s="217"/>
      <c r="HM90" s="217"/>
      <c r="HN90" s="217"/>
      <c r="HO90" s="217"/>
      <c r="HP90" s="217"/>
      <c r="HQ90" s="217"/>
      <c r="HR90" s="217"/>
      <c r="HS90" s="217"/>
      <c r="HT90" s="217"/>
      <c r="HU90" s="217"/>
      <c r="HV90" s="217"/>
      <c r="HW90" s="217"/>
      <c r="HX90" s="217"/>
      <c r="HY90" s="217"/>
      <c r="HZ90" s="217"/>
      <c r="IA90" s="217"/>
      <c r="IB90" s="217"/>
      <c r="IC90" s="217"/>
      <c r="ID90" s="217"/>
      <c r="IE90" s="217"/>
      <c r="IF90" s="217"/>
      <c r="IG90" s="217"/>
      <c r="IH90" s="217"/>
      <c r="II90" s="217"/>
      <c r="IJ90" s="217"/>
      <c r="IK90" s="217"/>
      <c r="IL90" s="217"/>
      <c r="IM90" s="217"/>
      <c r="IN90" s="217"/>
      <c r="IO90" s="217"/>
      <c r="IP90" s="217"/>
      <c r="IQ90" s="217"/>
      <c r="IR90" s="217"/>
      <c r="IS90" s="217"/>
      <c r="IT90" s="217"/>
      <c r="IU90" s="217"/>
      <c r="IV90" s="217"/>
    </row>
    <row r="91" spans="1:256" x14ac:dyDescent="0.15">
      <c r="A91" s="218"/>
      <c r="B91" s="215"/>
      <c r="C91" s="217"/>
      <c r="D91" s="219"/>
      <c r="E91" s="217"/>
      <c r="F91" s="217"/>
      <c r="G91" s="217"/>
      <c r="H91" s="217"/>
      <c r="I91" s="217"/>
      <c r="J91" s="217"/>
      <c r="K91" s="217"/>
      <c r="L91" s="217"/>
      <c r="M91" s="217"/>
      <c r="N91" s="217"/>
      <c r="O91" s="217"/>
      <c r="P91" s="217"/>
      <c r="Q91" s="217"/>
      <c r="R91" s="217"/>
      <c r="S91" s="217"/>
      <c r="T91" s="217"/>
      <c r="U91" s="217"/>
      <c r="V91" s="217"/>
      <c r="W91" s="217"/>
      <c r="X91" s="217"/>
      <c r="Y91" s="217"/>
      <c r="Z91" s="217"/>
      <c r="AA91" s="217"/>
      <c r="AB91" s="217"/>
      <c r="AC91" s="217"/>
      <c r="AD91" s="217"/>
      <c r="AE91" s="217"/>
      <c r="AF91" s="217"/>
      <c r="AG91" s="217"/>
      <c r="AH91" s="217"/>
      <c r="AI91" s="217"/>
      <c r="AJ91" s="217"/>
      <c r="AK91" s="217"/>
      <c r="AL91" s="217"/>
      <c r="AM91" s="217"/>
      <c r="AN91" s="217"/>
      <c r="AO91" s="217"/>
      <c r="AP91" s="217"/>
      <c r="AQ91" s="217"/>
      <c r="AR91" s="217"/>
      <c r="AS91" s="217"/>
      <c r="AT91" s="217"/>
      <c r="AU91" s="217"/>
      <c r="AV91" s="217"/>
      <c r="AW91" s="217"/>
      <c r="AX91" s="217"/>
      <c r="AY91" s="217"/>
      <c r="AZ91" s="217"/>
      <c r="BA91" s="217"/>
      <c r="BB91" s="217"/>
      <c r="BC91" s="217"/>
      <c r="BD91" s="217"/>
      <c r="BE91" s="217"/>
      <c r="BF91" s="217"/>
      <c r="BG91" s="217"/>
      <c r="BH91" s="217"/>
      <c r="BI91" s="217"/>
      <c r="BJ91" s="217"/>
      <c r="BK91" s="217"/>
      <c r="BL91" s="217"/>
      <c r="BM91" s="217"/>
      <c r="BN91" s="217"/>
      <c r="BO91" s="217"/>
      <c r="BP91" s="217"/>
      <c r="BQ91" s="217"/>
      <c r="BR91" s="217"/>
      <c r="BS91" s="217"/>
      <c r="BT91" s="217"/>
      <c r="BU91" s="217"/>
      <c r="BV91" s="217"/>
      <c r="BW91" s="217"/>
      <c r="BX91" s="217"/>
      <c r="BY91" s="217"/>
      <c r="BZ91" s="217"/>
      <c r="CA91" s="217"/>
      <c r="CB91" s="217"/>
      <c r="CC91" s="217"/>
      <c r="CD91" s="217"/>
      <c r="CE91" s="217"/>
      <c r="CF91" s="217"/>
      <c r="CG91" s="217"/>
      <c r="CH91" s="217"/>
      <c r="CI91" s="217"/>
      <c r="CJ91" s="217"/>
      <c r="CK91" s="217"/>
      <c r="CL91" s="217"/>
      <c r="CM91" s="217"/>
      <c r="CN91" s="217"/>
      <c r="CO91" s="217"/>
      <c r="CP91" s="217"/>
      <c r="CQ91" s="217"/>
      <c r="CR91" s="217"/>
      <c r="CS91" s="217"/>
      <c r="CT91" s="217"/>
      <c r="CU91" s="217"/>
      <c r="CV91" s="217"/>
      <c r="CW91" s="217"/>
      <c r="CX91" s="217"/>
      <c r="CY91" s="217"/>
      <c r="CZ91" s="217"/>
      <c r="DA91" s="217"/>
      <c r="DB91" s="217"/>
      <c r="DC91" s="217"/>
      <c r="DD91" s="217"/>
      <c r="DE91" s="217"/>
      <c r="DF91" s="217"/>
      <c r="DG91" s="217"/>
      <c r="DH91" s="217"/>
      <c r="DI91" s="217"/>
      <c r="DJ91" s="217"/>
      <c r="DK91" s="217"/>
      <c r="DL91" s="217"/>
      <c r="DM91" s="217"/>
      <c r="DN91" s="217"/>
      <c r="DO91" s="217"/>
      <c r="DP91" s="217"/>
      <c r="DQ91" s="217"/>
      <c r="DR91" s="217"/>
      <c r="DS91" s="217"/>
      <c r="DT91" s="217"/>
      <c r="DU91" s="217"/>
      <c r="DV91" s="217"/>
      <c r="DW91" s="217"/>
      <c r="DX91" s="217"/>
      <c r="DY91" s="217"/>
      <c r="DZ91" s="217"/>
      <c r="EA91" s="217"/>
      <c r="EB91" s="217"/>
      <c r="EC91" s="217"/>
      <c r="ED91" s="217"/>
      <c r="EE91" s="217"/>
      <c r="EF91" s="217"/>
      <c r="EG91" s="217"/>
      <c r="EH91" s="217"/>
      <c r="EI91" s="217"/>
      <c r="EJ91" s="217"/>
      <c r="EK91" s="217"/>
      <c r="EL91" s="217"/>
      <c r="EM91" s="217"/>
      <c r="EN91" s="217"/>
      <c r="EO91" s="217"/>
      <c r="EP91" s="217"/>
      <c r="EQ91" s="217"/>
      <c r="ER91" s="217"/>
      <c r="ES91" s="217"/>
      <c r="ET91" s="217"/>
      <c r="EU91" s="217"/>
      <c r="EV91" s="217"/>
      <c r="EW91" s="217"/>
      <c r="EX91" s="217"/>
      <c r="EY91" s="217"/>
      <c r="EZ91" s="217"/>
      <c r="FA91" s="217"/>
      <c r="FB91" s="217"/>
      <c r="FC91" s="217"/>
      <c r="FD91" s="217"/>
      <c r="FE91" s="217"/>
      <c r="FF91" s="217"/>
      <c r="FG91" s="217"/>
      <c r="FH91" s="217"/>
      <c r="FI91" s="217"/>
      <c r="FJ91" s="217"/>
      <c r="FK91" s="217"/>
      <c r="FL91" s="217"/>
      <c r="FM91" s="217"/>
      <c r="FN91" s="217"/>
      <c r="FO91" s="217"/>
      <c r="FP91" s="217"/>
      <c r="FQ91" s="217"/>
      <c r="FR91" s="217"/>
      <c r="FS91" s="217"/>
      <c r="FT91" s="217"/>
      <c r="FU91" s="217"/>
      <c r="FV91" s="217"/>
      <c r="FW91" s="217"/>
      <c r="FX91" s="217"/>
      <c r="FY91" s="217"/>
      <c r="FZ91" s="217"/>
      <c r="GA91" s="217"/>
      <c r="GB91" s="217"/>
      <c r="GC91" s="217"/>
      <c r="GD91" s="217"/>
      <c r="GE91" s="217"/>
      <c r="GF91" s="217"/>
      <c r="GG91" s="217"/>
      <c r="GH91" s="217"/>
      <c r="GI91" s="217"/>
      <c r="GJ91" s="217"/>
      <c r="GK91" s="217"/>
      <c r="GL91" s="217"/>
      <c r="GM91" s="217"/>
      <c r="GN91" s="217"/>
      <c r="GO91" s="217"/>
      <c r="GP91" s="217"/>
      <c r="GQ91" s="217"/>
      <c r="GR91" s="217"/>
      <c r="GS91" s="217"/>
      <c r="GT91" s="217"/>
      <c r="GU91" s="217"/>
      <c r="GV91" s="217"/>
      <c r="GW91" s="217"/>
      <c r="GX91" s="217"/>
      <c r="GY91" s="217"/>
      <c r="GZ91" s="217"/>
      <c r="HA91" s="217"/>
      <c r="HB91" s="217"/>
      <c r="HC91" s="217"/>
      <c r="HD91" s="217"/>
      <c r="HE91" s="217"/>
      <c r="HF91" s="217"/>
      <c r="HG91" s="217"/>
      <c r="HH91" s="217"/>
      <c r="HI91" s="217"/>
      <c r="HJ91" s="217"/>
      <c r="HK91" s="217"/>
      <c r="HL91" s="217"/>
      <c r="HM91" s="217"/>
      <c r="HN91" s="217"/>
      <c r="HO91" s="217"/>
      <c r="HP91" s="217"/>
      <c r="HQ91" s="217"/>
      <c r="HR91" s="217"/>
      <c r="HS91" s="217"/>
      <c r="HT91" s="217"/>
      <c r="HU91" s="217"/>
      <c r="HV91" s="217"/>
      <c r="HW91" s="217"/>
      <c r="HX91" s="217"/>
      <c r="HY91" s="217"/>
      <c r="HZ91" s="217"/>
      <c r="IA91" s="217"/>
      <c r="IB91" s="217"/>
      <c r="IC91" s="217"/>
      <c r="ID91" s="217"/>
      <c r="IE91" s="217"/>
      <c r="IF91" s="217"/>
      <c r="IG91" s="217"/>
      <c r="IH91" s="217"/>
      <c r="II91" s="217"/>
      <c r="IJ91" s="217"/>
      <c r="IK91" s="217"/>
      <c r="IL91" s="217"/>
      <c r="IM91" s="217"/>
      <c r="IN91" s="217"/>
      <c r="IO91" s="217"/>
      <c r="IP91" s="217"/>
      <c r="IQ91" s="217"/>
      <c r="IR91" s="217"/>
      <c r="IS91" s="217"/>
      <c r="IT91" s="217"/>
      <c r="IU91" s="217"/>
      <c r="IV91" s="217"/>
    </row>
    <row r="92" spans="1:256" x14ac:dyDescent="0.15">
      <c r="A92" s="218"/>
      <c r="B92" s="215"/>
      <c r="C92" s="217"/>
      <c r="D92" s="219"/>
      <c r="E92" s="217"/>
      <c r="F92" s="217"/>
      <c r="G92" s="217"/>
      <c r="H92" s="217"/>
      <c r="I92" s="217"/>
      <c r="J92" s="217"/>
      <c r="K92" s="217"/>
      <c r="L92" s="217"/>
      <c r="M92" s="217"/>
      <c r="N92" s="217"/>
      <c r="O92" s="217"/>
      <c r="P92" s="217"/>
      <c r="Q92" s="217"/>
      <c r="R92" s="217"/>
      <c r="S92" s="217"/>
      <c r="T92" s="217"/>
      <c r="U92" s="217"/>
      <c r="V92" s="217"/>
      <c r="W92" s="217"/>
      <c r="X92" s="217"/>
      <c r="Y92" s="217"/>
      <c r="Z92" s="217"/>
      <c r="AA92" s="217"/>
      <c r="AB92" s="217"/>
      <c r="AC92" s="217"/>
      <c r="AD92" s="217"/>
      <c r="AE92" s="217"/>
      <c r="AF92" s="217"/>
      <c r="AG92" s="217"/>
      <c r="AH92" s="217"/>
      <c r="AI92" s="217"/>
      <c r="AJ92" s="217"/>
      <c r="AK92" s="217"/>
      <c r="AL92" s="217"/>
      <c r="AM92" s="217"/>
      <c r="AN92" s="217"/>
      <c r="AO92" s="217"/>
      <c r="AP92" s="217"/>
      <c r="AQ92" s="217"/>
      <c r="AR92" s="217"/>
      <c r="AS92" s="217"/>
      <c r="AT92" s="217"/>
      <c r="AU92" s="217"/>
      <c r="AV92" s="217"/>
      <c r="AW92" s="217"/>
      <c r="AX92" s="217"/>
      <c r="AY92" s="217"/>
      <c r="AZ92" s="217"/>
      <c r="BA92" s="217"/>
      <c r="BB92" s="217"/>
      <c r="BC92" s="217"/>
      <c r="BD92" s="217"/>
      <c r="BE92" s="217"/>
      <c r="BF92" s="217"/>
      <c r="BG92" s="217"/>
      <c r="BH92" s="217"/>
      <c r="BI92" s="217"/>
      <c r="BJ92" s="217"/>
      <c r="BK92" s="217"/>
      <c r="BL92" s="217"/>
      <c r="BM92" s="217"/>
      <c r="BN92" s="217"/>
      <c r="BO92" s="217"/>
      <c r="BP92" s="217"/>
      <c r="BQ92" s="217"/>
      <c r="BR92" s="217"/>
      <c r="BS92" s="217"/>
      <c r="BT92" s="217"/>
      <c r="BU92" s="217"/>
      <c r="BV92" s="217"/>
      <c r="BW92" s="217"/>
      <c r="BX92" s="217"/>
      <c r="BY92" s="217"/>
      <c r="BZ92" s="217"/>
      <c r="CA92" s="217"/>
      <c r="CB92" s="217"/>
      <c r="CC92" s="217"/>
      <c r="CD92" s="217"/>
      <c r="CE92" s="217"/>
      <c r="CF92" s="217"/>
      <c r="CG92" s="217"/>
      <c r="CH92" s="217"/>
      <c r="CI92" s="217"/>
      <c r="CJ92" s="217"/>
      <c r="CK92" s="217"/>
      <c r="CL92" s="217"/>
      <c r="CM92" s="217"/>
      <c r="CN92" s="217"/>
      <c r="CO92" s="217"/>
      <c r="CP92" s="217"/>
      <c r="CQ92" s="217"/>
      <c r="CR92" s="217"/>
      <c r="CS92" s="217"/>
      <c r="CT92" s="217"/>
      <c r="CU92" s="217"/>
      <c r="CV92" s="217"/>
      <c r="CW92" s="217"/>
      <c r="CX92" s="217"/>
      <c r="CY92" s="217"/>
      <c r="CZ92" s="217"/>
      <c r="DA92" s="217"/>
      <c r="DB92" s="217"/>
      <c r="DC92" s="217"/>
      <c r="DD92" s="217"/>
      <c r="DE92" s="217"/>
      <c r="DF92" s="217"/>
      <c r="DG92" s="217"/>
      <c r="DH92" s="217"/>
      <c r="DI92" s="217"/>
      <c r="DJ92" s="217"/>
      <c r="DK92" s="217"/>
      <c r="DL92" s="217"/>
      <c r="DM92" s="217"/>
      <c r="DN92" s="217"/>
      <c r="DO92" s="217"/>
      <c r="DP92" s="217"/>
      <c r="DQ92" s="217"/>
      <c r="DR92" s="217"/>
      <c r="DS92" s="217"/>
      <c r="DT92" s="217"/>
      <c r="DU92" s="217"/>
      <c r="DV92" s="217"/>
      <c r="DW92" s="217"/>
      <c r="DX92" s="217"/>
      <c r="DY92" s="217"/>
      <c r="DZ92" s="217"/>
      <c r="EA92" s="217"/>
      <c r="EB92" s="217"/>
      <c r="EC92" s="217"/>
      <c r="ED92" s="217"/>
      <c r="EE92" s="217"/>
      <c r="EF92" s="217"/>
      <c r="EG92" s="217"/>
      <c r="EH92" s="217"/>
      <c r="EI92" s="217"/>
      <c r="EJ92" s="217"/>
      <c r="EK92" s="217"/>
      <c r="EL92" s="217"/>
      <c r="EM92" s="217"/>
      <c r="EN92" s="217"/>
      <c r="EO92" s="217"/>
      <c r="EP92" s="217"/>
      <c r="EQ92" s="217"/>
      <c r="ER92" s="217"/>
      <c r="ES92" s="217"/>
      <c r="ET92" s="217"/>
      <c r="EU92" s="217"/>
      <c r="EV92" s="217"/>
      <c r="EW92" s="217"/>
      <c r="EX92" s="217"/>
      <c r="EY92" s="217"/>
      <c r="EZ92" s="217"/>
      <c r="FA92" s="217"/>
      <c r="FB92" s="217"/>
      <c r="FC92" s="217"/>
      <c r="FD92" s="217"/>
      <c r="FE92" s="217"/>
      <c r="FF92" s="217"/>
      <c r="FG92" s="217"/>
      <c r="FH92" s="217"/>
      <c r="FI92" s="217"/>
      <c r="FJ92" s="217"/>
      <c r="FK92" s="217"/>
      <c r="FL92" s="217"/>
      <c r="FM92" s="217"/>
      <c r="FN92" s="217"/>
      <c r="FO92" s="217"/>
      <c r="FP92" s="217"/>
      <c r="FQ92" s="217"/>
      <c r="FR92" s="217"/>
      <c r="FS92" s="217"/>
      <c r="FT92" s="217"/>
      <c r="FU92" s="217"/>
      <c r="FV92" s="217"/>
      <c r="FW92" s="217"/>
      <c r="FX92" s="217"/>
      <c r="FY92" s="217"/>
      <c r="FZ92" s="217"/>
      <c r="GA92" s="217"/>
      <c r="GB92" s="217"/>
      <c r="GC92" s="217"/>
      <c r="GD92" s="217"/>
      <c r="GE92" s="217"/>
      <c r="GF92" s="217"/>
      <c r="GG92" s="217"/>
      <c r="GH92" s="217"/>
      <c r="GI92" s="217"/>
      <c r="GJ92" s="217"/>
      <c r="GK92" s="217"/>
      <c r="GL92" s="217"/>
      <c r="GM92" s="217"/>
      <c r="GN92" s="217"/>
      <c r="GO92" s="217"/>
      <c r="GP92" s="217"/>
      <c r="GQ92" s="217"/>
      <c r="GR92" s="217"/>
      <c r="GS92" s="217"/>
      <c r="GT92" s="217"/>
      <c r="GU92" s="217"/>
      <c r="GV92" s="217"/>
      <c r="GW92" s="217"/>
      <c r="GX92" s="217"/>
      <c r="GY92" s="217"/>
      <c r="GZ92" s="217"/>
      <c r="HA92" s="217"/>
      <c r="HB92" s="217"/>
      <c r="HC92" s="217"/>
      <c r="HD92" s="217"/>
      <c r="HE92" s="217"/>
      <c r="HF92" s="217"/>
      <c r="HG92" s="217"/>
      <c r="HH92" s="217"/>
      <c r="HI92" s="217"/>
      <c r="HJ92" s="217"/>
      <c r="HK92" s="217"/>
      <c r="HL92" s="217"/>
      <c r="HM92" s="217"/>
      <c r="HN92" s="217"/>
      <c r="HO92" s="217"/>
      <c r="HP92" s="217"/>
      <c r="HQ92" s="217"/>
      <c r="HR92" s="217"/>
      <c r="HS92" s="217"/>
      <c r="HT92" s="217"/>
      <c r="HU92" s="217"/>
      <c r="HV92" s="217"/>
      <c r="HW92" s="217"/>
      <c r="HX92" s="217"/>
      <c r="HY92" s="217"/>
      <c r="HZ92" s="217"/>
      <c r="IA92" s="217"/>
      <c r="IB92" s="217"/>
      <c r="IC92" s="217"/>
      <c r="ID92" s="217"/>
      <c r="IE92" s="217"/>
      <c r="IF92" s="217"/>
      <c r="IG92" s="217"/>
      <c r="IH92" s="217"/>
      <c r="II92" s="217"/>
      <c r="IJ92" s="217"/>
      <c r="IK92" s="217"/>
      <c r="IL92" s="217"/>
      <c r="IM92" s="217"/>
      <c r="IN92" s="217"/>
      <c r="IO92" s="217"/>
      <c r="IP92" s="217"/>
      <c r="IQ92" s="217"/>
      <c r="IR92" s="217"/>
      <c r="IS92" s="217"/>
      <c r="IT92" s="217"/>
      <c r="IU92" s="217"/>
      <c r="IV92" s="217"/>
    </row>
    <row r="93" spans="1:256" x14ac:dyDescent="0.15">
      <c r="A93" s="218"/>
      <c r="B93" s="215"/>
      <c r="C93" s="217"/>
      <c r="D93" s="219"/>
      <c r="E93" s="217"/>
      <c r="F93" s="217"/>
      <c r="G93" s="217"/>
      <c r="H93" s="217"/>
      <c r="I93" s="217"/>
      <c r="J93" s="217"/>
      <c r="K93" s="217"/>
      <c r="L93" s="217"/>
      <c r="M93" s="217"/>
      <c r="N93" s="217"/>
      <c r="O93" s="217"/>
      <c r="P93" s="217"/>
      <c r="Q93" s="217"/>
      <c r="R93" s="217"/>
      <c r="S93" s="217"/>
      <c r="T93" s="217"/>
      <c r="U93" s="217"/>
      <c r="V93" s="217"/>
      <c r="W93" s="217"/>
      <c r="X93" s="217"/>
      <c r="Y93" s="217"/>
      <c r="Z93" s="217"/>
      <c r="AA93" s="217"/>
      <c r="AB93" s="217"/>
      <c r="AC93" s="217"/>
      <c r="AD93" s="217"/>
      <c r="AE93" s="217"/>
      <c r="AF93" s="217"/>
      <c r="AG93" s="217"/>
      <c r="AH93" s="217"/>
      <c r="AI93" s="217"/>
      <c r="AJ93" s="217"/>
      <c r="AK93" s="217"/>
      <c r="AL93" s="217"/>
      <c r="AM93" s="217"/>
      <c r="AN93" s="217"/>
      <c r="AO93" s="217"/>
      <c r="AP93" s="217"/>
      <c r="AQ93" s="217"/>
      <c r="AR93" s="217"/>
      <c r="AS93" s="217"/>
      <c r="AT93" s="217"/>
      <c r="AU93" s="217"/>
      <c r="AV93" s="217"/>
      <c r="AW93" s="217"/>
      <c r="AX93" s="217"/>
      <c r="AY93" s="217"/>
      <c r="AZ93" s="217"/>
      <c r="BA93" s="217"/>
      <c r="BB93" s="217"/>
      <c r="BC93" s="217"/>
      <c r="BD93" s="217"/>
      <c r="BE93" s="217"/>
      <c r="BF93" s="217"/>
      <c r="BG93" s="217"/>
      <c r="BH93" s="217"/>
      <c r="BI93" s="217"/>
      <c r="BJ93" s="217"/>
      <c r="BK93" s="217"/>
      <c r="BL93" s="217"/>
      <c r="BM93" s="217"/>
      <c r="BN93" s="217"/>
      <c r="BO93" s="217"/>
      <c r="BP93" s="217"/>
      <c r="BQ93" s="217"/>
      <c r="BR93" s="217"/>
      <c r="BS93" s="217"/>
      <c r="BT93" s="217"/>
      <c r="BU93" s="217"/>
      <c r="BV93" s="217"/>
      <c r="BW93" s="217"/>
      <c r="BX93" s="217"/>
      <c r="BY93" s="217"/>
      <c r="BZ93" s="217"/>
      <c r="CA93" s="217"/>
      <c r="CB93" s="217"/>
      <c r="CC93" s="217"/>
      <c r="CD93" s="217"/>
      <c r="CE93" s="217"/>
      <c r="CF93" s="217"/>
      <c r="CG93" s="217"/>
      <c r="CH93" s="217"/>
      <c r="CI93" s="217"/>
      <c r="CJ93" s="217"/>
      <c r="CK93" s="217"/>
      <c r="CL93" s="217"/>
      <c r="CM93" s="217"/>
      <c r="CN93" s="217"/>
      <c r="CO93" s="217"/>
      <c r="CP93" s="217"/>
      <c r="CQ93" s="217"/>
      <c r="CR93" s="217"/>
      <c r="CS93" s="217"/>
      <c r="CT93" s="217"/>
      <c r="CU93" s="217"/>
      <c r="CV93" s="217"/>
      <c r="CW93" s="217"/>
      <c r="CX93" s="217"/>
      <c r="CY93" s="217"/>
      <c r="CZ93" s="217"/>
      <c r="DA93" s="217"/>
      <c r="DB93" s="217"/>
      <c r="DC93" s="217"/>
      <c r="DD93" s="217"/>
      <c r="DE93" s="217"/>
      <c r="DF93" s="217"/>
      <c r="DG93" s="217"/>
      <c r="DH93" s="217"/>
      <c r="DI93" s="217"/>
      <c r="DJ93" s="217"/>
      <c r="DK93" s="217"/>
      <c r="DL93" s="217"/>
      <c r="DM93" s="217"/>
      <c r="DN93" s="217"/>
      <c r="DO93" s="217"/>
      <c r="DP93" s="217"/>
      <c r="DQ93" s="217"/>
      <c r="DR93" s="217"/>
      <c r="DS93" s="217"/>
      <c r="DT93" s="217"/>
      <c r="DU93" s="217"/>
      <c r="DV93" s="217"/>
      <c r="DW93" s="217"/>
      <c r="DX93" s="217"/>
      <c r="DY93" s="217"/>
      <c r="DZ93" s="217"/>
      <c r="EA93" s="217"/>
      <c r="EB93" s="217"/>
      <c r="EC93" s="217"/>
      <c r="ED93" s="217"/>
      <c r="EE93" s="217"/>
      <c r="EF93" s="217"/>
      <c r="EG93" s="217"/>
      <c r="EH93" s="217"/>
      <c r="EI93" s="217"/>
      <c r="EJ93" s="217"/>
      <c r="EK93" s="217"/>
      <c r="EL93" s="217"/>
      <c r="EM93" s="217"/>
      <c r="EN93" s="217"/>
      <c r="EO93" s="217"/>
      <c r="EP93" s="217"/>
      <c r="EQ93" s="217"/>
      <c r="ER93" s="217"/>
      <c r="ES93" s="217"/>
      <c r="ET93" s="217"/>
      <c r="EU93" s="217"/>
      <c r="EV93" s="217"/>
      <c r="EW93" s="217"/>
      <c r="EX93" s="217"/>
      <c r="EY93" s="217"/>
      <c r="EZ93" s="217"/>
      <c r="FA93" s="217"/>
      <c r="FB93" s="217"/>
      <c r="FC93" s="217"/>
      <c r="FD93" s="217"/>
      <c r="FE93" s="217"/>
      <c r="FF93" s="217"/>
      <c r="FG93" s="217"/>
      <c r="FH93" s="217"/>
      <c r="FI93" s="217"/>
      <c r="FJ93" s="217"/>
      <c r="FK93" s="217"/>
      <c r="FL93" s="217"/>
      <c r="FM93" s="217"/>
      <c r="FN93" s="217"/>
      <c r="FO93" s="217"/>
      <c r="FP93" s="217"/>
      <c r="FQ93" s="217"/>
      <c r="FR93" s="217"/>
      <c r="FS93" s="217"/>
      <c r="FT93" s="217"/>
      <c r="FU93" s="217"/>
      <c r="FV93" s="217"/>
      <c r="FW93" s="217"/>
      <c r="FX93" s="217"/>
      <c r="FY93" s="217"/>
      <c r="FZ93" s="217"/>
      <c r="GA93" s="217"/>
      <c r="GB93" s="217"/>
      <c r="GC93" s="217"/>
      <c r="GD93" s="217"/>
      <c r="GE93" s="217"/>
      <c r="GF93" s="217"/>
      <c r="GG93" s="217"/>
      <c r="GH93" s="217"/>
      <c r="GI93" s="217"/>
      <c r="GJ93" s="217"/>
      <c r="GK93" s="217"/>
      <c r="GL93" s="217"/>
      <c r="GM93" s="217"/>
      <c r="GN93" s="217"/>
      <c r="GO93" s="217"/>
      <c r="GP93" s="217"/>
      <c r="GQ93" s="217"/>
      <c r="GR93" s="217"/>
      <c r="GS93" s="217"/>
      <c r="GT93" s="217"/>
      <c r="GU93" s="217"/>
      <c r="GV93" s="217"/>
      <c r="GW93" s="217"/>
      <c r="GX93" s="217"/>
      <c r="GY93" s="217"/>
      <c r="GZ93" s="217"/>
      <c r="HA93" s="217"/>
      <c r="HB93" s="217"/>
      <c r="HC93" s="217"/>
      <c r="HD93" s="217"/>
      <c r="HE93" s="217"/>
      <c r="HF93" s="217"/>
      <c r="HG93" s="217"/>
      <c r="HH93" s="217"/>
      <c r="HI93" s="217"/>
      <c r="HJ93" s="217"/>
      <c r="HK93" s="217"/>
      <c r="HL93" s="217"/>
      <c r="HM93" s="217"/>
      <c r="HN93" s="217"/>
      <c r="HO93" s="217"/>
      <c r="HP93" s="217"/>
      <c r="HQ93" s="217"/>
      <c r="HR93" s="217"/>
      <c r="HS93" s="217"/>
      <c r="HT93" s="217"/>
      <c r="HU93" s="217"/>
      <c r="HV93" s="217"/>
      <c r="HW93" s="217"/>
      <c r="HX93" s="217"/>
      <c r="HY93" s="217"/>
      <c r="HZ93" s="217"/>
      <c r="IA93" s="217"/>
      <c r="IB93" s="217"/>
      <c r="IC93" s="217"/>
      <c r="ID93" s="217"/>
      <c r="IE93" s="217"/>
      <c r="IF93" s="217"/>
      <c r="IG93" s="217"/>
      <c r="IH93" s="217"/>
      <c r="II93" s="217"/>
      <c r="IJ93" s="217"/>
      <c r="IK93" s="217"/>
      <c r="IL93" s="217"/>
      <c r="IM93" s="217"/>
      <c r="IN93" s="217"/>
      <c r="IO93" s="217"/>
      <c r="IP93" s="217"/>
      <c r="IQ93" s="217"/>
      <c r="IR93" s="217"/>
      <c r="IS93" s="217"/>
      <c r="IT93" s="217"/>
      <c r="IU93" s="217"/>
      <c r="IV93" s="217"/>
    </row>
    <row r="94" spans="1:256" x14ac:dyDescent="0.15">
      <c r="A94" s="218"/>
      <c r="B94" s="215"/>
      <c r="C94" s="217"/>
      <c r="D94" s="219"/>
      <c r="E94" s="217"/>
      <c r="F94" s="217"/>
      <c r="G94" s="217"/>
      <c r="H94" s="217"/>
      <c r="I94" s="217"/>
      <c r="J94" s="217"/>
      <c r="K94" s="217"/>
      <c r="L94" s="217"/>
      <c r="M94" s="217"/>
      <c r="N94" s="217"/>
      <c r="O94" s="217"/>
      <c r="P94" s="217"/>
      <c r="Q94" s="217"/>
      <c r="R94" s="217"/>
      <c r="S94" s="217"/>
      <c r="T94" s="217"/>
      <c r="U94" s="217"/>
      <c r="V94" s="217"/>
      <c r="W94" s="217"/>
      <c r="X94" s="217"/>
      <c r="Y94" s="217"/>
      <c r="Z94" s="217"/>
      <c r="AA94" s="217"/>
      <c r="AB94" s="217"/>
      <c r="AC94" s="217"/>
      <c r="AD94" s="217"/>
      <c r="AE94" s="217"/>
      <c r="AF94" s="217"/>
      <c r="AG94" s="217"/>
      <c r="AH94" s="217"/>
      <c r="AI94" s="217"/>
      <c r="AJ94" s="217"/>
      <c r="AK94" s="217"/>
      <c r="AL94" s="217"/>
      <c r="AM94" s="217"/>
      <c r="AN94" s="217"/>
      <c r="AO94" s="217"/>
      <c r="AP94" s="217"/>
      <c r="AQ94" s="217"/>
      <c r="AR94" s="217"/>
      <c r="AS94" s="217"/>
      <c r="AT94" s="217"/>
      <c r="AU94" s="217"/>
      <c r="AV94" s="217"/>
      <c r="AW94" s="217"/>
      <c r="AX94" s="217"/>
      <c r="AY94" s="217"/>
      <c r="AZ94" s="217"/>
      <c r="BA94" s="217"/>
      <c r="BB94" s="217"/>
      <c r="BC94" s="217"/>
      <c r="BD94" s="217"/>
      <c r="BE94" s="217"/>
      <c r="BF94" s="217"/>
      <c r="BG94" s="217"/>
      <c r="BH94" s="217"/>
      <c r="BI94" s="217"/>
      <c r="BJ94" s="217"/>
      <c r="BK94" s="217"/>
      <c r="BL94" s="217"/>
      <c r="BM94" s="217"/>
      <c r="BN94" s="217"/>
      <c r="BO94" s="217"/>
      <c r="BP94" s="217"/>
      <c r="BQ94" s="217"/>
      <c r="BR94" s="217"/>
      <c r="BS94" s="217"/>
      <c r="BT94" s="217"/>
      <c r="BU94" s="217"/>
      <c r="BV94" s="217"/>
      <c r="BW94" s="217"/>
      <c r="BX94" s="217"/>
      <c r="BY94" s="217"/>
      <c r="BZ94" s="217"/>
      <c r="CA94" s="217"/>
      <c r="CB94" s="217"/>
      <c r="CC94" s="217"/>
      <c r="CD94" s="217"/>
      <c r="CE94" s="217"/>
      <c r="CF94" s="217"/>
      <c r="CG94" s="217"/>
      <c r="CH94" s="217"/>
      <c r="CI94" s="217"/>
      <c r="CJ94" s="217"/>
      <c r="CK94" s="217"/>
      <c r="CL94" s="217"/>
      <c r="CM94" s="217"/>
      <c r="CN94" s="217"/>
      <c r="CO94" s="217"/>
      <c r="CP94" s="217"/>
      <c r="CQ94" s="217"/>
      <c r="CR94" s="217"/>
      <c r="CS94" s="217"/>
      <c r="CT94" s="217"/>
      <c r="CU94" s="217"/>
      <c r="CV94" s="217"/>
      <c r="CW94" s="217"/>
      <c r="CX94" s="217"/>
      <c r="CY94" s="217"/>
      <c r="CZ94" s="217"/>
      <c r="DA94" s="217"/>
      <c r="DB94" s="217"/>
      <c r="DC94" s="217"/>
      <c r="DD94" s="217"/>
      <c r="DE94" s="217"/>
      <c r="DF94" s="217"/>
      <c r="DG94" s="217"/>
      <c r="DH94" s="217"/>
      <c r="DI94" s="217"/>
      <c r="DJ94" s="217"/>
      <c r="DK94" s="217"/>
      <c r="DL94" s="217"/>
      <c r="DM94" s="217"/>
      <c r="DN94" s="217"/>
      <c r="DO94" s="217"/>
      <c r="DP94" s="217"/>
      <c r="DQ94" s="217"/>
      <c r="DR94" s="217"/>
      <c r="DS94" s="217"/>
      <c r="DT94" s="217"/>
      <c r="DU94" s="217"/>
      <c r="DV94" s="217"/>
      <c r="DW94" s="217"/>
      <c r="DX94" s="217"/>
      <c r="DY94" s="217"/>
      <c r="DZ94" s="217"/>
      <c r="EA94" s="217"/>
      <c r="EB94" s="217"/>
      <c r="EC94" s="217"/>
      <c r="ED94" s="217"/>
      <c r="EE94" s="217"/>
      <c r="EF94" s="217"/>
      <c r="EG94" s="217"/>
      <c r="EH94" s="217"/>
      <c r="EI94" s="217"/>
      <c r="EJ94" s="217"/>
      <c r="EK94" s="217"/>
      <c r="EL94" s="217"/>
      <c r="EM94" s="217"/>
      <c r="EN94" s="217"/>
      <c r="EO94" s="217"/>
      <c r="EP94" s="217"/>
      <c r="EQ94" s="217"/>
      <c r="ER94" s="217"/>
      <c r="ES94" s="217"/>
      <c r="ET94" s="217"/>
      <c r="EU94" s="217"/>
      <c r="EV94" s="217"/>
      <c r="EW94" s="217"/>
      <c r="EX94" s="217"/>
      <c r="EY94" s="217"/>
      <c r="EZ94" s="217"/>
      <c r="FA94" s="217"/>
      <c r="FB94" s="217"/>
      <c r="FC94" s="217"/>
      <c r="FD94" s="217"/>
      <c r="FE94" s="217"/>
      <c r="FF94" s="217"/>
      <c r="FG94" s="217"/>
      <c r="FH94" s="217"/>
      <c r="FI94" s="217"/>
      <c r="FJ94" s="217"/>
      <c r="FK94" s="217"/>
      <c r="FL94" s="217"/>
      <c r="FM94" s="217"/>
      <c r="FN94" s="217"/>
      <c r="FO94" s="217"/>
      <c r="FP94" s="217"/>
      <c r="FQ94" s="217"/>
      <c r="FR94" s="217"/>
      <c r="FS94" s="217"/>
      <c r="FT94" s="217"/>
      <c r="FU94" s="217"/>
      <c r="FV94" s="217"/>
      <c r="FW94" s="217"/>
      <c r="FX94" s="217"/>
      <c r="FY94" s="217"/>
      <c r="FZ94" s="217"/>
      <c r="GA94" s="217"/>
      <c r="GB94" s="217"/>
      <c r="GC94" s="217"/>
      <c r="GD94" s="217"/>
      <c r="GE94" s="217"/>
      <c r="GF94" s="217"/>
      <c r="GG94" s="217"/>
      <c r="GH94" s="217"/>
      <c r="GI94" s="217"/>
      <c r="GJ94" s="217"/>
      <c r="GK94" s="217"/>
      <c r="GL94" s="217"/>
      <c r="GM94" s="217"/>
      <c r="GN94" s="217"/>
      <c r="GO94" s="217"/>
      <c r="GP94" s="217"/>
      <c r="GQ94" s="217"/>
      <c r="GR94" s="217"/>
      <c r="GS94" s="217"/>
      <c r="GT94" s="217"/>
      <c r="GU94" s="217"/>
      <c r="GV94" s="217"/>
      <c r="GW94" s="217"/>
      <c r="GX94" s="217"/>
      <c r="GY94" s="217"/>
      <c r="GZ94" s="217"/>
      <c r="HA94" s="217"/>
      <c r="HB94" s="217"/>
      <c r="HC94" s="217"/>
      <c r="HD94" s="217"/>
      <c r="HE94" s="217"/>
      <c r="HF94" s="217"/>
      <c r="HG94" s="217"/>
      <c r="HH94" s="217"/>
      <c r="HI94" s="217"/>
      <c r="HJ94" s="217"/>
      <c r="HK94" s="217"/>
      <c r="HL94" s="217"/>
      <c r="HM94" s="217"/>
      <c r="HN94" s="217"/>
      <c r="HO94" s="217"/>
      <c r="HP94" s="217"/>
      <c r="HQ94" s="217"/>
      <c r="HR94" s="217"/>
      <c r="HS94" s="217"/>
      <c r="HT94" s="217"/>
      <c r="HU94" s="217"/>
      <c r="HV94" s="217"/>
      <c r="HW94" s="217"/>
      <c r="HX94" s="217"/>
      <c r="HY94" s="217"/>
      <c r="HZ94" s="217"/>
      <c r="IA94" s="217"/>
      <c r="IB94" s="217"/>
      <c r="IC94" s="217"/>
      <c r="ID94" s="217"/>
      <c r="IE94" s="217"/>
      <c r="IF94" s="217"/>
      <c r="IG94" s="217"/>
      <c r="IH94" s="217"/>
      <c r="II94" s="217"/>
      <c r="IJ94" s="217"/>
      <c r="IK94" s="217"/>
      <c r="IL94" s="217"/>
      <c r="IM94" s="217"/>
      <c r="IN94" s="217"/>
      <c r="IO94" s="217"/>
      <c r="IP94" s="217"/>
      <c r="IQ94" s="217"/>
      <c r="IR94" s="217"/>
      <c r="IS94" s="217"/>
      <c r="IT94" s="217"/>
      <c r="IU94" s="217"/>
      <c r="IV94" s="217"/>
    </row>
    <row r="95" spans="1:256" x14ac:dyDescent="0.15">
      <c r="A95" s="218"/>
      <c r="B95" s="215"/>
      <c r="C95" s="217"/>
      <c r="D95" s="219"/>
      <c r="E95" s="217"/>
      <c r="F95" s="217"/>
      <c r="G95" s="217"/>
      <c r="H95" s="217"/>
      <c r="I95" s="217"/>
      <c r="J95" s="217"/>
      <c r="K95" s="217"/>
      <c r="L95" s="217"/>
      <c r="M95" s="217"/>
      <c r="N95" s="217"/>
      <c r="O95" s="217"/>
      <c r="P95" s="217"/>
      <c r="Q95" s="217"/>
      <c r="R95" s="217"/>
      <c r="S95" s="217"/>
      <c r="T95" s="217"/>
      <c r="U95" s="217"/>
      <c r="V95" s="217"/>
      <c r="W95" s="217"/>
      <c r="X95" s="217"/>
      <c r="Y95" s="217"/>
      <c r="Z95" s="217"/>
      <c r="AA95" s="217"/>
      <c r="AB95" s="217"/>
      <c r="AC95" s="217"/>
      <c r="AD95" s="217"/>
      <c r="AE95" s="217"/>
      <c r="AF95" s="217"/>
      <c r="AG95" s="217"/>
      <c r="AH95" s="217"/>
      <c r="AI95" s="217"/>
      <c r="AJ95" s="217"/>
      <c r="AK95" s="217"/>
      <c r="AL95" s="217"/>
      <c r="AM95" s="217"/>
      <c r="AN95" s="217"/>
      <c r="AO95" s="217"/>
      <c r="AP95" s="217"/>
      <c r="AQ95" s="217"/>
      <c r="AR95" s="217"/>
      <c r="AS95" s="217"/>
      <c r="AT95" s="217"/>
      <c r="AU95" s="217"/>
      <c r="AV95" s="217"/>
      <c r="AW95" s="217"/>
      <c r="AX95" s="217"/>
      <c r="AY95" s="217"/>
      <c r="AZ95" s="217"/>
      <c r="BA95" s="217"/>
      <c r="BB95" s="217"/>
      <c r="BC95" s="217"/>
      <c r="BD95" s="217"/>
      <c r="BE95" s="217"/>
      <c r="BF95" s="217"/>
      <c r="BG95" s="217"/>
      <c r="BH95" s="217"/>
      <c r="BI95" s="217"/>
      <c r="BJ95" s="217"/>
      <c r="BK95" s="217"/>
      <c r="BL95" s="217"/>
      <c r="BM95" s="217"/>
      <c r="BN95" s="217"/>
      <c r="BO95" s="217"/>
      <c r="BP95" s="217"/>
      <c r="BQ95" s="217"/>
      <c r="BR95" s="217"/>
      <c r="BS95" s="217"/>
      <c r="BT95" s="217"/>
      <c r="BU95" s="217"/>
      <c r="BV95" s="217"/>
      <c r="BW95" s="217"/>
      <c r="BX95" s="217"/>
      <c r="BY95" s="217"/>
      <c r="BZ95" s="217"/>
      <c r="CA95" s="217"/>
      <c r="CB95" s="217"/>
      <c r="CC95" s="217"/>
      <c r="CD95" s="217"/>
      <c r="CE95" s="217"/>
      <c r="CF95" s="217"/>
      <c r="CG95" s="217"/>
      <c r="CH95" s="217"/>
      <c r="CI95" s="217"/>
      <c r="CJ95" s="217"/>
      <c r="CK95" s="217"/>
      <c r="CL95" s="217"/>
      <c r="CM95" s="217"/>
      <c r="CN95" s="217"/>
      <c r="CO95" s="217"/>
      <c r="CP95" s="217"/>
      <c r="CQ95" s="217"/>
      <c r="CR95" s="217"/>
      <c r="CS95" s="217"/>
      <c r="CT95" s="217"/>
      <c r="CU95" s="217"/>
      <c r="CV95" s="217"/>
      <c r="CW95" s="217"/>
      <c r="CX95" s="217"/>
      <c r="CY95" s="217"/>
      <c r="CZ95" s="217"/>
      <c r="DA95" s="217"/>
      <c r="DB95" s="217"/>
      <c r="DC95" s="217"/>
      <c r="DD95" s="217"/>
      <c r="DE95" s="217"/>
      <c r="DF95" s="217"/>
      <c r="DG95" s="217"/>
      <c r="DH95" s="217"/>
      <c r="DI95" s="217"/>
      <c r="DJ95" s="217"/>
      <c r="DK95" s="217"/>
      <c r="DL95" s="217"/>
      <c r="DM95" s="217"/>
      <c r="DN95" s="217"/>
      <c r="DO95" s="217"/>
      <c r="DP95" s="217"/>
      <c r="DQ95" s="217"/>
      <c r="DR95" s="217"/>
      <c r="DS95" s="217"/>
      <c r="DT95" s="217"/>
      <c r="DU95" s="217"/>
      <c r="DV95" s="217"/>
      <c r="DW95" s="217"/>
      <c r="DX95" s="217"/>
      <c r="DY95" s="217"/>
      <c r="DZ95" s="217"/>
      <c r="EA95" s="217"/>
      <c r="EB95" s="217"/>
      <c r="EC95" s="217"/>
      <c r="ED95" s="217"/>
      <c r="EE95" s="217"/>
      <c r="EF95" s="217"/>
      <c r="EG95" s="217"/>
      <c r="EH95" s="217"/>
      <c r="EI95" s="217"/>
      <c r="EJ95" s="217"/>
      <c r="EK95" s="217"/>
      <c r="EL95" s="217"/>
      <c r="EM95" s="217"/>
      <c r="EN95" s="217"/>
      <c r="EO95" s="217"/>
      <c r="EP95" s="217"/>
      <c r="EQ95" s="217"/>
      <c r="ER95" s="217"/>
      <c r="ES95" s="217"/>
      <c r="ET95" s="217"/>
      <c r="EU95" s="217"/>
      <c r="EV95" s="217"/>
      <c r="EW95" s="217"/>
      <c r="EX95" s="217"/>
      <c r="EY95" s="217"/>
      <c r="EZ95" s="217"/>
      <c r="FA95" s="217"/>
      <c r="FB95" s="217"/>
      <c r="FC95" s="217"/>
      <c r="FD95" s="217"/>
      <c r="FE95" s="217"/>
      <c r="FF95" s="217"/>
      <c r="FG95" s="217"/>
      <c r="FH95" s="217"/>
      <c r="FI95" s="217"/>
      <c r="FJ95" s="217"/>
      <c r="FK95" s="217"/>
      <c r="FL95" s="217"/>
      <c r="FM95" s="217"/>
      <c r="FN95" s="217"/>
      <c r="FO95" s="217"/>
      <c r="FP95" s="217"/>
      <c r="FQ95" s="217"/>
      <c r="FR95" s="217"/>
      <c r="FS95" s="217"/>
      <c r="FT95" s="217"/>
      <c r="FU95" s="217"/>
      <c r="FV95" s="217"/>
      <c r="FW95" s="217"/>
      <c r="FX95" s="217"/>
      <c r="FY95" s="217"/>
      <c r="FZ95" s="217"/>
      <c r="GA95" s="217"/>
      <c r="GB95" s="217"/>
      <c r="GC95" s="217"/>
      <c r="GD95" s="217"/>
      <c r="GE95" s="217"/>
      <c r="GF95" s="217"/>
      <c r="GG95" s="217"/>
      <c r="GH95" s="217"/>
      <c r="GI95" s="217"/>
      <c r="GJ95" s="217"/>
      <c r="GK95" s="217"/>
      <c r="GL95" s="217"/>
      <c r="GM95" s="217"/>
      <c r="GN95" s="217"/>
      <c r="GO95" s="217"/>
      <c r="GP95" s="217"/>
      <c r="GQ95" s="217"/>
      <c r="GR95" s="217"/>
      <c r="GS95" s="217"/>
      <c r="GT95" s="217"/>
      <c r="GU95" s="217"/>
      <c r="GV95" s="217"/>
      <c r="GW95" s="217"/>
      <c r="GX95" s="217"/>
      <c r="GY95" s="217"/>
      <c r="GZ95" s="217"/>
      <c r="HA95" s="217"/>
      <c r="HB95" s="217"/>
      <c r="HC95" s="217"/>
      <c r="HD95" s="217"/>
      <c r="HE95" s="217"/>
      <c r="HF95" s="217"/>
      <c r="HG95" s="217"/>
      <c r="HH95" s="217"/>
      <c r="HI95" s="217"/>
      <c r="HJ95" s="217"/>
      <c r="HK95" s="217"/>
      <c r="HL95" s="217"/>
      <c r="HM95" s="217"/>
      <c r="HN95" s="217"/>
      <c r="HO95" s="217"/>
      <c r="HP95" s="217"/>
      <c r="HQ95" s="217"/>
      <c r="HR95" s="217"/>
      <c r="HS95" s="217"/>
      <c r="HT95" s="217"/>
      <c r="HU95" s="217"/>
      <c r="HV95" s="217"/>
      <c r="HW95" s="217"/>
      <c r="HX95" s="217"/>
      <c r="HY95" s="217"/>
      <c r="HZ95" s="217"/>
      <c r="IA95" s="217"/>
      <c r="IB95" s="217"/>
      <c r="IC95" s="217"/>
      <c r="ID95" s="217"/>
      <c r="IE95" s="217"/>
      <c r="IF95" s="217"/>
      <c r="IG95" s="217"/>
      <c r="IH95" s="217"/>
      <c r="II95" s="217"/>
      <c r="IJ95" s="217"/>
      <c r="IK95" s="217"/>
      <c r="IL95" s="217"/>
      <c r="IM95" s="217"/>
      <c r="IN95" s="217"/>
      <c r="IO95" s="217"/>
      <c r="IP95" s="217"/>
      <c r="IQ95" s="217"/>
      <c r="IR95" s="217"/>
      <c r="IS95" s="217"/>
      <c r="IT95" s="217"/>
      <c r="IU95" s="217"/>
      <c r="IV95" s="217"/>
    </row>
    <row r="96" spans="1:256" x14ac:dyDescent="0.15">
      <c r="A96" s="218"/>
      <c r="B96" s="215"/>
      <c r="C96" s="217"/>
      <c r="D96" s="219"/>
      <c r="E96" s="217"/>
      <c r="F96" s="217"/>
      <c r="G96" s="217"/>
      <c r="H96" s="217"/>
      <c r="I96" s="217"/>
      <c r="J96" s="217"/>
      <c r="K96" s="217"/>
      <c r="L96" s="217"/>
      <c r="M96" s="217"/>
      <c r="N96" s="217"/>
      <c r="O96" s="217"/>
      <c r="P96" s="217"/>
      <c r="Q96" s="217"/>
      <c r="R96" s="217"/>
      <c r="S96" s="217"/>
      <c r="T96" s="217"/>
      <c r="U96" s="217"/>
      <c r="V96" s="217"/>
      <c r="W96" s="217"/>
      <c r="X96" s="217"/>
      <c r="Y96" s="217"/>
      <c r="Z96" s="217"/>
      <c r="AA96" s="217"/>
      <c r="AB96" s="217"/>
      <c r="AC96" s="217"/>
      <c r="AD96" s="217"/>
      <c r="AE96" s="217"/>
      <c r="AF96" s="217"/>
      <c r="AG96" s="217"/>
      <c r="AH96" s="217"/>
      <c r="AI96" s="217"/>
      <c r="AJ96" s="217"/>
      <c r="AK96" s="217"/>
      <c r="AL96" s="217"/>
      <c r="AM96" s="217"/>
      <c r="AN96" s="217"/>
      <c r="AO96" s="217"/>
      <c r="AP96" s="217"/>
      <c r="AQ96" s="217"/>
      <c r="AR96" s="217"/>
      <c r="AS96" s="217"/>
      <c r="AT96" s="217"/>
      <c r="AU96" s="217"/>
      <c r="AV96" s="217"/>
      <c r="AW96" s="217"/>
      <c r="AX96" s="217"/>
      <c r="AY96" s="217"/>
      <c r="AZ96" s="217"/>
      <c r="BA96" s="217"/>
      <c r="BB96" s="217"/>
      <c r="BC96" s="217"/>
      <c r="BD96" s="217"/>
      <c r="BE96" s="217"/>
      <c r="BF96" s="217"/>
      <c r="BG96" s="217"/>
      <c r="BH96" s="217"/>
      <c r="BI96" s="217"/>
      <c r="BJ96" s="217"/>
      <c r="BK96" s="217"/>
      <c r="BL96" s="217"/>
      <c r="BM96" s="217"/>
      <c r="BN96" s="217"/>
      <c r="BO96" s="217"/>
      <c r="BP96" s="217"/>
      <c r="BQ96" s="217"/>
      <c r="BR96" s="217"/>
      <c r="BS96" s="217"/>
      <c r="BT96" s="217"/>
      <c r="BU96" s="217"/>
      <c r="BV96" s="217"/>
      <c r="BW96" s="217"/>
      <c r="BX96" s="217"/>
      <c r="BY96" s="217"/>
      <c r="BZ96" s="217"/>
      <c r="CA96" s="217"/>
      <c r="CB96" s="217"/>
      <c r="CC96" s="217"/>
      <c r="CD96" s="217"/>
      <c r="CE96" s="217"/>
      <c r="CF96" s="217"/>
      <c r="CG96" s="217"/>
      <c r="CH96" s="217"/>
      <c r="CI96" s="217"/>
      <c r="CJ96" s="217"/>
      <c r="CK96" s="217"/>
      <c r="CL96" s="217"/>
      <c r="CM96" s="217"/>
      <c r="CN96" s="217"/>
      <c r="CO96" s="217"/>
      <c r="CP96" s="217"/>
      <c r="CQ96" s="217"/>
      <c r="CR96" s="217"/>
      <c r="CS96" s="217"/>
      <c r="CT96" s="217"/>
      <c r="CU96" s="217"/>
      <c r="CV96" s="217"/>
      <c r="CW96" s="217"/>
      <c r="CX96" s="217"/>
      <c r="CY96" s="217"/>
      <c r="CZ96" s="217"/>
      <c r="DA96" s="217"/>
      <c r="DB96" s="217"/>
      <c r="DC96" s="217"/>
      <c r="DD96" s="217"/>
      <c r="DE96" s="217"/>
      <c r="DF96" s="217"/>
      <c r="DG96" s="217"/>
      <c r="DH96" s="217"/>
      <c r="DI96" s="217"/>
      <c r="DJ96" s="217"/>
      <c r="DK96" s="217"/>
      <c r="DL96" s="217"/>
      <c r="DM96" s="217"/>
      <c r="DN96" s="217"/>
      <c r="DO96" s="217"/>
      <c r="DP96" s="217"/>
      <c r="DQ96" s="217"/>
      <c r="DR96" s="217"/>
      <c r="DS96" s="217"/>
      <c r="DT96" s="217"/>
      <c r="DU96" s="217"/>
      <c r="DV96" s="217"/>
      <c r="DW96" s="217"/>
      <c r="DX96" s="217"/>
      <c r="DY96" s="217"/>
      <c r="DZ96" s="217"/>
      <c r="EA96" s="217"/>
      <c r="EB96" s="217"/>
      <c r="EC96" s="217"/>
      <c r="ED96" s="217"/>
      <c r="EE96" s="217"/>
      <c r="EF96" s="217"/>
      <c r="EG96" s="217"/>
      <c r="EH96" s="217"/>
      <c r="EI96" s="217"/>
      <c r="EJ96" s="217"/>
      <c r="EK96" s="217"/>
      <c r="EL96" s="217"/>
      <c r="EM96" s="217"/>
      <c r="EN96" s="217"/>
      <c r="EO96" s="217"/>
      <c r="EP96" s="217"/>
      <c r="EQ96" s="217"/>
      <c r="ER96" s="217"/>
      <c r="ES96" s="217"/>
      <c r="ET96" s="217"/>
      <c r="EU96" s="217"/>
      <c r="EV96" s="217"/>
      <c r="EW96" s="217"/>
      <c r="EX96" s="217"/>
      <c r="EY96" s="217"/>
      <c r="EZ96" s="217"/>
      <c r="FA96" s="217"/>
      <c r="FB96" s="217"/>
      <c r="FC96" s="217"/>
      <c r="FD96" s="217"/>
      <c r="FE96" s="217"/>
      <c r="FF96" s="217"/>
      <c r="FG96" s="217"/>
      <c r="FH96" s="217"/>
      <c r="FI96" s="217"/>
      <c r="FJ96" s="217"/>
      <c r="FK96" s="217"/>
      <c r="FL96" s="217"/>
      <c r="FM96" s="217"/>
      <c r="FN96" s="217"/>
      <c r="FO96" s="217"/>
      <c r="FP96" s="217"/>
      <c r="FQ96" s="217"/>
      <c r="FR96" s="217"/>
      <c r="FS96" s="217"/>
      <c r="FT96" s="217"/>
      <c r="FU96" s="217"/>
      <c r="FV96" s="217"/>
      <c r="FW96" s="217"/>
      <c r="FX96" s="217"/>
      <c r="FY96" s="217"/>
      <c r="FZ96" s="217"/>
      <c r="GA96" s="217"/>
      <c r="GB96" s="217"/>
      <c r="GC96" s="217"/>
      <c r="GD96" s="217"/>
      <c r="GE96" s="217"/>
      <c r="GF96" s="217"/>
      <c r="GG96" s="217"/>
      <c r="GH96" s="217"/>
      <c r="GI96" s="217"/>
      <c r="GJ96" s="217"/>
      <c r="GK96" s="217"/>
      <c r="GL96" s="217"/>
      <c r="GM96" s="217"/>
      <c r="GN96" s="217"/>
      <c r="GO96" s="217"/>
      <c r="GP96" s="217"/>
      <c r="GQ96" s="217"/>
      <c r="GR96" s="217"/>
      <c r="GS96" s="217"/>
      <c r="GT96" s="217"/>
      <c r="GU96" s="217"/>
      <c r="GV96" s="217"/>
      <c r="GW96" s="217"/>
      <c r="GX96" s="217"/>
      <c r="GY96" s="217"/>
      <c r="GZ96" s="217"/>
      <c r="HA96" s="217"/>
      <c r="HB96" s="217"/>
      <c r="HC96" s="217"/>
      <c r="HD96" s="217"/>
      <c r="HE96" s="217"/>
      <c r="HF96" s="217"/>
      <c r="HG96" s="217"/>
      <c r="HH96" s="217"/>
      <c r="HI96" s="217"/>
      <c r="HJ96" s="217"/>
      <c r="HK96" s="217"/>
      <c r="HL96" s="217"/>
      <c r="HM96" s="217"/>
      <c r="HN96" s="217"/>
      <c r="HO96" s="217"/>
      <c r="HP96" s="217"/>
      <c r="HQ96" s="217"/>
      <c r="HR96" s="217"/>
      <c r="HS96" s="217"/>
      <c r="HT96" s="217"/>
      <c r="HU96" s="217"/>
      <c r="HV96" s="217"/>
      <c r="HW96" s="217"/>
      <c r="HX96" s="217"/>
      <c r="HY96" s="217"/>
      <c r="HZ96" s="217"/>
      <c r="IA96" s="217"/>
      <c r="IB96" s="217"/>
      <c r="IC96" s="217"/>
      <c r="ID96" s="217"/>
      <c r="IE96" s="217"/>
      <c r="IF96" s="217"/>
      <c r="IG96" s="217"/>
      <c r="IH96" s="217"/>
      <c r="II96" s="217"/>
      <c r="IJ96" s="217"/>
      <c r="IK96" s="217"/>
      <c r="IL96" s="217"/>
      <c r="IM96" s="217"/>
      <c r="IN96" s="217"/>
      <c r="IO96" s="217"/>
      <c r="IP96" s="217"/>
      <c r="IQ96" s="217"/>
      <c r="IR96" s="217"/>
      <c r="IS96" s="217"/>
      <c r="IT96" s="217"/>
      <c r="IU96" s="217"/>
      <c r="IV96" s="217"/>
    </row>
    <row r="97" spans="1:256" x14ac:dyDescent="0.15">
      <c r="A97" s="218"/>
      <c r="B97" s="215"/>
      <c r="C97" s="217"/>
      <c r="D97" s="219"/>
      <c r="E97" s="217"/>
      <c r="F97" s="217"/>
      <c r="G97" s="217"/>
      <c r="H97" s="217"/>
      <c r="I97" s="217"/>
      <c r="J97" s="217"/>
      <c r="K97" s="217"/>
      <c r="L97" s="217"/>
      <c r="M97" s="217"/>
      <c r="N97" s="217"/>
      <c r="O97" s="217"/>
      <c r="P97" s="217"/>
      <c r="Q97" s="217"/>
      <c r="R97" s="217"/>
      <c r="S97" s="217"/>
      <c r="T97" s="217"/>
      <c r="U97" s="217"/>
      <c r="V97" s="217"/>
      <c r="W97" s="217"/>
      <c r="X97" s="217"/>
      <c r="Y97" s="217"/>
      <c r="Z97" s="217"/>
      <c r="AA97" s="217"/>
      <c r="AB97" s="217"/>
      <c r="AC97" s="217"/>
      <c r="AD97" s="217"/>
      <c r="AE97" s="217"/>
      <c r="AF97" s="217"/>
      <c r="AG97" s="217"/>
      <c r="AH97" s="217"/>
      <c r="AI97" s="217"/>
      <c r="AJ97" s="217"/>
      <c r="AK97" s="217"/>
      <c r="AL97" s="217"/>
      <c r="AM97" s="217"/>
      <c r="AN97" s="217"/>
      <c r="AO97" s="217"/>
      <c r="AP97" s="217"/>
      <c r="AQ97" s="217"/>
      <c r="AR97" s="217"/>
      <c r="AS97" s="217"/>
      <c r="AT97" s="217"/>
      <c r="AU97" s="217"/>
      <c r="AV97" s="217"/>
      <c r="AW97" s="217"/>
      <c r="AX97" s="217"/>
      <c r="AY97" s="217"/>
      <c r="AZ97" s="217"/>
      <c r="BA97" s="217"/>
      <c r="BB97" s="217"/>
      <c r="BC97" s="217"/>
      <c r="BD97" s="217"/>
      <c r="BE97" s="217"/>
      <c r="BF97" s="217"/>
      <c r="BG97" s="217"/>
      <c r="BH97" s="217"/>
      <c r="BI97" s="217"/>
      <c r="BJ97" s="217"/>
      <c r="BK97" s="217"/>
      <c r="BL97" s="217"/>
      <c r="BM97" s="217"/>
      <c r="BN97" s="217"/>
      <c r="BO97" s="217"/>
      <c r="BP97" s="217"/>
      <c r="BQ97" s="217"/>
      <c r="BR97" s="217"/>
      <c r="BS97" s="217"/>
      <c r="BT97" s="217"/>
      <c r="BU97" s="217"/>
      <c r="BV97" s="217"/>
      <c r="BW97" s="217"/>
      <c r="BX97" s="217"/>
      <c r="BY97" s="217"/>
      <c r="BZ97" s="217"/>
      <c r="CA97" s="217"/>
      <c r="CB97" s="217"/>
      <c r="CC97" s="217"/>
      <c r="CD97" s="217"/>
      <c r="CE97" s="217"/>
      <c r="CF97" s="217"/>
      <c r="CG97" s="217"/>
      <c r="CH97" s="217"/>
      <c r="CI97" s="217"/>
      <c r="CJ97" s="217"/>
      <c r="CK97" s="217"/>
      <c r="CL97" s="217"/>
      <c r="CM97" s="217"/>
      <c r="CN97" s="217"/>
      <c r="CO97" s="217"/>
      <c r="CP97" s="217"/>
      <c r="CQ97" s="217"/>
      <c r="CR97" s="217"/>
      <c r="CS97" s="217"/>
      <c r="CT97" s="217"/>
      <c r="CU97" s="217"/>
      <c r="CV97" s="217"/>
      <c r="CW97" s="217"/>
      <c r="CX97" s="217"/>
      <c r="CY97" s="217"/>
      <c r="CZ97" s="217"/>
      <c r="DA97" s="217"/>
      <c r="DB97" s="217"/>
      <c r="DC97" s="217"/>
      <c r="DD97" s="217"/>
      <c r="DE97" s="217"/>
      <c r="DF97" s="217"/>
      <c r="DG97" s="217"/>
      <c r="DH97" s="217"/>
      <c r="DI97" s="217"/>
      <c r="DJ97" s="217"/>
      <c r="DK97" s="217"/>
      <c r="DL97" s="217"/>
      <c r="DM97" s="217"/>
      <c r="DN97" s="217"/>
      <c r="DO97" s="217"/>
      <c r="DP97" s="217"/>
      <c r="DQ97" s="217"/>
      <c r="DR97" s="217"/>
      <c r="DS97" s="217"/>
      <c r="DT97" s="217"/>
      <c r="DU97" s="217"/>
      <c r="DV97" s="217"/>
      <c r="DW97" s="217"/>
      <c r="DX97" s="217"/>
      <c r="DY97" s="217"/>
      <c r="DZ97" s="217"/>
      <c r="EA97" s="217"/>
      <c r="EB97" s="217"/>
      <c r="EC97" s="217"/>
      <c r="ED97" s="217"/>
      <c r="EE97" s="217"/>
      <c r="EF97" s="217"/>
      <c r="EG97" s="217"/>
      <c r="EH97" s="217"/>
      <c r="EI97" s="217"/>
      <c r="EJ97" s="217"/>
      <c r="EK97" s="217"/>
      <c r="EL97" s="217"/>
      <c r="EM97" s="217"/>
      <c r="EN97" s="217"/>
      <c r="EO97" s="217"/>
      <c r="EP97" s="217"/>
      <c r="EQ97" s="217"/>
      <c r="ER97" s="217"/>
      <c r="ES97" s="217"/>
      <c r="ET97" s="217"/>
      <c r="EU97" s="217"/>
      <c r="EV97" s="217"/>
      <c r="EW97" s="217"/>
      <c r="EX97" s="217"/>
      <c r="EY97" s="217"/>
      <c r="EZ97" s="217"/>
      <c r="FA97" s="217"/>
      <c r="FB97" s="217"/>
      <c r="FC97" s="217"/>
      <c r="FD97" s="217"/>
      <c r="FE97" s="217"/>
      <c r="FF97" s="217"/>
      <c r="FG97" s="217"/>
      <c r="FH97" s="217"/>
      <c r="FI97" s="217"/>
      <c r="FJ97" s="217"/>
      <c r="FK97" s="217"/>
      <c r="FL97" s="217"/>
      <c r="FM97" s="217"/>
      <c r="FN97" s="217"/>
      <c r="FO97" s="217"/>
      <c r="FP97" s="217"/>
      <c r="FQ97" s="217"/>
      <c r="FR97" s="217"/>
      <c r="FS97" s="217"/>
      <c r="FT97" s="217"/>
      <c r="FU97" s="217"/>
      <c r="FV97" s="217"/>
      <c r="FW97" s="217"/>
      <c r="FX97" s="217"/>
      <c r="FY97" s="217"/>
      <c r="FZ97" s="217"/>
      <c r="GA97" s="217"/>
      <c r="GB97" s="217"/>
      <c r="GC97" s="217"/>
      <c r="GD97" s="217"/>
      <c r="GE97" s="217"/>
      <c r="GF97" s="217"/>
      <c r="GG97" s="217"/>
      <c r="GH97" s="217"/>
      <c r="GI97" s="217"/>
      <c r="GJ97" s="217"/>
      <c r="GK97" s="217"/>
      <c r="GL97" s="217"/>
      <c r="GM97" s="217"/>
      <c r="GN97" s="217"/>
      <c r="GO97" s="217"/>
      <c r="GP97" s="217"/>
      <c r="GQ97" s="217"/>
      <c r="GR97" s="217"/>
      <c r="GS97" s="217"/>
      <c r="GT97" s="217"/>
      <c r="GU97" s="217"/>
      <c r="GV97" s="217"/>
      <c r="GW97" s="217"/>
      <c r="GX97" s="217"/>
      <c r="GY97" s="217"/>
      <c r="GZ97" s="217"/>
      <c r="HA97" s="217"/>
      <c r="HB97" s="217"/>
      <c r="HC97" s="217"/>
      <c r="HD97" s="217"/>
      <c r="HE97" s="217"/>
      <c r="HF97" s="217"/>
      <c r="HG97" s="217"/>
      <c r="HH97" s="217"/>
      <c r="HI97" s="217"/>
      <c r="HJ97" s="217"/>
      <c r="HK97" s="217"/>
      <c r="HL97" s="217"/>
      <c r="HM97" s="217"/>
      <c r="HN97" s="217"/>
      <c r="HO97" s="217"/>
      <c r="HP97" s="217"/>
      <c r="HQ97" s="217"/>
      <c r="HR97" s="217"/>
      <c r="HS97" s="217"/>
      <c r="HT97" s="217"/>
      <c r="HU97" s="217"/>
      <c r="HV97" s="217"/>
      <c r="HW97" s="217"/>
      <c r="HX97" s="217"/>
      <c r="HY97" s="217"/>
      <c r="HZ97" s="217"/>
      <c r="IA97" s="217"/>
      <c r="IB97" s="217"/>
      <c r="IC97" s="217"/>
      <c r="ID97" s="217"/>
      <c r="IE97" s="217"/>
      <c r="IF97" s="217"/>
      <c r="IG97" s="217"/>
      <c r="IH97" s="217"/>
      <c r="II97" s="217"/>
      <c r="IJ97" s="217"/>
      <c r="IK97" s="217"/>
      <c r="IL97" s="217"/>
      <c r="IM97" s="217"/>
      <c r="IN97" s="217"/>
      <c r="IO97" s="217"/>
      <c r="IP97" s="217"/>
      <c r="IQ97" s="217"/>
      <c r="IR97" s="217"/>
      <c r="IS97" s="217"/>
      <c r="IT97" s="217"/>
      <c r="IU97" s="217"/>
      <c r="IV97" s="217"/>
    </row>
    <row r="98" spans="1:256" x14ac:dyDescent="0.15">
      <c r="A98" s="218"/>
      <c r="B98" s="215"/>
      <c r="C98" s="217"/>
      <c r="D98" s="219"/>
      <c r="E98" s="217"/>
      <c r="F98" s="217"/>
      <c r="G98" s="217"/>
      <c r="H98" s="217"/>
      <c r="I98" s="217"/>
      <c r="J98" s="217"/>
      <c r="K98" s="217"/>
      <c r="L98" s="217"/>
      <c r="M98" s="217"/>
      <c r="N98" s="217"/>
      <c r="O98" s="217"/>
      <c r="P98" s="217"/>
      <c r="Q98" s="217"/>
      <c r="R98" s="217"/>
      <c r="S98" s="217"/>
      <c r="T98" s="217"/>
      <c r="U98" s="217"/>
      <c r="V98" s="217"/>
      <c r="W98" s="217"/>
      <c r="X98" s="217"/>
      <c r="Y98" s="217"/>
      <c r="Z98" s="217"/>
      <c r="AA98" s="217"/>
      <c r="AB98" s="217"/>
      <c r="AC98" s="217"/>
      <c r="AD98" s="217"/>
      <c r="AE98" s="217"/>
      <c r="AF98" s="217"/>
      <c r="AG98" s="217"/>
      <c r="AH98" s="217"/>
      <c r="AI98" s="217"/>
      <c r="AJ98" s="217"/>
      <c r="AK98" s="217"/>
      <c r="AL98" s="217"/>
      <c r="AM98" s="217"/>
      <c r="AN98" s="217"/>
      <c r="AO98" s="217"/>
      <c r="AP98" s="217"/>
      <c r="AQ98" s="217"/>
      <c r="AR98" s="217"/>
      <c r="AS98" s="217"/>
      <c r="AT98" s="217"/>
      <c r="AU98" s="217"/>
      <c r="AV98" s="217"/>
      <c r="AW98" s="217"/>
      <c r="AX98" s="217"/>
      <c r="AY98" s="217"/>
      <c r="AZ98" s="217"/>
      <c r="BA98" s="217"/>
      <c r="BB98" s="217"/>
      <c r="BC98" s="217"/>
      <c r="BD98" s="217"/>
      <c r="BE98" s="217"/>
      <c r="BF98" s="217"/>
      <c r="BG98" s="217"/>
      <c r="BH98" s="217"/>
      <c r="BI98" s="217"/>
      <c r="BJ98" s="217"/>
      <c r="BK98" s="217"/>
      <c r="BL98" s="217"/>
      <c r="BM98" s="217"/>
      <c r="BN98" s="217"/>
      <c r="BO98" s="217"/>
      <c r="BP98" s="217"/>
      <c r="BQ98" s="217"/>
      <c r="BR98" s="217"/>
      <c r="BS98" s="217"/>
      <c r="BT98" s="217"/>
      <c r="BU98" s="217"/>
      <c r="BV98" s="217"/>
      <c r="BW98" s="217"/>
      <c r="BX98" s="217"/>
      <c r="BY98" s="217"/>
      <c r="BZ98" s="217"/>
      <c r="CA98" s="217"/>
      <c r="CB98" s="217"/>
      <c r="CC98" s="217"/>
      <c r="CD98" s="217"/>
      <c r="CE98" s="217"/>
      <c r="CF98" s="217"/>
      <c r="CG98" s="217"/>
      <c r="CH98" s="217"/>
      <c r="CI98" s="217"/>
      <c r="CJ98" s="217"/>
      <c r="CK98" s="217"/>
      <c r="CL98" s="217"/>
      <c r="CM98" s="217"/>
      <c r="CN98" s="217"/>
      <c r="CO98" s="217"/>
      <c r="CP98" s="217"/>
      <c r="CQ98" s="217"/>
      <c r="CR98" s="217"/>
      <c r="CS98" s="217"/>
      <c r="CT98" s="217"/>
      <c r="CU98" s="217"/>
      <c r="CV98" s="217"/>
      <c r="CW98" s="217"/>
      <c r="CX98" s="217"/>
      <c r="CY98" s="217"/>
      <c r="CZ98" s="217"/>
      <c r="DA98" s="217"/>
      <c r="DB98" s="217"/>
      <c r="DC98" s="217"/>
      <c r="DD98" s="217"/>
      <c r="DE98" s="217"/>
      <c r="DF98" s="217"/>
      <c r="DG98" s="217"/>
      <c r="DH98" s="217"/>
      <c r="DI98" s="217"/>
      <c r="DJ98" s="217"/>
      <c r="DK98" s="217"/>
      <c r="DL98" s="217"/>
      <c r="DM98" s="217"/>
      <c r="DN98" s="217"/>
      <c r="DO98" s="217"/>
      <c r="DP98" s="217"/>
      <c r="DQ98" s="217"/>
      <c r="DR98" s="217"/>
      <c r="DS98" s="217"/>
      <c r="DT98" s="217"/>
      <c r="DU98" s="217"/>
      <c r="DV98" s="217"/>
      <c r="DW98" s="217"/>
      <c r="DX98" s="217"/>
      <c r="DY98" s="217"/>
      <c r="DZ98" s="217"/>
      <c r="EA98" s="217"/>
      <c r="EB98" s="217"/>
      <c r="EC98" s="217"/>
      <c r="ED98" s="217"/>
      <c r="EE98" s="217"/>
      <c r="EF98" s="217"/>
      <c r="EG98" s="217"/>
      <c r="EH98" s="217"/>
      <c r="EI98" s="217"/>
      <c r="EJ98" s="217"/>
      <c r="EK98" s="217"/>
      <c r="EL98" s="217"/>
      <c r="EM98" s="217"/>
      <c r="EN98" s="217"/>
      <c r="EO98" s="217"/>
      <c r="EP98" s="217"/>
      <c r="EQ98" s="217"/>
      <c r="ER98" s="217"/>
      <c r="ES98" s="217"/>
      <c r="ET98" s="217"/>
      <c r="EU98" s="217"/>
      <c r="EV98" s="217"/>
      <c r="EW98" s="217"/>
      <c r="EX98" s="217"/>
      <c r="EY98" s="217"/>
      <c r="EZ98" s="217"/>
      <c r="FA98" s="217"/>
      <c r="FB98" s="217"/>
      <c r="FC98" s="217"/>
      <c r="FD98" s="217"/>
      <c r="FE98" s="217"/>
      <c r="FF98" s="217"/>
      <c r="FG98" s="217"/>
      <c r="FH98" s="217"/>
      <c r="FI98" s="217"/>
      <c r="FJ98" s="217"/>
      <c r="FK98" s="217"/>
      <c r="FL98" s="217"/>
      <c r="FM98" s="217"/>
      <c r="FN98" s="217"/>
      <c r="FO98" s="217"/>
      <c r="FP98" s="217"/>
      <c r="FQ98" s="217"/>
      <c r="FR98" s="217"/>
      <c r="FS98" s="217"/>
      <c r="FT98" s="217"/>
      <c r="FU98" s="217"/>
      <c r="FV98" s="217"/>
      <c r="FW98" s="217"/>
      <c r="FX98" s="217"/>
      <c r="FY98" s="217"/>
      <c r="FZ98" s="217"/>
      <c r="GA98" s="217"/>
      <c r="GB98" s="217"/>
      <c r="GC98" s="217"/>
      <c r="GD98" s="217"/>
      <c r="GE98" s="217"/>
      <c r="GF98" s="217"/>
      <c r="GG98" s="217"/>
      <c r="GH98" s="217"/>
      <c r="GI98" s="217"/>
      <c r="GJ98" s="217"/>
      <c r="GK98" s="217"/>
      <c r="GL98" s="217"/>
      <c r="GM98" s="217"/>
      <c r="GN98" s="217"/>
      <c r="GO98" s="217"/>
      <c r="GP98" s="217"/>
      <c r="GQ98" s="217"/>
      <c r="GR98" s="217"/>
      <c r="GS98" s="217"/>
      <c r="GT98" s="217"/>
      <c r="GU98" s="217"/>
      <c r="GV98" s="217"/>
      <c r="GW98" s="217"/>
      <c r="GX98" s="217"/>
      <c r="GY98" s="217"/>
      <c r="GZ98" s="217"/>
      <c r="HA98" s="217"/>
      <c r="HB98" s="217"/>
      <c r="HC98" s="217"/>
      <c r="HD98" s="217"/>
      <c r="HE98" s="217"/>
      <c r="HF98" s="217"/>
      <c r="HG98" s="217"/>
      <c r="HH98" s="217"/>
      <c r="HI98" s="217"/>
      <c r="HJ98" s="217"/>
      <c r="HK98" s="217"/>
      <c r="HL98" s="217"/>
      <c r="HM98" s="217"/>
      <c r="HN98" s="217"/>
      <c r="HO98" s="217"/>
      <c r="HP98" s="217"/>
      <c r="HQ98" s="217"/>
      <c r="HR98" s="217"/>
      <c r="HS98" s="217"/>
      <c r="HT98" s="217"/>
      <c r="HU98" s="217"/>
      <c r="HV98" s="217"/>
      <c r="HW98" s="217"/>
      <c r="HX98" s="217"/>
      <c r="HY98" s="217"/>
      <c r="HZ98" s="217"/>
      <c r="IA98" s="217"/>
      <c r="IB98" s="217"/>
      <c r="IC98" s="217"/>
      <c r="ID98" s="217"/>
      <c r="IE98" s="217"/>
      <c r="IF98" s="217"/>
      <c r="IG98" s="217"/>
      <c r="IH98" s="217"/>
      <c r="II98" s="217"/>
      <c r="IJ98" s="217"/>
      <c r="IK98" s="217"/>
      <c r="IL98" s="217"/>
      <c r="IM98" s="217"/>
      <c r="IN98" s="217"/>
      <c r="IO98" s="217"/>
      <c r="IP98" s="217"/>
      <c r="IQ98" s="217"/>
      <c r="IR98" s="217"/>
      <c r="IS98" s="217"/>
      <c r="IT98" s="217"/>
      <c r="IU98" s="217"/>
      <c r="IV98" s="217"/>
    </row>
    <row r="99" spans="1:256" x14ac:dyDescent="0.15">
      <c r="A99" s="218"/>
      <c r="B99" s="215"/>
      <c r="C99" s="217"/>
      <c r="D99" s="219"/>
      <c r="E99" s="217"/>
      <c r="F99" s="217"/>
      <c r="G99" s="217"/>
      <c r="H99" s="217"/>
      <c r="I99" s="217"/>
      <c r="J99" s="217"/>
      <c r="K99" s="217"/>
      <c r="L99" s="217"/>
      <c r="M99" s="217"/>
      <c r="N99" s="217"/>
      <c r="O99" s="217"/>
      <c r="P99" s="217"/>
      <c r="Q99" s="217"/>
      <c r="R99" s="217"/>
      <c r="S99" s="217"/>
      <c r="T99" s="217"/>
      <c r="U99" s="217"/>
      <c r="V99" s="217"/>
      <c r="W99" s="217"/>
      <c r="X99" s="217"/>
      <c r="Y99" s="217"/>
      <c r="Z99" s="217"/>
      <c r="AA99" s="217"/>
      <c r="AB99" s="217"/>
      <c r="AC99" s="217"/>
      <c r="AD99" s="217"/>
      <c r="AE99" s="217"/>
      <c r="AF99" s="217"/>
      <c r="AG99" s="217"/>
      <c r="AH99" s="217"/>
      <c r="AI99" s="217"/>
      <c r="AJ99" s="217"/>
      <c r="AK99" s="217"/>
      <c r="AL99" s="217"/>
      <c r="AM99" s="217"/>
      <c r="AN99" s="217"/>
      <c r="AO99" s="217"/>
      <c r="AP99" s="217"/>
      <c r="AQ99" s="217"/>
      <c r="AR99" s="217"/>
      <c r="AS99" s="217"/>
      <c r="AT99" s="217"/>
      <c r="AU99" s="217"/>
      <c r="AV99" s="217"/>
      <c r="AW99" s="217"/>
      <c r="AX99" s="217"/>
      <c r="AY99" s="217"/>
      <c r="AZ99" s="217"/>
      <c r="BA99" s="217"/>
      <c r="BB99" s="217"/>
      <c r="BC99" s="217"/>
      <c r="BD99" s="217"/>
      <c r="BE99" s="217"/>
      <c r="BF99" s="217"/>
      <c r="BG99" s="217"/>
      <c r="BH99" s="217"/>
      <c r="BI99" s="217"/>
      <c r="BJ99" s="217"/>
      <c r="BK99" s="217"/>
      <c r="BL99" s="217"/>
      <c r="BM99" s="217"/>
      <c r="BN99" s="217"/>
      <c r="BO99" s="217"/>
      <c r="BP99" s="217"/>
      <c r="BQ99" s="217"/>
      <c r="BR99" s="217"/>
      <c r="BS99" s="217"/>
      <c r="BT99" s="217"/>
      <c r="BU99" s="217"/>
      <c r="BV99" s="217"/>
      <c r="BW99" s="217"/>
      <c r="BX99" s="217"/>
      <c r="BY99" s="217"/>
      <c r="BZ99" s="217"/>
      <c r="CA99" s="217"/>
      <c r="CB99" s="217"/>
      <c r="CC99" s="217"/>
      <c r="CD99" s="217"/>
      <c r="CE99" s="217"/>
      <c r="CF99" s="217"/>
      <c r="CG99" s="217"/>
      <c r="CH99" s="217"/>
      <c r="CI99" s="217"/>
      <c r="CJ99" s="217"/>
      <c r="CK99" s="217"/>
      <c r="CL99" s="217"/>
      <c r="CM99" s="217"/>
      <c r="CN99" s="217"/>
      <c r="CO99" s="217"/>
      <c r="CP99" s="217"/>
      <c r="CQ99" s="217"/>
      <c r="CR99" s="217"/>
      <c r="CS99" s="217"/>
      <c r="CT99" s="217"/>
      <c r="CU99" s="217"/>
      <c r="CV99" s="217"/>
      <c r="CW99" s="217"/>
      <c r="CX99" s="217"/>
      <c r="CY99" s="217"/>
      <c r="CZ99" s="217"/>
      <c r="DA99" s="217"/>
      <c r="DB99" s="217"/>
      <c r="DC99" s="217"/>
      <c r="DD99" s="217"/>
      <c r="DE99" s="217"/>
      <c r="DF99" s="217"/>
      <c r="DG99" s="217"/>
      <c r="DH99" s="217"/>
      <c r="DI99" s="217"/>
      <c r="DJ99" s="217"/>
      <c r="DK99" s="217"/>
      <c r="DL99" s="217"/>
      <c r="DM99" s="217"/>
      <c r="DN99" s="217"/>
      <c r="DO99" s="217"/>
      <c r="DP99" s="217"/>
      <c r="DQ99" s="217"/>
      <c r="DR99" s="217"/>
      <c r="DS99" s="217"/>
      <c r="DT99" s="217"/>
      <c r="DU99" s="217"/>
      <c r="DV99" s="217"/>
      <c r="DW99" s="217"/>
      <c r="DX99" s="217"/>
      <c r="DY99" s="217"/>
      <c r="DZ99" s="217"/>
      <c r="EA99" s="217"/>
      <c r="EB99" s="217"/>
      <c r="EC99" s="217"/>
      <c r="ED99" s="217"/>
      <c r="EE99" s="217"/>
      <c r="EF99" s="217"/>
      <c r="EG99" s="217"/>
      <c r="EH99" s="217"/>
      <c r="EI99" s="217"/>
      <c r="EJ99" s="217"/>
      <c r="EK99" s="217"/>
      <c r="EL99" s="217"/>
      <c r="EM99" s="217"/>
      <c r="EN99" s="217"/>
      <c r="EO99" s="217"/>
      <c r="EP99" s="217"/>
      <c r="EQ99" s="217"/>
      <c r="ER99" s="217"/>
      <c r="ES99" s="217"/>
      <c r="ET99" s="217"/>
      <c r="EU99" s="217"/>
      <c r="EV99" s="217"/>
      <c r="EW99" s="217"/>
      <c r="EX99" s="217"/>
      <c r="EY99" s="217"/>
      <c r="EZ99" s="217"/>
      <c r="FA99" s="217"/>
      <c r="FB99" s="217"/>
      <c r="FC99" s="217"/>
      <c r="FD99" s="217"/>
      <c r="FE99" s="217"/>
      <c r="FF99" s="217"/>
      <c r="FG99" s="217"/>
      <c r="FH99" s="217"/>
      <c r="FI99" s="217"/>
      <c r="FJ99" s="217"/>
      <c r="FK99" s="217"/>
      <c r="FL99" s="217"/>
      <c r="FM99" s="217"/>
      <c r="FN99" s="217"/>
      <c r="FO99" s="217"/>
      <c r="FP99" s="217"/>
      <c r="FQ99" s="217"/>
      <c r="FR99" s="217"/>
      <c r="FS99" s="217"/>
      <c r="FT99" s="217"/>
      <c r="FU99" s="217"/>
      <c r="FV99" s="217"/>
      <c r="FW99" s="217"/>
      <c r="FX99" s="217"/>
      <c r="FY99" s="217"/>
      <c r="FZ99" s="217"/>
      <c r="GA99" s="217"/>
      <c r="GB99" s="217"/>
      <c r="GC99" s="217"/>
      <c r="GD99" s="217"/>
      <c r="GE99" s="217"/>
      <c r="GF99" s="217"/>
      <c r="GG99" s="217"/>
      <c r="GH99" s="217"/>
      <c r="GI99" s="217"/>
      <c r="GJ99" s="217"/>
      <c r="GK99" s="217"/>
      <c r="GL99" s="217"/>
      <c r="GM99" s="217"/>
      <c r="GN99" s="217"/>
      <c r="GO99" s="217"/>
      <c r="GP99" s="217"/>
      <c r="GQ99" s="217"/>
      <c r="GR99" s="217"/>
      <c r="GS99" s="217"/>
      <c r="GT99" s="217"/>
      <c r="GU99" s="217"/>
      <c r="GV99" s="217"/>
      <c r="GW99" s="217"/>
      <c r="GX99" s="217"/>
      <c r="GY99" s="217"/>
      <c r="GZ99" s="217"/>
      <c r="HA99" s="217"/>
      <c r="HB99" s="217"/>
      <c r="HC99" s="217"/>
      <c r="HD99" s="217"/>
      <c r="HE99" s="217"/>
      <c r="HF99" s="217"/>
      <c r="HG99" s="217"/>
      <c r="HH99" s="217"/>
      <c r="HI99" s="217"/>
      <c r="HJ99" s="217"/>
      <c r="HK99" s="217"/>
      <c r="HL99" s="217"/>
      <c r="HM99" s="217"/>
      <c r="HN99" s="217"/>
      <c r="HO99" s="217"/>
      <c r="HP99" s="217"/>
      <c r="HQ99" s="217"/>
      <c r="HR99" s="217"/>
      <c r="HS99" s="217"/>
      <c r="HT99" s="217"/>
      <c r="HU99" s="217"/>
      <c r="HV99" s="217"/>
      <c r="HW99" s="217"/>
      <c r="HX99" s="217"/>
      <c r="HY99" s="217"/>
      <c r="HZ99" s="217"/>
      <c r="IA99" s="217"/>
      <c r="IB99" s="217"/>
      <c r="IC99" s="217"/>
      <c r="ID99" s="217"/>
      <c r="IE99" s="217"/>
      <c r="IF99" s="217"/>
      <c r="IG99" s="217"/>
      <c r="IH99" s="217"/>
      <c r="II99" s="217"/>
      <c r="IJ99" s="217"/>
      <c r="IK99" s="217"/>
      <c r="IL99" s="217"/>
      <c r="IM99" s="217"/>
      <c r="IN99" s="217"/>
      <c r="IO99" s="217"/>
      <c r="IP99" s="217"/>
      <c r="IQ99" s="217"/>
      <c r="IR99" s="217"/>
      <c r="IS99" s="217"/>
      <c r="IT99" s="217"/>
      <c r="IU99" s="217"/>
      <c r="IV99" s="217"/>
    </row>
    <row r="100" spans="1:256" x14ac:dyDescent="0.15">
      <c r="A100" s="218"/>
      <c r="B100" s="215"/>
      <c r="C100" s="217"/>
      <c r="D100" s="219"/>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c r="AA100" s="217"/>
      <c r="AB100" s="217"/>
      <c r="AC100" s="217"/>
      <c r="AD100" s="217"/>
      <c r="AE100" s="217"/>
      <c r="AF100" s="217"/>
      <c r="AG100" s="217"/>
      <c r="AH100" s="217"/>
      <c r="AI100" s="217"/>
      <c r="AJ100" s="217"/>
      <c r="AK100" s="217"/>
      <c r="AL100" s="217"/>
      <c r="AM100" s="217"/>
      <c r="AN100" s="217"/>
      <c r="AO100" s="217"/>
      <c r="AP100" s="217"/>
      <c r="AQ100" s="217"/>
      <c r="AR100" s="217"/>
      <c r="AS100" s="217"/>
      <c r="AT100" s="217"/>
      <c r="AU100" s="217"/>
      <c r="AV100" s="217"/>
      <c r="AW100" s="217"/>
      <c r="AX100" s="217"/>
      <c r="AY100" s="217"/>
      <c r="AZ100" s="217"/>
      <c r="BA100" s="217"/>
      <c r="BB100" s="217"/>
      <c r="BC100" s="217"/>
      <c r="BD100" s="217"/>
      <c r="BE100" s="217"/>
      <c r="BF100" s="217"/>
      <c r="BG100" s="217"/>
      <c r="BH100" s="217"/>
      <c r="BI100" s="217"/>
      <c r="BJ100" s="217"/>
      <c r="BK100" s="217"/>
      <c r="BL100" s="217"/>
      <c r="BM100" s="217"/>
      <c r="BN100" s="217"/>
      <c r="BO100" s="217"/>
      <c r="BP100" s="217"/>
      <c r="BQ100" s="217"/>
      <c r="BR100" s="217"/>
      <c r="BS100" s="217"/>
      <c r="BT100" s="217"/>
      <c r="BU100" s="217"/>
      <c r="BV100" s="217"/>
      <c r="BW100" s="217"/>
      <c r="BX100" s="217"/>
      <c r="BY100" s="217"/>
      <c r="BZ100" s="217"/>
      <c r="CA100" s="217"/>
      <c r="CB100" s="217"/>
      <c r="CC100" s="217"/>
      <c r="CD100" s="217"/>
      <c r="CE100" s="217"/>
      <c r="CF100" s="217"/>
      <c r="CG100" s="217"/>
      <c r="CH100" s="217"/>
      <c r="CI100" s="217"/>
      <c r="CJ100" s="217"/>
      <c r="CK100" s="217"/>
      <c r="CL100" s="217"/>
      <c r="CM100" s="217"/>
      <c r="CN100" s="217"/>
      <c r="CO100" s="217"/>
      <c r="CP100" s="217"/>
      <c r="CQ100" s="217"/>
      <c r="CR100" s="217"/>
      <c r="CS100" s="217"/>
      <c r="CT100" s="217"/>
      <c r="CU100" s="217"/>
      <c r="CV100" s="217"/>
      <c r="CW100" s="217"/>
      <c r="CX100" s="217"/>
      <c r="CY100" s="217"/>
      <c r="CZ100" s="217"/>
      <c r="DA100" s="217"/>
      <c r="DB100" s="217"/>
      <c r="DC100" s="217"/>
      <c r="DD100" s="217"/>
      <c r="DE100" s="217"/>
      <c r="DF100" s="217"/>
      <c r="DG100" s="217"/>
      <c r="DH100" s="217"/>
      <c r="DI100" s="217"/>
      <c r="DJ100" s="217"/>
      <c r="DK100" s="217"/>
      <c r="DL100" s="217"/>
      <c r="DM100" s="217"/>
      <c r="DN100" s="217"/>
      <c r="DO100" s="217"/>
      <c r="DP100" s="217"/>
      <c r="DQ100" s="217"/>
      <c r="DR100" s="217"/>
      <c r="DS100" s="217"/>
      <c r="DT100" s="217"/>
      <c r="DU100" s="217"/>
      <c r="DV100" s="217"/>
      <c r="DW100" s="217"/>
      <c r="DX100" s="217"/>
      <c r="DY100" s="217"/>
      <c r="DZ100" s="217"/>
      <c r="EA100" s="217"/>
      <c r="EB100" s="217"/>
      <c r="EC100" s="217"/>
      <c r="ED100" s="217"/>
      <c r="EE100" s="217"/>
      <c r="EF100" s="217"/>
      <c r="EG100" s="217"/>
      <c r="EH100" s="217"/>
      <c r="EI100" s="217"/>
      <c r="EJ100" s="217"/>
      <c r="EK100" s="217"/>
      <c r="EL100" s="217"/>
      <c r="EM100" s="217"/>
      <c r="EN100" s="217"/>
      <c r="EO100" s="217"/>
      <c r="EP100" s="217"/>
      <c r="EQ100" s="217"/>
      <c r="ER100" s="217"/>
      <c r="ES100" s="217"/>
      <c r="ET100" s="217"/>
      <c r="EU100" s="217"/>
      <c r="EV100" s="217"/>
      <c r="EW100" s="217"/>
      <c r="EX100" s="217"/>
      <c r="EY100" s="217"/>
      <c r="EZ100" s="217"/>
      <c r="FA100" s="217"/>
      <c r="FB100" s="217"/>
      <c r="FC100" s="217"/>
      <c r="FD100" s="217"/>
      <c r="FE100" s="217"/>
      <c r="FF100" s="217"/>
      <c r="FG100" s="217"/>
      <c r="FH100" s="217"/>
      <c r="FI100" s="217"/>
      <c r="FJ100" s="217"/>
      <c r="FK100" s="217"/>
      <c r="FL100" s="217"/>
      <c r="FM100" s="217"/>
      <c r="FN100" s="217"/>
      <c r="FO100" s="217"/>
      <c r="FP100" s="217"/>
      <c r="FQ100" s="217"/>
      <c r="FR100" s="217"/>
      <c r="FS100" s="217"/>
      <c r="FT100" s="217"/>
      <c r="FU100" s="217"/>
      <c r="FV100" s="217"/>
      <c r="FW100" s="217"/>
      <c r="FX100" s="217"/>
      <c r="FY100" s="217"/>
      <c r="FZ100" s="217"/>
      <c r="GA100" s="217"/>
      <c r="GB100" s="217"/>
      <c r="GC100" s="217"/>
      <c r="GD100" s="217"/>
      <c r="GE100" s="217"/>
      <c r="GF100" s="217"/>
      <c r="GG100" s="217"/>
      <c r="GH100" s="217"/>
      <c r="GI100" s="217"/>
      <c r="GJ100" s="217"/>
      <c r="GK100" s="217"/>
      <c r="GL100" s="217"/>
      <c r="GM100" s="217"/>
      <c r="GN100" s="217"/>
      <c r="GO100" s="217"/>
      <c r="GP100" s="217"/>
      <c r="GQ100" s="217"/>
      <c r="GR100" s="217"/>
      <c r="GS100" s="217"/>
      <c r="GT100" s="217"/>
      <c r="GU100" s="217"/>
      <c r="GV100" s="217"/>
      <c r="GW100" s="217"/>
      <c r="GX100" s="217"/>
      <c r="GY100" s="217"/>
      <c r="GZ100" s="217"/>
      <c r="HA100" s="217"/>
      <c r="HB100" s="217"/>
      <c r="HC100" s="217"/>
      <c r="HD100" s="217"/>
      <c r="HE100" s="217"/>
      <c r="HF100" s="217"/>
      <c r="HG100" s="217"/>
      <c r="HH100" s="217"/>
      <c r="HI100" s="217"/>
      <c r="HJ100" s="217"/>
      <c r="HK100" s="217"/>
      <c r="HL100" s="217"/>
      <c r="HM100" s="217"/>
      <c r="HN100" s="217"/>
      <c r="HO100" s="217"/>
      <c r="HP100" s="217"/>
      <c r="HQ100" s="217"/>
      <c r="HR100" s="217"/>
      <c r="HS100" s="217"/>
      <c r="HT100" s="217"/>
      <c r="HU100" s="217"/>
      <c r="HV100" s="217"/>
      <c r="HW100" s="217"/>
      <c r="HX100" s="217"/>
      <c r="HY100" s="217"/>
      <c r="HZ100" s="217"/>
      <c r="IA100" s="217"/>
      <c r="IB100" s="217"/>
      <c r="IC100" s="217"/>
      <c r="ID100" s="217"/>
      <c r="IE100" s="217"/>
      <c r="IF100" s="217"/>
      <c r="IG100" s="217"/>
      <c r="IH100" s="217"/>
      <c r="II100" s="217"/>
      <c r="IJ100" s="217"/>
      <c r="IK100" s="217"/>
      <c r="IL100" s="217"/>
      <c r="IM100" s="217"/>
      <c r="IN100" s="217"/>
      <c r="IO100" s="217"/>
      <c r="IP100" s="217"/>
      <c r="IQ100" s="217"/>
      <c r="IR100" s="217"/>
      <c r="IS100" s="217"/>
      <c r="IT100" s="217"/>
      <c r="IU100" s="217"/>
      <c r="IV100" s="217"/>
    </row>
    <row r="101" spans="1:256" x14ac:dyDescent="0.15">
      <c r="A101" s="218"/>
      <c r="B101" s="215"/>
      <c r="C101" s="217"/>
      <c r="D101" s="219"/>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c r="AA101" s="217"/>
      <c r="AB101" s="217"/>
      <c r="AC101" s="217"/>
      <c r="AD101" s="217"/>
      <c r="AE101" s="217"/>
      <c r="AF101" s="217"/>
      <c r="AG101" s="217"/>
      <c r="AH101" s="217"/>
      <c r="AI101" s="217"/>
      <c r="AJ101" s="217"/>
      <c r="AK101" s="217"/>
      <c r="AL101" s="217"/>
      <c r="AM101" s="217"/>
      <c r="AN101" s="217"/>
      <c r="AO101" s="217"/>
      <c r="AP101" s="217"/>
      <c r="AQ101" s="217"/>
      <c r="AR101" s="217"/>
      <c r="AS101" s="217"/>
      <c r="AT101" s="217"/>
      <c r="AU101" s="217"/>
      <c r="AV101" s="217"/>
      <c r="AW101" s="217"/>
      <c r="AX101" s="217"/>
      <c r="AY101" s="217"/>
      <c r="AZ101" s="217"/>
      <c r="BA101" s="217"/>
      <c r="BB101" s="217"/>
      <c r="BC101" s="217"/>
      <c r="BD101" s="217"/>
      <c r="BE101" s="217"/>
      <c r="BF101" s="217"/>
      <c r="BG101" s="217"/>
      <c r="BH101" s="217"/>
      <c r="BI101" s="217"/>
      <c r="BJ101" s="217"/>
      <c r="BK101" s="217"/>
      <c r="BL101" s="217"/>
      <c r="BM101" s="217"/>
      <c r="BN101" s="217"/>
      <c r="BO101" s="217"/>
      <c r="BP101" s="217"/>
      <c r="BQ101" s="217"/>
      <c r="BR101" s="217"/>
      <c r="BS101" s="217"/>
      <c r="BT101" s="217"/>
      <c r="BU101" s="217"/>
      <c r="BV101" s="217"/>
      <c r="BW101" s="217"/>
      <c r="BX101" s="217"/>
      <c r="BY101" s="217"/>
      <c r="BZ101" s="217"/>
      <c r="CA101" s="217"/>
      <c r="CB101" s="217"/>
      <c r="CC101" s="217"/>
      <c r="CD101" s="217"/>
      <c r="CE101" s="217"/>
      <c r="CF101" s="217"/>
      <c r="CG101" s="217"/>
      <c r="CH101" s="217"/>
      <c r="CI101" s="217"/>
      <c r="CJ101" s="217"/>
      <c r="CK101" s="217"/>
      <c r="CL101" s="217"/>
      <c r="CM101" s="217"/>
      <c r="CN101" s="217"/>
      <c r="CO101" s="217"/>
      <c r="CP101" s="217"/>
      <c r="CQ101" s="217"/>
      <c r="CR101" s="217"/>
      <c r="CS101" s="217"/>
      <c r="CT101" s="217"/>
      <c r="CU101" s="217"/>
      <c r="CV101" s="217"/>
      <c r="CW101" s="217"/>
      <c r="CX101" s="217"/>
      <c r="CY101" s="217"/>
      <c r="CZ101" s="217"/>
      <c r="DA101" s="217"/>
      <c r="DB101" s="217"/>
      <c r="DC101" s="217"/>
      <c r="DD101" s="217"/>
      <c r="DE101" s="217"/>
      <c r="DF101" s="217"/>
      <c r="DG101" s="217"/>
      <c r="DH101" s="217"/>
      <c r="DI101" s="217"/>
      <c r="DJ101" s="217"/>
      <c r="DK101" s="217"/>
      <c r="DL101" s="217"/>
      <c r="DM101" s="217"/>
      <c r="DN101" s="217"/>
      <c r="DO101" s="217"/>
      <c r="DP101" s="217"/>
      <c r="DQ101" s="217"/>
      <c r="DR101" s="217"/>
      <c r="DS101" s="217"/>
      <c r="DT101" s="217"/>
      <c r="DU101" s="217"/>
      <c r="DV101" s="217"/>
      <c r="DW101" s="217"/>
      <c r="DX101" s="217"/>
      <c r="DY101" s="217"/>
      <c r="DZ101" s="217"/>
      <c r="EA101" s="217"/>
      <c r="EB101" s="217"/>
      <c r="EC101" s="217"/>
      <c r="ED101" s="217"/>
      <c r="EE101" s="217"/>
      <c r="EF101" s="217"/>
      <c r="EG101" s="217"/>
      <c r="EH101" s="217"/>
      <c r="EI101" s="217"/>
      <c r="EJ101" s="217"/>
      <c r="EK101" s="217"/>
      <c r="EL101" s="217"/>
      <c r="EM101" s="217"/>
      <c r="EN101" s="217"/>
      <c r="EO101" s="217"/>
      <c r="EP101" s="217"/>
      <c r="EQ101" s="217"/>
      <c r="ER101" s="217"/>
      <c r="ES101" s="217"/>
      <c r="ET101" s="217"/>
      <c r="EU101" s="217"/>
      <c r="EV101" s="217"/>
      <c r="EW101" s="217"/>
      <c r="EX101" s="217"/>
      <c r="EY101" s="217"/>
      <c r="EZ101" s="217"/>
      <c r="FA101" s="217"/>
      <c r="FB101" s="217"/>
      <c r="FC101" s="217"/>
      <c r="FD101" s="217"/>
      <c r="FE101" s="217"/>
      <c r="FF101" s="217"/>
      <c r="FG101" s="217"/>
      <c r="FH101" s="217"/>
      <c r="FI101" s="217"/>
      <c r="FJ101" s="217"/>
      <c r="FK101" s="217"/>
      <c r="FL101" s="217"/>
      <c r="FM101" s="217"/>
      <c r="FN101" s="217"/>
      <c r="FO101" s="217"/>
      <c r="FP101" s="217"/>
      <c r="FQ101" s="217"/>
      <c r="FR101" s="217"/>
      <c r="FS101" s="217"/>
      <c r="FT101" s="217"/>
      <c r="FU101" s="217"/>
      <c r="FV101" s="217"/>
      <c r="FW101" s="217"/>
      <c r="FX101" s="217"/>
      <c r="FY101" s="217"/>
      <c r="FZ101" s="217"/>
      <c r="GA101" s="217"/>
      <c r="GB101" s="217"/>
      <c r="GC101" s="217"/>
      <c r="GD101" s="217"/>
      <c r="GE101" s="217"/>
      <c r="GF101" s="217"/>
      <c r="GG101" s="217"/>
      <c r="GH101" s="217"/>
      <c r="GI101" s="217"/>
      <c r="GJ101" s="217"/>
      <c r="GK101" s="217"/>
      <c r="GL101" s="217"/>
      <c r="GM101" s="217"/>
      <c r="GN101" s="217"/>
      <c r="GO101" s="217"/>
      <c r="GP101" s="217"/>
      <c r="GQ101" s="217"/>
      <c r="GR101" s="217"/>
      <c r="GS101" s="217"/>
      <c r="GT101" s="217"/>
      <c r="GU101" s="217"/>
      <c r="GV101" s="217"/>
      <c r="GW101" s="217"/>
      <c r="GX101" s="217"/>
      <c r="GY101" s="217"/>
      <c r="GZ101" s="217"/>
      <c r="HA101" s="217"/>
      <c r="HB101" s="217"/>
      <c r="HC101" s="217"/>
      <c r="HD101" s="217"/>
      <c r="HE101" s="217"/>
      <c r="HF101" s="217"/>
      <c r="HG101" s="217"/>
      <c r="HH101" s="217"/>
      <c r="HI101" s="217"/>
      <c r="HJ101" s="217"/>
      <c r="HK101" s="217"/>
      <c r="HL101" s="217"/>
      <c r="HM101" s="217"/>
      <c r="HN101" s="217"/>
      <c r="HO101" s="217"/>
      <c r="HP101" s="217"/>
      <c r="HQ101" s="217"/>
      <c r="HR101" s="217"/>
      <c r="HS101" s="217"/>
      <c r="HT101" s="217"/>
      <c r="HU101" s="217"/>
      <c r="HV101" s="217"/>
      <c r="HW101" s="217"/>
      <c r="HX101" s="217"/>
      <c r="HY101" s="217"/>
      <c r="HZ101" s="217"/>
      <c r="IA101" s="217"/>
      <c r="IB101" s="217"/>
      <c r="IC101" s="217"/>
      <c r="ID101" s="217"/>
      <c r="IE101" s="217"/>
      <c r="IF101" s="217"/>
      <c r="IG101" s="217"/>
      <c r="IH101" s="217"/>
      <c r="II101" s="217"/>
      <c r="IJ101" s="217"/>
      <c r="IK101" s="217"/>
      <c r="IL101" s="217"/>
      <c r="IM101" s="217"/>
      <c r="IN101" s="217"/>
      <c r="IO101" s="217"/>
      <c r="IP101" s="217"/>
      <c r="IQ101" s="217"/>
      <c r="IR101" s="217"/>
      <c r="IS101" s="217"/>
      <c r="IT101" s="217"/>
      <c r="IU101" s="217"/>
      <c r="IV101" s="217"/>
    </row>
    <row r="102" spans="1:256" x14ac:dyDescent="0.15">
      <c r="A102" s="218"/>
      <c r="B102" s="215"/>
      <c r="C102" s="217"/>
      <c r="D102" s="219"/>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c r="AA102" s="217"/>
      <c r="AB102" s="217"/>
      <c r="AC102" s="217"/>
      <c r="AD102" s="217"/>
      <c r="AE102" s="217"/>
      <c r="AF102" s="217"/>
      <c r="AG102" s="217"/>
      <c r="AH102" s="217"/>
      <c r="AI102" s="217"/>
      <c r="AJ102" s="217"/>
      <c r="AK102" s="217"/>
      <c r="AL102" s="217"/>
      <c r="AM102" s="217"/>
      <c r="AN102" s="217"/>
      <c r="AO102" s="217"/>
      <c r="AP102" s="217"/>
      <c r="AQ102" s="217"/>
      <c r="AR102" s="217"/>
      <c r="AS102" s="217"/>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217"/>
      <c r="BQ102" s="217"/>
      <c r="BR102" s="217"/>
      <c r="BS102" s="217"/>
      <c r="BT102" s="217"/>
      <c r="BU102" s="217"/>
      <c r="BV102" s="217"/>
      <c r="BW102" s="217"/>
      <c r="BX102" s="217"/>
      <c r="BY102" s="217"/>
      <c r="BZ102" s="217"/>
      <c r="CA102" s="217"/>
      <c r="CB102" s="217"/>
      <c r="CC102" s="217"/>
      <c r="CD102" s="217"/>
      <c r="CE102" s="217"/>
      <c r="CF102" s="217"/>
      <c r="CG102" s="217"/>
      <c r="CH102" s="217"/>
      <c r="CI102" s="217"/>
      <c r="CJ102" s="217"/>
      <c r="CK102" s="217"/>
      <c r="CL102" s="217"/>
      <c r="CM102" s="217"/>
      <c r="CN102" s="217"/>
      <c r="CO102" s="217"/>
      <c r="CP102" s="217"/>
      <c r="CQ102" s="217"/>
      <c r="CR102" s="217"/>
      <c r="CS102" s="217"/>
      <c r="CT102" s="217"/>
      <c r="CU102" s="217"/>
      <c r="CV102" s="217"/>
      <c r="CW102" s="217"/>
      <c r="CX102" s="217"/>
      <c r="CY102" s="217"/>
      <c r="CZ102" s="217"/>
      <c r="DA102" s="217"/>
      <c r="DB102" s="217"/>
      <c r="DC102" s="217"/>
      <c r="DD102" s="217"/>
      <c r="DE102" s="217"/>
      <c r="DF102" s="217"/>
      <c r="DG102" s="217"/>
      <c r="DH102" s="217"/>
      <c r="DI102" s="217"/>
      <c r="DJ102" s="217"/>
      <c r="DK102" s="217"/>
      <c r="DL102" s="217"/>
      <c r="DM102" s="217"/>
      <c r="DN102" s="217"/>
      <c r="DO102" s="217"/>
      <c r="DP102" s="217"/>
      <c r="DQ102" s="217"/>
      <c r="DR102" s="217"/>
      <c r="DS102" s="217"/>
      <c r="DT102" s="217"/>
      <c r="DU102" s="217"/>
      <c r="DV102" s="217"/>
      <c r="DW102" s="217"/>
      <c r="DX102" s="217"/>
      <c r="DY102" s="217"/>
      <c r="DZ102" s="217"/>
      <c r="EA102" s="217"/>
      <c r="EB102" s="217"/>
      <c r="EC102" s="217"/>
      <c r="ED102" s="217"/>
      <c r="EE102" s="217"/>
      <c r="EF102" s="217"/>
      <c r="EG102" s="217"/>
      <c r="EH102" s="217"/>
      <c r="EI102" s="217"/>
      <c r="EJ102" s="217"/>
      <c r="EK102" s="217"/>
      <c r="EL102" s="217"/>
      <c r="EM102" s="217"/>
      <c r="EN102" s="217"/>
      <c r="EO102" s="217"/>
      <c r="EP102" s="217"/>
      <c r="EQ102" s="217"/>
      <c r="ER102" s="217"/>
      <c r="ES102" s="217"/>
      <c r="ET102" s="217"/>
      <c r="EU102" s="217"/>
      <c r="EV102" s="217"/>
      <c r="EW102" s="217"/>
      <c r="EX102" s="217"/>
      <c r="EY102" s="217"/>
      <c r="EZ102" s="217"/>
      <c r="FA102" s="217"/>
      <c r="FB102" s="217"/>
      <c r="FC102" s="217"/>
      <c r="FD102" s="217"/>
      <c r="FE102" s="217"/>
      <c r="FF102" s="217"/>
      <c r="FG102" s="217"/>
      <c r="FH102" s="217"/>
      <c r="FI102" s="217"/>
      <c r="FJ102" s="217"/>
      <c r="FK102" s="217"/>
      <c r="FL102" s="217"/>
      <c r="FM102" s="217"/>
      <c r="FN102" s="217"/>
      <c r="FO102" s="217"/>
      <c r="FP102" s="217"/>
      <c r="FQ102" s="217"/>
      <c r="FR102" s="217"/>
      <c r="FS102" s="217"/>
      <c r="FT102" s="217"/>
      <c r="FU102" s="217"/>
      <c r="FV102" s="217"/>
      <c r="FW102" s="217"/>
      <c r="FX102" s="217"/>
      <c r="FY102" s="217"/>
      <c r="FZ102" s="217"/>
      <c r="GA102" s="217"/>
      <c r="GB102" s="217"/>
      <c r="GC102" s="217"/>
      <c r="GD102" s="217"/>
      <c r="GE102" s="217"/>
      <c r="GF102" s="217"/>
      <c r="GG102" s="217"/>
      <c r="GH102" s="217"/>
      <c r="GI102" s="217"/>
      <c r="GJ102" s="217"/>
      <c r="GK102" s="217"/>
      <c r="GL102" s="217"/>
      <c r="GM102" s="217"/>
      <c r="GN102" s="217"/>
      <c r="GO102" s="217"/>
      <c r="GP102" s="217"/>
      <c r="GQ102" s="217"/>
      <c r="GR102" s="217"/>
      <c r="GS102" s="217"/>
      <c r="GT102" s="217"/>
      <c r="GU102" s="217"/>
      <c r="GV102" s="217"/>
      <c r="GW102" s="217"/>
      <c r="GX102" s="217"/>
      <c r="GY102" s="217"/>
      <c r="GZ102" s="217"/>
      <c r="HA102" s="217"/>
      <c r="HB102" s="217"/>
      <c r="HC102" s="217"/>
      <c r="HD102" s="217"/>
      <c r="HE102" s="217"/>
      <c r="HF102" s="217"/>
      <c r="HG102" s="217"/>
      <c r="HH102" s="217"/>
      <c r="HI102" s="217"/>
      <c r="HJ102" s="217"/>
      <c r="HK102" s="217"/>
      <c r="HL102" s="217"/>
      <c r="HM102" s="217"/>
      <c r="HN102" s="217"/>
      <c r="HO102" s="217"/>
      <c r="HP102" s="217"/>
      <c r="HQ102" s="217"/>
      <c r="HR102" s="217"/>
      <c r="HS102" s="217"/>
      <c r="HT102" s="217"/>
      <c r="HU102" s="217"/>
      <c r="HV102" s="217"/>
      <c r="HW102" s="217"/>
      <c r="HX102" s="217"/>
      <c r="HY102" s="217"/>
      <c r="HZ102" s="217"/>
      <c r="IA102" s="217"/>
      <c r="IB102" s="217"/>
      <c r="IC102" s="217"/>
      <c r="ID102" s="217"/>
      <c r="IE102" s="217"/>
      <c r="IF102" s="217"/>
      <c r="IG102" s="217"/>
      <c r="IH102" s="217"/>
      <c r="II102" s="217"/>
      <c r="IJ102" s="217"/>
      <c r="IK102" s="217"/>
      <c r="IL102" s="217"/>
      <c r="IM102" s="217"/>
      <c r="IN102" s="217"/>
      <c r="IO102" s="217"/>
      <c r="IP102" s="217"/>
      <c r="IQ102" s="217"/>
      <c r="IR102" s="217"/>
      <c r="IS102" s="217"/>
      <c r="IT102" s="217"/>
      <c r="IU102" s="217"/>
      <c r="IV102" s="217"/>
    </row>
    <row r="103" spans="1:256" x14ac:dyDescent="0.15">
      <c r="A103" s="218"/>
      <c r="B103" s="215"/>
      <c r="C103" s="217"/>
      <c r="D103" s="219"/>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c r="AA103" s="217"/>
      <c r="AB103" s="217"/>
      <c r="AC103" s="217"/>
      <c r="AD103" s="217"/>
      <c r="AE103" s="217"/>
      <c r="AF103" s="217"/>
      <c r="AG103" s="217"/>
      <c r="AH103" s="217"/>
      <c r="AI103" s="217"/>
      <c r="AJ103" s="217"/>
      <c r="AK103" s="217"/>
      <c r="AL103" s="217"/>
      <c r="AM103" s="217"/>
      <c r="AN103" s="217"/>
      <c r="AO103" s="217"/>
      <c r="AP103" s="217"/>
      <c r="AQ103" s="217"/>
      <c r="AR103" s="217"/>
      <c r="AS103" s="217"/>
      <c r="AT103" s="217"/>
      <c r="AU103" s="217"/>
      <c r="AV103" s="217"/>
      <c r="AW103" s="217"/>
      <c r="AX103" s="217"/>
      <c r="AY103" s="217"/>
      <c r="AZ103" s="217"/>
      <c r="BA103" s="217"/>
      <c r="BB103" s="217"/>
      <c r="BC103" s="217"/>
      <c r="BD103" s="217"/>
      <c r="BE103" s="217"/>
      <c r="BF103" s="217"/>
      <c r="BG103" s="217"/>
      <c r="BH103" s="217"/>
      <c r="BI103" s="217"/>
      <c r="BJ103" s="217"/>
      <c r="BK103" s="217"/>
      <c r="BL103" s="217"/>
      <c r="BM103" s="217"/>
      <c r="BN103" s="217"/>
      <c r="BO103" s="217"/>
      <c r="BP103" s="217"/>
      <c r="BQ103" s="217"/>
      <c r="BR103" s="217"/>
      <c r="BS103" s="217"/>
      <c r="BT103" s="217"/>
      <c r="BU103" s="217"/>
      <c r="BV103" s="217"/>
      <c r="BW103" s="217"/>
      <c r="BX103" s="217"/>
      <c r="BY103" s="217"/>
      <c r="BZ103" s="217"/>
      <c r="CA103" s="217"/>
      <c r="CB103" s="217"/>
      <c r="CC103" s="217"/>
      <c r="CD103" s="217"/>
      <c r="CE103" s="217"/>
      <c r="CF103" s="217"/>
      <c r="CG103" s="217"/>
      <c r="CH103" s="217"/>
      <c r="CI103" s="217"/>
      <c r="CJ103" s="217"/>
      <c r="CK103" s="217"/>
      <c r="CL103" s="217"/>
      <c r="CM103" s="217"/>
      <c r="CN103" s="217"/>
      <c r="CO103" s="217"/>
      <c r="CP103" s="217"/>
      <c r="CQ103" s="217"/>
      <c r="CR103" s="217"/>
      <c r="CS103" s="217"/>
      <c r="CT103" s="217"/>
      <c r="CU103" s="217"/>
      <c r="CV103" s="217"/>
      <c r="CW103" s="217"/>
      <c r="CX103" s="217"/>
      <c r="CY103" s="217"/>
      <c r="CZ103" s="217"/>
      <c r="DA103" s="217"/>
      <c r="DB103" s="217"/>
      <c r="DC103" s="217"/>
      <c r="DD103" s="217"/>
      <c r="DE103" s="217"/>
      <c r="DF103" s="217"/>
      <c r="DG103" s="217"/>
      <c r="DH103" s="217"/>
      <c r="DI103" s="217"/>
      <c r="DJ103" s="217"/>
      <c r="DK103" s="217"/>
      <c r="DL103" s="217"/>
      <c r="DM103" s="217"/>
      <c r="DN103" s="217"/>
      <c r="DO103" s="217"/>
      <c r="DP103" s="217"/>
      <c r="DQ103" s="217"/>
      <c r="DR103" s="217"/>
      <c r="DS103" s="217"/>
      <c r="DT103" s="217"/>
      <c r="DU103" s="217"/>
      <c r="DV103" s="217"/>
      <c r="DW103" s="217"/>
      <c r="DX103" s="217"/>
      <c r="DY103" s="217"/>
      <c r="DZ103" s="217"/>
      <c r="EA103" s="217"/>
      <c r="EB103" s="217"/>
      <c r="EC103" s="217"/>
      <c r="ED103" s="217"/>
      <c r="EE103" s="217"/>
      <c r="EF103" s="217"/>
      <c r="EG103" s="217"/>
      <c r="EH103" s="217"/>
      <c r="EI103" s="217"/>
      <c r="EJ103" s="217"/>
      <c r="EK103" s="217"/>
      <c r="EL103" s="217"/>
      <c r="EM103" s="217"/>
      <c r="EN103" s="217"/>
      <c r="EO103" s="217"/>
      <c r="EP103" s="217"/>
      <c r="EQ103" s="217"/>
      <c r="ER103" s="217"/>
      <c r="ES103" s="217"/>
      <c r="ET103" s="217"/>
      <c r="EU103" s="217"/>
      <c r="EV103" s="217"/>
      <c r="EW103" s="217"/>
      <c r="EX103" s="217"/>
      <c r="EY103" s="217"/>
      <c r="EZ103" s="217"/>
      <c r="FA103" s="217"/>
      <c r="FB103" s="217"/>
      <c r="FC103" s="217"/>
      <c r="FD103" s="217"/>
      <c r="FE103" s="217"/>
      <c r="FF103" s="217"/>
      <c r="FG103" s="217"/>
      <c r="FH103" s="217"/>
      <c r="FI103" s="217"/>
      <c r="FJ103" s="217"/>
      <c r="FK103" s="217"/>
      <c r="FL103" s="217"/>
      <c r="FM103" s="217"/>
      <c r="FN103" s="217"/>
      <c r="FO103" s="217"/>
      <c r="FP103" s="217"/>
      <c r="FQ103" s="217"/>
      <c r="FR103" s="217"/>
      <c r="FS103" s="217"/>
      <c r="FT103" s="217"/>
      <c r="FU103" s="217"/>
      <c r="FV103" s="217"/>
      <c r="FW103" s="217"/>
      <c r="FX103" s="217"/>
      <c r="FY103" s="217"/>
      <c r="FZ103" s="217"/>
      <c r="GA103" s="217"/>
      <c r="GB103" s="217"/>
      <c r="GC103" s="217"/>
      <c r="GD103" s="217"/>
      <c r="GE103" s="217"/>
      <c r="GF103" s="217"/>
      <c r="GG103" s="217"/>
      <c r="GH103" s="217"/>
      <c r="GI103" s="217"/>
      <c r="GJ103" s="217"/>
      <c r="GK103" s="217"/>
      <c r="GL103" s="217"/>
      <c r="GM103" s="217"/>
      <c r="GN103" s="217"/>
      <c r="GO103" s="217"/>
      <c r="GP103" s="217"/>
      <c r="GQ103" s="217"/>
      <c r="GR103" s="217"/>
      <c r="GS103" s="217"/>
      <c r="GT103" s="217"/>
      <c r="GU103" s="217"/>
      <c r="GV103" s="217"/>
      <c r="GW103" s="217"/>
      <c r="GX103" s="217"/>
      <c r="GY103" s="217"/>
      <c r="GZ103" s="217"/>
      <c r="HA103" s="217"/>
      <c r="HB103" s="217"/>
      <c r="HC103" s="217"/>
      <c r="HD103" s="217"/>
      <c r="HE103" s="217"/>
      <c r="HF103" s="217"/>
      <c r="HG103" s="217"/>
      <c r="HH103" s="217"/>
      <c r="HI103" s="217"/>
      <c r="HJ103" s="217"/>
      <c r="HK103" s="217"/>
      <c r="HL103" s="217"/>
      <c r="HM103" s="217"/>
      <c r="HN103" s="217"/>
      <c r="HO103" s="217"/>
      <c r="HP103" s="217"/>
      <c r="HQ103" s="217"/>
      <c r="HR103" s="217"/>
      <c r="HS103" s="217"/>
      <c r="HT103" s="217"/>
      <c r="HU103" s="217"/>
      <c r="HV103" s="217"/>
      <c r="HW103" s="217"/>
      <c r="HX103" s="217"/>
      <c r="HY103" s="217"/>
      <c r="HZ103" s="217"/>
      <c r="IA103" s="217"/>
      <c r="IB103" s="217"/>
      <c r="IC103" s="217"/>
      <c r="ID103" s="217"/>
      <c r="IE103" s="217"/>
      <c r="IF103" s="217"/>
      <c r="IG103" s="217"/>
      <c r="IH103" s="217"/>
      <c r="II103" s="217"/>
      <c r="IJ103" s="217"/>
      <c r="IK103" s="217"/>
      <c r="IL103" s="217"/>
      <c r="IM103" s="217"/>
      <c r="IN103" s="217"/>
      <c r="IO103" s="217"/>
      <c r="IP103" s="217"/>
      <c r="IQ103" s="217"/>
      <c r="IR103" s="217"/>
      <c r="IS103" s="217"/>
      <c r="IT103" s="217"/>
      <c r="IU103" s="217"/>
      <c r="IV103" s="217"/>
    </row>
    <row r="104" spans="1:256" x14ac:dyDescent="0.15">
      <c r="A104" s="218"/>
      <c r="B104" s="215"/>
      <c r="C104" s="217"/>
      <c r="D104" s="219"/>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c r="AA104" s="217"/>
      <c r="AB104" s="217"/>
      <c r="AC104" s="217"/>
      <c r="AD104" s="217"/>
      <c r="AE104" s="217"/>
      <c r="AF104" s="217"/>
      <c r="AG104" s="217"/>
      <c r="AH104" s="217"/>
      <c r="AI104" s="217"/>
      <c r="AJ104" s="217"/>
      <c r="AK104" s="217"/>
      <c r="AL104" s="217"/>
      <c r="AM104" s="217"/>
      <c r="AN104" s="217"/>
      <c r="AO104" s="217"/>
      <c r="AP104" s="217"/>
      <c r="AQ104" s="217"/>
      <c r="AR104" s="217"/>
      <c r="AS104" s="217"/>
      <c r="AT104" s="217"/>
      <c r="AU104" s="217"/>
      <c r="AV104" s="217"/>
      <c r="AW104" s="217"/>
      <c r="AX104" s="217"/>
      <c r="AY104" s="217"/>
      <c r="AZ104" s="217"/>
      <c r="BA104" s="217"/>
      <c r="BB104" s="217"/>
      <c r="BC104" s="217"/>
      <c r="BD104" s="217"/>
      <c r="BE104" s="217"/>
      <c r="BF104" s="217"/>
      <c r="BG104" s="217"/>
      <c r="BH104" s="217"/>
      <c r="BI104" s="217"/>
      <c r="BJ104" s="217"/>
      <c r="BK104" s="217"/>
      <c r="BL104" s="217"/>
      <c r="BM104" s="217"/>
      <c r="BN104" s="217"/>
      <c r="BO104" s="217"/>
      <c r="BP104" s="217"/>
      <c r="BQ104" s="217"/>
      <c r="BR104" s="217"/>
      <c r="BS104" s="217"/>
      <c r="BT104" s="217"/>
      <c r="BU104" s="217"/>
      <c r="BV104" s="217"/>
      <c r="BW104" s="217"/>
      <c r="BX104" s="217"/>
      <c r="BY104" s="217"/>
      <c r="BZ104" s="217"/>
      <c r="CA104" s="217"/>
      <c r="CB104" s="217"/>
      <c r="CC104" s="217"/>
      <c r="CD104" s="217"/>
      <c r="CE104" s="217"/>
      <c r="CF104" s="217"/>
      <c r="CG104" s="217"/>
      <c r="CH104" s="217"/>
      <c r="CI104" s="217"/>
      <c r="CJ104" s="217"/>
      <c r="CK104" s="217"/>
      <c r="CL104" s="217"/>
      <c r="CM104" s="217"/>
      <c r="CN104" s="217"/>
      <c r="CO104" s="217"/>
      <c r="CP104" s="217"/>
      <c r="CQ104" s="217"/>
      <c r="CR104" s="217"/>
      <c r="CS104" s="217"/>
      <c r="CT104" s="217"/>
      <c r="CU104" s="217"/>
      <c r="CV104" s="217"/>
      <c r="CW104" s="217"/>
      <c r="CX104" s="217"/>
      <c r="CY104" s="217"/>
      <c r="CZ104" s="217"/>
      <c r="DA104" s="217"/>
      <c r="DB104" s="217"/>
      <c r="DC104" s="217"/>
      <c r="DD104" s="217"/>
      <c r="DE104" s="217"/>
      <c r="DF104" s="217"/>
      <c r="DG104" s="217"/>
      <c r="DH104" s="217"/>
      <c r="DI104" s="217"/>
      <c r="DJ104" s="217"/>
      <c r="DK104" s="217"/>
      <c r="DL104" s="217"/>
      <c r="DM104" s="217"/>
      <c r="DN104" s="217"/>
      <c r="DO104" s="217"/>
      <c r="DP104" s="217"/>
      <c r="DQ104" s="217"/>
      <c r="DR104" s="217"/>
      <c r="DS104" s="217"/>
      <c r="DT104" s="217"/>
      <c r="DU104" s="217"/>
      <c r="DV104" s="217"/>
      <c r="DW104" s="217"/>
      <c r="DX104" s="217"/>
      <c r="DY104" s="217"/>
      <c r="DZ104" s="217"/>
      <c r="EA104" s="217"/>
      <c r="EB104" s="217"/>
      <c r="EC104" s="217"/>
      <c r="ED104" s="217"/>
      <c r="EE104" s="217"/>
      <c r="EF104" s="217"/>
      <c r="EG104" s="217"/>
      <c r="EH104" s="217"/>
      <c r="EI104" s="217"/>
      <c r="EJ104" s="217"/>
      <c r="EK104" s="217"/>
      <c r="EL104" s="217"/>
      <c r="EM104" s="217"/>
      <c r="EN104" s="217"/>
      <c r="EO104" s="217"/>
      <c r="EP104" s="217"/>
      <c r="EQ104" s="217"/>
      <c r="ER104" s="217"/>
      <c r="ES104" s="217"/>
      <c r="ET104" s="217"/>
      <c r="EU104" s="217"/>
      <c r="EV104" s="217"/>
      <c r="EW104" s="217"/>
      <c r="EX104" s="217"/>
      <c r="EY104" s="217"/>
      <c r="EZ104" s="217"/>
      <c r="FA104" s="217"/>
      <c r="FB104" s="217"/>
      <c r="FC104" s="217"/>
      <c r="FD104" s="217"/>
      <c r="FE104" s="217"/>
      <c r="FF104" s="217"/>
      <c r="FG104" s="217"/>
      <c r="FH104" s="217"/>
      <c r="FI104" s="217"/>
      <c r="FJ104" s="217"/>
      <c r="FK104" s="217"/>
      <c r="FL104" s="217"/>
      <c r="FM104" s="217"/>
      <c r="FN104" s="217"/>
      <c r="FO104" s="217"/>
      <c r="FP104" s="217"/>
      <c r="FQ104" s="217"/>
      <c r="FR104" s="217"/>
      <c r="FS104" s="217"/>
      <c r="FT104" s="217"/>
      <c r="FU104" s="217"/>
      <c r="FV104" s="217"/>
      <c r="FW104" s="217"/>
      <c r="FX104" s="217"/>
      <c r="FY104" s="217"/>
      <c r="FZ104" s="217"/>
      <c r="GA104" s="217"/>
      <c r="GB104" s="217"/>
      <c r="GC104" s="217"/>
      <c r="GD104" s="217"/>
      <c r="GE104" s="217"/>
      <c r="GF104" s="217"/>
      <c r="GG104" s="217"/>
      <c r="GH104" s="217"/>
      <c r="GI104" s="217"/>
      <c r="GJ104" s="217"/>
      <c r="GK104" s="217"/>
      <c r="GL104" s="217"/>
      <c r="GM104" s="217"/>
      <c r="GN104" s="217"/>
      <c r="GO104" s="217"/>
      <c r="GP104" s="217"/>
      <c r="GQ104" s="217"/>
      <c r="GR104" s="217"/>
      <c r="GS104" s="217"/>
      <c r="GT104" s="217"/>
      <c r="GU104" s="217"/>
      <c r="GV104" s="217"/>
      <c r="GW104" s="217"/>
      <c r="GX104" s="217"/>
      <c r="GY104" s="217"/>
      <c r="GZ104" s="217"/>
      <c r="HA104" s="217"/>
      <c r="HB104" s="217"/>
      <c r="HC104" s="217"/>
      <c r="HD104" s="217"/>
      <c r="HE104" s="217"/>
      <c r="HF104" s="217"/>
      <c r="HG104" s="217"/>
      <c r="HH104" s="217"/>
      <c r="HI104" s="217"/>
      <c r="HJ104" s="217"/>
      <c r="HK104" s="217"/>
      <c r="HL104" s="217"/>
      <c r="HM104" s="217"/>
      <c r="HN104" s="217"/>
      <c r="HO104" s="217"/>
      <c r="HP104" s="217"/>
      <c r="HQ104" s="217"/>
      <c r="HR104" s="217"/>
      <c r="HS104" s="217"/>
      <c r="HT104" s="217"/>
      <c r="HU104" s="217"/>
      <c r="HV104" s="217"/>
      <c r="HW104" s="217"/>
      <c r="HX104" s="217"/>
      <c r="HY104" s="217"/>
      <c r="HZ104" s="217"/>
      <c r="IA104" s="217"/>
      <c r="IB104" s="217"/>
      <c r="IC104" s="217"/>
      <c r="ID104" s="217"/>
      <c r="IE104" s="217"/>
      <c r="IF104" s="217"/>
      <c r="IG104" s="217"/>
      <c r="IH104" s="217"/>
      <c r="II104" s="217"/>
      <c r="IJ104" s="217"/>
      <c r="IK104" s="217"/>
      <c r="IL104" s="217"/>
      <c r="IM104" s="217"/>
      <c r="IN104" s="217"/>
      <c r="IO104" s="217"/>
      <c r="IP104" s="217"/>
      <c r="IQ104" s="217"/>
      <c r="IR104" s="217"/>
      <c r="IS104" s="217"/>
      <c r="IT104" s="217"/>
      <c r="IU104" s="217"/>
      <c r="IV104" s="217"/>
    </row>
    <row r="105" spans="1:256" x14ac:dyDescent="0.15">
      <c r="A105" s="218"/>
      <c r="B105" s="215"/>
      <c r="C105" s="217"/>
      <c r="D105" s="219"/>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c r="AA105" s="217"/>
      <c r="AB105" s="217"/>
      <c r="AC105" s="217"/>
      <c r="AD105" s="217"/>
      <c r="AE105" s="217"/>
      <c r="AF105" s="217"/>
      <c r="AG105" s="217"/>
      <c r="AH105" s="217"/>
      <c r="AI105" s="217"/>
      <c r="AJ105" s="217"/>
      <c r="AK105" s="217"/>
      <c r="AL105" s="217"/>
      <c r="AM105" s="217"/>
      <c r="AN105" s="217"/>
      <c r="AO105" s="217"/>
      <c r="AP105" s="217"/>
      <c r="AQ105" s="217"/>
      <c r="AR105" s="217"/>
      <c r="AS105" s="217"/>
      <c r="AT105" s="217"/>
      <c r="AU105" s="217"/>
      <c r="AV105" s="217"/>
      <c r="AW105" s="217"/>
      <c r="AX105" s="217"/>
      <c r="AY105" s="217"/>
      <c r="AZ105" s="217"/>
      <c r="BA105" s="217"/>
      <c r="BB105" s="217"/>
      <c r="BC105" s="217"/>
      <c r="BD105" s="217"/>
      <c r="BE105" s="217"/>
      <c r="BF105" s="217"/>
      <c r="BG105" s="217"/>
      <c r="BH105" s="217"/>
      <c r="BI105" s="217"/>
      <c r="BJ105" s="217"/>
      <c r="BK105" s="217"/>
      <c r="BL105" s="217"/>
      <c r="BM105" s="217"/>
      <c r="BN105" s="217"/>
      <c r="BO105" s="217"/>
      <c r="BP105" s="217"/>
      <c r="BQ105" s="217"/>
      <c r="BR105" s="217"/>
      <c r="BS105" s="217"/>
      <c r="BT105" s="217"/>
      <c r="BU105" s="217"/>
      <c r="BV105" s="217"/>
      <c r="BW105" s="217"/>
      <c r="BX105" s="217"/>
      <c r="BY105" s="217"/>
      <c r="BZ105" s="217"/>
      <c r="CA105" s="217"/>
      <c r="CB105" s="217"/>
      <c r="CC105" s="217"/>
      <c r="CD105" s="217"/>
      <c r="CE105" s="217"/>
      <c r="CF105" s="217"/>
      <c r="CG105" s="217"/>
      <c r="CH105" s="217"/>
      <c r="CI105" s="217"/>
      <c r="CJ105" s="217"/>
      <c r="CK105" s="217"/>
      <c r="CL105" s="217"/>
      <c r="CM105" s="217"/>
      <c r="CN105" s="217"/>
      <c r="CO105" s="217"/>
      <c r="CP105" s="217"/>
      <c r="CQ105" s="217"/>
      <c r="CR105" s="217"/>
      <c r="CS105" s="217"/>
      <c r="CT105" s="217"/>
      <c r="CU105" s="217"/>
      <c r="CV105" s="217"/>
      <c r="CW105" s="217"/>
      <c r="CX105" s="217"/>
      <c r="CY105" s="217"/>
      <c r="CZ105" s="217"/>
      <c r="DA105" s="217"/>
      <c r="DB105" s="217"/>
      <c r="DC105" s="217"/>
      <c r="DD105" s="217"/>
      <c r="DE105" s="217"/>
      <c r="DF105" s="217"/>
      <c r="DG105" s="217"/>
      <c r="DH105" s="217"/>
      <c r="DI105" s="217"/>
      <c r="DJ105" s="217"/>
      <c r="DK105" s="217"/>
      <c r="DL105" s="217"/>
      <c r="DM105" s="217"/>
      <c r="DN105" s="217"/>
      <c r="DO105" s="217"/>
      <c r="DP105" s="217"/>
      <c r="DQ105" s="217"/>
      <c r="DR105" s="217"/>
      <c r="DS105" s="217"/>
      <c r="DT105" s="217"/>
      <c r="DU105" s="217"/>
      <c r="DV105" s="217"/>
      <c r="DW105" s="217"/>
      <c r="DX105" s="217"/>
      <c r="DY105" s="217"/>
      <c r="DZ105" s="217"/>
      <c r="EA105" s="217"/>
      <c r="EB105" s="217"/>
      <c r="EC105" s="217"/>
      <c r="ED105" s="217"/>
      <c r="EE105" s="217"/>
      <c r="EF105" s="217"/>
      <c r="EG105" s="217"/>
      <c r="EH105" s="217"/>
      <c r="EI105" s="217"/>
      <c r="EJ105" s="217"/>
      <c r="EK105" s="217"/>
      <c r="EL105" s="217"/>
      <c r="EM105" s="217"/>
      <c r="EN105" s="217"/>
      <c r="EO105" s="217"/>
      <c r="EP105" s="217"/>
      <c r="EQ105" s="217"/>
      <c r="ER105" s="217"/>
      <c r="ES105" s="217"/>
      <c r="ET105" s="217"/>
      <c r="EU105" s="217"/>
      <c r="EV105" s="217"/>
      <c r="EW105" s="217"/>
      <c r="EX105" s="217"/>
      <c r="EY105" s="217"/>
      <c r="EZ105" s="217"/>
      <c r="FA105" s="217"/>
      <c r="FB105" s="217"/>
      <c r="FC105" s="217"/>
      <c r="FD105" s="217"/>
      <c r="FE105" s="217"/>
      <c r="FF105" s="217"/>
      <c r="FG105" s="217"/>
      <c r="FH105" s="217"/>
      <c r="FI105" s="217"/>
      <c r="FJ105" s="217"/>
      <c r="FK105" s="217"/>
      <c r="FL105" s="217"/>
      <c r="FM105" s="217"/>
      <c r="FN105" s="217"/>
      <c r="FO105" s="217"/>
      <c r="FP105" s="217"/>
      <c r="FQ105" s="217"/>
      <c r="FR105" s="217"/>
      <c r="FS105" s="217"/>
      <c r="FT105" s="217"/>
      <c r="FU105" s="217"/>
      <c r="FV105" s="217"/>
      <c r="FW105" s="217"/>
      <c r="FX105" s="217"/>
      <c r="FY105" s="217"/>
      <c r="FZ105" s="217"/>
      <c r="GA105" s="217"/>
      <c r="GB105" s="217"/>
      <c r="GC105" s="217"/>
      <c r="GD105" s="217"/>
      <c r="GE105" s="217"/>
      <c r="GF105" s="217"/>
      <c r="GG105" s="217"/>
      <c r="GH105" s="217"/>
      <c r="GI105" s="217"/>
      <c r="GJ105" s="217"/>
      <c r="GK105" s="217"/>
      <c r="GL105" s="217"/>
      <c r="GM105" s="217"/>
      <c r="GN105" s="217"/>
      <c r="GO105" s="217"/>
      <c r="GP105" s="217"/>
      <c r="GQ105" s="217"/>
      <c r="GR105" s="217"/>
      <c r="GS105" s="217"/>
      <c r="GT105" s="217"/>
      <c r="GU105" s="217"/>
      <c r="GV105" s="217"/>
      <c r="GW105" s="217"/>
      <c r="GX105" s="217"/>
      <c r="GY105" s="217"/>
      <c r="GZ105" s="217"/>
      <c r="HA105" s="217"/>
      <c r="HB105" s="217"/>
      <c r="HC105" s="217"/>
      <c r="HD105" s="217"/>
      <c r="HE105" s="217"/>
      <c r="HF105" s="217"/>
      <c r="HG105" s="217"/>
      <c r="HH105" s="217"/>
      <c r="HI105" s="217"/>
      <c r="HJ105" s="217"/>
      <c r="HK105" s="217"/>
      <c r="HL105" s="217"/>
      <c r="HM105" s="217"/>
      <c r="HN105" s="217"/>
      <c r="HO105" s="217"/>
      <c r="HP105" s="217"/>
      <c r="HQ105" s="217"/>
      <c r="HR105" s="217"/>
      <c r="HS105" s="217"/>
      <c r="HT105" s="217"/>
      <c r="HU105" s="217"/>
      <c r="HV105" s="217"/>
      <c r="HW105" s="217"/>
      <c r="HX105" s="217"/>
      <c r="HY105" s="217"/>
      <c r="HZ105" s="217"/>
      <c r="IA105" s="217"/>
      <c r="IB105" s="217"/>
      <c r="IC105" s="217"/>
      <c r="ID105" s="217"/>
      <c r="IE105" s="217"/>
      <c r="IF105" s="217"/>
      <c r="IG105" s="217"/>
      <c r="IH105" s="217"/>
      <c r="II105" s="217"/>
      <c r="IJ105" s="217"/>
      <c r="IK105" s="217"/>
      <c r="IL105" s="217"/>
      <c r="IM105" s="217"/>
      <c r="IN105" s="217"/>
      <c r="IO105" s="217"/>
      <c r="IP105" s="217"/>
      <c r="IQ105" s="217"/>
      <c r="IR105" s="217"/>
      <c r="IS105" s="217"/>
      <c r="IT105" s="217"/>
      <c r="IU105" s="217"/>
      <c r="IV105" s="217"/>
    </row>
    <row r="106" spans="1:256" x14ac:dyDescent="0.15">
      <c r="A106" s="218"/>
      <c r="B106" s="215"/>
      <c r="C106" s="217"/>
      <c r="D106" s="219"/>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c r="AA106" s="217"/>
      <c r="AB106" s="217"/>
      <c r="AC106" s="217"/>
      <c r="AD106" s="217"/>
      <c r="AE106" s="217"/>
      <c r="AF106" s="217"/>
      <c r="AG106" s="217"/>
      <c r="AH106" s="217"/>
      <c r="AI106" s="217"/>
      <c r="AJ106" s="217"/>
      <c r="AK106" s="217"/>
      <c r="AL106" s="217"/>
      <c r="AM106" s="217"/>
      <c r="AN106" s="217"/>
      <c r="AO106" s="217"/>
      <c r="AP106" s="217"/>
      <c r="AQ106" s="217"/>
      <c r="AR106" s="217"/>
      <c r="AS106" s="217"/>
      <c r="AT106" s="217"/>
      <c r="AU106" s="217"/>
      <c r="AV106" s="217"/>
      <c r="AW106" s="217"/>
      <c r="AX106" s="217"/>
      <c r="AY106" s="217"/>
      <c r="AZ106" s="217"/>
      <c r="BA106" s="217"/>
      <c r="BB106" s="217"/>
      <c r="BC106" s="217"/>
      <c r="BD106" s="217"/>
      <c r="BE106" s="217"/>
      <c r="BF106" s="217"/>
      <c r="BG106" s="217"/>
      <c r="BH106" s="217"/>
      <c r="BI106" s="217"/>
      <c r="BJ106" s="217"/>
      <c r="BK106" s="217"/>
      <c r="BL106" s="217"/>
      <c r="BM106" s="217"/>
      <c r="BN106" s="217"/>
      <c r="BO106" s="217"/>
      <c r="BP106" s="217"/>
      <c r="BQ106" s="217"/>
      <c r="BR106" s="217"/>
      <c r="BS106" s="217"/>
      <c r="BT106" s="217"/>
      <c r="BU106" s="217"/>
      <c r="BV106" s="217"/>
      <c r="BW106" s="217"/>
      <c r="BX106" s="217"/>
      <c r="BY106" s="217"/>
      <c r="BZ106" s="217"/>
      <c r="CA106" s="217"/>
      <c r="CB106" s="217"/>
      <c r="CC106" s="217"/>
      <c r="CD106" s="217"/>
      <c r="CE106" s="217"/>
      <c r="CF106" s="217"/>
      <c r="CG106" s="217"/>
      <c r="CH106" s="217"/>
      <c r="CI106" s="217"/>
      <c r="CJ106" s="217"/>
      <c r="CK106" s="217"/>
      <c r="CL106" s="217"/>
      <c r="CM106" s="217"/>
      <c r="CN106" s="217"/>
      <c r="CO106" s="217"/>
      <c r="CP106" s="217"/>
      <c r="CQ106" s="217"/>
      <c r="CR106" s="217"/>
      <c r="CS106" s="217"/>
      <c r="CT106" s="217"/>
      <c r="CU106" s="217"/>
      <c r="CV106" s="217"/>
      <c r="CW106" s="217"/>
      <c r="CX106" s="217"/>
      <c r="CY106" s="217"/>
      <c r="CZ106" s="217"/>
      <c r="DA106" s="217"/>
      <c r="DB106" s="217"/>
      <c r="DC106" s="217"/>
      <c r="DD106" s="217"/>
      <c r="DE106" s="217"/>
      <c r="DF106" s="217"/>
      <c r="DG106" s="217"/>
      <c r="DH106" s="217"/>
      <c r="DI106" s="217"/>
      <c r="DJ106" s="217"/>
      <c r="DK106" s="217"/>
      <c r="DL106" s="217"/>
      <c r="DM106" s="217"/>
      <c r="DN106" s="217"/>
      <c r="DO106" s="217"/>
      <c r="DP106" s="217"/>
      <c r="DQ106" s="217"/>
      <c r="DR106" s="217"/>
      <c r="DS106" s="217"/>
      <c r="DT106" s="217"/>
      <c r="DU106" s="217"/>
      <c r="DV106" s="217"/>
      <c r="DW106" s="217"/>
      <c r="DX106" s="217"/>
      <c r="DY106" s="217"/>
      <c r="DZ106" s="217"/>
      <c r="EA106" s="217"/>
      <c r="EB106" s="217"/>
      <c r="EC106" s="217"/>
      <c r="ED106" s="217"/>
      <c r="EE106" s="217"/>
      <c r="EF106" s="217"/>
      <c r="EG106" s="217"/>
      <c r="EH106" s="217"/>
      <c r="EI106" s="217"/>
      <c r="EJ106" s="217"/>
      <c r="EK106" s="217"/>
      <c r="EL106" s="217"/>
      <c r="EM106" s="217"/>
      <c r="EN106" s="217"/>
      <c r="EO106" s="217"/>
      <c r="EP106" s="217"/>
      <c r="EQ106" s="217"/>
      <c r="ER106" s="217"/>
      <c r="ES106" s="217"/>
      <c r="ET106" s="217"/>
      <c r="EU106" s="217"/>
      <c r="EV106" s="217"/>
      <c r="EW106" s="217"/>
      <c r="EX106" s="217"/>
      <c r="EY106" s="217"/>
      <c r="EZ106" s="217"/>
      <c r="FA106" s="217"/>
      <c r="FB106" s="217"/>
      <c r="FC106" s="217"/>
      <c r="FD106" s="217"/>
      <c r="FE106" s="217"/>
      <c r="FF106" s="217"/>
      <c r="FG106" s="217"/>
      <c r="FH106" s="217"/>
      <c r="FI106" s="217"/>
      <c r="FJ106" s="217"/>
      <c r="FK106" s="217"/>
      <c r="FL106" s="217"/>
      <c r="FM106" s="217"/>
      <c r="FN106" s="217"/>
      <c r="FO106" s="217"/>
      <c r="FP106" s="217"/>
      <c r="FQ106" s="217"/>
      <c r="FR106" s="217"/>
      <c r="FS106" s="217"/>
      <c r="FT106" s="217"/>
      <c r="FU106" s="217"/>
      <c r="FV106" s="217"/>
      <c r="FW106" s="217"/>
      <c r="FX106" s="217"/>
      <c r="FY106" s="217"/>
      <c r="FZ106" s="217"/>
      <c r="GA106" s="217"/>
      <c r="GB106" s="217"/>
      <c r="GC106" s="217"/>
      <c r="GD106" s="217"/>
      <c r="GE106" s="217"/>
      <c r="GF106" s="217"/>
      <c r="GG106" s="217"/>
      <c r="GH106" s="217"/>
      <c r="GI106" s="217"/>
      <c r="GJ106" s="217"/>
      <c r="GK106" s="217"/>
      <c r="GL106" s="217"/>
      <c r="GM106" s="217"/>
      <c r="GN106" s="217"/>
      <c r="GO106" s="217"/>
      <c r="GP106" s="217"/>
      <c r="GQ106" s="217"/>
      <c r="GR106" s="217"/>
      <c r="GS106" s="217"/>
      <c r="GT106" s="217"/>
      <c r="GU106" s="217"/>
      <c r="GV106" s="217"/>
      <c r="GW106" s="217"/>
      <c r="GX106" s="217"/>
      <c r="GY106" s="217"/>
      <c r="GZ106" s="217"/>
      <c r="HA106" s="217"/>
      <c r="HB106" s="217"/>
      <c r="HC106" s="217"/>
      <c r="HD106" s="217"/>
      <c r="HE106" s="217"/>
      <c r="HF106" s="217"/>
      <c r="HG106" s="217"/>
      <c r="HH106" s="217"/>
      <c r="HI106" s="217"/>
      <c r="HJ106" s="217"/>
      <c r="HK106" s="217"/>
      <c r="HL106" s="217"/>
      <c r="HM106" s="217"/>
      <c r="HN106" s="217"/>
      <c r="HO106" s="217"/>
      <c r="HP106" s="217"/>
      <c r="HQ106" s="217"/>
      <c r="HR106" s="217"/>
      <c r="HS106" s="217"/>
      <c r="HT106" s="217"/>
      <c r="HU106" s="217"/>
      <c r="HV106" s="217"/>
      <c r="HW106" s="217"/>
      <c r="HX106" s="217"/>
      <c r="HY106" s="217"/>
      <c r="HZ106" s="217"/>
      <c r="IA106" s="217"/>
      <c r="IB106" s="217"/>
      <c r="IC106" s="217"/>
      <c r="ID106" s="217"/>
      <c r="IE106" s="217"/>
      <c r="IF106" s="217"/>
      <c r="IG106" s="217"/>
      <c r="IH106" s="217"/>
      <c r="II106" s="217"/>
      <c r="IJ106" s="217"/>
      <c r="IK106" s="217"/>
      <c r="IL106" s="217"/>
      <c r="IM106" s="217"/>
      <c r="IN106" s="217"/>
      <c r="IO106" s="217"/>
      <c r="IP106" s="217"/>
      <c r="IQ106" s="217"/>
      <c r="IR106" s="217"/>
      <c r="IS106" s="217"/>
      <c r="IT106" s="217"/>
      <c r="IU106" s="217"/>
      <c r="IV106" s="217"/>
    </row>
    <row r="107" spans="1:256" x14ac:dyDescent="0.15">
      <c r="A107" s="218"/>
      <c r="B107" s="215"/>
      <c r="C107" s="217"/>
      <c r="D107" s="219"/>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217"/>
      <c r="AE107" s="217"/>
      <c r="AF107" s="217"/>
      <c r="AG107" s="217"/>
      <c r="AH107" s="217"/>
      <c r="AI107" s="217"/>
      <c r="AJ107" s="217"/>
      <c r="AK107" s="217"/>
      <c r="AL107" s="217"/>
      <c r="AM107" s="217"/>
      <c r="AN107" s="217"/>
      <c r="AO107" s="217"/>
      <c r="AP107" s="217"/>
      <c r="AQ107" s="217"/>
      <c r="AR107" s="217"/>
      <c r="AS107" s="217"/>
      <c r="AT107" s="217"/>
      <c r="AU107" s="217"/>
      <c r="AV107" s="217"/>
      <c r="AW107" s="217"/>
      <c r="AX107" s="217"/>
      <c r="AY107" s="217"/>
      <c r="AZ107" s="217"/>
      <c r="BA107" s="217"/>
      <c r="BB107" s="217"/>
      <c r="BC107" s="217"/>
      <c r="BD107" s="217"/>
      <c r="BE107" s="217"/>
      <c r="BF107" s="217"/>
      <c r="BG107" s="217"/>
      <c r="BH107" s="217"/>
      <c r="BI107" s="217"/>
      <c r="BJ107" s="217"/>
      <c r="BK107" s="217"/>
      <c r="BL107" s="217"/>
      <c r="BM107" s="217"/>
      <c r="BN107" s="217"/>
      <c r="BO107" s="217"/>
      <c r="BP107" s="217"/>
      <c r="BQ107" s="217"/>
      <c r="BR107" s="217"/>
      <c r="BS107" s="217"/>
      <c r="BT107" s="217"/>
      <c r="BU107" s="217"/>
      <c r="BV107" s="217"/>
      <c r="BW107" s="217"/>
      <c r="BX107" s="217"/>
      <c r="BY107" s="217"/>
      <c r="BZ107" s="217"/>
      <c r="CA107" s="217"/>
      <c r="CB107" s="217"/>
      <c r="CC107" s="217"/>
      <c r="CD107" s="217"/>
      <c r="CE107" s="217"/>
      <c r="CF107" s="217"/>
      <c r="CG107" s="217"/>
      <c r="CH107" s="217"/>
      <c r="CI107" s="217"/>
      <c r="CJ107" s="217"/>
      <c r="CK107" s="217"/>
      <c r="CL107" s="217"/>
      <c r="CM107" s="217"/>
      <c r="CN107" s="217"/>
      <c r="CO107" s="217"/>
      <c r="CP107" s="217"/>
      <c r="CQ107" s="217"/>
      <c r="CR107" s="217"/>
      <c r="CS107" s="217"/>
      <c r="CT107" s="217"/>
      <c r="CU107" s="217"/>
      <c r="CV107" s="217"/>
      <c r="CW107" s="217"/>
      <c r="CX107" s="217"/>
      <c r="CY107" s="217"/>
      <c r="CZ107" s="217"/>
      <c r="DA107" s="217"/>
      <c r="DB107" s="217"/>
      <c r="DC107" s="217"/>
      <c r="DD107" s="217"/>
      <c r="DE107" s="217"/>
      <c r="DF107" s="217"/>
      <c r="DG107" s="217"/>
      <c r="DH107" s="217"/>
      <c r="DI107" s="217"/>
      <c r="DJ107" s="217"/>
      <c r="DK107" s="217"/>
      <c r="DL107" s="217"/>
      <c r="DM107" s="217"/>
      <c r="DN107" s="217"/>
      <c r="DO107" s="217"/>
      <c r="DP107" s="217"/>
      <c r="DQ107" s="217"/>
      <c r="DR107" s="217"/>
      <c r="DS107" s="217"/>
      <c r="DT107" s="217"/>
      <c r="DU107" s="217"/>
      <c r="DV107" s="217"/>
      <c r="DW107" s="217"/>
      <c r="DX107" s="217"/>
      <c r="DY107" s="217"/>
      <c r="DZ107" s="217"/>
      <c r="EA107" s="217"/>
      <c r="EB107" s="217"/>
      <c r="EC107" s="217"/>
      <c r="ED107" s="217"/>
      <c r="EE107" s="217"/>
      <c r="EF107" s="217"/>
      <c r="EG107" s="217"/>
      <c r="EH107" s="217"/>
      <c r="EI107" s="217"/>
      <c r="EJ107" s="217"/>
      <c r="EK107" s="217"/>
      <c r="EL107" s="217"/>
      <c r="EM107" s="217"/>
      <c r="EN107" s="217"/>
      <c r="EO107" s="217"/>
      <c r="EP107" s="217"/>
      <c r="EQ107" s="217"/>
      <c r="ER107" s="217"/>
      <c r="ES107" s="217"/>
      <c r="ET107" s="217"/>
      <c r="EU107" s="217"/>
      <c r="EV107" s="217"/>
      <c r="EW107" s="217"/>
      <c r="EX107" s="217"/>
      <c r="EY107" s="217"/>
      <c r="EZ107" s="217"/>
      <c r="FA107" s="217"/>
      <c r="FB107" s="217"/>
      <c r="FC107" s="217"/>
      <c r="FD107" s="217"/>
      <c r="FE107" s="217"/>
      <c r="FF107" s="217"/>
      <c r="FG107" s="217"/>
      <c r="FH107" s="217"/>
      <c r="FI107" s="217"/>
      <c r="FJ107" s="217"/>
      <c r="FK107" s="217"/>
      <c r="FL107" s="217"/>
      <c r="FM107" s="217"/>
      <c r="FN107" s="217"/>
      <c r="FO107" s="217"/>
      <c r="FP107" s="217"/>
      <c r="FQ107" s="217"/>
      <c r="FR107" s="217"/>
      <c r="FS107" s="217"/>
      <c r="FT107" s="217"/>
      <c r="FU107" s="217"/>
      <c r="FV107" s="217"/>
      <c r="FW107" s="217"/>
      <c r="FX107" s="217"/>
      <c r="FY107" s="217"/>
      <c r="FZ107" s="217"/>
      <c r="GA107" s="217"/>
      <c r="GB107" s="217"/>
      <c r="GC107" s="217"/>
      <c r="GD107" s="217"/>
      <c r="GE107" s="217"/>
      <c r="GF107" s="217"/>
      <c r="GG107" s="217"/>
      <c r="GH107" s="217"/>
      <c r="GI107" s="217"/>
      <c r="GJ107" s="217"/>
      <c r="GK107" s="217"/>
      <c r="GL107" s="217"/>
      <c r="GM107" s="217"/>
      <c r="GN107" s="217"/>
      <c r="GO107" s="217"/>
      <c r="GP107" s="217"/>
      <c r="GQ107" s="217"/>
      <c r="GR107" s="217"/>
      <c r="GS107" s="217"/>
      <c r="GT107" s="217"/>
      <c r="GU107" s="217"/>
      <c r="GV107" s="217"/>
      <c r="GW107" s="217"/>
      <c r="GX107" s="217"/>
      <c r="GY107" s="217"/>
      <c r="GZ107" s="217"/>
      <c r="HA107" s="217"/>
      <c r="HB107" s="217"/>
      <c r="HC107" s="217"/>
      <c r="HD107" s="217"/>
      <c r="HE107" s="217"/>
      <c r="HF107" s="217"/>
      <c r="HG107" s="217"/>
      <c r="HH107" s="217"/>
      <c r="HI107" s="217"/>
      <c r="HJ107" s="217"/>
      <c r="HK107" s="217"/>
      <c r="HL107" s="217"/>
      <c r="HM107" s="217"/>
      <c r="HN107" s="217"/>
      <c r="HO107" s="217"/>
      <c r="HP107" s="217"/>
      <c r="HQ107" s="217"/>
      <c r="HR107" s="217"/>
      <c r="HS107" s="217"/>
      <c r="HT107" s="217"/>
      <c r="HU107" s="217"/>
      <c r="HV107" s="217"/>
      <c r="HW107" s="217"/>
      <c r="HX107" s="217"/>
      <c r="HY107" s="217"/>
      <c r="HZ107" s="217"/>
      <c r="IA107" s="217"/>
      <c r="IB107" s="217"/>
      <c r="IC107" s="217"/>
      <c r="ID107" s="217"/>
      <c r="IE107" s="217"/>
      <c r="IF107" s="217"/>
      <c r="IG107" s="217"/>
      <c r="IH107" s="217"/>
      <c r="II107" s="217"/>
      <c r="IJ107" s="217"/>
      <c r="IK107" s="217"/>
      <c r="IL107" s="217"/>
      <c r="IM107" s="217"/>
      <c r="IN107" s="217"/>
      <c r="IO107" s="217"/>
      <c r="IP107" s="217"/>
      <c r="IQ107" s="217"/>
      <c r="IR107" s="217"/>
      <c r="IS107" s="217"/>
      <c r="IT107" s="217"/>
      <c r="IU107" s="217"/>
      <c r="IV107" s="217"/>
    </row>
    <row r="108" spans="1:256" x14ac:dyDescent="0.15">
      <c r="A108" s="218"/>
      <c r="B108" s="215"/>
      <c r="C108" s="217"/>
      <c r="D108" s="219"/>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c r="AA108" s="217"/>
      <c r="AB108" s="217"/>
      <c r="AC108" s="217"/>
      <c r="AD108" s="217"/>
      <c r="AE108" s="217"/>
      <c r="AF108" s="217"/>
      <c r="AG108" s="217"/>
      <c r="AH108" s="217"/>
      <c r="AI108" s="217"/>
      <c r="AJ108" s="217"/>
      <c r="AK108" s="217"/>
      <c r="AL108" s="217"/>
      <c r="AM108" s="217"/>
      <c r="AN108" s="217"/>
      <c r="AO108" s="217"/>
      <c r="AP108" s="217"/>
      <c r="AQ108" s="217"/>
      <c r="AR108" s="217"/>
      <c r="AS108" s="217"/>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217"/>
      <c r="BS108" s="217"/>
      <c r="BT108" s="217"/>
      <c r="BU108" s="217"/>
      <c r="BV108" s="217"/>
      <c r="BW108" s="217"/>
      <c r="BX108" s="217"/>
      <c r="BY108" s="217"/>
      <c r="BZ108" s="217"/>
      <c r="CA108" s="217"/>
      <c r="CB108" s="217"/>
      <c r="CC108" s="217"/>
      <c r="CD108" s="217"/>
      <c r="CE108" s="217"/>
      <c r="CF108" s="217"/>
      <c r="CG108" s="217"/>
      <c r="CH108" s="217"/>
      <c r="CI108" s="217"/>
      <c r="CJ108" s="217"/>
      <c r="CK108" s="217"/>
      <c r="CL108" s="217"/>
      <c r="CM108" s="217"/>
      <c r="CN108" s="217"/>
      <c r="CO108" s="217"/>
      <c r="CP108" s="217"/>
      <c r="CQ108" s="217"/>
      <c r="CR108" s="217"/>
      <c r="CS108" s="217"/>
      <c r="CT108" s="217"/>
      <c r="CU108" s="217"/>
      <c r="CV108" s="217"/>
      <c r="CW108" s="217"/>
      <c r="CX108" s="217"/>
      <c r="CY108" s="217"/>
      <c r="CZ108" s="217"/>
      <c r="DA108" s="217"/>
      <c r="DB108" s="217"/>
      <c r="DC108" s="217"/>
      <c r="DD108" s="217"/>
      <c r="DE108" s="217"/>
      <c r="DF108" s="217"/>
      <c r="DG108" s="217"/>
      <c r="DH108" s="217"/>
      <c r="DI108" s="217"/>
      <c r="DJ108" s="217"/>
      <c r="DK108" s="217"/>
      <c r="DL108" s="217"/>
      <c r="DM108" s="217"/>
      <c r="DN108" s="217"/>
      <c r="DO108" s="217"/>
      <c r="DP108" s="217"/>
      <c r="DQ108" s="217"/>
      <c r="DR108" s="217"/>
      <c r="DS108" s="217"/>
      <c r="DT108" s="217"/>
      <c r="DU108" s="217"/>
      <c r="DV108" s="217"/>
      <c r="DW108" s="217"/>
      <c r="DX108" s="217"/>
      <c r="DY108" s="217"/>
      <c r="DZ108" s="217"/>
      <c r="EA108" s="217"/>
      <c r="EB108" s="217"/>
      <c r="EC108" s="217"/>
      <c r="ED108" s="217"/>
      <c r="EE108" s="217"/>
      <c r="EF108" s="217"/>
      <c r="EG108" s="217"/>
      <c r="EH108" s="217"/>
      <c r="EI108" s="217"/>
      <c r="EJ108" s="217"/>
      <c r="EK108" s="217"/>
      <c r="EL108" s="217"/>
      <c r="EM108" s="217"/>
      <c r="EN108" s="217"/>
      <c r="EO108" s="217"/>
      <c r="EP108" s="217"/>
      <c r="EQ108" s="217"/>
      <c r="ER108" s="217"/>
      <c r="ES108" s="217"/>
      <c r="ET108" s="217"/>
      <c r="EU108" s="217"/>
      <c r="EV108" s="217"/>
      <c r="EW108" s="217"/>
      <c r="EX108" s="217"/>
      <c r="EY108" s="217"/>
      <c r="EZ108" s="217"/>
      <c r="FA108" s="217"/>
      <c r="FB108" s="217"/>
      <c r="FC108" s="217"/>
      <c r="FD108" s="217"/>
      <c r="FE108" s="217"/>
      <c r="FF108" s="217"/>
      <c r="FG108" s="217"/>
      <c r="FH108" s="217"/>
      <c r="FI108" s="217"/>
      <c r="FJ108" s="217"/>
      <c r="FK108" s="217"/>
      <c r="FL108" s="217"/>
      <c r="FM108" s="217"/>
      <c r="FN108" s="217"/>
      <c r="FO108" s="217"/>
      <c r="FP108" s="217"/>
      <c r="FQ108" s="217"/>
      <c r="FR108" s="217"/>
      <c r="FS108" s="217"/>
      <c r="FT108" s="217"/>
      <c r="FU108" s="217"/>
      <c r="FV108" s="217"/>
      <c r="FW108" s="217"/>
      <c r="FX108" s="217"/>
      <c r="FY108" s="217"/>
      <c r="FZ108" s="217"/>
      <c r="GA108" s="217"/>
      <c r="GB108" s="217"/>
      <c r="GC108" s="217"/>
      <c r="GD108" s="217"/>
      <c r="GE108" s="217"/>
      <c r="GF108" s="217"/>
      <c r="GG108" s="217"/>
      <c r="GH108" s="217"/>
      <c r="GI108" s="217"/>
      <c r="GJ108" s="217"/>
      <c r="GK108" s="217"/>
      <c r="GL108" s="217"/>
      <c r="GM108" s="217"/>
      <c r="GN108" s="217"/>
      <c r="GO108" s="217"/>
      <c r="GP108" s="217"/>
      <c r="GQ108" s="217"/>
      <c r="GR108" s="217"/>
      <c r="GS108" s="217"/>
      <c r="GT108" s="217"/>
      <c r="GU108" s="217"/>
      <c r="GV108" s="217"/>
      <c r="GW108" s="217"/>
      <c r="GX108" s="217"/>
      <c r="GY108" s="217"/>
      <c r="GZ108" s="217"/>
      <c r="HA108" s="217"/>
      <c r="HB108" s="217"/>
      <c r="HC108" s="217"/>
      <c r="HD108" s="217"/>
      <c r="HE108" s="217"/>
      <c r="HF108" s="217"/>
      <c r="HG108" s="217"/>
      <c r="HH108" s="217"/>
      <c r="HI108" s="217"/>
      <c r="HJ108" s="217"/>
      <c r="HK108" s="217"/>
      <c r="HL108" s="217"/>
      <c r="HM108" s="217"/>
      <c r="HN108" s="217"/>
      <c r="HO108" s="217"/>
      <c r="HP108" s="217"/>
      <c r="HQ108" s="217"/>
      <c r="HR108" s="217"/>
      <c r="HS108" s="217"/>
      <c r="HT108" s="217"/>
      <c r="HU108" s="217"/>
      <c r="HV108" s="217"/>
      <c r="HW108" s="217"/>
      <c r="HX108" s="217"/>
      <c r="HY108" s="217"/>
      <c r="HZ108" s="217"/>
      <c r="IA108" s="217"/>
      <c r="IB108" s="217"/>
      <c r="IC108" s="217"/>
      <c r="ID108" s="217"/>
      <c r="IE108" s="217"/>
      <c r="IF108" s="217"/>
      <c r="IG108" s="217"/>
      <c r="IH108" s="217"/>
      <c r="II108" s="217"/>
      <c r="IJ108" s="217"/>
      <c r="IK108" s="217"/>
      <c r="IL108" s="217"/>
      <c r="IM108" s="217"/>
      <c r="IN108" s="217"/>
      <c r="IO108" s="217"/>
      <c r="IP108" s="217"/>
      <c r="IQ108" s="217"/>
      <c r="IR108" s="217"/>
      <c r="IS108" s="217"/>
      <c r="IT108" s="217"/>
      <c r="IU108" s="217"/>
      <c r="IV108" s="217"/>
    </row>
    <row r="109" spans="1:256" x14ac:dyDescent="0.15">
      <c r="A109" s="218"/>
      <c r="B109" s="215"/>
      <c r="C109" s="217"/>
      <c r="D109" s="219"/>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c r="AA109" s="217"/>
      <c r="AB109" s="217"/>
      <c r="AC109" s="217"/>
      <c r="AD109" s="217"/>
      <c r="AE109" s="217"/>
      <c r="AF109" s="217"/>
      <c r="AG109" s="217"/>
      <c r="AH109" s="217"/>
      <c r="AI109" s="217"/>
      <c r="AJ109" s="217"/>
      <c r="AK109" s="217"/>
      <c r="AL109" s="217"/>
      <c r="AM109" s="217"/>
      <c r="AN109" s="217"/>
      <c r="AO109" s="217"/>
      <c r="AP109" s="217"/>
      <c r="AQ109" s="217"/>
      <c r="AR109" s="217"/>
      <c r="AS109" s="217"/>
      <c r="AT109" s="217"/>
      <c r="AU109" s="217"/>
      <c r="AV109" s="217"/>
      <c r="AW109" s="217"/>
      <c r="AX109" s="217"/>
      <c r="AY109" s="217"/>
      <c r="AZ109" s="217"/>
      <c r="BA109" s="217"/>
      <c r="BB109" s="217"/>
      <c r="BC109" s="217"/>
      <c r="BD109" s="217"/>
      <c r="BE109" s="217"/>
      <c r="BF109" s="217"/>
      <c r="BG109" s="217"/>
      <c r="BH109" s="217"/>
      <c r="BI109" s="217"/>
      <c r="BJ109" s="217"/>
      <c r="BK109" s="217"/>
      <c r="BL109" s="217"/>
      <c r="BM109" s="217"/>
      <c r="BN109" s="217"/>
      <c r="BO109" s="217"/>
      <c r="BP109" s="217"/>
      <c r="BQ109" s="217"/>
      <c r="BR109" s="217"/>
      <c r="BS109" s="217"/>
      <c r="BT109" s="217"/>
      <c r="BU109" s="217"/>
      <c r="BV109" s="217"/>
      <c r="BW109" s="217"/>
      <c r="BX109" s="217"/>
      <c r="BY109" s="217"/>
      <c r="BZ109" s="217"/>
      <c r="CA109" s="217"/>
      <c r="CB109" s="217"/>
      <c r="CC109" s="217"/>
      <c r="CD109" s="217"/>
      <c r="CE109" s="217"/>
      <c r="CF109" s="217"/>
      <c r="CG109" s="217"/>
      <c r="CH109" s="217"/>
      <c r="CI109" s="217"/>
      <c r="CJ109" s="217"/>
      <c r="CK109" s="217"/>
      <c r="CL109" s="217"/>
      <c r="CM109" s="217"/>
      <c r="CN109" s="217"/>
      <c r="CO109" s="217"/>
      <c r="CP109" s="217"/>
      <c r="CQ109" s="217"/>
      <c r="CR109" s="217"/>
      <c r="CS109" s="217"/>
      <c r="CT109" s="217"/>
      <c r="CU109" s="217"/>
      <c r="CV109" s="217"/>
      <c r="CW109" s="217"/>
      <c r="CX109" s="217"/>
      <c r="CY109" s="217"/>
      <c r="CZ109" s="217"/>
      <c r="DA109" s="217"/>
      <c r="DB109" s="217"/>
      <c r="DC109" s="217"/>
      <c r="DD109" s="217"/>
      <c r="DE109" s="217"/>
      <c r="DF109" s="217"/>
      <c r="DG109" s="217"/>
      <c r="DH109" s="217"/>
      <c r="DI109" s="217"/>
      <c r="DJ109" s="217"/>
      <c r="DK109" s="217"/>
      <c r="DL109" s="217"/>
      <c r="DM109" s="217"/>
      <c r="DN109" s="217"/>
      <c r="DO109" s="217"/>
      <c r="DP109" s="217"/>
      <c r="DQ109" s="217"/>
      <c r="DR109" s="217"/>
      <c r="DS109" s="217"/>
      <c r="DT109" s="217"/>
      <c r="DU109" s="217"/>
      <c r="DV109" s="217"/>
      <c r="DW109" s="217"/>
      <c r="DX109" s="217"/>
      <c r="DY109" s="217"/>
      <c r="DZ109" s="217"/>
      <c r="EA109" s="217"/>
      <c r="EB109" s="217"/>
      <c r="EC109" s="217"/>
      <c r="ED109" s="217"/>
      <c r="EE109" s="217"/>
      <c r="EF109" s="217"/>
      <c r="EG109" s="217"/>
      <c r="EH109" s="217"/>
      <c r="EI109" s="217"/>
      <c r="EJ109" s="217"/>
      <c r="EK109" s="217"/>
      <c r="EL109" s="217"/>
      <c r="EM109" s="217"/>
      <c r="EN109" s="217"/>
      <c r="EO109" s="217"/>
      <c r="EP109" s="217"/>
      <c r="EQ109" s="217"/>
      <c r="ER109" s="217"/>
      <c r="ES109" s="217"/>
      <c r="ET109" s="217"/>
      <c r="EU109" s="217"/>
      <c r="EV109" s="217"/>
      <c r="EW109" s="217"/>
      <c r="EX109" s="217"/>
      <c r="EY109" s="217"/>
      <c r="EZ109" s="217"/>
      <c r="FA109" s="217"/>
      <c r="FB109" s="217"/>
      <c r="FC109" s="217"/>
      <c r="FD109" s="217"/>
      <c r="FE109" s="217"/>
      <c r="FF109" s="217"/>
      <c r="FG109" s="217"/>
      <c r="FH109" s="217"/>
      <c r="FI109" s="217"/>
      <c r="FJ109" s="217"/>
      <c r="FK109" s="217"/>
      <c r="FL109" s="217"/>
      <c r="FM109" s="217"/>
      <c r="FN109" s="217"/>
      <c r="FO109" s="217"/>
      <c r="FP109" s="217"/>
      <c r="FQ109" s="217"/>
      <c r="FR109" s="217"/>
      <c r="FS109" s="217"/>
      <c r="FT109" s="217"/>
      <c r="FU109" s="217"/>
      <c r="FV109" s="217"/>
      <c r="FW109" s="217"/>
      <c r="FX109" s="217"/>
      <c r="FY109" s="217"/>
      <c r="FZ109" s="217"/>
      <c r="GA109" s="217"/>
      <c r="GB109" s="217"/>
      <c r="GC109" s="217"/>
      <c r="GD109" s="217"/>
      <c r="GE109" s="217"/>
      <c r="GF109" s="217"/>
      <c r="GG109" s="217"/>
      <c r="GH109" s="217"/>
      <c r="GI109" s="217"/>
      <c r="GJ109" s="217"/>
      <c r="GK109" s="217"/>
      <c r="GL109" s="217"/>
      <c r="GM109" s="217"/>
      <c r="GN109" s="217"/>
      <c r="GO109" s="217"/>
      <c r="GP109" s="217"/>
      <c r="GQ109" s="217"/>
      <c r="GR109" s="217"/>
      <c r="GS109" s="217"/>
      <c r="GT109" s="217"/>
      <c r="GU109" s="217"/>
      <c r="GV109" s="217"/>
      <c r="GW109" s="217"/>
      <c r="GX109" s="217"/>
      <c r="GY109" s="217"/>
      <c r="GZ109" s="217"/>
      <c r="HA109" s="217"/>
      <c r="HB109" s="217"/>
      <c r="HC109" s="217"/>
      <c r="HD109" s="217"/>
      <c r="HE109" s="217"/>
      <c r="HF109" s="217"/>
      <c r="HG109" s="217"/>
      <c r="HH109" s="217"/>
      <c r="HI109" s="217"/>
      <c r="HJ109" s="217"/>
      <c r="HK109" s="217"/>
      <c r="HL109" s="217"/>
      <c r="HM109" s="217"/>
      <c r="HN109" s="217"/>
      <c r="HO109" s="217"/>
      <c r="HP109" s="217"/>
      <c r="HQ109" s="217"/>
      <c r="HR109" s="217"/>
      <c r="HS109" s="217"/>
      <c r="HT109" s="217"/>
      <c r="HU109" s="217"/>
      <c r="HV109" s="217"/>
      <c r="HW109" s="217"/>
      <c r="HX109" s="217"/>
      <c r="HY109" s="217"/>
      <c r="HZ109" s="217"/>
      <c r="IA109" s="217"/>
      <c r="IB109" s="217"/>
      <c r="IC109" s="217"/>
      <c r="ID109" s="217"/>
      <c r="IE109" s="217"/>
      <c r="IF109" s="217"/>
      <c r="IG109" s="217"/>
      <c r="IH109" s="217"/>
      <c r="II109" s="217"/>
      <c r="IJ109" s="217"/>
      <c r="IK109" s="217"/>
      <c r="IL109" s="217"/>
      <c r="IM109" s="217"/>
      <c r="IN109" s="217"/>
      <c r="IO109" s="217"/>
      <c r="IP109" s="217"/>
      <c r="IQ109" s="217"/>
      <c r="IR109" s="217"/>
      <c r="IS109" s="217"/>
      <c r="IT109" s="217"/>
      <c r="IU109" s="217"/>
      <c r="IV109" s="217"/>
    </row>
    <row r="110" spans="1:256" x14ac:dyDescent="0.15">
      <c r="A110" s="218"/>
      <c r="B110" s="215"/>
      <c r="C110" s="217"/>
      <c r="D110" s="219"/>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7"/>
      <c r="BH110" s="217"/>
      <c r="BI110" s="217"/>
      <c r="BJ110" s="217"/>
      <c r="BK110" s="217"/>
      <c r="BL110" s="217"/>
      <c r="BM110" s="217"/>
      <c r="BN110" s="217"/>
      <c r="BO110" s="217"/>
      <c r="BP110" s="217"/>
      <c r="BQ110" s="217"/>
      <c r="BR110" s="217"/>
      <c r="BS110" s="217"/>
      <c r="BT110" s="217"/>
      <c r="BU110" s="217"/>
      <c r="BV110" s="217"/>
      <c r="BW110" s="217"/>
      <c r="BX110" s="217"/>
      <c r="BY110" s="217"/>
      <c r="BZ110" s="217"/>
      <c r="CA110" s="217"/>
      <c r="CB110" s="217"/>
      <c r="CC110" s="217"/>
      <c r="CD110" s="217"/>
      <c r="CE110" s="217"/>
      <c r="CF110" s="217"/>
      <c r="CG110" s="217"/>
      <c r="CH110" s="217"/>
      <c r="CI110" s="217"/>
      <c r="CJ110" s="217"/>
      <c r="CK110" s="217"/>
      <c r="CL110" s="217"/>
      <c r="CM110" s="217"/>
      <c r="CN110" s="217"/>
      <c r="CO110" s="217"/>
      <c r="CP110" s="217"/>
      <c r="CQ110" s="217"/>
      <c r="CR110" s="217"/>
      <c r="CS110" s="217"/>
      <c r="CT110" s="217"/>
      <c r="CU110" s="217"/>
      <c r="CV110" s="217"/>
      <c r="CW110" s="217"/>
      <c r="CX110" s="217"/>
      <c r="CY110" s="217"/>
      <c r="CZ110" s="217"/>
      <c r="DA110" s="217"/>
      <c r="DB110" s="217"/>
      <c r="DC110" s="217"/>
      <c r="DD110" s="217"/>
      <c r="DE110" s="217"/>
      <c r="DF110" s="217"/>
      <c r="DG110" s="217"/>
      <c r="DH110" s="217"/>
      <c r="DI110" s="217"/>
      <c r="DJ110" s="217"/>
      <c r="DK110" s="217"/>
      <c r="DL110" s="217"/>
      <c r="DM110" s="217"/>
      <c r="DN110" s="217"/>
      <c r="DO110" s="217"/>
      <c r="DP110" s="217"/>
      <c r="DQ110" s="217"/>
      <c r="DR110" s="217"/>
      <c r="DS110" s="217"/>
      <c r="DT110" s="217"/>
      <c r="DU110" s="217"/>
      <c r="DV110" s="217"/>
      <c r="DW110" s="217"/>
      <c r="DX110" s="217"/>
      <c r="DY110" s="217"/>
      <c r="DZ110" s="217"/>
      <c r="EA110" s="217"/>
      <c r="EB110" s="217"/>
      <c r="EC110" s="217"/>
      <c r="ED110" s="217"/>
      <c r="EE110" s="217"/>
      <c r="EF110" s="217"/>
      <c r="EG110" s="217"/>
      <c r="EH110" s="217"/>
      <c r="EI110" s="217"/>
      <c r="EJ110" s="217"/>
      <c r="EK110" s="217"/>
      <c r="EL110" s="217"/>
      <c r="EM110" s="217"/>
      <c r="EN110" s="217"/>
      <c r="EO110" s="217"/>
      <c r="EP110" s="217"/>
      <c r="EQ110" s="217"/>
      <c r="ER110" s="217"/>
      <c r="ES110" s="217"/>
      <c r="ET110" s="217"/>
      <c r="EU110" s="217"/>
      <c r="EV110" s="217"/>
      <c r="EW110" s="217"/>
      <c r="EX110" s="217"/>
      <c r="EY110" s="217"/>
      <c r="EZ110" s="217"/>
      <c r="FA110" s="217"/>
      <c r="FB110" s="217"/>
      <c r="FC110" s="217"/>
      <c r="FD110" s="217"/>
      <c r="FE110" s="217"/>
      <c r="FF110" s="217"/>
      <c r="FG110" s="217"/>
      <c r="FH110" s="217"/>
      <c r="FI110" s="217"/>
      <c r="FJ110" s="217"/>
      <c r="FK110" s="217"/>
      <c r="FL110" s="217"/>
      <c r="FM110" s="217"/>
      <c r="FN110" s="217"/>
      <c r="FO110" s="217"/>
      <c r="FP110" s="217"/>
      <c r="FQ110" s="217"/>
      <c r="FR110" s="217"/>
      <c r="FS110" s="217"/>
      <c r="FT110" s="217"/>
      <c r="FU110" s="217"/>
      <c r="FV110" s="217"/>
      <c r="FW110" s="217"/>
      <c r="FX110" s="217"/>
      <c r="FY110" s="217"/>
      <c r="FZ110" s="217"/>
      <c r="GA110" s="217"/>
      <c r="GB110" s="217"/>
      <c r="GC110" s="217"/>
      <c r="GD110" s="217"/>
      <c r="GE110" s="217"/>
      <c r="GF110" s="217"/>
      <c r="GG110" s="217"/>
      <c r="GH110" s="217"/>
      <c r="GI110" s="217"/>
      <c r="GJ110" s="217"/>
      <c r="GK110" s="217"/>
      <c r="GL110" s="217"/>
      <c r="GM110" s="217"/>
      <c r="GN110" s="217"/>
      <c r="GO110" s="217"/>
      <c r="GP110" s="217"/>
      <c r="GQ110" s="217"/>
      <c r="GR110" s="217"/>
      <c r="GS110" s="217"/>
      <c r="GT110" s="217"/>
      <c r="GU110" s="217"/>
      <c r="GV110" s="217"/>
      <c r="GW110" s="217"/>
      <c r="GX110" s="217"/>
      <c r="GY110" s="217"/>
      <c r="GZ110" s="217"/>
      <c r="HA110" s="217"/>
      <c r="HB110" s="217"/>
      <c r="HC110" s="217"/>
      <c r="HD110" s="217"/>
      <c r="HE110" s="217"/>
      <c r="HF110" s="217"/>
      <c r="HG110" s="217"/>
      <c r="HH110" s="217"/>
      <c r="HI110" s="217"/>
      <c r="HJ110" s="217"/>
      <c r="HK110" s="217"/>
      <c r="HL110" s="217"/>
      <c r="HM110" s="217"/>
      <c r="HN110" s="217"/>
      <c r="HO110" s="217"/>
      <c r="HP110" s="217"/>
      <c r="HQ110" s="217"/>
      <c r="HR110" s="217"/>
      <c r="HS110" s="217"/>
      <c r="HT110" s="217"/>
      <c r="HU110" s="217"/>
      <c r="HV110" s="217"/>
      <c r="HW110" s="217"/>
      <c r="HX110" s="217"/>
      <c r="HY110" s="217"/>
      <c r="HZ110" s="217"/>
      <c r="IA110" s="217"/>
      <c r="IB110" s="217"/>
      <c r="IC110" s="217"/>
      <c r="ID110" s="217"/>
      <c r="IE110" s="217"/>
      <c r="IF110" s="217"/>
      <c r="IG110" s="217"/>
      <c r="IH110" s="217"/>
      <c r="II110" s="217"/>
      <c r="IJ110" s="217"/>
      <c r="IK110" s="217"/>
      <c r="IL110" s="217"/>
      <c r="IM110" s="217"/>
      <c r="IN110" s="217"/>
      <c r="IO110" s="217"/>
      <c r="IP110" s="217"/>
      <c r="IQ110" s="217"/>
      <c r="IR110" s="217"/>
      <c r="IS110" s="217"/>
      <c r="IT110" s="217"/>
      <c r="IU110" s="217"/>
      <c r="IV110" s="217"/>
    </row>
    <row r="111" spans="1:256" x14ac:dyDescent="0.15">
      <c r="A111" s="218"/>
      <c r="B111" s="215"/>
      <c r="C111" s="217"/>
      <c r="D111" s="219"/>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c r="AA111" s="217"/>
      <c r="AB111" s="217"/>
      <c r="AC111" s="217"/>
      <c r="AD111" s="217"/>
      <c r="AE111" s="217"/>
      <c r="AF111" s="217"/>
      <c r="AG111" s="217"/>
      <c r="AH111" s="217"/>
      <c r="AI111" s="217"/>
      <c r="AJ111" s="217"/>
      <c r="AK111" s="217"/>
      <c r="AL111" s="217"/>
      <c r="AM111" s="217"/>
      <c r="AN111" s="217"/>
      <c r="AO111" s="217"/>
      <c r="AP111" s="217"/>
      <c r="AQ111" s="217"/>
      <c r="AR111" s="217"/>
      <c r="AS111" s="217"/>
      <c r="AT111" s="217"/>
      <c r="AU111" s="217"/>
      <c r="AV111" s="217"/>
      <c r="AW111" s="217"/>
      <c r="AX111" s="217"/>
      <c r="AY111" s="217"/>
      <c r="AZ111" s="217"/>
      <c r="BA111" s="217"/>
      <c r="BB111" s="217"/>
      <c r="BC111" s="217"/>
      <c r="BD111" s="217"/>
      <c r="BE111" s="217"/>
      <c r="BF111" s="217"/>
      <c r="BG111" s="217"/>
      <c r="BH111" s="217"/>
      <c r="BI111" s="217"/>
      <c r="BJ111" s="217"/>
      <c r="BK111" s="217"/>
      <c r="BL111" s="217"/>
      <c r="BM111" s="217"/>
      <c r="BN111" s="217"/>
      <c r="BO111" s="217"/>
      <c r="BP111" s="217"/>
      <c r="BQ111" s="217"/>
      <c r="BR111" s="217"/>
      <c r="BS111" s="217"/>
      <c r="BT111" s="217"/>
      <c r="BU111" s="217"/>
      <c r="BV111" s="217"/>
      <c r="BW111" s="217"/>
      <c r="BX111" s="217"/>
      <c r="BY111" s="217"/>
      <c r="BZ111" s="217"/>
      <c r="CA111" s="217"/>
      <c r="CB111" s="217"/>
      <c r="CC111" s="217"/>
      <c r="CD111" s="217"/>
      <c r="CE111" s="217"/>
      <c r="CF111" s="217"/>
      <c r="CG111" s="217"/>
      <c r="CH111" s="217"/>
      <c r="CI111" s="217"/>
      <c r="CJ111" s="217"/>
      <c r="CK111" s="217"/>
      <c r="CL111" s="217"/>
      <c r="CM111" s="217"/>
      <c r="CN111" s="217"/>
      <c r="CO111" s="217"/>
      <c r="CP111" s="217"/>
      <c r="CQ111" s="217"/>
      <c r="CR111" s="217"/>
      <c r="CS111" s="217"/>
      <c r="CT111" s="217"/>
      <c r="CU111" s="217"/>
      <c r="CV111" s="217"/>
      <c r="CW111" s="217"/>
      <c r="CX111" s="217"/>
      <c r="CY111" s="217"/>
      <c r="CZ111" s="217"/>
      <c r="DA111" s="217"/>
      <c r="DB111" s="217"/>
      <c r="DC111" s="217"/>
      <c r="DD111" s="217"/>
      <c r="DE111" s="217"/>
      <c r="DF111" s="217"/>
      <c r="DG111" s="217"/>
      <c r="DH111" s="217"/>
      <c r="DI111" s="217"/>
      <c r="DJ111" s="217"/>
      <c r="DK111" s="217"/>
      <c r="DL111" s="217"/>
      <c r="DM111" s="217"/>
      <c r="DN111" s="217"/>
      <c r="DO111" s="217"/>
      <c r="DP111" s="217"/>
      <c r="DQ111" s="217"/>
      <c r="DR111" s="217"/>
      <c r="DS111" s="217"/>
      <c r="DT111" s="217"/>
      <c r="DU111" s="217"/>
      <c r="DV111" s="217"/>
      <c r="DW111" s="217"/>
      <c r="DX111" s="217"/>
      <c r="DY111" s="217"/>
      <c r="DZ111" s="217"/>
      <c r="EA111" s="217"/>
      <c r="EB111" s="217"/>
      <c r="EC111" s="217"/>
      <c r="ED111" s="217"/>
      <c r="EE111" s="217"/>
      <c r="EF111" s="217"/>
      <c r="EG111" s="217"/>
      <c r="EH111" s="217"/>
      <c r="EI111" s="217"/>
      <c r="EJ111" s="217"/>
      <c r="EK111" s="217"/>
      <c r="EL111" s="217"/>
      <c r="EM111" s="217"/>
      <c r="EN111" s="217"/>
      <c r="EO111" s="217"/>
      <c r="EP111" s="217"/>
      <c r="EQ111" s="217"/>
      <c r="ER111" s="217"/>
      <c r="ES111" s="217"/>
      <c r="ET111" s="217"/>
      <c r="EU111" s="217"/>
      <c r="EV111" s="217"/>
      <c r="EW111" s="217"/>
      <c r="EX111" s="217"/>
      <c r="EY111" s="217"/>
      <c r="EZ111" s="217"/>
      <c r="FA111" s="217"/>
      <c r="FB111" s="217"/>
      <c r="FC111" s="217"/>
      <c r="FD111" s="217"/>
      <c r="FE111" s="217"/>
      <c r="FF111" s="217"/>
      <c r="FG111" s="217"/>
      <c r="FH111" s="217"/>
      <c r="FI111" s="217"/>
      <c r="FJ111" s="217"/>
      <c r="FK111" s="217"/>
      <c r="FL111" s="217"/>
      <c r="FM111" s="217"/>
      <c r="FN111" s="217"/>
      <c r="FO111" s="217"/>
      <c r="FP111" s="217"/>
      <c r="FQ111" s="217"/>
      <c r="FR111" s="217"/>
      <c r="FS111" s="217"/>
      <c r="FT111" s="217"/>
      <c r="FU111" s="217"/>
      <c r="FV111" s="217"/>
      <c r="FW111" s="217"/>
      <c r="FX111" s="217"/>
      <c r="FY111" s="217"/>
      <c r="FZ111" s="217"/>
      <c r="GA111" s="217"/>
      <c r="GB111" s="217"/>
      <c r="GC111" s="217"/>
      <c r="GD111" s="217"/>
      <c r="GE111" s="217"/>
      <c r="GF111" s="217"/>
      <c r="GG111" s="217"/>
      <c r="GH111" s="217"/>
      <c r="GI111" s="217"/>
      <c r="GJ111" s="217"/>
      <c r="GK111" s="217"/>
      <c r="GL111" s="217"/>
      <c r="GM111" s="217"/>
      <c r="GN111" s="217"/>
      <c r="GO111" s="217"/>
      <c r="GP111" s="217"/>
      <c r="GQ111" s="217"/>
      <c r="GR111" s="217"/>
      <c r="GS111" s="217"/>
      <c r="GT111" s="217"/>
      <c r="GU111" s="217"/>
      <c r="GV111" s="217"/>
      <c r="GW111" s="217"/>
      <c r="GX111" s="217"/>
      <c r="GY111" s="217"/>
      <c r="GZ111" s="217"/>
      <c r="HA111" s="217"/>
      <c r="HB111" s="217"/>
      <c r="HC111" s="217"/>
      <c r="HD111" s="217"/>
      <c r="HE111" s="217"/>
      <c r="HF111" s="217"/>
      <c r="HG111" s="217"/>
      <c r="HH111" s="217"/>
      <c r="HI111" s="217"/>
      <c r="HJ111" s="217"/>
      <c r="HK111" s="217"/>
      <c r="HL111" s="217"/>
      <c r="HM111" s="217"/>
      <c r="HN111" s="217"/>
      <c r="HO111" s="217"/>
      <c r="HP111" s="217"/>
      <c r="HQ111" s="217"/>
      <c r="HR111" s="217"/>
      <c r="HS111" s="217"/>
      <c r="HT111" s="217"/>
      <c r="HU111" s="217"/>
      <c r="HV111" s="217"/>
      <c r="HW111" s="217"/>
      <c r="HX111" s="217"/>
      <c r="HY111" s="217"/>
      <c r="HZ111" s="217"/>
      <c r="IA111" s="217"/>
      <c r="IB111" s="217"/>
      <c r="IC111" s="217"/>
      <c r="ID111" s="217"/>
      <c r="IE111" s="217"/>
      <c r="IF111" s="217"/>
      <c r="IG111" s="217"/>
      <c r="IH111" s="217"/>
      <c r="II111" s="217"/>
      <c r="IJ111" s="217"/>
      <c r="IK111" s="217"/>
      <c r="IL111" s="217"/>
      <c r="IM111" s="217"/>
      <c r="IN111" s="217"/>
      <c r="IO111" s="217"/>
      <c r="IP111" s="217"/>
      <c r="IQ111" s="217"/>
      <c r="IR111" s="217"/>
      <c r="IS111" s="217"/>
      <c r="IT111" s="217"/>
      <c r="IU111" s="217"/>
      <c r="IV111" s="217"/>
    </row>
    <row r="112" spans="1:256" x14ac:dyDescent="0.15">
      <c r="A112" s="218"/>
      <c r="B112" s="215"/>
      <c r="C112" s="217"/>
      <c r="D112" s="219"/>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c r="AA112" s="217"/>
      <c r="AB112" s="217"/>
      <c r="AC112" s="217"/>
      <c r="AD112" s="217"/>
      <c r="AE112" s="217"/>
      <c r="AF112" s="217"/>
      <c r="AG112" s="217"/>
      <c r="AH112" s="217"/>
      <c r="AI112" s="217"/>
      <c r="AJ112" s="217"/>
      <c r="AK112" s="217"/>
      <c r="AL112" s="217"/>
      <c r="AM112" s="217"/>
      <c r="AN112" s="217"/>
      <c r="AO112" s="217"/>
      <c r="AP112" s="217"/>
      <c r="AQ112" s="217"/>
      <c r="AR112" s="217"/>
      <c r="AS112" s="217"/>
      <c r="AT112" s="217"/>
      <c r="AU112" s="217"/>
      <c r="AV112" s="217"/>
      <c r="AW112" s="217"/>
      <c r="AX112" s="217"/>
      <c r="AY112" s="217"/>
      <c r="AZ112" s="217"/>
      <c r="BA112" s="217"/>
      <c r="BB112" s="217"/>
      <c r="BC112" s="217"/>
      <c r="BD112" s="217"/>
      <c r="BE112" s="217"/>
      <c r="BF112" s="217"/>
      <c r="BG112" s="217"/>
      <c r="BH112" s="217"/>
      <c r="BI112" s="217"/>
      <c r="BJ112" s="217"/>
      <c r="BK112" s="217"/>
      <c r="BL112" s="217"/>
      <c r="BM112" s="217"/>
      <c r="BN112" s="217"/>
      <c r="BO112" s="217"/>
      <c r="BP112" s="217"/>
      <c r="BQ112" s="217"/>
      <c r="BR112" s="217"/>
      <c r="BS112" s="217"/>
      <c r="BT112" s="217"/>
      <c r="BU112" s="217"/>
      <c r="BV112" s="217"/>
      <c r="BW112" s="217"/>
      <c r="BX112" s="217"/>
      <c r="BY112" s="217"/>
      <c r="BZ112" s="217"/>
      <c r="CA112" s="217"/>
      <c r="CB112" s="217"/>
      <c r="CC112" s="217"/>
      <c r="CD112" s="217"/>
      <c r="CE112" s="217"/>
      <c r="CF112" s="217"/>
      <c r="CG112" s="217"/>
      <c r="CH112" s="217"/>
      <c r="CI112" s="217"/>
      <c r="CJ112" s="217"/>
      <c r="CK112" s="217"/>
      <c r="CL112" s="217"/>
      <c r="CM112" s="217"/>
      <c r="CN112" s="217"/>
      <c r="CO112" s="217"/>
      <c r="CP112" s="217"/>
      <c r="CQ112" s="217"/>
      <c r="CR112" s="217"/>
      <c r="CS112" s="217"/>
      <c r="CT112" s="217"/>
      <c r="CU112" s="217"/>
      <c r="CV112" s="217"/>
      <c r="CW112" s="217"/>
      <c r="CX112" s="217"/>
      <c r="CY112" s="217"/>
      <c r="CZ112" s="217"/>
      <c r="DA112" s="217"/>
      <c r="DB112" s="217"/>
      <c r="DC112" s="217"/>
      <c r="DD112" s="217"/>
      <c r="DE112" s="217"/>
      <c r="DF112" s="217"/>
      <c r="DG112" s="217"/>
      <c r="DH112" s="217"/>
      <c r="DI112" s="217"/>
      <c r="DJ112" s="217"/>
      <c r="DK112" s="217"/>
      <c r="DL112" s="217"/>
      <c r="DM112" s="217"/>
      <c r="DN112" s="217"/>
      <c r="DO112" s="217"/>
      <c r="DP112" s="217"/>
      <c r="DQ112" s="217"/>
      <c r="DR112" s="217"/>
      <c r="DS112" s="217"/>
      <c r="DT112" s="217"/>
      <c r="DU112" s="217"/>
      <c r="DV112" s="217"/>
      <c r="DW112" s="217"/>
      <c r="DX112" s="217"/>
      <c r="DY112" s="217"/>
      <c r="DZ112" s="217"/>
      <c r="EA112" s="217"/>
      <c r="EB112" s="217"/>
      <c r="EC112" s="217"/>
      <c r="ED112" s="217"/>
      <c r="EE112" s="217"/>
      <c r="EF112" s="217"/>
      <c r="EG112" s="217"/>
      <c r="EH112" s="217"/>
      <c r="EI112" s="217"/>
      <c r="EJ112" s="217"/>
      <c r="EK112" s="217"/>
      <c r="EL112" s="217"/>
      <c r="EM112" s="217"/>
      <c r="EN112" s="217"/>
      <c r="EO112" s="217"/>
      <c r="EP112" s="217"/>
      <c r="EQ112" s="217"/>
      <c r="ER112" s="217"/>
      <c r="ES112" s="217"/>
      <c r="ET112" s="217"/>
      <c r="EU112" s="217"/>
      <c r="EV112" s="217"/>
      <c r="EW112" s="217"/>
      <c r="EX112" s="217"/>
      <c r="EY112" s="217"/>
      <c r="EZ112" s="217"/>
      <c r="FA112" s="217"/>
      <c r="FB112" s="217"/>
      <c r="FC112" s="217"/>
      <c r="FD112" s="217"/>
      <c r="FE112" s="217"/>
      <c r="FF112" s="217"/>
      <c r="FG112" s="217"/>
      <c r="FH112" s="217"/>
      <c r="FI112" s="217"/>
      <c r="FJ112" s="217"/>
      <c r="FK112" s="217"/>
      <c r="FL112" s="217"/>
      <c r="FM112" s="217"/>
      <c r="FN112" s="217"/>
      <c r="FO112" s="217"/>
      <c r="FP112" s="217"/>
      <c r="FQ112" s="217"/>
      <c r="FR112" s="217"/>
      <c r="FS112" s="217"/>
      <c r="FT112" s="217"/>
      <c r="FU112" s="217"/>
      <c r="FV112" s="217"/>
      <c r="FW112" s="217"/>
      <c r="FX112" s="217"/>
      <c r="FY112" s="217"/>
      <c r="FZ112" s="217"/>
      <c r="GA112" s="217"/>
      <c r="GB112" s="217"/>
      <c r="GC112" s="217"/>
      <c r="GD112" s="217"/>
      <c r="GE112" s="217"/>
      <c r="GF112" s="217"/>
      <c r="GG112" s="217"/>
      <c r="GH112" s="217"/>
      <c r="GI112" s="217"/>
      <c r="GJ112" s="217"/>
      <c r="GK112" s="217"/>
      <c r="GL112" s="217"/>
      <c r="GM112" s="217"/>
      <c r="GN112" s="217"/>
      <c r="GO112" s="217"/>
      <c r="GP112" s="217"/>
      <c r="GQ112" s="217"/>
      <c r="GR112" s="217"/>
      <c r="GS112" s="217"/>
      <c r="GT112" s="217"/>
      <c r="GU112" s="217"/>
      <c r="GV112" s="217"/>
      <c r="GW112" s="217"/>
      <c r="GX112" s="217"/>
      <c r="GY112" s="217"/>
      <c r="GZ112" s="217"/>
      <c r="HA112" s="217"/>
      <c r="HB112" s="217"/>
      <c r="HC112" s="217"/>
      <c r="HD112" s="217"/>
      <c r="HE112" s="217"/>
      <c r="HF112" s="217"/>
      <c r="HG112" s="217"/>
      <c r="HH112" s="217"/>
      <c r="HI112" s="217"/>
      <c r="HJ112" s="217"/>
      <c r="HK112" s="217"/>
      <c r="HL112" s="217"/>
      <c r="HM112" s="217"/>
      <c r="HN112" s="217"/>
      <c r="HO112" s="217"/>
      <c r="HP112" s="217"/>
      <c r="HQ112" s="217"/>
      <c r="HR112" s="217"/>
      <c r="HS112" s="217"/>
      <c r="HT112" s="217"/>
      <c r="HU112" s="217"/>
      <c r="HV112" s="217"/>
      <c r="HW112" s="217"/>
      <c r="HX112" s="217"/>
      <c r="HY112" s="217"/>
      <c r="HZ112" s="217"/>
      <c r="IA112" s="217"/>
      <c r="IB112" s="217"/>
      <c r="IC112" s="217"/>
      <c r="ID112" s="217"/>
      <c r="IE112" s="217"/>
      <c r="IF112" s="217"/>
      <c r="IG112" s="217"/>
      <c r="IH112" s="217"/>
      <c r="II112" s="217"/>
      <c r="IJ112" s="217"/>
      <c r="IK112" s="217"/>
      <c r="IL112" s="217"/>
      <c r="IM112" s="217"/>
      <c r="IN112" s="217"/>
      <c r="IO112" s="217"/>
      <c r="IP112" s="217"/>
      <c r="IQ112" s="217"/>
      <c r="IR112" s="217"/>
      <c r="IS112" s="217"/>
      <c r="IT112" s="217"/>
      <c r="IU112" s="217"/>
      <c r="IV112" s="217"/>
    </row>
    <row r="113" spans="1:256" x14ac:dyDescent="0.15">
      <c r="A113" s="218"/>
      <c r="B113" s="215"/>
      <c r="C113" s="217"/>
      <c r="D113" s="219"/>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7"/>
      <c r="AL113" s="217"/>
      <c r="AM113" s="217"/>
      <c r="AN113" s="217"/>
      <c r="AO113" s="217"/>
      <c r="AP113" s="217"/>
      <c r="AQ113" s="217"/>
      <c r="AR113" s="217"/>
      <c r="AS113" s="217"/>
      <c r="AT113" s="217"/>
      <c r="AU113" s="217"/>
      <c r="AV113" s="217"/>
      <c r="AW113" s="217"/>
      <c r="AX113" s="217"/>
      <c r="AY113" s="217"/>
      <c r="AZ113" s="217"/>
      <c r="BA113" s="217"/>
      <c r="BB113" s="217"/>
      <c r="BC113" s="217"/>
      <c r="BD113" s="217"/>
      <c r="BE113" s="217"/>
      <c r="BF113" s="217"/>
      <c r="BG113" s="217"/>
      <c r="BH113" s="217"/>
      <c r="BI113" s="217"/>
      <c r="BJ113" s="217"/>
      <c r="BK113" s="217"/>
      <c r="BL113" s="217"/>
      <c r="BM113" s="217"/>
      <c r="BN113" s="217"/>
      <c r="BO113" s="217"/>
      <c r="BP113" s="217"/>
      <c r="BQ113" s="217"/>
      <c r="BR113" s="217"/>
      <c r="BS113" s="217"/>
      <c r="BT113" s="217"/>
      <c r="BU113" s="217"/>
      <c r="BV113" s="217"/>
      <c r="BW113" s="217"/>
      <c r="BX113" s="217"/>
      <c r="BY113" s="217"/>
      <c r="BZ113" s="217"/>
      <c r="CA113" s="217"/>
      <c r="CB113" s="217"/>
      <c r="CC113" s="217"/>
      <c r="CD113" s="217"/>
      <c r="CE113" s="217"/>
      <c r="CF113" s="217"/>
      <c r="CG113" s="217"/>
      <c r="CH113" s="217"/>
      <c r="CI113" s="217"/>
      <c r="CJ113" s="217"/>
      <c r="CK113" s="217"/>
      <c r="CL113" s="217"/>
      <c r="CM113" s="217"/>
      <c r="CN113" s="217"/>
      <c r="CO113" s="217"/>
      <c r="CP113" s="217"/>
      <c r="CQ113" s="217"/>
      <c r="CR113" s="217"/>
      <c r="CS113" s="217"/>
      <c r="CT113" s="217"/>
      <c r="CU113" s="217"/>
      <c r="CV113" s="217"/>
      <c r="CW113" s="217"/>
      <c r="CX113" s="217"/>
      <c r="CY113" s="217"/>
      <c r="CZ113" s="217"/>
      <c r="DA113" s="217"/>
      <c r="DB113" s="217"/>
      <c r="DC113" s="217"/>
      <c r="DD113" s="217"/>
      <c r="DE113" s="217"/>
      <c r="DF113" s="217"/>
      <c r="DG113" s="217"/>
      <c r="DH113" s="217"/>
      <c r="DI113" s="217"/>
      <c r="DJ113" s="217"/>
      <c r="DK113" s="217"/>
      <c r="DL113" s="217"/>
      <c r="DM113" s="217"/>
      <c r="DN113" s="217"/>
      <c r="DO113" s="217"/>
      <c r="DP113" s="217"/>
      <c r="DQ113" s="217"/>
      <c r="DR113" s="217"/>
      <c r="DS113" s="217"/>
      <c r="DT113" s="217"/>
      <c r="DU113" s="217"/>
      <c r="DV113" s="217"/>
      <c r="DW113" s="217"/>
      <c r="DX113" s="217"/>
      <c r="DY113" s="217"/>
      <c r="DZ113" s="217"/>
      <c r="EA113" s="217"/>
      <c r="EB113" s="217"/>
      <c r="EC113" s="217"/>
      <c r="ED113" s="217"/>
      <c r="EE113" s="217"/>
      <c r="EF113" s="217"/>
      <c r="EG113" s="217"/>
      <c r="EH113" s="217"/>
      <c r="EI113" s="217"/>
      <c r="EJ113" s="217"/>
      <c r="EK113" s="217"/>
      <c r="EL113" s="217"/>
      <c r="EM113" s="217"/>
      <c r="EN113" s="217"/>
      <c r="EO113" s="217"/>
      <c r="EP113" s="217"/>
      <c r="EQ113" s="217"/>
      <c r="ER113" s="217"/>
      <c r="ES113" s="217"/>
      <c r="ET113" s="217"/>
      <c r="EU113" s="217"/>
      <c r="EV113" s="217"/>
      <c r="EW113" s="217"/>
      <c r="EX113" s="217"/>
      <c r="EY113" s="217"/>
      <c r="EZ113" s="217"/>
      <c r="FA113" s="217"/>
      <c r="FB113" s="217"/>
      <c r="FC113" s="217"/>
      <c r="FD113" s="217"/>
      <c r="FE113" s="217"/>
      <c r="FF113" s="217"/>
      <c r="FG113" s="217"/>
      <c r="FH113" s="217"/>
      <c r="FI113" s="217"/>
      <c r="FJ113" s="217"/>
      <c r="FK113" s="217"/>
      <c r="FL113" s="217"/>
      <c r="FM113" s="217"/>
      <c r="FN113" s="217"/>
      <c r="FO113" s="217"/>
      <c r="FP113" s="217"/>
      <c r="FQ113" s="217"/>
      <c r="FR113" s="217"/>
      <c r="FS113" s="217"/>
      <c r="FT113" s="217"/>
      <c r="FU113" s="217"/>
      <c r="FV113" s="217"/>
      <c r="FW113" s="217"/>
      <c r="FX113" s="217"/>
      <c r="FY113" s="217"/>
      <c r="FZ113" s="217"/>
      <c r="GA113" s="217"/>
      <c r="GB113" s="217"/>
      <c r="GC113" s="217"/>
      <c r="GD113" s="217"/>
      <c r="GE113" s="217"/>
      <c r="GF113" s="217"/>
      <c r="GG113" s="217"/>
      <c r="GH113" s="217"/>
      <c r="GI113" s="217"/>
      <c r="GJ113" s="217"/>
      <c r="GK113" s="217"/>
      <c r="GL113" s="217"/>
      <c r="GM113" s="217"/>
      <c r="GN113" s="217"/>
      <c r="GO113" s="217"/>
      <c r="GP113" s="217"/>
      <c r="GQ113" s="217"/>
      <c r="GR113" s="217"/>
      <c r="GS113" s="217"/>
      <c r="GT113" s="217"/>
      <c r="GU113" s="217"/>
      <c r="GV113" s="217"/>
      <c r="GW113" s="217"/>
      <c r="GX113" s="217"/>
      <c r="GY113" s="217"/>
      <c r="GZ113" s="217"/>
      <c r="HA113" s="217"/>
      <c r="HB113" s="217"/>
      <c r="HC113" s="217"/>
      <c r="HD113" s="217"/>
      <c r="HE113" s="217"/>
      <c r="HF113" s="217"/>
      <c r="HG113" s="217"/>
      <c r="HH113" s="217"/>
      <c r="HI113" s="217"/>
      <c r="HJ113" s="217"/>
      <c r="HK113" s="217"/>
      <c r="HL113" s="217"/>
      <c r="HM113" s="217"/>
      <c r="HN113" s="217"/>
      <c r="HO113" s="217"/>
      <c r="HP113" s="217"/>
      <c r="HQ113" s="217"/>
      <c r="HR113" s="217"/>
      <c r="HS113" s="217"/>
      <c r="HT113" s="217"/>
      <c r="HU113" s="217"/>
      <c r="HV113" s="217"/>
      <c r="HW113" s="217"/>
      <c r="HX113" s="217"/>
      <c r="HY113" s="217"/>
      <c r="HZ113" s="217"/>
      <c r="IA113" s="217"/>
      <c r="IB113" s="217"/>
      <c r="IC113" s="217"/>
      <c r="ID113" s="217"/>
      <c r="IE113" s="217"/>
      <c r="IF113" s="217"/>
      <c r="IG113" s="217"/>
      <c r="IH113" s="217"/>
      <c r="II113" s="217"/>
      <c r="IJ113" s="217"/>
      <c r="IK113" s="217"/>
      <c r="IL113" s="217"/>
      <c r="IM113" s="217"/>
      <c r="IN113" s="217"/>
      <c r="IO113" s="217"/>
      <c r="IP113" s="217"/>
      <c r="IQ113" s="217"/>
      <c r="IR113" s="217"/>
      <c r="IS113" s="217"/>
      <c r="IT113" s="217"/>
      <c r="IU113" s="217"/>
      <c r="IV113" s="217"/>
    </row>
    <row r="114" spans="1:256" x14ac:dyDescent="0.15">
      <c r="A114" s="218"/>
      <c r="B114" s="215"/>
      <c r="C114" s="217"/>
      <c r="D114" s="219"/>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7"/>
      <c r="AL114" s="217"/>
      <c r="AM114" s="217"/>
      <c r="AN114" s="217"/>
      <c r="AO114" s="217"/>
      <c r="AP114" s="217"/>
      <c r="AQ114" s="217"/>
      <c r="AR114" s="217"/>
      <c r="AS114" s="217"/>
      <c r="AT114" s="217"/>
      <c r="AU114" s="217"/>
      <c r="AV114" s="217"/>
      <c r="AW114" s="217"/>
      <c r="AX114" s="217"/>
      <c r="AY114" s="217"/>
      <c r="AZ114" s="217"/>
      <c r="BA114" s="217"/>
      <c r="BB114" s="217"/>
      <c r="BC114" s="217"/>
      <c r="BD114" s="217"/>
      <c r="BE114" s="217"/>
      <c r="BF114" s="217"/>
      <c r="BG114" s="217"/>
      <c r="BH114" s="217"/>
      <c r="BI114" s="217"/>
      <c r="BJ114" s="217"/>
      <c r="BK114" s="217"/>
      <c r="BL114" s="217"/>
      <c r="BM114" s="217"/>
      <c r="BN114" s="217"/>
      <c r="BO114" s="217"/>
      <c r="BP114" s="217"/>
      <c r="BQ114" s="217"/>
      <c r="BR114" s="217"/>
      <c r="BS114" s="217"/>
      <c r="BT114" s="217"/>
      <c r="BU114" s="217"/>
      <c r="BV114" s="217"/>
      <c r="BW114" s="217"/>
      <c r="BX114" s="217"/>
      <c r="BY114" s="217"/>
      <c r="BZ114" s="217"/>
      <c r="CA114" s="217"/>
      <c r="CB114" s="217"/>
      <c r="CC114" s="217"/>
      <c r="CD114" s="217"/>
      <c r="CE114" s="217"/>
      <c r="CF114" s="217"/>
      <c r="CG114" s="217"/>
      <c r="CH114" s="217"/>
      <c r="CI114" s="217"/>
      <c r="CJ114" s="217"/>
      <c r="CK114" s="217"/>
      <c r="CL114" s="217"/>
      <c r="CM114" s="217"/>
      <c r="CN114" s="217"/>
      <c r="CO114" s="217"/>
      <c r="CP114" s="217"/>
      <c r="CQ114" s="217"/>
      <c r="CR114" s="217"/>
      <c r="CS114" s="217"/>
      <c r="CT114" s="217"/>
      <c r="CU114" s="217"/>
      <c r="CV114" s="217"/>
      <c r="CW114" s="217"/>
      <c r="CX114" s="217"/>
      <c r="CY114" s="217"/>
      <c r="CZ114" s="217"/>
      <c r="DA114" s="217"/>
      <c r="DB114" s="217"/>
      <c r="DC114" s="217"/>
      <c r="DD114" s="217"/>
      <c r="DE114" s="217"/>
      <c r="DF114" s="217"/>
      <c r="DG114" s="217"/>
      <c r="DH114" s="217"/>
      <c r="DI114" s="217"/>
      <c r="DJ114" s="217"/>
      <c r="DK114" s="217"/>
      <c r="DL114" s="217"/>
      <c r="DM114" s="217"/>
      <c r="DN114" s="217"/>
      <c r="DO114" s="217"/>
      <c r="DP114" s="217"/>
      <c r="DQ114" s="217"/>
      <c r="DR114" s="217"/>
      <c r="DS114" s="217"/>
      <c r="DT114" s="217"/>
      <c r="DU114" s="217"/>
      <c r="DV114" s="217"/>
      <c r="DW114" s="217"/>
      <c r="DX114" s="217"/>
      <c r="DY114" s="217"/>
      <c r="DZ114" s="217"/>
      <c r="EA114" s="217"/>
      <c r="EB114" s="217"/>
      <c r="EC114" s="217"/>
      <c r="ED114" s="217"/>
      <c r="EE114" s="217"/>
      <c r="EF114" s="217"/>
      <c r="EG114" s="217"/>
      <c r="EH114" s="217"/>
      <c r="EI114" s="217"/>
      <c r="EJ114" s="217"/>
      <c r="EK114" s="217"/>
      <c r="EL114" s="217"/>
      <c r="EM114" s="217"/>
      <c r="EN114" s="217"/>
      <c r="EO114" s="217"/>
      <c r="EP114" s="217"/>
      <c r="EQ114" s="217"/>
      <c r="ER114" s="217"/>
      <c r="ES114" s="217"/>
      <c r="ET114" s="217"/>
      <c r="EU114" s="217"/>
      <c r="EV114" s="217"/>
      <c r="EW114" s="217"/>
      <c r="EX114" s="217"/>
      <c r="EY114" s="217"/>
      <c r="EZ114" s="217"/>
      <c r="FA114" s="217"/>
      <c r="FB114" s="217"/>
      <c r="FC114" s="217"/>
      <c r="FD114" s="217"/>
      <c r="FE114" s="217"/>
      <c r="FF114" s="217"/>
      <c r="FG114" s="217"/>
      <c r="FH114" s="217"/>
      <c r="FI114" s="217"/>
      <c r="FJ114" s="217"/>
      <c r="FK114" s="217"/>
      <c r="FL114" s="217"/>
      <c r="FM114" s="217"/>
      <c r="FN114" s="217"/>
      <c r="FO114" s="217"/>
      <c r="FP114" s="217"/>
      <c r="FQ114" s="217"/>
      <c r="FR114" s="217"/>
      <c r="FS114" s="217"/>
      <c r="FT114" s="217"/>
      <c r="FU114" s="217"/>
      <c r="FV114" s="217"/>
      <c r="FW114" s="217"/>
      <c r="FX114" s="217"/>
      <c r="FY114" s="217"/>
      <c r="FZ114" s="217"/>
      <c r="GA114" s="217"/>
      <c r="GB114" s="217"/>
      <c r="GC114" s="217"/>
      <c r="GD114" s="217"/>
      <c r="GE114" s="217"/>
      <c r="GF114" s="217"/>
      <c r="GG114" s="217"/>
      <c r="GH114" s="217"/>
      <c r="GI114" s="217"/>
      <c r="GJ114" s="217"/>
      <c r="GK114" s="217"/>
      <c r="GL114" s="217"/>
      <c r="GM114" s="217"/>
      <c r="GN114" s="217"/>
      <c r="GO114" s="217"/>
      <c r="GP114" s="217"/>
      <c r="GQ114" s="217"/>
      <c r="GR114" s="217"/>
      <c r="GS114" s="217"/>
      <c r="GT114" s="217"/>
      <c r="GU114" s="217"/>
      <c r="GV114" s="217"/>
      <c r="GW114" s="217"/>
      <c r="GX114" s="217"/>
      <c r="GY114" s="217"/>
      <c r="GZ114" s="217"/>
      <c r="HA114" s="217"/>
      <c r="HB114" s="217"/>
      <c r="HC114" s="217"/>
      <c r="HD114" s="217"/>
      <c r="HE114" s="217"/>
      <c r="HF114" s="217"/>
      <c r="HG114" s="217"/>
      <c r="HH114" s="217"/>
      <c r="HI114" s="217"/>
      <c r="HJ114" s="217"/>
      <c r="HK114" s="217"/>
      <c r="HL114" s="217"/>
      <c r="HM114" s="217"/>
      <c r="HN114" s="217"/>
      <c r="HO114" s="217"/>
      <c r="HP114" s="217"/>
      <c r="HQ114" s="217"/>
      <c r="HR114" s="217"/>
      <c r="HS114" s="217"/>
      <c r="HT114" s="217"/>
      <c r="HU114" s="217"/>
      <c r="HV114" s="217"/>
      <c r="HW114" s="217"/>
      <c r="HX114" s="217"/>
      <c r="HY114" s="217"/>
      <c r="HZ114" s="217"/>
      <c r="IA114" s="217"/>
      <c r="IB114" s="217"/>
      <c r="IC114" s="217"/>
      <c r="ID114" s="217"/>
      <c r="IE114" s="217"/>
      <c r="IF114" s="217"/>
      <c r="IG114" s="217"/>
      <c r="IH114" s="217"/>
      <c r="II114" s="217"/>
      <c r="IJ114" s="217"/>
      <c r="IK114" s="217"/>
      <c r="IL114" s="217"/>
      <c r="IM114" s="217"/>
      <c r="IN114" s="217"/>
      <c r="IO114" s="217"/>
      <c r="IP114" s="217"/>
      <c r="IQ114" s="217"/>
      <c r="IR114" s="217"/>
      <c r="IS114" s="217"/>
      <c r="IT114" s="217"/>
      <c r="IU114" s="217"/>
      <c r="IV114" s="217"/>
    </row>
    <row r="115" spans="1:256" x14ac:dyDescent="0.15">
      <c r="A115" s="218"/>
      <c r="B115" s="215"/>
      <c r="C115" s="217"/>
      <c r="D115" s="219"/>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7"/>
      <c r="BG115" s="217"/>
      <c r="BH115" s="217"/>
      <c r="BI115" s="217"/>
      <c r="BJ115" s="217"/>
      <c r="BK115" s="217"/>
      <c r="BL115" s="217"/>
      <c r="BM115" s="217"/>
      <c r="BN115" s="217"/>
      <c r="BO115" s="217"/>
      <c r="BP115" s="217"/>
      <c r="BQ115" s="217"/>
      <c r="BR115" s="217"/>
      <c r="BS115" s="217"/>
      <c r="BT115" s="217"/>
      <c r="BU115" s="217"/>
      <c r="BV115" s="217"/>
      <c r="BW115" s="217"/>
      <c r="BX115" s="217"/>
      <c r="BY115" s="217"/>
      <c r="BZ115" s="217"/>
      <c r="CA115" s="217"/>
      <c r="CB115" s="217"/>
      <c r="CC115" s="217"/>
      <c r="CD115" s="217"/>
      <c r="CE115" s="217"/>
      <c r="CF115" s="217"/>
      <c r="CG115" s="217"/>
      <c r="CH115" s="217"/>
      <c r="CI115" s="217"/>
      <c r="CJ115" s="217"/>
      <c r="CK115" s="217"/>
      <c r="CL115" s="217"/>
      <c r="CM115" s="217"/>
      <c r="CN115" s="217"/>
      <c r="CO115" s="217"/>
      <c r="CP115" s="217"/>
      <c r="CQ115" s="217"/>
      <c r="CR115" s="217"/>
      <c r="CS115" s="217"/>
      <c r="CT115" s="217"/>
      <c r="CU115" s="217"/>
      <c r="CV115" s="217"/>
      <c r="CW115" s="217"/>
      <c r="CX115" s="217"/>
      <c r="CY115" s="217"/>
      <c r="CZ115" s="217"/>
      <c r="DA115" s="217"/>
      <c r="DB115" s="217"/>
      <c r="DC115" s="217"/>
      <c r="DD115" s="217"/>
      <c r="DE115" s="217"/>
      <c r="DF115" s="217"/>
      <c r="DG115" s="217"/>
      <c r="DH115" s="217"/>
      <c r="DI115" s="217"/>
      <c r="DJ115" s="217"/>
      <c r="DK115" s="217"/>
      <c r="DL115" s="217"/>
      <c r="DM115" s="217"/>
      <c r="DN115" s="217"/>
      <c r="DO115" s="217"/>
      <c r="DP115" s="217"/>
      <c r="DQ115" s="217"/>
      <c r="DR115" s="217"/>
      <c r="DS115" s="217"/>
      <c r="DT115" s="217"/>
      <c r="DU115" s="217"/>
      <c r="DV115" s="217"/>
      <c r="DW115" s="217"/>
      <c r="DX115" s="217"/>
      <c r="DY115" s="217"/>
      <c r="DZ115" s="217"/>
      <c r="EA115" s="217"/>
      <c r="EB115" s="217"/>
      <c r="EC115" s="217"/>
      <c r="ED115" s="217"/>
      <c r="EE115" s="217"/>
      <c r="EF115" s="217"/>
      <c r="EG115" s="217"/>
      <c r="EH115" s="217"/>
      <c r="EI115" s="217"/>
      <c r="EJ115" s="217"/>
      <c r="EK115" s="217"/>
      <c r="EL115" s="217"/>
      <c r="EM115" s="217"/>
      <c r="EN115" s="217"/>
      <c r="EO115" s="217"/>
      <c r="EP115" s="217"/>
      <c r="EQ115" s="217"/>
      <c r="ER115" s="217"/>
      <c r="ES115" s="217"/>
      <c r="ET115" s="217"/>
      <c r="EU115" s="217"/>
      <c r="EV115" s="217"/>
      <c r="EW115" s="217"/>
      <c r="EX115" s="217"/>
      <c r="EY115" s="217"/>
      <c r="EZ115" s="217"/>
      <c r="FA115" s="217"/>
      <c r="FB115" s="217"/>
      <c r="FC115" s="217"/>
      <c r="FD115" s="217"/>
      <c r="FE115" s="217"/>
      <c r="FF115" s="217"/>
      <c r="FG115" s="217"/>
      <c r="FH115" s="217"/>
      <c r="FI115" s="217"/>
      <c r="FJ115" s="217"/>
      <c r="FK115" s="217"/>
      <c r="FL115" s="217"/>
      <c r="FM115" s="217"/>
      <c r="FN115" s="217"/>
      <c r="FO115" s="217"/>
      <c r="FP115" s="217"/>
      <c r="FQ115" s="217"/>
      <c r="FR115" s="217"/>
      <c r="FS115" s="217"/>
      <c r="FT115" s="217"/>
      <c r="FU115" s="217"/>
      <c r="FV115" s="217"/>
      <c r="FW115" s="217"/>
      <c r="FX115" s="217"/>
      <c r="FY115" s="217"/>
      <c r="FZ115" s="217"/>
      <c r="GA115" s="217"/>
      <c r="GB115" s="217"/>
      <c r="GC115" s="217"/>
      <c r="GD115" s="217"/>
      <c r="GE115" s="217"/>
      <c r="GF115" s="217"/>
      <c r="GG115" s="217"/>
      <c r="GH115" s="217"/>
      <c r="GI115" s="217"/>
      <c r="GJ115" s="217"/>
      <c r="GK115" s="217"/>
      <c r="GL115" s="217"/>
      <c r="GM115" s="217"/>
      <c r="GN115" s="217"/>
      <c r="GO115" s="217"/>
      <c r="GP115" s="217"/>
      <c r="GQ115" s="217"/>
      <c r="GR115" s="217"/>
      <c r="GS115" s="217"/>
      <c r="GT115" s="217"/>
      <c r="GU115" s="217"/>
      <c r="GV115" s="217"/>
      <c r="GW115" s="217"/>
      <c r="GX115" s="217"/>
      <c r="GY115" s="217"/>
      <c r="GZ115" s="217"/>
      <c r="HA115" s="217"/>
      <c r="HB115" s="217"/>
      <c r="HC115" s="217"/>
      <c r="HD115" s="217"/>
      <c r="HE115" s="217"/>
      <c r="HF115" s="217"/>
      <c r="HG115" s="217"/>
      <c r="HH115" s="217"/>
      <c r="HI115" s="217"/>
      <c r="HJ115" s="217"/>
      <c r="HK115" s="217"/>
      <c r="HL115" s="217"/>
      <c r="HM115" s="217"/>
      <c r="HN115" s="217"/>
      <c r="HO115" s="217"/>
      <c r="HP115" s="217"/>
      <c r="HQ115" s="217"/>
      <c r="HR115" s="217"/>
      <c r="HS115" s="217"/>
      <c r="HT115" s="217"/>
      <c r="HU115" s="217"/>
      <c r="HV115" s="217"/>
      <c r="HW115" s="217"/>
      <c r="HX115" s="217"/>
      <c r="HY115" s="217"/>
      <c r="HZ115" s="217"/>
      <c r="IA115" s="217"/>
      <c r="IB115" s="217"/>
      <c r="IC115" s="217"/>
      <c r="ID115" s="217"/>
      <c r="IE115" s="217"/>
      <c r="IF115" s="217"/>
      <c r="IG115" s="217"/>
      <c r="IH115" s="217"/>
      <c r="II115" s="217"/>
      <c r="IJ115" s="217"/>
      <c r="IK115" s="217"/>
      <c r="IL115" s="217"/>
      <c r="IM115" s="217"/>
      <c r="IN115" s="217"/>
      <c r="IO115" s="217"/>
      <c r="IP115" s="217"/>
      <c r="IQ115" s="217"/>
      <c r="IR115" s="217"/>
      <c r="IS115" s="217"/>
      <c r="IT115" s="217"/>
      <c r="IU115" s="217"/>
      <c r="IV115" s="217"/>
    </row>
    <row r="116" spans="1:256" x14ac:dyDescent="0.15">
      <c r="A116" s="218"/>
      <c r="B116" s="215"/>
      <c r="C116" s="217"/>
      <c r="D116" s="219"/>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c r="AA116" s="217"/>
      <c r="AB116" s="217"/>
      <c r="AC116" s="217"/>
      <c r="AD116" s="217"/>
      <c r="AE116" s="217"/>
      <c r="AF116" s="217"/>
      <c r="AG116" s="217"/>
      <c r="AH116" s="217"/>
      <c r="AI116" s="217"/>
      <c r="AJ116" s="217"/>
      <c r="AK116" s="217"/>
      <c r="AL116" s="217"/>
      <c r="AM116" s="217"/>
      <c r="AN116" s="217"/>
      <c r="AO116" s="217"/>
      <c r="AP116" s="217"/>
      <c r="AQ116" s="217"/>
      <c r="AR116" s="217"/>
      <c r="AS116" s="217"/>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217"/>
      <c r="BS116" s="217"/>
      <c r="BT116" s="217"/>
      <c r="BU116" s="217"/>
      <c r="BV116" s="217"/>
      <c r="BW116" s="217"/>
      <c r="BX116" s="217"/>
      <c r="BY116" s="217"/>
      <c r="BZ116" s="217"/>
      <c r="CA116" s="217"/>
      <c r="CB116" s="217"/>
      <c r="CC116" s="217"/>
      <c r="CD116" s="217"/>
      <c r="CE116" s="217"/>
      <c r="CF116" s="217"/>
      <c r="CG116" s="217"/>
      <c r="CH116" s="217"/>
      <c r="CI116" s="217"/>
      <c r="CJ116" s="217"/>
      <c r="CK116" s="217"/>
      <c r="CL116" s="217"/>
      <c r="CM116" s="217"/>
      <c r="CN116" s="217"/>
      <c r="CO116" s="217"/>
      <c r="CP116" s="217"/>
      <c r="CQ116" s="217"/>
      <c r="CR116" s="217"/>
      <c r="CS116" s="217"/>
      <c r="CT116" s="217"/>
      <c r="CU116" s="217"/>
      <c r="CV116" s="217"/>
      <c r="CW116" s="217"/>
      <c r="CX116" s="217"/>
      <c r="CY116" s="217"/>
      <c r="CZ116" s="217"/>
      <c r="DA116" s="217"/>
      <c r="DB116" s="217"/>
      <c r="DC116" s="217"/>
      <c r="DD116" s="217"/>
      <c r="DE116" s="217"/>
      <c r="DF116" s="217"/>
      <c r="DG116" s="217"/>
      <c r="DH116" s="217"/>
      <c r="DI116" s="217"/>
      <c r="DJ116" s="217"/>
      <c r="DK116" s="217"/>
      <c r="DL116" s="217"/>
      <c r="DM116" s="217"/>
      <c r="DN116" s="217"/>
      <c r="DO116" s="217"/>
      <c r="DP116" s="217"/>
      <c r="DQ116" s="217"/>
      <c r="DR116" s="217"/>
      <c r="DS116" s="217"/>
      <c r="DT116" s="217"/>
      <c r="DU116" s="217"/>
      <c r="DV116" s="217"/>
      <c r="DW116" s="217"/>
      <c r="DX116" s="217"/>
      <c r="DY116" s="217"/>
      <c r="DZ116" s="217"/>
      <c r="EA116" s="217"/>
      <c r="EB116" s="217"/>
      <c r="EC116" s="217"/>
      <c r="ED116" s="217"/>
      <c r="EE116" s="217"/>
      <c r="EF116" s="217"/>
      <c r="EG116" s="217"/>
      <c r="EH116" s="217"/>
      <c r="EI116" s="217"/>
      <c r="EJ116" s="217"/>
      <c r="EK116" s="217"/>
      <c r="EL116" s="217"/>
      <c r="EM116" s="217"/>
      <c r="EN116" s="217"/>
      <c r="EO116" s="217"/>
      <c r="EP116" s="217"/>
      <c r="EQ116" s="217"/>
      <c r="ER116" s="217"/>
      <c r="ES116" s="217"/>
      <c r="ET116" s="217"/>
      <c r="EU116" s="217"/>
      <c r="EV116" s="217"/>
      <c r="EW116" s="217"/>
      <c r="EX116" s="217"/>
      <c r="EY116" s="217"/>
      <c r="EZ116" s="217"/>
      <c r="FA116" s="217"/>
      <c r="FB116" s="217"/>
      <c r="FC116" s="217"/>
      <c r="FD116" s="217"/>
      <c r="FE116" s="217"/>
      <c r="FF116" s="217"/>
      <c r="FG116" s="217"/>
      <c r="FH116" s="217"/>
      <c r="FI116" s="217"/>
      <c r="FJ116" s="217"/>
      <c r="FK116" s="217"/>
      <c r="FL116" s="217"/>
      <c r="FM116" s="217"/>
      <c r="FN116" s="217"/>
      <c r="FO116" s="217"/>
      <c r="FP116" s="217"/>
      <c r="FQ116" s="217"/>
      <c r="FR116" s="217"/>
      <c r="FS116" s="217"/>
      <c r="FT116" s="217"/>
      <c r="FU116" s="217"/>
      <c r="FV116" s="217"/>
      <c r="FW116" s="217"/>
      <c r="FX116" s="217"/>
      <c r="FY116" s="217"/>
      <c r="FZ116" s="217"/>
      <c r="GA116" s="217"/>
      <c r="GB116" s="217"/>
      <c r="GC116" s="217"/>
      <c r="GD116" s="217"/>
      <c r="GE116" s="217"/>
      <c r="GF116" s="217"/>
      <c r="GG116" s="217"/>
      <c r="GH116" s="217"/>
      <c r="GI116" s="217"/>
      <c r="GJ116" s="217"/>
      <c r="GK116" s="217"/>
      <c r="GL116" s="217"/>
      <c r="GM116" s="217"/>
      <c r="GN116" s="217"/>
      <c r="GO116" s="217"/>
      <c r="GP116" s="217"/>
      <c r="GQ116" s="217"/>
      <c r="GR116" s="217"/>
      <c r="GS116" s="217"/>
      <c r="GT116" s="217"/>
      <c r="GU116" s="217"/>
      <c r="GV116" s="217"/>
      <c r="GW116" s="217"/>
      <c r="GX116" s="217"/>
      <c r="GY116" s="217"/>
      <c r="GZ116" s="217"/>
      <c r="HA116" s="217"/>
      <c r="HB116" s="217"/>
      <c r="HC116" s="217"/>
      <c r="HD116" s="217"/>
      <c r="HE116" s="217"/>
      <c r="HF116" s="217"/>
      <c r="HG116" s="217"/>
      <c r="HH116" s="217"/>
      <c r="HI116" s="217"/>
      <c r="HJ116" s="217"/>
      <c r="HK116" s="217"/>
      <c r="HL116" s="217"/>
      <c r="HM116" s="217"/>
      <c r="HN116" s="217"/>
      <c r="HO116" s="217"/>
      <c r="HP116" s="217"/>
      <c r="HQ116" s="217"/>
      <c r="HR116" s="217"/>
      <c r="HS116" s="217"/>
      <c r="HT116" s="217"/>
      <c r="HU116" s="217"/>
      <c r="HV116" s="217"/>
      <c r="HW116" s="217"/>
      <c r="HX116" s="217"/>
      <c r="HY116" s="217"/>
      <c r="HZ116" s="217"/>
      <c r="IA116" s="217"/>
      <c r="IB116" s="217"/>
      <c r="IC116" s="217"/>
      <c r="ID116" s="217"/>
      <c r="IE116" s="217"/>
      <c r="IF116" s="217"/>
      <c r="IG116" s="217"/>
      <c r="IH116" s="217"/>
      <c r="II116" s="217"/>
      <c r="IJ116" s="217"/>
      <c r="IK116" s="217"/>
      <c r="IL116" s="217"/>
      <c r="IM116" s="217"/>
      <c r="IN116" s="217"/>
      <c r="IO116" s="217"/>
      <c r="IP116" s="217"/>
      <c r="IQ116" s="217"/>
      <c r="IR116" s="217"/>
      <c r="IS116" s="217"/>
      <c r="IT116" s="217"/>
      <c r="IU116" s="217"/>
      <c r="IV116" s="217"/>
    </row>
    <row r="117" spans="1:256" x14ac:dyDescent="0.15">
      <c r="A117" s="218"/>
      <c r="B117" s="215"/>
      <c r="C117" s="217"/>
      <c r="D117" s="219"/>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c r="AA117" s="217"/>
      <c r="AB117" s="217"/>
      <c r="AC117" s="217"/>
      <c r="AD117" s="217"/>
      <c r="AE117" s="217"/>
      <c r="AF117" s="217"/>
      <c r="AG117" s="217"/>
      <c r="AH117" s="217"/>
      <c r="AI117" s="217"/>
      <c r="AJ117" s="217"/>
      <c r="AK117" s="217"/>
      <c r="AL117" s="217"/>
      <c r="AM117" s="217"/>
      <c r="AN117" s="217"/>
      <c r="AO117" s="217"/>
      <c r="AP117" s="217"/>
      <c r="AQ117" s="217"/>
      <c r="AR117" s="217"/>
      <c r="AS117" s="217"/>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217"/>
      <c r="BS117" s="217"/>
      <c r="BT117" s="217"/>
      <c r="BU117" s="217"/>
      <c r="BV117" s="217"/>
      <c r="BW117" s="217"/>
      <c r="BX117" s="217"/>
      <c r="BY117" s="217"/>
      <c r="BZ117" s="217"/>
      <c r="CA117" s="217"/>
      <c r="CB117" s="217"/>
      <c r="CC117" s="217"/>
      <c r="CD117" s="217"/>
      <c r="CE117" s="217"/>
      <c r="CF117" s="217"/>
      <c r="CG117" s="217"/>
      <c r="CH117" s="217"/>
      <c r="CI117" s="217"/>
      <c r="CJ117" s="217"/>
      <c r="CK117" s="217"/>
      <c r="CL117" s="217"/>
      <c r="CM117" s="217"/>
      <c r="CN117" s="217"/>
      <c r="CO117" s="217"/>
      <c r="CP117" s="217"/>
      <c r="CQ117" s="217"/>
      <c r="CR117" s="217"/>
      <c r="CS117" s="217"/>
      <c r="CT117" s="217"/>
      <c r="CU117" s="217"/>
      <c r="CV117" s="217"/>
      <c r="CW117" s="217"/>
      <c r="CX117" s="217"/>
      <c r="CY117" s="217"/>
      <c r="CZ117" s="217"/>
      <c r="DA117" s="217"/>
      <c r="DB117" s="217"/>
      <c r="DC117" s="217"/>
      <c r="DD117" s="217"/>
      <c r="DE117" s="217"/>
      <c r="DF117" s="217"/>
      <c r="DG117" s="217"/>
      <c r="DH117" s="217"/>
      <c r="DI117" s="217"/>
      <c r="DJ117" s="217"/>
      <c r="DK117" s="217"/>
      <c r="DL117" s="217"/>
      <c r="DM117" s="217"/>
      <c r="DN117" s="217"/>
      <c r="DO117" s="217"/>
      <c r="DP117" s="217"/>
      <c r="DQ117" s="217"/>
      <c r="DR117" s="217"/>
      <c r="DS117" s="217"/>
      <c r="DT117" s="217"/>
      <c r="DU117" s="217"/>
      <c r="DV117" s="217"/>
      <c r="DW117" s="217"/>
      <c r="DX117" s="217"/>
      <c r="DY117" s="217"/>
      <c r="DZ117" s="217"/>
      <c r="EA117" s="217"/>
      <c r="EB117" s="217"/>
      <c r="EC117" s="217"/>
      <c r="ED117" s="217"/>
      <c r="EE117" s="217"/>
      <c r="EF117" s="217"/>
      <c r="EG117" s="217"/>
      <c r="EH117" s="217"/>
      <c r="EI117" s="217"/>
      <c r="EJ117" s="217"/>
      <c r="EK117" s="217"/>
      <c r="EL117" s="217"/>
      <c r="EM117" s="217"/>
      <c r="EN117" s="217"/>
      <c r="EO117" s="217"/>
      <c r="EP117" s="217"/>
      <c r="EQ117" s="217"/>
      <c r="ER117" s="217"/>
      <c r="ES117" s="217"/>
      <c r="ET117" s="217"/>
      <c r="EU117" s="217"/>
      <c r="EV117" s="217"/>
      <c r="EW117" s="217"/>
      <c r="EX117" s="217"/>
      <c r="EY117" s="217"/>
      <c r="EZ117" s="217"/>
      <c r="FA117" s="217"/>
      <c r="FB117" s="217"/>
      <c r="FC117" s="217"/>
      <c r="FD117" s="217"/>
      <c r="FE117" s="217"/>
      <c r="FF117" s="217"/>
      <c r="FG117" s="217"/>
      <c r="FH117" s="217"/>
      <c r="FI117" s="217"/>
      <c r="FJ117" s="217"/>
      <c r="FK117" s="217"/>
      <c r="FL117" s="217"/>
      <c r="FM117" s="217"/>
      <c r="FN117" s="217"/>
      <c r="FO117" s="217"/>
      <c r="FP117" s="217"/>
      <c r="FQ117" s="217"/>
      <c r="FR117" s="217"/>
      <c r="FS117" s="217"/>
      <c r="FT117" s="217"/>
      <c r="FU117" s="217"/>
      <c r="FV117" s="217"/>
      <c r="FW117" s="217"/>
      <c r="FX117" s="217"/>
      <c r="FY117" s="217"/>
      <c r="FZ117" s="217"/>
      <c r="GA117" s="217"/>
      <c r="GB117" s="217"/>
      <c r="GC117" s="217"/>
      <c r="GD117" s="217"/>
      <c r="GE117" s="217"/>
      <c r="GF117" s="217"/>
      <c r="GG117" s="217"/>
      <c r="GH117" s="217"/>
      <c r="GI117" s="217"/>
      <c r="GJ117" s="217"/>
      <c r="GK117" s="217"/>
      <c r="GL117" s="217"/>
      <c r="GM117" s="217"/>
      <c r="GN117" s="217"/>
      <c r="GO117" s="217"/>
      <c r="GP117" s="217"/>
      <c r="GQ117" s="217"/>
      <c r="GR117" s="217"/>
      <c r="GS117" s="217"/>
      <c r="GT117" s="217"/>
      <c r="GU117" s="217"/>
      <c r="GV117" s="217"/>
      <c r="GW117" s="217"/>
      <c r="GX117" s="217"/>
      <c r="GY117" s="217"/>
      <c r="GZ117" s="217"/>
      <c r="HA117" s="217"/>
      <c r="HB117" s="217"/>
      <c r="HC117" s="217"/>
      <c r="HD117" s="217"/>
      <c r="HE117" s="217"/>
      <c r="HF117" s="217"/>
      <c r="HG117" s="217"/>
      <c r="HH117" s="217"/>
      <c r="HI117" s="217"/>
      <c r="HJ117" s="217"/>
      <c r="HK117" s="217"/>
      <c r="HL117" s="217"/>
      <c r="HM117" s="217"/>
      <c r="HN117" s="217"/>
      <c r="HO117" s="217"/>
      <c r="HP117" s="217"/>
      <c r="HQ117" s="217"/>
      <c r="HR117" s="217"/>
      <c r="HS117" s="217"/>
      <c r="HT117" s="217"/>
      <c r="HU117" s="217"/>
      <c r="HV117" s="217"/>
      <c r="HW117" s="217"/>
      <c r="HX117" s="217"/>
      <c r="HY117" s="217"/>
      <c r="HZ117" s="217"/>
      <c r="IA117" s="217"/>
      <c r="IB117" s="217"/>
      <c r="IC117" s="217"/>
      <c r="ID117" s="217"/>
      <c r="IE117" s="217"/>
      <c r="IF117" s="217"/>
      <c r="IG117" s="217"/>
      <c r="IH117" s="217"/>
      <c r="II117" s="217"/>
      <c r="IJ117" s="217"/>
      <c r="IK117" s="217"/>
      <c r="IL117" s="217"/>
      <c r="IM117" s="217"/>
      <c r="IN117" s="217"/>
      <c r="IO117" s="217"/>
      <c r="IP117" s="217"/>
      <c r="IQ117" s="217"/>
      <c r="IR117" s="217"/>
      <c r="IS117" s="217"/>
      <c r="IT117" s="217"/>
      <c r="IU117" s="217"/>
      <c r="IV117" s="217"/>
    </row>
    <row r="118" spans="1:256" x14ac:dyDescent="0.15">
      <c r="A118" s="218"/>
      <c r="B118" s="215"/>
      <c r="C118" s="217"/>
      <c r="D118" s="219"/>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c r="AA118" s="217"/>
      <c r="AB118" s="217"/>
      <c r="AC118" s="217"/>
      <c r="AD118" s="217"/>
      <c r="AE118" s="217"/>
      <c r="AF118" s="217"/>
      <c r="AG118" s="217"/>
      <c r="AH118" s="217"/>
      <c r="AI118" s="217"/>
      <c r="AJ118" s="217"/>
      <c r="AK118" s="217"/>
      <c r="AL118" s="217"/>
      <c r="AM118" s="217"/>
      <c r="AN118" s="217"/>
      <c r="AO118" s="217"/>
      <c r="AP118" s="217"/>
      <c r="AQ118" s="217"/>
      <c r="AR118" s="217"/>
      <c r="AS118" s="217"/>
      <c r="AT118" s="217"/>
      <c r="AU118" s="217"/>
      <c r="AV118" s="217"/>
      <c r="AW118" s="217"/>
      <c r="AX118" s="217"/>
      <c r="AY118" s="217"/>
      <c r="AZ118" s="217"/>
      <c r="BA118" s="217"/>
      <c r="BB118" s="217"/>
      <c r="BC118" s="217"/>
      <c r="BD118" s="217"/>
      <c r="BE118" s="217"/>
      <c r="BF118" s="217"/>
      <c r="BG118" s="217"/>
      <c r="BH118" s="217"/>
      <c r="BI118" s="217"/>
      <c r="BJ118" s="217"/>
      <c r="BK118" s="217"/>
      <c r="BL118" s="217"/>
      <c r="BM118" s="217"/>
      <c r="BN118" s="217"/>
      <c r="BO118" s="217"/>
      <c r="BP118" s="217"/>
      <c r="BQ118" s="217"/>
      <c r="BR118" s="217"/>
      <c r="BS118" s="217"/>
      <c r="BT118" s="217"/>
      <c r="BU118" s="217"/>
      <c r="BV118" s="217"/>
      <c r="BW118" s="217"/>
      <c r="BX118" s="217"/>
      <c r="BY118" s="217"/>
      <c r="BZ118" s="217"/>
      <c r="CA118" s="217"/>
      <c r="CB118" s="217"/>
      <c r="CC118" s="217"/>
      <c r="CD118" s="217"/>
      <c r="CE118" s="217"/>
      <c r="CF118" s="217"/>
      <c r="CG118" s="217"/>
      <c r="CH118" s="217"/>
      <c r="CI118" s="217"/>
      <c r="CJ118" s="217"/>
      <c r="CK118" s="217"/>
      <c r="CL118" s="217"/>
      <c r="CM118" s="217"/>
      <c r="CN118" s="217"/>
      <c r="CO118" s="217"/>
      <c r="CP118" s="217"/>
      <c r="CQ118" s="217"/>
      <c r="CR118" s="217"/>
      <c r="CS118" s="217"/>
      <c r="CT118" s="217"/>
      <c r="CU118" s="217"/>
      <c r="CV118" s="217"/>
      <c r="CW118" s="217"/>
      <c r="CX118" s="217"/>
      <c r="CY118" s="217"/>
      <c r="CZ118" s="217"/>
      <c r="DA118" s="217"/>
      <c r="DB118" s="217"/>
      <c r="DC118" s="217"/>
      <c r="DD118" s="217"/>
      <c r="DE118" s="217"/>
      <c r="DF118" s="217"/>
      <c r="DG118" s="217"/>
      <c r="DH118" s="217"/>
      <c r="DI118" s="217"/>
      <c r="DJ118" s="217"/>
      <c r="DK118" s="217"/>
      <c r="DL118" s="217"/>
      <c r="DM118" s="217"/>
      <c r="DN118" s="217"/>
      <c r="DO118" s="217"/>
      <c r="DP118" s="217"/>
      <c r="DQ118" s="217"/>
      <c r="DR118" s="217"/>
      <c r="DS118" s="217"/>
      <c r="DT118" s="217"/>
      <c r="DU118" s="217"/>
      <c r="DV118" s="217"/>
      <c r="DW118" s="217"/>
      <c r="DX118" s="217"/>
      <c r="DY118" s="217"/>
      <c r="DZ118" s="217"/>
      <c r="EA118" s="217"/>
      <c r="EB118" s="217"/>
      <c r="EC118" s="217"/>
      <c r="ED118" s="217"/>
      <c r="EE118" s="217"/>
      <c r="EF118" s="217"/>
      <c r="EG118" s="217"/>
      <c r="EH118" s="217"/>
      <c r="EI118" s="217"/>
      <c r="EJ118" s="217"/>
      <c r="EK118" s="217"/>
      <c r="EL118" s="217"/>
      <c r="EM118" s="217"/>
      <c r="EN118" s="217"/>
      <c r="EO118" s="217"/>
      <c r="EP118" s="217"/>
      <c r="EQ118" s="217"/>
      <c r="ER118" s="217"/>
      <c r="ES118" s="217"/>
      <c r="ET118" s="217"/>
      <c r="EU118" s="217"/>
      <c r="EV118" s="217"/>
      <c r="EW118" s="217"/>
      <c r="EX118" s="217"/>
      <c r="EY118" s="217"/>
      <c r="EZ118" s="217"/>
      <c r="FA118" s="217"/>
      <c r="FB118" s="217"/>
      <c r="FC118" s="217"/>
      <c r="FD118" s="217"/>
      <c r="FE118" s="217"/>
      <c r="FF118" s="217"/>
      <c r="FG118" s="217"/>
      <c r="FH118" s="217"/>
      <c r="FI118" s="217"/>
      <c r="FJ118" s="217"/>
      <c r="FK118" s="217"/>
      <c r="FL118" s="217"/>
      <c r="FM118" s="217"/>
      <c r="FN118" s="217"/>
      <c r="FO118" s="217"/>
      <c r="FP118" s="217"/>
      <c r="FQ118" s="217"/>
      <c r="FR118" s="217"/>
      <c r="FS118" s="217"/>
      <c r="FT118" s="217"/>
      <c r="FU118" s="217"/>
      <c r="FV118" s="217"/>
      <c r="FW118" s="217"/>
      <c r="FX118" s="217"/>
      <c r="FY118" s="217"/>
      <c r="FZ118" s="217"/>
      <c r="GA118" s="217"/>
      <c r="GB118" s="217"/>
      <c r="GC118" s="217"/>
      <c r="GD118" s="217"/>
      <c r="GE118" s="217"/>
      <c r="GF118" s="217"/>
      <c r="GG118" s="217"/>
      <c r="GH118" s="217"/>
      <c r="GI118" s="217"/>
      <c r="GJ118" s="217"/>
      <c r="GK118" s="217"/>
      <c r="GL118" s="217"/>
      <c r="GM118" s="217"/>
      <c r="GN118" s="217"/>
      <c r="GO118" s="217"/>
      <c r="GP118" s="217"/>
      <c r="GQ118" s="217"/>
      <c r="GR118" s="217"/>
      <c r="GS118" s="217"/>
      <c r="GT118" s="217"/>
      <c r="GU118" s="217"/>
      <c r="GV118" s="217"/>
      <c r="GW118" s="217"/>
      <c r="GX118" s="217"/>
      <c r="GY118" s="217"/>
      <c r="GZ118" s="217"/>
      <c r="HA118" s="217"/>
      <c r="HB118" s="217"/>
      <c r="HC118" s="217"/>
      <c r="HD118" s="217"/>
      <c r="HE118" s="217"/>
      <c r="HF118" s="217"/>
      <c r="HG118" s="217"/>
      <c r="HH118" s="217"/>
      <c r="HI118" s="217"/>
      <c r="HJ118" s="217"/>
      <c r="HK118" s="217"/>
      <c r="HL118" s="217"/>
      <c r="HM118" s="217"/>
      <c r="HN118" s="217"/>
      <c r="HO118" s="217"/>
      <c r="HP118" s="217"/>
      <c r="HQ118" s="217"/>
      <c r="HR118" s="217"/>
      <c r="HS118" s="217"/>
      <c r="HT118" s="217"/>
      <c r="HU118" s="217"/>
      <c r="HV118" s="217"/>
      <c r="HW118" s="217"/>
      <c r="HX118" s="217"/>
      <c r="HY118" s="217"/>
      <c r="HZ118" s="217"/>
      <c r="IA118" s="217"/>
      <c r="IB118" s="217"/>
      <c r="IC118" s="217"/>
      <c r="ID118" s="217"/>
      <c r="IE118" s="217"/>
      <c r="IF118" s="217"/>
      <c r="IG118" s="217"/>
      <c r="IH118" s="217"/>
      <c r="II118" s="217"/>
      <c r="IJ118" s="217"/>
      <c r="IK118" s="217"/>
      <c r="IL118" s="217"/>
      <c r="IM118" s="217"/>
      <c r="IN118" s="217"/>
      <c r="IO118" s="217"/>
      <c r="IP118" s="217"/>
      <c r="IQ118" s="217"/>
      <c r="IR118" s="217"/>
      <c r="IS118" s="217"/>
      <c r="IT118" s="217"/>
      <c r="IU118" s="217"/>
      <c r="IV118" s="217"/>
    </row>
    <row r="119" spans="1:256" x14ac:dyDescent="0.15">
      <c r="A119" s="218"/>
      <c r="B119" s="215"/>
      <c r="C119" s="217"/>
      <c r="D119" s="219"/>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c r="AA119" s="217"/>
      <c r="AB119" s="217"/>
      <c r="AC119" s="217"/>
      <c r="AD119" s="217"/>
      <c r="AE119" s="217"/>
      <c r="AF119" s="217"/>
      <c r="AG119" s="217"/>
      <c r="AH119" s="217"/>
      <c r="AI119" s="217"/>
      <c r="AJ119" s="217"/>
      <c r="AK119" s="217"/>
      <c r="AL119" s="217"/>
      <c r="AM119" s="217"/>
      <c r="AN119" s="217"/>
      <c r="AO119" s="217"/>
      <c r="AP119" s="217"/>
      <c r="AQ119" s="217"/>
      <c r="AR119" s="217"/>
      <c r="AS119" s="217"/>
      <c r="AT119" s="217"/>
      <c r="AU119" s="217"/>
      <c r="AV119" s="217"/>
      <c r="AW119" s="217"/>
      <c r="AX119" s="217"/>
      <c r="AY119" s="217"/>
      <c r="AZ119" s="217"/>
      <c r="BA119" s="217"/>
      <c r="BB119" s="217"/>
      <c r="BC119" s="217"/>
      <c r="BD119" s="217"/>
      <c r="BE119" s="217"/>
      <c r="BF119" s="217"/>
      <c r="BG119" s="217"/>
      <c r="BH119" s="217"/>
      <c r="BI119" s="217"/>
      <c r="BJ119" s="217"/>
      <c r="BK119" s="217"/>
      <c r="BL119" s="217"/>
      <c r="BM119" s="217"/>
      <c r="BN119" s="217"/>
      <c r="BO119" s="217"/>
      <c r="BP119" s="217"/>
      <c r="BQ119" s="217"/>
      <c r="BR119" s="217"/>
      <c r="BS119" s="217"/>
      <c r="BT119" s="217"/>
      <c r="BU119" s="217"/>
      <c r="BV119" s="217"/>
      <c r="BW119" s="217"/>
      <c r="BX119" s="217"/>
      <c r="BY119" s="217"/>
      <c r="BZ119" s="217"/>
      <c r="CA119" s="217"/>
      <c r="CB119" s="217"/>
      <c r="CC119" s="217"/>
      <c r="CD119" s="217"/>
      <c r="CE119" s="217"/>
      <c r="CF119" s="217"/>
      <c r="CG119" s="217"/>
      <c r="CH119" s="217"/>
      <c r="CI119" s="217"/>
      <c r="CJ119" s="217"/>
      <c r="CK119" s="217"/>
      <c r="CL119" s="217"/>
      <c r="CM119" s="217"/>
      <c r="CN119" s="217"/>
      <c r="CO119" s="217"/>
      <c r="CP119" s="217"/>
      <c r="CQ119" s="217"/>
      <c r="CR119" s="217"/>
      <c r="CS119" s="217"/>
      <c r="CT119" s="217"/>
      <c r="CU119" s="217"/>
      <c r="CV119" s="217"/>
      <c r="CW119" s="217"/>
      <c r="CX119" s="217"/>
      <c r="CY119" s="217"/>
      <c r="CZ119" s="217"/>
      <c r="DA119" s="217"/>
      <c r="DB119" s="217"/>
      <c r="DC119" s="217"/>
      <c r="DD119" s="217"/>
      <c r="DE119" s="217"/>
      <c r="DF119" s="217"/>
      <c r="DG119" s="217"/>
      <c r="DH119" s="217"/>
      <c r="DI119" s="217"/>
      <c r="DJ119" s="217"/>
      <c r="DK119" s="217"/>
      <c r="DL119" s="217"/>
      <c r="DM119" s="217"/>
      <c r="DN119" s="217"/>
      <c r="DO119" s="217"/>
      <c r="DP119" s="217"/>
      <c r="DQ119" s="217"/>
      <c r="DR119" s="217"/>
      <c r="DS119" s="217"/>
      <c r="DT119" s="217"/>
      <c r="DU119" s="217"/>
      <c r="DV119" s="217"/>
      <c r="DW119" s="217"/>
      <c r="DX119" s="217"/>
      <c r="DY119" s="217"/>
      <c r="DZ119" s="217"/>
      <c r="EA119" s="217"/>
      <c r="EB119" s="217"/>
      <c r="EC119" s="217"/>
      <c r="ED119" s="217"/>
      <c r="EE119" s="217"/>
      <c r="EF119" s="217"/>
      <c r="EG119" s="217"/>
      <c r="EH119" s="217"/>
      <c r="EI119" s="217"/>
      <c r="EJ119" s="217"/>
      <c r="EK119" s="217"/>
      <c r="EL119" s="217"/>
      <c r="EM119" s="217"/>
      <c r="EN119" s="217"/>
      <c r="EO119" s="217"/>
      <c r="EP119" s="217"/>
      <c r="EQ119" s="217"/>
      <c r="ER119" s="217"/>
      <c r="ES119" s="217"/>
      <c r="ET119" s="217"/>
      <c r="EU119" s="217"/>
      <c r="EV119" s="217"/>
      <c r="EW119" s="217"/>
      <c r="EX119" s="217"/>
      <c r="EY119" s="217"/>
      <c r="EZ119" s="217"/>
      <c r="FA119" s="217"/>
      <c r="FB119" s="217"/>
      <c r="FC119" s="217"/>
      <c r="FD119" s="217"/>
      <c r="FE119" s="217"/>
      <c r="FF119" s="217"/>
      <c r="FG119" s="217"/>
      <c r="FH119" s="217"/>
      <c r="FI119" s="217"/>
      <c r="FJ119" s="217"/>
      <c r="FK119" s="217"/>
      <c r="FL119" s="217"/>
      <c r="FM119" s="217"/>
      <c r="FN119" s="217"/>
      <c r="FO119" s="217"/>
      <c r="FP119" s="217"/>
      <c r="FQ119" s="217"/>
      <c r="FR119" s="217"/>
      <c r="FS119" s="217"/>
      <c r="FT119" s="217"/>
      <c r="FU119" s="217"/>
      <c r="FV119" s="217"/>
      <c r="FW119" s="217"/>
      <c r="FX119" s="217"/>
      <c r="FY119" s="217"/>
      <c r="FZ119" s="217"/>
      <c r="GA119" s="217"/>
      <c r="GB119" s="217"/>
      <c r="GC119" s="217"/>
      <c r="GD119" s="217"/>
      <c r="GE119" s="217"/>
      <c r="GF119" s="217"/>
      <c r="GG119" s="217"/>
      <c r="GH119" s="217"/>
      <c r="GI119" s="217"/>
      <c r="GJ119" s="217"/>
      <c r="GK119" s="217"/>
      <c r="GL119" s="217"/>
      <c r="GM119" s="217"/>
      <c r="GN119" s="217"/>
      <c r="GO119" s="217"/>
      <c r="GP119" s="217"/>
      <c r="GQ119" s="217"/>
      <c r="GR119" s="217"/>
      <c r="GS119" s="217"/>
      <c r="GT119" s="217"/>
      <c r="GU119" s="217"/>
      <c r="GV119" s="217"/>
      <c r="GW119" s="217"/>
      <c r="GX119" s="217"/>
      <c r="GY119" s="217"/>
      <c r="GZ119" s="217"/>
      <c r="HA119" s="217"/>
      <c r="HB119" s="217"/>
      <c r="HC119" s="217"/>
      <c r="HD119" s="217"/>
      <c r="HE119" s="217"/>
      <c r="HF119" s="217"/>
      <c r="HG119" s="217"/>
      <c r="HH119" s="217"/>
      <c r="HI119" s="217"/>
      <c r="HJ119" s="217"/>
      <c r="HK119" s="217"/>
      <c r="HL119" s="217"/>
      <c r="HM119" s="217"/>
      <c r="HN119" s="217"/>
      <c r="HO119" s="217"/>
      <c r="HP119" s="217"/>
      <c r="HQ119" s="217"/>
      <c r="HR119" s="217"/>
      <c r="HS119" s="217"/>
      <c r="HT119" s="217"/>
      <c r="HU119" s="217"/>
      <c r="HV119" s="217"/>
      <c r="HW119" s="217"/>
      <c r="HX119" s="217"/>
      <c r="HY119" s="217"/>
      <c r="HZ119" s="217"/>
      <c r="IA119" s="217"/>
      <c r="IB119" s="217"/>
      <c r="IC119" s="217"/>
      <c r="ID119" s="217"/>
      <c r="IE119" s="217"/>
      <c r="IF119" s="217"/>
      <c r="IG119" s="217"/>
      <c r="IH119" s="217"/>
      <c r="II119" s="217"/>
      <c r="IJ119" s="217"/>
      <c r="IK119" s="217"/>
      <c r="IL119" s="217"/>
      <c r="IM119" s="217"/>
      <c r="IN119" s="217"/>
      <c r="IO119" s="217"/>
      <c r="IP119" s="217"/>
      <c r="IQ119" s="217"/>
      <c r="IR119" s="217"/>
      <c r="IS119" s="217"/>
      <c r="IT119" s="217"/>
      <c r="IU119" s="217"/>
      <c r="IV119" s="217"/>
    </row>
    <row r="120" spans="1:256" x14ac:dyDescent="0.15">
      <c r="A120" s="218"/>
      <c r="B120" s="215"/>
      <c r="C120" s="217"/>
      <c r="D120" s="219"/>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c r="AA120" s="217"/>
      <c r="AB120" s="217"/>
      <c r="AC120" s="217"/>
      <c r="AD120" s="217"/>
      <c r="AE120" s="217"/>
      <c r="AF120" s="217"/>
      <c r="AG120" s="217"/>
      <c r="AH120" s="217"/>
      <c r="AI120" s="217"/>
      <c r="AJ120" s="217"/>
      <c r="AK120" s="217"/>
      <c r="AL120" s="217"/>
      <c r="AM120" s="217"/>
      <c r="AN120" s="217"/>
      <c r="AO120" s="217"/>
      <c r="AP120" s="217"/>
      <c r="AQ120" s="217"/>
      <c r="AR120" s="217"/>
      <c r="AS120" s="217"/>
      <c r="AT120" s="217"/>
      <c r="AU120" s="217"/>
      <c r="AV120" s="217"/>
      <c r="AW120" s="217"/>
      <c r="AX120" s="217"/>
      <c r="AY120" s="217"/>
      <c r="AZ120" s="217"/>
      <c r="BA120" s="217"/>
      <c r="BB120" s="217"/>
      <c r="BC120" s="217"/>
      <c r="BD120" s="217"/>
      <c r="BE120" s="217"/>
      <c r="BF120" s="217"/>
      <c r="BG120" s="217"/>
      <c r="BH120" s="217"/>
      <c r="BI120" s="217"/>
      <c r="BJ120" s="217"/>
      <c r="BK120" s="217"/>
      <c r="BL120" s="217"/>
      <c r="BM120" s="217"/>
      <c r="BN120" s="217"/>
      <c r="BO120" s="217"/>
      <c r="BP120" s="217"/>
      <c r="BQ120" s="217"/>
      <c r="BR120" s="217"/>
      <c r="BS120" s="217"/>
      <c r="BT120" s="217"/>
      <c r="BU120" s="217"/>
      <c r="BV120" s="217"/>
      <c r="BW120" s="217"/>
      <c r="BX120" s="217"/>
      <c r="BY120" s="217"/>
      <c r="BZ120" s="217"/>
      <c r="CA120" s="217"/>
      <c r="CB120" s="217"/>
      <c r="CC120" s="217"/>
      <c r="CD120" s="217"/>
      <c r="CE120" s="217"/>
      <c r="CF120" s="217"/>
      <c r="CG120" s="217"/>
      <c r="CH120" s="217"/>
      <c r="CI120" s="217"/>
      <c r="CJ120" s="217"/>
      <c r="CK120" s="217"/>
      <c r="CL120" s="217"/>
      <c r="CM120" s="217"/>
      <c r="CN120" s="217"/>
      <c r="CO120" s="217"/>
      <c r="CP120" s="217"/>
      <c r="CQ120" s="217"/>
      <c r="CR120" s="217"/>
      <c r="CS120" s="217"/>
      <c r="CT120" s="217"/>
      <c r="CU120" s="217"/>
      <c r="CV120" s="217"/>
      <c r="CW120" s="217"/>
      <c r="CX120" s="217"/>
      <c r="CY120" s="217"/>
      <c r="CZ120" s="217"/>
      <c r="DA120" s="217"/>
      <c r="DB120" s="217"/>
      <c r="DC120" s="217"/>
      <c r="DD120" s="217"/>
      <c r="DE120" s="217"/>
      <c r="DF120" s="217"/>
      <c r="DG120" s="217"/>
      <c r="DH120" s="217"/>
      <c r="DI120" s="217"/>
      <c r="DJ120" s="217"/>
      <c r="DK120" s="217"/>
      <c r="DL120" s="217"/>
      <c r="DM120" s="217"/>
      <c r="DN120" s="217"/>
      <c r="DO120" s="217"/>
      <c r="DP120" s="217"/>
      <c r="DQ120" s="217"/>
      <c r="DR120" s="217"/>
      <c r="DS120" s="217"/>
      <c r="DT120" s="217"/>
      <c r="DU120" s="217"/>
      <c r="DV120" s="217"/>
      <c r="DW120" s="217"/>
      <c r="DX120" s="217"/>
      <c r="DY120" s="217"/>
      <c r="DZ120" s="217"/>
      <c r="EA120" s="217"/>
      <c r="EB120" s="217"/>
      <c r="EC120" s="217"/>
      <c r="ED120" s="217"/>
      <c r="EE120" s="217"/>
      <c r="EF120" s="217"/>
      <c r="EG120" s="217"/>
      <c r="EH120" s="217"/>
      <c r="EI120" s="217"/>
      <c r="EJ120" s="217"/>
      <c r="EK120" s="217"/>
      <c r="EL120" s="217"/>
      <c r="EM120" s="217"/>
      <c r="EN120" s="217"/>
      <c r="EO120" s="217"/>
      <c r="EP120" s="217"/>
      <c r="EQ120" s="217"/>
      <c r="ER120" s="217"/>
      <c r="ES120" s="217"/>
      <c r="ET120" s="217"/>
      <c r="EU120" s="217"/>
      <c r="EV120" s="217"/>
      <c r="EW120" s="217"/>
      <c r="EX120" s="217"/>
      <c r="EY120" s="217"/>
      <c r="EZ120" s="217"/>
      <c r="FA120" s="217"/>
      <c r="FB120" s="217"/>
      <c r="FC120" s="217"/>
      <c r="FD120" s="217"/>
      <c r="FE120" s="217"/>
      <c r="FF120" s="217"/>
      <c r="FG120" s="217"/>
      <c r="FH120" s="217"/>
      <c r="FI120" s="217"/>
      <c r="FJ120" s="217"/>
      <c r="FK120" s="217"/>
      <c r="FL120" s="217"/>
      <c r="FM120" s="217"/>
      <c r="FN120" s="217"/>
      <c r="FO120" s="217"/>
      <c r="FP120" s="217"/>
      <c r="FQ120" s="217"/>
      <c r="FR120" s="217"/>
      <c r="FS120" s="217"/>
      <c r="FT120" s="217"/>
      <c r="FU120" s="217"/>
      <c r="FV120" s="217"/>
      <c r="FW120" s="217"/>
      <c r="FX120" s="217"/>
      <c r="FY120" s="217"/>
      <c r="FZ120" s="217"/>
      <c r="GA120" s="217"/>
      <c r="GB120" s="217"/>
      <c r="GC120" s="217"/>
      <c r="GD120" s="217"/>
      <c r="GE120" s="217"/>
      <c r="GF120" s="217"/>
      <c r="GG120" s="217"/>
      <c r="GH120" s="217"/>
      <c r="GI120" s="217"/>
      <c r="GJ120" s="217"/>
      <c r="GK120" s="217"/>
      <c r="GL120" s="217"/>
      <c r="GM120" s="217"/>
      <c r="GN120" s="217"/>
      <c r="GO120" s="217"/>
      <c r="GP120" s="217"/>
      <c r="GQ120" s="217"/>
      <c r="GR120" s="217"/>
      <c r="GS120" s="217"/>
      <c r="GT120" s="217"/>
      <c r="GU120" s="217"/>
      <c r="GV120" s="217"/>
      <c r="GW120" s="217"/>
      <c r="GX120" s="217"/>
      <c r="GY120" s="217"/>
      <c r="GZ120" s="217"/>
      <c r="HA120" s="217"/>
      <c r="HB120" s="217"/>
      <c r="HC120" s="217"/>
      <c r="HD120" s="217"/>
      <c r="HE120" s="217"/>
      <c r="HF120" s="217"/>
      <c r="HG120" s="217"/>
      <c r="HH120" s="217"/>
      <c r="HI120" s="217"/>
      <c r="HJ120" s="217"/>
      <c r="HK120" s="217"/>
      <c r="HL120" s="217"/>
      <c r="HM120" s="217"/>
      <c r="HN120" s="217"/>
      <c r="HO120" s="217"/>
      <c r="HP120" s="217"/>
      <c r="HQ120" s="217"/>
      <c r="HR120" s="217"/>
      <c r="HS120" s="217"/>
      <c r="HT120" s="217"/>
      <c r="HU120" s="217"/>
      <c r="HV120" s="217"/>
      <c r="HW120" s="217"/>
      <c r="HX120" s="217"/>
      <c r="HY120" s="217"/>
      <c r="HZ120" s="217"/>
      <c r="IA120" s="217"/>
      <c r="IB120" s="217"/>
      <c r="IC120" s="217"/>
      <c r="ID120" s="217"/>
      <c r="IE120" s="217"/>
      <c r="IF120" s="217"/>
      <c r="IG120" s="217"/>
      <c r="IH120" s="217"/>
      <c r="II120" s="217"/>
      <c r="IJ120" s="217"/>
      <c r="IK120" s="217"/>
      <c r="IL120" s="217"/>
      <c r="IM120" s="217"/>
      <c r="IN120" s="217"/>
      <c r="IO120" s="217"/>
      <c r="IP120" s="217"/>
      <c r="IQ120" s="217"/>
      <c r="IR120" s="217"/>
      <c r="IS120" s="217"/>
      <c r="IT120" s="217"/>
      <c r="IU120" s="217"/>
      <c r="IV120" s="217"/>
    </row>
    <row r="121" spans="1:256" x14ac:dyDescent="0.15">
      <c r="A121" s="218"/>
      <c r="B121" s="215"/>
      <c r="C121" s="217"/>
      <c r="D121" s="219"/>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c r="AA121" s="217"/>
      <c r="AB121" s="217"/>
      <c r="AC121" s="217"/>
      <c r="AD121" s="217"/>
      <c r="AE121" s="217"/>
      <c r="AF121" s="217"/>
      <c r="AG121" s="217"/>
      <c r="AH121" s="217"/>
      <c r="AI121" s="217"/>
      <c r="AJ121" s="217"/>
      <c r="AK121" s="217"/>
      <c r="AL121" s="217"/>
      <c r="AM121" s="217"/>
      <c r="AN121" s="217"/>
      <c r="AO121" s="217"/>
      <c r="AP121" s="217"/>
      <c r="AQ121" s="217"/>
      <c r="AR121" s="217"/>
      <c r="AS121" s="217"/>
      <c r="AT121" s="217"/>
      <c r="AU121" s="217"/>
      <c r="AV121" s="217"/>
      <c r="AW121" s="217"/>
      <c r="AX121" s="217"/>
      <c r="AY121" s="217"/>
      <c r="AZ121" s="217"/>
      <c r="BA121" s="217"/>
      <c r="BB121" s="217"/>
      <c r="BC121" s="217"/>
      <c r="BD121" s="217"/>
      <c r="BE121" s="217"/>
      <c r="BF121" s="217"/>
      <c r="BG121" s="217"/>
      <c r="BH121" s="217"/>
      <c r="BI121" s="217"/>
      <c r="BJ121" s="217"/>
      <c r="BK121" s="217"/>
      <c r="BL121" s="217"/>
      <c r="BM121" s="217"/>
      <c r="BN121" s="217"/>
      <c r="BO121" s="217"/>
      <c r="BP121" s="217"/>
      <c r="BQ121" s="217"/>
      <c r="BR121" s="217"/>
      <c r="BS121" s="217"/>
      <c r="BT121" s="217"/>
      <c r="BU121" s="217"/>
      <c r="BV121" s="217"/>
      <c r="BW121" s="217"/>
      <c r="BX121" s="217"/>
      <c r="BY121" s="217"/>
      <c r="BZ121" s="217"/>
      <c r="CA121" s="217"/>
      <c r="CB121" s="217"/>
      <c r="CC121" s="217"/>
      <c r="CD121" s="217"/>
      <c r="CE121" s="217"/>
      <c r="CF121" s="217"/>
      <c r="CG121" s="217"/>
      <c r="CH121" s="217"/>
      <c r="CI121" s="217"/>
      <c r="CJ121" s="217"/>
      <c r="CK121" s="217"/>
      <c r="CL121" s="217"/>
      <c r="CM121" s="217"/>
      <c r="CN121" s="217"/>
      <c r="CO121" s="217"/>
      <c r="CP121" s="217"/>
      <c r="CQ121" s="217"/>
      <c r="CR121" s="217"/>
      <c r="CS121" s="217"/>
      <c r="CT121" s="217"/>
      <c r="CU121" s="217"/>
      <c r="CV121" s="217"/>
      <c r="CW121" s="217"/>
      <c r="CX121" s="217"/>
      <c r="CY121" s="217"/>
      <c r="CZ121" s="217"/>
      <c r="DA121" s="217"/>
      <c r="DB121" s="217"/>
      <c r="DC121" s="217"/>
      <c r="DD121" s="217"/>
      <c r="DE121" s="217"/>
      <c r="DF121" s="217"/>
      <c r="DG121" s="217"/>
      <c r="DH121" s="217"/>
      <c r="DI121" s="217"/>
      <c r="DJ121" s="217"/>
      <c r="DK121" s="217"/>
      <c r="DL121" s="217"/>
      <c r="DM121" s="217"/>
      <c r="DN121" s="217"/>
      <c r="DO121" s="217"/>
      <c r="DP121" s="217"/>
      <c r="DQ121" s="217"/>
      <c r="DR121" s="217"/>
      <c r="DS121" s="217"/>
      <c r="DT121" s="217"/>
      <c r="DU121" s="217"/>
      <c r="DV121" s="217"/>
      <c r="DW121" s="217"/>
      <c r="DX121" s="217"/>
      <c r="DY121" s="217"/>
      <c r="DZ121" s="217"/>
      <c r="EA121" s="217"/>
      <c r="EB121" s="217"/>
      <c r="EC121" s="217"/>
      <c r="ED121" s="217"/>
      <c r="EE121" s="217"/>
      <c r="EF121" s="217"/>
      <c r="EG121" s="217"/>
      <c r="EH121" s="217"/>
      <c r="EI121" s="217"/>
      <c r="EJ121" s="217"/>
      <c r="EK121" s="217"/>
      <c r="EL121" s="217"/>
      <c r="EM121" s="217"/>
      <c r="EN121" s="217"/>
      <c r="EO121" s="217"/>
      <c r="EP121" s="217"/>
      <c r="EQ121" s="217"/>
      <c r="ER121" s="217"/>
      <c r="ES121" s="217"/>
      <c r="ET121" s="217"/>
      <c r="EU121" s="217"/>
      <c r="EV121" s="217"/>
      <c r="EW121" s="217"/>
      <c r="EX121" s="217"/>
      <c r="EY121" s="217"/>
      <c r="EZ121" s="217"/>
      <c r="FA121" s="217"/>
      <c r="FB121" s="217"/>
      <c r="FC121" s="217"/>
      <c r="FD121" s="217"/>
      <c r="FE121" s="217"/>
      <c r="FF121" s="217"/>
      <c r="FG121" s="217"/>
      <c r="FH121" s="217"/>
      <c r="FI121" s="217"/>
      <c r="FJ121" s="217"/>
      <c r="FK121" s="217"/>
      <c r="FL121" s="217"/>
      <c r="FM121" s="217"/>
      <c r="FN121" s="217"/>
      <c r="FO121" s="217"/>
      <c r="FP121" s="217"/>
      <c r="FQ121" s="217"/>
      <c r="FR121" s="217"/>
      <c r="FS121" s="217"/>
      <c r="FT121" s="217"/>
      <c r="FU121" s="217"/>
      <c r="FV121" s="217"/>
      <c r="FW121" s="217"/>
      <c r="FX121" s="217"/>
      <c r="FY121" s="217"/>
      <c r="FZ121" s="217"/>
      <c r="GA121" s="217"/>
      <c r="GB121" s="217"/>
      <c r="GC121" s="217"/>
      <c r="GD121" s="217"/>
      <c r="GE121" s="217"/>
      <c r="GF121" s="217"/>
      <c r="GG121" s="217"/>
      <c r="GH121" s="217"/>
      <c r="GI121" s="217"/>
      <c r="GJ121" s="217"/>
      <c r="GK121" s="217"/>
      <c r="GL121" s="217"/>
      <c r="GM121" s="217"/>
      <c r="GN121" s="217"/>
      <c r="GO121" s="217"/>
      <c r="GP121" s="217"/>
      <c r="GQ121" s="217"/>
      <c r="GR121" s="217"/>
      <c r="GS121" s="217"/>
      <c r="GT121" s="217"/>
      <c r="GU121" s="217"/>
      <c r="GV121" s="217"/>
      <c r="GW121" s="217"/>
      <c r="GX121" s="217"/>
      <c r="GY121" s="217"/>
      <c r="GZ121" s="217"/>
      <c r="HA121" s="217"/>
      <c r="HB121" s="217"/>
      <c r="HC121" s="217"/>
      <c r="HD121" s="217"/>
      <c r="HE121" s="217"/>
      <c r="HF121" s="217"/>
      <c r="HG121" s="217"/>
      <c r="HH121" s="217"/>
      <c r="HI121" s="217"/>
      <c r="HJ121" s="217"/>
      <c r="HK121" s="217"/>
      <c r="HL121" s="217"/>
      <c r="HM121" s="217"/>
      <c r="HN121" s="217"/>
      <c r="HO121" s="217"/>
      <c r="HP121" s="217"/>
      <c r="HQ121" s="217"/>
      <c r="HR121" s="217"/>
      <c r="HS121" s="217"/>
      <c r="HT121" s="217"/>
      <c r="HU121" s="217"/>
      <c r="HV121" s="217"/>
      <c r="HW121" s="217"/>
      <c r="HX121" s="217"/>
      <c r="HY121" s="217"/>
      <c r="HZ121" s="217"/>
      <c r="IA121" s="217"/>
      <c r="IB121" s="217"/>
      <c r="IC121" s="217"/>
      <c r="ID121" s="217"/>
      <c r="IE121" s="217"/>
      <c r="IF121" s="217"/>
      <c r="IG121" s="217"/>
      <c r="IH121" s="217"/>
      <c r="II121" s="217"/>
      <c r="IJ121" s="217"/>
      <c r="IK121" s="217"/>
      <c r="IL121" s="217"/>
      <c r="IM121" s="217"/>
      <c r="IN121" s="217"/>
      <c r="IO121" s="217"/>
      <c r="IP121" s="217"/>
      <c r="IQ121" s="217"/>
      <c r="IR121" s="217"/>
      <c r="IS121" s="217"/>
      <c r="IT121" s="217"/>
      <c r="IU121" s="217"/>
      <c r="IV121" s="217"/>
    </row>
    <row r="122" spans="1:256" x14ac:dyDescent="0.15">
      <c r="A122" s="218"/>
      <c r="B122" s="215"/>
      <c r="C122" s="217"/>
      <c r="D122" s="219"/>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c r="AA122" s="217"/>
      <c r="AB122" s="217"/>
      <c r="AC122" s="217"/>
      <c r="AD122" s="217"/>
      <c r="AE122" s="217"/>
      <c r="AF122" s="217"/>
      <c r="AG122" s="217"/>
      <c r="AH122" s="217"/>
      <c r="AI122" s="217"/>
      <c r="AJ122" s="217"/>
      <c r="AK122" s="217"/>
      <c r="AL122" s="217"/>
      <c r="AM122" s="217"/>
      <c r="AN122" s="217"/>
      <c r="AO122" s="217"/>
      <c r="AP122" s="217"/>
      <c r="AQ122" s="217"/>
      <c r="AR122" s="217"/>
      <c r="AS122" s="217"/>
      <c r="AT122" s="217"/>
      <c r="AU122" s="217"/>
      <c r="AV122" s="217"/>
      <c r="AW122" s="217"/>
      <c r="AX122" s="217"/>
      <c r="AY122" s="217"/>
      <c r="AZ122" s="217"/>
      <c r="BA122" s="217"/>
      <c r="BB122" s="217"/>
      <c r="BC122" s="217"/>
      <c r="BD122" s="217"/>
      <c r="BE122" s="217"/>
      <c r="BF122" s="217"/>
      <c r="BG122" s="217"/>
      <c r="BH122" s="217"/>
      <c r="BI122" s="217"/>
      <c r="BJ122" s="217"/>
      <c r="BK122" s="217"/>
      <c r="BL122" s="217"/>
      <c r="BM122" s="217"/>
      <c r="BN122" s="217"/>
      <c r="BO122" s="217"/>
      <c r="BP122" s="217"/>
      <c r="BQ122" s="217"/>
      <c r="BR122" s="217"/>
      <c r="BS122" s="217"/>
      <c r="BT122" s="217"/>
      <c r="BU122" s="217"/>
      <c r="BV122" s="217"/>
      <c r="BW122" s="217"/>
      <c r="BX122" s="217"/>
      <c r="BY122" s="217"/>
      <c r="BZ122" s="217"/>
      <c r="CA122" s="217"/>
      <c r="CB122" s="217"/>
      <c r="CC122" s="217"/>
      <c r="CD122" s="217"/>
      <c r="CE122" s="217"/>
      <c r="CF122" s="217"/>
      <c r="CG122" s="217"/>
      <c r="CH122" s="217"/>
      <c r="CI122" s="217"/>
      <c r="CJ122" s="217"/>
      <c r="CK122" s="217"/>
      <c r="CL122" s="217"/>
      <c r="CM122" s="217"/>
      <c r="CN122" s="217"/>
      <c r="CO122" s="217"/>
      <c r="CP122" s="217"/>
      <c r="CQ122" s="217"/>
      <c r="CR122" s="217"/>
      <c r="CS122" s="217"/>
      <c r="CT122" s="217"/>
      <c r="CU122" s="217"/>
      <c r="CV122" s="217"/>
      <c r="CW122" s="217"/>
      <c r="CX122" s="217"/>
      <c r="CY122" s="217"/>
      <c r="CZ122" s="217"/>
      <c r="DA122" s="217"/>
      <c r="DB122" s="217"/>
      <c r="DC122" s="217"/>
      <c r="DD122" s="217"/>
      <c r="DE122" s="217"/>
      <c r="DF122" s="217"/>
      <c r="DG122" s="217"/>
      <c r="DH122" s="217"/>
      <c r="DI122" s="217"/>
      <c r="DJ122" s="217"/>
      <c r="DK122" s="217"/>
      <c r="DL122" s="217"/>
      <c r="DM122" s="217"/>
      <c r="DN122" s="217"/>
      <c r="DO122" s="217"/>
      <c r="DP122" s="217"/>
      <c r="DQ122" s="217"/>
      <c r="DR122" s="217"/>
      <c r="DS122" s="217"/>
      <c r="DT122" s="217"/>
      <c r="DU122" s="217"/>
      <c r="DV122" s="217"/>
      <c r="DW122" s="217"/>
      <c r="DX122" s="217"/>
      <c r="DY122" s="217"/>
      <c r="DZ122" s="217"/>
      <c r="EA122" s="217"/>
      <c r="EB122" s="217"/>
      <c r="EC122" s="217"/>
      <c r="ED122" s="217"/>
      <c r="EE122" s="217"/>
      <c r="EF122" s="217"/>
      <c r="EG122" s="217"/>
      <c r="EH122" s="217"/>
      <c r="EI122" s="217"/>
      <c r="EJ122" s="217"/>
      <c r="EK122" s="217"/>
      <c r="EL122" s="217"/>
      <c r="EM122" s="217"/>
      <c r="EN122" s="217"/>
      <c r="EO122" s="217"/>
      <c r="EP122" s="217"/>
      <c r="EQ122" s="217"/>
      <c r="ER122" s="217"/>
      <c r="ES122" s="217"/>
      <c r="ET122" s="217"/>
      <c r="EU122" s="217"/>
      <c r="EV122" s="217"/>
      <c r="EW122" s="217"/>
      <c r="EX122" s="217"/>
      <c r="EY122" s="217"/>
      <c r="EZ122" s="217"/>
      <c r="FA122" s="217"/>
      <c r="FB122" s="217"/>
      <c r="FC122" s="217"/>
      <c r="FD122" s="217"/>
      <c r="FE122" s="217"/>
      <c r="FF122" s="217"/>
      <c r="FG122" s="217"/>
      <c r="FH122" s="217"/>
      <c r="FI122" s="217"/>
      <c r="FJ122" s="217"/>
      <c r="FK122" s="217"/>
      <c r="FL122" s="217"/>
      <c r="FM122" s="217"/>
      <c r="FN122" s="217"/>
      <c r="FO122" s="217"/>
      <c r="FP122" s="217"/>
      <c r="FQ122" s="217"/>
      <c r="FR122" s="217"/>
      <c r="FS122" s="217"/>
      <c r="FT122" s="217"/>
      <c r="FU122" s="217"/>
      <c r="FV122" s="217"/>
      <c r="FW122" s="217"/>
      <c r="FX122" s="217"/>
      <c r="FY122" s="217"/>
      <c r="FZ122" s="217"/>
      <c r="GA122" s="217"/>
      <c r="GB122" s="217"/>
      <c r="GC122" s="217"/>
      <c r="GD122" s="217"/>
      <c r="GE122" s="217"/>
      <c r="GF122" s="217"/>
      <c r="GG122" s="217"/>
      <c r="GH122" s="217"/>
      <c r="GI122" s="217"/>
      <c r="GJ122" s="217"/>
      <c r="GK122" s="217"/>
      <c r="GL122" s="217"/>
      <c r="GM122" s="217"/>
      <c r="GN122" s="217"/>
      <c r="GO122" s="217"/>
      <c r="GP122" s="217"/>
      <c r="GQ122" s="217"/>
      <c r="GR122" s="217"/>
      <c r="GS122" s="217"/>
      <c r="GT122" s="217"/>
      <c r="GU122" s="217"/>
      <c r="GV122" s="217"/>
      <c r="GW122" s="217"/>
      <c r="GX122" s="217"/>
      <c r="GY122" s="217"/>
      <c r="GZ122" s="217"/>
      <c r="HA122" s="217"/>
      <c r="HB122" s="217"/>
      <c r="HC122" s="217"/>
      <c r="HD122" s="217"/>
      <c r="HE122" s="217"/>
      <c r="HF122" s="217"/>
      <c r="HG122" s="217"/>
      <c r="HH122" s="217"/>
      <c r="HI122" s="217"/>
      <c r="HJ122" s="217"/>
      <c r="HK122" s="217"/>
      <c r="HL122" s="217"/>
      <c r="HM122" s="217"/>
      <c r="HN122" s="217"/>
      <c r="HO122" s="217"/>
      <c r="HP122" s="217"/>
      <c r="HQ122" s="217"/>
      <c r="HR122" s="217"/>
      <c r="HS122" s="217"/>
      <c r="HT122" s="217"/>
      <c r="HU122" s="217"/>
      <c r="HV122" s="217"/>
      <c r="HW122" s="217"/>
      <c r="HX122" s="217"/>
      <c r="HY122" s="217"/>
      <c r="HZ122" s="217"/>
      <c r="IA122" s="217"/>
      <c r="IB122" s="217"/>
      <c r="IC122" s="217"/>
      <c r="ID122" s="217"/>
      <c r="IE122" s="217"/>
      <c r="IF122" s="217"/>
      <c r="IG122" s="217"/>
      <c r="IH122" s="217"/>
      <c r="II122" s="217"/>
      <c r="IJ122" s="217"/>
      <c r="IK122" s="217"/>
      <c r="IL122" s="217"/>
      <c r="IM122" s="217"/>
      <c r="IN122" s="217"/>
      <c r="IO122" s="217"/>
      <c r="IP122" s="217"/>
      <c r="IQ122" s="217"/>
      <c r="IR122" s="217"/>
      <c r="IS122" s="217"/>
      <c r="IT122" s="217"/>
      <c r="IU122" s="217"/>
      <c r="IV122" s="217"/>
    </row>
    <row r="123" spans="1:256" x14ac:dyDescent="0.15">
      <c r="A123" s="218"/>
      <c r="B123" s="215"/>
      <c r="C123" s="217"/>
      <c r="D123" s="219"/>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c r="AA123" s="217"/>
      <c r="AB123" s="217"/>
      <c r="AC123" s="217"/>
      <c r="AD123" s="217"/>
      <c r="AE123" s="217"/>
      <c r="AF123" s="217"/>
      <c r="AG123" s="217"/>
      <c r="AH123" s="217"/>
      <c r="AI123" s="217"/>
      <c r="AJ123" s="217"/>
      <c r="AK123" s="217"/>
      <c r="AL123" s="217"/>
      <c r="AM123" s="217"/>
      <c r="AN123" s="217"/>
      <c r="AO123" s="217"/>
      <c r="AP123" s="217"/>
      <c r="AQ123" s="217"/>
      <c r="AR123" s="217"/>
      <c r="AS123" s="217"/>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217"/>
      <c r="BS123" s="217"/>
      <c r="BT123" s="217"/>
      <c r="BU123" s="217"/>
      <c r="BV123" s="217"/>
      <c r="BW123" s="217"/>
      <c r="BX123" s="217"/>
      <c r="BY123" s="217"/>
      <c r="BZ123" s="217"/>
      <c r="CA123" s="217"/>
      <c r="CB123" s="217"/>
      <c r="CC123" s="217"/>
      <c r="CD123" s="217"/>
      <c r="CE123" s="217"/>
      <c r="CF123" s="217"/>
      <c r="CG123" s="217"/>
      <c r="CH123" s="217"/>
      <c r="CI123" s="217"/>
      <c r="CJ123" s="217"/>
      <c r="CK123" s="217"/>
      <c r="CL123" s="217"/>
      <c r="CM123" s="217"/>
      <c r="CN123" s="217"/>
      <c r="CO123" s="217"/>
      <c r="CP123" s="217"/>
      <c r="CQ123" s="217"/>
      <c r="CR123" s="217"/>
      <c r="CS123" s="217"/>
      <c r="CT123" s="217"/>
      <c r="CU123" s="217"/>
      <c r="CV123" s="217"/>
      <c r="CW123" s="217"/>
      <c r="CX123" s="217"/>
      <c r="CY123" s="217"/>
      <c r="CZ123" s="217"/>
      <c r="DA123" s="217"/>
      <c r="DB123" s="217"/>
      <c r="DC123" s="217"/>
      <c r="DD123" s="217"/>
      <c r="DE123" s="217"/>
      <c r="DF123" s="217"/>
      <c r="DG123" s="217"/>
      <c r="DH123" s="217"/>
      <c r="DI123" s="217"/>
      <c r="DJ123" s="217"/>
      <c r="DK123" s="217"/>
      <c r="DL123" s="217"/>
      <c r="DM123" s="217"/>
      <c r="DN123" s="217"/>
      <c r="DO123" s="217"/>
      <c r="DP123" s="217"/>
      <c r="DQ123" s="217"/>
      <c r="DR123" s="217"/>
      <c r="DS123" s="217"/>
      <c r="DT123" s="217"/>
      <c r="DU123" s="217"/>
      <c r="DV123" s="217"/>
      <c r="DW123" s="217"/>
      <c r="DX123" s="217"/>
      <c r="DY123" s="217"/>
      <c r="DZ123" s="217"/>
      <c r="EA123" s="217"/>
      <c r="EB123" s="217"/>
      <c r="EC123" s="217"/>
      <c r="ED123" s="217"/>
      <c r="EE123" s="217"/>
      <c r="EF123" s="217"/>
      <c r="EG123" s="217"/>
      <c r="EH123" s="217"/>
      <c r="EI123" s="217"/>
      <c r="EJ123" s="217"/>
      <c r="EK123" s="217"/>
      <c r="EL123" s="217"/>
      <c r="EM123" s="217"/>
      <c r="EN123" s="217"/>
      <c r="EO123" s="217"/>
      <c r="EP123" s="217"/>
      <c r="EQ123" s="217"/>
      <c r="ER123" s="217"/>
      <c r="ES123" s="217"/>
      <c r="ET123" s="217"/>
      <c r="EU123" s="217"/>
      <c r="EV123" s="217"/>
      <c r="EW123" s="217"/>
      <c r="EX123" s="217"/>
      <c r="EY123" s="217"/>
      <c r="EZ123" s="217"/>
      <c r="FA123" s="217"/>
      <c r="FB123" s="217"/>
      <c r="FC123" s="217"/>
      <c r="FD123" s="217"/>
      <c r="FE123" s="217"/>
      <c r="FF123" s="217"/>
      <c r="FG123" s="217"/>
      <c r="FH123" s="217"/>
      <c r="FI123" s="217"/>
      <c r="FJ123" s="217"/>
      <c r="FK123" s="217"/>
      <c r="FL123" s="217"/>
      <c r="FM123" s="217"/>
      <c r="FN123" s="217"/>
      <c r="FO123" s="217"/>
      <c r="FP123" s="217"/>
      <c r="FQ123" s="217"/>
      <c r="FR123" s="217"/>
      <c r="FS123" s="217"/>
      <c r="FT123" s="217"/>
      <c r="FU123" s="217"/>
      <c r="FV123" s="217"/>
      <c r="FW123" s="217"/>
      <c r="FX123" s="217"/>
      <c r="FY123" s="217"/>
      <c r="FZ123" s="217"/>
      <c r="GA123" s="217"/>
      <c r="GB123" s="217"/>
      <c r="GC123" s="217"/>
      <c r="GD123" s="217"/>
      <c r="GE123" s="217"/>
      <c r="GF123" s="217"/>
      <c r="GG123" s="217"/>
      <c r="GH123" s="217"/>
      <c r="GI123" s="217"/>
      <c r="GJ123" s="217"/>
      <c r="GK123" s="217"/>
      <c r="GL123" s="217"/>
      <c r="GM123" s="217"/>
      <c r="GN123" s="217"/>
      <c r="GO123" s="217"/>
      <c r="GP123" s="217"/>
      <c r="GQ123" s="217"/>
      <c r="GR123" s="217"/>
      <c r="GS123" s="217"/>
      <c r="GT123" s="217"/>
      <c r="GU123" s="217"/>
      <c r="GV123" s="217"/>
      <c r="GW123" s="217"/>
      <c r="GX123" s="217"/>
      <c r="GY123" s="217"/>
      <c r="GZ123" s="217"/>
      <c r="HA123" s="217"/>
      <c r="HB123" s="217"/>
      <c r="HC123" s="217"/>
      <c r="HD123" s="217"/>
      <c r="HE123" s="217"/>
      <c r="HF123" s="217"/>
      <c r="HG123" s="217"/>
      <c r="HH123" s="217"/>
      <c r="HI123" s="217"/>
      <c r="HJ123" s="217"/>
      <c r="HK123" s="217"/>
      <c r="HL123" s="217"/>
      <c r="HM123" s="217"/>
      <c r="HN123" s="217"/>
      <c r="HO123" s="217"/>
      <c r="HP123" s="217"/>
      <c r="HQ123" s="217"/>
      <c r="HR123" s="217"/>
      <c r="HS123" s="217"/>
      <c r="HT123" s="217"/>
      <c r="HU123" s="217"/>
      <c r="HV123" s="217"/>
      <c r="HW123" s="217"/>
      <c r="HX123" s="217"/>
      <c r="HY123" s="217"/>
      <c r="HZ123" s="217"/>
      <c r="IA123" s="217"/>
      <c r="IB123" s="217"/>
      <c r="IC123" s="217"/>
      <c r="ID123" s="217"/>
      <c r="IE123" s="217"/>
      <c r="IF123" s="217"/>
      <c r="IG123" s="217"/>
      <c r="IH123" s="217"/>
      <c r="II123" s="217"/>
      <c r="IJ123" s="217"/>
      <c r="IK123" s="217"/>
      <c r="IL123" s="217"/>
      <c r="IM123" s="217"/>
      <c r="IN123" s="217"/>
      <c r="IO123" s="217"/>
      <c r="IP123" s="217"/>
      <c r="IQ123" s="217"/>
      <c r="IR123" s="217"/>
      <c r="IS123" s="217"/>
      <c r="IT123" s="217"/>
      <c r="IU123" s="217"/>
      <c r="IV123" s="217"/>
    </row>
    <row r="124" spans="1:256" x14ac:dyDescent="0.15">
      <c r="A124" s="218"/>
      <c r="B124" s="215"/>
      <c r="C124" s="217"/>
      <c r="D124" s="219"/>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c r="AA124" s="217"/>
      <c r="AB124" s="217"/>
      <c r="AC124" s="217"/>
      <c r="AD124" s="217"/>
      <c r="AE124" s="217"/>
      <c r="AF124" s="217"/>
      <c r="AG124" s="217"/>
      <c r="AH124" s="217"/>
      <c r="AI124" s="217"/>
      <c r="AJ124" s="217"/>
      <c r="AK124" s="217"/>
      <c r="AL124" s="217"/>
      <c r="AM124" s="217"/>
      <c r="AN124" s="217"/>
      <c r="AO124" s="217"/>
      <c r="AP124" s="217"/>
      <c r="AQ124" s="217"/>
      <c r="AR124" s="217"/>
      <c r="AS124" s="217"/>
      <c r="AT124" s="217"/>
      <c r="AU124" s="217"/>
      <c r="AV124" s="217"/>
      <c r="AW124" s="217"/>
      <c r="AX124" s="217"/>
      <c r="AY124" s="217"/>
      <c r="AZ124" s="217"/>
      <c r="BA124" s="217"/>
      <c r="BB124" s="217"/>
      <c r="BC124" s="217"/>
      <c r="BD124" s="217"/>
      <c r="BE124" s="217"/>
      <c r="BF124" s="217"/>
      <c r="BG124" s="217"/>
      <c r="BH124" s="217"/>
      <c r="BI124" s="217"/>
      <c r="BJ124" s="217"/>
      <c r="BK124" s="217"/>
      <c r="BL124" s="217"/>
      <c r="BM124" s="217"/>
      <c r="BN124" s="217"/>
      <c r="BO124" s="217"/>
      <c r="BP124" s="217"/>
      <c r="BQ124" s="217"/>
      <c r="BR124" s="217"/>
      <c r="BS124" s="217"/>
      <c r="BT124" s="217"/>
      <c r="BU124" s="217"/>
      <c r="BV124" s="217"/>
      <c r="BW124" s="217"/>
      <c r="BX124" s="217"/>
      <c r="BY124" s="217"/>
      <c r="BZ124" s="217"/>
      <c r="CA124" s="217"/>
      <c r="CB124" s="217"/>
      <c r="CC124" s="217"/>
      <c r="CD124" s="217"/>
      <c r="CE124" s="217"/>
      <c r="CF124" s="217"/>
      <c r="CG124" s="217"/>
      <c r="CH124" s="217"/>
      <c r="CI124" s="217"/>
      <c r="CJ124" s="217"/>
      <c r="CK124" s="217"/>
      <c r="CL124" s="217"/>
      <c r="CM124" s="217"/>
      <c r="CN124" s="217"/>
      <c r="CO124" s="217"/>
      <c r="CP124" s="217"/>
      <c r="CQ124" s="217"/>
      <c r="CR124" s="217"/>
      <c r="CS124" s="217"/>
      <c r="CT124" s="217"/>
      <c r="CU124" s="217"/>
      <c r="CV124" s="217"/>
      <c r="CW124" s="217"/>
      <c r="CX124" s="217"/>
      <c r="CY124" s="217"/>
      <c r="CZ124" s="217"/>
      <c r="DA124" s="217"/>
      <c r="DB124" s="217"/>
      <c r="DC124" s="217"/>
      <c r="DD124" s="217"/>
      <c r="DE124" s="217"/>
      <c r="DF124" s="217"/>
      <c r="DG124" s="217"/>
      <c r="DH124" s="217"/>
      <c r="DI124" s="217"/>
      <c r="DJ124" s="217"/>
      <c r="DK124" s="217"/>
      <c r="DL124" s="217"/>
      <c r="DM124" s="217"/>
      <c r="DN124" s="217"/>
      <c r="DO124" s="217"/>
      <c r="DP124" s="217"/>
      <c r="DQ124" s="217"/>
      <c r="DR124" s="217"/>
      <c r="DS124" s="217"/>
      <c r="DT124" s="217"/>
      <c r="DU124" s="217"/>
      <c r="DV124" s="217"/>
      <c r="DW124" s="217"/>
      <c r="DX124" s="217"/>
      <c r="DY124" s="217"/>
      <c r="DZ124" s="217"/>
      <c r="EA124" s="217"/>
      <c r="EB124" s="217"/>
      <c r="EC124" s="217"/>
      <c r="ED124" s="217"/>
      <c r="EE124" s="217"/>
      <c r="EF124" s="217"/>
      <c r="EG124" s="217"/>
      <c r="EH124" s="217"/>
      <c r="EI124" s="217"/>
      <c r="EJ124" s="217"/>
      <c r="EK124" s="217"/>
      <c r="EL124" s="217"/>
      <c r="EM124" s="217"/>
      <c r="EN124" s="217"/>
      <c r="EO124" s="217"/>
      <c r="EP124" s="217"/>
      <c r="EQ124" s="217"/>
      <c r="ER124" s="217"/>
      <c r="ES124" s="217"/>
      <c r="ET124" s="217"/>
      <c r="EU124" s="217"/>
      <c r="EV124" s="217"/>
      <c r="EW124" s="217"/>
      <c r="EX124" s="217"/>
      <c r="EY124" s="217"/>
      <c r="EZ124" s="217"/>
      <c r="FA124" s="217"/>
      <c r="FB124" s="217"/>
      <c r="FC124" s="217"/>
      <c r="FD124" s="217"/>
      <c r="FE124" s="217"/>
      <c r="FF124" s="217"/>
      <c r="FG124" s="217"/>
      <c r="FH124" s="217"/>
      <c r="FI124" s="217"/>
      <c r="FJ124" s="217"/>
      <c r="FK124" s="217"/>
      <c r="FL124" s="217"/>
      <c r="FM124" s="217"/>
      <c r="FN124" s="217"/>
      <c r="FO124" s="217"/>
      <c r="FP124" s="217"/>
      <c r="FQ124" s="217"/>
      <c r="FR124" s="217"/>
      <c r="FS124" s="217"/>
      <c r="FT124" s="217"/>
      <c r="FU124" s="217"/>
      <c r="FV124" s="217"/>
      <c r="FW124" s="217"/>
      <c r="FX124" s="217"/>
      <c r="FY124" s="217"/>
      <c r="FZ124" s="217"/>
      <c r="GA124" s="217"/>
      <c r="GB124" s="217"/>
      <c r="GC124" s="217"/>
      <c r="GD124" s="217"/>
      <c r="GE124" s="217"/>
      <c r="GF124" s="217"/>
      <c r="GG124" s="217"/>
      <c r="GH124" s="217"/>
      <c r="GI124" s="217"/>
      <c r="GJ124" s="217"/>
      <c r="GK124" s="217"/>
      <c r="GL124" s="217"/>
      <c r="GM124" s="217"/>
      <c r="GN124" s="217"/>
      <c r="GO124" s="217"/>
      <c r="GP124" s="217"/>
      <c r="GQ124" s="217"/>
      <c r="GR124" s="217"/>
      <c r="GS124" s="217"/>
      <c r="GT124" s="217"/>
      <c r="GU124" s="217"/>
      <c r="GV124" s="217"/>
      <c r="GW124" s="217"/>
      <c r="GX124" s="217"/>
      <c r="GY124" s="217"/>
      <c r="GZ124" s="217"/>
      <c r="HA124" s="217"/>
      <c r="HB124" s="217"/>
      <c r="HC124" s="217"/>
      <c r="HD124" s="217"/>
      <c r="HE124" s="217"/>
      <c r="HF124" s="217"/>
      <c r="HG124" s="217"/>
      <c r="HH124" s="217"/>
      <c r="HI124" s="217"/>
      <c r="HJ124" s="217"/>
      <c r="HK124" s="217"/>
      <c r="HL124" s="217"/>
      <c r="HM124" s="217"/>
      <c r="HN124" s="217"/>
      <c r="HO124" s="217"/>
      <c r="HP124" s="217"/>
      <c r="HQ124" s="217"/>
      <c r="HR124" s="217"/>
      <c r="HS124" s="217"/>
      <c r="HT124" s="217"/>
      <c r="HU124" s="217"/>
      <c r="HV124" s="217"/>
      <c r="HW124" s="217"/>
      <c r="HX124" s="217"/>
      <c r="HY124" s="217"/>
      <c r="HZ124" s="217"/>
      <c r="IA124" s="217"/>
      <c r="IB124" s="217"/>
      <c r="IC124" s="217"/>
      <c r="ID124" s="217"/>
      <c r="IE124" s="217"/>
      <c r="IF124" s="217"/>
      <c r="IG124" s="217"/>
      <c r="IH124" s="217"/>
      <c r="II124" s="217"/>
      <c r="IJ124" s="217"/>
      <c r="IK124" s="217"/>
      <c r="IL124" s="217"/>
      <c r="IM124" s="217"/>
      <c r="IN124" s="217"/>
      <c r="IO124" s="217"/>
      <c r="IP124" s="217"/>
      <c r="IQ124" s="217"/>
      <c r="IR124" s="217"/>
      <c r="IS124" s="217"/>
      <c r="IT124" s="217"/>
      <c r="IU124" s="217"/>
      <c r="IV124" s="217"/>
    </row>
    <row r="125" spans="1:256" x14ac:dyDescent="0.15">
      <c r="A125" s="218"/>
      <c r="B125" s="215"/>
      <c r="C125" s="217"/>
      <c r="D125" s="219"/>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c r="AA125" s="217"/>
      <c r="AB125" s="217"/>
      <c r="AC125" s="217"/>
      <c r="AD125" s="217"/>
      <c r="AE125" s="217"/>
      <c r="AF125" s="217"/>
      <c r="AG125" s="217"/>
      <c r="AH125" s="217"/>
      <c r="AI125" s="217"/>
      <c r="AJ125" s="217"/>
      <c r="AK125" s="217"/>
      <c r="AL125" s="217"/>
      <c r="AM125" s="217"/>
      <c r="AN125" s="217"/>
      <c r="AO125" s="217"/>
      <c r="AP125" s="217"/>
      <c r="AQ125" s="217"/>
      <c r="AR125" s="217"/>
      <c r="AS125" s="217"/>
      <c r="AT125" s="217"/>
      <c r="AU125" s="217"/>
      <c r="AV125" s="217"/>
      <c r="AW125" s="217"/>
      <c r="AX125" s="217"/>
      <c r="AY125" s="217"/>
      <c r="AZ125" s="217"/>
      <c r="BA125" s="217"/>
      <c r="BB125" s="217"/>
      <c r="BC125" s="217"/>
      <c r="BD125" s="217"/>
      <c r="BE125" s="217"/>
      <c r="BF125" s="217"/>
      <c r="BG125" s="217"/>
      <c r="BH125" s="217"/>
      <c r="BI125" s="217"/>
      <c r="BJ125" s="217"/>
      <c r="BK125" s="217"/>
      <c r="BL125" s="217"/>
      <c r="BM125" s="217"/>
      <c r="BN125" s="217"/>
      <c r="BO125" s="217"/>
      <c r="BP125" s="217"/>
      <c r="BQ125" s="217"/>
      <c r="BR125" s="217"/>
      <c r="BS125" s="217"/>
      <c r="BT125" s="217"/>
      <c r="BU125" s="217"/>
      <c r="BV125" s="217"/>
      <c r="BW125" s="217"/>
      <c r="BX125" s="217"/>
      <c r="BY125" s="217"/>
      <c r="BZ125" s="217"/>
      <c r="CA125" s="217"/>
      <c r="CB125" s="217"/>
      <c r="CC125" s="217"/>
      <c r="CD125" s="217"/>
      <c r="CE125" s="217"/>
      <c r="CF125" s="217"/>
      <c r="CG125" s="217"/>
      <c r="CH125" s="217"/>
      <c r="CI125" s="217"/>
      <c r="CJ125" s="217"/>
      <c r="CK125" s="217"/>
      <c r="CL125" s="217"/>
      <c r="CM125" s="217"/>
      <c r="CN125" s="217"/>
      <c r="CO125" s="217"/>
      <c r="CP125" s="217"/>
      <c r="CQ125" s="217"/>
      <c r="CR125" s="217"/>
      <c r="CS125" s="217"/>
      <c r="CT125" s="217"/>
      <c r="CU125" s="217"/>
      <c r="CV125" s="217"/>
      <c r="CW125" s="217"/>
      <c r="CX125" s="217"/>
      <c r="CY125" s="217"/>
      <c r="CZ125" s="217"/>
      <c r="DA125" s="217"/>
      <c r="DB125" s="217"/>
      <c r="DC125" s="217"/>
      <c r="DD125" s="217"/>
      <c r="DE125" s="217"/>
      <c r="DF125" s="217"/>
      <c r="DG125" s="217"/>
      <c r="DH125" s="217"/>
      <c r="DI125" s="217"/>
      <c r="DJ125" s="217"/>
      <c r="DK125" s="217"/>
      <c r="DL125" s="217"/>
      <c r="DM125" s="217"/>
      <c r="DN125" s="217"/>
      <c r="DO125" s="217"/>
      <c r="DP125" s="217"/>
      <c r="DQ125" s="217"/>
      <c r="DR125" s="217"/>
      <c r="DS125" s="217"/>
      <c r="DT125" s="217"/>
      <c r="DU125" s="217"/>
      <c r="DV125" s="217"/>
      <c r="DW125" s="217"/>
      <c r="DX125" s="217"/>
      <c r="DY125" s="217"/>
      <c r="DZ125" s="217"/>
      <c r="EA125" s="217"/>
      <c r="EB125" s="217"/>
      <c r="EC125" s="217"/>
      <c r="ED125" s="217"/>
      <c r="EE125" s="217"/>
      <c r="EF125" s="217"/>
      <c r="EG125" s="217"/>
      <c r="EH125" s="217"/>
      <c r="EI125" s="217"/>
      <c r="EJ125" s="217"/>
      <c r="EK125" s="217"/>
      <c r="EL125" s="217"/>
      <c r="EM125" s="217"/>
      <c r="EN125" s="217"/>
      <c r="EO125" s="217"/>
      <c r="EP125" s="217"/>
      <c r="EQ125" s="217"/>
      <c r="ER125" s="217"/>
      <c r="ES125" s="217"/>
      <c r="ET125" s="217"/>
      <c r="EU125" s="217"/>
      <c r="EV125" s="217"/>
      <c r="EW125" s="217"/>
      <c r="EX125" s="217"/>
      <c r="EY125" s="217"/>
      <c r="EZ125" s="217"/>
      <c r="FA125" s="217"/>
      <c r="FB125" s="217"/>
      <c r="FC125" s="217"/>
      <c r="FD125" s="217"/>
      <c r="FE125" s="217"/>
      <c r="FF125" s="217"/>
      <c r="FG125" s="217"/>
      <c r="FH125" s="217"/>
      <c r="FI125" s="217"/>
      <c r="FJ125" s="217"/>
      <c r="FK125" s="217"/>
      <c r="FL125" s="217"/>
      <c r="FM125" s="217"/>
      <c r="FN125" s="217"/>
      <c r="FO125" s="217"/>
      <c r="FP125" s="217"/>
      <c r="FQ125" s="217"/>
      <c r="FR125" s="217"/>
      <c r="FS125" s="217"/>
      <c r="FT125" s="217"/>
      <c r="FU125" s="217"/>
      <c r="FV125" s="217"/>
      <c r="FW125" s="217"/>
      <c r="FX125" s="217"/>
      <c r="FY125" s="217"/>
      <c r="FZ125" s="217"/>
      <c r="GA125" s="217"/>
      <c r="GB125" s="217"/>
      <c r="GC125" s="217"/>
      <c r="GD125" s="217"/>
      <c r="GE125" s="217"/>
      <c r="GF125" s="217"/>
      <c r="GG125" s="217"/>
      <c r="GH125" s="217"/>
      <c r="GI125" s="217"/>
      <c r="GJ125" s="217"/>
      <c r="GK125" s="217"/>
      <c r="GL125" s="217"/>
      <c r="GM125" s="217"/>
      <c r="GN125" s="217"/>
      <c r="GO125" s="217"/>
      <c r="GP125" s="217"/>
      <c r="GQ125" s="217"/>
      <c r="GR125" s="217"/>
      <c r="GS125" s="217"/>
      <c r="GT125" s="217"/>
      <c r="GU125" s="217"/>
      <c r="GV125" s="217"/>
      <c r="GW125" s="217"/>
      <c r="GX125" s="217"/>
      <c r="GY125" s="217"/>
      <c r="GZ125" s="217"/>
      <c r="HA125" s="217"/>
      <c r="HB125" s="217"/>
      <c r="HC125" s="217"/>
      <c r="HD125" s="217"/>
      <c r="HE125" s="217"/>
      <c r="HF125" s="217"/>
      <c r="HG125" s="217"/>
      <c r="HH125" s="217"/>
      <c r="HI125" s="217"/>
      <c r="HJ125" s="217"/>
      <c r="HK125" s="217"/>
      <c r="HL125" s="217"/>
      <c r="HM125" s="217"/>
      <c r="HN125" s="217"/>
      <c r="HO125" s="217"/>
      <c r="HP125" s="217"/>
      <c r="HQ125" s="217"/>
      <c r="HR125" s="217"/>
      <c r="HS125" s="217"/>
      <c r="HT125" s="217"/>
      <c r="HU125" s="217"/>
      <c r="HV125" s="217"/>
      <c r="HW125" s="217"/>
      <c r="HX125" s="217"/>
      <c r="HY125" s="217"/>
      <c r="HZ125" s="217"/>
      <c r="IA125" s="217"/>
      <c r="IB125" s="217"/>
      <c r="IC125" s="217"/>
      <c r="ID125" s="217"/>
      <c r="IE125" s="217"/>
      <c r="IF125" s="217"/>
      <c r="IG125" s="217"/>
      <c r="IH125" s="217"/>
      <c r="II125" s="217"/>
      <c r="IJ125" s="217"/>
      <c r="IK125" s="217"/>
      <c r="IL125" s="217"/>
      <c r="IM125" s="217"/>
      <c r="IN125" s="217"/>
      <c r="IO125" s="217"/>
      <c r="IP125" s="217"/>
      <c r="IQ125" s="217"/>
      <c r="IR125" s="217"/>
      <c r="IS125" s="217"/>
      <c r="IT125" s="217"/>
      <c r="IU125" s="217"/>
      <c r="IV125" s="217"/>
    </row>
    <row r="126" spans="1:256" x14ac:dyDescent="0.15">
      <c r="A126" s="218"/>
      <c r="B126" s="215"/>
      <c r="C126" s="217"/>
      <c r="D126" s="219"/>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c r="AA126" s="217"/>
      <c r="AB126" s="217"/>
      <c r="AC126" s="217"/>
      <c r="AD126" s="217"/>
      <c r="AE126" s="217"/>
      <c r="AF126" s="217"/>
      <c r="AG126" s="217"/>
      <c r="AH126" s="217"/>
      <c r="AI126" s="217"/>
      <c r="AJ126" s="217"/>
      <c r="AK126" s="217"/>
      <c r="AL126" s="217"/>
      <c r="AM126" s="217"/>
      <c r="AN126" s="217"/>
      <c r="AO126" s="217"/>
      <c r="AP126" s="217"/>
      <c r="AQ126" s="217"/>
      <c r="AR126" s="217"/>
      <c r="AS126" s="217"/>
      <c r="AT126" s="217"/>
      <c r="AU126" s="217"/>
      <c r="AV126" s="217"/>
      <c r="AW126" s="217"/>
      <c r="AX126" s="217"/>
      <c r="AY126" s="217"/>
      <c r="AZ126" s="217"/>
      <c r="BA126" s="217"/>
      <c r="BB126" s="217"/>
      <c r="BC126" s="217"/>
      <c r="BD126" s="217"/>
      <c r="BE126" s="217"/>
      <c r="BF126" s="217"/>
      <c r="BG126" s="217"/>
      <c r="BH126" s="217"/>
      <c r="BI126" s="217"/>
      <c r="BJ126" s="217"/>
      <c r="BK126" s="217"/>
      <c r="BL126" s="217"/>
      <c r="BM126" s="217"/>
      <c r="BN126" s="217"/>
      <c r="BO126" s="217"/>
      <c r="BP126" s="217"/>
      <c r="BQ126" s="217"/>
      <c r="BR126" s="217"/>
      <c r="BS126" s="217"/>
      <c r="BT126" s="217"/>
      <c r="BU126" s="217"/>
      <c r="BV126" s="217"/>
      <c r="BW126" s="217"/>
      <c r="BX126" s="217"/>
      <c r="BY126" s="217"/>
      <c r="BZ126" s="217"/>
      <c r="CA126" s="217"/>
      <c r="CB126" s="217"/>
      <c r="CC126" s="217"/>
      <c r="CD126" s="217"/>
      <c r="CE126" s="217"/>
      <c r="CF126" s="217"/>
      <c r="CG126" s="217"/>
      <c r="CH126" s="217"/>
      <c r="CI126" s="217"/>
      <c r="CJ126" s="217"/>
      <c r="CK126" s="217"/>
      <c r="CL126" s="217"/>
      <c r="CM126" s="217"/>
      <c r="CN126" s="217"/>
      <c r="CO126" s="217"/>
      <c r="CP126" s="217"/>
      <c r="CQ126" s="217"/>
      <c r="CR126" s="217"/>
      <c r="CS126" s="217"/>
      <c r="CT126" s="217"/>
      <c r="CU126" s="217"/>
      <c r="CV126" s="217"/>
      <c r="CW126" s="217"/>
      <c r="CX126" s="217"/>
      <c r="CY126" s="217"/>
      <c r="CZ126" s="217"/>
      <c r="DA126" s="217"/>
      <c r="DB126" s="217"/>
      <c r="DC126" s="217"/>
      <c r="DD126" s="217"/>
      <c r="DE126" s="217"/>
      <c r="DF126" s="217"/>
      <c r="DG126" s="217"/>
      <c r="DH126" s="217"/>
      <c r="DI126" s="217"/>
      <c r="DJ126" s="217"/>
      <c r="DK126" s="217"/>
      <c r="DL126" s="217"/>
      <c r="DM126" s="217"/>
      <c r="DN126" s="217"/>
      <c r="DO126" s="217"/>
      <c r="DP126" s="217"/>
      <c r="DQ126" s="217"/>
      <c r="DR126" s="217"/>
      <c r="DS126" s="217"/>
      <c r="DT126" s="217"/>
      <c r="DU126" s="217"/>
      <c r="DV126" s="217"/>
      <c r="DW126" s="217"/>
      <c r="DX126" s="217"/>
      <c r="DY126" s="217"/>
      <c r="DZ126" s="217"/>
      <c r="EA126" s="217"/>
      <c r="EB126" s="217"/>
      <c r="EC126" s="217"/>
      <c r="ED126" s="217"/>
      <c r="EE126" s="217"/>
      <c r="EF126" s="217"/>
      <c r="EG126" s="217"/>
      <c r="EH126" s="217"/>
      <c r="EI126" s="217"/>
      <c r="EJ126" s="217"/>
      <c r="EK126" s="217"/>
      <c r="EL126" s="217"/>
      <c r="EM126" s="217"/>
      <c r="EN126" s="217"/>
      <c r="EO126" s="217"/>
      <c r="EP126" s="217"/>
      <c r="EQ126" s="217"/>
      <c r="ER126" s="217"/>
      <c r="ES126" s="217"/>
      <c r="ET126" s="217"/>
      <c r="EU126" s="217"/>
      <c r="EV126" s="217"/>
      <c r="EW126" s="217"/>
      <c r="EX126" s="217"/>
      <c r="EY126" s="217"/>
      <c r="EZ126" s="217"/>
      <c r="FA126" s="217"/>
      <c r="FB126" s="217"/>
      <c r="FC126" s="217"/>
      <c r="FD126" s="217"/>
      <c r="FE126" s="217"/>
      <c r="FF126" s="217"/>
      <c r="FG126" s="217"/>
      <c r="FH126" s="217"/>
      <c r="FI126" s="217"/>
      <c r="FJ126" s="217"/>
      <c r="FK126" s="217"/>
      <c r="FL126" s="217"/>
      <c r="FM126" s="217"/>
      <c r="FN126" s="217"/>
      <c r="FO126" s="217"/>
      <c r="FP126" s="217"/>
      <c r="FQ126" s="217"/>
      <c r="FR126" s="217"/>
      <c r="FS126" s="217"/>
      <c r="FT126" s="217"/>
      <c r="FU126" s="217"/>
      <c r="FV126" s="217"/>
      <c r="FW126" s="217"/>
      <c r="FX126" s="217"/>
      <c r="FY126" s="217"/>
      <c r="FZ126" s="217"/>
      <c r="GA126" s="217"/>
      <c r="GB126" s="217"/>
      <c r="GC126" s="217"/>
      <c r="GD126" s="217"/>
      <c r="GE126" s="217"/>
      <c r="GF126" s="217"/>
      <c r="GG126" s="217"/>
      <c r="GH126" s="217"/>
      <c r="GI126" s="217"/>
      <c r="GJ126" s="217"/>
      <c r="GK126" s="217"/>
      <c r="GL126" s="217"/>
      <c r="GM126" s="217"/>
      <c r="GN126" s="217"/>
      <c r="GO126" s="217"/>
      <c r="GP126" s="217"/>
      <c r="GQ126" s="217"/>
      <c r="GR126" s="217"/>
      <c r="GS126" s="217"/>
      <c r="GT126" s="217"/>
      <c r="GU126" s="217"/>
      <c r="GV126" s="217"/>
      <c r="GW126" s="217"/>
      <c r="GX126" s="217"/>
      <c r="GY126" s="217"/>
      <c r="GZ126" s="217"/>
      <c r="HA126" s="217"/>
      <c r="HB126" s="217"/>
      <c r="HC126" s="217"/>
      <c r="HD126" s="217"/>
      <c r="HE126" s="217"/>
      <c r="HF126" s="217"/>
      <c r="HG126" s="217"/>
      <c r="HH126" s="217"/>
      <c r="HI126" s="217"/>
      <c r="HJ126" s="217"/>
      <c r="HK126" s="217"/>
      <c r="HL126" s="217"/>
      <c r="HM126" s="217"/>
      <c r="HN126" s="217"/>
      <c r="HO126" s="217"/>
      <c r="HP126" s="217"/>
      <c r="HQ126" s="217"/>
      <c r="HR126" s="217"/>
      <c r="HS126" s="217"/>
      <c r="HT126" s="217"/>
      <c r="HU126" s="217"/>
      <c r="HV126" s="217"/>
      <c r="HW126" s="217"/>
      <c r="HX126" s="217"/>
      <c r="HY126" s="217"/>
      <c r="HZ126" s="217"/>
      <c r="IA126" s="217"/>
      <c r="IB126" s="217"/>
      <c r="IC126" s="217"/>
      <c r="ID126" s="217"/>
      <c r="IE126" s="217"/>
      <c r="IF126" s="217"/>
      <c r="IG126" s="217"/>
      <c r="IH126" s="217"/>
      <c r="II126" s="217"/>
      <c r="IJ126" s="217"/>
      <c r="IK126" s="217"/>
      <c r="IL126" s="217"/>
      <c r="IM126" s="217"/>
      <c r="IN126" s="217"/>
      <c r="IO126" s="217"/>
      <c r="IP126" s="217"/>
      <c r="IQ126" s="217"/>
      <c r="IR126" s="217"/>
      <c r="IS126" s="217"/>
      <c r="IT126" s="217"/>
      <c r="IU126" s="217"/>
      <c r="IV126" s="217"/>
    </row>
    <row r="127" spans="1:256" x14ac:dyDescent="0.15">
      <c r="A127" s="218"/>
      <c r="B127" s="215"/>
      <c r="C127" s="217"/>
      <c r="D127" s="219"/>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c r="AA127" s="217"/>
      <c r="AB127" s="217"/>
      <c r="AC127" s="217"/>
      <c r="AD127" s="217"/>
      <c r="AE127" s="217"/>
      <c r="AF127" s="217"/>
      <c r="AG127" s="217"/>
      <c r="AH127" s="217"/>
      <c r="AI127" s="217"/>
      <c r="AJ127" s="217"/>
      <c r="AK127" s="217"/>
      <c r="AL127" s="217"/>
      <c r="AM127" s="217"/>
      <c r="AN127" s="217"/>
      <c r="AO127" s="217"/>
      <c r="AP127" s="217"/>
      <c r="AQ127" s="217"/>
      <c r="AR127" s="217"/>
      <c r="AS127" s="217"/>
      <c r="AT127" s="217"/>
      <c r="AU127" s="217"/>
      <c r="AV127" s="217"/>
      <c r="AW127" s="217"/>
      <c r="AX127" s="217"/>
      <c r="AY127" s="217"/>
      <c r="AZ127" s="217"/>
      <c r="BA127" s="217"/>
      <c r="BB127" s="217"/>
      <c r="BC127" s="217"/>
      <c r="BD127" s="217"/>
      <c r="BE127" s="217"/>
      <c r="BF127" s="217"/>
      <c r="BG127" s="217"/>
      <c r="BH127" s="217"/>
      <c r="BI127" s="217"/>
      <c r="BJ127" s="217"/>
      <c r="BK127" s="217"/>
      <c r="BL127" s="217"/>
      <c r="BM127" s="217"/>
      <c r="BN127" s="217"/>
      <c r="BO127" s="217"/>
      <c r="BP127" s="217"/>
      <c r="BQ127" s="217"/>
      <c r="BR127" s="217"/>
      <c r="BS127" s="217"/>
      <c r="BT127" s="217"/>
      <c r="BU127" s="217"/>
      <c r="BV127" s="217"/>
      <c r="BW127" s="217"/>
      <c r="BX127" s="217"/>
      <c r="BY127" s="217"/>
      <c r="BZ127" s="217"/>
      <c r="CA127" s="217"/>
      <c r="CB127" s="217"/>
      <c r="CC127" s="217"/>
      <c r="CD127" s="217"/>
      <c r="CE127" s="217"/>
      <c r="CF127" s="217"/>
      <c r="CG127" s="217"/>
      <c r="CH127" s="217"/>
      <c r="CI127" s="217"/>
      <c r="CJ127" s="217"/>
      <c r="CK127" s="217"/>
      <c r="CL127" s="217"/>
      <c r="CM127" s="217"/>
      <c r="CN127" s="217"/>
      <c r="CO127" s="217"/>
      <c r="CP127" s="217"/>
      <c r="CQ127" s="217"/>
      <c r="CR127" s="217"/>
      <c r="CS127" s="217"/>
      <c r="CT127" s="217"/>
      <c r="CU127" s="217"/>
      <c r="CV127" s="217"/>
      <c r="CW127" s="217"/>
      <c r="CX127" s="217"/>
      <c r="CY127" s="217"/>
      <c r="CZ127" s="217"/>
      <c r="DA127" s="217"/>
      <c r="DB127" s="217"/>
      <c r="DC127" s="217"/>
      <c r="DD127" s="217"/>
      <c r="DE127" s="217"/>
      <c r="DF127" s="217"/>
      <c r="DG127" s="217"/>
      <c r="DH127" s="217"/>
      <c r="DI127" s="217"/>
      <c r="DJ127" s="217"/>
      <c r="DK127" s="217"/>
      <c r="DL127" s="217"/>
      <c r="DM127" s="217"/>
      <c r="DN127" s="217"/>
      <c r="DO127" s="217"/>
      <c r="DP127" s="217"/>
      <c r="DQ127" s="217"/>
      <c r="DR127" s="217"/>
      <c r="DS127" s="217"/>
      <c r="DT127" s="217"/>
      <c r="DU127" s="217"/>
      <c r="DV127" s="217"/>
      <c r="DW127" s="217"/>
      <c r="DX127" s="217"/>
      <c r="DY127" s="217"/>
      <c r="DZ127" s="217"/>
      <c r="EA127" s="217"/>
      <c r="EB127" s="217"/>
      <c r="EC127" s="217"/>
      <c r="ED127" s="217"/>
      <c r="EE127" s="217"/>
      <c r="EF127" s="217"/>
      <c r="EG127" s="217"/>
      <c r="EH127" s="217"/>
      <c r="EI127" s="217"/>
      <c r="EJ127" s="217"/>
      <c r="EK127" s="217"/>
      <c r="EL127" s="217"/>
      <c r="EM127" s="217"/>
      <c r="EN127" s="217"/>
      <c r="EO127" s="217"/>
      <c r="EP127" s="217"/>
      <c r="EQ127" s="217"/>
      <c r="ER127" s="217"/>
      <c r="ES127" s="217"/>
      <c r="ET127" s="217"/>
      <c r="EU127" s="217"/>
      <c r="EV127" s="217"/>
      <c r="EW127" s="217"/>
      <c r="EX127" s="217"/>
      <c r="EY127" s="217"/>
      <c r="EZ127" s="217"/>
      <c r="FA127" s="217"/>
      <c r="FB127" s="217"/>
      <c r="FC127" s="217"/>
      <c r="FD127" s="217"/>
      <c r="FE127" s="217"/>
      <c r="FF127" s="217"/>
      <c r="FG127" s="217"/>
      <c r="FH127" s="217"/>
      <c r="FI127" s="217"/>
      <c r="FJ127" s="217"/>
      <c r="FK127" s="217"/>
      <c r="FL127" s="217"/>
      <c r="FM127" s="217"/>
      <c r="FN127" s="217"/>
      <c r="FO127" s="217"/>
      <c r="FP127" s="217"/>
      <c r="FQ127" s="217"/>
      <c r="FR127" s="217"/>
      <c r="FS127" s="217"/>
      <c r="FT127" s="217"/>
      <c r="FU127" s="217"/>
      <c r="FV127" s="217"/>
      <c r="FW127" s="217"/>
      <c r="FX127" s="217"/>
      <c r="FY127" s="217"/>
      <c r="FZ127" s="217"/>
      <c r="GA127" s="217"/>
      <c r="GB127" s="217"/>
      <c r="GC127" s="217"/>
      <c r="GD127" s="217"/>
      <c r="GE127" s="217"/>
      <c r="GF127" s="217"/>
      <c r="GG127" s="217"/>
      <c r="GH127" s="217"/>
      <c r="GI127" s="217"/>
      <c r="GJ127" s="217"/>
      <c r="GK127" s="217"/>
      <c r="GL127" s="217"/>
      <c r="GM127" s="217"/>
      <c r="GN127" s="217"/>
      <c r="GO127" s="217"/>
      <c r="GP127" s="217"/>
      <c r="GQ127" s="217"/>
      <c r="GR127" s="217"/>
      <c r="GS127" s="217"/>
      <c r="GT127" s="217"/>
      <c r="GU127" s="217"/>
      <c r="GV127" s="217"/>
      <c r="GW127" s="217"/>
      <c r="GX127" s="217"/>
      <c r="GY127" s="217"/>
      <c r="GZ127" s="217"/>
      <c r="HA127" s="217"/>
      <c r="HB127" s="217"/>
      <c r="HC127" s="217"/>
      <c r="HD127" s="217"/>
      <c r="HE127" s="217"/>
      <c r="HF127" s="217"/>
      <c r="HG127" s="217"/>
      <c r="HH127" s="217"/>
      <c r="HI127" s="217"/>
      <c r="HJ127" s="217"/>
      <c r="HK127" s="217"/>
      <c r="HL127" s="217"/>
      <c r="HM127" s="217"/>
      <c r="HN127" s="217"/>
      <c r="HO127" s="217"/>
      <c r="HP127" s="217"/>
      <c r="HQ127" s="217"/>
      <c r="HR127" s="217"/>
      <c r="HS127" s="217"/>
      <c r="HT127" s="217"/>
      <c r="HU127" s="217"/>
      <c r="HV127" s="217"/>
      <c r="HW127" s="217"/>
      <c r="HX127" s="217"/>
      <c r="HY127" s="217"/>
      <c r="HZ127" s="217"/>
      <c r="IA127" s="217"/>
      <c r="IB127" s="217"/>
      <c r="IC127" s="217"/>
      <c r="ID127" s="217"/>
      <c r="IE127" s="217"/>
      <c r="IF127" s="217"/>
      <c r="IG127" s="217"/>
      <c r="IH127" s="217"/>
      <c r="II127" s="217"/>
      <c r="IJ127" s="217"/>
      <c r="IK127" s="217"/>
      <c r="IL127" s="217"/>
      <c r="IM127" s="217"/>
      <c r="IN127" s="217"/>
      <c r="IO127" s="217"/>
      <c r="IP127" s="217"/>
      <c r="IQ127" s="217"/>
      <c r="IR127" s="217"/>
      <c r="IS127" s="217"/>
      <c r="IT127" s="217"/>
      <c r="IU127" s="217"/>
      <c r="IV127" s="217"/>
    </row>
    <row r="128" spans="1:256" x14ac:dyDescent="0.15">
      <c r="A128" s="218"/>
      <c r="B128" s="215"/>
      <c r="C128" s="217"/>
      <c r="D128" s="219"/>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c r="AA128" s="217"/>
      <c r="AB128" s="217"/>
      <c r="AC128" s="217"/>
      <c r="AD128" s="217"/>
      <c r="AE128" s="217"/>
      <c r="AF128" s="217"/>
      <c r="AG128" s="217"/>
      <c r="AH128" s="217"/>
      <c r="AI128" s="217"/>
      <c r="AJ128" s="217"/>
      <c r="AK128" s="217"/>
      <c r="AL128" s="217"/>
      <c r="AM128" s="217"/>
      <c r="AN128" s="217"/>
      <c r="AO128" s="217"/>
      <c r="AP128" s="217"/>
      <c r="AQ128" s="217"/>
      <c r="AR128" s="217"/>
      <c r="AS128" s="217"/>
      <c r="AT128" s="217"/>
      <c r="AU128" s="217"/>
      <c r="AV128" s="217"/>
      <c r="AW128" s="217"/>
      <c r="AX128" s="217"/>
      <c r="AY128" s="217"/>
      <c r="AZ128" s="217"/>
      <c r="BA128" s="217"/>
      <c r="BB128" s="217"/>
      <c r="BC128" s="217"/>
      <c r="BD128" s="217"/>
      <c r="BE128" s="217"/>
      <c r="BF128" s="217"/>
      <c r="BG128" s="217"/>
      <c r="BH128" s="217"/>
      <c r="BI128" s="217"/>
      <c r="BJ128" s="217"/>
      <c r="BK128" s="217"/>
      <c r="BL128" s="217"/>
      <c r="BM128" s="217"/>
      <c r="BN128" s="217"/>
      <c r="BO128" s="217"/>
      <c r="BP128" s="217"/>
      <c r="BQ128" s="217"/>
      <c r="BR128" s="217"/>
      <c r="BS128" s="217"/>
      <c r="BT128" s="217"/>
      <c r="BU128" s="217"/>
      <c r="BV128" s="217"/>
      <c r="BW128" s="217"/>
      <c r="BX128" s="217"/>
      <c r="BY128" s="217"/>
      <c r="BZ128" s="217"/>
      <c r="CA128" s="217"/>
      <c r="CB128" s="217"/>
      <c r="CC128" s="217"/>
      <c r="CD128" s="217"/>
      <c r="CE128" s="217"/>
      <c r="CF128" s="217"/>
      <c r="CG128" s="217"/>
      <c r="CH128" s="217"/>
      <c r="CI128" s="217"/>
      <c r="CJ128" s="217"/>
      <c r="CK128" s="217"/>
      <c r="CL128" s="217"/>
      <c r="CM128" s="217"/>
      <c r="CN128" s="217"/>
      <c r="CO128" s="217"/>
      <c r="CP128" s="217"/>
      <c r="CQ128" s="217"/>
      <c r="CR128" s="217"/>
      <c r="CS128" s="217"/>
      <c r="CT128" s="217"/>
      <c r="CU128" s="217"/>
      <c r="CV128" s="217"/>
      <c r="CW128" s="217"/>
      <c r="CX128" s="217"/>
      <c r="CY128" s="217"/>
      <c r="CZ128" s="217"/>
      <c r="DA128" s="217"/>
      <c r="DB128" s="217"/>
      <c r="DC128" s="217"/>
      <c r="DD128" s="217"/>
      <c r="DE128" s="217"/>
      <c r="DF128" s="217"/>
      <c r="DG128" s="217"/>
      <c r="DH128" s="217"/>
      <c r="DI128" s="217"/>
      <c r="DJ128" s="217"/>
      <c r="DK128" s="217"/>
      <c r="DL128" s="217"/>
      <c r="DM128" s="217"/>
      <c r="DN128" s="217"/>
      <c r="DO128" s="217"/>
      <c r="DP128" s="217"/>
      <c r="DQ128" s="217"/>
      <c r="DR128" s="217"/>
      <c r="DS128" s="217"/>
      <c r="DT128" s="217"/>
      <c r="DU128" s="217"/>
      <c r="DV128" s="217"/>
      <c r="DW128" s="217"/>
      <c r="DX128" s="217"/>
      <c r="DY128" s="217"/>
      <c r="DZ128" s="217"/>
      <c r="EA128" s="217"/>
      <c r="EB128" s="217"/>
      <c r="EC128" s="217"/>
      <c r="ED128" s="217"/>
      <c r="EE128" s="217"/>
      <c r="EF128" s="217"/>
      <c r="EG128" s="217"/>
      <c r="EH128" s="217"/>
      <c r="EI128" s="217"/>
      <c r="EJ128" s="217"/>
      <c r="EK128" s="217"/>
      <c r="EL128" s="217"/>
      <c r="EM128" s="217"/>
      <c r="EN128" s="217"/>
      <c r="EO128" s="217"/>
      <c r="EP128" s="217"/>
      <c r="EQ128" s="217"/>
      <c r="ER128" s="217"/>
      <c r="ES128" s="217"/>
      <c r="ET128" s="217"/>
      <c r="EU128" s="217"/>
      <c r="EV128" s="217"/>
      <c r="EW128" s="217"/>
      <c r="EX128" s="217"/>
      <c r="EY128" s="217"/>
      <c r="EZ128" s="217"/>
      <c r="FA128" s="217"/>
      <c r="FB128" s="217"/>
      <c r="FC128" s="217"/>
      <c r="FD128" s="217"/>
      <c r="FE128" s="217"/>
      <c r="FF128" s="217"/>
      <c r="FG128" s="217"/>
      <c r="FH128" s="217"/>
      <c r="FI128" s="217"/>
      <c r="FJ128" s="217"/>
      <c r="FK128" s="217"/>
      <c r="FL128" s="217"/>
      <c r="FM128" s="217"/>
      <c r="FN128" s="217"/>
      <c r="FO128" s="217"/>
      <c r="FP128" s="217"/>
      <c r="FQ128" s="217"/>
      <c r="FR128" s="217"/>
      <c r="FS128" s="217"/>
      <c r="FT128" s="217"/>
      <c r="FU128" s="217"/>
      <c r="FV128" s="217"/>
      <c r="FW128" s="217"/>
      <c r="FX128" s="217"/>
      <c r="FY128" s="217"/>
      <c r="FZ128" s="217"/>
      <c r="GA128" s="217"/>
      <c r="GB128" s="217"/>
      <c r="GC128" s="217"/>
      <c r="GD128" s="217"/>
      <c r="GE128" s="217"/>
      <c r="GF128" s="217"/>
      <c r="GG128" s="217"/>
      <c r="GH128" s="217"/>
      <c r="GI128" s="217"/>
      <c r="GJ128" s="217"/>
      <c r="GK128" s="217"/>
      <c r="GL128" s="217"/>
      <c r="GM128" s="217"/>
      <c r="GN128" s="217"/>
      <c r="GO128" s="217"/>
      <c r="GP128" s="217"/>
      <c r="GQ128" s="217"/>
      <c r="GR128" s="217"/>
      <c r="GS128" s="217"/>
      <c r="GT128" s="217"/>
      <c r="GU128" s="217"/>
      <c r="GV128" s="217"/>
      <c r="GW128" s="217"/>
      <c r="GX128" s="217"/>
      <c r="GY128" s="217"/>
      <c r="GZ128" s="217"/>
      <c r="HA128" s="217"/>
      <c r="HB128" s="217"/>
      <c r="HC128" s="217"/>
      <c r="HD128" s="217"/>
      <c r="HE128" s="217"/>
      <c r="HF128" s="217"/>
      <c r="HG128" s="217"/>
      <c r="HH128" s="217"/>
      <c r="HI128" s="217"/>
      <c r="HJ128" s="217"/>
      <c r="HK128" s="217"/>
      <c r="HL128" s="217"/>
      <c r="HM128" s="217"/>
      <c r="HN128" s="217"/>
      <c r="HO128" s="217"/>
      <c r="HP128" s="217"/>
      <c r="HQ128" s="217"/>
      <c r="HR128" s="217"/>
      <c r="HS128" s="217"/>
      <c r="HT128" s="217"/>
      <c r="HU128" s="217"/>
      <c r="HV128" s="217"/>
      <c r="HW128" s="217"/>
      <c r="HX128" s="217"/>
      <c r="HY128" s="217"/>
      <c r="HZ128" s="217"/>
      <c r="IA128" s="217"/>
      <c r="IB128" s="217"/>
      <c r="IC128" s="217"/>
      <c r="ID128" s="217"/>
      <c r="IE128" s="217"/>
      <c r="IF128" s="217"/>
      <c r="IG128" s="217"/>
      <c r="IH128" s="217"/>
      <c r="II128" s="217"/>
      <c r="IJ128" s="217"/>
      <c r="IK128" s="217"/>
      <c r="IL128" s="217"/>
      <c r="IM128" s="217"/>
      <c r="IN128" s="217"/>
      <c r="IO128" s="217"/>
      <c r="IP128" s="217"/>
      <c r="IQ128" s="217"/>
      <c r="IR128" s="217"/>
      <c r="IS128" s="217"/>
      <c r="IT128" s="217"/>
      <c r="IU128" s="217"/>
      <c r="IV128" s="217"/>
    </row>
    <row r="129" spans="1:256" x14ac:dyDescent="0.15">
      <c r="A129" s="218"/>
      <c r="B129" s="215"/>
      <c r="C129" s="217"/>
      <c r="D129" s="219"/>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c r="AA129" s="217"/>
      <c r="AB129" s="217"/>
      <c r="AC129" s="217"/>
      <c r="AD129" s="217"/>
      <c r="AE129" s="217"/>
      <c r="AF129" s="217"/>
      <c r="AG129" s="217"/>
      <c r="AH129" s="217"/>
      <c r="AI129" s="217"/>
      <c r="AJ129" s="217"/>
      <c r="AK129" s="217"/>
      <c r="AL129" s="217"/>
      <c r="AM129" s="217"/>
      <c r="AN129" s="217"/>
      <c r="AO129" s="217"/>
      <c r="AP129" s="217"/>
      <c r="AQ129" s="217"/>
      <c r="AR129" s="217"/>
      <c r="AS129" s="217"/>
      <c r="AT129" s="217"/>
      <c r="AU129" s="217"/>
      <c r="AV129" s="217"/>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217"/>
      <c r="BS129" s="217"/>
      <c r="BT129" s="217"/>
      <c r="BU129" s="217"/>
      <c r="BV129" s="217"/>
      <c r="BW129" s="217"/>
      <c r="BX129" s="217"/>
      <c r="BY129" s="217"/>
      <c r="BZ129" s="217"/>
      <c r="CA129" s="217"/>
      <c r="CB129" s="217"/>
      <c r="CC129" s="217"/>
      <c r="CD129" s="217"/>
      <c r="CE129" s="217"/>
      <c r="CF129" s="217"/>
      <c r="CG129" s="217"/>
      <c r="CH129" s="217"/>
      <c r="CI129" s="217"/>
      <c r="CJ129" s="217"/>
      <c r="CK129" s="217"/>
      <c r="CL129" s="217"/>
      <c r="CM129" s="217"/>
      <c r="CN129" s="217"/>
      <c r="CO129" s="217"/>
      <c r="CP129" s="217"/>
      <c r="CQ129" s="217"/>
      <c r="CR129" s="217"/>
      <c r="CS129" s="217"/>
      <c r="CT129" s="217"/>
      <c r="CU129" s="217"/>
      <c r="CV129" s="217"/>
      <c r="CW129" s="217"/>
      <c r="CX129" s="217"/>
      <c r="CY129" s="217"/>
      <c r="CZ129" s="217"/>
      <c r="DA129" s="217"/>
      <c r="DB129" s="217"/>
      <c r="DC129" s="217"/>
      <c r="DD129" s="217"/>
      <c r="DE129" s="217"/>
      <c r="DF129" s="217"/>
      <c r="DG129" s="217"/>
      <c r="DH129" s="217"/>
      <c r="DI129" s="217"/>
      <c r="DJ129" s="217"/>
      <c r="DK129" s="217"/>
      <c r="DL129" s="217"/>
      <c r="DM129" s="217"/>
      <c r="DN129" s="217"/>
      <c r="DO129" s="217"/>
      <c r="DP129" s="217"/>
      <c r="DQ129" s="217"/>
      <c r="DR129" s="217"/>
      <c r="DS129" s="217"/>
      <c r="DT129" s="217"/>
      <c r="DU129" s="217"/>
      <c r="DV129" s="217"/>
      <c r="DW129" s="217"/>
      <c r="DX129" s="217"/>
      <c r="DY129" s="217"/>
      <c r="DZ129" s="217"/>
      <c r="EA129" s="217"/>
      <c r="EB129" s="217"/>
      <c r="EC129" s="217"/>
      <c r="ED129" s="217"/>
      <c r="EE129" s="217"/>
      <c r="EF129" s="217"/>
      <c r="EG129" s="217"/>
      <c r="EH129" s="217"/>
      <c r="EI129" s="217"/>
      <c r="EJ129" s="217"/>
      <c r="EK129" s="217"/>
      <c r="EL129" s="217"/>
      <c r="EM129" s="217"/>
      <c r="EN129" s="217"/>
      <c r="EO129" s="217"/>
      <c r="EP129" s="217"/>
      <c r="EQ129" s="217"/>
      <c r="ER129" s="217"/>
      <c r="ES129" s="217"/>
      <c r="ET129" s="217"/>
      <c r="EU129" s="217"/>
      <c r="EV129" s="217"/>
      <c r="EW129" s="217"/>
      <c r="EX129" s="217"/>
      <c r="EY129" s="217"/>
      <c r="EZ129" s="217"/>
      <c r="FA129" s="217"/>
      <c r="FB129" s="217"/>
      <c r="FC129" s="217"/>
      <c r="FD129" s="217"/>
      <c r="FE129" s="217"/>
      <c r="FF129" s="217"/>
      <c r="FG129" s="217"/>
      <c r="FH129" s="217"/>
      <c r="FI129" s="217"/>
      <c r="FJ129" s="217"/>
      <c r="FK129" s="217"/>
      <c r="FL129" s="217"/>
      <c r="FM129" s="217"/>
      <c r="FN129" s="217"/>
      <c r="FO129" s="217"/>
      <c r="FP129" s="217"/>
      <c r="FQ129" s="217"/>
      <c r="FR129" s="217"/>
      <c r="FS129" s="217"/>
      <c r="FT129" s="217"/>
      <c r="FU129" s="217"/>
      <c r="FV129" s="217"/>
      <c r="FW129" s="217"/>
      <c r="FX129" s="217"/>
      <c r="FY129" s="217"/>
      <c r="FZ129" s="217"/>
      <c r="GA129" s="217"/>
      <c r="GB129" s="217"/>
      <c r="GC129" s="217"/>
      <c r="GD129" s="217"/>
      <c r="GE129" s="217"/>
      <c r="GF129" s="217"/>
      <c r="GG129" s="217"/>
      <c r="GH129" s="217"/>
      <c r="GI129" s="217"/>
      <c r="GJ129" s="217"/>
      <c r="GK129" s="217"/>
      <c r="GL129" s="217"/>
      <c r="GM129" s="217"/>
      <c r="GN129" s="217"/>
      <c r="GO129" s="217"/>
      <c r="GP129" s="217"/>
      <c r="GQ129" s="217"/>
      <c r="GR129" s="217"/>
      <c r="GS129" s="217"/>
      <c r="GT129" s="217"/>
      <c r="GU129" s="217"/>
      <c r="GV129" s="217"/>
      <c r="GW129" s="217"/>
      <c r="GX129" s="217"/>
      <c r="GY129" s="217"/>
      <c r="GZ129" s="217"/>
      <c r="HA129" s="217"/>
      <c r="HB129" s="217"/>
      <c r="HC129" s="217"/>
      <c r="HD129" s="217"/>
      <c r="HE129" s="217"/>
      <c r="HF129" s="217"/>
      <c r="HG129" s="217"/>
      <c r="HH129" s="217"/>
      <c r="HI129" s="217"/>
      <c r="HJ129" s="217"/>
      <c r="HK129" s="217"/>
      <c r="HL129" s="217"/>
      <c r="HM129" s="217"/>
      <c r="HN129" s="217"/>
      <c r="HO129" s="217"/>
      <c r="HP129" s="217"/>
      <c r="HQ129" s="217"/>
      <c r="HR129" s="217"/>
      <c r="HS129" s="217"/>
      <c r="HT129" s="217"/>
      <c r="HU129" s="217"/>
      <c r="HV129" s="217"/>
      <c r="HW129" s="217"/>
      <c r="HX129" s="217"/>
      <c r="HY129" s="217"/>
      <c r="HZ129" s="217"/>
      <c r="IA129" s="217"/>
      <c r="IB129" s="217"/>
      <c r="IC129" s="217"/>
      <c r="ID129" s="217"/>
      <c r="IE129" s="217"/>
      <c r="IF129" s="217"/>
      <c r="IG129" s="217"/>
      <c r="IH129" s="217"/>
      <c r="II129" s="217"/>
      <c r="IJ129" s="217"/>
      <c r="IK129" s="217"/>
      <c r="IL129" s="217"/>
      <c r="IM129" s="217"/>
      <c r="IN129" s="217"/>
      <c r="IO129" s="217"/>
      <c r="IP129" s="217"/>
      <c r="IQ129" s="217"/>
      <c r="IR129" s="217"/>
      <c r="IS129" s="217"/>
      <c r="IT129" s="217"/>
      <c r="IU129" s="217"/>
      <c r="IV129" s="217"/>
    </row>
    <row r="130" spans="1:256" x14ac:dyDescent="0.15">
      <c r="A130" s="218"/>
      <c r="B130" s="215"/>
      <c r="C130" s="217"/>
      <c r="D130" s="219"/>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c r="AA130" s="217"/>
      <c r="AB130" s="217"/>
      <c r="AC130" s="217"/>
      <c r="AD130" s="217"/>
      <c r="AE130" s="217"/>
      <c r="AF130" s="217"/>
      <c r="AG130" s="217"/>
      <c r="AH130" s="217"/>
      <c r="AI130" s="217"/>
      <c r="AJ130" s="217"/>
      <c r="AK130" s="217"/>
      <c r="AL130" s="217"/>
      <c r="AM130" s="217"/>
      <c r="AN130" s="217"/>
      <c r="AO130" s="217"/>
      <c r="AP130" s="217"/>
      <c r="AQ130" s="217"/>
      <c r="AR130" s="217"/>
      <c r="AS130" s="217"/>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7"/>
      <c r="CE130" s="217"/>
      <c r="CF130" s="217"/>
      <c r="CG130" s="217"/>
      <c r="CH130" s="217"/>
      <c r="CI130" s="217"/>
      <c r="CJ130" s="217"/>
      <c r="CK130" s="217"/>
      <c r="CL130" s="217"/>
      <c r="CM130" s="217"/>
      <c r="CN130" s="217"/>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c r="DJ130" s="217"/>
      <c r="DK130" s="217"/>
      <c r="DL130" s="217"/>
      <c r="DM130" s="217"/>
      <c r="DN130" s="217"/>
      <c r="DO130" s="217"/>
      <c r="DP130" s="217"/>
      <c r="DQ130" s="217"/>
      <c r="DR130" s="217"/>
      <c r="DS130" s="217"/>
      <c r="DT130" s="217"/>
      <c r="DU130" s="217"/>
      <c r="DV130" s="217"/>
      <c r="DW130" s="217"/>
      <c r="DX130" s="217"/>
      <c r="DY130" s="217"/>
      <c r="DZ130" s="217"/>
      <c r="EA130" s="217"/>
      <c r="EB130" s="217"/>
      <c r="EC130" s="217"/>
      <c r="ED130" s="217"/>
      <c r="EE130" s="217"/>
      <c r="EF130" s="217"/>
      <c r="EG130" s="217"/>
      <c r="EH130" s="217"/>
      <c r="EI130" s="217"/>
      <c r="EJ130" s="217"/>
      <c r="EK130" s="217"/>
      <c r="EL130" s="217"/>
      <c r="EM130" s="217"/>
      <c r="EN130" s="217"/>
      <c r="EO130" s="217"/>
      <c r="EP130" s="217"/>
      <c r="EQ130" s="217"/>
      <c r="ER130" s="217"/>
      <c r="ES130" s="217"/>
      <c r="ET130" s="217"/>
      <c r="EU130" s="217"/>
      <c r="EV130" s="217"/>
      <c r="EW130" s="217"/>
      <c r="EX130" s="217"/>
      <c r="EY130" s="217"/>
      <c r="EZ130" s="217"/>
      <c r="FA130" s="217"/>
      <c r="FB130" s="217"/>
      <c r="FC130" s="217"/>
      <c r="FD130" s="217"/>
      <c r="FE130" s="217"/>
      <c r="FF130" s="217"/>
      <c r="FG130" s="217"/>
      <c r="FH130" s="217"/>
      <c r="FI130" s="217"/>
      <c r="FJ130" s="217"/>
      <c r="FK130" s="217"/>
      <c r="FL130" s="217"/>
      <c r="FM130" s="217"/>
      <c r="FN130" s="217"/>
      <c r="FO130" s="217"/>
      <c r="FP130" s="217"/>
      <c r="FQ130" s="217"/>
      <c r="FR130" s="217"/>
      <c r="FS130" s="217"/>
      <c r="FT130" s="217"/>
      <c r="FU130" s="217"/>
      <c r="FV130" s="217"/>
      <c r="FW130" s="217"/>
      <c r="FX130" s="217"/>
      <c r="FY130" s="217"/>
      <c r="FZ130" s="217"/>
      <c r="GA130" s="217"/>
      <c r="GB130" s="217"/>
      <c r="GC130" s="217"/>
      <c r="GD130" s="217"/>
      <c r="GE130" s="217"/>
      <c r="GF130" s="217"/>
      <c r="GG130" s="217"/>
      <c r="GH130" s="217"/>
      <c r="GI130" s="217"/>
      <c r="GJ130" s="217"/>
      <c r="GK130" s="217"/>
      <c r="GL130" s="217"/>
      <c r="GM130" s="217"/>
      <c r="GN130" s="217"/>
      <c r="GO130" s="217"/>
      <c r="GP130" s="217"/>
      <c r="GQ130" s="217"/>
      <c r="GR130" s="217"/>
      <c r="GS130" s="217"/>
      <c r="GT130" s="217"/>
      <c r="GU130" s="217"/>
      <c r="GV130" s="217"/>
      <c r="GW130" s="217"/>
      <c r="GX130" s="217"/>
      <c r="GY130" s="217"/>
      <c r="GZ130" s="217"/>
      <c r="HA130" s="217"/>
      <c r="HB130" s="217"/>
      <c r="HC130" s="217"/>
      <c r="HD130" s="217"/>
      <c r="HE130" s="217"/>
      <c r="HF130" s="217"/>
      <c r="HG130" s="217"/>
      <c r="HH130" s="217"/>
      <c r="HI130" s="217"/>
      <c r="HJ130" s="217"/>
      <c r="HK130" s="217"/>
      <c r="HL130" s="217"/>
      <c r="HM130" s="217"/>
      <c r="HN130" s="217"/>
      <c r="HO130" s="217"/>
      <c r="HP130" s="217"/>
      <c r="HQ130" s="217"/>
      <c r="HR130" s="217"/>
      <c r="HS130" s="217"/>
      <c r="HT130" s="217"/>
      <c r="HU130" s="217"/>
      <c r="HV130" s="217"/>
      <c r="HW130" s="217"/>
      <c r="HX130" s="217"/>
      <c r="HY130" s="217"/>
      <c r="HZ130" s="217"/>
      <c r="IA130" s="217"/>
      <c r="IB130" s="217"/>
      <c r="IC130" s="217"/>
      <c r="ID130" s="217"/>
      <c r="IE130" s="217"/>
      <c r="IF130" s="217"/>
      <c r="IG130" s="217"/>
      <c r="IH130" s="217"/>
      <c r="II130" s="217"/>
      <c r="IJ130" s="217"/>
      <c r="IK130" s="217"/>
      <c r="IL130" s="217"/>
      <c r="IM130" s="217"/>
      <c r="IN130" s="217"/>
      <c r="IO130" s="217"/>
      <c r="IP130" s="217"/>
      <c r="IQ130" s="217"/>
      <c r="IR130" s="217"/>
      <c r="IS130" s="217"/>
      <c r="IT130" s="217"/>
      <c r="IU130" s="217"/>
      <c r="IV130" s="217"/>
    </row>
    <row r="131" spans="1:256" x14ac:dyDescent="0.15">
      <c r="A131" s="218"/>
      <c r="B131" s="215"/>
      <c r="C131" s="217"/>
      <c r="D131" s="219"/>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c r="AA131" s="217"/>
      <c r="AB131" s="217"/>
      <c r="AC131" s="217"/>
      <c r="AD131" s="217"/>
      <c r="AE131" s="217"/>
      <c r="AF131" s="217"/>
      <c r="AG131" s="217"/>
      <c r="AH131" s="217"/>
      <c r="AI131" s="217"/>
      <c r="AJ131" s="217"/>
      <c r="AK131" s="217"/>
      <c r="AL131" s="217"/>
      <c r="AM131" s="217"/>
      <c r="AN131" s="217"/>
      <c r="AO131" s="217"/>
      <c r="AP131" s="217"/>
      <c r="AQ131" s="217"/>
      <c r="AR131" s="217"/>
      <c r="AS131" s="217"/>
      <c r="AT131" s="217"/>
      <c r="AU131" s="217"/>
      <c r="AV131" s="217"/>
      <c r="AW131" s="217"/>
      <c r="AX131" s="217"/>
      <c r="AY131" s="217"/>
      <c r="AZ131" s="217"/>
      <c r="BA131" s="217"/>
      <c r="BB131" s="217"/>
      <c r="BC131" s="217"/>
      <c r="BD131" s="217"/>
      <c r="BE131" s="217"/>
      <c r="BF131" s="217"/>
      <c r="BG131" s="217"/>
      <c r="BH131" s="217"/>
      <c r="BI131" s="217"/>
      <c r="BJ131" s="217"/>
      <c r="BK131" s="217"/>
      <c r="BL131" s="217"/>
      <c r="BM131" s="217"/>
      <c r="BN131" s="217"/>
      <c r="BO131" s="217"/>
      <c r="BP131" s="217"/>
      <c r="BQ131" s="217"/>
      <c r="BR131" s="217"/>
      <c r="BS131" s="217"/>
      <c r="BT131" s="217"/>
      <c r="BU131" s="217"/>
      <c r="BV131" s="217"/>
      <c r="BW131" s="217"/>
      <c r="BX131" s="217"/>
      <c r="BY131" s="217"/>
      <c r="BZ131" s="217"/>
      <c r="CA131" s="217"/>
      <c r="CB131" s="217"/>
      <c r="CC131" s="217"/>
      <c r="CD131" s="217"/>
      <c r="CE131" s="217"/>
      <c r="CF131" s="217"/>
      <c r="CG131" s="217"/>
      <c r="CH131" s="217"/>
      <c r="CI131" s="217"/>
      <c r="CJ131" s="217"/>
      <c r="CK131" s="217"/>
      <c r="CL131" s="217"/>
      <c r="CM131" s="217"/>
      <c r="CN131" s="217"/>
      <c r="CO131" s="217"/>
      <c r="CP131" s="217"/>
      <c r="CQ131" s="217"/>
      <c r="CR131" s="217"/>
      <c r="CS131" s="217"/>
      <c r="CT131" s="217"/>
      <c r="CU131" s="217"/>
      <c r="CV131" s="217"/>
      <c r="CW131" s="217"/>
      <c r="CX131" s="217"/>
      <c r="CY131" s="217"/>
      <c r="CZ131" s="217"/>
      <c r="DA131" s="217"/>
      <c r="DB131" s="217"/>
      <c r="DC131" s="217"/>
      <c r="DD131" s="217"/>
      <c r="DE131" s="217"/>
      <c r="DF131" s="217"/>
      <c r="DG131" s="217"/>
      <c r="DH131" s="217"/>
      <c r="DI131" s="217"/>
      <c r="DJ131" s="217"/>
      <c r="DK131" s="217"/>
      <c r="DL131" s="217"/>
      <c r="DM131" s="217"/>
      <c r="DN131" s="217"/>
      <c r="DO131" s="217"/>
      <c r="DP131" s="217"/>
      <c r="DQ131" s="217"/>
      <c r="DR131" s="217"/>
      <c r="DS131" s="217"/>
      <c r="DT131" s="217"/>
      <c r="DU131" s="217"/>
      <c r="DV131" s="217"/>
      <c r="DW131" s="217"/>
      <c r="DX131" s="217"/>
      <c r="DY131" s="217"/>
      <c r="DZ131" s="217"/>
      <c r="EA131" s="217"/>
      <c r="EB131" s="217"/>
      <c r="EC131" s="217"/>
      <c r="ED131" s="217"/>
      <c r="EE131" s="217"/>
      <c r="EF131" s="217"/>
      <c r="EG131" s="217"/>
      <c r="EH131" s="217"/>
      <c r="EI131" s="217"/>
      <c r="EJ131" s="217"/>
      <c r="EK131" s="217"/>
      <c r="EL131" s="217"/>
      <c r="EM131" s="217"/>
      <c r="EN131" s="217"/>
      <c r="EO131" s="217"/>
      <c r="EP131" s="217"/>
      <c r="EQ131" s="217"/>
      <c r="ER131" s="217"/>
      <c r="ES131" s="217"/>
      <c r="ET131" s="217"/>
      <c r="EU131" s="217"/>
      <c r="EV131" s="217"/>
      <c r="EW131" s="217"/>
      <c r="EX131" s="217"/>
      <c r="EY131" s="217"/>
      <c r="EZ131" s="217"/>
      <c r="FA131" s="217"/>
      <c r="FB131" s="217"/>
      <c r="FC131" s="217"/>
      <c r="FD131" s="217"/>
      <c r="FE131" s="217"/>
      <c r="FF131" s="217"/>
      <c r="FG131" s="217"/>
      <c r="FH131" s="217"/>
      <c r="FI131" s="217"/>
      <c r="FJ131" s="217"/>
      <c r="FK131" s="217"/>
      <c r="FL131" s="217"/>
      <c r="FM131" s="217"/>
      <c r="FN131" s="217"/>
      <c r="FO131" s="217"/>
      <c r="FP131" s="217"/>
      <c r="FQ131" s="217"/>
      <c r="FR131" s="217"/>
      <c r="FS131" s="217"/>
      <c r="FT131" s="217"/>
      <c r="FU131" s="217"/>
      <c r="FV131" s="217"/>
      <c r="FW131" s="217"/>
      <c r="FX131" s="217"/>
      <c r="FY131" s="217"/>
      <c r="FZ131" s="217"/>
      <c r="GA131" s="217"/>
      <c r="GB131" s="217"/>
      <c r="GC131" s="217"/>
      <c r="GD131" s="217"/>
      <c r="GE131" s="217"/>
      <c r="GF131" s="217"/>
      <c r="GG131" s="217"/>
      <c r="GH131" s="217"/>
      <c r="GI131" s="217"/>
      <c r="GJ131" s="217"/>
      <c r="GK131" s="217"/>
      <c r="GL131" s="217"/>
      <c r="GM131" s="217"/>
      <c r="GN131" s="217"/>
      <c r="GO131" s="217"/>
      <c r="GP131" s="217"/>
      <c r="GQ131" s="217"/>
      <c r="GR131" s="217"/>
      <c r="GS131" s="217"/>
      <c r="GT131" s="217"/>
      <c r="GU131" s="217"/>
      <c r="GV131" s="217"/>
      <c r="GW131" s="217"/>
      <c r="GX131" s="217"/>
      <c r="GY131" s="217"/>
      <c r="GZ131" s="217"/>
      <c r="HA131" s="217"/>
      <c r="HB131" s="217"/>
      <c r="HC131" s="217"/>
      <c r="HD131" s="217"/>
      <c r="HE131" s="217"/>
      <c r="HF131" s="217"/>
      <c r="HG131" s="217"/>
      <c r="HH131" s="217"/>
      <c r="HI131" s="217"/>
      <c r="HJ131" s="217"/>
      <c r="HK131" s="217"/>
      <c r="HL131" s="217"/>
      <c r="HM131" s="217"/>
      <c r="HN131" s="217"/>
      <c r="HO131" s="217"/>
      <c r="HP131" s="217"/>
      <c r="HQ131" s="217"/>
      <c r="HR131" s="217"/>
      <c r="HS131" s="217"/>
      <c r="HT131" s="217"/>
      <c r="HU131" s="217"/>
      <c r="HV131" s="217"/>
      <c r="HW131" s="217"/>
      <c r="HX131" s="217"/>
      <c r="HY131" s="217"/>
      <c r="HZ131" s="217"/>
      <c r="IA131" s="217"/>
      <c r="IB131" s="217"/>
      <c r="IC131" s="217"/>
      <c r="ID131" s="217"/>
      <c r="IE131" s="217"/>
      <c r="IF131" s="217"/>
      <c r="IG131" s="217"/>
      <c r="IH131" s="217"/>
      <c r="II131" s="217"/>
      <c r="IJ131" s="217"/>
      <c r="IK131" s="217"/>
      <c r="IL131" s="217"/>
      <c r="IM131" s="217"/>
      <c r="IN131" s="217"/>
      <c r="IO131" s="217"/>
      <c r="IP131" s="217"/>
      <c r="IQ131" s="217"/>
      <c r="IR131" s="217"/>
      <c r="IS131" s="217"/>
      <c r="IT131" s="217"/>
      <c r="IU131" s="217"/>
      <c r="IV131" s="217"/>
    </row>
    <row r="132" spans="1:256" x14ac:dyDescent="0.15">
      <c r="A132" s="218"/>
      <c r="B132" s="215"/>
      <c r="C132" s="217"/>
      <c r="D132" s="219"/>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c r="AA132" s="217"/>
      <c r="AB132" s="217"/>
      <c r="AC132" s="217"/>
      <c r="AD132" s="217"/>
      <c r="AE132" s="217"/>
      <c r="AF132" s="217"/>
      <c r="AG132" s="217"/>
      <c r="AH132" s="217"/>
      <c r="AI132" s="217"/>
      <c r="AJ132" s="217"/>
      <c r="AK132" s="217"/>
      <c r="AL132" s="217"/>
      <c r="AM132" s="217"/>
      <c r="AN132" s="217"/>
      <c r="AO132" s="217"/>
      <c r="AP132" s="217"/>
      <c r="AQ132" s="217"/>
      <c r="AR132" s="217"/>
      <c r="AS132" s="217"/>
      <c r="AT132" s="217"/>
      <c r="AU132" s="217"/>
      <c r="AV132" s="217"/>
      <c r="AW132" s="217"/>
      <c r="AX132" s="217"/>
      <c r="AY132" s="217"/>
      <c r="AZ132" s="217"/>
      <c r="BA132" s="217"/>
      <c r="BB132" s="217"/>
      <c r="BC132" s="217"/>
      <c r="BD132" s="217"/>
      <c r="BE132" s="217"/>
      <c r="BF132" s="217"/>
      <c r="BG132" s="217"/>
      <c r="BH132" s="217"/>
      <c r="BI132" s="217"/>
      <c r="BJ132" s="217"/>
      <c r="BK132" s="217"/>
      <c r="BL132" s="217"/>
      <c r="BM132" s="217"/>
      <c r="BN132" s="217"/>
      <c r="BO132" s="217"/>
      <c r="BP132" s="217"/>
      <c r="BQ132" s="217"/>
      <c r="BR132" s="217"/>
      <c r="BS132" s="217"/>
      <c r="BT132" s="217"/>
      <c r="BU132" s="217"/>
      <c r="BV132" s="217"/>
      <c r="BW132" s="217"/>
      <c r="BX132" s="217"/>
      <c r="BY132" s="217"/>
      <c r="BZ132" s="217"/>
      <c r="CA132" s="217"/>
      <c r="CB132" s="217"/>
      <c r="CC132" s="217"/>
      <c r="CD132" s="217"/>
      <c r="CE132" s="217"/>
      <c r="CF132" s="217"/>
      <c r="CG132" s="217"/>
      <c r="CH132" s="217"/>
      <c r="CI132" s="217"/>
      <c r="CJ132" s="217"/>
      <c r="CK132" s="217"/>
      <c r="CL132" s="217"/>
      <c r="CM132" s="217"/>
      <c r="CN132" s="217"/>
      <c r="CO132" s="217"/>
      <c r="CP132" s="217"/>
      <c r="CQ132" s="217"/>
      <c r="CR132" s="217"/>
      <c r="CS132" s="217"/>
      <c r="CT132" s="217"/>
      <c r="CU132" s="217"/>
      <c r="CV132" s="217"/>
      <c r="CW132" s="217"/>
      <c r="CX132" s="217"/>
      <c r="CY132" s="217"/>
      <c r="CZ132" s="217"/>
      <c r="DA132" s="217"/>
      <c r="DB132" s="217"/>
      <c r="DC132" s="217"/>
      <c r="DD132" s="217"/>
      <c r="DE132" s="217"/>
      <c r="DF132" s="217"/>
      <c r="DG132" s="217"/>
      <c r="DH132" s="217"/>
      <c r="DI132" s="217"/>
      <c r="DJ132" s="217"/>
      <c r="DK132" s="217"/>
      <c r="DL132" s="217"/>
      <c r="DM132" s="217"/>
      <c r="DN132" s="217"/>
      <c r="DO132" s="217"/>
      <c r="DP132" s="217"/>
      <c r="DQ132" s="217"/>
      <c r="DR132" s="217"/>
      <c r="DS132" s="217"/>
      <c r="DT132" s="217"/>
      <c r="DU132" s="217"/>
      <c r="DV132" s="217"/>
      <c r="DW132" s="217"/>
      <c r="DX132" s="217"/>
      <c r="DY132" s="217"/>
      <c r="DZ132" s="217"/>
      <c r="EA132" s="217"/>
      <c r="EB132" s="217"/>
      <c r="EC132" s="217"/>
      <c r="ED132" s="217"/>
      <c r="EE132" s="217"/>
      <c r="EF132" s="217"/>
      <c r="EG132" s="217"/>
      <c r="EH132" s="217"/>
      <c r="EI132" s="217"/>
      <c r="EJ132" s="217"/>
      <c r="EK132" s="217"/>
      <c r="EL132" s="217"/>
      <c r="EM132" s="217"/>
      <c r="EN132" s="217"/>
      <c r="EO132" s="217"/>
      <c r="EP132" s="217"/>
      <c r="EQ132" s="217"/>
      <c r="ER132" s="217"/>
      <c r="ES132" s="217"/>
      <c r="ET132" s="217"/>
      <c r="EU132" s="217"/>
      <c r="EV132" s="217"/>
      <c r="EW132" s="217"/>
      <c r="EX132" s="217"/>
      <c r="EY132" s="217"/>
      <c r="EZ132" s="217"/>
      <c r="FA132" s="217"/>
      <c r="FB132" s="217"/>
      <c r="FC132" s="217"/>
      <c r="FD132" s="217"/>
      <c r="FE132" s="217"/>
      <c r="FF132" s="217"/>
      <c r="FG132" s="217"/>
      <c r="FH132" s="217"/>
      <c r="FI132" s="217"/>
      <c r="FJ132" s="217"/>
      <c r="FK132" s="217"/>
      <c r="FL132" s="217"/>
      <c r="FM132" s="217"/>
      <c r="FN132" s="217"/>
      <c r="FO132" s="217"/>
      <c r="FP132" s="217"/>
      <c r="FQ132" s="217"/>
      <c r="FR132" s="217"/>
      <c r="FS132" s="217"/>
      <c r="FT132" s="217"/>
      <c r="FU132" s="217"/>
      <c r="FV132" s="217"/>
      <c r="FW132" s="217"/>
      <c r="FX132" s="217"/>
      <c r="FY132" s="217"/>
      <c r="FZ132" s="217"/>
      <c r="GA132" s="217"/>
      <c r="GB132" s="217"/>
      <c r="GC132" s="217"/>
      <c r="GD132" s="217"/>
      <c r="GE132" s="217"/>
      <c r="GF132" s="217"/>
      <c r="GG132" s="217"/>
      <c r="GH132" s="217"/>
      <c r="GI132" s="217"/>
      <c r="GJ132" s="217"/>
      <c r="GK132" s="217"/>
      <c r="GL132" s="217"/>
      <c r="GM132" s="217"/>
      <c r="GN132" s="217"/>
      <c r="GO132" s="217"/>
      <c r="GP132" s="217"/>
      <c r="GQ132" s="217"/>
      <c r="GR132" s="217"/>
      <c r="GS132" s="217"/>
      <c r="GT132" s="217"/>
      <c r="GU132" s="217"/>
      <c r="GV132" s="217"/>
      <c r="GW132" s="217"/>
      <c r="GX132" s="217"/>
      <c r="GY132" s="217"/>
      <c r="GZ132" s="217"/>
      <c r="HA132" s="217"/>
      <c r="HB132" s="217"/>
      <c r="HC132" s="217"/>
      <c r="HD132" s="217"/>
      <c r="HE132" s="217"/>
      <c r="HF132" s="217"/>
      <c r="HG132" s="217"/>
      <c r="HH132" s="217"/>
      <c r="HI132" s="217"/>
      <c r="HJ132" s="217"/>
      <c r="HK132" s="217"/>
      <c r="HL132" s="217"/>
      <c r="HM132" s="217"/>
      <c r="HN132" s="217"/>
      <c r="HO132" s="217"/>
      <c r="HP132" s="217"/>
      <c r="HQ132" s="217"/>
      <c r="HR132" s="217"/>
      <c r="HS132" s="217"/>
      <c r="HT132" s="217"/>
      <c r="HU132" s="217"/>
      <c r="HV132" s="217"/>
      <c r="HW132" s="217"/>
      <c r="HX132" s="217"/>
      <c r="HY132" s="217"/>
      <c r="HZ132" s="217"/>
      <c r="IA132" s="217"/>
      <c r="IB132" s="217"/>
      <c r="IC132" s="217"/>
      <c r="ID132" s="217"/>
      <c r="IE132" s="217"/>
      <c r="IF132" s="217"/>
      <c r="IG132" s="217"/>
      <c r="IH132" s="217"/>
      <c r="II132" s="217"/>
      <c r="IJ132" s="217"/>
      <c r="IK132" s="217"/>
      <c r="IL132" s="217"/>
      <c r="IM132" s="217"/>
      <c r="IN132" s="217"/>
      <c r="IO132" s="217"/>
      <c r="IP132" s="217"/>
      <c r="IQ132" s="217"/>
      <c r="IR132" s="217"/>
      <c r="IS132" s="217"/>
      <c r="IT132" s="217"/>
      <c r="IU132" s="217"/>
      <c r="IV132" s="217"/>
    </row>
    <row r="133" spans="1:256" x14ac:dyDescent="0.15">
      <c r="A133" s="218"/>
      <c r="B133" s="215"/>
      <c r="C133" s="217"/>
      <c r="D133" s="219"/>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c r="AA133" s="217"/>
      <c r="AB133" s="217"/>
      <c r="AC133" s="217"/>
      <c r="AD133" s="217"/>
      <c r="AE133" s="217"/>
      <c r="AF133" s="217"/>
      <c r="AG133" s="217"/>
      <c r="AH133" s="217"/>
      <c r="AI133" s="217"/>
      <c r="AJ133" s="217"/>
      <c r="AK133" s="217"/>
      <c r="AL133" s="217"/>
      <c r="AM133" s="217"/>
      <c r="AN133" s="217"/>
      <c r="AO133" s="217"/>
      <c r="AP133" s="217"/>
      <c r="AQ133" s="217"/>
      <c r="AR133" s="217"/>
      <c r="AS133" s="217"/>
      <c r="AT133" s="217"/>
      <c r="AU133" s="217"/>
      <c r="AV133" s="217"/>
      <c r="AW133" s="217"/>
      <c r="AX133" s="217"/>
      <c r="AY133" s="217"/>
      <c r="AZ133" s="217"/>
      <c r="BA133" s="217"/>
      <c r="BB133" s="217"/>
      <c r="BC133" s="217"/>
      <c r="BD133" s="217"/>
      <c r="BE133" s="217"/>
      <c r="BF133" s="217"/>
      <c r="BG133" s="217"/>
      <c r="BH133" s="217"/>
      <c r="BI133" s="217"/>
      <c r="BJ133" s="217"/>
      <c r="BK133" s="217"/>
      <c r="BL133" s="217"/>
      <c r="BM133" s="217"/>
      <c r="BN133" s="217"/>
      <c r="BO133" s="217"/>
      <c r="BP133" s="217"/>
      <c r="BQ133" s="217"/>
      <c r="BR133" s="217"/>
      <c r="BS133" s="217"/>
      <c r="BT133" s="217"/>
      <c r="BU133" s="217"/>
      <c r="BV133" s="217"/>
      <c r="BW133" s="217"/>
      <c r="BX133" s="217"/>
      <c r="BY133" s="217"/>
      <c r="BZ133" s="217"/>
      <c r="CA133" s="217"/>
      <c r="CB133" s="217"/>
      <c r="CC133" s="217"/>
      <c r="CD133" s="217"/>
      <c r="CE133" s="217"/>
      <c r="CF133" s="217"/>
      <c r="CG133" s="217"/>
      <c r="CH133" s="217"/>
      <c r="CI133" s="217"/>
      <c r="CJ133" s="217"/>
      <c r="CK133" s="217"/>
      <c r="CL133" s="217"/>
      <c r="CM133" s="217"/>
      <c r="CN133" s="217"/>
      <c r="CO133" s="217"/>
      <c r="CP133" s="217"/>
      <c r="CQ133" s="217"/>
      <c r="CR133" s="217"/>
      <c r="CS133" s="217"/>
      <c r="CT133" s="217"/>
      <c r="CU133" s="217"/>
      <c r="CV133" s="217"/>
      <c r="CW133" s="217"/>
      <c r="CX133" s="217"/>
      <c r="CY133" s="217"/>
      <c r="CZ133" s="217"/>
      <c r="DA133" s="217"/>
      <c r="DB133" s="217"/>
      <c r="DC133" s="217"/>
      <c r="DD133" s="217"/>
      <c r="DE133" s="217"/>
      <c r="DF133" s="217"/>
      <c r="DG133" s="217"/>
      <c r="DH133" s="217"/>
      <c r="DI133" s="217"/>
      <c r="DJ133" s="217"/>
      <c r="DK133" s="217"/>
      <c r="DL133" s="217"/>
      <c r="DM133" s="217"/>
      <c r="DN133" s="217"/>
      <c r="DO133" s="217"/>
      <c r="DP133" s="217"/>
      <c r="DQ133" s="217"/>
      <c r="DR133" s="217"/>
      <c r="DS133" s="217"/>
      <c r="DT133" s="217"/>
      <c r="DU133" s="217"/>
      <c r="DV133" s="217"/>
      <c r="DW133" s="217"/>
      <c r="DX133" s="217"/>
      <c r="DY133" s="217"/>
      <c r="DZ133" s="217"/>
      <c r="EA133" s="217"/>
      <c r="EB133" s="217"/>
      <c r="EC133" s="217"/>
      <c r="ED133" s="217"/>
      <c r="EE133" s="217"/>
      <c r="EF133" s="217"/>
      <c r="EG133" s="217"/>
      <c r="EH133" s="217"/>
      <c r="EI133" s="217"/>
      <c r="EJ133" s="217"/>
      <c r="EK133" s="217"/>
      <c r="EL133" s="217"/>
      <c r="EM133" s="217"/>
      <c r="EN133" s="217"/>
      <c r="EO133" s="217"/>
      <c r="EP133" s="217"/>
      <c r="EQ133" s="217"/>
      <c r="ER133" s="217"/>
      <c r="ES133" s="217"/>
      <c r="ET133" s="217"/>
      <c r="EU133" s="217"/>
      <c r="EV133" s="217"/>
      <c r="EW133" s="217"/>
      <c r="EX133" s="217"/>
      <c r="EY133" s="217"/>
      <c r="EZ133" s="217"/>
      <c r="FA133" s="217"/>
      <c r="FB133" s="217"/>
      <c r="FC133" s="217"/>
      <c r="FD133" s="217"/>
      <c r="FE133" s="217"/>
      <c r="FF133" s="217"/>
      <c r="FG133" s="217"/>
      <c r="FH133" s="217"/>
      <c r="FI133" s="217"/>
      <c r="FJ133" s="217"/>
      <c r="FK133" s="217"/>
      <c r="FL133" s="217"/>
      <c r="FM133" s="217"/>
      <c r="FN133" s="217"/>
      <c r="FO133" s="217"/>
      <c r="FP133" s="217"/>
      <c r="FQ133" s="217"/>
      <c r="FR133" s="217"/>
      <c r="FS133" s="217"/>
      <c r="FT133" s="217"/>
      <c r="FU133" s="217"/>
      <c r="FV133" s="217"/>
      <c r="FW133" s="217"/>
      <c r="FX133" s="217"/>
      <c r="FY133" s="217"/>
      <c r="FZ133" s="217"/>
      <c r="GA133" s="217"/>
      <c r="GB133" s="217"/>
      <c r="GC133" s="217"/>
      <c r="GD133" s="217"/>
      <c r="GE133" s="217"/>
      <c r="GF133" s="217"/>
      <c r="GG133" s="217"/>
      <c r="GH133" s="217"/>
      <c r="GI133" s="217"/>
      <c r="GJ133" s="217"/>
      <c r="GK133" s="217"/>
      <c r="GL133" s="217"/>
      <c r="GM133" s="217"/>
      <c r="GN133" s="217"/>
      <c r="GO133" s="217"/>
      <c r="GP133" s="217"/>
      <c r="GQ133" s="217"/>
      <c r="GR133" s="217"/>
      <c r="GS133" s="217"/>
      <c r="GT133" s="217"/>
      <c r="GU133" s="217"/>
      <c r="GV133" s="217"/>
      <c r="GW133" s="217"/>
      <c r="GX133" s="217"/>
      <c r="GY133" s="217"/>
      <c r="GZ133" s="217"/>
      <c r="HA133" s="217"/>
      <c r="HB133" s="217"/>
      <c r="HC133" s="217"/>
      <c r="HD133" s="217"/>
      <c r="HE133" s="217"/>
      <c r="HF133" s="217"/>
      <c r="HG133" s="217"/>
      <c r="HH133" s="217"/>
      <c r="HI133" s="217"/>
      <c r="HJ133" s="217"/>
      <c r="HK133" s="217"/>
      <c r="HL133" s="217"/>
      <c r="HM133" s="217"/>
      <c r="HN133" s="217"/>
      <c r="HO133" s="217"/>
      <c r="HP133" s="217"/>
      <c r="HQ133" s="217"/>
      <c r="HR133" s="217"/>
      <c r="HS133" s="217"/>
      <c r="HT133" s="217"/>
      <c r="HU133" s="217"/>
      <c r="HV133" s="217"/>
      <c r="HW133" s="217"/>
      <c r="HX133" s="217"/>
      <c r="HY133" s="217"/>
      <c r="HZ133" s="217"/>
      <c r="IA133" s="217"/>
      <c r="IB133" s="217"/>
      <c r="IC133" s="217"/>
      <c r="ID133" s="217"/>
      <c r="IE133" s="217"/>
      <c r="IF133" s="217"/>
      <c r="IG133" s="217"/>
      <c r="IH133" s="217"/>
      <c r="II133" s="217"/>
      <c r="IJ133" s="217"/>
      <c r="IK133" s="217"/>
      <c r="IL133" s="217"/>
      <c r="IM133" s="217"/>
      <c r="IN133" s="217"/>
      <c r="IO133" s="217"/>
      <c r="IP133" s="217"/>
      <c r="IQ133" s="217"/>
      <c r="IR133" s="217"/>
      <c r="IS133" s="217"/>
      <c r="IT133" s="217"/>
      <c r="IU133" s="217"/>
      <c r="IV133" s="217"/>
    </row>
    <row r="134" spans="1:256" x14ac:dyDescent="0.15">
      <c r="A134" s="218"/>
      <c r="B134" s="215"/>
      <c r="C134" s="217"/>
      <c r="D134" s="219"/>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c r="AA134" s="217"/>
      <c r="AB134" s="217"/>
      <c r="AC134" s="217"/>
      <c r="AD134" s="217"/>
      <c r="AE134" s="217"/>
      <c r="AF134" s="217"/>
      <c r="AG134" s="217"/>
      <c r="AH134" s="217"/>
      <c r="AI134" s="217"/>
      <c r="AJ134" s="217"/>
      <c r="AK134" s="217"/>
      <c r="AL134" s="217"/>
      <c r="AM134" s="217"/>
      <c r="AN134" s="217"/>
      <c r="AO134" s="217"/>
      <c r="AP134" s="217"/>
      <c r="AQ134" s="217"/>
      <c r="AR134" s="217"/>
      <c r="AS134" s="217"/>
      <c r="AT134" s="217"/>
      <c r="AU134" s="217"/>
      <c r="AV134" s="217"/>
      <c r="AW134" s="217"/>
      <c r="AX134" s="217"/>
      <c r="AY134" s="217"/>
      <c r="AZ134" s="217"/>
      <c r="BA134" s="217"/>
      <c r="BB134" s="217"/>
      <c r="BC134" s="217"/>
      <c r="BD134" s="217"/>
      <c r="BE134" s="217"/>
      <c r="BF134" s="217"/>
      <c r="BG134" s="217"/>
      <c r="BH134" s="217"/>
      <c r="BI134" s="217"/>
      <c r="BJ134" s="217"/>
      <c r="BK134" s="217"/>
      <c r="BL134" s="217"/>
      <c r="BM134" s="217"/>
      <c r="BN134" s="217"/>
      <c r="BO134" s="217"/>
      <c r="BP134" s="217"/>
      <c r="BQ134" s="217"/>
      <c r="BR134" s="217"/>
      <c r="BS134" s="217"/>
      <c r="BT134" s="217"/>
      <c r="BU134" s="217"/>
      <c r="BV134" s="217"/>
      <c r="BW134" s="217"/>
      <c r="BX134" s="217"/>
      <c r="BY134" s="217"/>
      <c r="BZ134" s="217"/>
      <c r="CA134" s="217"/>
      <c r="CB134" s="217"/>
      <c r="CC134" s="217"/>
      <c r="CD134" s="217"/>
      <c r="CE134" s="217"/>
      <c r="CF134" s="217"/>
      <c r="CG134" s="217"/>
      <c r="CH134" s="217"/>
      <c r="CI134" s="217"/>
      <c r="CJ134" s="217"/>
      <c r="CK134" s="217"/>
      <c r="CL134" s="217"/>
      <c r="CM134" s="217"/>
      <c r="CN134" s="217"/>
      <c r="CO134" s="217"/>
      <c r="CP134" s="217"/>
      <c r="CQ134" s="217"/>
      <c r="CR134" s="217"/>
      <c r="CS134" s="217"/>
      <c r="CT134" s="217"/>
      <c r="CU134" s="217"/>
      <c r="CV134" s="217"/>
      <c r="CW134" s="217"/>
      <c r="CX134" s="217"/>
      <c r="CY134" s="217"/>
      <c r="CZ134" s="217"/>
      <c r="DA134" s="217"/>
      <c r="DB134" s="217"/>
      <c r="DC134" s="217"/>
      <c r="DD134" s="217"/>
      <c r="DE134" s="217"/>
      <c r="DF134" s="217"/>
      <c r="DG134" s="217"/>
      <c r="DH134" s="217"/>
      <c r="DI134" s="217"/>
      <c r="DJ134" s="217"/>
      <c r="DK134" s="217"/>
      <c r="DL134" s="217"/>
      <c r="DM134" s="217"/>
      <c r="DN134" s="217"/>
      <c r="DO134" s="217"/>
      <c r="DP134" s="217"/>
      <c r="DQ134" s="217"/>
      <c r="DR134" s="217"/>
      <c r="DS134" s="217"/>
      <c r="DT134" s="217"/>
      <c r="DU134" s="217"/>
      <c r="DV134" s="217"/>
      <c r="DW134" s="217"/>
      <c r="DX134" s="217"/>
      <c r="DY134" s="217"/>
      <c r="DZ134" s="217"/>
      <c r="EA134" s="217"/>
      <c r="EB134" s="217"/>
      <c r="EC134" s="217"/>
      <c r="ED134" s="217"/>
      <c r="EE134" s="217"/>
      <c r="EF134" s="217"/>
      <c r="EG134" s="217"/>
      <c r="EH134" s="217"/>
      <c r="EI134" s="217"/>
      <c r="EJ134" s="217"/>
      <c r="EK134" s="217"/>
      <c r="EL134" s="217"/>
      <c r="EM134" s="217"/>
      <c r="EN134" s="217"/>
      <c r="EO134" s="217"/>
      <c r="EP134" s="217"/>
      <c r="EQ134" s="217"/>
      <c r="ER134" s="217"/>
      <c r="ES134" s="217"/>
      <c r="ET134" s="217"/>
      <c r="EU134" s="217"/>
      <c r="EV134" s="217"/>
      <c r="EW134" s="217"/>
      <c r="EX134" s="217"/>
      <c r="EY134" s="217"/>
      <c r="EZ134" s="217"/>
      <c r="FA134" s="217"/>
      <c r="FB134" s="217"/>
      <c r="FC134" s="217"/>
      <c r="FD134" s="217"/>
      <c r="FE134" s="217"/>
      <c r="FF134" s="217"/>
      <c r="FG134" s="217"/>
      <c r="FH134" s="217"/>
      <c r="FI134" s="217"/>
      <c r="FJ134" s="217"/>
      <c r="FK134" s="217"/>
      <c r="FL134" s="217"/>
      <c r="FM134" s="217"/>
      <c r="FN134" s="217"/>
      <c r="FO134" s="217"/>
      <c r="FP134" s="217"/>
      <c r="FQ134" s="217"/>
      <c r="FR134" s="217"/>
      <c r="FS134" s="217"/>
      <c r="FT134" s="217"/>
      <c r="FU134" s="217"/>
      <c r="FV134" s="217"/>
      <c r="FW134" s="217"/>
      <c r="FX134" s="217"/>
      <c r="FY134" s="217"/>
      <c r="FZ134" s="217"/>
      <c r="GA134" s="217"/>
      <c r="GB134" s="217"/>
      <c r="GC134" s="217"/>
      <c r="GD134" s="217"/>
      <c r="GE134" s="217"/>
      <c r="GF134" s="217"/>
      <c r="GG134" s="217"/>
      <c r="GH134" s="217"/>
      <c r="GI134" s="217"/>
      <c r="GJ134" s="217"/>
      <c r="GK134" s="217"/>
      <c r="GL134" s="217"/>
      <c r="GM134" s="217"/>
      <c r="GN134" s="217"/>
      <c r="GO134" s="217"/>
      <c r="GP134" s="217"/>
      <c r="GQ134" s="217"/>
      <c r="GR134" s="217"/>
      <c r="GS134" s="217"/>
      <c r="GT134" s="217"/>
      <c r="GU134" s="217"/>
      <c r="GV134" s="217"/>
      <c r="GW134" s="217"/>
      <c r="GX134" s="217"/>
      <c r="GY134" s="217"/>
      <c r="GZ134" s="217"/>
      <c r="HA134" s="217"/>
      <c r="HB134" s="217"/>
      <c r="HC134" s="217"/>
      <c r="HD134" s="217"/>
      <c r="HE134" s="217"/>
      <c r="HF134" s="217"/>
      <c r="HG134" s="217"/>
      <c r="HH134" s="217"/>
      <c r="HI134" s="217"/>
      <c r="HJ134" s="217"/>
      <c r="HK134" s="217"/>
      <c r="HL134" s="217"/>
      <c r="HM134" s="217"/>
      <c r="HN134" s="217"/>
      <c r="HO134" s="217"/>
      <c r="HP134" s="217"/>
      <c r="HQ134" s="217"/>
      <c r="HR134" s="217"/>
      <c r="HS134" s="217"/>
      <c r="HT134" s="217"/>
      <c r="HU134" s="217"/>
      <c r="HV134" s="217"/>
      <c r="HW134" s="217"/>
      <c r="HX134" s="217"/>
      <c r="HY134" s="217"/>
      <c r="HZ134" s="217"/>
      <c r="IA134" s="217"/>
      <c r="IB134" s="217"/>
      <c r="IC134" s="217"/>
      <c r="ID134" s="217"/>
      <c r="IE134" s="217"/>
      <c r="IF134" s="217"/>
      <c r="IG134" s="217"/>
      <c r="IH134" s="217"/>
      <c r="II134" s="217"/>
      <c r="IJ134" s="217"/>
      <c r="IK134" s="217"/>
      <c r="IL134" s="217"/>
      <c r="IM134" s="217"/>
      <c r="IN134" s="217"/>
      <c r="IO134" s="217"/>
      <c r="IP134" s="217"/>
      <c r="IQ134" s="217"/>
      <c r="IR134" s="217"/>
      <c r="IS134" s="217"/>
      <c r="IT134" s="217"/>
      <c r="IU134" s="217"/>
      <c r="IV134" s="217"/>
    </row>
    <row r="135" spans="1:256" x14ac:dyDescent="0.15">
      <c r="A135" s="218"/>
      <c r="B135" s="215"/>
      <c r="C135" s="217"/>
      <c r="D135" s="219"/>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c r="AA135" s="217"/>
      <c r="AB135" s="217"/>
      <c r="AC135" s="217"/>
      <c r="AD135" s="217"/>
      <c r="AE135" s="217"/>
      <c r="AF135" s="217"/>
      <c r="AG135" s="217"/>
      <c r="AH135" s="217"/>
      <c r="AI135" s="217"/>
      <c r="AJ135" s="217"/>
      <c r="AK135" s="217"/>
      <c r="AL135" s="217"/>
      <c r="AM135" s="217"/>
      <c r="AN135" s="217"/>
      <c r="AO135" s="217"/>
      <c r="AP135" s="217"/>
      <c r="AQ135" s="217"/>
      <c r="AR135" s="217"/>
      <c r="AS135" s="217"/>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217"/>
      <c r="BS135" s="217"/>
      <c r="BT135" s="217"/>
      <c r="BU135" s="217"/>
      <c r="BV135" s="217"/>
      <c r="BW135" s="217"/>
      <c r="BX135" s="217"/>
      <c r="BY135" s="217"/>
      <c r="BZ135" s="217"/>
      <c r="CA135" s="217"/>
      <c r="CB135" s="217"/>
      <c r="CC135" s="217"/>
      <c r="CD135" s="217"/>
      <c r="CE135" s="217"/>
      <c r="CF135" s="217"/>
      <c r="CG135" s="217"/>
      <c r="CH135" s="217"/>
      <c r="CI135" s="217"/>
      <c r="CJ135" s="217"/>
      <c r="CK135" s="217"/>
      <c r="CL135" s="217"/>
      <c r="CM135" s="217"/>
      <c r="CN135" s="217"/>
      <c r="CO135" s="217"/>
      <c r="CP135" s="217"/>
      <c r="CQ135" s="217"/>
      <c r="CR135" s="217"/>
      <c r="CS135" s="217"/>
      <c r="CT135" s="217"/>
      <c r="CU135" s="217"/>
      <c r="CV135" s="217"/>
      <c r="CW135" s="217"/>
      <c r="CX135" s="217"/>
      <c r="CY135" s="217"/>
      <c r="CZ135" s="217"/>
      <c r="DA135" s="217"/>
      <c r="DB135" s="217"/>
      <c r="DC135" s="217"/>
      <c r="DD135" s="217"/>
      <c r="DE135" s="217"/>
      <c r="DF135" s="217"/>
      <c r="DG135" s="217"/>
      <c r="DH135" s="217"/>
      <c r="DI135" s="217"/>
      <c r="DJ135" s="217"/>
      <c r="DK135" s="217"/>
      <c r="DL135" s="217"/>
      <c r="DM135" s="217"/>
      <c r="DN135" s="217"/>
      <c r="DO135" s="217"/>
      <c r="DP135" s="217"/>
      <c r="DQ135" s="217"/>
      <c r="DR135" s="217"/>
      <c r="DS135" s="217"/>
      <c r="DT135" s="217"/>
      <c r="DU135" s="217"/>
      <c r="DV135" s="217"/>
      <c r="DW135" s="217"/>
      <c r="DX135" s="217"/>
      <c r="DY135" s="217"/>
      <c r="DZ135" s="217"/>
      <c r="EA135" s="217"/>
      <c r="EB135" s="217"/>
      <c r="EC135" s="217"/>
      <c r="ED135" s="217"/>
      <c r="EE135" s="217"/>
      <c r="EF135" s="217"/>
      <c r="EG135" s="217"/>
      <c r="EH135" s="217"/>
      <c r="EI135" s="217"/>
      <c r="EJ135" s="217"/>
      <c r="EK135" s="217"/>
      <c r="EL135" s="217"/>
      <c r="EM135" s="217"/>
      <c r="EN135" s="217"/>
      <c r="EO135" s="217"/>
      <c r="EP135" s="217"/>
      <c r="EQ135" s="217"/>
      <c r="ER135" s="217"/>
      <c r="ES135" s="217"/>
      <c r="ET135" s="217"/>
      <c r="EU135" s="217"/>
      <c r="EV135" s="217"/>
      <c r="EW135" s="217"/>
      <c r="EX135" s="217"/>
      <c r="EY135" s="217"/>
      <c r="EZ135" s="217"/>
      <c r="FA135" s="217"/>
      <c r="FB135" s="217"/>
      <c r="FC135" s="217"/>
      <c r="FD135" s="217"/>
      <c r="FE135" s="217"/>
      <c r="FF135" s="217"/>
      <c r="FG135" s="217"/>
      <c r="FH135" s="217"/>
      <c r="FI135" s="217"/>
      <c r="FJ135" s="217"/>
      <c r="FK135" s="217"/>
      <c r="FL135" s="217"/>
      <c r="FM135" s="217"/>
      <c r="FN135" s="217"/>
      <c r="FO135" s="217"/>
      <c r="FP135" s="217"/>
      <c r="FQ135" s="217"/>
      <c r="FR135" s="217"/>
      <c r="FS135" s="217"/>
      <c r="FT135" s="217"/>
      <c r="FU135" s="217"/>
      <c r="FV135" s="217"/>
      <c r="FW135" s="217"/>
      <c r="FX135" s="217"/>
      <c r="FY135" s="217"/>
      <c r="FZ135" s="217"/>
      <c r="GA135" s="217"/>
      <c r="GB135" s="217"/>
      <c r="GC135" s="217"/>
      <c r="GD135" s="217"/>
      <c r="GE135" s="217"/>
      <c r="GF135" s="217"/>
      <c r="GG135" s="217"/>
      <c r="GH135" s="217"/>
      <c r="GI135" s="217"/>
      <c r="GJ135" s="217"/>
      <c r="GK135" s="217"/>
      <c r="GL135" s="217"/>
      <c r="GM135" s="217"/>
      <c r="GN135" s="217"/>
      <c r="GO135" s="217"/>
      <c r="GP135" s="217"/>
      <c r="GQ135" s="217"/>
      <c r="GR135" s="217"/>
      <c r="GS135" s="217"/>
      <c r="GT135" s="217"/>
      <c r="GU135" s="217"/>
      <c r="GV135" s="217"/>
      <c r="GW135" s="217"/>
      <c r="GX135" s="217"/>
      <c r="GY135" s="217"/>
      <c r="GZ135" s="217"/>
      <c r="HA135" s="217"/>
      <c r="HB135" s="217"/>
      <c r="HC135" s="217"/>
      <c r="HD135" s="217"/>
      <c r="HE135" s="217"/>
      <c r="HF135" s="217"/>
      <c r="HG135" s="217"/>
      <c r="HH135" s="217"/>
      <c r="HI135" s="217"/>
      <c r="HJ135" s="217"/>
      <c r="HK135" s="217"/>
      <c r="HL135" s="217"/>
      <c r="HM135" s="217"/>
      <c r="HN135" s="217"/>
      <c r="HO135" s="217"/>
      <c r="HP135" s="217"/>
      <c r="HQ135" s="217"/>
      <c r="HR135" s="217"/>
      <c r="HS135" s="217"/>
      <c r="HT135" s="217"/>
      <c r="HU135" s="217"/>
      <c r="HV135" s="217"/>
      <c r="HW135" s="217"/>
      <c r="HX135" s="217"/>
      <c r="HY135" s="217"/>
      <c r="HZ135" s="217"/>
      <c r="IA135" s="217"/>
      <c r="IB135" s="217"/>
      <c r="IC135" s="217"/>
      <c r="ID135" s="217"/>
      <c r="IE135" s="217"/>
      <c r="IF135" s="217"/>
      <c r="IG135" s="217"/>
      <c r="IH135" s="217"/>
      <c r="II135" s="217"/>
      <c r="IJ135" s="217"/>
      <c r="IK135" s="217"/>
      <c r="IL135" s="217"/>
      <c r="IM135" s="217"/>
      <c r="IN135" s="217"/>
      <c r="IO135" s="217"/>
      <c r="IP135" s="217"/>
      <c r="IQ135" s="217"/>
      <c r="IR135" s="217"/>
      <c r="IS135" s="217"/>
      <c r="IT135" s="217"/>
      <c r="IU135" s="217"/>
      <c r="IV135" s="217"/>
    </row>
    <row r="136" spans="1:256" x14ac:dyDescent="0.15">
      <c r="A136" s="218"/>
      <c r="B136" s="215"/>
      <c r="C136" s="217"/>
      <c r="D136" s="219"/>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c r="AA136" s="217"/>
      <c r="AB136" s="217"/>
      <c r="AC136" s="217"/>
      <c r="AD136" s="217"/>
      <c r="AE136" s="217"/>
      <c r="AF136" s="217"/>
      <c r="AG136" s="217"/>
      <c r="AH136" s="217"/>
      <c r="AI136" s="217"/>
      <c r="AJ136" s="217"/>
      <c r="AK136" s="217"/>
      <c r="AL136" s="217"/>
      <c r="AM136" s="217"/>
      <c r="AN136" s="217"/>
      <c r="AO136" s="217"/>
      <c r="AP136" s="217"/>
      <c r="AQ136" s="217"/>
      <c r="AR136" s="217"/>
      <c r="AS136" s="217"/>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217"/>
      <c r="BS136" s="217"/>
      <c r="BT136" s="217"/>
      <c r="BU136" s="217"/>
      <c r="BV136" s="217"/>
      <c r="BW136" s="217"/>
      <c r="BX136" s="217"/>
      <c r="BY136" s="217"/>
      <c r="BZ136" s="217"/>
      <c r="CA136" s="217"/>
      <c r="CB136" s="217"/>
      <c r="CC136" s="217"/>
      <c r="CD136" s="217"/>
      <c r="CE136" s="217"/>
      <c r="CF136" s="217"/>
      <c r="CG136" s="217"/>
      <c r="CH136" s="217"/>
      <c r="CI136" s="217"/>
      <c r="CJ136" s="217"/>
      <c r="CK136" s="217"/>
      <c r="CL136" s="217"/>
      <c r="CM136" s="217"/>
      <c r="CN136" s="217"/>
      <c r="CO136" s="217"/>
      <c r="CP136" s="217"/>
      <c r="CQ136" s="217"/>
      <c r="CR136" s="217"/>
      <c r="CS136" s="217"/>
      <c r="CT136" s="217"/>
      <c r="CU136" s="217"/>
      <c r="CV136" s="217"/>
      <c r="CW136" s="217"/>
      <c r="CX136" s="217"/>
      <c r="CY136" s="217"/>
      <c r="CZ136" s="217"/>
      <c r="DA136" s="217"/>
      <c r="DB136" s="217"/>
      <c r="DC136" s="217"/>
      <c r="DD136" s="217"/>
      <c r="DE136" s="217"/>
      <c r="DF136" s="217"/>
      <c r="DG136" s="217"/>
      <c r="DH136" s="217"/>
      <c r="DI136" s="217"/>
      <c r="DJ136" s="217"/>
      <c r="DK136" s="217"/>
      <c r="DL136" s="217"/>
      <c r="DM136" s="217"/>
      <c r="DN136" s="217"/>
      <c r="DO136" s="217"/>
      <c r="DP136" s="217"/>
      <c r="DQ136" s="217"/>
      <c r="DR136" s="217"/>
      <c r="DS136" s="217"/>
      <c r="DT136" s="217"/>
      <c r="DU136" s="217"/>
      <c r="DV136" s="217"/>
      <c r="DW136" s="217"/>
      <c r="DX136" s="217"/>
      <c r="DY136" s="217"/>
      <c r="DZ136" s="217"/>
      <c r="EA136" s="217"/>
      <c r="EB136" s="217"/>
      <c r="EC136" s="217"/>
      <c r="ED136" s="217"/>
      <c r="EE136" s="217"/>
      <c r="EF136" s="217"/>
      <c r="EG136" s="217"/>
      <c r="EH136" s="217"/>
      <c r="EI136" s="217"/>
      <c r="EJ136" s="217"/>
      <c r="EK136" s="217"/>
      <c r="EL136" s="217"/>
      <c r="EM136" s="217"/>
      <c r="EN136" s="217"/>
      <c r="EO136" s="217"/>
      <c r="EP136" s="217"/>
      <c r="EQ136" s="217"/>
      <c r="ER136" s="217"/>
      <c r="ES136" s="217"/>
      <c r="ET136" s="217"/>
      <c r="EU136" s="217"/>
      <c r="EV136" s="217"/>
      <c r="EW136" s="217"/>
      <c r="EX136" s="217"/>
      <c r="EY136" s="217"/>
      <c r="EZ136" s="217"/>
      <c r="FA136" s="217"/>
      <c r="FB136" s="217"/>
      <c r="FC136" s="217"/>
      <c r="FD136" s="217"/>
      <c r="FE136" s="217"/>
      <c r="FF136" s="217"/>
      <c r="FG136" s="217"/>
      <c r="FH136" s="217"/>
      <c r="FI136" s="217"/>
      <c r="FJ136" s="217"/>
      <c r="FK136" s="217"/>
      <c r="FL136" s="217"/>
      <c r="FM136" s="217"/>
      <c r="FN136" s="217"/>
      <c r="FO136" s="217"/>
      <c r="FP136" s="217"/>
      <c r="FQ136" s="217"/>
      <c r="FR136" s="217"/>
      <c r="FS136" s="217"/>
      <c r="FT136" s="217"/>
      <c r="FU136" s="217"/>
      <c r="FV136" s="217"/>
      <c r="FW136" s="217"/>
      <c r="FX136" s="217"/>
      <c r="FY136" s="217"/>
      <c r="FZ136" s="217"/>
      <c r="GA136" s="217"/>
      <c r="GB136" s="217"/>
      <c r="GC136" s="217"/>
      <c r="GD136" s="217"/>
      <c r="GE136" s="217"/>
      <c r="GF136" s="217"/>
      <c r="GG136" s="217"/>
      <c r="GH136" s="217"/>
      <c r="GI136" s="217"/>
      <c r="GJ136" s="217"/>
      <c r="GK136" s="217"/>
      <c r="GL136" s="217"/>
      <c r="GM136" s="217"/>
      <c r="GN136" s="217"/>
      <c r="GO136" s="217"/>
      <c r="GP136" s="217"/>
      <c r="GQ136" s="217"/>
      <c r="GR136" s="217"/>
      <c r="GS136" s="217"/>
      <c r="GT136" s="217"/>
      <c r="GU136" s="217"/>
      <c r="GV136" s="217"/>
      <c r="GW136" s="217"/>
      <c r="GX136" s="217"/>
      <c r="GY136" s="217"/>
      <c r="GZ136" s="217"/>
      <c r="HA136" s="217"/>
      <c r="HB136" s="217"/>
      <c r="HC136" s="217"/>
      <c r="HD136" s="217"/>
      <c r="HE136" s="217"/>
      <c r="HF136" s="217"/>
      <c r="HG136" s="217"/>
      <c r="HH136" s="217"/>
      <c r="HI136" s="217"/>
      <c r="HJ136" s="217"/>
      <c r="HK136" s="217"/>
      <c r="HL136" s="217"/>
      <c r="HM136" s="217"/>
      <c r="HN136" s="217"/>
      <c r="HO136" s="217"/>
      <c r="HP136" s="217"/>
      <c r="HQ136" s="217"/>
      <c r="HR136" s="217"/>
      <c r="HS136" s="217"/>
      <c r="HT136" s="217"/>
      <c r="HU136" s="217"/>
      <c r="HV136" s="217"/>
      <c r="HW136" s="217"/>
      <c r="HX136" s="217"/>
      <c r="HY136" s="217"/>
      <c r="HZ136" s="217"/>
      <c r="IA136" s="217"/>
      <c r="IB136" s="217"/>
      <c r="IC136" s="217"/>
      <c r="ID136" s="217"/>
      <c r="IE136" s="217"/>
      <c r="IF136" s="217"/>
      <c r="IG136" s="217"/>
      <c r="IH136" s="217"/>
      <c r="II136" s="217"/>
      <c r="IJ136" s="217"/>
      <c r="IK136" s="217"/>
      <c r="IL136" s="217"/>
      <c r="IM136" s="217"/>
      <c r="IN136" s="217"/>
      <c r="IO136" s="217"/>
      <c r="IP136" s="217"/>
      <c r="IQ136" s="217"/>
      <c r="IR136" s="217"/>
      <c r="IS136" s="217"/>
      <c r="IT136" s="217"/>
      <c r="IU136" s="217"/>
      <c r="IV136" s="217"/>
    </row>
    <row r="137" spans="1:256" x14ac:dyDescent="0.15">
      <c r="A137" s="218"/>
      <c r="B137" s="215"/>
      <c r="C137" s="217"/>
      <c r="D137" s="219"/>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c r="AA137" s="217"/>
      <c r="AB137" s="217"/>
      <c r="AC137" s="217"/>
      <c r="AD137" s="217"/>
      <c r="AE137" s="217"/>
      <c r="AF137" s="217"/>
      <c r="AG137" s="217"/>
      <c r="AH137" s="217"/>
      <c r="AI137" s="217"/>
      <c r="AJ137" s="217"/>
      <c r="AK137" s="217"/>
      <c r="AL137" s="217"/>
      <c r="AM137" s="217"/>
      <c r="AN137" s="217"/>
      <c r="AO137" s="217"/>
      <c r="AP137" s="217"/>
      <c r="AQ137" s="217"/>
      <c r="AR137" s="217"/>
      <c r="AS137" s="217"/>
      <c r="AT137" s="217"/>
      <c r="AU137" s="217"/>
      <c r="AV137" s="217"/>
      <c r="AW137" s="217"/>
      <c r="AX137" s="217"/>
      <c r="AY137" s="217"/>
      <c r="AZ137" s="217"/>
      <c r="BA137" s="217"/>
      <c r="BB137" s="217"/>
      <c r="BC137" s="217"/>
      <c r="BD137" s="217"/>
      <c r="BE137" s="217"/>
      <c r="BF137" s="217"/>
      <c r="BG137" s="217"/>
      <c r="BH137" s="217"/>
      <c r="BI137" s="217"/>
      <c r="BJ137" s="217"/>
      <c r="BK137" s="217"/>
      <c r="BL137" s="217"/>
      <c r="BM137" s="217"/>
      <c r="BN137" s="217"/>
      <c r="BO137" s="217"/>
      <c r="BP137" s="217"/>
      <c r="BQ137" s="217"/>
      <c r="BR137" s="217"/>
      <c r="BS137" s="217"/>
      <c r="BT137" s="217"/>
      <c r="BU137" s="217"/>
      <c r="BV137" s="217"/>
      <c r="BW137" s="217"/>
      <c r="BX137" s="217"/>
      <c r="BY137" s="217"/>
      <c r="BZ137" s="217"/>
      <c r="CA137" s="217"/>
      <c r="CB137" s="217"/>
      <c r="CC137" s="217"/>
      <c r="CD137" s="217"/>
      <c r="CE137" s="217"/>
      <c r="CF137" s="217"/>
      <c r="CG137" s="217"/>
      <c r="CH137" s="217"/>
      <c r="CI137" s="217"/>
      <c r="CJ137" s="217"/>
      <c r="CK137" s="217"/>
      <c r="CL137" s="217"/>
      <c r="CM137" s="217"/>
      <c r="CN137" s="217"/>
      <c r="CO137" s="217"/>
      <c r="CP137" s="217"/>
      <c r="CQ137" s="217"/>
      <c r="CR137" s="217"/>
      <c r="CS137" s="217"/>
      <c r="CT137" s="217"/>
      <c r="CU137" s="217"/>
      <c r="CV137" s="217"/>
      <c r="CW137" s="217"/>
      <c r="CX137" s="217"/>
      <c r="CY137" s="217"/>
      <c r="CZ137" s="217"/>
      <c r="DA137" s="217"/>
      <c r="DB137" s="217"/>
      <c r="DC137" s="217"/>
      <c r="DD137" s="217"/>
      <c r="DE137" s="217"/>
      <c r="DF137" s="217"/>
      <c r="DG137" s="217"/>
      <c r="DH137" s="217"/>
      <c r="DI137" s="217"/>
      <c r="DJ137" s="217"/>
      <c r="DK137" s="217"/>
      <c r="DL137" s="217"/>
      <c r="DM137" s="217"/>
      <c r="DN137" s="217"/>
      <c r="DO137" s="217"/>
      <c r="DP137" s="217"/>
      <c r="DQ137" s="217"/>
      <c r="DR137" s="217"/>
      <c r="DS137" s="217"/>
      <c r="DT137" s="217"/>
      <c r="DU137" s="217"/>
      <c r="DV137" s="217"/>
      <c r="DW137" s="217"/>
      <c r="DX137" s="217"/>
      <c r="DY137" s="217"/>
      <c r="DZ137" s="217"/>
      <c r="EA137" s="217"/>
      <c r="EB137" s="217"/>
      <c r="EC137" s="217"/>
      <c r="ED137" s="217"/>
      <c r="EE137" s="217"/>
      <c r="EF137" s="217"/>
      <c r="EG137" s="217"/>
      <c r="EH137" s="217"/>
      <c r="EI137" s="217"/>
      <c r="EJ137" s="217"/>
      <c r="EK137" s="217"/>
      <c r="EL137" s="217"/>
      <c r="EM137" s="217"/>
      <c r="EN137" s="217"/>
      <c r="EO137" s="217"/>
      <c r="EP137" s="217"/>
      <c r="EQ137" s="217"/>
      <c r="ER137" s="217"/>
      <c r="ES137" s="217"/>
      <c r="ET137" s="217"/>
      <c r="EU137" s="217"/>
      <c r="EV137" s="217"/>
      <c r="EW137" s="217"/>
      <c r="EX137" s="217"/>
      <c r="EY137" s="217"/>
      <c r="EZ137" s="217"/>
      <c r="FA137" s="217"/>
      <c r="FB137" s="217"/>
      <c r="FC137" s="217"/>
      <c r="FD137" s="217"/>
      <c r="FE137" s="217"/>
      <c r="FF137" s="217"/>
      <c r="FG137" s="217"/>
      <c r="FH137" s="217"/>
      <c r="FI137" s="217"/>
      <c r="FJ137" s="217"/>
      <c r="FK137" s="217"/>
      <c r="FL137" s="217"/>
      <c r="FM137" s="217"/>
      <c r="FN137" s="217"/>
      <c r="FO137" s="217"/>
      <c r="FP137" s="217"/>
      <c r="FQ137" s="217"/>
      <c r="FR137" s="217"/>
      <c r="FS137" s="217"/>
      <c r="FT137" s="217"/>
      <c r="FU137" s="217"/>
      <c r="FV137" s="217"/>
      <c r="FW137" s="217"/>
      <c r="FX137" s="217"/>
      <c r="FY137" s="217"/>
      <c r="FZ137" s="217"/>
      <c r="GA137" s="217"/>
      <c r="GB137" s="217"/>
      <c r="GC137" s="217"/>
      <c r="GD137" s="217"/>
      <c r="GE137" s="217"/>
      <c r="GF137" s="217"/>
      <c r="GG137" s="217"/>
      <c r="GH137" s="217"/>
      <c r="GI137" s="217"/>
      <c r="GJ137" s="217"/>
      <c r="GK137" s="217"/>
      <c r="GL137" s="217"/>
      <c r="GM137" s="217"/>
      <c r="GN137" s="217"/>
      <c r="GO137" s="217"/>
      <c r="GP137" s="217"/>
      <c r="GQ137" s="217"/>
      <c r="GR137" s="217"/>
      <c r="GS137" s="217"/>
      <c r="GT137" s="217"/>
      <c r="GU137" s="217"/>
      <c r="GV137" s="217"/>
      <c r="GW137" s="217"/>
      <c r="GX137" s="217"/>
      <c r="GY137" s="217"/>
      <c r="GZ137" s="217"/>
      <c r="HA137" s="217"/>
      <c r="HB137" s="217"/>
      <c r="HC137" s="217"/>
      <c r="HD137" s="217"/>
      <c r="HE137" s="217"/>
      <c r="HF137" s="217"/>
      <c r="HG137" s="217"/>
      <c r="HH137" s="217"/>
      <c r="HI137" s="217"/>
      <c r="HJ137" s="217"/>
      <c r="HK137" s="217"/>
      <c r="HL137" s="217"/>
      <c r="HM137" s="217"/>
      <c r="HN137" s="217"/>
      <c r="HO137" s="217"/>
      <c r="HP137" s="217"/>
      <c r="HQ137" s="217"/>
      <c r="HR137" s="217"/>
      <c r="HS137" s="217"/>
      <c r="HT137" s="217"/>
      <c r="HU137" s="217"/>
      <c r="HV137" s="217"/>
      <c r="HW137" s="217"/>
      <c r="HX137" s="217"/>
      <c r="HY137" s="217"/>
      <c r="HZ137" s="217"/>
      <c r="IA137" s="217"/>
      <c r="IB137" s="217"/>
      <c r="IC137" s="217"/>
      <c r="ID137" s="217"/>
      <c r="IE137" s="217"/>
      <c r="IF137" s="217"/>
      <c r="IG137" s="217"/>
      <c r="IH137" s="217"/>
      <c r="II137" s="217"/>
      <c r="IJ137" s="217"/>
      <c r="IK137" s="217"/>
      <c r="IL137" s="217"/>
      <c r="IM137" s="217"/>
      <c r="IN137" s="217"/>
      <c r="IO137" s="217"/>
      <c r="IP137" s="217"/>
      <c r="IQ137" s="217"/>
      <c r="IR137" s="217"/>
      <c r="IS137" s="217"/>
      <c r="IT137" s="217"/>
      <c r="IU137" s="217"/>
      <c r="IV137" s="217"/>
    </row>
    <row r="138" spans="1:256" x14ac:dyDescent="0.15">
      <c r="A138" s="218"/>
      <c r="B138" s="215"/>
      <c r="C138" s="217"/>
      <c r="D138" s="219"/>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c r="AA138" s="217"/>
      <c r="AB138" s="217"/>
      <c r="AC138" s="217"/>
      <c r="AD138" s="217"/>
      <c r="AE138" s="217"/>
      <c r="AF138" s="217"/>
      <c r="AG138" s="217"/>
      <c r="AH138" s="217"/>
      <c r="AI138" s="217"/>
      <c r="AJ138" s="217"/>
      <c r="AK138" s="217"/>
      <c r="AL138" s="217"/>
      <c r="AM138" s="217"/>
      <c r="AN138" s="217"/>
      <c r="AO138" s="217"/>
      <c r="AP138" s="217"/>
      <c r="AQ138" s="217"/>
      <c r="AR138" s="217"/>
      <c r="AS138" s="217"/>
      <c r="AT138" s="217"/>
      <c r="AU138" s="217"/>
      <c r="AV138" s="217"/>
      <c r="AW138" s="217"/>
      <c r="AX138" s="217"/>
      <c r="AY138" s="217"/>
      <c r="AZ138" s="217"/>
      <c r="BA138" s="217"/>
      <c r="BB138" s="217"/>
      <c r="BC138" s="217"/>
      <c r="BD138" s="217"/>
      <c r="BE138" s="217"/>
      <c r="BF138" s="217"/>
      <c r="BG138" s="217"/>
      <c r="BH138" s="217"/>
      <c r="BI138" s="217"/>
      <c r="BJ138" s="217"/>
      <c r="BK138" s="217"/>
      <c r="BL138" s="217"/>
      <c r="BM138" s="217"/>
      <c r="BN138" s="217"/>
      <c r="BO138" s="217"/>
      <c r="BP138" s="217"/>
      <c r="BQ138" s="217"/>
      <c r="BR138" s="217"/>
      <c r="BS138" s="217"/>
      <c r="BT138" s="217"/>
      <c r="BU138" s="217"/>
      <c r="BV138" s="217"/>
      <c r="BW138" s="217"/>
      <c r="BX138" s="217"/>
      <c r="BY138" s="217"/>
      <c r="BZ138" s="217"/>
      <c r="CA138" s="217"/>
      <c r="CB138" s="217"/>
      <c r="CC138" s="217"/>
      <c r="CD138" s="217"/>
      <c r="CE138" s="217"/>
      <c r="CF138" s="217"/>
      <c r="CG138" s="217"/>
      <c r="CH138" s="217"/>
      <c r="CI138" s="217"/>
      <c r="CJ138" s="217"/>
      <c r="CK138" s="217"/>
      <c r="CL138" s="217"/>
      <c r="CM138" s="217"/>
      <c r="CN138" s="217"/>
      <c r="CO138" s="217"/>
      <c r="CP138" s="217"/>
      <c r="CQ138" s="217"/>
      <c r="CR138" s="217"/>
      <c r="CS138" s="217"/>
      <c r="CT138" s="217"/>
      <c r="CU138" s="217"/>
      <c r="CV138" s="217"/>
      <c r="CW138" s="217"/>
      <c r="CX138" s="217"/>
      <c r="CY138" s="217"/>
      <c r="CZ138" s="217"/>
      <c r="DA138" s="217"/>
      <c r="DB138" s="217"/>
      <c r="DC138" s="217"/>
      <c r="DD138" s="217"/>
      <c r="DE138" s="217"/>
      <c r="DF138" s="217"/>
      <c r="DG138" s="217"/>
      <c r="DH138" s="217"/>
      <c r="DI138" s="217"/>
      <c r="DJ138" s="217"/>
      <c r="DK138" s="217"/>
      <c r="DL138" s="217"/>
      <c r="DM138" s="217"/>
      <c r="DN138" s="217"/>
      <c r="DO138" s="217"/>
      <c r="DP138" s="217"/>
      <c r="DQ138" s="217"/>
      <c r="DR138" s="217"/>
      <c r="DS138" s="217"/>
      <c r="DT138" s="217"/>
      <c r="DU138" s="217"/>
      <c r="DV138" s="217"/>
      <c r="DW138" s="217"/>
      <c r="DX138" s="217"/>
      <c r="DY138" s="217"/>
      <c r="DZ138" s="217"/>
      <c r="EA138" s="217"/>
      <c r="EB138" s="217"/>
      <c r="EC138" s="217"/>
      <c r="ED138" s="217"/>
      <c r="EE138" s="217"/>
      <c r="EF138" s="217"/>
      <c r="EG138" s="217"/>
      <c r="EH138" s="217"/>
      <c r="EI138" s="217"/>
      <c r="EJ138" s="217"/>
      <c r="EK138" s="217"/>
      <c r="EL138" s="217"/>
      <c r="EM138" s="217"/>
      <c r="EN138" s="217"/>
      <c r="EO138" s="217"/>
      <c r="EP138" s="217"/>
      <c r="EQ138" s="217"/>
      <c r="ER138" s="217"/>
      <c r="ES138" s="217"/>
      <c r="ET138" s="217"/>
      <c r="EU138" s="217"/>
      <c r="EV138" s="217"/>
      <c r="EW138" s="217"/>
      <c r="EX138" s="217"/>
      <c r="EY138" s="217"/>
      <c r="EZ138" s="217"/>
      <c r="FA138" s="217"/>
      <c r="FB138" s="217"/>
      <c r="FC138" s="217"/>
      <c r="FD138" s="217"/>
      <c r="FE138" s="217"/>
      <c r="FF138" s="217"/>
      <c r="FG138" s="217"/>
      <c r="FH138" s="217"/>
      <c r="FI138" s="217"/>
      <c r="FJ138" s="217"/>
      <c r="FK138" s="217"/>
      <c r="FL138" s="217"/>
      <c r="FM138" s="217"/>
      <c r="FN138" s="217"/>
      <c r="FO138" s="217"/>
      <c r="FP138" s="217"/>
      <c r="FQ138" s="217"/>
      <c r="FR138" s="217"/>
      <c r="FS138" s="217"/>
      <c r="FT138" s="217"/>
      <c r="FU138" s="217"/>
      <c r="FV138" s="217"/>
      <c r="FW138" s="217"/>
      <c r="FX138" s="217"/>
      <c r="FY138" s="217"/>
      <c r="FZ138" s="217"/>
      <c r="GA138" s="217"/>
      <c r="GB138" s="217"/>
      <c r="GC138" s="217"/>
      <c r="GD138" s="217"/>
      <c r="GE138" s="217"/>
      <c r="GF138" s="217"/>
      <c r="GG138" s="217"/>
      <c r="GH138" s="217"/>
      <c r="GI138" s="217"/>
      <c r="GJ138" s="217"/>
      <c r="GK138" s="217"/>
      <c r="GL138" s="217"/>
      <c r="GM138" s="217"/>
      <c r="GN138" s="217"/>
      <c r="GO138" s="217"/>
      <c r="GP138" s="217"/>
      <c r="GQ138" s="217"/>
      <c r="GR138" s="217"/>
      <c r="GS138" s="217"/>
      <c r="GT138" s="217"/>
      <c r="GU138" s="217"/>
      <c r="GV138" s="217"/>
      <c r="GW138" s="217"/>
      <c r="GX138" s="217"/>
      <c r="GY138" s="217"/>
      <c r="GZ138" s="217"/>
      <c r="HA138" s="217"/>
      <c r="HB138" s="217"/>
      <c r="HC138" s="217"/>
      <c r="HD138" s="217"/>
      <c r="HE138" s="217"/>
      <c r="HF138" s="217"/>
      <c r="HG138" s="217"/>
      <c r="HH138" s="217"/>
      <c r="HI138" s="217"/>
      <c r="HJ138" s="217"/>
      <c r="HK138" s="217"/>
      <c r="HL138" s="217"/>
      <c r="HM138" s="217"/>
      <c r="HN138" s="217"/>
      <c r="HO138" s="217"/>
      <c r="HP138" s="217"/>
      <c r="HQ138" s="217"/>
      <c r="HR138" s="217"/>
      <c r="HS138" s="217"/>
      <c r="HT138" s="217"/>
      <c r="HU138" s="217"/>
      <c r="HV138" s="217"/>
      <c r="HW138" s="217"/>
      <c r="HX138" s="217"/>
      <c r="HY138" s="217"/>
      <c r="HZ138" s="217"/>
      <c r="IA138" s="217"/>
      <c r="IB138" s="217"/>
      <c r="IC138" s="217"/>
      <c r="ID138" s="217"/>
      <c r="IE138" s="217"/>
      <c r="IF138" s="217"/>
      <c r="IG138" s="217"/>
      <c r="IH138" s="217"/>
      <c r="II138" s="217"/>
      <c r="IJ138" s="217"/>
      <c r="IK138" s="217"/>
      <c r="IL138" s="217"/>
      <c r="IM138" s="217"/>
      <c r="IN138" s="217"/>
      <c r="IO138" s="217"/>
      <c r="IP138" s="217"/>
      <c r="IQ138" s="217"/>
      <c r="IR138" s="217"/>
      <c r="IS138" s="217"/>
      <c r="IT138" s="217"/>
      <c r="IU138" s="217"/>
      <c r="IV138" s="217"/>
    </row>
    <row r="139" spans="1:256" x14ac:dyDescent="0.15">
      <c r="A139" s="218"/>
      <c r="B139" s="215"/>
      <c r="C139" s="217"/>
      <c r="D139" s="219"/>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c r="AA139" s="217"/>
      <c r="AB139" s="217"/>
      <c r="AC139" s="217"/>
      <c r="AD139" s="217"/>
      <c r="AE139" s="217"/>
      <c r="AF139" s="217"/>
      <c r="AG139" s="217"/>
      <c r="AH139" s="217"/>
      <c r="AI139" s="217"/>
      <c r="AJ139" s="217"/>
      <c r="AK139" s="217"/>
      <c r="AL139" s="217"/>
      <c r="AM139" s="217"/>
      <c r="AN139" s="217"/>
      <c r="AO139" s="217"/>
      <c r="AP139" s="217"/>
      <c r="AQ139" s="217"/>
      <c r="AR139" s="217"/>
      <c r="AS139" s="217"/>
      <c r="AT139" s="217"/>
      <c r="AU139" s="217"/>
      <c r="AV139" s="217"/>
      <c r="AW139" s="217"/>
      <c r="AX139" s="217"/>
      <c r="AY139" s="217"/>
      <c r="AZ139" s="217"/>
      <c r="BA139" s="217"/>
      <c r="BB139" s="217"/>
      <c r="BC139" s="217"/>
      <c r="BD139" s="217"/>
      <c r="BE139" s="217"/>
      <c r="BF139" s="217"/>
      <c r="BG139" s="217"/>
      <c r="BH139" s="217"/>
      <c r="BI139" s="217"/>
      <c r="BJ139" s="217"/>
      <c r="BK139" s="217"/>
      <c r="BL139" s="217"/>
      <c r="BM139" s="217"/>
      <c r="BN139" s="217"/>
      <c r="BO139" s="217"/>
      <c r="BP139" s="217"/>
      <c r="BQ139" s="217"/>
      <c r="BR139" s="217"/>
      <c r="BS139" s="217"/>
      <c r="BT139" s="217"/>
      <c r="BU139" s="217"/>
      <c r="BV139" s="217"/>
      <c r="BW139" s="217"/>
      <c r="BX139" s="217"/>
      <c r="BY139" s="217"/>
      <c r="BZ139" s="217"/>
      <c r="CA139" s="217"/>
      <c r="CB139" s="217"/>
      <c r="CC139" s="217"/>
      <c r="CD139" s="217"/>
      <c r="CE139" s="217"/>
      <c r="CF139" s="217"/>
      <c r="CG139" s="217"/>
      <c r="CH139" s="217"/>
      <c r="CI139" s="217"/>
      <c r="CJ139" s="217"/>
      <c r="CK139" s="217"/>
      <c r="CL139" s="217"/>
      <c r="CM139" s="217"/>
      <c r="CN139" s="217"/>
      <c r="CO139" s="217"/>
      <c r="CP139" s="217"/>
      <c r="CQ139" s="217"/>
      <c r="CR139" s="217"/>
      <c r="CS139" s="217"/>
      <c r="CT139" s="217"/>
      <c r="CU139" s="217"/>
      <c r="CV139" s="217"/>
      <c r="CW139" s="217"/>
      <c r="CX139" s="217"/>
      <c r="CY139" s="217"/>
      <c r="CZ139" s="217"/>
      <c r="DA139" s="217"/>
      <c r="DB139" s="217"/>
      <c r="DC139" s="217"/>
      <c r="DD139" s="217"/>
      <c r="DE139" s="217"/>
      <c r="DF139" s="217"/>
      <c r="DG139" s="217"/>
      <c r="DH139" s="217"/>
      <c r="DI139" s="217"/>
      <c r="DJ139" s="217"/>
      <c r="DK139" s="217"/>
      <c r="DL139" s="217"/>
      <c r="DM139" s="217"/>
      <c r="DN139" s="217"/>
      <c r="DO139" s="217"/>
      <c r="DP139" s="217"/>
      <c r="DQ139" s="217"/>
      <c r="DR139" s="217"/>
      <c r="DS139" s="217"/>
      <c r="DT139" s="217"/>
      <c r="DU139" s="217"/>
      <c r="DV139" s="217"/>
      <c r="DW139" s="217"/>
      <c r="DX139" s="217"/>
      <c r="DY139" s="217"/>
      <c r="DZ139" s="217"/>
      <c r="EA139" s="217"/>
      <c r="EB139" s="217"/>
      <c r="EC139" s="217"/>
      <c r="ED139" s="217"/>
      <c r="EE139" s="217"/>
      <c r="EF139" s="217"/>
      <c r="EG139" s="217"/>
      <c r="EH139" s="217"/>
      <c r="EI139" s="217"/>
      <c r="EJ139" s="217"/>
      <c r="EK139" s="217"/>
      <c r="EL139" s="217"/>
      <c r="EM139" s="217"/>
      <c r="EN139" s="217"/>
      <c r="EO139" s="217"/>
      <c r="EP139" s="217"/>
      <c r="EQ139" s="217"/>
      <c r="ER139" s="217"/>
      <c r="ES139" s="217"/>
      <c r="ET139" s="217"/>
      <c r="EU139" s="217"/>
      <c r="EV139" s="217"/>
      <c r="EW139" s="217"/>
      <c r="EX139" s="217"/>
      <c r="EY139" s="217"/>
      <c r="EZ139" s="217"/>
      <c r="FA139" s="217"/>
      <c r="FB139" s="217"/>
      <c r="FC139" s="217"/>
      <c r="FD139" s="217"/>
      <c r="FE139" s="217"/>
      <c r="FF139" s="217"/>
      <c r="FG139" s="217"/>
      <c r="FH139" s="217"/>
      <c r="FI139" s="217"/>
      <c r="FJ139" s="217"/>
      <c r="FK139" s="217"/>
      <c r="FL139" s="217"/>
      <c r="FM139" s="217"/>
      <c r="FN139" s="217"/>
      <c r="FO139" s="217"/>
      <c r="FP139" s="217"/>
      <c r="FQ139" s="217"/>
      <c r="FR139" s="217"/>
      <c r="FS139" s="217"/>
      <c r="FT139" s="217"/>
      <c r="FU139" s="217"/>
      <c r="FV139" s="217"/>
      <c r="FW139" s="217"/>
      <c r="FX139" s="217"/>
      <c r="FY139" s="217"/>
      <c r="FZ139" s="217"/>
      <c r="GA139" s="217"/>
      <c r="GB139" s="217"/>
      <c r="GC139" s="217"/>
      <c r="GD139" s="217"/>
      <c r="GE139" s="217"/>
      <c r="GF139" s="217"/>
      <c r="GG139" s="217"/>
      <c r="GH139" s="217"/>
      <c r="GI139" s="217"/>
      <c r="GJ139" s="217"/>
      <c r="GK139" s="217"/>
      <c r="GL139" s="217"/>
      <c r="GM139" s="217"/>
      <c r="GN139" s="217"/>
      <c r="GO139" s="217"/>
      <c r="GP139" s="217"/>
      <c r="GQ139" s="217"/>
      <c r="GR139" s="217"/>
      <c r="GS139" s="217"/>
      <c r="GT139" s="217"/>
      <c r="GU139" s="217"/>
      <c r="GV139" s="217"/>
      <c r="GW139" s="217"/>
      <c r="GX139" s="217"/>
      <c r="GY139" s="217"/>
      <c r="GZ139" s="217"/>
      <c r="HA139" s="217"/>
      <c r="HB139" s="217"/>
      <c r="HC139" s="217"/>
      <c r="HD139" s="217"/>
      <c r="HE139" s="217"/>
      <c r="HF139" s="217"/>
      <c r="HG139" s="217"/>
      <c r="HH139" s="217"/>
      <c r="HI139" s="217"/>
      <c r="HJ139" s="217"/>
      <c r="HK139" s="217"/>
      <c r="HL139" s="217"/>
      <c r="HM139" s="217"/>
      <c r="HN139" s="217"/>
      <c r="HO139" s="217"/>
      <c r="HP139" s="217"/>
      <c r="HQ139" s="217"/>
      <c r="HR139" s="217"/>
      <c r="HS139" s="217"/>
      <c r="HT139" s="217"/>
      <c r="HU139" s="217"/>
      <c r="HV139" s="217"/>
      <c r="HW139" s="217"/>
      <c r="HX139" s="217"/>
      <c r="HY139" s="217"/>
      <c r="HZ139" s="217"/>
      <c r="IA139" s="217"/>
      <c r="IB139" s="217"/>
      <c r="IC139" s="217"/>
      <c r="ID139" s="217"/>
      <c r="IE139" s="217"/>
      <c r="IF139" s="217"/>
      <c r="IG139" s="217"/>
      <c r="IH139" s="217"/>
      <c r="II139" s="217"/>
      <c r="IJ139" s="217"/>
      <c r="IK139" s="217"/>
      <c r="IL139" s="217"/>
      <c r="IM139" s="217"/>
      <c r="IN139" s="217"/>
      <c r="IO139" s="217"/>
      <c r="IP139" s="217"/>
      <c r="IQ139" s="217"/>
      <c r="IR139" s="217"/>
      <c r="IS139" s="217"/>
      <c r="IT139" s="217"/>
      <c r="IU139" s="217"/>
      <c r="IV139" s="217"/>
    </row>
    <row r="140" spans="1:256" x14ac:dyDescent="0.15">
      <c r="A140" s="218"/>
      <c r="B140" s="215"/>
      <c r="C140" s="217"/>
      <c r="D140" s="219"/>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c r="AA140" s="217"/>
      <c r="AB140" s="217"/>
      <c r="AC140" s="217"/>
      <c r="AD140" s="217"/>
      <c r="AE140" s="217"/>
      <c r="AF140" s="217"/>
      <c r="AG140" s="217"/>
      <c r="AH140" s="217"/>
      <c r="AI140" s="217"/>
      <c r="AJ140" s="217"/>
      <c r="AK140" s="217"/>
      <c r="AL140" s="217"/>
      <c r="AM140" s="217"/>
      <c r="AN140" s="217"/>
      <c r="AO140" s="217"/>
      <c r="AP140" s="217"/>
      <c r="AQ140" s="217"/>
      <c r="AR140" s="217"/>
      <c r="AS140" s="217"/>
      <c r="AT140" s="217"/>
      <c r="AU140" s="217"/>
      <c r="AV140" s="217"/>
      <c r="AW140" s="217"/>
      <c r="AX140" s="217"/>
      <c r="AY140" s="217"/>
      <c r="AZ140" s="217"/>
      <c r="BA140" s="217"/>
      <c r="BB140" s="217"/>
      <c r="BC140" s="217"/>
      <c r="BD140" s="217"/>
      <c r="BE140" s="217"/>
      <c r="BF140" s="217"/>
      <c r="BG140" s="217"/>
      <c r="BH140" s="217"/>
      <c r="BI140" s="217"/>
      <c r="BJ140" s="217"/>
      <c r="BK140" s="217"/>
      <c r="BL140" s="217"/>
      <c r="BM140" s="217"/>
      <c r="BN140" s="217"/>
      <c r="BO140" s="217"/>
      <c r="BP140" s="217"/>
      <c r="BQ140" s="217"/>
      <c r="BR140" s="217"/>
      <c r="BS140" s="217"/>
      <c r="BT140" s="217"/>
      <c r="BU140" s="217"/>
      <c r="BV140" s="217"/>
      <c r="BW140" s="217"/>
      <c r="BX140" s="217"/>
      <c r="BY140" s="217"/>
      <c r="BZ140" s="217"/>
      <c r="CA140" s="217"/>
      <c r="CB140" s="217"/>
      <c r="CC140" s="217"/>
      <c r="CD140" s="217"/>
      <c r="CE140" s="217"/>
      <c r="CF140" s="217"/>
      <c r="CG140" s="217"/>
      <c r="CH140" s="217"/>
      <c r="CI140" s="217"/>
      <c r="CJ140" s="217"/>
      <c r="CK140" s="217"/>
      <c r="CL140" s="217"/>
      <c r="CM140" s="217"/>
      <c r="CN140" s="217"/>
      <c r="CO140" s="217"/>
      <c r="CP140" s="217"/>
      <c r="CQ140" s="217"/>
      <c r="CR140" s="217"/>
      <c r="CS140" s="217"/>
      <c r="CT140" s="217"/>
      <c r="CU140" s="217"/>
      <c r="CV140" s="217"/>
      <c r="CW140" s="217"/>
      <c r="CX140" s="217"/>
      <c r="CY140" s="217"/>
      <c r="CZ140" s="217"/>
      <c r="DA140" s="217"/>
      <c r="DB140" s="217"/>
      <c r="DC140" s="217"/>
      <c r="DD140" s="217"/>
      <c r="DE140" s="217"/>
      <c r="DF140" s="217"/>
      <c r="DG140" s="217"/>
      <c r="DH140" s="217"/>
      <c r="DI140" s="217"/>
      <c r="DJ140" s="217"/>
      <c r="DK140" s="217"/>
      <c r="DL140" s="217"/>
      <c r="DM140" s="217"/>
      <c r="DN140" s="217"/>
      <c r="DO140" s="217"/>
      <c r="DP140" s="217"/>
      <c r="DQ140" s="217"/>
      <c r="DR140" s="217"/>
      <c r="DS140" s="217"/>
      <c r="DT140" s="217"/>
      <c r="DU140" s="217"/>
      <c r="DV140" s="217"/>
      <c r="DW140" s="217"/>
      <c r="DX140" s="217"/>
      <c r="DY140" s="217"/>
      <c r="DZ140" s="217"/>
      <c r="EA140" s="217"/>
      <c r="EB140" s="217"/>
      <c r="EC140" s="217"/>
      <c r="ED140" s="217"/>
      <c r="EE140" s="217"/>
      <c r="EF140" s="217"/>
      <c r="EG140" s="217"/>
      <c r="EH140" s="217"/>
      <c r="EI140" s="217"/>
      <c r="EJ140" s="217"/>
      <c r="EK140" s="217"/>
      <c r="EL140" s="217"/>
      <c r="EM140" s="217"/>
      <c r="EN140" s="217"/>
      <c r="EO140" s="217"/>
      <c r="EP140" s="217"/>
      <c r="EQ140" s="217"/>
      <c r="ER140" s="217"/>
      <c r="ES140" s="217"/>
      <c r="ET140" s="217"/>
      <c r="EU140" s="217"/>
      <c r="EV140" s="217"/>
      <c r="EW140" s="217"/>
      <c r="EX140" s="217"/>
      <c r="EY140" s="217"/>
      <c r="EZ140" s="217"/>
      <c r="FA140" s="217"/>
      <c r="FB140" s="217"/>
      <c r="FC140" s="217"/>
      <c r="FD140" s="217"/>
      <c r="FE140" s="217"/>
      <c r="FF140" s="217"/>
      <c r="FG140" s="217"/>
      <c r="FH140" s="217"/>
      <c r="FI140" s="217"/>
      <c r="FJ140" s="217"/>
      <c r="FK140" s="217"/>
      <c r="FL140" s="217"/>
      <c r="FM140" s="217"/>
      <c r="FN140" s="217"/>
      <c r="FO140" s="217"/>
      <c r="FP140" s="217"/>
      <c r="FQ140" s="217"/>
      <c r="FR140" s="217"/>
      <c r="FS140" s="217"/>
      <c r="FT140" s="217"/>
      <c r="FU140" s="217"/>
      <c r="FV140" s="217"/>
      <c r="FW140" s="217"/>
      <c r="FX140" s="217"/>
      <c r="FY140" s="217"/>
      <c r="FZ140" s="217"/>
      <c r="GA140" s="217"/>
      <c r="GB140" s="217"/>
      <c r="GC140" s="217"/>
      <c r="GD140" s="217"/>
      <c r="GE140" s="217"/>
      <c r="GF140" s="217"/>
      <c r="GG140" s="217"/>
      <c r="GH140" s="217"/>
      <c r="GI140" s="217"/>
      <c r="GJ140" s="217"/>
      <c r="GK140" s="217"/>
      <c r="GL140" s="217"/>
      <c r="GM140" s="217"/>
      <c r="GN140" s="217"/>
      <c r="GO140" s="217"/>
      <c r="GP140" s="217"/>
      <c r="GQ140" s="217"/>
      <c r="GR140" s="217"/>
      <c r="GS140" s="217"/>
      <c r="GT140" s="217"/>
      <c r="GU140" s="217"/>
      <c r="GV140" s="217"/>
      <c r="GW140" s="217"/>
      <c r="GX140" s="217"/>
      <c r="GY140" s="217"/>
      <c r="GZ140" s="217"/>
      <c r="HA140" s="217"/>
      <c r="HB140" s="217"/>
      <c r="HC140" s="217"/>
      <c r="HD140" s="217"/>
      <c r="HE140" s="217"/>
      <c r="HF140" s="217"/>
      <c r="HG140" s="217"/>
      <c r="HH140" s="217"/>
      <c r="HI140" s="217"/>
      <c r="HJ140" s="217"/>
      <c r="HK140" s="217"/>
      <c r="HL140" s="217"/>
      <c r="HM140" s="217"/>
      <c r="HN140" s="217"/>
      <c r="HO140" s="217"/>
      <c r="HP140" s="217"/>
      <c r="HQ140" s="217"/>
      <c r="HR140" s="217"/>
      <c r="HS140" s="217"/>
      <c r="HT140" s="217"/>
      <c r="HU140" s="217"/>
      <c r="HV140" s="217"/>
      <c r="HW140" s="217"/>
      <c r="HX140" s="217"/>
      <c r="HY140" s="217"/>
      <c r="HZ140" s="217"/>
      <c r="IA140" s="217"/>
      <c r="IB140" s="217"/>
      <c r="IC140" s="217"/>
      <c r="ID140" s="217"/>
      <c r="IE140" s="217"/>
      <c r="IF140" s="217"/>
      <c r="IG140" s="217"/>
      <c r="IH140" s="217"/>
      <c r="II140" s="217"/>
      <c r="IJ140" s="217"/>
      <c r="IK140" s="217"/>
      <c r="IL140" s="217"/>
      <c r="IM140" s="217"/>
      <c r="IN140" s="217"/>
      <c r="IO140" s="217"/>
      <c r="IP140" s="217"/>
      <c r="IQ140" s="217"/>
      <c r="IR140" s="217"/>
      <c r="IS140" s="217"/>
      <c r="IT140" s="217"/>
      <c r="IU140" s="217"/>
      <c r="IV140" s="217"/>
    </row>
    <row r="141" spans="1:256" x14ac:dyDescent="0.15">
      <c r="A141" s="218"/>
      <c r="B141" s="215"/>
      <c r="C141" s="217"/>
      <c r="D141" s="219"/>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c r="AA141" s="217"/>
      <c r="AB141" s="217"/>
      <c r="AC141" s="217"/>
      <c r="AD141" s="217"/>
      <c r="AE141" s="217"/>
      <c r="AF141" s="217"/>
      <c r="AG141" s="217"/>
      <c r="AH141" s="217"/>
      <c r="AI141" s="217"/>
      <c r="AJ141" s="217"/>
      <c r="AK141" s="217"/>
      <c r="AL141" s="217"/>
      <c r="AM141" s="217"/>
      <c r="AN141" s="217"/>
      <c r="AO141" s="217"/>
      <c r="AP141" s="217"/>
      <c r="AQ141" s="217"/>
      <c r="AR141" s="217"/>
      <c r="AS141" s="217"/>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217"/>
      <c r="BS141" s="217"/>
      <c r="BT141" s="217"/>
      <c r="BU141" s="217"/>
      <c r="BV141" s="217"/>
      <c r="BW141" s="217"/>
      <c r="BX141" s="217"/>
      <c r="BY141" s="217"/>
      <c r="BZ141" s="217"/>
      <c r="CA141" s="217"/>
      <c r="CB141" s="217"/>
      <c r="CC141" s="217"/>
      <c r="CD141" s="217"/>
      <c r="CE141" s="217"/>
      <c r="CF141" s="217"/>
      <c r="CG141" s="217"/>
      <c r="CH141" s="217"/>
      <c r="CI141" s="217"/>
      <c r="CJ141" s="217"/>
      <c r="CK141" s="217"/>
      <c r="CL141" s="217"/>
      <c r="CM141" s="217"/>
      <c r="CN141" s="217"/>
      <c r="CO141" s="217"/>
      <c r="CP141" s="217"/>
      <c r="CQ141" s="217"/>
      <c r="CR141" s="217"/>
      <c r="CS141" s="217"/>
      <c r="CT141" s="217"/>
      <c r="CU141" s="217"/>
      <c r="CV141" s="217"/>
      <c r="CW141" s="217"/>
      <c r="CX141" s="217"/>
      <c r="CY141" s="217"/>
      <c r="CZ141" s="217"/>
      <c r="DA141" s="217"/>
      <c r="DB141" s="217"/>
      <c r="DC141" s="217"/>
      <c r="DD141" s="217"/>
      <c r="DE141" s="217"/>
      <c r="DF141" s="217"/>
      <c r="DG141" s="217"/>
      <c r="DH141" s="217"/>
      <c r="DI141" s="217"/>
      <c r="DJ141" s="217"/>
      <c r="DK141" s="217"/>
      <c r="DL141" s="217"/>
      <c r="DM141" s="217"/>
      <c r="DN141" s="217"/>
      <c r="DO141" s="217"/>
      <c r="DP141" s="217"/>
      <c r="DQ141" s="217"/>
      <c r="DR141" s="217"/>
      <c r="DS141" s="217"/>
      <c r="DT141" s="217"/>
      <c r="DU141" s="217"/>
      <c r="DV141" s="217"/>
      <c r="DW141" s="217"/>
      <c r="DX141" s="217"/>
      <c r="DY141" s="217"/>
      <c r="DZ141" s="217"/>
      <c r="EA141" s="217"/>
      <c r="EB141" s="217"/>
      <c r="EC141" s="217"/>
      <c r="ED141" s="217"/>
      <c r="EE141" s="217"/>
      <c r="EF141" s="217"/>
      <c r="EG141" s="217"/>
      <c r="EH141" s="217"/>
      <c r="EI141" s="217"/>
      <c r="EJ141" s="217"/>
      <c r="EK141" s="217"/>
      <c r="EL141" s="217"/>
      <c r="EM141" s="217"/>
      <c r="EN141" s="217"/>
      <c r="EO141" s="217"/>
      <c r="EP141" s="217"/>
      <c r="EQ141" s="217"/>
      <c r="ER141" s="217"/>
      <c r="ES141" s="217"/>
      <c r="ET141" s="217"/>
      <c r="EU141" s="217"/>
      <c r="EV141" s="217"/>
      <c r="EW141" s="217"/>
      <c r="EX141" s="217"/>
      <c r="EY141" s="217"/>
      <c r="EZ141" s="217"/>
      <c r="FA141" s="217"/>
      <c r="FB141" s="217"/>
      <c r="FC141" s="217"/>
      <c r="FD141" s="217"/>
      <c r="FE141" s="217"/>
      <c r="FF141" s="217"/>
      <c r="FG141" s="217"/>
      <c r="FH141" s="217"/>
      <c r="FI141" s="217"/>
      <c r="FJ141" s="217"/>
      <c r="FK141" s="217"/>
      <c r="FL141" s="217"/>
      <c r="FM141" s="217"/>
      <c r="FN141" s="217"/>
      <c r="FO141" s="217"/>
      <c r="FP141" s="217"/>
      <c r="FQ141" s="217"/>
      <c r="FR141" s="217"/>
      <c r="FS141" s="217"/>
      <c r="FT141" s="217"/>
      <c r="FU141" s="217"/>
      <c r="FV141" s="217"/>
      <c r="FW141" s="217"/>
      <c r="FX141" s="217"/>
      <c r="FY141" s="217"/>
      <c r="FZ141" s="217"/>
      <c r="GA141" s="217"/>
      <c r="GB141" s="217"/>
      <c r="GC141" s="217"/>
      <c r="GD141" s="217"/>
      <c r="GE141" s="217"/>
      <c r="GF141" s="217"/>
      <c r="GG141" s="217"/>
      <c r="GH141" s="217"/>
      <c r="GI141" s="217"/>
      <c r="GJ141" s="217"/>
      <c r="GK141" s="217"/>
      <c r="GL141" s="217"/>
      <c r="GM141" s="217"/>
      <c r="GN141" s="217"/>
      <c r="GO141" s="217"/>
      <c r="GP141" s="217"/>
      <c r="GQ141" s="217"/>
      <c r="GR141" s="217"/>
      <c r="GS141" s="217"/>
      <c r="GT141" s="217"/>
      <c r="GU141" s="217"/>
      <c r="GV141" s="217"/>
      <c r="GW141" s="217"/>
      <c r="GX141" s="217"/>
      <c r="GY141" s="217"/>
      <c r="GZ141" s="217"/>
      <c r="HA141" s="217"/>
      <c r="HB141" s="217"/>
      <c r="HC141" s="217"/>
      <c r="HD141" s="217"/>
      <c r="HE141" s="217"/>
      <c r="HF141" s="217"/>
      <c r="HG141" s="217"/>
      <c r="HH141" s="217"/>
      <c r="HI141" s="217"/>
      <c r="HJ141" s="217"/>
      <c r="HK141" s="217"/>
      <c r="HL141" s="217"/>
      <c r="HM141" s="217"/>
      <c r="HN141" s="217"/>
      <c r="HO141" s="217"/>
      <c r="HP141" s="217"/>
      <c r="HQ141" s="217"/>
      <c r="HR141" s="217"/>
      <c r="HS141" s="217"/>
      <c r="HT141" s="217"/>
      <c r="HU141" s="217"/>
      <c r="HV141" s="217"/>
      <c r="HW141" s="217"/>
      <c r="HX141" s="217"/>
      <c r="HY141" s="217"/>
      <c r="HZ141" s="217"/>
      <c r="IA141" s="217"/>
      <c r="IB141" s="217"/>
      <c r="IC141" s="217"/>
      <c r="ID141" s="217"/>
      <c r="IE141" s="217"/>
      <c r="IF141" s="217"/>
      <c r="IG141" s="217"/>
      <c r="IH141" s="217"/>
      <c r="II141" s="217"/>
      <c r="IJ141" s="217"/>
      <c r="IK141" s="217"/>
      <c r="IL141" s="217"/>
      <c r="IM141" s="217"/>
      <c r="IN141" s="217"/>
      <c r="IO141" s="217"/>
      <c r="IP141" s="217"/>
      <c r="IQ141" s="217"/>
      <c r="IR141" s="217"/>
      <c r="IS141" s="217"/>
      <c r="IT141" s="217"/>
      <c r="IU141" s="217"/>
      <c r="IV141" s="217"/>
    </row>
    <row r="142" spans="1:256" x14ac:dyDescent="0.15">
      <c r="A142" s="218"/>
      <c r="B142" s="215"/>
      <c r="C142" s="217"/>
      <c r="D142" s="219"/>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c r="AA142" s="217"/>
      <c r="AB142" s="217"/>
      <c r="AC142" s="217"/>
      <c r="AD142" s="217"/>
      <c r="AE142" s="217"/>
      <c r="AF142" s="217"/>
      <c r="AG142" s="217"/>
      <c r="AH142" s="217"/>
      <c r="AI142" s="217"/>
      <c r="AJ142" s="217"/>
      <c r="AK142" s="217"/>
      <c r="AL142" s="217"/>
      <c r="AM142" s="217"/>
      <c r="AN142" s="217"/>
      <c r="AO142" s="217"/>
      <c r="AP142" s="217"/>
      <c r="AQ142" s="217"/>
      <c r="AR142" s="217"/>
      <c r="AS142" s="217"/>
      <c r="AT142" s="217"/>
      <c r="AU142" s="217"/>
      <c r="AV142" s="217"/>
      <c r="AW142" s="217"/>
      <c r="AX142" s="217"/>
      <c r="AY142" s="217"/>
      <c r="AZ142" s="217"/>
      <c r="BA142" s="217"/>
      <c r="BB142" s="217"/>
      <c r="BC142" s="217"/>
      <c r="BD142" s="217"/>
      <c r="BE142" s="217"/>
      <c r="BF142" s="217"/>
      <c r="BG142" s="217"/>
      <c r="BH142" s="217"/>
      <c r="BI142" s="217"/>
      <c r="BJ142" s="217"/>
      <c r="BK142" s="217"/>
      <c r="BL142" s="217"/>
      <c r="BM142" s="217"/>
      <c r="BN142" s="217"/>
      <c r="BO142" s="217"/>
      <c r="BP142" s="217"/>
      <c r="BQ142" s="217"/>
      <c r="BR142" s="217"/>
      <c r="BS142" s="217"/>
      <c r="BT142" s="217"/>
      <c r="BU142" s="217"/>
      <c r="BV142" s="217"/>
      <c r="BW142" s="217"/>
      <c r="BX142" s="217"/>
      <c r="BY142" s="217"/>
      <c r="BZ142" s="217"/>
      <c r="CA142" s="217"/>
      <c r="CB142" s="217"/>
      <c r="CC142" s="217"/>
      <c r="CD142" s="217"/>
      <c r="CE142" s="217"/>
      <c r="CF142" s="217"/>
      <c r="CG142" s="217"/>
      <c r="CH142" s="217"/>
      <c r="CI142" s="217"/>
      <c r="CJ142" s="217"/>
      <c r="CK142" s="217"/>
      <c r="CL142" s="217"/>
      <c r="CM142" s="217"/>
      <c r="CN142" s="217"/>
      <c r="CO142" s="217"/>
      <c r="CP142" s="217"/>
      <c r="CQ142" s="217"/>
      <c r="CR142" s="217"/>
      <c r="CS142" s="217"/>
      <c r="CT142" s="217"/>
      <c r="CU142" s="217"/>
      <c r="CV142" s="217"/>
      <c r="CW142" s="217"/>
      <c r="CX142" s="217"/>
      <c r="CY142" s="217"/>
      <c r="CZ142" s="217"/>
      <c r="DA142" s="217"/>
      <c r="DB142" s="217"/>
      <c r="DC142" s="217"/>
      <c r="DD142" s="217"/>
      <c r="DE142" s="217"/>
      <c r="DF142" s="217"/>
      <c r="DG142" s="217"/>
      <c r="DH142" s="217"/>
      <c r="DI142" s="217"/>
      <c r="DJ142" s="217"/>
      <c r="DK142" s="217"/>
      <c r="DL142" s="217"/>
      <c r="DM142" s="217"/>
      <c r="DN142" s="217"/>
      <c r="DO142" s="217"/>
      <c r="DP142" s="217"/>
      <c r="DQ142" s="217"/>
      <c r="DR142" s="217"/>
      <c r="DS142" s="217"/>
      <c r="DT142" s="217"/>
      <c r="DU142" s="217"/>
      <c r="DV142" s="217"/>
      <c r="DW142" s="217"/>
      <c r="DX142" s="217"/>
      <c r="DY142" s="217"/>
      <c r="DZ142" s="217"/>
      <c r="EA142" s="217"/>
      <c r="EB142" s="217"/>
      <c r="EC142" s="217"/>
      <c r="ED142" s="217"/>
      <c r="EE142" s="217"/>
      <c r="EF142" s="217"/>
      <c r="EG142" s="217"/>
      <c r="EH142" s="217"/>
      <c r="EI142" s="217"/>
      <c r="EJ142" s="217"/>
      <c r="EK142" s="217"/>
      <c r="EL142" s="217"/>
      <c r="EM142" s="217"/>
      <c r="EN142" s="217"/>
      <c r="EO142" s="217"/>
      <c r="EP142" s="217"/>
      <c r="EQ142" s="217"/>
      <c r="ER142" s="217"/>
      <c r="ES142" s="217"/>
      <c r="ET142" s="217"/>
      <c r="EU142" s="217"/>
      <c r="EV142" s="217"/>
      <c r="EW142" s="217"/>
      <c r="EX142" s="217"/>
      <c r="EY142" s="217"/>
      <c r="EZ142" s="217"/>
      <c r="FA142" s="217"/>
      <c r="FB142" s="217"/>
      <c r="FC142" s="217"/>
      <c r="FD142" s="217"/>
      <c r="FE142" s="217"/>
      <c r="FF142" s="217"/>
      <c r="FG142" s="217"/>
      <c r="FH142" s="217"/>
      <c r="FI142" s="217"/>
      <c r="FJ142" s="217"/>
      <c r="FK142" s="217"/>
      <c r="FL142" s="217"/>
      <c r="FM142" s="217"/>
      <c r="FN142" s="217"/>
      <c r="FO142" s="217"/>
      <c r="FP142" s="217"/>
      <c r="FQ142" s="217"/>
      <c r="FR142" s="217"/>
      <c r="FS142" s="217"/>
      <c r="FT142" s="217"/>
      <c r="FU142" s="217"/>
      <c r="FV142" s="217"/>
      <c r="FW142" s="217"/>
      <c r="FX142" s="217"/>
      <c r="FY142" s="217"/>
      <c r="FZ142" s="217"/>
      <c r="GA142" s="217"/>
      <c r="GB142" s="217"/>
      <c r="GC142" s="217"/>
      <c r="GD142" s="217"/>
      <c r="GE142" s="217"/>
      <c r="GF142" s="217"/>
      <c r="GG142" s="217"/>
      <c r="GH142" s="217"/>
      <c r="GI142" s="217"/>
      <c r="GJ142" s="217"/>
      <c r="GK142" s="217"/>
      <c r="GL142" s="217"/>
      <c r="GM142" s="217"/>
      <c r="GN142" s="217"/>
      <c r="GO142" s="217"/>
      <c r="GP142" s="217"/>
      <c r="GQ142" s="217"/>
      <c r="GR142" s="217"/>
      <c r="GS142" s="217"/>
      <c r="GT142" s="217"/>
      <c r="GU142" s="217"/>
      <c r="GV142" s="217"/>
      <c r="GW142" s="217"/>
      <c r="GX142" s="217"/>
      <c r="GY142" s="217"/>
      <c r="GZ142" s="217"/>
      <c r="HA142" s="217"/>
      <c r="HB142" s="217"/>
      <c r="HC142" s="217"/>
      <c r="HD142" s="217"/>
      <c r="HE142" s="217"/>
      <c r="HF142" s="217"/>
      <c r="HG142" s="217"/>
      <c r="HH142" s="217"/>
      <c r="HI142" s="217"/>
      <c r="HJ142" s="217"/>
      <c r="HK142" s="217"/>
      <c r="HL142" s="217"/>
      <c r="HM142" s="217"/>
      <c r="HN142" s="217"/>
      <c r="HO142" s="217"/>
      <c r="HP142" s="217"/>
      <c r="HQ142" s="217"/>
      <c r="HR142" s="217"/>
      <c r="HS142" s="217"/>
      <c r="HT142" s="217"/>
      <c r="HU142" s="217"/>
      <c r="HV142" s="217"/>
      <c r="HW142" s="217"/>
      <c r="HX142" s="217"/>
      <c r="HY142" s="217"/>
      <c r="HZ142" s="217"/>
      <c r="IA142" s="217"/>
      <c r="IB142" s="217"/>
      <c r="IC142" s="217"/>
      <c r="ID142" s="217"/>
      <c r="IE142" s="217"/>
      <c r="IF142" s="217"/>
      <c r="IG142" s="217"/>
      <c r="IH142" s="217"/>
      <c r="II142" s="217"/>
      <c r="IJ142" s="217"/>
      <c r="IK142" s="217"/>
      <c r="IL142" s="217"/>
      <c r="IM142" s="217"/>
      <c r="IN142" s="217"/>
      <c r="IO142" s="217"/>
      <c r="IP142" s="217"/>
      <c r="IQ142" s="217"/>
      <c r="IR142" s="217"/>
      <c r="IS142" s="217"/>
      <c r="IT142" s="217"/>
      <c r="IU142" s="217"/>
      <c r="IV142" s="217"/>
    </row>
    <row r="143" spans="1:256" x14ac:dyDescent="0.15">
      <c r="A143" s="218"/>
      <c r="B143" s="215"/>
      <c r="C143" s="217"/>
      <c r="D143" s="219"/>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c r="AA143" s="217"/>
      <c r="AB143" s="217"/>
      <c r="AC143" s="217"/>
      <c r="AD143" s="217"/>
      <c r="AE143" s="217"/>
      <c r="AF143" s="217"/>
      <c r="AG143" s="217"/>
      <c r="AH143" s="217"/>
      <c r="AI143" s="217"/>
      <c r="AJ143" s="217"/>
      <c r="AK143" s="217"/>
      <c r="AL143" s="217"/>
      <c r="AM143" s="217"/>
      <c r="AN143" s="217"/>
      <c r="AO143" s="217"/>
      <c r="AP143" s="217"/>
      <c r="AQ143" s="217"/>
      <c r="AR143" s="217"/>
      <c r="AS143" s="217"/>
      <c r="AT143" s="217"/>
      <c r="AU143" s="217"/>
      <c r="AV143" s="217"/>
      <c r="AW143" s="217"/>
      <c r="AX143" s="217"/>
      <c r="AY143" s="217"/>
      <c r="AZ143" s="217"/>
      <c r="BA143" s="217"/>
      <c r="BB143" s="217"/>
      <c r="BC143" s="217"/>
      <c r="BD143" s="217"/>
      <c r="BE143" s="217"/>
      <c r="BF143" s="217"/>
      <c r="BG143" s="217"/>
      <c r="BH143" s="217"/>
      <c r="BI143" s="217"/>
      <c r="BJ143" s="217"/>
      <c r="BK143" s="217"/>
      <c r="BL143" s="217"/>
      <c r="BM143" s="217"/>
      <c r="BN143" s="217"/>
      <c r="BO143" s="217"/>
      <c r="BP143" s="217"/>
      <c r="BQ143" s="217"/>
      <c r="BR143" s="217"/>
      <c r="BS143" s="217"/>
      <c r="BT143" s="217"/>
      <c r="BU143" s="217"/>
      <c r="BV143" s="217"/>
      <c r="BW143" s="217"/>
      <c r="BX143" s="217"/>
      <c r="BY143" s="217"/>
      <c r="BZ143" s="217"/>
      <c r="CA143" s="217"/>
      <c r="CB143" s="217"/>
      <c r="CC143" s="217"/>
      <c r="CD143" s="217"/>
      <c r="CE143" s="217"/>
      <c r="CF143" s="217"/>
      <c r="CG143" s="217"/>
      <c r="CH143" s="217"/>
      <c r="CI143" s="217"/>
      <c r="CJ143" s="217"/>
      <c r="CK143" s="217"/>
      <c r="CL143" s="217"/>
      <c r="CM143" s="217"/>
      <c r="CN143" s="217"/>
      <c r="CO143" s="217"/>
      <c r="CP143" s="217"/>
      <c r="CQ143" s="217"/>
      <c r="CR143" s="217"/>
      <c r="CS143" s="217"/>
      <c r="CT143" s="217"/>
      <c r="CU143" s="217"/>
      <c r="CV143" s="217"/>
      <c r="CW143" s="217"/>
      <c r="CX143" s="217"/>
      <c r="CY143" s="217"/>
      <c r="CZ143" s="217"/>
      <c r="DA143" s="217"/>
      <c r="DB143" s="217"/>
      <c r="DC143" s="217"/>
      <c r="DD143" s="217"/>
      <c r="DE143" s="217"/>
      <c r="DF143" s="217"/>
      <c r="DG143" s="217"/>
      <c r="DH143" s="217"/>
      <c r="DI143" s="217"/>
      <c r="DJ143" s="217"/>
      <c r="DK143" s="217"/>
      <c r="DL143" s="217"/>
      <c r="DM143" s="217"/>
      <c r="DN143" s="217"/>
      <c r="DO143" s="217"/>
      <c r="DP143" s="217"/>
      <c r="DQ143" s="217"/>
      <c r="DR143" s="217"/>
      <c r="DS143" s="217"/>
      <c r="DT143" s="217"/>
      <c r="DU143" s="217"/>
      <c r="DV143" s="217"/>
      <c r="DW143" s="217"/>
      <c r="DX143" s="217"/>
      <c r="DY143" s="217"/>
      <c r="DZ143" s="217"/>
      <c r="EA143" s="217"/>
      <c r="EB143" s="217"/>
      <c r="EC143" s="217"/>
      <c r="ED143" s="217"/>
      <c r="EE143" s="217"/>
      <c r="EF143" s="217"/>
      <c r="EG143" s="217"/>
      <c r="EH143" s="217"/>
      <c r="EI143" s="217"/>
      <c r="EJ143" s="217"/>
      <c r="EK143" s="217"/>
      <c r="EL143" s="217"/>
      <c r="EM143" s="217"/>
      <c r="EN143" s="217"/>
      <c r="EO143" s="217"/>
      <c r="EP143" s="217"/>
      <c r="EQ143" s="217"/>
      <c r="ER143" s="217"/>
      <c r="ES143" s="217"/>
      <c r="ET143" s="217"/>
      <c r="EU143" s="217"/>
      <c r="EV143" s="217"/>
      <c r="EW143" s="217"/>
      <c r="EX143" s="217"/>
      <c r="EY143" s="217"/>
      <c r="EZ143" s="217"/>
      <c r="FA143" s="217"/>
      <c r="FB143" s="217"/>
      <c r="FC143" s="217"/>
      <c r="FD143" s="217"/>
      <c r="FE143" s="217"/>
      <c r="FF143" s="217"/>
      <c r="FG143" s="217"/>
      <c r="FH143" s="217"/>
      <c r="FI143" s="217"/>
      <c r="FJ143" s="217"/>
      <c r="FK143" s="217"/>
      <c r="FL143" s="217"/>
      <c r="FM143" s="217"/>
      <c r="FN143" s="217"/>
      <c r="FO143" s="217"/>
      <c r="FP143" s="217"/>
      <c r="FQ143" s="217"/>
      <c r="FR143" s="217"/>
      <c r="FS143" s="217"/>
      <c r="FT143" s="217"/>
      <c r="FU143" s="217"/>
      <c r="FV143" s="217"/>
      <c r="FW143" s="217"/>
      <c r="FX143" s="217"/>
      <c r="FY143" s="217"/>
      <c r="FZ143" s="217"/>
      <c r="GA143" s="217"/>
      <c r="GB143" s="217"/>
      <c r="GC143" s="217"/>
      <c r="GD143" s="217"/>
      <c r="GE143" s="217"/>
      <c r="GF143" s="217"/>
      <c r="GG143" s="217"/>
      <c r="GH143" s="217"/>
      <c r="GI143" s="217"/>
      <c r="GJ143" s="217"/>
      <c r="GK143" s="217"/>
      <c r="GL143" s="217"/>
      <c r="GM143" s="217"/>
      <c r="GN143" s="217"/>
      <c r="GO143" s="217"/>
      <c r="GP143" s="217"/>
      <c r="GQ143" s="217"/>
      <c r="GR143" s="217"/>
      <c r="GS143" s="217"/>
      <c r="GT143" s="217"/>
      <c r="GU143" s="217"/>
      <c r="GV143" s="217"/>
      <c r="GW143" s="217"/>
      <c r="GX143" s="217"/>
      <c r="GY143" s="217"/>
      <c r="GZ143" s="217"/>
      <c r="HA143" s="217"/>
      <c r="HB143" s="217"/>
      <c r="HC143" s="217"/>
      <c r="HD143" s="217"/>
      <c r="HE143" s="217"/>
      <c r="HF143" s="217"/>
      <c r="HG143" s="217"/>
      <c r="HH143" s="217"/>
      <c r="HI143" s="217"/>
      <c r="HJ143" s="217"/>
      <c r="HK143" s="217"/>
      <c r="HL143" s="217"/>
      <c r="HM143" s="217"/>
      <c r="HN143" s="217"/>
      <c r="HO143" s="217"/>
      <c r="HP143" s="217"/>
      <c r="HQ143" s="217"/>
      <c r="HR143" s="217"/>
      <c r="HS143" s="217"/>
      <c r="HT143" s="217"/>
      <c r="HU143" s="217"/>
      <c r="HV143" s="217"/>
      <c r="HW143" s="217"/>
      <c r="HX143" s="217"/>
      <c r="HY143" s="217"/>
      <c r="HZ143" s="217"/>
      <c r="IA143" s="217"/>
      <c r="IB143" s="217"/>
      <c r="IC143" s="217"/>
      <c r="ID143" s="217"/>
      <c r="IE143" s="217"/>
      <c r="IF143" s="217"/>
      <c r="IG143" s="217"/>
      <c r="IH143" s="217"/>
      <c r="II143" s="217"/>
      <c r="IJ143" s="217"/>
      <c r="IK143" s="217"/>
      <c r="IL143" s="217"/>
      <c r="IM143" s="217"/>
      <c r="IN143" s="217"/>
      <c r="IO143" s="217"/>
      <c r="IP143" s="217"/>
      <c r="IQ143" s="217"/>
      <c r="IR143" s="217"/>
      <c r="IS143" s="217"/>
      <c r="IT143" s="217"/>
      <c r="IU143" s="217"/>
      <c r="IV143" s="217"/>
    </row>
    <row r="144" spans="1:256" x14ac:dyDescent="0.15">
      <c r="A144" s="218"/>
      <c r="B144" s="215"/>
      <c r="C144" s="217"/>
      <c r="D144" s="219"/>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c r="AA144" s="217"/>
      <c r="AB144" s="217"/>
      <c r="AC144" s="217"/>
      <c r="AD144" s="217"/>
      <c r="AE144" s="217"/>
      <c r="AF144" s="217"/>
      <c r="AG144" s="217"/>
      <c r="AH144" s="217"/>
      <c r="AI144" s="217"/>
      <c r="AJ144" s="217"/>
      <c r="AK144" s="217"/>
      <c r="AL144" s="217"/>
      <c r="AM144" s="217"/>
      <c r="AN144" s="217"/>
      <c r="AO144" s="217"/>
      <c r="AP144" s="217"/>
      <c r="AQ144" s="217"/>
      <c r="AR144" s="217"/>
      <c r="AS144" s="217"/>
      <c r="AT144" s="217"/>
      <c r="AU144" s="217"/>
      <c r="AV144" s="217"/>
      <c r="AW144" s="217"/>
      <c r="AX144" s="217"/>
      <c r="AY144" s="217"/>
      <c r="AZ144" s="217"/>
      <c r="BA144" s="217"/>
      <c r="BB144" s="217"/>
      <c r="BC144" s="217"/>
      <c r="BD144" s="217"/>
      <c r="BE144" s="217"/>
      <c r="BF144" s="217"/>
      <c r="BG144" s="217"/>
      <c r="BH144" s="217"/>
      <c r="BI144" s="217"/>
      <c r="BJ144" s="217"/>
      <c r="BK144" s="217"/>
      <c r="BL144" s="217"/>
      <c r="BM144" s="217"/>
      <c r="BN144" s="217"/>
      <c r="BO144" s="217"/>
      <c r="BP144" s="217"/>
      <c r="BQ144" s="217"/>
      <c r="BR144" s="217"/>
      <c r="BS144" s="217"/>
      <c r="BT144" s="217"/>
      <c r="BU144" s="217"/>
      <c r="BV144" s="217"/>
      <c r="BW144" s="217"/>
      <c r="BX144" s="217"/>
      <c r="BY144" s="217"/>
      <c r="BZ144" s="217"/>
      <c r="CA144" s="217"/>
      <c r="CB144" s="217"/>
      <c r="CC144" s="217"/>
      <c r="CD144" s="217"/>
      <c r="CE144" s="217"/>
      <c r="CF144" s="217"/>
      <c r="CG144" s="217"/>
      <c r="CH144" s="217"/>
      <c r="CI144" s="217"/>
      <c r="CJ144" s="217"/>
      <c r="CK144" s="217"/>
      <c r="CL144" s="217"/>
      <c r="CM144" s="217"/>
      <c r="CN144" s="217"/>
      <c r="CO144" s="217"/>
      <c r="CP144" s="217"/>
      <c r="CQ144" s="217"/>
      <c r="CR144" s="217"/>
      <c r="CS144" s="217"/>
      <c r="CT144" s="217"/>
      <c r="CU144" s="217"/>
      <c r="CV144" s="217"/>
      <c r="CW144" s="217"/>
      <c r="CX144" s="217"/>
      <c r="CY144" s="217"/>
      <c r="CZ144" s="217"/>
      <c r="DA144" s="217"/>
      <c r="DB144" s="217"/>
      <c r="DC144" s="217"/>
      <c r="DD144" s="217"/>
      <c r="DE144" s="217"/>
      <c r="DF144" s="217"/>
      <c r="DG144" s="217"/>
      <c r="DH144" s="217"/>
      <c r="DI144" s="217"/>
      <c r="DJ144" s="217"/>
      <c r="DK144" s="217"/>
      <c r="DL144" s="217"/>
      <c r="DM144" s="217"/>
      <c r="DN144" s="217"/>
      <c r="DO144" s="217"/>
      <c r="DP144" s="217"/>
      <c r="DQ144" s="217"/>
      <c r="DR144" s="217"/>
      <c r="DS144" s="217"/>
      <c r="DT144" s="217"/>
      <c r="DU144" s="217"/>
      <c r="DV144" s="217"/>
      <c r="DW144" s="217"/>
      <c r="DX144" s="217"/>
      <c r="DY144" s="217"/>
      <c r="DZ144" s="217"/>
      <c r="EA144" s="217"/>
      <c r="EB144" s="217"/>
      <c r="EC144" s="217"/>
      <c r="ED144" s="217"/>
      <c r="EE144" s="217"/>
      <c r="EF144" s="217"/>
      <c r="EG144" s="217"/>
      <c r="EH144" s="217"/>
      <c r="EI144" s="217"/>
      <c r="EJ144" s="217"/>
      <c r="EK144" s="217"/>
      <c r="EL144" s="217"/>
      <c r="EM144" s="217"/>
      <c r="EN144" s="217"/>
      <c r="EO144" s="217"/>
      <c r="EP144" s="217"/>
      <c r="EQ144" s="217"/>
      <c r="ER144" s="217"/>
      <c r="ES144" s="217"/>
      <c r="ET144" s="217"/>
      <c r="EU144" s="217"/>
      <c r="EV144" s="217"/>
      <c r="EW144" s="217"/>
      <c r="EX144" s="217"/>
      <c r="EY144" s="217"/>
      <c r="EZ144" s="217"/>
      <c r="FA144" s="217"/>
      <c r="FB144" s="217"/>
      <c r="FC144" s="217"/>
      <c r="FD144" s="217"/>
      <c r="FE144" s="217"/>
      <c r="FF144" s="217"/>
      <c r="FG144" s="217"/>
      <c r="FH144" s="217"/>
      <c r="FI144" s="217"/>
      <c r="FJ144" s="217"/>
      <c r="FK144" s="217"/>
      <c r="FL144" s="217"/>
      <c r="FM144" s="217"/>
      <c r="FN144" s="217"/>
      <c r="FO144" s="217"/>
      <c r="FP144" s="217"/>
      <c r="FQ144" s="217"/>
      <c r="FR144" s="217"/>
      <c r="FS144" s="217"/>
      <c r="FT144" s="217"/>
      <c r="FU144" s="217"/>
      <c r="FV144" s="217"/>
      <c r="FW144" s="217"/>
      <c r="FX144" s="217"/>
      <c r="FY144" s="217"/>
      <c r="FZ144" s="217"/>
      <c r="GA144" s="217"/>
      <c r="GB144" s="217"/>
      <c r="GC144" s="217"/>
      <c r="GD144" s="217"/>
      <c r="GE144" s="217"/>
      <c r="GF144" s="217"/>
      <c r="GG144" s="217"/>
      <c r="GH144" s="217"/>
      <c r="GI144" s="217"/>
      <c r="GJ144" s="217"/>
      <c r="GK144" s="217"/>
      <c r="GL144" s="217"/>
      <c r="GM144" s="217"/>
      <c r="GN144" s="217"/>
      <c r="GO144" s="217"/>
      <c r="GP144" s="217"/>
      <c r="GQ144" s="217"/>
      <c r="GR144" s="217"/>
      <c r="GS144" s="217"/>
      <c r="GT144" s="217"/>
      <c r="GU144" s="217"/>
      <c r="GV144" s="217"/>
      <c r="GW144" s="217"/>
      <c r="GX144" s="217"/>
      <c r="GY144" s="217"/>
      <c r="GZ144" s="217"/>
      <c r="HA144" s="217"/>
      <c r="HB144" s="217"/>
      <c r="HC144" s="217"/>
      <c r="HD144" s="217"/>
      <c r="HE144" s="217"/>
      <c r="HF144" s="217"/>
      <c r="HG144" s="217"/>
      <c r="HH144" s="217"/>
      <c r="HI144" s="217"/>
      <c r="HJ144" s="217"/>
      <c r="HK144" s="217"/>
      <c r="HL144" s="217"/>
      <c r="HM144" s="217"/>
      <c r="HN144" s="217"/>
      <c r="HO144" s="217"/>
      <c r="HP144" s="217"/>
      <c r="HQ144" s="217"/>
      <c r="HR144" s="217"/>
      <c r="HS144" s="217"/>
      <c r="HT144" s="217"/>
      <c r="HU144" s="217"/>
      <c r="HV144" s="217"/>
      <c r="HW144" s="217"/>
      <c r="HX144" s="217"/>
      <c r="HY144" s="217"/>
      <c r="HZ144" s="217"/>
      <c r="IA144" s="217"/>
      <c r="IB144" s="217"/>
      <c r="IC144" s="217"/>
      <c r="ID144" s="217"/>
      <c r="IE144" s="217"/>
      <c r="IF144" s="217"/>
      <c r="IG144" s="217"/>
      <c r="IH144" s="217"/>
      <c r="II144" s="217"/>
      <c r="IJ144" s="217"/>
      <c r="IK144" s="217"/>
      <c r="IL144" s="217"/>
      <c r="IM144" s="217"/>
      <c r="IN144" s="217"/>
      <c r="IO144" s="217"/>
      <c r="IP144" s="217"/>
      <c r="IQ144" s="217"/>
      <c r="IR144" s="217"/>
      <c r="IS144" s="217"/>
      <c r="IT144" s="217"/>
      <c r="IU144" s="217"/>
      <c r="IV144" s="217"/>
    </row>
    <row r="145" spans="1:256" x14ac:dyDescent="0.15">
      <c r="A145" s="218"/>
      <c r="B145" s="215"/>
      <c r="C145" s="217"/>
      <c r="D145" s="219"/>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c r="AA145" s="217"/>
      <c r="AB145" s="217"/>
      <c r="AC145" s="217"/>
      <c r="AD145" s="217"/>
      <c r="AE145" s="217"/>
      <c r="AF145" s="217"/>
      <c r="AG145" s="217"/>
      <c r="AH145" s="217"/>
      <c r="AI145" s="217"/>
      <c r="AJ145" s="217"/>
      <c r="AK145" s="217"/>
      <c r="AL145" s="217"/>
      <c r="AM145" s="217"/>
      <c r="AN145" s="217"/>
      <c r="AO145" s="217"/>
      <c r="AP145" s="217"/>
      <c r="AQ145" s="217"/>
      <c r="AR145" s="217"/>
      <c r="AS145" s="217"/>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217"/>
      <c r="BS145" s="217"/>
      <c r="BT145" s="217"/>
      <c r="BU145" s="217"/>
      <c r="BV145" s="217"/>
      <c r="BW145" s="217"/>
      <c r="BX145" s="217"/>
      <c r="BY145" s="217"/>
      <c r="BZ145" s="217"/>
      <c r="CA145" s="217"/>
      <c r="CB145" s="217"/>
      <c r="CC145" s="217"/>
      <c r="CD145" s="217"/>
      <c r="CE145" s="217"/>
      <c r="CF145" s="217"/>
      <c r="CG145" s="217"/>
      <c r="CH145" s="217"/>
      <c r="CI145" s="217"/>
      <c r="CJ145" s="217"/>
      <c r="CK145" s="217"/>
      <c r="CL145" s="217"/>
      <c r="CM145" s="217"/>
      <c r="CN145" s="217"/>
      <c r="CO145" s="217"/>
      <c r="CP145" s="217"/>
      <c r="CQ145" s="217"/>
      <c r="CR145" s="217"/>
      <c r="CS145" s="217"/>
      <c r="CT145" s="217"/>
      <c r="CU145" s="217"/>
      <c r="CV145" s="217"/>
      <c r="CW145" s="217"/>
      <c r="CX145" s="217"/>
      <c r="CY145" s="217"/>
      <c r="CZ145" s="217"/>
      <c r="DA145" s="217"/>
      <c r="DB145" s="217"/>
      <c r="DC145" s="217"/>
      <c r="DD145" s="217"/>
      <c r="DE145" s="217"/>
      <c r="DF145" s="217"/>
      <c r="DG145" s="217"/>
      <c r="DH145" s="217"/>
      <c r="DI145" s="217"/>
      <c r="DJ145" s="217"/>
      <c r="DK145" s="217"/>
      <c r="DL145" s="217"/>
      <c r="DM145" s="217"/>
      <c r="DN145" s="217"/>
      <c r="DO145" s="217"/>
      <c r="DP145" s="217"/>
      <c r="DQ145" s="217"/>
      <c r="DR145" s="217"/>
      <c r="DS145" s="217"/>
      <c r="DT145" s="217"/>
      <c r="DU145" s="217"/>
      <c r="DV145" s="217"/>
      <c r="DW145" s="217"/>
      <c r="DX145" s="217"/>
      <c r="DY145" s="217"/>
      <c r="DZ145" s="217"/>
      <c r="EA145" s="217"/>
      <c r="EB145" s="217"/>
      <c r="EC145" s="217"/>
      <c r="ED145" s="217"/>
      <c r="EE145" s="217"/>
      <c r="EF145" s="217"/>
      <c r="EG145" s="217"/>
      <c r="EH145" s="217"/>
      <c r="EI145" s="217"/>
      <c r="EJ145" s="217"/>
      <c r="EK145" s="217"/>
      <c r="EL145" s="217"/>
      <c r="EM145" s="217"/>
      <c r="EN145" s="217"/>
      <c r="EO145" s="217"/>
      <c r="EP145" s="217"/>
      <c r="EQ145" s="217"/>
      <c r="ER145" s="217"/>
      <c r="ES145" s="217"/>
      <c r="ET145" s="217"/>
      <c r="EU145" s="217"/>
      <c r="EV145" s="217"/>
      <c r="EW145" s="217"/>
      <c r="EX145" s="217"/>
      <c r="EY145" s="217"/>
      <c r="EZ145" s="217"/>
      <c r="FA145" s="217"/>
      <c r="FB145" s="217"/>
      <c r="FC145" s="217"/>
      <c r="FD145" s="217"/>
      <c r="FE145" s="217"/>
      <c r="FF145" s="217"/>
      <c r="FG145" s="217"/>
      <c r="FH145" s="217"/>
      <c r="FI145" s="217"/>
      <c r="FJ145" s="217"/>
      <c r="FK145" s="217"/>
      <c r="FL145" s="217"/>
      <c r="FM145" s="217"/>
      <c r="FN145" s="217"/>
      <c r="FO145" s="217"/>
      <c r="FP145" s="217"/>
      <c r="FQ145" s="217"/>
      <c r="FR145" s="217"/>
      <c r="FS145" s="217"/>
      <c r="FT145" s="217"/>
      <c r="FU145" s="217"/>
      <c r="FV145" s="217"/>
      <c r="FW145" s="217"/>
      <c r="FX145" s="217"/>
      <c r="FY145" s="217"/>
      <c r="FZ145" s="217"/>
      <c r="GA145" s="217"/>
      <c r="GB145" s="217"/>
      <c r="GC145" s="217"/>
      <c r="GD145" s="217"/>
      <c r="GE145" s="217"/>
      <c r="GF145" s="217"/>
      <c r="GG145" s="217"/>
      <c r="GH145" s="217"/>
      <c r="GI145" s="217"/>
      <c r="GJ145" s="217"/>
      <c r="GK145" s="217"/>
      <c r="GL145" s="217"/>
      <c r="GM145" s="217"/>
      <c r="GN145" s="217"/>
      <c r="GO145" s="217"/>
      <c r="GP145" s="217"/>
      <c r="GQ145" s="217"/>
      <c r="GR145" s="217"/>
      <c r="GS145" s="217"/>
      <c r="GT145" s="217"/>
      <c r="GU145" s="217"/>
      <c r="GV145" s="217"/>
      <c r="GW145" s="217"/>
      <c r="GX145" s="217"/>
      <c r="GY145" s="217"/>
      <c r="GZ145" s="217"/>
      <c r="HA145" s="217"/>
      <c r="HB145" s="217"/>
      <c r="HC145" s="217"/>
      <c r="HD145" s="217"/>
      <c r="HE145" s="217"/>
      <c r="HF145" s="217"/>
      <c r="HG145" s="217"/>
      <c r="HH145" s="217"/>
      <c r="HI145" s="217"/>
      <c r="HJ145" s="217"/>
      <c r="HK145" s="217"/>
      <c r="HL145" s="217"/>
      <c r="HM145" s="217"/>
      <c r="HN145" s="217"/>
      <c r="HO145" s="217"/>
      <c r="HP145" s="217"/>
      <c r="HQ145" s="217"/>
      <c r="HR145" s="217"/>
      <c r="HS145" s="217"/>
      <c r="HT145" s="217"/>
      <c r="HU145" s="217"/>
      <c r="HV145" s="217"/>
      <c r="HW145" s="217"/>
      <c r="HX145" s="217"/>
      <c r="HY145" s="217"/>
      <c r="HZ145" s="217"/>
      <c r="IA145" s="217"/>
      <c r="IB145" s="217"/>
      <c r="IC145" s="217"/>
      <c r="ID145" s="217"/>
      <c r="IE145" s="217"/>
      <c r="IF145" s="217"/>
      <c r="IG145" s="217"/>
      <c r="IH145" s="217"/>
      <c r="II145" s="217"/>
      <c r="IJ145" s="217"/>
      <c r="IK145" s="217"/>
      <c r="IL145" s="217"/>
      <c r="IM145" s="217"/>
      <c r="IN145" s="217"/>
      <c r="IO145" s="217"/>
      <c r="IP145" s="217"/>
      <c r="IQ145" s="217"/>
      <c r="IR145" s="217"/>
      <c r="IS145" s="217"/>
      <c r="IT145" s="217"/>
      <c r="IU145" s="217"/>
      <c r="IV145" s="217"/>
    </row>
    <row r="146" spans="1:256" x14ac:dyDescent="0.15">
      <c r="A146" s="218"/>
      <c r="B146" s="215"/>
      <c r="C146" s="217"/>
      <c r="D146" s="219"/>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c r="AA146" s="217"/>
      <c r="AB146" s="217"/>
      <c r="AC146" s="217"/>
      <c r="AD146" s="217"/>
      <c r="AE146" s="217"/>
      <c r="AF146" s="217"/>
      <c r="AG146" s="217"/>
      <c r="AH146" s="217"/>
      <c r="AI146" s="217"/>
      <c r="AJ146" s="217"/>
      <c r="AK146" s="217"/>
      <c r="AL146" s="217"/>
      <c r="AM146" s="217"/>
      <c r="AN146" s="217"/>
      <c r="AO146" s="217"/>
      <c r="AP146" s="217"/>
      <c r="AQ146" s="217"/>
      <c r="AR146" s="217"/>
      <c r="AS146" s="217"/>
      <c r="AT146" s="217"/>
      <c r="AU146" s="217"/>
      <c r="AV146" s="217"/>
      <c r="AW146" s="217"/>
      <c r="AX146" s="217"/>
      <c r="AY146" s="217"/>
      <c r="AZ146" s="217"/>
      <c r="BA146" s="217"/>
      <c r="BB146" s="217"/>
      <c r="BC146" s="217"/>
      <c r="BD146" s="217"/>
      <c r="BE146" s="217"/>
      <c r="BF146" s="217"/>
      <c r="BG146" s="217"/>
      <c r="BH146" s="217"/>
      <c r="BI146" s="217"/>
      <c r="BJ146" s="217"/>
      <c r="BK146" s="217"/>
      <c r="BL146" s="217"/>
      <c r="BM146" s="217"/>
      <c r="BN146" s="217"/>
      <c r="BO146" s="217"/>
      <c r="BP146" s="217"/>
      <c r="BQ146" s="217"/>
      <c r="BR146" s="217"/>
      <c r="BS146" s="217"/>
      <c r="BT146" s="217"/>
      <c r="BU146" s="217"/>
      <c r="BV146" s="217"/>
      <c r="BW146" s="217"/>
      <c r="BX146" s="217"/>
      <c r="BY146" s="217"/>
      <c r="BZ146" s="217"/>
      <c r="CA146" s="217"/>
      <c r="CB146" s="217"/>
      <c r="CC146" s="217"/>
      <c r="CD146" s="217"/>
      <c r="CE146" s="217"/>
      <c r="CF146" s="217"/>
      <c r="CG146" s="217"/>
      <c r="CH146" s="217"/>
      <c r="CI146" s="217"/>
      <c r="CJ146" s="217"/>
      <c r="CK146" s="217"/>
      <c r="CL146" s="217"/>
      <c r="CM146" s="217"/>
      <c r="CN146" s="217"/>
      <c r="CO146" s="217"/>
      <c r="CP146" s="217"/>
      <c r="CQ146" s="217"/>
      <c r="CR146" s="217"/>
      <c r="CS146" s="217"/>
      <c r="CT146" s="217"/>
      <c r="CU146" s="217"/>
      <c r="CV146" s="217"/>
      <c r="CW146" s="217"/>
      <c r="CX146" s="217"/>
      <c r="CY146" s="217"/>
      <c r="CZ146" s="217"/>
      <c r="DA146" s="217"/>
      <c r="DB146" s="217"/>
      <c r="DC146" s="217"/>
      <c r="DD146" s="217"/>
      <c r="DE146" s="217"/>
      <c r="DF146" s="217"/>
      <c r="DG146" s="217"/>
      <c r="DH146" s="217"/>
      <c r="DI146" s="217"/>
      <c r="DJ146" s="217"/>
      <c r="DK146" s="217"/>
      <c r="DL146" s="217"/>
      <c r="DM146" s="217"/>
      <c r="DN146" s="217"/>
      <c r="DO146" s="217"/>
      <c r="DP146" s="217"/>
      <c r="DQ146" s="217"/>
      <c r="DR146" s="217"/>
      <c r="DS146" s="217"/>
      <c r="DT146" s="217"/>
      <c r="DU146" s="217"/>
      <c r="DV146" s="217"/>
      <c r="DW146" s="217"/>
      <c r="DX146" s="217"/>
      <c r="DY146" s="217"/>
      <c r="DZ146" s="217"/>
      <c r="EA146" s="217"/>
      <c r="EB146" s="217"/>
      <c r="EC146" s="217"/>
      <c r="ED146" s="217"/>
      <c r="EE146" s="217"/>
      <c r="EF146" s="217"/>
      <c r="EG146" s="217"/>
      <c r="EH146" s="217"/>
      <c r="EI146" s="217"/>
      <c r="EJ146" s="217"/>
      <c r="EK146" s="217"/>
      <c r="EL146" s="217"/>
      <c r="EM146" s="217"/>
      <c r="EN146" s="217"/>
      <c r="EO146" s="217"/>
      <c r="EP146" s="217"/>
      <c r="EQ146" s="217"/>
      <c r="ER146" s="217"/>
      <c r="ES146" s="217"/>
      <c r="ET146" s="217"/>
      <c r="EU146" s="217"/>
      <c r="EV146" s="217"/>
      <c r="EW146" s="217"/>
      <c r="EX146" s="217"/>
      <c r="EY146" s="217"/>
      <c r="EZ146" s="217"/>
      <c r="FA146" s="217"/>
      <c r="FB146" s="217"/>
      <c r="FC146" s="217"/>
      <c r="FD146" s="217"/>
      <c r="FE146" s="217"/>
      <c r="FF146" s="217"/>
      <c r="FG146" s="217"/>
      <c r="FH146" s="217"/>
      <c r="FI146" s="217"/>
      <c r="FJ146" s="217"/>
      <c r="FK146" s="217"/>
      <c r="FL146" s="217"/>
      <c r="FM146" s="217"/>
      <c r="FN146" s="217"/>
      <c r="FO146" s="217"/>
      <c r="FP146" s="217"/>
      <c r="FQ146" s="217"/>
      <c r="FR146" s="217"/>
      <c r="FS146" s="217"/>
      <c r="FT146" s="217"/>
      <c r="FU146" s="217"/>
      <c r="FV146" s="217"/>
      <c r="FW146" s="217"/>
      <c r="FX146" s="217"/>
      <c r="FY146" s="217"/>
      <c r="FZ146" s="217"/>
      <c r="GA146" s="217"/>
      <c r="GB146" s="217"/>
      <c r="GC146" s="217"/>
      <c r="GD146" s="217"/>
      <c r="GE146" s="217"/>
      <c r="GF146" s="217"/>
      <c r="GG146" s="217"/>
      <c r="GH146" s="217"/>
      <c r="GI146" s="217"/>
      <c r="GJ146" s="217"/>
      <c r="GK146" s="217"/>
      <c r="GL146" s="217"/>
      <c r="GM146" s="217"/>
      <c r="GN146" s="217"/>
      <c r="GO146" s="217"/>
      <c r="GP146" s="217"/>
      <c r="GQ146" s="217"/>
      <c r="GR146" s="217"/>
      <c r="GS146" s="217"/>
      <c r="GT146" s="217"/>
      <c r="GU146" s="217"/>
      <c r="GV146" s="217"/>
      <c r="GW146" s="217"/>
      <c r="GX146" s="217"/>
      <c r="GY146" s="217"/>
      <c r="GZ146" s="217"/>
      <c r="HA146" s="217"/>
      <c r="HB146" s="217"/>
      <c r="HC146" s="217"/>
      <c r="HD146" s="217"/>
      <c r="HE146" s="217"/>
      <c r="HF146" s="217"/>
      <c r="HG146" s="217"/>
      <c r="HH146" s="217"/>
      <c r="HI146" s="217"/>
      <c r="HJ146" s="217"/>
      <c r="HK146" s="217"/>
      <c r="HL146" s="217"/>
      <c r="HM146" s="217"/>
      <c r="HN146" s="217"/>
      <c r="HO146" s="217"/>
      <c r="HP146" s="217"/>
      <c r="HQ146" s="217"/>
      <c r="HR146" s="217"/>
      <c r="HS146" s="217"/>
      <c r="HT146" s="217"/>
      <c r="HU146" s="217"/>
      <c r="HV146" s="217"/>
      <c r="HW146" s="217"/>
      <c r="HX146" s="217"/>
      <c r="HY146" s="217"/>
      <c r="HZ146" s="217"/>
      <c r="IA146" s="217"/>
      <c r="IB146" s="217"/>
      <c r="IC146" s="217"/>
      <c r="ID146" s="217"/>
      <c r="IE146" s="217"/>
      <c r="IF146" s="217"/>
      <c r="IG146" s="217"/>
      <c r="IH146" s="217"/>
      <c r="II146" s="217"/>
      <c r="IJ146" s="217"/>
      <c r="IK146" s="217"/>
      <c r="IL146" s="217"/>
      <c r="IM146" s="217"/>
      <c r="IN146" s="217"/>
      <c r="IO146" s="217"/>
      <c r="IP146" s="217"/>
      <c r="IQ146" s="217"/>
      <c r="IR146" s="217"/>
      <c r="IS146" s="217"/>
      <c r="IT146" s="217"/>
      <c r="IU146" s="217"/>
      <c r="IV146" s="217"/>
    </row>
    <row r="147" spans="1:256" x14ac:dyDescent="0.15">
      <c r="A147" s="218"/>
      <c r="B147" s="215"/>
      <c r="C147" s="217"/>
      <c r="D147" s="219"/>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c r="AA147" s="217"/>
      <c r="AB147" s="217"/>
      <c r="AC147" s="217"/>
      <c r="AD147" s="217"/>
      <c r="AE147" s="217"/>
      <c r="AF147" s="217"/>
      <c r="AG147" s="217"/>
      <c r="AH147" s="217"/>
      <c r="AI147" s="217"/>
      <c r="AJ147" s="217"/>
      <c r="AK147" s="217"/>
      <c r="AL147" s="217"/>
      <c r="AM147" s="217"/>
      <c r="AN147" s="217"/>
      <c r="AO147" s="217"/>
      <c r="AP147" s="217"/>
      <c r="AQ147" s="217"/>
      <c r="AR147" s="217"/>
      <c r="AS147" s="217"/>
      <c r="AT147" s="217"/>
      <c r="AU147" s="217"/>
      <c r="AV147" s="217"/>
      <c r="AW147" s="217"/>
      <c r="AX147" s="217"/>
      <c r="AY147" s="217"/>
      <c r="AZ147" s="217"/>
      <c r="BA147" s="217"/>
      <c r="BB147" s="217"/>
      <c r="BC147" s="217"/>
      <c r="BD147" s="217"/>
      <c r="BE147" s="217"/>
      <c r="BF147" s="217"/>
      <c r="BG147" s="217"/>
      <c r="BH147" s="217"/>
      <c r="BI147" s="217"/>
      <c r="BJ147" s="217"/>
      <c r="BK147" s="217"/>
      <c r="BL147" s="217"/>
      <c r="BM147" s="217"/>
      <c r="BN147" s="217"/>
      <c r="BO147" s="217"/>
      <c r="BP147" s="217"/>
      <c r="BQ147" s="217"/>
      <c r="BR147" s="217"/>
      <c r="BS147" s="217"/>
      <c r="BT147" s="217"/>
      <c r="BU147" s="217"/>
      <c r="BV147" s="217"/>
      <c r="BW147" s="217"/>
      <c r="BX147" s="217"/>
      <c r="BY147" s="217"/>
      <c r="BZ147" s="217"/>
      <c r="CA147" s="217"/>
      <c r="CB147" s="217"/>
      <c r="CC147" s="217"/>
      <c r="CD147" s="217"/>
      <c r="CE147" s="217"/>
      <c r="CF147" s="217"/>
      <c r="CG147" s="217"/>
      <c r="CH147" s="217"/>
      <c r="CI147" s="217"/>
      <c r="CJ147" s="217"/>
      <c r="CK147" s="217"/>
      <c r="CL147" s="217"/>
      <c r="CM147" s="217"/>
      <c r="CN147" s="217"/>
      <c r="CO147" s="217"/>
      <c r="CP147" s="217"/>
      <c r="CQ147" s="217"/>
      <c r="CR147" s="217"/>
      <c r="CS147" s="217"/>
      <c r="CT147" s="217"/>
      <c r="CU147" s="217"/>
      <c r="CV147" s="217"/>
      <c r="CW147" s="217"/>
      <c r="CX147" s="217"/>
      <c r="CY147" s="217"/>
      <c r="CZ147" s="217"/>
      <c r="DA147" s="217"/>
      <c r="DB147" s="217"/>
      <c r="DC147" s="217"/>
      <c r="DD147" s="217"/>
      <c r="DE147" s="217"/>
      <c r="DF147" s="217"/>
      <c r="DG147" s="217"/>
      <c r="DH147" s="217"/>
      <c r="DI147" s="217"/>
      <c r="DJ147" s="217"/>
      <c r="DK147" s="217"/>
      <c r="DL147" s="217"/>
      <c r="DM147" s="217"/>
      <c r="DN147" s="217"/>
      <c r="DO147" s="217"/>
      <c r="DP147" s="217"/>
      <c r="DQ147" s="217"/>
      <c r="DR147" s="217"/>
      <c r="DS147" s="217"/>
      <c r="DT147" s="217"/>
      <c r="DU147" s="217"/>
      <c r="DV147" s="217"/>
      <c r="DW147" s="217"/>
      <c r="DX147" s="217"/>
      <c r="DY147" s="217"/>
      <c r="DZ147" s="217"/>
      <c r="EA147" s="217"/>
      <c r="EB147" s="217"/>
      <c r="EC147" s="217"/>
      <c r="ED147" s="217"/>
      <c r="EE147" s="217"/>
      <c r="EF147" s="217"/>
      <c r="EG147" s="217"/>
      <c r="EH147" s="217"/>
      <c r="EI147" s="217"/>
      <c r="EJ147" s="217"/>
      <c r="EK147" s="217"/>
      <c r="EL147" s="217"/>
      <c r="EM147" s="217"/>
      <c r="EN147" s="217"/>
      <c r="EO147" s="217"/>
      <c r="EP147" s="217"/>
      <c r="EQ147" s="217"/>
      <c r="ER147" s="217"/>
      <c r="ES147" s="217"/>
      <c r="ET147" s="217"/>
      <c r="EU147" s="217"/>
      <c r="EV147" s="217"/>
      <c r="EW147" s="217"/>
      <c r="EX147" s="217"/>
      <c r="EY147" s="217"/>
      <c r="EZ147" s="217"/>
      <c r="FA147" s="217"/>
      <c r="FB147" s="217"/>
      <c r="FC147" s="217"/>
      <c r="FD147" s="217"/>
      <c r="FE147" s="217"/>
      <c r="FF147" s="217"/>
      <c r="FG147" s="217"/>
      <c r="FH147" s="217"/>
      <c r="FI147" s="217"/>
      <c r="FJ147" s="217"/>
      <c r="FK147" s="217"/>
      <c r="FL147" s="217"/>
      <c r="FM147" s="217"/>
      <c r="FN147" s="217"/>
      <c r="FO147" s="217"/>
      <c r="FP147" s="217"/>
      <c r="FQ147" s="217"/>
      <c r="FR147" s="217"/>
      <c r="FS147" s="217"/>
      <c r="FT147" s="217"/>
      <c r="FU147" s="217"/>
      <c r="FV147" s="217"/>
      <c r="FW147" s="217"/>
      <c r="FX147" s="217"/>
      <c r="FY147" s="217"/>
      <c r="FZ147" s="217"/>
      <c r="GA147" s="217"/>
      <c r="GB147" s="217"/>
      <c r="GC147" s="217"/>
      <c r="GD147" s="217"/>
      <c r="GE147" s="217"/>
      <c r="GF147" s="217"/>
      <c r="GG147" s="217"/>
      <c r="GH147" s="217"/>
      <c r="GI147" s="217"/>
      <c r="GJ147" s="217"/>
      <c r="GK147" s="217"/>
      <c r="GL147" s="217"/>
      <c r="GM147" s="217"/>
      <c r="GN147" s="217"/>
      <c r="GO147" s="217"/>
      <c r="GP147" s="217"/>
      <c r="GQ147" s="217"/>
      <c r="GR147" s="217"/>
      <c r="GS147" s="217"/>
      <c r="GT147" s="217"/>
      <c r="GU147" s="217"/>
      <c r="GV147" s="217"/>
      <c r="GW147" s="217"/>
      <c r="GX147" s="217"/>
      <c r="GY147" s="217"/>
      <c r="GZ147" s="217"/>
      <c r="HA147" s="217"/>
      <c r="HB147" s="217"/>
      <c r="HC147" s="217"/>
      <c r="HD147" s="217"/>
      <c r="HE147" s="217"/>
      <c r="HF147" s="217"/>
      <c r="HG147" s="217"/>
      <c r="HH147" s="217"/>
      <c r="HI147" s="217"/>
      <c r="HJ147" s="217"/>
      <c r="HK147" s="217"/>
      <c r="HL147" s="217"/>
      <c r="HM147" s="217"/>
      <c r="HN147" s="217"/>
      <c r="HO147" s="217"/>
      <c r="HP147" s="217"/>
      <c r="HQ147" s="217"/>
      <c r="HR147" s="217"/>
      <c r="HS147" s="217"/>
      <c r="HT147" s="217"/>
      <c r="HU147" s="217"/>
      <c r="HV147" s="217"/>
      <c r="HW147" s="217"/>
      <c r="HX147" s="217"/>
      <c r="HY147" s="217"/>
      <c r="HZ147" s="217"/>
      <c r="IA147" s="217"/>
      <c r="IB147" s="217"/>
      <c r="IC147" s="217"/>
      <c r="ID147" s="217"/>
      <c r="IE147" s="217"/>
      <c r="IF147" s="217"/>
      <c r="IG147" s="217"/>
      <c r="IH147" s="217"/>
      <c r="II147" s="217"/>
      <c r="IJ147" s="217"/>
      <c r="IK147" s="217"/>
      <c r="IL147" s="217"/>
      <c r="IM147" s="217"/>
      <c r="IN147" s="217"/>
      <c r="IO147" s="217"/>
      <c r="IP147" s="217"/>
      <c r="IQ147" s="217"/>
      <c r="IR147" s="217"/>
      <c r="IS147" s="217"/>
      <c r="IT147" s="217"/>
      <c r="IU147" s="217"/>
      <c r="IV147" s="217"/>
    </row>
    <row r="148" spans="1:256" x14ac:dyDescent="0.15">
      <c r="A148" s="218"/>
      <c r="B148" s="215"/>
      <c r="C148" s="217"/>
      <c r="D148" s="219"/>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c r="AA148" s="217"/>
      <c r="AB148" s="217"/>
      <c r="AC148" s="217"/>
      <c r="AD148" s="217"/>
      <c r="AE148" s="217"/>
      <c r="AF148" s="217"/>
      <c r="AG148" s="217"/>
      <c r="AH148" s="217"/>
      <c r="AI148" s="217"/>
      <c r="AJ148" s="217"/>
      <c r="AK148" s="217"/>
      <c r="AL148" s="217"/>
      <c r="AM148" s="217"/>
      <c r="AN148" s="217"/>
      <c r="AO148" s="217"/>
      <c r="AP148" s="217"/>
      <c r="AQ148" s="217"/>
      <c r="AR148" s="217"/>
      <c r="AS148" s="217"/>
      <c r="AT148" s="217"/>
      <c r="AU148" s="217"/>
      <c r="AV148" s="217"/>
      <c r="AW148" s="217"/>
      <c r="AX148" s="217"/>
      <c r="AY148" s="217"/>
      <c r="AZ148" s="217"/>
      <c r="BA148" s="217"/>
      <c r="BB148" s="217"/>
      <c r="BC148" s="217"/>
      <c r="BD148" s="217"/>
      <c r="BE148" s="217"/>
      <c r="BF148" s="217"/>
      <c r="BG148" s="217"/>
      <c r="BH148" s="217"/>
      <c r="BI148" s="217"/>
      <c r="BJ148" s="217"/>
      <c r="BK148" s="217"/>
      <c r="BL148" s="217"/>
      <c r="BM148" s="217"/>
      <c r="BN148" s="217"/>
      <c r="BO148" s="217"/>
      <c r="BP148" s="217"/>
      <c r="BQ148" s="217"/>
      <c r="BR148" s="217"/>
      <c r="BS148" s="217"/>
      <c r="BT148" s="217"/>
      <c r="BU148" s="217"/>
      <c r="BV148" s="217"/>
      <c r="BW148" s="217"/>
      <c r="BX148" s="217"/>
      <c r="BY148" s="217"/>
      <c r="BZ148" s="217"/>
      <c r="CA148" s="217"/>
      <c r="CB148" s="217"/>
      <c r="CC148" s="217"/>
      <c r="CD148" s="217"/>
      <c r="CE148" s="217"/>
      <c r="CF148" s="217"/>
      <c r="CG148" s="217"/>
      <c r="CH148" s="217"/>
      <c r="CI148" s="217"/>
      <c r="CJ148" s="217"/>
      <c r="CK148" s="217"/>
      <c r="CL148" s="217"/>
      <c r="CM148" s="217"/>
      <c r="CN148" s="217"/>
      <c r="CO148" s="217"/>
      <c r="CP148" s="217"/>
      <c r="CQ148" s="217"/>
      <c r="CR148" s="217"/>
      <c r="CS148" s="217"/>
      <c r="CT148" s="217"/>
      <c r="CU148" s="217"/>
      <c r="CV148" s="217"/>
      <c r="CW148" s="217"/>
      <c r="CX148" s="217"/>
      <c r="CY148" s="217"/>
      <c r="CZ148" s="217"/>
      <c r="DA148" s="217"/>
      <c r="DB148" s="217"/>
      <c r="DC148" s="217"/>
      <c r="DD148" s="217"/>
      <c r="DE148" s="217"/>
      <c r="DF148" s="217"/>
      <c r="DG148" s="217"/>
      <c r="DH148" s="217"/>
      <c r="DI148" s="217"/>
      <c r="DJ148" s="217"/>
      <c r="DK148" s="217"/>
      <c r="DL148" s="217"/>
      <c r="DM148" s="217"/>
      <c r="DN148" s="217"/>
      <c r="DO148" s="217"/>
      <c r="DP148" s="217"/>
      <c r="DQ148" s="217"/>
      <c r="DR148" s="217"/>
      <c r="DS148" s="217"/>
      <c r="DT148" s="217"/>
      <c r="DU148" s="217"/>
      <c r="DV148" s="217"/>
      <c r="DW148" s="217"/>
      <c r="DX148" s="217"/>
      <c r="DY148" s="217"/>
      <c r="DZ148" s="217"/>
      <c r="EA148" s="217"/>
      <c r="EB148" s="217"/>
      <c r="EC148" s="217"/>
      <c r="ED148" s="217"/>
      <c r="EE148" s="217"/>
      <c r="EF148" s="217"/>
      <c r="EG148" s="217"/>
      <c r="EH148" s="217"/>
      <c r="EI148" s="217"/>
      <c r="EJ148" s="217"/>
      <c r="EK148" s="217"/>
      <c r="EL148" s="217"/>
      <c r="EM148" s="217"/>
      <c r="EN148" s="217"/>
      <c r="EO148" s="217"/>
      <c r="EP148" s="217"/>
      <c r="EQ148" s="217"/>
      <c r="ER148" s="217"/>
      <c r="ES148" s="217"/>
      <c r="ET148" s="217"/>
      <c r="EU148" s="217"/>
      <c r="EV148" s="217"/>
      <c r="EW148" s="217"/>
      <c r="EX148" s="217"/>
      <c r="EY148" s="217"/>
      <c r="EZ148" s="217"/>
      <c r="FA148" s="217"/>
      <c r="FB148" s="217"/>
      <c r="FC148" s="217"/>
      <c r="FD148" s="217"/>
      <c r="FE148" s="217"/>
      <c r="FF148" s="217"/>
      <c r="FG148" s="217"/>
      <c r="FH148" s="217"/>
      <c r="FI148" s="217"/>
      <c r="FJ148" s="217"/>
      <c r="FK148" s="217"/>
      <c r="FL148" s="217"/>
      <c r="FM148" s="217"/>
      <c r="FN148" s="217"/>
      <c r="FO148" s="217"/>
      <c r="FP148" s="217"/>
      <c r="FQ148" s="217"/>
      <c r="FR148" s="217"/>
      <c r="FS148" s="217"/>
      <c r="FT148" s="217"/>
      <c r="FU148" s="217"/>
      <c r="FV148" s="217"/>
      <c r="FW148" s="217"/>
      <c r="FX148" s="217"/>
      <c r="FY148" s="217"/>
      <c r="FZ148" s="217"/>
      <c r="GA148" s="217"/>
      <c r="GB148" s="217"/>
      <c r="GC148" s="217"/>
      <c r="GD148" s="217"/>
      <c r="GE148" s="217"/>
      <c r="GF148" s="217"/>
      <c r="GG148" s="217"/>
      <c r="GH148" s="217"/>
      <c r="GI148" s="217"/>
      <c r="GJ148" s="217"/>
      <c r="GK148" s="217"/>
      <c r="GL148" s="217"/>
      <c r="GM148" s="217"/>
      <c r="GN148" s="217"/>
      <c r="GO148" s="217"/>
      <c r="GP148" s="217"/>
      <c r="GQ148" s="217"/>
      <c r="GR148" s="217"/>
      <c r="GS148" s="217"/>
      <c r="GT148" s="217"/>
      <c r="GU148" s="217"/>
      <c r="GV148" s="217"/>
      <c r="GW148" s="217"/>
      <c r="GX148" s="217"/>
      <c r="GY148" s="217"/>
      <c r="GZ148" s="217"/>
      <c r="HA148" s="217"/>
      <c r="HB148" s="217"/>
      <c r="HC148" s="217"/>
      <c r="HD148" s="217"/>
      <c r="HE148" s="217"/>
      <c r="HF148" s="217"/>
      <c r="HG148" s="217"/>
      <c r="HH148" s="217"/>
      <c r="HI148" s="217"/>
      <c r="HJ148" s="217"/>
      <c r="HK148" s="217"/>
      <c r="HL148" s="217"/>
      <c r="HM148" s="217"/>
      <c r="HN148" s="217"/>
      <c r="HO148" s="217"/>
      <c r="HP148" s="217"/>
      <c r="HQ148" s="217"/>
      <c r="HR148" s="217"/>
      <c r="HS148" s="217"/>
      <c r="HT148" s="217"/>
      <c r="HU148" s="217"/>
      <c r="HV148" s="217"/>
      <c r="HW148" s="217"/>
      <c r="HX148" s="217"/>
      <c r="HY148" s="217"/>
      <c r="HZ148" s="217"/>
      <c r="IA148" s="217"/>
      <c r="IB148" s="217"/>
      <c r="IC148" s="217"/>
      <c r="ID148" s="217"/>
      <c r="IE148" s="217"/>
      <c r="IF148" s="217"/>
      <c r="IG148" s="217"/>
      <c r="IH148" s="217"/>
      <c r="II148" s="217"/>
      <c r="IJ148" s="217"/>
      <c r="IK148" s="217"/>
      <c r="IL148" s="217"/>
      <c r="IM148" s="217"/>
      <c r="IN148" s="217"/>
      <c r="IO148" s="217"/>
      <c r="IP148" s="217"/>
      <c r="IQ148" s="217"/>
      <c r="IR148" s="217"/>
      <c r="IS148" s="217"/>
      <c r="IT148" s="217"/>
      <c r="IU148" s="217"/>
      <c r="IV148" s="217"/>
    </row>
    <row r="149" spans="1:256" x14ac:dyDescent="0.15">
      <c r="A149" s="218"/>
      <c r="B149" s="215"/>
      <c r="C149" s="217"/>
      <c r="D149" s="219"/>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c r="AA149" s="217"/>
      <c r="AB149" s="217"/>
      <c r="AC149" s="217"/>
      <c r="AD149" s="217"/>
      <c r="AE149" s="217"/>
      <c r="AF149" s="217"/>
      <c r="AG149" s="217"/>
      <c r="AH149" s="217"/>
      <c r="AI149" s="217"/>
      <c r="AJ149" s="217"/>
      <c r="AK149" s="217"/>
      <c r="AL149" s="217"/>
      <c r="AM149" s="217"/>
      <c r="AN149" s="217"/>
      <c r="AO149" s="217"/>
      <c r="AP149" s="217"/>
      <c r="AQ149" s="217"/>
      <c r="AR149" s="217"/>
      <c r="AS149" s="217"/>
      <c r="AT149" s="217"/>
      <c r="AU149" s="217"/>
      <c r="AV149" s="217"/>
      <c r="AW149" s="217"/>
      <c r="AX149" s="217"/>
      <c r="AY149" s="217"/>
      <c r="AZ149" s="217"/>
      <c r="BA149" s="217"/>
      <c r="BB149" s="217"/>
      <c r="BC149" s="217"/>
      <c r="BD149" s="217"/>
      <c r="BE149" s="217"/>
      <c r="BF149" s="217"/>
      <c r="BG149" s="217"/>
      <c r="BH149" s="217"/>
      <c r="BI149" s="217"/>
      <c r="BJ149" s="217"/>
      <c r="BK149" s="217"/>
      <c r="BL149" s="217"/>
      <c r="BM149" s="217"/>
      <c r="BN149" s="217"/>
      <c r="BO149" s="217"/>
      <c r="BP149" s="217"/>
      <c r="BQ149" s="217"/>
      <c r="BR149" s="217"/>
      <c r="BS149" s="217"/>
      <c r="BT149" s="217"/>
      <c r="BU149" s="217"/>
      <c r="BV149" s="217"/>
      <c r="BW149" s="217"/>
      <c r="BX149" s="217"/>
      <c r="BY149" s="217"/>
      <c r="BZ149" s="217"/>
      <c r="CA149" s="217"/>
      <c r="CB149" s="217"/>
      <c r="CC149" s="217"/>
      <c r="CD149" s="217"/>
      <c r="CE149" s="217"/>
      <c r="CF149" s="217"/>
      <c r="CG149" s="217"/>
      <c r="CH149" s="217"/>
      <c r="CI149" s="217"/>
      <c r="CJ149" s="217"/>
      <c r="CK149" s="217"/>
      <c r="CL149" s="217"/>
      <c r="CM149" s="217"/>
      <c r="CN149" s="217"/>
      <c r="CO149" s="217"/>
      <c r="CP149" s="217"/>
      <c r="CQ149" s="217"/>
      <c r="CR149" s="217"/>
      <c r="CS149" s="217"/>
      <c r="CT149" s="217"/>
      <c r="CU149" s="217"/>
      <c r="CV149" s="217"/>
      <c r="CW149" s="217"/>
      <c r="CX149" s="217"/>
      <c r="CY149" s="217"/>
      <c r="CZ149" s="217"/>
      <c r="DA149" s="217"/>
      <c r="DB149" s="217"/>
      <c r="DC149" s="217"/>
      <c r="DD149" s="217"/>
      <c r="DE149" s="217"/>
      <c r="DF149" s="217"/>
      <c r="DG149" s="217"/>
      <c r="DH149" s="217"/>
      <c r="DI149" s="217"/>
      <c r="DJ149" s="217"/>
      <c r="DK149" s="217"/>
      <c r="DL149" s="217"/>
      <c r="DM149" s="217"/>
      <c r="DN149" s="217"/>
      <c r="DO149" s="217"/>
      <c r="DP149" s="217"/>
      <c r="DQ149" s="217"/>
      <c r="DR149" s="217"/>
      <c r="DS149" s="217"/>
      <c r="DT149" s="217"/>
      <c r="DU149" s="217"/>
      <c r="DV149" s="217"/>
      <c r="DW149" s="217"/>
      <c r="DX149" s="217"/>
      <c r="DY149" s="217"/>
      <c r="DZ149" s="217"/>
      <c r="EA149" s="217"/>
      <c r="EB149" s="217"/>
      <c r="EC149" s="217"/>
      <c r="ED149" s="217"/>
      <c r="EE149" s="217"/>
      <c r="EF149" s="217"/>
      <c r="EG149" s="217"/>
      <c r="EH149" s="217"/>
      <c r="EI149" s="217"/>
      <c r="EJ149" s="217"/>
      <c r="EK149" s="217"/>
      <c r="EL149" s="217"/>
      <c r="EM149" s="217"/>
      <c r="EN149" s="217"/>
      <c r="EO149" s="217"/>
      <c r="EP149" s="217"/>
      <c r="EQ149" s="217"/>
      <c r="ER149" s="217"/>
      <c r="ES149" s="217"/>
      <c r="ET149" s="217"/>
      <c r="EU149" s="217"/>
      <c r="EV149" s="217"/>
      <c r="EW149" s="217"/>
      <c r="EX149" s="217"/>
      <c r="EY149" s="217"/>
      <c r="EZ149" s="217"/>
      <c r="FA149" s="217"/>
      <c r="FB149" s="217"/>
      <c r="FC149" s="217"/>
      <c r="FD149" s="217"/>
      <c r="FE149" s="217"/>
      <c r="FF149" s="217"/>
      <c r="FG149" s="217"/>
      <c r="FH149" s="217"/>
      <c r="FI149" s="217"/>
      <c r="FJ149" s="217"/>
      <c r="FK149" s="217"/>
      <c r="FL149" s="217"/>
      <c r="FM149" s="217"/>
      <c r="FN149" s="217"/>
      <c r="FO149" s="217"/>
      <c r="FP149" s="217"/>
      <c r="FQ149" s="217"/>
      <c r="FR149" s="217"/>
      <c r="FS149" s="217"/>
      <c r="FT149" s="217"/>
      <c r="FU149" s="217"/>
      <c r="FV149" s="217"/>
      <c r="FW149" s="217"/>
      <c r="FX149" s="217"/>
      <c r="FY149" s="217"/>
      <c r="FZ149" s="217"/>
      <c r="GA149" s="217"/>
      <c r="GB149" s="217"/>
      <c r="GC149" s="217"/>
      <c r="GD149" s="217"/>
      <c r="GE149" s="217"/>
      <c r="GF149" s="217"/>
      <c r="GG149" s="217"/>
      <c r="GH149" s="217"/>
      <c r="GI149" s="217"/>
      <c r="GJ149" s="217"/>
      <c r="GK149" s="217"/>
      <c r="GL149" s="217"/>
      <c r="GM149" s="217"/>
      <c r="GN149" s="217"/>
      <c r="GO149" s="217"/>
      <c r="GP149" s="217"/>
      <c r="GQ149" s="217"/>
      <c r="GR149" s="217"/>
      <c r="GS149" s="217"/>
      <c r="GT149" s="217"/>
      <c r="GU149" s="217"/>
      <c r="GV149" s="217"/>
      <c r="GW149" s="217"/>
      <c r="GX149" s="217"/>
      <c r="GY149" s="217"/>
      <c r="GZ149" s="217"/>
      <c r="HA149" s="217"/>
      <c r="HB149" s="217"/>
      <c r="HC149" s="217"/>
      <c r="HD149" s="217"/>
      <c r="HE149" s="217"/>
      <c r="HF149" s="217"/>
      <c r="HG149" s="217"/>
      <c r="HH149" s="217"/>
      <c r="HI149" s="217"/>
      <c r="HJ149" s="217"/>
      <c r="HK149" s="217"/>
      <c r="HL149" s="217"/>
      <c r="HM149" s="217"/>
      <c r="HN149" s="217"/>
      <c r="HO149" s="217"/>
      <c r="HP149" s="217"/>
      <c r="HQ149" s="217"/>
      <c r="HR149" s="217"/>
      <c r="HS149" s="217"/>
      <c r="HT149" s="217"/>
      <c r="HU149" s="217"/>
      <c r="HV149" s="217"/>
      <c r="HW149" s="217"/>
      <c r="HX149" s="217"/>
      <c r="HY149" s="217"/>
      <c r="HZ149" s="217"/>
      <c r="IA149" s="217"/>
      <c r="IB149" s="217"/>
      <c r="IC149" s="217"/>
      <c r="ID149" s="217"/>
      <c r="IE149" s="217"/>
      <c r="IF149" s="217"/>
      <c r="IG149" s="217"/>
      <c r="IH149" s="217"/>
      <c r="II149" s="217"/>
      <c r="IJ149" s="217"/>
      <c r="IK149" s="217"/>
      <c r="IL149" s="217"/>
      <c r="IM149" s="217"/>
      <c r="IN149" s="217"/>
      <c r="IO149" s="217"/>
      <c r="IP149" s="217"/>
      <c r="IQ149" s="217"/>
      <c r="IR149" s="217"/>
      <c r="IS149" s="217"/>
      <c r="IT149" s="217"/>
      <c r="IU149" s="217"/>
      <c r="IV149" s="217"/>
    </row>
    <row r="150" spans="1:256" x14ac:dyDescent="0.15">
      <c r="A150" s="218"/>
      <c r="B150" s="215"/>
      <c r="C150" s="217"/>
      <c r="D150" s="219"/>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c r="AA150" s="217"/>
      <c r="AB150" s="217"/>
      <c r="AC150" s="217"/>
      <c r="AD150" s="217"/>
      <c r="AE150" s="217"/>
      <c r="AF150" s="217"/>
      <c r="AG150" s="217"/>
      <c r="AH150" s="217"/>
      <c r="AI150" s="217"/>
      <c r="AJ150" s="217"/>
      <c r="AK150" s="217"/>
      <c r="AL150" s="217"/>
      <c r="AM150" s="217"/>
      <c r="AN150" s="217"/>
      <c r="AO150" s="217"/>
      <c r="AP150" s="217"/>
      <c r="AQ150" s="217"/>
      <c r="AR150" s="217"/>
      <c r="AS150" s="217"/>
      <c r="AT150" s="217"/>
      <c r="AU150" s="217"/>
      <c r="AV150" s="217"/>
      <c r="AW150" s="217"/>
      <c r="AX150" s="217"/>
      <c r="AY150" s="217"/>
      <c r="AZ150" s="217"/>
      <c r="BA150" s="217"/>
      <c r="BB150" s="217"/>
      <c r="BC150" s="217"/>
      <c r="BD150" s="217"/>
      <c r="BE150" s="217"/>
      <c r="BF150" s="217"/>
      <c r="BG150" s="217"/>
      <c r="BH150" s="217"/>
      <c r="BI150" s="217"/>
      <c r="BJ150" s="217"/>
      <c r="BK150" s="217"/>
      <c r="BL150" s="217"/>
      <c r="BM150" s="217"/>
      <c r="BN150" s="217"/>
      <c r="BO150" s="217"/>
      <c r="BP150" s="217"/>
      <c r="BQ150" s="217"/>
      <c r="BR150" s="217"/>
      <c r="BS150" s="217"/>
      <c r="BT150" s="217"/>
      <c r="BU150" s="217"/>
      <c r="BV150" s="217"/>
      <c r="BW150" s="217"/>
      <c r="BX150" s="217"/>
      <c r="BY150" s="217"/>
      <c r="BZ150" s="217"/>
      <c r="CA150" s="217"/>
      <c r="CB150" s="217"/>
      <c r="CC150" s="217"/>
      <c r="CD150" s="217"/>
      <c r="CE150" s="217"/>
      <c r="CF150" s="217"/>
      <c r="CG150" s="217"/>
      <c r="CH150" s="217"/>
      <c r="CI150" s="217"/>
      <c r="CJ150" s="217"/>
      <c r="CK150" s="217"/>
      <c r="CL150" s="217"/>
      <c r="CM150" s="217"/>
      <c r="CN150" s="217"/>
      <c r="CO150" s="217"/>
      <c r="CP150" s="217"/>
      <c r="CQ150" s="217"/>
      <c r="CR150" s="217"/>
      <c r="CS150" s="217"/>
      <c r="CT150" s="217"/>
      <c r="CU150" s="217"/>
      <c r="CV150" s="217"/>
      <c r="CW150" s="217"/>
      <c r="CX150" s="217"/>
      <c r="CY150" s="217"/>
      <c r="CZ150" s="217"/>
      <c r="DA150" s="217"/>
      <c r="DB150" s="217"/>
      <c r="DC150" s="217"/>
      <c r="DD150" s="217"/>
      <c r="DE150" s="217"/>
      <c r="DF150" s="217"/>
      <c r="DG150" s="217"/>
      <c r="DH150" s="217"/>
      <c r="DI150" s="217"/>
      <c r="DJ150" s="217"/>
      <c r="DK150" s="217"/>
      <c r="DL150" s="217"/>
      <c r="DM150" s="217"/>
      <c r="DN150" s="217"/>
      <c r="DO150" s="217"/>
      <c r="DP150" s="217"/>
      <c r="DQ150" s="217"/>
      <c r="DR150" s="217"/>
      <c r="DS150" s="217"/>
      <c r="DT150" s="217"/>
      <c r="DU150" s="217"/>
      <c r="DV150" s="217"/>
      <c r="DW150" s="217"/>
      <c r="DX150" s="217"/>
      <c r="DY150" s="217"/>
      <c r="DZ150" s="217"/>
      <c r="EA150" s="217"/>
      <c r="EB150" s="217"/>
      <c r="EC150" s="217"/>
      <c r="ED150" s="217"/>
      <c r="EE150" s="217"/>
      <c r="EF150" s="217"/>
      <c r="EG150" s="217"/>
      <c r="EH150" s="217"/>
      <c r="EI150" s="217"/>
      <c r="EJ150" s="217"/>
      <c r="EK150" s="217"/>
      <c r="EL150" s="217"/>
      <c r="EM150" s="217"/>
      <c r="EN150" s="217"/>
      <c r="EO150" s="217"/>
      <c r="EP150" s="217"/>
      <c r="EQ150" s="217"/>
      <c r="ER150" s="217"/>
      <c r="ES150" s="217"/>
      <c r="ET150" s="217"/>
      <c r="EU150" s="217"/>
      <c r="EV150" s="217"/>
      <c r="EW150" s="217"/>
      <c r="EX150" s="217"/>
      <c r="EY150" s="217"/>
      <c r="EZ150" s="217"/>
      <c r="FA150" s="217"/>
      <c r="FB150" s="217"/>
      <c r="FC150" s="217"/>
      <c r="FD150" s="217"/>
      <c r="FE150" s="217"/>
      <c r="FF150" s="217"/>
      <c r="FG150" s="217"/>
      <c r="FH150" s="217"/>
      <c r="FI150" s="217"/>
      <c r="FJ150" s="217"/>
      <c r="FK150" s="217"/>
      <c r="FL150" s="217"/>
      <c r="FM150" s="217"/>
      <c r="FN150" s="217"/>
      <c r="FO150" s="217"/>
      <c r="FP150" s="217"/>
      <c r="FQ150" s="217"/>
      <c r="FR150" s="217"/>
      <c r="FS150" s="217"/>
      <c r="FT150" s="217"/>
      <c r="FU150" s="217"/>
      <c r="FV150" s="217"/>
      <c r="FW150" s="217"/>
      <c r="FX150" s="217"/>
      <c r="FY150" s="217"/>
      <c r="FZ150" s="217"/>
      <c r="GA150" s="217"/>
      <c r="GB150" s="217"/>
      <c r="GC150" s="217"/>
      <c r="GD150" s="217"/>
      <c r="GE150" s="217"/>
      <c r="GF150" s="217"/>
      <c r="GG150" s="217"/>
      <c r="GH150" s="217"/>
      <c r="GI150" s="217"/>
      <c r="GJ150" s="217"/>
      <c r="GK150" s="217"/>
      <c r="GL150" s="217"/>
      <c r="GM150" s="217"/>
      <c r="GN150" s="217"/>
      <c r="GO150" s="217"/>
      <c r="GP150" s="217"/>
      <c r="GQ150" s="217"/>
      <c r="GR150" s="217"/>
      <c r="GS150" s="217"/>
      <c r="GT150" s="217"/>
      <c r="GU150" s="217"/>
      <c r="GV150" s="217"/>
      <c r="GW150" s="217"/>
      <c r="GX150" s="217"/>
      <c r="GY150" s="217"/>
      <c r="GZ150" s="217"/>
      <c r="HA150" s="217"/>
      <c r="HB150" s="217"/>
      <c r="HC150" s="217"/>
      <c r="HD150" s="217"/>
      <c r="HE150" s="217"/>
      <c r="HF150" s="217"/>
      <c r="HG150" s="217"/>
      <c r="HH150" s="217"/>
      <c r="HI150" s="217"/>
      <c r="HJ150" s="217"/>
      <c r="HK150" s="217"/>
      <c r="HL150" s="217"/>
      <c r="HM150" s="217"/>
      <c r="HN150" s="217"/>
      <c r="HO150" s="217"/>
      <c r="HP150" s="217"/>
      <c r="HQ150" s="217"/>
      <c r="HR150" s="217"/>
      <c r="HS150" s="217"/>
      <c r="HT150" s="217"/>
      <c r="HU150" s="217"/>
      <c r="HV150" s="217"/>
      <c r="HW150" s="217"/>
      <c r="HX150" s="217"/>
      <c r="HY150" s="217"/>
      <c r="HZ150" s="217"/>
      <c r="IA150" s="217"/>
      <c r="IB150" s="217"/>
      <c r="IC150" s="217"/>
      <c r="ID150" s="217"/>
      <c r="IE150" s="217"/>
      <c r="IF150" s="217"/>
      <c r="IG150" s="217"/>
      <c r="IH150" s="217"/>
      <c r="II150" s="217"/>
      <c r="IJ150" s="217"/>
      <c r="IK150" s="217"/>
      <c r="IL150" s="217"/>
      <c r="IM150" s="217"/>
      <c r="IN150" s="217"/>
      <c r="IO150" s="217"/>
      <c r="IP150" s="217"/>
      <c r="IQ150" s="217"/>
      <c r="IR150" s="217"/>
      <c r="IS150" s="217"/>
      <c r="IT150" s="217"/>
      <c r="IU150" s="217"/>
      <c r="IV150" s="217"/>
    </row>
    <row r="151" spans="1:256" x14ac:dyDescent="0.15">
      <c r="A151" s="218"/>
      <c r="B151" s="215"/>
      <c r="C151" s="217"/>
      <c r="D151" s="219"/>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17"/>
      <c r="AF151" s="217"/>
      <c r="AG151" s="217"/>
      <c r="AH151" s="217"/>
      <c r="AI151" s="217"/>
      <c r="AJ151" s="217"/>
      <c r="AK151" s="217"/>
      <c r="AL151" s="217"/>
      <c r="AM151" s="217"/>
      <c r="AN151" s="217"/>
      <c r="AO151" s="217"/>
      <c r="AP151" s="217"/>
      <c r="AQ151" s="217"/>
      <c r="AR151" s="217"/>
      <c r="AS151" s="217"/>
      <c r="AT151" s="217"/>
      <c r="AU151" s="217"/>
      <c r="AV151" s="217"/>
      <c r="AW151" s="217"/>
      <c r="AX151" s="217"/>
      <c r="AY151" s="217"/>
      <c r="AZ151" s="217"/>
      <c r="BA151" s="217"/>
      <c r="BB151" s="217"/>
      <c r="BC151" s="217"/>
      <c r="BD151" s="217"/>
      <c r="BE151" s="217"/>
      <c r="BF151" s="217"/>
      <c r="BG151" s="217"/>
      <c r="BH151" s="217"/>
      <c r="BI151" s="217"/>
      <c r="BJ151" s="217"/>
      <c r="BK151" s="217"/>
      <c r="BL151" s="217"/>
      <c r="BM151" s="217"/>
      <c r="BN151" s="217"/>
      <c r="BO151" s="217"/>
      <c r="BP151" s="217"/>
      <c r="BQ151" s="217"/>
      <c r="BR151" s="217"/>
      <c r="BS151" s="217"/>
      <c r="BT151" s="217"/>
      <c r="BU151" s="217"/>
      <c r="BV151" s="217"/>
      <c r="BW151" s="217"/>
      <c r="BX151" s="217"/>
      <c r="BY151" s="217"/>
      <c r="BZ151" s="217"/>
      <c r="CA151" s="217"/>
      <c r="CB151" s="217"/>
      <c r="CC151" s="217"/>
      <c r="CD151" s="217"/>
      <c r="CE151" s="217"/>
      <c r="CF151" s="217"/>
      <c r="CG151" s="217"/>
      <c r="CH151" s="217"/>
      <c r="CI151" s="217"/>
      <c r="CJ151" s="217"/>
      <c r="CK151" s="217"/>
      <c r="CL151" s="217"/>
      <c r="CM151" s="217"/>
      <c r="CN151" s="217"/>
      <c r="CO151" s="217"/>
      <c r="CP151" s="217"/>
      <c r="CQ151" s="217"/>
      <c r="CR151" s="217"/>
      <c r="CS151" s="217"/>
      <c r="CT151" s="217"/>
      <c r="CU151" s="217"/>
      <c r="CV151" s="217"/>
      <c r="CW151" s="217"/>
      <c r="CX151" s="217"/>
      <c r="CY151" s="217"/>
      <c r="CZ151" s="217"/>
      <c r="DA151" s="217"/>
      <c r="DB151" s="217"/>
      <c r="DC151" s="217"/>
      <c r="DD151" s="217"/>
      <c r="DE151" s="217"/>
      <c r="DF151" s="217"/>
      <c r="DG151" s="217"/>
      <c r="DH151" s="217"/>
      <c r="DI151" s="217"/>
      <c r="DJ151" s="217"/>
      <c r="DK151" s="217"/>
      <c r="DL151" s="217"/>
      <c r="DM151" s="217"/>
      <c r="DN151" s="217"/>
      <c r="DO151" s="217"/>
      <c r="DP151" s="217"/>
      <c r="DQ151" s="217"/>
      <c r="DR151" s="217"/>
      <c r="DS151" s="217"/>
      <c r="DT151" s="217"/>
      <c r="DU151" s="217"/>
      <c r="DV151" s="217"/>
      <c r="DW151" s="217"/>
      <c r="DX151" s="217"/>
      <c r="DY151" s="217"/>
      <c r="DZ151" s="217"/>
      <c r="EA151" s="217"/>
      <c r="EB151" s="217"/>
      <c r="EC151" s="217"/>
      <c r="ED151" s="217"/>
      <c r="EE151" s="217"/>
      <c r="EF151" s="217"/>
      <c r="EG151" s="217"/>
      <c r="EH151" s="217"/>
      <c r="EI151" s="217"/>
      <c r="EJ151" s="217"/>
      <c r="EK151" s="217"/>
      <c r="EL151" s="217"/>
      <c r="EM151" s="217"/>
      <c r="EN151" s="217"/>
      <c r="EO151" s="217"/>
      <c r="EP151" s="217"/>
      <c r="EQ151" s="217"/>
      <c r="ER151" s="217"/>
      <c r="ES151" s="217"/>
      <c r="ET151" s="217"/>
      <c r="EU151" s="217"/>
      <c r="EV151" s="217"/>
      <c r="EW151" s="217"/>
      <c r="EX151" s="217"/>
      <c r="EY151" s="217"/>
      <c r="EZ151" s="217"/>
      <c r="FA151" s="217"/>
      <c r="FB151" s="217"/>
      <c r="FC151" s="217"/>
      <c r="FD151" s="217"/>
      <c r="FE151" s="217"/>
      <c r="FF151" s="217"/>
      <c r="FG151" s="217"/>
      <c r="FH151" s="217"/>
      <c r="FI151" s="217"/>
      <c r="FJ151" s="217"/>
      <c r="FK151" s="217"/>
      <c r="FL151" s="217"/>
      <c r="FM151" s="217"/>
      <c r="FN151" s="217"/>
      <c r="FO151" s="217"/>
      <c r="FP151" s="217"/>
      <c r="FQ151" s="217"/>
      <c r="FR151" s="217"/>
      <c r="FS151" s="217"/>
      <c r="FT151" s="217"/>
      <c r="FU151" s="217"/>
      <c r="FV151" s="217"/>
      <c r="FW151" s="217"/>
      <c r="FX151" s="217"/>
      <c r="FY151" s="217"/>
      <c r="FZ151" s="217"/>
      <c r="GA151" s="217"/>
      <c r="GB151" s="217"/>
      <c r="GC151" s="217"/>
      <c r="GD151" s="217"/>
      <c r="GE151" s="217"/>
      <c r="GF151" s="217"/>
      <c r="GG151" s="217"/>
      <c r="GH151" s="217"/>
      <c r="GI151" s="217"/>
      <c r="GJ151" s="217"/>
      <c r="GK151" s="217"/>
      <c r="GL151" s="217"/>
      <c r="GM151" s="217"/>
      <c r="GN151" s="217"/>
      <c r="GO151" s="217"/>
      <c r="GP151" s="217"/>
      <c r="GQ151" s="217"/>
      <c r="GR151" s="217"/>
      <c r="GS151" s="217"/>
      <c r="GT151" s="217"/>
      <c r="GU151" s="217"/>
      <c r="GV151" s="217"/>
      <c r="GW151" s="217"/>
      <c r="GX151" s="217"/>
      <c r="GY151" s="217"/>
      <c r="GZ151" s="217"/>
      <c r="HA151" s="217"/>
      <c r="HB151" s="217"/>
      <c r="HC151" s="217"/>
      <c r="HD151" s="217"/>
      <c r="HE151" s="217"/>
      <c r="HF151" s="217"/>
      <c r="HG151" s="217"/>
      <c r="HH151" s="217"/>
      <c r="HI151" s="217"/>
      <c r="HJ151" s="217"/>
      <c r="HK151" s="217"/>
      <c r="HL151" s="217"/>
      <c r="HM151" s="217"/>
      <c r="HN151" s="217"/>
      <c r="HO151" s="217"/>
      <c r="HP151" s="217"/>
      <c r="HQ151" s="217"/>
      <c r="HR151" s="217"/>
      <c r="HS151" s="217"/>
      <c r="HT151" s="217"/>
      <c r="HU151" s="217"/>
      <c r="HV151" s="217"/>
      <c r="HW151" s="217"/>
      <c r="HX151" s="217"/>
      <c r="HY151" s="217"/>
      <c r="HZ151" s="217"/>
      <c r="IA151" s="217"/>
      <c r="IB151" s="217"/>
      <c r="IC151" s="217"/>
      <c r="ID151" s="217"/>
      <c r="IE151" s="217"/>
      <c r="IF151" s="217"/>
      <c r="IG151" s="217"/>
      <c r="IH151" s="217"/>
      <c r="II151" s="217"/>
      <c r="IJ151" s="217"/>
      <c r="IK151" s="217"/>
      <c r="IL151" s="217"/>
      <c r="IM151" s="217"/>
      <c r="IN151" s="217"/>
      <c r="IO151" s="217"/>
      <c r="IP151" s="217"/>
      <c r="IQ151" s="217"/>
      <c r="IR151" s="217"/>
      <c r="IS151" s="217"/>
      <c r="IT151" s="217"/>
      <c r="IU151" s="217"/>
      <c r="IV151" s="217"/>
    </row>
    <row r="152" spans="1:256" x14ac:dyDescent="0.15">
      <c r="A152" s="218"/>
      <c r="B152" s="215"/>
      <c r="C152" s="217"/>
      <c r="D152" s="219"/>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c r="AA152" s="217"/>
      <c r="AB152" s="217"/>
      <c r="AC152" s="217"/>
      <c r="AD152" s="217"/>
      <c r="AE152" s="217"/>
      <c r="AF152" s="217"/>
      <c r="AG152" s="217"/>
      <c r="AH152" s="217"/>
      <c r="AI152" s="217"/>
      <c r="AJ152" s="217"/>
      <c r="AK152" s="217"/>
      <c r="AL152" s="217"/>
      <c r="AM152" s="217"/>
      <c r="AN152" s="217"/>
      <c r="AO152" s="217"/>
      <c r="AP152" s="217"/>
      <c r="AQ152" s="217"/>
      <c r="AR152" s="217"/>
      <c r="AS152" s="217"/>
      <c r="AT152" s="217"/>
      <c r="AU152" s="217"/>
      <c r="AV152" s="217"/>
      <c r="AW152" s="217"/>
      <c r="AX152" s="217"/>
      <c r="AY152" s="217"/>
      <c r="AZ152" s="217"/>
      <c r="BA152" s="217"/>
      <c r="BB152" s="217"/>
      <c r="BC152" s="217"/>
      <c r="BD152" s="217"/>
      <c r="BE152" s="217"/>
      <c r="BF152" s="217"/>
      <c r="BG152" s="217"/>
      <c r="BH152" s="217"/>
      <c r="BI152" s="217"/>
      <c r="BJ152" s="217"/>
      <c r="BK152" s="217"/>
      <c r="BL152" s="217"/>
      <c r="BM152" s="217"/>
      <c r="BN152" s="217"/>
      <c r="BO152" s="217"/>
      <c r="BP152" s="217"/>
      <c r="BQ152" s="217"/>
      <c r="BR152" s="217"/>
      <c r="BS152" s="217"/>
      <c r="BT152" s="217"/>
      <c r="BU152" s="217"/>
      <c r="BV152" s="217"/>
      <c r="BW152" s="217"/>
      <c r="BX152" s="217"/>
      <c r="BY152" s="217"/>
      <c r="BZ152" s="217"/>
      <c r="CA152" s="217"/>
      <c r="CB152" s="217"/>
      <c r="CC152" s="217"/>
      <c r="CD152" s="217"/>
      <c r="CE152" s="217"/>
      <c r="CF152" s="217"/>
      <c r="CG152" s="217"/>
      <c r="CH152" s="217"/>
      <c r="CI152" s="217"/>
      <c r="CJ152" s="217"/>
      <c r="CK152" s="217"/>
      <c r="CL152" s="217"/>
      <c r="CM152" s="217"/>
      <c r="CN152" s="217"/>
      <c r="CO152" s="217"/>
      <c r="CP152" s="217"/>
      <c r="CQ152" s="217"/>
      <c r="CR152" s="217"/>
      <c r="CS152" s="217"/>
      <c r="CT152" s="217"/>
      <c r="CU152" s="217"/>
      <c r="CV152" s="217"/>
      <c r="CW152" s="217"/>
      <c r="CX152" s="217"/>
      <c r="CY152" s="217"/>
      <c r="CZ152" s="217"/>
      <c r="DA152" s="217"/>
      <c r="DB152" s="217"/>
      <c r="DC152" s="217"/>
      <c r="DD152" s="217"/>
      <c r="DE152" s="217"/>
      <c r="DF152" s="217"/>
      <c r="DG152" s="217"/>
      <c r="DH152" s="217"/>
      <c r="DI152" s="217"/>
      <c r="DJ152" s="217"/>
      <c r="DK152" s="217"/>
      <c r="DL152" s="217"/>
      <c r="DM152" s="217"/>
      <c r="DN152" s="217"/>
      <c r="DO152" s="217"/>
      <c r="DP152" s="217"/>
      <c r="DQ152" s="217"/>
      <c r="DR152" s="217"/>
      <c r="DS152" s="217"/>
      <c r="DT152" s="217"/>
      <c r="DU152" s="217"/>
      <c r="DV152" s="217"/>
      <c r="DW152" s="217"/>
      <c r="DX152" s="217"/>
      <c r="DY152" s="217"/>
      <c r="DZ152" s="217"/>
      <c r="EA152" s="217"/>
      <c r="EB152" s="217"/>
      <c r="EC152" s="217"/>
      <c r="ED152" s="217"/>
      <c r="EE152" s="217"/>
      <c r="EF152" s="217"/>
      <c r="EG152" s="217"/>
      <c r="EH152" s="217"/>
      <c r="EI152" s="217"/>
      <c r="EJ152" s="217"/>
      <c r="EK152" s="217"/>
      <c r="EL152" s="217"/>
      <c r="EM152" s="217"/>
      <c r="EN152" s="217"/>
      <c r="EO152" s="217"/>
      <c r="EP152" s="217"/>
      <c r="EQ152" s="217"/>
      <c r="ER152" s="217"/>
      <c r="ES152" s="217"/>
      <c r="ET152" s="217"/>
      <c r="EU152" s="217"/>
      <c r="EV152" s="217"/>
      <c r="EW152" s="217"/>
      <c r="EX152" s="217"/>
      <c r="EY152" s="217"/>
      <c r="EZ152" s="217"/>
      <c r="FA152" s="217"/>
      <c r="FB152" s="217"/>
      <c r="FC152" s="217"/>
      <c r="FD152" s="217"/>
      <c r="FE152" s="217"/>
      <c r="FF152" s="217"/>
      <c r="FG152" s="217"/>
      <c r="FH152" s="217"/>
      <c r="FI152" s="217"/>
      <c r="FJ152" s="217"/>
      <c r="FK152" s="217"/>
      <c r="FL152" s="217"/>
      <c r="FM152" s="217"/>
      <c r="FN152" s="217"/>
      <c r="FO152" s="217"/>
      <c r="FP152" s="217"/>
      <c r="FQ152" s="217"/>
      <c r="FR152" s="217"/>
      <c r="FS152" s="217"/>
      <c r="FT152" s="217"/>
      <c r="FU152" s="217"/>
      <c r="FV152" s="217"/>
      <c r="FW152" s="217"/>
      <c r="FX152" s="217"/>
      <c r="FY152" s="217"/>
      <c r="FZ152" s="217"/>
      <c r="GA152" s="217"/>
      <c r="GB152" s="217"/>
      <c r="GC152" s="217"/>
      <c r="GD152" s="217"/>
      <c r="GE152" s="217"/>
      <c r="GF152" s="217"/>
      <c r="GG152" s="217"/>
      <c r="GH152" s="217"/>
      <c r="GI152" s="217"/>
      <c r="GJ152" s="217"/>
      <c r="GK152" s="217"/>
      <c r="GL152" s="217"/>
      <c r="GM152" s="217"/>
      <c r="GN152" s="217"/>
      <c r="GO152" s="217"/>
      <c r="GP152" s="217"/>
      <c r="GQ152" s="217"/>
      <c r="GR152" s="217"/>
      <c r="GS152" s="217"/>
      <c r="GT152" s="217"/>
      <c r="GU152" s="217"/>
      <c r="GV152" s="217"/>
      <c r="GW152" s="217"/>
      <c r="GX152" s="217"/>
      <c r="GY152" s="217"/>
      <c r="GZ152" s="217"/>
      <c r="HA152" s="217"/>
      <c r="HB152" s="217"/>
      <c r="HC152" s="217"/>
      <c r="HD152" s="217"/>
      <c r="HE152" s="217"/>
      <c r="HF152" s="217"/>
      <c r="HG152" s="217"/>
      <c r="HH152" s="217"/>
      <c r="HI152" s="217"/>
      <c r="HJ152" s="217"/>
      <c r="HK152" s="217"/>
      <c r="HL152" s="217"/>
      <c r="HM152" s="217"/>
      <c r="HN152" s="217"/>
      <c r="HO152" s="217"/>
      <c r="HP152" s="217"/>
      <c r="HQ152" s="217"/>
      <c r="HR152" s="217"/>
      <c r="HS152" s="217"/>
      <c r="HT152" s="217"/>
      <c r="HU152" s="217"/>
      <c r="HV152" s="217"/>
      <c r="HW152" s="217"/>
      <c r="HX152" s="217"/>
      <c r="HY152" s="217"/>
      <c r="HZ152" s="217"/>
      <c r="IA152" s="217"/>
      <c r="IB152" s="217"/>
      <c r="IC152" s="217"/>
      <c r="ID152" s="217"/>
      <c r="IE152" s="217"/>
      <c r="IF152" s="217"/>
      <c r="IG152" s="217"/>
      <c r="IH152" s="217"/>
      <c r="II152" s="217"/>
      <c r="IJ152" s="217"/>
      <c r="IK152" s="217"/>
      <c r="IL152" s="217"/>
      <c r="IM152" s="217"/>
      <c r="IN152" s="217"/>
      <c r="IO152" s="217"/>
      <c r="IP152" s="217"/>
      <c r="IQ152" s="217"/>
      <c r="IR152" s="217"/>
      <c r="IS152" s="217"/>
      <c r="IT152" s="217"/>
      <c r="IU152" s="217"/>
      <c r="IV152" s="217"/>
    </row>
    <row r="153" spans="1:256" x14ac:dyDescent="0.15">
      <c r="A153" s="218"/>
      <c r="B153" s="215"/>
      <c r="C153" s="217"/>
      <c r="D153" s="219"/>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17"/>
      <c r="AF153" s="217"/>
      <c r="AG153" s="217"/>
      <c r="AH153" s="217"/>
      <c r="AI153" s="217"/>
      <c r="AJ153" s="217"/>
      <c r="AK153" s="217"/>
      <c r="AL153" s="217"/>
      <c r="AM153" s="217"/>
      <c r="AN153" s="217"/>
      <c r="AO153" s="217"/>
      <c r="AP153" s="217"/>
      <c r="AQ153" s="217"/>
      <c r="AR153" s="217"/>
      <c r="AS153" s="217"/>
      <c r="AT153" s="217"/>
      <c r="AU153" s="217"/>
      <c r="AV153" s="217"/>
      <c r="AW153" s="217"/>
      <c r="AX153" s="217"/>
      <c r="AY153" s="217"/>
      <c r="AZ153" s="217"/>
      <c r="BA153" s="217"/>
      <c r="BB153" s="217"/>
      <c r="BC153" s="217"/>
      <c r="BD153" s="217"/>
      <c r="BE153" s="217"/>
      <c r="BF153" s="217"/>
      <c r="BG153" s="217"/>
      <c r="BH153" s="217"/>
      <c r="BI153" s="217"/>
      <c r="BJ153" s="217"/>
      <c r="BK153" s="217"/>
      <c r="BL153" s="217"/>
      <c r="BM153" s="217"/>
      <c r="BN153" s="217"/>
      <c r="BO153" s="217"/>
      <c r="BP153" s="217"/>
      <c r="BQ153" s="217"/>
      <c r="BR153" s="217"/>
      <c r="BS153" s="217"/>
      <c r="BT153" s="217"/>
      <c r="BU153" s="217"/>
      <c r="BV153" s="217"/>
      <c r="BW153" s="217"/>
      <c r="BX153" s="217"/>
      <c r="BY153" s="217"/>
      <c r="BZ153" s="217"/>
      <c r="CA153" s="217"/>
      <c r="CB153" s="217"/>
      <c r="CC153" s="217"/>
      <c r="CD153" s="217"/>
      <c r="CE153" s="217"/>
      <c r="CF153" s="217"/>
      <c r="CG153" s="217"/>
      <c r="CH153" s="217"/>
      <c r="CI153" s="217"/>
      <c r="CJ153" s="217"/>
      <c r="CK153" s="217"/>
      <c r="CL153" s="217"/>
      <c r="CM153" s="217"/>
      <c r="CN153" s="217"/>
      <c r="CO153" s="217"/>
      <c r="CP153" s="217"/>
      <c r="CQ153" s="217"/>
      <c r="CR153" s="217"/>
      <c r="CS153" s="217"/>
      <c r="CT153" s="217"/>
      <c r="CU153" s="217"/>
      <c r="CV153" s="217"/>
      <c r="CW153" s="217"/>
      <c r="CX153" s="217"/>
      <c r="CY153" s="217"/>
      <c r="CZ153" s="217"/>
      <c r="DA153" s="217"/>
      <c r="DB153" s="217"/>
      <c r="DC153" s="217"/>
      <c r="DD153" s="217"/>
      <c r="DE153" s="217"/>
      <c r="DF153" s="217"/>
      <c r="DG153" s="217"/>
      <c r="DH153" s="217"/>
      <c r="DI153" s="217"/>
      <c r="DJ153" s="217"/>
      <c r="DK153" s="217"/>
      <c r="DL153" s="217"/>
      <c r="DM153" s="217"/>
      <c r="DN153" s="217"/>
      <c r="DO153" s="217"/>
      <c r="DP153" s="217"/>
      <c r="DQ153" s="217"/>
      <c r="DR153" s="217"/>
      <c r="DS153" s="217"/>
      <c r="DT153" s="217"/>
      <c r="DU153" s="217"/>
      <c r="DV153" s="217"/>
      <c r="DW153" s="217"/>
      <c r="DX153" s="217"/>
      <c r="DY153" s="217"/>
      <c r="DZ153" s="217"/>
      <c r="EA153" s="217"/>
      <c r="EB153" s="217"/>
      <c r="EC153" s="217"/>
      <c r="ED153" s="217"/>
      <c r="EE153" s="217"/>
      <c r="EF153" s="217"/>
      <c r="EG153" s="217"/>
      <c r="EH153" s="217"/>
      <c r="EI153" s="217"/>
      <c r="EJ153" s="217"/>
      <c r="EK153" s="217"/>
      <c r="EL153" s="217"/>
      <c r="EM153" s="217"/>
      <c r="EN153" s="217"/>
      <c r="EO153" s="217"/>
      <c r="EP153" s="217"/>
      <c r="EQ153" s="217"/>
      <c r="ER153" s="217"/>
      <c r="ES153" s="217"/>
      <c r="ET153" s="217"/>
      <c r="EU153" s="217"/>
      <c r="EV153" s="217"/>
      <c r="EW153" s="217"/>
      <c r="EX153" s="217"/>
      <c r="EY153" s="217"/>
      <c r="EZ153" s="217"/>
      <c r="FA153" s="217"/>
      <c r="FB153" s="217"/>
      <c r="FC153" s="217"/>
      <c r="FD153" s="217"/>
      <c r="FE153" s="217"/>
      <c r="FF153" s="217"/>
      <c r="FG153" s="217"/>
      <c r="FH153" s="217"/>
      <c r="FI153" s="217"/>
      <c r="FJ153" s="217"/>
      <c r="FK153" s="217"/>
      <c r="FL153" s="217"/>
      <c r="FM153" s="217"/>
      <c r="FN153" s="217"/>
      <c r="FO153" s="217"/>
      <c r="FP153" s="217"/>
      <c r="FQ153" s="217"/>
      <c r="FR153" s="217"/>
      <c r="FS153" s="217"/>
      <c r="FT153" s="217"/>
      <c r="FU153" s="217"/>
      <c r="FV153" s="217"/>
      <c r="FW153" s="217"/>
      <c r="FX153" s="217"/>
      <c r="FY153" s="217"/>
      <c r="FZ153" s="217"/>
      <c r="GA153" s="217"/>
      <c r="GB153" s="217"/>
      <c r="GC153" s="217"/>
      <c r="GD153" s="217"/>
      <c r="GE153" s="217"/>
      <c r="GF153" s="217"/>
      <c r="GG153" s="217"/>
      <c r="GH153" s="217"/>
      <c r="GI153" s="217"/>
      <c r="GJ153" s="217"/>
      <c r="GK153" s="217"/>
      <c r="GL153" s="217"/>
      <c r="GM153" s="217"/>
      <c r="GN153" s="217"/>
      <c r="GO153" s="217"/>
      <c r="GP153" s="217"/>
      <c r="GQ153" s="217"/>
      <c r="GR153" s="217"/>
      <c r="GS153" s="217"/>
      <c r="GT153" s="217"/>
      <c r="GU153" s="217"/>
      <c r="GV153" s="217"/>
      <c r="GW153" s="217"/>
      <c r="GX153" s="217"/>
      <c r="GY153" s="217"/>
      <c r="GZ153" s="217"/>
      <c r="HA153" s="217"/>
      <c r="HB153" s="217"/>
      <c r="HC153" s="217"/>
      <c r="HD153" s="217"/>
      <c r="HE153" s="217"/>
      <c r="HF153" s="217"/>
      <c r="HG153" s="217"/>
      <c r="HH153" s="217"/>
      <c r="HI153" s="217"/>
      <c r="HJ153" s="217"/>
      <c r="HK153" s="217"/>
      <c r="HL153" s="217"/>
      <c r="HM153" s="217"/>
      <c r="HN153" s="217"/>
      <c r="HO153" s="217"/>
      <c r="HP153" s="217"/>
      <c r="HQ153" s="217"/>
      <c r="HR153" s="217"/>
      <c r="HS153" s="217"/>
      <c r="HT153" s="217"/>
      <c r="HU153" s="217"/>
      <c r="HV153" s="217"/>
      <c r="HW153" s="217"/>
      <c r="HX153" s="217"/>
      <c r="HY153" s="217"/>
      <c r="HZ153" s="217"/>
      <c r="IA153" s="217"/>
      <c r="IB153" s="217"/>
      <c r="IC153" s="217"/>
      <c r="ID153" s="217"/>
      <c r="IE153" s="217"/>
      <c r="IF153" s="217"/>
      <c r="IG153" s="217"/>
      <c r="IH153" s="217"/>
      <c r="II153" s="217"/>
      <c r="IJ153" s="217"/>
      <c r="IK153" s="217"/>
      <c r="IL153" s="217"/>
      <c r="IM153" s="217"/>
      <c r="IN153" s="217"/>
      <c r="IO153" s="217"/>
      <c r="IP153" s="217"/>
      <c r="IQ153" s="217"/>
      <c r="IR153" s="217"/>
      <c r="IS153" s="217"/>
      <c r="IT153" s="217"/>
      <c r="IU153" s="217"/>
      <c r="IV153" s="217"/>
    </row>
    <row r="154" spans="1:256" x14ac:dyDescent="0.15">
      <c r="A154" s="218"/>
      <c r="B154" s="215"/>
      <c r="C154" s="217"/>
      <c r="D154" s="219"/>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c r="AA154" s="217"/>
      <c r="AB154" s="217"/>
      <c r="AC154" s="217"/>
      <c r="AD154" s="217"/>
      <c r="AE154" s="217"/>
      <c r="AF154" s="217"/>
      <c r="AG154" s="217"/>
      <c r="AH154" s="217"/>
      <c r="AI154" s="217"/>
      <c r="AJ154" s="217"/>
      <c r="AK154" s="217"/>
      <c r="AL154" s="217"/>
      <c r="AM154" s="217"/>
      <c r="AN154" s="217"/>
      <c r="AO154" s="217"/>
      <c r="AP154" s="217"/>
      <c r="AQ154" s="217"/>
      <c r="AR154" s="217"/>
      <c r="AS154" s="217"/>
      <c r="AT154" s="217"/>
      <c r="AU154" s="217"/>
      <c r="AV154" s="217"/>
      <c r="AW154" s="217"/>
      <c r="AX154" s="217"/>
      <c r="AY154" s="217"/>
      <c r="AZ154" s="217"/>
      <c r="BA154" s="217"/>
      <c r="BB154" s="217"/>
      <c r="BC154" s="217"/>
      <c r="BD154" s="217"/>
      <c r="BE154" s="217"/>
      <c r="BF154" s="217"/>
      <c r="BG154" s="217"/>
      <c r="BH154" s="217"/>
      <c r="BI154" s="217"/>
      <c r="BJ154" s="217"/>
      <c r="BK154" s="217"/>
      <c r="BL154" s="217"/>
      <c r="BM154" s="217"/>
      <c r="BN154" s="217"/>
      <c r="BO154" s="217"/>
      <c r="BP154" s="217"/>
      <c r="BQ154" s="217"/>
      <c r="BR154" s="217"/>
      <c r="BS154" s="217"/>
      <c r="BT154" s="217"/>
      <c r="BU154" s="217"/>
      <c r="BV154" s="217"/>
      <c r="BW154" s="217"/>
      <c r="BX154" s="217"/>
      <c r="BY154" s="217"/>
      <c r="BZ154" s="217"/>
      <c r="CA154" s="217"/>
      <c r="CB154" s="217"/>
      <c r="CC154" s="217"/>
      <c r="CD154" s="217"/>
      <c r="CE154" s="217"/>
      <c r="CF154" s="217"/>
      <c r="CG154" s="217"/>
      <c r="CH154" s="217"/>
      <c r="CI154" s="217"/>
      <c r="CJ154" s="217"/>
      <c r="CK154" s="217"/>
      <c r="CL154" s="217"/>
      <c r="CM154" s="217"/>
      <c r="CN154" s="217"/>
      <c r="CO154" s="217"/>
      <c r="CP154" s="217"/>
      <c r="CQ154" s="217"/>
      <c r="CR154" s="217"/>
      <c r="CS154" s="217"/>
      <c r="CT154" s="217"/>
      <c r="CU154" s="217"/>
      <c r="CV154" s="217"/>
      <c r="CW154" s="217"/>
      <c r="CX154" s="217"/>
      <c r="CY154" s="217"/>
      <c r="CZ154" s="217"/>
      <c r="DA154" s="217"/>
      <c r="DB154" s="217"/>
      <c r="DC154" s="217"/>
      <c r="DD154" s="217"/>
      <c r="DE154" s="217"/>
      <c r="DF154" s="217"/>
      <c r="DG154" s="217"/>
      <c r="DH154" s="217"/>
      <c r="DI154" s="217"/>
      <c r="DJ154" s="217"/>
      <c r="DK154" s="217"/>
      <c r="DL154" s="217"/>
      <c r="DM154" s="217"/>
      <c r="DN154" s="217"/>
      <c r="DO154" s="217"/>
      <c r="DP154" s="217"/>
      <c r="DQ154" s="217"/>
      <c r="DR154" s="217"/>
      <c r="DS154" s="217"/>
      <c r="DT154" s="217"/>
      <c r="DU154" s="217"/>
      <c r="DV154" s="217"/>
      <c r="DW154" s="217"/>
      <c r="DX154" s="217"/>
      <c r="DY154" s="217"/>
      <c r="DZ154" s="217"/>
      <c r="EA154" s="217"/>
      <c r="EB154" s="217"/>
      <c r="EC154" s="217"/>
      <c r="ED154" s="217"/>
      <c r="EE154" s="217"/>
      <c r="EF154" s="217"/>
      <c r="EG154" s="217"/>
      <c r="EH154" s="217"/>
      <c r="EI154" s="217"/>
      <c r="EJ154" s="217"/>
      <c r="EK154" s="217"/>
      <c r="EL154" s="217"/>
      <c r="EM154" s="217"/>
      <c r="EN154" s="217"/>
      <c r="EO154" s="217"/>
      <c r="EP154" s="217"/>
      <c r="EQ154" s="217"/>
      <c r="ER154" s="217"/>
      <c r="ES154" s="217"/>
      <c r="ET154" s="217"/>
      <c r="EU154" s="217"/>
      <c r="EV154" s="217"/>
      <c r="EW154" s="217"/>
      <c r="EX154" s="217"/>
      <c r="EY154" s="217"/>
      <c r="EZ154" s="217"/>
      <c r="FA154" s="217"/>
      <c r="FB154" s="217"/>
      <c r="FC154" s="217"/>
      <c r="FD154" s="217"/>
      <c r="FE154" s="217"/>
      <c r="FF154" s="217"/>
      <c r="FG154" s="217"/>
      <c r="FH154" s="217"/>
      <c r="FI154" s="217"/>
      <c r="FJ154" s="217"/>
      <c r="FK154" s="217"/>
      <c r="FL154" s="217"/>
      <c r="FM154" s="217"/>
      <c r="FN154" s="217"/>
      <c r="FO154" s="217"/>
      <c r="FP154" s="217"/>
      <c r="FQ154" s="217"/>
      <c r="FR154" s="217"/>
      <c r="FS154" s="217"/>
      <c r="FT154" s="217"/>
      <c r="FU154" s="217"/>
      <c r="FV154" s="217"/>
      <c r="FW154" s="217"/>
      <c r="FX154" s="217"/>
      <c r="FY154" s="217"/>
      <c r="FZ154" s="217"/>
      <c r="GA154" s="217"/>
      <c r="GB154" s="217"/>
      <c r="GC154" s="217"/>
      <c r="GD154" s="217"/>
      <c r="GE154" s="217"/>
      <c r="GF154" s="217"/>
      <c r="GG154" s="217"/>
      <c r="GH154" s="217"/>
      <c r="GI154" s="217"/>
      <c r="GJ154" s="217"/>
      <c r="GK154" s="217"/>
      <c r="GL154" s="217"/>
      <c r="GM154" s="217"/>
      <c r="GN154" s="217"/>
      <c r="GO154" s="217"/>
      <c r="GP154" s="217"/>
      <c r="GQ154" s="217"/>
      <c r="GR154" s="217"/>
      <c r="GS154" s="217"/>
      <c r="GT154" s="217"/>
      <c r="GU154" s="217"/>
      <c r="GV154" s="217"/>
      <c r="GW154" s="217"/>
      <c r="GX154" s="217"/>
      <c r="GY154" s="217"/>
      <c r="GZ154" s="217"/>
      <c r="HA154" s="217"/>
      <c r="HB154" s="217"/>
      <c r="HC154" s="217"/>
      <c r="HD154" s="217"/>
      <c r="HE154" s="217"/>
      <c r="HF154" s="217"/>
      <c r="HG154" s="217"/>
      <c r="HH154" s="217"/>
      <c r="HI154" s="217"/>
      <c r="HJ154" s="217"/>
      <c r="HK154" s="217"/>
      <c r="HL154" s="217"/>
      <c r="HM154" s="217"/>
      <c r="HN154" s="217"/>
      <c r="HO154" s="217"/>
      <c r="HP154" s="217"/>
      <c r="HQ154" s="217"/>
      <c r="HR154" s="217"/>
      <c r="HS154" s="217"/>
      <c r="HT154" s="217"/>
      <c r="HU154" s="217"/>
      <c r="HV154" s="217"/>
      <c r="HW154" s="217"/>
      <c r="HX154" s="217"/>
      <c r="HY154" s="217"/>
      <c r="HZ154" s="217"/>
      <c r="IA154" s="217"/>
      <c r="IB154" s="217"/>
      <c r="IC154" s="217"/>
      <c r="ID154" s="217"/>
      <c r="IE154" s="217"/>
      <c r="IF154" s="217"/>
      <c r="IG154" s="217"/>
      <c r="IH154" s="217"/>
      <c r="II154" s="217"/>
      <c r="IJ154" s="217"/>
      <c r="IK154" s="217"/>
      <c r="IL154" s="217"/>
      <c r="IM154" s="217"/>
      <c r="IN154" s="217"/>
      <c r="IO154" s="217"/>
      <c r="IP154" s="217"/>
      <c r="IQ154" s="217"/>
      <c r="IR154" s="217"/>
      <c r="IS154" s="217"/>
      <c r="IT154" s="217"/>
      <c r="IU154" s="217"/>
      <c r="IV154" s="217"/>
    </row>
    <row r="155" spans="1:256" x14ac:dyDescent="0.15">
      <c r="A155" s="218"/>
      <c r="B155" s="215"/>
      <c r="C155" s="217"/>
      <c r="D155" s="219"/>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c r="AA155" s="217"/>
      <c r="AB155" s="217"/>
      <c r="AC155" s="217"/>
      <c r="AD155" s="217"/>
      <c r="AE155" s="217"/>
      <c r="AF155" s="217"/>
      <c r="AG155" s="217"/>
      <c r="AH155" s="217"/>
      <c r="AI155" s="217"/>
      <c r="AJ155" s="217"/>
      <c r="AK155" s="217"/>
      <c r="AL155" s="217"/>
      <c r="AM155" s="217"/>
      <c r="AN155" s="217"/>
      <c r="AO155" s="217"/>
      <c r="AP155" s="217"/>
      <c r="AQ155" s="217"/>
      <c r="AR155" s="217"/>
      <c r="AS155" s="217"/>
      <c r="AT155" s="217"/>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217"/>
      <c r="BS155" s="217"/>
      <c r="BT155" s="217"/>
      <c r="BU155" s="217"/>
      <c r="BV155" s="217"/>
      <c r="BW155" s="217"/>
      <c r="BX155" s="217"/>
      <c r="BY155" s="217"/>
      <c r="BZ155" s="217"/>
      <c r="CA155" s="217"/>
      <c r="CB155" s="217"/>
      <c r="CC155" s="217"/>
      <c r="CD155" s="217"/>
      <c r="CE155" s="217"/>
      <c r="CF155" s="217"/>
      <c r="CG155" s="217"/>
      <c r="CH155" s="217"/>
      <c r="CI155" s="217"/>
      <c r="CJ155" s="217"/>
      <c r="CK155" s="217"/>
      <c r="CL155" s="217"/>
      <c r="CM155" s="217"/>
      <c r="CN155" s="217"/>
      <c r="CO155" s="217"/>
      <c r="CP155" s="217"/>
      <c r="CQ155" s="217"/>
      <c r="CR155" s="217"/>
      <c r="CS155" s="217"/>
      <c r="CT155" s="217"/>
      <c r="CU155" s="217"/>
      <c r="CV155" s="217"/>
      <c r="CW155" s="217"/>
      <c r="CX155" s="217"/>
      <c r="CY155" s="217"/>
      <c r="CZ155" s="217"/>
      <c r="DA155" s="217"/>
      <c r="DB155" s="217"/>
      <c r="DC155" s="217"/>
      <c r="DD155" s="217"/>
      <c r="DE155" s="217"/>
      <c r="DF155" s="217"/>
      <c r="DG155" s="217"/>
      <c r="DH155" s="217"/>
      <c r="DI155" s="217"/>
      <c r="DJ155" s="217"/>
      <c r="DK155" s="217"/>
      <c r="DL155" s="217"/>
      <c r="DM155" s="217"/>
      <c r="DN155" s="217"/>
      <c r="DO155" s="217"/>
      <c r="DP155" s="217"/>
      <c r="DQ155" s="217"/>
      <c r="DR155" s="217"/>
      <c r="DS155" s="217"/>
      <c r="DT155" s="217"/>
      <c r="DU155" s="217"/>
      <c r="DV155" s="217"/>
      <c r="DW155" s="217"/>
      <c r="DX155" s="217"/>
      <c r="DY155" s="217"/>
      <c r="DZ155" s="217"/>
      <c r="EA155" s="217"/>
      <c r="EB155" s="217"/>
      <c r="EC155" s="217"/>
      <c r="ED155" s="217"/>
      <c r="EE155" s="217"/>
      <c r="EF155" s="217"/>
      <c r="EG155" s="217"/>
      <c r="EH155" s="217"/>
      <c r="EI155" s="217"/>
      <c r="EJ155" s="217"/>
      <c r="EK155" s="217"/>
      <c r="EL155" s="217"/>
      <c r="EM155" s="217"/>
      <c r="EN155" s="217"/>
      <c r="EO155" s="217"/>
      <c r="EP155" s="217"/>
      <c r="EQ155" s="217"/>
      <c r="ER155" s="217"/>
      <c r="ES155" s="217"/>
      <c r="ET155" s="217"/>
      <c r="EU155" s="217"/>
      <c r="EV155" s="217"/>
      <c r="EW155" s="217"/>
      <c r="EX155" s="217"/>
      <c r="EY155" s="217"/>
      <c r="EZ155" s="217"/>
      <c r="FA155" s="217"/>
      <c r="FB155" s="217"/>
      <c r="FC155" s="217"/>
      <c r="FD155" s="217"/>
      <c r="FE155" s="217"/>
      <c r="FF155" s="217"/>
      <c r="FG155" s="217"/>
      <c r="FH155" s="217"/>
      <c r="FI155" s="217"/>
      <c r="FJ155" s="217"/>
      <c r="FK155" s="217"/>
      <c r="FL155" s="217"/>
      <c r="FM155" s="217"/>
      <c r="FN155" s="217"/>
      <c r="FO155" s="217"/>
      <c r="FP155" s="217"/>
      <c r="FQ155" s="217"/>
      <c r="FR155" s="217"/>
      <c r="FS155" s="217"/>
      <c r="FT155" s="217"/>
      <c r="FU155" s="217"/>
      <c r="FV155" s="217"/>
      <c r="FW155" s="217"/>
      <c r="FX155" s="217"/>
      <c r="FY155" s="217"/>
      <c r="FZ155" s="217"/>
      <c r="GA155" s="217"/>
      <c r="GB155" s="217"/>
      <c r="GC155" s="217"/>
      <c r="GD155" s="217"/>
      <c r="GE155" s="217"/>
      <c r="GF155" s="217"/>
      <c r="GG155" s="217"/>
      <c r="GH155" s="217"/>
      <c r="GI155" s="217"/>
      <c r="GJ155" s="217"/>
      <c r="GK155" s="217"/>
      <c r="GL155" s="217"/>
      <c r="GM155" s="217"/>
      <c r="GN155" s="217"/>
      <c r="GO155" s="217"/>
      <c r="GP155" s="217"/>
      <c r="GQ155" s="217"/>
      <c r="GR155" s="217"/>
      <c r="GS155" s="217"/>
      <c r="GT155" s="217"/>
      <c r="GU155" s="217"/>
      <c r="GV155" s="217"/>
      <c r="GW155" s="217"/>
      <c r="GX155" s="217"/>
      <c r="GY155" s="217"/>
      <c r="GZ155" s="217"/>
      <c r="HA155" s="217"/>
      <c r="HB155" s="217"/>
      <c r="HC155" s="217"/>
      <c r="HD155" s="217"/>
      <c r="HE155" s="217"/>
      <c r="HF155" s="217"/>
      <c r="HG155" s="217"/>
      <c r="HH155" s="217"/>
      <c r="HI155" s="217"/>
      <c r="HJ155" s="217"/>
      <c r="HK155" s="217"/>
      <c r="HL155" s="217"/>
      <c r="HM155" s="217"/>
      <c r="HN155" s="217"/>
      <c r="HO155" s="217"/>
      <c r="HP155" s="217"/>
      <c r="HQ155" s="217"/>
      <c r="HR155" s="217"/>
      <c r="HS155" s="217"/>
      <c r="HT155" s="217"/>
      <c r="HU155" s="217"/>
      <c r="HV155" s="217"/>
      <c r="HW155" s="217"/>
      <c r="HX155" s="217"/>
      <c r="HY155" s="217"/>
      <c r="HZ155" s="217"/>
      <c r="IA155" s="217"/>
      <c r="IB155" s="217"/>
      <c r="IC155" s="217"/>
      <c r="ID155" s="217"/>
      <c r="IE155" s="217"/>
      <c r="IF155" s="217"/>
      <c r="IG155" s="217"/>
      <c r="IH155" s="217"/>
      <c r="II155" s="217"/>
      <c r="IJ155" s="217"/>
      <c r="IK155" s="217"/>
      <c r="IL155" s="217"/>
      <c r="IM155" s="217"/>
      <c r="IN155" s="217"/>
      <c r="IO155" s="217"/>
      <c r="IP155" s="217"/>
      <c r="IQ155" s="217"/>
      <c r="IR155" s="217"/>
      <c r="IS155" s="217"/>
      <c r="IT155" s="217"/>
      <c r="IU155" s="217"/>
      <c r="IV155" s="217"/>
    </row>
    <row r="156" spans="1:256" x14ac:dyDescent="0.15">
      <c r="A156" s="218"/>
      <c r="B156" s="215"/>
      <c r="C156" s="217"/>
      <c r="D156" s="219"/>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c r="AA156" s="217"/>
      <c r="AB156" s="217"/>
      <c r="AC156" s="217"/>
      <c r="AD156" s="217"/>
      <c r="AE156" s="217"/>
      <c r="AF156" s="217"/>
      <c r="AG156" s="217"/>
      <c r="AH156" s="217"/>
      <c r="AI156" s="217"/>
      <c r="AJ156" s="217"/>
      <c r="AK156" s="217"/>
      <c r="AL156" s="217"/>
      <c r="AM156" s="217"/>
      <c r="AN156" s="217"/>
      <c r="AO156" s="217"/>
      <c r="AP156" s="217"/>
      <c r="AQ156" s="217"/>
      <c r="AR156" s="217"/>
      <c r="AS156" s="217"/>
      <c r="AT156" s="217"/>
      <c r="AU156" s="217"/>
      <c r="AV156" s="217"/>
      <c r="AW156" s="217"/>
      <c r="AX156" s="217"/>
      <c r="AY156" s="217"/>
      <c r="AZ156" s="217"/>
      <c r="BA156" s="217"/>
      <c r="BB156" s="217"/>
      <c r="BC156" s="217"/>
      <c r="BD156" s="217"/>
      <c r="BE156" s="217"/>
      <c r="BF156" s="217"/>
      <c r="BG156" s="217"/>
      <c r="BH156" s="217"/>
      <c r="BI156" s="217"/>
      <c r="BJ156" s="217"/>
      <c r="BK156" s="217"/>
      <c r="BL156" s="217"/>
      <c r="BM156" s="217"/>
      <c r="BN156" s="217"/>
      <c r="BO156" s="217"/>
      <c r="BP156" s="217"/>
      <c r="BQ156" s="217"/>
      <c r="BR156" s="217"/>
      <c r="BS156" s="217"/>
      <c r="BT156" s="217"/>
      <c r="BU156" s="217"/>
      <c r="BV156" s="217"/>
      <c r="BW156" s="217"/>
      <c r="BX156" s="217"/>
      <c r="BY156" s="217"/>
      <c r="BZ156" s="217"/>
      <c r="CA156" s="217"/>
      <c r="CB156" s="217"/>
      <c r="CC156" s="217"/>
      <c r="CD156" s="217"/>
      <c r="CE156" s="217"/>
      <c r="CF156" s="217"/>
      <c r="CG156" s="217"/>
      <c r="CH156" s="217"/>
      <c r="CI156" s="217"/>
      <c r="CJ156" s="217"/>
      <c r="CK156" s="217"/>
      <c r="CL156" s="217"/>
      <c r="CM156" s="217"/>
      <c r="CN156" s="217"/>
      <c r="CO156" s="217"/>
      <c r="CP156" s="217"/>
      <c r="CQ156" s="217"/>
      <c r="CR156" s="217"/>
      <c r="CS156" s="217"/>
      <c r="CT156" s="217"/>
      <c r="CU156" s="217"/>
      <c r="CV156" s="217"/>
      <c r="CW156" s="217"/>
      <c r="CX156" s="217"/>
      <c r="CY156" s="217"/>
      <c r="CZ156" s="217"/>
      <c r="DA156" s="217"/>
      <c r="DB156" s="217"/>
      <c r="DC156" s="217"/>
      <c r="DD156" s="217"/>
      <c r="DE156" s="217"/>
      <c r="DF156" s="217"/>
      <c r="DG156" s="217"/>
      <c r="DH156" s="217"/>
      <c r="DI156" s="217"/>
      <c r="DJ156" s="217"/>
      <c r="DK156" s="217"/>
      <c r="DL156" s="217"/>
      <c r="DM156" s="217"/>
      <c r="DN156" s="217"/>
      <c r="DO156" s="217"/>
      <c r="DP156" s="217"/>
      <c r="DQ156" s="217"/>
      <c r="DR156" s="217"/>
      <c r="DS156" s="217"/>
      <c r="DT156" s="217"/>
      <c r="DU156" s="217"/>
      <c r="DV156" s="217"/>
      <c r="DW156" s="217"/>
      <c r="DX156" s="217"/>
      <c r="DY156" s="217"/>
      <c r="DZ156" s="217"/>
      <c r="EA156" s="217"/>
      <c r="EB156" s="217"/>
      <c r="EC156" s="217"/>
      <c r="ED156" s="217"/>
      <c r="EE156" s="217"/>
      <c r="EF156" s="217"/>
      <c r="EG156" s="217"/>
      <c r="EH156" s="217"/>
      <c r="EI156" s="217"/>
      <c r="EJ156" s="217"/>
      <c r="EK156" s="217"/>
      <c r="EL156" s="217"/>
      <c r="EM156" s="217"/>
      <c r="EN156" s="217"/>
      <c r="EO156" s="217"/>
      <c r="EP156" s="217"/>
      <c r="EQ156" s="217"/>
      <c r="ER156" s="217"/>
      <c r="ES156" s="217"/>
      <c r="ET156" s="217"/>
      <c r="EU156" s="217"/>
      <c r="EV156" s="217"/>
      <c r="EW156" s="217"/>
      <c r="EX156" s="217"/>
      <c r="EY156" s="217"/>
      <c r="EZ156" s="217"/>
      <c r="FA156" s="217"/>
      <c r="FB156" s="217"/>
      <c r="FC156" s="217"/>
      <c r="FD156" s="217"/>
      <c r="FE156" s="217"/>
      <c r="FF156" s="217"/>
      <c r="FG156" s="217"/>
      <c r="FH156" s="217"/>
      <c r="FI156" s="217"/>
      <c r="FJ156" s="217"/>
      <c r="FK156" s="217"/>
      <c r="FL156" s="217"/>
      <c r="FM156" s="217"/>
      <c r="FN156" s="217"/>
      <c r="FO156" s="217"/>
      <c r="FP156" s="217"/>
      <c r="FQ156" s="217"/>
      <c r="FR156" s="217"/>
      <c r="FS156" s="217"/>
      <c r="FT156" s="217"/>
      <c r="FU156" s="217"/>
      <c r="FV156" s="217"/>
      <c r="FW156" s="217"/>
      <c r="FX156" s="217"/>
      <c r="FY156" s="217"/>
      <c r="FZ156" s="217"/>
      <c r="GA156" s="217"/>
      <c r="GB156" s="217"/>
      <c r="GC156" s="217"/>
      <c r="GD156" s="217"/>
      <c r="GE156" s="217"/>
      <c r="GF156" s="217"/>
      <c r="GG156" s="217"/>
      <c r="GH156" s="217"/>
      <c r="GI156" s="217"/>
      <c r="GJ156" s="217"/>
      <c r="GK156" s="217"/>
      <c r="GL156" s="217"/>
      <c r="GM156" s="217"/>
      <c r="GN156" s="217"/>
      <c r="GO156" s="217"/>
      <c r="GP156" s="217"/>
      <c r="GQ156" s="217"/>
      <c r="GR156" s="217"/>
      <c r="GS156" s="217"/>
      <c r="GT156" s="217"/>
      <c r="GU156" s="217"/>
      <c r="GV156" s="217"/>
      <c r="GW156" s="217"/>
      <c r="GX156" s="217"/>
      <c r="GY156" s="217"/>
      <c r="GZ156" s="217"/>
      <c r="HA156" s="217"/>
      <c r="HB156" s="217"/>
      <c r="HC156" s="217"/>
      <c r="HD156" s="217"/>
      <c r="HE156" s="217"/>
      <c r="HF156" s="217"/>
      <c r="HG156" s="217"/>
      <c r="HH156" s="217"/>
      <c r="HI156" s="217"/>
      <c r="HJ156" s="217"/>
      <c r="HK156" s="217"/>
      <c r="HL156" s="217"/>
      <c r="HM156" s="217"/>
      <c r="HN156" s="217"/>
      <c r="HO156" s="217"/>
      <c r="HP156" s="217"/>
      <c r="HQ156" s="217"/>
      <c r="HR156" s="217"/>
      <c r="HS156" s="217"/>
      <c r="HT156" s="217"/>
      <c r="HU156" s="217"/>
      <c r="HV156" s="217"/>
      <c r="HW156" s="217"/>
      <c r="HX156" s="217"/>
      <c r="HY156" s="217"/>
      <c r="HZ156" s="217"/>
      <c r="IA156" s="217"/>
      <c r="IB156" s="217"/>
      <c r="IC156" s="217"/>
      <c r="ID156" s="217"/>
      <c r="IE156" s="217"/>
      <c r="IF156" s="217"/>
      <c r="IG156" s="217"/>
      <c r="IH156" s="217"/>
      <c r="II156" s="217"/>
      <c r="IJ156" s="217"/>
      <c r="IK156" s="217"/>
      <c r="IL156" s="217"/>
      <c r="IM156" s="217"/>
      <c r="IN156" s="217"/>
      <c r="IO156" s="217"/>
      <c r="IP156" s="217"/>
      <c r="IQ156" s="217"/>
      <c r="IR156" s="217"/>
      <c r="IS156" s="217"/>
      <c r="IT156" s="217"/>
      <c r="IU156" s="217"/>
      <c r="IV156" s="217"/>
    </row>
    <row r="157" spans="1:256" x14ac:dyDescent="0.15">
      <c r="A157" s="218"/>
      <c r="B157" s="215"/>
      <c r="C157" s="217"/>
      <c r="D157" s="219"/>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17"/>
      <c r="AF157" s="217"/>
      <c r="AG157" s="217"/>
      <c r="AH157" s="217"/>
      <c r="AI157" s="217"/>
      <c r="AJ157" s="217"/>
      <c r="AK157" s="217"/>
      <c r="AL157" s="217"/>
      <c r="AM157" s="217"/>
      <c r="AN157" s="217"/>
      <c r="AO157" s="217"/>
      <c r="AP157" s="217"/>
      <c r="AQ157" s="217"/>
      <c r="AR157" s="217"/>
      <c r="AS157" s="217"/>
      <c r="AT157" s="217"/>
      <c r="AU157" s="217"/>
      <c r="AV157" s="217"/>
      <c r="AW157" s="217"/>
      <c r="AX157" s="217"/>
      <c r="AY157" s="217"/>
      <c r="AZ157" s="217"/>
      <c r="BA157" s="217"/>
      <c r="BB157" s="217"/>
      <c r="BC157" s="217"/>
      <c r="BD157" s="217"/>
      <c r="BE157" s="217"/>
      <c r="BF157" s="217"/>
      <c r="BG157" s="217"/>
      <c r="BH157" s="217"/>
      <c r="BI157" s="217"/>
      <c r="BJ157" s="217"/>
      <c r="BK157" s="217"/>
      <c r="BL157" s="217"/>
      <c r="BM157" s="217"/>
      <c r="BN157" s="217"/>
      <c r="BO157" s="217"/>
      <c r="BP157" s="217"/>
      <c r="BQ157" s="217"/>
      <c r="BR157" s="217"/>
      <c r="BS157" s="217"/>
      <c r="BT157" s="217"/>
      <c r="BU157" s="217"/>
      <c r="BV157" s="217"/>
      <c r="BW157" s="217"/>
      <c r="BX157" s="217"/>
      <c r="BY157" s="217"/>
      <c r="BZ157" s="217"/>
      <c r="CA157" s="217"/>
      <c r="CB157" s="217"/>
      <c r="CC157" s="217"/>
      <c r="CD157" s="217"/>
      <c r="CE157" s="217"/>
      <c r="CF157" s="217"/>
      <c r="CG157" s="217"/>
      <c r="CH157" s="217"/>
      <c r="CI157" s="217"/>
      <c r="CJ157" s="217"/>
      <c r="CK157" s="217"/>
      <c r="CL157" s="217"/>
      <c r="CM157" s="217"/>
      <c r="CN157" s="217"/>
      <c r="CO157" s="217"/>
      <c r="CP157" s="217"/>
      <c r="CQ157" s="217"/>
      <c r="CR157" s="217"/>
      <c r="CS157" s="217"/>
      <c r="CT157" s="217"/>
      <c r="CU157" s="217"/>
      <c r="CV157" s="217"/>
      <c r="CW157" s="217"/>
      <c r="CX157" s="217"/>
      <c r="CY157" s="217"/>
      <c r="CZ157" s="217"/>
      <c r="DA157" s="217"/>
      <c r="DB157" s="217"/>
      <c r="DC157" s="217"/>
      <c r="DD157" s="217"/>
      <c r="DE157" s="217"/>
      <c r="DF157" s="217"/>
      <c r="DG157" s="217"/>
      <c r="DH157" s="217"/>
      <c r="DI157" s="217"/>
      <c r="DJ157" s="217"/>
      <c r="DK157" s="217"/>
      <c r="DL157" s="217"/>
      <c r="DM157" s="217"/>
      <c r="DN157" s="217"/>
      <c r="DO157" s="217"/>
      <c r="DP157" s="217"/>
      <c r="DQ157" s="217"/>
      <c r="DR157" s="217"/>
      <c r="DS157" s="217"/>
      <c r="DT157" s="217"/>
      <c r="DU157" s="217"/>
      <c r="DV157" s="217"/>
      <c r="DW157" s="217"/>
      <c r="DX157" s="217"/>
      <c r="DY157" s="217"/>
      <c r="DZ157" s="217"/>
      <c r="EA157" s="217"/>
      <c r="EB157" s="217"/>
      <c r="EC157" s="217"/>
      <c r="ED157" s="217"/>
      <c r="EE157" s="217"/>
      <c r="EF157" s="217"/>
      <c r="EG157" s="217"/>
      <c r="EH157" s="217"/>
      <c r="EI157" s="217"/>
      <c r="EJ157" s="217"/>
      <c r="EK157" s="217"/>
      <c r="EL157" s="217"/>
      <c r="EM157" s="217"/>
      <c r="EN157" s="217"/>
      <c r="EO157" s="217"/>
      <c r="EP157" s="217"/>
      <c r="EQ157" s="217"/>
      <c r="ER157" s="217"/>
      <c r="ES157" s="217"/>
      <c r="ET157" s="217"/>
      <c r="EU157" s="217"/>
      <c r="EV157" s="217"/>
      <c r="EW157" s="217"/>
      <c r="EX157" s="217"/>
      <c r="EY157" s="217"/>
      <c r="EZ157" s="217"/>
      <c r="FA157" s="217"/>
      <c r="FB157" s="217"/>
      <c r="FC157" s="217"/>
      <c r="FD157" s="217"/>
      <c r="FE157" s="217"/>
      <c r="FF157" s="217"/>
      <c r="FG157" s="217"/>
      <c r="FH157" s="217"/>
      <c r="FI157" s="217"/>
      <c r="FJ157" s="217"/>
      <c r="FK157" s="217"/>
      <c r="FL157" s="217"/>
      <c r="FM157" s="217"/>
      <c r="FN157" s="217"/>
      <c r="FO157" s="217"/>
      <c r="FP157" s="217"/>
      <c r="FQ157" s="217"/>
      <c r="FR157" s="217"/>
      <c r="FS157" s="217"/>
      <c r="FT157" s="217"/>
      <c r="FU157" s="217"/>
      <c r="FV157" s="217"/>
      <c r="FW157" s="217"/>
      <c r="FX157" s="217"/>
      <c r="FY157" s="217"/>
      <c r="FZ157" s="217"/>
      <c r="GA157" s="217"/>
      <c r="GB157" s="217"/>
      <c r="GC157" s="217"/>
      <c r="GD157" s="217"/>
      <c r="GE157" s="217"/>
      <c r="GF157" s="217"/>
      <c r="GG157" s="217"/>
      <c r="GH157" s="217"/>
      <c r="GI157" s="217"/>
      <c r="GJ157" s="217"/>
      <c r="GK157" s="217"/>
      <c r="GL157" s="217"/>
      <c r="GM157" s="217"/>
      <c r="GN157" s="217"/>
      <c r="GO157" s="217"/>
      <c r="GP157" s="217"/>
      <c r="GQ157" s="217"/>
      <c r="GR157" s="217"/>
      <c r="GS157" s="217"/>
      <c r="GT157" s="217"/>
      <c r="GU157" s="217"/>
      <c r="GV157" s="217"/>
      <c r="GW157" s="217"/>
      <c r="GX157" s="217"/>
      <c r="GY157" s="217"/>
      <c r="GZ157" s="217"/>
      <c r="HA157" s="217"/>
      <c r="HB157" s="217"/>
      <c r="HC157" s="217"/>
      <c r="HD157" s="217"/>
      <c r="HE157" s="217"/>
      <c r="HF157" s="217"/>
      <c r="HG157" s="217"/>
      <c r="HH157" s="217"/>
      <c r="HI157" s="217"/>
      <c r="HJ157" s="217"/>
      <c r="HK157" s="217"/>
      <c r="HL157" s="217"/>
      <c r="HM157" s="217"/>
      <c r="HN157" s="217"/>
      <c r="HO157" s="217"/>
      <c r="HP157" s="217"/>
      <c r="HQ157" s="217"/>
      <c r="HR157" s="217"/>
      <c r="HS157" s="217"/>
      <c r="HT157" s="217"/>
      <c r="HU157" s="217"/>
      <c r="HV157" s="217"/>
      <c r="HW157" s="217"/>
      <c r="HX157" s="217"/>
      <c r="HY157" s="217"/>
      <c r="HZ157" s="217"/>
      <c r="IA157" s="217"/>
      <c r="IB157" s="217"/>
      <c r="IC157" s="217"/>
      <c r="ID157" s="217"/>
      <c r="IE157" s="217"/>
      <c r="IF157" s="217"/>
      <c r="IG157" s="217"/>
      <c r="IH157" s="217"/>
      <c r="II157" s="217"/>
      <c r="IJ157" s="217"/>
      <c r="IK157" s="217"/>
      <c r="IL157" s="217"/>
      <c r="IM157" s="217"/>
      <c r="IN157" s="217"/>
      <c r="IO157" s="217"/>
      <c r="IP157" s="217"/>
      <c r="IQ157" s="217"/>
      <c r="IR157" s="217"/>
      <c r="IS157" s="217"/>
      <c r="IT157" s="217"/>
      <c r="IU157" s="217"/>
      <c r="IV157" s="217"/>
    </row>
    <row r="158" spans="1:256" x14ac:dyDescent="0.15">
      <c r="A158" s="218"/>
      <c r="B158" s="215"/>
      <c r="C158" s="217"/>
      <c r="D158" s="219"/>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17"/>
      <c r="AF158" s="217"/>
      <c r="AG158" s="217"/>
      <c r="AH158" s="217"/>
      <c r="AI158" s="217"/>
      <c r="AJ158" s="217"/>
      <c r="AK158" s="217"/>
      <c r="AL158" s="217"/>
      <c r="AM158" s="217"/>
      <c r="AN158" s="217"/>
      <c r="AO158" s="217"/>
      <c r="AP158" s="217"/>
      <c r="AQ158" s="217"/>
      <c r="AR158" s="217"/>
      <c r="AS158" s="217"/>
      <c r="AT158" s="217"/>
      <c r="AU158" s="217"/>
      <c r="AV158" s="217"/>
      <c r="AW158" s="217"/>
      <c r="AX158" s="217"/>
      <c r="AY158" s="217"/>
      <c r="AZ158" s="217"/>
      <c r="BA158" s="217"/>
      <c r="BB158" s="217"/>
      <c r="BC158" s="217"/>
      <c r="BD158" s="217"/>
      <c r="BE158" s="217"/>
      <c r="BF158" s="217"/>
      <c r="BG158" s="217"/>
      <c r="BH158" s="217"/>
      <c r="BI158" s="217"/>
      <c r="BJ158" s="217"/>
      <c r="BK158" s="217"/>
      <c r="BL158" s="217"/>
      <c r="BM158" s="217"/>
      <c r="BN158" s="217"/>
      <c r="BO158" s="217"/>
      <c r="BP158" s="217"/>
      <c r="BQ158" s="217"/>
      <c r="BR158" s="217"/>
      <c r="BS158" s="217"/>
      <c r="BT158" s="217"/>
      <c r="BU158" s="217"/>
      <c r="BV158" s="217"/>
      <c r="BW158" s="217"/>
      <c r="BX158" s="217"/>
      <c r="BY158" s="217"/>
      <c r="BZ158" s="217"/>
      <c r="CA158" s="217"/>
      <c r="CB158" s="217"/>
      <c r="CC158" s="217"/>
      <c r="CD158" s="217"/>
      <c r="CE158" s="217"/>
      <c r="CF158" s="217"/>
      <c r="CG158" s="217"/>
      <c r="CH158" s="217"/>
      <c r="CI158" s="217"/>
      <c r="CJ158" s="217"/>
      <c r="CK158" s="217"/>
      <c r="CL158" s="217"/>
      <c r="CM158" s="217"/>
      <c r="CN158" s="217"/>
      <c r="CO158" s="217"/>
      <c r="CP158" s="217"/>
      <c r="CQ158" s="217"/>
      <c r="CR158" s="217"/>
      <c r="CS158" s="217"/>
      <c r="CT158" s="217"/>
      <c r="CU158" s="217"/>
      <c r="CV158" s="217"/>
      <c r="CW158" s="217"/>
      <c r="CX158" s="217"/>
      <c r="CY158" s="217"/>
      <c r="CZ158" s="217"/>
      <c r="DA158" s="217"/>
      <c r="DB158" s="217"/>
      <c r="DC158" s="217"/>
      <c r="DD158" s="217"/>
      <c r="DE158" s="217"/>
      <c r="DF158" s="217"/>
      <c r="DG158" s="217"/>
      <c r="DH158" s="217"/>
      <c r="DI158" s="217"/>
      <c r="DJ158" s="217"/>
      <c r="DK158" s="217"/>
      <c r="DL158" s="217"/>
      <c r="DM158" s="217"/>
      <c r="DN158" s="217"/>
      <c r="DO158" s="217"/>
      <c r="DP158" s="217"/>
      <c r="DQ158" s="217"/>
      <c r="DR158" s="217"/>
      <c r="DS158" s="217"/>
      <c r="DT158" s="217"/>
      <c r="DU158" s="217"/>
      <c r="DV158" s="217"/>
      <c r="DW158" s="217"/>
      <c r="DX158" s="217"/>
      <c r="DY158" s="217"/>
      <c r="DZ158" s="217"/>
      <c r="EA158" s="217"/>
      <c r="EB158" s="217"/>
      <c r="EC158" s="217"/>
      <c r="ED158" s="217"/>
      <c r="EE158" s="217"/>
      <c r="EF158" s="217"/>
      <c r="EG158" s="217"/>
      <c r="EH158" s="217"/>
      <c r="EI158" s="217"/>
      <c r="EJ158" s="217"/>
      <c r="EK158" s="217"/>
      <c r="EL158" s="217"/>
      <c r="EM158" s="217"/>
      <c r="EN158" s="217"/>
      <c r="EO158" s="217"/>
      <c r="EP158" s="217"/>
      <c r="EQ158" s="217"/>
      <c r="ER158" s="217"/>
      <c r="ES158" s="217"/>
      <c r="ET158" s="217"/>
      <c r="EU158" s="217"/>
      <c r="EV158" s="217"/>
      <c r="EW158" s="217"/>
      <c r="EX158" s="217"/>
      <c r="EY158" s="217"/>
      <c r="EZ158" s="217"/>
      <c r="FA158" s="217"/>
      <c r="FB158" s="217"/>
      <c r="FC158" s="217"/>
      <c r="FD158" s="217"/>
      <c r="FE158" s="217"/>
      <c r="FF158" s="217"/>
      <c r="FG158" s="217"/>
      <c r="FH158" s="217"/>
      <c r="FI158" s="217"/>
      <c r="FJ158" s="217"/>
      <c r="FK158" s="217"/>
      <c r="FL158" s="217"/>
      <c r="FM158" s="217"/>
      <c r="FN158" s="217"/>
      <c r="FO158" s="217"/>
      <c r="FP158" s="217"/>
      <c r="FQ158" s="217"/>
      <c r="FR158" s="217"/>
      <c r="FS158" s="217"/>
      <c r="FT158" s="217"/>
      <c r="FU158" s="217"/>
      <c r="FV158" s="217"/>
      <c r="FW158" s="217"/>
      <c r="FX158" s="217"/>
      <c r="FY158" s="217"/>
      <c r="FZ158" s="217"/>
      <c r="GA158" s="217"/>
      <c r="GB158" s="217"/>
      <c r="GC158" s="217"/>
      <c r="GD158" s="217"/>
      <c r="GE158" s="217"/>
      <c r="GF158" s="217"/>
      <c r="GG158" s="217"/>
      <c r="GH158" s="217"/>
      <c r="GI158" s="217"/>
      <c r="GJ158" s="217"/>
      <c r="GK158" s="217"/>
      <c r="GL158" s="217"/>
      <c r="GM158" s="217"/>
      <c r="GN158" s="217"/>
      <c r="GO158" s="217"/>
      <c r="GP158" s="217"/>
      <c r="GQ158" s="217"/>
      <c r="GR158" s="217"/>
      <c r="GS158" s="217"/>
      <c r="GT158" s="217"/>
      <c r="GU158" s="217"/>
      <c r="GV158" s="217"/>
      <c r="GW158" s="217"/>
      <c r="GX158" s="217"/>
      <c r="GY158" s="217"/>
      <c r="GZ158" s="217"/>
      <c r="HA158" s="217"/>
      <c r="HB158" s="217"/>
      <c r="HC158" s="217"/>
      <c r="HD158" s="217"/>
      <c r="HE158" s="217"/>
      <c r="HF158" s="217"/>
      <c r="HG158" s="217"/>
      <c r="HH158" s="217"/>
      <c r="HI158" s="217"/>
      <c r="HJ158" s="217"/>
      <c r="HK158" s="217"/>
      <c r="HL158" s="217"/>
      <c r="HM158" s="217"/>
      <c r="HN158" s="217"/>
      <c r="HO158" s="217"/>
      <c r="HP158" s="217"/>
      <c r="HQ158" s="217"/>
      <c r="HR158" s="217"/>
      <c r="HS158" s="217"/>
      <c r="HT158" s="217"/>
      <c r="HU158" s="217"/>
      <c r="HV158" s="217"/>
      <c r="HW158" s="217"/>
      <c r="HX158" s="217"/>
      <c r="HY158" s="217"/>
      <c r="HZ158" s="217"/>
      <c r="IA158" s="217"/>
      <c r="IB158" s="217"/>
      <c r="IC158" s="217"/>
      <c r="ID158" s="217"/>
      <c r="IE158" s="217"/>
      <c r="IF158" s="217"/>
      <c r="IG158" s="217"/>
      <c r="IH158" s="217"/>
      <c r="II158" s="217"/>
      <c r="IJ158" s="217"/>
      <c r="IK158" s="217"/>
      <c r="IL158" s="217"/>
      <c r="IM158" s="217"/>
      <c r="IN158" s="217"/>
      <c r="IO158" s="217"/>
      <c r="IP158" s="217"/>
      <c r="IQ158" s="217"/>
      <c r="IR158" s="217"/>
      <c r="IS158" s="217"/>
      <c r="IT158" s="217"/>
      <c r="IU158" s="217"/>
      <c r="IV158" s="217"/>
    </row>
    <row r="159" spans="1:256" x14ac:dyDescent="0.15">
      <c r="A159" s="218"/>
      <c r="B159" s="215"/>
      <c r="C159" s="217"/>
      <c r="D159" s="219"/>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17"/>
      <c r="AF159" s="217"/>
      <c r="AG159" s="217"/>
      <c r="AH159" s="217"/>
      <c r="AI159" s="217"/>
      <c r="AJ159" s="217"/>
      <c r="AK159" s="217"/>
      <c r="AL159" s="217"/>
      <c r="AM159" s="217"/>
      <c r="AN159" s="217"/>
      <c r="AO159" s="217"/>
      <c r="AP159" s="217"/>
      <c r="AQ159" s="217"/>
      <c r="AR159" s="217"/>
      <c r="AS159" s="217"/>
      <c r="AT159" s="217"/>
      <c r="AU159" s="217"/>
      <c r="AV159" s="217"/>
      <c r="AW159" s="217"/>
      <c r="AX159" s="217"/>
      <c r="AY159" s="217"/>
      <c r="AZ159" s="217"/>
      <c r="BA159" s="217"/>
      <c r="BB159" s="217"/>
      <c r="BC159" s="217"/>
      <c r="BD159" s="217"/>
      <c r="BE159" s="217"/>
      <c r="BF159" s="217"/>
      <c r="BG159" s="217"/>
      <c r="BH159" s="217"/>
      <c r="BI159" s="217"/>
      <c r="BJ159" s="217"/>
      <c r="BK159" s="217"/>
      <c r="BL159" s="217"/>
      <c r="BM159" s="217"/>
      <c r="BN159" s="217"/>
      <c r="BO159" s="217"/>
      <c r="BP159" s="217"/>
      <c r="BQ159" s="217"/>
      <c r="BR159" s="217"/>
      <c r="BS159" s="217"/>
      <c r="BT159" s="217"/>
      <c r="BU159" s="217"/>
      <c r="BV159" s="217"/>
      <c r="BW159" s="217"/>
      <c r="BX159" s="217"/>
      <c r="BY159" s="217"/>
      <c r="BZ159" s="217"/>
      <c r="CA159" s="217"/>
      <c r="CB159" s="217"/>
      <c r="CC159" s="217"/>
      <c r="CD159" s="217"/>
      <c r="CE159" s="217"/>
      <c r="CF159" s="217"/>
      <c r="CG159" s="217"/>
      <c r="CH159" s="217"/>
      <c r="CI159" s="217"/>
      <c r="CJ159" s="217"/>
      <c r="CK159" s="217"/>
      <c r="CL159" s="217"/>
      <c r="CM159" s="217"/>
      <c r="CN159" s="217"/>
      <c r="CO159" s="217"/>
      <c r="CP159" s="217"/>
      <c r="CQ159" s="217"/>
      <c r="CR159" s="217"/>
      <c r="CS159" s="217"/>
      <c r="CT159" s="217"/>
      <c r="CU159" s="217"/>
      <c r="CV159" s="217"/>
      <c r="CW159" s="217"/>
      <c r="CX159" s="217"/>
      <c r="CY159" s="217"/>
      <c r="CZ159" s="217"/>
      <c r="DA159" s="217"/>
      <c r="DB159" s="217"/>
      <c r="DC159" s="217"/>
      <c r="DD159" s="217"/>
      <c r="DE159" s="217"/>
      <c r="DF159" s="217"/>
      <c r="DG159" s="217"/>
      <c r="DH159" s="217"/>
      <c r="DI159" s="217"/>
      <c r="DJ159" s="217"/>
      <c r="DK159" s="217"/>
      <c r="DL159" s="217"/>
      <c r="DM159" s="217"/>
      <c r="DN159" s="217"/>
      <c r="DO159" s="217"/>
      <c r="DP159" s="217"/>
      <c r="DQ159" s="217"/>
      <c r="DR159" s="217"/>
      <c r="DS159" s="217"/>
      <c r="DT159" s="217"/>
      <c r="DU159" s="217"/>
      <c r="DV159" s="217"/>
      <c r="DW159" s="217"/>
      <c r="DX159" s="217"/>
      <c r="DY159" s="217"/>
      <c r="DZ159" s="217"/>
      <c r="EA159" s="217"/>
      <c r="EB159" s="217"/>
      <c r="EC159" s="217"/>
      <c r="ED159" s="217"/>
      <c r="EE159" s="217"/>
      <c r="EF159" s="217"/>
      <c r="EG159" s="217"/>
      <c r="EH159" s="217"/>
      <c r="EI159" s="217"/>
      <c r="EJ159" s="217"/>
      <c r="EK159" s="217"/>
      <c r="EL159" s="217"/>
      <c r="EM159" s="217"/>
      <c r="EN159" s="217"/>
      <c r="EO159" s="217"/>
      <c r="EP159" s="217"/>
      <c r="EQ159" s="217"/>
      <c r="ER159" s="217"/>
      <c r="ES159" s="217"/>
      <c r="ET159" s="217"/>
      <c r="EU159" s="217"/>
      <c r="EV159" s="217"/>
      <c r="EW159" s="217"/>
      <c r="EX159" s="217"/>
      <c r="EY159" s="217"/>
      <c r="EZ159" s="217"/>
      <c r="FA159" s="217"/>
      <c r="FB159" s="217"/>
      <c r="FC159" s="217"/>
      <c r="FD159" s="217"/>
      <c r="FE159" s="217"/>
      <c r="FF159" s="217"/>
      <c r="FG159" s="217"/>
      <c r="FH159" s="217"/>
      <c r="FI159" s="217"/>
      <c r="FJ159" s="217"/>
      <c r="FK159" s="217"/>
      <c r="FL159" s="217"/>
      <c r="FM159" s="217"/>
      <c r="FN159" s="217"/>
      <c r="FO159" s="217"/>
      <c r="FP159" s="217"/>
      <c r="FQ159" s="217"/>
      <c r="FR159" s="217"/>
      <c r="FS159" s="217"/>
      <c r="FT159" s="217"/>
      <c r="FU159" s="217"/>
      <c r="FV159" s="217"/>
      <c r="FW159" s="217"/>
      <c r="FX159" s="217"/>
      <c r="FY159" s="217"/>
      <c r="FZ159" s="217"/>
      <c r="GA159" s="217"/>
      <c r="GB159" s="217"/>
      <c r="GC159" s="217"/>
      <c r="GD159" s="217"/>
      <c r="GE159" s="217"/>
      <c r="GF159" s="217"/>
      <c r="GG159" s="217"/>
      <c r="GH159" s="217"/>
      <c r="GI159" s="217"/>
      <c r="GJ159" s="217"/>
      <c r="GK159" s="217"/>
      <c r="GL159" s="217"/>
      <c r="GM159" s="217"/>
      <c r="GN159" s="217"/>
      <c r="GO159" s="217"/>
      <c r="GP159" s="217"/>
      <c r="GQ159" s="217"/>
      <c r="GR159" s="217"/>
      <c r="GS159" s="217"/>
      <c r="GT159" s="217"/>
      <c r="GU159" s="217"/>
      <c r="GV159" s="217"/>
      <c r="GW159" s="217"/>
      <c r="GX159" s="217"/>
      <c r="GY159" s="217"/>
      <c r="GZ159" s="217"/>
      <c r="HA159" s="217"/>
      <c r="HB159" s="217"/>
      <c r="HC159" s="217"/>
      <c r="HD159" s="217"/>
      <c r="HE159" s="217"/>
      <c r="HF159" s="217"/>
      <c r="HG159" s="217"/>
      <c r="HH159" s="217"/>
      <c r="HI159" s="217"/>
      <c r="HJ159" s="217"/>
      <c r="HK159" s="217"/>
      <c r="HL159" s="217"/>
      <c r="HM159" s="217"/>
      <c r="HN159" s="217"/>
      <c r="HO159" s="217"/>
      <c r="HP159" s="217"/>
      <c r="HQ159" s="217"/>
      <c r="HR159" s="217"/>
      <c r="HS159" s="217"/>
      <c r="HT159" s="217"/>
      <c r="HU159" s="217"/>
      <c r="HV159" s="217"/>
      <c r="HW159" s="217"/>
      <c r="HX159" s="217"/>
      <c r="HY159" s="217"/>
      <c r="HZ159" s="217"/>
      <c r="IA159" s="217"/>
      <c r="IB159" s="217"/>
      <c r="IC159" s="217"/>
      <c r="ID159" s="217"/>
      <c r="IE159" s="217"/>
      <c r="IF159" s="217"/>
      <c r="IG159" s="217"/>
      <c r="IH159" s="217"/>
      <c r="II159" s="217"/>
      <c r="IJ159" s="217"/>
      <c r="IK159" s="217"/>
      <c r="IL159" s="217"/>
      <c r="IM159" s="217"/>
      <c r="IN159" s="217"/>
      <c r="IO159" s="217"/>
      <c r="IP159" s="217"/>
      <c r="IQ159" s="217"/>
      <c r="IR159" s="217"/>
      <c r="IS159" s="217"/>
      <c r="IT159" s="217"/>
      <c r="IU159" s="217"/>
      <c r="IV159" s="217"/>
    </row>
    <row r="160" spans="1:256" x14ac:dyDescent="0.15">
      <c r="A160" s="218"/>
      <c r="B160" s="215"/>
      <c r="C160" s="217"/>
      <c r="D160" s="219"/>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17"/>
      <c r="AF160" s="217"/>
      <c r="AG160" s="217"/>
      <c r="AH160" s="217"/>
      <c r="AI160" s="217"/>
      <c r="AJ160" s="217"/>
      <c r="AK160" s="217"/>
      <c r="AL160" s="217"/>
      <c r="AM160" s="217"/>
      <c r="AN160" s="217"/>
      <c r="AO160" s="217"/>
      <c r="AP160" s="217"/>
      <c r="AQ160" s="217"/>
      <c r="AR160" s="217"/>
      <c r="AS160" s="217"/>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217"/>
      <c r="BS160" s="217"/>
      <c r="BT160" s="217"/>
      <c r="BU160" s="217"/>
      <c r="BV160" s="217"/>
      <c r="BW160" s="217"/>
      <c r="BX160" s="217"/>
      <c r="BY160" s="217"/>
      <c r="BZ160" s="217"/>
      <c r="CA160" s="217"/>
      <c r="CB160" s="217"/>
      <c r="CC160" s="217"/>
      <c r="CD160" s="217"/>
      <c r="CE160" s="217"/>
      <c r="CF160" s="217"/>
      <c r="CG160" s="217"/>
      <c r="CH160" s="217"/>
      <c r="CI160" s="217"/>
      <c r="CJ160" s="217"/>
      <c r="CK160" s="217"/>
      <c r="CL160" s="217"/>
      <c r="CM160" s="217"/>
      <c r="CN160" s="217"/>
      <c r="CO160" s="217"/>
      <c r="CP160" s="217"/>
      <c r="CQ160" s="217"/>
      <c r="CR160" s="217"/>
      <c r="CS160" s="217"/>
      <c r="CT160" s="217"/>
      <c r="CU160" s="217"/>
      <c r="CV160" s="217"/>
      <c r="CW160" s="217"/>
      <c r="CX160" s="217"/>
      <c r="CY160" s="217"/>
      <c r="CZ160" s="217"/>
      <c r="DA160" s="217"/>
      <c r="DB160" s="217"/>
      <c r="DC160" s="217"/>
      <c r="DD160" s="217"/>
      <c r="DE160" s="217"/>
      <c r="DF160" s="217"/>
      <c r="DG160" s="217"/>
      <c r="DH160" s="217"/>
      <c r="DI160" s="217"/>
      <c r="DJ160" s="217"/>
      <c r="DK160" s="217"/>
      <c r="DL160" s="217"/>
      <c r="DM160" s="217"/>
      <c r="DN160" s="217"/>
      <c r="DO160" s="217"/>
      <c r="DP160" s="217"/>
      <c r="DQ160" s="217"/>
      <c r="DR160" s="217"/>
      <c r="DS160" s="217"/>
      <c r="DT160" s="217"/>
      <c r="DU160" s="217"/>
      <c r="DV160" s="217"/>
      <c r="DW160" s="217"/>
      <c r="DX160" s="217"/>
      <c r="DY160" s="217"/>
      <c r="DZ160" s="217"/>
      <c r="EA160" s="217"/>
      <c r="EB160" s="217"/>
      <c r="EC160" s="217"/>
      <c r="ED160" s="217"/>
      <c r="EE160" s="217"/>
      <c r="EF160" s="217"/>
      <c r="EG160" s="217"/>
      <c r="EH160" s="217"/>
      <c r="EI160" s="217"/>
      <c r="EJ160" s="217"/>
      <c r="EK160" s="217"/>
      <c r="EL160" s="217"/>
      <c r="EM160" s="217"/>
      <c r="EN160" s="217"/>
      <c r="EO160" s="217"/>
      <c r="EP160" s="217"/>
      <c r="EQ160" s="217"/>
      <c r="ER160" s="217"/>
      <c r="ES160" s="217"/>
      <c r="ET160" s="217"/>
      <c r="EU160" s="217"/>
      <c r="EV160" s="217"/>
      <c r="EW160" s="217"/>
      <c r="EX160" s="217"/>
      <c r="EY160" s="217"/>
      <c r="EZ160" s="217"/>
      <c r="FA160" s="217"/>
      <c r="FB160" s="217"/>
      <c r="FC160" s="217"/>
      <c r="FD160" s="217"/>
      <c r="FE160" s="217"/>
      <c r="FF160" s="217"/>
      <c r="FG160" s="217"/>
      <c r="FH160" s="217"/>
      <c r="FI160" s="217"/>
      <c r="FJ160" s="217"/>
      <c r="FK160" s="217"/>
      <c r="FL160" s="217"/>
      <c r="FM160" s="217"/>
      <c r="FN160" s="217"/>
      <c r="FO160" s="217"/>
      <c r="FP160" s="217"/>
      <c r="FQ160" s="217"/>
      <c r="FR160" s="217"/>
      <c r="FS160" s="217"/>
      <c r="FT160" s="217"/>
      <c r="FU160" s="217"/>
      <c r="FV160" s="217"/>
      <c r="FW160" s="217"/>
      <c r="FX160" s="217"/>
      <c r="FY160" s="217"/>
      <c r="FZ160" s="217"/>
      <c r="GA160" s="217"/>
      <c r="GB160" s="217"/>
      <c r="GC160" s="217"/>
      <c r="GD160" s="217"/>
      <c r="GE160" s="217"/>
      <c r="GF160" s="217"/>
      <c r="GG160" s="217"/>
      <c r="GH160" s="217"/>
      <c r="GI160" s="217"/>
      <c r="GJ160" s="217"/>
      <c r="GK160" s="217"/>
      <c r="GL160" s="217"/>
      <c r="GM160" s="217"/>
      <c r="GN160" s="217"/>
      <c r="GO160" s="217"/>
      <c r="GP160" s="217"/>
      <c r="GQ160" s="217"/>
      <c r="GR160" s="217"/>
      <c r="GS160" s="217"/>
      <c r="GT160" s="217"/>
      <c r="GU160" s="217"/>
      <c r="GV160" s="217"/>
      <c r="GW160" s="217"/>
      <c r="GX160" s="217"/>
      <c r="GY160" s="217"/>
      <c r="GZ160" s="217"/>
      <c r="HA160" s="217"/>
      <c r="HB160" s="217"/>
      <c r="HC160" s="217"/>
      <c r="HD160" s="217"/>
      <c r="HE160" s="217"/>
      <c r="HF160" s="217"/>
      <c r="HG160" s="217"/>
      <c r="HH160" s="217"/>
      <c r="HI160" s="217"/>
      <c r="HJ160" s="217"/>
      <c r="HK160" s="217"/>
      <c r="HL160" s="217"/>
      <c r="HM160" s="217"/>
      <c r="HN160" s="217"/>
      <c r="HO160" s="217"/>
      <c r="HP160" s="217"/>
      <c r="HQ160" s="217"/>
      <c r="HR160" s="217"/>
      <c r="HS160" s="217"/>
      <c r="HT160" s="217"/>
      <c r="HU160" s="217"/>
      <c r="HV160" s="217"/>
      <c r="HW160" s="217"/>
      <c r="HX160" s="217"/>
      <c r="HY160" s="217"/>
      <c r="HZ160" s="217"/>
      <c r="IA160" s="217"/>
      <c r="IB160" s="217"/>
      <c r="IC160" s="217"/>
      <c r="ID160" s="217"/>
      <c r="IE160" s="217"/>
      <c r="IF160" s="217"/>
      <c r="IG160" s="217"/>
      <c r="IH160" s="217"/>
      <c r="II160" s="217"/>
      <c r="IJ160" s="217"/>
      <c r="IK160" s="217"/>
      <c r="IL160" s="217"/>
      <c r="IM160" s="217"/>
      <c r="IN160" s="217"/>
      <c r="IO160" s="217"/>
      <c r="IP160" s="217"/>
      <c r="IQ160" s="217"/>
      <c r="IR160" s="217"/>
      <c r="IS160" s="217"/>
      <c r="IT160" s="217"/>
      <c r="IU160" s="217"/>
      <c r="IV160" s="217"/>
    </row>
    <row r="161" spans="1:256" x14ac:dyDescent="0.15">
      <c r="A161" s="218"/>
      <c r="B161" s="215"/>
      <c r="C161" s="217"/>
      <c r="D161" s="219"/>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17"/>
      <c r="AF161" s="217"/>
      <c r="AG161" s="217"/>
      <c r="AH161" s="217"/>
      <c r="AI161" s="217"/>
      <c r="AJ161" s="217"/>
      <c r="AK161" s="217"/>
      <c r="AL161" s="217"/>
      <c r="AM161" s="217"/>
      <c r="AN161" s="217"/>
      <c r="AO161" s="217"/>
      <c r="AP161" s="217"/>
      <c r="AQ161" s="217"/>
      <c r="AR161" s="217"/>
      <c r="AS161" s="217"/>
      <c r="AT161" s="217"/>
      <c r="AU161" s="217"/>
      <c r="AV161" s="217"/>
      <c r="AW161" s="217"/>
      <c r="AX161" s="217"/>
      <c r="AY161" s="217"/>
      <c r="AZ161" s="217"/>
      <c r="BA161" s="217"/>
      <c r="BB161" s="217"/>
      <c r="BC161" s="217"/>
      <c r="BD161" s="217"/>
      <c r="BE161" s="217"/>
      <c r="BF161" s="217"/>
      <c r="BG161" s="217"/>
      <c r="BH161" s="217"/>
      <c r="BI161" s="217"/>
      <c r="BJ161" s="217"/>
      <c r="BK161" s="217"/>
      <c r="BL161" s="217"/>
      <c r="BM161" s="217"/>
      <c r="BN161" s="217"/>
      <c r="BO161" s="217"/>
      <c r="BP161" s="217"/>
      <c r="BQ161" s="217"/>
      <c r="BR161" s="217"/>
      <c r="BS161" s="217"/>
      <c r="BT161" s="217"/>
      <c r="BU161" s="217"/>
      <c r="BV161" s="217"/>
      <c r="BW161" s="217"/>
      <c r="BX161" s="217"/>
      <c r="BY161" s="217"/>
      <c r="BZ161" s="217"/>
      <c r="CA161" s="217"/>
      <c r="CB161" s="217"/>
      <c r="CC161" s="217"/>
      <c r="CD161" s="217"/>
      <c r="CE161" s="217"/>
      <c r="CF161" s="217"/>
      <c r="CG161" s="217"/>
      <c r="CH161" s="217"/>
      <c r="CI161" s="217"/>
      <c r="CJ161" s="217"/>
      <c r="CK161" s="217"/>
      <c r="CL161" s="217"/>
      <c r="CM161" s="217"/>
      <c r="CN161" s="217"/>
      <c r="CO161" s="217"/>
      <c r="CP161" s="217"/>
      <c r="CQ161" s="217"/>
      <c r="CR161" s="217"/>
      <c r="CS161" s="217"/>
      <c r="CT161" s="217"/>
      <c r="CU161" s="217"/>
      <c r="CV161" s="217"/>
      <c r="CW161" s="217"/>
      <c r="CX161" s="217"/>
      <c r="CY161" s="217"/>
      <c r="CZ161" s="217"/>
      <c r="DA161" s="217"/>
      <c r="DB161" s="217"/>
      <c r="DC161" s="217"/>
      <c r="DD161" s="217"/>
      <c r="DE161" s="217"/>
      <c r="DF161" s="217"/>
      <c r="DG161" s="217"/>
      <c r="DH161" s="217"/>
      <c r="DI161" s="217"/>
      <c r="DJ161" s="217"/>
      <c r="DK161" s="217"/>
      <c r="DL161" s="217"/>
      <c r="DM161" s="217"/>
      <c r="DN161" s="217"/>
      <c r="DO161" s="217"/>
      <c r="DP161" s="217"/>
      <c r="DQ161" s="217"/>
      <c r="DR161" s="217"/>
      <c r="DS161" s="217"/>
      <c r="DT161" s="217"/>
      <c r="DU161" s="217"/>
      <c r="DV161" s="217"/>
      <c r="DW161" s="217"/>
      <c r="DX161" s="217"/>
      <c r="DY161" s="217"/>
      <c r="DZ161" s="217"/>
      <c r="EA161" s="217"/>
      <c r="EB161" s="217"/>
      <c r="EC161" s="217"/>
      <c r="ED161" s="217"/>
      <c r="EE161" s="217"/>
      <c r="EF161" s="217"/>
      <c r="EG161" s="217"/>
      <c r="EH161" s="217"/>
      <c r="EI161" s="217"/>
      <c r="EJ161" s="217"/>
      <c r="EK161" s="217"/>
      <c r="EL161" s="217"/>
      <c r="EM161" s="217"/>
      <c r="EN161" s="217"/>
      <c r="EO161" s="217"/>
      <c r="EP161" s="217"/>
      <c r="EQ161" s="217"/>
      <c r="ER161" s="217"/>
      <c r="ES161" s="217"/>
      <c r="ET161" s="217"/>
      <c r="EU161" s="217"/>
      <c r="EV161" s="217"/>
      <c r="EW161" s="217"/>
      <c r="EX161" s="217"/>
      <c r="EY161" s="217"/>
      <c r="EZ161" s="217"/>
      <c r="FA161" s="217"/>
      <c r="FB161" s="217"/>
      <c r="FC161" s="217"/>
      <c r="FD161" s="217"/>
      <c r="FE161" s="217"/>
      <c r="FF161" s="217"/>
      <c r="FG161" s="217"/>
      <c r="FH161" s="217"/>
      <c r="FI161" s="217"/>
      <c r="FJ161" s="217"/>
      <c r="FK161" s="217"/>
      <c r="FL161" s="217"/>
      <c r="FM161" s="217"/>
      <c r="FN161" s="217"/>
      <c r="FO161" s="217"/>
      <c r="FP161" s="217"/>
      <c r="FQ161" s="217"/>
      <c r="FR161" s="217"/>
      <c r="FS161" s="217"/>
      <c r="FT161" s="217"/>
      <c r="FU161" s="217"/>
      <c r="FV161" s="217"/>
      <c r="FW161" s="217"/>
      <c r="FX161" s="217"/>
      <c r="FY161" s="217"/>
      <c r="FZ161" s="217"/>
      <c r="GA161" s="217"/>
      <c r="GB161" s="217"/>
      <c r="GC161" s="217"/>
      <c r="GD161" s="217"/>
      <c r="GE161" s="217"/>
      <c r="GF161" s="217"/>
      <c r="GG161" s="217"/>
      <c r="GH161" s="217"/>
      <c r="GI161" s="217"/>
      <c r="GJ161" s="217"/>
      <c r="GK161" s="217"/>
      <c r="GL161" s="217"/>
      <c r="GM161" s="217"/>
      <c r="GN161" s="217"/>
      <c r="GO161" s="217"/>
      <c r="GP161" s="217"/>
      <c r="GQ161" s="217"/>
      <c r="GR161" s="217"/>
      <c r="GS161" s="217"/>
      <c r="GT161" s="217"/>
      <c r="GU161" s="217"/>
      <c r="GV161" s="217"/>
      <c r="GW161" s="217"/>
      <c r="GX161" s="217"/>
      <c r="GY161" s="217"/>
      <c r="GZ161" s="217"/>
      <c r="HA161" s="217"/>
      <c r="HB161" s="217"/>
      <c r="HC161" s="217"/>
      <c r="HD161" s="217"/>
      <c r="HE161" s="217"/>
      <c r="HF161" s="217"/>
      <c r="HG161" s="217"/>
      <c r="HH161" s="217"/>
      <c r="HI161" s="217"/>
      <c r="HJ161" s="217"/>
      <c r="HK161" s="217"/>
      <c r="HL161" s="217"/>
      <c r="HM161" s="217"/>
      <c r="HN161" s="217"/>
      <c r="HO161" s="217"/>
      <c r="HP161" s="217"/>
      <c r="HQ161" s="217"/>
      <c r="HR161" s="217"/>
      <c r="HS161" s="217"/>
      <c r="HT161" s="217"/>
      <c r="HU161" s="217"/>
      <c r="HV161" s="217"/>
      <c r="HW161" s="217"/>
      <c r="HX161" s="217"/>
      <c r="HY161" s="217"/>
      <c r="HZ161" s="217"/>
      <c r="IA161" s="217"/>
      <c r="IB161" s="217"/>
      <c r="IC161" s="217"/>
      <c r="ID161" s="217"/>
      <c r="IE161" s="217"/>
      <c r="IF161" s="217"/>
      <c r="IG161" s="217"/>
      <c r="IH161" s="217"/>
      <c r="II161" s="217"/>
      <c r="IJ161" s="217"/>
      <c r="IK161" s="217"/>
      <c r="IL161" s="217"/>
      <c r="IM161" s="217"/>
      <c r="IN161" s="217"/>
      <c r="IO161" s="217"/>
      <c r="IP161" s="217"/>
      <c r="IQ161" s="217"/>
      <c r="IR161" s="217"/>
      <c r="IS161" s="217"/>
      <c r="IT161" s="217"/>
      <c r="IU161" s="217"/>
      <c r="IV161" s="217"/>
    </row>
    <row r="162" spans="1:256" x14ac:dyDescent="0.15">
      <c r="A162" s="218"/>
      <c r="B162" s="215"/>
      <c r="C162" s="217"/>
      <c r="D162" s="219"/>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17"/>
      <c r="AF162" s="217"/>
      <c r="AG162" s="217"/>
      <c r="AH162" s="217"/>
      <c r="AI162" s="217"/>
      <c r="AJ162" s="217"/>
      <c r="AK162" s="217"/>
      <c r="AL162" s="217"/>
      <c r="AM162" s="217"/>
      <c r="AN162" s="217"/>
      <c r="AO162" s="217"/>
      <c r="AP162" s="217"/>
      <c r="AQ162" s="217"/>
      <c r="AR162" s="217"/>
      <c r="AS162" s="217"/>
      <c r="AT162" s="217"/>
      <c r="AU162" s="217"/>
      <c r="AV162" s="217"/>
      <c r="AW162" s="217"/>
      <c r="AX162" s="217"/>
      <c r="AY162" s="217"/>
      <c r="AZ162" s="217"/>
      <c r="BA162" s="217"/>
      <c r="BB162" s="217"/>
      <c r="BC162" s="217"/>
      <c r="BD162" s="217"/>
      <c r="BE162" s="217"/>
      <c r="BF162" s="217"/>
      <c r="BG162" s="217"/>
      <c r="BH162" s="217"/>
      <c r="BI162" s="217"/>
      <c r="BJ162" s="217"/>
      <c r="BK162" s="217"/>
      <c r="BL162" s="217"/>
      <c r="BM162" s="217"/>
      <c r="BN162" s="217"/>
      <c r="BO162" s="217"/>
      <c r="BP162" s="217"/>
      <c r="BQ162" s="217"/>
      <c r="BR162" s="217"/>
      <c r="BS162" s="217"/>
      <c r="BT162" s="217"/>
      <c r="BU162" s="217"/>
      <c r="BV162" s="217"/>
      <c r="BW162" s="217"/>
      <c r="BX162" s="217"/>
      <c r="BY162" s="217"/>
      <c r="BZ162" s="217"/>
      <c r="CA162" s="217"/>
      <c r="CB162" s="217"/>
      <c r="CC162" s="217"/>
      <c r="CD162" s="217"/>
      <c r="CE162" s="217"/>
      <c r="CF162" s="217"/>
      <c r="CG162" s="217"/>
      <c r="CH162" s="217"/>
      <c r="CI162" s="217"/>
      <c r="CJ162" s="217"/>
      <c r="CK162" s="217"/>
      <c r="CL162" s="217"/>
      <c r="CM162" s="217"/>
      <c r="CN162" s="217"/>
      <c r="CO162" s="217"/>
      <c r="CP162" s="217"/>
      <c r="CQ162" s="217"/>
      <c r="CR162" s="217"/>
      <c r="CS162" s="217"/>
      <c r="CT162" s="217"/>
      <c r="CU162" s="217"/>
      <c r="CV162" s="217"/>
      <c r="CW162" s="217"/>
      <c r="CX162" s="217"/>
      <c r="CY162" s="217"/>
      <c r="CZ162" s="217"/>
      <c r="DA162" s="217"/>
      <c r="DB162" s="217"/>
      <c r="DC162" s="217"/>
      <c r="DD162" s="217"/>
      <c r="DE162" s="217"/>
      <c r="DF162" s="217"/>
      <c r="DG162" s="217"/>
      <c r="DH162" s="217"/>
      <c r="DI162" s="217"/>
      <c r="DJ162" s="217"/>
      <c r="DK162" s="217"/>
      <c r="DL162" s="217"/>
      <c r="DM162" s="217"/>
      <c r="DN162" s="217"/>
      <c r="DO162" s="217"/>
      <c r="DP162" s="217"/>
      <c r="DQ162" s="217"/>
      <c r="DR162" s="217"/>
      <c r="DS162" s="217"/>
      <c r="DT162" s="217"/>
      <c r="DU162" s="217"/>
      <c r="DV162" s="217"/>
      <c r="DW162" s="217"/>
      <c r="DX162" s="217"/>
      <c r="DY162" s="217"/>
      <c r="DZ162" s="217"/>
      <c r="EA162" s="217"/>
      <c r="EB162" s="217"/>
      <c r="EC162" s="217"/>
      <c r="ED162" s="217"/>
      <c r="EE162" s="217"/>
      <c r="EF162" s="217"/>
      <c r="EG162" s="217"/>
      <c r="EH162" s="217"/>
      <c r="EI162" s="217"/>
      <c r="EJ162" s="217"/>
      <c r="EK162" s="217"/>
      <c r="EL162" s="217"/>
      <c r="EM162" s="217"/>
      <c r="EN162" s="217"/>
      <c r="EO162" s="217"/>
      <c r="EP162" s="217"/>
      <c r="EQ162" s="217"/>
      <c r="ER162" s="217"/>
      <c r="ES162" s="217"/>
      <c r="ET162" s="217"/>
      <c r="EU162" s="217"/>
      <c r="EV162" s="217"/>
      <c r="EW162" s="217"/>
      <c r="EX162" s="217"/>
      <c r="EY162" s="217"/>
      <c r="EZ162" s="217"/>
      <c r="FA162" s="217"/>
      <c r="FB162" s="217"/>
      <c r="FC162" s="217"/>
      <c r="FD162" s="217"/>
      <c r="FE162" s="217"/>
      <c r="FF162" s="217"/>
      <c r="FG162" s="217"/>
      <c r="FH162" s="217"/>
      <c r="FI162" s="217"/>
      <c r="FJ162" s="217"/>
      <c r="FK162" s="217"/>
      <c r="FL162" s="217"/>
      <c r="FM162" s="217"/>
      <c r="FN162" s="217"/>
      <c r="FO162" s="217"/>
      <c r="FP162" s="217"/>
      <c r="FQ162" s="217"/>
      <c r="FR162" s="217"/>
      <c r="FS162" s="217"/>
      <c r="FT162" s="217"/>
      <c r="FU162" s="217"/>
      <c r="FV162" s="217"/>
      <c r="FW162" s="217"/>
      <c r="FX162" s="217"/>
      <c r="FY162" s="217"/>
      <c r="FZ162" s="217"/>
      <c r="GA162" s="217"/>
      <c r="GB162" s="217"/>
      <c r="GC162" s="217"/>
      <c r="GD162" s="217"/>
      <c r="GE162" s="217"/>
      <c r="GF162" s="217"/>
      <c r="GG162" s="217"/>
      <c r="GH162" s="217"/>
      <c r="GI162" s="217"/>
      <c r="GJ162" s="217"/>
      <c r="GK162" s="217"/>
      <c r="GL162" s="217"/>
      <c r="GM162" s="217"/>
      <c r="GN162" s="217"/>
      <c r="GO162" s="217"/>
      <c r="GP162" s="217"/>
      <c r="GQ162" s="217"/>
      <c r="GR162" s="217"/>
      <c r="GS162" s="217"/>
      <c r="GT162" s="217"/>
      <c r="GU162" s="217"/>
      <c r="GV162" s="217"/>
      <c r="GW162" s="217"/>
      <c r="GX162" s="217"/>
      <c r="GY162" s="217"/>
      <c r="GZ162" s="217"/>
      <c r="HA162" s="217"/>
      <c r="HB162" s="217"/>
      <c r="HC162" s="217"/>
      <c r="HD162" s="217"/>
      <c r="HE162" s="217"/>
      <c r="HF162" s="217"/>
      <c r="HG162" s="217"/>
      <c r="HH162" s="217"/>
      <c r="HI162" s="217"/>
      <c r="HJ162" s="217"/>
      <c r="HK162" s="217"/>
      <c r="HL162" s="217"/>
      <c r="HM162" s="217"/>
      <c r="HN162" s="217"/>
      <c r="HO162" s="217"/>
      <c r="HP162" s="217"/>
      <c r="HQ162" s="217"/>
      <c r="HR162" s="217"/>
      <c r="HS162" s="217"/>
      <c r="HT162" s="217"/>
      <c r="HU162" s="217"/>
      <c r="HV162" s="217"/>
      <c r="HW162" s="217"/>
      <c r="HX162" s="217"/>
      <c r="HY162" s="217"/>
      <c r="HZ162" s="217"/>
      <c r="IA162" s="217"/>
      <c r="IB162" s="217"/>
      <c r="IC162" s="217"/>
      <c r="ID162" s="217"/>
      <c r="IE162" s="217"/>
      <c r="IF162" s="217"/>
      <c r="IG162" s="217"/>
      <c r="IH162" s="217"/>
      <c r="II162" s="217"/>
      <c r="IJ162" s="217"/>
      <c r="IK162" s="217"/>
      <c r="IL162" s="217"/>
      <c r="IM162" s="217"/>
      <c r="IN162" s="217"/>
      <c r="IO162" s="217"/>
      <c r="IP162" s="217"/>
      <c r="IQ162" s="217"/>
      <c r="IR162" s="217"/>
      <c r="IS162" s="217"/>
      <c r="IT162" s="217"/>
      <c r="IU162" s="217"/>
      <c r="IV162" s="217"/>
    </row>
    <row r="163" spans="1:256" x14ac:dyDescent="0.15">
      <c r="A163" s="218"/>
      <c r="B163" s="215"/>
      <c r="C163" s="217"/>
      <c r="D163" s="219"/>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17"/>
      <c r="AF163" s="217"/>
      <c r="AG163" s="217"/>
      <c r="AH163" s="217"/>
      <c r="AI163" s="217"/>
      <c r="AJ163" s="217"/>
      <c r="AK163" s="217"/>
      <c r="AL163" s="217"/>
      <c r="AM163" s="217"/>
      <c r="AN163" s="217"/>
      <c r="AO163" s="217"/>
      <c r="AP163" s="217"/>
      <c r="AQ163" s="217"/>
      <c r="AR163" s="217"/>
      <c r="AS163" s="217"/>
      <c r="AT163" s="217"/>
      <c r="AU163" s="217"/>
      <c r="AV163" s="217"/>
      <c r="AW163" s="217"/>
      <c r="AX163" s="217"/>
      <c r="AY163" s="217"/>
      <c r="AZ163" s="217"/>
      <c r="BA163" s="217"/>
      <c r="BB163" s="217"/>
      <c r="BC163" s="217"/>
      <c r="BD163" s="217"/>
      <c r="BE163" s="217"/>
      <c r="BF163" s="217"/>
      <c r="BG163" s="217"/>
      <c r="BH163" s="217"/>
      <c r="BI163" s="217"/>
      <c r="BJ163" s="217"/>
      <c r="BK163" s="217"/>
      <c r="BL163" s="217"/>
      <c r="BM163" s="217"/>
      <c r="BN163" s="217"/>
      <c r="BO163" s="217"/>
      <c r="BP163" s="217"/>
      <c r="BQ163" s="217"/>
      <c r="BR163" s="217"/>
      <c r="BS163" s="217"/>
      <c r="BT163" s="217"/>
      <c r="BU163" s="217"/>
      <c r="BV163" s="217"/>
      <c r="BW163" s="217"/>
      <c r="BX163" s="217"/>
      <c r="BY163" s="217"/>
      <c r="BZ163" s="217"/>
      <c r="CA163" s="217"/>
      <c r="CB163" s="217"/>
      <c r="CC163" s="217"/>
      <c r="CD163" s="217"/>
      <c r="CE163" s="217"/>
      <c r="CF163" s="217"/>
      <c r="CG163" s="217"/>
      <c r="CH163" s="217"/>
      <c r="CI163" s="217"/>
      <c r="CJ163" s="217"/>
      <c r="CK163" s="217"/>
      <c r="CL163" s="217"/>
      <c r="CM163" s="217"/>
      <c r="CN163" s="217"/>
      <c r="CO163" s="217"/>
      <c r="CP163" s="217"/>
      <c r="CQ163" s="217"/>
      <c r="CR163" s="217"/>
      <c r="CS163" s="217"/>
      <c r="CT163" s="217"/>
      <c r="CU163" s="217"/>
      <c r="CV163" s="217"/>
      <c r="CW163" s="217"/>
      <c r="CX163" s="217"/>
      <c r="CY163" s="217"/>
      <c r="CZ163" s="217"/>
      <c r="DA163" s="217"/>
      <c r="DB163" s="217"/>
      <c r="DC163" s="217"/>
      <c r="DD163" s="217"/>
      <c r="DE163" s="217"/>
      <c r="DF163" s="217"/>
      <c r="DG163" s="217"/>
      <c r="DH163" s="217"/>
      <c r="DI163" s="217"/>
      <c r="DJ163" s="217"/>
      <c r="DK163" s="217"/>
      <c r="DL163" s="217"/>
      <c r="DM163" s="217"/>
      <c r="DN163" s="217"/>
      <c r="DO163" s="217"/>
      <c r="DP163" s="217"/>
      <c r="DQ163" s="217"/>
      <c r="DR163" s="217"/>
      <c r="DS163" s="217"/>
      <c r="DT163" s="217"/>
      <c r="DU163" s="217"/>
      <c r="DV163" s="217"/>
      <c r="DW163" s="217"/>
      <c r="DX163" s="217"/>
      <c r="DY163" s="217"/>
      <c r="DZ163" s="217"/>
      <c r="EA163" s="217"/>
      <c r="EB163" s="217"/>
      <c r="EC163" s="217"/>
      <c r="ED163" s="217"/>
      <c r="EE163" s="217"/>
      <c r="EF163" s="217"/>
      <c r="EG163" s="217"/>
      <c r="EH163" s="217"/>
      <c r="EI163" s="217"/>
      <c r="EJ163" s="217"/>
      <c r="EK163" s="217"/>
      <c r="EL163" s="217"/>
      <c r="EM163" s="217"/>
      <c r="EN163" s="217"/>
      <c r="EO163" s="217"/>
      <c r="EP163" s="217"/>
      <c r="EQ163" s="217"/>
      <c r="ER163" s="217"/>
      <c r="ES163" s="217"/>
      <c r="ET163" s="217"/>
      <c r="EU163" s="217"/>
      <c r="EV163" s="217"/>
      <c r="EW163" s="217"/>
      <c r="EX163" s="217"/>
      <c r="EY163" s="217"/>
      <c r="EZ163" s="217"/>
      <c r="FA163" s="217"/>
      <c r="FB163" s="217"/>
      <c r="FC163" s="217"/>
      <c r="FD163" s="217"/>
      <c r="FE163" s="217"/>
      <c r="FF163" s="217"/>
      <c r="FG163" s="217"/>
      <c r="FH163" s="217"/>
      <c r="FI163" s="217"/>
      <c r="FJ163" s="217"/>
      <c r="FK163" s="217"/>
      <c r="FL163" s="217"/>
      <c r="FM163" s="217"/>
      <c r="FN163" s="217"/>
      <c r="FO163" s="217"/>
      <c r="FP163" s="217"/>
      <c r="FQ163" s="217"/>
      <c r="FR163" s="217"/>
      <c r="FS163" s="217"/>
      <c r="FT163" s="217"/>
      <c r="FU163" s="217"/>
      <c r="FV163" s="217"/>
      <c r="FW163" s="217"/>
      <c r="FX163" s="217"/>
      <c r="FY163" s="217"/>
      <c r="FZ163" s="217"/>
      <c r="GA163" s="217"/>
      <c r="GB163" s="217"/>
      <c r="GC163" s="217"/>
      <c r="GD163" s="217"/>
      <c r="GE163" s="217"/>
      <c r="GF163" s="217"/>
      <c r="GG163" s="217"/>
      <c r="GH163" s="217"/>
      <c r="GI163" s="217"/>
      <c r="GJ163" s="217"/>
      <c r="GK163" s="217"/>
      <c r="GL163" s="217"/>
      <c r="GM163" s="217"/>
      <c r="GN163" s="217"/>
      <c r="GO163" s="217"/>
      <c r="GP163" s="217"/>
      <c r="GQ163" s="217"/>
      <c r="GR163" s="217"/>
      <c r="GS163" s="217"/>
      <c r="GT163" s="217"/>
      <c r="GU163" s="217"/>
      <c r="GV163" s="217"/>
      <c r="GW163" s="217"/>
      <c r="GX163" s="217"/>
      <c r="GY163" s="217"/>
      <c r="GZ163" s="217"/>
      <c r="HA163" s="217"/>
      <c r="HB163" s="217"/>
      <c r="HC163" s="217"/>
      <c r="HD163" s="217"/>
      <c r="HE163" s="217"/>
      <c r="HF163" s="217"/>
      <c r="HG163" s="217"/>
      <c r="HH163" s="217"/>
      <c r="HI163" s="217"/>
      <c r="HJ163" s="217"/>
      <c r="HK163" s="217"/>
      <c r="HL163" s="217"/>
      <c r="HM163" s="217"/>
      <c r="HN163" s="217"/>
      <c r="HO163" s="217"/>
      <c r="HP163" s="217"/>
      <c r="HQ163" s="217"/>
      <c r="HR163" s="217"/>
      <c r="HS163" s="217"/>
      <c r="HT163" s="217"/>
      <c r="HU163" s="217"/>
      <c r="HV163" s="217"/>
      <c r="HW163" s="217"/>
      <c r="HX163" s="217"/>
      <c r="HY163" s="217"/>
      <c r="HZ163" s="217"/>
      <c r="IA163" s="217"/>
      <c r="IB163" s="217"/>
      <c r="IC163" s="217"/>
      <c r="ID163" s="217"/>
      <c r="IE163" s="217"/>
      <c r="IF163" s="217"/>
      <c r="IG163" s="217"/>
      <c r="IH163" s="217"/>
      <c r="II163" s="217"/>
      <c r="IJ163" s="217"/>
      <c r="IK163" s="217"/>
      <c r="IL163" s="217"/>
      <c r="IM163" s="217"/>
      <c r="IN163" s="217"/>
      <c r="IO163" s="217"/>
      <c r="IP163" s="217"/>
      <c r="IQ163" s="217"/>
      <c r="IR163" s="217"/>
      <c r="IS163" s="217"/>
      <c r="IT163" s="217"/>
      <c r="IU163" s="217"/>
      <c r="IV163" s="217"/>
    </row>
    <row r="164" spans="1:256" x14ac:dyDescent="0.15">
      <c r="A164" s="218"/>
      <c r="B164" s="215"/>
      <c r="C164" s="217"/>
      <c r="D164" s="219"/>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17"/>
      <c r="AF164" s="217"/>
      <c r="AG164" s="217"/>
      <c r="AH164" s="217"/>
      <c r="AI164" s="217"/>
      <c r="AJ164" s="217"/>
      <c r="AK164" s="217"/>
      <c r="AL164" s="217"/>
      <c r="AM164" s="217"/>
      <c r="AN164" s="217"/>
      <c r="AO164" s="217"/>
      <c r="AP164" s="217"/>
      <c r="AQ164" s="217"/>
      <c r="AR164" s="217"/>
      <c r="AS164" s="217"/>
      <c r="AT164" s="217"/>
      <c r="AU164" s="217"/>
      <c r="AV164" s="217"/>
      <c r="AW164" s="217"/>
      <c r="AX164" s="217"/>
      <c r="AY164" s="217"/>
      <c r="AZ164" s="217"/>
      <c r="BA164" s="217"/>
      <c r="BB164" s="217"/>
      <c r="BC164" s="217"/>
      <c r="BD164" s="217"/>
      <c r="BE164" s="217"/>
      <c r="BF164" s="217"/>
      <c r="BG164" s="217"/>
      <c r="BH164" s="217"/>
      <c r="BI164" s="217"/>
      <c r="BJ164" s="217"/>
      <c r="BK164" s="217"/>
      <c r="BL164" s="217"/>
      <c r="BM164" s="217"/>
      <c r="BN164" s="217"/>
      <c r="BO164" s="217"/>
      <c r="BP164" s="217"/>
      <c r="BQ164" s="217"/>
      <c r="BR164" s="217"/>
      <c r="BS164" s="217"/>
      <c r="BT164" s="217"/>
      <c r="BU164" s="217"/>
      <c r="BV164" s="217"/>
      <c r="BW164" s="217"/>
      <c r="BX164" s="217"/>
      <c r="BY164" s="217"/>
      <c r="BZ164" s="217"/>
      <c r="CA164" s="217"/>
      <c r="CB164" s="217"/>
      <c r="CC164" s="217"/>
      <c r="CD164" s="217"/>
      <c r="CE164" s="217"/>
      <c r="CF164" s="217"/>
      <c r="CG164" s="217"/>
      <c r="CH164" s="217"/>
      <c r="CI164" s="217"/>
      <c r="CJ164" s="217"/>
      <c r="CK164" s="217"/>
      <c r="CL164" s="217"/>
      <c r="CM164" s="217"/>
      <c r="CN164" s="217"/>
      <c r="CO164" s="217"/>
      <c r="CP164" s="217"/>
      <c r="CQ164" s="217"/>
      <c r="CR164" s="217"/>
      <c r="CS164" s="217"/>
      <c r="CT164" s="217"/>
      <c r="CU164" s="217"/>
      <c r="CV164" s="217"/>
      <c r="CW164" s="217"/>
      <c r="CX164" s="217"/>
      <c r="CY164" s="217"/>
      <c r="CZ164" s="217"/>
      <c r="DA164" s="217"/>
      <c r="DB164" s="217"/>
      <c r="DC164" s="217"/>
      <c r="DD164" s="217"/>
      <c r="DE164" s="217"/>
      <c r="DF164" s="217"/>
      <c r="DG164" s="217"/>
      <c r="DH164" s="217"/>
      <c r="DI164" s="217"/>
      <c r="DJ164" s="217"/>
      <c r="DK164" s="217"/>
      <c r="DL164" s="217"/>
      <c r="DM164" s="217"/>
      <c r="DN164" s="217"/>
      <c r="DO164" s="217"/>
      <c r="DP164" s="217"/>
      <c r="DQ164" s="217"/>
      <c r="DR164" s="217"/>
      <c r="DS164" s="217"/>
      <c r="DT164" s="217"/>
      <c r="DU164" s="217"/>
      <c r="DV164" s="217"/>
      <c r="DW164" s="217"/>
      <c r="DX164" s="217"/>
      <c r="DY164" s="217"/>
      <c r="DZ164" s="217"/>
      <c r="EA164" s="217"/>
      <c r="EB164" s="217"/>
      <c r="EC164" s="217"/>
      <c r="ED164" s="217"/>
      <c r="EE164" s="217"/>
      <c r="EF164" s="217"/>
      <c r="EG164" s="217"/>
      <c r="EH164" s="217"/>
      <c r="EI164" s="217"/>
      <c r="EJ164" s="217"/>
      <c r="EK164" s="217"/>
      <c r="EL164" s="217"/>
      <c r="EM164" s="217"/>
      <c r="EN164" s="217"/>
      <c r="EO164" s="217"/>
      <c r="EP164" s="217"/>
      <c r="EQ164" s="217"/>
      <c r="ER164" s="217"/>
      <c r="ES164" s="217"/>
      <c r="ET164" s="217"/>
      <c r="EU164" s="217"/>
      <c r="EV164" s="217"/>
      <c r="EW164" s="217"/>
      <c r="EX164" s="217"/>
      <c r="EY164" s="217"/>
      <c r="EZ164" s="217"/>
      <c r="FA164" s="217"/>
      <c r="FB164" s="217"/>
      <c r="FC164" s="217"/>
      <c r="FD164" s="217"/>
      <c r="FE164" s="217"/>
      <c r="FF164" s="217"/>
      <c r="FG164" s="217"/>
      <c r="FH164" s="217"/>
      <c r="FI164" s="217"/>
      <c r="FJ164" s="217"/>
      <c r="FK164" s="217"/>
      <c r="FL164" s="217"/>
      <c r="FM164" s="217"/>
      <c r="FN164" s="217"/>
      <c r="FO164" s="217"/>
      <c r="FP164" s="217"/>
      <c r="FQ164" s="217"/>
      <c r="FR164" s="217"/>
      <c r="FS164" s="217"/>
      <c r="FT164" s="217"/>
      <c r="FU164" s="217"/>
      <c r="FV164" s="217"/>
      <c r="FW164" s="217"/>
      <c r="FX164" s="217"/>
      <c r="FY164" s="217"/>
      <c r="FZ164" s="217"/>
      <c r="GA164" s="217"/>
      <c r="GB164" s="217"/>
      <c r="GC164" s="217"/>
      <c r="GD164" s="217"/>
      <c r="GE164" s="217"/>
      <c r="GF164" s="217"/>
      <c r="GG164" s="217"/>
      <c r="GH164" s="217"/>
      <c r="GI164" s="217"/>
      <c r="GJ164" s="217"/>
      <c r="GK164" s="217"/>
      <c r="GL164" s="217"/>
      <c r="GM164" s="217"/>
      <c r="GN164" s="217"/>
      <c r="GO164" s="217"/>
      <c r="GP164" s="217"/>
      <c r="GQ164" s="217"/>
      <c r="GR164" s="217"/>
      <c r="GS164" s="217"/>
      <c r="GT164" s="217"/>
      <c r="GU164" s="217"/>
      <c r="GV164" s="217"/>
      <c r="GW164" s="217"/>
      <c r="GX164" s="217"/>
      <c r="GY164" s="217"/>
      <c r="GZ164" s="217"/>
      <c r="HA164" s="217"/>
      <c r="HB164" s="217"/>
      <c r="HC164" s="217"/>
      <c r="HD164" s="217"/>
      <c r="HE164" s="217"/>
      <c r="HF164" s="217"/>
      <c r="HG164" s="217"/>
      <c r="HH164" s="217"/>
      <c r="HI164" s="217"/>
      <c r="HJ164" s="217"/>
      <c r="HK164" s="217"/>
      <c r="HL164" s="217"/>
      <c r="HM164" s="217"/>
      <c r="HN164" s="217"/>
      <c r="HO164" s="217"/>
      <c r="HP164" s="217"/>
      <c r="HQ164" s="217"/>
      <c r="HR164" s="217"/>
      <c r="HS164" s="217"/>
      <c r="HT164" s="217"/>
      <c r="HU164" s="217"/>
      <c r="HV164" s="217"/>
      <c r="HW164" s="217"/>
      <c r="HX164" s="217"/>
      <c r="HY164" s="217"/>
      <c r="HZ164" s="217"/>
      <c r="IA164" s="217"/>
      <c r="IB164" s="217"/>
      <c r="IC164" s="217"/>
      <c r="ID164" s="217"/>
      <c r="IE164" s="217"/>
      <c r="IF164" s="217"/>
      <c r="IG164" s="217"/>
      <c r="IH164" s="217"/>
      <c r="II164" s="217"/>
      <c r="IJ164" s="217"/>
      <c r="IK164" s="217"/>
      <c r="IL164" s="217"/>
      <c r="IM164" s="217"/>
      <c r="IN164" s="217"/>
      <c r="IO164" s="217"/>
      <c r="IP164" s="217"/>
      <c r="IQ164" s="217"/>
      <c r="IR164" s="217"/>
      <c r="IS164" s="217"/>
      <c r="IT164" s="217"/>
      <c r="IU164" s="217"/>
      <c r="IV164" s="217"/>
    </row>
    <row r="165" spans="1:256" x14ac:dyDescent="0.15">
      <c r="A165" s="218"/>
      <c r="B165" s="215"/>
      <c r="C165" s="217"/>
      <c r="D165" s="219"/>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c r="AA165" s="217"/>
      <c r="AB165" s="217"/>
      <c r="AC165" s="217"/>
      <c r="AD165" s="217"/>
      <c r="AE165" s="217"/>
      <c r="AF165" s="217"/>
      <c r="AG165" s="217"/>
      <c r="AH165" s="217"/>
      <c r="AI165" s="217"/>
      <c r="AJ165" s="217"/>
      <c r="AK165" s="217"/>
      <c r="AL165" s="217"/>
      <c r="AM165" s="217"/>
      <c r="AN165" s="217"/>
      <c r="AO165" s="217"/>
      <c r="AP165" s="217"/>
      <c r="AQ165" s="217"/>
      <c r="AR165" s="217"/>
      <c r="AS165" s="217"/>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217"/>
      <c r="BS165" s="217"/>
      <c r="BT165" s="217"/>
      <c r="BU165" s="217"/>
      <c r="BV165" s="217"/>
      <c r="BW165" s="217"/>
      <c r="BX165" s="217"/>
      <c r="BY165" s="217"/>
      <c r="BZ165" s="217"/>
      <c r="CA165" s="217"/>
      <c r="CB165" s="217"/>
      <c r="CC165" s="217"/>
      <c r="CD165" s="217"/>
      <c r="CE165" s="217"/>
      <c r="CF165" s="217"/>
      <c r="CG165" s="217"/>
      <c r="CH165" s="217"/>
      <c r="CI165" s="217"/>
      <c r="CJ165" s="217"/>
      <c r="CK165" s="217"/>
      <c r="CL165" s="217"/>
      <c r="CM165" s="217"/>
      <c r="CN165" s="217"/>
      <c r="CO165" s="217"/>
      <c r="CP165" s="217"/>
      <c r="CQ165" s="217"/>
      <c r="CR165" s="217"/>
      <c r="CS165" s="217"/>
      <c r="CT165" s="217"/>
      <c r="CU165" s="217"/>
      <c r="CV165" s="217"/>
      <c r="CW165" s="217"/>
      <c r="CX165" s="217"/>
      <c r="CY165" s="217"/>
      <c r="CZ165" s="217"/>
      <c r="DA165" s="217"/>
      <c r="DB165" s="217"/>
      <c r="DC165" s="217"/>
      <c r="DD165" s="217"/>
      <c r="DE165" s="217"/>
      <c r="DF165" s="217"/>
      <c r="DG165" s="217"/>
      <c r="DH165" s="217"/>
      <c r="DI165" s="217"/>
      <c r="DJ165" s="217"/>
      <c r="DK165" s="217"/>
      <c r="DL165" s="217"/>
      <c r="DM165" s="217"/>
      <c r="DN165" s="217"/>
      <c r="DO165" s="217"/>
      <c r="DP165" s="217"/>
      <c r="DQ165" s="217"/>
      <c r="DR165" s="217"/>
      <c r="DS165" s="217"/>
      <c r="DT165" s="217"/>
      <c r="DU165" s="217"/>
      <c r="DV165" s="217"/>
      <c r="DW165" s="217"/>
      <c r="DX165" s="217"/>
      <c r="DY165" s="217"/>
      <c r="DZ165" s="217"/>
      <c r="EA165" s="217"/>
      <c r="EB165" s="217"/>
      <c r="EC165" s="217"/>
      <c r="ED165" s="217"/>
      <c r="EE165" s="217"/>
      <c r="EF165" s="217"/>
      <c r="EG165" s="217"/>
      <c r="EH165" s="217"/>
      <c r="EI165" s="217"/>
      <c r="EJ165" s="217"/>
      <c r="EK165" s="217"/>
      <c r="EL165" s="217"/>
      <c r="EM165" s="217"/>
      <c r="EN165" s="217"/>
      <c r="EO165" s="217"/>
      <c r="EP165" s="217"/>
      <c r="EQ165" s="217"/>
      <c r="ER165" s="217"/>
      <c r="ES165" s="217"/>
      <c r="ET165" s="217"/>
      <c r="EU165" s="217"/>
      <c r="EV165" s="217"/>
      <c r="EW165" s="217"/>
      <c r="EX165" s="217"/>
      <c r="EY165" s="217"/>
      <c r="EZ165" s="217"/>
      <c r="FA165" s="217"/>
      <c r="FB165" s="217"/>
      <c r="FC165" s="217"/>
      <c r="FD165" s="217"/>
      <c r="FE165" s="217"/>
      <c r="FF165" s="217"/>
      <c r="FG165" s="217"/>
      <c r="FH165" s="217"/>
      <c r="FI165" s="217"/>
      <c r="FJ165" s="217"/>
      <c r="FK165" s="217"/>
      <c r="FL165" s="217"/>
      <c r="FM165" s="217"/>
      <c r="FN165" s="217"/>
      <c r="FO165" s="217"/>
      <c r="FP165" s="217"/>
      <c r="FQ165" s="217"/>
      <c r="FR165" s="217"/>
      <c r="FS165" s="217"/>
      <c r="FT165" s="217"/>
      <c r="FU165" s="217"/>
      <c r="FV165" s="217"/>
      <c r="FW165" s="217"/>
      <c r="FX165" s="217"/>
      <c r="FY165" s="217"/>
      <c r="FZ165" s="217"/>
      <c r="GA165" s="217"/>
      <c r="GB165" s="217"/>
      <c r="GC165" s="217"/>
      <c r="GD165" s="217"/>
      <c r="GE165" s="217"/>
      <c r="GF165" s="217"/>
      <c r="GG165" s="217"/>
      <c r="GH165" s="217"/>
      <c r="GI165" s="217"/>
      <c r="GJ165" s="217"/>
      <c r="GK165" s="217"/>
      <c r="GL165" s="217"/>
      <c r="GM165" s="217"/>
      <c r="GN165" s="217"/>
      <c r="GO165" s="217"/>
      <c r="GP165" s="217"/>
      <c r="GQ165" s="217"/>
      <c r="GR165" s="217"/>
      <c r="GS165" s="217"/>
      <c r="GT165" s="217"/>
      <c r="GU165" s="217"/>
      <c r="GV165" s="217"/>
      <c r="GW165" s="217"/>
      <c r="GX165" s="217"/>
      <c r="GY165" s="217"/>
      <c r="GZ165" s="217"/>
      <c r="HA165" s="217"/>
      <c r="HB165" s="217"/>
      <c r="HC165" s="217"/>
      <c r="HD165" s="217"/>
      <c r="HE165" s="217"/>
      <c r="HF165" s="217"/>
      <c r="HG165" s="217"/>
      <c r="HH165" s="217"/>
      <c r="HI165" s="217"/>
      <c r="HJ165" s="217"/>
      <c r="HK165" s="217"/>
      <c r="HL165" s="217"/>
      <c r="HM165" s="217"/>
      <c r="HN165" s="217"/>
      <c r="HO165" s="217"/>
      <c r="HP165" s="217"/>
      <c r="HQ165" s="217"/>
      <c r="HR165" s="217"/>
      <c r="HS165" s="217"/>
      <c r="HT165" s="217"/>
      <c r="HU165" s="217"/>
      <c r="HV165" s="217"/>
      <c r="HW165" s="217"/>
      <c r="HX165" s="217"/>
      <c r="HY165" s="217"/>
      <c r="HZ165" s="217"/>
      <c r="IA165" s="217"/>
      <c r="IB165" s="217"/>
      <c r="IC165" s="217"/>
      <c r="ID165" s="217"/>
      <c r="IE165" s="217"/>
      <c r="IF165" s="217"/>
      <c r="IG165" s="217"/>
      <c r="IH165" s="217"/>
      <c r="II165" s="217"/>
      <c r="IJ165" s="217"/>
      <c r="IK165" s="217"/>
      <c r="IL165" s="217"/>
      <c r="IM165" s="217"/>
      <c r="IN165" s="217"/>
      <c r="IO165" s="217"/>
      <c r="IP165" s="217"/>
      <c r="IQ165" s="217"/>
      <c r="IR165" s="217"/>
      <c r="IS165" s="217"/>
      <c r="IT165" s="217"/>
      <c r="IU165" s="217"/>
      <c r="IV165" s="217"/>
    </row>
    <row r="166" spans="1:256" x14ac:dyDescent="0.15">
      <c r="A166" s="218"/>
      <c r="B166" s="215"/>
      <c r="C166" s="217"/>
      <c r="D166" s="219"/>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c r="AA166" s="217"/>
      <c r="AB166" s="217"/>
      <c r="AC166" s="217"/>
      <c r="AD166" s="217"/>
      <c r="AE166" s="217"/>
      <c r="AF166" s="217"/>
      <c r="AG166" s="217"/>
      <c r="AH166" s="217"/>
      <c r="AI166" s="217"/>
      <c r="AJ166" s="217"/>
      <c r="AK166" s="217"/>
      <c r="AL166" s="217"/>
      <c r="AM166" s="217"/>
      <c r="AN166" s="217"/>
      <c r="AO166" s="217"/>
      <c r="AP166" s="217"/>
      <c r="AQ166" s="217"/>
      <c r="AR166" s="217"/>
      <c r="AS166" s="217"/>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217"/>
      <c r="BS166" s="217"/>
      <c r="BT166" s="217"/>
      <c r="BU166" s="217"/>
      <c r="BV166" s="217"/>
      <c r="BW166" s="217"/>
      <c r="BX166" s="217"/>
      <c r="BY166" s="217"/>
      <c r="BZ166" s="217"/>
      <c r="CA166" s="217"/>
      <c r="CB166" s="217"/>
      <c r="CC166" s="217"/>
      <c r="CD166" s="217"/>
      <c r="CE166" s="217"/>
      <c r="CF166" s="217"/>
      <c r="CG166" s="217"/>
      <c r="CH166" s="217"/>
      <c r="CI166" s="217"/>
      <c r="CJ166" s="217"/>
      <c r="CK166" s="217"/>
      <c r="CL166" s="217"/>
      <c r="CM166" s="217"/>
      <c r="CN166" s="217"/>
      <c r="CO166" s="217"/>
      <c r="CP166" s="217"/>
      <c r="CQ166" s="217"/>
      <c r="CR166" s="217"/>
      <c r="CS166" s="217"/>
      <c r="CT166" s="217"/>
      <c r="CU166" s="217"/>
      <c r="CV166" s="217"/>
      <c r="CW166" s="217"/>
      <c r="CX166" s="217"/>
      <c r="CY166" s="217"/>
      <c r="CZ166" s="217"/>
      <c r="DA166" s="217"/>
      <c r="DB166" s="217"/>
      <c r="DC166" s="217"/>
      <c r="DD166" s="217"/>
      <c r="DE166" s="217"/>
      <c r="DF166" s="217"/>
      <c r="DG166" s="217"/>
      <c r="DH166" s="217"/>
      <c r="DI166" s="217"/>
      <c r="DJ166" s="217"/>
      <c r="DK166" s="217"/>
      <c r="DL166" s="217"/>
      <c r="DM166" s="217"/>
      <c r="DN166" s="217"/>
      <c r="DO166" s="217"/>
      <c r="DP166" s="217"/>
      <c r="DQ166" s="217"/>
      <c r="DR166" s="217"/>
      <c r="DS166" s="217"/>
      <c r="DT166" s="217"/>
      <c r="DU166" s="217"/>
      <c r="DV166" s="217"/>
      <c r="DW166" s="217"/>
      <c r="DX166" s="217"/>
      <c r="DY166" s="217"/>
      <c r="DZ166" s="217"/>
      <c r="EA166" s="217"/>
      <c r="EB166" s="217"/>
      <c r="EC166" s="217"/>
      <c r="ED166" s="217"/>
      <c r="EE166" s="217"/>
      <c r="EF166" s="217"/>
      <c r="EG166" s="217"/>
      <c r="EH166" s="217"/>
      <c r="EI166" s="217"/>
      <c r="EJ166" s="217"/>
      <c r="EK166" s="217"/>
      <c r="EL166" s="217"/>
      <c r="EM166" s="217"/>
      <c r="EN166" s="217"/>
      <c r="EO166" s="217"/>
      <c r="EP166" s="217"/>
      <c r="EQ166" s="217"/>
      <c r="ER166" s="217"/>
      <c r="ES166" s="217"/>
      <c r="ET166" s="217"/>
      <c r="EU166" s="217"/>
      <c r="EV166" s="217"/>
      <c r="EW166" s="217"/>
      <c r="EX166" s="217"/>
      <c r="EY166" s="217"/>
      <c r="EZ166" s="217"/>
      <c r="FA166" s="217"/>
      <c r="FB166" s="217"/>
      <c r="FC166" s="217"/>
      <c r="FD166" s="217"/>
      <c r="FE166" s="217"/>
      <c r="FF166" s="217"/>
      <c r="FG166" s="217"/>
      <c r="FH166" s="217"/>
      <c r="FI166" s="217"/>
      <c r="FJ166" s="217"/>
      <c r="FK166" s="217"/>
      <c r="FL166" s="217"/>
      <c r="FM166" s="217"/>
      <c r="FN166" s="217"/>
      <c r="FO166" s="217"/>
      <c r="FP166" s="217"/>
      <c r="FQ166" s="217"/>
      <c r="FR166" s="217"/>
      <c r="FS166" s="217"/>
      <c r="FT166" s="217"/>
      <c r="FU166" s="217"/>
      <c r="FV166" s="217"/>
      <c r="FW166" s="217"/>
      <c r="FX166" s="217"/>
      <c r="FY166" s="217"/>
      <c r="FZ166" s="217"/>
      <c r="GA166" s="217"/>
      <c r="GB166" s="217"/>
      <c r="GC166" s="217"/>
      <c r="GD166" s="217"/>
      <c r="GE166" s="217"/>
      <c r="GF166" s="217"/>
      <c r="GG166" s="217"/>
      <c r="GH166" s="217"/>
      <c r="GI166" s="217"/>
      <c r="GJ166" s="217"/>
      <c r="GK166" s="217"/>
      <c r="GL166" s="217"/>
      <c r="GM166" s="217"/>
      <c r="GN166" s="217"/>
      <c r="GO166" s="217"/>
      <c r="GP166" s="217"/>
      <c r="GQ166" s="217"/>
      <c r="GR166" s="217"/>
      <c r="GS166" s="217"/>
      <c r="GT166" s="217"/>
      <c r="GU166" s="217"/>
      <c r="GV166" s="217"/>
      <c r="GW166" s="217"/>
      <c r="GX166" s="217"/>
      <c r="GY166" s="217"/>
      <c r="GZ166" s="217"/>
      <c r="HA166" s="217"/>
      <c r="HB166" s="217"/>
      <c r="HC166" s="217"/>
      <c r="HD166" s="217"/>
      <c r="HE166" s="217"/>
      <c r="HF166" s="217"/>
      <c r="HG166" s="217"/>
      <c r="HH166" s="217"/>
      <c r="HI166" s="217"/>
      <c r="HJ166" s="217"/>
      <c r="HK166" s="217"/>
      <c r="HL166" s="217"/>
      <c r="HM166" s="217"/>
      <c r="HN166" s="217"/>
      <c r="HO166" s="217"/>
      <c r="HP166" s="217"/>
      <c r="HQ166" s="217"/>
      <c r="HR166" s="217"/>
      <c r="HS166" s="217"/>
      <c r="HT166" s="217"/>
      <c r="HU166" s="217"/>
      <c r="HV166" s="217"/>
      <c r="HW166" s="217"/>
      <c r="HX166" s="217"/>
      <c r="HY166" s="217"/>
      <c r="HZ166" s="217"/>
      <c r="IA166" s="217"/>
      <c r="IB166" s="217"/>
      <c r="IC166" s="217"/>
      <c r="ID166" s="217"/>
      <c r="IE166" s="217"/>
      <c r="IF166" s="217"/>
      <c r="IG166" s="217"/>
      <c r="IH166" s="217"/>
      <c r="II166" s="217"/>
      <c r="IJ166" s="217"/>
      <c r="IK166" s="217"/>
      <c r="IL166" s="217"/>
      <c r="IM166" s="217"/>
      <c r="IN166" s="217"/>
      <c r="IO166" s="217"/>
      <c r="IP166" s="217"/>
      <c r="IQ166" s="217"/>
      <c r="IR166" s="217"/>
      <c r="IS166" s="217"/>
      <c r="IT166" s="217"/>
      <c r="IU166" s="217"/>
      <c r="IV166" s="217"/>
    </row>
    <row r="167" spans="1:256" x14ac:dyDescent="0.15">
      <c r="A167" s="218"/>
      <c r="B167" s="215"/>
      <c r="C167" s="217"/>
      <c r="D167" s="219"/>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c r="AA167" s="217"/>
      <c r="AB167" s="217"/>
      <c r="AC167" s="217"/>
      <c r="AD167" s="217"/>
      <c r="AE167" s="217"/>
      <c r="AF167" s="217"/>
      <c r="AG167" s="217"/>
      <c r="AH167" s="217"/>
      <c r="AI167" s="217"/>
      <c r="AJ167" s="217"/>
      <c r="AK167" s="217"/>
      <c r="AL167" s="217"/>
      <c r="AM167" s="217"/>
      <c r="AN167" s="217"/>
      <c r="AO167" s="217"/>
      <c r="AP167" s="217"/>
      <c r="AQ167" s="217"/>
      <c r="AR167" s="217"/>
      <c r="AS167" s="217"/>
      <c r="AT167" s="217"/>
      <c r="AU167" s="217"/>
      <c r="AV167" s="217"/>
      <c r="AW167" s="217"/>
      <c r="AX167" s="217"/>
      <c r="AY167" s="217"/>
      <c r="AZ167" s="217"/>
      <c r="BA167" s="217"/>
      <c r="BB167" s="217"/>
      <c r="BC167" s="217"/>
      <c r="BD167" s="217"/>
      <c r="BE167" s="217"/>
      <c r="BF167" s="217"/>
      <c r="BG167" s="217"/>
      <c r="BH167" s="217"/>
      <c r="BI167" s="217"/>
      <c r="BJ167" s="217"/>
      <c r="BK167" s="217"/>
      <c r="BL167" s="217"/>
      <c r="BM167" s="217"/>
      <c r="BN167" s="217"/>
      <c r="BO167" s="217"/>
      <c r="BP167" s="217"/>
      <c r="BQ167" s="217"/>
      <c r="BR167" s="217"/>
      <c r="BS167" s="217"/>
      <c r="BT167" s="217"/>
      <c r="BU167" s="217"/>
      <c r="BV167" s="217"/>
      <c r="BW167" s="217"/>
      <c r="BX167" s="217"/>
      <c r="BY167" s="217"/>
      <c r="BZ167" s="217"/>
      <c r="CA167" s="217"/>
      <c r="CB167" s="217"/>
      <c r="CC167" s="217"/>
      <c r="CD167" s="217"/>
      <c r="CE167" s="217"/>
      <c r="CF167" s="217"/>
      <c r="CG167" s="217"/>
      <c r="CH167" s="217"/>
      <c r="CI167" s="217"/>
      <c r="CJ167" s="217"/>
      <c r="CK167" s="217"/>
      <c r="CL167" s="217"/>
      <c r="CM167" s="217"/>
      <c r="CN167" s="217"/>
      <c r="CO167" s="217"/>
      <c r="CP167" s="217"/>
      <c r="CQ167" s="217"/>
      <c r="CR167" s="217"/>
      <c r="CS167" s="217"/>
      <c r="CT167" s="217"/>
      <c r="CU167" s="217"/>
      <c r="CV167" s="217"/>
      <c r="CW167" s="217"/>
      <c r="CX167" s="217"/>
      <c r="CY167" s="217"/>
      <c r="CZ167" s="217"/>
      <c r="DA167" s="217"/>
      <c r="DB167" s="217"/>
      <c r="DC167" s="217"/>
      <c r="DD167" s="217"/>
      <c r="DE167" s="217"/>
      <c r="DF167" s="217"/>
      <c r="DG167" s="217"/>
      <c r="DH167" s="217"/>
      <c r="DI167" s="217"/>
      <c r="DJ167" s="217"/>
      <c r="DK167" s="217"/>
      <c r="DL167" s="217"/>
      <c r="DM167" s="217"/>
      <c r="DN167" s="217"/>
      <c r="DO167" s="217"/>
      <c r="DP167" s="217"/>
      <c r="DQ167" s="217"/>
      <c r="DR167" s="217"/>
      <c r="DS167" s="217"/>
      <c r="DT167" s="217"/>
      <c r="DU167" s="217"/>
      <c r="DV167" s="217"/>
      <c r="DW167" s="217"/>
      <c r="DX167" s="217"/>
      <c r="DY167" s="217"/>
      <c r="DZ167" s="217"/>
      <c r="EA167" s="217"/>
      <c r="EB167" s="217"/>
      <c r="EC167" s="217"/>
      <c r="ED167" s="217"/>
      <c r="EE167" s="217"/>
      <c r="EF167" s="217"/>
      <c r="EG167" s="217"/>
      <c r="EH167" s="217"/>
      <c r="EI167" s="217"/>
      <c r="EJ167" s="217"/>
      <c r="EK167" s="217"/>
      <c r="EL167" s="217"/>
      <c r="EM167" s="217"/>
      <c r="EN167" s="217"/>
      <c r="EO167" s="217"/>
      <c r="EP167" s="217"/>
      <c r="EQ167" s="217"/>
      <c r="ER167" s="217"/>
      <c r="ES167" s="217"/>
      <c r="ET167" s="217"/>
      <c r="EU167" s="217"/>
      <c r="EV167" s="217"/>
      <c r="EW167" s="217"/>
      <c r="EX167" s="217"/>
      <c r="EY167" s="217"/>
      <c r="EZ167" s="217"/>
      <c r="FA167" s="217"/>
      <c r="FB167" s="217"/>
      <c r="FC167" s="217"/>
      <c r="FD167" s="217"/>
      <c r="FE167" s="217"/>
      <c r="FF167" s="217"/>
      <c r="FG167" s="217"/>
      <c r="FH167" s="217"/>
      <c r="FI167" s="217"/>
      <c r="FJ167" s="217"/>
      <c r="FK167" s="217"/>
      <c r="FL167" s="217"/>
      <c r="FM167" s="217"/>
      <c r="FN167" s="217"/>
      <c r="FO167" s="217"/>
      <c r="FP167" s="217"/>
      <c r="FQ167" s="217"/>
      <c r="FR167" s="217"/>
      <c r="FS167" s="217"/>
      <c r="FT167" s="217"/>
      <c r="FU167" s="217"/>
      <c r="FV167" s="217"/>
      <c r="FW167" s="217"/>
      <c r="FX167" s="217"/>
      <c r="FY167" s="217"/>
      <c r="FZ167" s="217"/>
      <c r="GA167" s="217"/>
      <c r="GB167" s="217"/>
      <c r="GC167" s="217"/>
      <c r="GD167" s="217"/>
      <c r="GE167" s="217"/>
      <c r="GF167" s="217"/>
      <c r="GG167" s="217"/>
      <c r="GH167" s="217"/>
      <c r="GI167" s="217"/>
      <c r="GJ167" s="217"/>
      <c r="GK167" s="217"/>
      <c r="GL167" s="217"/>
      <c r="GM167" s="217"/>
      <c r="GN167" s="217"/>
      <c r="GO167" s="217"/>
      <c r="GP167" s="217"/>
      <c r="GQ167" s="217"/>
      <c r="GR167" s="217"/>
      <c r="GS167" s="217"/>
      <c r="GT167" s="217"/>
      <c r="GU167" s="217"/>
      <c r="GV167" s="217"/>
      <c r="GW167" s="217"/>
      <c r="GX167" s="217"/>
      <c r="GY167" s="217"/>
      <c r="GZ167" s="217"/>
      <c r="HA167" s="217"/>
      <c r="HB167" s="217"/>
      <c r="HC167" s="217"/>
      <c r="HD167" s="217"/>
      <c r="HE167" s="217"/>
      <c r="HF167" s="217"/>
      <c r="HG167" s="217"/>
      <c r="HH167" s="217"/>
      <c r="HI167" s="217"/>
      <c r="HJ167" s="217"/>
      <c r="HK167" s="217"/>
      <c r="HL167" s="217"/>
      <c r="HM167" s="217"/>
      <c r="HN167" s="217"/>
      <c r="HO167" s="217"/>
      <c r="HP167" s="217"/>
      <c r="HQ167" s="217"/>
      <c r="HR167" s="217"/>
      <c r="HS167" s="217"/>
      <c r="HT167" s="217"/>
      <c r="HU167" s="217"/>
      <c r="HV167" s="217"/>
      <c r="HW167" s="217"/>
      <c r="HX167" s="217"/>
      <c r="HY167" s="217"/>
      <c r="HZ167" s="217"/>
      <c r="IA167" s="217"/>
      <c r="IB167" s="217"/>
      <c r="IC167" s="217"/>
      <c r="ID167" s="217"/>
      <c r="IE167" s="217"/>
      <c r="IF167" s="217"/>
      <c r="IG167" s="217"/>
      <c r="IH167" s="217"/>
      <c r="II167" s="217"/>
      <c r="IJ167" s="217"/>
      <c r="IK167" s="217"/>
      <c r="IL167" s="217"/>
      <c r="IM167" s="217"/>
      <c r="IN167" s="217"/>
      <c r="IO167" s="217"/>
      <c r="IP167" s="217"/>
      <c r="IQ167" s="217"/>
      <c r="IR167" s="217"/>
      <c r="IS167" s="217"/>
      <c r="IT167" s="217"/>
      <c r="IU167" s="217"/>
      <c r="IV167" s="217"/>
    </row>
    <row r="168" spans="1:256" x14ac:dyDescent="0.15">
      <c r="A168" s="218"/>
      <c r="B168" s="215"/>
      <c r="C168" s="217"/>
      <c r="D168" s="219"/>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c r="AA168" s="217"/>
      <c r="AB168" s="217"/>
      <c r="AC168" s="217"/>
      <c r="AD168" s="217"/>
      <c r="AE168" s="217"/>
      <c r="AF168" s="217"/>
      <c r="AG168" s="217"/>
      <c r="AH168" s="217"/>
      <c r="AI168" s="217"/>
      <c r="AJ168" s="217"/>
      <c r="AK168" s="217"/>
      <c r="AL168" s="217"/>
      <c r="AM168" s="217"/>
      <c r="AN168" s="217"/>
      <c r="AO168" s="217"/>
      <c r="AP168" s="217"/>
      <c r="AQ168" s="217"/>
      <c r="AR168" s="217"/>
      <c r="AS168" s="217"/>
      <c r="AT168" s="217"/>
      <c r="AU168" s="217"/>
      <c r="AV168" s="217"/>
      <c r="AW168" s="217"/>
      <c r="AX168" s="217"/>
      <c r="AY168" s="217"/>
      <c r="AZ168" s="217"/>
      <c r="BA168" s="217"/>
      <c r="BB168" s="217"/>
      <c r="BC168" s="217"/>
      <c r="BD168" s="217"/>
      <c r="BE168" s="217"/>
      <c r="BF168" s="217"/>
      <c r="BG168" s="217"/>
      <c r="BH168" s="217"/>
      <c r="BI168" s="217"/>
      <c r="BJ168" s="217"/>
      <c r="BK168" s="217"/>
      <c r="BL168" s="217"/>
      <c r="BM168" s="217"/>
      <c r="BN168" s="217"/>
      <c r="BO168" s="217"/>
      <c r="BP168" s="217"/>
      <c r="BQ168" s="217"/>
      <c r="BR168" s="217"/>
      <c r="BS168" s="217"/>
      <c r="BT168" s="217"/>
      <c r="BU168" s="217"/>
      <c r="BV168" s="217"/>
      <c r="BW168" s="217"/>
      <c r="BX168" s="217"/>
      <c r="BY168" s="217"/>
      <c r="BZ168" s="217"/>
      <c r="CA168" s="217"/>
      <c r="CB168" s="217"/>
      <c r="CC168" s="217"/>
      <c r="CD168" s="217"/>
      <c r="CE168" s="217"/>
      <c r="CF168" s="217"/>
      <c r="CG168" s="217"/>
      <c r="CH168" s="217"/>
      <c r="CI168" s="217"/>
      <c r="CJ168" s="217"/>
      <c r="CK168" s="217"/>
      <c r="CL168" s="217"/>
      <c r="CM168" s="217"/>
      <c r="CN168" s="217"/>
      <c r="CO168" s="217"/>
      <c r="CP168" s="217"/>
      <c r="CQ168" s="217"/>
      <c r="CR168" s="217"/>
      <c r="CS168" s="217"/>
      <c r="CT168" s="217"/>
      <c r="CU168" s="217"/>
      <c r="CV168" s="217"/>
      <c r="CW168" s="217"/>
      <c r="CX168" s="217"/>
      <c r="CY168" s="217"/>
      <c r="CZ168" s="217"/>
      <c r="DA168" s="217"/>
      <c r="DB168" s="217"/>
      <c r="DC168" s="217"/>
      <c r="DD168" s="217"/>
      <c r="DE168" s="217"/>
      <c r="DF168" s="217"/>
      <c r="DG168" s="217"/>
      <c r="DH168" s="217"/>
      <c r="DI168" s="217"/>
      <c r="DJ168" s="217"/>
      <c r="DK168" s="217"/>
      <c r="DL168" s="217"/>
      <c r="DM168" s="217"/>
      <c r="DN168" s="217"/>
      <c r="DO168" s="217"/>
      <c r="DP168" s="217"/>
      <c r="DQ168" s="217"/>
      <c r="DR168" s="217"/>
      <c r="DS168" s="217"/>
      <c r="DT168" s="217"/>
      <c r="DU168" s="217"/>
      <c r="DV168" s="217"/>
      <c r="DW168" s="217"/>
      <c r="DX168" s="217"/>
      <c r="DY168" s="217"/>
      <c r="DZ168" s="217"/>
      <c r="EA168" s="217"/>
      <c r="EB168" s="217"/>
      <c r="EC168" s="217"/>
      <c r="ED168" s="217"/>
      <c r="EE168" s="217"/>
      <c r="EF168" s="217"/>
      <c r="EG168" s="217"/>
      <c r="EH168" s="217"/>
      <c r="EI168" s="217"/>
      <c r="EJ168" s="217"/>
      <c r="EK168" s="217"/>
      <c r="EL168" s="217"/>
      <c r="EM168" s="217"/>
      <c r="EN168" s="217"/>
      <c r="EO168" s="217"/>
      <c r="EP168" s="217"/>
      <c r="EQ168" s="217"/>
      <c r="ER168" s="217"/>
      <c r="ES168" s="217"/>
      <c r="ET168" s="217"/>
      <c r="EU168" s="217"/>
      <c r="EV168" s="217"/>
      <c r="EW168" s="217"/>
      <c r="EX168" s="217"/>
      <c r="EY168" s="217"/>
      <c r="EZ168" s="217"/>
      <c r="FA168" s="217"/>
      <c r="FB168" s="217"/>
      <c r="FC168" s="217"/>
      <c r="FD168" s="217"/>
      <c r="FE168" s="217"/>
      <c r="FF168" s="217"/>
      <c r="FG168" s="217"/>
      <c r="FH168" s="217"/>
      <c r="FI168" s="217"/>
      <c r="FJ168" s="217"/>
      <c r="FK168" s="217"/>
      <c r="FL168" s="217"/>
      <c r="FM168" s="217"/>
      <c r="FN168" s="217"/>
      <c r="FO168" s="217"/>
      <c r="FP168" s="217"/>
      <c r="FQ168" s="217"/>
      <c r="FR168" s="217"/>
      <c r="FS168" s="217"/>
      <c r="FT168" s="217"/>
      <c r="FU168" s="217"/>
      <c r="FV168" s="217"/>
      <c r="FW168" s="217"/>
      <c r="FX168" s="217"/>
      <c r="FY168" s="217"/>
      <c r="FZ168" s="217"/>
      <c r="GA168" s="217"/>
      <c r="GB168" s="217"/>
      <c r="GC168" s="217"/>
      <c r="GD168" s="217"/>
      <c r="GE168" s="217"/>
      <c r="GF168" s="217"/>
      <c r="GG168" s="217"/>
      <c r="GH168" s="217"/>
      <c r="GI168" s="217"/>
      <c r="GJ168" s="217"/>
      <c r="GK168" s="217"/>
      <c r="GL168" s="217"/>
      <c r="GM168" s="217"/>
      <c r="GN168" s="217"/>
      <c r="GO168" s="217"/>
      <c r="GP168" s="217"/>
      <c r="GQ168" s="217"/>
      <c r="GR168" s="217"/>
      <c r="GS168" s="217"/>
      <c r="GT168" s="217"/>
      <c r="GU168" s="217"/>
      <c r="GV168" s="217"/>
      <c r="GW168" s="217"/>
      <c r="GX168" s="217"/>
      <c r="GY168" s="217"/>
      <c r="GZ168" s="217"/>
      <c r="HA168" s="217"/>
      <c r="HB168" s="217"/>
      <c r="HC168" s="217"/>
      <c r="HD168" s="217"/>
      <c r="HE168" s="217"/>
      <c r="HF168" s="217"/>
      <c r="HG168" s="217"/>
      <c r="HH168" s="217"/>
      <c r="HI168" s="217"/>
      <c r="HJ168" s="217"/>
      <c r="HK168" s="217"/>
      <c r="HL168" s="217"/>
      <c r="HM168" s="217"/>
      <c r="HN168" s="217"/>
      <c r="HO168" s="217"/>
      <c r="HP168" s="217"/>
      <c r="HQ168" s="217"/>
      <c r="HR168" s="217"/>
      <c r="HS168" s="217"/>
      <c r="HT168" s="217"/>
      <c r="HU168" s="217"/>
      <c r="HV168" s="217"/>
      <c r="HW168" s="217"/>
      <c r="HX168" s="217"/>
      <c r="HY168" s="217"/>
      <c r="HZ168" s="217"/>
      <c r="IA168" s="217"/>
      <c r="IB168" s="217"/>
      <c r="IC168" s="217"/>
      <c r="ID168" s="217"/>
      <c r="IE168" s="217"/>
      <c r="IF168" s="217"/>
      <c r="IG168" s="217"/>
      <c r="IH168" s="217"/>
      <c r="II168" s="217"/>
      <c r="IJ168" s="217"/>
      <c r="IK168" s="217"/>
      <c r="IL168" s="217"/>
      <c r="IM168" s="217"/>
      <c r="IN168" s="217"/>
      <c r="IO168" s="217"/>
      <c r="IP168" s="217"/>
      <c r="IQ168" s="217"/>
      <c r="IR168" s="217"/>
      <c r="IS168" s="217"/>
      <c r="IT168" s="217"/>
      <c r="IU168" s="217"/>
      <c r="IV168" s="217"/>
    </row>
    <row r="169" spans="1:256" x14ac:dyDescent="0.15">
      <c r="A169" s="218"/>
      <c r="B169" s="215"/>
      <c r="C169" s="217"/>
      <c r="D169" s="219"/>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c r="AA169" s="217"/>
      <c r="AB169" s="217"/>
      <c r="AC169" s="217"/>
      <c r="AD169" s="217"/>
      <c r="AE169" s="217"/>
      <c r="AF169" s="217"/>
      <c r="AG169" s="217"/>
      <c r="AH169" s="217"/>
      <c r="AI169" s="217"/>
      <c r="AJ169" s="217"/>
      <c r="AK169" s="217"/>
      <c r="AL169" s="217"/>
      <c r="AM169" s="217"/>
      <c r="AN169" s="217"/>
      <c r="AO169" s="217"/>
      <c r="AP169" s="217"/>
      <c r="AQ169" s="217"/>
      <c r="AR169" s="217"/>
      <c r="AS169" s="217"/>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217"/>
      <c r="BS169" s="217"/>
      <c r="BT169" s="217"/>
      <c r="BU169" s="217"/>
      <c r="BV169" s="217"/>
      <c r="BW169" s="217"/>
      <c r="BX169" s="217"/>
      <c r="BY169" s="217"/>
      <c r="BZ169" s="217"/>
      <c r="CA169" s="217"/>
      <c r="CB169" s="217"/>
      <c r="CC169" s="217"/>
      <c r="CD169" s="217"/>
      <c r="CE169" s="217"/>
      <c r="CF169" s="217"/>
      <c r="CG169" s="217"/>
      <c r="CH169" s="217"/>
      <c r="CI169" s="217"/>
      <c r="CJ169" s="217"/>
      <c r="CK169" s="217"/>
      <c r="CL169" s="217"/>
      <c r="CM169" s="217"/>
      <c r="CN169" s="217"/>
      <c r="CO169" s="217"/>
      <c r="CP169" s="217"/>
      <c r="CQ169" s="217"/>
      <c r="CR169" s="217"/>
      <c r="CS169" s="217"/>
      <c r="CT169" s="217"/>
      <c r="CU169" s="217"/>
      <c r="CV169" s="217"/>
      <c r="CW169" s="217"/>
      <c r="CX169" s="217"/>
      <c r="CY169" s="217"/>
      <c r="CZ169" s="217"/>
      <c r="DA169" s="217"/>
      <c r="DB169" s="217"/>
      <c r="DC169" s="217"/>
      <c r="DD169" s="217"/>
      <c r="DE169" s="217"/>
      <c r="DF169" s="217"/>
      <c r="DG169" s="217"/>
      <c r="DH169" s="217"/>
      <c r="DI169" s="217"/>
      <c r="DJ169" s="217"/>
      <c r="DK169" s="217"/>
      <c r="DL169" s="217"/>
      <c r="DM169" s="217"/>
      <c r="DN169" s="217"/>
      <c r="DO169" s="217"/>
      <c r="DP169" s="217"/>
      <c r="DQ169" s="217"/>
      <c r="DR169" s="217"/>
      <c r="DS169" s="217"/>
      <c r="DT169" s="217"/>
      <c r="DU169" s="217"/>
      <c r="DV169" s="217"/>
      <c r="DW169" s="217"/>
      <c r="DX169" s="217"/>
      <c r="DY169" s="217"/>
      <c r="DZ169" s="217"/>
      <c r="EA169" s="217"/>
      <c r="EB169" s="217"/>
      <c r="EC169" s="217"/>
      <c r="ED169" s="217"/>
      <c r="EE169" s="217"/>
      <c r="EF169" s="217"/>
      <c r="EG169" s="217"/>
      <c r="EH169" s="217"/>
      <c r="EI169" s="217"/>
      <c r="EJ169" s="217"/>
      <c r="EK169" s="217"/>
      <c r="EL169" s="217"/>
      <c r="EM169" s="217"/>
      <c r="EN169" s="217"/>
      <c r="EO169" s="217"/>
      <c r="EP169" s="217"/>
      <c r="EQ169" s="217"/>
      <c r="ER169" s="217"/>
      <c r="ES169" s="217"/>
      <c r="ET169" s="217"/>
      <c r="EU169" s="217"/>
      <c r="EV169" s="217"/>
      <c r="EW169" s="217"/>
      <c r="EX169" s="217"/>
      <c r="EY169" s="217"/>
      <c r="EZ169" s="217"/>
      <c r="FA169" s="217"/>
      <c r="FB169" s="217"/>
      <c r="FC169" s="217"/>
      <c r="FD169" s="217"/>
      <c r="FE169" s="217"/>
      <c r="FF169" s="217"/>
      <c r="FG169" s="217"/>
      <c r="FH169" s="217"/>
      <c r="FI169" s="217"/>
      <c r="FJ169" s="217"/>
      <c r="FK169" s="217"/>
      <c r="FL169" s="217"/>
      <c r="FM169" s="217"/>
      <c r="FN169" s="217"/>
      <c r="FO169" s="217"/>
      <c r="FP169" s="217"/>
      <c r="FQ169" s="217"/>
      <c r="FR169" s="217"/>
      <c r="FS169" s="217"/>
      <c r="FT169" s="217"/>
      <c r="FU169" s="217"/>
      <c r="FV169" s="217"/>
      <c r="FW169" s="217"/>
      <c r="FX169" s="217"/>
      <c r="FY169" s="217"/>
      <c r="FZ169" s="217"/>
      <c r="GA169" s="217"/>
      <c r="GB169" s="217"/>
      <c r="GC169" s="217"/>
      <c r="GD169" s="217"/>
      <c r="GE169" s="217"/>
      <c r="GF169" s="217"/>
      <c r="GG169" s="217"/>
      <c r="GH169" s="217"/>
      <c r="GI169" s="217"/>
      <c r="GJ169" s="217"/>
      <c r="GK169" s="217"/>
      <c r="GL169" s="217"/>
      <c r="GM169" s="217"/>
      <c r="GN169" s="217"/>
      <c r="GO169" s="217"/>
      <c r="GP169" s="217"/>
      <c r="GQ169" s="217"/>
      <c r="GR169" s="217"/>
      <c r="GS169" s="217"/>
      <c r="GT169" s="217"/>
      <c r="GU169" s="217"/>
      <c r="GV169" s="217"/>
      <c r="GW169" s="217"/>
      <c r="GX169" s="217"/>
      <c r="GY169" s="217"/>
      <c r="GZ169" s="217"/>
      <c r="HA169" s="217"/>
      <c r="HB169" s="217"/>
      <c r="HC169" s="217"/>
      <c r="HD169" s="217"/>
      <c r="HE169" s="217"/>
      <c r="HF169" s="217"/>
      <c r="HG169" s="217"/>
      <c r="HH169" s="217"/>
      <c r="HI169" s="217"/>
      <c r="HJ169" s="217"/>
      <c r="HK169" s="217"/>
      <c r="HL169" s="217"/>
      <c r="HM169" s="217"/>
      <c r="HN169" s="217"/>
      <c r="HO169" s="217"/>
      <c r="HP169" s="217"/>
      <c r="HQ169" s="217"/>
      <c r="HR169" s="217"/>
      <c r="HS169" s="217"/>
      <c r="HT169" s="217"/>
      <c r="HU169" s="217"/>
      <c r="HV169" s="217"/>
      <c r="HW169" s="217"/>
      <c r="HX169" s="217"/>
      <c r="HY169" s="217"/>
      <c r="HZ169" s="217"/>
      <c r="IA169" s="217"/>
      <c r="IB169" s="217"/>
      <c r="IC169" s="217"/>
      <c r="ID169" s="217"/>
      <c r="IE169" s="217"/>
      <c r="IF169" s="217"/>
      <c r="IG169" s="217"/>
      <c r="IH169" s="217"/>
      <c r="II169" s="217"/>
      <c r="IJ169" s="217"/>
      <c r="IK169" s="217"/>
      <c r="IL169" s="217"/>
      <c r="IM169" s="217"/>
      <c r="IN169" s="217"/>
      <c r="IO169" s="217"/>
      <c r="IP169" s="217"/>
      <c r="IQ169" s="217"/>
      <c r="IR169" s="217"/>
      <c r="IS169" s="217"/>
      <c r="IT169" s="217"/>
      <c r="IU169" s="217"/>
      <c r="IV169" s="217"/>
    </row>
    <row r="170" spans="1:256" x14ac:dyDescent="0.15">
      <c r="A170" s="218"/>
      <c r="B170" s="215"/>
      <c r="C170" s="217"/>
      <c r="D170" s="219"/>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c r="AA170" s="217"/>
      <c r="AB170" s="217"/>
      <c r="AC170" s="217"/>
      <c r="AD170" s="217"/>
      <c r="AE170" s="217"/>
      <c r="AF170" s="217"/>
      <c r="AG170" s="217"/>
      <c r="AH170" s="217"/>
      <c r="AI170" s="217"/>
      <c r="AJ170" s="217"/>
      <c r="AK170" s="217"/>
      <c r="AL170" s="217"/>
      <c r="AM170" s="217"/>
      <c r="AN170" s="217"/>
      <c r="AO170" s="217"/>
      <c r="AP170" s="217"/>
      <c r="AQ170" s="217"/>
      <c r="AR170" s="217"/>
      <c r="AS170" s="217"/>
      <c r="AT170" s="217"/>
      <c r="AU170" s="217"/>
      <c r="AV170" s="217"/>
      <c r="AW170" s="217"/>
      <c r="AX170" s="217"/>
      <c r="AY170" s="217"/>
      <c r="AZ170" s="217"/>
      <c r="BA170" s="217"/>
      <c r="BB170" s="217"/>
      <c r="BC170" s="217"/>
      <c r="BD170" s="217"/>
      <c r="BE170" s="217"/>
      <c r="BF170" s="217"/>
      <c r="BG170" s="217"/>
      <c r="BH170" s="217"/>
      <c r="BI170" s="217"/>
      <c r="BJ170" s="217"/>
      <c r="BK170" s="217"/>
      <c r="BL170" s="217"/>
      <c r="BM170" s="217"/>
      <c r="BN170" s="217"/>
      <c r="BO170" s="217"/>
      <c r="BP170" s="217"/>
      <c r="BQ170" s="217"/>
      <c r="BR170" s="217"/>
      <c r="BS170" s="217"/>
      <c r="BT170" s="217"/>
      <c r="BU170" s="217"/>
      <c r="BV170" s="217"/>
      <c r="BW170" s="217"/>
      <c r="BX170" s="217"/>
      <c r="BY170" s="217"/>
      <c r="BZ170" s="217"/>
      <c r="CA170" s="217"/>
      <c r="CB170" s="217"/>
      <c r="CC170" s="217"/>
      <c r="CD170" s="217"/>
      <c r="CE170" s="217"/>
      <c r="CF170" s="217"/>
      <c r="CG170" s="217"/>
      <c r="CH170" s="217"/>
      <c r="CI170" s="217"/>
      <c r="CJ170" s="217"/>
      <c r="CK170" s="217"/>
      <c r="CL170" s="217"/>
      <c r="CM170" s="217"/>
      <c r="CN170" s="217"/>
      <c r="CO170" s="217"/>
      <c r="CP170" s="217"/>
      <c r="CQ170" s="217"/>
      <c r="CR170" s="217"/>
      <c r="CS170" s="217"/>
      <c r="CT170" s="217"/>
      <c r="CU170" s="217"/>
      <c r="CV170" s="217"/>
      <c r="CW170" s="217"/>
      <c r="CX170" s="217"/>
      <c r="CY170" s="217"/>
      <c r="CZ170" s="217"/>
      <c r="DA170" s="217"/>
      <c r="DB170" s="217"/>
      <c r="DC170" s="217"/>
      <c r="DD170" s="217"/>
      <c r="DE170" s="217"/>
      <c r="DF170" s="217"/>
      <c r="DG170" s="217"/>
      <c r="DH170" s="217"/>
      <c r="DI170" s="217"/>
      <c r="DJ170" s="217"/>
      <c r="DK170" s="217"/>
      <c r="DL170" s="217"/>
      <c r="DM170" s="217"/>
      <c r="DN170" s="217"/>
      <c r="DO170" s="217"/>
      <c r="DP170" s="217"/>
      <c r="DQ170" s="217"/>
      <c r="DR170" s="217"/>
      <c r="DS170" s="217"/>
      <c r="DT170" s="217"/>
      <c r="DU170" s="217"/>
      <c r="DV170" s="217"/>
      <c r="DW170" s="217"/>
      <c r="DX170" s="217"/>
      <c r="DY170" s="217"/>
      <c r="DZ170" s="217"/>
      <c r="EA170" s="217"/>
      <c r="EB170" s="217"/>
      <c r="EC170" s="217"/>
      <c r="ED170" s="217"/>
      <c r="EE170" s="217"/>
      <c r="EF170" s="217"/>
      <c r="EG170" s="217"/>
      <c r="EH170" s="217"/>
      <c r="EI170" s="217"/>
      <c r="EJ170" s="217"/>
      <c r="EK170" s="217"/>
      <c r="EL170" s="217"/>
      <c r="EM170" s="217"/>
      <c r="EN170" s="217"/>
      <c r="EO170" s="217"/>
      <c r="EP170" s="217"/>
      <c r="EQ170" s="217"/>
      <c r="ER170" s="217"/>
      <c r="ES170" s="217"/>
      <c r="ET170" s="217"/>
      <c r="EU170" s="217"/>
      <c r="EV170" s="217"/>
      <c r="EW170" s="217"/>
      <c r="EX170" s="217"/>
      <c r="EY170" s="217"/>
      <c r="EZ170" s="217"/>
      <c r="FA170" s="217"/>
      <c r="FB170" s="217"/>
      <c r="FC170" s="217"/>
      <c r="FD170" s="217"/>
      <c r="FE170" s="217"/>
      <c r="FF170" s="217"/>
      <c r="FG170" s="217"/>
      <c r="FH170" s="217"/>
      <c r="FI170" s="217"/>
      <c r="FJ170" s="217"/>
      <c r="FK170" s="217"/>
      <c r="FL170" s="217"/>
      <c r="FM170" s="217"/>
      <c r="FN170" s="217"/>
      <c r="FO170" s="217"/>
      <c r="FP170" s="217"/>
      <c r="FQ170" s="217"/>
      <c r="FR170" s="217"/>
      <c r="FS170" s="217"/>
      <c r="FT170" s="217"/>
      <c r="FU170" s="217"/>
      <c r="FV170" s="217"/>
      <c r="FW170" s="217"/>
      <c r="FX170" s="217"/>
      <c r="FY170" s="217"/>
      <c r="FZ170" s="217"/>
      <c r="GA170" s="217"/>
      <c r="GB170" s="217"/>
      <c r="GC170" s="217"/>
      <c r="GD170" s="217"/>
      <c r="GE170" s="217"/>
      <c r="GF170" s="217"/>
      <c r="GG170" s="217"/>
      <c r="GH170" s="217"/>
      <c r="GI170" s="217"/>
      <c r="GJ170" s="217"/>
      <c r="GK170" s="217"/>
      <c r="GL170" s="217"/>
      <c r="GM170" s="217"/>
      <c r="GN170" s="217"/>
      <c r="GO170" s="217"/>
      <c r="GP170" s="217"/>
      <c r="GQ170" s="217"/>
      <c r="GR170" s="217"/>
      <c r="GS170" s="217"/>
      <c r="GT170" s="217"/>
      <c r="GU170" s="217"/>
      <c r="GV170" s="217"/>
      <c r="GW170" s="217"/>
      <c r="GX170" s="217"/>
      <c r="GY170" s="217"/>
      <c r="GZ170" s="217"/>
      <c r="HA170" s="217"/>
      <c r="HB170" s="217"/>
      <c r="HC170" s="217"/>
      <c r="HD170" s="217"/>
      <c r="HE170" s="217"/>
      <c r="HF170" s="217"/>
      <c r="HG170" s="217"/>
      <c r="HH170" s="217"/>
      <c r="HI170" s="217"/>
      <c r="HJ170" s="217"/>
      <c r="HK170" s="217"/>
      <c r="HL170" s="217"/>
      <c r="HM170" s="217"/>
      <c r="HN170" s="217"/>
      <c r="HO170" s="217"/>
      <c r="HP170" s="217"/>
      <c r="HQ170" s="217"/>
      <c r="HR170" s="217"/>
      <c r="HS170" s="217"/>
      <c r="HT170" s="217"/>
      <c r="HU170" s="217"/>
      <c r="HV170" s="217"/>
      <c r="HW170" s="217"/>
      <c r="HX170" s="217"/>
      <c r="HY170" s="217"/>
      <c r="HZ170" s="217"/>
      <c r="IA170" s="217"/>
      <c r="IB170" s="217"/>
      <c r="IC170" s="217"/>
      <c r="ID170" s="217"/>
      <c r="IE170" s="217"/>
      <c r="IF170" s="217"/>
      <c r="IG170" s="217"/>
      <c r="IH170" s="217"/>
      <c r="II170" s="217"/>
      <c r="IJ170" s="217"/>
      <c r="IK170" s="217"/>
      <c r="IL170" s="217"/>
      <c r="IM170" s="217"/>
      <c r="IN170" s="217"/>
      <c r="IO170" s="217"/>
      <c r="IP170" s="217"/>
      <c r="IQ170" s="217"/>
      <c r="IR170" s="217"/>
      <c r="IS170" s="217"/>
      <c r="IT170" s="217"/>
      <c r="IU170" s="217"/>
      <c r="IV170" s="217"/>
    </row>
    <row r="171" spans="1:256" x14ac:dyDescent="0.15">
      <c r="A171" s="218"/>
      <c r="B171" s="215"/>
      <c r="C171" s="217"/>
      <c r="D171" s="219"/>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c r="AA171" s="217"/>
      <c r="AB171" s="217"/>
      <c r="AC171" s="217"/>
      <c r="AD171" s="217"/>
      <c r="AE171" s="217"/>
      <c r="AF171" s="217"/>
      <c r="AG171" s="217"/>
      <c r="AH171" s="217"/>
      <c r="AI171" s="217"/>
      <c r="AJ171" s="217"/>
      <c r="AK171" s="217"/>
      <c r="AL171" s="217"/>
      <c r="AM171" s="217"/>
      <c r="AN171" s="217"/>
      <c r="AO171" s="217"/>
      <c r="AP171" s="217"/>
      <c r="AQ171" s="217"/>
      <c r="AR171" s="217"/>
      <c r="AS171" s="217"/>
      <c r="AT171" s="217"/>
      <c r="AU171" s="217"/>
      <c r="AV171" s="217"/>
      <c r="AW171" s="217"/>
      <c r="AX171" s="217"/>
      <c r="AY171" s="217"/>
      <c r="AZ171" s="217"/>
      <c r="BA171" s="217"/>
      <c r="BB171" s="217"/>
      <c r="BC171" s="217"/>
      <c r="BD171" s="217"/>
      <c r="BE171" s="217"/>
      <c r="BF171" s="217"/>
      <c r="BG171" s="217"/>
      <c r="BH171" s="217"/>
      <c r="BI171" s="217"/>
      <c r="BJ171" s="217"/>
      <c r="BK171" s="217"/>
      <c r="BL171" s="217"/>
      <c r="BM171" s="217"/>
      <c r="BN171" s="217"/>
      <c r="BO171" s="217"/>
      <c r="BP171" s="217"/>
      <c r="BQ171" s="217"/>
      <c r="BR171" s="217"/>
      <c r="BS171" s="217"/>
      <c r="BT171" s="217"/>
      <c r="BU171" s="217"/>
      <c r="BV171" s="217"/>
      <c r="BW171" s="217"/>
      <c r="BX171" s="217"/>
      <c r="BY171" s="217"/>
      <c r="BZ171" s="217"/>
      <c r="CA171" s="217"/>
      <c r="CB171" s="217"/>
      <c r="CC171" s="217"/>
      <c r="CD171" s="217"/>
      <c r="CE171" s="217"/>
      <c r="CF171" s="217"/>
      <c r="CG171" s="217"/>
      <c r="CH171" s="217"/>
      <c r="CI171" s="217"/>
      <c r="CJ171" s="217"/>
      <c r="CK171" s="217"/>
      <c r="CL171" s="217"/>
      <c r="CM171" s="217"/>
      <c r="CN171" s="217"/>
      <c r="CO171" s="217"/>
      <c r="CP171" s="217"/>
      <c r="CQ171" s="217"/>
      <c r="CR171" s="217"/>
      <c r="CS171" s="217"/>
      <c r="CT171" s="217"/>
      <c r="CU171" s="217"/>
      <c r="CV171" s="217"/>
      <c r="CW171" s="217"/>
      <c r="CX171" s="217"/>
      <c r="CY171" s="217"/>
      <c r="CZ171" s="217"/>
      <c r="DA171" s="217"/>
      <c r="DB171" s="217"/>
      <c r="DC171" s="217"/>
      <c r="DD171" s="217"/>
      <c r="DE171" s="217"/>
      <c r="DF171" s="217"/>
      <c r="DG171" s="217"/>
      <c r="DH171" s="217"/>
      <c r="DI171" s="217"/>
      <c r="DJ171" s="217"/>
      <c r="DK171" s="217"/>
      <c r="DL171" s="217"/>
      <c r="DM171" s="217"/>
      <c r="DN171" s="217"/>
      <c r="DO171" s="217"/>
      <c r="DP171" s="217"/>
      <c r="DQ171" s="217"/>
      <c r="DR171" s="217"/>
      <c r="DS171" s="217"/>
      <c r="DT171" s="217"/>
      <c r="DU171" s="217"/>
      <c r="DV171" s="217"/>
      <c r="DW171" s="217"/>
      <c r="DX171" s="217"/>
      <c r="DY171" s="217"/>
      <c r="DZ171" s="217"/>
      <c r="EA171" s="217"/>
      <c r="EB171" s="217"/>
      <c r="EC171" s="217"/>
      <c r="ED171" s="217"/>
      <c r="EE171" s="217"/>
      <c r="EF171" s="217"/>
      <c r="EG171" s="217"/>
      <c r="EH171" s="217"/>
      <c r="EI171" s="217"/>
      <c r="EJ171" s="217"/>
      <c r="EK171" s="217"/>
      <c r="EL171" s="217"/>
      <c r="EM171" s="217"/>
      <c r="EN171" s="217"/>
      <c r="EO171" s="217"/>
      <c r="EP171" s="217"/>
      <c r="EQ171" s="217"/>
      <c r="ER171" s="217"/>
      <c r="ES171" s="217"/>
      <c r="ET171" s="217"/>
      <c r="EU171" s="217"/>
      <c r="EV171" s="217"/>
      <c r="EW171" s="217"/>
      <c r="EX171" s="217"/>
      <c r="EY171" s="217"/>
      <c r="EZ171" s="217"/>
      <c r="FA171" s="217"/>
      <c r="FB171" s="217"/>
      <c r="FC171" s="217"/>
      <c r="FD171" s="217"/>
      <c r="FE171" s="217"/>
      <c r="FF171" s="217"/>
      <c r="FG171" s="217"/>
      <c r="FH171" s="217"/>
      <c r="FI171" s="217"/>
      <c r="FJ171" s="217"/>
      <c r="FK171" s="217"/>
      <c r="FL171" s="217"/>
      <c r="FM171" s="217"/>
      <c r="FN171" s="217"/>
      <c r="FO171" s="217"/>
      <c r="FP171" s="217"/>
      <c r="FQ171" s="217"/>
      <c r="FR171" s="217"/>
      <c r="FS171" s="217"/>
      <c r="FT171" s="217"/>
      <c r="FU171" s="217"/>
      <c r="FV171" s="217"/>
      <c r="FW171" s="217"/>
      <c r="FX171" s="217"/>
      <c r="FY171" s="217"/>
      <c r="FZ171" s="217"/>
      <c r="GA171" s="217"/>
      <c r="GB171" s="217"/>
      <c r="GC171" s="217"/>
      <c r="GD171" s="217"/>
      <c r="GE171" s="217"/>
      <c r="GF171" s="217"/>
      <c r="GG171" s="217"/>
      <c r="GH171" s="217"/>
      <c r="GI171" s="217"/>
      <c r="GJ171" s="217"/>
      <c r="GK171" s="217"/>
      <c r="GL171" s="217"/>
      <c r="GM171" s="217"/>
      <c r="GN171" s="217"/>
      <c r="GO171" s="217"/>
      <c r="GP171" s="217"/>
      <c r="GQ171" s="217"/>
      <c r="GR171" s="217"/>
      <c r="GS171" s="217"/>
      <c r="GT171" s="217"/>
      <c r="GU171" s="217"/>
      <c r="GV171" s="217"/>
      <c r="GW171" s="217"/>
      <c r="GX171" s="217"/>
      <c r="GY171" s="217"/>
      <c r="GZ171" s="217"/>
      <c r="HA171" s="217"/>
      <c r="HB171" s="217"/>
      <c r="HC171" s="217"/>
      <c r="HD171" s="217"/>
      <c r="HE171" s="217"/>
      <c r="HF171" s="217"/>
      <c r="HG171" s="217"/>
      <c r="HH171" s="217"/>
      <c r="HI171" s="217"/>
      <c r="HJ171" s="217"/>
      <c r="HK171" s="217"/>
      <c r="HL171" s="217"/>
      <c r="HM171" s="217"/>
      <c r="HN171" s="217"/>
      <c r="HO171" s="217"/>
      <c r="HP171" s="217"/>
      <c r="HQ171" s="217"/>
      <c r="HR171" s="217"/>
      <c r="HS171" s="217"/>
      <c r="HT171" s="217"/>
      <c r="HU171" s="217"/>
      <c r="HV171" s="217"/>
      <c r="HW171" s="217"/>
      <c r="HX171" s="217"/>
      <c r="HY171" s="217"/>
      <c r="HZ171" s="217"/>
      <c r="IA171" s="217"/>
      <c r="IB171" s="217"/>
      <c r="IC171" s="217"/>
      <c r="ID171" s="217"/>
      <c r="IE171" s="217"/>
      <c r="IF171" s="217"/>
      <c r="IG171" s="217"/>
      <c r="IH171" s="217"/>
      <c r="II171" s="217"/>
      <c r="IJ171" s="217"/>
      <c r="IK171" s="217"/>
      <c r="IL171" s="217"/>
      <c r="IM171" s="217"/>
      <c r="IN171" s="217"/>
      <c r="IO171" s="217"/>
      <c r="IP171" s="217"/>
      <c r="IQ171" s="217"/>
      <c r="IR171" s="217"/>
      <c r="IS171" s="217"/>
      <c r="IT171" s="217"/>
      <c r="IU171" s="217"/>
      <c r="IV171" s="217"/>
    </row>
    <row r="172" spans="1:256" x14ac:dyDescent="0.15">
      <c r="A172" s="218"/>
      <c r="B172" s="215"/>
      <c r="C172" s="217"/>
      <c r="D172" s="219"/>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c r="AA172" s="217"/>
      <c r="AB172" s="217"/>
      <c r="AC172" s="217"/>
      <c r="AD172" s="217"/>
      <c r="AE172" s="217"/>
      <c r="AF172" s="217"/>
      <c r="AG172" s="217"/>
      <c r="AH172" s="217"/>
      <c r="AI172" s="217"/>
      <c r="AJ172" s="217"/>
      <c r="AK172" s="217"/>
      <c r="AL172" s="217"/>
      <c r="AM172" s="217"/>
      <c r="AN172" s="217"/>
      <c r="AO172" s="217"/>
      <c r="AP172" s="217"/>
      <c r="AQ172" s="217"/>
      <c r="AR172" s="217"/>
      <c r="AS172" s="217"/>
      <c r="AT172" s="217"/>
      <c r="AU172" s="217"/>
      <c r="AV172" s="217"/>
      <c r="AW172" s="217"/>
      <c r="AX172" s="217"/>
      <c r="AY172" s="217"/>
      <c r="AZ172" s="217"/>
      <c r="BA172" s="217"/>
      <c r="BB172" s="217"/>
      <c r="BC172" s="217"/>
      <c r="BD172" s="217"/>
      <c r="BE172" s="217"/>
      <c r="BF172" s="217"/>
      <c r="BG172" s="217"/>
      <c r="BH172" s="217"/>
      <c r="BI172" s="217"/>
      <c r="BJ172" s="217"/>
      <c r="BK172" s="217"/>
      <c r="BL172" s="217"/>
      <c r="BM172" s="217"/>
      <c r="BN172" s="217"/>
      <c r="BO172" s="217"/>
      <c r="BP172" s="217"/>
      <c r="BQ172" s="217"/>
      <c r="BR172" s="217"/>
      <c r="BS172" s="217"/>
      <c r="BT172" s="217"/>
      <c r="BU172" s="217"/>
      <c r="BV172" s="217"/>
      <c r="BW172" s="217"/>
      <c r="BX172" s="217"/>
      <c r="BY172" s="217"/>
      <c r="BZ172" s="217"/>
      <c r="CA172" s="217"/>
      <c r="CB172" s="217"/>
      <c r="CC172" s="217"/>
      <c r="CD172" s="217"/>
      <c r="CE172" s="217"/>
      <c r="CF172" s="217"/>
      <c r="CG172" s="217"/>
      <c r="CH172" s="217"/>
      <c r="CI172" s="217"/>
      <c r="CJ172" s="217"/>
      <c r="CK172" s="217"/>
      <c r="CL172" s="217"/>
      <c r="CM172" s="217"/>
      <c r="CN172" s="217"/>
      <c r="CO172" s="217"/>
      <c r="CP172" s="217"/>
      <c r="CQ172" s="217"/>
      <c r="CR172" s="217"/>
      <c r="CS172" s="217"/>
      <c r="CT172" s="217"/>
      <c r="CU172" s="217"/>
      <c r="CV172" s="217"/>
      <c r="CW172" s="217"/>
      <c r="CX172" s="217"/>
      <c r="CY172" s="217"/>
      <c r="CZ172" s="217"/>
      <c r="DA172" s="217"/>
      <c r="DB172" s="217"/>
      <c r="DC172" s="217"/>
      <c r="DD172" s="217"/>
      <c r="DE172" s="217"/>
      <c r="DF172" s="217"/>
      <c r="DG172" s="217"/>
      <c r="DH172" s="217"/>
      <c r="DI172" s="217"/>
      <c r="DJ172" s="217"/>
      <c r="DK172" s="217"/>
      <c r="DL172" s="217"/>
      <c r="DM172" s="217"/>
      <c r="DN172" s="217"/>
      <c r="DO172" s="217"/>
      <c r="DP172" s="217"/>
      <c r="DQ172" s="217"/>
      <c r="DR172" s="217"/>
      <c r="DS172" s="217"/>
      <c r="DT172" s="217"/>
      <c r="DU172" s="217"/>
      <c r="DV172" s="217"/>
      <c r="DW172" s="217"/>
      <c r="DX172" s="217"/>
      <c r="DY172" s="217"/>
      <c r="DZ172" s="217"/>
      <c r="EA172" s="217"/>
      <c r="EB172" s="217"/>
      <c r="EC172" s="217"/>
      <c r="ED172" s="217"/>
      <c r="EE172" s="217"/>
      <c r="EF172" s="217"/>
      <c r="EG172" s="217"/>
      <c r="EH172" s="217"/>
      <c r="EI172" s="217"/>
      <c r="EJ172" s="217"/>
      <c r="EK172" s="217"/>
      <c r="EL172" s="217"/>
      <c r="EM172" s="217"/>
      <c r="EN172" s="217"/>
      <c r="EO172" s="217"/>
      <c r="EP172" s="217"/>
      <c r="EQ172" s="217"/>
      <c r="ER172" s="217"/>
      <c r="ES172" s="217"/>
      <c r="ET172" s="217"/>
      <c r="EU172" s="217"/>
      <c r="EV172" s="217"/>
      <c r="EW172" s="217"/>
      <c r="EX172" s="217"/>
      <c r="EY172" s="217"/>
      <c r="EZ172" s="217"/>
      <c r="FA172" s="217"/>
      <c r="FB172" s="217"/>
      <c r="FC172" s="217"/>
      <c r="FD172" s="217"/>
      <c r="FE172" s="217"/>
      <c r="FF172" s="217"/>
      <c r="FG172" s="217"/>
      <c r="FH172" s="217"/>
      <c r="FI172" s="217"/>
      <c r="FJ172" s="217"/>
      <c r="FK172" s="217"/>
      <c r="FL172" s="217"/>
      <c r="FM172" s="217"/>
      <c r="FN172" s="217"/>
      <c r="FO172" s="217"/>
      <c r="FP172" s="217"/>
      <c r="FQ172" s="217"/>
      <c r="FR172" s="217"/>
      <c r="FS172" s="217"/>
      <c r="FT172" s="217"/>
      <c r="FU172" s="217"/>
      <c r="FV172" s="217"/>
      <c r="FW172" s="217"/>
      <c r="FX172" s="217"/>
      <c r="FY172" s="217"/>
      <c r="FZ172" s="217"/>
      <c r="GA172" s="217"/>
      <c r="GB172" s="217"/>
      <c r="GC172" s="217"/>
      <c r="GD172" s="217"/>
      <c r="GE172" s="217"/>
      <c r="GF172" s="217"/>
      <c r="GG172" s="217"/>
      <c r="GH172" s="217"/>
      <c r="GI172" s="217"/>
      <c r="GJ172" s="217"/>
      <c r="GK172" s="217"/>
      <c r="GL172" s="217"/>
      <c r="GM172" s="217"/>
      <c r="GN172" s="217"/>
      <c r="GO172" s="217"/>
      <c r="GP172" s="217"/>
      <c r="GQ172" s="217"/>
      <c r="GR172" s="217"/>
      <c r="GS172" s="217"/>
      <c r="GT172" s="217"/>
      <c r="GU172" s="217"/>
      <c r="GV172" s="217"/>
      <c r="GW172" s="217"/>
      <c r="GX172" s="217"/>
      <c r="GY172" s="217"/>
      <c r="GZ172" s="217"/>
      <c r="HA172" s="217"/>
      <c r="HB172" s="217"/>
      <c r="HC172" s="217"/>
      <c r="HD172" s="217"/>
      <c r="HE172" s="217"/>
      <c r="HF172" s="217"/>
      <c r="HG172" s="217"/>
      <c r="HH172" s="217"/>
      <c r="HI172" s="217"/>
      <c r="HJ172" s="217"/>
      <c r="HK172" s="217"/>
      <c r="HL172" s="217"/>
      <c r="HM172" s="217"/>
      <c r="HN172" s="217"/>
      <c r="HO172" s="217"/>
      <c r="HP172" s="217"/>
      <c r="HQ172" s="217"/>
      <c r="HR172" s="217"/>
      <c r="HS172" s="217"/>
      <c r="HT172" s="217"/>
      <c r="HU172" s="217"/>
      <c r="HV172" s="217"/>
      <c r="HW172" s="217"/>
      <c r="HX172" s="217"/>
      <c r="HY172" s="217"/>
      <c r="HZ172" s="217"/>
      <c r="IA172" s="217"/>
      <c r="IB172" s="217"/>
      <c r="IC172" s="217"/>
      <c r="ID172" s="217"/>
      <c r="IE172" s="217"/>
      <c r="IF172" s="217"/>
      <c r="IG172" s="217"/>
      <c r="IH172" s="217"/>
      <c r="II172" s="217"/>
      <c r="IJ172" s="217"/>
      <c r="IK172" s="217"/>
      <c r="IL172" s="217"/>
      <c r="IM172" s="217"/>
      <c r="IN172" s="217"/>
      <c r="IO172" s="217"/>
      <c r="IP172" s="217"/>
      <c r="IQ172" s="217"/>
      <c r="IR172" s="217"/>
      <c r="IS172" s="217"/>
      <c r="IT172" s="217"/>
      <c r="IU172" s="217"/>
      <c r="IV172" s="217"/>
    </row>
    <row r="173" spans="1:256" x14ac:dyDescent="0.15">
      <c r="A173" s="218"/>
      <c r="B173" s="215"/>
      <c r="C173" s="217"/>
      <c r="D173" s="219"/>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c r="AA173" s="217"/>
      <c r="AB173" s="217"/>
      <c r="AC173" s="217"/>
      <c r="AD173" s="217"/>
      <c r="AE173" s="217"/>
      <c r="AF173" s="217"/>
      <c r="AG173" s="217"/>
      <c r="AH173" s="217"/>
      <c r="AI173" s="217"/>
      <c r="AJ173" s="217"/>
      <c r="AK173" s="217"/>
      <c r="AL173" s="217"/>
      <c r="AM173" s="217"/>
      <c r="AN173" s="217"/>
      <c r="AO173" s="217"/>
      <c r="AP173" s="217"/>
      <c r="AQ173" s="217"/>
      <c r="AR173" s="217"/>
      <c r="AS173" s="217"/>
      <c r="AT173" s="217"/>
      <c r="AU173" s="217"/>
      <c r="AV173" s="217"/>
      <c r="AW173" s="217"/>
      <c r="AX173" s="217"/>
      <c r="AY173" s="217"/>
      <c r="AZ173" s="217"/>
      <c r="BA173" s="217"/>
      <c r="BB173" s="217"/>
      <c r="BC173" s="217"/>
      <c r="BD173" s="217"/>
      <c r="BE173" s="217"/>
      <c r="BF173" s="217"/>
      <c r="BG173" s="217"/>
      <c r="BH173" s="217"/>
      <c r="BI173" s="217"/>
      <c r="BJ173" s="217"/>
      <c r="BK173" s="217"/>
      <c r="BL173" s="217"/>
      <c r="BM173" s="217"/>
      <c r="BN173" s="217"/>
      <c r="BO173" s="217"/>
      <c r="BP173" s="217"/>
      <c r="BQ173" s="217"/>
      <c r="BR173" s="217"/>
      <c r="BS173" s="217"/>
      <c r="BT173" s="217"/>
      <c r="BU173" s="217"/>
      <c r="BV173" s="217"/>
      <c r="BW173" s="217"/>
      <c r="BX173" s="217"/>
      <c r="BY173" s="217"/>
      <c r="BZ173" s="217"/>
      <c r="CA173" s="217"/>
      <c r="CB173" s="217"/>
      <c r="CC173" s="217"/>
      <c r="CD173" s="217"/>
      <c r="CE173" s="217"/>
      <c r="CF173" s="217"/>
      <c r="CG173" s="217"/>
      <c r="CH173" s="217"/>
      <c r="CI173" s="217"/>
      <c r="CJ173" s="217"/>
      <c r="CK173" s="217"/>
      <c r="CL173" s="217"/>
      <c r="CM173" s="217"/>
      <c r="CN173" s="217"/>
      <c r="CO173" s="217"/>
      <c r="CP173" s="217"/>
      <c r="CQ173" s="217"/>
      <c r="CR173" s="217"/>
      <c r="CS173" s="217"/>
      <c r="CT173" s="217"/>
      <c r="CU173" s="217"/>
      <c r="CV173" s="217"/>
      <c r="CW173" s="217"/>
      <c r="CX173" s="217"/>
      <c r="CY173" s="217"/>
      <c r="CZ173" s="217"/>
      <c r="DA173" s="217"/>
      <c r="DB173" s="217"/>
      <c r="DC173" s="217"/>
      <c r="DD173" s="217"/>
      <c r="DE173" s="217"/>
      <c r="DF173" s="217"/>
      <c r="DG173" s="217"/>
      <c r="DH173" s="217"/>
      <c r="DI173" s="217"/>
      <c r="DJ173" s="217"/>
      <c r="DK173" s="217"/>
      <c r="DL173" s="217"/>
      <c r="DM173" s="217"/>
      <c r="DN173" s="217"/>
      <c r="DO173" s="217"/>
      <c r="DP173" s="217"/>
      <c r="DQ173" s="217"/>
      <c r="DR173" s="217"/>
      <c r="DS173" s="217"/>
      <c r="DT173" s="217"/>
      <c r="DU173" s="217"/>
      <c r="DV173" s="217"/>
      <c r="DW173" s="217"/>
      <c r="DX173" s="217"/>
      <c r="DY173" s="217"/>
      <c r="DZ173" s="217"/>
      <c r="EA173" s="217"/>
      <c r="EB173" s="217"/>
      <c r="EC173" s="217"/>
      <c r="ED173" s="217"/>
      <c r="EE173" s="217"/>
      <c r="EF173" s="217"/>
      <c r="EG173" s="217"/>
      <c r="EH173" s="217"/>
      <c r="EI173" s="217"/>
      <c r="EJ173" s="217"/>
      <c r="EK173" s="217"/>
      <c r="EL173" s="217"/>
      <c r="EM173" s="217"/>
      <c r="EN173" s="217"/>
      <c r="EO173" s="217"/>
      <c r="EP173" s="217"/>
      <c r="EQ173" s="217"/>
      <c r="ER173" s="217"/>
      <c r="ES173" s="217"/>
      <c r="ET173" s="217"/>
      <c r="EU173" s="217"/>
      <c r="EV173" s="217"/>
      <c r="EW173" s="217"/>
      <c r="EX173" s="217"/>
      <c r="EY173" s="217"/>
      <c r="EZ173" s="217"/>
      <c r="FA173" s="217"/>
      <c r="FB173" s="217"/>
      <c r="FC173" s="217"/>
      <c r="FD173" s="217"/>
      <c r="FE173" s="217"/>
      <c r="FF173" s="217"/>
      <c r="FG173" s="217"/>
      <c r="FH173" s="217"/>
      <c r="FI173" s="217"/>
      <c r="FJ173" s="217"/>
      <c r="FK173" s="217"/>
      <c r="FL173" s="217"/>
      <c r="FM173" s="217"/>
      <c r="FN173" s="217"/>
      <c r="FO173" s="217"/>
      <c r="FP173" s="217"/>
      <c r="FQ173" s="217"/>
      <c r="FR173" s="217"/>
      <c r="FS173" s="217"/>
      <c r="FT173" s="217"/>
      <c r="FU173" s="217"/>
      <c r="FV173" s="217"/>
      <c r="FW173" s="217"/>
      <c r="FX173" s="217"/>
      <c r="FY173" s="217"/>
      <c r="FZ173" s="217"/>
      <c r="GA173" s="217"/>
      <c r="GB173" s="217"/>
      <c r="GC173" s="217"/>
      <c r="GD173" s="217"/>
      <c r="GE173" s="217"/>
      <c r="GF173" s="217"/>
      <c r="GG173" s="217"/>
      <c r="GH173" s="217"/>
      <c r="GI173" s="217"/>
      <c r="GJ173" s="217"/>
      <c r="GK173" s="217"/>
      <c r="GL173" s="217"/>
      <c r="GM173" s="217"/>
      <c r="GN173" s="217"/>
      <c r="GO173" s="217"/>
      <c r="GP173" s="217"/>
      <c r="GQ173" s="217"/>
      <c r="GR173" s="217"/>
      <c r="GS173" s="217"/>
      <c r="GT173" s="217"/>
      <c r="GU173" s="217"/>
      <c r="GV173" s="217"/>
      <c r="GW173" s="217"/>
      <c r="GX173" s="217"/>
      <c r="GY173" s="217"/>
      <c r="GZ173" s="217"/>
      <c r="HA173" s="217"/>
      <c r="HB173" s="217"/>
      <c r="HC173" s="217"/>
      <c r="HD173" s="217"/>
      <c r="HE173" s="217"/>
      <c r="HF173" s="217"/>
      <c r="HG173" s="217"/>
      <c r="HH173" s="217"/>
      <c r="HI173" s="217"/>
      <c r="HJ173" s="217"/>
      <c r="HK173" s="217"/>
      <c r="HL173" s="217"/>
      <c r="HM173" s="217"/>
      <c r="HN173" s="217"/>
      <c r="HO173" s="217"/>
      <c r="HP173" s="217"/>
      <c r="HQ173" s="217"/>
      <c r="HR173" s="217"/>
      <c r="HS173" s="217"/>
      <c r="HT173" s="217"/>
      <c r="HU173" s="217"/>
      <c r="HV173" s="217"/>
      <c r="HW173" s="217"/>
      <c r="HX173" s="217"/>
      <c r="HY173" s="217"/>
      <c r="HZ173" s="217"/>
      <c r="IA173" s="217"/>
      <c r="IB173" s="217"/>
      <c r="IC173" s="217"/>
      <c r="ID173" s="217"/>
      <c r="IE173" s="217"/>
      <c r="IF173" s="217"/>
      <c r="IG173" s="217"/>
      <c r="IH173" s="217"/>
      <c r="II173" s="217"/>
      <c r="IJ173" s="217"/>
      <c r="IK173" s="217"/>
      <c r="IL173" s="217"/>
      <c r="IM173" s="217"/>
      <c r="IN173" s="217"/>
      <c r="IO173" s="217"/>
      <c r="IP173" s="217"/>
      <c r="IQ173" s="217"/>
      <c r="IR173" s="217"/>
      <c r="IS173" s="217"/>
      <c r="IT173" s="217"/>
      <c r="IU173" s="217"/>
      <c r="IV173" s="217"/>
    </row>
    <row r="174" spans="1:256" x14ac:dyDescent="0.15">
      <c r="A174" s="218"/>
      <c r="B174" s="215"/>
      <c r="C174" s="217"/>
      <c r="D174" s="219"/>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217"/>
      <c r="AE174" s="217"/>
      <c r="AF174" s="217"/>
      <c r="AG174" s="217"/>
      <c r="AH174" s="217"/>
      <c r="AI174" s="217"/>
      <c r="AJ174" s="217"/>
      <c r="AK174" s="217"/>
      <c r="AL174" s="217"/>
      <c r="AM174" s="217"/>
      <c r="AN174" s="217"/>
      <c r="AO174" s="217"/>
      <c r="AP174" s="217"/>
      <c r="AQ174" s="217"/>
      <c r="AR174" s="217"/>
      <c r="AS174" s="217"/>
      <c r="AT174" s="217"/>
      <c r="AU174" s="217"/>
      <c r="AV174" s="217"/>
      <c r="AW174" s="217"/>
      <c r="AX174" s="217"/>
      <c r="AY174" s="217"/>
      <c r="AZ174" s="217"/>
      <c r="BA174" s="217"/>
      <c r="BB174" s="217"/>
      <c r="BC174" s="217"/>
      <c r="BD174" s="217"/>
      <c r="BE174" s="217"/>
      <c r="BF174" s="217"/>
      <c r="BG174" s="217"/>
      <c r="BH174" s="217"/>
      <c r="BI174" s="217"/>
      <c r="BJ174" s="217"/>
      <c r="BK174" s="217"/>
      <c r="BL174" s="217"/>
      <c r="BM174" s="217"/>
      <c r="BN174" s="217"/>
      <c r="BO174" s="217"/>
      <c r="BP174" s="217"/>
      <c r="BQ174" s="217"/>
      <c r="BR174" s="217"/>
      <c r="BS174" s="217"/>
      <c r="BT174" s="217"/>
      <c r="BU174" s="217"/>
      <c r="BV174" s="217"/>
      <c r="BW174" s="217"/>
      <c r="BX174" s="217"/>
      <c r="BY174" s="217"/>
      <c r="BZ174" s="217"/>
      <c r="CA174" s="217"/>
      <c r="CB174" s="217"/>
      <c r="CC174" s="217"/>
      <c r="CD174" s="217"/>
      <c r="CE174" s="217"/>
      <c r="CF174" s="217"/>
      <c r="CG174" s="217"/>
      <c r="CH174" s="217"/>
      <c r="CI174" s="217"/>
      <c r="CJ174" s="217"/>
      <c r="CK174" s="217"/>
      <c r="CL174" s="217"/>
      <c r="CM174" s="217"/>
      <c r="CN174" s="217"/>
      <c r="CO174" s="217"/>
      <c r="CP174" s="217"/>
      <c r="CQ174" s="217"/>
      <c r="CR174" s="217"/>
      <c r="CS174" s="217"/>
      <c r="CT174" s="217"/>
      <c r="CU174" s="217"/>
      <c r="CV174" s="217"/>
      <c r="CW174" s="217"/>
      <c r="CX174" s="217"/>
      <c r="CY174" s="217"/>
      <c r="CZ174" s="217"/>
      <c r="DA174" s="217"/>
      <c r="DB174" s="217"/>
      <c r="DC174" s="217"/>
      <c r="DD174" s="217"/>
      <c r="DE174" s="217"/>
      <c r="DF174" s="217"/>
      <c r="DG174" s="217"/>
      <c r="DH174" s="217"/>
      <c r="DI174" s="217"/>
      <c r="DJ174" s="217"/>
      <c r="DK174" s="217"/>
      <c r="DL174" s="217"/>
      <c r="DM174" s="217"/>
      <c r="DN174" s="217"/>
      <c r="DO174" s="217"/>
      <c r="DP174" s="217"/>
      <c r="DQ174" s="217"/>
      <c r="DR174" s="217"/>
      <c r="DS174" s="217"/>
      <c r="DT174" s="217"/>
      <c r="DU174" s="217"/>
      <c r="DV174" s="217"/>
      <c r="DW174" s="217"/>
      <c r="DX174" s="217"/>
      <c r="DY174" s="217"/>
      <c r="DZ174" s="217"/>
      <c r="EA174" s="217"/>
      <c r="EB174" s="217"/>
      <c r="EC174" s="217"/>
      <c r="ED174" s="217"/>
      <c r="EE174" s="217"/>
      <c r="EF174" s="217"/>
      <c r="EG174" s="217"/>
      <c r="EH174" s="217"/>
      <c r="EI174" s="217"/>
      <c r="EJ174" s="217"/>
      <c r="EK174" s="217"/>
      <c r="EL174" s="217"/>
      <c r="EM174" s="217"/>
      <c r="EN174" s="217"/>
      <c r="EO174" s="217"/>
      <c r="EP174" s="217"/>
      <c r="EQ174" s="217"/>
      <c r="ER174" s="217"/>
      <c r="ES174" s="217"/>
      <c r="ET174" s="217"/>
      <c r="EU174" s="217"/>
      <c r="EV174" s="217"/>
      <c r="EW174" s="217"/>
      <c r="EX174" s="217"/>
      <c r="EY174" s="217"/>
      <c r="EZ174" s="217"/>
      <c r="FA174" s="217"/>
      <c r="FB174" s="217"/>
      <c r="FC174" s="217"/>
      <c r="FD174" s="217"/>
      <c r="FE174" s="217"/>
      <c r="FF174" s="217"/>
      <c r="FG174" s="217"/>
      <c r="FH174" s="217"/>
      <c r="FI174" s="217"/>
      <c r="FJ174" s="217"/>
      <c r="FK174" s="217"/>
      <c r="FL174" s="217"/>
      <c r="FM174" s="217"/>
      <c r="FN174" s="217"/>
      <c r="FO174" s="217"/>
      <c r="FP174" s="217"/>
      <c r="FQ174" s="217"/>
      <c r="FR174" s="217"/>
      <c r="FS174" s="217"/>
      <c r="FT174" s="217"/>
      <c r="FU174" s="217"/>
      <c r="FV174" s="217"/>
      <c r="FW174" s="217"/>
      <c r="FX174" s="217"/>
      <c r="FY174" s="217"/>
      <c r="FZ174" s="217"/>
      <c r="GA174" s="217"/>
      <c r="GB174" s="217"/>
      <c r="GC174" s="217"/>
      <c r="GD174" s="217"/>
      <c r="GE174" s="217"/>
      <c r="GF174" s="217"/>
      <c r="GG174" s="217"/>
      <c r="GH174" s="217"/>
      <c r="GI174" s="217"/>
      <c r="GJ174" s="217"/>
      <c r="GK174" s="217"/>
      <c r="GL174" s="217"/>
      <c r="GM174" s="217"/>
      <c r="GN174" s="217"/>
      <c r="GO174" s="217"/>
      <c r="GP174" s="217"/>
      <c r="GQ174" s="217"/>
      <c r="GR174" s="217"/>
      <c r="GS174" s="217"/>
      <c r="GT174" s="217"/>
      <c r="GU174" s="217"/>
      <c r="GV174" s="217"/>
      <c r="GW174" s="217"/>
      <c r="GX174" s="217"/>
      <c r="GY174" s="217"/>
      <c r="GZ174" s="217"/>
      <c r="HA174" s="217"/>
      <c r="HB174" s="217"/>
      <c r="HC174" s="217"/>
      <c r="HD174" s="217"/>
      <c r="HE174" s="217"/>
      <c r="HF174" s="217"/>
      <c r="HG174" s="217"/>
      <c r="HH174" s="217"/>
      <c r="HI174" s="217"/>
      <c r="HJ174" s="217"/>
      <c r="HK174" s="217"/>
      <c r="HL174" s="217"/>
      <c r="HM174" s="217"/>
      <c r="HN174" s="217"/>
      <c r="HO174" s="217"/>
      <c r="HP174" s="217"/>
      <c r="HQ174" s="217"/>
      <c r="HR174" s="217"/>
      <c r="HS174" s="217"/>
      <c r="HT174" s="217"/>
      <c r="HU174" s="217"/>
      <c r="HV174" s="217"/>
      <c r="HW174" s="217"/>
      <c r="HX174" s="217"/>
      <c r="HY174" s="217"/>
      <c r="HZ174" s="217"/>
      <c r="IA174" s="217"/>
      <c r="IB174" s="217"/>
      <c r="IC174" s="217"/>
      <c r="ID174" s="217"/>
      <c r="IE174" s="217"/>
      <c r="IF174" s="217"/>
      <c r="IG174" s="217"/>
      <c r="IH174" s="217"/>
      <c r="II174" s="217"/>
      <c r="IJ174" s="217"/>
      <c r="IK174" s="217"/>
      <c r="IL174" s="217"/>
      <c r="IM174" s="217"/>
      <c r="IN174" s="217"/>
      <c r="IO174" s="217"/>
      <c r="IP174" s="217"/>
      <c r="IQ174" s="217"/>
      <c r="IR174" s="217"/>
      <c r="IS174" s="217"/>
      <c r="IT174" s="217"/>
      <c r="IU174" s="217"/>
      <c r="IV174" s="217"/>
    </row>
    <row r="175" spans="1:256" x14ac:dyDescent="0.15">
      <c r="A175" s="218"/>
      <c r="B175" s="215"/>
      <c r="C175" s="217"/>
      <c r="D175" s="219"/>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c r="AA175" s="217"/>
      <c r="AB175" s="217"/>
      <c r="AC175" s="217"/>
      <c r="AD175" s="217"/>
      <c r="AE175" s="217"/>
      <c r="AF175" s="217"/>
      <c r="AG175" s="217"/>
      <c r="AH175" s="217"/>
      <c r="AI175" s="217"/>
      <c r="AJ175" s="217"/>
      <c r="AK175" s="217"/>
      <c r="AL175" s="217"/>
      <c r="AM175" s="217"/>
      <c r="AN175" s="217"/>
      <c r="AO175" s="217"/>
      <c r="AP175" s="217"/>
      <c r="AQ175" s="217"/>
      <c r="AR175" s="217"/>
      <c r="AS175" s="217"/>
      <c r="AT175" s="217"/>
      <c r="AU175" s="217"/>
      <c r="AV175" s="217"/>
      <c r="AW175" s="217"/>
      <c r="AX175" s="217"/>
      <c r="AY175" s="217"/>
      <c r="AZ175" s="217"/>
      <c r="BA175" s="217"/>
      <c r="BB175" s="217"/>
      <c r="BC175" s="217"/>
      <c r="BD175" s="217"/>
      <c r="BE175" s="217"/>
      <c r="BF175" s="217"/>
      <c r="BG175" s="217"/>
      <c r="BH175" s="217"/>
      <c r="BI175" s="217"/>
      <c r="BJ175" s="217"/>
      <c r="BK175" s="217"/>
      <c r="BL175" s="217"/>
      <c r="BM175" s="217"/>
      <c r="BN175" s="217"/>
      <c r="BO175" s="217"/>
      <c r="BP175" s="217"/>
      <c r="BQ175" s="217"/>
      <c r="BR175" s="217"/>
      <c r="BS175" s="217"/>
      <c r="BT175" s="217"/>
      <c r="BU175" s="217"/>
      <c r="BV175" s="217"/>
      <c r="BW175" s="217"/>
      <c r="BX175" s="217"/>
      <c r="BY175" s="217"/>
      <c r="BZ175" s="217"/>
      <c r="CA175" s="217"/>
      <c r="CB175" s="217"/>
      <c r="CC175" s="217"/>
      <c r="CD175" s="217"/>
      <c r="CE175" s="217"/>
      <c r="CF175" s="217"/>
      <c r="CG175" s="217"/>
      <c r="CH175" s="217"/>
      <c r="CI175" s="217"/>
      <c r="CJ175" s="217"/>
      <c r="CK175" s="217"/>
      <c r="CL175" s="217"/>
      <c r="CM175" s="217"/>
      <c r="CN175" s="217"/>
      <c r="CO175" s="217"/>
      <c r="CP175" s="217"/>
      <c r="CQ175" s="217"/>
      <c r="CR175" s="217"/>
      <c r="CS175" s="217"/>
      <c r="CT175" s="217"/>
      <c r="CU175" s="217"/>
      <c r="CV175" s="217"/>
      <c r="CW175" s="217"/>
      <c r="CX175" s="217"/>
      <c r="CY175" s="217"/>
      <c r="CZ175" s="217"/>
      <c r="DA175" s="217"/>
      <c r="DB175" s="217"/>
      <c r="DC175" s="217"/>
      <c r="DD175" s="217"/>
      <c r="DE175" s="217"/>
      <c r="DF175" s="217"/>
      <c r="DG175" s="217"/>
      <c r="DH175" s="217"/>
      <c r="DI175" s="217"/>
      <c r="DJ175" s="217"/>
      <c r="DK175" s="217"/>
      <c r="DL175" s="217"/>
      <c r="DM175" s="217"/>
      <c r="DN175" s="217"/>
      <c r="DO175" s="217"/>
      <c r="DP175" s="217"/>
      <c r="DQ175" s="217"/>
      <c r="DR175" s="217"/>
      <c r="DS175" s="217"/>
      <c r="DT175" s="217"/>
      <c r="DU175" s="217"/>
      <c r="DV175" s="217"/>
      <c r="DW175" s="217"/>
      <c r="DX175" s="217"/>
      <c r="DY175" s="217"/>
      <c r="DZ175" s="217"/>
      <c r="EA175" s="217"/>
      <c r="EB175" s="217"/>
      <c r="EC175" s="217"/>
      <c r="ED175" s="217"/>
      <c r="EE175" s="217"/>
      <c r="EF175" s="217"/>
      <c r="EG175" s="217"/>
      <c r="EH175" s="217"/>
      <c r="EI175" s="217"/>
      <c r="EJ175" s="217"/>
      <c r="EK175" s="217"/>
      <c r="EL175" s="217"/>
      <c r="EM175" s="217"/>
      <c r="EN175" s="217"/>
      <c r="EO175" s="217"/>
      <c r="EP175" s="217"/>
      <c r="EQ175" s="217"/>
      <c r="ER175" s="217"/>
      <c r="ES175" s="217"/>
      <c r="ET175" s="217"/>
      <c r="EU175" s="217"/>
      <c r="EV175" s="217"/>
      <c r="EW175" s="217"/>
      <c r="EX175" s="217"/>
      <c r="EY175" s="217"/>
      <c r="EZ175" s="217"/>
      <c r="FA175" s="217"/>
      <c r="FB175" s="217"/>
      <c r="FC175" s="217"/>
      <c r="FD175" s="217"/>
      <c r="FE175" s="217"/>
      <c r="FF175" s="217"/>
      <c r="FG175" s="217"/>
      <c r="FH175" s="217"/>
      <c r="FI175" s="217"/>
      <c r="FJ175" s="217"/>
      <c r="FK175" s="217"/>
      <c r="FL175" s="217"/>
      <c r="FM175" s="217"/>
      <c r="FN175" s="217"/>
      <c r="FO175" s="217"/>
      <c r="FP175" s="217"/>
      <c r="FQ175" s="217"/>
      <c r="FR175" s="217"/>
      <c r="FS175" s="217"/>
      <c r="FT175" s="217"/>
      <c r="FU175" s="217"/>
      <c r="FV175" s="217"/>
      <c r="FW175" s="217"/>
      <c r="FX175" s="217"/>
      <c r="FY175" s="217"/>
      <c r="FZ175" s="217"/>
      <c r="GA175" s="217"/>
      <c r="GB175" s="217"/>
      <c r="GC175" s="217"/>
      <c r="GD175" s="217"/>
      <c r="GE175" s="217"/>
      <c r="GF175" s="217"/>
      <c r="GG175" s="217"/>
      <c r="GH175" s="217"/>
      <c r="GI175" s="217"/>
      <c r="GJ175" s="217"/>
      <c r="GK175" s="217"/>
      <c r="GL175" s="217"/>
      <c r="GM175" s="217"/>
      <c r="GN175" s="217"/>
      <c r="GO175" s="217"/>
      <c r="GP175" s="217"/>
      <c r="GQ175" s="217"/>
      <c r="GR175" s="217"/>
      <c r="GS175" s="217"/>
      <c r="GT175" s="217"/>
      <c r="GU175" s="217"/>
      <c r="GV175" s="217"/>
      <c r="GW175" s="217"/>
      <c r="GX175" s="217"/>
      <c r="GY175" s="217"/>
      <c r="GZ175" s="217"/>
      <c r="HA175" s="217"/>
      <c r="HB175" s="217"/>
      <c r="HC175" s="217"/>
      <c r="HD175" s="217"/>
      <c r="HE175" s="217"/>
      <c r="HF175" s="217"/>
      <c r="HG175" s="217"/>
      <c r="HH175" s="217"/>
      <c r="HI175" s="217"/>
      <c r="HJ175" s="217"/>
      <c r="HK175" s="217"/>
      <c r="HL175" s="217"/>
      <c r="HM175" s="217"/>
      <c r="HN175" s="217"/>
      <c r="HO175" s="217"/>
      <c r="HP175" s="217"/>
      <c r="HQ175" s="217"/>
      <c r="HR175" s="217"/>
      <c r="HS175" s="217"/>
      <c r="HT175" s="217"/>
      <c r="HU175" s="217"/>
      <c r="HV175" s="217"/>
      <c r="HW175" s="217"/>
      <c r="HX175" s="217"/>
      <c r="HY175" s="217"/>
      <c r="HZ175" s="217"/>
      <c r="IA175" s="217"/>
      <c r="IB175" s="217"/>
      <c r="IC175" s="217"/>
      <c r="ID175" s="217"/>
      <c r="IE175" s="217"/>
      <c r="IF175" s="217"/>
      <c r="IG175" s="217"/>
      <c r="IH175" s="217"/>
      <c r="II175" s="217"/>
      <c r="IJ175" s="217"/>
      <c r="IK175" s="217"/>
      <c r="IL175" s="217"/>
      <c r="IM175" s="217"/>
      <c r="IN175" s="217"/>
      <c r="IO175" s="217"/>
      <c r="IP175" s="217"/>
      <c r="IQ175" s="217"/>
      <c r="IR175" s="217"/>
      <c r="IS175" s="217"/>
      <c r="IT175" s="217"/>
      <c r="IU175" s="217"/>
      <c r="IV175" s="217"/>
    </row>
    <row r="176" spans="1:256" x14ac:dyDescent="0.15">
      <c r="A176" s="218"/>
      <c r="B176" s="215"/>
      <c r="C176" s="217"/>
      <c r="D176" s="219"/>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c r="AA176" s="217"/>
      <c r="AB176" s="217"/>
      <c r="AC176" s="217"/>
      <c r="AD176" s="217"/>
      <c r="AE176" s="217"/>
      <c r="AF176" s="217"/>
      <c r="AG176" s="217"/>
      <c r="AH176" s="217"/>
      <c r="AI176" s="217"/>
      <c r="AJ176" s="217"/>
      <c r="AK176" s="217"/>
      <c r="AL176" s="217"/>
      <c r="AM176" s="217"/>
      <c r="AN176" s="217"/>
      <c r="AO176" s="217"/>
      <c r="AP176" s="217"/>
      <c r="AQ176" s="217"/>
      <c r="AR176" s="217"/>
      <c r="AS176" s="217"/>
      <c r="AT176" s="217"/>
      <c r="AU176" s="217"/>
      <c r="AV176" s="217"/>
      <c r="AW176" s="217"/>
      <c r="AX176" s="217"/>
      <c r="AY176" s="217"/>
      <c r="AZ176" s="217"/>
      <c r="BA176" s="217"/>
      <c r="BB176" s="217"/>
      <c r="BC176" s="217"/>
      <c r="BD176" s="217"/>
      <c r="BE176" s="217"/>
      <c r="BF176" s="217"/>
      <c r="BG176" s="217"/>
      <c r="BH176" s="217"/>
      <c r="BI176" s="217"/>
      <c r="BJ176" s="217"/>
      <c r="BK176" s="217"/>
      <c r="BL176" s="217"/>
      <c r="BM176" s="217"/>
      <c r="BN176" s="217"/>
      <c r="BO176" s="217"/>
      <c r="BP176" s="217"/>
      <c r="BQ176" s="217"/>
      <c r="BR176" s="217"/>
      <c r="BS176" s="217"/>
      <c r="BT176" s="217"/>
      <c r="BU176" s="217"/>
      <c r="BV176" s="217"/>
      <c r="BW176" s="217"/>
      <c r="BX176" s="217"/>
      <c r="BY176" s="217"/>
      <c r="BZ176" s="217"/>
      <c r="CA176" s="217"/>
      <c r="CB176" s="217"/>
      <c r="CC176" s="217"/>
      <c r="CD176" s="217"/>
      <c r="CE176" s="217"/>
      <c r="CF176" s="217"/>
      <c r="CG176" s="217"/>
      <c r="CH176" s="217"/>
      <c r="CI176" s="217"/>
      <c r="CJ176" s="217"/>
      <c r="CK176" s="217"/>
      <c r="CL176" s="217"/>
      <c r="CM176" s="217"/>
      <c r="CN176" s="217"/>
      <c r="CO176" s="217"/>
      <c r="CP176" s="217"/>
      <c r="CQ176" s="217"/>
      <c r="CR176" s="217"/>
      <c r="CS176" s="217"/>
      <c r="CT176" s="217"/>
      <c r="CU176" s="217"/>
      <c r="CV176" s="217"/>
      <c r="CW176" s="217"/>
      <c r="CX176" s="217"/>
      <c r="CY176" s="217"/>
      <c r="CZ176" s="217"/>
      <c r="DA176" s="217"/>
      <c r="DB176" s="217"/>
      <c r="DC176" s="217"/>
      <c r="DD176" s="217"/>
      <c r="DE176" s="217"/>
      <c r="DF176" s="217"/>
      <c r="DG176" s="217"/>
      <c r="DH176" s="217"/>
      <c r="DI176" s="217"/>
      <c r="DJ176" s="217"/>
      <c r="DK176" s="217"/>
      <c r="DL176" s="217"/>
      <c r="DM176" s="217"/>
      <c r="DN176" s="217"/>
      <c r="DO176" s="217"/>
      <c r="DP176" s="217"/>
      <c r="DQ176" s="217"/>
      <c r="DR176" s="217"/>
      <c r="DS176" s="217"/>
      <c r="DT176" s="217"/>
      <c r="DU176" s="217"/>
      <c r="DV176" s="217"/>
      <c r="DW176" s="217"/>
      <c r="DX176" s="217"/>
      <c r="DY176" s="217"/>
      <c r="DZ176" s="217"/>
      <c r="EA176" s="217"/>
      <c r="EB176" s="217"/>
      <c r="EC176" s="217"/>
      <c r="ED176" s="217"/>
      <c r="EE176" s="217"/>
      <c r="EF176" s="217"/>
      <c r="EG176" s="217"/>
      <c r="EH176" s="217"/>
      <c r="EI176" s="217"/>
      <c r="EJ176" s="217"/>
      <c r="EK176" s="217"/>
      <c r="EL176" s="217"/>
      <c r="EM176" s="217"/>
      <c r="EN176" s="217"/>
      <c r="EO176" s="217"/>
      <c r="EP176" s="217"/>
      <c r="EQ176" s="217"/>
      <c r="ER176" s="217"/>
      <c r="ES176" s="217"/>
      <c r="ET176" s="217"/>
      <c r="EU176" s="217"/>
      <c r="EV176" s="217"/>
      <c r="EW176" s="217"/>
      <c r="EX176" s="217"/>
      <c r="EY176" s="217"/>
      <c r="EZ176" s="217"/>
      <c r="FA176" s="217"/>
      <c r="FB176" s="217"/>
      <c r="FC176" s="217"/>
      <c r="FD176" s="217"/>
      <c r="FE176" s="217"/>
      <c r="FF176" s="217"/>
      <c r="FG176" s="217"/>
      <c r="FH176" s="217"/>
      <c r="FI176" s="217"/>
      <c r="FJ176" s="217"/>
      <c r="FK176" s="217"/>
      <c r="FL176" s="217"/>
      <c r="FM176" s="217"/>
      <c r="FN176" s="217"/>
      <c r="FO176" s="217"/>
      <c r="FP176" s="217"/>
      <c r="FQ176" s="217"/>
      <c r="FR176" s="217"/>
      <c r="FS176" s="217"/>
      <c r="FT176" s="217"/>
      <c r="FU176" s="217"/>
      <c r="FV176" s="217"/>
      <c r="FW176" s="217"/>
      <c r="FX176" s="217"/>
      <c r="FY176" s="217"/>
      <c r="FZ176" s="217"/>
      <c r="GA176" s="217"/>
      <c r="GB176" s="217"/>
      <c r="GC176" s="217"/>
      <c r="GD176" s="217"/>
      <c r="GE176" s="217"/>
      <c r="GF176" s="217"/>
      <c r="GG176" s="217"/>
      <c r="GH176" s="217"/>
      <c r="GI176" s="217"/>
      <c r="GJ176" s="217"/>
      <c r="GK176" s="217"/>
      <c r="GL176" s="217"/>
      <c r="GM176" s="217"/>
      <c r="GN176" s="217"/>
      <c r="GO176" s="217"/>
      <c r="GP176" s="217"/>
      <c r="GQ176" s="217"/>
      <c r="GR176" s="217"/>
      <c r="GS176" s="217"/>
      <c r="GT176" s="217"/>
      <c r="GU176" s="217"/>
      <c r="GV176" s="217"/>
      <c r="GW176" s="217"/>
      <c r="GX176" s="217"/>
      <c r="GY176" s="217"/>
      <c r="GZ176" s="217"/>
      <c r="HA176" s="217"/>
      <c r="HB176" s="217"/>
      <c r="HC176" s="217"/>
      <c r="HD176" s="217"/>
      <c r="HE176" s="217"/>
      <c r="HF176" s="217"/>
      <c r="HG176" s="217"/>
      <c r="HH176" s="217"/>
      <c r="HI176" s="217"/>
      <c r="HJ176" s="217"/>
      <c r="HK176" s="217"/>
      <c r="HL176" s="217"/>
      <c r="HM176" s="217"/>
      <c r="HN176" s="217"/>
      <c r="HO176" s="217"/>
      <c r="HP176" s="217"/>
      <c r="HQ176" s="217"/>
      <c r="HR176" s="217"/>
      <c r="HS176" s="217"/>
      <c r="HT176" s="217"/>
      <c r="HU176" s="217"/>
      <c r="HV176" s="217"/>
      <c r="HW176" s="217"/>
      <c r="HX176" s="217"/>
      <c r="HY176" s="217"/>
      <c r="HZ176" s="217"/>
      <c r="IA176" s="217"/>
      <c r="IB176" s="217"/>
      <c r="IC176" s="217"/>
      <c r="ID176" s="217"/>
      <c r="IE176" s="217"/>
      <c r="IF176" s="217"/>
      <c r="IG176" s="217"/>
      <c r="IH176" s="217"/>
      <c r="II176" s="217"/>
      <c r="IJ176" s="217"/>
      <c r="IK176" s="217"/>
      <c r="IL176" s="217"/>
      <c r="IM176" s="217"/>
      <c r="IN176" s="217"/>
      <c r="IO176" s="217"/>
      <c r="IP176" s="217"/>
      <c r="IQ176" s="217"/>
      <c r="IR176" s="217"/>
      <c r="IS176" s="217"/>
      <c r="IT176" s="217"/>
      <c r="IU176" s="217"/>
      <c r="IV176" s="217"/>
    </row>
    <row r="177" spans="1:256" x14ac:dyDescent="0.15">
      <c r="A177" s="218"/>
      <c r="B177" s="215"/>
      <c r="C177" s="217"/>
      <c r="D177" s="219"/>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c r="AA177" s="217"/>
      <c r="AB177" s="217"/>
      <c r="AC177" s="217"/>
      <c r="AD177" s="217"/>
      <c r="AE177" s="217"/>
      <c r="AF177" s="217"/>
      <c r="AG177" s="217"/>
      <c r="AH177" s="217"/>
      <c r="AI177" s="217"/>
      <c r="AJ177" s="217"/>
      <c r="AK177" s="217"/>
      <c r="AL177" s="217"/>
      <c r="AM177" s="217"/>
      <c r="AN177" s="217"/>
      <c r="AO177" s="217"/>
      <c r="AP177" s="217"/>
      <c r="AQ177" s="217"/>
      <c r="AR177" s="217"/>
      <c r="AS177" s="217"/>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217"/>
      <c r="BS177" s="217"/>
      <c r="BT177" s="217"/>
      <c r="BU177" s="217"/>
      <c r="BV177" s="217"/>
      <c r="BW177" s="217"/>
      <c r="BX177" s="217"/>
      <c r="BY177" s="217"/>
      <c r="BZ177" s="217"/>
      <c r="CA177" s="217"/>
      <c r="CB177" s="217"/>
      <c r="CC177" s="217"/>
      <c r="CD177" s="217"/>
      <c r="CE177" s="217"/>
      <c r="CF177" s="217"/>
      <c r="CG177" s="217"/>
      <c r="CH177" s="217"/>
      <c r="CI177" s="217"/>
      <c r="CJ177" s="217"/>
      <c r="CK177" s="217"/>
      <c r="CL177" s="217"/>
      <c r="CM177" s="217"/>
      <c r="CN177" s="217"/>
      <c r="CO177" s="217"/>
      <c r="CP177" s="217"/>
      <c r="CQ177" s="217"/>
      <c r="CR177" s="217"/>
      <c r="CS177" s="217"/>
      <c r="CT177" s="217"/>
      <c r="CU177" s="217"/>
      <c r="CV177" s="217"/>
      <c r="CW177" s="217"/>
      <c r="CX177" s="217"/>
      <c r="CY177" s="217"/>
      <c r="CZ177" s="217"/>
      <c r="DA177" s="217"/>
      <c r="DB177" s="217"/>
      <c r="DC177" s="217"/>
      <c r="DD177" s="217"/>
      <c r="DE177" s="217"/>
      <c r="DF177" s="217"/>
      <c r="DG177" s="217"/>
      <c r="DH177" s="217"/>
      <c r="DI177" s="217"/>
      <c r="DJ177" s="217"/>
      <c r="DK177" s="217"/>
      <c r="DL177" s="217"/>
      <c r="DM177" s="217"/>
      <c r="DN177" s="217"/>
      <c r="DO177" s="217"/>
      <c r="DP177" s="217"/>
      <c r="DQ177" s="217"/>
      <c r="DR177" s="217"/>
      <c r="DS177" s="217"/>
      <c r="DT177" s="217"/>
      <c r="DU177" s="217"/>
      <c r="DV177" s="217"/>
      <c r="DW177" s="217"/>
      <c r="DX177" s="217"/>
      <c r="DY177" s="217"/>
      <c r="DZ177" s="217"/>
      <c r="EA177" s="217"/>
      <c r="EB177" s="217"/>
      <c r="EC177" s="217"/>
      <c r="ED177" s="217"/>
      <c r="EE177" s="217"/>
      <c r="EF177" s="217"/>
      <c r="EG177" s="217"/>
      <c r="EH177" s="217"/>
      <c r="EI177" s="217"/>
      <c r="EJ177" s="217"/>
      <c r="EK177" s="217"/>
      <c r="EL177" s="217"/>
      <c r="EM177" s="217"/>
      <c r="EN177" s="217"/>
      <c r="EO177" s="217"/>
      <c r="EP177" s="217"/>
      <c r="EQ177" s="217"/>
      <c r="ER177" s="217"/>
      <c r="ES177" s="217"/>
      <c r="ET177" s="217"/>
      <c r="EU177" s="217"/>
      <c r="EV177" s="217"/>
      <c r="EW177" s="217"/>
      <c r="EX177" s="217"/>
      <c r="EY177" s="217"/>
      <c r="EZ177" s="217"/>
      <c r="FA177" s="217"/>
      <c r="FB177" s="217"/>
      <c r="FC177" s="217"/>
      <c r="FD177" s="217"/>
      <c r="FE177" s="217"/>
      <c r="FF177" s="217"/>
      <c r="FG177" s="217"/>
      <c r="FH177" s="217"/>
      <c r="FI177" s="217"/>
      <c r="FJ177" s="217"/>
      <c r="FK177" s="217"/>
      <c r="FL177" s="217"/>
      <c r="FM177" s="217"/>
      <c r="FN177" s="217"/>
      <c r="FO177" s="217"/>
      <c r="FP177" s="217"/>
      <c r="FQ177" s="217"/>
      <c r="FR177" s="217"/>
      <c r="FS177" s="217"/>
      <c r="FT177" s="217"/>
      <c r="FU177" s="217"/>
      <c r="FV177" s="217"/>
      <c r="FW177" s="217"/>
      <c r="FX177" s="217"/>
      <c r="FY177" s="217"/>
      <c r="FZ177" s="217"/>
      <c r="GA177" s="217"/>
      <c r="GB177" s="217"/>
      <c r="GC177" s="217"/>
      <c r="GD177" s="217"/>
      <c r="GE177" s="217"/>
      <c r="GF177" s="217"/>
      <c r="GG177" s="217"/>
      <c r="GH177" s="217"/>
      <c r="GI177" s="217"/>
      <c r="GJ177" s="217"/>
      <c r="GK177" s="217"/>
      <c r="GL177" s="217"/>
      <c r="GM177" s="217"/>
      <c r="GN177" s="217"/>
      <c r="GO177" s="217"/>
      <c r="GP177" s="217"/>
      <c r="GQ177" s="217"/>
      <c r="GR177" s="217"/>
      <c r="GS177" s="217"/>
      <c r="GT177" s="217"/>
      <c r="GU177" s="217"/>
      <c r="GV177" s="217"/>
      <c r="GW177" s="217"/>
      <c r="GX177" s="217"/>
      <c r="GY177" s="217"/>
      <c r="GZ177" s="217"/>
      <c r="HA177" s="217"/>
      <c r="HB177" s="217"/>
      <c r="HC177" s="217"/>
      <c r="HD177" s="217"/>
      <c r="HE177" s="217"/>
      <c r="HF177" s="217"/>
      <c r="HG177" s="217"/>
      <c r="HH177" s="217"/>
      <c r="HI177" s="217"/>
      <c r="HJ177" s="217"/>
      <c r="HK177" s="217"/>
      <c r="HL177" s="217"/>
      <c r="HM177" s="217"/>
      <c r="HN177" s="217"/>
      <c r="HO177" s="217"/>
      <c r="HP177" s="217"/>
      <c r="HQ177" s="217"/>
      <c r="HR177" s="217"/>
      <c r="HS177" s="217"/>
      <c r="HT177" s="217"/>
      <c r="HU177" s="217"/>
      <c r="HV177" s="217"/>
      <c r="HW177" s="217"/>
      <c r="HX177" s="217"/>
      <c r="HY177" s="217"/>
      <c r="HZ177" s="217"/>
      <c r="IA177" s="217"/>
      <c r="IB177" s="217"/>
      <c r="IC177" s="217"/>
      <c r="ID177" s="217"/>
      <c r="IE177" s="217"/>
      <c r="IF177" s="217"/>
      <c r="IG177" s="217"/>
      <c r="IH177" s="217"/>
      <c r="II177" s="217"/>
      <c r="IJ177" s="217"/>
      <c r="IK177" s="217"/>
      <c r="IL177" s="217"/>
      <c r="IM177" s="217"/>
      <c r="IN177" s="217"/>
      <c r="IO177" s="217"/>
      <c r="IP177" s="217"/>
      <c r="IQ177" s="217"/>
      <c r="IR177" s="217"/>
      <c r="IS177" s="217"/>
      <c r="IT177" s="217"/>
      <c r="IU177" s="217"/>
      <c r="IV177" s="217"/>
    </row>
    <row r="178" spans="1:256" x14ac:dyDescent="0.15">
      <c r="A178" s="218"/>
      <c r="B178" s="215"/>
      <c r="C178" s="217"/>
      <c r="D178" s="219"/>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c r="AA178" s="217"/>
      <c r="AB178" s="217"/>
      <c r="AC178" s="217"/>
      <c r="AD178" s="217"/>
      <c r="AE178" s="217"/>
      <c r="AF178" s="217"/>
      <c r="AG178" s="217"/>
      <c r="AH178" s="217"/>
      <c r="AI178" s="217"/>
      <c r="AJ178" s="217"/>
      <c r="AK178" s="217"/>
      <c r="AL178" s="217"/>
      <c r="AM178" s="217"/>
      <c r="AN178" s="217"/>
      <c r="AO178" s="217"/>
      <c r="AP178" s="217"/>
      <c r="AQ178" s="217"/>
      <c r="AR178" s="217"/>
      <c r="AS178" s="217"/>
      <c r="AT178" s="217"/>
      <c r="AU178" s="217"/>
      <c r="AV178" s="217"/>
      <c r="AW178" s="217"/>
      <c r="AX178" s="217"/>
      <c r="AY178" s="217"/>
      <c r="AZ178" s="217"/>
      <c r="BA178" s="217"/>
      <c r="BB178" s="217"/>
      <c r="BC178" s="217"/>
      <c r="BD178" s="217"/>
      <c r="BE178" s="217"/>
      <c r="BF178" s="217"/>
      <c r="BG178" s="217"/>
      <c r="BH178" s="217"/>
      <c r="BI178" s="217"/>
      <c r="BJ178" s="217"/>
      <c r="BK178" s="217"/>
      <c r="BL178" s="217"/>
      <c r="BM178" s="217"/>
      <c r="BN178" s="217"/>
      <c r="BO178" s="217"/>
      <c r="BP178" s="217"/>
      <c r="BQ178" s="217"/>
      <c r="BR178" s="217"/>
      <c r="BS178" s="217"/>
      <c r="BT178" s="217"/>
      <c r="BU178" s="217"/>
      <c r="BV178" s="217"/>
      <c r="BW178" s="217"/>
      <c r="BX178" s="217"/>
      <c r="BY178" s="217"/>
      <c r="BZ178" s="217"/>
      <c r="CA178" s="217"/>
      <c r="CB178" s="217"/>
      <c r="CC178" s="217"/>
      <c r="CD178" s="217"/>
      <c r="CE178" s="217"/>
      <c r="CF178" s="217"/>
      <c r="CG178" s="217"/>
      <c r="CH178" s="217"/>
      <c r="CI178" s="217"/>
      <c r="CJ178" s="217"/>
      <c r="CK178" s="217"/>
      <c r="CL178" s="217"/>
      <c r="CM178" s="217"/>
      <c r="CN178" s="217"/>
      <c r="CO178" s="217"/>
      <c r="CP178" s="217"/>
      <c r="CQ178" s="217"/>
      <c r="CR178" s="217"/>
      <c r="CS178" s="217"/>
      <c r="CT178" s="217"/>
      <c r="CU178" s="217"/>
      <c r="CV178" s="217"/>
      <c r="CW178" s="217"/>
      <c r="CX178" s="217"/>
      <c r="CY178" s="217"/>
      <c r="CZ178" s="217"/>
      <c r="DA178" s="217"/>
      <c r="DB178" s="217"/>
      <c r="DC178" s="217"/>
      <c r="DD178" s="217"/>
      <c r="DE178" s="217"/>
      <c r="DF178" s="217"/>
      <c r="DG178" s="217"/>
      <c r="DH178" s="217"/>
      <c r="DI178" s="217"/>
      <c r="DJ178" s="217"/>
      <c r="DK178" s="217"/>
      <c r="DL178" s="217"/>
      <c r="DM178" s="217"/>
      <c r="DN178" s="217"/>
      <c r="DO178" s="217"/>
      <c r="DP178" s="217"/>
      <c r="DQ178" s="217"/>
      <c r="DR178" s="217"/>
      <c r="DS178" s="217"/>
      <c r="DT178" s="217"/>
      <c r="DU178" s="217"/>
      <c r="DV178" s="217"/>
      <c r="DW178" s="217"/>
      <c r="DX178" s="217"/>
      <c r="DY178" s="217"/>
      <c r="DZ178" s="217"/>
      <c r="EA178" s="217"/>
      <c r="EB178" s="217"/>
      <c r="EC178" s="217"/>
      <c r="ED178" s="217"/>
      <c r="EE178" s="217"/>
      <c r="EF178" s="217"/>
      <c r="EG178" s="217"/>
      <c r="EH178" s="217"/>
      <c r="EI178" s="217"/>
      <c r="EJ178" s="217"/>
      <c r="EK178" s="217"/>
      <c r="EL178" s="217"/>
      <c r="EM178" s="217"/>
      <c r="EN178" s="217"/>
      <c r="EO178" s="217"/>
      <c r="EP178" s="217"/>
      <c r="EQ178" s="217"/>
      <c r="ER178" s="217"/>
      <c r="ES178" s="217"/>
      <c r="ET178" s="217"/>
      <c r="EU178" s="217"/>
      <c r="EV178" s="217"/>
      <c r="EW178" s="217"/>
      <c r="EX178" s="217"/>
      <c r="EY178" s="217"/>
      <c r="EZ178" s="217"/>
      <c r="FA178" s="217"/>
      <c r="FB178" s="217"/>
      <c r="FC178" s="217"/>
      <c r="FD178" s="217"/>
      <c r="FE178" s="217"/>
      <c r="FF178" s="217"/>
      <c r="FG178" s="217"/>
      <c r="FH178" s="217"/>
      <c r="FI178" s="217"/>
      <c r="FJ178" s="217"/>
      <c r="FK178" s="217"/>
      <c r="FL178" s="217"/>
      <c r="FM178" s="217"/>
      <c r="FN178" s="217"/>
      <c r="FO178" s="217"/>
      <c r="FP178" s="217"/>
      <c r="FQ178" s="217"/>
      <c r="FR178" s="217"/>
      <c r="FS178" s="217"/>
      <c r="FT178" s="217"/>
      <c r="FU178" s="217"/>
      <c r="FV178" s="217"/>
      <c r="FW178" s="217"/>
      <c r="FX178" s="217"/>
      <c r="FY178" s="217"/>
      <c r="FZ178" s="217"/>
      <c r="GA178" s="217"/>
      <c r="GB178" s="217"/>
      <c r="GC178" s="217"/>
      <c r="GD178" s="217"/>
      <c r="GE178" s="217"/>
      <c r="GF178" s="217"/>
      <c r="GG178" s="217"/>
      <c r="GH178" s="217"/>
      <c r="GI178" s="217"/>
      <c r="GJ178" s="217"/>
      <c r="GK178" s="217"/>
      <c r="GL178" s="217"/>
      <c r="GM178" s="217"/>
      <c r="GN178" s="217"/>
      <c r="GO178" s="217"/>
      <c r="GP178" s="217"/>
      <c r="GQ178" s="217"/>
      <c r="GR178" s="217"/>
      <c r="GS178" s="217"/>
      <c r="GT178" s="217"/>
      <c r="GU178" s="217"/>
      <c r="GV178" s="217"/>
      <c r="GW178" s="217"/>
      <c r="GX178" s="217"/>
      <c r="GY178" s="217"/>
      <c r="GZ178" s="217"/>
      <c r="HA178" s="217"/>
      <c r="HB178" s="217"/>
      <c r="HC178" s="217"/>
      <c r="HD178" s="217"/>
      <c r="HE178" s="217"/>
      <c r="HF178" s="217"/>
      <c r="HG178" s="217"/>
      <c r="HH178" s="217"/>
      <c r="HI178" s="217"/>
      <c r="HJ178" s="217"/>
      <c r="HK178" s="217"/>
      <c r="HL178" s="217"/>
      <c r="HM178" s="217"/>
      <c r="HN178" s="217"/>
      <c r="HO178" s="217"/>
      <c r="HP178" s="217"/>
      <c r="HQ178" s="217"/>
      <c r="HR178" s="217"/>
      <c r="HS178" s="217"/>
      <c r="HT178" s="217"/>
      <c r="HU178" s="217"/>
      <c r="HV178" s="217"/>
      <c r="HW178" s="217"/>
      <c r="HX178" s="217"/>
      <c r="HY178" s="217"/>
      <c r="HZ178" s="217"/>
      <c r="IA178" s="217"/>
      <c r="IB178" s="217"/>
      <c r="IC178" s="217"/>
      <c r="ID178" s="217"/>
      <c r="IE178" s="217"/>
      <c r="IF178" s="217"/>
      <c r="IG178" s="217"/>
      <c r="IH178" s="217"/>
      <c r="II178" s="217"/>
      <c r="IJ178" s="217"/>
      <c r="IK178" s="217"/>
      <c r="IL178" s="217"/>
      <c r="IM178" s="217"/>
      <c r="IN178" s="217"/>
      <c r="IO178" s="217"/>
      <c r="IP178" s="217"/>
      <c r="IQ178" s="217"/>
      <c r="IR178" s="217"/>
      <c r="IS178" s="217"/>
      <c r="IT178" s="217"/>
      <c r="IU178" s="217"/>
      <c r="IV178" s="217"/>
    </row>
    <row r="179" spans="1:256" x14ac:dyDescent="0.15">
      <c r="A179" s="218"/>
      <c r="B179" s="215"/>
      <c r="C179" s="217"/>
      <c r="D179" s="219"/>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c r="AA179" s="217"/>
      <c r="AB179" s="217"/>
      <c r="AC179" s="217"/>
      <c r="AD179" s="217"/>
      <c r="AE179" s="217"/>
      <c r="AF179" s="217"/>
      <c r="AG179" s="217"/>
      <c r="AH179" s="217"/>
      <c r="AI179" s="217"/>
      <c r="AJ179" s="217"/>
      <c r="AK179" s="217"/>
      <c r="AL179" s="217"/>
      <c r="AM179" s="217"/>
      <c r="AN179" s="217"/>
      <c r="AO179" s="217"/>
      <c r="AP179" s="217"/>
      <c r="AQ179" s="217"/>
      <c r="AR179" s="217"/>
      <c r="AS179" s="217"/>
      <c r="AT179" s="217"/>
      <c r="AU179" s="217"/>
      <c r="AV179" s="217"/>
      <c r="AW179" s="217"/>
      <c r="AX179" s="217"/>
      <c r="AY179" s="217"/>
      <c r="AZ179" s="217"/>
      <c r="BA179" s="217"/>
      <c r="BB179" s="217"/>
      <c r="BC179" s="217"/>
      <c r="BD179" s="217"/>
      <c r="BE179" s="217"/>
      <c r="BF179" s="217"/>
      <c r="BG179" s="217"/>
      <c r="BH179" s="217"/>
      <c r="BI179" s="217"/>
      <c r="BJ179" s="217"/>
      <c r="BK179" s="217"/>
      <c r="BL179" s="217"/>
      <c r="BM179" s="217"/>
      <c r="BN179" s="217"/>
      <c r="BO179" s="217"/>
      <c r="BP179" s="217"/>
      <c r="BQ179" s="217"/>
      <c r="BR179" s="217"/>
      <c r="BS179" s="217"/>
      <c r="BT179" s="217"/>
      <c r="BU179" s="217"/>
      <c r="BV179" s="217"/>
      <c r="BW179" s="217"/>
      <c r="BX179" s="217"/>
      <c r="BY179" s="217"/>
      <c r="BZ179" s="217"/>
      <c r="CA179" s="217"/>
      <c r="CB179" s="217"/>
      <c r="CC179" s="217"/>
      <c r="CD179" s="217"/>
      <c r="CE179" s="217"/>
      <c r="CF179" s="217"/>
      <c r="CG179" s="217"/>
      <c r="CH179" s="217"/>
      <c r="CI179" s="217"/>
      <c r="CJ179" s="217"/>
      <c r="CK179" s="217"/>
      <c r="CL179" s="217"/>
      <c r="CM179" s="217"/>
      <c r="CN179" s="217"/>
      <c r="CO179" s="217"/>
      <c r="CP179" s="217"/>
      <c r="CQ179" s="217"/>
      <c r="CR179" s="217"/>
      <c r="CS179" s="217"/>
      <c r="CT179" s="217"/>
      <c r="CU179" s="217"/>
      <c r="CV179" s="217"/>
      <c r="CW179" s="217"/>
      <c r="CX179" s="217"/>
      <c r="CY179" s="217"/>
      <c r="CZ179" s="217"/>
      <c r="DA179" s="217"/>
      <c r="DB179" s="217"/>
      <c r="DC179" s="217"/>
      <c r="DD179" s="217"/>
      <c r="DE179" s="217"/>
      <c r="DF179" s="217"/>
      <c r="DG179" s="217"/>
      <c r="DH179" s="217"/>
      <c r="DI179" s="217"/>
      <c r="DJ179" s="217"/>
      <c r="DK179" s="217"/>
      <c r="DL179" s="217"/>
      <c r="DM179" s="217"/>
      <c r="DN179" s="217"/>
      <c r="DO179" s="217"/>
      <c r="DP179" s="217"/>
      <c r="DQ179" s="217"/>
      <c r="DR179" s="217"/>
      <c r="DS179" s="217"/>
      <c r="DT179" s="217"/>
      <c r="DU179" s="217"/>
      <c r="DV179" s="217"/>
      <c r="DW179" s="217"/>
      <c r="DX179" s="217"/>
      <c r="DY179" s="217"/>
      <c r="DZ179" s="217"/>
      <c r="EA179" s="217"/>
      <c r="EB179" s="217"/>
      <c r="EC179" s="217"/>
      <c r="ED179" s="217"/>
      <c r="EE179" s="217"/>
      <c r="EF179" s="217"/>
      <c r="EG179" s="217"/>
      <c r="EH179" s="217"/>
      <c r="EI179" s="217"/>
      <c r="EJ179" s="217"/>
      <c r="EK179" s="217"/>
      <c r="EL179" s="217"/>
      <c r="EM179" s="217"/>
      <c r="EN179" s="217"/>
      <c r="EO179" s="217"/>
      <c r="EP179" s="217"/>
      <c r="EQ179" s="217"/>
      <c r="ER179" s="217"/>
      <c r="ES179" s="217"/>
      <c r="ET179" s="217"/>
      <c r="EU179" s="217"/>
      <c r="EV179" s="217"/>
      <c r="EW179" s="217"/>
      <c r="EX179" s="217"/>
      <c r="EY179" s="217"/>
      <c r="EZ179" s="217"/>
      <c r="FA179" s="217"/>
      <c r="FB179" s="217"/>
      <c r="FC179" s="217"/>
      <c r="FD179" s="217"/>
      <c r="FE179" s="217"/>
      <c r="FF179" s="217"/>
      <c r="FG179" s="217"/>
      <c r="FH179" s="217"/>
      <c r="FI179" s="217"/>
      <c r="FJ179" s="217"/>
      <c r="FK179" s="217"/>
      <c r="FL179" s="217"/>
      <c r="FM179" s="217"/>
      <c r="FN179" s="217"/>
      <c r="FO179" s="217"/>
      <c r="FP179" s="217"/>
      <c r="FQ179" s="217"/>
      <c r="FR179" s="217"/>
      <c r="FS179" s="217"/>
      <c r="FT179" s="217"/>
      <c r="FU179" s="217"/>
      <c r="FV179" s="217"/>
      <c r="FW179" s="217"/>
      <c r="FX179" s="217"/>
      <c r="FY179" s="217"/>
      <c r="FZ179" s="217"/>
      <c r="GA179" s="217"/>
      <c r="GB179" s="217"/>
      <c r="GC179" s="217"/>
      <c r="GD179" s="217"/>
      <c r="GE179" s="217"/>
      <c r="GF179" s="217"/>
      <c r="GG179" s="217"/>
      <c r="GH179" s="217"/>
      <c r="GI179" s="217"/>
      <c r="GJ179" s="217"/>
      <c r="GK179" s="217"/>
      <c r="GL179" s="217"/>
      <c r="GM179" s="217"/>
      <c r="GN179" s="217"/>
      <c r="GO179" s="217"/>
      <c r="GP179" s="217"/>
      <c r="GQ179" s="217"/>
      <c r="GR179" s="217"/>
      <c r="GS179" s="217"/>
      <c r="GT179" s="217"/>
      <c r="GU179" s="217"/>
      <c r="GV179" s="217"/>
      <c r="GW179" s="217"/>
      <c r="GX179" s="217"/>
      <c r="GY179" s="217"/>
      <c r="GZ179" s="217"/>
      <c r="HA179" s="217"/>
      <c r="HB179" s="217"/>
      <c r="HC179" s="217"/>
      <c r="HD179" s="217"/>
      <c r="HE179" s="217"/>
      <c r="HF179" s="217"/>
      <c r="HG179" s="217"/>
      <c r="HH179" s="217"/>
      <c r="HI179" s="217"/>
      <c r="HJ179" s="217"/>
      <c r="HK179" s="217"/>
      <c r="HL179" s="217"/>
      <c r="HM179" s="217"/>
      <c r="HN179" s="217"/>
      <c r="HO179" s="217"/>
      <c r="HP179" s="217"/>
      <c r="HQ179" s="217"/>
      <c r="HR179" s="217"/>
      <c r="HS179" s="217"/>
      <c r="HT179" s="217"/>
      <c r="HU179" s="217"/>
      <c r="HV179" s="217"/>
      <c r="HW179" s="217"/>
      <c r="HX179" s="217"/>
      <c r="HY179" s="217"/>
      <c r="HZ179" s="217"/>
      <c r="IA179" s="217"/>
      <c r="IB179" s="217"/>
      <c r="IC179" s="217"/>
      <c r="ID179" s="217"/>
      <c r="IE179" s="217"/>
      <c r="IF179" s="217"/>
      <c r="IG179" s="217"/>
      <c r="IH179" s="217"/>
      <c r="II179" s="217"/>
      <c r="IJ179" s="217"/>
      <c r="IK179" s="217"/>
      <c r="IL179" s="217"/>
      <c r="IM179" s="217"/>
      <c r="IN179" s="217"/>
      <c r="IO179" s="217"/>
      <c r="IP179" s="217"/>
      <c r="IQ179" s="217"/>
      <c r="IR179" s="217"/>
      <c r="IS179" s="217"/>
      <c r="IT179" s="217"/>
      <c r="IU179" s="217"/>
      <c r="IV179" s="217"/>
    </row>
    <row r="180" spans="1:256" x14ac:dyDescent="0.15">
      <c r="A180" s="218"/>
      <c r="B180" s="215"/>
      <c r="C180" s="217"/>
      <c r="D180" s="219"/>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217"/>
      <c r="AE180" s="217"/>
      <c r="AF180" s="217"/>
      <c r="AG180" s="217"/>
      <c r="AH180" s="217"/>
      <c r="AI180" s="217"/>
      <c r="AJ180" s="217"/>
      <c r="AK180" s="217"/>
      <c r="AL180" s="217"/>
      <c r="AM180" s="217"/>
      <c r="AN180" s="217"/>
      <c r="AO180" s="217"/>
      <c r="AP180" s="217"/>
      <c r="AQ180" s="217"/>
      <c r="AR180" s="217"/>
      <c r="AS180" s="217"/>
      <c r="AT180" s="217"/>
      <c r="AU180" s="217"/>
      <c r="AV180" s="217"/>
      <c r="AW180" s="217"/>
      <c r="AX180" s="217"/>
      <c r="AY180" s="217"/>
      <c r="AZ180" s="217"/>
      <c r="BA180" s="217"/>
      <c r="BB180" s="217"/>
      <c r="BC180" s="217"/>
      <c r="BD180" s="217"/>
      <c r="BE180" s="217"/>
      <c r="BF180" s="217"/>
      <c r="BG180" s="217"/>
      <c r="BH180" s="217"/>
      <c r="BI180" s="217"/>
      <c r="BJ180" s="217"/>
      <c r="BK180" s="217"/>
      <c r="BL180" s="217"/>
      <c r="BM180" s="217"/>
      <c r="BN180" s="217"/>
      <c r="BO180" s="217"/>
      <c r="BP180" s="217"/>
      <c r="BQ180" s="217"/>
      <c r="BR180" s="217"/>
      <c r="BS180" s="217"/>
      <c r="BT180" s="217"/>
      <c r="BU180" s="217"/>
      <c r="BV180" s="217"/>
      <c r="BW180" s="217"/>
      <c r="BX180" s="217"/>
      <c r="BY180" s="217"/>
      <c r="BZ180" s="217"/>
      <c r="CA180" s="217"/>
      <c r="CB180" s="217"/>
      <c r="CC180" s="217"/>
      <c r="CD180" s="217"/>
      <c r="CE180" s="217"/>
      <c r="CF180" s="217"/>
      <c r="CG180" s="217"/>
      <c r="CH180" s="217"/>
      <c r="CI180" s="217"/>
      <c r="CJ180" s="217"/>
      <c r="CK180" s="217"/>
      <c r="CL180" s="217"/>
      <c r="CM180" s="217"/>
      <c r="CN180" s="217"/>
      <c r="CO180" s="217"/>
      <c r="CP180" s="217"/>
      <c r="CQ180" s="217"/>
      <c r="CR180" s="217"/>
      <c r="CS180" s="217"/>
      <c r="CT180" s="217"/>
      <c r="CU180" s="217"/>
      <c r="CV180" s="217"/>
      <c r="CW180" s="217"/>
      <c r="CX180" s="217"/>
      <c r="CY180" s="217"/>
      <c r="CZ180" s="217"/>
      <c r="DA180" s="217"/>
      <c r="DB180" s="217"/>
      <c r="DC180" s="217"/>
      <c r="DD180" s="217"/>
      <c r="DE180" s="217"/>
      <c r="DF180" s="217"/>
      <c r="DG180" s="217"/>
      <c r="DH180" s="217"/>
      <c r="DI180" s="217"/>
      <c r="DJ180" s="217"/>
      <c r="DK180" s="217"/>
      <c r="DL180" s="217"/>
      <c r="DM180" s="217"/>
      <c r="DN180" s="217"/>
      <c r="DO180" s="217"/>
      <c r="DP180" s="217"/>
      <c r="DQ180" s="217"/>
      <c r="DR180" s="217"/>
      <c r="DS180" s="217"/>
      <c r="DT180" s="217"/>
      <c r="DU180" s="217"/>
      <c r="DV180" s="217"/>
      <c r="DW180" s="217"/>
      <c r="DX180" s="217"/>
      <c r="DY180" s="217"/>
      <c r="DZ180" s="217"/>
      <c r="EA180" s="217"/>
      <c r="EB180" s="217"/>
      <c r="EC180" s="217"/>
      <c r="ED180" s="217"/>
      <c r="EE180" s="217"/>
      <c r="EF180" s="217"/>
      <c r="EG180" s="217"/>
      <c r="EH180" s="217"/>
      <c r="EI180" s="217"/>
      <c r="EJ180" s="217"/>
      <c r="EK180" s="217"/>
      <c r="EL180" s="217"/>
      <c r="EM180" s="217"/>
      <c r="EN180" s="217"/>
      <c r="EO180" s="217"/>
      <c r="EP180" s="217"/>
      <c r="EQ180" s="217"/>
      <c r="ER180" s="217"/>
      <c r="ES180" s="217"/>
      <c r="ET180" s="217"/>
      <c r="EU180" s="217"/>
      <c r="EV180" s="217"/>
      <c r="EW180" s="217"/>
      <c r="EX180" s="217"/>
      <c r="EY180" s="217"/>
      <c r="EZ180" s="217"/>
      <c r="FA180" s="217"/>
      <c r="FB180" s="217"/>
      <c r="FC180" s="217"/>
      <c r="FD180" s="217"/>
      <c r="FE180" s="217"/>
      <c r="FF180" s="217"/>
      <c r="FG180" s="217"/>
      <c r="FH180" s="217"/>
      <c r="FI180" s="217"/>
      <c r="FJ180" s="217"/>
      <c r="FK180" s="217"/>
      <c r="FL180" s="217"/>
      <c r="FM180" s="217"/>
      <c r="FN180" s="217"/>
      <c r="FO180" s="217"/>
      <c r="FP180" s="217"/>
      <c r="FQ180" s="217"/>
      <c r="FR180" s="217"/>
      <c r="FS180" s="217"/>
      <c r="FT180" s="217"/>
      <c r="FU180" s="217"/>
      <c r="FV180" s="217"/>
      <c r="FW180" s="217"/>
      <c r="FX180" s="217"/>
      <c r="FY180" s="217"/>
      <c r="FZ180" s="217"/>
      <c r="GA180" s="217"/>
      <c r="GB180" s="217"/>
      <c r="GC180" s="217"/>
      <c r="GD180" s="217"/>
      <c r="GE180" s="217"/>
      <c r="GF180" s="217"/>
      <c r="GG180" s="217"/>
      <c r="GH180" s="217"/>
      <c r="GI180" s="217"/>
      <c r="GJ180" s="217"/>
      <c r="GK180" s="217"/>
      <c r="GL180" s="217"/>
      <c r="GM180" s="217"/>
      <c r="GN180" s="217"/>
      <c r="GO180" s="217"/>
      <c r="GP180" s="217"/>
      <c r="GQ180" s="217"/>
      <c r="GR180" s="217"/>
      <c r="GS180" s="217"/>
      <c r="GT180" s="217"/>
      <c r="GU180" s="217"/>
      <c r="GV180" s="217"/>
      <c r="GW180" s="217"/>
      <c r="GX180" s="217"/>
      <c r="GY180" s="217"/>
      <c r="GZ180" s="217"/>
      <c r="HA180" s="217"/>
      <c r="HB180" s="217"/>
      <c r="HC180" s="217"/>
      <c r="HD180" s="217"/>
      <c r="HE180" s="217"/>
      <c r="HF180" s="217"/>
      <c r="HG180" s="217"/>
      <c r="HH180" s="217"/>
      <c r="HI180" s="217"/>
      <c r="HJ180" s="217"/>
      <c r="HK180" s="217"/>
      <c r="HL180" s="217"/>
      <c r="HM180" s="217"/>
      <c r="HN180" s="217"/>
      <c r="HO180" s="217"/>
      <c r="HP180" s="217"/>
      <c r="HQ180" s="217"/>
      <c r="HR180" s="217"/>
      <c r="HS180" s="217"/>
      <c r="HT180" s="217"/>
      <c r="HU180" s="217"/>
      <c r="HV180" s="217"/>
      <c r="HW180" s="217"/>
      <c r="HX180" s="217"/>
      <c r="HY180" s="217"/>
      <c r="HZ180" s="217"/>
      <c r="IA180" s="217"/>
      <c r="IB180" s="217"/>
      <c r="IC180" s="217"/>
      <c r="ID180" s="217"/>
      <c r="IE180" s="217"/>
      <c r="IF180" s="217"/>
      <c r="IG180" s="217"/>
      <c r="IH180" s="217"/>
      <c r="II180" s="217"/>
      <c r="IJ180" s="217"/>
      <c r="IK180" s="217"/>
      <c r="IL180" s="217"/>
      <c r="IM180" s="217"/>
      <c r="IN180" s="217"/>
      <c r="IO180" s="217"/>
      <c r="IP180" s="217"/>
      <c r="IQ180" s="217"/>
      <c r="IR180" s="217"/>
      <c r="IS180" s="217"/>
      <c r="IT180" s="217"/>
      <c r="IU180" s="217"/>
      <c r="IV180" s="217"/>
    </row>
    <row r="181" spans="1:256" x14ac:dyDescent="0.15">
      <c r="A181" s="218"/>
      <c r="B181" s="215"/>
      <c r="C181" s="217"/>
      <c r="D181" s="219"/>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c r="AA181" s="217"/>
      <c r="AB181" s="217"/>
      <c r="AC181" s="217"/>
      <c r="AD181" s="217"/>
      <c r="AE181" s="217"/>
      <c r="AF181" s="217"/>
      <c r="AG181" s="217"/>
      <c r="AH181" s="217"/>
      <c r="AI181" s="217"/>
      <c r="AJ181" s="217"/>
      <c r="AK181" s="217"/>
      <c r="AL181" s="217"/>
      <c r="AM181" s="217"/>
      <c r="AN181" s="217"/>
      <c r="AO181" s="217"/>
      <c r="AP181" s="217"/>
      <c r="AQ181" s="217"/>
      <c r="AR181" s="217"/>
      <c r="AS181" s="217"/>
      <c r="AT181" s="217"/>
      <c r="AU181" s="217"/>
      <c r="AV181" s="217"/>
      <c r="AW181" s="217"/>
      <c r="AX181" s="217"/>
      <c r="AY181" s="217"/>
      <c r="AZ181" s="217"/>
      <c r="BA181" s="217"/>
      <c r="BB181" s="217"/>
      <c r="BC181" s="217"/>
      <c r="BD181" s="217"/>
      <c r="BE181" s="217"/>
      <c r="BF181" s="217"/>
      <c r="BG181" s="217"/>
      <c r="BH181" s="217"/>
      <c r="BI181" s="217"/>
      <c r="BJ181" s="217"/>
      <c r="BK181" s="217"/>
      <c r="BL181" s="217"/>
      <c r="BM181" s="217"/>
      <c r="BN181" s="217"/>
      <c r="BO181" s="217"/>
      <c r="BP181" s="217"/>
      <c r="BQ181" s="217"/>
      <c r="BR181" s="217"/>
      <c r="BS181" s="217"/>
      <c r="BT181" s="217"/>
      <c r="BU181" s="217"/>
      <c r="BV181" s="217"/>
      <c r="BW181" s="217"/>
      <c r="BX181" s="217"/>
      <c r="BY181" s="217"/>
      <c r="BZ181" s="217"/>
      <c r="CA181" s="217"/>
      <c r="CB181" s="217"/>
      <c r="CC181" s="217"/>
      <c r="CD181" s="217"/>
      <c r="CE181" s="217"/>
      <c r="CF181" s="217"/>
      <c r="CG181" s="217"/>
      <c r="CH181" s="217"/>
      <c r="CI181" s="217"/>
      <c r="CJ181" s="217"/>
      <c r="CK181" s="217"/>
      <c r="CL181" s="217"/>
      <c r="CM181" s="217"/>
      <c r="CN181" s="217"/>
      <c r="CO181" s="217"/>
      <c r="CP181" s="217"/>
      <c r="CQ181" s="217"/>
      <c r="CR181" s="217"/>
      <c r="CS181" s="217"/>
      <c r="CT181" s="217"/>
      <c r="CU181" s="217"/>
      <c r="CV181" s="217"/>
      <c r="CW181" s="217"/>
      <c r="CX181" s="217"/>
      <c r="CY181" s="217"/>
      <c r="CZ181" s="217"/>
      <c r="DA181" s="217"/>
      <c r="DB181" s="217"/>
      <c r="DC181" s="217"/>
      <c r="DD181" s="217"/>
      <c r="DE181" s="217"/>
      <c r="DF181" s="217"/>
      <c r="DG181" s="217"/>
      <c r="DH181" s="217"/>
      <c r="DI181" s="217"/>
      <c r="DJ181" s="217"/>
      <c r="DK181" s="217"/>
      <c r="DL181" s="217"/>
      <c r="DM181" s="217"/>
      <c r="DN181" s="217"/>
      <c r="DO181" s="217"/>
      <c r="DP181" s="217"/>
      <c r="DQ181" s="217"/>
      <c r="DR181" s="217"/>
      <c r="DS181" s="217"/>
      <c r="DT181" s="217"/>
      <c r="DU181" s="217"/>
      <c r="DV181" s="217"/>
      <c r="DW181" s="217"/>
      <c r="DX181" s="217"/>
      <c r="DY181" s="217"/>
      <c r="DZ181" s="217"/>
      <c r="EA181" s="217"/>
      <c r="EB181" s="217"/>
      <c r="EC181" s="217"/>
      <c r="ED181" s="217"/>
      <c r="EE181" s="217"/>
      <c r="EF181" s="217"/>
      <c r="EG181" s="217"/>
      <c r="EH181" s="217"/>
      <c r="EI181" s="217"/>
      <c r="EJ181" s="217"/>
      <c r="EK181" s="217"/>
      <c r="EL181" s="217"/>
      <c r="EM181" s="217"/>
      <c r="EN181" s="217"/>
      <c r="EO181" s="217"/>
      <c r="EP181" s="217"/>
      <c r="EQ181" s="217"/>
      <c r="ER181" s="217"/>
      <c r="ES181" s="217"/>
      <c r="ET181" s="217"/>
      <c r="EU181" s="217"/>
      <c r="EV181" s="217"/>
      <c r="EW181" s="217"/>
      <c r="EX181" s="217"/>
      <c r="EY181" s="217"/>
      <c r="EZ181" s="217"/>
      <c r="FA181" s="217"/>
      <c r="FB181" s="217"/>
      <c r="FC181" s="217"/>
      <c r="FD181" s="217"/>
      <c r="FE181" s="217"/>
      <c r="FF181" s="217"/>
      <c r="FG181" s="217"/>
      <c r="FH181" s="217"/>
      <c r="FI181" s="217"/>
      <c r="FJ181" s="217"/>
      <c r="FK181" s="217"/>
      <c r="FL181" s="217"/>
      <c r="FM181" s="217"/>
      <c r="FN181" s="217"/>
      <c r="FO181" s="217"/>
      <c r="FP181" s="217"/>
      <c r="FQ181" s="217"/>
      <c r="FR181" s="217"/>
      <c r="FS181" s="217"/>
      <c r="FT181" s="217"/>
      <c r="FU181" s="217"/>
      <c r="FV181" s="217"/>
      <c r="FW181" s="217"/>
      <c r="FX181" s="217"/>
      <c r="FY181" s="217"/>
      <c r="FZ181" s="217"/>
      <c r="GA181" s="217"/>
      <c r="GB181" s="217"/>
      <c r="GC181" s="217"/>
      <c r="GD181" s="217"/>
      <c r="GE181" s="217"/>
      <c r="GF181" s="217"/>
      <c r="GG181" s="217"/>
      <c r="GH181" s="217"/>
      <c r="GI181" s="217"/>
      <c r="GJ181" s="217"/>
      <c r="GK181" s="217"/>
      <c r="GL181" s="217"/>
      <c r="GM181" s="217"/>
      <c r="GN181" s="217"/>
      <c r="GO181" s="217"/>
      <c r="GP181" s="217"/>
      <c r="GQ181" s="217"/>
      <c r="GR181" s="217"/>
      <c r="GS181" s="217"/>
      <c r="GT181" s="217"/>
      <c r="GU181" s="217"/>
      <c r="GV181" s="217"/>
      <c r="GW181" s="217"/>
      <c r="GX181" s="217"/>
      <c r="GY181" s="217"/>
      <c r="GZ181" s="217"/>
      <c r="HA181" s="217"/>
      <c r="HB181" s="217"/>
      <c r="HC181" s="217"/>
      <c r="HD181" s="217"/>
      <c r="HE181" s="217"/>
      <c r="HF181" s="217"/>
      <c r="HG181" s="217"/>
      <c r="HH181" s="217"/>
      <c r="HI181" s="217"/>
      <c r="HJ181" s="217"/>
      <c r="HK181" s="217"/>
      <c r="HL181" s="217"/>
      <c r="HM181" s="217"/>
      <c r="HN181" s="217"/>
      <c r="HO181" s="217"/>
      <c r="HP181" s="217"/>
      <c r="HQ181" s="217"/>
      <c r="HR181" s="217"/>
      <c r="HS181" s="217"/>
      <c r="HT181" s="217"/>
      <c r="HU181" s="217"/>
      <c r="HV181" s="217"/>
      <c r="HW181" s="217"/>
      <c r="HX181" s="217"/>
      <c r="HY181" s="217"/>
      <c r="HZ181" s="217"/>
      <c r="IA181" s="217"/>
      <c r="IB181" s="217"/>
      <c r="IC181" s="217"/>
      <c r="ID181" s="217"/>
      <c r="IE181" s="217"/>
      <c r="IF181" s="217"/>
      <c r="IG181" s="217"/>
      <c r="IH181" s="217"/>
      <c r="II181" s="217"/>
      <c r="IJ181" s="217"/>
      <c r="IK181" s="217"/>
      <c r="IL181" s="217"/>
      <c r="IM181" s="217"/>
      <c r="IN181" s="217"/>
      <c r="IO181" s="217"/>
      <c r="IP181" s="217"/>
      <c r="IQ181" s="217"/>
      <c r="IR181" s="217"/>
      <c r="IS181" s="217"/>
      <c r="IT181" s="217"/>
      <c r="IU181" s="217"/>
      <c r="IV181" s="217"/>
    </row>
    <row r="182" spans="1:256" x14ac:dyDescent="0.15">
      <c r="A182" s="218"/>
      <c r="B182" s="215"/>
      <c r="C182" s="217"/>
      <c r="D182" s="219"/>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c r="AA182" s="217"/>
      <c r="AB182" s="217"/>
      <c r="AC182" s="217"/>
      <c r="AD182" s="217"/>
      <c r="AE182" s="217"/>
      <c r="AF182" s="217"/>
      <c r="AG182" s="217"/>
      <c r="AH182" s="217"/>
      <c r="AI182" s="217"/>
      <c r="AJ182" s="217"/>
      <c r="AK182" s="217"/>
      <c r="AL182" s="217"/>
      <c r="AM182" s="217"/>
      <c r="AN182" s="217"/>
      <c r="AO182" s="217"/>
      <c r="AP182" s="217"/>
      <c r="AQ182" s="217"/>
      <c r="AR182" s="217"/>
      <c r="AS182" s="217"/>
      <c r="AT182" s="217"/>
      <c r="AU182" s="217"/>
      <c r="AV182" s="217"/>
      <c r="AW182" s="217"/>
      <c r="AX182" s="217"/>
      <c r="AY182" s="217"/>
      <c r="AZ182" s="217"/>
      <c r="BA182" s="217"/>
      <c r="BB182" s="217"/>
      <c r="BC182" s="217"/>
      <c r="BD182" s="217"/>
      <c r="BE182" s="217"/>
      <c r="BF182" s="217"/>
      <c r="BG182" s="217"/>
      <c r="BH182" s="217"/>
      <c r="BI182" s="217"/>
      <c r="BJ182" s="217"/>
      <c r="BK182" s="217"/>
      <c r="BL182" s="217"/>
      <c r="BM182" s="217"/>
      <c r="BN182" s="217"/>
      <c r="BO182" s="217"/>
      <c r="BP182" s="217"/>
      <c r="BQ182" s="217"/>
      <c r="BR182" s="217"/>
      <c r="BS182" s="217"/>
      <c r="BT182" s="217"/>
      <c r="BU182" s="217"/>
      <c r="BV182" s="217"/>
      <c r="BW182" s="217"/>
      <c r="BX182" s="217"/>
      <c r="BY182" s="217"/>
      <c r="BZ182" s="217"/>
      <c r="CA182" s="217"/>
      <c r="CB182" s="217"/>
      <c r="CC182" s="217"/>
      <c r="CD182" s="217"/>
      <c r="CE182" s="217"/>
      <c r="CF182" s="217"/>
      <c r="CG182" s="217"/>
      <c r="CH182" s="217"/>
      <c r="CI182" s="217"/>
      <c r="CJ182" s="217"/>
      <c r="CK182" s="217"/>
      <c r="CL182" s="217"/>
      <c r="CM182" s="217"/>
      <c r="CN182" s="217"/>
      <c r="CO182" s="217"/>
      <c r="CP182" s="217"/>
      <c r="CQ182" s="217"/>
      <c r="CR182" s="217"/>
      <c r="CS182" s="217"/>
      <c r="CT182" s="217"/>
      <c r="CU182" s="217"/>
      <c r="CV182" s="217"/>
      <c r="CW182" s="217"/>
      <c r="CX182" s="217"/>
      <c r="CY182" s="217"/>
      <c r="CZ182" s="217"/>
      <c r="DA182" s="217"/>
      <c r="DB182" s="217"/>
      <c r="DC182" s="217"/>
      <c r="DD182" s="217"/>
      <c r="DE182" s="217"/>
      <c r="DF182" s="217"/>
      <c r="DG182" s="217"/>
      <c r="DH182" s="217"/>
      <c r="DI182" s="217"/>
      <c r="DJ182" s="217"/>
      <c r="DK182" s="217"/>
      <c r="DL182" s="217"/>
      <c r="DM182" s="217"/>
      <c r="DN182" s="217"/>
      <c r="DO182" s="217"/>
      <c r="DP182" s="217"/>
      <c r="DQ182" s="217"/>
      <c r="DR182" s="217"/>
      <c r="DS182" s="217"/>
      <c r="DT182" s="217"/>
      <c r="DU182" s="217"/>
      <c r="DV182" s="217"/>
      <c r="DW182" s="217"/>
      <c r="DX182" s="217"/>
      <c r="DY182" s="217"/>
      <c r="DZ182" s="217"/>
      <c r="EA182" s="217"/>
      <c r="EB182" s="217"/>
      <c r="EC182" s="217"/>
      <c r="ED182" s="217"/>
      <c r="EE182" s="217"/>
      <c r="EF182" s="217"/>
      <c r="EG182" s="217"/>
      <c r="EH182" s="217"/>
      <c r="EI182" s="217"/>
      <c r="EJ182" s="217"/>
      <c r="EK182" s="217"/>
      <c r="EL182" s="217"/>
      <c r="EM182" s="217"/>
      <c r="EN182" s="217"/>
      <c r="EO182" s="217"/>
      <c r="EP182" s="217"/>
      <c r="EQ182" s="217"/>
      <c r="ER182" s="217"/>
      <c r="ES182" s="217"/>
      <c r="ET182" s="217"/>
      <c r="EU182" s="217"/>
      <c r="EV182" s="217"/>
      <c r="EW182" s="217"/>
      <c r="EX182" s="217"/>
      <c r="EY182" s="217"/>
      <c r="EZ182" s="217"/>
      <c r="FA182" s="217"/>
      <c r="FB182" s="217"/>
      <c r="FC182" s="217"/>
      <c r="FD182" s="217"/>
      <c r="FE182" s="217"/>
      <c r="FF182" s="217"/>
      <c r="FG182" s="217"/>
      <c r="FH182" s="217"/>
      <c r="FI182" s="217"/>
      <c r="FJ182" s="217"/>
      <c r="FK182" s="217"/>
      <c r="FL182" s="217"/>
      <c r="FM182" s="217"/>
      <c r="FN182" s="217"/>
      <c r="FO182" s="217"/>
      <c r="FP182" s="217"/>
      <c r="FQ182" s="217"/>
      <c r="FR182" s="217"/>
      <c r="FS182" s="217"/>
      <c r="FT182" s="217"/>
      <c r="FU182" s="217"/>
      <c r="FV182" s="217"/>
      <c r="FW182" s="217"/>
      <c r="FX182" s="217"/>
      <c r="FY182" s="217"/>
      <c r="FZ182" s="217"/>
      <c r="GA182" s="217"/>
      <c r="GB182" s="217"/>
      <c r="GC182" s="217"/>
      <c r="GD182" s="217"/>
      <c r="GE182" s="217"/>
      <c r="GF182" s="217"/>
      <c r="GG182" s="217"/>
      <c r="GH182" s="217"/>
      <c r="GI182" s="217"/>
      <c r="GJ182" s="217"/>
      <c r="GK182" s="217"/>
      <c r="GL182" s="217"/>
      <c r="GM182" s="217"/>
      <c r="GN182" s="217"/>
      <c r="GO182" s="217"/>
      <c r="GP182" s="217"/>
      <c r="GQ182" s="217"/>
      <c r="GR182" s="217"/>
      <c r="GS182" s="217"/>
      <c r="GT182" s="217"/>
      <c r="GU182" s="217"/>
      <c r="GV182" s="217"/>
      <c r="GW182" s="217"/>
      <c r="GX182" s="217"/>
      <c r="GY182" s="217"/>
      <c r="GZ182" s="217"/>
      <c r="HA182" s="217"/>
      <c r="HB182" s="217"/>
      <c r="HC182" s="217"/>
      <c r="HD182" s="217"/>
      <c r="HE182" s="217"/>
      <c r="HF182" s="217"/>
      <c r="HG182" s="217"/>
      <c r="HH182" s="217"/>
      <c r="HI182" s="217"/>
      <c r="HJ182" s="217"/>
      <c r="HK182" s="217"/>
      <c r="HL182" s="217"/>
      <c r="HM182" s="217"/>
      <c r="HN182" s="217"/>
      <c r="HO182" s="217"/>
      <c r="HP182" s="217"/>
      <c r="HQ182" s="217"/>
      <c r="HR182" s="217"/>
      <c r="HS182" s="217"/>
      <c r="HT182" s="217"/>
      <c r="HU182" s="217"/>
      <c r="HV182" s="217"/>
      <c r="HW182" s="217"/>
      <c r="HX182" s="217"/>
      <c r="HY182" s="217"/>
      <c r="HZ182" s="217"/>
      <c r="IA182" s="217"/>
      <c r="IB182" s="217"/>
      <c r="IC182" s="217"/>
      <c r="ID182" s="217"/>
      <c r="IE182" s="217"/>
      <c r="IF182" s="217"/>
      <c r="IG182" s="217"/>
      <c r="IH182" s="217"/>
      <c r="II182" s="217"/>
      <c r="IJ182" s="217"/>
      <c r="IK182" s="217"/>
      <c r="IL182" s="217"/>
      <c r="IM182" s="217"/>
      <c r="IN182" s="217"/>
      <c r="IO182" s="217"/>
      <c r="IP182" s="217"/>
      <c r="IQ182" s="217"/>
      <c r="IR182" s="217"/>
      <c r="IS182" s="217"/>
      <c r="IT182" s="217"/>
      <c r="IU182" s="217"/>
      <c r="IV182" s="217"/>
    </row>
    <row r="183" spans="1:256" x14ac:dyDescent="0.15">
      <c r="A183" s="218"/>
      <c r="B183" s="215"/>
      <c r="C183" s="217"/>
      <c r="D183" s="219"/>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c r="AA183" s="217"/>
      <c r="AB183" s="217"/>
      <c r="AC183" s="217"/>
      <c r="AD183" s="217"/>
      <c r="AE183" s="217"/>
      <c r="AF183" s="217"/>
      <c r="AG183" s="217"/>
      <c r="AH183" s="217"/>
      <c r="AI183" s="217"/>
      <c r="AJ183" s="217"/>
      <c r="AK183" s="217"/>
      <c r="AL183" s="217"/>
      <c r="AM183" s="217"/>
      <c r="AN183" s="217"/>
      <c r="AO183" s="217"/>
      <c r="AP183" s="217"/>
      <c r="AQ183" s="217"/>
      <c r="AR183" s="217"/>
      <c r="AS183" s="217"/>
      <c r="AT183" s="217"/>
      <c r="AU183" s="217"/>
      <c r="AV183" s="217"/>
      <c r="AW183" s="217"/>
      <c r="AX183" s="217"/>
      <c r="AY183" s="217"/>
      <c r="AZ183" s="217"/>
      <c r="BA183" s="217"/>
      <c r="BB183" s="217"/>
      <c r="BC183" s="217"/>
      <c r="BD183" s="217"/>
      <c r="BE183" s="217"/>
      <c r="BF183" s="217"/>
      <c r="BG183" s="217"/>
      <c r="BH183" s="217"/>
      <c r="BI183" s="217"/>
      <c r="BJ183" s="217"/>
      <c r="BK183" s="217"/>
      <c r="BL183" s="217"/>
      <c r="BM183" s="217"/>
      <c r="BN183" s="217"/>
      <c r="BO183" s="217"/>
      <c r="BP183" s="217"/>
      <c r="BQ183" s="217"/>
      <c r="BR183" s="217"/>
      <c r="BS183" s="217"/>
      <c r="BT183" s="217"/>
      <c r="BU183" s="217"/>
      <c r="BV183" s="217"/>
      <c r="BW183" s="217"/>
      <c r="BX183" s="217"/>
      <c r="BY183" s="217"/>
      <c r="BZ183" s="217"/>
      <c r="CA183" s="217"/>
      <c r="CB183" s="217"/>
      <c r="CC183" s="217"/>
      <c r="CD183" s="217"/>
      <c r="CE183" s="217"/>
      <c r="CF183" s="217"/>
      <c r="CG183" s="217"/>
      <c r="CH183" s="217"/>
      <c r="CI183" s="217"/>
      <c r="CJ183" s="217"/>
      <c r="CK183" s="217"/>
      <c r="CL183" s="217"/>
      <c r="CM183" s="217"/>
      <c r="CN183" s="217"/>
      <c r="CO183" s="217"/>
      <c r="CP183" s="217"/>
      <c r="CQ183" s="217"/>
      <c r="CR183" s="217"/>
      <c r="CS183" s="217"/>
      <c r="CT183" s="217"/>
      <c r="CU183" s="217"/>
      <c r="CV183" s="217"/>
      <c r="CW183" s="217"/>
      <c r="CX183" s="217"/>
      <c r="CY183" s="217"/>
      <c r="CZ183" s="217"/>
      <c r="DA183" s="217"/>
      <c r="DB183" s="217"/>
      <c r="DC183" s="217"/>
      <c r="DD183" s="217"/>
      <c r="DE183" s="217"/>
      <c r="DF183" s="217"/>
      <c r="DG183" s="217"/>
      <c r="DH183" s="217"/>
      <c r="DI183" s="217"/>
      <c r="DJ183" s="217"/>
      <c r="DK183" s="217"/>
      <c r="DL183" s="217"/>
      <c r="DM183" s="217"/>
      <c r="DN183" s="217"/>
      <c r="DO183" s="217"/>
      <c r="DP183" s="217"/>
      <c r="DQ183" s="217"/>
      <c r="DR183" s="217"/>
      <c r="DS183" s="217"/>
      <c r="DT183" s="217"/>
      <c r="DU183" s="217"/>
      <c r="DV183" s="217"/>
      <c r="DW183" s="217"/>
      <c r="DX183" s="217"/>
      <c r="DY183" s="217"/>
      <c r="DZ183" s="217"/>
      <c r="EA183" s="217"/>
      <c r="EB183" s="217"/>
      <c r="EC183" s="217"/>
      <c r="ED183" s="217"/>
      <c r="EE183" s="217"/>
      <c r="EF183" s="217"/>
      <c r="EG183" s="217"/>
      <c r="EH183" s="217"/>
      <c r="EI183" s="217"/>
      <c r="EJ183" s="217"/>
      <c r="EK183" s="217"/>
      <c r="EL183" s="217"/>
      <c r="EM183" s="217"/>
      <c r="EN183" s="217"/>
      <c r="EO183" s="217"/>
      <c r="EP183" s="217"/>
      <c r="EQ183" s="217"/>
      <c r="ER183" s="217"/>
      <c r="ES183" s="217"/>
      <c r="ET183" s="217"/>
      <c r="EU183" s="217"/>
      <c r="EV183" s="217"/>
      <c r="EW183" s="217"/>
      <c r="EX183" s="217"/>
      <c r="EY183" s="217"/>
      <c r="EZ183" s="217"/>
      <c r="FA183" s="217"/>
      <c r="FB183" s="217"/>
      <c r="FC183" s="217"/>
      <c r="FD183" s="217"/>
      <c r="FE183" s="217"/>
      <c r="FF183" s="217"/>
      <c r="FG183" s="217"/>
      <c r="FH183" s="217"/>
      <c r="FI183" s="217"/>
      <c r="FJ183" s="217"/>
      <c r="FK183" s="217"/>
      <c r="FL183" s="217"/>
      <c r="FM183" s="217"/>
      <c r="FN183" s="217"/>
      <c r="FO183" s="217"/>
      <c r="FP183" s="217"/>
      <c r="FQ183" s="217"/>
      <c r="FR183" s="217"/>
      <c r="FS183" s="217"/>
      <c r="FT183" s="217"/>
      <c r="FU183" s="217"/>
      <c r="FV183" s="217"/>
      <c r="FW183" s="217"/>
      <c r="FX183" s="217"/>
      <c r="FY183" s="217"/>
      <c r="FZ183" s="217"/>
      <c r="GA183" s="217"/>
      <c r="GB183" s="217"/>
      <c r="GC183" s="217"/>
      <c r="GD183" s="217"/>
      <c r="GE183" s="217"/>
      <c r="GF183" s="217"/>
      <c r="GG183" s="217"/>
      <c r="GH183" s="217"/>
      <c r="GI183" s="217"/>
      <c r="GJ183" s="217"/>
      <c r="GK183" s="217"/>
      <c r="GL183" s="217"/>
      <c r="GM183" s="217"/>
      <c r="GN183" s="217"/>
      <c r="GO183" s="217"/>
      <c r="GP183" s="217"/>
      <c r="GQ183" s="217"/>
      <c r="GR183" s="217"/>
      <c r="GS183" s="217"/>
      <c r="GT183" s="217"/>
      <c r="GU183" s="217"/>
      <c r="GV183" s="217"/>
      <c r="GW183" s="217"/>
      <c r="GX183" s="217"/>
      <c r="GY183" s="217"/>
      <c r="GZ183" s="217"/>
      <c r="HA183" s="217"/>
      <c r="HB183" s="217"/>
      <c r="HC183" s="217"/>
      <c r="HD183" s="217"/>
      <c r="HE183" s="217"/>
      <c r="HF183" s="217"/>
      <c r="HG183" s="217"/>
      <c r="HH183" s="217"/>
      <c r="HI183" s="217"/>
      <c r="HJ183" s="217"/>
      <c r="HK183" s="217"/>
      <c r="HL183" s="217"/>
      <c r="HM183" s="217"/>
      <c r="HN183" s="217"/>
      <c r="HO183" s="217"/>
      <c r="HP183" s="217"/>
      <c r="HQ183" s="217"/>
      <c r="HR183" s="217"/>
      <c r="HS183" s="217"/>
      <c r="HT183" s="217"/>
      <c r="HU183" s="217"/>
      <c r="HV183" s="217"/>
      <c r="HW183" s="217"/>
      <c r="HX183" s="217"/>
      <c r="HY183" s="217"/>
      <c r="HZ183" s="217"/>
      <c r="IA183" s="217"/>
      <c r="IB183" s="217"/>
      <c r="IC183" s="217"/>
      <c r="ID183" s="217"/>
      <c r="IE183" s="217"/>
      <c r="IF183" s="217"/>
      <c r="IG183" s="217"/>
      <c r="IH183" s="217"/>
      <c r="II183" s="217"/>
      <c r="IJ183" s="217"/>
      <c r="IK183" s="217"/>
      <c r="IL183" s="217"/>
      <c r="IM183" s="217"/>
      <c r="IN183" s="217"/>
      <c r="IO183" s="217"/>
      <c r="IP183" s="217"/>
      <c r="IQ183" s="217"/>
      <c r="IR183" s="217"/>
      <c r="IS183" s="217"/>
      <c r="IT183" s="217"/>
      <c r="IU183" s="217"/>
      <c r="IV183" s="217"/>
    </row>
    <row r="184" spans="1:256" x14ac:dyDescent="0.15">
      <c r="A184" s="218"/>
      <c r="B184" s="215"/>
      <c r="C184" s="217"/>
      <c r="D184" s="219"/>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c r="AA184" s="217"/>
      <c r="AB184" s="217"/>
      <c r="AC184" s="217"/>
      <c r="AD184" s="217"/>
      <c r="AE184" s="217"/>
      <c r="AF184" s="217"/>
      <c r="AG184" s="217"/>
      <c r="AH184" s="217"/>
      <c r="AI184" s="217"/>
      <c r="AJ184" s="217"/>
      <c r="AK184" s="217"/>
      <c r="AL184" s="217"/>
      <c r="AM184" s="217"/>
      <c r="AN184" s="217"/>
      <c r="AO184" s="217"/>
      <c r="AP184" s="217"/>
      <c r="AQ184" s="217"/>
      <c r="AR184" s="217"/>
      <c r="AS184" s="217"/>
      <c r="AT184" s="217"/>
      <c r="AU184" s="217"/>
      <c r="AV184" s="217"/>
      <c r="AW184" s="217"/>
      <c r="AX184" s="217"/>
      <c r="AY184" s="217"/>
      <c r="AZ184" s="217"/>
      <c r="BA184" s="217"/>
      <c r="BB184" s="217"/>
      <c r="BC184" s="217"/>
      <c r="BD184" s="217"/>
      <c r="BE184" s="217"/>
      <c r="BF184" s="217"/>
      <c r="BG184" s="217"/>
      <c r="BH184" s="217"/>
      <c r="BI184" s="217"/>
      <c r="BJ184" s="217"/>
      <c r="BK184" s="217"/>
      <c r="BL184" s="217"/>
      <c r="BM184" s="217"/>
      <c r="BN184" s="217"/>
      <c r="BO184" s="217"/>
      <c r="BP184" s="217"/>
      <c r="BQ184" s="217"/>
      <c r="BR184" s="217"/>
      <c r="BS184" s="217"/>
      <c r="BT184" s="217"/>
      <c r="BU184" s="217"/>
      <c r="BV184" s="217"/>
      <c r="BW184" s="217"/>
      <c r="BX184" s="217"/>
      <c r="BY184" s="217"/>
      <c r="BZ184" s="217"/>
      <c r="CA184" s="217"/>
      <c r="CB184" s="217"/>
      <c r="CC184" s="217"/>
      <c r="CD184" s="217"/>
      <c r="CE184" s="217"/>
      <c r="CF184" s="217"/>
      <c r="CG184" s="217"/>
      <c r="CH184" s="217"/>
      <c r="CI184" s="217"/>
      <c r="CJ184" s="217"/>
      <c r="CK184" s="217"/>
      <c r="CL184" s="217"/>
      <c r="CM184" s="217"/>
      <c r="CN184" s="217"/>
      <c r="CO184" s="217"/>
      <c r="CP184" s="217"/>
      <c r="CQ184" s="217"/>
      <c r="CR184" s="217"/>
      <c r="CS184" s="217"/>
      <c r="CT184" s="217"/>
      <c r="CU184" s="217"/>
      <c r="CV184" s="217"/>
      <c r="CW184" s="217"/>
      <c r="CX184" s="217"/>
      <c r="CY184" s="217"/>
      <c r="CZ184" s="217"/>
      <c r="DA184" s="217"/>
      <c r="DB184" s="217"/>
      <c r="DC184" s="217"/>
      <c r="DD184" s="217"/>
      <c r="DE184" s="217"/>
      <c r="DF184" s="217"/>
      <c r="DG184" s="217"/>
      <c r="DH184" s="217"/>
      <c r="DI184" s="217"/>
      <c r="DJ184" s="217"/>
      <c r="DK184" s="217"/>
      <c r="DL184" s="217"/>
      <c r="DM184" s="217"/>
      <c r="DN184" s="217"/>
      <c r="DO184" s="217"/>
      <c r="DP184" s="217"/>
      <c r="DQ184" s="217"/>
      <c r="DR184" s="217"/>
      <c r="DS184" s="217"/>
      <c r="DT184" s="217"/>
      <c r="DU184" s="217"/>
      <c r="DV184" s="217"/>
      <c r="DW184" s="217"/>
      <c r="DX184" s="217"/>
      <c r="DY184" s="217"/>
      <c r="DZ184" s="217"/>
      <c r="EA184" s="217"/>
      <c r="EB184" s="217"/>
      <c r="EC184" s="217"/>
      <c r="ED184" s="217"/>
      <c r="EE184" s="217"/>
      <c r="EF184" s="217"/>
      <c r="EG184" s="217"/>
      <c r="EH184" s="217"/>
      <c r="EI184" s="217"/>
      <c r="EJ184" s="217"/>
      <c r="EK184" s="217"/>
      <c r="EL184" s="217"/>
      <c r="EM184" s="217"/>
      <c r="EN184" s="217"/>
      <c r="EO184" s="217"/>
      <c r="EP184" s="217"/>
      <c r="EQ184" s="217"/>
      <c r="ER184" s="217"/>
      <c r="ES184" s="217"/>
      <c r="ET184" s="217"/>
      <c r="EU184" s="217"/>
      <c r="EV184" s="217"/>
      <c r="EW184" s="217"/>
      <c r="EX184" s="217"/>
      <c r="EY184" s="217"/>
      <c r="EZ184" s="217"/>
      <c r="FA184" s="217"/>
      <c r="FB184" s="217"/>
      <c r="FC184" s="217"/>
      <c r="FD184" s="217"/>
      <c r="FE184" s="217"/>
      <c r="FF184" s="217"/>
      <c r="FG184" s="217"/>
      <c r="FH184" s="217"/>
      <c r="FI184" s="217"/>
      <c r="FJ184" s="217"/>
      <c r="FK184" s="217"/>
      <c r="FL184" s="217"/>
      <c r="FM184" s="217"/>
      <c r="FN184" s="217"/>
      <c r="FO184" s="217"/>
      <c r="FP184" s="217"/>
      <c r="FQ184" s="217"/>
      <c r="FR184" s="217"/>
      <c r="FS184" s="217"/>
      <c r="FT184" s="217"/>
      <c r="FU184" s="217"/>
      <c r="FV184" s="217"/>
      <c r="FW184" s="217"/>
      <c r="FX184" s="217"/>
      <c r="FY184" s="217"/>
      <c r="FZ184" s="217"/>
      <c r="GA184" s="217"/>
      <c r="GB184" s="217"/>
      <c r="GC184" s="217"/>
      <c r="GD184" s="217"/>
      <c r="GE184" s="217"/>
      <c r="GF184" s="217"/>
      <c r="GG184" s="217"/>
      <c r="GH184" s="217"/>
      <c r="GI184" s="217"/>
      <c r="GJ184" s="217"/>
      <c r="GK184" s="217"/>
      <c r="GL184" s="217"/>
      <c r="GM184" s="217"/>
      <c r="GN184" s="217"/>
      <c r="GO184" s="217"/>
      <c r="GP184" s="217"/>
      <c r="GQ184" s="217"/>
      <c r="GR184" s="217"/>
      <c r="GS184" s="217"/>
      <c r="GT184" s="217"/>
      <c r="GU184" s="217"/>
      <c r="GV184" s="217"/>
      <c r="GW184" s="217"/>
      <c r="GX184" s="217"/>
      <c r="GY184" s="217"/>
      <c r="GZ184" s="217"/>
      <c r="HA184" s="217"/>
      <c r="HB184" s="217"/>
      <c r="HC184" s="217"/>
      <c r="HD184" s="217"/>
      <c r="HE184" s="217"/>
      <c r="HF184" s="217"/>
      <c r="HG184" s="217"/>
      <c r="HH184" s="217"/>
      <c r="HI184" s="217"/>
      <c r="HJ184" s="217"/>
      <c r="HK184" s="217"/>
      <c r="HL184" s="217"/>
      <c r="HM184" s="217"/>
      <c r="HN184" s="217"/>
      <c r="HO184" s="217"/>
      <c r="HP184" s="217"/>
      <c r="HQ184" s="217"/>
      <c r="HR184" s="217"/>
      <c r="HS184" s="217"/>
      <c r="HT184" s="217"/>
      <c r="HU184" s="217"/>
      <c r="HV184" s="217"/>
      <c r="HW184" s="217"/>
      <c r="HX184" s="217"/>
      <c r="HY184" s="217"/>
      <c r="HZ184" s="217"/>
      <c r="IA184" s="217"/>
      <c r="IB184" s="217"/>
      <c r="IC184" s="217"/>
      <c r="ID184" s="217"/>
      <c r="IE184" s="217"/>
      <c r="IF184" s="217"/>
      <c r="IG184" s="217"/>
      <c r="IH184" s="217"/>
      <c r="II184" s="217"/>
      <c r="IJ184" s="217"/>
      <c r="IK184" s="217"/>
      <c r="IL184" s="217"/>
      <c r="IM184" s="217"/>
      <c r="IN184" s="217"/>
      <c r="IO184" s="217"/>
      <c r="IP184" s="217"/>
      <c r="IQ184" s="217"/>
      <c r="IR184" s="217"/>
      <c r="IS184" s="217"/>
      <c r="IT184" s="217"/>
      <c r="IU184" s="217"/>
      <c r="IV184" s="217"/>
    </row>
    <row r="185" spans="1:256" x14ac:dyDescent="0.15">
      <c r="A185" s="218"/>
      <c r="B185" s="215"/>
      <c r="C185" s="217"/>
      <c r="D185" s="219"/>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c r="AA185" s="217"/>
      <c r="AB185" s="217"/>
      <c r="AC185" s="217"/>
      <c r="AD185" s="217"/>
      <c r="AE185" s="217"/>
      <c r="AF185" s="217"/>
      <c r="AG185" s="217"/>
      <c r="AH185" s="217"/>
      <c r="AI185" s="217"/>
      <c r="AJ185" s="217"/>
      <c r="AK185" s="217"/>
      <c r="AL185" s="217"/>
      <c r="AM185" s="217"/>
      <c r="AN185" s="217"/>
      <c r="AO185" s="217"/>
      <c r="AP185" s="217"/>
      <c r="AQ185" s="217"/>
      <c r="AR185" s="217"/>
      <c r="AS185" s="217"/>
      <c r="AT185" s="217"/>
      <c r="AU185" s="217"/>
      <c r="AV185" s="217"/>
      <c r="AW185" s="217"/>
      <c r="AX185" s="217"/>
      <c r="AY185" s="217"/>
      <c r="AZ185" s="217"/>
      <c r="BA185" s="217"/>
      <c r="BB185" s="217"/>
      <c r="BC185" s="217"/>
      <c r="BD185" s="217"/>
      <c r="BE185" s="217"/>
      <c r="BF185" s="217"/>
      <c r="BG185" s="217"/>
      <c r="BH185" s="217"/>
      <c r="BI185" s="217"/>
      <c r="BJ185" s="217"/>
      <c r="BK185" s="217"/>
      <c r="BL185" s="217"/>
      <c r="BM185" s="217"/>
      <c r="BN185" s="217"/>
      <c r="BO185" s="217"/>
      <c r="BP185" s="217"/>
      <c r="BQ185" s="217"/>
      <c r="BR185" s="217"/>
      <c r="BS185" s="217"/>
      <c r="BT185" s="217"/>
      <c r="BU185" s="217"/>
      <c r="BV185" s="217"/>
      <c r="BW185" s="217"/>
      <c r="BX185" s="217"/>
      <c r="BY185" s="217"/>
      <c r="BZ185" s="217"/>
      <c r="CA185" s="217"/>
      <c r="CB185" s="217"/>
      <c r="CC185" s="217"/>
      <c r="CD185" s="217"/>
      <c r="CE185" s="217"/>
      <c r="CF185" s="217"/>
      <c r="CG185" s="217"/>
      <c r="CH185" s="217"/>
      <c r="CI185" s="217"/>
      <c r="CJ185" s="217"/>
      <c r="CK185" s="217"/>
      <c r="CL185" s="217"/>
      <c r="CM185" s="217"/>
      <c r="CN185" s="217"/>
      <c r="CO185" s="217"/>
      <c r="CP185" s="217"/>
      <c r="CQ185" s="217"/>
      <c r="CR185" s="217"/>
      <c r="CS185" s="217"/>
      <c r="CT185" s="217"/>
      <c r="CU185" s="217"/>
      <c r="CV185" s="217"/>
      <c r="CW185" s="217"/>
      <c r="CX185" s="217"/>
      <c r="CY185" s="217"/>
      <c r="CZ185" s="217"/>
      <c r="DA185" s="217"/>
      <c r="DB185" s="217"/>
      <c r="DC185" s="217"/>
      <c r="DD185" s="217"/>
      <c r="DE185" s="217"/>
      <c r="DF185" s="217"/>
      <c r="DG185" s="217"/>
      <c r="DH185" s="217"/>
      <c r="DI185" s="217"/>
      <c r="DJ185" s="217"/>
      <c r="DK185" s="217"/>
      <c r="DL185" s="217"/>
      <c r="DM185" s="217"/>
      <c r="DN185" s="217"/>
      <c r="DO185" s="217"/>
      <c r="DP185" s="217"/>
      <c r="DQ185" s="217"/>
      <c r="DR185" s="217"/>
      <c r="DS185" s="217"/>
      <c r="DT185" s="217"/>
      <c r="DU185" s="217"/>
      <c r="DV185" s="217"/>
      <c r="DW185" s="217"/>
      <c r="DX185" s="217"/>
      <c r="DY185" s="217"/>
      <c r="DZ185" s="217"/>
      <c r="EA185" s="217"/>
      <c r="EB185" s="217"/>
      <c r="EC185" s="217"/>
      <c r="ED185" s="217"/>
      <c r="EE185" s="217"/>
      <c r="EF185" s="217"/>
      <c r="EG185" s="217"/>
      <c r="EH185" s="217"/>
      <c r="EI185" s="217"/>
      <c r="EJ185" s="217"/>
      <c r="EK185" s="217"/>
      <c r="EL185" s="217"/>
      <c r="EM185" s="217"/>
      <c r="EN185" s="217"/>
      <c r="EO185" s="217"/>
      <c r="EP185" s="217"/>
      <c r="EQ185" s="217"/>
      <c r="ER185" s="217"/>
      <c r="ES185" s="217"/>
      <c r="ET185" s="217"/>
      <c r="EU185" s="217"/>
      <c r="EV185" s="217"/>
      <c r="EW185" s="217"/>
      <c r="EX185" s="217"/>
      <c r="EY185" s="217"/>
      <c r="EZ185" s="217"/>
      <c r="FA185" s="217"/>
      <c r="FB185" s="217"/>
      <c r="FC185" s="217"/>
      <c r="FD185" s="217"/>
      <c r="FE185" s="217"/>
      <c r="FF185" s="217"/>
      <c r="FG185" s="217"/>
      <c r="FH185" s="217"/>
      <c r="FI185" s="217"/>
      <c r="FJ185" s="217"/>
      <c r="FK185" s="217"/>
      <c r="FL185" s="217"/>
      <c r="FM185" s="217"/>
      <c r="FN185" s="217"/>
      <c r="FO185" s="217"/>
      <c r="FP185" s="217"/>
      <c r="FQ185" s="217"/>
      <c r="FR185" s="217"/>
      <c r="FS185" s="217"/>
      <c r="FT185" s="217"/>
      <c r="FU185" s="217"/>
      <c r="FV185" s="217"/>
      <c r="FW185" s="217"/>
      <c r="FX185" s="217"/>
      <c r="FY185" s="217"/>
      <c r="FZ185" s="217"/>
      <c r="GA185" s="217"/>
      <c r="GB185" s="217"/>
      <c r="GC185" s="217"/>
      <c r="GD185" s="217"/>
      <c r="GE185" s="217"/>
      <c r="GF185" s="217"/>
      <c r="GG185" s="217"/>
      <c r="GH185" s="217"/>
      <c r="GI185" s="217"/>
      <c r="GJ185" s="217"/>
      <c r="GK185" s="217"/>
      <c r="GL185" s="217"/>
      <c r="GM185" s="217"/>
      <c r="GN185" s="217"/>
      <c r="GO185" s="217"/>
      <c r="GP185" s="217"/>
      <c r="GQ185" s="217"/>
      <c r="GR185" s="217"/>
      <c r="GS185" s="217"/>
      <c r="GT185" s="217"/>
      <c r="GU185" s="217"/>
      <c r="GV185" s="217"/>
      <c r="GW185" s="217"/>
      <c r="GX185" s="217"/>
      <c r="GY185" s="217"/>
      <c r="GZ185" s="217"/>
      <c r="HA185" s="217"/>
      <c r="HB185" s="217"/>
      <c r="HC185" s="217"/>
      <c r="HD185" s="217"/>
      <c r="HE185" s="217"/>
      <c r="HF185" s="217"/>
      <c r="HG185" s="217"/>
      <c r="HH185" s="217"/>
      <c r="HI185" s="217"/>
      <c r="HJ185" s="217"/>
      <c r="HK185" s="217"/>
      <c r="HL185" s="217"/>
      <c r="HM185" s="217"/>
      <c r="HN185" s="217"/>
      <c r="HO185" s="217"/>
      <c r="HP185" s="217"/>
      <c r="HQ185" s="217"/>
      <c r="HR185" s="217"/>
      <c r="HS185" s="217"/>
      <c r="HT185" s="217"/>
      <c r="HU185" s="217"/>
      <c r="HV185" s="217"/>
      <c r="HW185" s="217"/>
      <c r="HX185" s="217"/>
      <c r="HY185" s="217"/>
      <c r="HZ185" s="217"/>
      <c r="IA185" s="217"/>
      <c r="IB185" s="217"/>
      <c r="IC185" s="217"/>
      <c r="ID185" s="217"/>
      <c r="IE185" s="217"/>
      <c r="IF185" s="217"/>
      <c r="IG185" s="217"/>
      <c r="IH185" s="217"/>
      <c r="II185" s="217"/>
      <c r="IJ185" s="217"/>
      <c r="IK185" s="217"/>
      <c r="IL185" s="217"/>
      <c r="IM185" s="217"/>
      <c r="IN185" s="217"/>
      <c r="IO185" s="217"/>
      <c r="IP185" s="217"/>
      <c r="IQ185" s="217"/>
      <c r="IR185" s="217"/>
      <c r="IS185" s="217"/>
      <c r="IT185" s="217"/>
      <c r="IU185" s="217"/>
      <c r="IV185" s="217"/>
    </row>
    <row r="186" spans="1:256" x14ac:dyDescent="0.15">
      <c r="A186" s="218"/>
      <c r="B186" s="215"/>
      <c r="C186" s="217"/>
      <c r="D186" s="219"/>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c r="AA186" s="217"/>
      <c r="AB186" s="217"/>
      <c r="AC186" s="217"/>
      <c r="AD186" s="217"/>
      <c r="AE186" s="217"/>
      <c r="AF186" s="217"/>
      <c r="AG186" s="217"/>
      <c r="AH186" s="217"/>
      <c r="AI186" s="217"/>
      <c r="AJ186" s="217"/>
      <c r="AK186" s="217"/>
      <c r="AL186" s="217"/>
      <c r="AM186" s="217"/>
      <c r="AN186" s="217"/>
      <c r="AO186" s="217"/>
      <c r="AP186" s="217"/>
      <c r="AQ186" s="217"/>
      <c r="AR186" s="217"/>
      <c r="AS186" s="217"/>
      <c r="AT186" s="217"/>
      <c r="AU186" s="217"/>
      <c r="AV186" s="217"/>
      <c r="AW186" s="217"/>
      <c r="AX186" s="217"/>
      <c r="AY186" s="217"/>
      <c r="AZ186" s="217"/>
      <c r="BA186" s="217"/>
      <c r="BB186" s="217"/>
      <c r="BC186" s="217"/>
      <c r="BD186" s="217"/>
      <c r="BE186" s="217"/>
      <c r="BF186" s="217"/>
      <c r="BG186" s="217"/>
      <c r="BH186" s="217"/>
      <c r="BI186" s="217"/>
      <c r="BJ186" s="217"/>
      <c r="BK186" s="217"/>
      <c r="BL186" s="217"/>
      <c r="BM186" s="217"/>
      <c r="BN186" s="217"/>
      <c r="BO186" s="217"/>
      <c r="BP186" s="217"/>
      <c r="BQ186" s="217"/>
      <c r="BR186" s="217"/>
      <c r="BS186" s="217"/>
      <c r="BT186" s="217"/>
      <c r="BU186" s="217"/>
      <c r="BV186" s="217"/>
      <c r="BW186" s="217"/>
      <c r="BX186" s="217"/>
      <c r="BY186" s="217"/>
      <c r="BZ186" s="217"/>
      <c r="CA186" s="217"/>
      <c r="CB186" s="217"/>
      <c r="CC186" s="217"/>
      <c r="CD186" s="217"/>
      <c r="CE186" s="217"/>
      <c r="CF186" s="217"/>
      <c r="CG186" s="217"/>
      <c r="CH186" s="217"/>
      <c r="CI186" s="217"/>
      <c r="CJ186" s="217"/>
      <c r="CK186" s="217"/>
      <c r="CL186" s="217"/>
      <c r="CM186" s="217"/>
      <c r="CN186" s="217"/>
      <c r="CO186" s="217"/>
      <c r="CP186" s="217"/>
      <c r="CQ186" s="217"/>
      <c r="CR186" s="217"/>
      <c r="CS186" s="217"/>
      <c r="CT186" s="217"/>
      <c r="CU186" s="217"/>
      <c r="CV186" s="217"/>
      <c r="CW186" s="217"/>
      <c r="CX186" s="217"/>
      <c r="CY186" s="217"/>
      <c r="CZ186" s="217"/>
      <c r="DA186" s="217"/>
      <c r="DB186" s="217"/>
      <c r="DC186" s="217"/>
      <c r="DD186" s="217"/>
      <c r="DE186" s="217"/>
      <c r="DF186" s="217"/>
      <c r="DG186" s="217"/>
      <c r="DH186" s="217"/>
      <c r="DI186" s="217"/>
      <c r="DJ186" s="217"/>
      <c r="DK186" s="217"/>
      <c r="DL186" s="217"/>
      <c r="DM186" s="217"/>
      <c r="DN186" s="217"/>
      <c r="DO186" s="217"/>
      <c r="DP186" s="217"/>
      <c r="DQ186" s="217"/>
      <c r="DR186" s="217"/>
      <c r="DS186" s="217"/>
      <c r="DT186" s="217"/>
      <c r="DU186" s="217"/>
      <c r="DV186" s="217"/>
      <c r="DW186" s="217"/>
      <c r="DX186" s="217"/>
      <c r="DY186" s="217"/>
      <c r="DZ186" s="217"/>
      <c r="EA186" s="217"/>
      <c r="EB186" s="217"/>
      <c r="EC186" s="217"/>
      <c r="ED186" s="217"/>
      <c r="EE186" s="217"/>
      <c r="EF186" s="217"/>
      <c r="EG186" s="217"/>
      <c r="EH186" s="217"/>
      <c r="EI186" s="217"/>
      <c r="EJ186" s="217"/>
      <c r="EK186" s="217"/>
      <c r="EL186" s="217"/>
      <c r="EM186" s="217"/>
      <c r="EN186" s="217"/>
      <c r="EO186" s="217"/>
      <c r="EP186" s="217"/>
      <c r="EQ186" s="217"/>
      <c r="ER186" s="217"/>
      <c r="ES186" s="217"/>
      <c r="ET186" s="217"/>
      <c r="EU186" s="217"/>
      <c r="EV186" s="217"/>
      <c r="EW186" s="217"/>
      <c r="EX186" s="217"/>
      <c r="EY186" s="217"/>
      <c r="EZ186" s="217"/>
      <c r="FA186" s="217"/>
      <c r="FB186" s="217"/>
      <c r="FC186" s="217"/>
      <c r="FD186" s="217"/>
      <c r="FE186" s="217"/>
      <c r="FF186" s="217"/>
      <c r="FG186" s="217"/>
      <c r="FH186" s="217"/>
      <c r="FI186" s="217"/>
      <c r="FJ186" s="217"/>
      <c r="FK186" s="217"/>
      <c r="FL186" s="217"/>
      <c r="FM186" s="217"/>
      <c r="FN186" s="217"/>
      <c r="FO186" s="217"/>
      <c r="FP186" s="217"/>
      <c r="FQ186" s="217"/>
      <c r="FR186" s="217"/>
      <c r="FS186" s="217"/>
      <c r="FT186" s="217"/>
      <c r="FU186" s="217"/>
      <c r="FV186" s="217"/>
      <c r="FW186" s="217"/>
      <c r="FX186" s="217"/>
      <c r="FY186" s="217"/>
      <c r="FZ186" s="217"/>
      <c r="GA186" s="217"/>
      <c r="GB186" s="217"/>
      <c r="GC186" s="217"/>
      <c r="GD186" s="217"/>
      <c r="GE186" s="217"/>
      <c r="GF186" s="217"/>
      <c r="GG186" s="217"/>
      <c r="GH186" s="217"/>
      <c r="GI186" s="217"/>
      <c r="GJ186" s="217"/>
      <c r="GK186" s="217"/>
      <c r="GL186" s="217"/>
      <c r="GM186" s="217"/>
      <c r="GN186" s="217"/>
      <c r="GO186" s="217"/>
      <c r="GP186" s="217"/>
      <c r="GQ186" s="217"/>
      <c r="GR186" s="217"/>
      <c r="GS186" s="217"/>
      <c r="GT186" s="217"/>
      <c r="GU186" s="217"/>
      <c r="GV186" s="217"/>
      <c r="GW186" s="217"/>
      <c r="GX186" s="217"/>
      <c r="GY186" s="217"/>
      <c r="GZ186" s="217"/>
      <c r="HA186" s="217"/>
      <c r="HB186" s="217"/>
      <c r="HC186" s="217"/>
      <c r="HD186" s="217"/>
      <c r="HE186" s="217"/>
      <c r="HF186" s="217"/>
      <c r="HG186" s="217"/>
      <c r="HH186" s="217"/>
      <c r="HI186" s="217"/>
      <c r="HJ186" s="217"/>
      <c r="HK186" s="217"/>
      <c r="HL186" s="217"/>
      <c r="HM186" s="217"/>
      <c r="HN186" s="217"/>
      <c r="HO186" s="217"/>
      <c r="HP186" s="217"/>
      <c r="HQ186" s="217"/>
      <c r="HR186" s="217"/>
      <c r="HS186" s="217"/>
      <c r="HT186" s="217"/>
      <c r="HU186" s="217"/>
      <c r="HV186" s="217"/>
      <c r="HW186" s="217"/>
      <c r="HX186" s="217"/>
      <c r="HY186" s="217"/>
      <c r="HZ186" s="217"/>
      <c r="IA186" s="217"/>
      <c r="IB186" s="217"/>
      <c r="IC186" s="217"/>
      <c r="ID186" s="217"/>
      <c r="IE186" s="217"/>
      <c r="IF186" s="217"/>
      <c r="IG186" s="217"/>
      <c r="IH186" s="217"/>
      <c r="II186" s="217"/>
      <c r="IJ186" s="217"/>
      <c r="IK186" s="217"/>
      <c r="IL186" s="217"/>
      <c r="IM186" s="217"/>
      <c r="IN186" s="217"/>
      <c r="IO186" s="217"/>
      <c r="IP186" s="217"/>
      <c r="IQ186" s="217"/>
      <c r="IR186" s="217"/>
      <c r="IS186" s="217"/>
      <c r="IT186" s="217"/>
      <c r="IU186" s="217"/>
      <c r="IV186" s="217"/>
    </row>
    <row r="187" spans="1:256" x14ac:dyDescent="0.15">
      <c r="A187" s="218"/>
      <c r="B187" s="215"/>
      <c r="C187" s="217"/>
      <c r="D187" s="219"/>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c r="AA187" s="217"/>
      <c r="AB187" s="217"/>
      <c r="AC187" s="217"/>
      <c r="AD187" s="217"/>
      <c r="AE187" s="217"/>
      <c r="AF187" s="217"/>
      <c r="AG187" s="217"/>
      <c r="AH187" s="217"/>
      <c r="AI187" s="217"/>
      <c r="AJ187" s="217"/>
      <c r="AK187" s="217"/>
      <c r="AL187" s="217"/>
      <c r="AM187" s="217"/>
      <c r="AN187" s="217"/>
      <c r="AO187" s="217"/>
      <c r="AP187" s="217"/>
      <c r="AQ187" s="217"/>
      <c r="AR187" s="217"/>
      <c r="AS187" s="217"/>
      <c r="AT187" s="217"/>
      <c r="AU187" s="217"/>
      <c r="AV187" s="217"/>
      <c r="AW187" s="217"/>
      <c r="AX187" s="217"/>
      <c r="AY187" s="217"/>
      <c r="AZ187" s="217"/>
      <c r="BA187" s="217"/>
      <c r="BB187" s="217"/>
      <c r="BC187" s="217"/>
      <c r="BD187" s="217"/>
      <c r="BE187" s="217"/>
      <c r="BF187" s="217"/>
      <c r="BG187" s="217"/>
      <c r="BH187" s="217"/>
      <c r="BI187" s="217"/>
      <c r="BJ187" s="217"/>
      <c r="BK187" s="217"/>
      <c r="BL187" s="217"/>
      <c r="BM187" s="217"/>
      <c r="BN187" s="217"/>
      <c r="BO187" s="217"/>
      <c r="BP187" s="217"/>
      <c r="BQ187" s="217"/>
      <c r="BR187" s="217"/>
      <c r="BS187" s="217"/>
      <c r="BT187" s="217"/>
      <c r="BU187" s="217"/>
      <c r="BV187" s="217"/>
      <c r="BW187" s="217"/>
      <c r="BX187" s="217"/>
      <c r="BY187" s="217"/>
      <c r="BZ187" s="217"/>
      <c r="CA187" s="217"/>
      <c r="CB187" s="217"/>
      <c r="CC187" s="217"/>
      <c r="CD187" s="217"/>
      <c r="CE187" s="217"/>
      <c r="CF187" s="217"/>
      <c r="CG187" s="217"/>
      <c r="CH187" s="217"/>
      <c r="CI187" s="217"/>
      <c r="CJ187" s="217"/>
      <c r="CK187" s="217"/>
      <c r="CL187" s="217"/>
      <c r="CM187" s="217"/>
      <c r="CN187" s="217"/>
      <c r="CO187" s="217"/>
      <c r="CP187" s="217"/>
      <c r="CQ187" s="217"/>
      <c r="CR187" s="217"/>
      <c r="CS187" s="217"/>
      <c r="CT187" s="217"/>
      <c r="CU187" s="217"/>
      <c r="CV187" s="217"/>
      <c r="CW187" s="217"/>
      <c r="CX187" s="217"/>
      <c r="CY187" s="217"/>
      <c r="CZ187" s="217"/>
      <c r="DA187" s="217"/>
      <c r="DB187" s="217"/>
      <c r="DC187" s="217"/>
      <c r="DD187" s="217"/>
      <c r="DE187" s="217"/>
      <c r="DF187" s="217"/>
      <c r="DG187" s="217"/>
      <c r="DH187" s="217"/>
      <c r="DI187" s="217"/>
      <c r="DJ187" s="217"/>
      <c r="DK187" s="217"/>
      <c r="DL187" s="217"/>
      <c r="DM187" s="217"/>
      <c r="DN187" s="217"/>
      <c r="DO187" s="217"/>
      <c r="DP187" s="217"/>
      <c r="DQ187" s="217"/>
      <c r="DR187" s="217"/>
      <c r="DS187" s="217"/>
      <c r="DT187" s="217"/>
      <c r="DU187" s="217"/>
      <c r="DV187" s="217"/>
      <c r="DW187" s="217"/>
      <c r="DX187" s="217"/>
      <c r="DY187" s="217"/>
      <c r="DZ187" s="217"/>
      <c r="EA187" s="217"/>
      <c r="EB187" s="217"/>
      <c r="EC187" s="217"/>
      <c r="ED187" s="217"/>
      <c r="EE187" s="217"/>
      <c r="EF187" s="217"/>
      <c r="EG187" s="217"/>
      <c r="EH187" s="217"/>
      <c r="EI187" s="217"/>
      <c r="EJ187" s="217"/>
      <c r="EK187" s="217"/>
      <c r="EL187" s="217"/>
      <c r="EM187" s="217"/>
      <c r="EN187" s="217"/>
      <c r="EO187" s="217"/>
      <c r="EP187" s="217"/>
      <c r="EQ187" s="217"/>
      <c r="ER187" s="217"/>
      <c r="ES187" s="217"/>
      <c r="ET187" s="217"/>
      <c r="EU187" s="217"/>
      <c r="EV187" s="217"/>
      <c r="EW187" s="217"/>
      <c r="EX187" s="217"/>
      <c r="EY187" s="217"/>
      <c r="EZ187" s="217"/>
      <c r="FA187" s="217"/>
      <c r="FB187" s="217"/>
      <c r="FC187" s="217"/>
      <c r="FD187" s="217"/>
      <c r="FE187" s="217"/>
      <c r="FF187" s="217"/>
      <c r="FG187" s="217"/>
      <c r="FH187" s="217"/>
      <c r="FI187" s="217"/>
      <c r="FJ187" s="217"/>
      <c r="FK187" s="217"/>
      <c r="FL187" s="217"/>
      <c r="FM187" s="217"/>
      <c r="FN187" s="217"/>
      <c r="FO187" s="217"/>
      <c r="FP187" s="217"/>
      <c r="FQ187" s="217"/>
      <c r="FR187" s="217"/>
      <c r="FS187" s="217"/>
      <c r="FT187" s="217"/>
      <c r="FU187" s="217"/>
      <c r="FV187" s="217"/>
      <c r="FW187" s="217"/>
      <c r="FX187" s="217"/>
      <c r="FY187" s="217"/>
      <c r="FZ187" s="217"/>
      <c r="GA187" s="217"/>
      <c r="GB187" s="217"/>
      <c r="GC187" s="217"/>
      <c r="GD187" s="217"/>
      <c r="GE187" s="217"/>
      <c r="GF187" s="217"/>
      <c r="GG187" s="217"/>
      <c r="GH187" s="217"/>
      <c r="GI187" s="217"/>
      <c r="GJ187" s="217"/>
      <c r="GK187" s="217"/>
      <c r="GL187" s="217"/>
      <c r="GM187" s="217"/>
      <c r="GN187" s="217"/>
      <c r="GO187" s="217"/>
      <c r="GP187" s="217"/>
      <c r="GQ187" s="217"/>
      <c r="GR187" s="217"/>
      <c r="GS187" s="217"/>
      <c r="GT187" s="217"/>
      <c r="GU187" s="217"/>
      <c r="GV187" s="217"/>
      <c r="GW187" s="217"/>
      <c r="GX187" s="217"/>
      <c r="GY187" s="217"/>
      <c r="GZ187" s="217"/>
      <c r="HA187" s="217"/>
      <c r="HB187" s="217"/>
      <c r="HC187" s="217"/>
      <c r="HD187" s="217"/>
      <c r="HE187" s="217"/>
      <c r="HF187" s="217"/>
      <c r="HG187" s="217"/>
      <c r="HH187" s="217"/>
      <c r="HI187" s="217"/>
      <c r="HJ187" s="217"/>
      <c r="HK187" s="217"/>
      <c r="HL187" s="217"/>
      <c r="HM187" s="217"/>
      <c r="HN187" s="217"/>
      <c r="HO187" s="217"/>
      <c r="HP187" s="217"/>
      <c r="HQ187" s="217"/>
      <c r="HR187" s="217"/>
      <c r="HS187" s="217"/>
      <c r="HT187" s="217"/>
      <c r="HU187" s="217"/>
      <c r="HV187" s="217"/>
      <c r="HW187" s="217"/>
      <c r="HX187" s="217"/>
      <c r="HY187" s="217"/>
      <c r="HZ187" s="217"/>
      <c r="IA187" s="217"/>
      <c r="IB187" s="217"/>
      <c r="IC187" s="217"/>
      <c r="ID187" s="217"/>
      <c r="IE187" s="217"/>
      <c r="IF187" s="217"/>
      <c r="IG187" s="217"/>
      <c r="IH187" s="217"/>
      <c r="II187" s="217"/>
      <c r="IJ187" s="217"/>
      <c r="IK187" s="217"/>
      <c r="IL187" s="217"/>
      <c r="IM187" s="217"/>
      <c r="IN187" s="217"/>
      <c r="IO187" s="217"/>
      <c r="IP187" s="217"/>
      <c r="IQ187" s="217"/>
      <c r="IR187" s="217"/>
      <c r="IS187" s="217"/>
      <c r="IT187" s="217"/>
      <c r="IU187" s="217"/>
      <c r="IV187" s="217"/>
    </row>
    <row r="188" spans="1:256" x14ac:dyDescent="0.15">
      <c r="A188" s="218"/>
      <c r="B188" s="215"/>
      <c r="C188" s="217"/>
      <c r="D188" s="219"/>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c r="AA188" s="217"/>
      <c r="AB188" s="217"/>
      <c r="AC188" s="217"/>
      <c r="AD188" s="217"/>
      <c r="AE188" s="217"/>
      <c r="AF188" s="217"/>
      <c r="AG188" s="217"/>
      <c r="AH188" s="217"/>
      <c r="AI188" s="217"/>
      <c r="AJ188" s="217"/>
      <c r="AK188" s="217"/>
      <c r="AL188" s="217"/>
      <c r="AM188" s="217"/>
      <c r="AN188" s="217"/>
      <c r="AO188" s="217"/>
      <c r="AP188" s="217"/>
      <c r="AQ188" s="217"/>
      <c r="AR188" s="217"/>
      <c r="AS188" s="217"/>
      <c r="AT188" s="217"/>
      <c r="AU188" s="217"/>
      <c r="AV188" s="217"/>
      <c r="AW188" s="217"/>
      <c r="AX188" s="217"/>
      <c r="AY188" s="217"/>
      <c r="AZ188" s="217"/>
      <c r="BA188" s="217"/>
      <c r="BB188" s="217"/>
      <c r="BC188" s="217"/>
      <c r="BD188" s="217"/>
      <c r="BE188" s="217"/>
      <c r="BF188" s="217"/>
      <c r="BG188" s="217"/>
      <c r="BH188" s="217"/>
      <c r="BI188" s="217"/>
      <c r="BJ188" s="217"/>
      <c r="BK188" s="217"/>
      <c r="BL188" s="217"/>
      <c r="BM188" s="217"/>
      <c r="BN188" s="217"/>
      <c r="BO188" s="217"/>
      <c r="BP188" s="217"/>
      <c r="BQ188" s="217"/>
      <c r="BR188" s="217"/>
      <c r="BS188" s="217"/>
      <c r="BT188" s="217"/>
      <c r="BU188" s="217"/>
      <c r="BV188" s="217"/>
      <c r="BW188" s="217"/>
      <c r="BX188" s="217"/>
      <c r="BY188" s="217"/>
      <c r="BZ188" s="217"/>
      <c r="CA188" s="217"/>
      <c r="CB188" s="217"/>
      <c r="CC188" s="217"/>
      <c r="CD188" s="217"/>
      <c r="CE188" s="217"/>
      <c r="CF188" s="217"/>
      <c r="CG188" s="217"/>
      <c r="CH188" s="217"/>
      <c r="CI188" s="217"/>
      <c r="CJ188" s="217"/>
      <c r="CK188" s="217"/>
      <c r="CL188" s="217"/>
      <c r="CM188" s="217"/>
      <c r="CN188" s="217"/>
      <c r="CO188" s="217"/>
      <c r="CP188" s="217"/>
      <c r="CQ188" s="217"/>
      <c r="CR188" s="217"/>
      <c r="CS188" s="217"/>
      <c r="CT188" s="217"/>
      <c r="CU188" s="217"/>
      <c r="CV188" s="217"/>
      <c r="CW188" s="217"/>
      <c r="CX188" s="217"/>
      <c r="CY188" s="217"/>
      <c r="CZ188" s="217"/>
      <c r="DA188" s="217"/>
      <c r="DB188" s="217"/>
      <c r="DC188" s="217"/>
      <c r="DD188" s="217"/>
      <c r="DE188" s="217"/>
      <c r="DF188" s="217"/>
      <c r="DG188" s="217"/>
      <c r="DH188" s="217"/>
      <c r="DI188" s="217"/>
      <c r="DJ188" s="217"/>
      <c r="DK188" s="217"/>
      <c r="DL188" s="217"/>
      <c r="DM188" s="217"/>
      <c r="DN188" s="217"/>
      <c r="DO188" s="217"/>
      <c r="DP188" s="217"/>
      <c r="DQ188" s="217"/>
      <c r="DR188" s="217"/>
      <c r="DS188" s="217"/>
      <c r="DT188" s="217"/>
      <c r="DU188" s="217"/>
      <c r="DV188" s="217"/>
      <c r="DW188" s="217"/>
      <c r="DX188" s="217"/>
      <c r="DY188" s="217"/>
      <c r="DZ188" s="217"/>
      <c r="EA188" s="217"/>
      <c r="EB188" s="217"/>
      <c r="EC188" s="217"/>
      <c r="ED188" s="217"/>
      <c r="EE188" s="217"/>
      <c r="EF188" s="217"/>
      <c r="EG188" s="217"/>
      <c r="EH188" s="217"/>
      <c r="EI188" s="217"/>
      <c r="EJ188" s="217"/>
      <c r="EK188" s="217"/>
      <c r="EL188" s="217"/>
      <c r="EM188" s="217"/>
      <c r="EN188" s="217"/>
      <c r="EO188" s="217"/>
      <c r="EP188" s="217"/>
      <c r="EQ188" s="217"/>
      <c r="ER188" s="217"/>
      <c r="ES188" s="217"/>
      <c r="ET188" s="217"/>
      <c r="EU188" s="217"/>
      <c r="EV188" s="217"/>
      <c r="EW188" s="217"/>
      <c r="EX188" s="217"/>
      <c r="EY188" s="217"/>
      <c r="EZ188" s="217"/>
      <c r="FA188" s="217"/>
      <c r="FB188" s="217"/>
      <c r="FC188" s="217"/>
      <c r="FD188" s="217"/>
      <c r="FE188" s="217"/>
      <c r="FF188" s="217"/>
      <c r="FG188" s="217"/>
      <c r="FH188" s="217"/>
      <c r="FI188" s="217"/>
      <c r="FJ188" s="217"/>
      <c r="FK188" s="217"/>
      <c r="FL188" s="217"/>
      <c r="FM188" s="217"/>
      <c r="FN188" s="217"/>
      <c r="FO188" s="217"/>
      <c r="FP188" s="217"/>
      <c r="FQ188" s="217"/>
      <c r="FR188" s="217"/>
      <c r="FS188" s="217"/>
      <c r="FT188" s="217"/>
      <c r="FU188" s="217"/>
      <c r="FV188" s="217"/>
      <c r="FW188" s="217"/>
      <c r="FX188" s="217"/>
      <c r="FY188" s="217"/>
      <c r="FZ188" s="217"/>
      <c r="GA188" s="217"/>
      <c r="GB188" s="217"/>
      <c r="GC188" s="217"/>
      <c r="GD188" s="217"/>
      <c r="GE188" s="217"/>
      <c r="GF188" s="217"/>
      <c r="GG188" s="217"/>
      <c r="GH188" s="217"/>
      <c r="GI188" s="217"/>
      <c r="GJ188" s="217"/>
      <c r="GK188" s="217"/>
      <c r="GL188" s="217"/>
      <c r="GM188" s="217"/>
      <c r="GN188" s="217"/>
      <c r="GO188" s="217"/>
      <c r="GP188" s="217"/>
      <c r="GQ188" s="217"/>
      <c r="GR188" s="217"/>
      <c r="GS188" s="217"/>
      <c r="GT188" s="217"/>
      <c r="GU188" s="217"/>
      <c r="GV188" s="217"/>
      <c r="GW188" s="217"/>
      <c r="GX188" s="217"/>
      <c r="GY188" s="217"/>
      <c r="GZ188" s="217"/>
      <c r="HA188" s="217"/>
      <c r="HB188" s="217"/>
      <c r="HC188" s="217"/>
      <c r="HD188" s="217"/>
      <c r="HE188" s="217"/>
      <c r="HF188" s="217"/>
      <c r="HG188" s="217"/>
      <c r="HH188" s="217"/>
      <c r="HI188" s="217"/>
      <c r="HJ188" s="217"/>
      <c r="HK188" s="217"/>
      <c r="HL188" s="217"/>
      <c r="HM188" s="217"/>
      <c r="HN188" s="217"/>
      <c r="HO188" s="217"/>
      <c r="HP188" s="217"/>
      <c r="HQ188" s="217"/>
      <c r="HR188" s="217"/>
      <c r="HS188" s="217"/>
      <c r="HT188" s="217"/>
      <c r="HU188" s="217"/>
      <c r="HV188" s="217"/>
      <c r="HW188" s="217"/>
      <c r="HX188" s="217"/>
      <c r="HY188" s="217"/>
      <c r="HZ188" s="217"/>
      <c r="IA188" s="217"/>
      <c r="IB188" s="217"/>
      <c r="IC188" s="217"/>
      <c r="ID188" s="217"/>
      <c r="IE188" s="217"/>
      <c r="IF188" s="217"/>
      <c r="IG188" s="217"/>
      <c r="IH188" s="217"/>
      <c r="II188" s="217"/>
      <c r="IJ188" s="217"/>
      <c r="IK188" s="217"/>
      <c r="IL188" s="217"/>
      <c r="IM188" s="217"/>
      <c r="IN188" s="217"/>
      <c r="IO188" s="217"/>
      <c r="IP188" s="217"/>
      <c r="IQ188" s="217"/>
      <c r="IR188" s="217"/>
      <c r="IS188" s="217"/>
      <c r="IT188" s="217"/>
      <c r="IU188" s="217"/>
      <c r="IV188" s="217"/>
    </row>
    <row r="189" spans="1:256" x14ac:dyDescent="0.15">
      <c r="A189" s="218"/>
      <c r="B189" s="215"/>
      <c r="C189" s="217"/>
      <c r="D189" s="219"/>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c r="AA189" s="217"/>
      <c r="AB189" s="217"/>
      <c r="AC189" s="217"/>
      <c r="AD189" s="217"/>
      <c r="AE189" s="217"/>
      <c r="AF189" s="217"/>
      <c r="AG189" s="217"/>
      <c r="AH189" s="217"/>
      <c r="AI189" s="217"/>
      <c r="AJ189" s="217"/>
      <c r="AK189" s="217"/>
      <c r="AL189" s="217"/>
      <c r="AM189" s="217"/>
      <c r="AN189" s="217"/>
      <c r="AO189" s="217"/>
      <c r="AP189" s="217"/>
      <c r="AQ189" s="217"/>
      <c r="AR189" s="217"/>
      <c r="AS189" s="217"/>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217"/>
      <c r="BS189" s="217"/>
      <c r="BT189" s="217"/>
      <c r="BU189" s="217"/>
      <c r="BV189" s="217"/>
      <c r="BW189" s="217"/>
      <c r="BX189" s="217"/>
      <c r="BY189" s="217"/>
      <c r="BZ189" s="217"/>
      <c r="CA189" s="217"/>
      <c r="CB189" s="217"/>
      <c r="CC189" s="217"/>
      <c r="CD189" s="217"/>
      <c r="CE189" s="217"/>
      <c r="CF189" s="217"/>
      <c r="CG189" s="217"/>
      <c r="CH189" s="217"/>
      <c r="CI189" s="217"/>
      <c r="CJ189" s="217"/>
      <c r="CK189" s="217"/>
      <c r="CL189" s="217"/>
      <c r="CM189" s="217"/>
      <c r="CN189" s="217"/>
      <c r="CO189" s="217"/>
      <c r="CP189" s="217"/>
      <c r="CQ189" s="217"/>
      <c r="CR189" s="217"/>
      <c r="CS189" s="217"/>
      <c r="CT189" s="217"/>
      <c r="CU189" s="217"/>
      <c r="CV189" s="217"/>
      <c r="CW189" s="217"/>
      <c r="CX189" s="217"/>
      <c r="CY189" s="217"/>
      <c r="CZ189" s="217"/>
      <c r="DA189" s="217"/>
      <c r="DB189" s="217"/>
      <c r="DC189" s="217"/>
      <c r="DD189" s="217"/>
      <c r="DE189" s="217"/>
      <c r="DF189" s="217"/>
      <c r="DG189" s="217"/>
      <c r="DH189" s="217"/>
      <c r="DI189" s="217"/>
      <c r="DJ189" s="217"/>
      <c r="DK189" s="217"/>
      <c r="DL189" s="217"/>
      <c r="DM189" s="217"/>
      <c r="DN189" s="217"/>
      <c r="DO189" s="217"/>
      <c r="DP189" s="217"/>
      <c r="DQ189" s="217"/>
      <c r="DR189" s="217"/>
      <c r="DS189" s="217"/>
      <c r="DT189" s="217"/>
      <c r="DU189" s="217"/>
      <c r="DV189" s="217"/>
      <c r="DW189" s="217"/>
      <c r="DX189" s="217"/>
      <c r="DY189" s="217"/>
      <c r="DZ189" s="217"/>
      <c r="EA189" s="217"/>
      <c r="EB189" s="217"/>
      <c r="EC189" s="217"/>
      <c r="ED189" s="217"/>
      <c r="EE189" s="217"/>
      <c r="EF189" s="217"/>
      <c r="EG189" s="217"/>
      <c r="EH189" s="217"/>
      <c r="EI189" s="217"/>
      <c r="EJ189" s="217"/>
      <c r="EK189" s="217"/>
      <c r="EL189" s="217"/>
      <c r="EM189" s="217"/>
      <c r="EN189" s="217"/>
      <c r="EO189" s="217"/>
      <c r="EP189" s="217"/>
      <c r="EQ189" s="217"/>
      <c r="ER189" s="217"/>
      <c r="ES189" s="217"/>
      <c r="ET189" s="217"/>
      <c r="EU189" s="217"/>
      <c r="EV189" s="217"/>
      <c r="EW189" s="217"/>
      <c r="EX189" s="217"/>
      <c r="EY189" s="217"/>
      <c r="EZ189" s="217"/>
      <c r="FA189" s="217"/>
      <c r="FB189" s="217"/>
      <c r="FC189" s="217"/>
      <c r="FD189" s="217"/>
      <c r="FE189" s="217"/>
      <c r="FF189" s="217"/>
      <c r="FG189" s="217"/>
      <c r="FH189" s="217"/>
      <c r="FI189" s="217"/>
      <c r="FJ189" s="217"/>
      <c r="FK189" s="217"/>
      <c r="FL189" s="217"/>
      <c r="FM189" s="217"/>
      <c r="FN189" s="217"/>
      <c r="FO189" s="217"/>
      <c r="FP189" s="217"/>
      <c r="FQ189" s="217"/>
      <c r="FR189" s="217"/>
      <c r="FS189" s="217"/>
      <c r="FT189" s="217"/>
      <c r="FU189" s="217"/>
      <c r="FV189" s="217"/>
      <c r="FW189" s="217"/>
      <c r="FX189" s="217"/>
      <c r="FY189" s="217"/>
      <c r="FZ189" s="217"/>
      <c r="GA189" s="217"/>
      <c r="GB189" s="217"/>
      <c r="GC189" s="217"/>
      <c r="GD189" s="217"/>
      <c r="GE189" s="217"/>
      <c r="GF189" s="217"/>
      <c r="GG189" s="217"/>
      <c r="GH189" s="217"/>
      <c r="GI189" s="217"/>
      <c r="GJ189" s="217"/>
      <c r="GK189" s="217"/>
      <c r="GL189" s="217"/>
      <c r="GM189" s="217"/>
      <c r="GN189" s="217"/>
      <c r="GO189" s="217"/>
      <c r="GP189" s="217"/>
      <c r="GQ189" s="217"/>
      <c r="GR189" s="217"/>
      <c r="GS189" s="217"/>
      <c r="GT189" s="217"/>
      <c r="GU189" s="217"/>
      <c r="GV189" s="217"/>
      <c r="GW189" s="217"/>
      <c r="GX189" s="217"/>
      <c r="GY189" s="217"/>
      <c r="GZ189" s="217"/>
      <c r="HA189" s="217"/>
      <c r="HB189" s="217"/>
      <c r="HC189" s="217"/>
      <c r="HD189" s="217"/>
      <c r="HE189" s="217"/>
      <c r="HF189" s="217"/>
      <c r="HG189" s="217"/>
      <c r="HH189" s="217"/>
      <c r="HI189" s="217"/>
      <c r="HJ189" s="217"/>
      <c r="HK189" s="217"/>
      <c r="HL189" s="217"/>
      <c r="HM189" s="217"/>
      <c r="HN189" s="217"/>
      <c r="HO189" s="217"/>
      <c r="HP189" s="217"/>
      <c r="HQ189" s="217"/>
      <c r="HR189" s="217"/>
      <c r="HS189" s="217"/>
      <c r="HT189" s="217"/>
      <c r="HU189" s="217"/>
      <c r="HV189" s="217"/>
      <c r="HW189" s="217"/>
      <c r="HX189" s="217"/>
      <c r="HY189" s="217"/>
      <c r="HZ189" s="217"/>
      <c r="IA189" s="217"/>
      <c r="IB189" s="217"/>
      <c r="IC189" s="217"/>
      <c r="ID189" s="217"/>
      <c r="IE189" s="217"/>
      <c r="IF189" s="217"/>
      <c r="IG189" s="217"/>
      <c r="IH189" s="217"/>
      <c r="II189" s="217"/>
      <c r="IJ189" s="217"/>
      <c r="IK189" s="217"/>
      <c r="IL189" s="217"/>
      <c r="IM189" s="217"/>
      <c r="IN189" s="217"/>
      <c r="IO189" s="217"/>
      <c r="IP189" s="217"/>
      <c r="IQ189" s="217"/>
      <c r="IR189" s="217"/>
      <c r="IS189" s="217"/>
      <c r="IT189" s="217"/>
      <c r="IU189" s="217"/>
      <c r="IV189" s="217"/>
    </row>
    <row r="190" spans="1:256" x14ac:dyDescent="0.15">
      <c r="A190" s="218"/>
      <c r="B190" s="215"/>
      <c r="C190" s="217"/>
      <c r="D190" s="219"/>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c r="AA190" s="217"/>
      <c r="AB190" s="217"/>
      <c r="AC190" s="217"/>
      <c r="AD190" s="217"/>
      <c r="AE190" s="217"/>
      <c r="AF190" s="217"/>
      <c r="AG190" s="217"/>
      <c r="AH190" s="217"/>
      <c r="AI190" s="217"/>
      <c r="AJ190" s="217"/>
      <c r="AK190" s="217"/>
      <c r="AL190" s="217"/>
      <c r="AM190" s="217"/>
      <c r="AN190" s="217"/>
      <c r="AO190" s="217"/>
      <c r="AP190" s="217"/>
      <c r="AQ190" s="217"/>
      <c r="AR190" s="217"/>
      <c r="AS190" s="217"/>
      <c r="AT190" s="217"/>
      <c r="AU190" s="217"/>
      <c r="AV190" s="217"/>
      <c r="AW190" s="217"/>
      <c r="AX190" s="217"/>
      <c r="AY190" s="217"/>
      <c r="AZ190" s="217"/>
      <c r="BA190" s="217"/>
      <c r="BB190" s="217"/>
      <c r="BC190" s="217"/>
      <c r="BD190" s="217"/>
      <c r="BE190" s="217"/>
      <c r="BF190" s="217"/>
      <c r="BG190" s="217"/>
      <c r="BH190" s="217"/>
      <c r="BI190" s="217"/>
      <c r="BJ190" s="217"/>
      <c r="BK190" s="217"/>
      <c r="BL190" s="217"/>
      <c r="BM190" s="217"/>
      <c r="BN190" s="217"/>
      <c r="BO190" s="217"/>
      <c r="BP190" s="217"/>
      <c r="BQ190" s="217"/>
      <c r="BR190" s="217"/>
      <c r="BS190" s="217"/>
      <c r="BT190" s="217"/>
      <c r="BU190" s="217"/>
      <c r="BV190" s="217"/>
      <c r="BW190" s="217"/>
      <c r="BX190" s="217"/>
      <c r="BY190" s="217"/>
      <c r="BZ190" s="217"/>
      <c r="CA190" s="217"/>
      <c r="CB190" s="217"/>
      <c r="CC190" s="217"/>
      <c r="CD190" s="217"/>
      <c r="CE190" s="217"/>
      <c r="CF190" s="217"/>
      <c r="CG190" s="217"/>
      <c r="CH190" s="217"/>
      <c r="CI190" s="217"/>
      <c r="CJ190" s="217"/>
      <c r="CK190" s="217"/>
      <c r="CL190" s="217"/>
      <c r="CM190" s="217"/>
      <c r="CN190" s="217"/>
      <c r="CO190" s="217"/>
      <c r="CP190" s="217"/>
      <c r="CQ190" s="217"/>
      <c r="CR190" s="217"/>
      <c r="CS190" s="217"/>
      <c r="CT190" s="217"/>
      <c r="CU190" s="217"/>
      <c r="CV190" s="217"/>
      <c r="CW190" s="217"/>
      <c r="CX190" s="217"/>
      <c r="CY190" s="217"/>
      <c r="CZ190" s="217"/>
      <c r="DA190" s="217"/>
      <c r="DB190" s="217"/>
      <c r="DC190" s="217"/>
      <c r="DD190" s="217"/>
      <c r="DE190" s="217"/>
      <c r="DF190" s="217"/>
      <c r="DG190" s="217"/>
      <c r="DH190" s="217"/>
      <c r="DI190" s="217"/>
      <c r="DJ190" s="217"/>
      <c r="DK190" s="217"/>
      <c r="DL190" s="217"/>
      <c r="DM190" s="217"/>
      <c r="DN190" s="217"/>
      <c r="DO190" s="217"/>
      <c r="DP190" s="217"/>
      <c r="DQ190" s="217"/>
      <c r="DR190" s="217"/>
      <c r="DS190" s="217"/>
      <c r="DT190" s="217"/>
      <c r="DU190" s="217"/>
      <c r="DV190" s="217"/>
      <c r="DW190" s="217"/>
      <c r="DX190" s="217"/>
      <c r="DY190" s="217"/>
      <c r="DZ190" s="217"/>
      <c r="EA190" s="217"/>
      <c r="EB190" s="217"/>
      <c r="EC190" s="217"/>
      <c r="ED190" s="217"/>
      <c r="EE190" s="217"/>
      <c r="EF190" s="217"/>
      <c r="EG190" s="217"/>
      <c r="EH190" s="217"/>
      <c r="EI190" s="217"/>
      <c r="EJ190" s="217"/>
      <c r="EK190" s="217"/>
      <c r="EL190" s="217"/>
      <c r="EM190" s="217"/>
      <c r="EN190" s="217"/>
      <c r="EO190" s="217"/>
      <c r="EP190" s="217"/>
      <c r="EQ190" s="217"/>
      <c r="ER190" s="217"/>
      <c r="ES190" s="217"/>
      <c r="ET190" s="217"/>
      <c r="EU190" s="217"/>
      <c r="EV190" s="217"/>
      <c r="EW190" s="217"/>
      <c r="EX190" s="217"/>
      <c r="EY190" s="217"/>
      <c r="EZ190" s="217"/>
      <c r="FA190" s="217"/>
      <c r="FB190" s="217"/>
      <c r="FC190" s="217"/>
      <c r="FD190" s="217"/>
      <c r="FE190" s="217"/>
      <c r="FF190" s="217"/>
      <c r="FG190" s="217"/>
      <c r="FH190" s="217"/>
      <c r="FI190" s="217"/>
      <c r="FJ190" s="217"/>
      <c r="FK190" s="217"/>
      <c r="FL190" s="217"/>
      <c r="FM190" s="217"/>
      <c r="FN190" s="217"/>
      <c r="FO190" s="217"/>
      <c r="FP190" s="217"/>
      <c r="FQ190" s="217"/>
      <c r="FR190" s="217"/>
      <c r="FS190" s="217"/>
      <c r="FT190" s="217"/>
      <c r="FU190" s="217"/>
      <c r="FV190" s="217"/>
      <c r="FW190" s="217"/>
      <c r="FX190" s="217"/>
      <c r="FY190" s="217"/>
      <c r="FZ190" s="217"/>
      <c r="GA190" s="217"/>
      <c r="GB190" s="217"/>
      <c r="GC190" s="217"/>
      <c r="GD190" s="217"/>
      <c r="GE190" s="217"/>
      <c r="GF190" s="217"/>
      <c r="GG190" s="217"/>
      <c r="GH190" s="217"/>
      <c r="GI190" s="217"/>
      <c r="GJ190" s="217"/>
      <c r="GK190" s="217"/>
      <c r="GL190" s="217"/>
      <c r="GM190" s="217"/>
      <c r="GN190" s="217"/>
      <c r="GO190" s="217"/>
      <c r="GP190" s="217"/>
      <c r="GQ190" s="217"/>
      <c r="GR190" s="217"/>
      <c r="GS190" s="217"/>
      <c r="GT190" s="217"/>
      <c r="GU190" s="217"/>
      <c r="GV190" s="217"/>
      <c r="GW190" s="217"/>
      <c r="GX190" s="217"/>
      <c r="GY190" s="217"/>
      <c r="GZ190" s="217"/>
      <c r="HA190" s="217"/>
      <c r="HB190" s="217"/>
      <c r="HC190" s="217"/>
      <c r="HD190" s="217"/>
      <c r="HE190" s="217"/>
      <c r="HF190" s="217"/>
      <c r="HG190" s="217"/>
      <c r="HH190" s="217"/>
      <c r="HI190" s="217"/>
      <c r="HJ190" s="217"/>
      <c r="HK190" s="217"/>
      <c r="HL190" s="217"/>
      <c r="HM190" s="217"/>
      <c r="HN190" s="217"/>
      <c r="HO190" s="217"/>
      <c r="HP190" s="217"/>
      <c r="HQ190" s="217"/>
      <c r="HR190" s="217"/>
      <c r="HS190" s="217"/>
      <c r="HT190" s="217"/>
      <c r="HU190" s="217"/>
      <c r="HV190" s="217"/>
      <c r="HW190" s="217"/>
      <c r="HX190" s="217"/>
      <c r="HY190" s="217"/>
      <c r="HZ190" s="217"/>
      <c r="IA190" s="217"/>
      <c r="IB190" s="217"/>
      <c r="IC190" s="217"/>
      <c r="ID190" s="217"/>
      <c r="IE190" s="217"/>
      <c r="IF190" s="217"/>
      <c r="IG190" s="217"/>
      <c r="IH190" s="217"/>
      <c r="II190" s="217"/>
      <c r="IJ190" s="217"/>
      <c r="IK190" s="217"/>
      <c r="IL190" s="217"/>
      <c r="IM190" s="217"/>
      <c r="IN190" s="217"/>
      <c r="IO190" s="217"/>
      <c r="IP190" s="217"/>
      <c r="IQ190" s="217"/>
      <c r="IR190" s="217"/>
      <c r="IS190" s="217"/>
      <c r="IT190" s="217"/>
      <c r="IU190" s="217"/>
      <c r="IV190" s="217"/>
    </row>
    <row r="191" spans="1:256" x14ac:dyDescent="0.15">
      <c r="A191" s="218"/>
      <c r="B191" s="215"/>
      <c r="C191" s="217"/>
      <c r="D191" s="219"/>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c r="AA191" s="217"/>
      <c r="AB191" s="217"/>
      <c r="AC191" s="217"/>
      <c r="AD191" s="217"/>
      <c r="AE191" s="217"/>
      <c r="AF191" s="217"/>
      <c r="AG191" s="217"/>
      <c r="AH191" s="217"/>
      <c r="AI191" s="217"/>
      <c r="AJ191" s="217"/>
      <c r="AK191" s="217"/>
      <c r="AL191" s="217"/>
      <c r="AM191" s="217"/>
      <c r="AN191" s="217"/>
      <c r="AO191" s="217"/>
      <c r="AP191" s="217"/>
      <c r="AQ191" s="217"/>
      <c r="AR191" s="217"/>
      <c r="AS191" s="217"/>
      <c r="AT191" s="217"/>
      <c r="AU191" s="217"/>
      <c r="AV191" s="217"/>
      <c r="AW191" s="217"/>
      <c r="AX191" s="217"/>
      <c r="AY191" s="217"/>
      <c r="AZ191" s="217"/>
      <c r="BA191" s="217"/>
      <c r="BB191" s="217"/>
      <c r="BC191" s="217"/>
      <c r="BD191" s="217"/>
      <c r="BE191" s="217"/>
      <c r="BF191" s="217"/>
      <c r="BG191" s="217"/>
      <c r="BH191" s="217"/>
      <c r="BI191" s="217"/>
      <c r="BJ191" s="217"/>
      <c r="BK191" s="217"/>
      <c r="BL191" s="217"/>
      <c r="BM191" s="217"/>
      <c r="BN191" s="217"/>
      <c r="BO191" s="217"/>
      <c r="BP191" s="217"/>
      <c r="BQ191" s="217"/>
      <c r="BR191" s="217"/>
      <c r="BS191" s="217"/>
      <c r="BT191" s="217"/>
      <c r="BU191" s="217"/>
      <c r="BV191" s="217"/>
      <c r="BW191" s="217"/>
      <c r="BX191" s="217"/>
      <c r="BY191" s="217"/>
      <c r="BZ191" s="217"/>
      <c r="CA191" s="217"/>
      <c r="CB191" s="217"/>
      <c r="CC191" s="217"/>
      <c r="CD191" s="217"/>
      <c r="CE191" s="217"/>
      <c r="CF191" s="217"/>
      <c r="CG191" s="217"/>
      <c r="CH191" s="217"/>
      <c r="CI191" s="217"/>
      <c r="CJ191" s="217"/>
      <c r="CK191" s="217"/>
      <c r="CL191" s="217"/>
      <c r="CM191" s="217"/>
      <c r="CN191" s="217"/>
      <c r="CO191" s="217"/>
      <c r="CP191" s="217"/>
      <c r="CQ191" s="217"/>
      <c r="CR191" s="217"/>
      <c r="CS191" s="217"/>
      <c r="CT191" s="217"/>
      <c r="CU191" s="217"/>
      <c r="CV191" s="217"/>
      <c r="CW191" s="217"/>
      <c r="CX191" s="217"/>
      <c r="CY191" s="217"/>
      <c r="CZ191" s="217"/>
      <c r="DA191" s="217"/>
      <c r="DB191" s="217"/>
      <c r="DC191" s="217"/>
      <c r="DD191" s="217"/>
      <c r="DE191" s="217"/>
      <c r="DF191" s="217"/>
      <c r="DG191" s="217"/>
      <c r="DH191" s="217"/>
      <c r="DI191" s="217"/>
      <c r="DJ191" s="217"/>
      <c r="DK191" s="217"/>
      <c r="DL191" s="217"/>
      <c r="DM191" s="217"/>
      <c r="DN191" s="217"/>
      <c r="DO191" s="217"/>
      <c r="DP191" s="217"/>
      <c r="DQ191" s="217"/>
      <c r="DR191" s="217"/>
      <c r="DS191" s="217"/>
      <c r="DT191" s="217"/>
      <c r="DU191" s="217"/>
      <c r="DV191" s="217"/>
      <c r="DW191" s="217"/>
      <c r="DX191" s="217"/>
      <c r="DY191" s="217"/>
      <c r="DZ191" s="217"/>
      <c r="EA191" s="217"/>
      <c r="EB191" s="217"/>
      <c r="EC191" s="217"/>
      <c r="ED191" s="217"/>
      <c r="EE191" s="217"/>
      <c r="EF191" s="217"/>
      <c r="EG191" s="217"/>
      <c r="EH191" s="217"/>
      <c r="EI191" s="217"/>
      <c r="EJ191" s="217"/>
      <c r="EK191" s="217"/>
      <c r="EL191" s="217"/>
      <c r="EM191" s="217"/>
      <c r="EN191" s="217"/>
      <c r="EO191" s="217"/>
      <c r="EP191" s="217"/>
      <c r="EQ191" s="217"/>
      <c r="ER191" s="217"/>
      <c r="ES191" s="217"/>
      <c r="ET191" s="217"/>
      <c r="EU191" s="217"/>
      <c r="EV191" s="217"/>
      <c r="EW191" s="217"/>
      <c r="EX191" s="217"/>
      <c r="EY191" s="217"/>
      <c r="EZ191" s="217"/>
      <c r="FA191" s="217"/>
      <c r="FB191" s="217"/>
      <c r="FC191" s="217"/>
      <c r="FD191" s="217"/>
      <c r="FE191" s="217"/>
      <c r="FF191" s="217"/>
      <c r="FG191" s="217"/>
      <c r="FH191" s="217"/>
      <c r="FI191" s="217"/>
      <c r="FJ191" s="217"/>
      <c r="FK191" s="217"/>
      <c r="FL191" s="217"/>
      <c r="FM191" s="217"/>
      <c r="FN191" s="217"/>
      <c r="FO191" s="217"/>
      <c r="FP191" s="217"/>
      <c r="FQ191" s="217"/>
      <c r="FR191" s="217"/>
      <c r="FS191" s="217"/>
      <c r="FT191" s="217"/>
      <c r="FU191" s="217"/>
      <c r="FV191" s="217"/>
      <c r="FW191" s="217"/>
      <c r="FX191" s="217"/>
      <c r="FY191" s="217"/>
      <c r="FZ191" s="217"/>
      <c r="GA191" s="217"/>
      <c r="GB191" s="217"/>
      <c r="GC191" s="217"/>
      <c r="GD191" s="217"/>
      <c r="GE191" s="217"/>
      <c r="GF191" s="217"/>
      <c r="GG191" s="217"/>
      <c r="GH191" s="217"/>
      <c r="GI191" s="217"/>
      <c r="GJ191" s="217"/>
      <c r="GK191" s="217"/>
      <c r="GL191" s="217"/>
      <c r="GM191" s="217"/>
      <c r="GN191" s="217"/>
      <c r="GO191" s="217"/>
      <c r="GP191" s="217"/>
      <c r="GQ191" s="217"/>
      <c r="GR191" s="217"/>
      <c r="GS191" s="217"/>
      <c r="GT191" s="217"/>
      <c r="GU191" s="217"/>
      <c r="GV191" s="217"/>
      <c r="GW191" s="217"/>
      <c r="GX191" s="217"/>
      <c r="GY191" s="217"/>
      <c r="GZ191" s="217"/>
      <c r="HA191" s="217"/>
      <c r="HB191" s="217"/>
      <c r="HC191" s="217"/>
      <c r="HD191" s="217"/>
      <c r="HE191" s="217"/>
      <c r="HF191" s="217"/>
      <c r="HG191" s="217"/>
      <c r="HH191" s="217"/>
      <c r="HI191" s="217"/>
      <c r="HJ191" s="217"/>
      <c r="HK191" s="217"/>
      <c r="HL191" s="217"/>
      <c r="HM191" s="217"/>
      <c r="HN191" s="217"/>
      <c r="HO191" s="217"/>
      <c r="HP191" s="217"/>
      <c r="HQ191" s="217"/>
      <c r="HR191" s="217"/>
      <c r="HS191" s="217"/>
      <c r="HT191" s="217"/>
      <c r="HU191" s="217"/>
      <c r="HV191" s="217"/>
      <c r="HW191" s="217"/>
      <c r="HX191" s="217"/>
      <c r="HY191" s="217"/>
      <c r="HZ191" s="217"/>
      <c r="IA191" s="217"/>
      <c r="IB191" s="217"/>
      <c r="IC191" s="217"/>
      <c r="ID191" s="217"/>
      <c r="IE191" s="217"/>
      <c r="IF191" s="217"/>
      <c r="IG191" s="217"/>
      <c r="IH191" s="217"/>
      <c r="II191" s="217"/>
      <c r="IJ191" s="217"/>
      <c r="IK191" s="217"/>
      <c r="IL191" s="217"/>
      <c r="IM191" s="217"/>
      <c r="IN191" s="217"/>
      <c r="IO191" s="217"/>
      <c r="IP191" s="217"/>
      <c r="IQ191" s="217"/>
      <c r="IR191" s="217"/>
      <c r="IS191" s="217"/>
      <c r="IT191" s="217"/>
      <c r="IU191" s="217"/>
      <c r="IV191" s="217"/>
    </row>
    <row r="192" spans="1:256" x14ac:dyDescent="0.15">
      <c r="A192" s="218"/>
      <c r="B192" s="215"/>
      <c r="C192" s="217"/>
      <c r="D192" s="219"/>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c r="AA192" s="217"/>
      <c r="AB192" s="217"/>
      <c r="AC192" s="217"/>
      <c r="AD192" s="217"/>
      <c r="AE192" s="217"/>
      <c r="AF192" s="217"/>
      <c r="AG192" s="217"/>
      <c r="AH192" s="217"/>
      <c r="AI192" s="217"/>
      <c r="AJ192" s="217"/>
      <c r="AK192" s="217"/>
      <c r="AL192" s="217"/>
      <c r="AM192" s="217"/>
      <c r="AN192" s="217"/>
      <c r="AO192" s="217"/>
      <c r="AP192" s="217"/>
      <c r="AQ192" s="217"/>
      <c r="AR192" s="217"/>
      <c r="AS192" s="217"/>
      <c r="AT192" s="217"/>
      <c r="AU192" s="217"/>
      <c r="AV192" s="217"/>
      <c r="AW192" s="217"/>
      <c r="AX192" s="217"/>
      <c r="AY192" s="217"/>
      <c r="AZ192" s="217"/>
      <c r="BA192" s="217"/>
      <c r="BB192" s="217"/>
      <c r="BC192" s="217"/>
      <c r="BD192" s="217"/>
      <c r="BE192" s="217"/>
      <c r="BF192" s="217"/>
      <c r="BG192" s="217"/>
      <c r="BH192" s="217"/>
      <c r="BI192" s="217"/>
      <c r="BJ192" s="217"/>
      <c r="BK192" s="217"/>
      <c r="BL192" s="217"/>
      <c r="BM192" s="217"/>
      <c r="BN192" s="217"/>
      <c r="BO192" s="217"/>
      <c r="BP192" s="217"/>
      <c r="BQ192" s="217"/>
      <c r="BR192" s="217"/>
      <c r="BS192" s="217"/>
      <c r="BT192" s="217"/>
      <c r="BU192" s="217"/>
      <c r="BV192" s="217"/>
      <c r="BW192" s="217"/>
      <c r="BX192" s="217"/>
      <c r="BY192" s="217"/>
      <c r="BZ192" s="217"/>
      <c r="CA192" s="217"/>
      <c r="CB192" s="217"/>
      <c r="CC192" s="217"/>
      <c r="CD192" s="217"/>
      <c r="CE192" s="217"/>
      <c r="CF192" s="217"/>
      <c r="CG192" s="217"/>
      <c r="CH192" s="217"/>
      <c r="CI192" s="217"/>
      <c r="CJ192" s="217"/>
      <c r="CK192" s="217"/>
      <c r="CL192" s="217"/>
      <c r="CM192" s="217"/>
      <c r="CN192" s="217"/>
      <c r="CO192" s="217"/>
      <c r="CP192" s="217"/>
      <c r="CQ192" s="217"/>
      <c r="CR192" s="217"/>
      <c r="CS192" s="217"/>
      <c r="CT192" s="217"/>
      <c r="CU192" s="217"/>
      <c r="CV192" s="217"/>
      <c r="CW192" s="217"/>
      <c r="CX192" s="217"/>
      <c r="CY192" s="217"/>
      <c r="CZ192" s="217"/>
      <c r="DA192" s="217"/>
      <c r="DB192" s="217"/>
      <c r="DC192" s="217"/>
      <c r="DD192" s="217"/>
      <c r="DE192" s="217"/>
      <c r="DF192" s="217"/>
      <c r="DG192" s="217"/>
      <c r="DH192" s="217"/>
      <c r="DI192" s="217"/>
      <c r="DJ192" s="217"/>
      <c r="DK192" s="217"/>
      <c r="DL192" s="217"/>
      <c r="DM192" s="217"/>
      <c r="DN192" s="217"/>
      <c r="DO192" s="217"/>
      <c r="DP192" s="217"/>
      <c r="DQ192" s="217"/>
      <c r="DR192" s="217"/>
      <c r="DS192" s="217"/>
      <c r="DT192" s="217"/>
      <c r="DU192" s="217"/>
      <c r="DV192" s="217"/>
      <c r="DW192" s="217"/>
      <c r="DX192" s="217"/>
      <c r="DY192" s="217"/>
      <c r="DZ192" s="217"/>
      <c r="EA192" s="217"/>
      <c r="EB192" s="217"/>
      <c r="EC192" s="217"/>
      <c r="ED192" s="217"/>
      <c r="EE192" s="217"/>
      <c r="EF192" s="217"/>
      <c r="EG192" s="217"/>
      <c r="EH192" s="217"/>
      <c r="EI192" s="217"/>
      <c r="EJ192" s="217"/>
      <c r="EK192" s="217"/>
      <c r="EL192" s="217"/>
      <c r="EM192" s="217"/>
      <c r="EN192" s="217"/>
      <c r="EO192" s="217"/>
      <c r="EP192" s="217"/>
      <c r="EQ192" s="217"/>
      <c r="ER192" s="217"/>
      <c r="ES192" s="217"/>
      <c r="ET192" s="217"/>
      <c r="EU192" s="217"/>
      <c r="EV192" s="217"/>
      <c r="EW192" s="217"/>
      <c r="EX192" s="217"/>
      <c r="EY192" s="217"/>
      <c r="EZ192" s="217"/>
      <c r="FA192" s="217"/>
      <c r="FB192" s="217"/>
      <c r="FC192" s="217"/>
      <c r="FD192" s="217"/>
      <c r="FE192" s="217"/>
      <c r="FF192" s="217"/>
      <c r="FG192" s="217"/>
      <c r="FH192" s="217"/>
      <c r="FI192" s="217"/>
      <c r="FJ192" s="217"/>
      <c r="FK192" s="217"/>
      <c r="FL192" s="217"/>
      <c r="FM192" s="217"/>
      <c r="FN192" s="217"/>
      <c r="FO192" s="217"/>
      <c r="FP192" s="217"/>
      <c r="FQ192" s="217"/>
      <c r="FR192" s="217"/>
      <c r="FS192" s="217"/>
      <c r="FT192" s="217"/>
      <c r="FU192" s="217"/>
      <c r="FV192" s="217"/>
      <c r="FW192" s="217"/>
      <c r="FX192" s="217"/>
      <c r="FY192" s="217"/>
      <c r="FZ192" s="217"/>
      <c r="GA192" s="217"/>
      <c r="GB192" s="217"/>
      <c r="GC192" s="217"/>
      <c r="GD192" s="217"/>
      <c r="GE192" s="217"/>
      <c r="GF192" s="217"/>
      <c r="GG192" s="217"/>
      <c r="GH192" s="217"/>
      <c r="GI192" s="217"/>
      <c r="GJ192" s="217"/>
      <c r="GK192" s="217"/>
      <c r="GL192" s="217"/>
      <c r="GM192" s="217"/>
      <c r="GN192" s="217"/>
      <c r="GO192" s="217"/>
      <c r="GP192" s="217"/>
      <c r="GQ192" s="217"/>
      <c r="GR192" s="217"/>
      <c r="GS192" s="217"/>
      <c r="GT192" s="217"/>
      <c r="GU192" s="217"/>
      <c r="GV192" s="217"/>
      <c r="GW192" s="217"/>
      <c r="GX192" s="217"/>
      <c r="GY192" s="217"/>
      <c r="GZ192" s="217"/>
      <c r="HA192" s="217"/>
      <c r="HB192" s="217"/>
      <c r="HC192" s="217"/>
      <c r="HD192" s="217"/>
      <c r="HE192" s="217"/>
      <c r="HF192" s="217"/>
      <c r="HG192" s="217"/>
      <c r="HH192" s="217"/>
      <c r="HI192" s="217"/>
      <c r="HJ192" s="217"/>
      <c r="HK192" s="217"/>
      <c r="HL192" s="217"/>
      <c r="HM192" s="217"/>
      <c r="HN192" s="217"/>
      <c r="HO192" s="217"/>
      <c r="HP192" s="217"/>
      <c r="HQ192" s="217"/>
      <c r="HR192" s="217"/>
      <c r="HS192" s="217"/>
      <c r="HT192" s="217"/>
      <c r="HU192" s="217"/>
      <c r="HV192" s="217"/>
      <c r="HW192" s="217"/>
      <c r="HX192" s="217"/>
      <c r="HY192" s="217"/>
      <c r="HZ192" s="217"/>
      <c r="IA192" s="217"/>
      <c r="IB192" s="217"/>
      <c r="IC192" s="217"/>
      <c r="ID192" s="217"/>
      <c r="IE192" s="217"/>
      <c r="IF192" s="217"/>
      <c r="IG192" s="217"/>
      <c r="IH192" s="217"/>
      <c r="II192" s="217"/>
      <c r="IJ192" s="217"/>
      <c r="IK192" s="217"/>
      <c r="IL192" s="217"/>
      <c r="IM192" s="217"/>
      <c r="IN192" s="217"/>
      <c r="IO192" s="217"/>
      <c r="IP192" s="217"/>
      <c r="IQ192" s="217"/>
      <c r="IR192" s="217"/>
      <c r="IS192" s="217"/>
      <c r="IT192" s="217"/>
      <c r="IU192" s="217"/>
      <c r="IV192" s="217"/>
    </row>
    <row r="193" spans="1:256" x14ac:dyDescent="0.15">
      <c r="A193" s="218"/>
      <c r="B193" s="215"/>
      <c r="C193" s="217"/>
      <c r="D193" s="219"/>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c r="AA193" s="217"/>
      <c r="AB193" s="217"/>
      <c r="AC193" s="217"/>
      <c r="AD193" s="217"/>
      <c r="AE193" s="217"/>
      <c r="AF193" s="217"/>
      <c r="AG193" s="217"/>
      <c r="AH193" s="217"/>
      <c r="AI193" s="217"/>
      <c r="AJ193" s="217"/>
      <c r="AK193" s="217"/>
      <c r="AL193" s="217"/>
      <c r="AM193" s="217"/>
      <c r="AN193" s="217"/>
      <c r="AO193" s="217"/>
      <c r="AP193" s="217"/>
      <c r="AQ193" s="217"/>
      <c r="AR193" s="217"/>
      <c r="AS193" s="217"/>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217"/>
      <c r="BS193" s="217"/>
      <c r="BT193" s="217"/>
      <c r="BU193" s="217"/>
      <c r="BV193" s="217"/>
      <c r="BW193" s="217"/>
      <c r="BX193" s="217"/>
      <c r="BY193" s="217"/>
      <c r="BZ193" s="217"/>
      <c r="CA193" s="217"/>
      <c r="CB193" s="217"/>
      <c r="CC193" s="217"/>
      <c r="CD193" s="217"/>
      <c r="CE193" s="217"/>
      <c r="CF193" s="217"/>
      <c r="CG193" s="217"/>
      <c r="CH193" s="217"/>
      <c r="CI193" s="217"/>
      <c r="CJ193" s="217"/>
      <c r="CK193" s="217"/>
      <c r="CL193" s="217"/>
      <c r="CM193" s="217"/>
      <c r="CN193" s="217"/>
      <c r="CO193" s="217"/>
      <c r="CP193" s="217"/>
      <c r="CQ193" s="217"/>
      <c r="CR193" s="217"/>
      <c r="CS193" s="217"/>
      <c r="CT193" s="217"/>
      <c r="CU193" s="217"/>
      <c r="CV193" s="217"/>
      <c r="CW193" s="217"/>
      <c r="CX193" s="217"/>
      <c r="CY193" s="217"/>
      <c r="CZ193" s="217"/>
      <c r="DA193" s="217"/>
      <c r="DB193" s="217"/>
      <c r="DC193" s="217"/>
      <c r="DD193" s="217"/>
      <c r="DE193" s="217"/>
      <c r="DF193" s="217"/>
      <c r="DG193" s="217"/>
      <c r="DH193" s="217"/>
      <c r="DI193" s="217"/>
      <c r="DJ193" s="217"/>
      <c r="DK193" s="217"/>
      <c r="DL193" s="217"/>
      <c r="DM193" s="217"/>
      <c r="DN193" s="217"/>
      <c r="DO193" s="217"/>
      <c r="DP193" s="217"/>
      <c r="DQ193" s="217"/>
      <c r="DR193" s="217"/>
      <c r="DS193" s="217"/>
      <c r="DT193" s="217"/>
      <c r="DU193" s="217"/>
      <c r="DV193" s="217"/>
      <c r="DW193" s="217"/>
      <c r="DX193" s="217"/>
      <c r="DY193" s="217"/>
      <c r="DZ193" s="217"/>
      <c r="EA193" s="217"/>
      <c r="EB193" s="217"/>
      <c r="EC193" s="217"/>
      <c r="ED193" s="217"/>
      <c r="EE193" s="217"/>
      <c r="EF193" s="217"/>
      <c r="EG193" s="217"/>
      <c r="EH193" s="217"/>
      <c r="EI193" s="217"/>
      <c r="EJ193" s="217"/>
      <c r="EK193" s="217"/>
      <c r="EL193" s="217"/>
      <c r="EM193" s="217"/>
      <c r="EN193" s="217"/>
      <c r="EO193" s="217"/>
      <c r="EP193" s="217"/>
      <c r="EQ193" s="217"/>
      <c r="ER193" s="217"/>
      <c r="ES193" s="217"/>
      <c r="ET193" s="217"/>
      <c r="EU193" s="217"/>
      <c r="EV193" s="217"/>
      <c r="EW193" s="217"/>
      <c r="EX193" s="217"/>
      <c r="EY193" s="217"/>
      <c r="EZ193" s="217"/>
      <c r="FA193" s="217"/>
      <c r="FB193" s="217"/>
      <c r="FC193" s="217"/>
      <c r="FD193" s="217"/>
      <c r="FE193" s="217"/>
      <c r="FF193" s="217"/>
      <c r="FG193" s="217"/>
      <c r="FH193" s="217"/>
      <c r="FI193" s="217"/>
      <c r="FJ193" s="217"/>
      <c r="FK193" s="217"/>
      <c r="FL193" s="217"/>
      <c r="FM193" s="217"/>
      <c r="FN193" s="217"/>
      <c r="FO193" s="217"/>
      <c r="FP193" s="217"/>
      <c r="FQ193" s="217"/>
      <c r="FR193" s="217"/>
      <c r="FS193" s="217"/>
      <c r="FT193" s="217"/>
      <c r="FU193" s="217"/>
      <c r="FV193" s="217"/>
      <c r="FW193" s="217"/>
      <c r="FX193" s="217"/>
      <c r="FY193" s="217"/>
      <c r="FZ193" s="217"/>
      <c r="GA193" s="217"/>
      <c r="GB193" s="217"/>
      <c r="GC193" s="217"/>
      <c r="GD193" s="217"/>
      <c r="GE193" s="217"/>
      <c r="GF193" s="217"/>
      <c r="GG193" s="217"/>
      <c r="GH193" s="217"/>
      <c r="GI193" s="217"/>
      <c r="GJ193" s="217"/>
      <c r="GK193" s="217"/>
      <c r="GL193" s="217"/>
      <c r="GM193" s="217"/>
      <c r="GN193" s="217"/>
      <c r="GO193" s="217"/>
      <c r="GP193" s="217"/>
      <c r="GQ193" s="217"/>
      <c r="GR193" s="217"/>
      <c r="GS193" s="217"/>
      <c r="GT193" s="217"/>
      <c r="GU193" s="217"/>
      <c r="GV193" s="217"/>
      <c r="GW193" s="217"/>
      <c r="GX193" s="217"/>
      <c r="GY193" s="217"/>
      <c r="GZ193" s="217"/>
      <c r="HA193" s="217"/>
      <c r="HB193" s="217"/>
      <c r="HC193" s="217"/>
      <c r="HD193" s="217"/>
      <c r="HE193" s="217"/>
      <c r="HF193" s="217"/>
      <c r="HG193" s="217"/>
      <c r="HH193" s="217"/>
      <c r="HI193" s="217"/>
      <c r="HJ193" s="217"/>
      <c r="HK193" s="217"/>
      <c r="HL193" s="217"/>
      <c r="HM193" s="217"/>
      <c r="HN193" s="217"/>
      <c r="HO193" s="217"/>
      <c r="HP193" s="217"/>
      <c r="HQ193" s="217"/>
      <c r="HR193" s="217"/>
      <c r="HS193" s="217"/>
      <c r="HT193" s="217"/>
      <c r="HU193" s="217"/>
      <c r="HV193" s="217"/>
      <c r="HW193" s="217"/>
      <c r="HX193" s="217"/>
      <c r="HY193" s="217"/>
      <c r="HZ193" s="217"/>
      <c r="IA193" s="217"/>
      <c r="IB193" s="217"/>
      <c r="IC193" s="217"/>
      <c r="ID193" s="217"/>
      <c r="IE193" s="217"/>
      <c r="IF193" s="217"/>
      <c r="IG193" s="217"/>
      <c r="IH193" s="217"/>
      <c r="II193" s="217"/>
      <c r="IJ193" s="217"/>
      <c r="IK193" s="217"/>
      <c r="IL193" s="217"/>
      <c r="IM193" s="217"/>
      <c r="IN193" s="217"/>
      <c r="IO193" s="217"/>
      <c r="IP193" s="217"/>
      <c r="IQ193" s="217"/>
      <c r="IR193" s="217"/>
      <c r="IS193" s="217"/>
      <c r="IT193" s="217"/>
      <c r="IU193" s="217"/>
      <c r="IV193" s="217"/>
    </row>
    <row r="194" spans="1:256" x14ac:dyDescent="0.15">
      <c r="A194" s="218"/>
      <c r="B194" s="215"/>
      <c r="C194" s="217"/>
      <c r="D194" s="219"/>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c r="AA194" s="217"/>
      <c r="AB194" s="217"/>
      <c r="AC194" s="217"/>
      <c r="AD194" s="217"/>
      <c r="AE194" s="217"/>
      <c r="AF194" s="217"/>
      <c r="AG194" s="217"/>
      <c r="AH194" s="217"/>
      <c r="AI194" s="217"/>
      <c r="AJ194" s="217"/>
      <c r="AK194" s="217"/>
      <c r="AL194" s="217"/>
      <c r="AM194" s="217"/>
      <c r="AN194" s="217"/>
      <c r="AO194" s="217"/>
      <c r="AP194" s="217"/>
      <c r="AQ194" s="217"/>
      <c r="AR194" s="217"/>
      <c r="AS194" s="217"/>
      <c r="AT194" s="217"/>
      <c r="AU194" s="217"/>
      <c r="AV194" s="217"/>
      <c r="AW194" s="217"/>
      <c r="AX194" s="217"/>
      <c r="AY194" s="217"/>
      <c r="AZ194" s="217"/>
      <c r="BA194" s="217"/>
      <c r="BB194" s="217"/>
      <c r="BC194" s="217"/>
      <c r="BD194" s="217"/>
      <c r="BE194" s="217"/>
      <c r="BF194" s="217"/>
      <c r="BG194" s="217"/>
      <c r="BH194" s="217"/>
      <c r="BI194" s="217"/>
      <c r="BJ194" s="217"/>
      <c r="BK194" s="217"/>
      <c r="BL194" s="217"/>
      <c r="BM194" s="217"/>
      <c r="BN194" s="217"/>
      <c r="BO194" s="217"/>
      <c r="BP194" s="217"/>
      <c r="BQ194" s="217"/>
      <c r="BR194" s="217"/>
      <c r="BS194" s="217"/>
      <c r="BT194" s="217"/>
      <c r="BU194" s="217"/>
      <c r="BV194" s="217"/>
      <c r="BW194" s="217"/>
      <c r="BX194" s="217"/>
      <c r="BY194" s="217"/>
      <c r="BZ194" s="217"/>
      <c r="CA194" s="217"/>
      <c r="CB194" s="217"/>
      <c r="CC194" s="217"/>
      <c r="CD194" s="217"/>
      <c r="CE194" s="217"/>
      <c r="CF194" s="217"/>
      <c r="CG194" s="217"/>
      <c r="CH194" s="217"/>
      <c r="CI194" s="217"/>
      <c r="CJ194" s="217"/>
      <c r="CK194" s="217"/>
      <c r="CL194" s="217"/>
      <c r="CM194" s="217"/>
      <c r="CN194" s="217"/>
      <c r="CO194" s="217"/>
      <c r="CP194" s="217"/>
      <c r="CQ194" s="217"/>
      <c r="CR194" s="217"/>
      <c r="CS194" s="217"/>
      <c r="CT194" s="217"/>
      <c r="CU194" s="217"/>
      <c r="CV194" s="217"/>
      <c r="CW194" s="217"/>
      <c r="CX194" s="217"/>
      <c r="CY194" s="217"/>
      <c r="CZ194" s="217"/>
      <c r="DA194" s="217"/>
      <c r="DB194" s="217"/>
      <c r="DC194" s="217"/>
      <c r="DD194" s="217"/>
      <c r="DE194" s="217"/>
      <c r="DF194" s="217"/>
      <c r="DG194" s="217"/>
      <c r="DH194" s="217"/>
      <c r="DI194" s="217"/>
      <c r="DJ194" s="217"/>
      <c r="DK194" s="217"/>
      <c r="DL194" s="217"/>
      <c r="DM194" s="217"/>
      <c r="DN194" s="217"/>
      <c r="DO194" s="217"/>
      <c r="DP194" s="217"/>
      <c r="DQ194" s="217"/>
      <c r="DR194" s="217"/>
      <c r="DS194" s="217"/>
      <c r="DT194" s="217"/>
      <c r="DU194" s="217"/>
      <c r="DV194" s="217"/>
      <c r="DW194" s="217"/>
      <c r="DX194" s="217"/>
      <c r="DY194" s="217"/>
      <c r="DZ194" s="217"/>
      <c r="EA194" s="217"/>
      <c r="EB194" s="217"/>
      <c r="EC194" s="217"/>
      <c r="ED194" s="217"/>
      <c r="EE194" s="217"/>
      <c r="EF194" s="217"/>
      <c r="EG194" s="217"/>
      <c r="EH194" s="217"/>
      <c r="EI194" s="217"/>
      <c r="EJ194" s="217"/>
      <c r="EK194" s="217"/>
      <c r="EL194" s="217"/>
      <c r="EM194" s="217"/>
      <c r="EN194" s="217"/>
      <c r="EO194" s="217"/>
      <c r="EP194" s="217"/>
      <c r="EQ194" s="217"/>
      <c r="ER194" s="217"/>
      <c r="ES194" s="217"/>
      <c r="ET194" s="217"/>
      <c r="EU194" s="217"/>
      <c r="EV194" s="217"/>
      <c r="EW194" s="217"/>
      <c r="EX194" s="217"/>
      <c r="EY194" s="217"/>
      <c r="EZ194" s="217"/>
      <c r="FA194" s="217"/>
      <c r="FB194" s="217"/>
      <c r="FC194" s="217"/>
      <c r="FD194" s="217"/>
      <c r="FE194" s="217"/>
      <c r="FF194" s="217"/>
      <c r="FG194" s="217"/>
      <c r="FH194" s="217"/>
      <c r="FI194" s="217"/>
      <c r="FJ194" s="217"/>
      <c r="FK194" s="217"/>
      <c r="FL194" s="217"/>
      <c r="FM194" s="217"/>
      <c r="FN194" s="217"/>
      <c r="FO194" s="217"/>
      <c r="FP194" s="217"/>
      <c r="FQ194" s="217"/>
      <c r="FR194" s="217"/>
      <c r="FS194" s="217"/>
      <c r="FT194" s="217"/>
      <c r="FU194" s="217"/>
      <c r="FV194" s="217"/>
      <c r="FW194" s="217"/>
      <c r="FX194" s="217"/>
      <c r="FY194" s="217"/>
      <c r="FZ194" s="217"/>
      <c r="GA194" s="217"/>
      <c r="GB194" s="217"/>
      <c r="GC194" s="217"/>
      <c r="GD194" s="217"/>
      <c r="GE194" s="217"/>
      <c r="GF194" s="217"/>
      <c r="GG194" s="217"/>
      <c r="GH194" s="217"/>
      <c r="GI194" s="217"/>
      <c r="GJ194" s="217"/>
      <c r="GK194" s="217"/>
      <c r="GL194" s="217"/>
      <c r="GM194" s="217"/>
      <c r="GN194" s="217"/>
      <c r="GO194" s="217"/>
      <c r="GP194" s="217"/>
      <c r="GQ194" s="217"/>
      <c r="GR194" s="217"/>
      <c r="GS194" s="217"/>
      <c r="GT194" s="217"/>
      <c r="GU194" s="217"/>
      <c r="GV194" s="217"/>
      <c r="GW194" s="217"/>
      <c r="GX194" s="217"/>
      <c r="GY194" s="217"/>
      <c r="GZ194" s="217"/>
      <c r="HA194" s="217"/>
      <c r="HB194" s="217"/>
      <c r="HC194" s="217"/>
      <c r="HD194" s="217"/>
      <c r="HE194" s="217"/>
      <c r="HF194" s="217"/>
      <c r="HG194" s="217"/>
      <c r="HH194" s="217"/>
      <c r="HI194" s="217"/>
      <c r="HJ194" s="217"/>
      <c r="HK194" s="217"/>
      <c r="HL194" s="217"/>
      <c r="HM194" s="217"/>
      <c r="HN194" s="217"/>
      <c r="HO194" s="217"/>
      <c r="HP194" s="217"/>
      <c r="HQ194" s="217"/>
      <c r="HR194" s="217"/>
      <c r="HS194" s="217"/>
      <c r="HT194" s="217"/>
      <c r="HU194" s="217"/>
      <c r="HV194" s="217"/>
      <c r="HW194" s="217"/>
      <c r="HX194" s="217"/>
      <c r="HY194" s="217"/>
      <c r="HZ194" s="217"/>
      <c r="IA194" s="217"/>
      <c r="IB194" s="217"/>
      <c r="IC194" s="217"/>
      <c r="ID194" s="217"/>
      <c r="IE194" s="217"/>
      <c r="IF194" s="217"/>
      <c r="IG194" s="217"/>
      <c r="IH194" s="217"/>
      <c r="II194" s="217"/>
      <c r="IJ194" s="217"/>
      <c r="IK194" s="217"/>
      <c r="IL194" s="217"/>
      <c r="IM194" s="217"/>
      <c r="IN194" s="217"/>
      <c r="IO194" s="217"/>
      <c r="IP194" s="217"/>
      <c r="IQ194" s="217"/>
      <c r="IR194" s="217"/>
      <c r="IS194" s="217"/>
      <c r="IT194" s="217"/>
      <c r="IU194" s="217"/>
      <c r="IV194" s="217"/>
    </row>
    <row r="195" spans="1:256" x14ac:dyDescent="0.15">
      <c r="A195" s="218"/>
      <c r="B195" s="215"/>
      <c r="C195" s="217"/>
      <c r="D195" s="219"/>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c r="AA195" s="217"/>
      <c r="AB195" s="217"/>
      <c r="AC195" s="217"/>
      <c r="AD195" s="217"/>
      <c r="AE195" s="217"/>
      <c r="AF195" s="217"/>
      <c r="AG195" s="217"/>
      <c r="AH195" s="217"/>
      <c r="AI195" s="217"/>
      <c r="AJ195" s="217"/>
      <c r="AK195" s="217"/>
      <c r="AL195" s="217"/>
      <c r="AM195" s="217"/>
      <c r="AN195" s="217"/>
      <c r="AO195" s="217"/>
      <c r="AP195" s="217"/>
      <c r="AQ195" s="217"/>
      <c r="AR195" s="217"/>
      <c r="AS195" s="217"/>
      <c r="AT195" s="217"/>
      <c r="AU195" s="217"/>
      <c r="AV195" s="217"/>
      <c r="AW195" s="217"/>
      <c r="AX195" s="217"/>
      <c r="AY195" s="217"/>
      <c r="AZ195" s="217"/>
      <c r="BA195" s="217"/>
      <c r="BB195" s="217"/>
      <c r="BC195" s="217"/>
      <c r="BD195" s="217"/>
      <c r="BE195" s="217"/>
      <c r="BF195" s="217"/>
      <c r="BG195" s="217"/>
      <c r="BH195" s="217"/>
      <c r="BI195" s="217"/>
      <c r="BJ195" s="217"/>
      <c r="BK195" s="217"/>
      <c r="BL195" s="217"/>
      <c r="BM195" s="217"/>
      <c r="BN195" s="217"/>
      <c r="BO195" s="217"/>
      <c r="BP195" s="217"/>
      <c r="BQ195" s="217"/>
      <c r="BR195" s="217"/>
      <c r="BS195" s="217"/>
      <c r="BT195" s="217"/>
      <c r="BU195" s="217"/>
      <c r="BV195" s="217"/>
      <c r="BW195" s="217"/>
      <c r="BX195" s="217"/>
      <c r="BY195" s="217"/>
      <c r="BZ195" s="217"/>
      <c r="CA195" s="217"/>
      <c r="CB195" s="217"/>
      <c r="CC195" s="217"/>
      <c r="CD195" s="217"/>
      <c r="CE195" s="217"/>
      <c r="CF195" s="217"/>
      <c r="CG195" s="217"/>
      <c r="CH195" s="217"/>
      <c r="CI195" s="217"/>
      <c r="CJ195" s="217"/>
      <c r="CK195" s="217"/>
      <c r="CL195" s="217"/>
      <c r="CM195" s="217"/>
      <c r="CN195" s="217"/>
      <c r="CO195" s="217"/>
      <c r="CP195" s="217"/>
      <c r="CQ195" s="217"/>
      <c r="CR195" s="217"/>
      <c r="CS195" s="217"/>
      <c r="CT195" s="217"/>
      <c r="CU195" s="217"/>
      <c r="CV195" s="217"/>
      <c r="CW195" s="217"/>
      <c r="CX195" s="217"/>
      <c r="CY195" s="217"/>
      <c r="CZ195" s="217"/>
      <c r="DA195" s="217"/>
      <c r="DB195" s="217"/>
      <c r="DC195" s="217"/>
      <c r="DD195" s="217"/>
      <c r="DE195" s="217"/>
      <c r="DF195" s="217"/>
      <c r="DG195" s="217"/>
      <c r="DH195" s="217"/>
      <c r="DI195" s="217"/>
      <c r="DJ195" s="217"/>
      <c r="DK195" s="217"/>
      <c r="DL195" s="217"/>
      <c r="DM195" s="217"/>
      <c r="DN195" s="217"/>
      <c r="DO195" s="217"/>
      <c r="DP195" s="217"/>
      <c r="DQ195" s="217"/>
      <c r="DR195" s="217"/>
      <c r="DS195" s="217"/>
      <c r="DT195" s="217"/>
      <c r="DU195" s="217"/>
      <c r="DV195" s="217"/>
      <c r="DW195" s="217"/>
      <c r="DX195" s="217"/>
      <c r="DY195" s="217"/>
      <c r="DZ195" s="217"/>
      <c r="EA195" s="217"/>
      <c r="EB195" s="217"/>
      <c r="EC195" s="217"/>
      <c r="ED195" s="217"/>
      <c r="EE195" s="217"/>
      <c r="EF195" s="217"/>
      <c r="EG195" s="217"/>
      <c r="EH195" s="217"/>
      <c r="EI195" s="217"/>
      <c r="EJ195" s="217"/>
      <c r="EK195" s="217"/>
      <c r="EL195" s="217"/>
      <c r="EM195" s="217"/>
      <c r="EN195" s="217"/>
      <c r="EO195" s="217"/>
      <c r="EP195" s="217"/>
      <c r="EQ195" s="217"/>
      <c r="ER195" s="217"/>
      <c r="ES195" s="217"/>
      <c r="ET195" s="217"/>
      <c r="EU195" s="217"/>
      <c r="EV195" s="217"/>
      <c r="EW195" s="217"/>
      <c r="EX195" s="217"/>
      <c r="EY195" s="217"/>
      <c r="EZ195" s="217"/>
      <c r="FA195" s="217"/>
      <c r="FB195" s="217"/>
      <c r="FC195" s="217"/>
      <c r="FD195" s="217"/>
      <c r="FE195" s="217"/>
      <c r="FF195" s="217"/>
      <c r="FG195" s="217"/>
      <c r="FH195" s="217"/>
      <c r="FI195" s="217"/>
      <c r="FJ195" s="217"/>
      <c r="FK195" s="217"/>
      <c r="FL195" s="217"/>
      <c r="FM195" s="217"/>
      <c r="FN195" s="217"/>
      <c r="FO195" s="217"/>
      <c r="FP195" s="217"/>
      <c r="FQ195" s="217"/>
      <c r="FR195" s="217"/>
      <c r="FS195" s="217"/>
      <c r="FT195" s="217"/>
      <c r="FU195" s="217"/>
      <c r="FV195" s="217"/>
      <c r="FW195" s="217"/>
      <c r="FX195" s="217"/>
      <c r="FY195" s="217"/>
      <c r="FZ195" s="217"/>
      <c r="GA195" s="217"/>
      <c r="GB195" s="217"/>
      <c r="GC195" s="217"/>
      <c r="GD195" s="217"/>
      <c r="GE195" s="217"/>
      <c r="GF195" s="217"/>
      <c r="GG195" s="217"/>
      <c r="GH195" s="217"/>
      <c r="GI195" s="217"/>
      <c r="GJ195" s="217"/>
      <c r="GK195" s="217"/>
      <c r="GL195" s="217"/>
      <c r="GM195" s="217"/>
      <c r="GN195" s="217"/>
      <c r="GO195" s="217"/>
      <c r="GP195" s="217"/>
      <c r="GQ195" s="217"/>
      <c r="GR195" s="217"/>
      <c r="GS195" s="217"/>
      <c r="GT195" s="217"/>
      <c r="GU195" s="217"/>
      <c r="GV195" s="217"/>
      <c r="GW195" s="217"/>
      <c r="GX195" s="217"/>
      <c r="GY195" s="217"/>
      <c r="GZ195" s="217"/>
      <c r="HA195" s="217"/>
      <c r="HB195" s="217"/>
      <c r="HC195" s="217"/>
      <c r="HD195" s="217"/>
      <c r="HE195" s="217"/>
      <c r="HF195" s="217"/>
      <c r="HG195" s="217"/>
      <c r="HH195" s="217"/>
      <c r="HI195" s="217"/>
      <c r="HJ195" s="217"/>
      <c r="HK195" s="217"/>
      <c r="HL195" s="217"/>
      <c r="HM195" s="217"/>
      <c r="HN195" s="217"/>
      <c r="HO195" s="217"/>
      <c r="HP195" s="217"/>
      <c r="HQ195" s="217"/>
      <c r="HR195" s="217"/>
      <c r="HS195" s="217"/>
      <c r="HT195" s="217"/>
      <c r="HU195" s="217"/>
      <c r="HV195" s="217"/>
      <c r="HW195" s="217"/>
      <c r="HX195" s="217"/>
      <c r="HY195" s="217"/>
      <c r="HZ195" s="217"/>
      <c r="IA195" s="217"/>
      <c r="IB195" s="217"/>
      <c r="IC195" s="217"/>
      <c r="ID195" s="217"/>
      <c r="IE195" s="217"/>
      <c r="IF195" s="217"/>
      <c r="IG195" s="217"/>
      <c r="IH195" s="217"/>
      <c r="II195" s="217"/>
      <c r="IJ195" s="217"/>
      <c r="IK195" s="217"/>
      <c r="IL195" s="217"/>
      <c r="IM195" s="217"/>
      <c r="IN195" s="217"/>
      <c r="IO195" s="217"/>
      <c r="IP195" s="217"/>
      <c r="IQ195" s="217"/>
      <c r="IR195" s="217"/>
      <c r="IS195" s="217"/>
      <c r="IT195" s="217"/>
      <c r="IU195" s="217"/>
      <c r="IV195" s="217"/>
    </row>
    <row r="196" spans="1:256" x14ac:dyDescent="0.15">
      <c r="A196" s="218"/>
      <c r="B196" s="215"/>
      <c r="C196" s="217"/>
      <c r="D196" s="219"/>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217"/>
      <c r="AE196" s="217"/>
      <c r="AF196" s="217"/>
      <c r="AG196" s="217"/>
      <c r="AH196" s="217"/>
      <c r="AI196" s="217"/>
      <c r="AJ196" s="217"/>
      <c r="AK196" s="217"/>
      <c r="AL196" s="217"/>
      <c r="AM196" s="217"/>
      <c r="AN196" s="217"/>
      <c r="AO196" s="217"/>
      <c r="AP196" s="217"/>
      <c r="AQ196" s="217"/>
      <c r="AR196" s="217"/>
      <c r="AS196" s="217"/>
      <c r="AT196" s="217"/>
      <c r="AU196" s="217"/>
      <c r="AV196" s="217"/>
      <c r="AW196" s="217"/>
      <c r="AX196" s="217"/>
      <c r="AY196" s="217"/>
      <c r="AZ196" s="217"/>
      <c r="BA196" s="217"/>
      <c r="BB196" s="217"/>
      <c r="BC196" s="217"/>
      <c r="BD196" s="217"/>
      <c r="BE196" s="217"/>
      <c r="BF196" s="217"/>
      <c r="BG196" s="217"/>
      <c r="BH196" s="217"/>
      <c r="BI196" s="217"/>
      <c r="BJ196" s="217"/>
      <c r="BK196" s="217"/>
      <c r="BL196" s="217"/>
      <c r="BM196" s="217"/>
      <c r="BN196" s="217"/>
      <c r="BO196" s="217"/>
      <c r="BP196" s="217"/>
      <c r="BQ196" s="217"/>
      <c r="BR196" s="217"/>
      <c r="BS196" s="217"/>
      <c r="BT196" s="217"/>
      <c r="BU196" s="217"/>
      <c r="BV196" s="217"/>
      <c r="BW196" s="217"/>
      <c r="BX196" s="217"/>
      <c r="BY196" s="217"/>
      <c r="BZ196" s="217"/>
      <c r="CA196" s="217"/>
      <c r="CB196" s="217"/>
      <c r="CC196" s="217"/>
      <c r="CD196" s="217"/>
      <c r="CE196" s="217"/>
      <c r="CF196" s="217"/>
      <c r="CG196" s="217"/>
      <c r="CH196" s="217"/>
      <c r="CI196" s="217"/>
      <c r="CJ196" s="217"/>
      <c r="CK196" s="217"/>
      <c r="CL196" s="217"/>
      <c r="CM196" s="217"/>
      <c r="CN196" s="217"/>
      <c r="CO196" s="217"/>
      <c r="CP196" s="217"/>
      <c r="CQ196" s="217"/>
      <c r="CR196" s="217"/>
      <c r="CS196" s="217"/>
      <c r="CT196" s="217"/>
      <c r="CU196" s="217"/>
      <c r="CV196" s="217"/>
      <c r="CW196" s="217"/>
      <c r="CX196" s="217"/>
      <c r="CY196" s="217"/>
      <c r="CZ196" s="217"/>
      <c r="DA196" s="217"/>
      <c r="DB196" s="217"/>
      <c r="DC196" s="217"/>
      <c r="DD196" s="217"/>
      <c r="DE196" s="217"/>
      <c r="DF196" s="217"/>
      <c r="DG196" s="217"/>
      <c r="DH196" s="217"/>
      <c r="DI196" s="217"/>
      <c r="DJ196" s="217"/>
      <c r="DK196" s="217"/>
      <c r="DL196" s="217"/>
      <c r="DM196" s="217"/>
      <c r="DN196" s="217"/>
      <c r="DO196" s="217"/>
      <c r="DP196" s="217"/>
      <c r="DQ196" s="217"/>
      <c r="DR196" s="217"/>
      <c r="DS196" s="217"/>
      <c r="DT196" s="217"/>
      <c r="DU196" s="217"/>
      <c r="DV196" s="217"/>
      <c r="DW196" s="217"/>
      <c r="DX196" s="217"/>
      <c r="DY196" s="217"/>
      <c r="DZ196" s="217"/>
      <c r="EA196" s="217"/>
      <c r="EB196" s="217"/>
      <c r="EC196" s="217"/>
      <c r="ED196" s="217"/>
      <c r="EE196" s="217"/>
      <c r="EF196" s="217"/>
      <c r="EG196" s="217"/>
      <c r="EH196" s="217"/>
      <c r="EI196" s="217"/>
      <c r="EJ196" s="217"/>
      <c r="EK196" s="217"/>
      <c r="EL196" s="217"/>
      <c r="EM196" s="217"/>
      <c r="EN196" s="217"/>
      <c r="EO196" s="217"/>
      <c r="EP196" s="217"/>
      <c r="EQ196" s="217"/>
      <c r="ER196" s="217"/>
      <c r="ES196" s="217"/>
      <c r="ET196" s="217"/>
      <c r="EU196" s="217"/>
      <c r="EV196" s="217"/>
      <c r="EW196" s="217"/>
      <c r="EX196" s="217"/>
      <c r="EY196" s="217"/>
      <c r="EZ196" s="217"/>
      <c r="FA196" s="217"/>
      <c r="FB196" s="217"/>
      <c r="FC196" s="217"/>
      <c r="FD196" s="217"/>
      <c r="FE196" s="217"/>
      <c r="FF196" s="217"/>
      <c r="FG196" s="217"/>
      <c r="FH196" s="217"/>
      <c r="FI196" s="217"/>
      <c r="FJ196" s="217"/>
      <c r="FK196" s="217"/>
      <c r="FL196" s="217"/>
      <c r="FM196" s="217"/>
      <c r="FN196" s="217"/>
      <c r="FO196" s="217"/>
      <c r="FP196" s="217"/>
      <c r="FQ196" s="217"/>
      <c r="FR196" s="217"/>
      <c r="FS196" s="217"/>
      <c r="FT196" s="217"/>
      <c r="FU196" s="217"/>
      <c r="FV196" s="217"/>
      <c r="FW196" s="217"/>
      <c r="FX196" s="217"/>
      <c r="FY196" s="217"/>
      <c r="FZ196" s="217"/>
      <c r="GA196" s="217"/>
      <c r="GB196" s="217"/>
      <c r="GC196" s="217"/>
      <c r="GD196" s="217"/>
      <c r="GE196" s="217"/>
      <c r="GF196" s="217"/>
      <c r="GG196" s="217"/>
      <c r="GH196" s="217"/>
      <c r="GI196" s="217"/>
      <c r="GJ196" s="217"/>
      <c r="GK196" s="217"/>
      <c r="GL196" s="217"/>
      <c r="GM196" s="217"/>
      <c r="GN196" s="217"/>
      <c r="GO196" s="217"/>
      <c r="GP196" s="217"/>
      <c r="GQ196" s="217"/>
      <c r="GR196" s="217"/>
      <c r="GS196" s="217"/>
      <c r="GT196" s="217"/>
      <c r="GU196" s="217"/>
      <c r="GV196" s="217"/>
      <c r="GW196" s="217"/>
      <c r="GX196" s="217"/>
      <c r="GY196" s="217"/>
      <c r="GZ196" s="217"/>
      <c r="HA196" s="217"/>
      <c r="HB196" s="217"/>
      <c r="HC196" s="217"/>
      <c r="HD196" s="217"/>
      <c r="HE196" s="217"/>
      <c r="HF196" s="217"/>
      <c r="HG196" s="217"/>
      <c r="HH196" s="217"/>
      <c r="HI196" s="217"/>
      <c r="HJ196" s="217"/>
      <c r="HK196" s="217"/>
      <c r="HL196" s="217"/>
      <c r="HM196" s="217"/>
      <c r="HN196" s="217"/>
      <c r="HO196" s="217"/>
      <c r="HP196" s="217"/>
      <c r="HQ196" s="217"/>
      <c r="HR196" s="217"/>
      <c r="HS196" s="217"/>
      <c r="HT196" s="217"/>
      <c r="HU196" s="217"/>
      <c r="HV196" s="217"/>
      <c r="HW196" s="217"/>
      <c r="HX196" s="217"/>
      <c r="HY196" s="217"/>
      <c r="HZ196" s="217"/>
      <c r="IA196" s="217"/>
      <c r="IB196" s="217"/>
      <c r="IC196" s="217"/>
      <c r="ID196" s="217"/>
      <c r="IE196" s="217"/>
      <c r="IF196" s="217"/>
      <c r="IG196" s="217"/>
      <c r="IH196" s="217"/>
      <c r="II196" s="217"/>
      <c r="IJ196" s="217"/>
      <c r="IK196" s="217"/>
      <c r="IL196" s="217"/>
      <c r="IM196" s="217"/>
      <c r="IN196" s="217"/>
      <c r="IO196" s="217"/>
      <c r="IP196" s="217"/>
      <c r="IQ196" s="217"/>
      <c r="IR196" s="217"/>
      <c r="IS196" s="217"/>
      <c r="IT196" s="217"/>
      <c r="IU196" s="217"/>
      <c r="IV196" s="217"/>
    </row>
    <row r="197" spans="1:256" x14ac:dyDescent="0.15">
      <c r="A197" s="218"/>
      <c r="B197" s="215"/>
      <c r="C197" s="217"/>
      <c r="D197" s="219"/>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c r="AA197" s="217"/>
      <c r="AB197" s="217"/>
      <c r="AC197" s="217"/>
      <c r="AD197" s="217"/>
      <c r="AE197" s="217"/>
      <c r="AF197" s="217"/>
      <c r="AG197" s="217"/>
      <c r="AH197" s="217"/>
      <c r="AI197" s="217"/>
      <c r="AJ197" s="217"/>
      <c r="AK197" s="217"/>
      <c r="AL197" s="217"/>
      <c r="AM197" s="217"/>
      <c r="AN197" s="217"/>
      <c r="AO197" s="217"/>
      <c r="AP197" s="217"/>
      <c r="AQ197" s="217"/>
      <c r="AR197" s="217"/>
      <c r="AS197" s="217"/>
      <c r="AT197" s="217"/>
      <c r="AU197" s="217"/>
      <c r="AV197" s="217"/>
      <c r="AW197" s="217"/>
      <c r="AX197" s="217"/>
      <c r="AY197" s="217"/>
      <c r="AZ197" s="217"/>
      <c r="BA197" s="217"/>
      <c r="BB197" s="217"/>
      <c r="BC197" s="217"/>
      <c r="BD197" s="217"/>
      <c r="BE197" s="217"/>
      <c r="BF197" s="217"/>
      <c r="BG197" s="217"/>
      <c r="BH197" s="217"/>
      <c r="BI197" s="217"/>
      <c r="BJ197" s="217"/>
      <c r="BK197" s="217"/>
      <c r="BL197" s="217"/>
      <c r="BM197" s="217"/>
      <c r="BN197" s="217"/>
      <c r="BO197" s="217"/>
      <c r="BP197" s="217"/>
      <c r="BQ197" s="217"/>
      <c r="BR197" s="217"/>
      <c r="BS197" s="217"/>
      <c r="BT197" s="217"/>
      <c r="BU197" s="217"/>
      <c r="BV197" s="217"/>
      <c r="BW197" s="217"/>
      <c r="BX197" s="217"/>
      <c r="BY197" s="217"/>
      <c r="BZ197" s="217"/>
      <c r="CA197" s="217"/>
      <c r="CB197" s="217"/>
      <c r="CC197" s="217"/>
      <c r="CD197" s="217"/>
      <c r="CE197" s="217"/>
      <c r="CF197" s="217"/>
      <c r="CG197" s="217"/>
      <c r="CH197" s="217"/>
      <c r="CI197" s="217"/>
      <c r="CJ197" s="217"/>
      <c r="CK197" s="217"/>
      <c r="CL197" s="217"/>
      <c r="CM197" s="217"/>
      <c r="CN197" s="217"/>
      <c r="CO197" s="217"/>
      <c r="CP197" s="217"/>
      <c r="CQ197" s="217"/>
      <c r="CR197" s="217"/>
      <c r="CS197" s="217"/>
      <c r="CT197" s="217"/>
      <c r="CU197" s="217"/>
      <c r="CV197" s="217"/>
      <c r="CW197" s="217"/>
      <c r="CX197" s="217"/>
      <c r="CY197" s="217"/>
      <c r="CZ197" s="217"/>
      <c r="DA197" s="217"/>
      <c r="DB197" s="217"/>
      <c r="DC197" s="217"/>
      <c r="DD197" s="217"/>
      <c r="DE197" s="217"/>
      <c r="DF197" s="217"/>
      <c r="DG197" s="217"/>
      <c r="DH197" s="217"/>
      <c r="DI197" s="217"/>
      <c r="DJ197" s="217"/>
      <c r="DK197" s="217"/>
      <c r="DL197" s="217"/>
      <c r="DM197" s="217"/>
      <c r="DN197" s="217"/>
      <c r="DO197" s="217"/>
      <c r="DP197" s="217"/>
      <c r="DQ197" s="217"/>
      <c r="DR197" s="217"/>
      <c r="DS197" s="217"/>
      <c r="DT197" s="217"/>
      <c r="DU197" s="217"/>
      <c r="DV197" s="217"/>
      <c r="DW197" s="217"/>
      <c r="DX197" s="217"/>
      <c r="DY197" s="217"/>
      <c r="DZ197" s="217"/>
      <c r="EA197" s="217"/>
      <c r="EB197" s="217"/>
      <c r="EC197" s="217"/>
      <c r="ED197" s="217"/>
      <c r="EE197" s="217"/>
      <c r="EF197" s="217"/>
      <c r="EG197" s="217"/>
      <c r="EH197" s="217"/>
      <c r="EI197" s="217"/>
      <c r="EJ197" s="217"/>
      <c r="EK197" s="217"/>
      <c r="EL197" s="217"/>
      <c r="EM197" s="217"/>
      <c r="EN197" s="217"/>
      <c r="EO197" s="217"/>
      <c r="EP197" s="217"/>
      <c r="EQ197" s="217"/>
      <c r="ER197" s="217"/>
      <c r="ES197" s="217"/>
      <c r="ET197" s="217"/>
      <c r="EU197" s="217"/>
      <c r="EV197" s="217"/>
      <c r="EW197" s="217"/>
      <c r="EX197" s="217"/>
      <c r="EY197" s="217"/>
      <c r="EZ197" s="217"/>
      <c r="FA197" s="217"/>
      <c r="FB197" s="217"/>
      <c r="FC197" s="217"/>
      <c r="FD197" s="217"/>
      <c r="FE197" s="217"/>
      <c r="FF197" s="217"/>
      <c r="FG197" s="217"/>
      <c r="FH197" s="217"/>
      <c r="FI197" s="217"/>
      <c r="FJ197" s="217"/>
      <c r="FK197" s="217"/>
      <c r="FL197" s="217"/>
      <c r="FM197" s="217"/>
      <c r="FN197" s="217"/>
      <c r="FO197" s="217"/>
      <c r="FP197" s="217"/>
      <c r="FQ197" s="217"/>
      <c r="FR197" s="217"/>
      <c r="FS197" s="217"/>
      <c r="FT197" s="217"/>
      <c r="FU197" s="217"/>
      <c r="FV197" s="217"/>
      <c r="FW197" s="217"/>
      <c r="FX197" s="217"/>
      <c r="FY197" s="217"/>
      <c r="FZ197" s="217"/>
      <c r="GA197" s="217"/>
      <c r="GB197" s="217"/>
      <c r="GC197" s="217"/>
      <c r="GD197" s="217"/>
      <c r="GE197" s="217"/>
      <c r="GF197" s="217"/>
      <c r="GG197" s="217"/>
      <c r="GH197" s="217"/>
      <c r="GI197" s="217"/>
      <c r="GJ197" s="217"/>
      <c r="GK197" s="217"/>
      <c r="GL197" s="217"/>
      <c r="GM197" s="217"/>
      <c r="GN197" s="217"/>
      <c r="GO197" s="217"/>
      <c r="GP197" s="217"/>
      <c r="GQ197" s="217"/>
      <c r="GR197" s="217"/>
      <c r="GS197" s="217"/>
      <c r="GT197" s="217"/>
      <c r="GU197" s="217"/>
      <c r="GV197" s="217"/>
      <c r="GW197" s="217"/>
      <c r="GX197" s="217"/>
      <c r="GY197" s="217"/>
      <c r="GZ197" s="217"/>
      <c r="HA197" s="217"/>
      <c r="HB197" s="217"/>
      <c r="HC197" s="217"/>
      <c r="HD197" s="217"/>
      <c r="HE197" s="217"/>
      <c r="HF197" s="217"/>
      <c r="HG197" s="217"/>
      <c r="HH197" s="217"/>
      <c r="HI197" s="217"/>
      <c r="HJ197" s="217"/>
      <c r="HK197" s="217"/>
      <c r="HL197" s="217"/>
      <c r="HM197" s="217"/>
      <c r="HN197" s="217"/>
      <c r="HO197" s="217"/>
      <c r="HP197" s="217"/>
      <c r="HQ197" s="217"/>
      <c r="HR197" s="217"/>
      <c r="HS197" s="217"/>
      <c r="HT197" s="217"/>
      <c r="HU197" s="217"/>
      <c r="HV197" s="217"/>
      <c r="HW197" s="217"/>
      <c r="HX197" s="217"/>
      <c r="HY197" s="217"/>
      <c r="HZ197" s="217"/>
      <c r="IA197" s="217"/>
      <c r="IB197" s="217"/>
      <c r="IC197" s="217"/>
      <c r="ID197" s="217"/>
      <c r="IE197" s="217"/>
      <c r="IF197" s="217"/>
      <c r="IG197" s="217"/>
      <c r="IH197" s="217"/>
      <c r="II197" s="217"/>
      <c r="IJ197" s="217"/>
      <c r="IK197" s="217"/>
      <c r="IL197" s="217"/>
      <c r="IM197" s="217"/>
      <c r="IN197" s="217"/>
      <c r="IO197" s="217"/>
      <c r="IP197" s="217"/>
      <c r="IQ197" s="217"/>
      <c r="IR197" s="217"/>
      <c r="IS197" s="217"/>
      <c r="IT197" s="217"/>
      <c r="IU197" s="217"/>
      <c r="IV197" s="217"/>
    </row>
    <row r="198" spans="1:256" x14ac:dyDescent="0.15">
      <c r="A198" s="218"/>
      <c r="B198" s="215"/>
      <c r="C198" s="217"/>
      <c r="D198" s="219"/>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c r="AA198" s="217"/>
      <c r="AB198" s="217"/>
      <c r="AC198" s="217"/>
      <c r="AD198" s="217"/>
      <c r="AE198" s="217"/>
      <c r="AF198" s="217"/>
      <c r="AG198" s="217"/>
      <c r="AH198" s="217"/>
      <c r="AI198" s="217"/>
      <c r="AJ198" s="217"/>
      <c r="AK198" s="217"/>
      <c r="AL198" s="217"/>
      <c r="AM198" s="217"/>
      <c r="AN198" s="217"/>
      <c r="AO198" s="217"/>
      <c r="AP198" s="217"/>
      <c r="AQ198" s="217"/>
      <c r="AR198" s="217"/>
      <c r="AS198" s="217"/>
      <c r="AT198" s="217"/>
      <c r="AU198" s="217"/>
      <c r="AV198" s="217"/>
      <c r="AW198" s="217"/>
      <c r="AX198" s="217"/>
      <c r="AY198" s="217"/>
      <c r="AZ198" s="217"/>
      <c r="BA198" s="217"/>
      <c r="BB198" s="217"/>
      <c r="BC198" s="217"/>
      <c r="BD198" s="217"/>
      <c r="BE198" s="217"/>
      <c r="BF198" s="217"/>
      <c r="BG198" s="217"/>
      <c r="BH198" s="217"/>
      <c r="BI198" s="217"/>
      <c r="BJ198" s="217"/>
      <c r="BK198" s="217"/>
      <c r="BL198" s="217"/>
      <c r="BM198" s="217"/>
      <c r="BN198" s="217"/>
      <c r="BO198" s="217"/>
      <c r="BP198" s="217"/>
      <c r="BQ198" s="217"/>
      <c r="BR198" s="217"/>
      <c r="BS198" s="217"/>
      <c r="BT198" s="217"/>
      <c r="BU198" s="217"/>
      <c r="BV198" s="217"/>
      <c r="BW198" s="217"/>
      <c r="BX198" s="217"/>
      <c r="BY198" s="217"/>
      <c r="BZ198" s="217"/>
      <c r="CA198" s="217"/>
      <c r="CB198" s="217"/>
      <c r="CC198" s="217"/>
      <c r="CD198" s="217"/>
      <c r="CE198" s="217"/>
      <c r="CF198" s="217"/>
      <c r="CG198" s="217"/>
      <c r="CH198" s="217"/>
      <c r="CI198" s="217"/>
      <c r="CJ198" s="217"/>
      <c r="CK198" s="217"/>
      <c r="CL198" s="217"/>
      <c r="CM198" s="217"/>
      <c r="CN198" s="217"/>
      <c r="CO198" s="217"/>
      <c r="CP198" s="217"/>
      <c r="CQ198" s="217"/>
      <c r="CR198" s="217"/>
      <c r="CS198" s="217"/>
      <c r="CT198" s="217"/>
      <c r="CU198" s="217"/>
      <c r="CV198" s="217"/>
      <c r="CW198" s="217"/>
      <c r="CX198" s="217"/>
      <c r="CY198" s="217"/>
      <c r="CZ198" s="217"/>
      <c r="DA198" s="217"/>
      <c r="DB198" s="217"/>
      <c r="DC198" s="217"/>
      <c r="DD198" s="217"/>
      <c r="DE198" s="217"/>
      <c r="DF198" s="217"/>
      <c r="DG198" s="217"/>
      <c r="DH198" s="217"/>
      <c r="DI198" s="217"/>
      <c r="DJ198" s="217"/>
      <c r="DK198" s="217"/>
      <c r="DL198" s="217"/>
      <c r="DM198" s="217"/>
      <c r="DN198" s="217"/>
      <c r="DO198" s="217"/>
      <c r="DP198" s="217"/>
      <c r="DQ198" s="217"/>
      <c r="DR198" s="217"/>
      <c r="DS198" s="217"/>
      <c r="DT198" s="217"/>
      <c r="DU198" s="217"/>
      <c r="DV198" s="217"/>
      <c r="DW198" s="217"/>
      <c r="DX198" s="217"/>
      <c r="DY198" s="217"/>
      <c r="DZ198" s="217"/>
      <c r="EA198" s="217"/>
      <c r="EB198" s="217"/>
      <c r="EC198" s="217"/>
      <c r="ED198" s="217"/>
      <c r="EE198" s="217"/>
      <c r="EF198" s="217"/>
      <c r="EG198" s="217"/>
      <c r="EH198" s="217"/>
      <c r="EI198" s="217"/>
      <c r="EJ198" s="217"/>
      <c r="EK198" s="217"/>
      <c r="EL198" s="217"/>
      <c r="EM198" s="217"/>
      <c r="EN198" s="217"/>
      <c r="EO198" s="217"/>
      <c r="EP198" s="217"/>
      <c r="EQ198" s="217"/>
      <c r="ER198" s="217"/>
      <c r="ES198" s="217"/>
      <c r="ET198" s="217"/>
      <c r="EU198" s="217"/>
      <c r="EV198" s="217"/>
      <c r="EW198" s="217"/>
      <c r="EX198" s="217"/>
      <c r="EY198" s="217"/>
      <c r="EZ198" s="217"/>
      <c r="FA198" s="217"/>
      <c r="FB198" s="217"/>
      <c r="FC198" s="217"/>
      <c r="FD198" s="217"/>
      <c r="FE198" s="217"/>
      <c r="FF198" s="217"/>
      <c r="FG198" s="217"/>
      <c r="FH198" s="217"/>
      <c r="FI198" s="217"/>
      <c r="FJ198" s="217"/>
      <c r="FK198" s="217"/>
      <c r="FL198" s="217"/>
      <c r="FM198" s="217"/>
      <c r="FN198" s="217"/>
      <c r="FO198" s="217"/>
      <c r="FP198" s="217"/>
      <c r="FQ198" s="217"/>
      <c r="FR198" s="217"/>
      <c r="FS198" s="217"/>
      <c r="FT198" s="217"/>
      <c r="FU198" s="217"/>
      <c r="FV198" s="217"/>
      <c r="FW198" s="217"/>
      <c r="FX198" s="217"/>
      <c r="FY198" s="217"/>
      <c r="FZ198" s="217"/>
      <c r="GA198" s="217"/>
      <c r="GB198" s="217"/>
      <c r="GC198" s="217"/>
      <c r="GD198" s="217"/>
      <c r="GE198" s="217"/>
      <c r="GF198" s="217"/>
      <c r="GG198" s="217"/>
      <c r="GH198" s="217"/>
      <c r="GI198" s="217"/>
      <c r="GJ198" s="217"/>
      <c r="GK198" s="217"/>
      <c r="GL198" s="217"/>
      <c r="GM198" s="217"/>
      <c r="GN198" s="217"/>
      <c r="GO198" s="217"/>
      <c r="GP198" s="217"/>
      <c r="GQ198" s="217"/>
      <c r="GR198" s="217"/>
      <c r="GS198" s="217"/>
      <c r="GT198" s="217"/>
      <c r="GU198" s="217"/>
      <c r="GV198" s="217"/>
      <c r="GW198" s="217"/>
      <c r="GX198" s="217"/>
      <c r="GY198" s="217"/>
      <c r="GZ198" s="217"/>
      <c r="HA198" s="217"/>
      <c r="HB198" s="217"/>
      <c r="HC198" s="217"/>
      <c r="HD198" s="217"/>
      <c r="HE198" s="217"/>
      <c r="HF198" s="217"/>
      <c r="HG198" s="217"/>
      <c r="HH198" s="217"/>
      <c r="HI198" s="217"/>
      <c r="HJ198" s="217"/>
      <c r="HK198" s="217"/>
      <c r="HL198" s="217"/>
      <c r="HM198" s="217"/>
      <c r="HN198" s="217"/>
      <c r="HO198" s="217"/>
      <c r="HP198" s="217"/>
      <c r="HQ198" s="217"/>
      <c r="HR198" s="217"/>
      <c r="HS198" s="217"/>
      <c r="HT198" s="217"/>
      <c r="HU198" s="217"/>
      <c r="HV198" s="217"/>
      <c r="HW198" s="217"/>
      <c r="HX198" s="217"/>
      <c r="HY198" s="217"/>
      <c r="HZ198" s="217"/>
      <c r="IA198" s="217"/>
      <c r="IB198" s="217"/>
      <c r="IC198" s="217"/>
      <c r="ID198" s="217"/>
      <c r="IE198" s="217"/>
      <c r="IF198" s="217"/>
      <c r="IG198" s="217"/>
      <c r="IH198" s="217"/>
      <c r="II198" s="217"/>
      <c r="IJ198" s="217"/>
      <c r="IK198" s="217"/>
      <c r="IL198" s="217"/>
      <c r="IM198" s="217"/>
      <c r="IN198" s="217"/>
      <c r="IO198" s="217"/>
      <c r="IP198" s="217"/>
      <c r="IQ198" s="217"/>
      <c r="IR198" s="217"/>
      <c r="IS198" s="217"/>
      <c r="IT198" s="217"/>
      <c r="IU198" s="217"/>
      <c r="IV198" s="217"/>
    </row>
    <row r="199" spans="1:256" x14ac:dyDescent="0.15">
      <c r="A199" s="218"/>
      <c r="B199" s="215"/>
      <c r="C199" s="217"/>
      <c r="D199" s="219"/>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c r="AA199" s="217"/>
      <c r="AB199" s="217"/>
      <c r="AC199" s="217"/>
      <c r="AD199" s="217"/>
      <c r="AE199" s="217"/>
      <c r="AF199" s="217"/>
      <c r="AG199" s="217"/>
      <c r="AH199" s="217"/>
      <c r="AI199" s="217"/>
      <c r="AJ199" s="217"/>
      <c r="AK199" s="217"/>
      <c r="AL199" s="217"/>
      <c r="AM199" s="217"/>
      <c r="AN199" s="217"/>
      <c r="AO199" s="217"/>
      <c r="AP199" s="217"/>
      <c r="AQ199" s="217"/>
      <c r="AR199" s="217"/>
      <c r="AS199" s="217"/>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217"/>
      <c r="BS199" s="217"/>
      <c r="BT199" s="217"/>
      <c r="BU199" s="217"/>
      <c r="BV199" s="217"/>
      <c r="BW199" s="217"/>
      <c r="BX199" s="217"/>
      <c r="BY199" s="217"/>
      <c r="BZ199" s="217"/>
      <c r="CA199" s="217"/>
      <c r="CB199" s="217"/>
      <c r="CC199" s="217"/>
      <c r="CD199" s="217"/>
      <c r="CE199" s="217"/>
      <c r="CF199" s="217"/>
      <c r="CG199" s="217"/>
      <c r="CH199" s="217"/>
      <c r="CI199" s="217"/>
      <c r="CJ199" s="217"/>
      <c r="CK199" s="217"/>
      <c r="CL199" s="217"/>
      <c r="CM199" s="217"/>
      <c r="CN199" s="217"/>
      <c r="CO199" s="217"/>
      <c r="CP199" s="217"/>
      <c r="CQ199" s="217"/>
      <c r="CR199" s="217"/>
      <c r="CS199" s="217"/>
      <c r="CT199" s="217"/>
      <c r="CU199" s="217"/>
      <c r="CV199" s="217"/>
      <c r="CW199" s="217"/>
      <c r="CX199" s="217"/>
      <c r="CY199" s="217"/>
      <c r="CZ199" s="217"/>
      <c r="DA199" s="217"/>
      <c r="DB199" s="217"/>
      <c r="DC199" s="217"/>
      <c r="DD199" s="217"/>
      <c r="DE199" s="217"/>
      <c r="DF199" s="217"/>
      <c r="DG199" s="217"/>
      <c r="DH199" s="217"/>
      <c r="DI199" s="217"/>
      <c r="DJ199" s="217"/>
      <c r="DK199" s="217"/>
      <c r="DL199" s="217"/>
      <c r="DM199" s="217"/>
      <c r="DN199" s="217"/>
      <c r="DO199" s="217"/>
      <c r="DP199" s="217"/>
      <c r="DQ199" s="217"/>
      <c r="DR199" s="217"/>
      <c r="DS199" s="217"/>
      <c r="DT199" s="217"/>
      <c r="DU199" s="217"/>
      <c r="DV199" s="217"/>
      <c r="DW199" s="217"/>
      <c r="DX199" s="217"/>
      <c r="DY199" s="217"/>
      <c r="DZ199" s="217"/>
      <c r="EA199" s="217"/>
      <c r="EB199" s="217"/>
      <c r="EC199" s="217"/>
      <c r="ED199" s="217"/>
      <c r="EE199" s="217"/>
      <c r="EF199" s="217"/>
      <c r="EG199" s="217"/>
      <c r="EH199" s="217"/>
      <c r="EI199" s="217"/>
      <c r="EJ199" s="217"/>
      <c r="EK199" s="217"/>
      <c r="EL199" s="217"/>
      <c r="EM199" s="217"/>
      <c r="EN199" s="217"/>
      <c r="EO199" s="217"/>
      <c r="EP199" s="217"/>
      <c r="EQ199" s="217"/>
      <c r="ER199" s="217"/>
      <c r="ES199" s="217"/>
      <c r="ET199" s="217"/>
      <c r="EU199" s="217"/>
      <c r="EV199" s="217"/>
      <c r="EW199" s="217"/>
      <c r="EX199" s="217"/>
      <c r="EY199" s="217"/>
      <c r="EZ199" s="217"/>
      <c r="FA199" s="217"/>
      <c r="FB199" s="217"/>
      <c r="FC199" s="217"/>
      <c r="FD199" s="217"/>
      <c r="FE199" s="217"/>
      <c r="FF199" s="217"/>
      <c r="FG199" s="217"/>
      <c r="FH199" s="217"/>
      <c r="FI199" s="217"/>
      <c r="FJ199" s="217"/>
      <c r="FK199" s="217"/>
      <c r="FL199" s="217"/>
      <c r="FM199" s="217"/>
      <c r="FN199" s="217"/>
      <c r="FO199" s="217"/>
      <c r="FP199" s="217"/>
      <c r="FQ199" s="217"/>
      <c r="FR199" s="217"/>
      <c r="FS199" s="217"/>
      <c r="FT199" s="217"/>
      <c r="FU199" s="217"/>
      <c r="FV199" s="217"/>
      <c r="FW199" s="217"/>
      <c r="FX199" s="217"/>
      <c r="FY199" s="217"/>
      <c r="FZ199" s="217"/>
      <c r="GA199" s="217"/>
      <c r="GB199" s="217"/>
      <c r="GC199" s="217"/>
      <c r="GD199" s="217"/>
      <c r="GE199" s="217"/>
      <c r="GF199" s="217"/>
      <c r="GG199" s="217"/>
      <c r="GH199" s="217"/>
      <c r="GI199" s="217"/>
      <c r="GJ199" s="217"/>
      <c r="GK199" s="217"/>
      <c r="GL199" s="217"/>
      <c r="GM199" s="217"/>
      <c r="GN199" s="217"/>
      <c r="GO199" s="217"/>
      <c r="GP199" s="217"/>
      <c r="GQ199" s="217"/>
      <c r="GR199" s="217"/>
      <c r="GS199" s="217"/>
      <c r="GT199" s="217"/>
      <c r="GU199" s="217"/>
      <c r="GV199" s="217"/>
      <c r="GW199" s="217"/>
      <c r="GX199" s="217"/>
      <c r="GY199" s="217"/>
      <c r="GZ199" s="217"/>
      <c r="HA199" s="217"/>
      <c r="HB199" s="217"/>
      <c r="HC199" s="217"/>
      <c r="HD199" s="217"/>
      <c r="HE199" s="217"/>
      <c r="HF199" s="217"/>
      <c r="HG199" s="217"/>
      <c r="HH199" s="217"/>
      <c r="HI199" s="217"/>
      <c r="HJ199" s="217"/>
      <c r="HK199" s="217"/>
      <c r="HL199" s="217"/>
      <c r="HM199" s="217"/>
      <c r="HN199" s="217"/>
      <c r="HO199" s="217"/>
      <c r="HP199" s="217"/>
      <c r="HQ199" s="217"/>
      <c r="HR199" s="217"/>
      <c r="HS199" s="217"/>
      <c r="HT199" s="217"/>
      <c r="HU199" s="217"/>
      <c r="HV199" s="217"/>
      <c r="HW199" s="217"/>
      <c r="HX199" s="217"/>
      <c r="HY199" s="217"/>
      <c r="HZ199" s="217"/>
      <c r="IA199" s="217"/>
      <c r="IB199" s="217"/>
      <c r="IC199" s="217"/>
      <c r="ID199" s="217"/>
      <c r="IE199" s="217"/>
      <c r="IF199" s="217"/>
      <c r="IG199" s="217"/>
      <c r="IH199" s="217"/>
      <c r="II199" s="217"/>
      <c r="IJ199" s="217"/>
      <c r="IK199" s="217"/>
      <c r="IL199" s="217"/>
      <c r="IM199" s="217"/>
      <c r="IN199" s="217"/>
      <c r="IO199" s="217"/>
      <c r="IP199" s="217"/>
      <c r="IQ199" s="217"/>
      <c r="IR199" s="217"/>
      <c r="IS199" s="217"/>
      <c r="IT199" s="217"/>
      <c r="IU199" s="217"/>
      <c r="IV199" s="217"/>
    </row>
    <row r="200" spans="1:256" x14ac:dyDescent="0.15">
      <c r="A200" s="218"/>
      <c r="B200" s="215"/>
      <c r="C200" s="217"/>
      <c r="D200" s="219"/>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c r="AA200" s="217"/>
      <c r="AB200" s="217"/>
      <c r="AC200" s="217"/>
      <c r="AD200" s="217"/>
      <c r="AE200" s="217"/>
      <c r="AF200" s="217"/>
      <c r="AG200" s="217"/>
      <c r="AH200" s="217"/>
      <c r="AI200" s="217"/>
      <c r="AJ200" s="217"/>
      <c r="AK200" s="217"/>
      <c r="AL200" s="217"/>
      <c r="AM200" s="217"/>
      <c r="AN200" s="217"/>
      <c r="AO200" s="217"/>
      <c r="AP200" s="217"/>
      <c r="AQ200" s="217"/>
      <c r="AR200" s="217"/>
      <c r="AS200" s="217"/>
      <c r="AT200" s="217"/>
      <c r="AU200" s="217"/>
      <c r="AV200" s="217"/>
      <c r="AW200" s="217"/>
      <c r="AX200" s="217"/>
      <c r="AY200" s="217"/>
      <c r="AZ200" s="217"/>
      <c r="BA200" s="217"/>
      <c r="BB200" s="217"/>
      <c r="BC200" s="217"/>
      <c r="BD200" s="217"/>
      <c r="BE200" s="217"/>
      <c r="BF200" s="217"/>
      <c r="BG200" s="217"/>
      <c r="BH200" s="217"/>
      <c r="BI200" s="217"/>
      <c r="BJ200" s="217"/>
      <c r="BK200" s="217"/>
      <c r="BL200" s="217"/>
      <c r="BM200" s="217"/>
      <c r="BN200" s="217"/>
      <c r="BO200" s="217"/>
      <c r="BP200" s="217"/>
      <c r="BQ200" s="217"/>
      <c r="BR200" s="217"/>
      <c r="BS200" s="217"/>
      <c r="BT200" s="217"/>
      <c r="BU200" s="217"/>
      <c r="BV200" s="217"/>
      <c r="BW200" s="217"/>
      <c r="BX200" s="217"/>
      <c r="BY200" s="217"/>
      <c r="BZ200" s="217"/>
      <c r="CA200" s="217"/>
      <c r="CB200" s="217"/>
      <c r="CC200" s="217"/>
      <c r="CD200" s="217"/>
      <c r="CE200" s="217"/>
      <c r="CF200" s="217"/>
      <c r="CG200" s="217"/>
      <c r="CH200" s="217"/>
      <c r="CI200" s="217"/>
      <c r="CJ200" s="217"/>
      <c r="CK200" s="217"/>
      <c r="CL200" s="217"/>
      <c r="CM200" s="217"/>
      <c r="CN200" s="217"/>
      <c r="CO200" s="217"/>
      <c r="CP200" s="217"/>
      <c r="CQ200" s="217"/>
      <c r="CR200" s="217"/>
      <c r="CS200" s="217"/>
      <c r="CT200" s="217"/>
      <c r="CU200" s="217"/>
      <c r="CV200" s="217"/>
      <c r="CW200" s="217"/>
      <c r="CX200" s="217"/>
      <c r="CY200" s="217"/>
      <c r="CZ200" s="217"/>
      <c r="DA200" s="217"/>
      <c r="DB200" s="217"/>
      <c r="DC200" s="217"/>
      <c r="DD200" s="217"/>
      <c r="DE200" s="217"/>
      <c r="DF200" s="217"/>
      <c r="DG200" s="217"/>
      <c r="DH200" s="217"/>
      <c r="DI200" s="217"/>
      <c r="DJ200" s="217"/>
      <c r="DK200" s="217"/>
      <c r="DL200" s="217"/>
      <c r="DM200" s="217"/>
      <c r="DN200" s="217"/>
      <c r="DO200" s="217"/>
      <c r="DP200" s="217"/>
      <c r="DQ200" s="217"/>
      <c r="DR200" s="217"/>
      <c r="DS200" s="217"/>
      <c r="DT200" s="217"/>
      <c r="DU200" s="217"/>
      <c r="DV200" s="217"/>
      <c r="DW200" s="217"/>
      <c r="DX200" s="217"/>
      <c r="DY200" s="217"/>
      <c r="DZ200" s="217"/>
      <c r="EA200" s="217"/>
      <c r="EB200" s="217"/>
      <c r="EC200" s="217"/>
      <c r="ED200" s="217"/>
      <c r="EE200" s="217"/>
      <c r="EF200" s="217"/>
      <c r="EG200" s="217"/>
      <c r="EH200" s="217"/>
      <c r="EI200" s="217"/>
      <c r="EJ200" s="217"/>
      <c r="EK200" s="217"/>
      <c r="EL200" s="217"/>
      <c r="EM200" s="217"/>
      <c r="EN200" s="217"/>
      <c r="EO200" s="217"/>
      <c r="EP200" s="217"/>
      <c r="EQ200" s="217"/>
      <c r="ER200" s="217"/>
      <c r="ES200" s="217"/>
      <c r="ET200" s="217"/>
      <c r="EU200" s="217"/>
      <c r="EV200" s="217"/>
      <c r="EW200" s="217"/>
      <c r="EX200" s="217"/>
      <c r="EY200" s="217"/>
      <c r="EZ200" s="217"/>
      <c r="FA200" s="217"/>
      <c r="FB200" s="217"/>
      <c r="FC200" s="217"/>
      <c r="FD200" s="217"/>
      <c r="FE200" s="217"/>
      <c r="FF200" s="217"/>
      <c r="FG200" s="217"/>
      <c r="FH200" s="217"/>
      <c r="FI200" s="217"/>
      <c r="FJ200" s="217"/>
      <c r="FK200" s="217"/>
      <c r="FL200" s="217"/>
      <c r="FM200" s="217"/>
      <c r="FN200" s="217"/>
      <c r="FO200" s="217"/>
      <c r="FP200" s="217"/>
      <c r="FQ200" s="217"/>
      <c r="FR200" s="217"/>
      <c r="FS200" s="217"/>
      <c r="FT200" s="217"/>
      <c r="FU200" s="217"/>
      <c r="FV200" s="217"/>
      <c r="FW200" s="217"/>
      <c r="FX200" s="217"/>
      <c r="FY200" s="217"/>
      <c r="FZ200" s="217"/>
      <c r="GA200" s="217"/>
      <c r="GB200" s="217"/>
      <c r="GC200" s="217"/>
      <c r="GD200" s="217"/>
      <c r="GE200" s="217"/>
      <c r="GF200" s="217"/>
      <c r="GG200" s="217"/>
      <c r="GH200" s="217"/>
      <c r="GI200" s="217"/>
      <c r="GJ200" s="217"/>
      <c r="GK200" s="217"/>
      <c r="GL200" s="217"/>
      <c r="GM200" s="217"/>
      <c r="GN200" s="217"/>
      <c r="GO200" s="217"/>
      <c r="GP200" s="217"/>
      <c r="GQ200" s="217"/>
      <c r="GR200" s="217"/>
      <c r="GS200" s="217"/>
      <c r="GT200" s="217"/>
      <c r="GU200" s="217"/>
      <c r="GV200" s="217"/>
      <c r="GW200" s="217"/>
      <c r="GX200" s="217"/>
      <c r="GY200" s="217"/>
      <c r="GZ200" s="217"/>
      <c r="HA200" s="217"/>
      <c r="HB200" s="217"/>
      <c r="HC200" s="217"/>
      <c r="HD200" s="217"/>
      <c r="HE200" s="217"/>
      <c r="HF200" s="217"/>
      <c r="HG200" s="217"/>
      <c r="HH200" s="217"/>
      <c r="HI200" s="217"/>
      <c r="HJ200" s="217"/>
      <c r="HK200" s="217"/>
      <c r="HL200" s="217"/>
      <c r="HM200" s="217"/>
      <c r="HN200" s="217"/>
      <c r="HO200" s="217"/>
      <c r="HP200" s="217"/>
      <c r="HQ200" s="217"/>
      <c r="HR200" s="217"/>
      <c r="HS200" s="217"/>
      <c r="HT200" s="217"/>
      <c r="HU200" s="217"/>
      <c r="HV200" s="217"/>
      <c r="HW200" s="217"/>
      <c r="HX200" s="217"/>
      <c r="HY200" s="217"/>
      <c r="HZ200" s="217"/>
      <c r="IA200" s="217"/>
      <c r="IB200" s="217"/>
      <c r="IC200" s="217"/>
      <c r="ID200" s="217"/>
      <c r="IE200" s="217"/>
      <c r="IF200" s="217"/>
      <c r="IG200" s="217"/>
      <c r="IH200" s="217"/>
      <c r="II200" s="217"/>
      <c r="IJ200" s="217"/>
      <c r="IK200" s="217"/>
      <c r="IL200" s="217"/>
      <c r="IM200" s="217"/>
      <c r="IN200" s="217"/>
      <c r="IO200" s="217"/>
      <c r="IP200" s="217"/>
      <c r="IQ200" s="217"/>
      <c r="IR200" s="217"/>
      <c r="IS200" s="217"/>
      <c r="IT200" s="217"/>
      <c r="IU200" s="217"/>
      <c r="IV200" s="217"/>
    </row>
    <row r="201" spans="1:256" x14ac:dyDescent="0.15">
      <c r="A201" s="218"/>
      <c r="B201" s="215"/>
      <c r="C201" s="217"/>
      <c r="D201" s="219"/>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c r="AA201" s="217"/>
      <c r="AB201" s="217"/>
      <c r="AC201" s="217"/>
      <c r="AD201" s="217"/>
      <c r="AE201" s="217"/>
      <c r="AF201" s="217"/>
      <c r="AG201" s="217"/>
      <c r="AH201" s="217"/>
      <c r="AI201" s="217"/>
      <c r="AJ201" s="217"/>
      <c r="AK201" s="217"/>
      <c r="AL201" s="217"/>
      <c r="AM201" s="217"/>
      <c r="AN201" s="217"/>
      <c r="AO201" s="217"/>
      <c r="AP201" s="217"/>
      <c r="AQ201" s="217"/>
      <c r="AR201" s="217"/>
      <c r="AS201" s="217"/>
      <c r="AT201" s="217"/>
      <c r="AU201" s="217"/>
      <c r="AV201" s="217"/>
      <c r="AW201" s="217"/>
      <c r="AX201" s="217"/>
      <c r="AY201" s="217"/>
      <c r="AZ201" s="217"/>
      <c r="BA201" s="217"/>
      <c r="BB201" s="217"/>
      <c r="BC201" s="217"/>
      <c r="BD201" s="217"/>
      <c r="BE201" s="217"/>
      <c r="BF201" s="217"/>
      <c r="BG201" s="217"/>
      <c r="BH201" s="217"/>
      <c r="BI201" s="217"/>
      <c r="BJ201" s="217"/>
      <c r="BK201" s="217"/>
      <c r="BL201" s="217"/>
      <c r="BM201" s="217"/>
      <c r="BN201" s="217"/>
      <c r="BO201" s="217"/>
      <c r="BP201" s="217"/>
      <c r="BQ201" s="217"/>
      <c r="BR201" s="217"/>
      <c r="BS201" s="217"/>
      <c r="BT201" s="217"/>
      <c r="BU201" s="217"/>
      <c r="BV201" s="217"/>
      <c r="BW201" s="217"/>
      <c r="BX201" s="217"/>
      <c r="BY201" s="217"/>
      <c r="BZ201" s="217"/>
      <c r="CA201" s="217"/>
      <c r="CB201" s="217"/>
      <c r="CC201" s="217"/>
      <c r="CD201" s="217"/>
      <c r="CE201" s="217"/>
      <c r="CF201" s="217"/>
      <c r="CG201" s="217"/>
      <c r="CH201" s="217"/>
      <c r="CI201" s="217"/>
      <c r="CJ201" s="217"/>
      <c r="CK201" s="217"/>
      <c r="CL201" s="217"/>
      <c r="CM201" s="217"/>
      <c r="CN201" s="217"/>
      <c r="CO201" s="217"/>
      <c r="CP201" s="217"/>
      <c r="CQ201" s="217"/>
      <c r="CR201" s="217"/>
      <c r="CS201" s="217"/>
      <c r="CT201" s="217"/>
      <c r="CU201" s="217"/>
      <c r="CV201" s="217"/>
      <c r="CW201" s="217"/>
      <c r="CX201" s="217"/>
      <c r="CY201" s="217"/>
      <c r="CZ201" s="217"/>
      <c r="DA201" s="217"/>
      <c r="DB201" s="217"/>
      <c r="DC201" s="217"/>
      <c r="DD201" s="217"/>
      <c r="DE201" s="217"/>
      <c r="DF201" s="217"/>
      <c r="DG201" s="217"/>
      <c r="DH201" s="217"/>
      <c r="DI201" s="217"/>
      <c r="DJ201" s="217"/>
      <c r="DK201" s="217"/>
      <c r="DL201" s="217"/>
      <c r="DM201" s="217"/>
      <c r="DN201" s="217"/>
      <c r="DO201" s="217"/>
      <c r="DP201" s="217"/>
      <c r="DQ201" s="217"/>
      <c r="DR201" s="217"/>
      <c r="DS201" s="217"/>
      <c r="DT201" s="217"/>
      <c r="DU201" s="217"/>
      <c r="DV201" s="217"/>
      <c r="DW201" s="217"/>
      <c r="DX201" s="217"/>
      <c r="DY201" s="217"/>
      <c r="DZ201" s="217"/>
      <c r="EA201" s="217"/>
      <c r="EB201" s="217"/>
      <c r="EC201" s="217"/>
      <c r="ED201" s="217"/>
      <c r="EE201" s="217"/>
      <c r="EF201" s="217"/>
      <c r="EG201" s="217"/>
      <c r="EH201" s="217"/>
      <c r="EI201" s="217"/>
      <c r="EJ201" s="217"/>
      <c r="EK201" s="217"/>
      <c r="EL201" s="217"/>
      <c r="EM201" s="217"/>
      <c r="EN201" s="217"/>
      <c r="EO201" s="217"/>
      <c r="EP201" s="217"/>
      <c r="EQ201" s="217"/>
      <c r="ER201" s="217"/>
      <c r="ES201" s="217"/>
      <c r="ET201" s="217"/>
      <c r="EU201" s="217"/>
      <c r="EV201" s="217"/>
      <c r="EW201" s="217"/>
      <c r="EX201" s="217"/>
      <c r="EY201" s="217"/>
      <c r="EZ201" s="217"/>
      <c r="FA201" s="217"/>
      <c r="FB201" s="217"/>
      <c r="FC201" s="217"/>
      <c r="FD201" s="217"/>
      <c r="FE201" s="217"/>
      <c r="FF201" s="217"/>
      <c r="FG201" s="217"/>
      <c r="FH201" s="217"/>
      <c r="FI201" s="217"/>
      <c r="FJ201" s="217"/>
      <c r="FK201" s="217"/>
      <c r="FL201" s="217"/>
      <c r="FM201" s="217"/>
      <c r="FN201" s="217"/>
      <c r="FO201" s="217"/>
      <c r="FP201" s="217"/>
      <c r="FQ201" s="217"/>
      <c r="FR201" s="217"/>
      <c r="FS201" s="217"/>
      <c r="FT201" s="217"/>
      <c r="FU201" s="217"/>
      <c r="FV201" s="217"/>
      <c r="FW201" s="217"/>
      <c r="FX201" s="217"/>
      <c r="FY201" s="217"/>
      <c r="FZ201" s="217"/>
      <c r="GA201" s="217"/>
      <c r="GB201" s="217"/>
      <c r="GC201" s="217"/>
      <c r="GD201" s="217"/>
      <c r="GE201" s="217"/>
      <c r="GF201" s="217"/>
      <c r="GG201" s="217"/>
      <c r="GH201" s="217"/>
      <c r="GI201" s="217"/>
      <c r="GJ201" s="217"/>
      <c r="GK201" s="217"/>
      <c r="GL201" s="217"/>
      <c r="GM201" s="217"/>
      <c r="GN201" s="217"/>
      <c r="GO201" s="217"/>
      <c r="GP201" s="217"/>
      <c r="GQ201" s="217"/>
      <c r="GR201" s="217"/>
      <c r="GS201" s="217"/>
      <c r="GT201" s="217"/>
      <c r="GU201" s="217"/>
      <c r="GV201" s="217"/>
      <c r="GW201" s="217"/>
      <c r="GX201" s="217"/>
      <c r="GY201" s="217"/>
      <c r="GZ201" s="217"/>
      <c r="HA201" s="217"/>
      <c r="HB201" s="217"/>
      <c r="HC201" s="217"/>
      <c r="HD201" s="217"/>
      <c r="HE201" s="217"/>
      <c r="HF201" s="217"/>
      <c r="HG201" s="217"/>
      <c r="HH201" s="217"/>
      <c r="HI201" s="217"/>
      <c r="HJ201" s="217"/>
      <c r="HK201" s="217"/>
      <c r="HL201" s="217"/>
      <c r="HM201" s="217"/>
      <c r="HN201" s="217"/>
      <c r="HO201" s="217"/>
      <c r="HP201" s="217"/>
      <c r="HQ201" s="217"/>
      <c r="HR201" s="217"/>
      <c r="HS201" s="217"/>
      <c r="HT201" s="217"/>
      <c r="HU201" s="217"/>
      <c r="HV201" s="217"/>
      <c r="HW201" s="217"/>
      <c r="HX201" s="217"/>
      <c r="HY201" s="217"/>
      <c r="HZ201" s="217"/>
      <c r="IA201" s="217"/>
      <c r="IB201" s="217"/>
      <c r="IC201" s="217"/>
      <c r="ID201" s="217"/>
      <c r="IE201" s="217"/>
      <c r="IF201" s="217"/>
      <c r="IG201" s="217"/>
      <c r="IH201" s="217"/>
      <c r="II201" s="217"/>
      <c r="IJ201" s="217"/>
      <c r="IK201" s="217"/>
      <c r="IL201" s="217"/>
      <c r="IM201" s="217"/>
      <c r="IN201" s="217"/>
      <c r="IO201" s="217"/>
      <c r="IP201" s="217"/>
      <c r="IQ201" s="217"/>
      <c r="IR201" s="217"/>
      <c r="IS201" s="217"/>
      <c r="IT201" s="217"/>
      <c r="IU201" s="217"/>
      <c r="IV201" s="217"/>
    </row>
    <row r="202" spans="1:256" x14ac:dyDescent="0.15">
      <c r="A202" s="218"/>
      <c r="B202" s="215"/>
      <c r="C202" s="217"/>
      <c r="D202" s="219"/>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c r="AA202" s="217"/>
      <c r="AB202" s="217"/>
      <c r="AC202" s="217"/>
      <c r="AD202" s="217"/>
      <c r="AE202" s="217"/>
      <c r="AF202" s="217"/>
      <c r="AG202" s="217"/>
      <c r="AH202" s="217"/>
      <c r="AI202" s="217"/>
      <c r="AJ202" s="217"/>
      <c r="AK202" s="217"/>
      <c r="AL202" s="217"/>
      <c r="AM202" s="217"/>
      <c r="AN202" s="217"/>
      <c r="AO202" s="217"/>
      <c r="AP202" s="217"/>
      <c r="AQ202" s="217"/>
      <c r="AR202" s="217"/>
      <c r="AS202" s="217"/>
      <c r="AT202" s="217"/>
      <c r="AU202" s="217"/>
      <c r="AV202" s="217"/>
      <c r="AW202" s="217"/>
      <c r="AX202" s="217"/>
      <c r="AY202" s="217"/>
      <c r="AZ202" s="217"/>
      <c r="BA202" s="217"/>
      <c r="BB202" s="217"/>
      <c r="BC202" s="217"/>
      <c r="BD202" s="217"/>
      <c r="BE202" s="217"/>
      <c r="BF202" s="217"/>
      <c r="BG202" s="217"/>
      <c r="BH202" s="217"/>
      <c r="BI202" s="217"/>
      <c r="BJ202" s="217"/>
      <c r="BK202" s="217"/>
      <c r="BL202" s="217"/>
      <c r="BM202" s="217"/>
      <c r="BN202" s="217"/>
      <c r="BO202" s="217"/>
      <c r="BP202" s="217"/>
      <c r="BQ202" s="217"/>
      <c r="BR202" s="217"/>
      <c r="BS202" s="217"/>
      <c r="BT202" s="217"/>
      <c r="BU202" s="217"/>
      <c r="BV202" s="217"/>
      <c r="BW202" s="217"/>
      <c r="BX202" s="217"/>
      <c r="BY202" s="217"/>
      <c r="BZ202" s="217"/>
      <c r="CA202" s="217"/>
      <c r="CB202" s="217"/>
      <c r="CC202" s="217"/>
      <c r="CD202" s="217"/>
      <c r="CE202" s="217"/>
      <c r="CF202" s="217"/>
      <c r="CG202" s="217"/>
      <c r="CH202" s="217"/>
      <c r="CI202" s="217"/>
      <c r="CJ202" s="217"/>
      <c r="CK202" s="217"/>
      <c r="CL202" s="217"/>
      <c r="CM202" s="217"/>
      <c r="CN202" s="217"/>
      <c r="CO202" s="217"/>
      <c r="CP202" s="217"/>
      <c r="CQ202" s="217"/>
      <c r="CR202" s="217"/>
      <c r="CS202" s="217"/>
      <c r="CT202" s="217"/>
      <c r="CU202" s="217"/>
      <c r="CV202" s="217"/>
      <c r="CW202" s="217"/>
      <c r="CX202" s="217"/>
      <c r="CY202" s="217"/>
      <c r="CZ202" s="217"/>
      <c r="DA202" s="217"/>
      <c r="DB202" s="217"/>
      <c r="DC202" s="217"/>
      <c r="DD202" s="217"/>
      <c r="DE202" s="217"/>
      <c r="DF202" s="217"/>
      <c r="DG202" s="217"/>
      <c r="DH202" s="217"/>
      <c r="DI202" s="217"/>
      <c r="DJ202" s="217"/>
      <c r="DK202" s="217"/>
      <c r="DL202" s="217"/>
      <c r="DM202" s="217"/>
      <c r="DN202" s="217"/>
      <c r="DO202" s="217"/>
      <c r="DP202" s="217"/>
      <c r="DQ202" s="217"/>
      <c r="DR202" s="217"/>
      <c r="DS202" s="217"/>
      <c r="DT202" s="217"/>
      <c r="DU202" s="217"/>
      <c r="DV202" s="217"/>
      <c r="DW202" s="217"/>
      <c r="DX202" s="217"/>
      <c r="DY202" s="217"/>
      <c r="DZ202" s="217"/>
      <c r="EA202" s="217"/>
      <c r="EB202" s="217"/>
      <c r="EC202" s="217"/>
      <c r="ED202" s="217"/>
      <c r="EE202" s="217"/>
      <c r="EF202" s="217"/>
      <c r="EG202" s="217"/>
      <c r="EH202" s="217"/>
      <c r="EI202" s="217"/>
      <c r="EJ202" s="217"/>
      <c r="EK202" s="217"/>
      <c r="EL202" s="217"/>
      <c r="EM202" s="217"/>
      <c r="EN202" s="217"/>
      <c r="EO202" s="217"/>
      <c r="EP202" s="217"/>
      <c r="EQ202" s="217"/>
      <c r="ER202" s="217"/>
      <c r="ES202" s="217"/>
      <c r="ET202" s="217"/>
      <c r="EU202" s="217"/>
      <c r="EV202" s="217"/>
      <c r="EW202" s="217"/>
      <c r="EX202" s="217"/>
      <c r="EY202" s="217"/>
      <c r="EZ202" s="217"/>
      <c r="FA202" s="217"/>
      <c r="FB202" s="217"/>
      <c r="FC202" s="217"/>
      <c r="FD202" s="217"/>
      <c r="FE202" s="217"/>
      <c r="FF202" s="217"/>
      <c r="FG202" s="217"/>
      <c r="FH202" s="217"/>
      <c r="FI202" s="217"/>
      <c r="FJ202" s="217"/>
      <c r="FK202" s="217"/>
      <c r="FL202" s="217"/>
      <c r="FM202" s="217"/>
      <c r="FN202" s="217"/>
      <c r="FO202" s="217"/>
      <c r="FP202" s="217"/>
      <c r="FQ202" s="217"/>
      <c r="FR202" s="217"/>
      <c r="FS202" s="217"/>
      <c r="FT202" s="217"/>
      <c r="FU202" s="217"/>
      <c r="FV202" s="217"/>
      <c r="FW202" s="217"/>
      <c r="FX202" s="217"/>
      <c r="FY202" s="217"/>
      <c r="FZ202" s="217"/>
      <c r="GA202" s="217"/>
      <c r="GB202" s="217"/>
      <c r="GC202" s="217"/>
      <c r="GD202" s="217"/>
      <c r="GE202" s="217"/>
      <c r="GF202" s="217"/>
      <c r="GG202" s="217"/>
      <c r="GH202" s="217"/>
      <c r="GI202" s="217"/>
      <c r="GJ202" s="217"/>
      <c r="GK202" s="217"/>
      <c r="GL202" s="217"/>
      <c r="GM202" s="217"/>
      <c r="GN202" s="217"/>
      <c r="GO202" s="217"/>
      <c r="GP202" s="217"/>
      <c r="GQ202" s="217"/>
      <c r="GR202" s="217"/>
      <c r="GS202" s="217"/>
      <c r="GT202" s="217"/>
      <c r="GU202" s="217"/>
      <c r="GV202" s="217"/>
      <c r="GW202" s="217"/>
      <c r="GX202" s="217"/>
      <c r="GY202" s="217"/>
      <c r="GZ202" s="217"/>
      <c r="HA202" s="217"/>
      <c r="HB202" s="217"/>
      <c r="HC202" s="217"/>
      <c r="HD202" s="217"/>
      <c r="HE202" s="217"/>
      <c r="HF202" s="217"/>
      <c r="HG202" s="217"/>
      <c r="HH202" s="217"/>
      <c r="HI202" s="217"/>
      <c r="HJ202" s="217"/>
      <c r="HK202" s="217"/>
      <c r="HL202" s="217"/>
      <c r="HM202" s="217"/>
      <c r="HN202" s="217"/>
      <c r="HO202" s="217"/>
      <c r="HP202" s="217"/>
      <c r="HQ202" s="217"/>
      <c r="HR202" s="217"/>
      <c r="HS202" s="217"/>
      <c r="HT202" s="217"/>
      <c r="HU202" s="217"/>
      <c r="HV202" s="217"/>
      <c r="HW202" s="217"/>
      <c r="HX202" s="217"/>
      <c r="HY202" s="217"/>
      <c r="HZ202" s="217"/>
      <c r="IA202" s="217"/>
      <c r="IB202" s="217"/>
      <c r="IC202" s="217"/>
      <c r="ID202" s="217"/>
      <c r="IE202" s="217"/>
      <c r="IF202" s="217"/>
      <c r="IG202" s="217"/>
      <c r="IH202" s="217"/>
      <c r="II202" s="217"/>
      <c r="IJ202" s="217"/>
      <c r="IK202" s="217"/>
      <c r="IL202" s="217"/>
      <c r="IM202" s="217"/>
      <c r="IN202" s="217"/>
      <c r="IO202" s="217"/>
      <c r="IP202" s="217"/>
      <c r="IQ202" s="217"/>
      <c r="IR202" s="217"/>
      <c r="IS202" s="217"/>
      <c r="IT202" s="217"/>
      <c r="IU202" s="217"/>
      <c r="IV202" s="217"/>
    </row>
    <row r="203" spans="1:256" x14ac:dyDescent="0.15">
      <c r="A203" s="218"/>
      <c r="B203" s="215"/>
      <c r="C203" s="217"/>
      <c r="D203" s="219"/>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c r="AA203" s="217"/>
      <c r="AB203" s="217"/>
      <c r="AC203" s="217"/>
      <c r="AD203" s="217"/>
      <c r="AE203" s="217"/>
      <c r="AF203" s="217"/>
      <c r="AG203" s="217"/>
      <c r="AH203" s="217"/>
      <c r="AI203" s="217"/>
      <c r="AJ203" s="217"/>
      <c r="AK203" s="217"/>
      <c r="AL203" s="217"/>
      <c r="AM203" s="217"/>
      <c r="AN203" s="217"/>
      <c r="AO203" s="217"/>
      <c r="AP203" s="217"/>
      <c r="AQ203" s="217"/>
      <c r="AR203" s="217"/>
      <c r="AS203" s="217"/>
      <c r="AT203" s="217"/>
      <c r="AU203" s="217"/>
      <c r="AV203" s="217"/>
      <c r="AW203" s="217"/>
      <c r="AX203" s="217"/>
      <c r="AY203" s="217"/>
      <c r="AZ203" s="217"/>
      <c r="BA203" s="217"/>
      <c r="BB203" s="217"/>
      <c r="BC203" s="217"/>
      <c r="BD203" s="217"/>
      <c r="BE203" s="217"/>
      <c r="BF203" s="217"/>
      <c r="BG203" s="217"/>
      <c r="BH203" s="217"/>
      <c r="BI203" s="217"/>
      <c r="BJ203" s="217"/>
      <c r="BK203" s="217"/>
      <c r="BL203" s="217"/>
      <c r="BM203" s="217"/>
      <c r="BN203" s="217"/>
      <c r="BO203" s="217"/>
      <c r="BP203" s="217"/>
      <c r="BQ203" s="217"/>
      <c r="BR203" s="217"/>
      <c r="BS203" s="217"/>
      <c r="BT203" s="217"/>
      <c r="BU203" s="217"/>
      <c r="BV203" s="217"/>
      <c r="BW203" s="217"/>
      <c r="BX203" s="217"/>
      <c r="BY203" s="217"/>
      <c r="BZ203" s="217"/>
      <c r="CA203" s="217"/>
      <c r="CB203" s="217"/>
      <c r="CC203" s="217"/>
      <c r="CD203" s="217"/>
      <c r="CE203" s="217"/>
      <c r="CF203" s="217"/>
      <c r="CG203" s="217"/>
      <c r="CH203" s="217"/>
      <c r="CI203" s="217"/>
      <c r="CJ203" s="217"/>
      <c r="CK203" s="217"/>
      <c r="CL203" s="217"/>
      <c r="CM203" s="217"/>
      <c r="CN203" s="217"/>
      <c r="CO203" s="217"/>
      <c r="CP203" s="217"/>
      <c r="CQ203" s="217"/>
      <c r="CR203" s="217"/>
      <c r="CS203" s="217"/>
      <c r="CT203" s="217"/>
      <c r="CU203" s="217"/>
      <c r="CV203" s="217"/>
      <c r="CW203" s="217"/>
      <c r="CX203" s="217"/>
      <c r="CY203" s="217"/>
      <c r="CZ203" s="217"/>
      <c r="DA203" s="217"/>
      <c r="DB203" s="217"/>
      <c r="DC203" s="217"/>
      <c r="DD203" s="217"/>
      <c r="DE203" s="217"/>
      <c r="DF203" s="217"/>
      <c r="DG203" s="217"/>
      <c r="DH203" s="217"/>
      <c r="DI203" s="217"/>
      <c r="DJ203" s="217"/>
      <c r="DK203" s="217"/>
      <c r="DL203" s="217"/>
      <c r="DM203" s="217"/>
      <c r="DN203" s="217"/>
      <c r="DO203" s="217"/>
      <c r="DP203" s="217"/>
      <c r="DQ203" s="217"/>
      <c r="DR203" s="217"/>
      <c r="DS203" s="217"/>
      <c r="DT203" s="217"/>
      <c r="DU203" s="217"/>
      <c r="DV203" s="217"/>
      <c r="DW203" s="217"/>
      <c r="DX203" s="217"/>
      <c r="DY203" s="217"/>
      <c r="DZ203" s="217"/>
      <c r="EA203" s="217"/>
      <c r="EB203" s="217"/>
      <c r="EC203" s="217"/>
      <c r="ED203" s="217"/>
      <c r="EE203" s="217"/>
      <c r="EF203" s="217"/>
      <c r="EG203" s="217"/>
      <c r="EH203" s="217"/>
      <c r="EI203" s="217"/>
      <c r="EJ203" s="217"/>
      <c r="EK203" s="217"/>
      <c r="EL203" s="217"/>
      <c r="EM203" s="217"/>
      <c r="EN203" s="217"/>
      <c r="EO203" s="217"/>
      <c r="EP203" s="217"/>
      <c r="EQ203" s="217"/>
      <c r="ER203" s="217"/>
      <c r="ES203" s="217"/>
      <c r="ET203" s="217"/>
      <c r="EU203" s="217"/>
      <c r="EV203" s="217"/>
      <c r="EW203" s="217"/>
      <c r="EX203" s="217"/>
      <c r="EY203" s="217"/>
      <c r="EZ203" s="217"/>
      <c r="FA203" s="217"/>
      <c r="FB203" s="217"/>
      <c r="FC203" s="217"/>
      <c r="FD203" s="217"/>
      <c r="FE203" s="217"/>
      <c r="FF203" s="217"/>
      <c r="FG203" s="217"/>
      <c r="FH203" s="217"/>
      <c r="FI203" s="217"/>
      <c r="FJ203" s="217"/>
      <c r="FK203" s="217"/>
      <c r="FL203" s="217"/>
      <c r="FM203" s="217"/>
      <c r="FN203" s="217"/>
      <c r="FO203" s="217"/>
      <c r="FP203" s="217"/>
      <c r="FQ203" s="217"/>
      <c r="FR203" s="217"/>
      <c r="FS203" s="217"/>
      <c r="FT203" s="217"/>
      <c r="FU203" s="217"/>
      <c r="FV203" s="217"/>
      <c r="FW203" s="217"/>
      <c r="FX203" s="217"/>
      <c r="FY203" s="217"/>
      <c r="FZ203" s="217"/>
      <c r="GA203" s="217"/>
      <c r="GB203" s="217"/>
      <c r="GC203" s="217"/>
      <c r="GD203" s="217"/>
      <c r="GE203" s="217"/>
      <c r="GF203" s="217"/>
      <c r="GG203" s="217"/>
      <c r="GH203" s="217"/>
      <c r="GI203" s="217"/>
      <c r="GJ203" s="217"/>
      <c r="GK203" s="217"/>
      <c r="GL203" s="217"/>
      <c r="GM203" s="217"/>
      <c r="GN203" s="217"/>
      <c r="GO203" s="217"/>
      <c r="GP203" s="217"/>
      <c r="GQ203" s="217"/>
      <c r="GR203" s="217"/>
      <c r="GS203" s="217"/>
      <c r="GT203" s="217"/>
      <c r="GU203" s="217"/>
      <c r="GV203" s="217"/>
      <c r="GW203" s="217"/>
      <c r="GX203" s="217"/>
      <c r="GY203" s="217"/>
      <c r="GZ203" s="217"/>
      <c r="HA203" s="217"/>
      <c r="HB203" s="217"/>
      <c r="HC203" s="217"/>
      <c r="HD203" s="217"/>
      <c r="HE203" s="217"/>
      <c r="HF203" s="217"/>
      <c r="HG203" s="217"/>
      <c r="HH203" s="217"/>
      <c r="HI203" s="217"/>
      <c r="HJ203" s="217"/>
      <c r="HK203" s="217"/>
      <c r="HL203" s="217"/>
      <c r="HM203" s="217"/>
      <c r="HN203" s="217"/>
      <c r="HO203" s="217"/>
      <c r="HP203" s="217"/>
      <c r="HQ203" s="217"/>
      <c r="HR203" s="217"/>
      <c r="HS203" s="217"/>
      <c r="HT203" s="217"/>
      <c r="HU203" s="217"/>
      <c r="HV203" s="217"/>
      <c r="HW203" s="217"/>
      <c r="HX203" s="217"/>
      <c r="HY203" s="217"/>
      <c r="HZ203" s="217"/>
      <c r="IA203" s="217"/>
      <c r="IB203" s="217"/>
      <c r="IC203" s="217"/>
      <c r="ID203" s="217"/>
      <c r="IE203" s="217"/>
      <c r="IF203" s="217"/>
      <c r="IG203" s="217"/>
      <c r="IH203" s="217"/>
      <c r="II203" s="217"/>
      <c r="IJ203" s="217"/>
      <c r="IK203" s="217"/>
      <c r="IL203" s="217"/>
      <c r="IM203" s="217"/>
      <c r="IN203" s="217"/>
      <c r="IO203" s="217"/>
      <c r="IP203" s="217"/>
      <c r="IQ203" s="217"/>
      <c r="IR203" s="217"/>
      <c r="IS203" s="217"/>
      <c r="IT203" s="217"/>
      <c r="IU203" s="217"/>
      <c r="IV203" s="217"/>
    </row>
    <row r="204" spans="1:256" x14ac:dyDescent="0.15">
      <c r="A204" s="218"/>
      <c r="B204" s="215"/>
      <c r="C204" s="217"/>
      <c r="D204" s="219"/>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c r="AA204" s="217"/>
      <c r="AB204" s="217"/>
      <c r="AC204" s="217"/>
      <c r="AD204" s="217"/>
      <c r="AE204" s="217"/>
      <c r="AF204" s="217"/>
      <c r="AG204" s="217"/>
      <c r="AH204" s="217"/>
      <c r="AI204" s="217"/>
      <c r="AJ204" s="217"/>
      <c r="AK204" s="217"/>
      <c r="AL204" s="217"/>
      <c r="AM204" s="217"/>
      <c r="AN204" s="217"/>
      <c r="AO204" s="217"/>
      <c r="AP204" s="217"/>
      <c r="AQ204" s="217"/>
      <c r="AR204" s="217"/>
      <c r="AS204" s="217"/>
      <c r="AT204" s="217"/>
      <c r="AU204" s="217"/>
      <c r="AV204" s="217"/>
      <c r="AW204" s="217"/>
      <c r="AX204" s="217"/>
      <c r="AY204" s="217"/>
      <c r="AZ204" s="217"/>
      <c r="BA204" s="217"/>
      <c r="BB204" s="217"/>
      <c r="BC204" s="217"/>
      <c r="BD204" s="217"/>
      <c r="BE204" s="217"/>
      <c r="BF204" s="217"/>
      <c r="BG204" s="217"/>
      <c r="BH204" s="217"/>
      <c r="BI204" s="217"/>
      <c r="BJ204" s="217"/>
      <c r="BK204" s="217"/>
      <c r="BL204" s="217"/>
      <c r="BM204" s="217"/>
      <c r="BN204" s="217"/>
      <c r="BO204" s="217"/>
      <c r="BP204" s="217"/>
      <c r="BQ204" s="217"/>
      <c r="BR204" s="217"/>
      <c r="BS204" s="217"/>
      <c r="BT204" s="217"/>
      <c r="BU204" s="217"/>
      <c r="BV204" s="217"/>
      <c r="BW204" s="217"/>
      <c r="BX204" s="217"/>
      <c r="BY204" s="217"/>
      <c r="BZ204" s="217"/>
      <c r="CA204" s="217"/>
      <c r="CB204" s="217"/>
      <c r="CC204" s="217"/>
      <c r="CD204" s="217"/>
      <c r="CE204" s="217"/>
      <c r="CF204" s="217"/>
      <c r="CG204" s="217"/>
      <c r="CH204" s="217"/>
      <c r="CI204" s="217"/>
      <c r="CJ204" s="217"/>
      <c r="CK204" s="217"/>
      <c r="CL204" s="217"/>
      <c r="CM204" s="217"/>
      <c r="CN204" s="217"/>
      <c r="CO204" s="217"/>
      <c r="CP204" s="217"/>
      <c r="CQ204" s="217"/>
      <c r="CR204" s="217"/>
      <c r="CS204" s="217"/>
      <c r="CT204" s="217"/>
      <c r="CU204" s="217"/>
      <c r="CV204" s="217"/>
      <c r="CW204" s="217"/>
      <c r="CX204" s="217"/>
      <c r="CY204" s="217"/>
      <c r="CZ204" s="217"/>
      <c r="DA204" s="217"/>
      <c r="DB204" s="217"/>
      <c r="DC204" s="217"/>
      <c r="DD204" s="217"/>
      <c r="DE204" s="217"/>
      <c r="DF204" s="217"/>
      <c r="DG204" s="217"/>
      <c r="DH204" s="217"/>
      <c r="DI204" s="217"/>
      <c r="DJ204" s="217"/>
      <c r="DK204" s="217"/>
      <c r="DL204" s="217"/>
      <c r="DM204" s="217"/>
      <c r="DN204" s="217"/>
      <c r="DO204" s="217"/>
      <c r="DP204" s="217"/>
      <c r="DQ204" s="217"/>
      <c r="DR204" s="217"/>
      <c r="DS204" s="217"/>
      <c r="DT204" s="217"/>
      <c r="DU204" s="217"/>
      <c r="DV204" s="217"/>
      <c r="DW204" s="217"/>
      <c r="DX204" s="217"/>
      <c r="DY204" s="217"/>
      <c r="DZ204" s="217"/>
      <c r="EA204" s="217"/>
      <c r="EB204" s="217"/>
      <c r="EC204" s="217"/>
      <c r="ED204" s="217"/>
      <c r="EE204" s="217"/>
      <c r="EF204" s="217"/>
      <c r="EG204" s="217"/>
      <c r="EH204" s="217"/>
      <c r="EI204" s="217"/>
      <c r="EJ204" s="217"/>
      <c r="EK204" s="217"/>
      <c r="EL204" s="217"/>
      <c r="EM204" s="217"/>
      <c r="EN204" s="217"/>
      <c r="EO204" s="217"/>
      <c r="EP204" s="217"/>
      <c r="EQ204" s="217"/>
      <c r="ER204" s="217"/>
      <c r="ES204" s="217"/>
      <c r="ET204" s="217"/>
      <c r="EU204" s="217"/>
      <c r="EV204" s="217"/>
      <c r="EW204" s="217"/>
      <c r="EX204" s="217"/>
      <c r="EY204" s="217"/>
      <c r="EZ204" s="217"/>
      <c r="FA204" s="217"/>
      <c r="FB204" s="217"/>
      <c r="FC204" s="217"/>
      <c r="FD204" s="217"/>
      <c r="FE204" s="217"/>
      <c r="FF204" s="217"/>
      <c r="FG204" s="217"/>
      <c r="FH204" s="217"/>
      <c r="FI204" s="217"/>
      <c r="FJ204" s="217"/>
      <c r="FK204" s="217"/>
      <c r="FL204" s="217"/>
      <c r="FM204" s="217"/>
      <c r="FN204" s="217"/>
      <c r="FO204" s="217"/>
      <c r="FP204" s="217"/>
      <c r="FQ204" s="217"/>
      <c r="FR204" s="217"/>
      <c r="FS204" s="217"/>
      <c r="FT204" s="217"/>
      <c r="FU204" s="217"/>
      <c r="FV204" s="217"/>
      <c r="FW204" s="217"/>
      <c r="FX204" s="217"/>
      <c r="FY204" s="217"/>
      <c r="FZ204" s="217"/>
      <c r="GA204" s="217"/>
      <c r="GB204" s="217"/>
      <c r="GC204" s="217"/>
      <c r="GD204" s="217"/>
      <c r="GE204" s="217"/>
      <c r="GF204" s="217"/>
      <c r="GG204" s="217"/>
      <c r="GH204" s="217"/>
      <c r="GI204" s="217"/>
      <c r="GJ204" s="217"/>
      <c r="GK204" s="217"/>
      <c r="GL204" s="217"/>
      <c r="GM204" s="217"/>
      <c r="GN204" s="217"/>
      <c r="GO204" s="217"/>
      <c r="GP204" s="217"/>
      <c r="GQ204" s="217"/>
      <c r="GR204" s="217"/>
      <c r="GS204" s="217"/>
      <c r="GT204" s="217"/>
      <c r="GU204" s="217"/>
      <c r="GV204" s="217"/>
      <c r="GW204" s="217"/>
      <c r="GX204" s="217"/>
      <c r="GY204" s="217"/>
      <c r="GZ204" s="217"/>
      <c r="HA204" s="217"/>
      <c r="HB204" s="217"/>
      <c r="HC204" s="217"/>
      <c r="HD204" s="217"/>
      <c r="HE204" s="217"/>
      <c r="HF204" s="217"/>
      <c r="HG204" s="217"/>
      <c r="HH204" s="217"/>
      <c r="HI204" s="217"/>
      <c r="HJ204" s="217"/>
      <c r="HK204" s="217"/>
      <c r="HL204" s="217"/>
      <c r="HM204" s="217"/>
      <c r="HN204" s="217"/>
      <c r="HO204" s="217"/>
      <c r="HP204" s="217"/>
      <c r="HQ204" s="217"/>
      <c r="HR204" s="217"/>
      <c r="HS204" s="217"/>
      <c r="HT204" s="217"/>
      <c r="HU204" s="217"/>
      <c r="HV204" s="217"/>
      <c r="HW204" s="217"/>
      <c r="HX204" s="217"/>
      <c r="HY204" s="217"/>
      <c r="HZ204" s="217"/>
      <c r="IA204" s="217"/>
      <c r="IB204" s="217"/>
      <c r="IC204" s="217"/>
      <c r="ID204" s="217"/>
      <c r="IE204" s="217"/>
      <c r="IF204" s="217"/>
      <c r="IG204" s="217"/>
      <c r="IH204" s="217"/>
      <c r="II204" s="217"/>
      <c r="IJ204" s="217"/>
      <c r="IK204" s="217"/>
      <c r="IL204" s="217"/>
      <c r="IM204" s="217"/>
      <c r="IN204" s="217"/>
      <c r="IO204" s="217"/>
      <c r="IP204" s="217"/>
      <c r="IQ204" s="217"/>
      <c r="IR204" s="217"/>
      <c r="IS204" s="217"/>
      <c r="IT204" s="217"/>
      <c r="IU204" s="217"/>
      <c r="IV204" s="217"/>
    </row>
    <row r="205" spans="1:256" x14ac:dyDescent="0.15">
      <c r="A205" s="218"/>
      <c r="B205" s="215"/>
      <c r="C205" s="217"/>
      <c r="D205" s="219"/>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c r="AA205" s="217"/>
      <c r="AB205" s="217"/>
      <c r="AC205" s="217"/>
      <c r="AD205" s="217"/>
      <c r="AE205" s="217"/>
      <c r="AF205" s="217"/>
      <c r="AG205" s="217"/>
      <c r="AH205" s="217"/>
      <c r="AI205" s="217"/>
      <c r="AJ205" s="217"/>
      <c r="AK205" s="217"/>
      <c r="AL205" s="217"/>
      <c r="AM205" s="217"/>
      <c r="AN205" s="217"/>
      <c r="AO205" s="217"/>
      <c r="AP205" s="217"/>
      <c r="AQ205" s="217"/>
      <c r="AR205" s="217"/>
      <c r="AS205" s="217"/>
      <c r="AT205" s="217"/>
      <c r="AU205" s="217"/>
      <c r="AV205" s="217"/>
      <c r="AW205" s="217"/>
      <c r="AX205" s="217"/>
      <c r="AY205" s="217"/>
      <c r="AZ205" s="217"/>
      <c r="BA205" s="217"/>
      <c r="BB205" s="217"/>
      <c r="BC205" s="217"/>
      <c r="BD205" s="217"/>
      <c r="BE205" s="217"/>
      <c r="BF205" s="217"/>
      <c r="BG205" s="217"/>
      <c r="BH205" s="217"/>
      <c r="BI205" s="217"/>
      <c r="BJ205" s="217"/>
      <c r="BK205" s="217"/>
      <c r="BL205" s="217"/>
      <c r="BM205" s="217"/>
      <c r="BN205" s="217"/>
      <c r="BO205" s="217"/>
      <c r="BP205" s="217"/>
      <c r="BQ205" s="217"/>
      <c r="BR205" s="217"/>
      <c r="BS205" s="217"/>
      <c r="BT205" s="217"/>
      <c r="BU205" s="217"/>
      <c r="BV205" s="217"/>
      <c r="BW205" s="217"/>
      <c r="BX205" s="217"/>
      <c r="BY205" s="217"/>
      <c r="BZ205" s="217"/>
      <c r="CA205" s="217"/>
      <c r="CB205" s="217"/>
      <c r="CC205" s="217"/>
      <c r="CD205" s="217"/>
      <c r="CE205" s="217"/>
      <c r="CF205" s="217"/>
      <c r="CG205" s="217"/>
      <c r="CH205" s="217"/>
      <c r="CI205" s="217"/>
      <c r="CJ205" s="217"/>
      <c r="CK205" s="217"/>
      <c r="CL205" s="217"/>
      <c r="CM205" s="217"/>
      <c r="CN205" s="217"/>
      <c r="CO205" s="217"/>
      <c r="CP205" s="217"/>
      <c r="CQ205" s="217"/>
      <c r="CR205" s="217"/>
      <c r="CS205" s="217"/>
      <c r="CT205" s="217"/>
      <c r="CU205" s="217"/>
      <c r="CV205" s="217"/>
      <c r="CW205" s="217"/>
      <c r="CX205" s="217"/>
      <c r="CY205" s="217"/>
      <c r="CZ205" s="217"/>
      <c r="DA205" s="217"/>
      <c r="DB205" s="217"/>
      <c r="DC205" s="217"/>
      <c r="DD205" s="217"/>
      <c r="DE205" s="217"/>
      <c r="DF205" s="217"/>
      <c r="DG205" s="217"/>
      <c r="DH205" s="217"/>
      <c r="DI205" s="217"/>
      <c r="DJ205" s="217"/>
      <c r="DK205" s="217"/>
      <c r="DL205" s="217"/>
      <c r="DM205" s="217"/>
      <c r="DN205" s="217"/>
      <c r="DO205" s="217"/>
      <c r="DP205" s="217"/>
      <c r="DQ205" s="217"/>
      <c r="DR205" s="217"/>
      <c r="DS205" s="217"/>
      <c r="DT205" s="217"/>
      <c r="DU205" s="217"/>
      <c r="DV205" s="217"/>
      <c r="DW205" s="217"/>
      <c r="DX205" s="217"/>
      <c r="DY205" s="217"/>
      <c r="DZ205" s="217"/>
      <c r="EA205" s="217"/>
      <c r="EB205" s="217"/>
      <c r="EC205" s="217"/>
      <c r="ED205" s="217"/>
      <c r="EE205" s="217"/>
      <c r="EF205" s="217"/>
      <c r="EG205" s="217"/>
      <c r="EH205" s="217"/>
      <c r="EI205" s="217"/>
      <c r="EJ205" s="217"/>
      <c r="EK205" s="217"/>
      <c r="EL205" s="217"/>
      <c r="EM205" s="217"/>
      <c r="EN205" s="217"/>
      <c r="EO205" s="217"/>
      <c r="EP205" s="217"/>
      <c r="EQ205" s="217"/>
      <c r="ER205" s="217"/>
      <c r="ES205" s="217"/>
      <c r="ET205" s="217"/>
      <c r="EU205" s="217"/>
      <c r="EV205" s="217"/>
      <c r="EW205" s="217"/>
      <c r="EX205" s="217"/>
      <c r="EY205" s="217"/>
      <c r="EZ205" s="217"/>
      <c r="FA205" s="217"/>
      <c r="FB205" s="217"/>
      <c r="FC205" s="217"/>
      <c r="FD205" s="217"/>
      <c r="FE205" s="217"/>
      <c r="FF205" s="217"/>
      <c r="FG205" s="217"/>
      <c r="FH205" s="217"/>
      <c r="FI205" s="217"/>
      <c r="FJ205" s="217"/>
      <c r="FK205" s="217"/>
      <c r="FL205" s="217"/>
      <c r="FM205" s="217"/>
      <c r="FN205" s="217"/>
      <c r="FO205" s="217"/>
      <c r="FP205" s="217"/>
      <c r="FQ205" s="217"/>
      <c r="FR205" s="217"/>
      <c r="FS205" s="217"/>
      <c r="FT205" s="217"/>
      <c r="FU205" s="217"/>
      <c r="FV205" s="217"/>
      <c r="FW205" s="217"/>
      <c r="FX205" s="217"/>
      <c r="FY205" s="217"/>
      <c r="FZ205" s="217"/>
      <c r="GA205" s="217"/>
      <c r="GB205" s="217"/>
      <c r="GC205" s="217"/>
      <c r="GD205" s="217"/>
      <c r="GE205" s="217"/>
      <c r="GF205" s="217"/>
      <c r="GG205" s="217"/>
      <c r="GH205" s="217"/>
      <c r="GI205" s="217"/>
      <c r="GJ205" s="217"/>
      <c r="GK205" s="217"/>
      <c r="GL205" s="217"/>
      <c r="GM205" s="217"/>
      <c r="GN205" s="217"/>
      <c r="GO205" s="217"/>
      <c r="GP205" s="217"/>
      <c r="GQ205" s="217"/>
      <c r="GR205" s="217"/>
      <c r="GS205" s="217"/>
      <c r="GT205" s="217"/>
      <c r="GU205" s="217"/>
      <c r="GV205" s="217"/>
      <c r="GW205" s="217"/>
      <c r="GX205" s="217"/>
      <c r="GY205" s="217"/>
      <c r="GZ205" s="217"/>
      <c r="HA205" s="217"/>
      <c r="HB205" s="217"/>
      <c r="HC205" s="217"/>
      <c r="HD205" s="217"/>
      <c r="HE205" s="217"/>
      <c r="HF205" s="217"/>
      <c r="HG205" s="217"/>
      <c r="HH205" s="217"/>
      <c r="HI205" s="217"/>
      <c r="HJ205" s="217"/>
      <c r="HK205" s="217"/>
      <c r="HL205" s="217"/>
      <c r="HM205" s="217"/>
      <c r="HN205" s="217"/>
      <c r="HO205" s="217"/>
      <c r="HP205" s="217"/>
      <c r="HQ205" s="217"/>
      <c r="HR205" s="217"/>
      <c r="HS205" s="217"/>
      <c r="HT205" s="217"/>
      <c r="HU205" s="217"/>
      <c r="HV205" s="217"/>
      <c r="HW205" s="217"/>
      <c r="HX205" s="217"/>
      <c r="HY205" s="217"/>
      <c r="HZ205" s="217"/>
      <c r="IA205" s="217"/>
      <c r="IB205" s="217"/>
      <c r="IC205" s="217"/>
      <c r="ID205" s="217"/>
      <c r="IE205" s="217"/>
      <c r="IF205" s="217"/>
      <c r="IG205" s="217"/>
      <c r="IH205" s="217"/>
      <c r="II205" s="217"/>
      <c r="IJ205" s="217"/>
      <c r="IK205" s="217"/>
      <c r="IL205" s="217"/>
      <c r="IM205" s="217"/>
      <c r="IN205" s="217"/>
      <c r="IO205" s="217"/>
      <c r="IP205" s="217"/>
      <c r="IQ205" s="217"/>
      <c r="IR205" s="217"/>
      <c r="IS205" s="217"/>
      <c r="IT205" s="217"/>
      <c r="IU205" s="217"/>
      <c r="IV205" s="217"/>
    </row>
    <row r="206" spans="1:256" x14ac:dyDescent="0.15">
      <c r="A206" s="218"/>
      <c r="B206" s="215"/>
      <c r="C206" s="217"/>
      <c r="D206" s="219"/>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c r="AA206" s="217"/>
      <c r="AB206" s="217"/>
      <c r="AC206" s="217"/>
      <c r="AD206" s="217"/>
      <c r="AE206" s="217"/>
      <c r="AF206" s="217"/>
      <c r="AG206" s="217"/>
      <c r="AH206" s="217"/>
      <c r="AI206" s="217"/>
      <c r="AJ206" s="217"/>
      <c r="AK206" s="217"/>
      <c r="AL206" s="217"/>
      <c r="AM206" s="217"/>
      <c r="AN206" s="217"/>
      <c r="AO206" s="217"/>
      <c r="AP206" s="217"/>
      <c r="AQ206" s="217"/>
      <c r="AR206" s="217"/>
      <c r="AS206" s="217"/>
      <c r="AT206" s="217"/>
      <c r="AU206" s="217"/>
      <c r="AV206" s="217"/>
      <c r="AW206" s="217"/>
      <c r="AX206" s="217"/>
      <c r="AY206" s="217"/>
      <c r="AZ206" s="217"/>
      <c r="BA206" s="217"/>
      <c r="BB206" s="217"/>
      <c r="BC206" s="217"/>
      <c r="BD206" s="217"/>
      <c r="BE206" s="217"/>
      <c r="BF206" s="217"/>
      <c r="BG206" s="217"/>
      <c r="BH206" s="217"/>
      <c r="BI206" s="217"/>
      <c r="BJ206" s="217"/>
      <c r="BK206" s="217"/>
      <c r="BL206" s="217"/>
      <c r="BM206" s="217"/>
      <c r="BN206" s="217"/>
      <c r="BO206" s="217"/>
      <c r="BP206" s="217"/>
      <c r="BQ206" s="217"/>
      <c r="BR206" s="217"/>
      <c r="BS206" s="217"/>
      <c r="BT206" s="217"/>
      <c r="BU206" s="217"/>
      <c r="BV206" s="217"/>
      <c r="BW206" s="217"/>
      <c r="BX206" s="217"/>
      <c r="BY206" s="217"/>
      <c r="BZ206" s="217"/>
      <c r="CA206" s="217"/>
      <c r="CB206" s="217"/>
      <c r="CC206" s="217"/>
      <c r="CD206" s="217"/>
      <c r="CE206" s="217"/>
      <c r="CF206" s="217"/>
      <c r="CG206" s="217"/>
      <c r="CH206" s="217"/>
      <c r="CI206" s="217"/>
      <c r="CJ206" s="217"/>
      <c r="CK206" s="217"/>
      <c r="CL206" s="217"/>
      <c r="CM206" s="217"/>
      <c r="CN206" s="217"/>
      <c r="CO206" s="217"/>
      <c r="CP206" s="217"/>
      <c r="CQ206" s="217"/>
      <c r="CR206" s="217"/>
      <c r="CS206" s="217"/>
      <c r="CT206" s="217"/>
      <c r="CU206" s="217"/>
      <c r="CV206" s="217"/>
      <c r="CW206" s="217"/>
      <c r="CX206" s="217"/>
      <c r="CY206" s="217"/>
      <c r="CZ206" s="217"/>
      <c r="DA206" s="217"/>
      <c r="DB206" s="217"/>
      <c r="DC206" s="217"/>
      <c r="DD206" s="217"/>
      <c r="DE206" s="217"/>
      <c r="DF206" s="217"/>
      <c r="DG206" s="217"/>
      <c r="DH206" s="217"/>
      <c r="DI206" s="217"/>
      <c r="DJ206" s="217"/>
      <c r="DK206" s="217"/>
      <c r="DL206" s="217"/>
      <c r="DM206" s="217"/>
      <c r="DN206" s="217"/>
      <c r="DO206" s="217"/>
      <c r="DP206" s="217"/>
      <c r="DQ206" s="217"/>
      <c r="DR206" s="217"/>
      <c r="DS206" s="217"/>
      <c r="DT206" s="217"/>
      <c r="DU206" s="217"/>
      <c r="DV206" s="217"/>
      <c r="DW206" s="217"/>
      <c r="DX206" s="217"/>
      <c r="DY206" s="217"/>
      <c r="DZ206" s="217"/>
      <c r="EA206" s="217"/>
      <c r="EB206" s="217"/>
      <c r="EC206" s="217"/>
      <c r="ED206" s="217"/>
      <c r="EE206" s="217"/>
      <c r="EF206" s="217"/>
      <c r="EG206" s="217"/>
      <c r="EH206" s="217"/>
      <c r="EI206" s="217"/>
      <c r="EJ206" s="217"/>
      <c r="EK206" s="217"/>
      <c r="EL206" s="217"/>
      <c r="EM206" s="217"/>
      <c r="EN206" s="217"/>
      <c r="EO206" s="217"/>
      <c r="EP206" s="217"/>
      <c r="EQ206" s="217"/>
      <c r="ER206" s="217"/>
      <c r="ES206" s="217"/>
      <c r="ET206" s="217"/>
      <c r="EU206" s="217"/>
      <c r="EV206" s="217"/>
      <c r="EW206" s="217"/>
      <c r="EX206" s="217"/>
      <c r="EY206" s="217"/>
      <c r="EZ206" s="217"/>
      <c r="FA206" s="217"/>
      <c r="FB206" s="217"/>
      <c r="FC206" s="217"/>
      <c r="FD206" s="217"/>
      <c r="FE206" s="217"/>
      <c r="FF206" s="217"/>
      <c r="FG206" s="217"/>
      <c r="FH206" s="217"/>
      <c r="FI206" s="217"/>
      <c r="FJ206" s="217"/>
      <c r="FK206" s="217"/>
      <c r="FL206" s="217"/>
      <c r="FM206" s="217"/>
      <c r="FN206" s="217"/>
      <c r="FO206" s="217"/>
      <c r="FP206" s="217"/>
      <c r="FQ206" s="217"/>
      <c r="FR206" s="217"/>
      <c r="FS206" s="217"/>
      <c r="FT206" s="217"/>
      <c r="FU206" s="217"/>
      <c r="FV206" s="217"/>
      <c r="FW206" s="217"/>
      <c r="FX206" s="217"/>
      <c r="FY206" s="217"/>
      <c r="FZ206" s="217"/>
      <c r="GA206" s="217"/>
      <c r="GB206" s="217"/>
      <c r="GC206" s="217"/>
      <c r="GD206" s="217"/>
      <c r="GE206" s="217"/>
      <c r="GF206" s="217"/>
      <c r="GG206" s="217"/>
      <c r="GH206" s="217"/>
      <c r="GI206" s="217"/>
      <c r="GJ206" s="217"/>
      <c r="GK206" s="217"/>
      <c r="GL206" s="217"/>
      <c r="GM206" s="217"/>
      <c r="GN206" s="217"/>
      <c r="GO206" s="217"/>
      <c r="GP206" s="217"/>
      <c r="GQ206" s="217"/>
      <c r="GR206" s="217"/>
      <c r="GS206" s="217"/>
      <c r="GT206" s="217"/>
      <c r="GU206" s="217"/>
      <c r="GV206" s="217"/>
      <c r="GW206" s="217"/>
      <c r="GX206" s="217"/>
      <c r="GY206" s="217"/>
      <c r="GZ206" s="217"/>
      <c r="HA206" s="217"/>
      <c r="HB206" s="217"/>
      <c r="HC206" s="217"/>
      <c r="HD206" s="217"/>
      <c r="HE206" s="217"/>
      <c r="HF206" s="217"/>
      <c r="HG206" s="217"/>
      <c r="HH206" s="217"/>
      <c r="HI206" s="217"/>
      <c r="HJ206" s="217"/>
      <c r="HK206" s="217"/>
      <c r="HL206" s="217"/>
      <c r="HM206" s="217"/>
      <c r="HN206" s="217"/>
      <c r="HO206" s="217"/>
      <c r="HP206" s="217"/>
      <c r="HQ206" s="217"/>
      <c r="HR206" s="217"/>
      <c r="HS206" s="217"/>
      <c r="HT206" s="217"/>
      <c r="HU206" s="217"/>
      <c r="HV206" s="217"/>
      <c r="HW206" s="217"/>
      <c r="HX206" s="217"/>
      <c r="HY206" s="217"/>
      <c r="HZ206" s="217"/>
      <c r="IA206" s="217"/>
      <c r="IB206" s="217"/>
      <c r="IC206" s="217"/>
      <c r="ID206" s="217"/>
      <c r="IE206" s="217"/>
      <c r="IF206" s="217"/>
      <c r="IG206" s="217"/>
      <c r="IH206" s="217"/>
      <c r="II206" s="217"/>
      <c r="IJ206" s="217"/>
      <c r="IK206" s="217"/>
      <c r="IL206" s="217"/>
      <c r="IM206" s="217"/>
      <c r="IN206" s="217"/>
      <c r="IO206" s="217"/>
      <c r="IP206" s="217"/>
      <c r="IQ206" s="217"/>
      <c r="IR206" s="217"/>
      <c r="IS206" s="217"/>
      <c r="IT206" s="217"/>
      <c r="IU206" s="217"/>
      <c r="IV206" s="217"/>
    </row>
    <row r="207" spans="1:256" x14ac:dyDescent="0.15">
      <c r="A207" s="218"/>
      <c r="B207" s="215"/>
      <c r="C207" s="217"/>
      <c r="D207" s="219"/>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c r="AA207" s="217"/>
      <c r="AB207" s="217"/>
      <c r="AC207" s="217"/>
      <c r="AD207" s="217"/>
      <c r="AE207" s="217"/>
      <c r="AF207" s="217"/>
      <c r="AG207" s="217"/>
      <c r="AH207" s="217"/>
      <c r="AI207" s="217"/>
      <c r="AJ207" s="217"/>
      <c r="AK207" s="217"/>
      <c r="AL207" s="217"/>
      <c r="AM207" s="217"/>
      <c r="AN207" s="217"/>
      <c r="AO207" s="217"/>
      <c r="AP207" s="217"/>
      <c r="AQ207" s="217"/>
      <c r="AR207" s="217"/>
      <c r="AS207" s="217"/>
      <c r="AT207" s="217"/>
      <c r="AU207" s="217"/>
      <c r="AV207" s="217"/>
      <c r="AW207" s="217"/>
      <c r="AX207" s="217"/>
      <c r="AY207" s="217"/>
      <c r="AZ207" s="217"/>
      <c r="BA207" s="217"/>
      <c r="BB207" s="217"/>
      <c r="BC207" s="217"/>
      <c r="BD207" s="217"/>
      <c r="BE207" s="217"/>
      <c r="BF207" s="217"/>
      <c r="BG207" s="217"/>
      <c r="BH207" s="217"/>
      <c r="BI207" s="217"/>
      <c r="BJ207" s="217"/>
      <c r="BK207" s="217"/>
      <c r="BL207" s="217"/>
      <c r="BM207" s="217"/>
      <c r="BN207" s="217"/>
      <c r="BO207" s="217"/>
      <c r="BP207" s="217"/>
      <c r="BQ207" s="217"/>
      <c r="BR207" s="217"/>
      <c r="BS207" s="217"/>
      <c r="BT207" s="217"/>
      <c r="BU207" s="217"/>
      <c r="BV207" s="217"/>
      <c r="BW207" s="217"/>
      <c r="BX207" s="217"/>
      <c r="BY207" s="217"/>
      <c r="BZ207" s="217"/>
      <c r="CA207" s="217"/>
      <c r="CB207" s="217"/>
      <c r="CC207" s="217"/>
      <c r="CD207" s="217"/>
      <c r="CE207" s="217"/>
      <c r="CF207" s="217"/>
      <c r="CG207" s="217"/>
      <c r="CH207" s="217"/>
      <c r="CI207" s="217"/>
      <c r="CJ207" s="217"/>
      <c r="CK207" s="217"/>
      <c r="CL207" s="217"/>
      <c r="CM207" s="217"/>
      <c r="CN207" s="217"/>
      <c r="CO207" s="217"/>
      <c r="CP207" s="217"/>
      <c r="CQ207" s="217"/>
      <c r="CR207" s="217"/>
      <c r="CS207" s="217"/>
      <c r="CT207" s="217"/>
      <c r="CU207" s="217"/>
      <c r="CV207" s="217"/>
      <c r="CW207" s="217"/>
      <c r="CX207" s="217"/>
      <c r="CY207" s="217"/>
      <c r="CZ207" s="217"/>
      <c r="DA207" s="217"/>
      <c r="DB207" s="217"/>
      <c r="DC207" s="217"/>
      <c r="DD207" s="217"/>
      <c r="DE207" s="217"/>
      <c r="DF207" s="217"/>
      <c r="DG207" s="217"/>
      <c r="DH207" s="217"/>
      <c r="DI207" s="217"/>
      <c r="DJ207" s="217"/>
      <c r="DK207" s="217"/>
      <c r="DL207" s="217"/>
      <c r="DM207" s="217"/>
      <c r="DN207" s="217"/>
      <c r="DO207" s="217"/>
      <c r="DP207" s="217"/>
      <c r="DQ207" s="217"/>
      <c r="DR207" s="217"/>
      <c r="DS207" s="217"/>
      <c r="DT207" s="217"/>
      <c r="DU207" s="217"/>
      <c r="DV207" s="217"/>
      <c r="DW207" s="217"/>
      <c r="DX207" s="217"/>
      <c r="DY207" s="217"/>
      <c r="DZ207" s="217"/>
      <c r="EA207" s="217"/>
      <c r="EB207" s="217"/>
      <c r="EC207" s="217"/>
      <c r="ED207" s="217"/>
      <c r="EE207" s="217"/>
      <c r="EF207" s="217"/>
      <c r="EG207" s="217"/>
      <c r="EH207" s="217"/>
      <c r="EI207" s="217"/>
      <c r="EJ207" s="217"/>
      <c r="EK207" s="217"/>
      <c r="EL207" s="217"/>
      <c r="EM207" s="217"/>
      <c r="EN207" s="217"/>
      <c r="EO207" s="217"/>
      <c r="EP207" s="217"/>
      <c r="EQ207" s="217"/>
      <c r="ER207" s="217"/>
      <c r="ES207" s="217"/>
      <c r="ET207" s="217"/>
      <c r="EU207" s="217"/>
      <c r="EV207" s="217"/>
      <c r="EW207" s="217"/>
      <c r="EX207" s="217"/>
      <c r="EY207" s="217"/>
      <c r="EZ207" s="217"/>
      <c r="FA207" s="217"/>
      <c r="FB207" s="217"/>
      <c r="FC207" s="217"/>
      <c r="FD207" s="217"/>
      <c r="FE207" s="217"/>
      <c r="FF207" s="217"/>
      <c r="FG207" s="217"/>
      <c r="FH207" s="217"/>
      <c r="FI207" s="217"/>
      <c r="FJ207" s="217"/>
      <c r="FK207" s="217"/>
      <c r="FL207" s="217"/>
      <c r="FM207" s="217"/>
      <c r="FN207" s="217"/>
      <c r="FO207" s="217"/>
      <c r="FP207" s="217"/>
      <c r="FQ207" s="217"/>
      <c r="FR207" s="217"/>
      <c r="FS207" s="217"/>
      <c r="FT207" s="217"/>
      <c r="FU207" s="217"/>
      <c r="FV207" s="217"/>
      <c r="FW207" s="217"/>
      <c r="FX207" s="217"/>
      <c r="FY207" s="217"/>
      <c r="FZ207" s="217"/>
      <c r="GA207" s="217"/>
      <c r="GB207" s="217"/>
      <c r="GC207" s="217"/>
      <c r="GD207" s="217"/>
      <c r="GE207" s="217"/>
      <c r="GF207" s="217"/>
      <c r="GG207" s="217"/>
      <c r="GH207" s="217"/>
      <c r="GI207" s="217"/>
      <c r="GJ207" s="217"/>
      <c r="GK207" s="217"/>
      <c r="GL207" s="217"/>
      <c r="GM207" s="217"/>
      <c r="GN207" s="217"/>
      <c r="GO207" s="217"/>
      <c r="GP207" s="217"/>
      <c r="GQ207" s="217"/>
      <c r="GR207" s="217"/>
      <c r="GS207" s="217"/>
      <c r="GT207" s="217"/>
      <c r="GU207" s="217"/>
      <c r="GV207" s="217"/>
      <c r="GW207" s="217"/>
      <c r="GX207" s="217"/>
      <c r="GY207" s="217"/>
      <c r="GZ207" s="217"/>
      <c r="HA207" s="217"/>
      <c r="HB207" s="217"/>
      <c r="HC207" s="217"/>
      <c r="HD207" s="217"/>
      <c r="HE207" s="217"/>
      <c r="HF207" s="217"/>
      <c r="HG207" s="217"/>
      <c r="HH207" s="217"/>
      <c r="HI207" s="217"/>
      <c r="HJ207" s="217"/>
      <c r="HK207" s="217"/>
      <c r="HL207" s="217"/>
      <c r="HM207" s="217"/>
      <c r="HN207" s="217"/>
      <c r="HO207" s="217"/>
      <c r="HP207" s="217"/>
      <c r="HQ207" s="217"/>
      <c r="HR207" s="217"/>
      <c r="HS207" s="217"/>
      <c r="HT207" s="217"/>
      <c r="HU207" s="217"/>
      <c r="HV207" s="217"/>
      <c r="HW207" s="217"/>
      <c r="HX207" s="217"/>
      <c r="HY207" s="217"/>
      <c r="HZ207" s="217"/>
      <c r="IA207" s="217"/>
      <c r="IB207" s="217"/>
      <c r="IC207" s="217"/>
      <c r="ID207" s="217"/>
      <c r="IE207" s="217"/>
      <c r="IF207" s="217"/>
      <c r="IG207" s="217"/>
      <c r="IH207" s="217"/>
      <c r="II207" s="217"/>
      <c r="IJ207" s="217"/>
      <c r="IK207" s="217"/>
      <c r="IL207" s="217"/>
      <c r="IM207" s="217"/>
      <c r="IN207" s="217"/>
      <c r="IO207" s="217"/>
      <c r="IP207" s="217"/>
      <c r="IQ207" s="217"/>
      <c r="IR207" s="217"/>
      <c r="IS207" s="217"/>
      <c r="IT207" s="217"/>
      <c r="IU207" s="217"/>
      <c r="IV207" s="217"/>
    </row>
    <row r="208" spans="1:256" x14ac:dyDescent="0.15">
      <c r="A208" s="218"/>
      <c r="B208" s="215"/>
      <c r="C208" s="217"/>
      <c r="D208" s="219"/>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c r="AA208" s="217"/>
      <c r="AB208" s="217"/>
      <c r="AC208" s="217"/>
      <c r="AD208" s="217"/>
      <c r="AE208" s="217"/>
      <c r="AF208" s="217"/>
      <c r="AG208" s="217"/>
      <c r="AH208" s="217"/>
      <c r="AI208" s="217"/>
      <c r="AJ208" s="217"/>
      <c r="AK208" s="217"/>
      <c r="AL208" s="217"/>
      <c r="AM208" s="217"/>
      <c r="AN208" s="217"/>
      <c r="AO208" s="217"/>
      <c r="AP208" s="217"/>
      <c r="AQ208" s="217"/>
      <c r="AR208" s="217"/>
      <c r="AS208" s="217"/>
      <c r="AT208" s="217"/>
      <c r="AU208" s="217"/>
      <c r="AV208" s="217"/>
      <c r="AW208" s="217"/>
      <c r="AX208" s="217"/>
      <c r="AY208" s="217"/>
      <c r="AZ208" s="217"/>
      <c r="BA208" s="217"/>
      <c r="BB208" s="217"/>
      <c r="BC208" s="217"/>
      <c r="BD208" s="217"/>
      <c r="BE208" s="217"/>
      <c r="BF208" s="217"/>
      <c r="BG208" s="217"/>
      <c r="BH208" s="217"/>
      <c r="BI208" s="217"/>
      <c r="BJ208" s="217"/>
      <c r="BK208" s="217"/>
      <c r="BL208" s="217"/>
      <c r="BM208" s="217"/>
      <c r="BN208" s="217"/>
      <c r="BO208" s="217"/>
      <c r="BP208" s="217"/>
      <c r="BQ208" s="217"/>
      <c r="BR208" s="217"/>
      <c r="BS208" s="217"/>
      <c r="BT208" s="217"/>
      <c r="BU208" s="217"/>
      <c r="BV208" s="217"/>
      <c r="BW208" s="217"/>
      <c r="BX208" s="217"/>
      <c r="BY208" s="217"/>
      <c r="BZ208" s="217"/>
      <c r="CA208" s="217"/>
      <c r="CB208" s="217"/>
      <c r="CC208" s="217"/>
      <c r="CD208" s="217"/>
      <c r="CE208" s="217"/>
      <c r="CF208" s="217"/>
      <c r="CG208" s="217"/>
      <c r="CH208" s="217"/>
      <c r="CI208" s="217"/>
      <c r="CJ208" s="217"/>
      <c r="CK208" s="217"/>
      <c r="CL208" s="217"/>
      <c r="CM208" s="217"/>
      <c r="CN208" s="217"/>
      <c r="CO208" s="217"/>
      <c r="CP208" s="217"/>
      <c r="CQ208" s="217"/>
      <c r="CR208" s="217"/>
      <c r="CS208" s="217"/>
      <c r="CT208" s="217"/>
      <c r="CU208" s="217"/>
      <c r="CV208" s="217"/>
      <c r="CW208" s="217"/>
      <c r="CX208" s="217"/>
      <c r="CY208" s="217"/>
      <c r="CZ208" s="217"/>
      <c r="DA208" s="217"/>
      <c r="DB208" s="217"/>
      <c r="DC208" s="217"/>
      <c r="DD208" s="217"/>
      <c r="DE208" s="217"/>
      <c r="DF208" s="217"/>
      <c r="DG208" s="217"/>
      <c r="DH208" s="217"/>
      <c r="DI208" s="217"/>
      <c r="DJ208" s="217"/>
      <c r="DK208" s="217"/>
      <c r="DL208" s="217"/>
      <c r="DM208" s="217"/>
      <c r="DN208" s="217"/>
      <c r="DO208" s="217"/>
      <c r="DP208" s="217"/>
      <c r="DQ208" s="217"/>
      <c r="DR208" s="217"/>
      <c r="DS208" s="217"/>
      <c r="DT208" s="217"/>
      <c r="DU208" s="217"/>
      <c r="DV208" s="217"/>
      <c r="DW208" s="217"/>
      <c r="DX208" s="217"/>
      <c r="DY208" s="217"/>
      <c r="DZ208" s="217"/>
      <c r="EA208" s="217"/>
      <c r="EB208" s="217"/>
      <c r="EC208" s="217"/>
      <c r="ED208" s="217"/>
      <c r="EE208" s="217"/>
      <c r="EF208" s="217"/>
      <c r="EG208" s="217"/>
      <c r="EH208" s="217"/>
      <c r="EI208" s="217"/>
      <c r="EJ208" s="217"/>
      <c r="EK208" s="217"/>
      <c r="EL208" s="217"/>
      <c r="EM208" s="217"/>
      <c r="EN208" s="217"/>
      <c r="EO208" s="217"/>
      <c r="EP208" s="217"/>
      <c r="EQ208" s="217"/>
      <c r="ER208" s="217"/>
      <c r="ES208" s="217"/>
      <c r="ET208" s="217"/>
      <c r="EU208" s="217"/>
      <c r="EV208" s="217"/>
      <c r="EW208" s="217"/>
      <c r="EX208" s="217"/>
      <c r="EY208" s="217"/>
      <c r="EZ208" s="217"/>
      <c r="FA208" s="217"/>
      <c r="FB208" s="217"/>
      <c r="FC208" s="217"/>
      <c r="FD208" s="217"/>
      <c r="FE208" s="217"/>
      <c r="FF208" s="217"/>
      <c r="FG208" s="217"/>
      <c r="FH208" s="217"/>
      <c r="FI208" s="217"/>
      <c r="FJ208" s="217"/>
      <c r="FK208" s="217"/>
      <c r="FL208" s="217"/>
      <c r="FM208" s="217"/>
      <c r="FN208" s="217"/>
      <c r="FO208" s="217"/>
      <c r="FP208" s="217"/>
      <c r="FQ208" s="217"/>
      <c r="FR208" s="217"/>
      <c r="FS208" s="217"/>
      <c r="FT208" s="217"/>
      <c r="FU208" s="217"/>
      <c r="FV208" s="217"/>
      <c r="FW208" s="217"/>
      <c r="FX208" s="217"/>
      <c r="FY208" s="217"/>
      <c r="FZ208" s="217"/>
      <c r="GA208" s="217"/>
      <c r="GB208" s="217"/>
      <c r="GC208" s="217"/>
      <c r="GD208" s="217"/>
      <c r="GE208" s="217"/>
      <c r="GF208" s="217"/>
      <c r="GG208" s="217"/>
      <c r="GH208" s="217"/>
      <c r="GI208" s="217"/>
      <c r="GJ208" s="217"/>
      <c r="GK208" s="217"/>
      <c r="GL208" s="217"/>
      <c r="GM208" s="217"/>
      <c r="GN208" s="217"/>
      <c r="GO208" s="217"/>
      <c r="GP208" s="217"/>
      <c r="GQ208" s="217"/>
      <c r="GR208" s="217"/>
      <c r="GS208" s="217"/>
      <c r="GT208" s="217"/>
      <c r="GU208" s="217"/>
      <c r="GV208" s="217"/>
      <c r="GW208" s="217"/>
      <c r="GX208" s="217"/>
      <c r="GY208" s="217"/>
      <c r="GZ208" s="217"/>
      <c r="HA208" s="217"/>
      <c r="HB208" s="217"/>
      <c r="HC208" s="217"/>
      <c r="HD208" s="217"/>
      <c r="HE208" s="217"/>
      <c r="HF208" s="217"/>
      <c r="HG208" s="217"/>
      <c r="HH208" s="217"/>
      <c r="HI208" s="217"/>
      <c r="HJ208" s="217"/>
      <c r="HK208" s="217"/>
      <c r="HL208" s="217"/>
      <c r="HM208" s="217"/>
      <c r="HN208" s="217"/>
      <c r="HO208" s="217"/>
      <c r="HP208" s="217"/>
      <c r="HQ208" s="217"/>
      <c r="HR208" s="217"/>
      <c r="HS208" s="217"/>
      <c r="HT208" s="217"/>
      <c r="HU208" s="217"/>
      <c r="HV208" s="217"/>
      <c r="HW208" s="217"/>
      <c r="HX208" s="217"/>
      <c r="HY208" s="217"/>
      <c r="HZ208" s="217"/>
      <c r="IA208" s="217"/>
      <c r="IB208" s="217"/>
      <c r="IC208" s="217"/>
      <c r="ID208" s="217"/>
      <c r="IE208" s="217"/>
      <c r="IF208" s="217"/>
      <c r="IG208" s="217"/>
      <c r="IH208" s="217"/>
      <c r="II208" s="217"/>
      <c r="IJ208" s="217"/>
      <c r="IK208" s="217"/>
      <c r="IL208" s="217"/>
      <c r="IM208" s="217"/>
      <c r="IN208" s="217"/>
      <c r="IO208" s="217"/>
      <c r="IP208" s="217"/>
      <c r="IQ208" s="217"/>
      <c r="IR208" s="217"/>
      <c r="IS208" s="217"/>
      <c r="IT208" s="217"/>
      <c r="IU208" s="217"/>
      <c r="IV208" s="217"/>
    </row>
    <row r="209" spans="1:256" x14ac:dyDescent="0.15">
      <c r="A209" s="218"/>
      <c r="B209" s="215"/>
      <c r="C209" s="217"/>
      <c r="D209" s="219"/>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c r="AA209" s="217"/>
      <c r="AB209" s="217"/>
      <c r="AC209" s="217"/>
      <c r="AD209" s="217"/>
      <c r="AE209" s="217"/>
      <c r="AF209" s="217"/>
      <c r="AG209" s="217"/>
      <c r="AH209" s="217"/>
      <c r="AI209" s="217"/>
      <c r="AJ209" s="217"/>
      <c r="AK209" s="217"/>
      <c r="AL209" s="217"/>
      <c r="AM209" s="217"/>
      <c r="AN209" s="217"/>
      <c r="AO209" s="217"/>
      <c r="AP209" s="217"/>
      <c r="AQ209" s="217"/>
      <c r="AR209" s="217"/>
      <c r="AS209" s="217"/>
      <c r="AT209" s="217"/>
      <c r="AU209" s="217"/>
      <c r="AV209" s="217"/>
      <c r="AW209" s="217"/>
      <c r="AX209" s="217"/>
      <c r="AY209" s="217"/>
      <c r="AZ209" s="217"/>
      <c r="BA209" s="217"/>
      <c r="BB209" s="217"/>
      <c r="BC209" s="217"/>
      <c r="BD209" s="217"/>
      <c r="BE209" s="217"/>
      <c r="BF209" s="217"/>
      <c r="BG209" s="217"/>
      <c r="BH209" s="217"/>
      <c r="BI209" s="217"/>
      <c r="BJ209" s="217"/>
      <c r="BK209" s="217"/>
      <c r="BL209" s="217"/>
      <c r="BM209" s="217"/>
      <c r="BN209" s="217"/>
      <c r="BO209" s="217"/>
      <c r="BP209" s="217"/>
      <c r="BQ209" s="217"/>
      <c r="BR209" s="217"/>
      <c r="BS209" s="217"/>
      <c r="BT209" s="217"/>
      <c r="BU209" s="217"/>
      <c r="BV209" s="217"/>
      <c r="BW209" s="217"/>
      <c r="BX209" s="217"/>
      <c r="BY209" s="217"/>
      <c r="BZ209" s="217"/>
      <c r="CA209" s="217"/>
      <c r="CB209" s="217"/>
      <c r="CC209" s="217"/>
      <c r="CD209" s="217"/>
      <c r="CE209" s="217"/>
      <c r="CF209" s="217"/>
      <c r="CG209" s="217"/>
      <c r="CH209" s="217"/>
      <c r="CI209" s="217"/>
      <c r="CJ209" s="217"/>
      <c r="CK209" s="217"/>
      <c r="CL209" s="217"/>
      <c r="CM209" s="217"/>
      <c r="CN209" s="217"/>
      <c r="CO209" s="217"/>
      <c r="CP209" s="217"/>
      <c r="CQ209" s="217"/>
      <c r="CR209" s="217"/>
      <c r="CS209" s="217"/>
      <c r="CT209" s="217"/>
      <c r="CU209" s="217"/>
      <c r="CV209" s="217"/>
      <c r="CW209" s="217"/>
      <c r="CX209" s="217"/>
      <c r="CY209" s="217"/>
      <c r="CZ209" s="217"/>
      <c r="DA209" s="217"/>
      <c r="DB209" s="217"/>
      <c r="DC209" s="217"/>
      <c r="DD209" s="217"/>
      <c r="DE209" s="217"/>
      <c r="DF209" s="217"/>
      <c r="DG209" s="217"/>
      <c r="DH209" s="217"/>
      <c r="DI209" s="217"/>
      <c r="DJ209" s="217"/>
      <c r="DK209" s="217"/>
      <c r="DL209" s="217"/>
      <c r="DM209" s="217"/>
      <c r="DN209" s="217"/>
      <c r="DO209" s="217"/>
      <c r="DP209" s="217"/>
      <c r="DQ209" s="217"/>
      <c r="DR209" s="217"/>
      <c r="DS209" s="217"/>
      <c r="DT209" s="217"/>
      <c r="DU209" s="217"/>
      <c r="DV209" s="217"/>
      <c r="DW209" s="217"/>
      <c r="DX209" s="217"/>
      <c r="DY209" s="217"/>
      <c r="DZ209" s="217"/>
      <c r="EA209" s="217"/>
      <c r="EB209" s="217"/>
      <c r="EC209" s="217"/>
      <c r="ED209" s="217"/>
      <c r="EE209" s="217"/>
      <c r="EF209" s="217"/>
      <c r="EG209" s="217"/>
      <c r="EH209" s="217"/>
      <c r="EI209" s="217"/>
      <c r="EJ209" s="217"/>
      <c r="EK209" s="217"/>
      <c r="EL209" s="217"/>
      <c r="EM209" s="217"/>
      <c r="EN209" s="217"/>
      <c r="EO209" s="217"/>
      <c r="EP209" s="217"/>
      <c r="EQ209" s="217"/>
      <c r="ER209" s="217"/>
      <c r="ES209" s="217"/>
      <c r="ET209" s="217"/>
      <c r="EU209" s="217"/>
      <c r="EV209" s="217"/>
      <c r="EW209" s="217"/>
      <c r="EX209" s="217"/>
      <c r="EY209" s="217"/>
      <c r="EZ209" s="217"/>
      <c r="FA209" s="217"/>
      <c r="FB209" s="217"/>
      <c r="FC209" s="217"/>
      <c r="FD209" s="217"/>
      <c r="FE209" s="217"/>
      <c r="FF209" s="217"/>
      <c r="FG209" s="217"/>
      <c r="FH209" s="217"/>
      <c r="FI209" s="217"/>
      <c r="FJ209" s="217"/>
      <c r="FK209" s="217"/>
      <c r="FL209" s="217"/>
      <c r="FM209" s="217"/>
      <c r="FN209" s="217"/>
      <c r="FO209" s="217"/>
      <c r="FP209" s="217"/>
      <c r="FQ209" s="217"/>
      <c r="FR209" s="217"/>
      <c r="FS209" s="217"/>
      <c r="FT209" s="217"/>
      <c r="FU209" s="217"/>
      <c r="FV209" s="217"/>
      <c r="FW209" s="217"/>
      <c r="FX209" s="217"/>
      <c r="FY209" s="217"/>
      <c r="FZ209" s="217"/>
      <c r="GA209" s="217"/>
      <c r="GB209" s="217"/>
      <c r="GC209" s="217"/>
      <c r="GD209" s="217"/>
      <c r="GE209" s="217"/>
      <c r="GF209" s="217"/>
      <c r="GG209" s="217"/>
      <c r="GH209" s="217"/>
      <c r="GI209" s="217"/>
      <c r="GJ209" s="217"/>
      <c r="GK209" s="217"/>
      <c r="GL209" s="217"/>
      <c r="GM209" s="217"/>
      <c r="GN209" s="217"/>
      <c r="GO209" s="217"/>
      <c r="GP209" s="217"/>
      <c r="GQ209" s="217"/>
      <c r="GR209" s="217"/>
      <c r="GS209" s="217"/>
      <c r="GT209" s="217"/>
      <c r="GU209" s="217"/>
      <c r="GV209" s="217"/>
      <c r="GW209" s="217"/>
      <c r="GX209" s="217"/>
      <c r="GY209" s="217"/>
      <c r="GZ209" s="217"/>
      <c r="HA209" s="217"/>
      <c r="HB209" s="217"/>
      <c r="HC209" s="217"/>
      <c r="HD209" s="217"/>
      <c r="HE209" s="217"/>
      <c r="HF209" s="217"/>
      <c r="HG209" s="217"/>
      <c r="HH209" s="217"/>
      <c r="HI209" s="217"/>
      <c r="HJ209" s="217"/>
      <c r="HK209" s="217"/>
      <c r="HL209" s="217"/>
      <c r="HM209" s="217"/>
      <c r="HN209" s="217"/>
      <c r="HO209" s="217"/>
      <c r="HP209" s="217"/>
      <c r="HQ209" s="217"/>
      <c r="HR209" s="217"/>
      <c r="HS209" s="217"/>
      <c r="HT209" s="217"/>
      <c r="HU209" s="217"/>
      <c r="HV209" s="217"/>
      <c r="HW209" s="217"/>
      <c r="HX209" s="217"/>
      <c r="HY209" s="217"/>
      <c r="HZ209" s="217"/>
      <c r="IA209" s="217"/>
      <c r="IB209" s="217"/>
      <c r="IC209" s="217"/>
      <c r="ID209" s="217"/>
      <c r="IE209" s="217"/>
      <c r="IF209" s="217"/>
      <c r="IG209" s="217"/>
      <c r="IH209" s="217"/>
      <c r="II209" s="217"/>
      <c r="IJ209" s="217"/>
      <c r="IK209" s="217"/>
      <c r="IL209" s="217"/>
      <c r="IM209" s="217"/>
      <c r="IN209" s="217"/>
      <c r="IO209" s="217"/>
      <c r="IP209" s="217"/>
      <c r="IQ209" s="217"/>
      <c r="IR209" s="217"/>
      <c r="IS209" s="217"/>
      <c r="IT209" s="217"/>
      <c r="IU209" s="217"/>
      <c r="IV209" s="217"/>
    </row>
    <row r="210" spans="1:256" x14ac:dyDescent="0.15">
      <c r="A210" s="218"/>
      <c r="B210" s="215"/>
      <c r="C210" s="217"/>
      <c r="D210" s="219"/>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c r="AA210" s="217"/>
      <c r="AB210" s="217"/>
      <c r="AC210" s="217"/>
      <c r="AD210" s="217"/>
      <c r="AE210" s="217"/>
      <c r="AF210" s="217"/>
      <c r="AG210" s="217"/>
      <c r="AH210" s="217"/>
      <c r="AI210" s="217"/>
      <c r="AJ210" s="217"/>
      <c r="AK210" s="217"/>
      <c r="AL210" s="217"/>
      <c r="AM210" s="217"/>
      <c r="AN210" s="217"/>
      <c r="AO210" s="217"/>
      <c r="AP210" s="217"/>
      <c r="AQ210" s="217"/>
      <c r="AR210" s="217"/>
      <c r="AS210" s="217"/>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217"/>
      <c r="BS210" s="217"/>
      <c r="BT210" s="217"/>
      <c r="BU210" s="217"/>
      <c r="BV210" s="217"/>
      <c r="BW210" s="217"/>
      <c r="BX210" s="217"/>
      <c r="BY210" s="217"/>
      <c r="BZ210" s="217"/>
      <c r="CA210" s="217"/>
      <c r="CB210" s="217"/>
      <c r="CC210" s="217"/>
      <c r="CD210" s="217"/>
      <c r="CE210" s="217"/>
      <c r="CF210" s="217"/>
      <c r="CG210" s="217"/>
      <c r="CH210" s="217"/>
      <c r="CI210" s="217"/>
      <c r="CJ210" s="217"/>
      <c r="CK210" s="217"/>
      <c r="CL210" s="217"/>
      <c r="CM210" s="217"/>
      <c r="CN210" s="217"/>
      <c r="CO210" s="217"/>
      <c r="CP210" s="217"/>
      <c r="CQ210" s="217"/>
      <c r="CR210" s="217"/>
      <c r="CS210" s="217"/>
      <c r="CT210" s="217"/>
      <c r="CU210" s="217"/>
      <c r="CV210" s="217"/>
      <c r="CW210" s="217"/>
      <c r="CX210" s="217"/>
      <c r="CY210" s="217"/>
      <c r="CZ210" s="217"/>
      <c r="DA210" s="217"/>
      <c r="DB210" s="217"/>
      <c r="DC210" s="217"/>
      <c r="DD210" s="217"/>
      <c r="DE210" s="217"/>
      <c r="DF210" s="217"/>
      <c r="DG210" s="217"/>
      <c r="DH210" s="217"/>
      <c r="DI210" s="217"/>
      <c r="DJ210" s="217"/>
      <c r="DK210" s="217"/>
      <c r="DL210" s="217"/>
      <c r="DM210" s="217"/>
      <c r="DN210" s="217"/>
      <c r="DO210" s="217"/>
      <c r="DP210" s="217"/>
      <c r="DQ210" s="217"/>
      <c r="DR210" s="217"/>
      <c r="DS210" s="217"/>
      <c r="DT210" s="217"/>
      <c r="DU210" s="217"/>
      <c r="DV210" s="217"/>
      <c r="DW210" s="217"/>
      <c r="DX210" s="217"/>
      <c r="DY210" s="217"/>
      <c r="DZ210" s="217"/>
      <c r="EA210" s="217"/>
      <c r="EB210" s="217"/>
      <c r="EC210" s="217"/>
      <c r="ED210" s="217"/>
      <c r="EE210" s="217"/>
      <c r="EF210" s="217"/>
      <c r="EG210" s="217"/>
      <c r="EH210" s="217"/>
      <c r="EI210" s="217"/>
      <c r="EJ210" s="217"/>
      <c r="EK210" s="217"/>
      <c r="EL210" s="217"/>
      <c r="EM210" s="217"/>
      <c r="EN210" s="217"/>
      <c r="EO210" s="217"/>
      <c r="EP210" s="217"/>
      <c r="EQ210" s="217"/>
      <c r="ER210" s="217"/>
      <c r="ES210" s="217"/>
      <c r="ET210" s="217"/>
      <c r="EU210" s="217"/>
      <c r="EV210" s="217"/>
      <c r="EW210" s="217"/>
      <c r="EX210" s="217"/>
      <c r="EY210" s="217"/>
      <c r="EZ210" s="217"/>
      <c r="FA210" s="217"/>
      <c r="FB210" s="217"/>
      <c r="FC210" s="217"/>
      <c r="FD210" s="217"/>
      <c r="FE210" s="217"/>
      <c r="FF210" s="217"/>
      <c r="FG210" s="217"/>
      <c r="FH210" s="217"/>
      <c r="FI210" s="217"/>
      <c r="FJ210" s="217"/>
      <c r="FK210" s="217"/>
      <c r="FL210" s="217"/>
      <c r="FM210" s="217"/>
      <c r="FN210" s="217"/>
      <c r="FO210" s="217"/>
      <c r="FP210" s="217"/>
      <c r="FQ210" s="217"/>
      <c r="FR210" s="217"/>
      <c r="FS210" s="217"/>
      <c r="FT210" s="217"/>
      <c r="FU210" s="217"/>
      <c r="FV210" s="217"/>
      <c r="FW210" s="217"/>
      <c r="FX210" s="217"/>
      <c r="FY210" s="217"/>
      <c r="FZ210" s="217"/>
      <c r="GA210" s="217"/>
      <c r="GB210" s="217"/>
      <c r="GC210" s="217"/>
      <c r="GD210" s="217"/>
      <c r="GE210" s="217"/>
      <c r="GF210" s="217"/>
      <c r="GG210" s="217"/>
      <c r="GH210" s="217"/>
      <c r="GI210" s="217"/>
      <c r="GJ210" s="217"/>
      <c r="GK210" s="217"/>
      <c r="GL210" s="217"/>
      <c r="GM210" s="217"/>
      <c r="GN210" s="217"/>
      <c r="GO210" s="217"/>
      <c r="GP210" s="217"/>
      <c r="GQ210" s="217"/>
      <c r="GR210" s="217"/>
      <c r="GS210" s="217"/>
      <c r="GT210" s="217"/>
      <c r="GU210" s="217"/>
      <c r="GV210" s="217"/>
      <c r="GW210" s="217"/>
      <c r="GX210" s="217"/>
      <c r="GY210" s="217"/>
      <c r="GZ210" s="217"/>
      <c r="HA210" s="217"/>
      <c r="HB210" s="217"/>
      <c r="HC210" s="217"/>
      <c r="HD210" s="217"/>
      <c r="HE210" s="217"/>
      <c r="HF210" s="217"/>
      <c r="HG210" s="217"/>
      <c r="HH210" s="217"/>
      <c r="HI210" s="217"/>
      <c r="HJ210" s="217"/>
      <c r="HK210" s="217"/>
      <c r="HL210" s="217"/>
      <c r="HM210" s="217"/>
      <c r="HN210" s="217"/>
      <c r="HO210" s="217"/>
      <c r="HP210" s="217"/>
      <c r="HQ210" s="217"/>
      <c r="HR210" s="217"/>
      <c r="HS210" s="217"/>
      <c r="HT210" s="217"/>
      <c r="HU210" s="217"/>
      <c r="HV210" s="217"/>
      <c r="HW210" s="217"/>
      <c r="HX210" s="217"/>
      <c r="HY210" s="217"/>
      <c r="HZ210" s="217"/>
      <c r="IA210" s="217"/>
      <c r="IB210" s="217"/>
      <c r="IC210" s="217"/>
      <c r="ID210" s="217"/>
      <c r="IE210" s="217"/>
      <c r="IF210" s="217"/>
      <c r="IG210" s="217"/>
      <c r="IH210" s="217"/>
      <c r="II210" s="217"/>
      <c r="IJ210" s="217"/>
      <c r="IK210" s="217"/>
      <c r="IL210" s="217"/>
      <c r="IM210" s="217"/>
      <c r="IN210" s="217"/>
      <c r="IO210" s="217"/>
      <c r="IP210" s="217"/>
      <c r="IQ210" s="217"/>
      <c r="IR210" s="217"/>
      <c r="IS210" s="217"/>
      <c r="IT210" s="217"/>
      <c r="IU210" s="217"/>
      <c r="IV210" s="217"/>
    </row>
    <row r="211" spans="1:256" x14ac:dyDescent="0.15">
      <c r="A211" s="218"/>
      <c r="B211" s="215"/>
      <c r="C211" s="217"/>
      <c r="D211" s="219"/>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c r="AA211" s="217"/>
      <c r="AB211" s="217"/>
      <c r="AC211" s="217"/>
      <c r="AD211" s="217"/>
      <c r="AE211" s="217"/>
      <c r="AF211" s="217"/>
      <c r="AG211" s="217"/>
      <c r="AH211" s="217"/>
      <c r="AI211" s="217"/>
      <c r="AJ211" s="217"/>
      <c r="AK211" s="217"/>
      <c r="AL211" s="217"/>
      <c r="AM211" s="217"/>
      <c r="AN211" s="217"/>
      <c r="AO211" s="217"/>
      <c r="AP211" s="217"/>
      <c r="AQ211" s="217"/>
      <c r="AR211" s="217"/>
      <c r="AS211" s="217"/>
      <c r="AT211" s="217"/>
      <c r="AU211" s="217"/>
      <c r="AV211" s="217"/>
      <c r="AW211" s="217"/>
      <c r="AX211" s="217"/>
      <c r="AY211" s="217"/>
      <c r="AZ211" s="217"/>
      <c r="BA211" s="217"/>
      <c r="BB211" s="217"/>
      <c r="BC211" s="217"/>
      <c r="BD211" s="217"/>
      <c r="BE211" s="217"/>
      <c r="BF211" s="217"/>
      <c r="BG211" s="217"/>
      <c r="BH211" s="217"/>
      <c r="BI211" s="217"/>
      <c r="BJ211" s="217"/>
      <c r="BK211" s="217"/>
      <c r="BL211" s="217"/>
      <c r="BM211" s="217"/>
      <c r="BN211" s="217"/>
      <c r="BO211" s="217"/>
      <c r="BP211" s="217"/>
      <c r="BQ211" s="217"/>
      <c r="BR211" s="217"/>
      <c r="BS211" s="217"/>
      <c r="BT211" s="217"/>
      <c r="BU211" s="217"/>
      <c r="BV211" s="217"/>
      <c r="BW211" s="217"/>
      <c r="BX211" s="217"/>
      <c r="BY211" s="217"/>
      <c r="BZ211" s="217"/>
      <c r="CA211" s="217"/>
      <c r="CB211" s="217"/>
      <c r="CC211" s="217"/>
      <c r="CD211" s="217"/>
      <c r="CE211" s="217"/>
      <c r="CF211" s="217"/>
      <c r="CG211" s="217"/>
      <c r="CH211" s="217"/>
      <c r="CI211" s="217"/>
      <c r="CJ211" s="217"/>
      <c r="CK211" s="217"/>
      <c r="CL211" s="217"/>
      <c r="CM211" s="217"/>
      <c r="CN211" s="217"/>
      <c r="CO211" s="217"/>
      <c r="CP211" s="217"/>
      <c r="CQ211" s="217"/>
      <c r="CR211" s="217"/>
      <c r="CS211" s="217"/>
      <c r="CT211" s="217"/>
      <c r="CU211" s="217"/>
      <c r="CV211" s="217"/>
      <c r="CW211" s="217"/>
      <c r="CX211" s="217"/>
      <c r="CY211" s="217"/>
      <c r="CZ211" s="217"/>
      <c r="DA211" s="217"/>
      <c r="DB211" s="217"/>
      <c r="DC211" s="217"/>
      <c r="DD211" s="217"/>
      <c r="DE211" s="217"/>
      <c r="DF211" s="217"/>
      <c r="DG211" s="217"/>
      <c r="DH211" s="217"/>
      <c r="DI211" s="217"/>
      <c r="DJ211" s="217"/>
      <c r="DK211" s="217"/>
      <c r="DL211" s="217"/>
      <c r="DM211" s="217"/>
      <c r="DN211" s="217"/>
      <c r="DO211" s="217"/>
      <c r="DP211" s="217"/>
      <c r="DQ211" s="217"/>
      <c r="DR211" s="217"/>
      <c r="DS211" s="217"/>
      <c r="DT211" s="217"/>
      <c r="DU211" s="217"/>
      <c r="DV211" s="217"/>
      <c r="DW211" s="217"/>
      <c r="DX211" s="217"/>
      <c r="DY211" s="217"/>
      <c r="DZ211" s="217"/>
      <c r="EA211" s="217"/>
      <c r="EB211" s="217"/>
      <c r="EC211" s="217"/>
      <c r="ED211" s="217"/>
      <c r="EE211" s="217"/>
      <c r="EF211" s="217"/>
      <c r="EG211" s="217"/>
      <c r="EH211" s="217"/>
      <c r="EI211" s="217"/>
      <c r="EJ211" s="217"/>
      <c r="EK211" s="217"/>
      <c r="EL211" s="217"/>
      <c r="EM211" s="217"/>
      <c r="EN211" s="217"/>
      <c r="EO211" s="217"/>
      <c r="EP211" s="217"/>
      <c r="EQ211" s="217"/>
      <c r="ER211" s="217"/>
      <c r="ES211" s="217"/>
      <c r="ET211" s="217"/>
      <c r="EU211" s="217"/>
      <c r="EV211" s="217"/>
      <c r="EW211" s="217"/>
      <c r="EX211" s="217"/>
      <c r="EY211" s="217"/>
      <c r="EZ211" s="217"/>
      <c r="FA211" s="217"/>
      <c r="FB211" s="217"/>
      <c r="FC211" s="217"/>
      <c r="FD211" s="217"/>
      <c r="FE211" s="217"/>
      <c r="FF211" s="217"/>
      <c r="FG211" s="217"/>
      <c r="FH211" s="217"/>
      <c r="FI211" s="217"/>
      <c r="FJ211" s="217"/>
      <c r="FK211" s="217"/>
      <c r="FL211" s="217"/>
      <c r="FM211" s="217"/>
      <c r="FN211" s="217"/>
      <c r="FO211" s="217"/>
      <c r="FP211" s="217"/>
      <c r="FQ211" s="217"/>
      <c r="FR211" s="217"/>
      <c r="FS211" s="217"/>
      <c r="FT211" s="217"/>
      <c r="FU211" s="217"/>
      <c r="FV211" s="217"/>
      <c r="FW211" s="217"/>
      <c r="FX211" s="217"/>
      <c r="FY211" s="217"/>
      <c r="FZ211" s="217"/>
      <c r="GA211" s="217"/>
      <c r="GB211" s="217"/>
      <c r="GC211" s="217"/>
      <c r="GD211" s="217"/>
      <c r="GE211" s="217"/>
      <c r="GF211" s="217"/>
      <c r="GG211" s="217"/>
      <c r="GH211" s="217"/>
      <c r="GI211" s="217"/>
      <c r="GJ211" s="217"/>
      <c r="GK211" s="217"/>
      <c r="GL211" s="217"/>
      <c r="GM211" s="217"/>
      <c r="GN211" s="217"/>
      <c r="GO211" s="217"/>
      <c r="GP211" s="217"/>
      <c r="GQ211" s="217"/>
      <c r="GR211" s="217"/>
      <c r="GS211" s="217"/>
      <c r="GT211" s="217"/>
      <c r="GU211" s="217"/>
      <c r="GV211" s="217"/>
      <c r="GW211" s="217"/>
      <c r="GX211" s="217"/>
      <c r="GY211" s="217"/>
      <c r="GZ211" s="217"/>
      <c r="HA211" s="217"/>
      <c r="HB211" s="217"/>
      <c r="HC211" s="217"/>
      <c r="HD211" s="217"/>
      <c r="HE211" s="217"/>
      <c r="HF211" s="217"/>
      <c r="HG211" s="217"/>
      <c r="HH211" s="217"/>
      <c r="HI211" s="217"/>
      <c r="HJ211" s="217"/>
      <c r="HK211" s="217"/>
      <c r="HL211" s="217"/>
      <c r="HM211" s="217"/>
      <c r="HN211" s="217"/>
      <c r="HO211" s="217"/>
      <c r="HP211" s="217"/>
      <c r="HQ211" s="217"/>
      <c r="HR211" s="217"/>
      <c r="HS211" s="217"/>
      <c r="HT211" s="217"/>
      <c r="HU211" s="217"/>
      <c r="HV211" s="217"/>
      <c r="HW211" s="217"/>
      <c r="HX211" s="217"/>
      <c r="HY211" s="217"/>
      <c r="HZ211" s="217"/>
      <c r="IA211" s="217"/>
      <c r="IB211" s="217"/>
      <c r="IC211" s="217"/>
      <c r="ID211" s="217"/>
      <c r="IE211" s="217"/>
      <c r="IF211" s="217"/>
      <c r="IG211" s="217"/>
      <c r="IH211" s="217"/>
      <c r="II211" s="217"/>
      <c r="IJ211" s="217"/>
      <c r="IK211" s="217"/>
      <c r="IL211" s="217"/>
      <c r="IM211" s="217"/>
      <c r="IN211" s="217"/>
      <c r="IO211" s="217"/>
      <c r="IP211" s="217"/>
      <c r="IQ211" s="217"/>
      <c r="IR211" s="217"/>
      <c r="IS211" s="217"/>
      <c r="IT211" s="217"/>
      <c r="IU211" s="217"/>
      <c r="IV211" s="217"/>
    </row>
    <row r="212" spans="1:256" x14ac:dyDescent="0.15">
      <c r="A212" s="218"/>
      <c r="B212" s="215"/>
      <c r="C212" s="217"/>
      <c r="D212" s="219"/>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c r="AA212" s="217"/>
      <c r="AB212" s="217"/>
      <c r="AC212" s="217"/>
      <c r="AD212" s="217"/>
      <c r="AE212" s="217"/>
      <c r="AF212" s="217"/>
      <c r="AG212" s="217"/>
      <c r="AH212" s="217"/>
      <c r="AI212" s="217"/>
      <c r="AJ212" s="217"/>
      <c r="AK212" s="217"/>
      <c r="AL212" s="217"/>
      <c r="AM212" s="217"/>
      <c r="AN212" s="217"/>
      <c r="AO212" s="217"/>
      <c r="AP212" s="217"/>
      <c r="AQ212" s="217"/>
      <c r="AR212" s="217"/>
      <c r="AS212" s="217"/>
      <c r="AT212" s="217"/>
      <c r="AU212" s="217"/>
      <c r="AV212" s="217"/>
      <c r="AW212" s="217"/>
      <c r="AX212" s="217"/>
      <c r="AY212" s="217"/>
      <c r="AZ212" s="217"/>
      <c r="BA212" s="217"/>
      <c r="BB212" s="217"/>
      <c r="BC212" s="217"/>
      <c r="BD212" s="217"/>
      <c r="BE212" s="217"/>
      <c r="BF212" s="217"/>
      <c r="BG212" s="217"/>
      <c r="BH212" s="217"/>
      <c r="BI212" s="217"/>
      <c r="BJ212" s="217"/>
      <c r="BK212" s="217"/>
      <c r="BL212" s="217"/>
      <c r="BM212" s="217"/>
      <c r="BN212" s="217"/>
      <c r="BO212" s="217"/>
      <c r="BP212" s="217"/>
      <c r="BQ212" s="217"/>
      <c r="BR212" s="217"/>
      <c r="BS212" s="217"/>
      <c r="BT212" s="217"/>
      <c r="BU212" s="217"/>
      <c r="BV212" s="217"/>
      <c r="BW212" s="217"/>
      <c r="BX212" s="217"/>
      <c r="BY212" s="217"/>
      <c r="BZ212" s="217"/>
      <c r="CA212" s="217"/>
      <c r="CB212" s="217"/>
      <c r="CC212" s="217"/>
      <c r="CD212" s="217"/>
      <c r="CE212" s="217"/>
      <c r="CF212" s="217"/>
      <c r="CG212" s="217"/>
      <c r="CH212" s="217"/>
      <c r="CI212" s="217"/>
      <c r="CJ212" s="217"/>
      <c r="CK212" s="217"/>
      <c r="CL212" s="217"/>
      <c r="CM212" s="217"/>
      <c r="CN212" s="217"/>
      <c r="CO212" s="217"/>
      <c r="CP212" s="217"/>
      <c r="CQ212" s="217"/>
      <c r="CR212" s="217"/>
      <c r="CS212" s="217"/>
      <c r="CT212" s="217"/>
      <c r="CU212" s="217"/>
      <c r="CV212" s="217"/>
      <c r="CW212" s="217"/>
      <c r="CX212" s="217"/>
      <c r="CY212" s="217"/>
      <c r="CZ212" s="217"/>
      <c r="DA212" s="217"/>
      <c r="DB212" s="217"/>
      <c r="DC212" s="217"/>
      <c r="DD212" s="217"/>
      <c r="DE212" s="217"/>
      <c r="DF212" s="217"/>
      <c r="DG212" s="217"/>
      <c r="DH212" s="217"/>
      <c r="DI212" s="217"/>
      <c r="DJ212" s="217"/>
      <c r="DK212" s="217"/>
      <c r="DL212" s="217"/>
      <c r="DM212" s="217"/>
      <c r="DN212" s="217"/>
      <c r="DO212" s="217"/>
      <c r="DP212" s="217"/>
      <c r="DQ212" s="217"/>
      <c r="DR212" s="217"/>
      <c r="DS212" s="217"/>
      <c r="DT212" s="217"/>
      <c r="DU212" s="217"/>
      <c r="DV212" s="217"/>
      <c r="DW212" s="217"/>
      <c r="DX212" s="217"/>
      <c r="DY212" s="217"/>
      <c r="DZ212" s="217"/>
      <c r="EA212" s="217"/>
      <c r="EB212" s="217"/>
      <c r="EC212" s="217"/>
      <c r="ED212" s="217"/>
      <c r="EE212" s="217"/>
      <c r="EF212" s="217"/>
      <c r="EG212" s="217"/>
      <c r="EH212" s="217"/>
      <c r="EI212" s="217"/>
      <c r="EJ212" s="217"/>
      <c r="EK212" s="217"/>
      <c r="EL212" s="217"/>
      <c r="EM212" s="217"/>
      <c r="EN212" s="217"/>
      <c r="EO212" s="217"/>
      <c r="EP212" s="217"/>
      <c r="EQ212" s="217"/>
      <c r="ER212" s="217"/>
      <c r="ES212" s="217"/>
      <c r="ET212" s="217"/>
      <c r="EU212" s="217"/>
      <c r="EV212" s="217"/>
      <c r="EW212" s="217"/>
      <c r="EX212" s="217"/>
      <c r="EY212" s="217"/>
      <c r="EZ212" s="217"/>
      <c r="FA212" s="217"/>
      <c r="FB212" s="217"/>
      <c r="FC212" s="217"/>
      <c r="FD212" s="217"/>
      <c r="FE212" s="217"/>
      <c r="FF212" s="217"/>
      <c r="FG212" s="217"/>
      <c r="FH212" s="217"/>
      <c r="FI212" s="217"/>
      <c r="FJ212" s="217"/>
      <c r="FK212" s="217"/>
      <c r="FL212" s="217"/>
      <c r="FM212" s="217"/>
      <c r="FN212" s="217"/>
      <c r="FO212" s="217"/>
      <c r="FP212" s="217"/>
      <c r="FQ212" s="217"/>
      <c r="FR212" s="217"/>
      <c r="FS212" s="217"/>
      <c r="FT212" s="217"/>
      <c r="FU212" s="217"/>
      <c r="FV212" s="217"/>
      <c r="FW212" s="217"/>
      <c r="FX212" s="217"/>
      <c r="FY212" s="217"/>
      <c r="FZ212" s="217"/>
      <c r="GA212" s="217"/>
      <c r="GB212" s="217"/>
      <c r="GC212" s="217"/>
      <c r="GD212" s="217"/>
      <c r="GE212" s="217"/>
      <c r="GF212" s="217"/>
      <c r="GG212" s="217"/>
      <c r="GH212" s="217"/>
      <c r="GI212" s="217"/>
      <c r="GJ212" s="217"/>
      <c r="GK212" s="217"/>
      <c r="GL212" s="217"/>
      <c r="GM212" s="217"/>
      <c r="GN212" s="217"/>
      <c r="GO212" s="217"/>
      <c r="GP212" s="217"/>
      <c r="GQ212" s="217"/>
      <c r="GR212" s="217"/>
      <c r="GS212" s="217"/>
      <c r="GT212" s="217"/>
      <c r="GU212" s="217"/>
      <c r="GV212" s="217"/>
      <c r="GW212" s="217"/>
      <c r="GX212" s="217"/>
      <c r="GY212" s="217"/>
      <c r="GZ212" s="217"/>
      <c r="HA212" s="217"/>
      <c r="HB212" s="217"/>
      <c r="HC212" s="217"/>
      <c r="HD212" s="217"/>
      <c r="HE212" s="217"/>
      <c r="HF212" s="217"/>
      <c r="HG212" s="217"/>
      <c r="HH212" s="217"/>
      <c r="HI212" s="217"/>
      <c r="HJ212" s="217"/>
      <c r="HK212" s="217"/>
      <c r="HL212" s="217"/>
      <c r="HM212" s="217"/>
      <c r="HN212" s="217"/>
      <c r="HO212" s="217"/>
      <c r="HP212" s="217"/>
      <c r="HQ212" s="217"/>
      <c r="HR212" s="217"/>
      <c r="HS212" s="217"/>
      <c r="HT212" s="217"/>
      <c r="HU212" s="217"/>
      <c r="HV212" s="217"/>
      <c r="HW212" s="217"/>
      <c r="HX212" s="217"/>
      <c r="HY212" s="217"/>
      <c r="HZ212" s="217"/>
      <c r="IA212" s="217"/>
      <c r="IB212" s="217"/>
      <c r="IC212" s="217"/>
      <c r="ID212" s="217"/>
      <c r="IE212" s="217"/>
      <c r="IF212" s="217"/>
      <c r="IG212" s="217"/>
      <c r="IH212" s="217"/>
      <c r="II212" s="217"/>
      <c r="IJ212" s="217"/>
      <c r="IK212" s="217"/>
      <c r="IL212" s="217"/>
      <c r="IM212" s="217"/>
      <c r="IN212" s="217"/>
      <c r="IO212" s="217"/>
      <c r="IP212" s="217"/>
      <c r="IQ212" s="217"/>
      <c r="IR212" s="217"/>
      <c r="IS212" s="217"/>
      <c r="IT212" s="217"/>
      <c r="IU212" s="217"/>
      <c r="IV212" s="217"/>
    </row>
    <row r="213" spans="1:256" x14ac:dyDescent="0.15">
      <c r="A213" s="218"/>
      <c r="B213" s="215"/>
      <c r="C213" s="217"/>
      <c r="D213" s="219"/>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c r="AA213" s="217"/>
      <c r="AB213" s="217"/>
      <c r="AC213" s="217"/>
      <c r="AD213" s="217"/>
      <c r="AE213" s="217"/>
      <c r="AF213" s="217"/>
      <c r="AG213" s="217"/>
      <c r="AH213" s="217"/>
      <c r="AI213" s="217"/>
      <c r="AJ213" s="217"/>
      <c r="AK213" s="217"/>
      <c r="AL213" s="217"/>
      <c r="AM213" s="217"/>
      <c r="AN213" s="217"/>
      <c r="AO213" s="217"/>
      <c r="AP213" s="217"/>
      <c r="AQ213" s="217"/>
      <c r="AR213" s="217"/>
      <c r="AS213" s="217"/>
      <c r="AT213" s="217"/>
      <c r="AU213" s="217"/>
      <c r="AV213" s="217"/>
      <c r="AW213" s="217"/>
      <c r="AX213" s="217"/>
      <c r="AY213" s="217"/>
      <c r="AZ213" s="217"/>
      <c r="BA213" s="217"/>
      <c r="BB213" s="217"/>
      <c r="BC213" s="217"/>
      <c r="BD213" s="217"/>
      <c r="BE213" s="217"/>
      <c r="BF213" s="217"/>
      <c r="BG213" s="217"/>
      <c r="BH213" s="217"/>
      <c r="BI213" s="217"/>
      <c r="BJ213" s="217"/>
      <c r="BK213" s="217"/>
      <c r="BL213" s="217"/>
      <c r="BM213" s="217"/>
      <c r="BN213" s="217"/>
      <c r="BO213" s="217"/>
      <c r="BP213" s="217"/>
      <c r="BQ213" s="217"/>
      <c r="BR213" s="217"/>
      <c r="BS213" s="217"/>
      <c r="BT213" s="217"/>
      <c r="BU213" s="217"/>
      <c r="BV213" s="217"/>
      <c r="BW213" s="217"/>
      <c r="BX213" s="217"/>
      <c r="BY213" s="217"/>
      <c r="BZ213" s="217"/>
      <c r="CA213" s="217"/>
      <c r="CB213" s="217"/>
      <c r="CC213" s="217"/>
      <c r="CD213" s="217"/>
      <c r="CE213" s="217"/>
      <c r="CF213" s="217"/>
      <c r="CG213" s="217"/>
      <c r="CH213" s="217"/>
      <c r="CI213" s="217"/>
      <c r="CJ213" s="217"/>
      <c r="CK213" s="217"/>
      <c r="CL213" s="217"/>
      <c r="CM213" s="217"/>
      <c r="CN213" s="217"/>
      <c r="CO213" s="217"/>
      <c r="CP213" s="217"/>
      <c r="CQ213" s="217"/>
      <c r="CR213" s="217"/>
      <c r="CS213" s="217"/>
      <c r="CT213" s="217"/>
      <c r="CU213" s="217"/>
      <c r="CV213" s="217"/>
      <c r="CW213" s="217"/>
      <c r="CX213" s="217"/>
      <c r="CY213" s="217"/>
      <c r="CZ213" s="217"/>
      <c r="DA213" s="217"/>
      <c r="DB213" s="217"/>
      <c r="DC213" s="217"/>
      <c r="DD213" s="217"/>
      <c r="DE213" s="217"/>
      <c r="DF213" s="217"/>
      <c r="DG213" s="217"/>
      <c r="DH213" s="217"/>
      <c r="DI213" s="217"/>
      <c r="DJ213" s="217"/>
      <c r="DK213" s="217"/>
      <c r="DL213" s="217"/>
      <c r="DM213" s="217"/>
      <c r="DN213" s="217"/>
      <c r="DO213" s="217"/>
      <c r="DP213" s="217"/>
      <c r="DQ213" s="217"/>
      <c r="DR213" s="217"/>
      <c r="DS213" s="217"/>
      <c r="DT213" s="217"/>
      <c r="DU213" s="217"/>
      <c r="DV213" s="217"/>
      <c r="DW213" s="217"/>
      <c r="DX213" s="217"/>
      <c r="DY213" s="217"/>
      <c r="DZ213" s="217"/>
      <c r="EA213" s="217"/>
      <c r="EB213" s="217"/>
      <c r="EC213" s="217"/>
      <c r="ED213" s="217"/>
      <c r="EE213" s="217"/>
      <c r="EF213" s="217"/>
      <c r="EG213" s="217"/>
      <c r="EH213" s="217"/>
      <c r="EI213" s="217"/>
      <c r="EJ213" s="217"/>
      <c r="EK213" s="217"/>
      <c r="EL213" s="217"/>
      <c r="EM213" s="217"/>
      <c r="EN213" s="217"/>
      <c r="EO213" s="217"/>
      <c r="EP213" s="217"/>
      <c r="EQ213" s="217"/>
      <c r="ER213" s="217"/>
      <c r="ES213" s="217"/>
      <c r="ET213" s="217"/>
      <c r="EU213" s="217"/>
      <c r="EV213" s="217"/>
      <c r="EW213" s="217"/>
      <c r="EX213" s="217"/>
      <c r="EY213" s="217"/>
      <c r="EZ213" s="217"/>
      <c r="FA213" s="217"/>
      <c r="FB213" s="217"/>
      <c r="FC213" s="217"/>
      <c r="FD213" s="217"/>
      <c r="FE213" s="217"/>
      <c r="FF213" s="217"/>
      <c r="FG213" s="217"/>
      <c r="FH213" s="217"/>
      <c r="FI213" s="217"/>
      <c r="FJ213" s="217"/>
      <c r="FK213" s="217"/>
      <c r="FL213" s="217"/>
      <c r="FM213" s="217"/>
      <c r="FN213" s="217"/>
      <c r="FO213" s="217"/>
      <c r="FP213" s="217"/>
      <c r="FQ213" s="217"/>
      <c r="FR213" s="217"/>
      <c r="FS213" s="217"/>
      <c r="FT213" s="217"/>
      <c r="FU213" s="217"/>
      <c r="FV213" s="217"/>
      <c r="FW213" s="217"/>
      <c r="FX213" s="217"/>
      <c r="FY213" s="217"/>
      <c r="FZ213" s="217"/>
      <c r="GA213" s="217"/>
      <c r="GB213" s="217"/>
      <c r="GC213" s="217"/>
      <c r="GD213" s="217"/>
      <c r="GE213" s="217"/>
      <c r="GF213" s="217"/>
      <c r="GG213" s="217"/>
      <c r="GH213" s="217"/>
      <c r="GI213" s="217"/>
      <c r="GJ213" s="217"/>
      <c r="GK213" s="217"/>
      <c r="GL213" s="217"/>
      <c r="GM213" s="217"/>
      <c r="GN213" s="217"/>
      <c r="GO213" s="217"/>
      <c r="GP213" s="217"/>
      <c r="GQ213" s="217"/>
      <c r="GR213" s="217"/>
      <c r="GS213" s="217"/>
      <c r="GT213" s="217"/>
      <c r="GU213" s="217"/>
      <c r="GV213" s="217"/>
      <c r="GW213" s="217"/>
      <c r="GX213" s="217"/>
      <c r="GY213" s="217"/>
      <c r="GZ213" s="217"/>
      <c r="HA213" s="217"/>
      <c r="HB213" s="217"/>
      <c r="HC213" s="217"/>
      <c r="HD213" s="217"/>
      <c r="HE213" s="217"/>
      <c r="HF213" s="217"/>
      <c r="HG213" s="217"/>
      <c r="HH213" s="217"/>
      <c r="HI213" s="217"/>
      <c r="HJ213" s="217"/>
      <c r="HK213" s="217"/>
      <c r="HL213" s="217"/>
      <c r="HM213" s="217"/>
      <c r="HN213" s="217"/>
      <c r="HO213" s="217"/>
      <c r="HP213" s="217"/>
      <c r="HQ213" s="217"/>
      <c r="HR213" s="217"/>
      <c r="HS213" s="217"/>
      <c r="HT213" s="217"/>
      <c r="HU213" s="217"/>
      <c r="HV213" s="217"/>
      <c r="HW213" s="217"/>
      <c r="HX213" s="217"/>
      <c r="HY213" s="217"/>
      <c r="HZ213" s="217"/>
      <c r="IA213" s="217"/>
      <c r="IB213" s="217"/>
      <c r="IC213" s="217"/>
      <c r="ID213" s="217"/>
      <c r="IE213" s="217"/>
      <c r="IF213" s="217"/>
      <c r="IG213" s="217"/>
      <c r="IH213" s="217"/>
      <c r="II213" s="217"/>
      <c r="IJ213" s="217"/>
      <c r="IK213" s="217"/>
      <c r="IL213" s="217"/>
      <c r="IM213" s="217"/>
      <c r="IN213" s="217"/>
      <c r="IO213" s="217"/>
      <c r="IP213" s="217"/>
      <c r="IQ213" s="217"/>
      <c r="IR213" s="217"/>
      <c r="IS213" s="217"/>
      <c r="IT213" s="217"/>
      <c r="IU213" s="217"/>
      <c r="IV213" s="217"/>
    </row>
    <row r="214" spans="1:256" x14ac:dyDescent="0.15">
      <c r="A214" s="218"/>
      <c r="B214" s="215"/>
      <c r="C214" s="217"/>
      <c r="D214" s="219"/>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c r="AA214" s="217"/>
      <c r="AB214" s="217"/>
      <c r="AC214" s="217"/>
      <c r="AD214" s="217"/>
      <c r="AE214" s="217"/>
      <c r="AF214" s="217"/>
      <c r="AG214" s="217"/>
      <c r="AH214" s="217"/>
      <c r="AI214" s="217"/>
      <c r="AJ214" s="217"/>
      <c r="AK214" s="217"/>
      <c r="AL214" s="217"/>
      <c r="AM214" s="217"/>
      <c r="AN214" s="217"/>
      <c r="AO214" s="217"/>
      <c r="AP214" s="217"/>
      <c r="AQ214" s="217"/>
      <c r="AR214" s="217"/>
      <c r="AS214" s="217"/>
      <c r="AT214" s="217"/>
      <c r="AU214" s="217"/>
      <c r="AV214" s="217"/>
      <c r="AW214" s="217"/>
      <c r="AX214" s="217"/>
      <c r="AY214" s="217"/>
      <c r="AZ214" s="217"/>
      <c r="BA214" s="217"/>
      <c r="BB214" s="217"/>
      <c r="BC214" s="217"/>
      <c r="BD214" s="217"/>
      <c r="BE214" s="217"/>
      <c r="BF214" s="217"/>
      <c r="BG214" s="217"/>
      <c r="BH214" s="217"/>
      <c r="BI214" s="217"/>
      <c r="BJ214" s="217"/>
      <c r="BK214" s="217"/>
      <c r="BL214" s="217"/>
      <c r="BM214" s="217"/>
      <c r="BN214" s="217"/>
      <c r="BO214" s="217"/>
      <c r="BP214" s="217"/>
      <c r="BQ214" s="217"/>
      <c r="BR214" s="217"/>
      <c r="BS214" s="217"/>
      <c r="BT214" s="217"/>
      <c r="BU214" s="217"/>
      <c r="BV214" s="217"/>
      <c r="BW214" s="217"/>
      <c r="BX214" s="217"/>
      <c r="BY214" s="217"/>
      <c r="BZ214" s="217"/>
      <c r="CA214" s="217"/>
      <c r="CB214" s="217"/>
      <c r="CC214" s="217"/>
      <c r="CD214" s="217"/>
      <c r="CE214" s="217"/>
      <c r="CF214" s="217"/>
      <c r="CG214" s="217"/>
      <c r="CH214" s="217"/>
      <c r="CI214" s="217"/>
      <c r="CJ214" s="217"/>
      <c r="CK214" s="217"/>
      <c r="CL214" s="217"/>
      <c r="CM214" s="217"/>
      <c r="CN214" s="217"/>
      <c r="CO214" s="217"/>
      <c r="CP214" s="217"/>
      <c r="CQ214" s="217"/>
      <c r="CR214" s="217"/>
      <c r="CS214" s="217"/>
      <c r="CT214" s="217"/>
      <c r="CU214" s="217"/>
      <c r="CV214" s="217"/>
      <c r="CW214" s="217"/>
      <c r="CX214" s="217"/>
      <c r="CY214" s="217"/>
      <c r="CZ214" s="217"/>
      <c r="DA214" s="217"/>
      <c r="DB214" s="217"/>
      <c r="DC214" s="217"/>
      <c r="DD214" s="217"/>
      <c r="DE214" s="217"/>
      <c r="DF214" s="217"/>
      <c r="DG214" s="217"/>
      <c r="DH214" s="217"/>
      <c r="DI214" s="217"/>
      <c r="DJ214" s="217"/>
      <c r="DK214" s="217"/>
      <c r="DL214" s="217"/>
      <c r="DM214" s="217"/>
      <c r="DN214" s="217"/>
      <c r="DO214" s="217"/>
      <c r="DP214" s="217"/>
      <c r="DQ214" s="217"/>
      <c r="DR214" s="217"/>
      <c r="DS214" s="217"/>
      <c r="DT214" s="217"/>
      <c r="DU214" s="217"/>
      <c r="DV214" s="217"/>
      <c r="DW214" s="217"/>
      <c r="DX214" s="217"/>
      <c r="DY214" s="217"/>
      <c r="DZ214" s="217"/>
      <c r="EA214" s="217"/>
      <c r="EB214" s="217"/>
      <c r="EC214" s="217"/>
      <c r="ED214" s="217"/>
      <c r="EE214" s="217"/>
      <c r="EF214" s="217"/>
      <c r="EG214" s="217"/>
      <c r="EH214" s="217"/>
      <c r="EI214" s="217"/>
      <c r="EJ214" s="217"/>
      <c r="EK214" s="217"/>
      <c r="EL214" s="217"/>
      <c r="EM214" s="217"/>
      <c r="EN214" s="217"/>
      <c r="EO214" s="217"/>
      <c r="EP214" s="217"/>
      <c r="EQ214" s="217"/>
      <c r="ER214" s="217"/>
      <c r="ES214" s="217"/>
      <c r="ET214" s="217"/>
      <c r="EU214" s="217"/>
      <c r="EV214" s="217"/>
      <c r="EW214" s="217"/>
      <c r="EX214" s="217"/>
      <c r="EY214" s="217"/>
      <c r="EZ214" s="217"/>
      <c r="FA214" s="217"/>
      <c r="FB214" s="217"/>
      <c r="FC214" s="217"/>
      <c r="FD214" s="217"/>
      <c r="FE214" s="217"/>
      <c r="FF214" s="217"/>
      <c r="FG214" s="217"/>
      <c r="FH214" s="217"/>
      <c r="FI214" s="217"/>
      <c r="FJ214" s="217"/>
      <c r="FK214" s="217"/>
      <c r="FL214" s="217"/>
      <c r="FM214" s="217"/>
      <c r="FN214" s="217"/>
      <c r="FO214" s="217"/>
      <c r="FP214" s="217"/>
      <c r="FQ214" s="217"/>
      <c r="FR214" s="217"/>
      <c r="FS214" s="217"/>
      <c r="FT214" s="217"/>
      <c r="FU214" s="217"/>
      <c r="FV214" s="217"/>
      <c r="FW214" s="217"/>
      <c r="FX214" s="217"/>
      <c r="FY214" s="217"/>
      <c r="FZ214" s="217"/>
      <c r="GA214" s="217"/>
      <c r="GB214" s="217"/>
      <c r="GC214" s="217"/>
      <c r="GD214" s="217"/>
      <c r="GE214" s="217"/>
      <c r="GF214" s="217"/>
      <c r="GG214" s="217"/>
      <c r="GH214" s="217"/>
      <c r="GI214" s="217"/>
      <c r="GJ214" s="217"/>
      <c r="GK214" s="217"/>
      <c r="GL214" s="217"/>
      <c r="GM214" s="217"/>
      <c r="GN214" s="217"/>
      <c r="GO214" s="217"/>
      <c r="GP214" s="217"/>
      <c r="GQ214" s="217"/>
      <c r="GR214" s="217"/>
      <c r="GS214" s="217"/>
      <c r="GT214" s="217"/>
      <c r="GU214" s="217"/>
      <c r="GV214" s="217"/>
      <c r="GW214" s="217"/>
      <c r="GX214" s="217"/>
      <c r="GY214" s="217"/>
      <c r="GZ214" s="217"/>
      <c r="HA214" s="217"/>
      <c r="HB214" s="217"/>
      <c r="HC214" s="217"/>
      <c r="HD214" s="217"/>
      <c r="HE214" s="217"/>
      <c r="HF214" s="217"/>
      <c r="HG214" s="217"/>
      <c r="HH214" s="217"/>
      <c r="HI214" s="217"/>
      <c r="HJ214" s="217"/>
      <c r="HK214" s="217"/>
      <c r="HL214" s="217"/>
      <c r="HM214" s="217"/>
      <c r="HN214" s="217"/>
      <c r="HO214" s="217"/>
      <c r="HP214" s="217"/>
      <c r="HQ214" s="217"/>
      <c r="HR214" s="217"/>
      <c r="HS214" s="217"/>
      <c r="HT214" s="217"/>
      <c r="HU214" s="217"/>
      <c r="HV214" s="217"/>
      <c r="HW214" s="217"/>
      <c r="HX214" s="217"/>
      <c r="HY214" s="217"/>
      <c r="HZ214" s="217"/>
      <c r="IA214" s="217"/>
      <c r="IB214" s="217"/>
      <c r="IC214" s="217"/>
      <c r="ID214" s="217"/>
      <c r="IE214" s="217"/>
      <c r="IF214" s="217"/>
      <c r="IG214" s="217"/>
      <c r="IH214" s="217"/>
      <c r="II214" s="217"/>
      <c r="IJ214" s="217"/>
      <c r="IK214" s="217"/>
      <c r="IL214" s="217"/>
      <c r="IM214" s="217"/>
      <c r="IN214" s="217"/>
      <c r="IO214" s="217"/>
      <c r="IP214" s="217"/>
      <c r="IQ214" s="217"/>
      <c r="IR214" s="217"/>
      <c r="IS214" s="217"/>
      <c r="IT214" s="217"/>
      <c r="IU214" s="217"/>
      <c r="IV214" s="217"/>
    </row>
    <row r="215" spans="1:256" x14ac:dyDescent="0.15">
      <c r="A215" s="218"/>
      <c r="B215" s="215"/>
      <c r="C215" s="217"/>
      <c r="D215" s="219"/>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c r="AA215" s="217"/>
      <c r="AB215" s="217"/>
      <c r="AC215" s="217"/>
      <c r="AD215" s="217"/>
      <c r="AE215" s="217"/>
      <c r="AF215" s="217"/>
      <c r="AG215" s="217"/>
      <c r="AH215" s="217"/>
      <c r="AI215" s="217"/>
      <c r="AJ215" s="217"/>
      <c r="AK215" s="217"/>
      <c r="AL215" s="217"/>
      <c r="AM215" s="217"/>
      <c r="AN215" s="217"/>
      <c r="AO215" s="217"/>
      <c r="AP215" s="217"/>
      <c r="AQ215" s="217"/>
      <c r="AR215" s="217"/>
      <c r="AS215" s="217"/>
      <c r="AT215" s="217"/>
      <c r="AU215" s="217"/>
      <c r="AV215" s="217"/>
      <c r="AW215" s="217"/>
      <c r="AX215" s="217"/>
      <c r="AY215" s="217"/>
      <c r="AZ215" s="217"/>
      <c r="BA215" s="217"/>
      <c r="BB215" s="217"/>
      <c r="BC215" s="217"/>
      <c r="BD215" s="217"/>
      <c r="BE215" s="217"/>
      <c r="BF215" s="217"/>
      <c r="BG215" s="217"/>
      <c r="BH215" s="217"/>
      <c r="BI215" s="217"/>
      <c r="BJ215" s="217"/>
      <c r="BK215" s="217"/>
      <c r="BL215" s="217"/>
      <c r="BM215" s="217"/>
      <c r="BN215" s="217"/>
      <c r="BO215" s="217"/>
      <c r="BP215" s="217"/>
      <c r="BQ215" s="217"/>
      <c r="BR215" s="217"/>
      <c r="BS215" s="217"/>
      <c r="BT215" s="217"/>
      <c r="BU215" s="217"/>
      <c r="BV215" s="217"/>
      <c r="BW215" s="217"/>
      <c r="BX215" s="217"/>
      <c r="BY215" s="217"/>
      <c r="BZ215" s="217"/>
      <c r="CA215" s="217"/>
      <c r="CB215" s="217"/>
      <c r="CC215" s="217"/>
      <c r="CD215" s="217"/>
      <c r="CE215" s="217"/>
      <c r="CF215" s="217"/>
      <c r="CG215" s="217"/>
      <c r="CH215" s="217"/>
      <c r="CI215" s="217"/>
      <c r="CJ215" s="217"/>
      <c r="CK215" s="217"/>
      <c r="CL215" s="217"/>
      <c r="CM215" s="217"/>
      <c r="CN215" s="217"/>
      <c r="CO215" s="217"/>
      <c r="CP215" s="217"/>
      <c r="CQ215" s="217"/>
      <c r="CR215" s="217"/>
      <c r="CS215" s="217"/>
      <c r="CT215" s="217"/>
      <c r="CU215" s="217"/>
      <c r="CV215" s="217"/>
      <c r="CW215" s="217"/>
      <c r="CX215" s="217"/>
      <c r="CY215" s="217"/>
      <c r="CZ215" s="217"/>
      <c r="DA215" s="217"/>
      <c r="DB215" s="217"/>
      <c r="DC215" s="217"/>
      <c r="DD215" s="217"/>
      <c r="DE215" s="217"/>
      <c r="DF215" s="217"/>
      <c r="DG215" s="217"/>
      <c r="DH215" s="217"/>
      <c r="DI215" s="217"/>
      <c r="DJ215" s="217"/>
      <c r="DK215" s="217"/>
      <c r="DL215" s="217"/>
      <c r="DM215" s="217"/>
      <c r="DN215" s="217"/>
      <c r="DO215" s="217"/>
      <c r="DP215" s="217"/>
      <c r="DQ215" s="217"/>
      <c r="DR215" s="217"/>
      <c r="DS215" s="217"/>
      <c r="DT215" s="217"/>
      <c r="DU215" s="217"/>
      <c r="DV215" s="217"/>
      <c r="DW215" s="217"/>
      <c r="DX215" s="217"/>
      <c r="DY215" s="217"/>
      <c r="DZ215" s="217"/>
      <c r="EA215" s="217"/>
      <c r="EB215" s="217"/>
      <c r="EC215" s="217"/>
      <c r="ED215" s="217"/>
      <c r="EE215" s="217"/>
      <c r="EF215" s="217"/>
      <c r="EG215" s="217"/>
      <c r="EH215" s="217"/>
      <c r="EI215" s="217"/>
      <c r="EJ215" s="217"/>
      <c r="EK215" s="217"/>
      <c r="EL215" s="217"/>
      <c r="EM215" s="217"/>
      <c r="EN215" s="217"/>
      <c r="EO215" s="217"/>
      <c r="EP215" s="217"/>
      <c r="EQ215" s="217"/>
      <c r="ER215" s="217"/>
      <c r="ES215" s="217"/>
      <c r="ET215" s="217"/>
      <c r="EU215" s="217"/>
      <c r="EV215" s="217"/>
      <c r="EW215" s="217"/>
      <c r="EX215" s="217"/>
      <c r="EY215" s="217"/>
      <c r="EZ215" s="217"/>
      <c r="FA215" s="217"/>
      <c r="FB215" s="217"/>
      <c r="FC215" s="217"/>
      <c r="FD215" s="217"/>
      <c r="FE215" s="217"/>
      <c r="FF215" s="217"/>
      <c r="FG215" s="217"/>
      <c r="FH215" s="217"/>
      <c r="FI215" s="217"/>
      <c r="FJ215" s="217"/>
      <c r="FK215" s="217"/>
      <c r="FL215" s="217"/>
      <c r="FM215" s="217"/>
      <c r="FN215" s="217"/>
      <c r="FO215" s="217"/>
      <c r="FP215" s="217"/>
      <c r="FQ215" s="217"/>
      <c r="FR215" s="217"/>
      <c r="FS215" s="217"/>
      <c r="FT215" s="217"/>
      <c r="FU215" s="217"/>
      <c r="FV215" s="217"/>
      <c r="FW215" s="217"/>
      <c r="FX215" s="217"/>
      <c r="FY215" s="217"/>
      <c r="FZ215" s="217"/>
      <c r="GA215" s="217"/>
      <c r="GB215" s="217"/>
      <c r="GC215" s="217"/>
      <c r="GD215" s="217"/>
      <c r="GE215" s="217"/>
      <c r="GF215" s="217"/>
      <c r="GG215" s="217"/>
      <c r="GH215" s="217"/>
      <c r="GI215" s="217"/>
      <c r="GJ215" s="217"/>
      <c r="GK215" s="217"/>
      <c r="GL215" s="217"/>
      <c r="GM215" s="217"/>
      <c r="GN215" s="217"/>
      <c r="GO215" s="217"/>
      <c r="GP215" s="217"/>
      <c r="GQ215" s="217"/>
      <c r="GR215" s="217"/>
      <c r="GS215" s="217"/>
      <c r="GT215" s="217"/>
      <c r="GU215" s="217"/>
      <c r="GV215" s="217"/>
      <c r="GW215" s="217"/>
      <c r="GX215" s="217"/>
      <c r="GY215" s="217"/>
      <c r="GZ215" s="217"/>
      <c r="HA215" s="217"/>
      <c r="HB215" s="217"/>
      <c r="HC215" s="217"/>
      <c r="HD215" s="217"/>
      <c r="HE215" s="217"/>
      <c r="HF215" s="217"/>
      <c r="HG215" s="217"/>
      <c r="HH215" s="217"/>
      <c r="HI215" s="217"/>
      <c r="HJ215" s="217"/>
      <c r="HK215" s="217"/>
      <c r="HL215" s="217"/>
      <c r="HM215" s="217"/>
      <c r="HN215" s="217"/>
      <c r="HO215" s="217"/>
      <c r="HP215" s="217"/>
      <c r="HQ215" s="217"/>
      <c r="HR215" s="217"/>
      <c r="HS215" s="217"/>
      <c r="HT215" s="217"/>
      <c r="HU215" s="217"/>
      <c r="HV215" s="217"/>
      <c r="HW215" s="217"/>
      <c r="HX215" s="217"/>
      <c r="HY215" s="217"/>
      <c r="HZ215" s="217"/>
      <c r="IA215" s="217"/>
      <c r="IB215" s="217"/>
      <c r="IC215" s="217"/>
      <c r="ID215" s="217"/>
      <c r="IE215" s="217"/>
      <c r="IF215" s="217"/>
      <c r="IG215" s="217"/>
      <c r="IH215" s="217"/>
      <c r="II215" s="217"/>
      <c r="IJ215" s="217"/>
      <c r="IK215" s="217"/>
      <c r="IL215" s="217"/>
      <c r="IM215" s="217"/>
      <c r="IN215" s="217"/>
      <c r="IO215" s="217"/>
      <c r="IP215" s="217"/>
      <c r="IQ215" s="217"/>
      <c r="IR215" s="217"/>
      <c r="IS215" s="217"/>
      <c r="IT215" s="217"/>
      <c r="IU215" s="217"/>
      <c r="IV215" s="217"/>
    </row>
    <row r="216" spans="1:256" x14ac:dyDescent="0.15">
      <c r="A216" s="218"/>
      <c r="B216" s="215"/>
      <c r="C216" s="217"/>
      <c r="D216" s="219"/>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c r="AA216" s="217"/>
      <c r="AB216" s="217"/>
      <c r="AC216" s="217"/>
      <c r="AD216" s="217"/>
      <c r="AE216" s="217"/>
      <c r="AF216" s="217"/>
      <c r="AG216" s="217"/>
      <c r="AH216" s="217"/>
      <c r="AI216" s="217"/>
      <c r="AJ216" s="217"/>
      <c r="AK216" s="217"/>
      <c r="AL216" s="217"/>
      <c r="AM216" s="217"/>
      <c r="AN216" s="217"/>
      <c r="AO216" s="217"/>
      <c r="AP216" s="217"/>
      <c r="AQ216" s="217"/>
      <c r="AR216" s="217"/>
      <c r="AS216" s="217"/>
      <c r="AT216" s="217"/>
      <c r="AU216" s="217"/>
      <c r="AV216" s="217"/>
      <c r="AW216" s="217"/>
      <c r="AX216" s="217"/>
      <c r="AY216" s="217"/>
      <c r="AZ216" s="217"/>
      <c r="BA216" s="217"/>
      <c r="BB216" s="217"/>
      <c r="BC216" s="217"/>
      <c r="BD216" s="217"/>
      <c r="BE216" s="217"/>
      <c r="BF216" s="217"/>
      <c r="BG216" s="217"/>
      <c r="BH216" s="217"/>
      <c r="BI216" s="217"/>
      <c r="BJ216" s="217"/>
      <c r="BK216" s="217"/>
      <c r="BL216" s="217"/>
      <c r="BM216" s="217"/>
      <c r="BN216" s="217"/>
      <c r="BO216" s="217"/>
      <c r="BP216" s="217"/>
      <c r="BQ216" s="217"/>
      <c r="BR216" s="217"/>
      <c r="BS216" s="217"/>
      <c r="BT216" s="217"/>
      <c r="BU216" s="217"/>
      <c r="BV216" s="217"/>
      <c r="BW216" s="217"/>
      <c r="BX216" s="217"/>
      <c r="BY216" s="217"/>
      <c r="BZ216" s="217"/>
      <c r="CA216" s="217"/>
      <c r="CB216" s="217"/>
      <c r="CC216" s="217"/>
      <c r="CD216" s="217"/>
      <c r="CE216" s="217"/>
      <c r="CF216" s="217"/>
      <c r="CG216" s="217"/>
      <c r="CH216" s="217"/>
      <c r="CI216" s="217"/>
      <c r="CJ216" s="217"/>
      <c r="CK216" s="217"/>
      <c r="CL216" s="217"/>
      <c r="CM216" s="217"/>
      <c r="CN216" s="217"/>
      <c r="CO216" s="217"/>
      <c r="CP216" s="217"/>
      <c r="CQ216" s="217"/>
      <c r="CR216" s="217"/>
      <c r="CS216" s="217"/>
      <c r="CT216" s="217"/>
      <c r="CU216" s="217"/>
      <c r="CV216" s="217"/>
      <c r="CW216" s="217"/>
      <c r="CX216" s="217"/>
      <c r="CY216" s="217"/>
      <c r="CZ216" s="217"/>
      <c r="DA216" s="217"/>
      <c r="DB216" s="217"/>
      <c r="DC216" s="217"/>
      <c r="DD216" s="217"/>
      <c r="DE216" s="217"/>
      <c r="DF216" s="217"/>
      <c r="DG216" s="217"/>
      <c r="DH216" s="217"/>
      <c r="DI216" s="217"/>
      <c r="DJ216" s="217"/>
      <c r="DK216" s="217"/>
      <c r="DL216" s="217"/>
      <c r="DM216" s="217"/>
      <c r="DN216" s="217"/>
      <c r="DO216" s="217"/>
      <c r="DP216" s="217"/>
      <c r="DQ216" s="217"/>
      <c r="DR216" s="217"/>
      <c r="DS216" s="217"/>
      <c r="DT216" s="217"/>
      <c r="DU216" s="217"/>
      <c r="DV216" s="217"/>
      <c r="DW216" s="217"/>
      <c r="DX216" s="217"/>
      <c r="DY216" s="217"/>
      <c r="DZ216" s="217"/>
      <c r="EA216" s="217"/>
      <c r="EB216" s="217"/>
      <c r="EC216" s="217"/>
      <c r="ED216" s="217"/>
      <c r="EE216" s="217"/>
      <c r="EF216" s="217"/>
      <c r="EG216" s="217"/>
      <c r="EH216" s="217"/>
      <c r="EI216" s="217"/>
      <c r="EJ216" s="217"/>
      <c r="EK216" s="217"/>
      <c r="EL216" s="217"/>
      <c r="EM216" s="217"/>
      <c r="EN216" s="217"/>
      <c r="EO216" s="217"/>
      <c r="EP216" s="217"/>
      <c r="EQ216" s="217"/>
      <c r="ER216" s="217"/>
      <c r="ES216" s="217"/>
      <c r="ET216" s="217"/>
      <c r="EU216" s="217"/>
      <c r="EV216" s="217"/>
      <c r="EW216" s="217"/>
      <c r="EX216" s="217"/>
      <c r="EY216" s="217"/>
      <c r="EZ216" s="217"/>
      <c r="FA216" s="217"/>
      <c r="FB216" s="217"/>
      <c r="FC216" s="217"/>
      <c r="FD216" s="217"/>
      <c r="FE216" s="217"/>
      <c r="FF216" s="217"/>
      <c r="FG216" s="217"/>
      <c r="FH216" s="217"/>
      <c r="FI216" s="217"/>
      <c r="FJ216" s="217"/>
      <c r="FK216" s="217"/>
      <c r="FL216" s="217"/>
      <c r="FM216" s="217"/>
      <c r="FN216" s="217"/>
      <c r="FO216" s="217"/>
      <c r="FP216" s="217"/>
      <c r="FQ216" s="217"/>
      <c r="FR216" s="217"/>
      <c r="FS216" s="217"/>
      <c r="FT216" s="217"/>
      <c r="FU216" s="217"/>
      <c r="FV216" s="217"/>
      <c r="FW216" s="217"/>
      <c r="FX216" s="217"/>
      <c r="FY216" s="217"/>
      <c r="FZ216" s="217"/>
      <c r="GA216" s="217"/>
      <c r="GB216" s="217"/>
      <c r="GC216" s="217"/>
      <c r="GD216" s="217"/>
      <c r="GE216" s="217"/>
      <c r="GF216" s="217"/>
      <c r="GG216" s="217"/>
      <c r="GH216" s="217"/>
      <c r="GI216" s="217"/>
      <c r="GJ216" s="217"/>
      <c r="GK216" s="217"/>
      <c r="GL216" s="217"/>
      <c r="GM216" s="217"/>
      <c r="GN216" s="217"/>
      <c r="GO216" s="217"/>
      <c r="GP216" s="217"/>
      <c r="GQ216" s="217"/>
      <c r="GR216" s="217"/>
      <c r="GS216" s="217"/>
      <c r="GT216" s="217"/>
      <c r="GU216" s="217"/>
      <c r="GV216" s="217"/>
      <c r="GW216" s="217"/>
      <c r="GX216" s="217"/>
      <c r="GY216" s="217"/>
      <c r="GZ216" s="217"/>
      <c r="HA216" s="217"/>
      <c r="HB216" s="217"/>
      <c r="HC216" s="217"/>
      <c r="HD216" s="217"/>
      <c r="HE216" s="217"/>
      <c r="HF216" s="217"/>
      <c r="HG216" s="217"/>
      <c r="HH216" s="217"/>
      <c r="HI216" s="217"/>
      <c r="HJ216" s="217"/>
      <c r="HK216" s="217"/>
      <c r="HL216" s="217"/>
      <c r="HM216" s="217"/>
      <c r="HN216" s="217"/>
      <c r="HO216" s="217"/>
      <c r="HP216" s="217"/>
      <c r="HQ216" s="217"/>
      <c r="HR216" s="217"/>
      <c r="HS216" s="217"/>
      <c r="HT216" s="217"/>
      <c r="HU216" s="217"/>
      <c r="HV216" s="217"/>
      <c r="HW216" s="217"/>
      <c r="HX216" s="217"/>
      <c r="HY216" s="217"/>
      <c r="HZ216" s="217"/>
      <c r="IA216" s="217"/>
      <c r="IB216" s="217"/>
      <c r="IC216" s="217"/>
      <c r="ID216" s="217"/>
      <c r="IE216" s="217"/>
      <c r="IF216" s="217"/>
      <c r="IG216" s="217"/>
      <c r="IH216" s="217"/>
      <c r="II216" s="217"/>
      <c r="IJ216" s="217"/>
      <c r="IK216" s="217"/>
      <c r="IL216" s="217"/>
      <c r="IM216" s="217"/>
      <c r="IN216" s="217"/>
      <c r="IO216" s="217"/>
      <c r="IP216" s="217"/>
      <c r="IQ216" s="217"/>
      <c r="IR216" s="217"/>
      <c r="IS216" s="217"/>
      <c r="IT216" s="217"/>
      <c r="IU216" s="217"/>
      <c r="IV216" s="217"/>
    </row>
    <row r="217" spans="1:256" x14ac:dyDescent="0.15">
      <c r="A217" s="218"/>
      <c r="B217" s="215"/>
      <c r="C217" s="217"/>
      <c r="D217" s="219"/>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c r="AA217" s="217"/>
      <c r="AB217" s="217"/>
      <c r="AC217" s="217"/>
      <c r="AD217" s="217"/>
      <c r="AE217" s="217"/>
      <c r="AF217" s="217"/>
      <c r="AG217" s="217"/>
      <c r="AH217" s="217"/>
      <c r="AI217" s="217"/>
      <c r="AJ217" s="217"/>
      <c r="AK217" s="217"/>
      <c r="AL217" s="217"/>
      <c r="AM217" s="217"/>
      <c r="AN217" s="217"/>
      <c r="AO217" s="217"/>
      <c r="AP217" s="217"/>
      <c r="AQ217" s="217"/>
      <c r="AR217" s="217"/>
      <c r="AS217" s="217"/>
      <c r="AT217" s="217"/>
      <c r="AU217" s="217"/>
      <c r="AV217" s="217"/>
      <c r="AW217" s="217"/>
      <c r="AX217" s="217"/>
      <c r="AY217" s="217"/>
      <c r="AZ217" s="217"/>
      <c r="BA217" s="217"/>
      <c r="BB217" s="217"/>
      <c r="BC217" s="217"/>
      <c r="BD217" s="217"/>
      <c r="BE217" s="217"/>
      <c r="BF217" s="217"/>
      <c r="BG217" s="217"/>
      <c r="BH217" s="217"/>
      <c r="BI217" s="217"/>
      <c r="BJ217" s="217"/>
      <c r="BK217" s="217"/>
      <c r="BL217" s="217"/>
      <c r="BM217" s="217"/>
      <c r="BN217" s="217"/>
      <c r="BO217" s="217"/>
      <c r="BP217" s="217"/>
      <c r="BQ217" s="217"/>
      <c r="BR217" s="217"/>
      <c r="BS217" s="217"/>
      <c r="BT217" s="217"/>
      <c r="BU217" s="217"/>
      <c r="BV217" s="217"/>
      <c r="BW217" s="217"/>
      <c r="BX217" s="217"/>
      <c r="BY217" s="217"/>
      <c r="BZ217" s="217"/>
      <c r="CA217" s="217"/>
      <c r="CB217" s="217"/>
      <c r="CC217" s="217"/>
      <c r="CD217" s="217"/>
      <c r="CE217" s="217"/>
      <c r="CF217" s="217"/>
      <c r="CG217" s="217"/>
      <c r="CH217" s="217"/>
      <c r="CI217" s="217"/>
      <c r="CJ217" s="217"/>
      <c r="CK217" s="217"/>
      <c r="CL217" s="217"/>
      <c r="CM217" s="217"/>
      <c r="CN217" s="217"/>
      <c r="CO217" s="217"/>
      <c r="CP217" s="217"/>
      <c r="CQ217" s="217"/>
      <c r="CR217" s="217"/>
      <c r="CS217" s="217"/>
      <c r="CT217" s="217"/>
      <c r="CU217" s="217"/>
      <c r="CV217" s="217"/>
      <c r="CW217" s="217"/>
      <c r="CX217" s="217"/>
      <c r="CY217" s="217"/>
      <c r="CZ217" s="217"/>
      <c r="DA217" s="217"/>
      <c r="DB217" s="217"/>
      <c r="DC217" s="217"/>
      <c r="DD217" s="217"/>
      <c r="DE217" s="217"/>
      <c r="DF217" s="217"/>
      <c r="DG217" s="217"/>
      <c r="DH217" s="217"/>
      <c r="DI217" s="217"/>
      <c r="DJ217" s="217"/>
      <c r="DK217" s="217"/>
      <c r="DL217" s="217"/>
      <c r="DM217" s="217"/>
      <c r="DN217" s="217"/>
      <c r="DO217" s="217"/>
      <c r="DP217" s="217"/>
      <c r="DQ217" s="217"/>
      <c r="DR217" s="217"/>
      <c r="DS217" s="217"/>
      <c r="DT217" s="217"/>
      <c r="DU217" s="217"/>
      <c r="DV217" s="217"/>
      <c r="DW217" s="217"/>
      <c r="DX217" s="217"/>
      <c r="DY217" s="217"/>
      <c r="DZ217" s="217"/>
      <c r="EA217" s="217"/>
      <c r="EB217" s="217"/>
      <c r="EC217" s="217"/>
      <c r="ED217" s="217"/>
      <c r="EE217" s="217"/>
      <c r="EF217" s="217"/>
      <c r="EG217" s="217"/>
      <c r="EH217" s="217"/>
      <c r="EI217" s="217"/>
      <c r="EJ217" s="217"/>
      <c r="EK217" s="217"/>
      <c r="EL217" s="217"/>
      <c r="EM217" s="217"/>
      <c r="EN217" s="217"/>
      <c r="EO217" s="217"/>
      <c r="EP217" s="217"/>
      <c r="EQ217" s="217"/>
      <c r="ER217" s="217"/>
      <c r="ES217" s="217"/>
      <c r="ET217" s="217"/>
      <c r="EU217" s="217"/>
      <c r="EV217" s="217"/>
      <c r="EW217" s="217"/>
      <c r="EX217" s="217"/>
      <c r="EY217" s="217"/>
      <c r="EZ217" s="217"/>
      <c r="FA217" s="217"/>
      <c r="FB217" s="217"/>
      <c r="FC217" s="217"/>
      <c r="FD217" s="217"/>
      <c r="FE217" s="217"/>
      <c r="FF217" s="217"/>
      <c r="FG217" s="217"/>
      <c r="FH217" s="217"/>
      <c r="FI217" s="217"/>
      <c r="FJ217" s="217"/>
      <c r="FK217" s="217"/>
      <c r="FL217" s="217"/>
      <c r="FM217" s="217"/>
      <c r="FN217" s="217"/>
      <c r="FO217" s="217"/>
      <c r="FP217" s="217"/>
      <c r="FQ217" s="217"/>
      <c r="FR217" s="217"/>
      <c r="FS217" s="217"/>
      <c r="FT217" s="217"/>
      <c r="FU217" s="217"/>
      <c r="FV217" s="217"/>
      <c r="FW217" s="217"/>
      <c r="FX217" s="217"/>
      <c r="FY217" s="217"/>
      <c r="FZ217" s="217"/>
      <c r="GA217" s="217"/>
      <c r="GB217" s="217"/>
      <c r="GC217" s="217"/>
      <c r="GD217" s="217"/>
      <c r="GE217" s="217"/>
      <c r="GF217" s="217"/>
      <c r="GG217" s="217"/>
      <c r="GH217" s="217"/>
      <c r="GI217" s="217"/>
      <c r="GJ217" s="217"/>
      <c r="GK217" s="217"/>
      <c r="GL217" s="217"/>
      <c r="GM217" s="217"/>
      <c r="GN217" s="217"/>
      <c r="GO217" s="217"/>
      <c r="GP217" s="217"/>
      <c r="GQ217" s="217"/>
      <c r="GR217" s="217"/>
      <c r="GS217" s="217"/>
      <c r="GT217" s="217"/>
      <c r="GU217" s="217"/>
      <c r="GV217" s="217"/>
      <c r="GW217" s="217"/>
      <c r="GX217" s="217"/>
      <c r="GY217" s="217"/>
      <c r="GZ217" s="217"/>
      <c r="HA217" s="217"/>
      <c r="HB217" s="217"/>
      <c r="HC217" s="217"/>
      <c r="HD217" s="217"/>
      <c r="HE217" s="217"/>
      <c r="HF217" s="217"/>
      <c r="HG217" s="217"/>
      <c r="HH217" s="217"/>
      <c r="HI217" s="217"/>
      <c r="HJ217" s="217"/>
      <c r="HK217" s="217"/>
      <c r="HL217" s="217"/>
      <c r="HM217" s="217"/>
      <c r="HN217" s="217"/>
      <c r="HO217" s="217"/>
      <c r="HP217" s="217"/>
      <c r="HQ217" s="217"/>
      <c r="HR217" s="217"/>
      <c r="HS217" s="217"/>
      <c r="HT217" s="217"/>
      <c r="HU217" s="217"/>
      <c r="HV217" s="217"/>
      <c r="HW217" s="217"/>
      <c r="HX217" s="217"/>
      <c r="HY217" s="217"/>
      <c r="HZ217" s="217"/>
      <c r="IA217" s="217"/>
      <c r="IB217" s="217"/>
      <c r="IC217" s="217"/>
      <c r="ID217" s="217"/>
      <c r="IE217" s="217"/>
      <c r="IF217" s="217"/>
      <c r="IG217" s="217"/>
      <c r="IH217" s="217"/>
      <c r="II217" s="217"/>
      <c r="IJ217" s="217"/>
      <c r="IK217" s="217"/>
      <c r="IL217" s="217"/>
      <c r="IM217" s="217"/>
      <c r="IN217" s="217"/>
      <c r="IO217" s="217"/>
      <c r="IP217" s="217"/>
      <c r="IQ217" s="217"/>
      <c r="IR217" s="217"/>
      <c r="IS217" s="217"/>
      <c r="IT217" s="217"/>
      <c r="IU217" s="217"/>
      <c r="IV217" s="217"/>
    </row>
    <row r="218" spans="1:256" x14ac:dyDescent="0.15">
      <c r="A218" s="218"/>
      <c r="B218" s="215"/>
      <c r="C218" s="217"/>
      <c r="D218" s="219"/>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c r="AA218" s="217"/>
      <c r="AB218" s="217"/>
      <c r="AC218" s="217"/>
      <c r="AD218" s="217"/>
      <c r="AE218" s="217"/>
      <c r="AF218" s="217"/>
      <c r="AG218" s="217"/>
      <c r="AH218" s="217"/>
      <c r="AI218" s="217"/>
      <c r="AJ218" s="217"/>
      <c r="AK218" s="217"/>
      <c r="AL218" s="217"/>
      <c r="AM218" s="217"/>
      <c r="AN218" s="217"/>
      <c r="AO218" s="217"/>
      <c r="AP218" s="217"/>
      <c r="AQ218" s="217"/>
      <c r="AR218" s="217"/>
      <c r="AS218" s="217"/>
      <c r="AT218" s="217"/>
      <c r="AU218" s="217"/>
      <c r="AV218" s="217"/>
      <c r="AW218" s="217"/>
      <c r="AX218" s="217"/>
      <c r="AY218" s="217"/>
      <c r="AZ218" s="217"/>
      <c r="BA218" s="217"/>
      <c r="BB218" s="217"/>
      <c r="BC218" s="217"/>
      <c r="BD218" s="217"/>
      <c r="BE218" s="217"/>
      <c r="BF218" s="217"/>
      <c r="BG218" s="217"/>
      <c r="BH218" s="217"/>
      <c r="BI218" s="217"/>
      <c r="BJ218" s="217"/>
      <c r="BK218" s="217"/>
      <c r="BL218" s="217"/>
      <c r="BM218" s="217"/>
      <c r="BN218" s="217"/>
      <c r="BO218" s="217"/>
      <c r="BP218" s="217"/>
      <c r="BQ218" s="217"/>
      <c r="BR218" s="217"/>
      <c r="BS218" s="217"/>
      <c r="BT218" s="217"/>
      <c r="BU218" s="217"/>
      <c r="BV218" s="217"/>
      <c r="BW218" s="217"/>
      <c r="BX218" s="217"/>
      <c r="BY218" s="217"/>
      <c r="BZ218" s="217"/>
      <c r="CA218" s="217"/>
      <c r="CB218" s="217"/>
      <c r="CC218" s="217"/>
      <c r="CD218" s="217"/>
      <c r="CE218" s="217"/>
      <c r="CF218" s="217"/>
      <c r="CG218" s="217"/>
      <c r="CH218" s="217"/>
      <c r="CI218" s="217"/>
      <c r="CJ218" s="217"/>
      <c r="CK218" s="217"/>
      <c r="CL218" s="217"/>
      <c r="CM218" s="217"/>
      <c r="CN218" s="217"/>
      <c r="CO218" s="217"/>
      <c r="CP218" s="217"/>
      <c r="CQ218" s="217"/>
      <c r="CR218" s="217"/>
      <c r="CS218" s="217"/>
      <c r="CT218" s="217"/>
      <c r="CU218" s="217"/>
      <c r="CV218" s="217"/>
      <c r="CW218" s="217"/>
      <c r="CX218" s="217"/>
      <c r="CY218" s="217"/>
      <c r="CZ218" s="217"/>
      <c r="DA218" s="217"/>
      <c r="DB218" s="217"/>
      <c r="DC218" s="217"/>
      <c r="DD218" s="217"/>
      <c r="DE218" s="217"/>
      <c r="DF218" s="217"/>
      <c r="DG218" s="217"/>
      <c r="DH218" s="217"/>
      <c r="DI218" s="217"/>
      <c r="DJ218" s="217"/>
      <c r="DK218" s="217"/>
      <c r="DL218" s="217"/>
      <c r="DM218" s="217"/>
      <c r="DN218" s="217"/>
      <c r="DO218" s="217"/>
      <c r="DP218" s="217"/>
      <c r="DQ218" s="217"/>
      <c r="DR218" s="217"/>
      <c r="DS218" s="217"/>
      <c r="DT218" s="217"/>
      <c r="DU218" s="217"/>
      <c r="DV218" s="217"/>
      <c r="DW218" s="217"/>
      <c r="DX218" s="217"/>
      <c r="DY218" s="217"/>
      <c r="DZ218" s="217"/>
      <c r="EA218" s="217"/>
      <c r="EB218" s="217"/>
      <c r="EC218" s="217"/>
      <c r="ED218" s="217"/>
      <c r="EE218" s="217"/>
      <c r="EF218" s="217"/>
      <c r="EG218" s="217"/>
      <c r="EH218" s="217"/>
      <c r="EI218" s="217"/>
      <c r="EJ218" s="217"/>
      <c r="EK218" s="217"/>
      <c r="EL218" s="217"/>
      <c r="EM218" s="217"/>
      <c r="EN218" s="217"/>
      <c r="EO218" s="217"/>
      <c r="EP218" s="217"/>
      <c r="EQ218" s="217"/>
      <c r="ER218" s="217"/>
      <c r="ES218" s="217"/>
      <c r="ET218" s="217"/>
      <c r="EU218" s="217"/>
      <c r="EV218" s="217"/>
      <c r="EW218" s="217"/>
      <c r="EX218" s="217"/>
      <c r="EY218" s="217"/>
      <c r="EZ218" s="217"/>
      <c r="FA218" s="217"/>
      <c r="FB218" s="217"/>
      <c r="FC218" s="217"/>
      <c r="FD218" s="217"/>
      <c r="FE218" s="217"/>
      <c r="FF218" s="217"/>
      <c r="FG218" s="217"/>
      <c r="FH218" s="217"/>
      <c r="FI218" s="217"/>
      <c r="FJ218" s="217"/>
      <c r="FK218" s="217"/>
      <c r="FL218" s="217"/>
      <c r="FM218" s="217"/>
      <c r="FN218" s="217"/>
      <c r="FO218" s="217"/>
      <c r="FP218" s="217"/>
      <c r="FQ218" s="217"/>
      <c r="FR218" s="217"/>
      <c r="FS218" s="217"/>
      <c r="FT218" s="217"/>
      <c r="FU218" s="217"/>
      <c r="FV218" s="217"/>
      <c r="FW218" s="217"/>
      <c r="FX218" s="217"/>
      <c r="FY218" s="217"/>
      <c r="FZ218" s="217"/>
      <c r="GA218" s="217"/>
      <c r="GB218" s="217"/>
      <c r="GC218" s="217"/>
      <c r="GD218" s="217"/>
      <c r="GE218" s="217"/>
      <c r="GF218" s="217"/>
      <c r="GG218" s="217"/>
      <c r="GH218" s="217"/>
      <c r="GI218" s="217"/>
      <c r="GJ218" s="217"/>
      <c r="GK218" s="217"/>
      <c r="GL218" s="217"/>
      <c r="GM218" s="217"/>
      <c r="GN218" s="217"/>
      <c r="GO218" s="217"/>
      <c r="GP218" s="217"/>
      <c r="GQ218" s="217"/>
      <c r="GR218" s="217"/>
      <c r="GS218" s="217"/>
      <c r="GT218" s="217"/>
      <c r="GU218" s="217"/>
      <c r="GV218" s="217"/>
      <c r="GW218" s="217"/>
      <c r="GX218" s="217"/>
      <c r="GY218" s="217"/>
      <c r="GZ218" s="217"/>
      <c r="HA218" s="217"/>
      <c r="HB218" s="217"/>
      <c r="HC218" s="217"/>
      <c r="HD218" s="217"/>
      <c r="HE218" s="217"/>
      <c r="HF218" s="217"/>
      <c r="HG218" s="217"/>
      <c r="HH218" s="217"/>
      <c r="HI218" s="217"/>
      <c r="HJ218" s="217"/>
      <c r="HK218" s="217"/>
      <c r="HL218" s="217"/>
      <c r="HM218" s="217"/>
      <c r="HN218" s="217"/>
      <c r="HO218" s="217"/>
      <c r="HP218" s="217"/>
      <c r="HQ218" s="217"/>
      <c r="HR218" s="217"/>
      <c r="HS218" s="217"/>
      <c r="HT218" s="217"/>
      <c r="HU218" s="217"/>
      <c r="HV218" s="217"/>
      <c r="HW218" s="217"/>
      <c r="HX218" s="217"/>
      <c r="HY218" s="217"/>
      <c r="HZ218" s="217"/>
      <c r="IA218" s="217"/>
      <c r="IB218" s="217"/>
      <c r="IC218" s="217"/>
      <c r="ID218" s="217"/>
      <c r="IE218" s="217"/>
      <c r="IF218" s="217"/>
      <c r="IG218" s="217"/>
      <c r="IH218" s="217"/>
      <c r="II218" s="217"/>
      <c r="IJ218" s="217"/>
      <c r="IK218" s="217"/>
      <c r="IL218" s="217"/>
      <c r="IM218" s="217"/>
      <c r="IN218" s="217"/>
      <c r="IO218" s="217"/>
      <c r="IP218" s="217"/>
      <c r="IQ218" s="217"/>
      <c r="IR218" s="217"/>
      <c r="IS218" s="217"/>
      <c r="IT218" s="217"/>
      <c r="IU218" s="217"/>
      <c r="IV218" s="217"/>
    </row>
    <row r="219" spans="1:256" x14ac:dyDescent="0.15">
      <c r="A219" s="218"/>
      <c r="B219" s="215"/>
      <c r="C219" s="217"/>
      <c r="D219" s="219"/>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c r="AA219" s="217"/>
      <c r="AB219" s="217"/>
      <c r="AC219" s="217"/>
      <c r="AD219" s="217"/>
      <c r="AE219" s="217"/>
      <c r="AF219" s="217"/>
      <c r="AG219" s="217"/>
      <c r="AH219" s="217"/>
      <c r="AI219" s="217"/>
      <c r="AJ219" s="217"/>
      <c r="AK219" s="217"/>
      <c r="AL219" s="217"/>
      <c r="AM219" s="217"/>
      <c r="AN219" s="217"/>
      <c r="AO219" s="217"/>
      <c r="AP219" s="217"/>
      <c r="AQ219" s="217"/>
      <c r="AR219" s="217"/>
      <c r="AS219" s="217"/>
      <c r="AT219" s="217"/>
      <c r="AU219" s="217"/>
      <c r="AV219" s="217"/>
      <c r="AW219" s="217"/>
      <c r="AX219" s="217"/>
      <c r="AY219" s="217"/>
      <c r="AZ219" s="217"/>
      <c r="BA219" s="217"/>
      <c r="BB219" s="217"/>
      <c r="BC219" s="217"/>
      <c r="BD219" s="217"/>
      <c r="BE219" s="217"/>
      <c r="BF219" s="217"/>
      <c r="BG219" s="217"/>
      <c r="BH219" s="217"/>
      <c r="BI219" s="217"/>
      <c r="BJ219" s="217"/>
      <c r="BK219" s="217"/>
      <c r="BL219" s="217"/>
      <c r="BM219" s="217"/>
      <c r="BN219" s="217"/>
      <c r="BO219" s="217"/>
      <c r="BP219" s="217"/>
      <c r="BQ219" s="217"/>
      <c r="BR219" s="217"/>
      <c r="BS219" s="217"/>
      <c r="BT219" s="217"/>
      <c r="BU219" s="217"/>
      <c r="BV219" s="217"/>
      <c r="BW219" s="217"/>
      <c r="BX219" s="217"/>
      <c r="BY219" s="217"/>
      <c r="BZ219" s="217"/>
      <c r="CA219" s="217"/>
      <c r="CB219" s="217"/>
      <c r="CC219" s="217"/>
      <c r="CD219" s="217"/>
      <c r="CE219" s="217"/>
      <c r="CF219" s="217"/>
      <c r="CG219" s="217"/>
      <c r="CH219" s="217"/>
      <c r="CI219" s="217"/>
      <c r="CJ219" s="217"/>
      <c r="CK219" s="217"/>
      <c r="CL219" s="217"/>
      <c r="CM219" s="217"/>
      <c r="CN219" s="217"/>
      <c r="CO219" s="217"/>
      <c r="CP219" s="217"/>
      <c r="CQ219" s="217"/>
      <c r="CR219" s="217"/>
      <c r="CS219" s="217"/>
      <c r="CT219" s="217"/>
      <c r="CU219" s="217"/>
      <c r="CV219" s="217"/>
      <c r="CW219" s="217"/>
      <c r="CX219" s="217"/>
      <c r="CY219" s="217"/>
      <c r="CZ219" s="217"/>
      <c r="DA219" s="217"/>
      <c r="DB219" s="217"/>
      <c r="DC219" s="217"/>
      <c r="DD219" s="217"/>
      <c r="DE219" s="217"/>
      <c r="DF219" s="217"/>
      <c r="DG219" s="217"/>
      <c r="DH219" s="217"/>
      <c r="DI219" s="217"/>
      <c r="DJ219" s="217"/>
      <c r="DK219" s="217"/>
      <c r="DL219" s="217"/>
      <c r="DM219" s="217"/>
      <c r="DN219" s="217"/>
      <c r="DO219" s="217"/>
      <c r="DP219" s="217"/>
      <c r="DQ219" s="217"/>
      <c r="DR219" s="217"/>
      <c r="DS219" s="217"/>
      <c r="DT219" s="217"/>
      <c r="DU219" s="217"/>
      <c r="DV219" s="217"/>
      <c r="DW219" s="217"/>
      <c r="DX219" s="217"/>
      <c r="DY219" s="217"/>
      <c r="DZ219" s="217"/>
      <c r="EA219" s="217"/>
      <c r="EB219" s="217"/>
      <c r="EC219" s="217"/>
      <c r="ED219" s="217"/>
      <c r="EE219" s="217"/>
      <c r="EF219" s="217"/>
      <c r="EG219" s="217"/>
      <c r="EH219" s="217"/>
      <c r="EI219" s="217"/>
      <c r="EJ219" s="217"/>
      <c r="EK219" s="217"/>
      <c r="EL219" s="217"/>
      <c r="EM219" s="217"/>
      <c r="EN219" s="217"/>
      <c r="EO219" s="217"/>
      <c r="EP219" s="217"/>
      <c r="EQ219" s="217"/>
      <c r="ER219" s="217"/>
      <c r="ES219" s="217"/>
      <c r="ET219" s="217"/>
      <c r="EU219" s="217"/>
      <c r="EV219" s="217"/>
      <c r="EW219" s="217"/>
      <c r="EX219" s="217"/>
      <c r="EY219" s="217"/>
      <c r="EZ219" s="217"/>
      <c r="FA219" s="217"/>
      <c r="FB219" s="217"/>
      <c r="FC219" s="217"/>
      <c r="FD219" s="217"/>
      <c r="FE219" s="217"/>
      <c r="FF219" s="217"/>
      <c r="FG219" s="217"/>
      <c r="FH219" s="217"/>
      <c r="FI219" s="217"/>
      <c r="FJ219" s="217"/>
      <c r="FK219" s="217"/>
      <c r="FL219" s="217"/>
      <c r="FM219" s="217"/>
      <c r="FN219" s="217"/>
      <c r="FO219" s="217"/>
      <c r="FP219" s="217"/>
      <c r="FQ219" s="217"/>
      <c r="FR219" s="217"/>
      <c r="FS219" s="217"/>
      <c r="FT219" s="217"/>
      <c r="FU219" s="217"/>
      <c r="FV219" s="217"/>
      <c r="FW219" s="217"/>
      <c r="FX219" s="217"/>
      <c r="FY219" s="217"/>
      <c r="FZ219" s="217"/>
      <c r="GA219" s="217"/>
      <c r="GB219" s="217"/>
      <c r="GC219" s="217"/>
      <c r="GD219" s="217"/>
      <c r="GE219" s="217"/>
      <c r="GF219" s="217"/>
      <c r="GG219" s="217"/>
      <c r="GH219" s="217"/>
      <c r="GI219" s="217"/>
      <c r="GJ219" s="217"/>
      <c r="GK219" s="217"/>
      <c r="GL219" s="217"/>
      <c r="GM219" s="217"/>
      <c r="GN219" s="217"/>
      <c r="GO219" s="217"/>
      <c r="GP219" s="217"/>
      <c r="GQ219" s="217"/>
      <c r="GR219" s="217"/>
      <c r="GS219" s="217"/>
      <c r="GT219" s="217"/>
      <c r="GU219" s="217"/>
      <c r="GV219" s="217"/>
      <c r="GW219" s="217"/>
      <c r="GX219" s="217"/>
      <c r="GY219" s="217"/>
      <c r="GZ219" s="217"/>
      <c r="HA219" s="217"/>
      <c r="HB219" s="217"/>
      <c r="HC219" s="217"/>
      <c r="HD219" s="217"/>
      <c r="HE219" s="217"/>
      <c r="HF219" s="217"/>
      <c r="HG219" s="217"/>
      <c r="HH219" s="217"/>
      <c r="HI219" s="217"/>
      <c r="HJ219" s="217"/>
      <c r="HK219" s="217"/>
      <c r="HL219" s="217"/>
      <c r="HM219" s="217"/>
      <c r="HN219" s="217"/>
      <c r="HO219" s="217"/>
      <c r="HP219" s="217"/>
      <c r="HQ219" s="217"/>
      <c r="HR219" s="217"/>
      <c r="HS219" s="217"/>
      <c r="HT219" s="217"/>
      <c r="HU219" s="217"/>
      <c r="HV219" s="217"/>
      <c r="HW219" s="217"/>
      <c r="HX219" s="217"/>
      <c r="HY219" s="217"/>
      <c r="HZ219" s="217"/>
      <c r="IA219" s="217"/>
      <c r="IB219" s="217"/>
      <c r="IC219" s="217"/>
      <c r="ID219" s="217"/>
      <c r="IE219" s="217"/>
      <c r="IF219" s="217"/>
      <c r="IG219" s="217"/>
      <c r="IH219" s="217"/>
      <c r="II219" s="217"/>
      <c r="IJ219" s="217"/>
      <c r="IK219" s="217"/>
      <c r="IL219" s="217"/>
      <c r="IM219" s="217"/>
      <c r="IN219" s="217"/>
      <c r="IO219" s="217"/>
      <c r="IP219" s="217"/>
      <c r="IQ219" s="217"/>
      <c r="IR219" s="217"/>
      <c r="IS219" s="217"/>
      <c r="IT219" s="217"/>
      <c r="IU219" s="217"/>
      <c r="IV219" s="217"/>
    </row>
    <row r="220" spans="1:256" x14ac:dyDescent="0.15">
      <c r="A220" s="218"/>
      <c r="B220" s="215"/>
      <c r="C220" s="217"/>
      <c r="D220" s="219"/>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c r="AA220" s="217"/>
      <c r="AB220" s="217"/>
      <c r="AC220" s="217"/>
      <c r="AD220" s="217"/>
      <c r="AE220" s="217"/>
      <c r="AF220" s="217"/>
      <c r="AG220" s="217"/>
      <c r="AH220" s="217"/>
      <c r="AI220" s="217"/>
      <c r="AJ220" s="217"/>
      <c r="AK220" s="217"/>
      <c r="AL220" s="217"/>
      <c r="AM220" s="217"/>
      <c r="AN220" s="217"/>
      <c r="AO220" s="217"/>
      <c r="AP220" s="217"/>
      <c r="AQ220" s="217"/>
      <c r="AR220" s="217"/>
      <c r="AS220" s="217"/>
      <c r="AT220" s="217"/>
      <c r="AU220" s="217"/>
      <c r="AV220" s="217"/>
      <c r="AW220" s="217"/>
      <c r="AX220" s="217"/>
      <c r="AY220" s="217"/>
      <c r="AZ220" s="217"/>
      <c r="BA220" s="217"/>
      <c r="BB220" s="217"/>
      <c r="BC220" s="217"/>
      <c r="BD220" s="217"/>
      <c r="BE220" s="217"/>
      <c r="BF220" s="217"/>
      <c r="BG220" s="217"/>
      <c r="BH220" s="217"/>
      <c r="BI220" s="217"/>
      <c r="BJ220" s="217"/>
      <c r="BK220" s="217"/>
      <c r="BL220" s="217"/>
      <c r="BM220" s="217"/>
      <c r="BN220" s="217"/>
      <c r="BO220" s="217"/>
      <c r="BP220" s="217"/>
      <c r="BQ220" s="217"/>
      <c r="BR220" s="217"/>
      <c r="BS220" s="217"/>
      <c r="BT220" s="217"/>
      <c r="BU220" s="217"/>
      <c r="BV220" s="217"/>
      <c r="BW220" s="217"/>
      <c r="BX220" s="217"/>
      <c r="BY220" s="217"/>
      <c r="BZ220" s="217"/>
      <c r="CA220" s="217"/>
      <c r="CB220" s="217"/>
      <c r="CC220" s="217"/>
      <c r="CD220" s="217"/>
      <c r="CE220" s="217"/>
      <c r="CF220" s="217"/>
      <c r="CG220" s="217"/>
      <c r="CH220" s="217"/>
      <c r="CI220" s="217"/>
      <c r="CJ220" s="217"/>
      <c r="CK220" s="217"/>
      <c r="CL220" s="217"/>
      <c r="CM220" s="217"/>
      <c r="CN220" s="217"/>
      <c r="CO220" s="217"/>
      <c r="CP220" s="217"/>
      <c r="CQ220" s="217"/>
      <c r="CR220" s="217"/>
      <c r="CS220" s="217"/>
      <c r="CT220" s="217"/>
      <c r="CU220" s="217"/>
      <c r="CV220" s="217"/>
      <c r="CW220" s="217"/>
      <c r="CX220" s="217"/>
      <c r="CY220" s="217"/>
      <c r="CZ220" s="217"/>
      <c r="DA220" s="217"/>
      <c r="DB220" s="217"/>
      <c r="DC220" s="217"/>
      <c r="DD220" s="217"/>
      <c r="DE220" s="217"/>
      <c r="DF220" s="217"/>
      <c r="DG220" s="217"/>
      <c r="DH220" s="217"/>
      <c r="DI220" s="217"/>
      <c r="DJ220" s="217"/>
      <c r="DK220" s="217"/>
      <c r="DL220" s="217"/>
      <c r="DM220" s="217"/>
      <c r="DN220" s="217"/>
      <c r="DO220" s="217"/>
      <c r="DP220" s="217"/>
      <c r="DQ220" s="217"/>
      <c r="DR220" s="217"/>
      <c r="DS220" s="217"/>
      <c r="DT220" s="217"/>
      <c r="DU220" s="217"/>
      <c r="DV220" s="217"/>
      <c r="DW220" s="217"/>
      <c r="DX220" s="217"/>
      <c r="DY220" s="217"/>
      <c r="DZ220" s="217"/>
      <c r="EA220" s="217"/>
      <c r="EB220" s="217"/>
      <c r="EC220" s="217"/>
      <c r="ED220" s="217"/>
      <c r="EE220" s="217"/>
      <c r="EF220" s="217"/>
      <c r="EG220" s="217"/>
      <c r="EH220" s="217"/>
      <c r="EI220" s="217"/>
      <c r="EJ220" s="217"/>
      <c r="EK220" s="217"/>
      <c r="EL220" s="217"/>
      <c r="EM220" s="217"/>
      <c r="EN220" s="217"/>
      <c r="EO220" s="217"/>
      <c r="EP220" s="217"/>
      <c r="EQ220" s="217"/>
      <c r="ER220" s="217"/>
      <c r="ES220" s="217"/>
      <c r="ET220" s="217"/>
      <c r="EU220" s="217"/>
      <c r="EV220" s="217"/>
      <c r="EW220" s="217"/>
      <c r="EX220" s="217"/>
      <c r="EY220" s="217"/>
      <c r="EZ220" s="217"/>
      <c r="FA220" s="217"/>
      <c r="FB220" s="217"/>
      <c r="FC220" s="217"/>
      <c r="FD220" s="217"/>
      <c r="FE220" s="217"/>
      <c r="FF220" s="217"/>
      <c r="FG220" s="217"/>
      <c r="FH220" s="217"/>
      <c r="FI220" s="217"/>
      <c r="FJ220" s="217"/>
      <c r="FK220" s="217"/>
      <c r="FL220" s="217"/>
      <c r="FM220" s="217"/>
      <c r="FN220" s="217"/>
      <c r="FO220" s="217"/>
      <c r="FP220" s="217"/>
      <c r="FQ220" s="217"/>
      <c r="FR220" s="217"/>
      <c r="FS220" s="217"/>
      <c r="FT220" s="217"/>
      <c r="FU220" s="217"/>
      <c r="FV220" s="217"/>
      <c r="FW220" s="217"/>
      <c r="FX220" s="217"/>
      <c r="FY220" s="217"/>
      <c r="FZ220" s="217"/>
      <c r="GA220" s="217"/>
      <c r="GB220" s="217"/>
      <c r="GC220" s="217"/>
      <c r="GD220" s="217"/>
      <c r="GE220" s="217"/>
      <c r="GF220" s="217"/>
      <c r="GG220" s="217"/>
      <c r="GH220" s="217"/>
      <c r="GI220" s="217"/>
      <c r="GJ220" s="217"/>
      <c r="GK220" s="217"/>
      <c r="GL220" s="217"/>
      <c r="GM220" s="217"/>
      <c r="GN220" s="217"/>
      <c r="GO220" s="217"/>
      <c r="GP220" s="217"/>
      <c r="GQ220" s="217"/>
      <c r="GR220" s="217"/>
      <c r="GS220" s="217"/>
      <c r="GT220" s="217"/>
      <c r="GU220" s="217"/>
      <c r="GV220" s="217"/>
      <c r="GW220" s="217"/>
      <c r="GX220" s="217"/>
      <c r="GY220" s="217"/>
      <c r="GZ220" s="217"/>
      <c r="HA220" s="217"/>
      <c r="HB220" s="217"/>
      <c r="HC220" s="217"/>
      <c r="HD220" s="217"/>
      <c r="HE220" s="217"/>
      <c r="HF220" s="217"/>
      <c r="HG220" s="217"/>
      <c r="HH220" s="217"/>
      <c r="HI220" s="217"/>
      <c r="HJ220" s="217"/>
      <c r="HK220" s="217"/>
      <c r="HL220" s="217"/>
      <c r="HM220" s="217"/>
      <c r="HN220" s="217"/>
      <c r="HO220" s="217"/>
      <c r="HP220" s="217"/>
      <c r="HQ220" s="217"/>
      <c r="HR220" s="217"/>
      <c r="HS220" s="217"/>
      <c r="HT220" s="217"/>
      <c r="HU220" s="217"/>
      <c r="HV220" s="217"/>
      <c r="HW220" s="217"/>
      <c r="HX220" s="217"/>
      <c r="HY220" s="217"/>
      <c r="HZ220" s="217"/>
      <c r="IA220" s="217"/>
      <c r="IB220" s="217"/>
      <c r="IC220" s="217"/>
      <c r="ID220" s="217"/>
      <c r="IE220" s="217"/>
      <c r="IF220" s="217"/>
      <c r="IG220" s="217"/>
      <c r="IH220" s="217"/>
      <c r="II220" s="217"/>
      <c r="IJ220" s="217"/>
      <c r="IK220" s="217"/>
      <c r="IL220" s="217"/>
      <c r="IM220" s="217"/>
      <c r="IN220" s="217"/>
      <c r="IO220" s="217"/>
      <c r="IP220" s="217"/>
      <c r="IQ220" s="217"/>
      <c r="IR220" s="217"/>
      <c r="IS220" s="217"/>
      <c r="IT220" s="217"/>
      <c r="IU220" s="217"/>
      <c r="IV220" s="217"/>
    </row>
    <row r="221" spans="1:256" x14ac:dyDescent="0.15">
      <c r="A221" s="218"/>
      <c r="B221" s="215"/>
      <c r="C221" s="217"/>
      <c r="D221" s="219"/>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c r="AA221" s="217"/>
      <c r="AB221" s="217"/>
      <c r="AC221" s="217"/>
      <c r="AD221" s="217"/>
      <c r="AE221" s="217"/>
      <c r="AF221" s="217"/>
      <c r="AG221" s="217"/>
      <c r="AH221" s="217"/>
      <c r="AI221" s="217"/>
      <c r="AJ221" s="217"/>
      <c r="AK221" s="217"/>
      <c r="AL221" s="217"/>
      <c r="AM221" s="217"/>
      <c r="AN221" s="217"/>
      <c r="AO221" s="217"/>
      <c r="AP221" s="217"/>
      <c r="AQ221" s="217"/>
      <c r="AR221" s="217"/>
      <c r="AS221" s="217"/>
      <c r="AT221" s="217"/>
      <c r="AU221" s="217"/>
      <c r="AV221" s="217"/>
      <c r="AW221" s="217"/>
      <c r="AX221" s="217"/>
      <c r="AY221" s="217"/>
      <c r="AZ221" s="217"/>
      <c r="BA221" s="217"/>
      <c r="BB221" s="217"/>
      <c r="BC221" s="217"/>
      <c r="BD221" s="217"/>
      <c r="BE221" s="217"/>
      <c r="BF221" s="217"/>
      <c r="BG221" s="217"/>
      <c r="BH221" s="217"/>
      <c r="BI221" s="217"/>
      <c r="BJ221" s="217"/>
      <c r="BK221" s="217"/>
      <c r="BL221" s="217"/>
      <c r="BM221" s="217"/>
      <c r="BN221" s="217"/>
      <c r="BO221" s="217"/>
      <c r="BP221" s="217"/>
      <c r="BQ221" s="217"/>
      <c r="BR221" s="217"/>
      <c r="BS221" s="217"/>
      <c r="BT221" s="217"/>
      <c r="BU221" s="217"/>
      <c r="BV221" s="217"/>
      <c r="BW221" s="217"/>
      <c r="BX221" s="217"/>
      <c r="BY221" s="217"/>
      <c r="BZ221" s="217"/>
      <c r="CA221" s="217"/>
      <c r="CB221" s="217"/>
      <c r="CC221" s="217"/>
      <c r="CD221" s="217"/>
      <c r="CE221" s="217"/>
      <c r="CF221" s="217"/>
      <c r="CG221" s="217"/>
      <c r="CH221" s="217"/>
      <c r="CI221" s="217"/>
      <c r="CJ221" s="217"/>
      <c r="CK221" s="217"/>
      <c r="CL221" s="217"/>
      <c r="CM221" s="217"/>
      <c r="CN221" s="217"/>
      <c r="CO221" s="217"/>
      <c r="CP221" s="217"/>
      <c r="CQ221" s="217"/>
      <c r="CR221" s="217"/>
      <c r="CS221" s="217"/>
      <c r="CT221" s="217"/>
      <c r="CU221" s="217"/>
      <c r="CV221" s="217"/>
      <c r="CW221" s="217"/>
      <c r="CX221" s="217"/>
      <c r="CY221" s="217"/>
      <c r="CZ221" s="217"/>
      <c r="DA221" s="217"/>
      <c r="DB221" s="217"/>
      <c r="DC221" s="217"/>
      <c r="DD221" s="217"/>
      <c r="DE221" s="217"/>
      <c r="DF221" s="217"/>
      <c r="DG221" s="217"/>
      <c r="DH221" s="217"/>
      <c r="DI221" s="217"/>
      <c r="DJ221" s="217"/>
      <c r="DK221" s="217"/>
      <c r="DL221" s="217"/>
      <c r="DM221" s="217"/>
      <c r="DN221" s="217"/>
      <c r="DO221" s="217"/>
      <c r="DP221" s="217"/>
      <c r="DQ221" s="217"/>
      <c r="DR221" s="217"/>
      <c r="DS221" s="217"/>
      <c r="DT221" s="217"/>
      <c r="DU221" s="217"/>
      <c r="DV221" s="217"/>
      <c r="DW221" s="217"/>
      <c r="DX221" s="217"/>
      <c r="DY221" s="217"/>
      <c r="DZ221" s="217"/>
      <c r="EA221" s="217"/>
      <c r="EB221" s="217"/>
      <c r="EC221" s="217"/>
      <c r="ED221" s="217"/>
      <c r="EE221" s="217"/>
      <c r="EF221" s="217"/>
      <c r="EG221" s="217"/>
      <c r="EH221" s="217"/>
      <c r="EI221" s="217"/>
      <c r="EJ221" s="217"/>
      <c r="EK221" s="217"/>
      <c r="EL221" s="217"/>
      <c r="EM221" s="217"/>
      <c r="EN221" s="217"/>
      <c r="EO221" s="217"/>
      <c r="EP221" s="217"/>
      <c r="EQ221" s="217"/>
      <c r="ER221" s="217"/>
      <c r="ES221" s="217"/>
      <c r="ET221" s="217"/>
      <c r="EU221" s="217"/>
      <c r="EV221" s="217"/>
      <c r="EW221" s="217"/>
      <c r="EX221" s="217"/>
      <c r="EY221" s="217"/>
      <c r="EZ221" s="217"/>
      <c r="FA221" s="217"/>
      <c r="FB221" s="217"/>
      <c r="FC221" s="217"/>
      <c r="FD221" s="217"/>
      <c r="FE221" s="217"/>
      <c r="FF221" s="217"/>
      <c r="FG221" s="217"/>
      <c r="FH221" s="217"/>
      <c r="FI221" s="217"/>
      <c r="FJ221" s="217"/>
      <c r="FK221" s="217"/>
      <c r="FL221" s="217"/>
      <c r="FM221" s="217"/>
      <c r="FN221" s="217"/>
      <c r="FO221" s="217"/>
      <c r="FP221" s="217"/>
      <c r="FQ221" s="217"/>
      <c r="FR221" s="217"/>
      <c r="FS221" s="217"/>
      <c r="FT221" s="217"/>
      <c r="FU221" s="217"/>
      <c r="FV221" s="217"/>
      <c r="FW221" s="217"/>
      <c r="FX221" s="217"/>
      <c r="FY221" s="217"/>
      <c r="FZ221" s="217"/>
      <c r="GA221" s="217"/>
      <c r="GB221" s="217"/>
      <c r="GC221" s="217"/>
      <c r="GD221" s="217"/>
      <c r="GE221" s="217"/>
      <c r="GF221" s="217"/>
      <c r="GG221" s="217"/>
      <c r="GH221" s="217"/>
      <c r="GI221" s="217"/>
      <c r="GJ221" s="217"/>
      <c r="GK221" s="217"/>
      <c r="GL221" s="217"/>
      <c r="GM221" s="217"/>
      <c r="GN221" s="217"/>
      <c r="GO221" s="217"/>
      <c r="GP221" s="217"/>
      <c r="GQ221" s="217"/>
      <c r="GR221" s="217"/>
      <c r="GS221" s="217"/>
      <c r="GT221" s="217"/>
      <c r="GU221" s="217"/>
      <c r="GV221" s="217"/>
      <c r="GW221" s="217"/>
      <c r="GX221" s="217"/>
      <c r="GY221" s="217"/>
      <c r="GZ221" s="217"/>
      <c r="HA221" s="217"/>
      <c r="HB221" s="217"/>
      <c r="HC221" s="217"/>
      <c r="HD221" s="217"/>
      <c r="HE221" s="217"/>
      <c r="HF221" s="217"/>
      <c r="HG221" s="217"/>
      <c r="HH221" s="217"/>
      <c r="HI221" s="217"/>
      <c r="HJ221" s="217"/>
      <c r="HK221" s="217"/>
      <c r="HL221" s="217"/>
      <c r="HM221" s="217"/>
      <c r="HN221" s="217"/>
      <c r="HO221" s="217"/>
      <c r="HP221" s="217"/>
      <c r="HQ221" s="217"/>
      <c r="HR221" s="217"/>
      <c r="HS221" s="217"/>
      <c r="HT221" s="217"/>
      <c r="HU221" s="217"/>
      <c r="HV221" s="217"/>
      <c r="HW221" s="217"/>
      <c r="HX221" s="217"/>
      <c r="HY221" s="217"/>
      <c r="HZ221" s="217"/>
      <c r="IA221" s="217"/>
      <c r="IB221" s="217"/>
      <c r="IC221" s="217"/>
      <c r="ID221" s="217"/>
      <c r="IE221" s="217"/>
      <c r="IF221" s="217"/>
      <c r="IG221" s="217"/>
      <c r="IH221" s="217"/>
      <c r="II221" s="217"/>
      <c r="IJ221" s="217"/>
      <c r="IK221" s="217"/>
      <c r="IL221" s="217"/>
      <c r="IM221" s="217"/>
      <c r="IN221" s="217"/>
      <c r="IO221" s="217"/>
      <c r="IP221" s="217"/>
      <c r="IQ221" s="217"/>
      <c r="IR221" s="217"/>
      <c r="IS221" s="217"/>
      <c r="IT221" s="217"/>
      <c r="IU221" s="217"/>
      <c r="IV221" s="217"/>
    </row>
    <row r="222" spans="1:256" x14ac:dyDescent="0.15">
      <c r="A222" s="218"/>
      <c r="B222" s="215"/>
      <c r="C222" s="217"/>
      <c r="D222" s="219"/>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c r="AA222" s="217"/>
      <c r="AB222" s="217"/>
      <c r="AC222" s="217"/>
      <c r="AD222" s="217"/>
      <c r="AE222" s="217"/>
      <c r="AF222" s="217"/>
      <c r="AG222" s="217"/>
      <c r="AH222" s="217"/>
      <c r="AI222" s="217"/>
      <c r="AJ222" s="217"/>
      <c r="AK222" s="217"/>
      <c r="AL222" s="217"/>
      <c r="AM222" s="217"/>
      <c r="AN222" s="217"/>
      <c r="AO222" s="217"/>
      <c r="AP222" s="217"/>
      <c r="AQ222" s="217"/>
      <c r="AR222" s="217"/>
      <c r="AS222" s="217"/>
      <c r="AT222" s="217"/>
      <c r="AU222" s="217"/>
      <c r="AV222" s="217"/>
      <c r="AW222" s="217"/>
      <c r="AX222" s="217"/>
      <c r="AY222" s="217"/>
      <c r="AZ222" s="217"/>
      <c r="BA222" s="217"/>
      <c r="BB222" s="217"/>
      <c r="BC222" s="217"/>
      <c r="BD222" s="217"/>
      <c r="BE222" s="217"/>
      <c r="BF222" s="217"/>
      <c r="BG222" s="217"/>
      <c r="BH222" s="217"/>
      <c r="BI222" s="217"/>
      <c r="BJ222" s="217"/>
      <c r="BK222" s="217"/>
      <c r="BL222" s="217"/>
      <c r="BM222" s="217"/>
      <c r="BN222" s="217"/>
      <c r="BO222" s="217"/>
      <c r="BP222" s="217"/>
      <c r="BQ222" s="217"/>
      <c r="BR222" s="217"/>
      <c r="BS222" s="217"/>
      <c r="BT222" s="217"/>
      <c r="BU222" s="217"/>
      <c r="BV222" s="217"/>
      <c r="BW222" s="217"/>
      <c r="BX222" s="217"/>
      <c r="BY222" s="217"/>
      <c r="BZ222" s="217"/>
      <c r="CA222" s="217"/>
      <c r="CB222" s="217"/>
      <c r="CC222" s="217"/>
      <c r="CD222" s="217"/>
      <c r="CE222" s="217"/>
      <c r="CF222" s="217"/>
      <c r="CG222" s="217"/>
      <c r="CH222" s="217"/>
      <c r="CI222" s="217"/>
      <c r="CJ222" s="217"/>
      <c r="CK222" s="217"/>
      <c r="CL222" s="217"/>
      <c r="CM222" s="217"/>
      <c r="CN222" s="217"/>
      <c r="CO222" s="217"/>
      <c r="CP222" s="217"/>
      <c r="CQ222" s="217"/>
      <c r="CR222" s="217"/>
      <c r="CS222" s="217"/>
      <c r="CT222" s="217"/>
      <c r="CU222" s="217"/>
      <c r="CV222" s="217"/>
      <c r="CW222" s="217"/>
      <c r="CX222" s="217"/>
      <c r="CY222" s="217"/>
      <c r="CZ222" s="217"/>
      <c r="DA222" s="217"/>
      <c r="DB222" s="217"/>
      <c r="DC222" s="217"/>
      <c r="DD222" s="217"/>
      <c r="DE222" s="217"/>
      <c r="DF222" s="217"/>
      <c r="DG222" s="217"/>
      <c r="DH222" s="217"/>
      <c r="DI222" s="217"/>
      <c r="DJ222" s="217"/>
      <c r="DK222" s="217"/>
      <c r="DL222" s="217"/>
      <c r="DM222" s="217"/>
      <c r="DN222" s="217"/>
      <c r="DO222" s="217"/>
      <c r="DP222" s="217"/>
      <c r="DQ222" s="217"/>
      <c r="DR222" s="217"/>
      <c r="DS222" s="217"/>
      <c r="DT222" s="217"/>
      <c r="DU222" s="217"/>
      <c r="DV222" s="217"/>
      <c r="DW222" s="217"/>
      <c r="DX222" s="217"/>
      <c r="DY222" s="217"/>
      <c r="DZ222" s="217"/>
      <c r="EA222" s="217"/>
      <c r="EB222" s="217"/>
      <c r="EC222" s="217"/>
      <c r="ED222" s="217"/>
      <c r="EE222" s="217"/>
      <c r="EF222" s="217"/>
      <c r="EG222" s="217"/>
      <c r="EH222" s="217"/>
      <c r="EI222" s="217"/>
      <c r="EJ222" s="217"/>
      <c r="EK222" s="217"/>
      <c r="EL222" s="217"/>
      <c r="EM222" s="217"/>
      <c r="EN222" s="217"/>
      <c r="EO222" s="217"/>
      <c r="EP222" s="217"/>
      <c r="EQ222" s="217"/>
      <c r="ER222" s="217"/>
      <c r="ES222" s="217"/>
      <c r="ET222" s="217"/>
      <c r="EU222" s="217"/>
      <c r="EV222" s="217"/>
      <c r="EW222" s="217"/>
      <c r="EX222" s="217"/>
      <c r="EY222" s="217"/>
      <c r="EZ222" s="217"/>
      <c r="FA222" s="217"/>
      <c r="FB222" s="217"/>
      <c r="FC222" s="217"/>
      <c r="FD222" s="217"/>
      <c r="FE222" s="217"/>
      <c r="FF222" s="217"/>
      <c r="FG222" s="217"/>
      <c r="FH222" s="217"/>
      <c r="FI222" s="217"/>
      <c r="FJ222" s="217"/>
      <c r="FK222" s="217"/>
      <c r="FL222" s="217"/>
      <c r="FM222" s="217"/>
      <c r="FN222" s="217"/>
      <c r="FO222" s="217"/>
      <c r="FP222" s="217"/>
      <c r="FQ222" s="217"/>
      <c r="FR222" s="217"/>
      <c r="FS222" s="217"/>
      <c r="FT222" s="217"/>
      <c r="FU222" s="217"/>
      <c r="FV222" s="217"/>
      <c r="FW222" s="217"/>
      <c r="FX222" s="217"/>
      <c r="FY222" s="217"/>
      <c r="FZ222" s="217"/>
      <c r="GA222" s="217"/>
      <c r="GB222" s="217"/>
      <c r="GC222" s="217"/>
      <c r="GD222" s="217"/>
      <c r="GE222" s="217"/>
      <c r="GF222" s="217"/>
      <c r="GG222" s="217"/>
      <c r="GH222" s="217"/>
      <c r="GI222" s="217"/>
      <c r="GJ222" s="217"/>
      <c r="GK222" s="217"/>
      <c r="GL222" s="217"/>
      <c r="GM222" s="217"/>
      <c r="GN222" s="217"/>
      <c r="GO222" s="217"/>
      <c r="GP222" s="217"/>
      <c r="GQ222" s="217"/>
      <c r="GR222" s="217"/>
      <c r="GS222" s="217"/>
      <c r="GT222" s="217"/>
      <c r="GU222" s="217"/>
      <c r="GV222" s="217"/>
      <c r="GW222" s="217"/>
      <c r="GX222" s="217"/>
      <c r="GY222" s="217"/>
      <c r="GZ222" s="217"/>
      <c r="HA222" s="217"/>
      <c r="HB222" s="217"/>
      <c r="HC222" s="217"/>
      <c r="HD222" s="217"/>
      <c r="HE222" s="217"/>
      <c r="HF222" s="217"/>
      <c r="HG222" s="217"/>
      <c r="HH222" s="217"/>
      <c r="HI222" s="217"/>
      <c r="HJ222" s="217"/>
      <c r="HK222" s="217"/>
      <c r="HL222" s="217"/>
      <c r="HM222" s="217"/>
      <c r="HN222" s="217"/>
      <c r="HO222" s="217"/>
      <c r="HP222" s="217"/>
      <c r="HQ222" s="217"/>
      <c r="HR222" s="217"/>
      <c r="HS222" s="217"/>
      <c r="HT222" s="217"/>
      <c r="HU222" s="217"/>
      <c r="HV222" s="217"/>
      <c r="HW222" s="217"/>
      <c r="HX222" s="217"/>
      <c r="HY222" s="217"/>
      <c r="HZ222" s="217"/>
      <c r="IA222" s="217"/>
      <c r="IB222" s="217"/>
      <c r="IC222" s="217"/>
      <c r="ID222" s="217"/>
      <c r="IE222" s="217"/>
      <c r="IF222" s="217"/>
      <c r="IG222" s="217"/>
      <c r="IH222" s="217"/>
      <c r="II222" s="217"/>
      <c r="IJ222" s="217"/>
      <c r="IK222" s="217"/>
      <c r="IL222" s="217"/>
      <c r="IM222" s="217"/>
      <c r="IN222" s="217"/>
      <c r="IO222" s="217"/>
      <c r="IP222" s="217"/>
      <c r="IQ222" s="217"/>
      <c r="IR222" s="217"/>
      <c r="IS222" s="217"/>
      <c r="IT222" s="217"/>
      <c r="IU222" s="217"/>
      <c r="IV222" s="217"/>
    </row>
    <row r="223" spans="1:256" x14ac:dyDescent="0.15">
      <c r="A223" s="218"/>
      <c r="B223" s="215"/>
      <c r="C223" s="217"/>
      <c r="D223" s="219"/>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c r="AA223" s="217"/>
      <c r="AB223" s="217"/>
      <c r="AC223" s="217"/>
      <c r="AD223" s="217"/>
      <c r="AE223" s="217"/>
      <c r="AF223" s="217"/>
      <c r="AG223" s="217"/>
      <c r="AH223" s="217"/>
      <c r="AI223" s="217"/>
      <c r="AJ223" s="217"/>
      <c r="AK223" s="217"/>
      <c r="AL223" s="217"/>
      <c r="AM223" s="217"/>
      <c r="AN223" s="217"/>
      <c r="AO223" s="217"/>
      <c r="AP223" s="217"/>
      <c r="AQ223" s="217"/>
      <c r="AR223" s="217"/>
      <c r="AS223" s="217"/>
      <c r="AT223" s="217"/>
      <c r="AU223" s="217"/>
      <c r="AV223" s="217"/>
      <c r="AW223" s="217"/>
      <c r="AX223" s="217"/>
      <c r="AY223" s="217"/>
      <c r="AZ223" s="217"/>
      <c r="BA223" s="217"/>
      <c r="BB223" s="217"/>
      <c r="BC223" s="217"/>
      <c r="BD223" s="217"/>
      <c r="BE223" s="217"/>
      <c r="BF223" s="217"/>
      <c r="BG223" s="217"/>
      <c r="BH223" s="217"/>
      <c r="BI223" s="217"/>
      <c r="BJ223" s="217"/>
      <c r="BK223" s="217"/>
      <c r="BL223" s="217"/>
      <c r="BM223" s="217"/>
      <c r="BN223" s="217"/>
      <c r="BO223" s="217"/>
      <c r="BP223" s="217"/>
      <c r="BQ223" s="217"/>
      <c r="BR223" s="217"/>
      <c r="BS223" s="217"/>
      <c r="BT223" s="217"/>
      <c r="BU223" s="217"/>
      <c r="BV223" s="217"/>
      <c r="BW223" s="217"/>
      <c r="BX223" s="217"/>
      <c r="BY223" s="217"/>
      <c r="BZ223" s="217"/>
      <c r="CA223" s="217"/>
      <c r="CB223" s="217"/>
      <c r="CC223" s="217"/>
      <c r="CD223" s="217"/>
      <c r="CE223" s="217"/>
      <c r="CF223" s="217"/>
      <c r="CG223" s="217"/>
      <c r="CH223" s="217"/>
      <c r="CI223" s="217"/>
      <c r="CJ223" s="217"/>
      <c r="CK223" s="217"/>
      <c r="CL223" s="217"/>
      <c r="CM223" s="217"/>
      <c r="CN223" s="217"/>
      <c r="CO223" s="217"/>
      <c r="CP223" s="217"/>
      <c r="CQ223" s="217"/>
      <c r="CR223" s="217"/>
      <c r="CS223" s="217"/>
      <c r="CT223" s="217"/>
      <c r="CU223" s="217"/>
      <c r="CV223" s="217"/>
      <c r="CW223" s="217"/>
      <c r="CX223" s="217"/>
      <c r="CY223" s="217"/>
      <c r="CZ223" s="217"/>
      <c r="DA223" s="217"/>
      <c r="DB223" s="217"/>
      <c r="DC223" s="217"/>
      <c r="DD223" s="217"/>
      <c r="DE223" s="217"/>
      <c r="DF223" s="217"/>
      <c r="DG223" s="217"/>
      <c r="DH223" s="217"/>
      <c r="DI223" s="217"/>
      <c r="DJ223" s="217"/>
      <c r="DK223" s="217"/>
      <c r="DL223" s="217"/>
      <c r="DM223" s="217"/>
      <c r="DN223" s="217"/>
      <c r="DO223" s="217"/>
      <c r="DP223" s="217"/>
      <c r="DQ223" s="217"/>
      <c r="DR223" s="217"/>
      <c r="DS223" s="217"/>
      <c r="DT223" s="217"/>
      <c r="DU223" s="217"/>
      <c r="DV223" s="217"/>
      <c r="DW223" s="217"/>
      <c r="DX223" s="217"/>
      <c r="DY223" s="217"/>
      <c r="DZ223" s="217"/>
      <c r="EA223" s="217"/>
      <c r="EB223" s="217"/>
      <c r="EC223" s="217"/>
      <c r="ED223" s="217"/>
      <c r="EE223" s="217"/>
      <c r="EF223" s="217"/>
      <c r="EG223" s="217"/>
      <c r="EH223" s="217"/>
      <c r="EI223" s="217"/>
      <c r="EJ223" s="217"/>
      <c r="EK223" s="217"/>
      <c r="EL223" s="217"/>
      <c r="EM223" s="217"/>
      <c r="EN223" s="217"/>
      <c r="EO223" s="217"/>
      <c r="EP223" s="217"/>
      <c r="EQ223" s="217"/>
      <c r="ER223" s="217"/>
      <c r="ES223" s="217"/>
      <c r="ET223" s="217"/>
      <c r="EU223" s="217"/>
      <c r="EV223" s="217"/>
      <c r="EW223" s="217"/>
      <c r="EX223" s="217"/>
      <c r="EY223" s="217"/>
      <c r="EZ223" s="217"/>
      <c r="FA223" s="217"/>
      <c r="FB223" s="217"/>
      <c r="FC223" s="217"/>
      <c r="FD223" s="217"/>
      <c r="FE223" s="217"/>
      <c r="FF223" s="217"/>
      <c r="FG223" s="217"/>
      <c r="FH223" s="217"/>
      <c r="FI223" s="217"/>
      <c r="FJ223" s="217"/>
      <c r="FK223" s="217"/>
      <c r="FL223" s="217"/>
      <c r="FM223" s="217"/>
      <c r="FN223" s="217"/>
      <c r="FO223" s="217"/>
      <c r="FP223" s="217"/>
      <c r="FQ223" s="217"/>
      <c r="FR223" s="217"/>
      <c r="FS223" s="217"/>
      <c r="FT223" s="217"/>
      <c r="FU223" s="217"/>
      <c r="FV223" s="217"/>
      <c r="FW223" s="217"/>
      <c r="FX223" s="217"/>
      <c r="FY223" s="217"/>
      <c r="FZ223" s="217"/>
      <c r="GA223" s="217"/>
      <c r="GB223" s="217"/>
      <c r="GC223" s="217"/>
      <c r="GD223" s="217"/>
      <c r="GE223" s="217"/>
      <c r="GF223" s="217"/>
      <c r="GG223" s="217"/>
      <c r="GH223" s="217"/>
      <c r="GI223" s="217"/>
      <c r="GJ223" s="217"/>
      <c r="GK223" s="217"/>
      <c r="GL223" s="217"/>
      <c r="GM223" s="217"/>
      <c r="GN223" s="217"/>
      <c r="GO223" s="217"/>
      <c r="GP223" s="217"/>
      <c r="GQ223" s="217"/>
      <c r="GR223" s="217"/>
      <c r="GS223" s="217"/>
      <c r="GT223" s="217"/>
      <c r="GU223" s="217"/>
      <c r="GV223" s="217"/>
      <c r="GW223" s="217"/>
      <c r="GX223" s="217"/>
      <c r="GY223" s="217"/>
      <c r="GZ223" s="217"/>
      <c r="HA223" s="217"/>
      <c r="HB223" s="217"/>
      <c r="HC223" s="217"/>
      <c r="HD223" s="217"/>
      <c r="HE223" s="217"/>
      <c r="HF223" s="217"/>
      <c r="HG223" s="217"/>
      <c r="HH223" s="217"/>
      <c r="HI223" s="217"/>
      <c r="HJ223" s="217"/>
      <c r="HK223" s="217"/>
      <c r="HL223" s="217"/>
      <c r="HM223" s="217"/>
      <c r="HN223" s="217"/>
      <c r="HO223" s="217"/>
      <c r="HP223" s="217"/>
      <c r="HQ223" s="217"/>
      <c r="HR223" s="217"/>
      <c r="HS223" s="217"/>
      <c r="HT223" s="217"/>
      <c r="HU223" s="217"/>
      <c r="HV223" s="217"/>
      <c r="HW223" s="217"/>
      <c r="HX223" s="217"/>
      <c r="HY223" s="217"/>
      <c r="HZ223" s="217"/>
      <c r="IA223" s="217"/>
      <c r="IB223" s="217"/>
      <c r="IC223" s="217"/>
      <c r="ID223" s="217"/>
      <c r="IE223" s="217"/>
      <c r="IF223" s="217"/>
      <c r="IG223" s="217"/>
      <c r="IH223" s="217"/>
      <c r="II223" s="217"/>
      <c r="IJ223" s="217"/>
      <c r="IK223" s="217"/>
      <c r="IL223" s="217"/>
      <c r="IM223" s="217"/>
      <c r="IN223" s="217"/>
      <c r="IO223" s="217"/>
      <c r="IP223" s="217"/>
      <c r="IQ223" s="217"/>
      <c r="IR223" s="217"/>
      <c r="IS223" s="217"/>
      <c r="IT223" s="217"/>
      <c r="IU223" s="217"/>
      <c r="IV223" s="217"/>
    </row>
    <row r="224" spans="1:256" x14ac:dyDescent="0.15">
      <c r="A224" s="218"/>
      <c r="B224" s="215"/>
      <c r="C224" s="217"/>
      <c r="D224" s="219"/>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c r="AA224" s="217"/>
      <c r="AB224" s="217"/>
      <c r="AC224" s="217"/>
      <c r="AD224" s="217"/>
      <c r="AE224" s="217"/>
      <c r="AF224" s="217"/>
      <c r="AG224" s="217"/>
      <c r="AH224" s="217"/>
      <c r="AI224" s="217"/>
      <c r="AJ224" s="217"/>
      <c r="AK224" s="217"/>
      <c r="AL224" s="217"/>
      <c r="AM224" s="217"/>
      <c r="AN224" s="217"/>
      <c r="AO224" s="217"/>
      <c r="AP224" s="217"/>
      <c r="AQ224" s="217"/>
      <c r="AR224" s="217"/>
      <c r="AS224" s="217"/>
      <c r="AT224" s="217"/>
      <c r="AU224" s="217"/>
      <c r="AV224" s="217"/>
      <c r="AW224" s="217"/>
      <c r="AX224" s="217"/>
      <c r="AY224" s="217"/>
      <c r="AZ224" s="217"/>
      <c r="BA224" s="217"/>
      <c r="BB224" s="217"/>
      <c r="BC224" s="217"/>
      <c r="BD224" s="217"/>
      <c r="BE224" s="217"/>
      <c r="BF224" s="217"/>
      <c r="BG224" s="217"/>
      <c r="BH224" s="217"/>
      <c r="BI224" s="217"/>
      <c r="BJ224" s="217"/>
      <c r="BK224" s="217"/>
      <c r="BL224" s="217"/>
      <c r="BM224" s="217"/>
      <c r="BN224" s="217"/>
      <c r="BO224" s="217"/>
      <c r="BP224" s="217"/>
      <c r="BQ224" s="217"/>
      <c r="BR224" s="217"/>
      <c r="BS224" s="217"/>
      <c r="BT224" s="217"/>
      <c r="BU224" s="217"/>
      <c r="BV224" s="217"/>
      <c r="BW224" s="217"/>
      <c r="BX224" s="217"/>
      <c r="BY224" s="217"/>
      <c r="BZ224" s="217"/>
      <c r="CA224" s="217"/>
      <c r="CB224" s="217"/>
      <c r="CC224" s="217"/>
      <c r="CD224" s="217"/>
      <c r="CE224" s="217"/>
      <c r="CF224" s="217"/>
      <c r="CG224" s="217"/>
      <c r="CH224" s="217"/>
      <c r="CI224" s="217"/>
      <c r="CJ224" s="217"/>
      <c r="CK224" s="217"/>
      <c r="CL224" s="217"/>
      <c r="CM224" s="217"/>
      <c r="CN224" s="217"/>
      <c r="CO224" s="217"/>
      <c r="CP224" s="217"/>
      <c r="CQ224" s="217"/>
      <c r="CR224" s="217"/>
      <c r="CS224" s="217"/>
      <c r="CT224" s="217"/>
      <c r="CU224" s="217"/>
      <c r="CV224" s="217"/>
      <c r="CW224" s="217"/>
      <c r="CX224" s="217"/>
      <c r="CY224" s="217"/>
      <c r="CZ224" s="217"/>
      <c r="DA224" s="217"/>
      <c r="DB224" s="217"/>
      <c r="DC224" s="217"/>
      <c r="DD224" s="217"/>
      <c r="DE224" s="217"/>
      <c r="DF224" s="217"/>
      <c r="DG224" s="217"/>
      <c r="DH224" s="217"/>
      <c r="DI224" s="217"/>
      <c r="DJ224" s="217"/>
      <c r="DK224" s="217"/>
      <c r="DL224" s="217"/>
      <c r="DM224" s="217"/>
      <c r="DN224" s="217"/>
      <c r="DO224" s="217"/>
      <c r="DP224" s="217"/>
      <c r="DQ224" s="217"/>
      <c r="DR224" s="217"/>
      <c r="DS224" s="217"/>
      <c r="DT224" s="217"/>
      <c r="DU224" s="217"/>
      <c r="DV224" s="217"/>
      <c r="DW224" s="217"/>
      <c r="DX224" s="217"/>
      <c r="DY224" s="217"/>
      <c r="DZ224" s="217"/>
      <c r="EA224" s="217"/>
      <c r="EB224" s="217"/>
      <c r="EC224" s="217"/>
      <c r="ED224" s="217"/>
      <c r="EE224" s="217"/>
      <c r="EF224" s="217"/>
      <c r="EG224" s="217"/>
      <c r="EH224" s="217"/>
      <c r="EI224" s="217"/>
      <c r="EJ224" s="217"/>
      <c r="EK224" s="217"/>
      <c r="EL224" s="217"/>
      <c r="EM224" s="217"/>
      <c r="EN224" s="217"/>
      <c r="EO224" s="217"/>
      <c r="EP224" s="217"/>
      <c r="EQ224" s="217"/>
      <c r="ER224" s="217"/>
      <c r="ES224" s="217"/>
      <c r="ET224" s="217"/>
      <c r="EU224" s="217"/>
      <c r="EV224" s="217"/>
      <c r="EW224" s="217"/>
      <c r="EX224" s="217"/>
      <c r="EY224" s="217"/>
      <c r="EZ224" s="217"/>
      <c r="FA224" s="217"/>
      <c r="FB224" s="217"/>
      <c r="FC224" s="217"/>
      <c r="FD224" s="217"/>
      <c r="FE224" s="217"/>
      <c r="FF224" s="217"/>
      <c r="FG224" s="217"/>
      <c r="FH224" s="217"/>
      <c r="FI224" s="217"/>
      <c r="FJ224" s="217"/>
      <c r="FK224" s="217"/>
      <c r="FL224" s="217"/>
      <c r="FM224" s="217"/>
      <c r="FN224" s="217"/>
      <c r="FO224" s="217"/>
      <c r="FP224" s="217"/>
      <c r="FQ224" s="217"/>
      <c r="FR224" s="217"/>
      <c r="FS224" s="217"/>
      <c r="FT224" s="217"/>
      <c r="FU224" s="217"/>
      <c r="FV224" s="217"/>
      <c r="FW224" s="217"/>
      <c r="FX224" s="217"/>
      <c r="FY224" s="217"/>
      <c r="FZ224" s="217"/>
      <c r="GA224" s="217"/>
      <c r="GB224" s="217"/>
      <c r="GC224" s="217"/>
      <c r="GD224" s="217"/>
      <c r="GE224" s="217"/>
      <c r="GF224" s="217"/>
      <c r="GG224" s="217"/>
      <c r="GH224" s="217"/>
      <c r="GI224" s="217"/>
      <c r="GJ224" s="217"/>
      <c r="GK224" s="217"/>
      <c r="GL224" s="217"/>
      <c r="GM224" s="217"/>
      <c r="GN224" s="217"/>
      <c r="GO224" s="217"/>
      <c r="GP224" s="217"/>
      <c r="GQ224" s="217"/>
      <c r="GR224" s="217"/>
      <c r="GS224" s="217"/>
      <c r="GT224" s="217"/>
      <c r="GU224" s="217"/>
      <c r="GV224" s="217"/>
      <c r="GW224" s="217"/>
      <c r="GX224" s="217"/>
      <c r="GY224" s="217"/>
      <c r="GZ224" s="217"/>
      <c r="HA224" s="217"/>
      <c r="HB224" s="217"/>
      <c r="HC224" s="217"/>
      <c r="HD224" s="217"/>
      <c r="HE224" s="217"/>
      <c r="HF224" s="217"/>
      <c r="HG224" s="217"/>
      <c r="HH224" s="217"/>
      <c r="HI224" s="217"/>
      <c r="HJ224" s="217"/>
      <c r="HK224" s="217"/>
      <c r="HL224" s="217"/>
      <c r="HM224" s="217"/>
      <c r="HN224" s="217"/>
      <c r="HO224" s="217"/>
      <c r="HP224" s="217"/>
      <c r="HQ224" s="217"/>
      <c r="HR224" s="217"/>
      <c r="HS224" s="217"/>
      <c r="HT224" s="217"/>
      <c r="HU224" s="217"/>
      <c r="HV224" s="217"/>
      <c r="HW224" s="217"/>
      <c r="HX224" s="217"/>
      <c r="HY224" s="217"/>
      <c r="HZ224" s="217"/>
      <c r="IA224" s="217"/>
      <c r="IB224" s="217"/>
      <c r="IC224" s="217"/>
      <c r="ID224" s="217"/>
      <c r="IE224" s="217"/>
      <c r="IF224" s="217"/>
      <c r="IG224" s="217"/>
      <c r="IH224" s="217"/>
      <c r="II224" s="217"/>
      <c r="IJ224" s="217"/>
      <c r="IK224" s="217"/>
      <c r="IL224" s="217"/>
      <c r="IM224" s="217"/>
      <c r="IN224" s="217"/>
      <c r="IO224" s="217"/>
      <c r="IP224" s="217"/>
      <c r="IQ224" s="217"/>
      <c r="IR224" s="217"/>
      <c r="IS224" s="217"/>
      <c r="IT224" s="217"/>
      <c r="IU224" s="217"/>
      <c r="IV224" s="217"/>
    </row>
    <row r="225" spans="1:256" x14ac:dyDescent="0.15">
      <c r="A225" s="218"/>
      <c r="B225" s="215"/>
      <c r="C225" s="217"/>
      <c r="D225" s="219"/>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c r="AA225" s="217"/>
      <c r="AB225" s="217"/>
      <c r="AC225" s="217"/>
      <c r="AD225" s="217"/>
      <c r="AE225" s="217"/>
      <c r="AF225" s="217"/>
      <c r="AG225" s="217"/>
      <c r="AH225" s="217"/>
      <c r="AI225" s="217"/>
      <c r="AJ225" s="217"/>
      <c r="AK225" s="217"/>
      <c r="AL225" s="217"/>
      <c r="AM225" s="217"/>
      <c r="AN225" s="217"/>
      <c r="AO225" s="217"/>
      <c r="AP225" s="217"/>
      <c r="AQ225" s="217"/>
      <c r="AR225" s="217"/>
      <c r="AS225" s="217"/>
      <c r="AT225" s="217"/>
      <c r="AU225" s="217"/>
      <c r="AV225" s="217"/>
      <c r="AW225" s="217"/>
      <c r="AX225" s="217"/>
      <c r="AY225" s="217"/>
      <c r="AZ225" s="217"/>
      <c r="BA225" s="217"/>
      <c r="BB225" s="217"/>
      <c r="BC225" s="217"/>
      <c r="BD225" s="217"/>
      <c r="BE225" s="217"/>
      <c r="BF225" s="217"/>
      <c r="BG225" s="217"/>
      <c r="BH225" s="217"/>
      <c r="BI225" s="217"/>
      <c r="BJ225" s="217"/>
      <c r="BK225" s="217"/>
      <c r="BL225" s="217"/>
      <c r="BM225" s="217"/>
      <c r="BN225" s="217"/>
      <c r="BO225" s="217"/>
      <c r="BP225" s="217"/>
      <c r="BQ225" s="217"/>
      <c r="BR225" s="217"/>
      <c r="BS225" s="217"/>
      <c r="BT225" s="217"/>
      <c r="BU225" s="217"/>
      <c r="BV225" s="217"/>
      <c r="BW225" s="217"/>
      <c r="BX225" s="217"/>
      <c r="BY225" s="217"/>
      <c r="BZ225" s="217"/>
      <c r="CA225" s="217"/>
      <c r="CB225" s="217"/>
      <c r="CC225" s="217"/>
      <c r="CD225" s="217"/>
      <c r="CE225" s="217"/>
      <c r="CF225" s="217"/>
      <c r="CG225" s="217"/>
      <c r="CH225" s="217"/>
      <c r="CI225" s="217"/>
      <c r="CJ225" s="217"/>
      <c r="CK225" s="217"/>
      <c r="CL225" s="217"/>
      <c r="CM225" s="217"/>
      <c r="CN225" s="217"/>
      <c r="CO225" s="217"/>
      <c r="CP225" s="217"/>
      <c r="CQ225" s="217"/>
      <c r="CR225" s="217"/>
      <c r="CS225" s="217"/>
      <c r="CT225" s="217"/>
      <c r="CU225" s="217"/>
      <c r="CV225" s="217"/>
      <c r="CW225" s="217"/>
      <c r="CX225" s="217"/>
      <c r="CY225" s="217"/>
      <c r="CZ225" s="217"/>
      <c r="DA225" s="217"/>
      <c r="DB225" s="217"/>
      <c r="DC225" s="217"/>
      <c r="DD225" s="217"/>
      <c r="DE225" s="217"/>
      <c r="DF225" s="217"/>
      <c r="DG225" s="217"/>
      <c r="DH225" s="217"/>
      <c r="DI225" s="217"/>
      <c r="DJ225" s="217"/>
      <c r="DK225" s="217"/>
      <c r="DL225" s="217"/>
      <c r="DM225" s="217"/>
      <c r="DN225" s="217"/>
      <c r="DO225" s="217"/>
      <c r="DP225" s="217"/>
      <c r="DQ225" s="217"/>
      <c r="DR225" s="217"/>
      <c r="DS225" s="217"/>
      <c r="DT225" s="217"/>
      <c r="DU225" s="217"/>
      <c r="DV225" s="217"/>
      <c r="DW225" s="217"/>
      <c r="DX225" s="217"/>
      <c r="DY225" s="217"/>
      <c r="DZ225" s="217"/>
      <c r="EA225" s="217"/>
      <c r="EB225" s="217"/>
      <c r="EC225" s="217"/>
      <c r="ED225" s="217"/>
      <c r="EE225" s="217"/>
      <c r="EF225" s="217"/>
      <c r="EG225" s="217"/>
      <c r="EH225" s="217"/>
      <c r="EI225" s="217"/>
      <c r="EJ225" s="217"/>
      <c r="EK225" s="217"/>
      <c r="EL225" s="217"/>
      <c r="EM225" s="217"/>
      <c r="EN225" s="217"/>
      <c r="EO225" s="217"/>
      <c r="EP225" s="217"/>
      <c r="EQ225" s="217"/>
      <c r="ER225" s="217"/>
      <c r="ES225" s="217"/>
      <c r="ET225" s="217"/>
      <c r="EU225" s="217"/>
      <c r="EV225" s="217"/>
      <c r="EW225" s="217"/>
      <c r="EX225" s="217"/>
      <c r="EY225" s="217"/>
      <c r="EZ225" s="217"/>
      <c r="FA225" s="217"/>
      <c r="FB225" s="217"/>
      <c r="FC225" s="217"/>
      <c r="FD225" s="217"/>
      <c r="FE225" s="217"/>
      <c r="FF225" s="217"/>
      <c r="FG225" s="217"/>
      <c r="FH225" s="217"/>
      <c r="FI225" s="217"/>
      <c r="FJ225" s="217"/>
      <c r="FK225" s="217"/>
      <c r="FL225" s="217"/>
      <c r="FM225" s="217"/>
      <c r="FN225" s="217"/>
      <c r="FO225" s="217"/>
      <c r="FP225" s="217"/>
      <c r="FQ225" s="217"/>
      <c r="FR225" s="217"/>
      <c r="FS225" s="217"/>
      <c r="FT225" s="217"/>
      <c r="FU225" s="217"/>
      <c r="FV225" s="217"/>
      <c r="FW225" s="217"/>
      <c r="FX225" s="217"/>
      <c r="FY225" s="217"/>
      <c r="FZ225" s="217"/>
      <c r="GA225" s="217"/>
      <c r="GB225" s="217"/>
      <c r="GC225" s="217"/>
      <c r="GD225" s="217"/>
      <c r="GE225" s="217"/>
      <c r="GF225" s="217"/>
      <c r="GG225" s="217"/>
      <c r="GH225" s="217"/>
      <c r="GI225" s="217"/>
      <c r="GJ225" s="217"/>
      <c r="GK225" s="217"/>
      <c r="GL225" s="217"/>
      <c r="GM225" s="217"/>
      <c r="GN225" s="217"/>
      <c r="GO225" s="217"/>
      <c r="GP225" s="217"/>
      <c r="GQ225" s="217"/>
      <c r="GR225" s="217"/>
      <c r="GS225" s="217"/>
      <c r="GT225" s="217"/>
      <c r="GU225" s="217"/>
      <c r="GV225" s="217"/>
      <c r="GW225" s="217"/>
      <c r="GX225" s="217"/>
      <c r="GY225" s="217"/>
      <c r="GZ225" s="217"/>
      <c r="HA225" s="217"/>
      <c r="HB225" s="217"/>
      <c r="HC225" s="217"/>
      <c r="HD225" s="217"/>
      <c r="HE225" s="217"/>
      <c r="HF225" s="217"/>
      <c r="HG225" s="217"/>
      <c r="HH225" s="217"/>
      <c r="HI225" s="217"/>
      <c r="HJ225" s="217"/>
      <c r="HK225" s="217"/>
      <c r="HL225" s="217"/>
      <c r="HM225" s="217"/>
      <c r="HN225" s="217"/>
      <c r="HO225" s="217"/>
      <c r="HP225" s="217"/>
      <c r="HQ225" s="217"/>
      <c r="HR225" s="217"/>
      <c r="HS225" s="217"/>
      <c r="HT225" s="217"/>
      <c r="HU225" s="217"/>
      <c r="HV225" s="217"/>
      <c r="HW225" s="217"/>
      <c r="HX225" s="217"/>
      <c r="HY225" s="217"/>
      <c r="HZ225" s="217"/>
      <c r="IA225" s="217"/>
      <c r="IB225" s="217"/>
      <c r="IC225" s="217"/>
      <c r="ID225" s="217"/>
      <c r="IE225" s="217"/>
      <c r="IF225" s="217"/>
      <c r="IG225" s="217"/>
      <c r="IH225" s="217"/>
      <c r="II225" s="217"/>
      <c r="IJ225" s="217"/>
      <c r="IK225" s="217"/>
      <c r="IL225" s="217"/>
      <c r="IM225" s="217"/>
      <c r="IN225" s="217"/>
      <c r="IO225" s="217"/>
      <c r="IP225" s="217"/>
      <c r="IQ225" s="217"/>
      <c r="IR225" s="217"/>
      <c r="IS225" s="217"/>
      <c r="IT225" s="217"/>
      <c r="IU225" s="217"/>
      <c r="IV225" s="217"/>
    </row>
    <row r="226" spans="1:256" x14ac:dyDescent="0.15">
      <c r="A226" s="218"/>
      <c r="B226" s="215"/>
      <c r="C226" s="217"/>
      <c r="D226" s="219"/>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c r="AA226" s="217"/>
      <c r="AB226" s="217"/>
      <c r="AC226" s="217"/>
      <c r="AD226" s="217"/>
      <c r="AE226" s="217"/>
      <c r="AF226" s="217"/>
      <c r="AG226" s="217"/>
      <c r="AH226" s="217"/>
      <c r="AI226" s="217"/>
      <c r="AJ226" s="217"/>
      <c r="AK226" s="217"/>
      <c r="AL226" s="217"/>
      <c r="AM226" s="217"/>
      <c r="AN226" s="217"/>
      <c r="AO226" s="217"/>
      <c r="AP226" s="217"/>
      <c r="AQ226" s="217"/>
      <c r="AR226" s="217"/>
      <c r="AS226" s="217"/>
      <c r="AT226" s="217"/>
      <c r="AU226" s="217"/>
      <c r="AV226" s="217"/>
      <c r="AW226" s="217"/>
      <c r="AX226" s="217"/>
      <c r="AY226" s="217"/>
      <c r="AZ226" s="217"/>
      <c r="BA226" s="217"/>
      <c r="BB226" s="217"/>
      <c r="BC226" s="217"/>
      <c r="BD226" s="217"/>
      <c r="BE226" s="217"/>
      <c r="BF226" s="217"/>
      <c r="BG226" s="217"/>
      <c r="BH226" s="217"/>
      <c r="BI226" s="217"/>
      <c r="BJ226" s="217"/>
      <c r="BK226" s="217"/>
      <c r="BL226" s="217"/>
      <c r="BM226" s="217"/>
      <c r="BN226" s="217"/>
      <c r="BO226" s="217"/>
      <c r="BP226" s="217"/>
      <c r="BQ226" s="217"/>
      <c r="BR226" s="217"/>
      <c r="BS226" s="217"/>
      <c r="BT226" s="217"/>
      <c r="BU226" s="217"/>
      <c r="BV226" s="217"/>
      <c r="BW226" s="217"/>
      <c r="BX226" s="217"/>
      <c r="BY226" s="217"/>
      <c r="BZ226" s="217"/>
      <c r="CA226" s="217"/>
      <c r="CB226" s="217"/>
      <c r="CC226" s="217"/>
      <c r="CD226" s="217"/>
      <c r="CE226" s="217"/>
      <c r="CF226" s="217"/>
      <c r="CG226" s="217"/>
      <c r="CH226" s="217"/>
      <c r="CI226" s="217"/>
      <c r="CJ226" s="217"/>
      <c r="CK226" s="217"/>
      <c r="CL226" s="217"/>
      <c r="CM226" s="217"/>
      <c r="CN226" s="217"/>
      <c r="CO226" s="217"/>
      <c r="CP226" s="217"/>
      <c r="CQ226" s="217"/>
      <c r="CR226" s="217"/>
      <c r="CS226" s="217"/>
      <c r="CT226" s="217"/>
      <c r="CU226" s="217"/>
      <c r="CV226" s="217"/>
      <c r="CW226" s="217"/>
      <c r="CX226" s="217"/>
      <c r="CY226" s="217"/>
      <c r="CZ226" s="217"/>
      <c r="DA226" s="217"/>
      <c r="DB226" s="217"/>
      <c r="DC226" s="217"/>
      <c r="DD226" s="217"/>
      <c r="DE226" s="217"/>
      <c r="DF226" s="217"/>
      <c r="DG226" s="217"/>
      <c r="DH226" s="217"/>
      <c r="DI226" s="217"/>
      <c r="DJ226" s="217"/>
      <c r="DK226" s="217"/>
      <c r="DL226" s="217"/>
      <c r="DM226" s="217"/>
      <c r="DN226" s="217"/>
      <c r="DO226" s="217"/>
      <c r="DP226" s="217"/>
      <c r="DQ226" s="217"/>
      <c r="DR226" s="217"/>
      <c r="DS226" s="217"/>
      <c r="DT226" s="217"/>
      <c r="DU226" s="217"/>
      <c r="DV226" s="217"/>
      <c r="DW226" s="217"/>
      <c r="DX226" s="217"/>
      <c r="DY226" s="217"/>
      <c r="DZ226" s="217"/>
      <c r="EA226" s="217"/>
      <c r="EB226" s="217"/>
      <c r="EC226" s="217"/>
      <c r="ED226" s="217"/>
      <c r="EE226" s="217"/>
      <c r="EF226" s="217"/>
      <c r="EG226" s="217"/>
      <c r="EH226" s="217"/>
      <c r="EI226" s="217"/>
      <c r="EJ226" s="217"/>
      <c r="EK226" s="217"/>
      <c r="EL226" s="217"/>
      <c r="EM226" s="217"/>
      <c r="EN226" s="217"/>
      <c r="EO226" s="217"/>
      <c r="EP226" s="217"/>
      <c r="EQ226" s="217"/>
      <c r="ER226" s="217"/>
      <c r="ES226" s="217"/>
      <c r="ET226" s="217"/>
      <c r="EU226" s="217"/>
      <c r="EV226" s="217"/>
      <c r="EW226" s="217"/>
      <c r="EX226" s="217"/>
      <c r="EY226" s="217"/>
      <c r="EZ226" s="217"/>
      <c r="FA226" s="217"/>
      <c r="FB226" s="217"/>
      <c r="FC226" s="217"/>
      <c r="FD226" s="217"/>
      <c r="FE226" s="217"/>
      <c r="FF226" s="217"/>
      <c r="FG226" s="217"/>
      <c r="FH226" s="217"/>
      <c r="FI226" s="217"/>
      <c r="FJ226" s="217"/>
      <c r="FK226" s="217"/>
      <c r="FL226" s="217"/>
      <c r="FM226" s="217"/>
      <c r="FN226" s="217"/>
      <c r="FO226" s="217"/>
      <c r="FP226" s="217"/>
      <c r="FQ226" s="217"/>
      <c r="FR226" s="217"/>
      <c r="FS226" s="217"/>
      <c r="FT226" s="217"/>
      <c r="FU226" s="217"/>
      <c r="FV226" s="217"/>
      <c r="FW226" s="217"/>
      <c r="FX226" s="217"/>
      <c r="FY226" s="217"/>
      <c r="FZ226" s="217"/>
      <c r="GA226" s="217"/>
      <c r="GB226" s="217"/>
      <c r="GC226" s="217"/>
      <c r="GD226" s="217"/>
      <c r="GE226" s="217"/>
      <c r="GF226" s="217"/>
      <c r="GG226" s="217"/>
      <c r="GH226" s="217"/>
      <c r="GI226" s="217"/>
      <c r="GJ226" s="217"/>
      <c r="GK226" s="217"/>
      <c r="GL226" s="217"/>
      <c r="GM226" s="217"/>
      <c r="GN226" s="217"/>
      <c r="GO226" s="217"/>
      <c r="GP226" s="217"/>
      <c r="GQ226" s="217"/>
      <c r="GR226" s="217"/>
      <c r="GS226" s="217"/>
      <c r="GT226" s="217"/>
      <c r="GU226" s="217"/>
      <c r="GV226" s="217"/>
      <c r="GW226" s="217"/>
      <c r="GX226" s="217"/>
      <c r="GY226" s="217"/>
      <c r="GZ226" s="217"/>
      <c r="HA226" s="217"/>
      <c r="HB226" s="217"/>
      <c r="HC226" s="217"/>
      <c r="HD226" s="217"/>
      <c r="HE226" s="217"/>
      <c r="HF226" s="217"/>
      <c r="HG226" s="217"/>
      <c r="HH226" s="217"/>
      <c r="HI226" s="217"/>
      <c r="HJ226" s="217"/>
      <c r="HK226" s="217"/>
      <c r="HL226" s="217"/>
      <c r="HM226" s="217"/>
      <c r="HN226" s="217"/>
      <c r="HO226" s="217"/>
      <c r="HP226" s="217"/>
      <c r="HQ226" s="217"/>
      <c r="HR226" s="217"/>
      <c r="HS226" s="217"/>
      <c r="HT226" s="217"/>
      <c r="HU226" s="217"/>
      <c r="HV226" s="217"/>
      <c r="HW226" s="217"/>
      <c r="HX226" s="217"/>
      <c r="HY226" s="217"/>
      <c r="HZ226" s="217"/>
      <c r="IA226" s="217"/>
      <c r="IB226" s="217"/>
      <c r="IC226" s="217"/>
      <c r="ID226" s="217"/>
      <c r="IE226" s="217"/>
      <c r="IF226" s="217"/>
      <c r="IG226" s="217"/>
      <c r="IH226" s="217"/>
      <c r="II226" s="217"/>
      <c r="IJ226" s="217"/>
      <c r="IK226" s="217"/>
      <c r="IL226" s="217"/>
      <c r="IM226" s="217"/>
      <c r="IN226" s="217"/>
      <c r="IO226" s="217"/>
      <c r="IP226" s="217"/>
      <c r="IQ226" s="217"/>
      <c r="IR226" s="217"/>
      <c r="IS226" s="217"/>
      <c r="IT226" s="217"/>
      <c r="IU226" s="217"/>
      <c r="IV226" s="217"/>
    </row>
    <row r="227" spans="1:256" x14ac:dyDescent="0.15">
      <c r="A227" s="218"/>
      <c r="B227" s="215"/>
      <c r="C227" s="217"/>
      <c r="D227" s="219"/>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c r="AA227" s="217"/>
      <c r="AB227" s="217"/>
      <c r="AC227" s="217"/>
      <c r="AD227" s="217"/>
      <c r="AE227" s="217"/>
      <c r="AF227" s="217"/>
      <c r="AG227" s="217"/>
      <c r="AH227" s="217"/>
      <c r="AI227" s="217"/>
      <c r="AJ227" s="217"/>
      <c r="AK227" s="217"/>
      <c r="AL227" s="217"/>
      <c r="AM227" s="217"/>
      <c r="AN227" s="217"/>
      <c r="AO227" s="217"/>
      <c r="AP227" s="217"/>
      <c r="AQ227" s="217"/>
      <c r="AR227" s="217"/>
      <c r="AS227" s="217"/>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217"/>
      <c r="BS227" s="217"/>
      <c r="BT227" s="217"/>
      <c r="BU227" s="217"/>
      <c r="BV227" s="217"/>
      <c r="BW227" s="217"/>
      <c r="BX227" s="217"/>
      <c r="BY227" s="217"/>
      <c r="BZ227" s="217"/>
      <c r="CA227" s="217"/>
      <c r="CB227" s="217"/>
      <c r="CC227" s="217"/>
      <c r="CD227" s="217"/>
      <c r="CE227" s="217"/>
      <c r="CF227" s="217"/>
      <c r="CG227" s="217"/>
      <c r="CH227" s="217"/>
      <c r="CI227" s="217"/>
      <c r="CJ227" s="217"/>
      <c r="CK227" s="217"/>
      <c r="CL227" s="217"/>
      <c r="CM227" s="217"/>
      <c r="CN227" s="217"/>
      <c r="CO227" s="217"/>
      <c r="CP227" s="217"/>
      <c r="CQ227" s="217"/>
      <c r="CR227" s="217"/>
      <c r="CS227" s="217"/>
      <c r="CT227" s="217"/>
      <c r="CU227" s="217"/>
      <c r="CV227" s="217"/>
      <c r="CW227" s="217"/>
      <c r="CX227" s="217"/>
      <c r="CY227" s="217"/>
      <c r="CZ227" s="217"/>
      <c r="DA227" s="217"/>
      <c r="DB227" s="217"/>
      <c r="DC227" s="217"/>
      <c r="DD227" s="217"/>
      <c r="DE227" s="217"/>
      <c r="DF227" s="217"/>
      <c r="DG227" s="217"/>
      <c r="DH227" s="217"/>
      <c r="DI227" s="217"/>
      <c r="DJ227" s="217"/>
      <c r="DK227" s="217"/>
      <c r="DL227" s="217"/>
      <c r="DM227" s="217"/>
      <c r="DN227" s="217"/>
      <c r="DO227" s="217"/>
      <c r="DP227" s="217"/>
      <c r="DQ227" s="217"/>
      <c r="DR227" s="217"/>
      <c r="DS227" s="217"/>
      <c r="DT227" s="217"/>
      <c r="DU227" s="217"/>
      <c r="DV227" s="217"/>
      <c r="DW227" s="217"/>
      <c r="DX227" s="217"/>
      <c r="DY227" s="217"/>
      <c r="DZ227" s="217"/>
      <c r="EA227" s="217"/>
      <c r="EB227" s="217"/>
      <c r="EC227" s="217"/>
      <c r="ED227" s="217"/>
      <c r="EE227" s="217"/>
      <c r="EF227" s="217"/>
      <c r="EG227" s="217"/>
      <c r="EH227" s="217"/>
      <c r="EI227" s="217"/>
      <c r="EJ227" s="217"/>
      <c r="EK227" s="217"/>
      <c r="EL227" s="217"/>
      <c r="EM227" s="217"/>
      <c r="EN227" s="217"/>
      <c r="EO227" s="217"/>
      <c r="EP227" s="217"/>
      <c r="EQ227" s="217"/>
      <c r="ER227" s="217"/>
      <c r="ES227" s="217"/>
      <c r="ET227" s="217"/>
      <c r="EU227" s="217"/>
      <c r="EV227" s="217"/>
      <c r="EW227" s="217"/>
      <c r="EX227" s="217"/>
      <c r="EY227" s="217"/>
      <c r="EZ227" s="217"/>
      <c r="FA227" s="217"/>
      <c r="FB227" s="217"/>
      <c r="FC227" s="217"/>
      <c r="FD227" s="217"/>
      <c r="FE227" s="217"/>
      <c r="FF227" s="217"/>
      <c r="FG227" s="217"/>
      <c r="FH227" s="217"/>
      <c r="FI227" s="217"/>
      <c r="FJ227" s="217"/>
      <c r="FK227" s="217"/>
      <c r="FL227" s="217"/>
      <c r="FM227" s="217"/>
      <c r="FN227" s="217"/>
      <c r="FO227" s="217"/>
      <c r="FP227" s="217"/>
      <c r="FQ227" s="217"/>
      <c r="FR227" s="217"/>
      <c r="FS227" s="217"/>
      <c r="FT227" s="217"/>
      <c r="FU227" s="217"/>
      <c r="FV227" s="217"/>
      <c r="FW227" s="217"/>
      <c r="FX227" s="217"/>
      <c r="FY227" s="217"/>
      <c r="FZ227" s="217"/>
      <c r="GA227" s="217"/>
      <c r="GB227" s="217"/>
      <c r="GC227" s="217"/>
      <c r="GD227" s="217"/>
      <c r="GE227" s="217"/>
      <c r="GF227" s="217"/>
      <c r="GG227" s="217"/>
      <c r="GH227" s="217"/>
      <c r="GI227" s="217"/>
      <c r="GJ227" s="217"/>
      <c r="GK227" s="217"/>
      <c r="GL227" s="217"/>
      <c r="GM227" s="217"/>
      <c r="GN227" s="217"/>
      <c r="GO227" s="217"/>
      <c r="GP227" s="217"/>
      <c r="GQ227" s="217"/>
      <c r="GR227" s="217"/>
      <c r="GS227" s="217"/>
      <c r="GT227" s="217"/>
      <c r="GU227" s="217"/>
      <c r="GV227" s="217"/>
      <c r="GW227" s="217"/>
      <c r="GX227" s="217"/>
      <c r="GY227" s="217"/>
      <c r="GZ227" s="217"/>
      <c r="HA227" s="217"/>
      <c r="HB227" s="217"/>
      <c r="HC227" s="217"/>
      <c r="HD227" s="217"/>
      <c r="HE227" s="217"/>
      <c r="HF227" s="217"/>
      <c r="HG227" s="217"/>
      <c r="HH227" s="217"/>
      <c r="HI227" s="217"/>
      <c r="HJ227" s="217"/>
      <c r="HK227" s="217"/>
      <c r="HL227" s="217"/>
      <c r="HM227" s="217"/>
      <c r="HN227" s="217"/>
      <c r="HO227" s="217"/>
      <c r="HP227" s="217"/>
      <c r="HQ227" s="217"/>
      <c r="HR227" s="217"/>
      <c r="HS227" s="217"/>
      <c r="HT227" s="217"/>
      <c r="HU227" s="217"/>
      <c r="HV227" s="217"/>
      <c r="HW227" s="217"/>
      <c r="HX227" s="217"/>
      <c r="HY227" s="217"/>
      <c r="HZ227" s="217"/>
      <c r="IA227" s="217"/>
      <c r="IB227" s="217"/>
      <c r="IC227" s="217"/>
      <c r="ID227" s="217"/>
      <c r="IE227" s="217"/>
      <c r="IF227" s="217"/>
      <c r="IG227" s="217"/>
      <c r="IH227" s="217"/>
      <c r="II227" s="217"/>
      <c r="IJ227" s="217"/>
      <c r="IK227" s="217"/>
      <c r="IL227" s="217"/>
      <c r="IM227" s="217"/>
      <c r="IN227" s="217"/>
      <c r="IO227" s="217"/>
      <c r="IP227" s="217"/>
      <c r="IQ227" s="217"/>
      <c r="IR227" s="217"/>
      <c r="IS227" s="217"/>
      <c r="IT227" s="217"/>
      <c r="IU227" s="217"/>
      <c r="IV227" s="217"/>
    </row>
    <row r="228" spans="1:256" x14ac:dyDescent="0.15">
      <c r="A228" s="218"/>
      <c r="B228" s="215"/>
      <c r="C228" s="217"/>
      <c r="D228" s="219"/>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c r="AA228" s="217"/>
      <c r="AB228" s="217"/>
      <c r="AC228" s="217"/>
      <c r="AD228" s="217"/>
      <c r="AE228" s="217"/>
      <c r="AF228" s="217"/>
      <c r="AG228" s="217"/>
      <c r="AH228" s="217"/>
      <c r="AI228" s="217"/>
      <c r="AJ228" s="217"/>
      <c r="AK228" s="217"/>
      <c r="AL228" s="217"/>
      <c r="AM228" s="217"/>
      <c r="AN228" s="217"/>
      <c r="AO228" s="217"/>
      <c r="AP228" s="217"/>
      <c r="AQ228" s="217"/>
      <c r="AR228" s="217"/>
      <c r="AS228" s="217"/>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217"/>
      <c r="BS228" s="217"/>
      <c r="BT228" s="217"/>
      <c r="BU228" s="217"/>
      <c r="BV228" s="217"/>
      <c r="BW228" s="217"/>
      <c r="BX228" s="217"/>
      <c r="BY228" s="217"/>
      <c r="BZ228" s="217"/>
      <c r="CA228" s="217"/>
      <c r="CB228" s="217"/>
      <c r="CC228" s="217"/>
      <c r="CD228" s="217"/>
      <c r="CE228" s="217"/>
      <c r="CF228" s="217"/>
      <c r="CG228" s="217"/>
      <c r="CH228" s="217"/>
      <c r="CI228" s="217"/>
      <c r="CJ228" s="217"/>
      <c r="CK228" s="217"/>
      <c r="CL228" s="217"/>
      <c r="CM228" s="217"/>
      <c r="CN228" s="217"/>
      <c r="CO228" s="217"/>
      <c r="CP228" s="217"/>
      <c r="CQ228" s="217"/>
      <c r="CR228" s="217"/>
      <c r="CS228" s="217"/>
      <c r="CT228" s="217"/>
      <c r="CU228" s="217"/>
      <c r="CV228" s="217"/>
      <c r="CW228" s="217"/>
      <c r="CX228" s="217"/>
      <c r="CY228" s="217"/>
      <c r="CZ228" s="217"/>
      <c r="DA228" s="217"/>
      <c r="DB228" s="217"/>
      <c r="DC228" s="217"/>
      <c r="DD228" s="217"/>
      <c r="DE228" s="217"/>
      <c r="DF228" s="217"/>
      <c r="DG228" s="217"/>
      <c r="DH228" s="217"/>
      <c r="DI228" s="217"/>
      <c r="DJ228" s="217"/>
      <c r="DK228" s="217"/>
      <c r="DL228" s="217"/>
      <c r="DM228" s="217"/>
      <c r="DN228" s="217"/>
      <c r="DO228" s="217"/>
      <c r="DP228" s="217"/>
      <c r="DQ228" s="217"/>
      <c r="DR228" s="217"/>
      <c r="DS228" s="217"/>
      <c r="DT228" s="217"/>
      <c r="DU228" s="217"/>
      <c r="DV228" s="217"/>
      <c r="DW228" s="217"/>
      <c r="DX228" s="217"/>
      <c r="DY228" s="217"/>
      <c r="DZ228" s="217"/>
      <c r="EA228" s="217"/>
      <c r="EB228" s="217"/>
      <c r="EC228" s="217"/>
      <c r="ED228" s="217"/>
      <c r="EE228" s="217"/>
      <c r="EF228" s="217"/>
      <c r="EG228" s="217"/>
      <c r="EH228" s="217"/>
      <c r="EI228" s="217"/>
      <c r="EJ228" s="217"/>
      <c r="EK228" s="217"/>
      <c r="EL228" s="217"/>
      <c r="EM228" s="217"/>
      <c r="EN228" s="217"/>
      <c r="EO228" s="217"/>
      <c r="EP228" s="217"/>
      <c r="EQ228" s="217"/>
      <c r="ER228" s="217"/>
      <c r="ES228" s="217"/>
      <c r="ET228" s="217"/>
      <c r="EU228" s="217"/>
      <c r="EV228" s="217"/>
      <c r="EW228" s="217"/>
      <c r="EX228" s="217"/>
      <c r="EY228" s="217"/>
      <c r="EZ228" s="217"/>
      <c r="FA228" s="217"/>
      <c r="FB228" s="217"/>
      <c r="FC228" s="217"/>
      <c r="FD228" s="217"/>
      <c r="FE228" s="217"/>
      <c r="FF228" s="217"/>
      <c r="FG228" s="217"/>
      <c r="FH228" s="217"/>
      <c r="FI228" s="217"/>
      <c r="FJ228" s="217"/>
      <c r="FK228" s="217"/>
      <c r="FL228" s="217"/>
      <c r="FM228" s="217"/>
      <c r="FN228" s="217"/>
      <c r="FO228" s="217"/>
      <c r="FP228" s="217"/>
      <c r="FQ228" s="217"/>
      <c r="FR228" s="217"/>
      <c r="FS228" s="217"/>
      <c r="FT228" s="217"/>
      <c r="FU228" s="217"/>
      <c r="FV228" s="217"/>
      <c r="FW228" s="217"/>
      <c r="FX228" s="217"/>
      <c r="FY228" s="217"/>
      <c r="FZ228" s="217"/>
      <c r="GA228" s="217"/>
      <c r="GB228" s="217"/>
      <c r="GC228" s="217"/>
      <c r="GD228" s="217"/>
      <c r="GE228" s="217"/>
      <c r="GF228" s="217"/>
      <c r="GG228" s="217"/>
      <c r="GH228" s="217"/>
      <c r="GI228" s="217"/>
      <c r="GJ228" s="217"/>
      <c r="GK228" s="217"/>
      <c r="GL228" s="217"/>
      <c r="GM228" s="217"/>
      <c r="GN228" s="217"/>
      <c r="GO228" s="217"/>
      <c r="GP228" s="217"/>
      <c r="GQ228" s="217"/>
      <c r="GR228" s="217"/>
      <c r="GS228" s="217"/>
      <c r="GT228" s="217"/>
      <c r="GU228" s="217"/>
      <c r="GV228" s="217"/>
      <c r="GW228" s="217"/>
      <c r="GX228" s="217"/>
      <c r="GY228" s="217"/>
      <c r="GZ228" s="217"/>
      <c r="HA228" s="217"/>
      <c r="HB228" s="217"/>
      <c r="HC228" s="217"/>
      <c r="HD228" s="217"/>
      <c r="HE228" s="217"/>
      <c r="HF228" s="217"/>
      <c r="HG228" s="217"/>
      <c r="HH228" s="217"/>
      <c r="HI228" s="217"/>
      <c r="HJ228" s="217"/>
      <c r="HK228" s="217"/>
      <c r="HL228" s="217"/>
      <c r="HM228" s="217"/>
      <c r="HN228" s="217"/>
      <c r="HO228" s="217"/>
      <c r="HP228" s="217"/>
      <c r="HQ228" s="217"/>
      <c r="HR228" s="217"/>
      <c r="HS228" s="217"/>
      <c r="HT228" s="217"/>
      <c r="HU228" s="217"/>
      <c r="HV228" s="217"/>
      <c r="HW228" s="217"/>
      <c r="HX228" s="217"/>
      <c r="HY228" s="217"/>
      <c r="HZ228" s="217"/>
      <c r="IA228" s="217"/>
      <c r="IB228" s="217"/>
      <c r="IC228" s="217"/>
      <c r="ID228" s="217"/>
      <c r="IE228" s="217"/>
      <c r="IF228" s="217"/>
      <c r="IG228" s="217"/>
      <c r="IH228" s="217"/>
      <c r="II228" s="217"/>
      <c r="IJ228" s="217"/>
      <c r="IK228" s="217"/>
      <c r="IL228" s="217"/>
      <c r="IM228" s="217"/>
      <c r="IN228" s="217"/>
      <c r="IO228" s="217"/>
      <c r="IP228" s="217"/>
      <c r="IQ228" s="217"/>
      <c r="IR228" s="217"/>
      <c r="IS228" s="217"/>
      <c r="IT228" s="217"/>
      <c r="IU228" s="217"/>
      <c r="IV228" s="217"/>
    </row>
    <row r="229" spans="1:256" x14ac:dyDescent="0.15">
      <c r="A229" s="218"/>
      <c r="B229" s="215"/>
      <c r="C229" s="217"/>
      <c r="D229" s="219"/>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c r="AA229" s="217"/>
      <c r="AB229" s="217"/>
      <c r="AC229" s="217"/>
      <c r="AD229" s="217"/>
      <c r="AE229" s="217"/>
      <c r="AF229" s="217"/>
      <c r="AG229" s="217"/>
      <c r="AH229" s="217"/>
      <c r="AI229" s="217"/>
      <c r="AJ229" s="217"/>
      <c r="AK229" s="217"/>
      <c r="AL229" s="217"/>
      <c r="AM229" s="217"/>
      <c r="AN229" s="217"/>
      <c r="AO229" s="217"/>
      <c r="AP229" s="217"/>
      <c r="AQ229" s="217"/>
      <c r="AR229" s="217"/>
      <c r="AS229" s="217"/>
      <c r="AT229" s="217"/>
      <c r="AU229" s="217"/>
      <c r="AV229" s="217"/>
      <c r="AW229" s="217"/>
      <c r="AX229" s="217"/>
      <c r="AY229" s="217"/>
      <c r="AZ229" s="217"/>
      <c r="BA229" s="217"/>
      <c r="BB229" s="217"/>
      <c r="BC229" s="217"/>
      <c r="BD229" s="217"/>
      <c r="BE229" s="217"/>
      <c r="BF229" s="217"/>
      <c r="BG229" s="217"/>
      <c r="BH229" s="217"/>
      <c r="BI229" s="217"/>
      <c r="BJ229" s="217"/>
      <c r="BK229" s="217"/>
      <c r="BL229" s="217"/>
      <c r="BM229" s="217"/>
      <c r="BN229" s="217"/>
      <c r="BO229" s="217"/>
      <c r="BP229" s="217"/>
      <c r="BQ229" s="217"/>
      <c r="BR229" s="217"/>
      <c r="BS229" s="217"/>
      <c r="BT229" s="217"/>
      <c r="BU229" s="217"/>
      <c r="BV229" s="217"/>
      <c r="BW229" s="217"/>
      <c r="BX229" s="217"/>
      <c r="BY229" s="217"/>
      <c r="BZ229" s="217"/>
      <c r="CA229" s="217"/>
      <c r="CB229" s="217"/>
      <c r="CC229" s="217"/>
      <c r="CD229" s="217"/>
      <c r="CE229" s="217"/>
      <c r="CF229" s="217"/>
      <c r="CG229" s="217"/>
      <c r="CH229" s="217"/>
      <c r="CI229" s="217"/>
      <c r="CJ229" s="217"/>
      <c r="CK229" s="217"/>
      <c r="CL229" s="217"/>
      <c r="CM229" s="217"/>
      <c r="CN229" s="217"/>
      <c r="CO229" s="217"/>
      <c r="CP229" s="217"/>
      <c r="CQ229" s="217"/>
      <c r="CR229" s="217"/>
      <c r="CS229" s="217"/>
      <c r="CT229" s="217"/>
      <c r="CU229" s="217"/>
      <c r="CV229" s="217"/>
      <c r="CW229" s="217"/>
      <c r="CX229" s="217"/>
      <c r="CY229" s="217"/>
      <c r="CZ229" s="217"/>
      <c r="DA229" s="217"/>
      <c r="DB229" s="217"/>
      <c r="DC229" s="217"/>
      <c r="DD229" s="217"/>
      <c r="DE229" s="217"/>
      <c r="DF229" s="217"/>
      <c r="DG229" s="217"/>
      <c r="DH229" s="217"/>
      <c r="DI229" s="217"/>
      <c r="DJ229" s="217"/>
      <c r="DK229" s="217"/>
      <c r="DL229" s="217"/>
      <c r="DM229" s="217"/>
      <c r="DN229" s="217"/>
      <c r="DO229" s="217"/>
      <c r="DP229" s="217"/>
      <c r="DQ229" s="217"/>
      <c r="DR229" s="217"/>
      <c r="DS229" s="217"/>
      <c r="DT229" s="217"/>
      <c r="DU229" s="217"/>
      <c r="DV229" s="217"/>
      <c r="DW229" s="217"/>
      <c r="DX229" s="217"/>
      <c r="DY229" s="217"/>
      <c r="DZ229" s="217"/>
      <c r="EA229" s="217"/>
      <c r="EB229" s="217"/>
      <c r="EC229" s="217"/>
      <c r="ED229" s="217"/>
      <c r="EE229" s="217"/>
      <c r="EF229" s="217"/>
      <c r="EG229" s="217"/>
      <c r="EH229" s="217"/>
      <c r="EI229" s="217"/>
      <c r="EJ229" s="217"/>
      <c r="EK229" s="217"/>
      <c r="EL229" s="217"/>
      <c r="EM229" s="217"/>
      <c r="EN229" s="217"/>
      <c r="EO229" s="217"/>
      <c r="EP229" s="217"/>
      <c r="EQ229" s="217"/>
      <c r="ER229" s="217"/>
      <c r="ES229" s="217"/>
      <c r="ET229" s="217"/>
      <c r="EU229" s="217"/>
      <c r="EV229" s="217"/>
      <c r="EW229" s="217"/>
      <c r="EX229" s="217"/>
      <c r="EY229" s="217"/>
      <c r="EZ229" s="217"/>
      <c r="FA229" s="217"/>
      <c r="FB229" s="217"/>
      <c r="FC229" s="217"/>
      <c r="FD229" s="217"/>
      <c r="FE229" s="217"/>
      <c r="FF229" s="217"/>
      <c r="FG229" s="217"/>
      <c r="FH229" s="217"/>
      <c r="FI229" s="217"/>
      <c r="FJ229" s="217"/>
      <c r="FK229" s="217"/>
      <c r="FL229" s="217"/>
      <c r="FM229" s="217"/>
      <c r="FN229" s="217"/>
      <c r="FO229" s="217"/>
      <c r="FP229" s="217"/>
      <c r="FQ229" s="217"/>
      <c r="FR229" s="217"/>
      <c r="FS229" s="217"/>
      <c r="FT229" s="217"/>
      <c r="FU229" s="217"/>
      <c r="FV229" s="217"/>
      <c r="FW229" s="217"/>
      <c r="FX229" s="217"/>
      <c r="FY229" s="217"/>
      <c r="FZ229" s="217"/>
      <c r="GA229" s="217"/>
      <c r="GB229" s="217"/>
      <c r="GC229" s="217"/>
      <c r="GD229" s="217"/>
      <c r="GE229" s="217"/>
      <c r="GF229" s="217"/>
      <c r="GG229" s="217"/>
      <c r="GH229" s="217"/>
      <c r="GI229" s="217"/>
      <c r="GJ229" s="217"/>
      <c r="GK229" s="217"/>
      <c r="GL229" s="217"/>
      <c r="GM229" s="217"/>
      <c r="GN229" s="217"/>
      <c r="GO229" s="217"/>
      <c r="GP229" s="217"/>
      <c r="GQ229" s="217"/>
      <c r="GR229" s="217"/>
      <c r="GS229" s="217"/>
      <c r="GT229" s="217"/>
      <c r="GU229" s="217"/>
      <c r="GV229" s="217"/>
      <c r="GW229" s="217"/>
      <c r="GX229" s="217"/>
      <c r="GY229" s="217"/>
      <c r="GZ229" s="217"/>
      <c r="HA229" s="217"/>
      <c r="HB229" s="217"/>
      <c r="HC229" s="217"/>
      <c r="HD229" s="217"/>
      <c r="HE229" s="217"/>
      <c r="HF229" s="217"/>
      <c r="HG229" s="217"/>
      <c r="HH229" s="217"/>
      <c r="HI229" s="217"/>
      <c r="HJ229" s="217"/>
      <c r="HK229" s="217"/>
      <c r="HL229" s="217"/>
      <c r="HM229" s="217"/>
      <c r="HN229" s="217"/>
      <c r="HO229" s="217"/>
      <c r="HP229" s="217"/>
      <c r="HQ229" s="217"/>
      <c r="HR229" s="217"/>
      <c r="HS229" s="217"/>
      <c r="HT229" s="217"/>
      <c r="HU229" s="217"/>
      <c r="HV229" s="217"/>
      <c r="HW229" s="217"/>
      <c r="HX229" s="217"/>
      <c r="HY229" s="217"/>
      <c r="HZ229" s="217"/>
      <c r="IA229" s="217"/>
      <c r="IB229" s="217"/>
      <c r="IC229" s="217"/>
      <c r="ID229" s="217"/>
      <c r="IE229" s="217"/>
      <c r="IF229" s="217"/>
      <c r="IG229" s="217"/>
      <c r="IH229" s="217"/>
      <c r="II229" s="217"/>
      <c r="IJ229" s="217"/>
      <c r="IK229" s="217"/>
      <c r="IL229" s="217"/>
      <c r="IM229" s="217"/>
      <c r="IN229" s="217"/>
      <c r="IO229" s="217"/>
      <c r="IP229" s="217"/>
      <c r="IQ229" s="217"/>
      <c r="IR229" s="217"/>
      <c r="IS229" s="217"/>
      <c r="IT229" s="217"/>
      <c r="IU229" s="217"/>
      <c r="IV229" s="217"/>
    </row>
    <row r="230" spans="1:256" x14ac:dyDescent="0.15">
      <c r="A230" s="218"/>
      <c r="B230" s="215"/>
      <c r="C230" s="217"/>
      <c r="D230" s="219"/>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217"/>
      <c r="AE230" s="217"/>
      <c r="AF230" s="217"/>
      <c r="AG230" s="217"/>
      <c r="AH230" s="217"/>
      <c r="AI230" s="217"/>
      <c r="AJ230" s="217"/>
      <c r="AK230" s="217"/>
      <c r="AL230" s="217"/>
      <c r="AM230" s="217"/>
      <c r="AN230" s="217"/>
      <c r="AO230" s="217"/>
      <c r="AP230" s="217"/>
      <c r="AQ230" s="217"/>
      <c r="AR230" s="217"/>
      <c r="AS230" s="217"/>
      <c r="AT230" s="217"/>
      <c r="AU230" s="217"/>
      <c r="AV230" s="217"/>
      <c r="AW230" s="217"/>
      <c r="AX230" s="217"/>
      <c r="AY230" s="217"/>
      <c r="AZ230" s="217"/>
      <c r="BA230" s="217"/>
      <c r="BB230" s="217"/>
      <c r="BC230" s="217"/>
      <c r="BD230" s="217"/>
      <c r="BE230" s="217"/>
      <c r="BF230" s="217"/>
      <c r="BG230" s="217"/>
      <c r="BH230" s="217"/>
      <c r="BI230" s="217"/>
      <c r="BJ230" s="217"/>
      <c r="BK230" s="217"/>
      <c r="BL230" s="217"/>
      <c r="BM230" s="217"/>
      <c r="BN230" s="217"/>
      <c r="BO230" s="217"/>
      <c r="BP230" s="217"/>
      <c r="BQ230" s="217"/>
      <c r="BR230" s="217"/>
      <c r="BS230" s="217"/>
      <c r="BT230" s="217"/>
      <c r="BU230" s="217"/>
      <c r="BV230" s="217"/>
      <c r="BW230" s="217"/>
      <c r="BX230" s="217"/>
      <c r="BY230" s="217"/>
      <c r="BZ230" s="217"/>
      <c r="CA230" s="217"/>
      <c r="CB230" s="217"/>
      <c r="CC230" s="217"/>
      <c r="CD230" s="217"/>
      <c r="CE230" s="217"/>
      <c r="CF230" s="217"/>
      <c r="CG230" s="217"/>
      <c r="CH230" s="217"/>
      <c r="CI230" s="217"/>
      <c r="CJ230" s="217"/>
      <c r="CK230" s="217"/>
      <c r="CL230" s="217"/>
      <c r="CM230" s="217"/>
      <c r="CN230" s="217"/>
      <c r="CO230" s="217"/>
      <c r="CP230" s="217"/>
      <c r="CQ230" s="217"/>
      <c r="CR230" s="217"/>
      <c r="CS230" s="217"/>
      <c r="CT230" s="217"/>
      <c r="CU230" s="217"/>
      <c r="CV230" s="217"/>
      <c r="CW230" s="217"/>
      <c r="CX230" s="217"/>
      <c r="CY230" s="217"/>
      <c r="CZ230" s="217"/>
      <c r="DA230" s="217"/>
      <c r="DB230" s="217"/>
      <c r="DC230" s="217"/>
      <c r="DD230" s="217"/>
      <c r="DE230" s="217"/>
      <c r="DF230" s="217"/>
      <c r="DG230" s="217"/>
      <c r="DH230" s="217"/>
      <c r="DI230" s="217"/>
      <c r="DJ230" s="217"/>
      <c r="DK230" s="217"/>
      <c r="DL230" s="217"/>
      <c r="DM230" s="217"/>
      <c r="DN230" s="217"/>
      <c r="DO230" s="217"/>
      <c r="DP230" s="217"/>
      <c r="DQ230" s="217"/>
      <c r="DR230" s="217"/>
      <c r="DS230" s="217"/>
      <c r="DT230" s="217"/>
      <c r="DU230" s="217"/>
      <c r="DV230" s="217"/>
      <c r="DW230" s="217"/>
      <c r="DX230" s="217"/>
      <c r="DY230" s="217"/>
      <c r="DZ230" s="217"/>
      <c r="EA230" s="217"/>
      <c r="EB230" s="217"/>
      <c r="EC230" s="217"/>
      <c r="ED230" s="217"/>
      <c r="EE230" s="217"/>
      <c r="EF230" s="217"/>
      <c r="EG230" s="217"/>
      <c r="EH230" s="217"/>
      <c r="EI230" s="217"/>
      <c r="EJ230" s="217"/>
      <c r="EK230" s="217"/>
      <c r="EL230" s="217"/>
      <c r="EM230" s="217"/>
      <c r="EN230" s="217"/>
      <c r="EO230" s="217"/>
      <c r="EP230" s="217"/>
      <c r="EQ230" s="217"/>
      <c r="ER230" s="217"/>
      <c r="ES230" s="217"/>
      <c r="ET230" s="217"/>
      <c r="EU230" s="217"/>
      <c r="EV230" s="217"/>
      <c r="EW230" s="217"/>
      <c r="EX230" s="217"/>
      <c r="EY230" s="217"/>
      <c r="EZ230" s="217"/>
      <c r="FA230" s="217"/>
      <c r="FB230" s="217"/>
      <c r="FC230" s="217"/>
      <c r="FD230" s="217"/>
      <c r="FE230" s="217"/>
      <c r="FF230" s="217"/>
      <c r="FG230" s="217"/>
      <c r="FH230" s="217"/>
      <c r="FI230" s="217"/>
      <c r="FJ230" s="217"/>
      <c r="FK230" s="217"/>
      <c r="FL230" s="217"/>
      <c r="FM230" s="217"/>
      <c r="FN230" s="217"/>
      <c r="FO230" s="217"/>
      <c r="FP230" s="217"/>
      <c r="FQ230" s="217"/>
      <c r="FR230" s="217"/>
      <c r="FS230" s="217"/>
      <c r="FT230" s="217"/>
      <c r="FU230" s="217"/>
      <c r="FV230" s="217"/>
      <c r="FW230" s="217"/>
      <c r="FX230" s="217"/>
      <c r="FY230" s="217"/>
      <c r="FZ230" s="217"/>
      <c r="GA230" s="217"/>
      <c r="GB230" s="217"/>
      <c r="GC230" s="217"/>
      <c r="GD230" s="217"/>
      <c r="GE230" s="217"/>
      <c r="GF230" s="217"/>
      <c r="GG230" s="217"/>
      <c r="GH230" s="217"/>
      <c r="GI230" s="217"/>
      <c r="GJ230" s="217"/>
      <c r="GK230" s="217"/>
      <c r="GL230" s="217"/>
      <c r="GM230" s="217"/>
      <c r="GN230" s="217"/>
      <c r="GO230" s="217"/>
      <c r="GP230" s="217"/>
      <c r="GQ230" s="217"/>
      <c r="GR230" s="217"/>
      <c r="GS230" s="217"/>
      <c r="GT230" s="217"/>
      <c r="GU230" s="217"/>
      <c r="GV230" s="217"/>
      <c r="GW230" s="217"/>
      <c r="GX230" s="217"/>
      <c r="GY230" s="217"/>
      <c r="GZ230" s="217"/>
      <c r="HA230" s="217"/>
      <c r="HB230" s="217"/>
      <c r="HC230" s="217"/>
      <c r="HD230" s="217"/>
      <c r="HE230" s="217"/>
      <c r="HF230" s="217"/>
      <c r="HG230" s="217"/>
      <c r="HH230" s="217"/>
      <c r="HI230" s="217"/>
      <c r="HJ230" s="217"/>
      <c r="HK230" s="217"/>
      <c r="HL230" s="217"/>
      <c r="HM230" s="217"/>
      <c r="HN230" s="217"/>
      <c r="HO230" s="217"/>
      <c r="HP230" s="217"/>
      <c r="HQ230" s="217"/>
      <c r="HR230" s="217"/>
      <c r="HS230" s="217"/>
      <c r="HT230" s="217"/>
      <c r="HU230" s="217"/>
      <c r="HV230" s="217"/>
      <c r="HW230" s="217"/>
      <c r="HX230" s="217"/>
      <c r="HY230" s="217"/>
      <c r="HZ230" s="217"/>
      <c r="IA230" s="217"/>
      <c r="IB230" s="217"/>
      <c r="IC230" s="217"/>
      <c r="ID230" s="217"/>
      <c r="IE230" s="217"/>
      <c r="IF230" s="217"/>
      <c r="IG230" s="217"/>
      <c r="IH230" s="217"/>
      <c r="II230" s="217"/>
      <c r="IJ230" s="217"/>
      <c r="IK230" s="217"/>
      <c r="IL230" s="217"/>
      <c r="IM230" s="217"/>
      <c r="IN230" s="217"/>
      <c r="IO230" s="217"/>
      <c r="IP230" s="217"/>
      <c r="IQ230" s="217"/>
      <c r="IR230" s="217"/>
      <c r="IS230" s="217"/>
      <c r="IT230" s="217"/>
      <c r="IU230" s="217"/>
      <c r="IV230" s="217"/>
    </row>
    <row r="231" spans="1:256" x14ac:dyDescent="0.15">
      <c r="A231" s="218"/>
      <c r="B231" s="215"/>
      <c r="C231" s="217"/>
      <c r="D231" s="219"/>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c r="AA231" s="217"/>
      <c r="AB231" s="217"/>
      <c r="AC231" s="217"/>
      <c r="AD231" s="217"/>
      <c r="AE231" s="217"/>
      <c r="AF231" s="217"/>
      <c r="AG231" s="217"/>
      <c r="AH231" s="217"/>
      <c r="AI231" s="217"/>
      <c r="AJ231" s="217"/>
      <c r="AK231" s="217"/>
      <c r="AL231" s="217"/>
      <c r="AM231" s="217"/>
      <c r="AN231" s="217"/>
      <c r="AO231" s="217"/>
      <c r="AP231" s="217"/>
      <c r="AQ231" s="217"/>
      <c r="AR231" s="217"/>
      <c r="AS231" s="217"/>
      <c r="AT231" s="217"/>
      <c r="AU231" s="217"/>
      <c r="AV231" s="217"/>
      <c r="AW231" s="217"/>
      <c r="AX231" s="217"/>
      <c r="AY231" s="217"/>
      <c r="AZ231" s="217"/>
      <c r="BA231" s="217"/>
      <c r="BB231" s="217"/>
      <c r="BC231" s="217"/>
      <c r="BD231" s="217"/>
      <c r="BE231" s="217"/>
      <c r="BF231" s="217"/>
      <c r="BG231" s="217"/>
      <c r="BH231" s="217"/>
      <c r="BI231" s="217"/>
      <c r="BJ231" s="217"/>
      <c r="BK231" s="217"/>
      <c r="BL231" s="217"/>
      <c r="BM231" s="217"/>
      <c r="BN231" s="217"/>
      <c r="BO231" s="217"/>
      <c r="BP231" s="217"/>
      <c r="BQ231" s="217"/>
      <c r="BR231" s="217"/>
      <c r="BS231" s="217"/>
      <c r="BT231" s="217"/>
      <c r="BU231" s="217"/>
      <c r="BV231" s="217"/>
      <c r="BW231" s="217"/>
      <c r="BX231" s="217"/>
      <c r="BY231" s="217"/>
      <c r="BZ231" s="217"/>
      <c r="CA231" s="217"/>
      <c r="CB231" s="217"/>
      <c r="CC231" s="217"/>
      <c r="CD231" s="217"/>
      <c r="CE231" s="217"/>
      <c r="CF231" s="217"/>
      <c r="CG231" s="217"/>
      <c r="CH231" s="217"/>
      <c r="CI231" s="217"/>
      <c r="CJ231" s="217"/>
      <c r="CK231" s="217"/>
      <c r="CL231" s="217"/>
      <c r="CM231" s="217"/>
      <c r="CN231" s="217"/>
      <c r="CO231" s="217"/>
      <c r="CP231" s="217"/>
      <c r="CQ231" s="217"/>
      <c r="CR231" s="217"/>
      <c r="CS231" s="217"/>
      <c r="CT231" s="217"/>
      <c r="CU231" s="217"/>
      <c r="CV231" s="217"/>
      <c r="CW231" s="217"/>
      <c r="CX231" s="217"/>
      <c r="CY231" s="217"/>
      <c r="CZ231" s="217"/>
      <c r="DA231" s="217"/>
      <c r="DB231" s="217"/>
      <c r="DC231" s="217"/>
      <c r="DD231" s="217"/>
      <c r="DE231" s="217"/>
      <c r="DF231" s="217"/>
      <c r="DG231" s="217"/>
      <c r="DH231" s="217"/>
      <c r="DI231" s="217"/>
      <c r="DJ231" s="217"/>
      <c r="DK231" s="217"/>
      <c r="DL231" s="217"/>
      <c r="DM231" s="217"/>
      <c r="DN231" s="217"/>
      <c r="DO231" s="217"/>
      <c r="DP231" s="217"/>
      <c r="DQ231" s="217"/>
      <c r="DR231" s="217"/>
      <c r="DS231" s="217"/>
      <c r="DT231" s="217"/>
      <c r="DU231" s="217"/>
      <c r="DV231" s="217"/>
      <c r="DW231" s="217"/>
      <c r="DX231" s="217"/>
      <c r="DY231" s="217"/>
      <c r="DZ231" s="217"/>
      <c r="EA231" s="217"/>
      <c r="EB231" s="217"/>
      <c r="EC231" s="217"/>
      <c r="ED231" s="217"/>
      <c r="EE231" s="217"/>
      <c r="EF231" s="217"/>
      <c r="EG231" s="217"/>
      <c r="EH231" s="217"/>
      <c r="EI231" s="217"/>
      <c r="EJ231" s="217"/>
      <c r="EK231" s="217"/>
      <c r="EL231" s="217"/>
      <c r="EM231" s="217"/>
      <c r="EN231" s="217"/>
      <c r="EO231" s="217"/>
      <c r="EP231" s="217"/>
      <c r="EQ231" s="217"/>
      <c r="ER231" s="217"/>
      <c r="ES231" s="217"/>
      <c r="ET231" s="217"/>
      <c r="EU231" s="217"/>
      <c r="EV231" s="217"/>
      <c r="EW231" s="217"/>
      <c r="EX231" s="217"/>
      <c r="EY231" s="217"/>
      <c r="EZ231" s="217"/>
      <c r="FA231" s="217"/>
      <c r="FB231" s="217"/>
      <c r="FC231" s="217"/>
      <c r="FD231" s="217"/>
      <c r="FE231" s="217"/>
      <c r="FF231" s="217"/>
      <c r="FG231" s="217"/>
      <c r="FH231" s="217"/>
      <c r="FI231" s="217"/>
      <c r="FJ231" s="217"/>
      <c r="FK231" s="217"/>
      <c r="FL231" s="217"/>
      <c r="FM231" s="217"/>
      <c r="FN231" s="217"/>
      <c r="FO231" s="217"/>
      <c r="FP231" s="217"/>
      <c r="FQ231" s="217"/>
      <c r="FR231" s="217"/>
      <c r="FS231" s="217"/>
      <c r="FT231" s="217"/>
      <c r="FU231" s="217"/>
      <c r="FV231" s="217"/>
      <c r="FW231" s="217"/>
      <c r="FX231" s="217"/>
      <c r="FY231" s="217"/>
      <c r="FZ231" s="217"/>
      <c r="GA231" s="217"/>
      <c r="GB231" s="217"/>
      <c r="GC231" s="217"/>
      <c r="GD231" s="217"/>
      <c r="GE231" s="217"/>
      <c r="GF231" s="217"/>
      <c r="GG231" s="217"/>
      <c r="GH231" s="217"/>
      <c r="GI231" s="217"/>
      <c r="GJ231" s="217"/>
      <c r="GK231" s="217"/>
      <c r="GL231" s="217"/>
      <c r="GM231" s="217"/>
      <c r="GN231" s="217"/>
      <c r="GO231" s="217"/>
      <c r="GP231" s="217"/>
      <c r="GQ231" s="217"/>
      <c r="GR231" s="217"/>
      <c r="GS231" s="217"/>
      <c r="GT231" s="217"/>
      <c r="GU231" s="217"/>
      <c r="GV231" s="217"/>
      <c r="GW231" s="217"/>
      <c r="GX231" s="217"/>
      <c r="GY231" s="217"/>
      <c r="GZ231" s="217"/>
      <c r="HA231" s="217"/>
      <c r="HB231" s="217"/>
      <c r="HC231" s="217"/>
      <c r="HD231" s="217"/>
      <c r="HE231" s="217"/>
      <c r="HF231" s="217"/>
      <c r="HG231" s="217"/>
      <c r="HH231" s="217"/>
      <c r="HI231" s="217"/>
      <c r="HJ231" s="217"/>
      <c r="HK231" s="217"/>
      <c r="HL231" s="217"/>
      <c r="HM231" s="217"/>
      <c r="HN231" s="217"/>
      <c r="HO231" s="217"/>
      <c r="HP231" s="217"/>
      <c r="HQ231" s="217"/>
      <c r="HR231" s="217"/>
      <c r="HS231" s="217"/>
      <c r="HT231" s="217"/>
      <c r="HU231" s="217"/>
      <c r="HV231" s="217"/>
      <c r="HW231" s="217"/>
      <c r="HX231" s="217"/>
      <c r="HY231" s="217"/>
      <c r="HZ231" s="217"/>
      <c r="IA231" s="217"/>
      <c r="IB231" s="217"/>
      <c r="IC231" s="217"/>
      <c r="ID231" s="217"/>
      <c r="IE231" s="217"/>
      <c r="IF231" s="217"/>
      <c r="IG231" s="217"/>
      <c r="IH231" s="217"/>
      <c r="II231" s="217"/>
      <c r="IJ231" s="217"/>
      <c r="IK231" s="217"/>
      <c r="IL231" s="217"/>
      <c r="IM231" s="217"/>
      <c r="IN231" s="217"/>
      <c r="IO231" s="217"/>
      <c r="IP231" s="217"/>
      <c r="IQ231" s="217"/>
      <c r="IR231" s="217"/>
      <c r="IS231" s="217"/>
      <c r="IT231" s="217"/>
      <c r="IU231" s="217"/>
      <c r="IV231" s="217"/>
    </row>
    <row r="232" spans="1:256" x14ac:dyDescent="0.15">
      <c r="A232" s="218"/>
      <c r="B232" s="215"/>
      <c r="C232" s="217"/>
      <c r="D232" s="219"/>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c r="AA232" s="217"/>
      <c r="AB232" s="217"/>
      <c r="AC232" s="217"/>
      <c r="AD232" s="217"/>
      <c r="AE232" s="217"/>
      <c r="AF232" s="217"/>
      <c r="AG232" s="217"/>
      <c r="AH232" s="217"/>
      <c r="AI232" s="217"/>
      <c r="AJ232" s="217"/>
      <c r="AK232" s="217"/>
      <c r="AL232" s="217"/>
      <c r="AM232" s="217"/>
      <c r="AN232" s="217"/>
      <c r="AO232" s="217"/>
      <c r="AP232" s="217"/>
      <c r="AQ232" s="217"/>
      <c r="AR232" s="217"/>
      <c r="AS232" s="217"/>
      <c r="AT232" s="217"/>
      <c r="AU232" s="217"/>
      <c r="AV232" s="217"/>
      <c r="AW232" s="217"/>
      <c r="AX232" s="217"/>
      <c r="AY232" s="217"/>
      <c r="AZ232" s="217"/>
      <c r="BA232" s="217"/>
      <c r="BB232" s="217"/>
      <c r="BC232" s="217"/>
      <c r="BD232" s="217"/>
      <c r="BE232" s="217"/>
      <c r="BF232" s="217"/>
      <c r="BG232" s="217"/>
      <c r="BH232" s="217"/>
      <c r="BI232" s="217"/>
      <c r="BJ232" s="217"/>
      <c r="BK232" s="217"/>
      <c r="BL232" s="217"/>
      <c r="BM232" s="217"/>
      <c r="BN232" s="217"/>
      <c r="BO232" s="217"/>
      <c r="BP232" s="217"/>
      <c r="BQ232" s="217"/>
      <c r="BR232" s="217"/>
      <c r="BS232" s="217"/>
      <c r="BT232" s="217"/>
      <c r="BU232" s="217"/>
      <c r="BV232" s="217"/>
      <c r="BW232" s="217"/>
      <c r="BX232" s="217"/>
      <c r="BY232" s="217"/>
      <c r="BZ232" s="217"/>
      <c r="CA232" s="217"/>
      <c r="CB232" s="217"/>
      <c r="CC232" s="217"/>
      <c r="CD232" s="217"/>
      <c r="CE232" s="217"/>
      <c r="CF232" s="217"/>
      <c r="CG232" s="217"/>
      <c r="CH232" s="217"/>
      <c r="CI232" s="217"/>
      <c r="CJ232" s="217"/>
      <c r="CK232" s="217"/>
      <c r="CL232" s="217"/>
      <c r="CM232" s="217"/>
      <c r="CN232" s="217"/>
      <c r="CO232" s="217"/>
      <c r="CP232" s="217"/>
      <c r="CQ232" s="217"/>
      <c r="CR232" s="217"/>
      <c r="CS232" s="217"/>
      <c r="CT232" s="217"/>
      <c r="CU232" s="217"/>
      <c r="CV232" s="217"/>
      <c r="CW232" s="217"/>
      <c r="CX232" s="217"/>
      <c r="CY232" s="217"/>
      <c r="CZ232" s="217"/>
      <c r="DA232" s="217"/>
      <c r="DB232" s="217"/>
      <c r="DC232" s="217"/>
      <c r="DD232" s="217"/>
      <c r="DE232" s="217"/>
      <c r="DF232" s="217"/>
      <c r="DG232" s="217"/>
      <c r="DH232" s="217"/>
      <c r="DI232" s="217"/>
      <c r="DJ232" s="217"/>
      <c r="DK232" s="217"/>
      <c r="DL232" s="217"/>
      <c r="DM232" s="217"/>
      <c r="DN232" s="217"/>
      <c r="DO232" s="217"/>
      <c r="DP232" s="217"/>
      <c r="DQ232" s="217"/>
      <c r="DR232" s="217"/>
      <c r="DS232" s="217"/>
      <c r="DT232" s="217"/>
      <c r="DU232" s="217"/>
      <c r="DV232" s="217"/>
      <c r="DW232" s="217"/>
      <c r="DX232" s="217"/>
      <c r="DY232" s="217"/>
      <c r="DZ232" s="217"/>
      <c r="EA232" s="217"/>
      <c r="EB232" s="217"/>
      <c r="EC232" s="217"/>
      <c r="ED232" s="217"/>
      <c r="EE232" s="217"/>
      <c r="EF232" s="217"/>
      <c r="EG232" s="217"/>
      <c r="EH232" s="217"/>
      <c r="EI232" s="217"/>
      <c r="EJ232" s="217"/>
      <c r="EK232" s="217"/>
      <c r="EL232" s="217"/>
      <c r="EM232" s="217"/>
      <c r="EN232" s="217"/>
      <c r="EO232" s="217"/>
      <c r="EP232" s="217"/>
      <c r="EQ232" s="217"/>
      <c r="ER232" s="217"/>
      <c r="ES232" s="217"/>
      <c r="ET232" s="217"/>
      <c r="EU232" s="217"/>
      <c r="EV232" s="217"/>
      <c r="EW232" s="217"/>
      <c r="EX232" s="217"/>
      <c r="EY232" s="217"/>
      <c r="EZ232" s="217"/>
      <c r="FA232" s="217"/>
      <c r="FB232" s="217"/>
      <c r="FC232" s="217"/>
      <c r="FD232" s="217"/>
      <c r="FE232" s="217"/>
      <c r="FF232" s="217"/>
      <c r="FG232" s="217"/>
      <c r="FH232" s="217"/>
      <c r="FI232" s="217"/>
      <c r="FJ232" s="217"/>
      <c r="FK232" s="217"/>
      <c r="FL232" s="217"/>
      <c r="FM232" s="217"/>
      <c r="FN232" s="217"/>
      <c r="FO232" s="217"/>
      <c r="FP232" s="217"/>
      <c r="FQ232" s="217"/>
      <c r="FR232" s="217"/>
      <c r="FS232" s="217"/>
      <c r="FT232" s="217"/>
      <c r="FU232" s="217"/>
      <c r="FV232" s="217"/>
      <c r="FW232" s="217"/>
      <c r="FX232" s="217"/>
      <c r="FY232" s="217"/>
      <c r="FZ232" s="217"/>
      <c r="GA232" s="217"/>
      <c r="GB232" s="217"/>
      <c r="GC232" s="217"/>
      <c r="GD232" s="217"/>
      <c r="GE232" s="217"/>
      <c r="GF232" s="217"/>
      <c r="GG232" s="217"/>
      <c r="GH232" s="217"/>
      <c r="GI232" s="217"/>
      <c r="GJ232" s="217"/>
      <c r="GK232" s="217"/>
      <c r="GL232" s="217"/>
      <c r="GM232" s="217"/>
      <c r="GN232" s="217"/>
      <c r="GO232" s="217"/>
      <c r="GP232" s="217"/>
      <c r="GQ232" s="217"/>
      <c r="GR232" s="217"/>
      <c r="GS232" s="217"/>
      <c r="GT232" s="217"/>
      <c r="GU232" s="217"/>
      <c r="GV232" s="217"/>
      <c r="GW232" s="217"/>
      <c r="GX232" s="217"/>
      <c r="GY232" s="217"/>
      <c r="GZ232" s="217"/>
      <c r="HA232" s="217"/>
      <c r="HB232" s="217"/>
      <c r="HC232" s="217"/>
      <c r="HD232" s="217"/>
      <c r="HE232" s="217"/>
      <c r="HF232" s="217"/>
      <c r="HG232" s="217"/>
      <c r="HH232" s="217"/>
      <c r="HI232" s="217"/>
      <c r="HJ232" s="217"/>
      <c r="HK232" s="217"/>
      <c r="HL232" s="217"/>
      <c r="HM232" s="217"/>
      <c r="HN232" s="217"/>
      <c r="HO232" s="217"/>
      <c r="HP232" s="217"/>
      <c r="HQ232" s="217"/>
      <c r="HR232" s="217"/>
      <c r="HS232" s="217"/>
      <c r="HT232" s="217"/>
      <c r="HU232" s="217"/>
      <c r="HV232" s="217"/>
      <c r="HW232" s="217"/>
      <c r="HX232" s="217"/>
      <c r="HY232" s="217"/>
      <c r="HZ232" s="217"/>
      <c r="IA232" s="217"/>
      <c r="IB232" s="217"/>
      <c r="IC232" s="217"/>
      <c r="ID232" s="217"/>
      <c r="IE232" s="217"/>
      <c r="IF232" s="217"/>
      <c r="IG232" s="217"/>
      <c r="IH232" s="217"/>
      <c r="II232" s="217"/>
      <c r="IJ232" s="217"/>
      <c r="IK232" s="217"/>
      <c r="IL232" s="217"/>
      <c r="IM232" s="217"/>
      <c r="IN232" s="217"/>
      <c r="IO232" s="217"/>
      <c r="IP232" s="217"/>
      <c r="IQ232" s="217"/>
      <c r="IR232" s="217"/>
      <c r="IS232" s="217"/>
      <c r="IT232" s="217"/>
      <c r="IU232" s="217"/>
      <c r="IV232" s="217"/>
    </row>
    <row r="233" spans="1:256" x14ac:dyDescent="0.15">
      <c r="A233" s="218"/>
      <c r="B233" s="215"/>
      <c r="C233" s="217"/>
      <c r="D233" s="219"/>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c r="AA233" s="217"/>
      <c r="AB233" s="217"/>
      <c r="AC233" s="217"/>
      <c r="AD233" s="217"/>
      <c r="AE233" s="217"/>
      <c r="AF233" s="217"/>
      <c r="AG233" s="217"/>
      <c r="AH233" s="217"/>
      <c r="AI233" s="217"/>
      <c r="AJ233" s="217"/>
      <c r="AK233" s="217"/>
      <c r="AL233" s="217"/>
      <c r="AM233" s="217"/>
      <c r="AN233" s="217"/>
      <c r="AO233" s="217"/>
      <c r="AP233" s="217"/>
      <c r="AQ233" s="217"/>
      <c r="AR233" s="217"/>
      <c r="AS233" s="217"/>
      <c r="AT233" s="217"/>
      <c r="AU233" s="217"/>
      <c r="AV233" s="217"/>
      <c r="AW233" s="217"/>
      <c r="AX233" s="217"/>
      <c r="AY233" s="217"/>
      <c r="AZ233" s="217"/>
      <c r="BA233" s="217"/>
      <c r="BB233" s="217"/>
      <c r="BC233" s="217"/>
      <c r="BD233" s="217"/>
      <c r="BE233" s="217"/>
      <c r="BF233" s="217"/>
      <c r="BG233" s="217"/>
      <c r="BH233" s="217"/>
      <c r="BI233" s="217"/>
      <c r="BJ233" s="217"/>
      <c r="BK233" s="217"/>
      <c r="BL233" s="217"/>
      <c r="BM233" s="217"/>
      <c r="BN233" s="217"/>
      <c r="BO233" s="217"/>
      <c r="BP233" s="217"/>
      <c r="BQ233" s="217"/>
      <c r="BR233" s="217"/>
      <c r="BS233" s="217"/>
      <c r="BT233" s="217"/>
      <c r="BU233" s="217"/>
      <c r="BV233" s="217"/>
      <c r="BW233" s="217"/>
      <c r="BX233" s="217"/>
      <c r="BY233" s="217"/>
      <c r="BZ233" s="217"/>
      <c r="CA233" s="217"/>
      <c r="CB233" s="217"/>
      <c r="CC233" s="217"/>
      <c r="CD233" s="217"/>
      <c r="CE233" s="217"/>
      <c r="CF233" s="217"/>
      <c r="CG233" s="217"/>
      <c r="CH233" s="217"/>
      <c r="CI233" s="217"/>
      <c r="CJ233" s="217"/>
      <c r="CK233" s="217"/>
      <c r="CL233" s="217"/>
      <c r="CM233" s="217"/>
      <c r="CN233" s="217"/>
      <c r="CO233" s="217"/>
      <c r="CP233" s="217"/>
      <c r="CQ233" s="217"/>
      <c r="CR233" s="217"/>
      <c r="CS233" s="217"/>
      <c r="CT233" s="217"/>
      <c r="CU233" s="217"/>
      <c r="CV233" s="217"/>
      <c r="CW233" s="217"/>
      <c r="CX233" s="217"/>
      <c r="CY233" s="217"/>
      <c r="CZ233" s="217"/>
      <c r="DA233" s="217"/>
      <c r="DB233" s="217"/>
      <c r="DC233" s="217"/>
      <c r="DD233" s="217"/>
      <c r="DE233" s="217"/>
      <c r="DF233" s="217"/>
      <c r="DG233" s="217"/>
      <c r="DH233" s="217"/>
      <c r="DI233" s="217"/>
      <c r="DJ233" s="217"/>
      <c r="DK233" s="217"/>
      <c r="DL233" s="217"/>
      <c r="DM233" s="217"/>
      <c r="DN233" s="217"/>
      <c r="DO233" s="217"/>
      <c r="DP233" s="217"/>
      <c r="DQ233" s="217"/>
      <c r="DR233" s="217"/>
      <c r="DS233" s="217"/>
      <c r="DT233" s="217"/>
      <c r="DU233" s="217"/>
      <c r="DV233" s="217"/>
      <c r="DW233" s="217"/>
      <c r="DX233" s="217"/>
      <c r="DY233" s="217"/>
      <c r="DZ233" s="217"/>
      <c r="EA233" s="217"/>
      <c r="EB233" s="217"/>
      <c r="EC233" s="217"/>
      <c r="ED233" s="217"/>
      <c r="EE233" s="217"/>
      <c r="EF233" s="217"/>
      <c r="EG233" s="217"/>
      <c r="EH233" s="217"/>
      <c r="EI233" s="217"/>
      <c r="EJ233" s="217"/>
      <c r="EK233" s="217"/>
      <c r="EL233" s="217"/>
      <c r="EM233" s="217"/>
      <c r="EN233" s="217"/>
      <c r="EO233" s="217"/>
      <c r="EP233" s="217"/>
      <c r="EQ233" s="217"/>
      <c r="ER233" s="217"/>
      <c r="ES233" s="217"/>
      <c r="ET233" s="217"/>
      <c r="EU233" s="217"/>
      <c r="EV233" s="217"/>
      <c r="EW233" s="217"/>
      <c r="EX233" s="217"/>
      <c r="EY233" s="217"/>
      <c r="EZ233" s="217"/>
      <c r="FA233" s="217"/>
      <c r="FB233" s="217"/>
      <c r="FC233" s="217"/>
      <c r="FD233" s="217"/>
      <c r="FE233" s="217"/>
      <c r="FF233" s="217"/>
      <c r="FG233" s="217"/>
      <c r="FH233" s="217"/>
      <c r="FI233" s="217"/>
      <c r="FJ233" s="217"/>
      <c r="FK233" s="217"/>
      <c r="FL233" s="217"/>
      <c r="FM233" s="217"/>
      <c r="FN233" s="217"/>
      <c r="FO233" s="217"/>
      <c r="FP233" s="217"/>
      <c r="FQ233" s="217"/>
      <c r="FR233" s="217"/>
      <c r="FS233" s="217"/>
      <c r="FT233" s="217"/>
      <c r="FU233" s="217"/>
      <c r="FV233" s="217"/>
      <c r="FW233" s="217"/>
      <c r="FX233" s="217"/>
      <c r="FY233" s="217"/>
      <c r="FZ233" s="217"/>
      <c r="GA233" s="217"/>
      <c r="GB233" s="217"/>
      <c r="GC233" s="217"/>
      <c r="GD233" s="217"/>
      <c r="GE233" s="217"/>
      <c r="GF233" s="217"/>
      <c r="GG233" s="217"/>
      <c r="GH233" s="217"/>
      <c r="GI233" s="217"/>
      <c r="GJ233" s="217"/>
      <c r="GK233" s="217"/>
      <c r="GL233" s="217"/>
      <c r="GM233" s="217"/>
      <c r="GN233" s="217"/>
      <c r="GO233" s="217"/>
      <c r="GP233" s="217"/>
      <c r="GQ233" s="217"/>
      <c r="GR233" s="217"/>
      <c r="GS233" s="217"/>
      <c r="GT233" s="217"/>
      <c r="GU233" s="217"/>
      <c r="GV233" s="217"/>
      <c r="GW233" s="217"/>
      <c r="GX233" s="217"/>
      <c r="GY233" s="217"/>
      <c r="GZ233" s="217"/>
      <c r="HA233" s="217"/>
      <c r="HB233" s="217"/>
      <c r="HC233" s="217"/>
      <c r="HD233" s="217"/>
      <c r="HE233" s="217"/>
      <c r="HF233" s="217"/>
      <c r="HG233" s="217"/>
      <c r="HH233" s="217"/>
      <c r="HI233" s="217"/>
      <c r="HJ233" s="217"/>
      <c r="HK233" s="217"/>
      <c r="HL233" s="217"/>
      <c r="HM233" s="217"/>
      <c r="HN233" s="217"/>
      <c r="HO233" s="217"/>
      <c r="HP233" s="217"/>
      <c r="HQ233" s="217"/>
      <c r="HR233" s="217"/>
      <c r="HS233" s="217"/>
      <c r="HT233" s="217"/>
      <c r="HU233" s="217"/>
      <c r="HV233" s="217"/>
      <c r="HW233" s="217"/>
      <c r="HX233" s="217"/>
      <c r="HY233" s="217"/>
      <c r="HZ233" s="217"/>
      <c r="IA233" s="217"/>
      <c r="IB233" s="217"/>
      <c r="IC233" s="217"/>
      <c r="ID233" s="217"/>
      <c r="IE233" s="217"/>
      <c r="IF233" s="217"/>
      <c r="IG233" s="217"/>
      <c r="IH233" s="217"/>
      <c r="II233" s="217"/>
      <c r="IJ233" s="217"/>
      <c r="IK233" s="217"/>
      <c r="IL233" s="217"/>
      <c r="IM233" s="217"/>
      <c r="IN233" s="217"/>
      <c r="IO233" s="217"/>
      <c r="IP233" s="217"/>
      <c r="IQ233" s="217"/>
      <c r="IR233" s="217"/>
      <c r="IS233" s="217"/>
      <c r="IT233" s="217"/>
      <c r="IU233" s="217"/>
      <c r="IV233" s="217"/>
    </row>
    <row r="234" spans="1:256" x14ac:dyDescent="0.15">
      <c r="A234" s="218"/>
      <c r="B234" s="215"/>
      <c r="C234" s="217"/>
      <c r="D234" s="219"/>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c r="AA234" s="217"/>
      <c r="AB234" s="217"/>
      <c r="AC234" s="217"/>
      <c r="AD234" s="217"/>
      <c r="AE234" s="217"/>
      <c r="AF234" s="217"/>
      <c r="AG234" s="217"/>
      <c r="AH234" s="217"/>
      <c r="AI234" s="217"/>
      <c r="AJ234" s="217"/>
      <c r="AK234" s="217"/>
      <c r="AL234" s="217"/>
      <c r="AM234" s="217"/>
      <c r="AN234" s="217"/>
      <c r="AO234" s="217"/>
      <c r="AP234" s="217"/>
      <c r="AQ234" s="217"/>
      <c r="AR234" s="217"/>
      <c r="AS234" s="217"/>
      <c r="AT234" s="217"/>
      <c r="AU234" s="217"/>
      <c r="AV234" s="217"/>
      <c r="AW234" s="217"/>
      <c r="AX234" s="217"/>
      <c r="AY234" s="217"/>
      <c r="AZ234" s="217"/>
      <c r="BA234" s="217"/>
      <c r="BB234" s="217"/>
      <c r="BC234" s="217"/>
      <c r="BD234" s="217"/>
      <c r="BE234" s="217"/>
      <c r="BF234" s="217"/>
      <c r="BG234" s="217"/>
      <c r="BH234" s="217"/>
      <c r="BI234" s="217"/>
      <c r="BJ234" s="217"/>
      <c r="BK234" s="217"/>
      <c r="BL234" s="217"/>
      <c r="BM234" s="217"/>
      <c r="BN234" s="217"/>
      <c r="BO234" s="217"/>
      <c r="BP234" s="217"/>
      <c r="BQ234" s="217"/>
      <c r="BR234" s="217"/>
      <c r="BS234" s="217"/>
      <c r="BT234" s="217"/>
      <c r="BU234" s="217"/>
      <c r="BV234" s="217"/>
      <c r="BW234" s="217"/>
      <c r="BX234" s="217"/>
      <c r="BY234" s="217"/>
      <c r="BZ234" s="217"/>
      <c r="CA234" s="217"/>
      <c r="CB234" s="217"/>
      <c r="CC234" s="217"/>
      <c r="CD234" s="217"/>
      <c r="CE234" s="217"/>
      <c r="CF234" s="217"/>
      <c r="CG234" s="217"/>
      <c r="CH234" s="217"/>
      <c r="CI234" s="217"/>
      <c r="CJ234" s="217"/>
      <c r="CK234" s="217"/>
      <c r="CL234" s="217"/>
      <c r="CM234" s="217"/>
      <c r="CN234" s="217"/>
      <c r="CO234" s="217"/>
      <c r="CP234" s="217"/>
      <c r="CQ234" s="217"/>
      <c r="CR234" s="217"/>
      <c r="CS234" s="217"/>
      <c r="CT234" s="217"/>
      <c r="CU234" s="217"/>
      <c r="CV234" s="217"/>
      <c r="CW234" s="217"/>
      <c r="CX234" s="217"/>
      <c r="CY234" s="217"/>
      <c r="CZ234" s="217"/>
      <c r="DA234" s="217"/>
      <c r="DB234" s="217"/>
      <c r="DC234" s="217"/>
      <c r="DD234" s="217"/>
      <c r="DE234" s="217"/>
      <c r="DF234" s="217"/>
      <c r="DG234" s="217"/>
      <c r="DH234" s="217"/>
      <c r="DI234" s="217"/>
      <c r="DJ234" s="217"/>
      <c r="DK234" s="217"/>
      <c r="DL234" s="217"/>
      <c r="DM234" s="217"/>
      <c r="DN234" s="217"/>
      <c r="DO234" s="217"/>
      <c r="DP234" s="217"/>
      <c r="DQ234" s="217"/>
      <c r="DR234" s="217"/>
      <c r="DS234" s="217"/>
      <c r="DT234" s="217"/>
      <c r="DU234" s="217"/>
      <c r="DV234" s="217"/>
      <c r="DW234" s="217"/>
      <c r="DX234" s="217"/>
      <c r="DY234" s="217"/>
      <c r="DZ234" s="217"/>
      <c r="EA234" s="217"/>
      <c r="EB234" s="217"/>
      <c r="EC234" s="217"/>
      <c r="ED234" s="217"/>
      <c r="EE234" s="217"/>
      <c r="EF234" s="217"/>
      <c r="EG234" s="217"/>
      <c r="EH234" s="217"/>
      <c r="EI234" s="217"/>
      <c r="EJ234" s="217"/>
      <c r="EK234" s="217"/>
      <c r="EL234" s="217"/>
      <c r="EM234" s="217"/>
      <c r="EN234" s="217"/>
      <c r="EO234" s="217"/>
      <c r="EP234" s="217"/>
      <c r="EQ234" s="217"/>
      <c r="ER234" s="217"/>
      <c r="ES234" s="217"/>
      <c r="ET234" s="217"/>
      <c r="EU234" s="217"/>
      <c r="EV234" s="217"/>
      <c r="EW234" s="217"/>
      <c r="EX234" s="217"/>
      <c r="EY234" s="217"/>
      <c r="EZ234" s="217"/>
      <c r="FA234" s="217"/>
      <c r="FB234" s="217"/>
      <c r="FC234" s="217"/>
      <c r="FD234" s="217"/>
      <c r="FE234" s="217"/>
      <c r="FF234" s="217"/>
      <c r="FG234" s="217"/>
      <c r="FH234" s="217"/>
      <c r="FI234" s="217"/>
      <c r="FJ234" s="217"/>
      <c r="FK234" s="217"/>
      <c r="FL234" s="217"/>
      <c r="FM234" s="217"/>
      <c r="FN234" s="217"/>
      <c r="FO234" s="217"/>
      <c r="FP234" s="217"/>
      <c r="FQ234" s="217"/>
      <c r="FR234" s="217"/>
      <c r="FS234" s="217"/>
      <c r="FT234" s="217"/>
      <c r="FU234" s="217"/>
      <c r="FV234" s="217"/>
      <c r="FW234" s="217"/>
      <c r="FX234" s="217"/>
      <c r="FY234" s="217"/>
      <c r="FZ234" s="217"/>
      <c r="GA234" s="217"/>
      <c r="GB234" s="217"/>
      <c r="GC234" s="217"/>
      <c r="GD234" s="217"/>
      <c r="GE234" s="217"/>
      <c r="GF234" s="217"/>
      <c r="GG234" s="217"/>
      <c r="GH234" s="217"/>
      <c r="GI234" s="217"/>
      <c r="GJ234" s="217"/>
      <c r="GK234" s="217"/>
      <c r="GL234" s="217"/>
      <c r="GM234" s="217"/>
      <c r="GN234" s="217"/>
      <c r="GO234" s="217"/>
      <c r="GP234" s="217"/>
      <c r="GQ234" s="217"/>
      <c r="GR234" s="217"/>
      <c r="GS234" s="217"/>
      <c r="GT234" s="217"/>
      <c r="GU234" s="217"/>
      <c r="GV234" s="217"/>
      <c r="GW234" s="217"/>
      <c r="GX234" s="217"/>
      <c r="GY234" s="217"/>
      <c r="GZ234" s="217"/>
      <c r="HA234" s="217"/>
      <c r="HB234" s="217"/>
      <c r="HC234" s="217"/>
      <c r="HD234" s="217"/>
      <c r="HE234" s="217"/>
      <c r="HF234" s="217"/>
      <c r="HG234" s="217"/>
      <c r="HH234" s="217"/>
      <c r="HI234" s="217"/>
      <c r="HJ234" s="217"/>
      <c r="HK234" s="217"/>
      <c r="HL234" s="217"/>
      <c r="HM234" s="217"/>
      <c r="HN234" s="217"/>
      <c r="HO234" s="217"/>
      <c r="HP234" s="217"/>
      <c r="HQ234" s="217"/>
      <c r="HR234" s="217"/>
      <c r="HS234" s="217"/>
      <c r="HT234" s="217"/>
      <c r="HU234" s="217"/>
      <c r="HV234" s="217"/>
      <c r="HW234" s="217"/>
      <c r="HX234" s="217"/>
      <c r="HY234" s="217"/>
      <c r="HZ234" s="217"/>
      <c r="IA234" s="217"/>
      <c r="IB234" s="217"/>
      <c r="IC234" s="217"/>
      <c r="ID234" s="217"/>
      <c r="IE234" s="217"/>
      <c r="IF234" s="217"/>
      <c r="IG234" s="217"/>
      <c r="IH234" s="217"/>
      <c r="II234" s="217"/>
      <c r="IJ234" s="217"/>
      <c r="IK234" s="217"/>
      <c r="IL234" s="217"/>
      <c r="IM234" s="217"/>
      <c r="IN234" s="217"/>
      <c r="IO234" s="217"/>
      <c r="IP234" s="217"/>
      <c r="IQ234" s="217"/>
      <c r="IR234" s="217"/>
      <c r="IS234" s="217"/>
      <c r="IT234" s="217"/>
      <c r="IU234" s="217"/>
      <c r="IV234" s="217"/>
    </row>
    <row r="235" spans="1:256" x14ac:dyDescent="0.15">
      <c r="A235" s="218"/>
      <c r="B235" s="215"/>
      <c r="C235" s="217"/>
      <c r="D235" s="219"/>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c r="AA235" s="217"/>
      <c r="AB235" s="217"/>
      <c r="AC235" s="217"/>
      <c r="AD235" s="217"/>
      <c r="AE235" s="217"/>
      <c r="AF235" s="217"/>
      <c r="AG235" s="217"/>
      <c r="AH235" s="217"/>
      <c r="AI235" s="217"/>
      <c r="AJ235" s="217"/>
      <c r="AK235" s="217"/>
      <c r="AL235" s="217"/>
      <c r="AM235" s="217"/>
      <c r="AN235" s="217"/>
      <c r="AO235" s="217"/>
      <c r="AP235" s="217"/>
      <c r="AQ235" s="217"/>
      <c r="AR235" s="217"/>
      <c r="AS235" s="217"/>
      <c r="AT235" s="217"/>
      <c r="AU235" s="217"/>
      <c r="AV235" s="217"/>
      <c r="AW235" s="217"/>
      <c r="AX235" s="217"/>
      <c r="AY235" s="217"/>
      <c r="AZ235" s="217"/>
      <c r="BA235" s="217"/>
      <c r="BB235" s="217"/>
      <c r="BC235" s="217"/>
      <c r="BD235" s="217"/>
      <c r="BE235" s="217"/>
      <c r="BF235" s="217"/>
      <c r="BG235" s="217"/>
      <c r="BH235" s="217"/>
      <c r="BI235" s="217"/>
      <c r="BJ235" s="217"/>
      <c r="BK235" s="217"/>
      <c r="BL235" s="217"/>
      <c r="BM235" s="217"/>
      <c r="BN235" s="217"/>
      <c r="BO235" s="217"/>
      <c r="BP235" s="217"/>
      <c r="BQ235" s="217"/>
      <c r="BR235" s="217"/>
      <c r="BS235" s="217"/>
      <c r="BT235" s="217"/>
      <c r="BU235" s="217"/>
      <c r="BV235" s="217"/>
      <c r="BW235" s="217"/>
      <c r="BX235" s="217"/>
      <c r="BY235" s="217"/>
      <c r="BZ235" s="217"/>
      <c r="CA235" s="217"/>
      <c r="CB235" s="217"/>
      <c r="CC235" s="217"/>
      <c r="CD235" s="217"/>
      <c r="CE235" s="217"/>
      <c r="CF235" s="217"/>
      <c r="CG235" s="217"/>
      <c r="CH235" s="217"/>
      <c r="CI235" s="217"/>
      <c r="CJ235" s="217"/>
      <c r="CK235" s="217"/>
      <c r="CL235" s="217"/>
      <c r="CM235" s="217"/>
      <c r="CN235" s="217"/>
      <c r="CO235" s="217"/>
      <c r="CP235" s="217"/>
      <c r="CQ235" s="217"/>
      <c r="CR235" s="217"/>
      <c r="CS235" s="217"/>
      <c r="CT235" s="217"/>
      <c r="CU235" s="217"/>
      <c r="CV235" s="217"/>
      <c r="CW235" s="217"/>
      <c r="CX235" s="217"/>
      <c r="CY235" s="217"/>
      <c r="CZ235" s="217"/>
      <c r="DA235" s="217"/>
      <c r="DB235" s="217"/>
      <c r="DC235" s="217"/>
      <c r="DD235" s="217"/>
      <c r="DE235" s="217"/>
      <c r="DF235" s="217"/>
      <c r="DG235" s="217"/>
      <c r="DH235" s="217"/>
      <c r="DI235" s="217"/>
      <c r="DJ235" s="217"/>
      <c r="DK235" s="217"/>
      <c r="DL235" s="217"/>
      <c r="DM235" s="217"/>
      <c r="DN235" s="217"/>
      <c r="DO235" s="217"/>
      <c r="DP235" s="217"/>
      <c r="DQ235" s="217"/>
      <c r="DR235" s="217"/>
      <c r="DS235" s="217"/>
      <c r="DT235" s="217"/>
      <c r="DU235" s="217"/>
      <c r="DV235" s="217"/>
      <c r="DW235" s="217"/>
      <c r="DX235" s="217"/>
      <c r="DY235" s="217"/>
      <c r="DZ235" s="217"/>
      <c r="EA235" s="217"/>
      <c r="EB235" s="217"/>
      <c r="EC235" s="217"/>
      <c r="ED235" s="217"/>
      <c r="EE235" s="217"/>
      <c r="EF235" s="217"/>
      <c r="EG235" s="217"/>
      <c r="EH235" s="217"/>
      <c r="EI235" s="217"/>
      <c r="EJ235" s="217"/>
      <c r="EK235" s="217"/>
      <c r="EL235" s="217"/>
      <c r="EM235" s="217"/>
      <c r="EN235" s="217"/>
      <c r="EO235" s="217"/>
      <c r="EP235" s="217"/>
      <c r="EQ235" s="217"/>
      <c r="ER235" s="217"/>
      <c r="ES235" s="217"/>
      <c r="ET235" s="217"/>
      <c r="EU235" s="217"/>
      <c r="EV235" s="217"/>
      <c r="EW235" s="217"/>
      <c r="EX235" s="217"/>
      <c r="EY235" s="217"/>
      <c r="EZ235" s="217"/>
      <c r="FA235" s="217"/>
      <c r="FB235" s="217"/>
      <c r="FC235" s="217"/>
      <c r="FD235" s="217"/>
      <c r="FE235" s="217"/>
      <c r="FF235" s="217"/>
      <c r="FG235" s="217"/>
      <c r="FH235" s="217"/>
      <c r="FI235" s="217"/>
      <c r="FJ235" s="217"/>
      <c r="FK235" s="217"/>
      <c r="FL235" s="217"/>
      <c r="FM235" s="217"/>
      <c r="FN235" s="217"/>
      <c r="FO235" s="217"/>
      <c r="FP235" s="217"/>
      <c r="FQ235" s="217"/>
      <c r="FR235" s="217"/>
      <c r="FS235" s="217"/>
      <c r="FT235" s="217"/>
      <c r="FU235" s="217"/>
      <c r="FV235" s="217"/>
      <c r="FW235" s="217"/>
      <c r="FX235" s="217"/>
      <c r="FY235" s="217"/>
      <c r="FZ235" s="217"/>
      <c r="GA235" s="217"/>
      <c r="GB235" s="217"/>
      <c r="GC235" s="217"/>
      <c r="GD235" s="217"/>
      <c r="GE235" s="217"/>
      <c r="GF235" s="217"/>
      <c r="GG235" s="217"/>
      <c r="GH235" s="217"/>
      <c r="GI235" s="217"/>
      <c r="GJ235" s="217"/>
      <c r="GK235" s="217"/>
      <c r="GL235" s="217"/>
      <c r="GM235" s="217"/>
      <c r="GN235" s="217"/>
      <c r="GO235" s="217"/>
      <c r="GP235" s="217"/>
      <c r="GQ235" s="217"/>
      <c r="GR235" s="217"/>
      <c r="GS235" s="217"/>
      <c r="GT235" s="217"/>
      <c r="GU235" s="217"/>
      <c r="GV235" s="217"/>
      <c r="GW235" s="217"/>
      <c r="GX235" s="217"/>
      <c r="GY235" s="217"/>
      <c r="GZ235" s="217"/>
      <c r="HA235" s="217"/>
      <c r="HB235" s="217"/>
      <c r="HC235" s="217"/>
      <c r="HD235" s="217"/>
      <c r="HE235" s="217"/>
      <c r="HF235" s="217"/>
      <c r="HG235" s="217"/>
      <c r="HH235" s="217"/>
      <c r="HI235" s="217"/>
      <c r="HJ235" s="217"/>
      <c r="HK235" s="217"/>
      <c r="HL235" s="217"/>
      <c r="HM235" s="217"/>
      <c r="HN235" s="217"/>
      <c r="HO235" s="217"/>
      <c r="HP235" s="217"/>
      <c r="HQ235" s="217"/>
      <c r="HR235" s="217"/>
      <c r="HS235" s="217"/>
      <c r="HT235" s="217"/>
      <c r="HU235" s="217"/>
      <c r="HV235" s="217"/>
      <c r="HW235" s="217"/>
      <c r="HX235" s="217"/>
      <c r="HY235" s="217"/>
      <c r="HZ235" s="217"/>
      <c r="IA235" s="217"/>
      <c r="IB235" s="217"/>
      <c r="IC235" s="217"/>
      <c r="ID235" s="217"/>
      <c r="IE235" s="217"/>
      <c r="IF235" s="217"/>
      <c r="IG235" s="217"/>
      <c r="IH235" s="217"/>
      <c r="II235" s="217"/>
      <c r="IJ235" s="217"/>
      <c r="IK235" s="217"/>
      <c r="IL235" s="217"/>
      <c r="IM235" s="217"/>
      <c r="IN235" s="217"/>
      <c r="IO235" s="217"/>
      <c r="IP235" s="217"/>
      <c r="IQ235" s="217"/>
      <c r="IR235" s="217"/>
      <c r="IS235" s="217"/>
      <c r="IT235" s="217"/>
      <c r="IU235" s="217"/>
      <c r="IV235" s="217"/>
    </row>
    <row r="236" spans="1:256" x14ac:dyDescent="0.15">
      <c r="A236" s="218"/>
      <c r="B236" s="215"/>
      <c r="C236" s="217"/>
      <c r="D236" s="219"/>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c r="AA236" s="217"/>
      <c r="AB236" s="217"/>
      <c r="AC236" s="217"/>
      <c r="AD236" s="217"/>
      <c r="AE236" s="217"/>
      <c r="AF236" s="217"/>
      <c r="AG236" s="217"/>
      <c r="AH236" s="217"/>
      <c r="AI236" s="217"/>
      <c r="AJ236" s="217"/>
      <c r="AK236" s="217"/>
      <c r="AL236" s="217"/>
      <c r="AM236" s="217"/>
      <c r="AN236" s="217"/>
      <c r="AO236" s="217"/>
      <c r="AP236" s="217"/>
      <c r="AQ236" s="217"/>
      <c r="AR236" s="217"/>
      <c r="AS236" s="217"/>
      <c r="AT236" s="217"/>
      <c r="AU236" s="217"/>
      <c r="AV236" s="217"/>
      <c r="AW236" s="217"/>
      <c r="AX236" s="217"/>
      <c r="AY236" s="217"/>
      <c r="AZ236" s="217"/>
      <c r="BA236" s="217"/>
      <c r="BB236" s="217"/>
      <c r="BC236" s="217"/>
      <c r="BD236" s="217"/>
      <c r="BE236" s="217"/>
      <c r="BF236" s="217"/>
      <c r="BG236" s="217"/>
      <c r="BH236" s="217"/>
      <c r="BI236" s="217"/>
      <c r="BJ236" s="217"/>
      <c r="BK236" s="217"/>
      <c r="BL236" s="217"/>
      <c r="BM236" s="217"/>
      <c r="BN236" s="217"/>
      <c r="BO236" s="217"/>
      <c r="BP236" s="217"/>
      <c r="BQ236" s="217"/>
      <c r="BR236" s="217"/>
      <c r="BS236" s="217"/>
      <c r="BT236" s="217"/>
      <c r="BU236" s="217"/>
      <c r="BV236" s="217"/>
      <c r="BW236" s="217"/>
      <c r="BX236" s="217"/>
      <c r="BY236" s="217"/>
      <c r="BZ236" s="217"/>
      <c r="CA236" s="217"/>
      <c r="CB236" s="217"/>
      <c r="CC236" s="217"/>
      <c r="CD236" s="217"/>
      <c r="CE236" s="217"/>
      <c r="CF236" s="217"/>
      <c r="CG236" s="217"/>
      <c r="CH236" s="217"/>
      <c r="CI236" s="217"/>
      <c r="CJ236" s="217"/>
      <c r="CK236" s="217"/>
      <c r="CL236" s="217"/>
      <c r="CM236" s="217"/>
      <c r="CN236" s="217"/>
      <c r="CO236" s="217"/>
      <c r="CP236" s="217"/>
      <c r="CQ236" s="217"/>
      <c r="CR236" s="217"/>
      <c r="CS236" s="217"/>
      <c r="CT236" s="217"/>
      <c r="CU236" s="217"/>
      <c r="CV236" s="217"/>
      <c r="CW236" s="217"/>
      <c r="CX236" s="217"/>
      <c r="CY236" s="217"/>
      <c r="CZ236" s="217"/>
      <c r="DA236" s="217"/>
      <c r="DB236" s="217"/>
      <c r="DC236" s="217"/>
      <c r="DD236" s="217"/>
      <c r="DE236" s="217"/>
      <c r="DF236" s="217"/>
      <c r="DG236" s="217"/>
      <c r="DH236" s="217"/>
      <c r="DI236" s="217"/>
      <c r="DJ236" s="217"/>
      <c r="DK236" s="217"/>
      <c r="DL236" s="217"/>
      <c r="DM236" s="217"/>
      <c r="DN236" s="217"/>
      <c r="DO236" s="217"/>
      <c r="DP236" s="217"/>
      <c r="DQ236" s="217"/>
      <c r="DR236" s="217"/>
      <c r="DS236" s="217"/>
      <c r="DT236" s="217"/>
      <c r="DU236" s="217"/>
      <c r="DV236" s="217"/>
      <c r="DW236" s="217"/>
      <c r="DX236" s="217"/>
      <c r="DY236" s="217"/>
      <c r="DZ236" s="217"/>
      <c r="EA236" s="217"/>
      <c r="EB236" s="217"/>
      <c r="EC236" s="217"/>
      <c r="ED236" s="217"/>
      <c r="EE236" s="217"/>
      <c r="EF236" s="217"/>
      <c r="EG236" s="217"/>
      <c r="EH236" s="217"/>
      <c r="EI236" s="217"/>
      <c r="EJ236" s="217"/>
      <c r="EK236" s="217"/>
      <c r="EL236" s="217"/>
      <c r="EM236" s="217"/>
      <c r="EN236" s="217"/>
      <c r="EO236" s="217"/>
      <c r="EP236" s="217"/>
      <c r="EQ236" s="217"/>
      <c r="ER236" s="217"/>
      <c r="ES236" s="217"/>
      <c r="ET236" s="217"/>
      <c r="EU236" s="217"/>
      <c r="EV236" s="217"/>
      <c r="EW236" s="217"/>
      <c r="EX236" s="217"/>
      <c r="EY236" s="217"/>
      <c r="EZ236" s="217"/>
      <c r="FA236" s="217"/>
      <c r="FB236" s="217"/>
      <c r="FC236" s="217"/>
      <c r="FD236" s="217"/>
      <c r="FE236" s="217"/>
      <c r="FF236" s="217"/>
      <c r="FG236" s="217"/>
      <c r="FH236" s="217"/>
      <c r="FI236" s="217"/>
      <c r="FJ236" s="217"/>
      <c r="FK236" s="217"/>
      <c r="FL236" s="217"/>
      <c r="FM236" s="217"/>
      <c r="FN236" s="217"/>
      <c r="FO236" s="217"/>
      <c r="FP236" s="217"/>
      <c r="FQ236" s="217"/>
      <c r="FR236" s="217"/>
      <c r="FS236" s="217"/>
      <c r="FT236" s="217"/>
      <c r="FU236" s="217"/>
      <c r="FV236" s="217"/>
      <c r="FW236" s="217"/>
      <c r="FX236" s="217"/>
      <c r="FY236" s="217"/>
      <c r="FZ236" s="217"/>
      <c r="GA236" s="217"/>
      <c r="GB236" s="217"/>
      <c r="GC236" s="217"/>
      <c r="GD236" s="217"/>
      <c r="GE236" s="217"/>
      <c r="GF236" s="217"/>
      <c r="GG236" s="217"/>
      <c r="GH236" s="217"/>
      <c r="GI236" s="217"/>
      <c r="GJ236" s="217"/>
      <c r="GK236" s="217"/>
      <c r="GL236" s="217"/>
      <c r="GM236" s="217"/>
      <c r="GN236" s="217"/>
      <c r="GO236" s="217"/>
      <c r="GP236" s="217"/>
      <c r="GQ236" s="217"/>
      <c r="GR236" s="217"/>
      <c r="GS236" s="217"/>
      <c r="GT236" s="217"/>
      <c r="GU236" s="217"/>
      <c r="GV236" s="217"/>
      <c r="GW236" s="217"/>
      <c r="GX236" s="217"/>
      <c r="GY236" s="217"/>
      <c r="GZ236" s="217"/>
      <c r="HA236" s="217"/>
      <c r="HB236" s="217"/>
      <c r="HC236" s="217"/>
      <c r="HD236" s="217"/>
      <c r="HE236" s="217"/>
      <c r="HF236" s="217"/>
      <c r="HG236" s="217"/>
      <c r="HH236" s="217"/>
      <c r="HI236" s="217"/>
      <c r="HJ236" s="217"/>
      <c r="HK236" s="217"/>
      <c r="HL236" s="217"/>
      <c r="HM236" s="217"/>
      <c r="HN236" s="217"/>
      <c r="HO236" s="217"/>
      <c r="HP236" s="217"/>
      <c r="HQ236" s="217"/>
      <c r="HR236" s="217"/>
      <c r="HS236" s="217"/>
      <c r="HT236" s="217"/>
      <c r="HU236" s="217"/>
      <c r="HV236" s="217"/>
      <c r="HW236" s="217"/>
      <c r="HX236" s="217"/>
      <c r="HY236" s="217"/>
      <c r="HZ236" s="217"/>
      <c r="IA236" s="217"/>
      <c r="IB236" s="217"/>
      <c r="IC236" s="217"/>
      <c r="ID236" s="217"/>
      <c r="IE236" s="217"/>
      <c r="IF236" s="217"/>
      <c r="IG236" s="217"/>
      <c r="IH236" s="217"/>
      <c r="II236" s="217"/>
      <c r="IJ236" s="217"/>
      <c r="IK236" s="217"/>
      <c r="IL236" s="217"/>
      <c r="IM236" s="217"/>
      <c r="IN236" s="217"/>
      <c r="IO236" s="217"/>
      <c r="IP236" s="217"/>
      <c r="IQ236" s="217"/>
      <c r="IR236" s="217"/>
      <c r="IS236" s="217"/>
      <c r="IT236" s="217"/>
      <c r="IU236" s="217"/>
      <c r="IV236" s="217"/>
    </row>
    <row r="237" spans="1:256" x14ac:dyDescent="0.15">
      <c r="A237" s="218"/>
      <c r="B237" s="215"/>
      <c r="C237" s="217"/>
      <c r="D237" s="219"/>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c r="AA237" s="217"/>
      <c r="AB237" s="217"/>
      <c r="AC237" s="217"/>
      <c r="AD237" s="217"/>
      <c r="AE237" s="217"/>
      <c r="AF237" s="217"/>
      <c r="AG237" s="217"/>
      <c r="AH237" s="217"/>
      <c r="AI237" s="217"/>
      <c r="AJ237" s="217"/>
      <c r="AK237" s="217"/>
      <c r="AL237" s="217"/>
      <c r="AM237" s="217"/>
      <c r="AN237" s="217"/>
      <c r="AO237" s="217"/>
      <c r="AP237" s="217"/>
      <c r="AQ237" s="217"/>
      <c r="AR237" s="217"/>
      <c r="AS237" s="217"/>
      <c r="AT237" s="217"/>
      <c r="AU237" s="217"/>
      <c r="AV237" s="217"/>
      <c r="AW237" s="217"/>
      <c r="AX237" s="217"/>
      <c r="AY237" s="217"/>
      <c r="AZ237" s="217"/>
      <c r="BA237" s="217"/>
      <c r="BB237" s="217"/>
      <c r="BC237" s="217"/>
      <c r="BD237" s="217"/>
      <c r="BE237" s="217"/>
      <c r="BF237" s="217"/>
      <c r="BG237" s="217"/>
      <c r="BH237" s="217"/>
      <c r="BI237" s="217"/>
      <c r="BJ237" s="217"/>
      <c r="BK237" s="217"/>
      <c r="BL237" s="217"/>
      <c r="BM237" s="217"/>
      <c r="BN237" s="217"/>
      <c r="BO237" s="217"/>
      <c r="BP237" s="217"/>
      <c r="BQ237" s="217"/>
      <c r="BR237" s="217"/>
      <c r="BS237" s="217"/>
      <c r="BT237" s="217"/>
      <c r="BU237" s="217"/>
      <c r="BV237" s="217"/>
      <c r="BW237" s="217"/>
      <c r="BX237" s="217"/>
      <c r="BY237" s="217"/>
      <c r="BZ237" s="217"/>
      <c r="CA237" s="217"/>
      <c r="CB237" s="217"/>
      <c r="CC237" s="217"/>
      <c r="CD237" s="217"/>
      <c r="CE237" s="217"/>
      <c r="CF237" s="217"/>
      <c r="CG237" s="217"/>
      <c r="CH237" s="217"/>
      <c r="CI237" s="217"/>
      <c r="CJ237" s="217"/>
      <c r="CK237" s="217"/>
      <c r="CL237" s="217"/>
      <c r="CM237" s="217"/>
      <c r="CN237" s="217"/>
      <c r="CO237" s="217"/>
      <c r="CP237" s="217"/>
      <c r="CQ237" s="217"/>
      <c r="CR237" s="217"/>
      <c r="CS237" s="217"/>
      <c r="CT237" s="217"/>
      <c r="CU237" s="217"/>
      <c r="CV237" s="217"/>
      <c r="CW237" s="217"/>
      <c r="CX237" s="217"/>
      <c r="CY237" s="217"/>
      <c r="CZ237" s="217"/>
      <c r="DA237" s="217"/>
      <c r="DB237" s="217"/>
      <c r="DC237" s="217"/>
      <c r="DD237" s="217"/>
      <c r="DE237" s="217"/>
      <c r="DF237" s="217"/>
      <c r="DG237" s="217"/>
      <c r="DH237" s="217"/>
      <c r="DI237" s="217"/>
      <c r="DJ237" s="217"/>
      <c r="DK237" s="217"/>
      <c r="DL237" s="217"/>
      <c r="DM237" s="217"/>
      <c r="DN237" s="217"/>
      <c r="DO237" s="217"/>
      <c r="DP237" s="217"/>
      <c r="DQ237" s="217"/>
      <c r="DR237" s="217"/>
      <c r="DS237" s="217"/>
      <c r="DT237" s="217"/>
      <c r="DU237" s="217"/>
      <c r="DV237" s="217"/>
      <c r="DW237" s="217"/>
      <c r="DX237" s="217"/>
      <c r="DY237" s="217"/>
      <c r="DZ237" s="217"/>
      <c r="EA237" s="217"/>
      <c r="EB237" s="217"/>
      <c r="EC237" s="217"/>
      <c r="ED237" s="217"/>
      <c r="EE237" s="217"/>
      <c r="EF237" s="217"/>
      <c r="EG237" s="217"/>
      <c r="EH237" s="217"/>
      <c r="EI237" s="217"/>
      <c r="EJ237" s="217"/>
      <c r="EK237" s="217"/>
      <c r="EL237" s="217"/>
      <c r="EM237" s="217"/>
      <c r="EN237" s="217"/>
      <c r="EO237" s="217"/>
      <c r="EP237" s="217"/>
      <c r="EQ237" s="217"/>
      <c r="ER237" s="217"/>
      <c r="ES237" s="217"/>
      <c r="ET237" s="217"/>
      <c r="EU237" s="217"/>
      <c r="EV237" s="217"/>
      <c r="EW237" s="217"/>
      <c r="EX237" s="217"/>
      <c r="EY237" s="217"/>
      <c r="EZ237" s="217"/>
      <c r="FA237" s="217"/>
      <c r="FB237" s="217"/>
      <c r="FC237" s="217"/>
      <c r="FD237" s="217"/>
      <c r="FE237" s="217"/>
      <c r="FF237" s="217"/>
      <c r="FG237" s="217"/>
      <c r="FH237" s="217"/>
      <c r="FI237" s="217"/>
      <c r="FJ237" s="217"/>
      <c r="FK237" s="217"/>
      <c r="FL237" s="217"/>
      <c r="FM237" s="217"/>
      <c r="FN237" s="217"/>
      <c r="FO237" s="217"/>
      <c r="FP237" s="217"/>
      <c r="FQ237" s="217"/>
      <c r="FR237" s="217"/>
      <c r="FS237" s="217"/>
      <c r="FT237" s="217"/>
      <c r="FU237" s="217"/>
      <c r="FV237" s="217"/>
      <c r="FW237" s="217"/>
      <c r="FX237" s="217"/>
      <c r="FY237" s="217"/>
      <c r="FZ237" s="217"/>
      <c r="GA237" s="217"/>
      <c r="GB237" s="217"/>
      <c r="GC237" s="217"/>
      <c r="GD237" s="217"/>
      <c r="GE237" s="217"/>
      <c r="GF237" s="217"/>
      <c r="GG237" s="217"/>
      <c r="GH237" s="217"/>
      <c r="GI237" s="217"/>
      <c r="GJ237" s="217"/>
      <c r="GK237" s="217"/>
      <c r="GL237" s="217"/>
      <c r="GM237" s="217"/>
      <c r="GN237" s="217"/>
      <c r="GO237" s="217"/>
      <c r="GP237" s="217"/>
      <c r="GQ237" s="217"/>
      <c r="GR237" s="217"/>
      <c r="GS237" s="217"/>
      <c r="GT237" s="217"/>
      <c r="GU237" s="217"/>
      <c r="GV237" s="217"/>
      <c r="GW237" s="217"/>
      <c r="GX237" s="217"/>
      <c r="GY237" s="217"/>
      <c r="GZ237" s="217"/>
      <c r="HA237" s="217"/>
      <c r="HB237" s="217"/>
      <c r="HC237" s="217"/>
      <c r="HD237" s="217"/>
      <c r="HE237" s="217"/>
      <c r="HF237" s="217"/>
      <c r="HG237" s="217"/>
      <c r="HH237" s="217"/>
      <c r="HI237" s="217"/>
      <c r="HJ237" s="217"/>
      <c r="HK237" s="217"/>
      <c r="HL237" s="217"/>
      <c r="HM237" s="217"/>
      <c r="HN237" s="217"/>
      <c r="HO237" s="217"/>
      <c r="HP237" s="217"/>
      <c r="HQ237" s="217"/>
      <c r="HR237" s="217"/>
      <c r="HS237" s="217"/>
      <c r="HT237" s="217"/>
      <c r="HU237" s="217"/>
      <c r="HV237" s="217"/>
      <c r="HW237" s="217"/>
      <c r="HX237" s="217"/>
      <c r="HY237" s="217"/>
      <c r="HZ237" s="217"/>
      <c r="IA237" s="217"/>
      <c r="IB237" s="217"/>
      <c r="IC237" s="217"/>
      <c r="ID237" s="217"/>
      <c r="IE237" s="217"/>
      <c r="IF237" s="217"/>
      <c r="IG237" s="217"/>
      <c r="IH237" s="217"/>
      <c r="II237" s="217"/>
      <c r="IJ237" s="217"/>
      <c r="IK237" s="217"/>
      <c r="IL237" s="217"/>
      <c r="IM237" s="217"/>
      <c r="IN237" s="217"/>
      <c r="IO237" s="217"/>
      <c r="IP237" s="217"/>
      <c r="IQ237" s="217"/>
      <c r="IR237" s="217"/>
      <c r="IS237" s="217"/>
      <c r="IT237" s="217"/>
      <c r="IU237" s="217"/>
      <c r="IV237" s="217"/>
    </row>
    <row r="238" spans="1:256" x14ac:dyDescent="0.15">
      <c r="A238" s="218"/>
      <c r="B238" s="215"/>
      <c r="C238" s="217"/>
      <c r="D238" s="219"/>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c r="AA238" s="217"/>
      <c r="AB238" s="217"/>
      <c r="AC238" s="217"/>
      <c r="AD238" s="217"/>
      <c r="AE238" s="217"/>
      <c r="AF238" s="217"/>
      <c r="AG238" s="217"/>
      <c r="AH238" s="217"/>
      <c r="AI238" s="217"/>
      <c r="AJ238" s="217"/>
      <c r="AK238" s="217"/>
      <c r="AL238" s="217"/>
      <c r="AM238" s="217"/>
      <c r="AN238" s="217"/>
      <c r="AO238" s="217"/>
      <c r="AP238" s="217"/>
      <c r="AQ238" s="217"/>
      <c r="AR238" s="217"/>
      <c r="AS238" s="217"/>
      <c r="AT238" s="217"/>
      <c r="AU238" s="217"/>
      <c r="AV238" s="217"/>
      <c r="AW238" s="217"/>
      <c r="AX238" s="217"/>
      <c r="AY238" s="217"/>
      <c r="AZ238" s="217"/>
      <c r="BA238" s="217"/>
      <c r="BB238" s="217"/>
      <c r="BC238" s="217"/>
      <c r="BD238" s="217"/>
      <c r="BE238" s="217"/>
      <c r="BF238" s="217"/>
      <c r="BG238" s="217"/>
      <c r="BH238" s="217"/>
      <c r="BI238" s="217"/>
      <c r="BJ238" s="217"/>
      <c r="BK238" s="217"/>
      <c r="BL238" s="217"/>
      <c r="BM238" s="217"/>
      <c r="BN238" s="217"/>
      <c r="BO238" s="217"/>
      <c r="BP238" s="217"/>
      <c r="BQ238" s="217"/>
      <c r="BR238" s="217"/>
      <c r="BS238" s="217"/>
      <c r="BT238" s="217"/>
      <c r="BU238" s="217"/>
      <c r="BV238" s="217"/>
      <c r="BW238" s="217"/>
      <c r="BX238" s="217"/>
      <c r="BY238" s="217"/>
      <c r="BZ238" s="217"/>
      <c r="CA238" s="217"/>
      <c r="CB238" s="217"/>
      <c r="CC238" s="217"/>
      <c r="CD238" s="217"/>
      <c r="CE238" s="217"/>
      <c r="CF238" s="217"/>
      <c r="CG238" s="217"/>
      <c r="CH238" s="217"/>
      <c r="CI238" s="217"/>
      <c r="CJ238" s="217"/>
      <c r="CK238" s="217"/>
      <c r="CL238" s="217"/>
      <c r="CM238" s="217"/>
      <c r="CN238" s="217"/>
      <c r="CO238" s="217"/>
      <c r="CP238" s="217"/>
      <c r="CQ238" s="217"/>
      <c r="CR238" s="217"/>
      <c r="CS238" s="217"/>
      <c r="CT238" s="217"/>
      <c r="CU238" s="217"/>
      <c r="CV238" s="217"/>
      <c r="CW238" s="217"/>
      <c r="CX238" s="217"/>
      <c r="CY238" s="217"/>
      <c r="CZ238" s="217"/>
      <c r="DA238" s="217"/>
      <c r="DB238" s="217"/>
      <c r="DC238" s="217"/>
      <c r="DD238" s="217"/>
      <c r="DE238" s="217"/>
      <c r="DF238" s="217"/>
      <c r="DG238" s="217"/>
      <c r="DH238" s="217"/>
      <c r="DI238" s="217"/>
      <c r="DJ238" s="217"/>
      <c r="DK238" s="217"/>
      <c r="DL238" s="217"/>
      <c r="DM238" s="217"/>
      <c r="DN238" s="217"/>
      <c r="DO238" s="217"/>
      <c r="DP238" s="217"/>
      <c r="DQ238" s="217"/>
      <c r="DR238" s="217"/>
      <c r="DS238" s="217"/>
      <c r="DT238" s="217"/>
      <c r="DU238" s="217"/>
      <c r="DV238" s="217"/>
      <c r="DW238" s="217"/>
      <c r="DX238" s="217"/>
      <c r="DY238" s="217"/>
      <c r="DZ238" s="217"/>
      <c r="EA238" s="217"/>
      <c r="EB238" s="217"/>
      <c r="EC238" s="217"/>
      <c r="ED238" s="217"/>
      <c r="EE238" s="217"/>
      <c r="EF238" s="217"/>
      <c r="EG238" s="217"/>
      <c r="EH238" s="217"/>
      <c r="EI238" s="217"/>
      <c r="EJ238" s="217"/>
      <c r="EK238" s="217"/>
      <c r="EL238" s="217"/>
      <c r="EM238" s="217"/>
      <c r="EN238" s="217"/>
      <c r="EO238" s="217"/>
      <c r="EP238" s="217"/>
      <c r="EQ238" s="217"/>
      <c r="ER238" s="217"/>
      <c r="ES238" s="217"/>
      <c r="ET238" s="217"/>
      <c r="EU238" s="217"/>
      <c r="EV238" s="217"/>
      <c r="EW238" s="217"/>
      <c r="EX238" s="217"/>
      <c r="EY238" s="217"/>
      <c r="EZ238" s="217"/>
      <c r="FA238" s="217"/>
      <c r="FB238" s="217"/>
      <c r="FC238" s="217"/>
      <c r="FD238" s="217"/>
      <c r="FE238" s="217"/>
      <c r="FF238" s="217"/>
      <c r="FG238" s="217"/>
      <c r="FH238" s="217"/>
      <c r="FI238" s="217"/>
      <c r="FJ238" s="217"/>
      <c r="FK238" s="217"/>
      <c r="FL238" s="217"/>
      <c r="FM238" s="217"/>
      <c r="FN238" s="217"/>
      <c r="FO238" s="217"/>
      <c r="FP238" s="217"/>
      <c r="FQ238" s="217"/>
      <c r="FR238" s="217"/>
      <c r="FS238" s="217"/>
      <c r="FT238" s="217"/>
      <c r="FU238" s="217"/>
      <c r="FV238" s="217"/>
      <c r="FW238" s="217"/>
      <c r="FX238" s="217"/>
      <c r="FY238" s="217"/>
      <c r="FZ238" s="217"/>
      <c r="GA238" s="217"/>
      <c r="GB238" s="217"/>
      <c r="GC238" s="217"/>
      <c r="GD238" s="217"/>
      <c r="GE238" s="217"/>
      <c r="GF238" s="217"/>
      <c r="GG238" s="217"/>
      <c r="GH238" s="217"/>
      <c r="GI238" s="217"/>
      <c r="GJ238" s="217"/>
      <c r="GK238" s="217"/>
      <c r="GL238" s="217"/>
      <c r="GM238" s="217"/>
      <c r="GN238" s="217"/>
      <c r="GO238" s="217"/>
      <c r="GP238" s="217"/>
      <c r="GQ238" s="217"/>
      <c r="GR238" s="217"/>
      <c r="GS238" s="217"/>
      <c r="GT238" s="217"/>
      <c r="GU238" s="217"/>
      <c r="GV238" s="217"/>
      <c r="GW238" s="217"/>
      <c r="GX238" s="217"/>
      <c r="GY238" s="217"/>
      <c r="GZ238" s="217"/>
      <c r="HA238" s="217"/>
      <c r="HB238" s="217"/>
      <c r="HC238" s="217"/>
      <c r="HD238" s="217"/>
      <c r="HE238" s="217"/>
      <c r="HF238" s="217"/>
      <c r="HG238" s="217"/>
      <c r="HH238" s="217"/>
      <c r="HI238" s="217"/>
      <c r="HJ238" s="217"/>
      <c r="HK238" s="217"/>
      <c r="HL238" s="217"/>
      <c r="HM238" s="217"/>
      <c r="HN238" s="217"/>
      <c r="HO238" s="217"/>
      <c r="HP238" s="217"/>
      <c r="HQ238" s="217"/>
      <c r="HR238" s="217"/>
      <c r="HS238" s="217"/>
      <c r="HT238" s="217"/>
      <c r="HU238" s="217"/>
      <c r="HV238" s="217"/>
      <c r="HW238" s="217"/>
      <c r="HX238" s="217"/>
      <c r="HY238" s="217"/>
      <c r="HZ238" s="217"/>
      <c r="IA238" s="217"/>
      <c r="IB238" s="217"/>
      <c r="IC238" s="217"/>
      <c r="ID238" s="217"/>
      <c r="IE238" s="217"/>
      <c r="IF238" s="217"/>
      <c r="IG238" s="217"/>
      <c r="IH238" s="217"/>
      <c r="II238" s="217"/>
      <c r="IJ238" s="217"/>
      <c r="IK238" s="217"/>
      <c r="IL238" s="217"/>
      <c r="IM238" s="217"/>
      <c r="IN238" s="217"/>
      <c r="IO238" s="217"/>
      <c r="IP238" s="217"/>
      <c r="IQ238" s="217"/>
      <c r="IR238" s="217"/>
      <c r="IS238" s="217"/>
      <c r="IT238" s="217"/>
      <c r="IU238" s="217"/>
      <c r="IV238" s="217"/>
    </row>
    <row r="239" spans="1:256" x14ac:dyDescent="0.15">
      <c r="A239" s="218"/>
      <c r="B239" s="215"/>
      <c r="C239" s="217"/>
      <c r="D239" s="219"/>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c r="AA239" s="217"/>
      <c r="AB239" s="217"/>
      <c r="AC239" s="217"/>
      <c r="AD239" s="217"/>
      <c r="AE239" s="217"/>
      <c r="AF239" s="217"/>
      <c r="AG239" s="217"/>
      <c r="AH239" s="217"/>
      <c r="AI239" s="217"/>
      <c r="AJ239" s="217"/>
      <c r="AK239" s="217"/>
      <c r="AL239" s="217"/>
      <c r="AM239" s="217"/>
      <c r="AN239" s="217"/>
      <c r="AO239" s="217"/>
      <c r="AP239" s="217"/>
      <c r="AQ239" s="217"/>
      <c r="AR239" s="217"/>
      <c r="AS239" s="217"/>
      <c r="AT239" s="217"/>
      <c r="AU239" s="217"/>
      <c r="AV239" s="217"/>
      <c r="AW239" s="217"/>
      <c r="AX239" s="217"/>
      <c r="AY239" s="217"/>
      <c r="AZ239" s="217"/>
      <c r="BA239" s="217"/>
      <c r="BB239" s="217"/>
      <c r="BC239" s="217"/>
      <c r="BD239" s="217"/>
      <c r="BE239" s="217"/>
      <c r="BF239" s="217"/>
      <c r="BG239" s="217"/>
      <c r="BH239" s="217"/>
      <c r="BI239" s="217"/>
      <c r="BJ239" s="217"/>
      <c r="BK239" s="217"/>
      <c r="BL239" s="217"/>
      <c r="BM239" s="217"/>
      <c r="BN239" s="217"/>
      <c r="BO239" s="217"/>
      <c r="BP239" s="217"/>
      <c r="BQ239" s="217"/>
      <c r="BR239" s="217"/>
      <c r="BS239" s="217"/>
      <c r="BT239" s="217"/>
      <c r="BU239" s="217"/>
      <c r="BV239" s="217"/>
      <c r="BW239" s="217"/>
      <c r="BX239" s="217"/>
      <c r="BY239" s="217"/>
      <c r="BZ239" s="217"/>
      <c r="CA239" s="217"/>
      <c r="CB239" s="217"/>
      <c r="CC239" s="217"/>
      <c r="CD239" s="217"/>
      <c r="CE239" s="217"/>
      <c r="CF239" s="217"/>
      <c r="CG239" s="217"/>
      <c r="CH239" s="217"/>
      <c r="CI239" s="217"/>
      <c r="CJ239" s="217"/>
      <c r="CK239" s="217"/>
      <c r="CL239" s="217"/>
      <c r="CM239" s="217"/>
      <c r="CN239" s="217"/>
      <c r="CO239" s="217"/>
      <c r="CP239" s="217"/>
      <c r="CQ239" s="217"/>
      <c r="CR239" s="217"/>
      <c r="CS239" s="217"/>
      <c r="CT239" s="217"/>
      <c r="CU239" s="217"/>
      <c r="CV239" s="217"/>
      <c r="CW239" s="217"/>
      <c r="CX239" s="217"/>
      <c r="CY239" s="217"/>
      <c r="CZ239" s="217"/>
      <c r="DA239" s="217"/>
      <c r="DB239" s="217"/>
      <c r="DC239" s="217"/>
      <c r="DD239" s="217"/>
      <c r="DE239" s="217"/>
      <c r="DF239" s="217"/>
      <c r="DG239" s="217"/>
      <c r="DH239" s="217"/>
      <c r="DI239" s="217"/>
      <c r="DJ239" s="217"/>
      <c r="DK239" s="217"/>
      <c r="DL239" s="217"/>
      <c r="DM239" s="217"/>
      <c r="DN239" s="217"/>
      <c r="DO239" s="217"/>
      <c r="DP239" s="217"/>
      <c r="DQ239" s="217"/>
      <c r="DR239" s="217"/>
      <c r="DS239" s="217"/>
      <c r="DT239" s="217"/>
      <c r="DU239" s="217"/>
      <c r="DV239" s="217"/>
      <c r="DW239" s="217"/>
      <c r="DX239" s="217"/>
      <c r="DY239" s="217"/>
      <c r="DZ239" s="217"/>
      <c r="EA239" s="217"/>
      <c r="EB239" s="217"/>
      <c r="EC239" s="217"/>
      <c r="ED239" s="217"/>
      <c r="EE239" s="217"/>
      <c r="EF239" s="217"/>
      <c r="EG239" s="217"/>
      <c r="EH239" s="217"/>
      <c r="EI239" s="217"/>
      <c r="EJ239" s="217"/>
      <c r="EK239" s="217"/>
      <c r="EL239" s="217"/>
      <c r="EM239" s="217"/>
      <c r="EN239" s="217"/>
      <c r="EO239" s="217"/>
      <c r="EP239" s="217"/>
      <c r="EQ239" s="217"/>
      <c r="ER239" s="217"/>
      <c r="ES239" s="217"/>
      <c r="ET239" s="217"/>
      <c r="EU239" s="217"/>
      <c r="EV239" s="217"/>
      <c r="EW239" s="217"/>
      <c r="EX239" s="217"/>
      <c r="EY239" s="217"/>
      <c r="EZ239" s="217"/>
      <c r="FA239" s="217"/>
      <c r="FB239" s="217"/>
      <c r="FC239" s="217"/>
      <c r="FD239" s="217"/>
      <c r="FE239" s="217"/>
      <c r="FF239" s="217"/>
      <c r="FG239" s="217"/>
      <c r="FH239" s="217"/>
      <c r="FI239" s="217"/>
      <c r="FJ239" s="217"/>
      <c r="FK239" s="217"/>
      <c r="FL239" s="217"/>
      <c r="FM239" s="217"/>
      <c r="FN239" s="217"/>
      <c r="FO239" s="217"/>
      <c r="FP239" s="217"/>
      <c r="FQ239" s="217"/>
      <c r="FR239" s="217"/>
      <c r="FS239" s="217"/>
      <c r="FT239" s="217"/>
      <c r="FU239" s="217"/>
      <c r="FV239" s="217"/>
      <c r="FW239" s="217"/>
      <c r="FX239" s="217"/>
      <c r="FY239" s="217"/>
      <c r="FZ239" s="217"/>
      <c r="GA239" s="217"/>
      <c r="GB239" s="217"/>
      <c r="GC239" s="217"/>
      <c r="GD239" s="217"/>
      <c r="GE239" s="217"/>
      <c r="GF239" s="217"/>
      <c r="GG239" s="217"/>
      <c r="GH239" s="217"/>
      <c r="GI239" s="217"/>
      <c r="GJ239" s="217"/>
      <c r="GK239" s="217"/>
      <c r="GL239" s="217"/>
      <c r="GM239" s="217"/>
      <c r="GN239" s="217"/>
      <c r="GO239" s="217"/>
      <c r="GP239" s="217"/>
      <c r="GQ239" s="217"/>
      <c r="GR239" s="217"/>
      <c r="GS239" s="217"/>
      <c r="GT239" s="217"/>
      <c r="GU239" s="217"/>
      <c r="GV239" s="217"/>
      <c r="GW239" s="217"/>
      <c r="GX239" s="217"/>
      <c r="GY239" s="217"/>
      <c r="GZ239" s="217"/>
      <c r="HA239" s="217"/>
      <c r="HB239" s="217"/>
      <c r="HC239" s="217"/>
      <c r="HD239" s="217"/>
      <c r="HE239" s="217"/>
      <c r="HF239" s="217"/>
      <c r="HG239" s="217"/>
      <c r="HH239" s="217"/>
      <c r="HI239" s="217"/>
      <c r="HJ239" s="217"/>
      <c r="HK239" s="217"/>
      <c r="HL239" s="217"/>
      <c r="HM239" s="217"/>
      <c r="HN239" s="217"/>
      <c r="HO239" s="217"/>
      <c r="HP239" s="217"/>
      <c r="HQ239" s="217"/>
      <c r="HR239" s="217"/>
      <c r="HS239" s="217"/>
      <c r="HT239" s="217"/>
      <c r="HU239" s="217"/>
      <c r="HV239" s="217"/>
      <c r="HW239" s="217"/>
      <c r="HX239" s="217"/>
      <c r="HY239" s="217"/>
      <c r="HZ239" s="217"/>
      <c r="IA239" s="217"/>
      <c r="IB239" s="217"/>
      <c r="IC239" s="217"/>
      <c r="ID239" s="217"/>
      <c r="IE239" s="217"/>
      <c r="IF239" s="217"/>
      <c r="IG239" s="217"/>
      <c r="IH239" s="217"/>
      <c r="II239" s="217"/>
      <c r="IJ239" s="217"/>
      <c r="IK239" s="217"/>
      <c r="IL239" s="217"/>
      <c r="IM239" s="217"/>
      <c r="IN239" s="217"/>
      <c r="IO239" s="217"/>
      <c r="IP239" s="217"/>
      <c r="IQ239" s="217"/>
      <c r="IR239" s="217"/>
      <c r="IS239" s="217"/>
      <c r="IT239" s="217"/>
      <c r="IU239" s="217"/>
      <c r="IV239" s="217"/>
    </row>
    <row r="240" spans="1:256" x14ac:dyDescent="0.15">
      <c r="A240" s="218"/>
      <c r="B240" s="215"/>
      <c r="C240" s="217"/>
      <c r="D240" s="219"/>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c r="AA240" s="217"/>
      <c r="AB240" s="217"/>
      <c r="AC240" s="217"/>
      <c r="AD240" s="217"/>
      <c r="AE240" s="217"/>
      <c r="AF240" s="217"/>
      <c r="AG240" s="217"/>
      <c r="AH240" s="217"/>
      <c r="AI240" s="217"/>
      <c r="AJ240" s="217"/>
      <c r="AK240" s="217"/>
      <c r="AL240" s="217"/>
      <c r="AM240" s="217"/>
      <c r="AN240" s="217"/>
      <c r="AO240" s="217"/>
      <c r="AP240" s="217"/>
      <c r="AQ240" s="217"/>
      <c r="AR240" s="217"/>
      <c r="AS240" s="217"/>
      <c r="AT240" s="217"/>
      <c r="AU240" s="217"/>
      <c r="AV240" s="217"/>
      <c r="AW240" s="217"/>
      <c r="AX240" s="217"/>
      <c r="AY240" s="217"/>
      <c r="AZ240" s="217"/>
      <c r="BA240" s="217"/>
      <c r="BB240" s="217"/>
      <c r="BC240" s="217"/>
      <c r="BD240" s="217"/>
      <c r="BE240" s="217"/>
      <c r="BF240" s="217"/>
      <c r="BG240" s="217"/>
      <c r="BH240" s="217"/>
      <c r="BI240" s="217"/>
      <c r="BJ240" s="217"/>
      <c r="BK240" s="217"/>
      <c r="BL240" s="217"/>
      <c r="BM240" s="217"/>
      <c r="BN240" s="217"/>
      <c r="BO240" s="217"/>
      <c r="BP240" s="217"/>
      <c r="BQ240" s="217"/>
      <c r="BR240" s="217"/>
      <c r="BS240" s="217"/>
      <c r="BT240" s="217"/>
      <c r="BU240" s="217"/>
      <c r="BV240" s="217"/>
      <c r="BW240" s="217"/>
      <c r="BX240" s="217"/>
      <c r="BY240" s="217"/>
      <c r="BZ240" s="217"/>
      <c r="CA240" s="217"/>
      <c r="CB240" s="217"/>
      <c r="CC240" s="217"/>
      <c r="CD240" s="217"/>
      <c r="CE240" s="217"/>
      <c r="CF240" s="217"/>
      <c r="CG240" s="217"/>
      <c r="CH240" s="217"/>
      <c r="CI240" s="217"/>
      <c r="CJ240" s="217"/>
      <c r="CK240" s="217"/>
      <c r="CL240" s="217"/>
      <c r="CM240" s="217"/>
      <c r="CN240" s="217"/>
      <c r="CO240" s="217"/>
      <c r="CP240" s="217"/>
      <c r="CQ240" s="217"/>
      <c r="CR240" s="217"/>
      <c r="CS240" s="217"/>
      <c r="CT240" s="217"/>
      <c r="CU240" s="217"/>
      <c r="CV240" s="217"/>
      <c r="CW240" s="217"/>
      <c r="CX240" s="217"/>
      <c r="CY240" s="217"/>
      <c r="CZ240" s="217"/>
      <c r="DA240" s="217"/>
      <c r="DB240" s="217"/>
      <c r="DC240" s="217"/>
      <c r="DD240" s="217"/>
      <c r="DE240" s="217"/>
      <c r="DF240" s="217"/>
      <c r="DG240" s="217"/>
      <c r="DH240" s="217"/>
      <c r="DI240" s="217"/>
      <c r="DJ240" s="217"/>
      <c r="DK240" s="217"/>
      <c r="DL240" s="217"/>
      <c r="DM240" s="217"/>
      <c r="DN240" s="217"/>
      <c r="DO240" s="217"/>
      <c r="DP240" s="217"/>
      <c r="DQ240" s="217"/>
      <c r="DR240" s="217"/>
      <c r="DS240" s="217"/>
      <c r="DT240" s="217"/>
      <c r="DU240" s="217"/>
      <c r="DV240" s="217"/>
      <c r="DW240" s="217"/>
      <c r="DX240" s="217"/>
      <c r="DY240" s="217"/>
      <c r="DZ240" s="217"/>
      <c r="EA240" s="217"/>
      <c r="EB240" s="217"/>
      <c r="EC240" s="217"/>
      <c r="ED240" s="217"/>
      <c r="EE240" s="217"/>
      <c r="EF240" s="217"/>
      <c r="EG240" s="217"/>
      <c r="EH240" s="217"/>
      <c r="EI240" s="217"/>
      <c r="EJ240" s="217"/>
      <c r="EK240" s="217"/>
      <c r="EL240" s="217"/>
      <c r="EM240" s="217"/>
      <c r="EN240" s="217"/>
      <c r="EO240" s="217"/>
      <c r="EP240" s="217"/>
      <c r="EQ240" s="217"/>
      <c r="ER240" s="217"/>
      <c r="ES240" s="217"/>
      <c r="ET240" s="217"/>
      <c r="EU240" s="217"/>
      <c r="EV240" s="217"/>
      <c r="EW240" s="217"/>
      <c r="EX240" s="217"/>
      <c r="EY240" s="217"/>
      <c r="EZ240" s="217"/>
      <c r="FA240" s="217"/>
      <c r="FB240" s="217"/>
      <c r="FC240" s="217"/>
      <c r="FD240" s="217"/>
      <c r="FE240" s="217"/>
      <c r="FF240" s="217"/>
      <c r="FG240" s="217"/>
      <c r="FH240" s="217"/>
      <c r="FI240" s="217"/>
      <c r="FJ240" s="217"/>
      <c r="FK240" s="217"/>
      <c r="FL240" s="217"/>
      <c r="FM240" s="217"/>
      <c r="FN240" s="217"/>
      <c r="FO240" s="217"/>
      <c r="FP240" s="217"/>
      <c r="FQ240" s="217"/>
      <c r="FR240" s="217"/>
      <c r="FS240" s="217"/>
      <c r="FT240" s="217"/>
      <c r="FU240" s="217"/>
      <c r="FV240" s="217"/>
      <c r="FW240" s="217"/>
      <c r="FX240" s="217"/>
      <c r="FY240" s="217"/>
      <c r="FZ240" s="217"/>
      <c r="GA240" s="217"/>
      <c r="GB240" s="217"/>
      <c r="GC240" s="217"/>
      <c r="GD240" s="217"/>
      <c r="GE240" s="217"/>
      <c r="GF240" s="217"/>
      <c r="GG240" s="217"/>
      <c r="GH240" s="217"/>
      <c r="GI240" s="217"/>
      <c r="GJ240" s="217"/>
      <c r="GK240" s="217"/>
      <c r="GL240" s="217"/>
      <c r="GM240" s="217"/>
      <c r="GN240" s="217"/>
      <c r="GO240" s="217"/>
      <c r="GP240" s="217"/>
      <c r="GQ240" s="217"/>
      <c r="GR240" s="217"/>
      <c r="GS240" s="217"/>
      <c r="GT240" s="217"/>
      <c r="GU240" s="217"/>
      <c r="GV240" s="217"/>
      <c r="GW240" s="217"/>
      <c r="GX240" s="217"/>
      <c r="GY240" s="217"/>
      <c r="GZ240" s="217"/>
      <c r="HA240" s="217"/>
      <c r="HB240" s="217"/>
      <c r="HC240" s="217"/>
      <c r="HD240" s="217"/>
      <c r="HE240" s="217"/>
      <c r="HF240" s="217"/>
      <c r="HG240" s="217"/>
      <c r="HH240" s="217"/>
      <c r="HI240" s="217"/>
      <c r="HJ240" s="217"/>
      <c r="HK240" s="217"/>
      <c r="HL240" s="217"/>
      <c r="HM240" s="217"/>
      <c r="HN240" s="217"/>
      <c r="HO240" s="217"/>
      <c r="HP240" s="217"/>
      <c r="HQ240" s="217"/>
      <c r="HR240" s="217"/>
      <c r="HS240" s="217"/>
      <c r="HT240" s="217"/>
      <c r="HU240" s="217"/>
      <c r="HV240" s="217"/>
      <c r="HW240" s="217"/>
      <c r="HX240" s="217"/>
      <c r="HY240" s="217"/>
      <c r="HZ240" s="217"/>
      <c r="IA240" s="217"/>
      <c r="IB240" s="217"/>
      <c r="IC240" s="217"/>
      <c r="ID240" s="217"/>
      <c r="IE240" s="217"/>
      <c r="IF240" s="217"/>
      <c r="IG240" s="217"/>
      <c r="IH240" s="217"/>
      <c r="II240" s="217"/>
      <c r="IJ240" s="217"/>
      <c r="IK240" s="217"/>
      <c r="IL240" s="217"/>
      <c r="IM240" s="217"/>
      <c r="IN240" s="217"/>
      <c r="IO240" s="217"/>
      <c r="IP240" s="217"/>
      <c r="IQ240" s="217"/>
      <c r="IR240" s="217"/>
      <c r="IS240" s="217"/>
      <c r="IT240" s="217"/>
      <c r="IU240" s="217"/>
      <c r="IV240" s="217"/>
    </row>
    <row r="241" spans="1:256" x14ac:dyDescent="0.15">
      <c r="A241" s="218"/>
      <c r="B241" s="215"/>
      <c r="C241" s="217"/>
      <c r="D241" s="219"/>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c r="AA241" s="217"/>
      <c r="AB241" s="217"/>
      <c r="AC241" s="217"/>
      <c r="AD241" s="217"/>
      <c r="AE241" s="217"/>
      <c r="AF241" s="217"/>
      <c r="AG241" s="217"/>
      <c r="AH241" s="217"/>
      <c r="AI241" s="217"/>
      <c r="AJ241" s="217"/>
      <c r="AK241" s="217"/>
      <c r="AL241" s="217"/>
      <c r="AM241" s="217"/>
      <c r="AN241" s="217"/>
      <c r="AO241" s="217"/>
      <c r="AP241" s="217"/>
      <c r="AQ241" s="217"/>
      <c r="AR241" s="217"/>
      <c r="AS241" s="217"/>
      <c r="AT241" s="217"/>
      <c r="AU241" s="217"/>
      <c r="AV241" s="217"/>
      <c r="AW241" s="217"/>
      <c r="AX241" s="217"/>
      <c r="AY241" s="217"/>
      <c r="AZ241" s="217"/>
      <c r="BA241" s="217"/>
      <c r="BB241" s="217"/>
      <c r="BC241" s="217"/>
      <c r="BD241" s="217"/>
      <c r="BE241" s="217"/>
      <c r="BF241" s="217"/>
      <c r="BG241" s="217"/>
      <c r="BH241" s="217"/>
      <c r="BI241" s="217"/>
      <c r="BJ241" s="217"/>
      <c r="BK241" s="217"/>
      <c r="BL241" s="217"/>
      <c r="BM241" s="217"/>
      <c r="BN241" s="217"/>
      <c r="BO241" s="217"/>
      <c r="BP241" s="217"/>
      <c r="BQ241" s="217"/>
      <c r="BR241" s="217"/>
      <c r="BS241" s="217"/>
      <c r="BT241" s="217"/>
      <c r="BU241" s="217"/>
      <c r="BV241" s="217"/>
      <c r="BW241" s="217"/>
      <c r="BX241" s="217"/>
      <c r="BY241" s="217"/>
      <c r="BZ241" s="217"/>
      <c r="CA241" s="217"/>
      <c r="CB241" s="217"/>
      <c r="CC241" s="217"/>
      <c r="CD241" s="217"/>
      <c r="CE241" s="217"/>
      <c r="CF241" s="217"/>
      <c r="CG241" s="217"/>
      <c r="CH241" s="217"/>
      <c r="CI241" s="217"/>
      <c r="CJ241" s="217"/>
      <c r="CK241" s="217"/>
      <c r="CL241" s="217"/>
      <c r="CM241" s="217"/>
      <c r="CN241" s="217"/>
      <c r="CO241" s="217"/>
      <c r="CP241" s="217"/>
      <c r="CQ241" s="217"/>
      <c r="CR241" s="217"/>
      <c r="CS241" s="217"/>
      <c r="CT241" s="217"/>
      <c r="CU241" s="217"/>
      <c r="CV241" s="217"/>
      <c r="CW241" s="217"/>
      <c r="CX241" s="217"/>
      <c r="CY241" s="217"/>
      <c r="CZ241" s="217"/>
      <c r="DA241" s="217"/>
      <c r="DB241" s="217"/>
      <c r="DC241" s="217"/>
      <c r="DD241" s="217"/>
      <c r="DE241" s="217"/>
      <c r="DF241" s="217"/>
      <c r="DG241" s="217"/>
      <c r="DH241" s="217"/>
      <c r="DI241" s="217"/>
      <c r="DJ241" s="217"/>
      <c r="DK241" s="217"/>
      <c r="DL241" s="217"/>
      <c r="DM241" s="217"/>
      <c r="DN241" s="217"/>
      <c r="DO241" s="217"/>
      <c r="DP241" s="217"/>
      <c r="DQ241" s="217"/>
      <c r="DR241" s="217"/>
      <c r="DS241" s="217"/>
      <c r="DT241" s="217"/>
      <c r="DU241" s="217"/>
      <c r="DV241" s="217"/>
      <c r="DW241" s="217"/>
      <c r="DX241" s="217"/>
      <c r="DY241" s="217"/>
      <c r="DZ241" s="217"/>
      <c r="EA241" s="217"/>
      <c r="EB241" s="217"/>
      <c r="EC241" s="217"/>
      <c r="ED241" s="217"/>
      <c r="EE241" s="217"/>
      <c r="EF241" s="217"/>
      <c r="EG241" s="217"/>
      <c r="EH241" s="217"/>
      <c r="EI241" s="217"/>
      <c r="EJ241" s="217"/>
      <c r="EK241" s="217"/>
      <c r="EL241" s="217"/>
      <c r="EM241" s="217"/>
      <c r="EN241" s="217"/>
      <c r="EO241" s="217"/>
      <c r="EP241" s="217"/>
      <c r="EQ241" s="217"/>
      <c r="ER241" s="217"/>
      <c r="ES241" s="217"/>
      <c r="ET241" s="217"/>
      <c r="EU241" s="217"/>
      <c r="EV241" s="217"/>
      <c r="EW241" s="217"/>
      <c r="EX241" s="217"/>
      <c r="EY241" s="217"/>
      <c r="EZ241" s="217"/>
      <c r="FA241" s="217"/>
      <c r="FB241" s="217"/>
      <c r="FC241" s="217"/>
      <c r="FD241" s="217"/>
      <c r="FE241" s="217"/>
      <c r="FF241" s="217"/>
      <c r="FG241" s="217"/>
      <c r="FH241" s="217"/>
      <c r="FI241" s="217"/>
      <c r="FJ241" s="217"/>
      <c r="FK241" s="217"/>
      <c r="FL241" s="217"/>
      <c r="FM241" s="217"/>
      <c r="FN241" s="217"/>
      <c r="FO241" s="217"/>
      <c r="FP241" s="217"/>
      <c r="FQ241" s="217"/>
      <c r="FR241" s="217"/>
      <c r="FS241" s="217"/>
      <c r="FT241" s="217"/>
      <c r="FU241" s="217"/>
      <c r="FV241" s="217"/>
      <c r="FW241" s="217"/>
      <c r="FX241" s="217"/>
      <c r="FY241" s="217"/>
      <c r="FZ241" s="217"/>
      <c r="GA241" s="217"/>
      <c r="GB241" s="217"/>
      <c r="GC241" s="217"/>
      <c r="GD241" s="217"/>
      <c r="GE241" s="217"/>
      <c r="GF241" s="217"/>
      <c r="GG241" s="217"/>
      <c r="GH241" s="217"/>
      <c r="GI241" s="217"/>
      <c r="GJ241" s="217"/>
      <c r="GK241" s="217"/>
      <c r="GL241" s="217"/>
      <c r="GM241" s="217"/>
      <c r="GN241" s="217"/>
      <c r="GO241" s="217"/>
      <c r="GP241" s="217"/>
      <c r="GQ241" s="217"/>
      <c r="GR241" s="217"/>
      <c r="GS241" s="217"/>
      <c r="GT241" s="217"/>
      <c r="GU241" s="217"/>
      <c r="GV241" s="217"/>
      <c r="GW241" s="217"/>
      <c r="GX241" s="217"/>
      <c r="GY241" s="217"/>
      <c r="GZ241" s="217"/>
      <c r="HA241" s="217"/>
      <c r="HB241" s="217"/>
      <c r="HC241" s="217"/>
      <c r="HD241" s="217"/>
      <c r="HE241" s="217"/>
      <c r="HF241" s="217"/>
      <c r="HG241" s="217"/>
      <c r="HH241" s="217"/>
      <c r="HI241" s="217"/>
      <c r="HJ241" s="217"/>
      <c r="HK241" s="217"/>
      <c r="HL241" s="217"/>
      <c r="HM241" s="217"/>
      <c r="HN241" s="217"/>
      <c r="HO241" s="217"/>
      <c r="HP241" s="217"/>
      <c r="HQ241" s="217"/>
      <c r="HR241" s="217"/>
      <c r="HS241" s="217"/>
      <c r="HT241" s="217"/>
      <c r="HU241" s="217"/>
      <c r="HV241" s="217"/>
      <c r="HW241" s="217"/>
      <c r="HX241" s="217"/>
      <c r="HY241" s="217"/>
      <c r="HZ241" s="217"/>
      <c r="IA241" s="217"/>
      <c r="IB241" s="217"/>
      <c r="IC241" s="217"/>
      <c r="ID241" s="217"/>
      <c r="IE241" s="217"/>
      <c r="IF241" s="217"/>
      <c r="IG241" s="217"/>
      <c r="IH241" s="217"/>
      <c r="II241" s="217"/>
      <c r="IJ241" s="217"/>
      <c r="IK241" s="217"/>
      <c r="IL241" s="217"/>
      <c r="IM241" s="217"/>
      <c r="IN241" s="217"/>
      <c r="IO241" s="217"/>
      <c r="IP241" s="217"/>
      <c r="IQ241" s="217"/>
      <c r="IR241" s="217"/>
      <c r="IS241" s="217"/>
      <c r="IT241" s="217"/>
      <c r="IU241" s="217"/>
      <c r="IV241" s="217"/>
    </row>
    <row r="242" spans="1:256" x14ac:dyDescent="0.15">
      <c r="A242" s="218"/>
      <c r="B242" s="215"/>
      <c r="C242" s="217"/>
      <c r="D242" s="219"/>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c r="AA242" s="217"/>
      <c r="AB242" s="217"/>
      <c r="AC242" s="217"/>
      <c r="AD242" s="217"/>
      <c r="AE242" s="217"/>
      <c r="AF242" s="217"/>
      <c r="AG242" s="217"/>
      <c r="AH242" s="217"/>
      <c r="AI242" s="217"/>
      <c r="AJ242" s="217"/>
      <c r="AK242" s="217"/>
      <c r="AL242" s="217"/>
      <c r="AM242" s="217"/>
      <c r="AN242" s="217"/>
      <c r="AO242" s="217"/>
      <c r="AP242" s="217"/>
      <c r="AQ242" s="217"/>
      <c r="AR242" s="217"/>
      <c r="AS242" s="217"/>
      <c r="AT242" s="217"/>
      <c r="AU242" s="217"/>
      <c r="AV242" s="217"/>
      <c r="AW242" s="217"/>
      <c r="AX242" s="217"/>
      <c r="AY242" s="217"/>
      <c r="AZ242" s="217"/>
      <c r="BA242" s="217"/>
      <c r="BB242" s="217"/>
      <c r="BC242" s="217"/>
      <c r="BD242" s="217"/>
      <c r="BE242" s="217"/>
      <c r="BF242" s="217"/>
      <c r="BG242" s="217"/>
      <c r="BH242" s="217"/>
      <c r="BI242" s="217"/>
      <c r="BJ242" s="217"/>
      <c r="BK242" s="217"/>
      <c r="BL242" s="217"/>
      <c r="BM242" s="217"/>
      <c r="BN242" s="217"/>
      <c r="BO242" s="217"/>
      <c r="BP242" s="217"/>
      <c r="BQ242" s="217"/>
      <c r="BR242" s="217"/>
      <c r="BS242" s="217"/>
      <c r="BT242" s="217"/>
      <c r="BU242" s="217"/>
      <c r="BV242" s="217"/>
      <c r="BW242" s="217"/>
      <c r="BX242" s="217"/>
      <c r="BY242" s="217"/>
      <c r="BZ242" s="217"/>
      <c r="CA242" s="217"/>
      <c r="CB242" s="217"/>
      <c r="CC242" s="217"/>
      <c r="CD242" s="217"/>
      <c r="CE242" s="217"/>
      <c r="CF242" s="217"/>
      <c r="CG242" s="217"/>
      <c r="CH242" s="217"/>
      <c r="CI242" s="217"/>
      <c r="CJ242" s="217"/>
      <c r="CK242" s="217"/>
      <c r="CL242" s="217"/>
      <c r="CM242" s="217"/>
      <c r="CN242" s="217"/>
      <c r="CO242" s="217"/>
      <c r="CP242" s="217"/>
      <c r="CQ242" s="217"/>
      <c r="CR242" s="217"/>
      <c r="CS242" s="217"/>
      <c r="CT242" s="217"/>
      <c r="CU242" s="217"/>
      <c r="CV242" s="217"/>
      <c r="CW242" s="217"/>
      <c r="CX242" s="217"/>
      <c r="CY242" s="217"/>
      <c r="CZ242" s="217"/>
      <c r="DA242" s="217"/>
      <c r="DB242" s="217"/>
      <c r="DC242" s="217"/>
      <c r="DD242" s="217"/>
      <c r="DE242" s="217"/>
      <c r="DF242" s="217"/>
      <c r="DG242" s="217"/>
      <c r="DH242" s="217"/>
      <c r="DI242" s="217"/>
      <c r="DJ242" s="217"/>
      <c r="DK242" s="217"/>
      <c r="DL242" s="217"/>
      <c r="DM242" s="217"/>
      <c r="DN242" s="217"/>
      <c r="DO242" s="217"/>
      <c r="DP242" s="217"/>
      <c r="DQ242" s="217"/>
      <c r="DR242" s="217"/>
      <c r="DS242" s="217"/>
      <c r="DT242" s="217"/>
      <c r="DU242" s="217"/>
      <c r="DV242" s="217"/>
      <c r="DW242" s="217"/>
      <c r="DX242" s="217"/>
      <c r="DY242" s="217"/>
      <c r="DZ242" s="217"/>
      <c r="EA242" s="217"/>
      <c r="EB242" s="217"/>
      <c r="EC242" s="217"/>
      <c r="ED242" s="217"/>
      <c r="EE242" s="217"/>
      <c r="EF242" s="217"/>
      <c r="EG242" s="217"/>
      <c r="EH242" s="217"/>
      <c r="EI242" s="217"/>
      <c r="EJ242" s="217"/>
      <c r="EK242" s="217"/>
      <c r="EL242" s="217"/>
      <c r="EM242" s="217"/>
      <c r="EN242" s="217"/>
      <c r="EO242" s="217"/>
      <c r="EP242" s="217"/>
      <c r="EQ242" s="217"/>
      <c r="ER242" s="217"/>
      <c r="ES242" s="217"/>
      <c r="ET242" s="217"/>
      <c r="EU242" s="217"/>
      <c r="EV242" s="217"/>
      <c r="EW242" s="217"/>
      <c r="EX242" s="217"/>
      <c r="EY242" s="217"/>
      <c r="EZ242" s="217"/>
      <c r="FA242" s="217"/>
      <c r="FB242" s="217"/>
      <c r="FC242" s="217"/>
      <c r="FD242" s="217"/>
      <c r="FE242" s="217"/>
      <c r="FF242" s="217"/>
      <c r="FG242" s="217"/>
      <c r="FH242" s="217"/>
      <c r="FI242" s="217"/>
      <c r="FJ242" s="217"/>
      <c r="FK242" s="217"/>
      <c r="FL242" s="217"/>
      <c r="FM242" s="217"/>
      <c r="FN242" s="217"/>
      <c r="FO242" s="217"/>
      <c r="FP242" s="217"/>
      <c r="FQ242" s="217"/>
      <c r="FR242" s="217"/>
      <c r="FS242" s="217"/>
      <c r="FT242" s="217"/>
      <c r="FU242" s="217"/>
      <c r="FV242" s="217"/>
      <c r="FW242" s="217"/>
      <c r="FX242" s="217"/>
      <c r="FY242" s="217"/>
      <c r="FZ242" s="217"/>
      <c r="GA242" s="217"/>
      <c r="GB242" s="217"/>
      <c r="GC242" s="217"/>
      <c r="GD242" s="217"/>
      <c r="GE242" s="217"/>
      <c r="GF242" s="217"/>
      <c r="GG242" s="217"/>
      <c r="GH242" s="217"/>
      <c r="GI242" s="217"/>
      <c r="GJ242" s="217"/>
      <c r="GK242" s="217"/>
      <c r="GL242" s="217"/>
      <c r="GM242" s="217"/>
      <c r="GN242" s="217"/>
      <c r="GO242" s="217"/>
      <c r="GP242" s="217"/>
      <c r="GQ242" s="217"/>
      <c r="GR242" s="217"/>
      <c r="GS242" s="217"/>
      <c r="GT242" s="217"/>
      <c r="GU242" s="217"/>
      <c r="GV242" s="217"/>
      <c r="GW242" s="217"/>
      <c r="GX242" s="217"/>
      <c r="GY242" s="217"/>
      <c r="GZ242" s="217"/>
      <c r="HA242" s="217"/>
      <c r="HB242" s="217"/>
      <c r="HC242" s="217"/>
      <c r="HD242" s="217"/>
      <c r="HE242" s="217"/>
      <c r="HF242" s="217"/>
      <c r="HG242" s="217"/>
      <c r="HH242" s="217"/>
      <c r="HI242" s="217"/>
      <c r="HJ242" s="217"/>
      <c r="HK242" s="217"/>
      <c r="HL242" s="217"/>
      <c r="HM242" s="217"/>
      <c r="HN242" s="217"/>
      <c r="HO242" s="217"/>
      <c r="HP242" s="217"/>
      <c r="HQ242" s="217"/>
      <c r="HR242" s="217"/>
      <c r="HS242" s="217"/>
      <c r="HT242" s="217"/>
      <c r="HU242" s="217"/>
      <c r="HV242" s="217"/>
      <c r="HW242" s="217"/>
      <c r="HX242" s="217"/>
      <c r="HY242" s="217"/>
      <c r="HZ242" s="217"/>
      <c r="IA242" s="217"/>
      <c r="IB242" s="217"/>
      <c r="IC242" s="217"/>
      <c r="ID242" s="217"/>
      <c r="IE242" s="217"/>
      <c r="IF242" s="217"/>
      <c r="IG242" s="217"/>
      <c r="IH242" s="217"/>
      <c r="II242" s="217"/>
      <c r="IJ242" s="217"/>
      <c r="IK242" s="217"/>
      <c r="IL242" s="217"/>
      <c r="IM242" s="217"/>
      <c r="IN242" s="217"/>
      <c r="IO242" s="217"/>
      <c r="IP242" s="217"/>
      <c r="IQ242" s="217"/>
      <c r="IR242" s="217"/>
      <c r="IS242" s="217"/>
      <c r="IT242" s="217"/>
      <c r="IU242" s="217"/>
      <c r="IV242" s="217"/>
    </row>
    <row r="243" spans="1:256" x14ac:dyDescent="0.15">
      <c r="A243" s="218"/>
      <c r="B243" s="215"/>
      <c r="C243" s="217"/>
      <c r="D243" s="219"/>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c r="AA243" s="217"/>
      <c r="AB243" s="217"/>
      <c r="AC243" s="217"/>
      <c r="AD243" s="217"/>
      <c r="AE243" s="217"/>
      <c r="AF243" s="217"/>
      <c r="AG243" s="217"/>
      <c r="AH243" s="217"/>
      <c r="AI243" s="217"/>
      <c r="AJ243" s="217"/>
      <c r="AK243" s="217"/>
      <c r="AL243" s="217"/>
      <c r="AM243" s="217"/>
      <c r="AN243" s="217"/>
      <c r="AO243" s="217"/>
      <c r="AP243" s="217"/>
      <c r="AQ243" s="217"/>
      <c r="AR243" s="217"/>
      <c r="AS243" s="217"/>
      <c r="AT243" s="217"/>
      <c r="AU243" s="217"/>
      <c r="AV243" s="217"/>
      <c r="AW243" s="217"/>
      <c r="AX243" s="217"/>
      <c r="AY243" s="217"/>
      <c r="AZ243" s="217"/>
      <c r="BA243" s="217"/>
      <c r="BB243" s="217"/>
      <c r="BC243" s="217"/>
      <c r="BD243" s="217"/>
      <c r="BE243" s="217"/>
      <c r="BF243" s="217"/>
      <c r="BG243" s="217"/>
      <c r="BH243" s="217"/>
      <c r="BI243" s="217"/>
      <c r="BJ243" s="217"/>
      <c r="BK243" s="217"/>
      <c r="BL243" s="217"/>
      <c r="BM243" s="217"/>
      <c r="BN243" s="217"/>
      <c r="BO243" s="217"/>
      <c r="BP243" s="217"/>
      <c r="BQ243" s="217"/>
      <c r="BR243" s="217"/>
      <c r="BS243" s="217"/>
      <c r="BT243" s="217"/>
      <c r="BU243" s="217"/>
      <c r="BV243" s="217"/>
      <c r="BW243" s="217"/>
      <c r="BX243" s="217"/>
      <c r="BY243" s="217"/>
      <c r="BZ243" s="217"/>
      <c r="CA243" s="217"/>
      <c r="CB243" s="217"/>
      <c r="CC243" s="217"/>
      <c r="CD243" s="217"/>
      <c r="CE243" s="217"/>
      <c r="CF243" s="217"/>
      <c r="CG243" s="217"/>
      <c r="CH243" s="217"/>
      <c r="CI243" s="217"/>
      <c r="CJ243" s="217"/>
      <c r="CK243" s="217"/>
      <c r="CL243" s="217"/>
      <c r="CM243" s="217"/>
      <c r="CN243" s="217"/>
      <c r="CO243" s="217"/>
      <c r="CP243" s="217"/>
      <c r="CQ243" s="217"/>
      <c r="CR243" s="217"/>
      <c r="CS243" s="217"/>
      <c r="CT243" s="217"/>
      <c r="CU243" s="217"/>
      <c r="CV243" s="217"/>
      <c r="CW243" s="217"/>
      <c r="CX243" s="217"/>
      <c r="CY243" s="217"/>
      <c r="CZ243" s="217"/>
      <c r="DA243" s="217"/>
      <c r="DB243" s="217"/>
      <c r="DC243" s="217"/>
      <c r="DD243" s="217"/>
      <c r="DE243" s="217"/>
      <c r="DF243" s="217"/>
      <c r="DG243" s="217"/>
      <c r="DH243" s="217"/>
      <c r="DI243" s="217"/>
      <c r="DJ243" s="217"/>
      <c r="DK243" s="217"/>
      <c r="DL243" s="217"/>
      <c r="DM243" s="217"/>
      <c r="DN243" s="217"/>
      <c r="DO243" s="217"/>
      <c r="DP243" s="217"/>
      <c r="DQ243" s="217"/>
      <c r="DR243" s="217"/>
      <c r="DS243" s="217"/>
      <c r="DT243" s="217"/>
      <c r="DU243" s="217"/>
      <c r="DV243" s="217"/>
      <c r="DW243" s="217"/>
      <c r="DX243" s="217"/>
      <c r="DY243" s="217"/>
      <c r="DZ243" s="217"/>
      <c r="EA243" s="217"/>
      <c r="EB243" s="217"/>
      <c r="EC243" s="217"/>
      <c r="ED243" s="217"/>
      <c r="EE243" s="217"/>
      <c r="EF243" s="217"/>
      <c r="EG243" s="217"/>
      <c r="EH243" s="217"/>
      <c r="EI243" s="217"/>
      <c r="EJ243" s="217"/>
      <c r="EK243" s="217"/>
      <c r="EL243" s="217"/>
      <c r="EM243" s="217"/>
      <c r="EN243" s="217"/>
      <c r="EO243" s="217"/>
      <c r="EP243" s="217"/>
      <c r="EQ243" s="217"/>
      <c r="ER243" s="217"/>
      <c r="ES243" s="217"/>
      <c r="ET243" s="217"/>
      <c r="EU243" s="217"/>
      <c r="EV243" s="217"/>
      <c r="EW243" s="217"/>
      <c r="EX243" s="217"/>
      <c r="EY243" s="217"/>
      <c r="EZ243" s="217"/>
      <c r="FA243" s="217"/>
      <c r="FB243" s="217"/>
      <c r="FC243" s="217"/>
      <c r="FD243" s="217"/>
      <c r="FE243" s="217"/>
      <c r="FF243" s="217"/>
      <c r="FG243" s="217"/>
      <c r="FH243" s="217"/>
      <c r="FI243" s="217"/>
      <c r="FJ243" s="217"/>
      <c r="FK243" s="217"/>
      <c r="FL243" s="217"/>
      <c r="FM243" s="217"/>
      <c r="FN243" s="217"/>
      <c r="FO243" s="217"/>
      <c r="FP243" s="217"/>
      <c r="FQ243" s="217"/>
      <c r="FR243" s="217"/>
      <c r="FS243" s="217"/>
      <c r="FT243" s="217"/>
      <c r="FU243" s="217"/>
      <c r="FV243" s="217"/>
      <c r="FW243" s="217"/>
      <c r="FX243" s="217"/>
      <c r="FY243" s="217"/>
      <c r="FZ243" s="217"/>
      <c r="GA243" s="217"/>
      <c r="GB243" s="217"/>
      <c r="GC243" s="217"/>
      <c r="GD243" s="217"/>
      <c r="GE243" s="217"/>
      <c r="GF243" s="217"/>
      <c r="GG243" s="217"/>
      <c r="GH243" s="217"/>
      <c r="GI243" s="217"/>
      <c r="GJ243" s="217"/>
      <c r="GK243" s="217"/>
      <c r="GL243" s="217"/>
      <c r="GM243" s="217"/>
      <c r="GN243" s="217"/>
      <c r="GO243" s="217"/>
      <c r="GP243" s="217"/>
      <c r="GQ243" s="217"/>
      <c r="GR243" s="217"/>
      <c r="GS243" s="217"/>
      <c r="GT243" s="217"/>
      <c r="GU243" s="217"/>
      <c r="GV243" s="217"/>
      <c r="GW243" s="217"/>
      <c r="GX243" s="217"/>
      <c r="GY243" s="217"/>
      <c r="GZ243" s="217"/>
      <c r="HA243" s="217"/>
      <c r="HB243" s="217"/>
      <c r="HC243" s="217"/>
      <c r="HD243" s="217"/>
      <c r="HE243" s="217"/>
      <c r="HF243" s="217"/>
      <c r="HG243" s="217"/>
      <c r="HH243" s="217"/>
      <c r="HI243" s="217"/>
      <c r="HJ243" s="217"/>
      <c r="HK243" s="217"/>
      <c r="HL243" s="217"/>
      <c r="HM243" s="217"/>
      <c r="HN243" s="217"/>
      <c r="HO243" s="217"/>
      <c r="HP243" s="217"/>
      <c r="HQ243" s="217"/>
      <c r="HR243" s="217"/>
      <c r="HS243" s="217"/>
      <c r="HT243" s="217"/>
      <c r="HU243" s="217"/>
      <c r="HV243" s="217"/>
      <c r="HW243" s="217"/>
      <c r="HX243" s="217"/>
      <c r="HY243" s="217"/>
      <c r="HZ243" s="217"/>
      <c r="IA243" s="217"/>
      <c r="IB243" s="217"/>
      <c r="IC243" s="217"/>
      <c r="ID243" s="217"/>
      <c r="IE243" s="217"/>
      <c r="IF243" s="217"/>
      <c r="IG243" s="217"/>
      <c r="IH243" s="217"/>
      <c r="II243" s="217"/>
      <c r="IJ243" s="217"/>
      <c r="IK243" s="217"/>
      <c r="IL243" s="217"/>
      <c r="IM243" s="217"/>
      <c r="IN243" s="217"/>
      <c r="IO243" s="217"/>
      <c r="IP243" s="217"/>
      <c r="IQ243" s="217"/>
      <c r="IR243" s="217"/>
      <c r="IS243" s="217"/>
      <c r="IT243" s="217"/>
      <c r="IU243" s="217"/>
      <c r="IV243" s="217"/>
    </row>
    <row r="244" spans="1:256" x14ac:dyDescent="0.15">
      <c r="A244" s="218"/>
      <c r="B244" s="215"/>
      <c r="C244" s="217"/>
      <c r="D244" s="219"/>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c r="AA244" s="217"/>
      <c r="AB244" s="217"/>
      <c r="AC244" s="217"/>
      <c r="AD244" s="217"/>
      <c r="AE244" s="217"/>
      <c r="AF244" s="217"/>
      <c r="AG244" s="217"/>
      <c r="AH244" s="217"/>
      <c r="AI244" s="217"/>
      <c r="AJ244" s="217"/>
      <c r="AK244" s="217"/>
      <c r="AL244" s="217"/>
      <c r="AM244" s="217"/>
      <c r="AN244" s="217"/>
      <c r="AO244" s="217"/>
      <c r="AP244" s="217"/>
      <c r="AQ244" s="217"/>
      <c r="AR244" s="217"/>
      <c r="AS244" s="217"/>
      <c r="AT244" s="217"/>
      <c r="AU244" s="217"/>
      <c r="AV244" s="217"/>
      <c r="AW244" s="217"/>
      <c r="AX244" s="217"/>
      <c r="AY244" s="217"/>
      <c r="AZ244" s="217"/>
      <c r="BA244" s="217"/>
      <c r="BB244" s="217"/>
      <c r="BC244" s="217"/>
      <c r="BD244" s="217"/>
      <c r="BE244" s="217"/>
      <c r="BF244" s="217"/>
      <c r="BG244" s="217"/>
      <c r="BH244" s="217"/>
      <c r="BI244" s="217"/>
      <c r="BJ244" s="217"/>
      <c r="BK244" s="217"/>
      <c r="BL244" s="217"/>
      <c r="BM244" s="217"/>
      <c r="BN244" s="217"/>
      <c r="BO244" s="217"/>
      <c r="BP244" s="217"/>
      <c r="BQ244" s="217"/>
      <c r="BR244" s="217"/>
      <c r="BS244" s="217"/>
      <c r="BT244" s="217"/>
      <c r="BU244" s="217"/>
      <c r="BV244" s="217"/>
      <c r="BW244" s="217"/>
      <c r="BX244" s="217"/>
      <c r="BY244" s="217"/>
      <c r="BZ244" s="217"/>
      <c r="CA244" s="217"/>
      <c r="CB244" s="217"/>
      <c r="CC244" s="217"/>
      <c r="CD244" s="217"/>
      <c r="CE244" s="217"/>
      <c r="CF244" s="217"/>
      <c r="CG244" s="217"/>
      <c r="CH244" s="217"/>
      <c r="CI244" s="217"/>
      <c r="CJ244" s="217"/>
      <c r="CK244" s="217"/>
      <c r="CL244" s="217"/>
      <c r="CM244" s="217"/>
      <c r="CN244" s="217"/>
      <c r="CO244" s="217"/>
      <c r="CP244" s="217"/>
      <c r="CQ244" s="217"/>
      <c r="CR244" s="217"/>
      <c r="CS244" s="217"/>
      <c r="CT244" s="217"/>
      <c r="CU244" s="217"/>
      <c r="CV244" s="217"/>
      <c r="CW244" s="217"/>
      <c r="CX244" s="217"/>
      <c r="CY244" s="217"/>
      <c r="CZ244" s="217"/>
      <c r="DA244" s="217"/>
      <c r="DB244" s="217"/>
      <c r="DC244" s="217"/>
      <c r="DD244" s="217"/>
      <c r="DE244" s="217"/>
      <c r="DF244" s="217"/>
      <c r="DG244" s="217"/>
      <c r="DH244" s="217"/>
      <c r="DI244" s="217"/>
      <c r="DJ244" s="217"/>
      <c r="DK244" s="217"/>
      <c r="DL244" s="217"/>
      <c r="DM244" s="217"/>
      <c r="DN244" s="217"/>
      <c r="DO244" s="217"/>
      <c r="DP244" s="217"/>
      <c r="DQ244" s="217"/>
      <c r="DR244" s="217"/>
      <c r="DS244" s="217"/>
      <c r="DT244" s="217"/>
      <c r="DU244" s="217"/>
      <c r="DV244" s="217"/>
      <c r="DW244" s="217"/>
      <c r="DX244" s="217"/>
      <c r="DY244" s="217"/>
      <c r="DZ244" s="217"/>
      <c r="EA244" s="217"/>
      <c r="EB244" s="217"/>
      <c r="EC244" s="217"/>
      <c r="ED244" s="217"/>
      <c r="EE244" s="217"/>
      <c r="EF244" s="217"/>
      <c r="EG244" s="217"/>
      <c r="EH244" s="217"/>
      <c r="EI244" s="217"/>
      <c r="EJ244" s="217"/>
      <c r="EK244" s="217"/>
      <c r="EL244" s="217"/>
      <c r="EM244" s="217"/>
      <c r="EN244" s="217"/>
      <c r="EO244" s="217"/>
      <c r="EP244" s="217"/>
      <c r="EQ244" s="217"/>
      <c r="ER244" s="217"/>
      <c r="ES244" s="217"/>
      <c r="ET244" s="217"/>
      <c r="EU244" s="217"/>
      <c r="EV244" s="217"/>
      <c r="EW244" s="217"/>
      <c r="EX244" s="217"/>
      <c r="EY244" s="217"/>
      <c r="EZ244" s="217"/>
      <c r="FA244" s="217"/>
      <c r="FB244" s="217"/>
      <c r="FC244" s="217"/>
      <c r="FD244" s="217"/>
      <c r="FE244" s="217"/>
      <c r="FF244" s="217"/>
      <c r="FG244" s="217"/>
      <c r="FH244" s="217"/>
      <c r="FI244" s="217"/>
      <c r="FJ244" s="217"/>
      <c r="FK244" s="217"/>
      <c r="FL244" s="217"/>
      <c r="FM244" s="217"/>
      <c r="FN244" s="217"/>
      <c r="FO244" s="217"/>
      <c r="FP244" s="217"/>
      <c r="FQ244" s="217"/>
      <c r="FR244" s="217"/>
      <c r="FS244" s="217"/>
      <c r="FT244" s="217"/>
      <c r="FU244" s="217"/>
      <c r="FV244" s="217"/>
      <c r="FW244" s="217"/>
      <c r="FX244" s="217"/>
      <c r="FY244" s="217"/>
      <c r="FZ244" s="217"/>
      <c r="GA244" s="217"/>
      <c r="GB244" s="217"/>
      <c r="GC244" s="217"/>
      <c r="GD244" s="217"/>
      <c r="GE244" s="217"/>
      <c r="GF244" s="217"/>
      <c r="GG244" s="217"/>
      <c r="GH244" s="217"/>
      <c r="GI244" s="217"/>
      <c r="GJ244" s="217"/>
      <c r="GK244" s="217"/>
      <c r="GL244" s="217"/>
      <c r="GM244" s="217"/>
      <c r="GN244" s="217"/>
      <c r="GO244" s="217"/>
      <c r="GP244" s="217"/>
      <c r="GQ244" s="217"/>
      <c r="GR244" s="217"/>
      <c r="GS244" s="217"/>
      <c r="GT244" s="217"/>
      <c r="GU244" s="217"/>
      <c r="GV244" s="217"/>
      <c r="GW244" s="217"/>
      <c r="GX244" s="217"/>
      <c r="GY244" s="217"/>
      <c r="GZ244" s="217"/>
      <c r="HA244" s="217"/>
      <c r="HB244" s="217"/>
      <c r="HC244" s="217"/>
      <c r="HD244" s="217"/>
      <c r="HE244" s="217"/>
      <c r="HF244" s="217"/>
      <c r="HG244" s="217"/>
      <c r="HH244" s="217"/>
      <c r="HI244" s="217"/>
      <c r="HJ244" s="217"/>
      <c r="HK244" s="217"/>
      <c r="HL244" s="217"/>
      <c r="HM244" s="217"/>
      <c r="HN244" s="217"/>
      <c r="HO244" s="217"/>
      <c r="HP244" s="217"/>
      <c r="HQ244" s="217"/>
      <c r="HR244" s="217"/>
      <c r="HS244" s="217"/>
      <c r="HT244" s="217"/>
      <c r="HU244" s="217"/>
      <c r="HV244" s="217"/>
      <c r="HW244" s="217"/>
      <c r="HX244" s="217"/>
      <c r="HY244" s="217"/>
      <c r="HZ244" s="217"/>
      <c r="IA244" s="217"/>
      <c r="IB244" s="217"/>
      <c r="IC244" s="217"/>
      <c r="ID244" s="217"/>
      <c r="IE244" s="217"/>
      <c r="IF244" s="217"/>
      <c r="IG244" s="217"/>
      <c r="IH244" s="217"/>
      <c r="II244" s="217"/>
      <c r="IJ244" s="217"/>
      <c r="IK244" s="217"/>
      <c r="IL244" s="217"/>
      <c r="IM244" s="217"/>
      <c r="IN244" s="217"/>
      <c r="IO244" s="217"/>
      <c r="IP244" s="217"/>
      <c r="IQ244" s="217"/>
      <c r="IR244" s="217"/>
      <c r="IS244" s="217"/>
      <c r="IT244" s="217"/>
      <c r="IU244" s="217"/>
      <c r="IV244" s="217"/>
    </row>
    <row r="245" spans="1:256" x14ac:dyDescent="0.15">
      <c r="A245" s="218"/>
      <c r="B245" s="215"/>
      <c r="C245" s="217"/>
      <c r="D245" s="219"/>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c r="AA245" s="217"/>
      <c r="AB245" s="217"/>
      <c r="AC245" s="217"/>
      <c r="AD245" s="217"/>
      <c r="AE245" s="217"/>
      <c r="AF245" s="217"/>
      <c r="AG245" s="217"/>
      <c r="AH245" s="217"/>
      <c r="AI245" s="217"/>
      <c r="AJ245" s="217"/>
      <c r="AK245" s="217"/>
      <c r="AL245" s="217"/>
      <c r="AM245" s="217"/>
      <c r="AN245" s="217"/>
      <c r="AO245" s="217"/>
      <c r="AP245" s="217"/>
      <c r="AQ245" s="217"/>
      <c r="AR245" s="217"/>
      <c r="AS245" s="217"/>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217"/>
      <c r="BS245" s="217"/>
      <c r="BT245" s="217"/>
      <c r="BU245" s="217"/>
      <c r="BV245" s="217"/>
      <c r="BW245" s="217"/>
      <c r="BX245" s="217"/>
      <c r="BY245" s="217"/>
      <c r="BZ245" s="217"/>
      <c r="CA245" s="217"/>
      <c r="CB245" s="217"/>
      <c r="CC245" s="217"/>
      <c r="CD245" s="217"/>
      <c r="CE245" s="217"/>
      <c r="CF245" s="217"/>
      <c r="CG245" s="217"/>
      <c r="CH245" s="217"/>
      <c r="CI245" s="217"/>
      <c r="CJ245" s="217"/>
      <c r="CK245" s="217"/>
      <c r="CL245" s="217"/>
      <c r="CM245" s="217"/>
      <c r="CN245" s="217"/>
      <c r="CO245" s="217"/>
      <c r="CP245" s="217"/>
      <c r="CQ245" s="217"/>
      <c r="CR245" s="217"/>
      <c r="CS245" s="217"/>
      <c r="CT245" s="217"/>
      <c r="CU245" s="217"/>
      <c r="CV245" s="217"/>
      <c r="CW245" s="217"/>
      <c r="CX245" s="217"/>
      <c r="CY245" s="217"/>
      <c r="CZ245" s="217"/>
      <c r="DA245" s="217"/>
      <c r="DB245" s="217"/>
      <c r="DC245" s="217"/>
      <c r="DD245" s="217"/>
      <c r="DE245" s="217"/>
      <c r="DF245" s="217"/>
      <c r="DG245" s="217"/>
      <c r="DH245" s="217"/>
      <c r="DI245" s="217"/>
      <c r="DJ245" s="217"/>
      <c r="DK245" s="217"/>
      <c r="DL245" s="217"/>
      <c r="DM245" s="217"/>
      <c r="DN245" s="217"/>
      <c r="DO245" s="217"/>
      <c r="DP245" s="217"/>
      <c r="DQ245" s="217"/>
      <c r="DR245" s="217"/>
      <c r="DS245" s="217"/>
      <c r="DT245" s="217"/>
      <c r="DU245" s="217"/>
      <c r="DV245" s="217"/>
      <c r="DW245" s="217"/>
      <c r="DX245" s="217"/>
      <c r="DY245" s="217"/>
      <c r="DZ245" s="217"/>
      <c r="EA245" s="217"/>
      <c r="EB245" s="217"/>
      <c r="EC245" s="217"/>
      <c r="ED245" s="217"/>
      <c r="EE245" s="217"/>
      <c r="EF245" s="217"/>
      <c r="EG245" s="217"/>
      <c r="EH245" s="217"/>
      <c r="EI245" s="217"/>
      <c r="EJ245" s="217"/>
      <c r="EK245" s="217"/>
      <c r="EL245" s="217"/>
      <c r="EM245" s="217"/>
      <c r="EN245" s="217"/>
      <c r="EO245" s="217"/>
      <c r="EP245" s="217"/>
      <c r="EQ245" s="217"/>
      <c r="ER245" s="217"/>
      <c r="ES245" s="217"/>
      <c r="ET245" s="217"/>
      <c r="EU245" s="217"/>
      <c r="EV245" s="217"/>
      <c r="EW245" s="217"/>
      <c r="EX245" s="217"/>
      <c r="EY245" s="217"/>
      <c r="EZ245" s="217"/>
      <c r="FA245" s="217"/>
      <c r="FB245" s="217"/>
      <c r="FC245" s="217"/>
      <c r="FD245" s="217"/>
      <c r="FE245" s="217"/>
      <c r="FF245" s="217"/>
      <c r="FG245" s="217"/>
      <c r="FH245" s="217"/>
      <c r="FI245" s="217"/>
      <c r="FJ245" s="217"/>
      <c r="FK245" s="217"/>
      <c r="FL245" s="217"/>
      <c r="FM245" s="217"/>
      <c r="FN245" s="217"/>
      <c r="FO245" s="217"/>
      <c r="FP245" s="217"/>
      <c r="FQ245" s="217"/>
      <c r="FR245" s="217"/>
      <c r="FS245" s="217"/>
      <c r="FT245" s="217"/>
      <c r="FU245" s="217"/>
      <c r="FV245" s="217"/>
      <c r="FW245" s="217"/>
      <c r="FX245" s="217"/>
      <c r="FY245" s="217"/>
      <c r="FZ245" s="217"/>
      <c r="GA245" s="217"/>
      <c r="GB245" s="217"/>
      <c r="GC245" s="217"/>
      <c r="GD245" s="217"/>
      <c r="GE245" s="217"/>
      <c r="GF245" s="217"/>
      <c r="GG245" s="217"/>
      <c r="GH245" s="217"/>
      <c r="GI245" s="217"/>
      <c r="GJ245" s="217"/>
      <c r="GK245" s="217"/>
      <c r="GL245" s="217"/>
      <c r="GM245" s="217"/>
      <c r="GN245" s="217"/>
      <c r="GO245" s="217"/>
      <c r="GP245" s="217"/>
      <c r="GQ245" s="217"/>
      <c r="GR245" s="217"/>
      <c r="GS245" s="217"/>
      <c r="GT245" s="217"/>
      <c r="GU245" s="217"/>
      <c r="GV245" s="217"/>
      <c r="GW245" s="217"/>
      <c r="GX245" s="217"/>
      <c r="GY245" s="217"/>
      <c r="GZ245" s="217"/>
      <c r="HA245" s="217"/>
      <c r="HB245" s="217"/>
      <c r="HC245" s="217"/>
      <c r="HD245" s="217"/>
      <c r="HE245" s="217"/>
      <c r="HF245" s="217"/>
      <c r="HG245" s="217"/>
      <c r="HH245" s="217"/>
      <c r="HI245" s="217"/>
      <c r="HJ245" s="217"/>
      <c r="HK245" s="217"/>
      <c r="HL245" s="217"/>
      <c r="HM245" s="217"/>
      <c r="HN245" s="217"/>
      <c r="HO245" s="217"/>
      <c r="HP245" s="217"/>
      <c r="HQ245" s="217"/>
      <c r="HR245" s="217"/>
      <c r="HS245" s="217"/>
      <c r="HT245" s="217"/>
      <c r="HU245" s="217"/>
      <c r="HV245" s="217"/>
      <c r="HW245" s="217"/>
      <c r="HX245" s="217"/>
      <c r="HY245" s="217"/>
      <c r="HZ245" s="217"/>
      <c r="IA245" s="217"/>
      <c r="IB245" s="217"/>
      <c r="IC245" s="217"/>
      <c r="ID245" s="217"/>
      <c r="IE245" s="217"/>
      <c r="IF245" s="217"/>
      <c r="IG245" s="217"/>
      <c r="IH245" s="217"/>
      <c r="II245" s="217"/>
      <c r="IJ245" s="217"/>
      <c r="IK245" s="217"/>
      <c r="IL245" s="217"/>
      <c r="IM245" s="217"/>
      <c r="IN245" s="217"/>
      <c r="IO245" s="217"/>
      <c r="IP245" s="217"/>
      <c r="IQ245" s="217"/>
      <c r="IR245" s="217"/>
      <c r="IS245" s="217"/>
      <c r="IT245" s="217"/>
      <c r="IU245" s="217"/>
      <c r="IV245" s="217"/>
    </row>
    <row r="246" spans="1:256" x14ac:dyDescent="0.15">
      <c r="A246" s="218"/>
      <c r="B246" s="215"/>
      <c r="C246" s="217"/>
      <c r="D246" s="219"/>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c r="AA246" s="217"/>
      <c r="AB246" s="217"/>
      <c r="AC246" s="217"/>
      <c r="AD246" s="217"/>
      <c r="AE246" s="217"/>
      <c r="AF246" s="217"/>
      <c r="AG246" s="217"/>
      <c r="AH246" s="217"/>
      <c r="AI246" s="217"/>
      <c r="AJ246" s="217"/>
      <c r="AK246" s="217"/>
      <c r="AL246" s="217"/>
      <c r="AM246" s="217"/>
      <c r="AN246" s="217"/>
      <c r="AO246" s="217"/>
      <c r="AP246" s="217"/>
      <c r="AQ246" s="217"/>
      <c r="AR246" s="217"/>
      <c r="AS246" s="217"/>
      <c r="AT246" s="217"/>
      <c r="AU246" s="217"/>
      <c r="AV246" s="217"/>
      <c r="AW246" s="217"/>
      <c r="AX246" s="217"/>
      <c r="AY246" s="217"/>
      <c r="AZ246" s="217"/>
      <c r="BA246" s="217"/>
      <c r="BB246" s="217"/>
      <c r="BC246" s="217"/>
      <c r="BD246" s="217"/>
      <c r="BE246" s="217"/>
      <c r="BF246" s="217"/>
      <c r="BG246" s="217"/>
      <c r="BH246" s="217"/>
      <c r="BI246" s="217"/>
      <c r="BJ246" s="217"/>
      <c r="BK246" s="217"/>
      <c r="BL246" s="217"/>
      <c r="BM246" s="217"/>
      <c r="BN246" s="217"/>
      <c r="BO246" s="217"/>
      <c r="BP246" s="217"/>
      <c r="BQ246" s="217"/>
      <c r="BR246" s="217"/>
      <c r="BS246" s="217"/>
      <c r="BT246" s="217"/>
      <c r="BU246" s="217"/>
      <c r="BV246" s="217"/>
      <c r="BW246" s="217"/>
      <c r="BX246" s="217"/>
      <c r="BY246" s="217"/>
      <c r="BZ246" s="217"/>
      <c r="CA246" s="217"/>
      <c r="CB246" s="217"/>
      <c r="CC246" s="217"/>
      <c r="CD246" s="217"/>
      <c r="CE246" s="217"/>
      <c r="CF246" s="217"/>
      <c r="CG246" s="217"/>
      <c r="CH246" s="217"/>
      <c r="CI246" s="217"/>
      <c r="CJ246" s="217"/>
      <c r="CK246" s="217"/>
      <c r="CL246" s="217"/>
      <c r="CM246" s="217"/>
      <c r="CN246" s="217"/>
      <c r="CO246" s="217"/>
      <c r="CP246" s="217"/>
      <c r="CQ246" s="217"/>
      <c r="CR246" s="217"/>
      <c r="CS246" s="217"/>
      <c r="CT246" s="217"/>
      <c r="CU246" s="217"/>
      <c r="CV246" s="217"/>
      <c r="CW246" s="217"/>
      <c r="CX246" s="217"/>
      <c r="CY246" s="217"/>
      <c r="CZ246" s="217"/>
      <c r="DA246" s="217"/>
      <c r="DB246" s="217"/>
      <c r="DC246" s="217"/>
      <c r="DD246" s="217"/>
      <c r="DE246" s="217"/>
      <c r="DF246" s="217"/>
      <c r="DG246" s="217"/>
      <c r="DH246" s="217"/>
      <c r="DI246" s="217"/>
      <c r="DJ246" s="217"/>
      <c r="DK246" s="217"/>
      <c r="DL246" s="217"/>
      <c r="DM246" s="217"/>
      <c r="DN246" s="217"/>
      <c r="DO246" s="217"/>
      <c r="DP246" s="217"/>
      <c r="DQ246" s="217"/>
      <c r="DR246" s="217"/>
      <c r="DS246" s="217"/>
      <c r="DT246" s="217"/>
      <c r="DU246" s="217"/>
      <c r="DV246" s="217"/>
      <c r="DW246" s="217"/>
      <c r="DX246" s="217"/>
      <c r="DY246" s="217"/>
      <c r="DZ246" s="217"/>
      <c r="EA246" s="217"/>
      <c r="EB246" s="217"/>
      <c r="EC246" s="217"/>
      <c r="ED246" s="217"/>
      <c r="EE246" s="217"/>
      <c r="EF246" s="217"/>
      <c r="EG246" s="217"/>
      <c r="EH246" s="217"/>
      <c r="EI246" s="217"/>
      <c r="EJ246" s="217"/>
      <c r="EK246" s="217"/>
      <c r="EL246" s="217"/>
      <c r="EM246" s="217"/>
      <c r="EN246" s="217"/>
      <c r="EO246" s="217"/>
      <c r="EP246" s="217"/>
      <c r="EQ246" s="217"/>
      <c r="ER246" s="217"/>
      <c r="ES246" s="217"/>
      <c r="ET246" s="217"/>
      <c r="EU246" s="217"/>
      <c r="EV246" s="217"/>
      <c r="EW246" s="217"/>
      <c r="EX246" s="217"/>
      <c r="EY246" s="217"/>
      <c r="EZ246" s="217"/>
      <c r="FA246" s="217"/>
      <c r="FB246" s="217"/>
      <c r="FC246" s="217"/>
      <c r="FD246" s="217"/>
      <c r="FE246" s="217"/>
      <c r="FF246" s="217"/>
      <c r="FG246" s="217"/>
      <c r="FH246" s="217"/>
      <c r="FI246" s="217"/>
      <c r="FJ246" s="217"/>
      <c r="FK246" s="217"/>
      <c r="FL246" s="217"/>
      <c r="FM246" s="217"/>
      <c r="FN246" s="217"/>
      <c r="FO246" s="217"/>
      <c r="FP246" s="217"/>
      <c r="FQ246" s="217"/>
      <c r="FR246" s="217"/>
      <c r="FS246" s="217"/>
      <c r="FT246" s="217"/>
      <c r="FU246" s="217"/>
      <c r="FV246" s="217"/>
      <c r="FW246" s="217"/>
      <c r="FX246" s="217"/>
      <c r="FY246" s="217"/>
      <c r="FZ246" s="217"/>
      <c r="GA246" s="217"/>
      <c r="GB246" s="217"/>
      <c r="GC246" s="217"/>
      <c r="GD246" s="217"/>
      <c r="GE246" s="217"/>
      <c r="GF246" s="217"/>
      <c r="GG246" s="217"/>
      <c r="GH246" s="217"/>
      <c r="GI246" s="217"/>
      <c r="GJ246" s="217"/>
      <c r="GK246" s="217"/>
      <c r="GL246" s="217"/>
      <c r="GM246" s="217"/>
      <c r="GN246" s="217"/>
      <c r="GO246" s="217"/>
      <c r="GP246" s="217"/>
      <c r="GQ246" s="217"/>
      <c r="GR246" s="217"/>
      <c r="GS246" s="217"/>
      <c r="GT246" s="217"/>
      <c r="GU246" s="217"/>
      <c r="GV246" s="217"/>
      <c r="GW246" s="217"/>
      <c r="GX246" s="217"/>
      <c r="GY246" s="217"/>
      <c r="GZ246" s="217"/>
      <c r="HA246" s="217"/>
      <c r="HB246" s="217"/>
      <c r="HC246" s="217"/>
      <c r="HD246" s="217"/>
      <c r="HE246" s="217"/>
      <c r="HF246" s="217"/>
      <c r="HG246" s="217"/>
      <c r="HH246" s="217"/>
      <c r="HI246" s="217"/>
      <c r="HJ246" s="217"/>
      <c r="HK246" s="217"/>
      <c r="HL246" s="217"/>
      <c r="HM246" s="217"/>
      <c r="HN246" s="217"/>
      <c r="HO246" s="217"/>
      <c r="HP246" s="217"/>
      <c r="HQ246" s="217"/>
      <c r="HR246" s="217"/>
      <c r="HS246" s="217"/>
      <c r="HT246" s="217"/>
      <c r="HU246" s="217"/>
      <c r="HV246" s="217"/>
      <c r="HW246" s="217"/>
      <c r="HX246" s="217"/>
      <c r="HY246" s="217"/>
      <c r="HZ246" s="217"/>
      <c r="IA246" s="217"/>
      <c r="IB246" s="217"/>
      <c r="IC246" s="217"/>
      <c r="ID246" s="217"/>
      <c r="IE246" s="217"/>
      <c r="IF246" s="217"/>
      <c r="IG246" s="217"/>
      <c r="IH246" s="217"/>
      <c r="II246" s="217"/>
      <c r="IJ246" s="217"/>
      <c r="IK246" s="217"/>
      <c r="IL246" s="217"/>
      <c r="IM246" s="217"/>
      <c r="IN246" s="217"/>
      <c r="IO246" s="217"/>
      <c r="IP246" s="217"/>
      <c r="IQ246" s="217"/>
      <c r="IR246" s="217"/>
      <c r="IS246" s="217"/>
      <c r="IT246" s="217"/>
      <c r="IU246" s="217"/>
      <c r="IV246" s="217"/>
    </row>
    <row r="247" spans="1:256" x14ac:dyDescent="0.15">
      <c r="A247" s="218"/>
      <c r="B247" s="215"/>
      <c r="C247" s="217"/>
      <c r="D247" s="219"/>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c r="AA247" s="217"/>
      <c r="AB247" s="217"/>
      <c r="AC247" s="217"/>
      <c r="AD247" s="217"/>
      <c r="AE247" s="217"/>
      <c r="AF247" s="217"/>
      <c r="AG247" s="217"/>
      <c r="AH247" s="217"/>
      <c r="AI247" s="217"/>
      <c r="AJ247" s="217"/>
      <c r="AK247" s="217"/>
      <c r="AL247" s="217"/>
      <c r="AM247" s="217"/>
      <c r="AN247" s="217"/>
      <c r="AO247" s="217"/>
      <c r="AP247" s="217"/>
      <c r="AQ247" s="217"/>
      <c r="AR247" s="217"/>
      <c r="AS247" s="217"/>
      <c r="AT247" s="217"/>
      <c r="AU247" s="217"/>
      <c r="AV247" s="217"/>
      <c r="AW247" s="217"/>
      <c r="AX247" s="217"/>
      <c r="AY247" s="217"/>
      <c r="AZ247" s="217"/>
      <c r="BA247" s="217"/>
      <c r="BB247" s="217"/>
      <c r="BC247" s="217"/>
      <c r="BD247" s="217"/>
      <c r="BE247" s="217"/>
      <c r="BF247" s="217"/>
      <c r="BG247" s="217"/>
      <c r="BH247" s="217"/>
      <c r="BI247" s="217"/>
      <c r="BJ247" s="217"/>
      <c r="BK247" s="217"/>
      <c r="BL247" s="217"/>
      <c r="BM247" s="217"/>
      <c r="BN247" s="217"/>
      <c r="BO247" s="217"/>
      <c r="BP247" s="217"/>
      <c r="BQ247" s="217"/>
      <c r="BR247" s="217"/>
      <c r="BS247" s="217"/>
      <c r="BT247" s="217"/>
      <c r="BU247" s="217"/>
      <c r="BV247" s="217"/>
      <c r="BW247" s="217"/>
      <c r="BX247" s="217"/>
      <c r="BY247" s="217"/>
      <c r="BZ247" s="217"/>
      <c r="CA247" s="217"/>
      <c r="CB247" s="217"/>
      <c r="CC247" s="217"/>
      <c r="CD247" s="217"/>
      <c r="CE247" s="217"/>
      <c r="CF247" s="217"/>
      <c r="CG247" s="217"/>
      <c r="CH247" s="217"/>
      <c r="CI247" s="217"/>
      <c r="CJ247" s="217"/>
      <c r="CK247" s="217"/>
      <c r="CL247" s="217"/>
      <c r="CM247" s="217"/>
      <c r="CN247" s="217"/>
      <c r="CO247" s="217"/>
      <c r="CP247" s="217"/>
      <c r="CQ247" s="217"/>
      <c r="CR247" s="217"/>
      <c r="CS247" s="217"/>
      <c r="CT247" s="217"/>
      <c r="CU247" s="217"/>
      <c r="CV247" s="217"/>
      <c r="CW247" s="217"/>
      <c r="CX247" s="217"/>
      <c r="CY247" s="217"/>
      <c r="CZ247" s="217"/>
      <c r="DA247" s="217"/>
      <c r="DB247" s="217"/>
      <c r="DC247" s="217"/>
      <c r="DD247" s="217"/>
      <c r="DE247" s="217"/>
      <c r="DF247" s="217"/>
      <c r="DG247" s="217"/>
      <c r="DH247" s="217"/>
      <c r="DI247" s="217"/>
      <c r="DJ247" s="217"/>
      <c r="DK247" s="217"/>
      <c r="DL247" s="217"/>
      <c r="DM247" s="217"/>
      <c r="DN247" s="217"/>
      <c r="DO247" s="217"/>
      <c r="DP247" s="217"/>
      <c r="DQ247" s="217"/>
      <c r="DR247" s="217"/>
      <c r="DS247" s="217"/>
      <c r="DT247" s="217"/>
      <c r="DU247" s="217"/>
      <c r="DV247" s="217"/>
      <c r="DW247" s="217"/>
      <c r="DX247" s="217"/>
      <c r="DY247" s="217"/>
      <c r="DZ247" s="217"/>
      <c r="EA247" s="217"/>
      <c r="EB247" s="217"/>
      <c r="EC247" s="217"/>
      <c r="ED247" s="217"/>
      <c r="EE247" s="217"/>
      <c r="EF247" s="217"/>
      <c r="EG247" s="217"/>
      <c r="EH247" s="217"/>
      <c r="EI247" s="217"/>
      <c r="EJ247" s="217"/>
      <c r="EK247" s="217"/>
      <c r="EL247" s="217"/>
      <c r="EM247" s="217"/>
      <c r="EN247" s="217"/>
      <c r="EO247" s="217"/>
      <c r="EP247" s="217"/>
      <c r="EQ247" s="217"/>
      <c r="ER247" s="217"/>
      <c r="ES247" s="217"/>
      <c r="ET247" s="217"/>
      <c r="EU247" s="217"/>
      <c r="EV247" s="217"/>
      <c r="EW247" s="217"/>
      <c r="EX247" s="217"/>
      <c r="EY247" s="217"/>
      <c r="EZ247" s="217"/>
      <c r="FA247" s="217"/>
      <c r="FB247" s="217"/>
      <c r="FC247" s="217"/>
      <c r="FD247" s="217"/>
      <c r="FE247" s="217"/>
      <c r="FF247" s="217"/>
      <c r="FG247" s="217"/>
      <c r="FH247" s="217"/>
      <c r="FI247" s="217"/>
      <c r="FJ247" s="217"/>
      <c r="FK247" s="217"/>
      <c r="FL247" s="217"/>
      <c r="FM247" s="217"/>
      <c r="FN247" s="217"/>
      <c r="FO247" s="217"/>
      <c r="FP247" s="217"/>
      <c r="FQ247" s="217"/>
      <c r="FR247" s="217"/>
      <c r="FS247" s="217"/>
      <c r="FT247" s="217"/>
      <c r="FU247" s="217"/>
      <c r="FV247" s="217"/>
      <c r="FW247" s="217"/>
      <c r="FX247" s="217"/>
      <c r="FY247" s="217"/>
      <c r="FZ247" s="217"/>
      <c r="GA247" s="217"/>
      <c r="GB247" s="217"/>
      <c r="GC247" s="217"/>
      <c r="GD247" s="217"/>
      <c r="GE247" s="217"/>
      <c r="GF247" s="217"/>
      <c r="GG247" s="217"/>
      <c r="GH247" s="217"/>
      <c r="GI247" s="217"/>
      <c r="GJ247" s="217"/>
      <c r="GK247" s="217"/>
      <c r="GL247" s="217"/>
      <c r="GM247" s="217"/>
      <c r="GN247" s="217"/>
      <c r="GO247" s="217"/>
      <c r="GP247" s="217"/>
      <c r="GQ247" s="217"/>
      <c r="GR247" s="217"/>
      <c r="GS247" s="217"/>
      <c r="GT247" s="217"/>
      <c r="GU247" s="217"/>
      <c r="GV247" s="217"/>
      <c r="GW247" s="217"/>
      <c r="GX247" s="217"/>
      <c r="GY247" s="217"/>
      <c r="GZ247" s="217"/>
      <c r="HA247" s="217"/>
      <c r="HB247" s="217"/>
      <c r="HC247" s="217"/>
      <c r="HD247" s="217"/>
      <c r="HE247" s="217"/>
      <c r="HF247" s="217"/>
      <c r="HG247" s="217"/>
      <c r="HH247" s="217"/>
      <c r="HI247" s="217"/>
      <c r="HJ247" s="217"/>
      <c r="HK247" s="217"/>
      <c r="HL247" s="217"/>
      <c r="HM247" s="217"/>
      <c r="HN247" s="217"/>
      <c r="HO247" s="217"/>
      <c r="HP247" s="217"/>
      <c r="HQ247" s="217"/>
      <c r="HR247" s="217"/>
      <c r="HS247" s="217"/>
      <c r="HT247" s="217"/>
      <c r="HU247" s="217"/>
      <c r="HV247" s="217"/>
      <c r="HW247" s="217"/>
      <c r="HX247" s="217"/>
      <c r="HY247" s="217"/>
      <c r="HZ247" s="217"/>
      <c r="IA247" s="217"/>
      <c r="IB247" s="217"/>
      <c r="IC247" s="217"/>
      <c r="ID247" s="217"/>
      <c r="IE247" s="217"/>
      <c r="IF247" s="217"/>
      <c r="IG247" s="217"/>
      <c r="IH247" s="217"/>
      <c r="II247" s="217"/>
      <c r="IJ247" s="217"/>
      <c r="IK247" s="217"/>
      <c r="IL247" s="217"/>
      <c r="IM247" s="217"/>
      <c r="IN247" s="217"/>
      <c r="IO247" s="217"/>
      <c r="IP247" s="217"/>
      <c r="IQ247" s="217"/>
      <c r="IR247" s="217"/>
      <c r="IS247" s="217"/>
      <c r="IT247" s="217"/>
      <c r="IU247" s="217"/>
      <c r="IV247" s="217"/>
    </row>
    <row r="248" spans="1:256" x14ac:dyDescent="0.15">
      <c r="A248" s="218"/>
      <c r="B248" s="215"/>
      <c r="C248" s="217"/>
      <c r="D248" s="219"/>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c r="AA248" s="217"/>
      <c r="AB248" s="217"/>
      <c r="AC248" s="217"/>
      <c r="AD248" s="217"/>
      <c r="AE248" s="217"/>
      <c r="AF248" s="217"/>
      <c r="AG248" s="217"/>
      <c r="AH248" s="217"/>
      <c r="AI248" s="217"/>
      <c r="AJ248" s="217"/>
      <c r="AK248" s="217"/>
      <c r="AL248" s="217"/>
      <c r="AM248" s="217"/>
      <c r="AN248" s="217"/>
      <c r="AO248" s="217"/>
      <c r="AP248" s="217"/>
      <c r="AQ248" s="217"/>
      <c r="AR248" s="217"/>
      <c r="AS248" s="217"/>
      <c r="AT248" s="217"/>
      <c r="AU248" s="217"/>
      <c r="AV248" s="217"/>
      <c r="AW248" s="217"/>
      <c r="AX248" s="217"/>
      <c r="AY248" s="217"/>
      <c r="AZ248" s="217"/>
      <c r="BA248" s="217"/>
      <c r="BB248" s="217"/>
      <c r="BC248" s="217"/>
      <c r="BD248" s="217"/>
      <c r="BE248" s="217"/>
      <c r="BF248" s="217"/>
      <c r="BG248" s="217"/>
      <c r="BH248" s="217"/>
      <c r="BI248" s="217"/>
      <c r="BJ248" s="217"/>
      <c r="BK248" s="217"/>
      <c r="BL248" s="217"/>
      <c r="BM248" s="217"/>
      <c r="BN248" s="217"/>
      <c r="BO248" s="217"/>
      <c r="BP248" s="217"/>
      <c r="BQ248" s="217"/>
      <c r="BR248" s="217"/>
      <c r="BS248" s="217"/>
      <c r="BT248" s="217"/>
      <c r="BU248" s="217"/>
      <c r="BV248" s="217"/>
      <c r="BW248" s="217"/>
      <c r="BX248" s="217"/>
      <c r="BY248" s="217"/>
      <c r="BZ248" s="217"/>
      <c r="CA248" s="217"/>
      <c r="CB248" s="217"/>
      <c r="CC248" s="217"/>
      <c r="CD248" s="217"/>
      <c r="CE248" s="217"/>
      <c r="CF248" s="217"/>
      <c r="CG248" s="217"/>
      <c r="CH248" s="217"/>
      <c r="CI248" s="217"/>
      <c r="CJ248" s="217"/>
      <c r="CK248" s="217"/>
      <c r="CL248" s="217"/>
      <c r="CM248" s="217"/>
      <c r="CN248" s="217"/>
      <c r="CO248" s="217"/>
      <c r="CP248" s="217"/>
      <c r="CQ248" s="217"/>
      <c r="CR248" s="217"/>
      <c r="CS248" s="217"/>
      <c r="CT248" s="217"/>
      <c r="CU248" s="217"/>
      <c r="CV248" s="217"/>
      <c r="CW248" s="217"/>
      <c r="CX248" s="217"/>
      <c r="CY248" s="217"/>
      <c r="CZ248" s="217"/>
      <c r="DA248" s="217"/>
      <c r="DB248" s="217"/>
      <c r="DC248" s="217"/>
      <c r="DD248" s="217"/>
      <c r="DE248" s="217"/>
      <c r="DF248" s="217"/>
      <c r="DG248" s="217"/>
      <c r="DH248" s="217"/>
      <c r="DI248" s="217"/>
      <c r="DJ248" s="217"/>
      <c r="DK248" s="217"/>
      <c r="DL248" s="217"/>
      <c r="DM248" s="217"/>
      <c r="DN248" s="217"/>
      <c r="DO248" s="217"/>
      <c r="DP248" s="217"/>
      <c r="DQ248" s="217"/>
      <c r="DR248" s="217"/>
      <c r="DS248" s="217"/>
      <c r="DT248" s="217"/>
      <c r="DU248" s="217"/>
      <c r="DV248" s="217"/>
      <c r="DW248" s="217"/>
      <c r="DX248" s="217"/>
      <c r="DY248" s="217"/>
      <c r="DZ248" s="217"/>
      <c r="EA248" s="217"/>
      <c r="EB248" s="217"/>
      <c r="EC248" s="217"/>
      <c r="ED248" s="217"/>
      <c r="EE248" s="217"/>
      <c r="EF248" s="217"/>
      <c r="EG248" s="217"/>
      <c r="EH248" s="217"/>
      <c r="EI248" s="217"/>
      <c r="EJ248" s="217"/>
      <c r="EK248" s="217"/>
      <c r="EL248" s="217"/>
      <c r="EM248" s="217"/>
      <c r="EN248" s="217"/>
      <c r="EO248" s="217"/>
      <c r="EP248" s="217"/>
      <c r="EQ248" s="217"/>
      <c r="ER248" s="217"/>
      <c r="ES248" s="217"/>
      <c r="ET248" s="217"/>
      <c r="EU248" s="217"/>
      <c r="EV248" s="217"/>
      <c r="EW248" s="217"/>
      <c r="EX248" s="217"/>
      <c r="EY248" s="217"/>
      <c r="EZ248" s="217"/>
      <c r="FA248" s="217"/>
      <c r="FB248" s="217"/>
      <c r="FC248" s="217"/>
      <c r="FD248" s="217"/>
      <c r="FE248" s="217"/>
      <c r="FF248" s="217"/>
      <c r="FG248" s="217"/>
      <c r="FH248" s="217"/>
      <c r="FI248" s="217"/>
      <c r="FJ248" s="217"/>
      <c r="FK248" s="217"/>
      <c r="FL248" s="217"/>
      <c r="FM248" s="217"/>
      <c r="FN248" s="217"/>
      <c r="FO248" s="217"/>
      <c r="FP248" s="217"/>
      <c r="FQ248" s="217"/>
      <c r="FR248" s="217"/>
      <c r="FS248" s="217"/>
      <c r="FT248" s="217"/>
      <c r="FU248" s="217"/>
      <c r="FV248" s="217"/>
      <c r="FW248" s="217"/>
      <c r="FX248" s="217"/>
      <c r="FY248" s="217"/>
      <c r="FZ248" s="217"/>
      <c r="GA248" s="217"/>
      <c r="GB248" s="217"/>
      <c r="GC248" s="217"/>
      <c r="GD248" s="217"/>
      <c r="GE248" s="217"/>
      <c r="GF248" s="217"/>
      <c r="GG248" s="217"/>
      <c r="GH248" s="217"/>
      <c r="GI248" s="217"/>
      <c r="GJ248" s="217"/>
      <c r="GK248" s="217"/>
      <c r="GL248" s="217"/>
      <c r="GM248" s="217"/>
      <c r="GN248" s="217"/>
      <c r="GO248" s="217"/>
      <c r="GP248" s="217"/>
      <c r="GQ248" s="217"/>
      <c r="GR248" s="217"/>
      <c r="GS248" s="217"/>
      <c r="GT248" s="217"/>
      <c r="GU248" s="217"/>
      <c r="GV248" s="217"/>
      <c r="GW248" s="217"/>
      <c r="GX248" s="217"/>
      <c r="GY248" s="217"/>
      <c r="GZ248" s="217"/>
      <c r="HA248" s="217"/>
      <c r="HB248" s="217"/>
      <c r="HC248" s="217"/>
      <c r="HD248" s="217"/>
      <c r="HE248" s="217"/>
      <c r="HF248" s="217"/>
      <c r="HG248" s="217"/>
      <c r="HH248" s="217"/>
      <c r="HI248" s="217"/>
      <c r="HJ248" s="217"/>
      <c r="HK248" s="217"/>
      <c r="HL248" s="217"/>
      <c r="HM248" s="217"/>
      <c r="HN248" s="217"/>
      <c r="HO248" s="217"/>
      <c r="HP248" s="217"/>
      <c r="HQ248" s="217"/>
      <c r="HR248" s="217"/>
      <c r="HS248" s="217"/>
      <c r="HT248" s="217"/>
      <c r="HU248" s="217"/>
      <c r="HV248" s="217"/>
      <c r="HW248" s="217"/>
      <c r="HX248" s="217"/>
      <c r="HY248" s="217"/>
      <c r="HZ248" s="217"/>
      <c r="IA248" s="217"/>
      <c r="IB248" s="217"/>
      <c r="IC248" s="217"/>
      <c r="ID248" s="217"/>
      <c r="IE248" s="217"/>
      <c r="IF248" s="217"/>
      <c r="IG248" s="217"/>
      <c r="IH248" s="217"/>
      <c r="II248" s="217"/>
      <c r="IJ248" s="217"/>
      <c r="IK248" s="217"/>
      <c r="IL248" s="217"/>
      <c r="IM248" s="217"/>
      <c r="IN248" s="217"/>
      <c r="IO248" s="217"/>
      <c r="IP248" s="217"/>
      <c r="IQ248" s="217"/>
      <c r="IR248" s="217"/>
      <c r="IS248" s="217"/>
      <c r="IT248" s="217"/>
      <c r="IU248" s="217"/>
      <c r="IV248" s="217"/>
    </row>
    <row r="249" spans="1:256" x14ac:dyDescent="0.15">
      <c r="A249" s="218"/>
      <c r="B249" s="215"/>
      <c r="C249" s="217"/>
      <c r="D249" s="219"/>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c r="AA249" s="217"/>
      <c r="AB249" s="217"/>
      <c r="AC249" s="217"/>
      <c r="AD249" s="217"/>
      <c r="AE249" s="217"/>
      <c r="AF249" s="217"/>
      <c r="AG249" s="217"/>
      <c r="AH249" s="217"/>
      <c r="AI249" s="217"/>
      <c r="AJ249" s="217"/>
      <c r="AK249" s="217"/>
      <c r="AL249" s="217"/>
      <c r="AM249" s="217"/>
      <c r="AN249" s="217"/>
      <c r="AO249" s="217"/>
      <c r="AP249" s="217"/>
      <c r="AQ249" s="217"/>
      <c r="AR249" s="217"/>
      <c r="AS249" s="217"/>
      <c r="AT249" s="217"/>
      <c r="AU249" s="217"/>
      <c r="AV249" s="217"/>
      <c r="AW249" s="217"/>
      <c r="AX249" s="217"/>
      <c r="AY249" s="217"/>
      <c r="AZ249" s="217"/>
      <c r="BA249" s="217"/>
      <c r="BB249" s="217"/>
      <c r="BC249" s="217"/>
      <c r="BD249" s="217"/>
      <c r="BE249" s="217"/>
      <c r="BF249" s="217"/>
      <c r="BG249" s="217"/>
      <c r="BH249" s="217"/>
      <c r="BI249" s="217"/>
      <c r="BJ249" s="217"/>
      <c r="BK249" s="217"/>
      <c r="BL249" s="217"/>
      <c r="BM249" s="217"/>
      <c r="BN249" s="217"/>
      <c r="BO249" s="217"/>
      <c r="BP249" s="217"/>
      <c r="BQ249" s="217"/>
      <c r="BR249" s="217"/>
      <c r="BS249" s="217"/>
      <c r="BT249" s="217"/>
      <c r="BU249" s="217"/>
      <c r="BV249" s="217"/>
      <c r="BW249" s="217"/>
      <c r="BX249" s="217"/>
      <c r="BY249" s="217"/>
      <c r="BZ249" s="217"/>
      <c r="CA249" s="217"/>
      <c r="CB249" s="217"/>
      <c r="CC249" s="217"/>
      <c r="CD249" s="217"/>
      <c r="CE249" s="217"/>
      <c r="CF249" s="217"/>
      <c r="CG249" s="217"/>
      <c r="CH249" s="217"/>
      <c r="CI249" s="217"/>
      <c r="CJ249" s="217"/>
      <c r="CK249" s="217"/>
      <c r="CL249" s="217"/>
      <c r="CM249" s="217"/>
      <c r="CN249" s="217"/>
      <c r="CO249" s="217"/>
      <c r="CP249" s="217"/>
      <c r="CQ249" s="217"/>
      <c r="CR249" s="217"/>
      <c r="CS249" s="217"/>
      <c r="CT249" s="217"/>
      <c r="CU249" s="217"/>
      <c r="CV249" s="217"/>
      <c r="CW249" s="217"/>
      <c r="CX249" s="217"/>
      <c r="CY249" s="217"/>
      <c r="CZ249" s="217"/>
      <c r="DA249" s="217"/>
      <c r="DB249" s="217"/>
      <c r="DC249" s="217"/>
      <c r="DD249" s="217"/>
      <c r="DE249" s="217"/>
      <c r="DF249" s="217"/>
      <c r="DG249" s="217"/>
      <c r="DH249" s="217"/>
      <c r="DI249" s="217"/>
      <c r="DJ249" s="217"/>
      <c r="DK249" s="217"/>
      <c r="DL249" s="217"/>
      <c r="DM249" s="217"/>
      <c r="DN249" s="217"/>
      <c r="DO249" s="217"/>
      <c r="DP249" s="217"/>
      <c r="DQ249" s="217"/>
      <c r="DR249" s="217"/>
      <c r="DS249" s="217"/>
      <c r="DT249" s="217"/>
      <c r="DU249" s="217"/>
      <c r="DV249" s="217"/>
      <c r="DW249" s="217"/>
      <c r="DX249" s="217"/>
      <c r="DY249" s="217"/>
      <c r="DZ249" s="217"/>
      <c r="EA249" s="217"/>
      <c r="EB249" s="217"/>
      <c r="EC249" s="217"/>
      <c r="ED249" s="217"/>
      <c r="EE249" s="217"/>
      <c r="EF249" s="217"/>
      <c r="EG249" s="217"/>
      <c r="EH249" s="217"/>
      <c r="EI249" s="217"/>
      <c r="EJ249" s="217"/>
      <c r="EK249" s="217"/>
      <c r="EL249" s="217"/>
      <c r="EM249" s="217"/>
      <c r="EN249" s="217"/>
      <c r="EO249" s="217"/>
      <c r="EP249" s="217"/>
      <c r="EQ249" s="217"/>
      <c r="ER249" s="217"/>
      <c r="ES249" s="217"/>
      <c r="ET249" s="217"/>
      <c r="EU249" s="217"/>
      <c r="EV249" s="217"/>
      <c r="EW249" s="217"/>
      <c r="EX249" s="217"/>
      <c r="EY249" s="217"/>
      <c r="EZ249" s="217"/>
      <c r="FA249" s="217"/>
      <c r="FB249" s="217"/>
      <c r="FC249" s="217"/>
      <c r="FD249" s="217"/>
      <c r="FE249" s="217"/>
      <c r="FF249" s="217"/>
      <c r="FG249" s="217"/>
      <c r="FH249" s="217"/>
      <c r="FI249" s="217"/>
      <c r="FJ249" s="217"/>
      <c r="FK249" s="217"/>
      <c r="FL249" s="217"/>
      <c r="FM249" s="217"/>
      <c r="FN249" s="217"/>
      <c r="FO249" s="217"/>
      <c r="FP249" s="217"/>
      <c r="FQ249" s="217"/>
      <c r="FR249" s="217"/>
      <c r="FS249" s="217"/>
      <c r="FT249" s="217"/>
      <c r="FU249" s="217"/>
      <c r="FV249" s="217"/>
      <c r="FW249" s="217"/>
      <c r="FX249" s="217"/>
      <c r="FY249" s="217"/>
      <c r="FZ249" s="217"/>
      <c r="GA249" s="217"/>
      <c r="GB249" s="217"/>
      <c r="GC249" s="217"/>
      <c r="GD249" s="217"/>
      <c r="GE249" s="217"/>
      <c r="GF249" s="217"/>
      <c r="GG249" s="217"/>
      <c r="GH249" s="217"/>
      <c r="GI249" s="217"/>
      <c r="GJ249" s="217"/>
      <c r="GK249" s="217"/>
      <c r="GL249" s="217"/>
      <c r="GM249" s="217"/>
      <c r="GN249" s="217"/>
      <c r="GO249" s="217"/>
      <c r="GP249" s="217"/>
      <c r="GQ249" s="217"/>
      <c r="GR249" s="217"/>
      <c r="GS249" s="217"/>
      <c r="GT249" s="217"/>
      <c r="GU249" s="217"/>
      <c r="GV249" s="217"/>
      <c r="GW249" s="217"/>
      <c r="GX249" s="217"/>
      <c r="GY249" s="217"/>
      <c r="GZ249" s="217"/>
      <c r="HA249" s="217"/>
      <c r="HB249" s="217"/>
      <c r="HC249" s="217"/>
      <c r="HD249" s="217"/>
      <c r="HE249" s="217"/>
      <c r="HF249" s="217"/>
      <c r="HG249" s="217"/>
      <c r="HH249" s="217"/>
      <c r="HI249" s="217"/>
      <c r="HJ249" s="217"/>
      <c r="HK249" s="217"/>
      <c r="HL249" s="217"/>
      <c r="HM249" s="217"/>
      <c r="HN249" s="217"/>
      <c r="HO249" s="217"/>
      <c r="HP249" s="217"/>
      <c r="HQ249" s="217"/>
      <c r="HR249" s="217"/>
      <c r="HS249" s="217"/>
      <c r="HT249" s="217"/>
      <c r="HU249" s="217"/>
      <c r="HV249" s="217"/>
      <c r="HW249" s="217"/>
      <c r="HX249" s="217"/>
      <c r="HY249" s="217"/>
      <c r="HZ249" s="217"/>
      <c r="IA249" s="217"/>
      <c r="IB249" s="217"/>
      <c r="IC249" s="217"/>
      <c r="ID249" s="217"/>
      <c r="IE249" s="217"/>
      <c r="IF249" s="217"/>
      <c r="IG249" s="217"/>
      <c r="IH249" s="217"/>
      <c r="II249" s="217"/>
      <c r="IJ249" s="217"/>
      <c r="IK249" s="217"/>
      <c r="IL249" s="217"/>
      <c r="IM249" s="217"/>
      <c r="IN249" s="217"/>
      <c r="IO249" s="217"/>
      <c r="IP249" s="217"/>
      <c r="IQ249" s="217"/>
      <c r="IR249" s="217"/>
      <c r="IS249" s="217"/>
      <c r="IT249" s="217"/>
      <c r="IU249" s="217"/>
      <c r="IV249" s="217"/>
    </row>
    <row r="250" spans="1:256" x14ac:dyDescent="0.15">
      <c r="A250" s="218"/>
      <c r="B250" s="215"/>
      <c r="C250" s="217"/>
      <c r="D250" s="219"/>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c r="AA250" s="217"/>
      <c r="AB250" s="217"/>
      <c r="AC250" s="217"/>
      <c r="AD250" s="217"/>
      <c r="AE250" s="217"/>
      <c r="AF250" s="217"/>
      <c r="AG250" s="217"/>
      <c r="AH250" s="217"/>
      <c r="AI250" s="217"/>
      <c r="AJ250" s="217"/>
      <c r="AK250" s="217"/>
      <c r="AL250" s="217"/>
      <c r="AM250" s="217"/>
      <c r="AN250" s="217"/>
      <c r="AO250" s="217"/>
      <c r="AP250" s="217"/>
      <c r="AQ250" s="217"/>
      <c r="AR250" s="217"/>
      <c r="AS250" s="217"/>
      <c r="AT250" s="217"/>
      <c r="AU250" s="217"/>
      <c r="AV250" s="217"/>
      <c r="AW250" s="217"/>
      <c r="AX250" s="217"/>
      <c r="AY250" s="217"/>
      <c r="AZ250" s="217"/>
      <c r="BA250" s="217"/>
      <c r="BB250" s="217"/>
      <c r="BC250" s="217"/>
      <c r="BD250" s="217"/>
      <c r="BE250" s="217"/>
      <c r="BF250" s="217"/>
      <c r="BG250" s="217"/>
      <c r="BH250" s="217"/>
      <c r="BI250" s="217"/>
      <c r="BJ250" s="217"/>
      <c r="BK250" s="217"/>
      <c r="BL250" s="217"/>
      <c r="BM250" s="217"/>
      <c r="BN250" s="217"/>
      <c r="BO250" s="217"/>
      <c r="BP250" s="217"/>
      <c r="BQ250" s="217"/>
      <c r="BR250" s="217"/>
      <c r="BS250" s="217"/>
      <c r="BT250" s="217"/>
      <c r="BU250" s="217"/>
      <c r="BV250" s="217"/>
      <c r="BW250" s="217"/>
      <c r="BX250" s="217"/>
      <c r="BY250" s="217"/>
      <c r="BZ250" s="217"/>
      <c r="CA250" s="217"/>
      <c r="CB250" s="217"/>
      <c r="CC250" s="217"/>
      <c r="CD250" s="217"/>
      <c r="CE250" s="217"/>
      <c r="CF250" s="217"/>
      <c r="CG250" s="217"/>
      <c r="CH250" s="217"/>
      <c r="CI250" s="217"/>
      <c r="CJ250" s="217"/>
      <c r="CK250" s="217"/>
      <c r="CL250" s="217"/>
      <c r="CM250" s="217"/>
      <c r="CN250" s="217"/>
      <c r="CO250" s="217"/>
      <c r="CP250" s="217"/>
      <c r="CQ250" s="217"/>
      <c r="CR250" s="217"/>
      <c r="CS250" s="217"/>
      <c r="CT250" s="217"/>
      <c r="CU250" s="217"/>
      <c r="CV250" s="217"/>
      <c r="CW250" s="217"/>
      <c r="CX250" s="217"/>
      <c r="CY250" s="217"/>
      <c r="CZ250" s="217"/>
      <c r="DA250" s="217"/>
      <c r="DB250" s="217"/>
      <c r="DC250" s="217"/>
      <c r="DD250" s="217"/>
      <c r="DE250" s="217"/>
      <c r="DF250" s="217"/>
      <c r="DG250" s="217"/>
      <c r="DH250" s="217"/>
      <c r="DI250" s="217"/>
      <c r="DJ250" s="217"/>
      <c r="DK250" s="217"/>
      <c r="DL250" s="217"/>
      <c r="DM250" s="217"/>
      <c r="DN250" s="217"/>
      <c r="DO250" s="217"/>
      <c r="DP250" s="217"/>
      <c r="DQ250" s="217"/>
      <c r="DR250" s="217"/>
      <c r="DS250" s="217"/>
      <c r="DT250" s="217"/>
      <c r="DU250" s="217"/>
      <c r="DV250" s="217"/>
      <c r="DW250" s="217"/>
      <c r="DX250" s="217"/>
      <c r="DY250" s="217"/>
      <c r="DZ250" s="217"/>
      <c r="EA250" s="217"/>
      <c r="EB250" s="217"/>
      <c r="EC250" s="217"/>
      <c r="ED250" s="217"/>
      <c r="EE250" s="217"/>
      <c r="EF250" s="217"/>
      <c r="EG250" s="217"/>
      <c r="EH250" s="217"/>
      <c r="EI250" s="217"/>
      <c r="EJ250" s="217"/>
      <c r="EK250" s="217"/>
      <c r="EL250" s="217"/>
      <c r="EM250" s="217"/>
      <c r="EN250" s="217"/>
      <c r="EO250" s="217"/>
      <c r="EP250" s="217"/>
      <c r="EQ250" s="217"/>
      <c r="ER250" s="217"/>
      <c r="ES250" s="217"/>
      <c r="ET250" s="217"/>
      <c r="EU250" s="217"/>
      <c r="EV250" s="217"/>
      <c r="EW250" s="217"/>
      <c r="EX250" s="217"/>
      <c r="EY250" s="217"/>
      <c r="EZ250" s="217"/>
      <c r="FA250" s="217"/>
      <c r="FB250" s="217"/>
      <c r="FC250" s="217"/>
      <c r="FD250" s="217"/>
      <c r="FE250" s="217"/>
      <c r="FF250" s="217"/>
      <c r="FG250" s="217"/>
      <c r="FH250" s="217"/>
      <c r="FI250" s="217"/>
      <c r="FJ250" s="217"/>
      <c r="FK250" s="217"/>
      <c r="FL250" s="217"/>
      <c r="FM250" s="217"/>
      <c r="FN250" s="217"/>
      <c r="FO250" s="217"/>
      <c r="FP250" s="217"/>
      <c r="FQ250" s="217"/>
      <c r="FR250" s="217"/>
      <c r="FS250" s="217"/>
      <c r="FT250" s="217"/>
      <c r="FU250" s="217"/>
      <c r="FV250" s="217"/>
      <c r="FW250" s="217"/>
      <c r="FX250" s="217"/>
      <c r="FY250" s="217"/>
      <c r="FZ250" s="217"/>
      <c r="GA250" s="217"/>
      <c r="GB250" s="217"/>
      <c r="GC250" s="217"/>
      <c r="GD250" s="217"/>
      <c r="GE250" s="217"/>
      <c r="GF250" s="217"/>
      <c r="GG250" s="217"/>
      <c r="GH250" s="217"/>
      <c r="GI250" s="217"/>
      <c r="GJ250" s="217"/>
      <c r="GK250" s="217"/>
      <c r="GL250" s="217"/>
      <c r="GM250" s="217"/>
      <c r="GN250" s="217"/>
      <c r="GO250" s="217"/>
      <c r="GP250" s="217"/>
      <c r="GQ250" s="217"/>
      <c r="GR250" s="217"/>
      <c r="GS250" s="217"/>
      <c r="GT250" s="217"/>
      <c r="GU250" s="217"/>
      <c r="GV250" s="217"/>
      <c r="GW250" s="217"/>
      <c r="GX250" s="217"/>
      <c r="GY250" s="217"/>
      <c r="GZ250" s="217"/>
      <c r="HA250" s="217"/>
      <c r="HB250" s="217"/>
      <c r="HC250" s="217"/>
      <c r="HD250" s="217"/>
      <c r="HE250" s="217"/>
      <c r="HF250" s="217"/>
      <c r="HG250" s="217"/>
      <c r="HH250" s="217"/>
      <c r="HI250" s="217"/>
      <c r="HJ250" s="217"/>
      <c r="HK250" s="217"/>
      <c r="HL250" s="217"/>
      <c r="HM250" s="217"/>
      <c r="HN250" s="217"/>
      <c r="HO250" s="217"/>
      <c r="HP250" s="217"/>
      <c r="HQ250" s="217"/>
      <c r="HR250" s="217"/>
      <c r="HS250" s="217"/>
      <c r="HT250" s="217"/>
      <c r="HU250" s="217"/>
      <c r="HV250" s="217"/>
      <c r="HW250" s="217"/>
      <c r="HX250" s="217"/>
      <c r="HY250" s="217"/>
      <c r="HZ250" s="217"/>
      <c r="IA250" s="217"/>
      <c r="IB250" s="217"/>
      <c r="IC250" s="217"/>
      <c r="ID250" s="217"/>
      <c r="IE250" s="217"/>
      <c r="IF250" s="217"/>
      <c r="IG250" s="217"/>
      <c r="IH250" s="217"/>
      <c r="II250" s="217"/>
      <c r="IJ250" s="217"/>
      <c r="IK250" s="217"/>
      <c r="IL250" s="217"/>
      <c r="IM250" s="217"/>
      <c r="IN250" s="217"/>
      <c r="IO250" s="217"/>
      <c r="IP250" s="217"/>
      <c r="IQ250" s="217"/>
      <c r="IR250" s="217"/>
      <c r="IS250" s="217"/>
      <c r="IT250" s="217"/>
      <c r="IU250" s="217"/>
      <c r="IV250" s="217"/>
    </row>
    <row r="251" spans="1:256" x14ac:dyDescent="0.15">
      <c r="A251" s="218"/>
      <c r="B251" s="215"/>
      <c r="C251" s="217"/>
      <c r="D251" s="219"/>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c r="AA251" s="217"/>
      <c r="AB251" s="217"/>
      <c r="AC251" s="217"/>
      <c r="AD251" s="217"/>
      <c r="AE251" s="217"/>
      <c r="AF251" s="217"/>
      <c r="AG251" s="217"/>
      <c r="AH251" s="217"/>
      <c r="AI251" s="217"/>
      <c r="AJ251" s="217"/>
      <c r="AK251" s="217"/>
      <c r="AL251" s="217"/>
      <c r="AM251" s="217"/>
      <c r="AN251" s="217"/>
      <c r="AO251" s="217"/>
      <c r="AP251" s="217"/>
      <c r="AQ251" s="217"/>
      <c r="AR251" s="217"/>
      <c r="AS251" s="217"/>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217"/>
      <c r="BS251" s="217"/>
      <c r="BT251" s="217"/>
      <c r="BU251" s="217"/>
      <c r="BV251" s="217"/>
      <c r="BW251" s="217"/>
      <c r="BX251" s="217"/>
      <c r="BY251" s="217"/>
      <c r="BZ251" s="217"/>
      <c r="CA251" s="217"/>
      <c r="CB251" s="217"/>
      <c r="CC251" s="217"/>
      <c r="CD251" s="217"/>
      <c r="CE251" s="217"/>
      <c r="CF251" s="217"/>
      <c r="CG251" s="217"/>
      <c r="CH251" s="217"/>
      <c r="CI251" s="217"/>
      <c r="CJ251" s="217"/>
      <c r="CK251" s="217"/>
      <c r="CL251" s="217"/>
      <c r="CM251" s="217"/>
      <c r="CN251" s="217"/>
      <c r="CO251" s="217"/>
      <c r="CP251" s="217"/>
      <c r="CQ251" s="217"/>
      <c r="CR251" s="217"/>
      <c r="CS251" s="217"/>
      <c r="CT251" s="217"/>
      <c r="CU251" s="217"/>
      <c r="CV251" s="217"/>
      <c r="CW251" s="217"/>
      <c r="CX251" s="217"/>
      <c r="CY251" s="217"/>
      <c r="CZ251" s="217"/>
      <c r="DA251" s="217"/>
      <c r="DB251" s="217"/>
      <c r="DC251" s="217"/>
      <c r="DD251" s="217"/>
      <c r="DE251" s="217"/>
      <c r="DF251" s="217"/>
      <c r="DG251" s="217"/>
      <c r="DH251" s="217"/>
      <c r="DI251" s="217"/>
      <c r="DJ251" s="217"/>
      <c r="DK251" s="217"/>
      <c r="DL251" s="217"/>
      <c r="DM251" s="217"/>
      <c r="DN251" s="217"/>
      <c r="DO251" s="217"/>
      <c r="DP251" s="217"/>
      <c r="DQ251" s="217"/>
      <c r="DR251" s="217"/>
      <c r="DS251" s="217"/>
      <c r="DT251" s="217"/>
      <c r="DU251" s="217"/>
      <c r="DV251" s="217"/>
      <c r="DW251" s="217"/>
      <c r="DX251" s="217"/>
      <c r="DY251" s="217"/>
      <c r="DZ251" s="217"/>
      <c r="EA251" s="217"/>
      <c r="EB251" s="217"/>
      <c r="EC251" s="217"/>
      <c r="ED251" s="217"/>
      <c r="EE251" s="217"/>
      <c r="EF251" s="217"/>
      <c r="EG251" s="217"/>
      <c r="EH251" s="217"/>
      <c r="EI251" s="217"/>
      <c r="EJ251" s="217"/>
      <c r="EK251" s="217"/>
      <c r="EL251" s="217"/>
      <c r="EM251" s="217"/>
      <c r="EN251" s="217"/>
      <c r="EO251" s="217"/>
      <c r="EP251" s="217"/>
      <c r="EQ251" s="217"/>
      <c r="ER251" s="217"/>
      <c r="ES251" s="217"/>
      <c r="ET251" s="217"/>
      <c r="EU251" s="217"/>
      <c r="EV251" s="217"/>
      <c r="EW251" s="217"/>
      <c r="EX251" s="217"/>
      <c r="EY251" s="217"/>
      <c r="EZ251" s="217"/>
      <c r="FA251" s="217"/>
      <c r="FB251" s="217"/>
      <c r="FC251" s="217"/>
      <c r="FD251" s="217"/>
      <c r="FE251" s="217"/>
      <c r="FF251" s="217"/>
      <c r="FG251" s="217"/>
      <c r="FH251" s="217"/>
      <c r="FI251" s="217"/>
      <c r="FJ251" s="217"/>
      <c r="FK251" s="217"/>
      <c r="FL251" s="217"/>
      <c r="FM251" s="217"/>
      <c r="FN251" s="217"/>
      <c r="FO251" s="217"/>
      <c r="FP251" s="217"/>
      <c r="FQ251" s="217"/>
      <c r="FR251" s="217"/>
      <c r="FS251" s="217"/>
      <c r="FT251" s="217"/>
      <c r="FU251" s="217"/>
      <c r="FV251" s="217"/>
      <c r="FW251" s="217"/>
      <c r="FX251" s="217"/>
      <c r="FY251" s="217"/>
      <c r="FZ251" s="217"/>
      <c r="GA251" s="217"/>
      <c r="GB251" s="217"/>
      <c r="GC251" s="217"/>
      <c r="GD251" s="217"/>
      <c r="GE251" s="217"/>
      <c r="GF251" s="217"/>
      <c r="GG251" s="217"/>
      <c r="GH251" s="217"/>
      <c r="GI251" s="217"/>
      <c r="GJ251" s="217"/>
      <c r="GK251" s="217"/>
      <c r="GL251" s="217"/>
      <c r="GM251" s="217"/>
      <c r="GN251" s="217"/>
      <c r="GO251" s="217"/>
      <c r="GP251" s="217"/>
      <c r="GQ251" s="217"/>
      <c r="GR251" s="217"/>
      <c r="GS251" s="217"/>
      <c r="GT251" s="217"/>
      <c r="GU251" s="217"/>
      <c r="GV251" s="217"/>
      <c r="GW251" s="217"/>
      <c r="GX251" s="217"/>
      <c r="GY251" s="217"/>
      <c r="GZ251" s="217"/>
      <c r="HA251" s="217"/>
      <c r="HB251" s="217"/>
      <c r="HC251" s="217"/>
      <c r="HD251" s="217"/>
      <c r="HE251" s="217"/>
      <c r="HF251" s="217"/>
      <c r="HG251" s="217"/>
      <c r="HH251" s="217"/>
      <c r="HI251" s="217"/>
      <c r="HJ251" s="217"/>
      <c r="HK251" s="217"/>
      <c r="HL251" s="217"/>
      <c r="HM251" s="217"/>
      <c r="HN251" s="217"/>
      <c r="HO251" s="217"/>
      <c r="HP251" s="217"/>
      <c r="HQ251" s="217"/>
      <c r="HR251" s="217"/>
      <c r="HS251" s="217"/>
      <c r="HT251" s="217"/>
      <c r="HU251" s="217"/>
      <c r="HV251" s="217"/>
      <c r="HW251" s="217"/>
      <c r="HX251" s="217"/>
      <c r="HY251" s="217"/>
      <c r="HZ251" s="217"/>
      <c r="IA251" s="217"/>
      <c r="IB251" s="217"/>
      <c r="IC251" s="217"/>
      <c r="ID251" s="217"/>
      <c r="IE251" s="217"/>
      <c r="IF251" s="217"/>
      <c r="IG251" s="217"/>
      <c r="IH251" s="217"/>
      <c r="II251" s="217"/>
      <c r="IJ251" s="217"/>
      <c r="IK251" s="217"/>
      <c r="IL251" s="217"/>
      <c r="IM251" s="217"/>
      <c r="IN251" s="217"/>
      <c r="IO251" s="217"/>
      <c r="IP251" s="217"/>
      <c r="IQ251" s="217"/>
      <c r="IR251" s="217"/>
      <c r="IS251" s="217"/>
      <c r="IT251" s="217"/>
      <c r="IU251" s="217"/>
      <c r="IV251" s="217"/>
    </row>
    <row r="252" spans="1:256" x14ac:dyDescent="0.15">
      <c r="A252" s="218"/>
      <c r="B252" s="215"/>
      <c r="C252" s="217"/>
      <c r="D252" s="219"/>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c r="AA252" s="217"/>
      <c r="AB252" s="217"/>
      <c r="AC252" s="217"/>
      <c r="AD252" s="217"/>
      <c r="AE252" s="217"/>
      <c r="AF252" s="217"/>
      <c r="AG252" s="217"/>
      <c r="AH252" s="217"/>
      <c r="AI252" s="217"/>
      <c r="AJ252" s="217"/>
      <c r="AK252" s="217"/>
      <c r="AL252" s="217"/>
      <c r="AM252" s="217"/>
      <c r="AN252" s="217"/>
      <c r="AO252" s="217"/>
      <c r="AP252" s="217"/>
      <c r="AQ252" s="217"/>
      <c r="AR252" s="217"/>
      <c r="AS252" s="217"/>
      <c r="AT252" s="217"/>
      <c r="AU252" s="217"/>
      <c r="AV252" s="217"/>
      <c r="AW252" s="217"/>
      <c r="AX252" s="217"/>
      <c r="AY252" s="217"/>
      <c r="AZ252" s="217"/>
      <c r="BA252" s="217"/>
      <c r="BB252" s="217"/>
      <c r="BC252" s="217"/>
      <c r="BD252" s="217"/>
      <c r="BE252" s="217"/>
      <c r="BF252" s="217"/>
      <c r="BG252" s="217"/>
      <c r="BH252" s="217"/>
      <c r="BI252" s="217"/>
      <c r="BJ252" s="217"/>
      <c r="BK252" s="217"/>
      <c r="BL252" s="217"/>
      <c r="BM252" s="217"/>
      <c r="BN252" s="217"/>
      <c r="BO252" s="217"/>
      <c r="BP252" s="217"/>
      <c r="BQ252" s="217"/>
      <c r="BR252" s="217"/>
      <c r="BS252" s="217"/>
      <c r="BT252" s="217"/>
      <c r="BU252" s="217"/>
      <c r="BV252" s="217"/>
      <c r="BW252" s="217"/>
      <c r="BX252" s="217"/>
      <c r="BY252" s="217"/>
      <c r="BZ252" s="217"/>
      <c r="CA252" s="217"/>
      <c r="CB252" s="217"/>
      <c r="CC252" s="217"/>
      <c r="CD252" s="217"/>
      <c r="CE252" s="217"/>
      <c r="CF252" s="217"/>
      <c r="CG252" s="217"/>
      <c r="CH252" s="217"/>
      <c r="CI252" s="217"/>
      <c r="CJ252" s="217"/>
      <c r="CK252" s="217"/>
      <c r="CL252" s="217"/>
      <c r="CM252" s="217"/>
      <c r="CN252" s="217"/>
      <c r="CO252" s="217"/>
      <c r="CP252" s="217"/>
      <c r="CQ252" s="217"/>
      <c r="CR252" s="217"/>
      <c r="CS252" s="217"/>
      <c r="CT252" s="217"/>
      <c r="CU252" s="217"/>
      <c r="CV252" s="217"/>
      <c r="CW252" s="217"/>
      <c r="CX252" s="217"/>
      <c r="CY252" s="217"/>
      <c r="CZ252" s="217"/>
      <c r="DA252" s="217"/>
      <c r="DB252" s="217"/>
      <c r="DC252" s="217"/>
      <c r="DD252" s="217"/>
      <c r="DE252" s="217"/>
      <c r="DF252" s="217"/>
      <c r="DG252" s="217"/>
      <c r="DH252" s="217"/>
      <c r="DI252" s="217"/>
      <c r="DJ252" s="217"/>
      <c r="DK252" s="217"/>
      <c r="DL252" s="217"/>
      <c r="DM252" s="217"/>
      <c r="DN252" s="217"/>
      <c r="DO252" s="217"/>
      <c r="DP252" s="217"/>
      <c r="DQ252" s="217"/>
      <c r="DR252" s="217"/>
      <c r="DS252" s="217"/>
      <c r="DT252" s="217"/>
      <c r="DU252" s="217"/>
      <c r="DV252" s="217"/>
      <c r="DW252" s="217"/>
      <c r="DX252" s="217"/>
      <c r="DY252" s="217"/>
      <c r="DZ252" s="217"/>
      <c r="EA252" s="217"/>
      <c r="EB252" s="217"/>
      <c r="EC252" s="217"/>
      <c r="ED252" s="217"/>
      <c r="EE252" s="217"/>
      <c r="EF252" s="217"/>
      <c r="EG252" s="217"/>
      <c r="EH252" s="217"/>
      <c r="EI252" s="217"/>
      <c r="EJ252" s="217"/>
      <c r="EK252" s="217"/>
      <c r="EL252" s="217"/>
      <c r="EM252" s="217"/>
      <c r="EN252" s="217"/>
      <c r="EO252" s="217"/>
      <c r="EP252" s="217"/>
      <c r="EQ252" s="217"/>
      <c r="ER252" s="217"/>
      <c r="ES252" s="217"/>
      <c r="ET252" s="217"/>
      <c r="EU252" s="217"/>
      <c r="EV252" s="217"/>
      <c r="EW252" s="217"/>
      <c r="EX252" s="217"/>
      <c r="EY252" s="217"/>
      <c r="EZ252" s="217"/>
      <c r="FA252" s="217"/>
      <c r="FB252" s="217"/>
      <c r="FC252" s="217"/>
      <c r="FD252" s="217"/>
      <c r="FE252" s="217"/>
      <c r="FF252" s="217"/>
      <c r="FG252" s="217"/>
      <c r="FH252" s="217"/>
      <c r="FI252" s="217"/>
      <c r="FJ252" s="217"/>
      <c r="FK252" s="217"/>
      <c r="FL252" s="217"/>
      <c r="FM252" s="217"/>
      <c r="FN252" s="217"/>
      <c r="FO252" s="217"/>
      <c r="FP252" s="217"/>
      <c r="FQ252" s="217"/>
      <c r="FR252" s="217"/>
      <c r="FS252" s="217"/>
      <c r="FT252" s="217"/>
      <c r="FU252" s="217"/>
      <c r="FV252" s="217"/>
      <c r="FW252" s="217"/>
      <c r="FX252" s="217"/>
      <c r="FY252" s="217"/>
      <c r="FZ252" s="217"/>
      <c r="GA252" s="217"/>
      <c r="GB252" s="217"/>
      <c r="GC252" s="217"/>
      <c r="GD252" s="217"/>
      <c r="GE252" s="217"/>
      <c r="GF252" s="217"/>
      <c r="GG252" s="217"/>
      <c r="GH252" s="217"/>
      <c r="GI252" s="217"/>
      <c r="GJ252" s="217"/>
      <c r="GK252" s="217"/>
      <c r="GL252" s="217"/>
      <c r="GM252" s="217"/>
      <c r="GN252" s="217"/>
      <c r="GO252" s="217"/>
      <c r="GP252" s="217"/>
      <c r="GQ252" s="217"/>
      <c r="GR252" s="217"/>
      <c r="GS252" s="217"/>
      <c r="GT252" s="217"/>
      <c r="GU252" s="217"/>
      <c r="GV252" s="217"/>
      <c r="GW252" s="217"/>
      <c r="GX252" s="217"/>
      <c r="GY252" s="217"/>
      <c r="GZ252" s="217"/>
      <c r="HA252" s="217"/>
      <c r="HB252" s="217"/>
      <c r="HC252" s="217"/>
      <c r="HD252" s="217"/>
      <c r="HE252" s="217"/>
      <c r="HF252" s="217"/>
      <c r="HG252" s="217"/>
      <c r="HH252" s="217"/>
      <c r="HI252" s="217"/>
      <c r="HJ252" s="217"/>
      <c r="HK252" s="217"/>
      <c r="HL252" s="217"/>
      <c r="HM252" s="217"/>
      <c r="HN252" s="217"/>
      <c r="HO252" s="217"/>
      <c r="HP252" s="217"/>
      <c r="HQ252" s="217"/>
      <c r="HR252" s="217"/>
      <c r="HS252" s="217"/>
      <c r="HT252" s="217"/>
      <c r="HU252" s="217"/>
      <c r="HV252" s="217"/>
      <c r="HW252" s="217"/>
      <c r="HX252" s="217"/>
      <c r="HY252" s="217"/>
      <c r="HZ252" s="217"/>
      <c r="IA252" s="217"/>
      <c r="IB252" s="217"/>
      <c r="IC252" s="217"/>
      <c r="ID252" s="217"/>
      <c r="IE252" s="217"/>
      <c r="IF252" s="217"/>
      <c r="IG252" s="217"/>
      <c r="IH252" s="217"/>
      <c r="II252" s="217"/>
      <c r="IJ252" s="217"/>
      <c r="IK252" s="217"/>
      <c r="IL252" s="217"/>
      <c r="IM252" s="217"/>
      <c r="IN252" s="217"/>
      <c r="IO252" s="217"/>
      <c r="IP252" s="217"/>
      <c r="IQ252" s="217"/>
      <c r="IR252" s="217"/>
      <c r="IS252" s="217"/>
      <c r="IT252" s="217"/>
      <c r="IU252" s="217"/>
      <c r="IV252" s="217"/>
    </row>
    <row r="253" spans="1:256" x14ac:dyDescent="0.15">
      <c r="A253" s="218"/>
      <c r="B253" s="215"/>
      <c r="C253" s="217"/>
      <c r="D253" s="219"/>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c r="AA253" s="217"/>
      <c r="AB253" s="217"/>
      <c r="AC253" s="217"/>
      <c r="AD253" s="217"/>
      <c r="AE253" s="217"/>
      <c r="AF253" s="217"/>
      <c r="AG253" s="217"/>
      <c r="AH253" s="217"/>
      <c r="AI253" s="217"/>
      <c r="AJ253" s="217"/>
      <c r="AK253" s="217"/>
      <c r="AL253" s="217"/>
      <c r="AM253" s="217"/>
      <c r="AN253" s="217"/>
      <c r="AO253" s="217"/>
      <c r="AP253" s="217"/>
      <c r="AQ253" s="217"/>
      <c r="AR253" s="217"/>
      <c r="AS253" s="217"/>
      <c r="AT253" s="217"/>
      <c r="AU253" s="217"/>
      <c r="AV253" s="217"/>
      <c r="AW253" s="217"/>
      <c r="AX253" s="217"/>
      <c r="AY253" s="217"/>
      <c r="AZ253" s="217"/>
      <c r="BA253" s="217"/>
      <c r="BB253" s="217"/>
      <c r="BC253" s="217"/>
      <c r="BD253" s="217"/>
      <c r="BE253" s="217"/>
      <c r="BF253" s="217"/>
      <c r="BG253" s="217"/>
      <c r="BH253" s="217"/>
      <c r="BI253" s="217"/>
      <c r="BJ253" s="217"/>
      <c r="BK253" s="217"/>
      <c r="BL253" s="217"/>
      <c r="BM253" s="217"/>
      <c r="BN253" s="217"/>
      <c r="BO253" s="217"/>
      <c r="BP253" s="217"/>
      <c r="BQ253" s="217"/>
      <c r="BR253" s="217"/>
      <c r="BS253" s="217"/>
      <c r="BT253" s="217"/>
      <c r="BU253" s="217"/>
      <c r="BV253" s="217"/>
      <c r="BW253" s="217"/>
      <c r="BX253" s="217"/>
      <c r="BY253" s="217"/>
      <c r="BZ253" s="217"/>
      <c r="CA253" s="217"/>
      <c r="CB253" s="217"/>
      <c r="CC253" s="217"/>
      <c r="CD253" s="217"/>
      <c r="CE253" s="217"/>
      <c r="CF253" s="217"/>
      <c r="CG253" s="217"/>
      <c r="CH253" s="217"/>
      <c r="CI253" s="217"/>
      <c r="CJ253" s="217"/>
      <c r="CK253" s="217"/>
      <c r="CL253" s="217"/>
      <c r="CM253" s="217"/>
      <c r="CN253" s="217"/>
      <c r="CO253" s="217"/>
      <c r="CP253" s="217"/>
      <c r="CQ253" s="217"/>
      <c r="CR253" s="217"/>
      <c r="CS253" s="217"/>
      <c r="CT253" s="217"/>
      <c r="CU253" s="217"/>
      <c r="CV253" s="217"/>
      <c r="CW253" s="217"/>
      <c r="CX253" s="217"/>
      <c r="CY253" s="217"/>
      <c r="CZ253" s="217"/>
      <c r="DA253" s="217"/>
      <c r="DB253" s="217"/>
      <c r="DC253" s="217"/>
      <c r="DD253" s="217"/>
      <c r="DE253" s="217"/>
      <c r="DF253" s="217"/>
      <c r="DG253" s="217"/>
      <c r="DH253" s="217"/>
      <c r="DI253" s="217"/>
      <c r="DJ253" s="217"/>
      <c r="DK253" s="217"/>
      <c r="DL253" s="217"/>
      <c r="DM253" s="217"/>
      <c r="DN253" s="217"/>
      <c r="DO253" s="217"/>
      <c r="DP253" s="217"/>
      <c r="DQ253" s="217"/>
      <c r="DR253" s="217"/>
      <c r="DS253" s="217"/>
      <c r="DT253" s="217"/>
      <c r="DU253" s="217"/>
      <c r="DV253" s="217"/>
      <c r="DW253" s="217"/>
      <c r="DX253" s="217"/>
      <c r="DY253" s="217"/>
      <c r="DZ253" s="217"/>
      <c r="EA253" s="217"/>
      <c r="EB253" s="217"/>
      <c r="EC253" s="217"/>
      <c r="ED253" s="217"/>
      <c r="EE253" s="217"/>
      <c r="EF253" s="217"/>
      <c r="EG253" s="217"/>
      <c r="EH253" s="217"/>
      <c r="EI253" s="217"/>
      <c r="EJ253" s="217"/>
      <c r="EK253" s="217"/>
      <c r="EL253" s="217"/>
      <c r="EM253" s="217"/>
      <c r="EN253" s="217"/>
      <c r="EO253" s="217"/>
      <c r="EP253" s="217"/>
      <c r="EQ253" s="217"/>
      <c r="ER253" s="217"/>
      <c r="ES253" s="217"/>
      <c r="ET253" s="217"/>
      <c r="EU253" s="217"/>
      <c r="EV253" s="217"/>
      <c r="EW253" s="217"/>
      <c r="EX253" s="217"/>
      <c r="EY253" s="217"/>
      <c r="EZ253" s="217"/>
      <c r="FA253" s="217"/>
      <c r="FB253" s="217"/>
      <c r="FC253" s="217"/>
      <c r="FD253" s="217"/>
      <c r="FE253" s="217"/>
      <c r="FF253" s="217"/>
      <c r="FG253" s="217"/>
      <c r="FH253" s="217"/>
      <c r="FI253" s="217"/>
      <c r="FJ253" s="217"/>
      <c r="FK253" s="217"/>
      <c r="FL253" s="217"/>
      <c r="FM253" s="217"/>
      <c r="FN253" s="217"/>
      <c r="FO253" s="217"/>
      <c r="FP253" s="217"/>
      <c r="FQ253" s="217"/>
      <c r="FR253" s="217"/>
      <c r="FS253" s="217"/>
      <c r="FT253" s="217"/>
      <c r="FU253" s="217"/>
      <c r="FV253" s="217"/>
      <c r="FW253" s="217"/>
      <c r="FX253" s="217"/>
      <c r="FY253" s="217"/>
      <c r="FZ253" s="217"/>
      <c r="GA253" s="217"/>
      <c r="GB253" s="217"/>
      <c r="GC253" s="217"/>
      <c r="GD253" s="217"/>
      <c r="GE253" s="217"/>
      <c r="GF253" s="217"/>
      <c r="GG253" s="217"/>
      <c r="GH253" s="217"/>
      <c r="GI253" s="217"/>
      <c r="GJ253" s="217"/>
      <c r="GK253" s="217"/>
      <c r="GL253" s="217"/>
      <c r="GM253" s="217"/>
      <c r="GN253" s="217"/>
      <c r="GO253" s="217"/>
      <c r="GP253" s="217"/>
      <c r="GQ253" s="217"/>
      <c r="GR253" s="217"/>
      <c r="GS253" s="217"/>
      <c r="GT253" s="217"/>
      <c r="GU253" s="217"/>
      <c r="GV253" s="217"/>
      <c r="GW253" s="217"/>
      <c r="GX253" s="217"/>
      <c r="GY253" s="217"/>
      <c r="GZ253" s="217"/>
      <c r="HA253" s="217"/>
      <c r="HB253" s="217"/>
      <c r="HC253" s="217"/>
      <c r="HD253" s="217"/>
      <c r="HE253" s="217"/>
      <c r="HF253" s="217"/>
      <c r="HG253" s="217"/>
      <c r="HH253" s="217"/>
      <c r="HI253" s="217"/>
      <c r="HJ253" s="217"/>
      <c r="HK253" s="217"/>
      <c r="HL253" s="217"/>
      <c r="HM253" s="217"/>
      <c r="HN253" s="217"/>
      <c r="HO253" s="217"/>
      <c r="HP253" s="217"/>
      <c r="HQ253" s="217"/>
      <c r="HR253" s="217"/>
      <c r="HS253" s="217"/>
      <c r="HT253" s="217"/>
      <c r="HU253" s="217"/>
      <c r="HV253" s="217"/>
      <c r="HW253" s="217"/>
      <c r="HX253" s="217"/>
      <c r="HY253" s="217"/>
      <c r="HZ253" s="217"/>
      <c r="IA253" s="217"/>
      <c r="IB253" s="217"/>
      <c r="IC253" s="217"/>
      <c r="ID253" s="217"/>
      <c r="IE253" s="217"/>
      <c r="IF253" s="217"/>
      <c r="IG253" s="217"/>
      <c r="IH253" s="217"/>
      <c r="II253" s="217"/>
      <c r="IJ253" s="217"/>
      <c r="IK253" s="217"/>
      <c r="IL253" s="217"/>
      <c r="IM253" s="217"/>
      <c r="IN253" s="217"/>
      <c r="IO253" s="217"/>
      <c r="IP253" s="217"/>
      <c r="IQ253" s="217"/>
      <c r="IR253" s="217"/>
      <c r="IS253" s="217"/>
      <c r="IT253" s="217"/>
      <c r="IU253" s="217"/>
      <c r="IV253" s="217"/>
    </row>
    <row r="254" spans="1:256" x14ac:dyDescent="0.15">
      <c r="A254" s="218"/>
      <c r="B254" s="215"/>
      <c r="C254" s="217"/>
      <c r="D254" s="219"/>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c r="AA254" s="217"/>
      <c r="AB254" s="217"/>
      <c r="AC254" s="217"/>
      <c r="AD254" s="217"/>
      <c r="AE254" s="217"/>
      <c r="AF254" s="217"/>
      <c r="AG254" s="217"/>
      <c r="AH254" s="217"/>
      <c r="AI254" s="217"/>
      <c r="AJ254" s="217"/>
      <c r="AK254" s="217"/>
      <c r="AL254" s="217"/>
      <c r="AM254" s="217"/>
      <c r="AN254" s="217"/>
      <c r="AO254" s="217"/>
      <c r="AP254" s="217"/>
      <c r="AQ254" s="217"/>
      <c r="AR254" s="217"/>
      <c r="AS254" s="217"/>
      <c r="AT254" s="217"/>
      <c r="AU254" s="217"/>
      <c r="AV254" s="217"/>
      <c r="AW254" s="217"/>
      <c r="AX254" s="217"/>
      <c r="AY254" s="217"/>
      <c r="AZ254" s="217"/>
      <c r="BA254" s="217"/>
      <c r="BB254" s="217"/>
      <c r="BC254" s="217"/>
      <c r="BD254" s="217"/>
      <c r="BE254" s="217"/>
      <c r="BF254" s="217"/>
      <c r="BG254" s="217"/>
      <c r="BH254" s="217"/>
      <c r="BI254" s="217"/>
      <c r="BJ254" s="217"/>
      <c r="BK254" s="217"/>
      <c r="BL254" s="217"/>
      <c r="BM254" s="217"/>
      <c r="BN254" s="217"/>
      <c r="BO254" s="217"/>
      <c r="BP254" s="217"/>
      <c r="BQ254" s="217"/>
      <c r="BR254" s="217"/>
      <c r="BS254" s="217"/>
      <c r="BT254" s="217"/>
      <c r="BU254" s="217"/>
      <c r="BV254" s="217"/>
      <c r="BW254" s="217"/>
      <c r="BX254" s="217"/>
      <c r="BY254" s="217"/>
      <c r="BZ254" s="217"/>
      <c r="CA254" s="217"/>
      <c r="CB254" s="217"/>
      <c r="CC254" s="217"/>
      <c r="CD254" s="217"/>
      <c r="CE254" s="217"/>
      <c r="CF254" s="217"/>
      <c r="CG254" s="217"/>
      <c r="CH254" s="217"/>
      <c r="CI254" s="217"/>
      <c r="CJ254" s="217"/>
      <c r="CK254" s="217"/>
      <c r="CL254" s="217"/>
      <c r="CM254" s="217"/>
      <c r="CN254" s="217"/>
      <c r="CO254" s="217"/>
      <c r="CP254" s="217"/>
      <c r="CQ254" s="217"/>
      <c r="CR254" s="217"/>
      <c r="CS254" s="217"/>
      <c r="CT254" s="217"/>
      <c r="CU254" s="217"/>
      <c r="CV254" s="217"/>
      <c r="CW254" s="217"/>
      <c r="CX254" s="217"/>
      <c r="CY254" s="217"/>
      <c r="CZ254" s="217"/>
      <c r="DA254" s="217"/>
      <c r="DB254" s="217"/>
      <c r="DC254" s="217"/>
      <c r="DD254" s="217"/>
      <c r="DE254" s="217"/>
      <c r="DF254" s="217"/>
      <c r="DG254" s="217"/>
      <c r="DH254" s="217"/>
      <c r="DI254" s="217"/>
      <c r="DJ254" s="217"/>
      <c r="DK254" s="217"/>
      <c r="DL254" s="217"/>
      <c r="DM254" s="217"/>
      <c r="DN254" s="217"/>
      <c r="DO254" s="217"/>
      <c r="DP254" s="217"/>
      <c r="DQ254" s="217"/>
      <c r="DR254" s="217"/>
      <c r="DS254" s="217"/>
      <c r="DT254" s="217"/>
      <c r="DU254" s="217"/>
      <c r="DV254" s="217"/>
      <c r="DW254" s="217"/>
      <c r="DX254" s="217"/>
      <c r="DY254" s="217"/>
      <c r="DZ254" s="217"/>
      <c r="EA254" s="217"/>
      <c r="EB254" s="217"/>
      <c r="EC254" s="217"/>
      <c r="ED254" s="217"/>
      <c r="EE254" s="217"/>
      <c r="EF254" s="217"/>
      <c r="EG254" s="217"/>
      <c r="EH254" s="217"/>
      <c r="EI254" s="217"/>
      <c r="EJ254" s="217"/>
      <c r="EK254" s="217"/>
      <c r="EL254" s="217"/>
      <c r="EM254" s="217"/>
      <c r="EN254" s="217"/>
      <c r="EO254" s="217"/>
      <c r="EP254" s="217"/>
      <c r="EQ254" s="217"/>
      <c r="ER254" s="217"/>
      <c r="ES254" s="217"/>
      <c r="ET254" s="217"/>
      <c r="EU254" s="217"/>
      <c r="EV254" s="217"/>
      <c r="EW254" s="217"/>
      <c r="EX254" s="217"/>
      <c r="EY254" s="217"/>
      <c r="EZ254" s="217"/>
      <c r="FA254" s="217"/>
      <c r="FB254" s="217"/>
      <c r="FC254" s="217"/>
      <c r="FD254" s="217"/>
      <c r="FE254" s="217"/>
      <c r="FF254" s="217"/>
      <c r="FG254" s="217"/>
      <c r="FH254" s="217"/>
      <c r="FI254" s="217"/>
      <c r="FJ254" s="217"/>
      <c r="FK254" s="217"/>
      <c r="FL254" s="217"/>
      <c r="FM254" s="217"/>
      <c r="FN254" s="217"/>
      <c r="FO254" s="217"/>
      <c r="FP254" s="217"/>
      <c r="FQ254" s="217"/>
      <c r="FR254" s="217"/>
      <c r="FS254" s="217"/>
      <c r="FT254" s="217"/>
      <c r="FU254" s="217"/>
      <c r="FV254" s="217"/>
      <c r="FW254" s="217"/>
      <c r="FX254" s="217"/>
      <c r="FY254" s="217"/>
      <c r="FZ254" s="217"/>
      <c r="GA254" s="217"/>
      <c r="GB254" s="217"/>
      <c r="GC254" s="217"/>
      <c r="GD254" s="217"/>
      <c r="GE254" s="217"/>
      <c r="GF254" s="217"/>
      <c r="GG254" s="217"/>
      <c r="GH254" s="217"/>
      <c r="GI254" s="217"/>
      <c r="GJ254" s="217"/>
      <c r="GK254" s="217"/>
      <c r="GL254" s="217"/>
      <c r="GM254" s="217"/>
      <c r="GN254" s="217"/>
      <c r="GO254" s="217"/>
      <c r="GP254" s="217"/>
      <c r="GQ254" s="217"/>
      <c r="GR254" s="217"/>
      <c r="GS254" s="217"/>
      <c r="GT254" s="217"/>
      <c r="GU254" s="217"/>
      <c r="GV254" s="217"/>
      <c r="GW254" s="217"/>
      <c r="GX254" s="217"/>
      <c r="GY254" s="217"/>
      <c r="GZ254" s="217"/>
      <c r="HA254" s="217"/>
      <c r="HB254" s="217"/>
      <c r="HC254" s="217"/>
      <c r="HD254" s="217"/>
      <c r="HE254" s="217"/>
      <c r="HF254" s="217"/>
      <c r="HG254" s="217"/>
      <c r="HH254" s="217"/>
      <c r="HI254" s="217"/>
      <c r="HJ254" s="217"/>
      <c r="HK254" s="217"/>
      <c r="HL254" s="217"/>
      <c r="HM254" s="217"/>
      <c r="HN254" s="217"/>
      <c r="HO254" s="217"/>
      <c r="HP254" s="217"/>
      <c r="HQ254" s="217"/>
      <c r="HR254" s="217"/>
      <c r="HS254" s="217"/>
      <c r="HT254" s="217"/>
      <c r="HU254" s="217"/>
      <c r="HV254" s="217"/>
      <c r="HW254" s="217"/>
      <c r="HX254" s="217"/>
      <c r="HY254" s="217"/>
      <c r="HZ254" s="217"/>
      <c r="IA254" s="217"/>
      <c r="IB254" s="217"/>
      <c r="IC254" s="217"/>
      <c r="ID254" s="217"/>
      <c r="IE254" s="217"/>
      <c r="IF254" s="217"/>
      <c r="IG254" s="217"/>
      <c r="IH254" s="217"/>
      <c r="II254" s="217"/>
      <c r="IJ254" s="217"/>
      <c r="IK254" s="217"/>
      <c r="IL254" s="217"/>
      <c r="IM254" s="217"/>
      <c r="IN254" s="217"/>
      <c r="IO254" s="217"/>
      <c r="IP254" s="217"/>
      <c r="IQ254" s="217"/>
      <c r="IR254" s="217"/>
      <c r="IS254" s="217"/>
      <c r="IT254" s="217"/>
      <c r="IU254" s="217"/>
      <c r="IV254" s="217"/>
    </row>
    <row r="255" spans="1:256" x14ac:dyDescent="0.15">
      <c r="A255" s="218"/>
      <c r="B255" s="215"/>
      <c r="C255" s="217"/>
      <c r="D255" s="219"/>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217"/>
      <c r="AE255" s="217"/>
      <c r="AF255" s="217"/>
      <c r="AG255" s="217"/>
      <c r="AH255" s="217"/>
      <c r="AI255" s="217"/>
      <c r="AJ255" s="217"/>
      <c r="AK255" s="217"/>
      <c r="AL255" s="217"/>
      <c r="AM255" s="217"/>
      <c r="AN255" s="217"/>
      <c r="AO255" s="217"/>
      <c r="AP255" s="217"/>
      <c r="AQ255" s="217"/>
      <c r="AR255" s="217"/>
      <c r="AS255" s="217"/>
      <c r="AT255" s="217"/>
      <c r="AU255" s="217"/>
      <c r="AV255" s="217"/>
      <c r="AW255" s="217"/>
      <c r="AX255" s="217"/>
      <c r="AY255" s="217"/>
      <c r="AZ255" s="217"/>
      <c r="BA255" s="217"/>
      <c r="BB255" s="217"/>
      <c r="BC255" s="217"/>
      <c r="BD255" s="217"/>
      <c r="BE255" s="217"/>
      <c r="BF255" s="217"/>
      <c r="BG255" s="217"/>
      <c r="BH255" s="217"/>
      <c r="BI255" s="217"/>
      <c r="BJ255" s="217"/>
      <c r="BK255" s="217"/>
      <c r="BL255" s="217"/>
      <c r="BM255" s="217"/>
      <c r="BN255" s="217"/>
      <c r="BO255" s="217"/>
      <c r="BP255" s="217"/>
      <c r="BQ255" s="217"/>
      <c r="BR255" s="217"/>
      <c r="BS255" s="217"/>
      <c r="BT255" s="217"/>
      <c r="BU255" s="217"/>
      <c r="BV255" s="217"/>
      <c r="BW255" s="217"/>
      <c r="BX255" s="217"/>
      <c r="BY255" s="217"/>
      <c r="BZ255" s="217"/>
      <c r="CA255" s="217"/>
      <c r="CB255" s="217"/>
      <c r="CC255" s="217"/>
      <c r="CD255" s="217"/>
      <c r="CE255" s="217"/>
      <c r="CF255" s="217"/>
      <c r="CG255" s="217"/>
      <c r="CH255" s="217"/>
      <c r="CI255" s="217"/>
      <c r="CJ255" s="217"/>
      <c r="CK255" s="217"/>
      <c r="CL255" s="217"/>
      <c r="CM255" s="217"/>
      <c r="CN255" s="217"/>
      <c r="CO255" s="217"/>
      <c r="CP255" s="217"/>
      <c r="CQ255" s="217"/>
      <c r="CR255" s="217"/>
      <c r="CS255" s="217"/>
      <c r="CT255" s="217"/>
      <c r="CU255" s="217"/>
      <c r="CV255" s="217"/>
      <c r="CW255" s="217"/>
      <c r="CX255" s="217"/>
      <c r="CY255" s="217"/>
      <c r="CZ255" s="217"/>
      <c r="DA255" s="217"/>
      <c r="DB255" s="217"/>
      <c r="DC255" s="217"/>
      <c r="DD255" s="217"/>
      <c r="DE255" s="217"/>
      <c r="DF255" s="217"/>
      <c r="DG255" s="217"/>
      <c r="DH255" s="217"/>
      <c r="DI255" s="217"/>
      <c r="DJ255" s="217"/>
      <c r="DK255" s="217"/>
      <c r="DL255" s="217"/>
      <c r="DM255" s="217"/>
      <c r="DN255" s="217"/>
      <c r="DO255" s="217"/>
      <c r="DP255" s="217"/>
      <c r="DQ255" s="217"/>
      <c r="DR255" s="217"/>
      <c r="DS255" s="217"/>
      <c r="DT255" s="217"/>
      <c r="DU255" s="217"/>
      <c r="DV255" s="217"/>
      <c r="DW255" s="217"/>
      <c r="DX255" s="217"/>
      <c r="DY255" s="217"/>
      <c r="DZ255" s="217"/>
      <c r="EA255" s="217"/>
      <c r="EB255" s="217"/>
      <c r="EC255" s="217"/>
      <c r="ED255" s="217"/>
      <c r="EE255" s="217"/>
      <c r="EF255" s="217"/>
      <c r="EG255" s="217"/>
      <c r="EH255" s="217"/>
      <c r="EI255" s="217"/>
      <c r="EJ255" s="217"/>
      <c r="EK255" s="217"/>
      <c r="EL255" s="217"/>
      <c r="EM255" s="217"/>
      <c r="EN255" s="217"/>
      <c r="EO255" s="217"/>
      <c r="EP255" s="217"/>
      <c r="EQ255" s="217"/>
      <c r="ER255" s="217"/>
      <c r="ES255" s="217"/>
      <c r="ET255" s="217"/>
      <c r="EU255" s="217"/>
      <c r="EV255" s="217"/>
      <c r="EW255" s="217"/>
      <c r="EX255" s="217"/>
      <c r="EY255" s="217"/>
      <c r="EZ255" s="217"/>
      <c r="FA255" s="217"/>
      <c r="FB255" s="217"/>
      <c r="FC255" s="217"/>
      <c r="FD255" s="217"/>
      <c r="FE255" s="217"/>
      <c r="FF255" s="217"/>
      <c r="FG255" s="217"/>
      <c r="FH255" s="217"/>
      <c r="FI255" s="217"/>
      <c r="FJ255" s="217"/>
      <c r="FK255" s="217"/>
      <c r="FL255" s="217"/>
      <c r="FM255" s="217"/>
      <c r="FN255" s="217"/>
      <c r="FO255" s="217"/>
      <c r="FP255" s="217"/>
      <c r="FQ255" s="217"/>
      <c r="FR255" s="217"/>
      <c r="FS255" s="217"/>
      <c r="FT255" s="217"/>
      <c r="FU255" s="217"/>
      <c r="FV255" s="217"/>
      <c r="FW255" s="217"/>
      <c r="FX255" s="217"/>
      <c r="FY255" s="217"/>
      <c r="FZ255" s="217"/>
      <c r="GA255" s="217"/>
      <c r="GB255" s="217"/>
      <c r="GC255" s="217"/>
      <c r="GD255" s="217"/>
      <c r="GE255" s="217"/>
      <c r="GF255" s="217"/>
      <c r="GG255" s="217"/>
      <c r="GH255" s="217"/>
      <c r="GI255" s="217"/>
      <c r="GJ255" s="217"/>
      <c r="GK255" s="217"/>
      <c r="GL255" s="217"/>
      <c r="GM255" s="217"/>
      <c r="GN255" s="217"/>
      <c r="GO255" s="217"/>
      <c r="GP255" s="217"/>
      <c r="GQ255" s="217"/>
      <c r="GR255" s="217"/>
      <c r="GS255" s="217"/>
      <c r="GT255" s="217"/>
      <c r="GU255" s="217"/>
      <c r="GV255" s="217"/>
      <c r="GW255" s="217"/>
      <c r="GX255" s="217"/>
      <c r="GY255" s="217"/>
      <c r="GZ255" s="217"/>
      <c r="HA255" s="217"/>
      <c r="HB255" s="217"/>
      <c r="HC255" s="217"/>
      <c r="HD255" s="217"/>
      <c r="HE255" s="217"/>
      <c r="HF255" s="217"/>
      <c r="HG255" s="217"/>
      <c r="HH255" s="217"/>
      <c r="HI255" s="217"/>
      <c r="HJ255" s="217"/>
      <c r="HK255" s="217"/>
      <c r="HL255" s="217"/>
      <c r="HM255" s="217"/>
      <c r="HN255" s="217"/>
      <c r="HO255" s="217"/>
      <c r="HP255" s="217"/>
      <c r="HQ255" s="217"/>
      <c r="HR255" s="217"/>
      <c r="HS255" s="217"/>
      <c r="HT255" s="217"/>
      <c r="HU255" s="217"/>
      <c r="HV255" s="217"/>
      <c r="HW255" s="217"/>
      <c r="HX255" s="217"/>
      <c r="HY255" s="217"/>
      <c r="HZ255" s="217"/>
      <c r="IA255" s="217"/>
      <c r="IB255" s="217"/>
      <c r="IC255" s="217"/>
      <c r="ID255" s="217"/>
      <c r="IE255" s="217"/>
      <c r="IF255" s="217"/>
      <c r="IG255" s="217"/>
      <c r="IH255" s="217"/>
      <c r="II255" s="217"/>
      <c r="IJ255" s="217"/>
      <c r="IK255" s="217"/>
      <c r="IL255" s="217"/>
      <c r="IM255" s="217"/>
      <c r="IN255" s="217"/>
      <c r="IO255" s="217"/>
      <c r="IP255" s="217"/>
      <c r="IQ255" s="217"/>
      <c r="IR255" s="217"/>
      <c r="IS255" s="217"/>
      <c r="IT255" s="217"/>
      <c r="IU255" s="217"/>
      <c r="IV255" s="217"/>
    </row>
    <row r="256" spans="1:256" x14ac:dyDescent="0.15">
      <c r="A256" s="218"/>
      <c r="B256" s="215"/>
      <c r="C256" s="217"/>
      <c r="D256" s="219"/>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c r="AA256" s="217"/>
      <c r="AB256" s="217"/>
      <c r="AC256" s="217"/>
      <c r="AD256" s="217"/>
      <c r="AE256" s="217"/>
      <c r="AF256" s="217"/>
      <c r="AG256" s="217"/>
      <c r="AH256" s="217"/>
      <c r="AI256" s="217"/>
      <c r="AJ256" s="217"/>
      <c r="AK256" s="217"/>
      <c r="AL256" s="217"/>
      <c r="AM256" s="217"/>
      <c r="AN256" s="217"/>
      <c r="AO256" s="217"/>
      <c r="AP256" s="217"/>
      <c r="AQ256" s="217"/>
      <c r="AR256" s="217"/>
      <c r="AS256" s="217"/>
      <c r="AT256" s="217"/>
      <c r="AU256" s="217"/>
      <c r="AV256" s="217"/>
      <c r="AW256" s="217"/>
      <c r="AX256" s="217"/>
      <c r="AY256" s="217"/>
      <c r="AZ256" s="217"/>
      <c r="BA256" s="217"/>
      <c r="BB256" s="217"/>
      <c r="BC256" s="217"/>
      <c r="BD256" s="217"/>
      <c r="BE256" s="217"/>
      <c r="BF256" s="217"/>
      <c r="BG256" s="217"/>
      <c r="BH256" s="217"/>
      <c r="BI256" s="217"/>
      <c r="BJ256" s="217"/>
      <c r="BK256" s="217"/>
      <c r="BL256" s="217"/>
      <c r="BM256" s="217"/>
      <c r="BN256" s="217"/>
      <c r="BO256" s="217"/>
      <c r="BP256" s="217"/>
      <c r="BQ256" s="217"/>
      <c r="BR256" s="217"/>
      <c r="BS256" s="217"/>
      <c r="BT256" s="217"/>
      <c r="BU256" s="217"/>
      <c r="BV256" s="217"/>
      <c r="BW256" s="217"/>
      <c r="BX256" s="217"/>
      <c r="BY256" s="217"/>
      <c r="BZ256" s="217"/>
      <c r="CA256" s="217"/>
      <c r="CB256" s="217"/>
      <c r="CC256" s="217"/>
      <c r="CD256" s="217"/>
      <c r="CE256" s="217"/>
      <c r="CF256" s="217"/>
      <c r="CG256" s="217"/>
      <c r="CH256" s="217"/>
      <c r="CI256" s="217"/>
      <c r="CJ256" s="217"/>
      <c r="CK256" s="217"/>
      <c r="CL256" s="217"/>
      <c r="CM256" s="217"/>
      <c r="CN256" s="217"/>
      <c r="CO256" s="217"/>
      <c r="CP256" s="217"/>
      <c r="CQ256" s="217"/>
      <c r="CR256" s="217"/>
      <c r="CS256" s="217"/>
      <c r="CT256" s="217"/>
      <c r="CU256" s="217"/>
      <c r="CV256" s="217"/>
      <c r="CW256" s="217"/>
      <c r="CX256" s="217"/>
      <c r="CY256" s="217"/>
      <c r="CZ256" s="217"/>
      <c r="DA256" s="217"/>
      <c r="DB256" s="217"/>
      <c r="DC256" s="217"/>
      <c r="DD256" s="217"/>
      <c r="DE256" s="217"/>
      <c r="DF256" s="217"/>
      <c r="DG256" s="217"/>
      <c r="DH256" s="217"/>
      <c r="DI256" s="217"/>
      <c r="DJ256" s="217"/>
      <c r="DK256" s="217"/>
      <c r="DL256" s="217"/>
      <c r="DM256" s="217"/>
      <c r="DN256" s="217"/>
      <c r="DO256" s="217"/>
      <c r="DP256" s="217"/>
      <c r="DQ256" s="217"/>
      <c r="DR256" s="217"/>
      <c r="DS256" s="217"/>
      <c r="DT256" s="217"/>
      <c r="DU256" s="217"/>
      <c r="DV256" s="217"/>
      <c r="DW256" s="217"/>
      <c r="DX256" s="217"/>
      <c r="DY256" s="217"/>
      <c r="DZ256" s="217"/>
      <c r="EA256" s="217"/>
      <c r="EB256" s="217"/>
      <c r="EC256" s="217"/>
      <c r="ED256" s="217"/>
      <c r="EE256" s="217"/>
      <c r="EF256" s="217"/>
      <c r="EG256" s="217"/>
      <c r="EH256" s="217"/>
      <c r="EI256" s="217"/>
      <c r="EJ256" s="217"/>
      <c r="EK256" s="217"/>
      <c r="EL256" s="217"/>
      <c r="EM256" s="217"/>
      <c r="EN256" s="217"/>
      <c r="EO256" s="217"/>
      <c r="EP256" s="217"/>
      <c r="EQ256" s="217"/>
      <c r="ER256" s="217"/>
      <c r="ES256" s="217"/>
      <c r="ET256" s="217"/>
      <c r="EU256" s="217"/>
      <c r="EV256" s="217"/>
      <c r="EW256" s="217"/>
      <c r="EX256" s="217"/>
      <c r="EY256" s="217"/>
      <c r="EZ256" s="217"/>
      <c r="FA256" s="217"/>
      <c r="FB256" s="217"/>
      <c r="FC256" s="217"/>
      <c r="FD256" s="217"/>
      <c r="FE256" s="217"/>
      <c r="FF256" s="217"/>
      <c r="FG256" s="217"/>
      <c r="FH256" s="217"/>
      <c r="FI256" s="217"/>
      <c r="FJ256" s="217"/>
      <c r="FK256" s="217"/>
      <c r="FL256" s="217"/>
      <c r="FM256" s="217"/>
      <c r="FN256" s="217"/>
      <c r="FO256" s="217"/>
      <c r="FP256" s="217"/>
      <c r="FQ256" s="217"/>
      <c r="FR256" s="217"/>
      <c r="FS256" s="217"/>
      <c r="FT256" s="217"/>
      <c r="FU256" s="217"/>
      <c r="FV256" s="217"/>
      <c r="FW256" s="217"/>
      <c r="FX256" s="217"/>
      <c r="FY256" s="217"/>
      <c r="FZ256" s="217"/>
      <c r="GA256" s="217"/>
      <c r="GB256" s="217"/>
      <c r="GC256" s="217"/>
      <c r="GD256" s="217"/>
      <c r="GE256" s="217"/>
      <c r="GF256" s="217"/>
      <c r="GG256" s="217"/>
      <c r="GH256" s="217"/>
      <c r="GI256" s="217"/>
      <c r="GJ256" s="217"/>
      <c r="GK256" s="217"/>
      <c r="GL256" s="217"/>
      <c r="GM256" s="217"/>
      <c r="GN256" s="217"/>
      <c r="GO256" s="217"/>
      <c r="GP256" s="217"/>
      <c r="GQ256" s="217"/>
      <c r="GR256" s="217"/>
      <c r="GS256" s="217"/>
      <c r="GT256" s="217"/>
      <c r="GU256" s="217"/>
      <c r="GV256" s="217"/>
      <c r="GW256" s="217"/>
      <c r="GX256" s="217"/>
      <c r="GY256" s="217"/>
      <c r="GZ256" s="217"/>
      <c r="HA256" s="217"/>
      <c r="HB256" s="217"/>
      <c r="HC256" s="217"/>
      <c r="HD256" s="217"/>
      <c r="HE256" s="217"/>
      <c r="HF256" s="217"/>
      <c r="HG256" s="217"/>
      <c r="HH256" s="217"/>
      <c r="HI256" s="217"/>
      <c r="HJ256" s="217"/>
      <c r="HK256" s="217"/>
      <c r="HL256" s="217"/>
      <c r="HM256" s="217"/>
      <c r="HN256" s="217"/>
      <c r="HO256" s="217"/>
      <c r="HP256" s="217"/>
      <c r="HQ256" s="217"/>
      <c r="HR256" s="217"/>
      <c r="HS256" s="217"/>
      <c r="HT256" s="217"/>
      <c r="HU256" s="217"/>
      <c r="HV256" s="217"/>
      <c r="HW256" s="217"/>
      <c r="HX256" s="217"/>
      <c r="HY256" s="217"/>
      <c r="HZ256" s="217"/>
      <c r="IA256" s="217"/>
      <c r="IB256" s="217"/>
      <c r="IC256" s="217"/>
      <c r="ID256" s="217"/>
      <c r="IE256" s="217"/>
      <c r="IF256" s="217"/>
      <c r="IG256" s="217"/>
      <c r="IH256" s="217"/>
      <c r="II256" s="217"/>
      <c r="IJ256" s="217"/>
      <c r="IK256" s="217"/>
      <c r="IL256" s="217"/>
      <c r="IM256" s="217"/>
      <c r="IN256" s="217"/>
      <c r="IO256" s="217"/>
      <c r="IP256" s="217"/>
      <c r="IQ256" s="217"/>
      <c r="IR256" s="217"/>
      <c r="IS256" s="217"/>
      <c r="IT256" s="217"/>
      <c r="IU256" s="217"/>
      <c r="IV256" s="217"/>
    </row>
    <row r="257" spans="1:256" x14ac:dyDescent="0.15">
      <c r="A257" s="218"/>
      <c r="B257" s="215"/>
      <c r="C257" s="217"/>
      <c r="D257" s="219"/>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c r="AA257" s="217"/>
      <c r="AB257" s="217"/>
      <c r="AC257" s="217"/>
      <c r="AD257" s="217"/>
      <c r="AE257" s="217"/>
      <c r="AF257" s="217"/>
      <c r="AG257" s="217"/>
      <c r="AH257" s="217"/>
      <c r="AI257" s="217"/>
      <c r="AJ257" s="217"/>
      <c r="AK257" s="217"/>
      <c r="AL257" s="217"/>
      <c r="AM257" s="217"/>
      <c r="AN257" s="217"/>
      <c r="AO257" s="217"/>
      <c r="AP257" s="217"/>
      <c r="AQ257" s="217"/>
      <c r="AR257" s="217"/>
      <c r="AS257" s="217"/>
      <c r="AT257" s="217"/>
      <c r="AU257" s="217"/>
      <c r="AV257" s="217"/>
      <c r="AW257" s="217"/>
      <c r="AX257" s="217"/>
      <c r="AY257" s="217"/>
      <c r="AZ257" s="217"/>
      <c r="BA257" s="217"/>
      <c r="BB257" s="217"/>
      <c r="BC257" s="217"/>
      <c r="BD257" s="217"/>
      <c r="BE257" s="217"/>
      <c r="BF257" s="217"/>
      <c r="BG257" s="217"/>
      <c r="BH257" s="217"/>
      <c r="BI257" s="217"/>
      <c r="BJ257" s="217"/>
      <c r="BK257" s="217"/>
      <c r="BL257" s="217"/>
      <c r="BM257" s="217"/>
      <c r="BN257" s="217"/>
      <c r="BO257" s="217"/>
      <c r="BP257" s="217"/>
      <c r="BQ257" s="217"/>
      <c r="BR257" s="217"/>
      <c r="BS257" s="217"/>
      <c r="BT257" s="217"/>
      <c r="BU257" s="217"/>
      <c r="BV257" s="217"/>
      <c r="BW257" s="217"/>
      <c r="BX257" s="217"/>
      <c r="BY257" s="217"/>
      <c r="BZ257" s="217"/>
      <c r="CA257" s="217"/>
      <c r="CB257" s="217"/>
      <c r="CC257" s="217"/>
      <c r="CD257" s="217"/>
      <c r="CE257" s="217"/>
      <c r="CF257" s="217"/>
      <c r="CG257" s="217"/>
      <c r="CH257" s="217"/>
      <c r="CI257" s="217"/>
      <c r="CJ257" s="217"/>
      <c r="CK257" s="217"/>
      <c r="CL257" s="217"/>
      <c r="CM257" s="217"/>
      <c r="CN257" s="217"/>
      <c r="CO257" s="217"/>
      <c r="CP257" s="217"/>
      <c r="CQ257" s="217"/>
      <c r="CR257" s="217"/>
      <c r="CS257" s="217"/>
      <c r="CT257" s="217"/>
      <c r="CU257" s="217"/>
      <c r="CV257" s="217"/>
      <c r="CW257" s="217"/>
      <c r="CX257" s="217"/>
      <c r="CY257" s="217"/>
      <c r="CZ257" s="217"/>
      <c r="DA257" s="217"/>
      <c r="DB257" s="217"/>
      <c r="DC257" s="217"/>
      <c r="DD257" s="217"/>
      <c r="DE257" s="217"/>
      <c r="DF257" s="217"/>
      <c r="DG257" s="217"/>
      <c r="DH257" s="217"/>
      <c r="DI257" s="217"/>
      <c r="DJ257" s="217"/>
      <c r="DK257" s="217"/>
      <c r="DL257" s="217"/>
      <c r="DM257" s="217"/>
      <c r="DN257" s="217"/>
      <c r="DO257" s="217"/>
      <c r="DP257" s="217"/>
      <c r="DQ257" s="217"/>
      <c r="DR257" s="217"/>
      <c r="DS257" s="217"/>
      <c r="DT257" s="217"/>
      <c r="DU257" s="217"/>
      <c r="DV257" s="217"/>
      <c r="DW257" s="217"/>
      <c r="DX257" s="217"/>
      <c r="DY257" s="217"/>
      <c r="DZ257" s="217"/>
      <c r="EA257" s="217"/>
      <c r="EB257" s="217"/>
      <c r="EC257" s="217"/>
      <c r="ED257" s="217"/>
      <c r="EE257" s="217"/>
      <c r="EF257" s="217"/>
      <c r="EG257" s="217"/>
      <c r="EH257" s="217"/>
      <c r="EI257" s="217"/>
      <c r="EJ257" s="217"/>
      <c r="EK257" s="217"/>
      <c r="EL257" s="217"/>
      <c r="EM257" s="217"/>
      <c r="EN257" s="217"/>
      <c r="EO257" s="217"/>
      <c r="EP257" s="217"/>
      <c r="EQ257" s="217"/>
      <c r="ER257" s="217"/>
      <c r="ES257" s="217"/>
      <c r="ET257" s="217"/>
      <c r="EU257" s="217"/>
      <c r="EV257" s="217"/>
      <c r="EW257" s="217"/>
      <c r="EX257" s="217"/>
      <c r="EY257" s="217"/>
      <c r="EZ257" s="217"/>
      <c r="FA257" s="217"/>
      <c r="FB257" s="217"/>
      <c r="FC257" s="217"/>
      <c r="FD257" s="217"/>
      <c r="FE257" s="217"/>
      <c r="FF257" s="217"/>
      <c r="FG257" s="217"/>
      <c r="FH257" s="217"/>
      <c r="FI257" s="217"/>
      <c r="FJ257" s="217"/>
      <c r="FK257" s="217"/>
      <c r="FL257" s="217"/>
      <c r="FM257" s="217"/>
      <c r="FN257" s="217"/>
      <c r="FO257" s="217"/>
      <c r="FP257" s="217"/>
      <c r="FQ257" s="217"/>
      <c r="FR257" s="217"/>
      <c r="FS257" s="217"/>
      <c r="FT257" s="217"/>
      <c r="FU257" s="217"/>
      <c r="FV257" s="217"/>
      <c r="FW257" s="217"/>
      <c r="FX257" s="217"/>
      <c r="FY257" s="217"/>
      <c r="FZ257" s="217"/>
      <c r="GA257" s="217"/>
      <c r="GB257" s="217"/>
      <c r="GC257" s="217"/>
      <c r="GD257" s="217"/>
      <c r="GE257" s="217"/>
      <c r="GF257" s="217"/>
      <c r="GG257" s="217"/>
      <c r="GH257" s="217"/>
      <c r="GI257" s="217"/>
      <c r="GJ257" s="217"/>
      <c r="GK257" s="217"/>
      <c r="GL257" s="217"/>
      <c r="GM257" s="217"/>
      <c r="GN257" s="217"/>
      <c r="GO257" s="217"/>
      <c r="GP257" s="217"/>
      <c r="GQ257" s="217"/>
      <c r="GR257" s="217"/>
      <c r="GS257" s="217"/>
      <c r="GT257" s="217"/>
      <c r="GU257" s="217"/>
      <c r="GV257" s="217"/>
      <c r="GW257" s="217"/>
      <c r="GX257" s="217"/>
      <c r="GY257" s="217"/>
      <c r="GZ257" s="217"/>
      <c r="HA257" s="217"/>
      <c r="HB257" s="217"/>
      <c r="HC257" s="217"/>
      <c r="HD257" s="217"/>
      <c r="HE257" s="217"/>
      <c r="HF257" s="217"/>
      <c r="HG257" s="217"/>
      <c r="HH257" s="217"/>
      <c r="HI257" s="217"/>
      <c r="HJ257" s="217"/>
      <c r="HK257" s="217"/>
      <c r="HL257" s="217"/>
      <c r="HM257" s="217"/>
      <c r="HN257" s="217"/>
      <c r="HO257" s="217"/>
      <c r="HP257" s="217"/>
      <c r="HQ257" s="217"/>
      <c r="HR257" s="217"/>
      <c r="HS257" s="217"/>
      <c r="HT257" s="217"/>
      <c r="HU257" s="217"/>
      <c r="HV257" s="217"/>
      <c r="HW257" s="217"/>
      <c r="HX257" s="217"/>
      <c r="HY257" s="217"/>
      <c r="HZ257" s="217"/>
      <c r="IA257" s="217"/>
      <c r="IB257" s="217"/>
      <c r="IC257" s="217"/>
      <c r="ID257" s="217"/>
      <c r="IE257" s="217"/>
      <c r="IF257" s="217"/>
      <c r="IG257" s="217"/>
      <c r="IH257" s="217"/>
      <c r="II257" s="217"/>
      <c r="IJ257" s="217"/>
      <c r="IK257" s="217"/>
      <c r="IL257" s="217"/>
      <c r="IM257" s="217"/>
      <c r="IN257" s="217"/>
      <c r="IO257" s="217"/>
      <c r="IP257" s="217"/>
      <c r="IQ257" s="217"/>
      <c r="IR257" s="217"/>
      <c r="IS257" s="217"/>
      <c r="IT257" s="217"/>
      <c r="IU257" s="217"/>
      <c r="IV257" s="217"/>
    </row>
    <row r="258" spans="1:256" x14ac:dyDescent="0.15">
      <c r="A258" s="218"/>
      <c r="B258" s="215"/>
      <c r="C258" s="217"/>
      <c r="D258" s="219"/>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c r="AA258" s="217"/>
      <c r="AB258" s="217"/>
      <c r="AC258" s="217"/>
      <c r="AD258" s="217"/>
      <c r="AE258" s="217"/>
      <c r="AF258" s="217"/>
      <c r="AG258" s="217"/>
      <c r="AH258" s="217"/>
      <c r="AI258" s="217"/>
      <c r="AJ258" s="217"/>
      <c r="AK258" s="217"/>
      <c r="AL258" s="217"/>
      <c r="AM258" s="217"/>
      <c r="AN258" s="217"/>
      <c r="AO258" s="217"/>
      <c r="AP258" s="217"/>
      <c r="AQ258" s="217"/>
      <c r="AR258" s="217"/>
      <c r="AS258" s="217"/>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217"/>
      <c r="BS258" s="217"/>
      <c r="BT258" s="217"/>
      <c r="BU258" s="217"/>
      <c r="BV258" s="217"/>
      <c r="BW258" s="217"/>
      <c r="BX258" s="217"/>
      <c r="BY258" s="217"/>
      <c r="BZ258" s="217"/>
      <c r="CA258" s="217"/>
      <c r="CB258" s="217"/>
      <c r="CC258" s="217"/>
      <c r="CD258" s="217"/>
      <c r="CE258" s="217"/>
      <c r="CF258" s="217"/>
      <c r="CG258" s="217"/>
      <c r="CH258" s="217"/>
      <c r="CI258" s="217"/>
      <c r="CJ258" s="217"/>
      <c r="CK258" s="217"/>
      <c r="CL258" s="217"/>
      <c r="CM258" s="217"/>
      <c r="CN258" s="217"/>
      <c r="CO258" s="217"/>
      <c r="CP258" s="217"/>
      <c r="CQ258" s="217"/>
      <c r="CR258" s="217"/>
      <c r="CS258" s="217"/>
      <c r="CT258" s="217"/>
      <c r="CU258" s="217"/>
      <c r="CV258" s="217"/>
      <c r="CW258" s="217"/>
      <c r="CX258" s="217"/>
      <c r="CY258" s="217"/>
      <c r="CZ258" s="217"/>
      <c r="DA258" s="217"/>
      <c r="DB258" s="217"/>
      <c r="DC258" s="217"/>
      <c r="DD258" s="217"/>
      <c r="DE258" s="217"/>
      <c r="DF258" s="217"/>
      <c r="DG258" s="217"/>
      <c r="DH258" s="217"/>
      <c r="DI258" s="217"/>
      <c r="DJ258" s="217"/>
      <c r="DK258" s="217"/>
      <c r="DL258" s="217"/>
      <c r="DM258" s="217"/>
      <c r="DN258" s="217"/>
      <c r="DO258" s="217"/>
      <c r="DP258" s="217"/>
      <c r="DQ258" s="217"/>
      <c r="DR258" s="217"/>
      <c r="DS258" s="217"/>
      <c r="DT258" s="217"/>
      <c r="DU258" s="217"/>
      <c r="DV258" s="217"/>
      <c r="DW258" s="217"/>
      <c r="DX258" s="217"/>
      <c r="DY258" s="217"/>
      <c r="DZ258" s="217"/>
      <c r="EA258" s="217"/>
      <c r="EB258" s="217"/>
      <c r="EC258" s="217"/>
      <c r="ED258" s="217"/>
      <c r="EE258" s="217"/>
      <c r="EF258" s="217"/>
      <c r="EG258" s="217"/>
      <c r="EH258" s="217"/>
      <c r="EI258" s="217"/>
      <c r="EJ258" s="217"/>
      <c r="EK258" s="217"/>
      <c r="EL258" s="217"/>
      <c r="EM258" s="217"/>
      <c r="EN258" s="217"/>
      <c r="EO258" s="217"/>
      <c r="EP258" s="217"/>
      <c r="EQ258" s="217"/>
      <c r="ER258" s="217"/>
      <c r="ES258" s="217"/>
      <c r="ET258" s="217"/>
      <c r="EU258" s="217"/>
      <c r="EV258" s="217"/>
      <c r="EW258" s="217"/>
      <c r="EX258" s="217"/>
      <c r="EY258" s="217"/>
      <c r="EZ258" s="217"/>
      <c r="FA258" s="217"/>
      <c r="FB258" s="217"/>
      <c r="FC258" s="217"/>
      <c r="FD258" s="217"/>
      <c r="FE258" s="217"/>
      <c r="FF258" s="217"/>
      <c r="FG258" s="217"/>
      <c r="FH258" s="217"/>
      <c r="FI258" s="217"/>
      <c r="FJ258" s="217"/>
      <c r="FK258" s="217"/>
      <c r="FL258" s="217"/>
      <c r="FM258" s="217"/>
      <c r="FN258" s="217"/>
      <c r="FO258" s="217"/>
      <c r="FP258" s="217"/>
      <c r="FQ258" s="217"/>
      <c r="FR258" s="217"/>
      <c r="FS258" s="217"/>
      <c r="FT258" s="217"/>
      <c r="FU258" s="217"/>
      <c r="FV258" s="217"/>
      <c r="FW258" s="217"/>
      <c r="FX258" s="217"/>
      <c r="FY258" s="217"/>
      <c r="FZ258" s="217"/>
      <c r="GA258" s="217"/>
      <c r="GB258" s="217"/>
      <c r="GC258" s="217"/>
      <c r="GD258" s="217"/>
      <c r="GE258" s="217"/>
      <c r="GF258" s="217"/>
      <c r="GG258" s="217"/>
      <c r="GH258" s="217"/>
      <c r="GI258" s="217"/>
      <c r="GJ258" s="217"/>
      <c r="GK258" s="217"/>
      <c r="GL258" s="217"/>
      <c r="GM258" s="217"/>
      <c r="GN258" s="217"/>
      <c r="GO258" s="217"/>
      <c r="GP258" s="217"/>
      <c r="GQ258" s="217"/>
      <c r="GR258" s="217"/>
      <c r="GS258" s="217"/>
      <c r="GT258" s="217"/>
      <c r="GU258" s="217"/>
      <c r="GV258" s="217"/>
      <c r="GW258" s="217"/>
      <c r="GX258" s="217"/>
      <c r="GY258" s="217"/>
      <c r="GZ258" s="217"/>
      <c r="HA258" s="217"/>
      <c r="HB258" s="217"/>
      <c r="HC258" s="217"/>
      <c r="HD258" s="217"/>
      <c r="HE258" s="217"/>
      <c r="HF258" s="217"/>
      <c r="HG258" s="217"/>
      <c r="HH258" s="217"/>
      <c r="HI258" s="217"/>
      <c r="HJ258" s="217"/>
      <c r="HK258" s="217"/>
      <c r="HL258" s="217"/>
      <c r="HM258" s="217"/>
      <c r="HN258" s="217"/>
      <c r="HO258" s="217"/>
      <c r="HP258" s="217"/>
      <c r="HQ258" s="217"/>
      <c r="HR258" s="217"/>
      <c r="HS258" s="217"/>
      <c r="HT258" s="217"/>
      <c r="HU258" s="217"/>
      <c r="HV258" s="217"/>
      <c r="HW258" s="217"/>
      <c r="HX258" s="217"/>
      <c r="HY258" s="217"/>
      <c r="HZ258" s="217"/>
      <c r="IA258" s="217"/>
      <c r="IB258" s="217"/>
      <c r="IC258" s="217"/>
      <c r="ID258" s="217"/>
      <c r="IE258" s="217"/>
      <c r="IF258" s="217"/>
      <c r="IG258" s="217"/>
      <c r="IH258" s="217"/>
      <c r="II258" s="217"/>
      <c r="IJ258" s="217"/>
      <c r="IK258" s="217"/>
      <c r="IL258" s="217"/>
      <c r="IM258" s="217"/>
      <c r="IN258" s="217"/>
      <c r="IO258" s="217"/>
      <c r="IP258" s="217"/>
      <c r="IQ258" s="217"/>
      <c r="IR258" s="217"/>
      <c r="IS258" s="217"/>
      <c r="IT258" s="217"/>
      <c r="IU258" s="217"/>
      <c r="IV258" s="217"/>
    </row>
    <row r="259" spans="1:256" x14ac:dyDescent="0.15">
      <c r="A259" s="218"/>
      <c r="B259" s="215"/>
      <c r="C259" s="217"/>
      <c r="D259" s="219"/>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c r="AA259" s="217"/>
      <c r="AB259" s="217"/>
      <c r="AC259" s="217"/>
      <c r="AD259" s="217"/>
      <c r="AE259" s="217"/>
      <c r="AF259" s="217"/>
      <c r="AG259" s="217"/>
      <c r="AH259" s="217"/>
      <c r="AI259" s="217"/>
      <c r="AJ259" s="217"/>
      <c r="AK259" s="217"/>
      <c r="AL259" s="217"/>
      <c r="AM259" s="217"/>
      <c r="AN259" s="217"/>
      <c r="AO259" s="217"/>
      <c r="AP259" s="217"/>
      <c r="AQ259" s="217"/>
      <c r="AR259" s="217"/>
      <c r="AS259" s="217"/>
      <c r="AT259" s="217"/>
      <c r="AU259" s="217"/>
      <c r="AV259" s="217"/>
      <c r="AW259" s="217"/>
      <c r="AX259" s="217"/>
      <c r="AY259" s="217"/>
      <c r="AZ259" s="217"/>
      <c r="BA259" s="217"/>
      <c r="BB259" s="217"/>
      <c r="BC259" s="217"/>
      <c r="BD259" s="217"/>
      <c r="BE259" s="217"/>
      <c r="BF259" s="217"/>
      <c r="BG259" s="217"/>
      <c r="BH259" s="217"/>
      <c r="BI259" s="217"/>
      <c r="BJ259" s="217"/>
      <c r="BK259" s="217"/>
      <c r="BL259" s="217"/>
      <c r="BM259" s="217"/>
      <c r="BN259" s="217"/>
      <c r="BO259" s="217"/>
      <c r="BP259" s="217"/>
      <c r="BQ259" s="217"/>
      <c r="BR259" s="217"/>
      <c r="BS259" s="217"/>
      <c r="BT259" s="217"/>
      <c r="BU259" s="217"/>
      <c r="BV259" s="217"/>
      <c r="BW259" s="217"/>
      <c r="BX259" s="217"/>
      <c r="BY259" s="217"/>
      <c r="BZ259" s="217"/>
      <c r="CA259" s="217"/>
      <c r="CB259" s="217"/>
      <c r="CC259" s="217"/>
      <c r="CD259" s="217"/>
      <c r="CE259" s="217"/>
      <c r="CF259" s="217"/>
      <c r="CG259" s="217"/>
      <c r="CH259" s="217"/>
      <c r="CI259" s="217"/>
      <c r="CJ259" s="217"/>
      <c r="CK259" s="217"/>
      <c r="CL259" s="217"/>
      <c r="CM259" s="217"/>
      <c r="CN259" s="217"/>
      <c r="CO259" s="217"/>
      <c r="CP259" s="217"/>
      <c r="CQ259" s="217"/>
      <c r="CR259" s="217"/>
      <c r="CS259" s="217"/>
      <c r="CT259" s="217"/>
      <c r="CU259" s="217"/>
      <c r="CV259" s="217"/>
      <c r="CW259" s="217"/>
      <c r="CX259" s="217"/>
      <c r="CY259" s="217"/>
      <c r="CZ259" s="217"/>
      <c r="DA259" s="217"/>
      <c r="DB259" s="217"/>
      <c r="DC259" s="217"/>
      <c r="DD259" s="217"/>
      <c r="DE259" s="217"/>
      <c r="DF259" s="217"/>
      <c r="DG259" s="217"/>
      <c r="DH259" s="217"/>
      <c r="DI259" s="217"/>
      <c r="DJ259" s="217"/>
      <c r="DK259" s="217"/>
      <c r="DL259" s="217"/>
      <c r="DM259" s="217"/>
      <c r="DN259" s="217"/>
      <c r="DO259" s="217"/>
      <c r="DP259" s="217"/>
      <c r="DQ259" s="217"/>
      <c r="DR259" s="217"/>
      <c r="DS259" s="217"/>
      <c r="DT259" s="217"/>
      <c r="DU259" s="217"/>
      <c r="DV259" s="217"/>
      <c r="DW259" s="217"/>
      <c r="DX259" s="217"/>
      <c r="DY259" s="217"/>
      <c r="DZ259" s="217"/>
      <c r="EA259" s="217"/>
      <c r="EB259" s="217"/>
      <c r="EC259" s="217"/>
      <c r="ED259" s="217"/>
      <c r="EE259" s="217"/>
      <c r="EF259" s="217"/>
      <c r="EG259" s="217"/>
      <c r="EH259" s="217"/>
      <c r="EI259" s="217"/>
      <c r="EJ259" s="217"/>
      <c r="EK259" s="217"/>
      <c r="EL259" s="217"/>
      <c r="EM259" s="217"/>
      <c r="EN259" s="217"/>
      <c r="EO259" s="217"/>
      <c r="EP259" s="217"/>
      <c r="EQ259" s="217"/>
      <c r="ER259" s="217"/>
      <c r="ES259" s="217"/>
      <c r="ET259" s="217"/>
      <c r="EU259" s="217"/>
      <c r="EV259" s="217"/>
      <c r="EW259" s="217"/>
      <c r="EX259" s="217"/>
      <c r="EY259" s="217"/>
      <c r="EZ259" s="217"/>
      <c r="FA259" s="217"/>
      <c r="FB259" s="217"/>
      <c r="FC259" s="217"/>
      <c r="FD259" s="217"/>
      <c r="FE259" s="217"/>
      <c r="FF259" s="217"/>
      <c r="FG259" s="217"/>
      <c r="FH259" s="217"/>
      <c r="FI259" s="217"/>
      <c r="FJ259" s="217"/>
      <c r="FK259" s="217"/>
      <c r="FL259" s="217"/>
      <c r="FM259" s="217"/>
      <c r="FN259" s="217"/>
      <c r="FO259" s="217"/>
      <c r="FP259" s="217"/>
      <c r="FQ259" s="217"/>
      <c r="FR259" s="217"/>
      <c r="FS259" s="217"/>
      <c r="FT259" s="217"/>
      <c r="FU259" s="217"/>
      <c r="FV259" s="217"/>
      <c r="FW259" s="217"/>
      <c r="FX259" s="217"/>
      <c r="FY259" s="217"/>
      <c r="FZ259" s="217"/>
      <c r="GA259" s="217"/>
      <c r="GB259" s="217"/>
      <c r="GC259" s="217"/>
      <c r="GD259" s="217"/>
      <c r="GE259" s="217"/>
      <c r="GF259" s="217"/>
      <c r="GG259" s="217"/>
      <c r="GH259" s="217"/>
      <c r="GI259" s="217"/>
      <c r="GJ259" s="217"/>
      <c r="GK259" s="217"/>
      <c r="GL259" s="217"/>
      <c r="GM259" s="217"/>
      <c r="GN259" s="217"/>
      <c r="GO259" s="217"/>
      <c r="GP259" s="217"/>
      <c r="GQ259" s="217"/>
      <c r="GR259" s="217"/>
      <c r="GS259" s="217"/>
      <c r="GT259" s="217"/>
      <c r="GU259" s="217"/>
      <c r="GV259" s="217"/>
      <c r="GW259" s="217"/>
      <c r="GX259" s="217"/>
      <c r="GY259" s="217"/>
      <c r="GZ259" s="217"/>
      <c r="HA259" s="217"/>
      <c r="HB259" s="217"/>
      <c r="HC259" s="217"/>
      <c r="HD259" s="217"/>
      <c r="HE259" s="217"/>
      <c r="HF259" s="217"/>
      <c r="HG259" s="217"/>
      <c r="HH259" s="217"/>
      <c r="HI259" s="217"/>
      <c r="HJ259" s="217"/>
      <c r="HK259" s="217"/>
      <c r="HL259" s="217"/>
      <c r="HM259" s="217"/>
      <c r="HN259" s="217"/>
      <c r="HO259" s="217"/>
      <c r="HP259" s="217"/>
      <c r="HQ259" s="217"/>
      <c r="HR259" s="217"/>
      <c r="HS259" s="217"/>
      <c r="HT259" s="217"/>
      <c r="HU259" s="217"/>
      <c r="HV259" s="217"/>
      <c r="HW259" s="217"/>
      <c r="HX259" s="217"/>
      <c r="HY259" s="217"/>
      <c r="HZ259" s="217"/>
      <c r="IA259" s="217"/>
      <c r="IB259" s="217"/>
      <c r="IC259" s="217"/>
      <c r="ID259" s="217"/>
      <c r="IE259" s="217"/>
      <c r="IF259" s="217"/>
      <c r="IG259" s="217"/>
      <c r="IH259" s="217"/>
      <c r="II259" s="217"/>
      <c r="IJ259" s="217"/>
      <c r="IK259" s="217"/>
      <c r="IL259" s="217"/>
      <c r="IM259" s="217"/>
      <c r="IN259" s="217"/>
      <c r="IO259" s="217"/>
      <c r="IP259" s="217"/>
      <c r="IQ259" s="217"/>
      <c r="IR259" s="217"/>
      <c r="IS259" s="217"/>
      <c r="IT259" s="217"/>
      <c r="IU259" s="217"/>
      <c r="IV259" s="217"/>
    </row>
    <row r="260" spans="1:256" x14ac:dyDescent="0.15">
      <c r="A260" s="218"/>
      <c r="B260" s="215"/>
      <c r="C260" s="217"/>
      <c r="D260" s="219"/>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c r="AA260" s="217"/>
      <c r="AB260" s="217"/>
      <c r="AC260" s="217"/>
      <c r="AD260" s="217"/>
      <c r="AE260" s="217"/>
      <c r="AF260" s="217"/>
      <c r="AG260" s="217"/>
      <c r="AH260" s="217"/>
      <c r="AI260" s="217"/>
      <c r="AJ260" s="217"/>
      <c r="AK260" s="217"/>
      <c r="AL260" s="217"/>
      <c r="AM260" s="217"/>
      <c r="AN260" s="217"/>
      <c r="AO260" s="217"/>
      <c r="AP260" s="217"/>
      <c r="AQ260" s="217"/>
      <c r="AR260" s="217"/>
      <c r="AS260" s="217"/>
      <c r="AT260" s="217"/>
      <c r="AU260" s="217"/>
      <c r="AV260" s="217"/>
      <c r="AW260" s="217"/>
      <c r="AX260" s="217"/>
      <c r="AY260" s="217"/>
      <c r="AZ260" s="217"/>
      <c r="BA260" s="217"/>
      <c r="BB260" s="217"/>
      <c r="BC260" s="217"/>
      <c r="BD260" s="217"/>
      <c r="BE260" s="217"/>
      <c r="BF260" s="217"/>
      <c r="BG260" s="217"/>
      <c r="BH260" s="217"/>
      <c r="BI260" s="217"/>
      <c r="BJ260" s="217"/>
      <c r="BK260" s="217"/>
      <c r="BL260" s="217"/>
      <c r="BM260" s="217"/>
      <c r="BN260" s="217"/>
      <c r="BO260" s="217"/>
      <c r="BP260" s="217"/>
      <c r="BQ260" s="217"/>
      <c r="BR260" s="217"/>
      <c r="BS260" s="217"/>
      <c r="BT260" s="217"/>
      <c r="BU260" s="217"/>
      <c r="BV260" s="217"/>
      <c r="BW260" s="217"/>
      <c r="BX260" s="217"/>
      <c r="BY260" s="217"/>
      <c r="BZ260" s="217"/>
      <c r="CA260" s="217"/>
      <c r="CB260" s="217"/>
      <c r="CC260" s="217"/>
      <c r="CD260" s="217"/>
      <c r="CE260" s="217"/>
      <c r="CF260" s="217"/>
      <c r="CG260" s="217"/>
      <c r="CH260" s="217"/>
      <c r="CI260" s="217"/>
      <c r="CJ260" s="217"/>
      <c r="CK260" s="217"/>
      <c r="CL260" s="217"/>
      <c r="CM260" s="217"/>
      <c r="CN260" s="217"/>
      <c r="CO260" s="217"/>
      <c r="CP260" s="217"/>
      <c r="CQ260" s="217"/>
      <c r="CR260" s="217"/>
      <c r="CS260" s="217"/>
      <c r="CT260" s="217"/>
      <c r="CU260" s="217"/>
      <c r="CV260" s="217"/>
      <c r="CW260" s="217"/>
      <c r="CX260" s="217"/>
      <c r="CY260" s="217"/>
      <c r="CZ260" s="217"/>
      <c r="DA260" s="217"/>
      <c r="DB260" s="217"/>
      <c r="DC260" s="217"/>
      <c r="DD260" s="217"/>
      <c r="DE260" s="217"/>
      <c r="DF260" s="217"/>
      <c r="DG260" s="217"/>
      <c r="DH260" s="217"/>
      <c r="DI260" s="217"/>
      <c r="DJ260" s="217"/>
      <c r="DK260" s="217"/>
      <c r="DL260" s="217"/>
      <c r="DM260" s="217"/>
      <c r="DN260" s="217"/>
      <c r="DO260" s="217"/>
      <c r="DP260" s="217"/>
      <c r="DQ260" s="217"/>
      <c r="DR260" s="217"/>
      <c r="DS260" s="217"/>
      <c r="DT260" s="217"/>
      <c r="DU260" s="217"/>
      <c r="DV260" s="217"/>
      <c r="DW260" s="217"/>
      <c r="DX260" s="217"/>
      <c r="DY260" s="217"/>
      <c r="DZ260" s="217"/>
      <c r="EA260" s="217"/>
      <c r="EB260" s="217"/>
      <c r="EC260" s="217"/>
      <c r="ED260" s="217"/>
      <c r="EE260" s="217"/>
      <c r="EF260" s="217"/>
      <c r="EG260" s="217"/>
      <c r="EH260" s="217"/>
      <c r="EI260" s="217"/>
      <c r="EJ260" s="217"/>
      <c r="EK260" s="217"/>
      <c r="EL260" s="217"/>
      <c r="EM260" s="217"/>
      <c r="EN260" s="217"/>
      <c r="EO260" s="217"/>
      <c r="EP260" s="217"/>
      <c r="EQ260" s="217"/>
      <c r="ER260" s="217"/>
      <c r="ES260" s="217"/>
      <c r="ET260" s="217"/>
      <c r="EU260" s="217"/>
      <c r="EV260" s="217"/>
      <c r="EW260" s="217"/>
      <c r="EX260" s="217"/>
      <c r="EY260" s="217"/>
      <c r="EZ260" s="217"/>
      <c r="FA260" s="217"/>
      <c r="FB260" s="217"/>
      <c r="FC260" s="217"/>
      <c r="FD260" s="217"/>
      <c r="FE260" s="217"/>
      <c r="FF260" s="217"/>
      <c r="FG260" s="217"/>
      <c r="FH260" s="217"/>
      <c r="FI260" s="217"/>
      <c r="FJ260" s="217"/>
      <c r="FK260" s="217"/>
      <c r="FL260" s="217"/>
      <c r="FM260" s="217"/>
      <c r="FN260" s="217"/>
      <c r="FO260" s="217"/>
      <c r="FP260" s="217"/>
      <c r="FQ260" s="217"/>
      <c r="FR260" s="217"/>
      <c r="FS260" s="217"/>
      <c r="FT260" s="217"/>
      <c r="FU260" s="217"/>
      <c r="FV260" s="217"/>
      <c r="FW260" s="217"/>
      <c r="FX260" s="217"/>
      <c r="FY260" s="217"/>
      <c r="FZ260" s="217"/>
      <c r="GA260" s="217"/>
      <c r="GB260" s="217"/>
      <c r="GC260" s="217"/>
      <c r="GD260" s="217"/>
      <c r="GE260" s="217"/>
      <c r="GF260" s="217"/>
      <c r="GG260" s="217"/>
      <c r="GH260" s="217"/>
      <c r="GI260" s="217"/>
      <c r="GJ260" s="217"/>
      <c r="GK260" s="217"/>
      <c r="GL260" s="217"/>
      <c r="GM260" s="217"/>
      <c r="GN260" s="217"/>
      <c r="GO260" s="217"/>
      <c r="GP260" s="217"/>
      <c r="GQ260" s="217"/>
      <c r="GR260" s="217"/>
      <c r="GS260" s="217"/>
      <c r="GT260" s="217"/>
      <c r="GU260" s="217"/>
      <c r="GV260" s="217"/>
      <c r="GW260" s="217"/>
      <c r="GX260" s="217"/>
      <c r="GY260" s="217"/>
      <c r="GZ260" s="217"/>
      <c r="HA260" s="217"/>
      <c r="HB260" s="217"/>
      <c r="HC260" s="217"/>
      <c r="HD260" s="217"/>
      <c r="HE260" s="217"/>
      <c r="HF260" s="217"/>
      <c r="HG260" s="217"/>
      <c r="HH260" s="217"/>
      <c r="HI260" s="217"/>
      <c r="HJ260" s="217"/>
      <c r="HK260" s="217"/>
      <c r="HL260" s="217"/>
      <c r="HM260" s="217"/>
      <c r="HN260" s="217"/>
      <c r="HO260" s="217"/>
      <c r="HP260" s="217"/>
      <c r="HQ260" s="217"/>
      <c r="HR260" s="217"/>
      <c r="HS260" s="217"/>
      <c r="HT260" s="217"/>
      <c r="HU260" s="217"/>
      <c r="HV260" s="217"/>
      <c r="HW260" s="217"/>
      <c r="HX260" s="217"/>
      <c r="HY260" s="217"/>
      <c r="HZ260" s="217"/>
      <c r="IA260" s="217"/>
      <c r="IB260" s="217"/>
      <c r="IC260" s="217"/>
      <c r="ID260" s="217"/>
      <c r="IE260" s="217"/>
      <c r="IF260" s="217"/>
      <c r="IG260" s="217"/>
      <c r="IH260" s="217"/>
      <c r="II260" s="217"/>
      <c r="IJ260" s="217"/>
      <c r="IK260" s="217"/>
      <c r="IL260" s="217"/>
      <c r="IM260" s="217"/>
      <c r="IN260" s="217"/>
      <c r="IO260" s="217"/>
      <c r="IP260" s="217"/>
      <c r="IQ260" s="217"/>
      <c r="IR260" s="217"/>
      <c r="IS260" s="217"/>
      <c r="IT260" s="217"/>
      <c r="IU260" s="217"/>
      <c r="IV260" s="217"/>
    </row>
    <row r="261" spans="1:256" x14ac:dyDescent="0.15">
      <c r="A261" s="218"/>
      <c r="B261" s="215"/>
      <c r="C261" s="217"/>
      <c r="D261" s="219"/>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217"/>
      <c r="AE261" s="217"/>
      <c r="AF261" s="217"/>
      <c r="AG261" s="217"/>
      <c r="AH261" s="217"/>
      <c r="AI261" s="217"/>
      <c r="AJ261" s="217"/>
      <c r="AK261" s="217"/>
      <c r="AL261" s="217"/>
      <c r="AM261" s="217"/>
      <c r="AN261" s="217"/>
      <c r="AO261" s="217"/>
      <c r="AP261" s="217"/>
      <c r="AQ261" s="217"/>
      <c r="AR261" s="217"/>
      <c r="AS261" s="217"/>
      <c r="AT261" s="217"/>
      <c r="AU261" s="217"/>
      <c r="AV261" s="217"/>
      <c r="AW261" s="217"/>
      <c r="AX261" s="217"/>
      <c r="AY261" s="217"/>
      <c r="AZ261" s="217"/>
      <c r="BA261" s="217"/>
      <c r="BB261" s="217"/>
      <c r="BC261" s="217"/>
      <c r="BD261" s="217"/>
      <c r="BE261" s="217"/>
      <c r="BF261" s="217"/>
      <c r="BG261" s="217"/>
      <c r="BH261" s="217"/>
      <c r="BI261" s="217"/>
      <c r="BJ261" s="217"/>
      <c r="BK261" s="217"/>
      <c r="BL261" s="217"/>
      <c r="BM261" s="217"/>
      <c r="BN261" s="217"/>
      <c r="BO261" s="217"/>
      <c r="BP261" s="217"/>
      <c r="BQ261" s="217"/>
      <c r="BR261" s="217"/>
      <c r="BS261" s="217"/>
      <c r="BT261" s="217"/>
      <c r="BU261" s="217"/>
      <c r="BV261" s="217"/>
      <c r="BW261" s="217"/>
      <c r="BX261" s="217"/>
      <c r="BY261" s="217"/>
      <c r="BZ261" s="217"/>
      <c r="CA261" s="217"/>
      <c r="CB261" s="217"/>
      <c r="CC261" s="217"/>
      <c r="CD261" s="217"/>
      <c r="CE261" s="217"/>
      <c r="CF261" s="217"/>
      <c r="CG261" s="217"/>
      <c r="CH261" s="217"/>
      <c r="CI261" s="217"/>
      <c r="CJ261" s="217"/>
      <c r="CK261" s="217"/>
      <c r="CL261" s="217"/>
      <c r="CM261" s="217"/>
      <c r="CN261" s="217"/>
      <c r="CO261" s="217"/>
      <c r="CP261" s="217"/>
      <c r="CQ261" s="217"/>
      <c r="CR261" s="217"/>
      <c r="CS261" s="217"/>
      <c r="CT261" s="217"/>
      <c r="CU261" s="217"/>
      <c r="CV261" s="217"/>
      <c r="CW261" s="217"/>
      <c r="CX261" s="217"/>
      <c r="CY261" s="217"/>
      <c r="CZ261" s="217"/>
      <c r="DA261" s="217"/>
      <c r="DB261" s="217"/>
      <c r="DC261" s="217"/>
      <c r="DD261" s="217"/>
      <c r="DE261" s="217"/>
      <c r="DF261" s="217"/>
      <c r="DG261" s="217"/>
      <c r="DH261" s="217"/>
      <c r="DI261" s="217"/>
      <c r="DJ261" s="217"/>
      <c r="DK261" s="217"/>
      <c r="DL261" s="217"/>
      <c r="DM261" s="217"/>
      <c r="DN261" s="217"/>
      <c r="DO261" s="217"/>
      <c r="DP261" s="217"/>
      <c r="DQ261" s="217"/>
      <c r="DR261" s="217"/>
      <c r="DS261" s="217"/>
      <c r="DT261" s="217"/>
      <c r="DU261" s="217"/>
      <c r="DV261" s="217"/>
      <c r="DW261" s="217"/>
      <c r="DX261" s="217"/>
      <c r="DY261" s="217"/>
      <c r="DZ261" s="217"/>
      <c r="EA261" s="217"/>
      <c r="EB261" s="217"/>
      <c r="EC261" s="217"/>
      <c r="ED261" s="217"/>
      <c r="EE261" s="217"/>
      <c r="EF261" s="217"/>
      <c r="EG261" s="217"/>
      <c r="EH261" s="217"/>
      <c r="EI261" s="217"/>
      <c r="EJ261" s="217"/>
      <c r="EK261" s="217"/>
      <c r="EL261" s="217"/>
      <c r="EM261" s="217"/>
      <c r="EN261" s="217"/>
      <c r="EO261" s="217"/>
      <c r="EP261" s="217"/>
      <c r="EQ261" s="217"/>
      <c r="ER261" s="217"/>
      <c r="ES261" s="217"/>
      <c r="ET261" s="217"/>
      <c r="EU261" s="217"/>
      <c r="EV261" s="217"/>
      <c r="EW261" s="217"/>
      <c r="EX261" s="217"/>
      <c r="EY261" s="217"/>
      <c r="EZ261" s="217"/>
      <c r="FA261" s="217"/>
      <c r="FB261" s="217"/>
      <c r="FC261" s="217"/>
      <c r="FD261" s="217"/>
      <c r="FE261" s="217"/>
      <c r="FF261" s="217"/>
      <c r="FG261" s="217"/>
      <c r="FH261" s="217"/>
      <c r="FI261" s="217"/>
      <c r="FJ261" s="217"/>
      <c r="FK261" s="217"/>
      <c r="FL261" s="217"/>
      <c r="FM261" s="217"/>
      <c r="FN261" s="217"/>
      <c r="FO261" s="217"/>
      <c r="FP261" s="217"/>
      <c r="FQ261" s="217"/>
      <c r="FR261" s="217"/>
      <c r="FS261" s="217"/>
      <c r="FT261" s="217"/>
      <c r="FU261" s="217"/>
      <c r="FV261" s="217"/>
      <c r="FW261" s="217"/>
      <c r="FX261" s="217"/>
      <c r="FY261" s="217"/>
      <c r="FZ261" s="217"/>
      <c r="GA261" s="217"/>
      <c r="GB261" s="217"/>
      <c r="GC261" s="217"/>
      <c r="GD261" s="217"/>
      <c r="GE261" s="217"/>
      <c r="GF261" s="217"/>
      <c r="GG261" s="217"/>
      <c r="GH261" s="217"/>
      <c r="GI261" s="217"/>
      <c r="GJ261" s="217"/>
      <c r="GK261" s="217"/>
      <c r="GL261" s="217"/>
      <c r="GM261" s="217"/>
      <c r="GN261" s="217"/>
      <c r="GO261" s="217"/>
      <c r="GP261" s="217"/>
      <c r="GQ261" s="217"/>
      <c r="GR261" s="217"/>
      <c r="GS261" s="217"/>
      <c r="GT261" s="217"/>
      <c r="GU261" s="217"/>
      <c r="GV261" s="217"/>
      <c r="GW261" s="217"/>
      <c r="GX261" s="217"/>
      <c r="GY261" s="217"/>
      <c r="GZ261" s="217"/>
      <c r="HA261" s="217"/>
      <c r="HB261" s="217"/>
      <c r="HC261" s="217"/>
      <c r="HD261" s="217"/>
      <c r="HE261" s="217"/>
      <c r="HF261" s="217"/>
      <c r="HG261" s="217"/>
      <c r="HH261" s="217"/>
      <c r="HI261" s="217"/>
      <c r="HJ261" s="217"/>
      <c r="HK261" s="217"/>
      <c r="HL261" s="217"/>
      <c r="HM261" s="217"/>
      <c r="HN261" s="217"/>
      <c r="HO261" s="217"/>
      <c r="HP261" s="217"/>
      <c r="HQ261" s="217"/>
      <c r="HR261" s="217"/>
      <c r="HS261" s="217"/>
      <c r="HT261" s="217"/>
      <c r="HU261" s="217"/>
      <c r="HV261" s="217"/>
      <c r="HW261" s="217"/>
      <c r="HX261" s="217"/>
      <c r="HY261" s="217"/>
      <c r="HZ261" s="217"/>
      <c r="IA261" s="217"/>
      <c r="IB261" s="217"/>
      <c r="IC261" s="217"/>
      <c r="ID261" s="217"/>
      <c r="IE261" s="217"/>
      <c r="IF261" s="217"/>
      <c r="IG261" s="217"/>
      <c r="IH261" s="217"/>
      <c r="II261" s="217"/>
      <c r="IJ261" s="217"/>
      <c r="IK261" s="217"/>
      <c r="IL261" s="217"/>
      <c r="IM261" s="217"/>
      <c r="IN261" s="217"/>
      <c r="IO261" s="217"/>
      <c r="IP261" s="217"/>
      <c r="IQ261" s="217"/>
      <c r="IR261" s="217"/>
      <c r="IS261" s="217"/>
      <c r="IT261" s="217"/>
      <c r="IU261" s="217"/>
      <c r="IV261" s="217"/>
    </row>
    <row r="262" spans="1:256" x14ac:dyDescent="0.15">
      <c r="A262" s="218"/>
      <c r="B262" s="215"/>
      <c r="C262" s="217"/>
      <c r="D262" s="219"/>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c r="AA262" s="217"/>
      <c r="AB262" s="217"/>
      <c r="AC262" s="217"/>
      <c r="AD262" s="217"/>
      <c r="AE262" s="217"/>
      <c r="AF262" s="217"/>
      <c r="AG262" s="217"/>
      <c r="AH262" s="217"/>
      <c r="AI262" s="217"/>
      <c r="AJ262" s="217"/>
      <c r="AK262" s="217"/>
      <c r="AL262" s="217"/>
      <c r="AM262" s="217"/>
      <c r="AN262" s="217"/>
      <c r="AO262" s="217"/>
      <c r="AP262" s="217"/>
      <c r="AQ262" s="217"/>
      <c r="AR262" s="217"/>
      <c r="AS262" s="217"/>
      <c r="AT262" s="217"/>
      <c r="AU262" s="217"/>
      <c r="AV262" s="217"/>
      <c r="AW262" s="217"/>
      <c r="AX262" s="217"/>
      <c r="AY262" s="217"/>
      <c r="AZ262" s="217"/>
      <c r="BA262" s="217"/>
      <c r="BB262" s="217"/>
      <c r="BC262" s="217"/>
      <c r="BD262" s="217"/>
      <c r="BE262" s="217"/>
      <c r="BF262" s="217"/>
      <c r="BG262" s="217"/>
      <c r="BH262" s="217"/>
      <c r="BI262" s="217"/>
      <c r="BJ262" s="217"/>
      <c r="BK262" s="217"/>
      <c r="BL262" s="217"/>
      <c r="BM262" s="217"/>
      <c r="BN262" s="217"/>
      <c r="BO262" s="217"/>
      <c r="BP262" s="217"/>
      <c r="BQ262" s="217"/>
      <c r="BR262" s="217"/>
      <c r="BS262" s="217"/>
      <c r="BT262" s="217"/>
      <c r="BU262" s="217"/>
      <c r="BV262" s="217"/>
      <c r="BW262" s="217"/>
      <c r="BX262" s="217"/>
      <c r="BY262" s="217"/>
      <c r="BZ262" s="217"/>
      <c r="CA262" s="217"/>
      <c r="CB262" s="217"/>
      <c r="CC262" s="217"/>
      <c r="CD262" s="217"/>
      <c r="CE262" s="217"/>
      <c r="CF262" s="217"/>
      <c r="CG262" s="217"/>
      <c r="CH262" s="217"/>
      <c r="CI262" s="217"/>
      <c r="CJ262" s="217"/>
      <c r="CK262" s="217"/>
      <c r="CL262" s="217"/>
      <c r="CM262" s="217"/>
      <c r="CN262" s="217"/>
      <c r="CO262" s="217"/>
      <c r="CP262" s="217"/>
      <c r="CQ262" s="217"/>
      <c r="CR262" s="217"/>
      <c r="CS262" s="217"/>
      <c r="CT262" s="217"/>
      <c r="CU262" s="217"/>
      <c r="CV262" s="217"/>
      <c r="CW262" s="217"/>
      <c r="CX262" s="217"/>
      <c r="CY262" s="217"/>
      <c r="CZ262" s="217"/>
      <c r="DA262" s="217"/>
      <c r="DB262" s="217"/>
      <c r="DC262" s="217"/>
      <c r="DD262" s="217"/>
      <c r="DE262" s="217"/>
      <c r="DF262" s="217"/>
      <c r="DG262" s="217"/>
      <c r="DH262" s="217"/>
      <c r="DI262" s="217"/>
      <c r="DJ262" s="217"/>
      <c r="DK262" s="217"/>
      <c r="DL262" s="217"/>
      <c r="DM262" s="217"/>
      <c r="DN262" s="217"/>
      <c r="DO262" s="217"/>
      <c r="DP262" s="217"/>
      <c r="DQ262" s="217"/>
      <c r="DR262" s="217"/>
      <c r="DS262" s="217"/>
      <c r="DT262" s="217"/>
      <c r="DU262" s="217"/>
      <c r="DV262" s="217"/>
      <c r="DW262" s="217"/>
      <c r="DX262" s="217"/>
      <c r="DY262" s="217"/>
      <c r="DZ262" s="217"/>
      <c r="EA262" s="217"/>
      <c r="EB262" s="217"/>
      <c r="EC262" s="217"/>
      <c r="ED262" s="217"/>
      <c r="EE262" s="217"/>
      <c r="EF262" s="217"/>
      <c r="EG262" s="217"/>
      <c r="EH262" s="217"/>
      <c r="EI262" s="217"/>
      <c r="EJ262" s="217"/>
      <c r="EK262" s="217"/>
      <c r="EL262" s="217"/>
      <c r="EM262" s="217"/>
      <c r="EN262" s="217"/>
      <c r="EO262" s="217"/>
      <c r="EP262" s="217"/>
      <c r="EQ262" s="217"/>
      <c r="ER262" s="217"/>
      <c r="ES262" s="217"/>
      <c r="ET262" s="217"/>
      <c r="EU262" s="217"/>
      <c r="EV262" s="217"/>
      <c r="EW262" s="217"/>
      <c r="EX262" s="217"/>
      <c r="EY262" s="217"/>
      <c r="EZ262" s="217"/>
      <c r="FA262" s="217"/>
      <c r="FB262" s="217"/>
      <c r="FC262" s="217"/>
      <c r="FD262" s="217"/>
      <c r="FE262" s="217"/>
      <c r="FF262" s="217"/>
      <c r="FG262" s="217"/>
      <c r="FH262" s="217"/>
      <c r="FI262" s="217"/>
      <c r="FJ262" s="217"/>
      <c r="FK262" s="217"/>
      <c r="FL262" s="217"/>
      <c r="FM262" s="217"/>
      <c r="FN262" s="217"/>
      <c r="FO262" s="217"/>
      <c r="FP262" s="217"/>
      <c r="FQ262" s="217"/>
      <c r="FR262" s="217"/>
      <c r="FS262" s="217"/>
      <c r="FT262" s="217"/>
      <c r="FU262" s="217"/>
      <c r="FV262" s="217"/>
      <c r="FW262" s="217"/>
      <c r="FX262" s="217"/>
      <c r="FY262" s="217"/>
      <c r="FZ262" s="217"/>
      <c r="GA262" s="217"/>
      <c r="GB262" s="217"/>
      <c r="GC262" s="217"/>
      <c r="GD262" s="217"/>
      <c r="GE262" s="217"/>
      <c r="GF262" s="217"/>
      <c r="GG262" s="217"/>
      <c r="GH262" s="217"/>
      <c r="GI262" s="217"/>
      <c r="GJ262" s="217"/>
      <c r="GK262" s="217"/>
      <c r="GL262" s="217"/>
      <c r="GM262" s="217"/>
      <c r="GN262" s="217"/>
      <c r="GO262" s="217"/>
      <c r="GP262" s="217"/>
      <c r="GQ262" s="217"/>
      <c r="GR262" s="217"/>
      <c r="GS262" s="217"/>
      <c r="GT262" s="217"/>
      <c r="GU262" s="217"/>
      <c r="GV262" s="217"/>
      <c r="GW262" s="217"/>
      <c r="GX262" s="217"/>
      <c r="GY262" s="217"/>
      <c r="GZ262" s="217"/>
      <c r="HA262" s="217"/>
      <c r="HB262" s="217"/>
      <c r="HC262" s="217"/>
      <c r="HD262" s="217"/>
      <c r="HE262" s="217"/>
      <c r="HF262" s="217"/>
      <c r="HG262" s="217"/>
      <c r="HH262" s="217"/>
      <c r="HI262" s="217"/>
      <c r="HJ262" s="217"/>
      <c r="HK262" s="217"/>
      <c r="HL262" s="217"/>
      <c r="HM262" s="217"/>
      <c r="HN262" s="217"/>
      <c r="HO262" s="217"/>
      <c r="HP262" s="217"/>
      <c r="HQ262" s="217"/>
      <c r="HR262" s="217"/>
      <c r="HS262" s="217"/>
      <c r="HT262" s="217"/>
      <c r="HU262" s="217"/>
      <c r="HV262" s="217"/>
      <c r="HW262" s="217"/>
      <c r="HX262" s="217"/>
      <c r="HY262" s="217"/>
      <c r="HZ262" s="217"/>
      <c r="IA262" s="217"/>
      <c r="IB262" s="217"/>
      <c r="IC262" s="217"/>
      <c r="ID262" s="217"/>
      <c r="IE262" s="217"/>
      <c r="IF262" s="217"/>
      <c r="IG262" s="217"/>
      <c r="IH262" s="217"/>
      <c r="II262" s="217"/>
      <c r="IJ262" s="217"/>
      <c r="IK262" s="217"/>
      <c r="IL262" s="217"/>
      <c r="IM262" s="217"/>
      <c r="IN262" s="217"/>
      <c r="IO262" s="217"/>
      <c r="IP262" s="217"/>
      <c r="IQ262" s="217"/>
      <c r="IR262" s="217"/>
      <c r="IS262" s="217"/>
      <c r="IT262" s="217"/>
      <c r="IU262" s="217"/>
      <c r="IV262" s="217"/>
    </row>
    <row r="263" spans="1:256" x14ac:dyDescent="0.15">
      <c r="A263" s="218"/>
      <c r="B263" s="215"/>
      <c r="C263" s="217"/>
      <c r="D263" s="219"/>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c r="AA263" s="217"/>
      <c r="AB263" s="217"/>
      <c r="AC263" s="217"/>
      <c r="AD263" s="217"/>
      <c r="AE263" s="217"/>
      <c r="AF263" s="217"/>
      <c r="AG263" s="217"/>
      <c r="AH263" s="217"/>
      <c r="AI263" s="217"/>
      <c r="AJ263" s="217"/>
      <c r="AK263" s="217"/>
      <c r="AL263" s="217"/>
      <c r="AM263" s="217"/>
      <c r="AN263" s="217"/>
      <c r="AO263" s="217"/>
      <c r="AP263" s="217"/>
      <c r="AQ263" s="217"/>
      <c r="AR263" s="217"/>
      <c r="AS263" s="217"/>
      <c r="AT263" s="217"/>
      <c r="AU263" s="217"/>
      <c r="AV263" s="217"/>
      <c r="AW263" s="217"/>
      <c r="AX263" s="217"/>
      <c r="AY263" s="217"/>
      <c r="AZ263" s="217"/>
      <c r="BA263" s="217"/>
      <c r="BB263" s="217"/>
      <c r="BC263" s="217"/>
      <c r="BD263" s="217"/>
      <c r="BE263" s="217"/>
      <c r="BF263" s="217"/>
      <c r="BG263" s="217"/>
      <c r="BH263" s="217"/>
      <c r="BI263" s="217"/>
      <c r="BJ263" s="217"/>
      <c r="BK263" s="217"/>
      <c r="BL263" s="217"/>
      <c r="BM263" s="217"/>
      <c r="BN263" s="217"/>
      <c r="BO263" s="217"/>
      <c r="BP263" s="217"/>
      <c r="BQ263" s="217"/>
      <c r="BR263" s="217"/>
      <c r="BS263" s="217"/>
      <c r="BT263" s="217"/>
      <c r="BU263" s="217"/>
      <c r="BV263" s="217"/>
      <c r="BW263" s="217"/>
      <c r="BX263" s="217"/>
      <c r="BY263" s="217"/>
      <c r="BZ263" s="217"/>
      <c r="CA263" s="217"/>
      <c r="CB263" s="217"/>
      <c r="CC263" s="217"/>
      <c r="CD263" s="217"/>
      <c r="CE263" s="217"/>
      <c r="CF263" s="217"/>
      <c r="CG263" s="217"/>
      <c r="CH263" s="217"/>
      <c r="CI263" s="217"/>
      <c r="CJ263" s="217"/>
      <c r="CK263" s="217"/>
      <c r="CL263" s="217"/>
      <c r="CM263" s="217"/>
      <c r="CN263" s="217"/>
      <c r="CO263" s="217"/>
      <c r="CP263" s="217"/>
      <c r="CQ263" s="217"/>
      <c r="CR263" s="217"/>
      <c r="CS263" s="217"/>
      <c r="CT263" s="217"/>
      <c r="CU263" s="217"/>
      <c r="CV263" s="217"/>
      <c r="CW263" s="217"/>
      <c r="CX263" s="217"/>
      <c r="CY263" s="217"/>
      <c r="CZ263" s="217"/>
      <c r="DA263" s="217"/>
      <c r="DB263" s="217"/>
      <c r="DC263" s="217"/>
      <c r="DD263" s="217"/>
      <c r="DE263" s="217"/>
      <c r="DF263" s="217"/>
      <c r="DG263" s="217"/>
      <c r="DH263" s="217"/>
      <c r="DI263" s="217"/>
      <c r="DJ263" s="217"/>
      <c r="DK263" s="217"/>
      <c r="DL263" s="217"/>
      <c r="DM263" s="217"/>
      <c r="DN263" s="217"/>
      <c r="DO263" s="217"/>
      <c r="DP263" s="217"/>
      <c r="DQ263" s="217"/>
      <c r="DR263" s="217"/>
      <c r="DS263" s="217"/>
      <c r="DT263" s="217"/>
      <c r="DU263" s="217"/>
      <c r="DV263" s="217"/>
      <c r="DW263" s="217"/>
      <c r="DX263" s="217"/>
      <c r="DY263" s="217"/>
      <c r="DZ263" s="217"/>
      <c r="EA263" s="217"/>
      <c r="EB263" s="217"/>
      <c r="EC263" s="217"/>
      <c r="ED263" s="217"/>
      <c r="EE263" s="217"/>
      <c r="EF263" s="217"/>
      <c r="EG263" s="217"/>
      <c r="EH263" s="217"/>
      <c r="EI263" s="217"/>
      <c r="EJ263" s="217"/>
      <c r="EK263" s="217"/>
      <c r="EL263" s="217"/>
      <c r="EM263" s="217"/>
      <c r="EN263" s="217"/>
      <c r="EO263" s="217"/>
      <c r="EP263" s="217"/>
      <c r="EQ263" s="217"/>
      <c r="ER263" s="217"/>
      <c r="ES263" s="217"/>
      <c r="ET263" s="217"/>
      <c r="EU263" s="217"/>
      <c r="EV263" s="217"/>
      <c r="EW263" s="217"/>
      <c r="EX263" s="217"/>
      <c r="EY263" s="217"/>
      <c r="EZ263" s="217"/>
      <c r="FA263" s="217"/>
      <c r="FB263" s="217"/>
      <c r="FC263" s="217"/>
      <c r="FD263" s="217"/>
      <c r="FE263" s="217"/>
      <c r="FF263" s="217"/>
      <c r="FG263" s="217"/>
      <c r="FH263" s="217"/>
      <c r="FI263" s="217"/>
      <c r="FJ263" s="217"/>
      <c r="FK263" s="217"/>
      <c r="FL263" s="217"/>
      <c r="FM263" s="217"/>
      <c r="FN263" s="217"/>
      <c r="FO263" s="217"/>
      <c r="FP263" s="217"/>
      <c r="FQ263" s="217"/>
      <c r="FR263" s="217"/>
      <c r="FS263" s="217"/>
      <c r="FT263" s="217"/>
      <c r="FU263" s="217"/>
      <c r="FV263" s="217"/>
      <c r="FW263" s="217"/>
      <c r="FX263" s="217"/>
      <c r="FY263" s="217"/>
      <c r="FZ263" s="217"/>
      <c r="GA263" s="217"/>
      <c r="GB263" s="217"/>
      <c r="GC263" s="217"/>
      <c r="GD263" s="217"/>
      <c r="GE263" s="217"/>
      <c r="GF263" s="217"/>
      <c r="GG263" s="217"/>
      <c r="GH263" s="217"/>
      <c r="GI263" s="217"/>
      <c r="GJ263" s="217"/>
      <c r="GK263" s="217"/>
      <c r="GL263" s="217"/>
      <c r="GM263" s="217"/>
      <c r="GN263" s="217"/>
      <c r="GO263" s="217"/>
      <c r="GP263" s="217"/>
      <c r="GQ263" s="217"/>
      <c r="GR263" s="217"/>
      <c r="GS263" s="217"/>
      <c r="GT263" s="217"/>
      <c r="GU263" s="217"/>
      <c r="GV263" s="217"/>
      <c r="GW263" s="217"/>
      <c r="GX263" s="217"/>
      <c r="GY263" s="217"/>
      <c r="GZ263" s="217"/>
      <c r="HA263" s="217"/>
      <c r="HB263" s="217"/>
      <c r="HC263" s="217"/>
      <c r="HD263" s="217"/>
      <c r="HE263" s="217"/>
      <c r="HF263" s="217"/>
      <c r="HG263" s="217"/>
      <c r="HH263" s="217"/>
      <c r="HI263" s="217"/>
      <c r="HJ263" s="217"/>
      <c r="HK263" s="217"/>
      <c r="HL263" s="217"/>
      <c r="HM263" s="217"/>
      <c r="HN263" s="217"/>
      <c r="HO263" s="217"/>
      <c r="HP263" s="217"/>
      <c r="HQ263" s="217"/>
      <c r="HR263" s="217"/>
      <c r="HS263" s="217"/>
      <c r="HT263" s="217"/>
      <c r="HU263" s="217"/>
      <c r="HV263" s="217"/>
      <c r="HW263" s="217"/>
      <c r="HX263" s="217"/>
      <c r="HY263" s="217"/>
      <c r="HZ263" s="217"/>
      <c r="IA263" s="217"/>
      <c r="IB263" s="217"/>
      <c r="IC263" s="217"/>
      <c r="ID263" s="217"/>
      <c r="IE263" s="217"/>
      <c r="IF263" s="217"/>
      <c r="IG263" s="217"/>
      <c r="IH263" s="217"/>
      <c r="II263" s="217"/>
      <c r="IJ263" s="217"/>
      <c r="IK263" s="217"/>
      <c r="IL263" s="217"/>
      <c r="IM263" s="217"/>
      <c r="IN263" s="217"/>
      <c r="IO263" s="217"/>
      <c r="IP263" s="217"/>
      <c r="IQ263" s="217"/>
      <c r="IR263" s="217"/>
      <c r="IS263" s="217"/>
      <c r="IT263" s="217"/>
      <c r="IU263" s="217"/>
      <c r="IV263" s="217"/>
    </row>
    <row r="264" spans="1:256" x14ac:dyDescent="0.15">
      <c r="A264" s="218"/>
      <c r="B264" s="215"/>
      <c r="C264" s="217"/>
      <c r="D264" s="219"/>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c r="AA264" s="217"/>
      <c r="AB264" s="217"/>
      <c r="AC264" s="217"/>
      <c r="AD264" s="217"/>
      <c r="AE264" s="217"/>
      <c r="AF264" s="217"/>
      <c r="AG264" s="217"/>
      <c r="AH264" s="217"/>
      <c r="AI264" s="217"/>
      <c r="AJ264" s="217"/>
      <c r="AK264" s="217"/>
      <c r="AL264" s="217"/>
      <c r="AM264" s="217"/>
      <c r="AN264" s="217"/>
      <c r="AO264" s="217"/>
      <c r="AP264" s="217"/>
      <c r="AQ264" s="217"/>
      <c r="AR264" s="217"/>
      <c r="AS264" s="217"/>
      <c r="AT264" s="217"/>
      <c r="AU264" s="217"/>
      <c r="AV264" s="217"/>
      <c r="AW264" s="217"/>
      <c r="AX264" s="217"/>
      <c r="AY264" s="217"/>
      <c r="AZ264" s="217"/>
      <c r="BA264" s="217"/>
      <c r="BB264" s="217"/>
      <c r="BC264" s="217"/>
      <c r="BD264" s="217"/>
      <c r="BE264" s="217"/>
      <c r="BF264" s="217"/>
      <c r="BG264" s="217"/>
      <c r="BH264" s="217"/>
      <c r="BI264" s="217"/>
      <c r="BJ264" s="217"/>
      <c r="BK264" s="217"/>
      <c r="BL264" s="217"/>
      <c r="BM264" s="217"/>
      <c r="BN264" s="217"/>
      <c r="BO264" s="217"/>
      <c r="BP264" s="217"/>
      <c r="BQ264" s="217"/>
      <c r="BR264" s="217"/>
      <c r="BS264" s="217"/>
      <c r="BT264" s="217"/>
      <c r="BU264" s="217"/>
      <c r="BV264" s="217"/>
      <c r="BW264" s="217"/>
      <c r="BX264" s="217"/>
      <c r="BY264" s="217"/>
      <c r="BZ264" s="217"/>
      <c r="CA264" s="217"/>
      <c r="CB264" s="217"/>
      <c r="CC264" s="217"/>
      <c r="CD264" s="217"/>
      <c r="CE264" s="217"/>
      <c r="CF264" s="217"/>
      <c r="CG264" s="217"/>
      <c r="CH264" s="217"/>
      <c r="CI264" s="217"/>
      <c r="CJ264" s="217"/>
      <c r="CK264" s="217"/>
      <c r="CL264" s="217"/>
      <c r="CM264" s="217"/>
      <c r="CN264" s="217"/>
      <c r="CO264" s="217"/>
      <c r="CP264" s="217"/>
      <c r="CQ264" s="217"/>
      <c r="CR264" s="217"/>
      <c r="CS264" s="217"/>
      <c r="CT264" s="217"/>
      <c r="CU264" s="217"/>
      <c r="CV264" s="217"/>
      <c r="CW264" s="217"/>
      <c r="CX264" s="217"/>
      <c r="CY264" s="217"/>
      <c r="CZ264" s="217"/>
      <c r="DA264" s="217"/>
      <c r="DB264" s="217"/>
      <c r="DC264" s="217"/>
      <c r="DD264" s="217"/>
      <c r="DE264" s="217"/>
      <c r="DF264" s="217"/>
      <c r="DG264" s="217"/>
      <c r="DH264" s="217"/>
      <c r="DI264" s="217"/>
      <c r="DJ264" s="217"/>
      <c r="DK264" s="217"/>
      <c r="DL264" s="217"/>
      <c r="DM264" s="217"/>
      <c r="DN264" s="217"/>
      <c r="DO264" s="217"/>
      <c r="DP264" s="217"/>
      <c r="DQ264" s="217"/>
      <c r="DR264" s="217"/>
      <c r="DS264" s="217"/>
      <c r="DT264" s="217"/>
      <c r="DU264" s="217"/>
      <c r="DV264" s="217"/>
      <c r="DW264" s="217"/>
      <c r="DX264" s="217"/>
      <c r="DY264" s="217"/>
      <c r="DZ264" s="217"/>
      <c r="EA264" s="217"/>
      <c r="EB264" s="217"/>
      <c r="EC264" s="217"/>
      <c r="ED264" s="217"/>
      <c r="EE264" s="217"/>
      <c r="EF264" s="217"/>
      <c r="EG264" s="217"/>
      <c r="EH264" s="217"/>
      <c r="EI264" s="217"/>
      <c r="EJ264" s="217"/>
      <c r="EK264" s="217"/>
      <c r="EL264" s="217"/>
      <c r="EM264" s="217"/>
      <c r="EN264" s="217"/>
      <c r="EO264" s="217"/>
      <c r="EP264" s="217"/>
      <c r="EQ264" s="217"/>
      <c r="ER264" s="217"/>
      <c r="ES264" s="217"/>
      <c r="ET264" s="217"/>
      <c r="EU264" s="217"/>
      <c r="EV264" s="217"/>
      <c r="EW264" s="217"/>
      <c r="EX264" s="217"/>
      <c r="EY264" s="217"/>
      <c r="EZ264" s="217"/>
      <c r="FA264" s="217"/>
      <c r="FB264" s="217"/>
      <c r="FC264" s="217"/>
      <c r="FD264" s="217"/>
      <c r="FE264" s="217"/>
      <c r="FF264" s="217"/>
      <c r="FG264" s="217"/>
      <c r="FH264" s="217"/>
      <c r="FI264" s="217"/>
      <c r="FJ264" s="217"/>
      <c r="FK264" s="217"/>
      <c r="FL264" s="217"/>
      <c r="FM264" s="217"/>
      <c r="FN264" s="217"/>
      <c r="FO264" s="217"/>
      <c r="FP264" s="217"/>
      <c r="FQ264" s="217"/>
      <c r="FR264" s="217"/>
      <c r="FS264" s="217"/>
      <c r="FT264" s="217"/>
      <c r="FU264" s="217"/>
      <c r="FV264" s="217"/>
      <c r="FW264" s="217"/>
      <c r="FX264" s="217"/>
      <c r="FY264" s="217"/>
      <c r="FZ264" s="217"/>
      <c r="GA264" s="217"/>
      <c r="GB264" s="217"/>
      <c r="GC264" s="217"/>
      <c r="GD264" s="217"/>
      <c r="GE264" s="217"/>
      <c r="GF264" s="217"/>
      <c r="GG264" s="217"/>
      <c r="GH264" s="217"/>
      <c r="GI264" s="217"/>
      <c r="GJ264" s="217"/>
      <c r="GK264" s="217"/>
      <c r="GL264" s="217"/>
      <c r="GM264" s="217"/>
      <c r="GN264" s="217"/>
      <c r="GO264" s="217"/>
      <c r="GP264" s="217"/>
      <c r="GQ264" s="217"/>
      <c r="GR264" s="217"/>
      <c r="GS264" s="217"/>
      <c r="GT264" s="217"/>
      <c r="GU264" s="217"/>
      <c r="GV264" s="217"/>
      <c r="GW264" s="217"/>
      <c r="GX264" s="217"/>
      <c r="GY264" s="217"/>
      <c r="GZ264" s="217"/>
      <c r="HA264" s="217"/>
      <c r="HB264" s="217"/>
      <c r="HC264" s="217"/>
      <c r="HD264" s="217"/>
      <c r="HE264" s="217"/>
      <c r="HF264" s="217"/>
      <c r="HG264" s="217"/>
      <c r="HH264" s="217"/>
      <c r="HI264" s="217"/>
      <c r="HJ264" s="217"/>
      <c r="HK264" s="217"/>
      <c r="HL264" s="217"/>
      <c r="HM264" s="217"/>
      <c r="HN264" s="217"/>
      <c r="HO264" s="217"/>
      <c r="HP264" s="217"/>
      <c r="HQ264" s="217"/>
      <c r="HR264" s="217"/>
      <c r="HS264" s="217"/>
      <c r="HT264" s="217"/>
      <c r="HU264" s="217"/>
      <c r="HV264" s="217"/>
      <c r="HW264" s="217"/>
      <c r="HX264" s="217"/>
      <c r="HY264" s="217"/>
      <c r="HZ264" s="217"/>
      <c r="IA264" s="217"/>
      <c r="IB264" s="217"/>
      <c r="IC264" s="217"/>
      <c r="ID264" s="217"/>
      <c r="IE264" s="217"/>
      <c r="IF264" s="217"/>
      <c r="IG264" s="217"/>
      <c r="IH264" s="217"/>
      <c r="II264" s="217"/>
      <c r="IJ264" s="217"/>
      <c r="IK264" s="217"/>
      <c r="IL264" s="217"/>
      <c r="IM264" s="217"/>
      <c r="IN264" s="217"/>
      <c r="IO264" s="217"/>
      <c r="IP264" s="217"/>
      <c r="IQ264" s="217"/>
      <c r="IR264" s="217"/>
      <c r="IS264" s="217"/>
      <c r="IT264" s="217"/>
      <c r="IU264" s="217"/>
      <c r="IV264" s="217"/>
    </row>
    <row r="265" spans="1:256" x14ac:dyDescent="0.15">
      <c r="A265" s="218"/>
      <c r="B265" s="215"/>
      <c r="C265" s="217"/>
      <c r="D265" s="219"/>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c r="AA265" s="217"/>
      <c r="AB265" s="217"/>
      <c r="AC265" s="217"/>
      <c r="AD265" s="217"/>
      <c r="AE265" s="217"/>
      <c r="AF265" s="217"/>
      <c r="AG265" s="217"/>
      <c r="AH265" s="217"/>
      <c r="AI265" s="217"/>
      <c r="AJ265" s="217"/>
      <c r="AK265" s="217"/>
      <c r="AL265" s="217"/>
      <c r="AM265" s="217"/>
      <c r="AN265" s="217"/>
      <c r="AO265" s="217"/>
      <c r="AP265" s="217"/>
      <c r="AQ265" s="217"/>
      <c r="AR265" s="217"/>
      <c r="AS265" s="217"/>
      <c r="AT265" s="217"/>
      <c r="AU265" s="217"/>
      <c r="AV265" s="217"/>
      <c r="AW265" s="217"/>
      <c r="AX265" s="217"/>
      <c r="AY265" s="217"/>
      <c r="AZ265" s="217"/>
      <c r="BA265" s="217"/>
      <c r="BB265" s="217"/>
      <c r="BC265" s="217"/>
      <c r="BD265" s="217"/>
      <c r="BE265" s="217"/>
      <c r="BF265" s="217"/>
      <c r="BG265" s="217"/>
      <c r="BH265" s="217"/>
      <c r="BI265" s="217"/>
      <c r="BJ265" s="217"/>
      <c r="BK265" s="217"/>
      <c r="BL265" s="217"/>
      <c r="BM265" s="217"/>
      <c r="BN265" s="217"/>
      <c r="BO265" s="217"/>
      <c r="BP265" s="217"/>
      <c r="BQ265" s="217"/>
      <c r="BR265" s="217"/>
      <c r="BS265" s="217"/>
      <c r="BT265" s="217"/>
      <c r="BU265" s="217"/>
      <c r="BV265" s="217"/>
      <c r="BW265" s="217"/>
      <c r="BX265" s="217"/>
      <c r="BY265" s="217"/>
      <c r="BZ265" s="217"/>
      <c r="CA265" s="217"/>
      <c r="CB265" s="217"/>
      <c r="CC265" s="217"/>
      <c r="CD265" s="217"/>
      <c r="CE265" s="217"/>
      <c r="CF265" s="217"/>
      <c r="CG265" s="217"/>
      <c r="CH265" s="217"/>
      <c r="CI265" s="217"/>
      <c r="CJ265" s="217"/>
      <c r="CK265" s="217"/>
      <c r="CL265" s="217"/>
      <c r="CM265" s="217"/>
      <c r="CN265" s="217"/>
      <c r="CO265" s="217"/>
      <c r="CP265" s="217"/>
      <c r="CQ265" s="217"/>
      <c r="CR265" s="217"/>
      <c r="CS265" s="217"/>
      <c r="CT265" s="217"/>
      <c r="CU265" s="217"/>
      <c r="CV265" s="217"/>
      <c r="CW265" s="217"/>
      <c r="CX265" s="217"/>
      <c r="CY265" s="217"/>
      <c r="CZ265" s="217"/>
      <c r="DA265" s="217"/>
      <c r="DB265" s="217"/>
      <c r="DC265" s="217"/>
      <c r="DD265" s="217"/>
      <c r="DE265" s="217"/>
      <c r="DF265" s="217"/>
      <c r="DG265" s="217"/>
      <c r="DH265" s="217"/>
      <c r="DI265" s="217"/>
      <c r="DJ265" s="217"/>
      <c r="DK265" s="217"/>
      <c r="DL265" s="217"/>
      <c r="DM265" s="217"/>
      <c r="DN265" s="217"/>
      <c r="DO265" s="217"/>
      <c r="DP265" s="217"/>
      <c r="DQ265" s="217"/>
      <c r="DR265" s="217"/>
      <c r="DS265" s="217"/>
      <c r="DT265" s="217"/>
      <c r="DU265" s="217"/>
      <c r="DV265" s="217"/>
      <c r="DW265" s="217"/>
      <c r="DX265" s="217"/>
      <c r="DY265" s="217"/>
      <c r="DZ265" s="217"/>
      <c r="EA265" s="217"/>
      <c r="EB265" s="217"/>
      <c r="EC265" s="217"/>
      <c r="ED265" s="217"/>
      <c r="EE265" s="217"/>
      <c r="EF265" s="217"/>
      <c r="EG265" s="217"/>
      <c r="EH265" s="217"/>
      <c r="EI265" s="217"/>
      <c r="EJ265" s="217"/>
      <c r="EK265" s="217"/>
      <c r="EL265" s="217"/>
      <c r="EM265" s="217"/>
      <c r="EN265" s="217"/>
      <c r="EO265" s="217"/>
      <c r="EP265" s="217"/>
      <c r="EQ265" s="217"/>
      <c r="ER265" s="217"/>
      <c r="ES265" s="217"/>
      <c r="ET265" s="217"/>
      <c r="EU265" s="217"/>
      <c r="EV265" s="217"/>
      <c r="EW265" s="217"/>
      <c r="EX265" s="217"/>
      <c r="EY265" s="217"/>
      <c r="EZ265" s="217"/>
      <c r="FA265" s="217"/>
      <c r="FB265" s="217"/>
      <c r="FC265" s="217"/>
      <c r="FD265" s="217"/>
      <c r="FE265" s="217"/>
      <c r="FF265" s="217"/>
      <c r="FG265" s="217"/>
      <c r="FH265" s="217"/>
      <c r="FI265" s="217"/>
      <c r="FJ265" s="217"/>
      <c r="FK265" s="217"/>
      <c r="FL265" s="217"/>
      <c r="FM265" s="217"/>
      <c r="FN265" s="217"/>
      <c r="FO265" s="217"/>
      <c r="FP265" s="217"/>
      <c r="FQ265" s="217"/>
      <c r="FR265" s="217"/>
      <c r="FS265" s="217"/>
      <c r="FT265" s="217"/>
      <c r="FU265" s="217"/>
      <c r="FV265" s="217"/>
      <c r="FW265" s="217"/>
      <c r="FX265" s="217"/>
      <c r="FY265" s="217"/>
      <c r="FZ265" s="217"/>
      <c r="GA265" s="217"/>
      <c r="GB265" s="217"/>
      <c r="GC265" s="217"/>
      <c r="GD265" s="217"/>
      <c r="GE265" s="217"/>
      <c r="GF265" s="217"/>
      <c r="GG265" s="217"/>
      <c r="GH265" s="217"/>
      <c r="GI265" s="217"/>
      <c r="GJ265" s="217"/>
      <c r="GK265" s="217"/>
      <c r="GL265" s="217"/>
      <c r="GM265" s="217"/>
      <c r="GN265" s="217"/>
      <c r="GO265" s="217"/>
      <c r="GP265" s="217"/>
      <c r="GQ265" s="217"/>
      <c r="GR265" s="217"/>
      <c r="GS265" s="217"/>
      <c r="GT265" s="217"/>
      <c r="GU265" s="217"/>
      <c r="GV265" s="217"/>
      <c r="GW265" s="217"/>
      <c r="GX265" s="217"/>
      <c r="GY265" s="217"/>
      <c r="GZ265" s="217"/>
      <c r="HA265" s="217"/>
      <c r="HB265" s="217"/>
      <c r="HC265" s="217"/>
      <c r="HD265" s="217"/>
      <c r="HE265" s="217"/>
      <c r="HF265" s="217"/>
      <c r="HG265" s="217"/>
      <c r="HH265" s="217"/>
      <c r="HI265" s="217"/>
      <c r="HJ265" s="217"/>
      <c r="HK265" s="217"/>
      <c r="HL265" s="217"/>
      <c r="HM265" s="217"/>
      <c r="HN265" s="217"/>
      <c r="HO265" s="217"/>
      <c r="HP265" s="217"/>
      <c r="HQ265" s="217"/>
      <c r="HR265" s="217"/>
      <c r="HS265" s="217"/>
      <c r="HT265" s="217"/>
      <c r="HU265" s="217"/>
      <c r="HV265" s="217"/>
      <c r="HW265" s="217"/>
      <c r="HX265" s="217"/>
      <c r="HY265" s="217"/>
      <c r="HZ265" s="217"/>
      <c r="IA265" s="217"/>
      <c r="IB265" s="217"/>
      <c r="IC265" s="217"/>
      <c r="ID265" s="217"/>
      <c r="IE265" s="217"/>
      <c r="IF265" s="217"/>
      <c r="IG265" s="217"/>
      <c r="IH265" s="217"/>
      <c r="II265" s="217"/>
      <c r="IJ265" s="217"/>
      <c r="IK265" s="217"/>
      <c r="IL265" s="217"/>
      <c r="IM265" s="217"/>
      <c r="IN265" s="217"/>
      <c r="IO265" s="217"/>
      <c r="IP265" s="217"/>
      <c r="IQ265" s="217"/>
      <c r="IR265" s="217"/>
      <c r="IS265" s="217"/>
      <c r="IT265" s="217"/>
      <c r="IU265" s="217"/>
      <c r="IV265" s="217"/>
    </row>
    <row r="266" spans="1:256" x14ac:dyDescent="0.15">
      <c r="A266" s="218"/>
      <c r="B266" s="215"/>
      <c r="C266" s="217"/>
      <c r="D266" s="219"/>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c r="AA266" s="217"/>
      <c r="AB266" s="217"/>
      <c r="AC266" s="217"/>
      <c r="AD266" s="217"/>
      <c r="AE266" s="217"/>
      <c r="AF266" s="217"/>
      <c r="AG266" s="217"/>
      <c r="AH266" s="217"/>
      <c r="AI266" s="217"/>
      <c r="AJ266" s="217"/>
      <c r="AK266" s="217"/>
      <c r="AL266" s="217"/>
      <c r="AM266" s="217"/>
      <c r="AN266" s="217"/>
      <c r="AO266" s="217"/>
      <c r="AP266" s="217"/>
      <c r="AQ266" s="217"/>
      <c r="AR266" s="217"/>
      <c r="AS266" s="217"/>
      <c r="AT266" s="217"/>
      <c r="AU266" s="217"/>
      <c r="AV266" s="217"/>
      <c r="AW266" s="217"/>
      <c r="AX266" s="217"/>
      <c r="AY266" s="217"/>
      <c r="AZ266" s="217"/>
      <c r="BA266" s="217"/>
      <c r="BB266" s="217"/>
      <c r="BC266" s="217"/>
      <c r="BD266" s="217"/>
      <c r="BE266" s="217"/>
      <c r="BF266" s="217"/>
      <c r="BG266" s="217"/>
      <c r="BH266" s="217"/>
      <c r="BI266" s="217"/>
      <c r="BJ266" s="217"/>
      <c r="BK266" s="217"/>
      <c r="BL266" s="217"/>
      <c r="BM266" s="217"/>
      <c r="BN266" s="217"/>
      <c r="BO266" s="217"/>
      <c r="BP266" s="217"/>
      <c r="BQ266" s="217"/>
      <c r="BR266" s="217"/>
      <c r="BS266" s="217"/>
      <c r="BT266" s="217"/>
      <c r="BU266" s="217"/>
      <c r="BV266" s="217"/>
      <c r="BW266" s="217"/>
      <c r="BX266" s="217"/>
      <c r="BY266" s="217"/>
      <c r="BZ266" s="217"/>
      <c r="CA266" s="217"/>
      <c r="CB266" s="217"/>
      <c r="CC266" s="217"/>
      <c r="CD266" s="217"/>
      <c r="CE266" s="217"/>
      <c r="CF266" s="217"/>
      <c r="CG266" s="217"/>
      <c r="CH266" s="217"/>
      <c r="CI266" s="217"/>
      <c r="CJ266" s="217"/>
      <c r="CK266" s="217"/>
      <c r="CL266" s="217"/>
      <c r="CM266" s="217"/>
      <c r="CN266" s="217"/>
      <c r="CO266" s="217"/>
      <c r="CP266" s="217"/>
      <c r="CQ266" s="217"/>
      <c r="CR266" s="217"/>
      <c r="CS266" s="217"/>
      <c r="CT266" s="217"/>
      <c r="CU266" s="217"/>
      <c r="CV266" s="217"/>
      <c r="CW266" s="217"/>
      <c r="CX266" s="217"/>
      <c r="CY266" s="217"/>
      <c r="CZ266" s="217"/>
      <c r="DA266" s="217"/>
      <c r="DB266" s="217"/>
      <c r="DC266" s="217"/>
      <c r="DD266" s="217"/>
      <c r="DE266" s="217"/>
      <c r="DF266" s="217"/>
      <c r="DG266" s="217"/>
      <c r="DH266" s="217"/>
      <c r="DI266" s="217"/>
      <c r="DJ266" s="217"/>
      <c r="DK266" s="217"/>
      <c r="DL266" s="217"/>
      <c r="DM266" s="217"/>
      <c r="DN266" s="217"/>
      <c r="DO266" s="217"/>
      <c r="DP266" s="217"/>
      <c r="DQ266" s="217"/>
      <c r="DR266" s="217"/>
      <c r="DS266" s="217"/>
      <c r="DT266" s="217"/>
      <c r="DU266" s="217"/>
      <c r="DV266" s="217"/>
      <c r="DW266" s="217"/>
      <c r="DX266" s="217"/>
      <c r="DY266" s="217"/>
      <c r="DZ266" s="217"/>
      <c r="EA266" s="217"/>
      <c r="EB266" s="217"/>
      <c r="EC266" s="217"/>
      <c r="ED266" s="217"/>
      <c r="EE266" s="217"/>
      <c r="EF266" s="217"/>
      <c r="EG266" s="217"/>
      <c r="EH266" s="217"/>
      <c r="EI266" s="217"/>
      <c r="EJ266" s="217"/>
      <c r="EK266" s="217"/>
      <c r="EL266" s="217"/>
      <c r="EM266" s="217"/>
      <c r="EN266" s="217"/>
      <c r="EO266" s="217"/>
      <c r="EP266" s="217"/>
      <c r="EQ266" s="217"/>
      <c r="ER266" s="217"/>
      <c r="ES266" s="217"/>
      <c r="ET266" s="217"/>
      <c r="EU266" s="217"/>
      <c r="EV266" s="217"/>
      <c r="EW266" s="217"/>
      <c r="EX266" s="217"/>
      <c r="EY266" s="217"/>
      <c r="EZ266" s="217"/>
      <c r="FA266" s="217"/>
      <c r="FB266" s="217"/>
      <c r="FC266" s="217"/>
      <c r="FD266" s="217"/>
      <c r="FE266" s="217"/>
      <c r="FF266" s="217"/>
      <c r="FG266" s="217"/>
      <c r="FH266" s="217"/>
      <c r="FI266" s="217"/>
      <c r="FJ266" s="217"/>
      <c r="FK266" s="217"/>
      <c r="FL266" s="217"/>
      <c r="FM266" s="217"/>
      <c r="FN266" s="217"/>
      <c r="FO266" s="217"/>
      <c r="FP266" s="217"/>
      <c r="FQ266" s="217"/>
      <c r="FR266" s="217"/>
      <c r="FS266" s="217"/>
      <c r="FT266" s="217"/>
      <c r="FU266" s="217"/>
      <c r="FV266" s="217"/>
      <c r="FW266" s="217"/>
      <c r="FX266" s="217"/>
      <c r="FY266" s="217"/>
      <c r="FZ266" s="217"/>
      <c r="GA266" s="217"/>
      <c r="GB266" s="217"/>
      <c r="GC266" s="217"/>
      <c r="GD266" s="217"/>
      <c r="GE266" s="217"/>
      <c r="GF266" s="217"/>
      <c r="GG266" s="217"/>
      <c r="GH266" s="217"/>
      <c r="GI266" s="217"/>
      <c r="GJ266" s="217"/>
      <c r="GK266" s="217"/>
      <c r="GL266" s="217"/>
      <c r="GM266" s="217"/>
      <c r="GN266" s="217"/>
      <c r="GO266" s="217"/>
      <c r="GP266" s="217"/>
      <c r="GQ266" s="217"/>
      <c r="GR266" s="217"/>
      <c r="GS266" s="217"/>
      <c r="GT266" s="217"/>
      <c r="GU266" s="217"/>
      <c r="GV266" s="217"/>
      <c r="GW266" s="217"/>
      <c r="GX266" s="217"/>
      <c r="GY266" s="217"/>
      <c r="GZ266" s="217"/>
      <c r="HA266" s="217"/>
      <c r="HB266" s="217"/>
      <c r="HC266" s="217"/>
      <c r="HD266" s="217"/>
      <c r="HE266" s="217"/>
      <c r="HF266" s="217"/>
      <c r="HG266" s="217"/>
      <c r="HH266" s="217"/>
      <c r="HI266" s="217"/>
      <c r="HJ266" s="217"/>
      <c r="HK266" s="217"/>
      <c r="HL266" s="217"/>
      <c r="HM266" s="217"/>
      <c r="HN266" s="217"/>
      <c r="HO266" s="217"/>
      <c r="HP266" s="217"/>
      <c r="HQ266" s="217"/>
      <c r="HR266" s="217"/>
      <c r="HS266" s="217"/>
      <c r="HT266" s="217"/>
      <c r="HU266" s="217"/>
      <c r="HV266" s="217"/>
      <c r="HW266" s="217"/>
      <c r="HX266" s="217"/>
      <c r="HY266" s="217"/>
      <c r="HZ266" s="217"/>
      <c r="IA266" s="217"/>
      <c r="IB266" s="217"/>
      <c r="IC266" s="217"/>
      <c r="ID266" s="217"/>
      <c r="IE266" s="217"/>
      <c r="IF266" s="217"/>
      <c r="IG266" s="217"/>
      <c r="IH266" s="217"/>
      <c r="II266" s="217"/>
      <c r="IJ266" s="217"/>
      <c r="IK266" s="217"/>
      <c r="IL266" s="217"/>
      <c r="IM266" s="217"/>
      <c r="IN266" s="217"/>
      <c r="IO266" s="217"/>
      <c r="IP266" s="217"/>
      <c r="IQ266" s="217"/>
      <c r="IR266" s="217"/>
      <c r="IS266" s="217"/>
      <c r="IT266" s="217"/>
      <c r="IU266" s="217"/>
      <c r="IV266" s="217"/>
    </row>
    <row r="267" spans="1:256" x14ac:dyDescent="0.15">
      <c r="A267" s="218"/>
      <c r="B267" s="215"/>
      <c r="C267" s="217"/>
      <c r="D267" s="219"/>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c r="AA267" s="217"/>
      <c r="AB267" s="217"/>
      <c r="AC267" s="217"/>
      <c r="AD267" s="217"/>
      <c r="AE267" s="217"/>
      <c r="AF267" s="217"/>
      <c r="AG267" s="217"/>
      <c r="AH267" s="217"/>
      <c r="AI267" s="217"/>
      <c r="AJ267" s="217"/>
      <c r="AK267" s="217"/>
      <c r="AL267" s="217"/>
      <c r="AM267" s="217"/>
      <c r="AN267" s="217"/>
      <c r="AO267" s="217"/>
      <c r="AP267" s="217"/>
      <c r="AQ267" s="217"/>
      <c r="AR267" s="217"/>
      <c r="AS267" s="217"/>
      <c r="AT267" s="217"/>
      <c r="AU267" s="217"/>
      <c r="AV267" s="217"/>
      <c r="AW267" s="217"/>
      <c r="AX267" s="217"/>
      <c r="AY267" s="217"/>
      <c r="AZ267" s="217"/>
      <c r="BA267" s="217"/>
      <c r="BB267" s="217"/>
      <c r="BC267" s="217"/>
      <c r="BD267" s="217"/>
      <c r="BE267" s="217"/>
      <c r="BF267" s="217"/>
      <c r="BG267" s="217"/>
      <c r="BH267" s="217"/>
      <c r="BI267" s="217"/>
      <c r="BJ267" s="217"/>
      <c r="BK267" s="217"/>
      <c r="BL267" s="217"/>
      <c r="BM267" s="217"/>
      <c r="BN267" s="217"/>
      <c r="BO267" s="217"/>
      <c r="BP267" s="217"/>
      <c r="BQ267" s="217"/>
      <c r="BR267" s="217"/>
      <c r="BS267" s="217"/>
      <c r="BT267" s="217"/>
      <c r="BU267" s="217"/>
      <c r="BV267" s="217"/>
      <c r="BW267" s="217"/>
      <c r="BX267" s="217"/>
      <c r="BY267" s="217"/>
      <c r="BZ267" s="217"/>
      <c r="CA267" s="217"/>
      <c r="CB267" s="217"/>
      <c r="CC267" s="217"/>
      <c r="CD267" s="217"/>
      <c r="CE267" s="217"/>
      <c r="CF267" s="217"/>
      <c r="CG267" s="217"/>
      <c r="CH267" s="217"/>
      <c r="CI267" s="217"/>
      <c r="CJ267" s="217"/>
      <c r="CK267" s="217"/>
      <c r="CL267" s="217"/>
      <c r="CM267" s="217"/>
      <c r="CN267" s="217"/>
      <c r="CO267" s="217"/>
      <c r="CP267" s="217"/>
      <c r="CQ267" s="217"/>
      <c r="CR267" s="217"/>
      <c r="CS267" s="217"/>
      <c r="CT267" s="217"/>
      <c r="CU267" s="217"/>
      <c r="CV267" s="217"/>
      <c r="CW267" s="217"/>
      <c r="CX267" s="217"/>
      <c r="CY267" s="217"/>
      <c r="CZ267" s="217"/>
      <c r="DA267" s="217"/>
      <c r="DB267" s="217"/>
      <c r="DC267" s="217"/>
      <c r="DD267" s="217"/>
      <c r="DE267" s="217"/>
      <c r="DF267" s="217"/>
      <c r="DG267" s="217"/>
      <c r="DH267" s="217"/>
      <c r="DI267" s="217"/>
      <c r="DJ267" s="217"/>
      <c r="DK267" s="217"/>
      <c r="DL267" s="217"/>
      <c r="DM267" s="217"/>
      <c r="DN267" s="217"/>
      <c r="DO267" s="217"/>
      <c r="DP267" s="217"/>
      <c r="DQ267" s="217"/>
      <c r="DR267" s="217"/>
      <c r="DS267" s="217"/>
      <c r="DT267" s="217"/>
      <c r="DU267" s="217"/>
      <c r="DV267" s="217"/>
      <c r="DW267" s="217"/>
      <c r="DX267" s="217"/>
      <c r="DY267" s="217"/>
      <c r="DZ267" s="217"/>
      <c r="EA267" s="217"/>
      <c r="EB267" s="217"/>
      <c r="EC267" s="217"/>
      <c r="ED267" s="217"/>
      <c r="EE267" s="217"/>
      <c r="EF267" s="217"/>
      <c r="EG267" s="217"/>
      <c r="EH267" s="217"/>
      <c r="EI267" s="217"/>
      <c r="EJ267" s="217"/>
      <c r="EK267" s="217"/>
      <c r="EL267" s="217"/>
      <c r="EM267" s="217"/>
      <c r="EN267" s="217"/>
      <c r="EO267" s="217"/>
      <c r="EP267" s="217"/>
      <c r="EQ267" s="217"/>
      <c r="ER267" s="217"/>
      <c r="ES267" s="217"/>
      <c r="ET267" s="217"/>
      <c r="EU267" s="217"/>
      <c r="EV267" s="217"/>
      <c r="EW267" s="217"/>
      <c r="EX267" s="217"/>
      <c r="EY267" s="217"/>
      <c r="EZ267" s="217"/>
      <c r="FA267" s="217"/>
      <c r="FB267" s="217"/>
      <c r="FC267" s="217"/>
      <c r="FD267" s="217"/>
      <c r="FE267" s="217"/>
      <c r="FF267" s="217"/>
      <c r="FG267" s="217"/>
      <c r="FH267" s="217"/>
      <c r="FI267" s="217"/>
      <c r="FJ267" s="217"/>
      <c r="FK267" s="217"/>
      <c r="FL267" s="217"/>
      <c r="FM267" s="217"/>
      <c r="FN267" s="217"/>
      <c r="FO267" s="217"/>
      <c r="FP267" s="217"/>
      <c r="FQ267" s="217"/>
      <c r="FR267" s="217"/>
      <c r="FS267" s="217"/>
      <c r="FT267" s="217"/>
      <c r="FU267" s="217"/>
      <c r="FV267" s="217"/>
      <c r="FW267" s="217"/>
      <c r="FX267" s="217"/>
      <c r="FY267" s="217"/>
      <c r="FZ267" s="217"/>
      <c r="GA267" s="217"/>
      <c r="GB267" s="217"/>
      <c r="GC267" s="217"/>
      <c r="GD267" s="217"/>
      <c r="GE267" s="217"/>
      <c r="GF267" s="217"/>
      <c r="GG267" s="217"/>
      <c r="GH267" s="217"/>
      <c r="GI267" s="217"/>
      <c r="GJ267" s="217"/>
      <c r="GK267" s="217"/>
      <c r="GL267" s="217"/>
      <c r="GM267" s="217"/>
      <c r="GN267" s="217"/>
      <c r="GO267" s="217"/>
      <c r="GP267" s="217"/>
      <c r="GQ267" s="217"/>
      <c r="GR267" s="217"/>
      <c r="GS267" s="217"/>
      <c r="GT267" s="217"/>
      <c r="GU267" s="217"/>
      <c r="GV267" s="217"/>
      <c r="GW267" s="217"/>
      <c r="GX267" s="217"/>
      <c r="GY267" s="217"/>
      <c r="GZ267" s="217"/>
      <c r="HA267" s="217"/>
      <c r="HB267" s="217"/>
      <c r="HC267" s="217"/>
      <c r="HD267" s="217"/>
      <c r="HE267" s="217"/>
      <c r="HF267" s="217"/>
      <c r="HG267" s="217"/>
      <c r="HH267" s="217"/>
      <c r="HI267" s="217"/>
      <c r="HJ267" s="217"/>
      <c r="HK267" s="217"/>
      <c r="HL267" s="217"/>
      <c r="HM267" s="217"/>
      <c r="HN267" s="217"/>
      <c r="HO267" s="217"/>
      <c r="HP267" s="217"/>
      <c r="HQ267" s="217"/>
      <c r="HR267" s="217"/>
      <c r="HS267" s="217"/>
      <c r="HT267" s="217"/>
      <c r="HU267" s="217"/>
      <c r="HV267" s="217"/>
      <c r="HW267" s="217"/>
      <c r="HX267" s="217"/>
      <c r="HY267" s="217"/>
      <c r="HZ267" s="217"/>
      <c r="IA267" s="217"/>
      <c r="IB267" s="217"/>
      <c r="IC267" s="217"/>
      <c r="ID267" s="217"/>
      <c r="IE267" s="217"/>
      <c r="IF267" s="217"/>
      <c r="IG267" s="217"/>
      <c r="IH267" s="217"/>
      <c r="II267" s="217"/>
      <c r="IJ267" s="217"/>
      <c r="IK267" s="217"/>
      <c r="IL267" s="217"/>
      <c r="IM267" s="217"/>
      <c r="IN267" s="217"/>
      <c r="IO267" s="217"/>
      <c r="IP267" s="217"/>
      <c r="IQ267" s="217"/>
      <c r="IR267" s="217"/>
      <c r="IS267" s="217"/>
      <c r="IT267" s="217"/>
      <c r="IU267" s="217"/>
      <c r="IV267" s="217"/>
    </row>
    <row r="268" spans="1:256" x14ac:dyDescent="0.15">
      <c r="A268" s="218"/>
      <c r="B268" s="215"/>
      <c r="C268" s="217"/>
      <c r="D268" s="219"/>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c r="AA268" s="217"/>
      <c r="AB268" s="217"/>
      <c r="AC268" s="217"/>
      <c r="AD268" s="217"/>
      <c r="AE268" s="217"/>
      <c r="AF268" s="217"/>
      <c r="AG268" s="217"/>
      <c r="AH268" s="217"/>
      <c r="AI268" s="217"/>
      <c r="AJ268" s="217"/>
      <c r="AK268" s="217"/>
      <c r="AL268" s="217"/>
      <c r="AM268" s="217"/>
      <c r="AN268" s="217"/>
      <c r="AO268" s="217"/>
      <c r="AP268" s="217"/>
      <c r="AQ268" s="217"/>
      <c r="AR268" s="217"/>
      <c r="AS268" s="217"/>
      <c r="AT268" s="217"/>
      <c r="AU268" s="217"/>
      <c r="AV268" s="217"/>
      <c r="AW268" s="217"/>
      <c r="AX268" s="217"/>
      <c r="AY268" s="217"/>
      <c r="AZ268" s="217"/>
      <c r="BA268" s="217"/>
      <c r="BB268" s="217"/>
      <c r="BC268" s="217"/>
      <c r="BD268" s="217"/>
      <c r="BE268" s="217"/>
      <c r="BF268" s="217"/>
      <c r="BG268" s="217"/>
      <c r="BH268" s="217"/>
      <c r="BI268" s="217"/>
      <c r="BJ268" s="217"/>
      <c r="BK268" s="217"/>
      <c r="BL268" s="217"/>
      <c r="BM268" s="217"/>
      <c r="BN268" s="217"/>
      <c r="BO268" s="217"/>
      <c r="BP268" s="217"/>
      <c r="BQ268" s="217"/>
      <c r="BR268" s="217"/>
      <c r="BS268" s="217"/>
      <c r="BT268" s="217"/>
      <c r="BU268" s="217"/>
      <c r="BV268" s="217"/>
      <c r="BW268" s="217"/>
      <c r="BX268" s="217"/>
      <c r="BY268" s="217"/>
      <c r="BZ268" s="217"/>
      <c r="CA268" s="217"/>
      <c r="CB268" s="217"/>
      <c r="CC268" s="217"/>
      <c r="CD268" s="217"/>
      <c r="CE268" s="217"/>
      <c r="CF268" s="217"/>
      <c r="CG268" s="217"/>
      <c r="CH268" s="217"/>
      <c r="CI268" s="217"/>
      <c r="CJ268" s="217"/>
      <c r="CK268" s="217"/>
      <c r="CL268" s="217"/>
      <c r="CM268" s="217"/>
      <c r="CN268" s="217"/>
      <c r="CO268" s="217"/>
      <c r="CP268" s="217"/>
      <c r="CQ268" s="217"/>
      <c r="CR268" s="217"/>
      <c r="CS268" s="217"/>
      <c r="CT268" s="217"/>
      <c r="CU268" s="217"/>
      <c r="CV268" s="217"/>
      <c r="CW268" s="217"/>
      <c r="CX268" s="217"/>
      <c r="CY268" s="217"/>
      <c r="CZ268" s="217"/>
      <c r="DA268" s="217"/>
      <c r="DB268" s="217"/>
      <c r="DC268" s="217"/>
      <c r="DD268" s="217"/>
      <c r="DE268" s="217"/>
      <c r="DF268" s="217"/>
      <c r="DG268" s="217"/>
      <c r="DH268" s="217"/>
      <c r="DI268" s="217"/>
      <c r="DJ268" s="217"/>
      <c r="DK268" s="217"/>
      <c r="DL268" s="217"/>
      <c r="DM268" s="217"/>
      <c r="DN268" s="217"/>
      <c r="DO268" s="217"/>
      <c r="DP268" s="217"/>
      <c r="DQ268" s="217"/>
      <c r="DR268" s="217"/>
      <c r="DS268" s="217"/>
      <c r="DT268" s="217"/>
      <c r="DU268" s="217"/>
      <c r="DV268" s="217"/>
      <c r="DW268" s="217"/>
      <c r="DX268" s="217"/>
      <c r="DY268" s="217"/>
      <c r="DZ268" s="217"/>
      <c r="EA268" s="217"/>
      <c r="EB268" s="217"/>
      <c r="EC268" s="217"/>
      <c r="ED268" s="217"/>
      <c r="EE268" s="217"/>
      <c r="EF268" s="217"/>
      <c r="EG268" s="217"/>
      <c r="EH268" s="217"/>
      <c r="EI268" s="217"/>
      <c r="EJ268" s="217"/>
      <c r="EK268" s="217"/>
      <c r="EL268" s="217"/>
      <c r="EM268" s="217"/>
      <c r="EN268" s="217"/>
      <c r="EO268" s="217"/>
      <c r="EP268" s="217"/>
      <c r="EQ268" s="217"/>
      <c r="ER268" s="217"/>
      <c r="ES268" s="217"/>
      <c r="ET268" s="217"/>
      <c r="EU268" s="217"/>
      <c r="EV268" s="217"/>
      <c r="EW268" s="217"/>
      <c r="EX268" s="217"/>
      <c r="EY268" s="217"/>
      <c r="EZ268" s="217"/>
      <c r="FA268" s="217"/>
      <c r="FB268" s="217"/>
      <c r="FC268" s="217"/>
      <c r="FD268" s="217"/>
      <c r="FE268" s="217"/>
      <c r="FF268" s="217"/>
      <c r="FG268" s="217"/>
      <c r="FH268" s="217"/>
      <c r="FI268" s="217"/>
      <c r="FJ268" s="217"/>
      <c r="FK268" s="217"/>
      <c r="FL268" s="217"/>
      <c r="FM268" s="217"/>
      <c r="FN268" s="217"/>
      <c r="FO268" s="217"/>
      <c r="FP268" s="217"/>
      <c r="FQ268" s="217"/>
      <c r="FR268" s="217"/>
      <c r="FS268" s="217"/>
      <c r="FT268" s="217"/>
      <c r="FU268" s="217"/>
      <c r="FV268" s="217"/>
      <c r="FW268" s="217"/>
      <c r="FX268" s="217"/>
      <c r="FY268" s="217"/>
      <c r="FZ268" s="217"/>
      <c r="GA268" s="217"/>
      <c r="GB268" s="217"/>
      <c r="GC268" s="217"/>
      <c r="GD268" s="217"/>
      <c r="GE268" s="217"/>
      <c r="GF268" s="217"/>
      <c r="GG268" s="217"/>
      <c r="GH268" s="217"/>
      <c r="GI268" s="217"/>
      <c r="GJ268" s="217"/>
      <c r="GK268" s="217"/>
      <c r="GL268" s="217"/>
      <c r="GM268" s="217"/>
      <c r="GN268" s="217"/>
      <c r="GO268" s="217"/>
      <c r="GP268" s="217"/>
      <c r="GQ268" s="217"/>
      <c r="GR268" s="217"/>
      <c r="GS268" s="217"/>
      <c r="GT268" s="217"/>
      <c r="GU268" s="217"/>
      <c r="GV268" s="217"/>
      <c r="GW268" s="217"/>
      <c r="GX268" s="217"/>
      <c r="GY268" s="217"/>
      <c r="GZ268" s="217"/>
      <c r="HA268" s="217"/>
      <c r="HB268" s="217"/>
      <c r="HC268" s="217"/>
      <c r="HD268" s="217"/>
      <c r="HE268" s="217"/>
      <c r="HF268" s="217"/>
      <c r="HG268" s="217"/>
      <c r="HH268" s="217"/>
      <c r="HI268" s="217"/>
      <c r="HJ268" s="217"/>
      <c r="HK268" s="217"/>
      <c r="HL268" s="217"/>
      <c r="HM268" s="217"/>
      <c r="HN268" s="217"/>
      <c r="HO268" s="217"/>
      <c r="HP268" s="217"/>
      <c r="HQ268" s="217"/>
      <c r="HR268" s="217"/>
      <c r="HS268" s="217"/>
      <c r="HT268" s="217"/>
      <c r="HU268" s="217"/>
      <c r="HV268" s="217"/>
      <c r="HW268" s="217"/>
      <c r="HX268" s="217"/>
      <c r="HY268" s="217"/>
      <c r="HZ268" s="217"/>
      <c r="IA268" s="217"/>
      <c r="IB268" s="217"/>
      <c r="IC268" s="217"/>
      <c r="ID268" s="217"/>
      <c r="IE268" s="217"/>
      <c r="IF268" s="217"/>
      <c r="IG268" s="217"/>
      <c r="IH268" s="217"/>
      <c r="II268" s="217"/>
      <c r="IJ268" s="217"/>
      <c r="IK268" s="217"/>
      <c r="IL268" s="217"/>
      <c r="IM268" s="217"/>
      <c r="IN268" s="217"/>
      <c r="IO268" s="217"/>
      <c r="IP268" s="217"/>
      <c r="IQ268" s="217"/>
      <c r="IR268" s="217"/>
      <c r="IS268" s="217"/>
      <c r="IT268" s="217"/>
      <c r="IU268" s="217"/>
      <c r="IV268" s="217"/>
    </row>
    <row r="269" spans="1:256" x14ac:dyDescent="0.15">
      <c r="A269" s="218"/>
      <c r="B269" s="215"/>
      <c r="C269" s="217"/>
      <c r="D269" s="219"/>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c r="AA269" s="217"/>
      <c r="AB269" s="217"/>
      <c r="AC269" s="217"/>
      <c r="AD269" s="217"/>
      <c r="AE269" s="217"/>
      <c r="AF269" s="217"/>
      <c r="AG269" s="217"/>
      <c r="AH269" s="217"/>
      <c r="AI269" s="217"/>
      <c r="AJ269" s="217"/>
      <c r="AK269" s="217"/>
      <c r="AL269" s="217"/>
      <c r="AM269" s="217"/>
      <c r="AN269" s="217"/>
      <c r="AO269" s="217"/>
      <c r="AP269" s="217"/>
      <c r="AQ269" s="217"/>
      <c r="AR269" s="217"/>
      <c r="AS269" s="217"/>
      <c r="AT269" s="217"/>
      <c r="AU269" s="217"/>
      <c r="AV269" s="217"/>
      <c r="AW269" s="217"/>
      <c r="AX269" s="217"/>
      <c r="AY269" s="217"/>
      <c r="AZ269" s="217"/>
      <c r="BA269" s="217"/>
      <c r="BB269" s="217"/>
      <c r="BC269" s="217"/>
      <c r="BD269" s="217"/>
      <c r="BE269" s="217"/>
      <c r="BF269" s="217"/>
      <c r="BG269" s="217"/>
      <c r="BH269" s="217"/>
      <c r="BI269" s="217"/>
      <c r="BJ269" s="217"/>
      <c r="BK269" s="217"/>
      <c r="BL269" s="217"/>
      <c r="BM269" s="217"/>
      <c r="BN269" s="217"/>
      <c r="BO269" s="217"/>
      <c r="BP269" s="217"/>
      <c r="BQ269" s="217"/>
      <c r="BR269" s="217"/>
      <c r="BS269" s="217"/>
      <c r="BT269" s="217"/>
      <c r="BU269" s="217"/>
      <c r="BV269" s="217"/>
      <c r="BW269" s="217"/>
      <c r="BX269" s="217"/>
      <c r="BY269" s="217"/>
      <c r="BZ269" s="217"/>
      <c r="CA269" s="217"/>
      <c r="CB269" s="217"/>
      <c r="CC269" s="217"/>
      <c r="CD269" s="217"/>
      <c r="CE269" s="217"/>
      <c r="CF269" s="217"/>
      <c r="CG269" s="217"/>
      <c r="CH269" s="217"/>
      <c r="CI269" s="217"/>
      <c r="CJ269" s="217"/>
      <c r="CK269" s="217"/>
      <c r="CL269" s="217"/>
      <c r="CM269" s="217"/>
      <c r="CN269" s="217"/>
      <c r="CO269" s="217"/>
      <c r="CP269" s="217"/>
      <c r="CQ269" s="217"/>
      <c r="CR269" s="217"/>
      <c r="CS269" s="217"/>
      <c r="CT269" s="217"/>
      <c r="CU269" s="217"/>
      <c r="CV269" s="217"/>
      <c r="CW269" s="217"/>
      <c r="CX269" s="217"/>
      <c r="CY269" s="217"/>
      <c r="CZ269" s="217"/>
      <c r="DA269" s="217"/>
      <c r="DB269" s="217"/>
      <c r="DC269" s="217"/>
      <c r="DD269" s="217"/>
      <c r="DE269" s="217"/>
      <c r="DF269" s="217"/>
      <c r="DG269" s="217"/>
      <c r="DH269" s="217"/>
      <c r="DI269" s="217"/>
      <c r="DJ269" s="217"/>
      <c r="DK269" s="217"/>
      <c r="DL269" s="217"/>
      <c r="DM269" s="217"/>
      <c r="DN269" s="217"/>
      <c r="DO269" s="217"/>
      <c r="DP269" s="217"/>
      <c r="DQ269" s="217"/>
      <c r="DR269" s="217"/>
      <c r="DS269" s="217"/>
      <c r="DT269" s="217"/>
      <c r="DU269" s="217"/>
      <c r="DV269" s="217"/>
      <c r="DW269" s="217"/>
      <c r="DX269" s="217"/>
      <c r="DY269" s="217"/>
      <c r="DZ269" s="217"/>
      <c r="EA269" s="217"/>
      <c r="EB269" s="217"/>
      <c r="EC269" s="217"/>
      <c r="ED269" s="217"/>
      <c r="EE269" s="217"/>
      <c r="EF269" s="217"/>
      <c r="EG269" s="217"/>
      <c r="EH269" s="217"/>
      <c r="EI269" s="217"/>
      <c r="EJ269" s="217"/>
      <c r="EK269" s="217"/>
      <c r="EL269" s="217"/>
      <c r="EM269" s="217"/>
      <c r="EN269" s="217"/>
      <c r="EO269" s="217"/>
      <c r="EP269" s="217"/>
      <c r="EQ269" s="217"/>
      <c r="ER269" s="217"/>
      <c r="ES269" s="217"/>
      <c r="ET269" s="217"/>
      <c r="EU269" s="217"/>
      <c r="EV269" s="217"/>
      <c r="EW269" s="217"/>
      <c r="EX269" s="217"/>
      <c r="EY269" s="217"/>
      <c r="EZ269" s="217"/>
      <c r="FA269" s="217"/>
      <c r="FB269" s="217"/>
      <c r="FC269" s="217"/>
      <c r="FD269" s="217"/>
      <c r="FE269" s="217"/>
      <c r="FF269" s="217"/>
      <c r="FG269" s="217"/>
      <c r="FH269" s="217"/>
      <c r="FI269" s="217"/>
      <c r="FJ269" s="217"/>
      <c r="FK269" s="217"/>
      <c r="FL269" s="217"/>
      <c r="FM269" s="217"/>
      <c r="FN269" s="217"/>
      <c r="FO269" s="217"/>
      <c r="FP269" s="217"/>
      <c r="FQ269" s="217"/>
      <c r="FR269" s="217"/>
      <c r="FS269" s="217"/>
      <c r="FT269" s="217"/>
      <c r="FU269" s="217"/>
      <c r="FV269" s="217"/>
      <c r="FW269" s="217"/>
      <c r="FX269" s="217"/>
      <c r="FY269" s="217"/>
      <c r="FZ269" s="217"/>
      <c r="GA269" s="217"/>
      <c r="GB269" s="217"/>
      <c r="GC269" s="217"/>
      <c r="GD269" s="217"/>
      <c r="GE269" s="217"/>
      <c r="GF269" s="217"/>
      <c r="GG269" s="217"/>
      <c r="GH269" s="217"/>
      <c r="GI269" s="217"/>
      <c r="GJ269" s="217"/>
      <c r="GK269" s="217"/>
      <c r="GL269" s="217"/>
      <c r="GM269" s="217"/>
      <c r="GN269" s="217"/>
      <c r="GO269" s="217"/>
      <c r="GP269" s="217"/>
      <c r="GQ269" s="217"/>
      <c r="GR269" s="217"/>
      <c r="GS269" s="217"/>
      <c r="GT269" s="217"/>
      <c r="GU269" s="217"/>
      <c r="GV269" s="217"/>
      <c r="GW269" s="217"/>
      <c r="GX269" s="217"/>
      <c r="GY269" s="217"/>
      <c r="GZ269" s="217"/>
      <c r="HA269" s="217"/>
      <c r="HB269" s="217"/>
      <c r="HC269" s="217"/>
      <c r="HD269" s="217"/>
      <c r="HE269" s="217"/>
      <c r="HF269" s="217"/>
      <c r="HG269" s="217"/>
      <c r="HH269" s="217"/>
      <c r="HI269" s="217"/>
      <c r="HJ269" s="217"/>
      <c r="HK269" s="217"/>
      <c r="HL269" s="217"/>
      <c r="HM269" s="217"/>
      <c r="HN269" s="217"/>
      <c r="HO269" s="217"/>
      <c r="HP269" s="217"/>
      <c r="HQ269" s="217"/>
      <c r="HR269" s="217"/>
      <c r="HS269" s="217"/>
      <c r="HT269" s="217"/>
      <c r="HU269" s="217"/>
      <c r="HV269" s="217"/>
      <c r="HW269" s="217"/>
      <c r="HX269" s="217"/>
      <c r="HY269" s="217"/>
      <c r="HZ269" s="217"/>
      <c r="IA269" s="217"/>
      <c r="IB269" s="217"/>
      <c r="IC269" s="217"/>
      <c r="ID269" s="217"/>
      <c r="IE269" s="217"/>
      <c r="IF269" s="217"/>
      <c r="IG269" s="217"/>
      <c r="IH269" s="217"/>
      <c r="II269" s="217"/>
      <c r="IJ269" s="217"/>
      <c r="IK269" s="217"/>
      <c r="IL269" s="217"/>
      <c r="IM269" s="217"/>
      <c r="IN269" s="217"/>
      <c r="IO269" s="217"/>
      <c r="IP269" s="217"/>
      <c r="IQ269" s="217"/>
      <c r="IR269" s="217"/>
      <c r="IS269" s="217"/>
      <c r="IT269" s="217"/>
      <c r="IU269" s="217"/>
      <c r="IV269" s="217"/>
    </row>
    <row r="270" spans="1:256" x14ac:dyDescent="0.15">
      <c r="A270" s="218"/>
      <c r="B270" s="215"/>
      <c r="C270" s="217"/>
      <c r="D270" s="219"/>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c r="AA270" s="217"/>
      <c r="AB270" s="217"/>
      <c r="AC270" s="217"/>
      <c r="AD270" s="217"/>
      <c r="AE270" s="217"/>
      <c r="AF270" s="217"/>
      <c r="AG270" s="217"/>
      <c r="AH270" s="217"/>
      <c r="AI270" s="217"/>
      <c r="AJ270" s="217"/>
      <c r="AK270" s="217"/>
      <c r="AL270" s="217"/>
      <c r="AM270" s="217"/>
      <c r="AN270" s="217"/>
      <c r="AO270" s="217"/>
      <c r="AP270" s="217"/>
      <c r="AQ270" s="217"/>
      <c r="AR270" s="217"/>
      <c r="AS270" s="217"/>
      <c r="AT270" s="217"/>
      <c r="AU270" s="217"/>
      <c r="AV270" s="217"/>
      <c r="AW270" s="217"/>
      <c r="AX270" s="217"/>
      <c r="AY270" s="217"/>
      <c r="AZ270" s="217"/>
      <c r="BA270" s="217"/>
      <c r="BB270" s="217"/>
      <c r="BC270" s="217"/>
      <c r="BD270" s="217"/>
      <c r="BE270" s="217"/>
      <c r="BF270" s="217"/>
      <c r="BG270" s="217"/>
      <c r="BH270" s="217"/>
      <c r="BI270" s="217"/>
      <c r="BJ270" s="217"/>
      <c r="BK270" s="217"/>
      <c r="BL270" s="217"/>
      <c r="BM270" s="217"/>
      <c r="BN270" s="217"/>
      <c r="BO270" s="217"/>
      <c r="BP270" s="217"/>
      <c r="BQ270" s="217"/>
      <c r="BR270" s="217"/>
      <c r="BS270" s="217"/>
      <c r="BT270" s="217"/>
      <c r="BU270" s="217"/>
      <c r="BV270" s="217"/>
      <c r="BW270" s="217"/>
      <c r="BX270" s="217"/>
      <c r="BY270" s="217"/>
      <c r="BZ270" s="217"/>
      <c r="CA270" s="217"/>
      <c r="CB270" s="217"/>
      <c r="CC270" s="217"/>
      <c r="CD270" s="217"/>
      <c r="CE270" s="217"/>
      <c r="CF270" s="217"/>
      <c r="CG270" s="217"/>
      <c r="CH270" s="217"/>
      <c r="CI270" s="217"/>
      <c r="CJ270" s="217"/>
      <c r="CK270" s="217"/>
      <c r="CL270" s="217"/>
      <c r="CM270" s="217"/>
      <c r="CN270" s="217"/>
      <c r="CO270" s="217"/>
      <c r="CP270" s="217"/>
      <c r="CQ270" s="217"/>
      <c r="CR270" s="217"/>
      <c r="CS270" s="217"/>
      <c r="CT270" s="217"/>
      <c r="CU270" s="217"/>
      <c r="CV270" s="217"/>
      <c r="CW270" s="217"/>
      <c r="CX270" s="217"/>
      <c r="CY270" s="217"/>
      <c r="CZ270" s="217"/>
      <c r="DA270" s="217"/>
      <c r="DB270" s="217"/>
      <c r="DC270" s="217"/>
      <c r="DD270" s="217"/>
      <c r="DE270" s="217"/>
      <c r="DF270" s="217"/>
      <c r="DG270" s="217"/>
      <c r="DH270" s="217"/>
      <c r="DI270" s="217"/>
      <c r="DJ270" s="217"/>
      <c r="DK270" s="217"/>
      <c r="DL270" s="217"/>
      <c r="DM270" s="217"/>
      <c r="DN270" s="217"/>
      <c r="DO270" s="217"/>
      <c r="DP270" s="217"/>
      <c r="DQ270" s="217"/>
      <c r="DR270" s="217"/>
      <c r="DS270" s="217"/>
      <c r="DT270" s="217"/>
      <c r="DU270" s="217"/>
      <c r="DV270" s="217"/>
      <c r="DW270" s="217"/>
      <c r="DX270" s="217"/>
      <c r="DY270" s="217"/>
      <c r="DZ270" s="217"/>
      <c r="EA270" s="217"/>
      <c r="EB270" s="217"/>
      <c r="EC270" s="217"/>
      <c r="ED270" s="217"/>
      <c r="EE270" s="217"/>
      <c r="EF270" s="217"/>
      <c r="EG270" s="217"/>
      <c r="EH270" s="217"/>
      <c r="EI270" s="217"/>
      <c r="EJ270" s="217"/>
      <c r="EK270" s="217"/>
      <c r="EL270" s="217"/>
      <c r="EM270" s="217"/>
      <c r="EN270" s="217"/>
      <c r="EO270" s="217"/>
      <c r="EP270" s="217"/>
      <c r="EQ270" s="217"/>
      <c r="ER270" s="217"/>
      <c r="ES270" s="217"/>
      <c r="ET270" s="217"/>
      <c r="EU270" s="217"/>
      <c r="EV270" s="217"/>
      <c r="EW270" s="217"/>
      <c r="EX270" s="217"/>
      <c r="EY270" s="217"/>
      <c r="EZ270" s="217"/>
      <c r="FA270" s="217"/>
      <c r="FB270" s="217"/>
      <c r="FC270" s="217"/>
      <c r="FD270" s="217"/>
      <c r="FE270" s="217"/>
      <c r="FF270" s="217"/>
      <c r="FG270" s="217"/>
      <c r="FH270" s="217"/>
      <c r="FI270" s="217"/>
      <c r="FJ270" s="217"/>
      <c r="FK270" s="217"/>
      <c r="FL270" s="217"/>
      <c r="FM270" s="217"/>
      <c r="FN270" s="217"/>
      <c r="FO270" s="217"/>
      <c r="FP270" s="217"/>
      <c r="FQ270" s="217"/>
      <c r="FR270" s="217"/>
      <c r="FS270" s="217"/>
      <c r="FT270" s="217"/>
      <c r="FU270" s="217"/>
      <c r="FV270" s="217"/>
      <c r="FW270" s="217"/>
      <c r="FX270" s="217"/>
      <c r="FY270" s="217"/>
      <c r="FZ270" s="217"/>
      <c r="GA270" s="217"/>
      <c r="GB270" s="217"/>
      <c r="GC270" s="217"/>
      <c r="GD270" s="217"/>
      <c r="GE270" s="217"/>
      <c r="GF270" s="217"/>
      <c r="GG270" s="217"/>
      <c r="GH270" s="217"/>
      <c r="GI270" s="217"/>
      <c r="GJ270" s="217"/>
      <c r="GK270" s="217"/>
      <c r="GL270" s="217"/>
      <c r="GM270" s="217"/>
      <c r="GN270" s="217"/>
      <c r="GO270" s="217"/>
      <c r="GP270" s="217"/>
      <c r="GQ270" s="217"/>
      <c r="GR270" s="217"/>
      <c r="GS270" s="217"/>
      <c r="GT270" s="217"/>
      <c r="GU270" s="217"/>
      <c r="GV270" s="217"/>
      <c r="GW270" s="217"/>
      <c r="GX270" s="217"/>
      <c r="GY270" s="217"/>
      <c r="GZ270" s="217"/>
      <c r="HA270" s="217"/>
      <c r="HB270" s="217"/>
      <c r="HC270" s="217"/>
      <c r="HD270" s="217"/>
      <c r="HE270" s="217"/>
      <c r="HF270" s="217"/>
      <c r="HG270" s="217"/>
      <c r="HH270" s="217"/>
      <c r="HI270" s="217"/>
      <c r="HJ270" s="217"/>
      <c r="HK270" s="217"/>
      <c r="HL270" s="217"/>
      <c r="HM270" s="217"/>
      <c r="HN270" s="217"/>
      <c r="HO270" s="217"/>
      <c r="HP270" s="217"/>
      <c r="HQ270" s="217"/>
      <c r="HR270" s="217"/>
      <c r="HS270" s="217"/>
      <c r="HT270" s="217"/>
      <c r="HU270" s="217"/>
      <c r="HV270" s="217"/>
      <c r="HW270" s="217"/>
      <c r="HX270" s="217"/>
      <c r="HY270" s="217"/>
      <c r="HZ270" s="217"/>
      <c r="IA270" s="217"/>
      <c r="IB270" s="217"/>
      <c r="IC270" s="217"/>
      <c r="ID270" s="217"/>
      <c r="IE270" s="217"/>
      <c r="IF270" s="217"/>
      <c r="IG270" s="217"/>
      <c r="IH270" s="217"/>
      <c r="II270" s="217"/>
      <c r="IJ270" s="217"/>
      <c r="IK270" s="217"/>
      <c r="IL270" s="217"/>
      <c r="IM270" s="217"/>
      <c r="IN270" s="217"/>
      <c r="IO270" s="217"/>
      <c r="IP270" s="217"/>
      <c r="IQ270" s="217"/>
      <c r="IR270" s="217"/>
      <c r="IS270" s="217"/>
      <c r="IT270" s="217"/>
      <c r="IU270" s="217"/>
      <c r="IV270" s="217"/>
    </row>
    <row r="271" spans="1:256" x14ac:dyDescent="0.15">
      <c r="A271" s="218"/>
      <c r="B271" s="215"/>
      <c r="C271" s="217"/>
      <c r="D271" s="219"/>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c r="AA271" s="217"/>
      <c r="AB271" s="217"/>
      <c r="AC271" s="217"/>
      <c r="AD271" s="217"/>
      <c r="AE271" s="217"/>
      <c r="AF271" s="217"/>
      <c r="AG271" s="217"/>
      <c r="AH271" s="217"/>
      <c r="AI271" s="217"/>
      <c r="AJ271" s="217"/>
      <c r="AK271" s="217"/>
      <c r="AL271" s="217"/>
      <c r="AM271" s="217"/>
      <c r="AN271" s="217"/>
      <c r="AO271" s="217"/>
      <c r="AP271" s="217"/>
      <c r="AQ271" s="217"/>
      <c r="AR271" s="217"/>
      <c r="AS271" s="217"/>
      <c r="AT271" s="217"/>
      <c r="AU271" s="217"/>
      <c r="AV271" s="217"/>
      <c r="AW271" s="217"/>
      <c r="AX271" s="217"/>
      <c r="AY271" s="217"/>
      <c r="AZ271" s="217"/>
      <c r="BA271" s="217"/>
      <c r="BB271" s="217"/>
      <c r="BC271" s="217"/>
      <c r="BD271" s="217"/>
      <c r="BE271" s="217"/>
      <c r="BF271" s="217"/>
      <c r="BG271" s="217"/>
      <c r="BH271" s="217"/>
      <c r="BI271" s="217"/>
      <c r="BJ271" s="217"/>
      <c r="BK271" s="217"/>
      <c r="BL271" s="217"/>
      <c r="BM271" s="217"/>
      <c r="BN271" s="217"/>
      <c r="BO271" s="217"/>
      <c r="BP271" s="217"/>
      <c r="BQ271" s="217"/>
      <c r="BR271" s="217"/>
      <c r="BS271" s="217"/>
      <c r="BT271" s="217"/>
      <c r="BU271" s="217"/>
      <c r="BV271" s="217"/>
      <c r="BW271" s="217"/>
      <c r="BX271" s="217"/>
      <c r="BY271" s="217"/>
      <c r="BZ271" s="217"/>
      <c r="CA271" s="217"/>
      <c r="CB271" s="217"/>
      <c r="CC271" s="217"/>
      <c r="CD271" s="217"/>
      <c r="CE271" s="217"/>
      <c r="CF271" s="217"/>
      <c r="CG271" s="217"/>
      <c r="CH271" s="217"/>
      <c r="CI271" s="217"/>
      <c r="CJ271" s="217"/>
      <c r="CK271" s="217"/>
      <c r="CL271" s="217"/>
      <c r="CM271" s="217"/>
      <c r="CN271" s="217"/>
      <c r="CO271" s="217"/>
      <c r="CP271" s="217"/>
      <c r="CQ271" s="217"/>
      <c r="CR271" s="217"/>
      <c r="CS271" s="217"/>
      <c r="CT271" s="217"/>
      <c r="CU271" s="217"/>
      <c r="CV271" s="217"/>
      <c r="CW271" s="217"/>
      <c r="CX271" s="217"/>
      <c r="CY271" s="217"/>
      <c r="CZ271" s="217"/>
      <c r="DA271" s="217"/>
      <c r="DB271" s="217"/>
      <c r="DC271" s="217"/>
      <c r="DD271" s="217"/>
      <c r="DE271" s="217"/>
      <c r="DF271" s="217"/>
      <c r="DG271" s="217"/>
      <c r="DH271" s="217"/>
      <c r="DI271" s="217"/>
      <c r="DJ271" s="217"/>
      <c r="DK271" s="217"/>
      <c r="DL271" s="217"/>
      <c r="DM271" s="217"/>
      <c r="DN271" s="217"/>
      <c r="DO271" s="217"/>
      <c r="DP271" s="217"/>
      <c r="DQ271" s="217"/>
      <c r="DR271" s="217"/>
      <c r="DS271" s="217"/>
      <c r="DT271" s="217"/>
      <c r="DU271" s="217"/>
      <c r="DV271" s="217"/>
      <c r="DW271" s="217"/>
      <c r="DX271" s="217"/>
      <c r="DY271" s="217"/>
      <c r="DZ271" s="217"/>
      <c r="EA271" s="217"/>
      <c r="EB271" s="217"/>
      <c r="EC271" s="217"/>
      <c r="ED271" s="217"/>
      <c r="EE271" s="217"/>
      <c r="EF271" s="217"/>
      <c r="EG271" s="217"/>
      <c r="EH271" s="217"/>
      <c r="EI271" s="217"/>
      <c r="EJ271" s="217"/>
      <c r="EK271" s="217"/>
      <c r="EL271" s="217"/>
      <c r="EM271" s="217"/>
      <c r="EN271" s="217"/>
      <c r="EO271" s="217"/>
      <c r="EP271" s="217"/>
      <c r="EQ271" s="217"/>
      <c r="ER271" s="217"/>
      <c r="ES271" s="217"/>
      <c r="ET271" s="217"/>
      <c r="EU271" s="217"/>
      <c r="EV271" s="217"/>
      <c r="EW271" s="217"/>
      <c r="EX271" s="217"/>
      <c r="EY271" s="217"/>
      <c r="EZ271" s="217"/>
      <c r="FA271" s="217"/>
      <c r="FB271" s="217"/>
      <c r="FC271" s="217"/>
      <c r="FD271" s="217"/>
      <c r="FE271" s="217"/>
      <c r="FF271" s="217"/>
      <c r="FG271" s="217"/>
      <c r="FH271" s="217"/>
      <c r="FI271" s="217"/>
      <c r="FJ271" s="217"/>
      <c r="FK271" s="217"/>
      <c r="FL271" s="217"/>
      <c r="FM271" s="217"/>
      <c r="FN271" s="217"/>
      <c r="FO271" s="217"/>
      <c r="FP271" s="217"/>
      <c r="FQ271" s="217"/>
      <c r="FR271" s="217"/>
      <c r="FS271" s="217"/>
      <c r="FT271" s="217"/>
      <c r="FU271" s="217"/>
      <c r="FV271" s="217"/>
      <c r="FW271" s="217"/>
      <c r="FX271" s="217"/>
      <c r="FY271" s="217"/>
      <c r="FZ271" s="217"/>
      <c r="GA271" s="217"/>
      <c r="GB271" s="217"/>
      <c r="GC271" s="217"/>
      <c r="GD271" s="217"/>
      <c r="GE271" s="217"/>
      <c r="GF271" s="217"/>
      <c r="GG271" s="217"/>
      <c r="GH271" s="217"/>
      <c r="GI271" s="217"/>
      <c r="GJ271" s="217"/>
      <c r="GK271" s="217"/>
      <c r="GL271" s="217"/>
      <c r="GM271" s="217"/>
      <c r="GN271" s="217"/>
      <c r="GO271" s="217"/>
      <c r="GP271" s="217"/>
      <c r="GQ271" s="217"/>
      <c r="GR271" s="217"/>
      <c r="GS271" s="217"/>
      <c r="GT271" s="217"/>
      <c r="GU271" s="217"/>
      <c r="GV271" s="217"/>
      <c r="GW271" s="217"/>
      <c r="GX271" s="217"/>
      <c r="GY271" s="217"/>
      <c r="GZ271" s="217"/>
      <c r="HA271" s="217"/>
      <c r="HB271" s="217"/>
      <c r="HC271" s="217"/>
      <c r="HD271" s="217"/>
      <c r="HE271" s="217"/>
      <c r="HF271" s="217"/>
      <c r="HG271" s="217"/>
      <c r="HH271" s="217"/>
      <c r="HI271" s="217"/>
      <c r="HJ271" s="217"/>
      <c r="HK271" s="217"/>
      <c r="HL271" s="217"/>
      <c r="HM271" s="217"/>
      <c r="HN271" s="217"/>
      <c r="HO271" s="217"/>
      <c r="HP271" s="217"/>
      <c r="HQ271" s="217"/>
      <c r="HR271" s="217"/>
      <c r="HS271" s="217"/>
      <c r="HT271" s="217"/>
      <c r="HU271" s="217"/>
      <c r="HV271" s="217"/>
      <c r="HW271" s="217"/>
      <c r="HX271" s="217"/>
      <c r="HY271" s="217"/>
      <c r="HZ271" s="217"/>
      <c r="IA271" s="217"/>
      <c r="IB271" s="217"/>
      <c r="IC271" s="217"/>
      <c r="ID271" s="217"/>
      <c r="IE271" s="217"/>
      <c r="IF271" s="217"/>
      <c r="IG271" s="217"/>
      <c r="IH271" s="217"/>
      <c r="II271" s="217"/>
      <c r="IJ271" s="217"/>
      <c r="IK271" s="217"/>
      <c r="IL271" s="217"/>
      <c r="IM271" s="217"/>
      <c r="IN271" s="217"/>
      <c r="IO271" s="217"/>
      <c r="IP271" s="217"/>
      <c r="IQ271" s="217"/>
      <c r="IR271" s="217"/>
      <c r="IS271" s="217"/>
      <c r="IT271" s="217"/>
      <c r="IU271" s="217"/>
      <c r="IV271" s="217"/>
    </row>
    <row r="272" spans="1:256" x14ac:dyDescent="0.15">
      <c r="A272" s="218"/>
      <c r="B272" s="215"/>
      <c r="C272" s="217"/>
      <c r="D272" s="219"/>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c r="AA272" s="217"/>
      <c r="AB272" s="217"/>
      <c r="AC272" s="217"/>
      <c r="AD272" s="217"/>
      <c r="AE272" s="217"/>
      <c r="AF272" s="217"/>
      <c r="AG272" s="217"/>
      <c r="AH272" s="217"/>
      <c r="AI272" s="217"/>
      <c r="AJ272" s="217"/>
      <c r="AK272" s="217"/>
      <c r="AL272" s="217"/>
      <c r="AM272" s="217"/>
      <c r="AN272" s="217"/>
      <c r="AO272" s="217"/>
      <c r="AP272" s="217"/>
      <c r="AQ272" s="217"/>
      <c r="AR272" s="217"/>
      <c r="AS272" s="217"/>
      <c r="AT272" s="217"/>
      <c r="AU272" s="217"/>
      <c r="AV272" s="217"/>
      <c r="AW272" s="217"/>
      <c r="AX272" s="217"/>
      <c r="AY272" s="217"/>
      <c r="AZ272" s="217"/>
      <c r="BA272" s="217"/>
      <c r="BB272" s="217"/>
      <c r="BC272" s="217"/>
      <c r="BD272" s="217"/>
      <c r="BE272" s="217"/>
      <c r="BF272" s="217"/>
      <c r="BG272" s="217"/>
      <c r="BH272" s="217"/>
      <c r="BI272" s="217"/>
      <c r="BJ272" s="217"/>
      <c r="BK272" s="217"/>
      <c r="BL272" s="217"/>
      <c r="BM272" s="217"/>
      <c r="BN272" s="217"/>
      <c r="BO272" s="217"/>
      <c r="BP272" s="217"/>
      <c r="BQ272" s="217"/>
      <c r="BR272" s="217"/>
      <c r="BS272" s="217"/>
      <c r="BT272" s="217"/>
      <c r="BU272" s="217"/>
      <c r="BV272" s="217"/>
      <c r="BW272" s="217"/>
      <c r="BX272" s="217"/>
      <c r="BY272" s="217"/>
      <c r="BZ272" s="217"/>
      <c r="CA272" s="217"/>
      <c r="CB272" s="217"/>
      <c r="CC272" s="217"/>
      <c r="CD272" s="217"/>
      <c r="CE272" s="217"/>
      <c r="CF272" s="217"/>
      <c r="CG272" s="217"/>
      <c r="CH272" s="217"/>
      <c r="CI272" s="217"/>
      <c r="CJ272" s="217"/>
      <c r="CK272" s="217"/>
      <c r="CL272" s="217"/>
      <c r="CM272" s="217"/>
      <c r="CN272" s="217"/>
      <c r="CO272" s="217"/>
      <c r="CP272" s="217"/>
      <c r="CQ272" s="217"/>
      <c r="CR272" s="217"/>
      <c r="CS272" s="217"/>
      <c r="CT272" s="217"/>
      <c r="CU272" s="217"/>
      <c r="CV272" s="217"/>
      <c r="CW272" s="217"/>
      <c r="CX272" s="217"/>
      <c r="CY272" s="217"/>
      <c r="CZ272" s="217"/>
      <c r="DA272" s="217"/>
      <c r="DB272" s="217"/>
      <c r="DC272" s="217"/>
      <c r="DD272" s="217"/>
      <c r="DE272" s="217"/>
      <c r="DF272" s="217"/>
      <c r="DG272" s="217"/>
      <c r="DH272" s="217"/>
      <c r="DI272" s="217"/>
      <c r="DJ272" s="217"/>
      <c r="DK272" s="217"/>
      <c r="DL272" s="217"/>
      <c r="DM272" s="217"/>
      <c r="DN272" s="217"/>
      <c r="DO272" s="217"/>
      <c r="DP272" s="217"/>
      <c r="DQ272" s="217"/>
      <c r="DR272" s="217"/>
      <c r="DS272" s="217"/>
      <c r="DT272" s="217"/>
      <c r="DU272" s="217"/>
      <c r="DV272" s="217"/>
      <c r="DW272" s="217"/>
      <c r="DX272" s="217"/>
      <c r="DY272" s="217"/>
      <c r="DZ272" s="217"/>
      <c r="EA272" s="217"/>
      <c r="EB272" s="217"/>
      <c r="EC272" s="217"/>
      <c r="ED272" s="217"/>
      <c r="EE272" s="217"/>
      <c r="EF272" s="217"/>
      <c r="EG272" s="217"/>
      <c r="EH272" s="217"/>
      <c r="EI272" s="217"/>
      <c r="EJ272" s="217"/>
      <c r="EK272" s="217"/>
      <c r="EL272" s="217"/>
      <c r="EM272" s="217"/>
      <c r="EN272" s="217"/>
      <c r="EO272" s="217"/>
      <c r="EP272" s="217"/>
      <c r="EQ272" s="217"/>
      <c r="ER272" s="217"/>
      <c r="ES272" s="217"/>
      <c r="ET272" s="217"/>
      <c r="EU272" s="217"/>
      <c r="EV272" s="217"/>
      <c r="EW272" s="217"/>
      <c r="EX272" s="217"/>
      <c r="EY272" s="217"/>
      <c r="EZ272" s="217"/>
      <c r="FA272" s="217"/>
      <c r="FB272" s="217"/>
      <c r="FC272" s="217"/>
      <c r="FD272" s="217"/>
      <c r="FE272" s="217"/>
      <c r="FF272" s="217"/>
      <c r="FG272" s="217"/>
      <c r="FH272" s="217"/>
      <c r="FI272" s="217"/>
      <c r="FJ272" s="217"/>
      <c r="FK272" s="217"/>
      <c r="FL272" s="217"/>
      <c r="FM272" s="217"/>
      <c r="FN272" s="217"/>
      <c r="FO272" s="217"/>
      <c r="FP272" s="217"/>
      <c r="FQ272" s="217"/>
      <c r="FR272" s="217"/>
      <c r="FS272" s="217"/>
      <c r="FT272" s="217"/>
      <c r="FU272" s="217"/>
      <c r="FV272" s="217"/>
      <c r="FW272" s="217"/>
      <c r="FX272" s="217"/>
      <c r="FY272" s="217"/>
      <c r="FZ272" s="217"/>
      <c r="GA272" s="217"/>
      <c r="GB272" s="217"/>
      <c r="GC272" s="217"/>
      <c r="GD272" s="217"/>
      <c r="GE272" s="217"/>
      <c r="GF272" s="217"/>
      <c r="GG272" s="217"/>
      <c r="GH272" s="217"/>
      <c r="GI272" s="217"/>
      <c r="GJ272" s="217"/>
      <c r="GK272" s="217"/>
      <c r="GL272" s="217"/>
      <c r="GM272" s="217"/>
      <c r="GN272" s="217"/>
      <c r="GO272" s="217"/>
      <c r="GP272" s="217"/>
      <c r="GQ272" s="217"/>
      <c r="GR272" s="217"/>
      <c r="GS272" s="217"/>
      <c r="GT272" s="217"/>
      <c r="GU272" s="217"/>
      <c r="GV272" s="217"/>
      <c r="GW272" s="217"/>
      <c r="GX272" s="217"/>
      <c r="GY272" s="217"/>
      <c r="GZ272" s="217"/>
      <c r="HA272" s="217"/>
      <c r="HB272" s="217"/>
      <c r="HC272" s="217"/>
      <c r="HD272" s="217"/>
      <c r="HE272" s="217"/>
      <c r="HF272" s="217"/>
      <c r="HG272" s="217"/>
      <c r="HH272" s="217"/>
      <c r="HI272" s="217"/>
      <c r="HJ272" s="217"/>
      <c r="HK272" s="217"/>
      <c r="HL272" s="217"/>
      <c r="HM272" s="217"/>
      <c r="HN272" s="217"/>
      <c r="HO272" s="217"/>
      <c r="HP272" s="217"/>
      <c r="HQ272" s="217"/>
      <c r="HR272" s="217"/>
      <c r="HS272" s="217"/>
      <c r="HT272" s="217"/>
      <c r="HU272" s="217"/>
      <c r="HV272" s="217"/>
      <c r="HW272" s="217"/>
      <c r="HX272" s="217"/>
      <c r="HY272" s="217"/>
      <c r="HZ272" s="217"/>
      <c r="IA272" s="217"/>
      <c r="IB272" s="217"/>
      <c r="IC272" s="217"/>
      <c r="ID272" s="217"/>
      <c r="IE272" s="217"/>
      <c r="IF272" s="217"/>
      <c r="IG272" s="217"/>
      <c r="IH272" s="217"/>
      <c r="II272" s="217"/>
      <c r="IJ272" s="217"/>
      <c r="IK272" s="217"/>
      <c r="IL272" s="217"/>
      <c r="IM272" s="217"/>
      <c r="IN272" s="217"/>
      <c r="IO272" s="217"/>
      <c r="IP272" s="217"/>
      <c r="IQ272" s="217"/>
      <c r="IR272" s="217"/>
      <c r="IS272" s="217"/>
      <c r="IT272" s="217"/>
      <c r="IU272" s="217"/>
      <c r="IV272" s="217"/>
    </row>
    <row r="273" spans="1:256" x14ac:dyDescent="0.15">
      <c r="A273" s="218"/>
      <c r="B273" s="215"/>
      <c r="C273" s="217"/>
      <c r="D273" s="219"/>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c r="AA273" s="217"/>
      <c r="AB273" s="217"/>
      <c r="AC273" s="217"/>
      <c r="AD273" s="217"/>
      <c r="AE273" s="217"/>
      <c r="AF273" s="217"/>
      <c r="AG273" s="217"/>
      <c r="AH273" s="217"/>
      <c r="AI273" s="217"/>
      <c r="AJ273" s="217"/>
      <c r="AK273" s="217"/>
      <c r="AL273" s="217"/>
      <c r="AM273" s="217"/>
      <c r="AN273" s="217"/>
      <c r="AO273" s="217"/>
      <c r="AP273" s="217"/>
      <c r="AQ273" s="217"/>
      <c r="AR273" s="217"/>
      <c r="AS273" s="217"/>
      <c r="AT273" s="217"/>
      <c r="AU273" s="217"/>
      <c r="AV273" s="217"/>
      <c r="AW273" s="217"/>
      <c r="AX273" s="217"/>
      <c r="AY273" s="217"/>
      <c r="AZ273" s="217"/>
      <c r="BA273" s="217"/>
      <c r="BB273" s="217"/>
      <c r="BC273" s="217"/>
      <c r="BD273" s="217"/>
      <c r="BE273" s="217"/>
      <c r="BF273" s="217"/>
      <c r="BG273" s="217"/>
      <c r="BH273" s="217"/>
      <c r="BI273" s="217"/>
      <c r="BJ273" s="217"/>
      <c r="BK273" s="217"/>
      <c r="BL273" s="217"/>
      <c r="BM273" s="217"/>
      <c r="BN273" s="217"/>
      <c r="BO273" s="217"/>
      <c r="BP273" s="217"/>
      <c r="BQ273" s="217"/>
      <c r="BR273" s="217"/>
      <c r="BS273" s="217"/>
      <c r="BT273" s="217"/>
      <c r="BU273" s="217"/>
      <c r="BV273" s="217"/>
      <c r="BW273" s="217"/>
      <c r="BX273" s="217"/>
      <c r="BY273" s="217"/>
      <c r="BZ273" s="217"/>
      <c r="CA273" s="217"/>
      <c r="CB273" s="217"/>
      <c r="CC273" s="217"/>
      <c r="CD273" s="217"/>
      <c r="CE273" s="217"/>
      <c r="CF273" s="217"/>
      <c r="CG273" s="217"/>
      <c r="CH273" s="217"/>
      <c r="CI273" s="217"/>
      <c r="CJ273" s="217"/>
      <c r="CK273" s="217"/>
      <c r="CL273" s="217"/>
      <c r="CM273" s="217"/>
      <c r="CN273" s="217"/>
      <c r="CO273" s="217"/>
      <c r="CP273" s="217"/>
      <c r="CQ273" s="217"/>
      <c r="CR273" s="217"/>
      <c r="CS273" s="217"/>
      <c r="CT273" s="217"/>
      <c r="CU273" s="217"/>
      <c r="CV273" s="217"/>
      <c r="CW273" s="217"/>
      <c r="CX273" s="217"/>
      <c r="CY273" s="217"/>
      <c r="CZ273" s="217"/>
      <c r="DA273" s="217"/>
      <c r="DB273" s="217"/>
      <c r="DC273" s="217"/>
      <c r="DD273" s="217"/>
      <c r="DE273" s="217"/>
      <c r="DF273" s="217"/>
      <c r="DG273" s="217"/>
      <c r="DH273" s="217"/>
      <c r="DI273" s="217"/>
      <c r="DJ273" s="217"/>
      <c r="DK273" s="217"/>
      <c r="DL273" s="217"/>
      <c r="DM273" s="217"/>
      <c r="DN273" s="217"/>
      <c r="DO273" s="217"/>
      <c r="DP273" s="217"/>
      <c r="DQ273" s="217"/>
      <c r="DR273" s="217"/>
      <c r="DS273" s="217"/>
      <c r="DT273" s="217"/>
      <c r="DU273" s="217"/>
      <c r="DV273" s="217"/>
      <c r="DW273" s="217"/>
      <c r="DX273" s="217"/>
      <c r="DY273" s="217"/>
      <c r="DZ273" s="217"/>
      <c r="EA273" s="217"/>
      <c r="EB273" s="217"/>
      <c r="EC273" s="217"/>
      <c r="ED273" s="217"/>
      <c r="EE273" s="217"/>
      <c r="EF273" s="217"/>
      <c r="EG273" s="217"/>
      <c r="EH273" s="217"/>
      <c r="EI273" s="217"/>
      <c r="EJ273" s="217"/>
      <c r="EK273" s="217"/>
      <c r="EL273" s="217"/>
      <c r="EM273" s="217"/>
      <c r="EN273" s="217"/>
      <c r="EO273" s="217"/>
      <c r="EP273" s="217"/>
      <c r="EQ273" s="217"/>
      <c r="ER273" s="217"/>
      <c r="ES273" s="217"/>
      <c r="ET273" s="217"/>
      <c r="EU273" s="217"/>
      <c r="EV273" s="217"/>
      <c r="EW273" s="217"/>
      <c r="EX273" s="217"/>
      <c r="EY273" s="217"/>
      <c r="EZ273" s="217"/>
      <c r="FA273" s="217"/>
      <c r="FB273" s="217"/>
      <c r="FC273" s="217"/>
      <c r="FD273" s="217"/>
      <c r="FE273" s="217"/>
      <c r="FF273" s="217"/>
      <c r="FG273" s="217"/>
      <c r="FH273" s="217"/>
      <c r="FI273" s="217"/>
      <c r="FJ273" s="217"/>
      <c r="FK273" s="217"/>
      <c r="FL273" s="217"/>
      <c r="FM273" s="217"/>
      <c r="FN273" s="217"/>
      <c r="FO273" s="217"/>
      <c r="FP273" s="217"/>
      <c r="FQ273" s="217"/>
      <c r="FR273" s="217"/>
      <c r="FS273" s="217"/>
      <c r="FT273" s="217"/>
      <c r="FU273" s="217"/>
      <c r="FV273" s="217"/>
      <c r="FW273" s="217"/>
      <c r="FX273" s="217"/>
      <c r="FY273" s="217"/>
      <c r="FZ273" s="217"/>
      <c r="GA273" s="217"/>
      <c r="GB273" s="217"/>
      <c r="GC273" s="217"/>
      <c r="GD273" s="217"/>
      <c r="GE273" s="217"/>
      <c r="GF273" s="217"/>
      <c r="GG273" s="217"/>
      <c r="GH273" s="217"/>
      <c r="GI273" s="217"/>
      <c r="GJ273" s="217"/>
      <c r="GK273" s="217"/>
      <c r="GL273" s="217"/>
      <c r="GM273" s="217"/>
      <c r="GN273" s="217"/>
      <c r="GO273" s="217"/>
      <c r="GP273" s="217"/>
      <c r="GQ273" s="217"/>
      <c r="GR273" s="217"/>
      <c r="GS273" s="217"/>
      <c r="GT273" s="217"/>
      <c r="GU273" s="217"/>
      <c r="GV273" s="217"/>
      <c r="GW273" s="217"/>
      <c r="GX273" s="217"/>
      <c r="GY273" s="217"/>
      <c r="GZ273" s="217"/>
      <c r="HA273" s="217"/>
      <c r="HB273" s="217"/>
      <c r="HC273" s="217"/>
      <c r="HD273" s="217"/>
      <c r="HE273" s="217"/>
      <c r="HF273" s="217"/>
      <c r="HG273" s="217"/>
      <c r="HH273" s="217"/>
      <c r="HI273" s="217"/>
      <c r="HJ273" s="217"/>
      <c r="HK273" s="217"/>
      <c r="HL273" s="217"/>
      <c r="HM273" s="217"/>
      <c r="HN273" s="217"/>
      <c r="HO273" s="217"/>
      <c r="HP273" s="217"/>
      <c r="HQ273" s="217"/>
      <c r="HR273" s="217"/>
      <c r="HS273" s="217"/>
      <c r="HT273" s="217"/>
      <c r="HU273" s="217"/>
      <c r="HV273" s="217"/>
      <c r="HW273" s="217"/>
      <c r="HX273" s="217"/>
      <c r="HY273" s="217"/>
      <c r="HZ273" s="217"/>
      <c r="IA273" s="217"/>
      <c r="IB273" s="217"/>
      <c r="IC273" s="217"/>
      <c r="ID273" s="217"/>
      <c r="IE273" s="217"/>
      <c r="IF273" s="217"/>
      <c r="IG273" s="217"/>
      <c r="IH273" s="217"/>
      <c r="II273" s="217"/>
      <c r="IJ273" s="217"/>
      <c r="IK273" s="217"/>
      <c r="IL273" s="217"/>
      <c r="IM273" s="217"/>
      <c r="IN273" s="217"/>
      <c r="IO273" s="217"/>
      <c r="IP273" s="217"/>
      <c r="IQ273" s="217"/>
      <c r="IR273" s="217"/>
      <c r="IS273" s="217"/>
      <c r="IT273" s="217"/>
      <c r="IU273" s="217"/>
      <c r="IV273" s="217"/>
    </row>
    <row r="274" spans="1:256" x14ac:dyDescent="0.15">
      <c r="A274" s="218"/>
      <c r="B274" s="215"/>
      <c r="C274" s="217"/>
      <c r="D274" s="219"/>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c r="AA274" s="217"/>
      <c r="AB274" s="217"/>
      <c r="AC274" s="217"/>
      <c r="AD274" s="217"/>
      <c r="AE274" s="217"/>
      <c r="AF274" s="217"/>
      <c r="AG274" s="217"/>
      <c r="AH274" s="217"/>
      <c r="AI274" s="217"/>
      <c r="AJ274" s="217"/>
      <c r="AK274" s="217"/>
      <c r="AL274" s="217"/>
      <c r="AM274" s="217"/>
      <c r="AN274" s="217"/>
      <c r="AO274" s="217"/>
      <c r="AP274" s="217"/>
      <c r="AQ274" s="217"/>
      <c r="AR274" s="217"/>
      <c r="AS274" s="217"/>
      <c r="AT274" s="217"/>
      <c r="AU274" s="217"/>
      <c r="AV274" s="217"/>
      <c r="AW274" s="217"/>
      <c r="AX274" s="217"/>
      <c r="AY274" s="217"/>
      <c r="AZ274" s="217"/>
      <c r="BA274" s="217"/>
      <c r="BB274" s="217"/>
      <c r="BC274" s="217"/>
      <c r="BD274" s="217"/>
      <c r="BE274" s="217"/>
      <c r="BF274" s="217"/>
      <c r="BG274" s="217"/>
      <c r="BH274" s="217"/>
      <c r="BI274" s="217"/>
      <c r="BJ274" s="217"/>
      <c r="BK274" s="217"/>
      <c r="BL274" s="217"/>
      <c r="BM274" s="217"/>
      <c r="BN274" s="217"/>
      <c r="BO274" s="217"/>
      <c r="BP274" s="217"/>
      <c r="BQ274" s="217"/>
      <c r="BR274" s="217"/>
      <c r="BS274" s="217"/>
      <c r="BT274" s="217"/>
      <c r="BU274" s="217"/>
      <c r="BV274" s="217"/>
      <c r="BW274" s="217"/>
      <c r="BX274" s="217"/>
      <c r="BY274" s="217"/>
      <c r="BZ274" s="217"/>
      <c r="CA274" s="217"/>
      <c r="CB274" s="217"/>
      <c r="CC274" s="217"/>
      <c r="CD274" s="217"/>
      <c r="CE274" s="217"/>
      <c r="CF274" s="217"/>
      <c r="CG274" s="217"/>
      <c r="CH274" s="217"/>
      <c r="CI274" s="217"/>
      <c r="CJ274" s="217"/>
      <c r="CK274" s="217"/>
      <c r="CL274" s="217"/>
      <c r="CM274" s="217"/>
      <c r="CN274" s="217"/>
      <c r="CO274" s="217"/>
      <c r="CP274" s="217"/>
      <c r="CQ274" s="217"/>
      <c r="CR274" s="217"/>
      <c r="CS274" s="217"/>
      <c r="CT274" s="217"/>
      <c r="CU274" s="217"/>
      <c r="CV274" s="217"/>
      <c r="CW274" s="217"/>
      <c r="CX274" s="217"/>
      <c r="CY274" s="217"/>
      <c r="CZ274" s="217"/>
      <c r="DA274" s="217"/>
      <c r="DB274" s="217"/>
      <c r="DC274" s="217"/>
      <c r="DD274" s="217"/>
      <c r="DE274" s="217"/>
      <c r="DF274" s="217"/>
      <c r="DG274" s="217"/>
      <c r="DH274" s="217"/>
      <c r="DI274" s="217"/>
      <c r="DJ274" s="217"/>
      <c r="DK274" s="217"/>
      <c r="DL274" s="217"/>
      <c r="DM274" s="217"/>
      <c r="DN274" s="217"/>
      <c r="DO274" s="217"/>
      <c r="DP274" s="217"/>
      <c r="DQ274" s="217"/>
      <c r="DR274" s="217"/>
      <c r="DS274" s="217"/>
      <c r="DT274" s="217"/>
      <c r="DU274" s="217"/>
      <c r="DV274" s="217"/>
      <c r="DW274" s="217"/>
      <c r="DX274" s="217"/>
      <c r="DY274" s="217"/>
      <c r="DZ274" s="217"/>
      <c r="EA274" s="217"/>
      <c r="EB274" s="217"/>
      <c r="EC274" s="217"/>
      <c r="ED274" s="217"/>
      <c r="EE274" s="217"/>
      <c r="EF274" s="217"/>
      <c r="EG274" s="217"/>
      <c r="EH274" s="217"/>
      <c r="EI274" s="217"/>
      <c r="EJ274" s="217"/>
      <c r="EK274" s="217"/>
      <c r="EL274" s="217"/>
      <c r="EM274" s="217"/>
      <c r="EN274" s="217"/>
      <c r="EO274" s="217"/>
      <c r="EP274" s="217"/>
      <c r="EQ274" s="217"/>
      <c r="ER274" s="217"/>
      <c r="ES274" s="217"/>
      <c r="ET274" s="217"/>
      <c r="EU274" s="217"/>
      <c r="EV274" s="217"/>
      <c r="EW274" s="217"/>
      <c r="EX274" s="217"/>
      <c r="EY274" s="217"/>
      <c r="EZ274" s="217"/>
      <c r="FA274" s="217"/>
      <c r="FB274" s="217"/>
      <c r="FC274" s="217"/>
      <c r="FD274" s="217"/>
      <c r="FE274" s="217"/>
      <c r="FF274" s="217"/>
      <c r="FG274" s="217"/>
      <c r="FH274" s="217"/>
      <c r="FI274" s="217"/>
      <c r="FJ274" s="217"/>
      <c r="FK274" s="217"/>
      <c r="FL274" s="217"/>
      <c r="FM274" s="217"/>
      <c r="FN274" s="217"/>
      <c r="FO274" s="217"/>
      <c r="FP274" s="217"/>
      <c r="FQ274" s="217"/>
      <c r="FR274" s="217"/>
      <c r="FS274" s="217"/>
      <c r="FT274" s="217"/>
      <c r="FU274" s="217"/>
      <c r="FV274" s="217"/>
      <c r="FW274" s="217"/>
      <c r="FX274" s="217"/>
      <c r="FY274" s="217"/>
      <c r="FZ274" s="217"/>
      <c r="GA274" s="217"/>
      <c r="GB274" s="217"/>
      <c r="GC274" s="217"/>
      <c r="GD274" s="217"/>
      <c r="GE274" s="217"/>
      <c r="GF274" s="217"/>
      <c r="GG274" s="217"/>
      <c r="GH274" s="217"/>
      <c r="GI274" s="217"/>
      <c r="GJ274" s="217"/>
      <c r="GK274" s="217"/>
      <c r="GL274" s="217"/>
      <c r="GM274" s="217"/>
      <c r="GN274" s="217"/>
      <c r="GO274" s="217"/>
      <c r="GP274" s="217"/>
      <c r="GQ274" s="217"/>
      <c r="GR274" s="217"/>
      <c r="GS274" s="217"/>
      <c r="GT274" s="217"/>
      <c r="GU274" s="217"/>
      <c r="GV274" s="217"/>
      <c r="GW274" s="217"/>
      <c r="GX274" s="217"/>
      <c r="GY274" s="217"/>
      <c r="GZ274" s="217"/>
      <c r="HA274" s="217"/>
      <c r="HB274" s="217"/>
      <c r="HC274" s="217"/>
      <c r="HD274" s="217"/>
      <c r="HE274" s="217"/>
      <c r="HF274" s="217"/>
      <c r="HG274" s="217"/>
      <c r="HH274" s="217"/>
      <c r="HI274" s="217"/>
      <c r="HJ274" s="217"/>
      <c r="HK274" s="217"/>
      <c r="HL274" s="217"/>
      <c r="HM274" s="217"/>
      <c r="HN274" s="217"/>
      <c r="HO274" s="217"/>
      <c r="HP274" s="217"/>
      <c r="HQ274" s="217"/>
      <c r="HR274" s="217"/>
      <c r="HS274" s="217"/>
      <c r="HT274" s="217"/>
      <c r="HU274" s="217"/>
      <c r="HV274" s="217"/>
      <c r="HW274" s="217"/>
      <c r="HX274" s="217"/>
      <c r="HY274" s="217"/>
      <c r="HZ274" s="217"/>
      <c r="IA274" s="217"/>
      <c r="IB274" s="217"/>
      <c r="IC274" s="217"/>
      <c r="ID274" s="217"/>
      <c r="IE274" s="217"/>
      <c r="IF274" s="217"/>
      <c r="IG274" s="217"/>
      <c r="IH274" s="217"/>
      <c r="II274" s="217"/>
      <c r="IJ274" s="217"/>
      <c r="IK274" s="217"/>
      <c r="IL274" s="217"/>
      <c r="IM274" s="217"/>
      <c r="IN274" s="217"/>
      <c r="IO274" s="217"/>
      <c r="IP274" s="217"/>
      <c r="IQ274" s="217"/>
      <c r="IR274" s="217"/>
      <c r="IS274" s="217"/>
      <c r="IT274" s="217"/>
      <c r="IU274" s="217"/>
      <c r="IV274" s="217"/>
    </row>
    <row r="275" spans="1:256" x14ac:dyDescent="0.15">
      <c r="A275" s="218"/>
      <c r="B275" s="215"/>
      <c r="C275" s="217"/>
      <c r="D275" s="219"/>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c r="AA275" s="217"/>
      <c r="AB275" s="217"/>
      <c r="AC275" s="217"/>
      <c r="AD275" s="217"/>
      <c r="AE275" s="217"/>
      <c r="AF275" s="217"/>
      <c r="AG275" s="217"/>
      <c r="AH275" s="217"/>
      <c r="AI275" s="217"/>
      <c r="AJ275" s="217"/>
      <c r="AK275" s="217"/>
      <c r="AL275" s="217"/>
      <c r="AM275" s="217"/>
      <c r="AN275" s="217"/>
      <c r="AO275" s="217"/>
      <c r="AP275" s="217"/>
      <c r="AQ275" s="217"/>
      <c r="AR275" s="217"/>
      <c r="AS275" s="217"/>
      <c r="AT275" s="217"/>
      <c r="AU275" s="217"/>
      <c r="AV275" s="217"/>
      <c r="AW275" s="217"/>
      <c r="AX275" s="217"/>
      <c r="AY275" s="217"/>
      <c r="AZ275" s="217"/>
      <c r="BA275" s="217"/>
      <c r="BB275" s="217"/>
      <c r="BC275" s="217"/>
      <c r="BD275" s="217"/>
      <c r="BE275" s="217"/>
      <c r="BF275" s="217"/>
      <c r="BG275" s="217"/>
      <c r="BH275" s="217"/>
      <c r="BI275" s="217"/>
      <c r="BJ275" s="217"/>
      <c r="BK275" s="217"/>
      <c r="BL275" s="217"/>
      <c r="BM275" s="217"/>
      <c r="BN275" s="217"/>
      <c r="BO275" s="217"/>
      <c r="BP275" s="217"/>
      <c r="BQ275" s="217"/>
      <c r="BR275" s="217"/>
      <c r="BS275" s="217"/>
      <c r="BT275" s="217"/>
      <c r="BU275" s="217"/>
      <c r="BV275" s="217"/>
      <c r="BW275" s="217"/>
      <c r="BX275" s="217"/>
      <c r="BY275" s="217"/>
      <c r="BZ275" s="217"/>
      <c r="CA275" s="217"/>
      <c r="CB275" s="217"/>
      <c r="CC275" s="217"/>
      <c r="CD275" s="217"/>
      <c r="CE275" s="217"/>
      <c r="CF275" s="217"/>
      <c r="CG275" s="217"/>
      <c r="CH275" s="217"/>
      <c r="CI275" s="217"/>
      <c r="CJ275" s="217"/>
      <c r="CK275" s="217"/>
      <c r="CL275" s="217"/>
      <c r="CM275" s="217"/>
      <c r="CN275" s="217"/>
      <c r="CO275" s="217"/>
      <c r="CP275" s="217"/>
      <c r="CQ275" s="217"/>
      <c r="CR275" s="217"/>
      <c r="CS275" s="217"/>
      <c r="CT275" s="217"/>
      <c r="CU275" s="217"/>
      <c r="CV275" s="217"/>
      <c r="CW275" s="217"/>
      <c r="CX275" s="217"/>
      <c r="CY275" s="217"/>
      <c r="CZ275" s="217"/>
      <c r="DA275" s="217"/>
      <c r="DB275" s="217"/>
      <c r="DC275" s="217"/>
      <c r="DD275" s="217"/>
      <c r="DE275" s="217"/>
      <c r="DF275" s="217"/>
      <c r="DG275" s="217"/>
      <c r="DH275" s="217"/>
      <c r="DI275" s="217"/>
      <c r="DJ275" s="217"/>
      <c r="DK275" s="217"/>
      <c r="DL275" s="217"/>
      <c r="DM275" s="217"/>
      <c r="DN275" s="217"/>
      <c r="DO275" s="217"/>
      <c r="DP275" s="217"/>
      <c r="DQ275" s="217"/>
      <c r="DR275" s="217"/>
      <c r="DS275" s="217"/>
      <c r="DT275" s="217"/>
      <c r="DU275" s="217"/>
      <c r="DV275" s="217"/>
      <c r="DW275" s="217"/>
      <c r="DX275" s="217"/>
      <c r="DY275" s="217"/>
      <c r="DZ275" s="217"/>
      <c r="EA275" s="217"/>
      <c r="EB275" s="217"/>
      <c r="EC275" s="217"/>
      <c r="ED275" s="217"/>
      <c r="EE275" s="217"/>
      <c r="EF275" s="217"/>
      <c r="EG275" s="217"/>
      <c r="EH275" s="217"/>
      <c r="EI275" s="217"/>
      <c r="EJ275" s="217"/>
      <c r="EK275" s="217"/>
      <c r="EL275" s="217"/>
      <c r="EM275" s="217"/>
      <c r="EN275" s="217"/>
      <c r="EO275" s="217"/>
      <c r="EP275" s="217"/>
      <c r="EQ275" s="217"/>
      <c r="ER275" s="217"/>
      <c r="ES275" s="217"/>
      <c r="ET275" s="217"/>
      <c r="EU275" s="217"/>
      <c r="EV275" s="217"/>
      <c r="EW275" s="217"/>
      <c r="EX275" s="217"/>
      <c r="EY275" s="217"/>
      <c r="EZ275" s="217"/>
      <c r="FA275" s="217"/>
      <c r="FB275" s="217"/>
      <c r="FC275" s="217"/>
      <c r="FD275" s="217"/>
      <c r="FE275" s="217"/>
      <c r="FF275" s="217"/>
      <c r="FG275" s="217"/>
      <c r="FH275" s="217"/>
      <c r="FI275" s="217"/>
      <c r="FJ275" s="217"/>
      <c r="FK275" s="217"/>
      <c r="FL275" s="217"/>
      <c r="FM275" s="217"/>
      <c r="FN275" s="217"/>
      <c r="FO275" s="217"/>
      <c r="FP275" s="217"/>
      <c r="FQ275" s="217"/>
      <c r="FR275" s="217"/>
      <c r="FS275" s="217"/>
      <c r="FT275" s="217"/>
      <c r="FU275" s="217"/>
      <c r="FV275" s="217"/>
      <c r="FW275" s="217"/>
      <c r="FX275" s="217"/>
      <c r="FY275" s="217"/>
      <c r="FZ275" s="217"/>
      <c r="GA275" s="217"/>
      <c r="GB275" s="217"/>
      <c r="GC275" s="217"/>
      <c r="GD275" s="217"/>
      <c r="GE275" s="217"/>
      <c r="GF275" s="217"/>
      <c r="GG275" s="217"/>
      <c r="GH275" s="217"/>
      <c r="GI275" s="217"/>
      <c r="GJ275" s="217"/>
      <c r="GK275" s="217"/>
      <c r="GL275" s="217"/>
      <c r="GM275" s="217"/>
      <c r="GN275" s="217"/>
      <c r="GO275" s="217"/>
      <c r="GP275" s="217"/>
      <c r="GQ275" s="217"/>
      <c r="GR275" s="217"/>
      <c r="GS275" s="217"/>
      <c r="GT275" s="217"/>
      <c r="GU275" s="217"/>
      <c r="GV275" s="217"/>
      <c r="GW275" s="217"/>
      <c r="GX275" s="217"/>
      <c r="GY275" s="217"/>
      <c r="GZ275" s="217"/>
      <c r="HA275" s="217"/>
      <c r="HB275" s="217"/>
      <c r="HC275" s="217"/>
      <c r="HD275" s="217"/>
      <c r="HE275" s="217"/>
      <c r="HF275" s="217"/>
      <c r="HG275" s="217"/>
      <c r="HH275" s="217"/>
      <c r="HI275" s="217"/>
      <c r="HJ275" s="217"/>
      <c r="HK275" s="217"/>
      <c r="HL275" s="217"/>
      <c r="HM275" s="217"/>
      <c r="HN275" s="217"/>
      <c r="HO275" s="217"/>
      <c r="HP275" s="217"/>
      <c r="HQ275" s="217"/>
      <c r="HR275" s="217"/>
      <c r="HS275" s="217"/>
      <c r="HT275" s="217"/>
      <c r="HU275" s="217"/>
      <c r="HV275" s="217"/>
      <c r="HW275" s="217"/>
      <c r="HX275" s="217"/>
      <c r="HY275" s="217"/>
      <c r="HZ275" s="217"/>
      <c r="IA275" s="217"/>
      <c r="IB275" s="217"/>
      <c r="IC275" s="217"/>
      <c r="ID275" s="217"/>
      <c r="IE275" s="217"/>
      <c r="IF275" s="217"/>
      <c r="IG275" s="217"/>
      <c r="IH275" s="217"/>
      <c r="II275" s="217"/>
      <c r="IJ275" s="217"/>
      <c r="IK275" s="217"/>
      <c r="IL275" s="217"/>
      <c r="IM275" s="217"/>
      <c r="IN275" s="217"/>
      <c r="IO275" s="217"/>
      <c r="IP275" s="217"/>
      <c r="IQ275" s="217"/>
      <c r="IR275" s="217"/>
      <c r="IS275" s="217"/>
      <c r="IT275" s="217"/>
      <c r="IU275" s="217"/>
      <c r="IV275" s="217"/>
    </row>
    <row r="276" spans="1:256" x14ac:dyDescent="0.15">
      <c r="A276" s="218"/>
      <c r="B276" s="215"/>
      <c r="C276" s="217"/>
      <c r="D276" s="219"/>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c r="AA276" s="217"/>
      <c r="AB276" s="217"/>
      <c r="AC276" s="217"/>
      <c r="AD276" s="217"/>
      <c r="AE276" s="217"/>
      <c r="AF276" s="217"/>
      <c r="AG276" s="217"/>
      <c r="AH276" s="217"/>
      <c r="AI276" s="217"/>
      <c r="AJ276" s="217"/>
      <c r="AK276" s="217"/>
      <c r="AL276" s="217"/>
      <c r="AM276" s="217"/>
      <c r="AN276" s="217"/>
      <c r="AO276" s="217"/>
      <c r="AP276" s="217"/>
      <c r="AQ276" s="217"/>
      <c r="AR276" s="217"/>
      <c r="AS276" s="217"/>
      <c r="AT276" s="217"/>
      <c r="AU276" s="217"/>
      <c r="AV276" s="217"/>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217"/>
      <c r="BS276" s="217"/>
      <c r="BT276" s="217"/>
      <c r="BU276" s="217"/>
      <c r="BV276" s="217"/>
      <c r="BW276" s="217"/>
      <c r="BX276" s="217"/>
      <c r="BY276" s="217"/>
      <c r="BZ276" s="217"/>
      <c r="CA276" s="217"/>
      <c r="CB276" s="217"/>
      <c r="CC276" s="217"/>
      <c r="CD276" s="217"/>
      <c r="CE276" s="217"/>
      <c r="CF276" s="217"/>
      <c r="CG276" s="217"/>
      <c r="CH276" s="217"/>
      <c r="CI276" s="217"/>
      <c r="CJ276" s="217"/>
      <c r="CK276" s="217"/>
      <c r="CL276" s="217"/>
      <c r="CM276" s="217"/>
      <c r="CN276" s="217"/>
      <c r="CO276" s="217"/>
      <c r="CP276" s="217"/>
      <c r="CQ276" s="217"/>
      <c r="CR276" s="217"/>
      <c r="CS276" s="217"/>
      <c r="CT276" s="217"/>
      <c r="CU276" s="217"/>
      <c r="CV276" s="217"/>
      <c r="CW276" s="217"/>
      <c r="CX276" s="217"/>
      <c r="CY276" s="217"/>
      <c r="CZ276" s="217"/>
      <c r="DA276" s="217"/>
      <c r="DB276" s="217"/>
      <c r="DC276" s="217"/>
      <c r="DD276" s="217"/>
      <c r="DE276" s="217"/>
      <c r="DF276" s="217"/>
      <c r="DG276" s="217"/>
      <c r="DH276" s="217"/>
      <c r="DI276" s="217"/>
      <c r="DJ276" s="217"/>
      <c r="DK276" s="217"/>
      <c r="DL276" s="217"/>
      <c r="DM276" s="217"/>
      <c r="DN276" s="217"/>
      <c r="DO276" s="217"/>
      <c r="DP276" s="217"/>
      <c r="DQ276" s="217"/>
      <c r="DR276" s="217"/>
      <c r="DS276" s="217"/>
      <c r="DT276" s="217"/>
      <c r="DU276" s="217"/>
      <c r="DV276" s="217"/>
      <c r="DW276" s="217"/>
      <c r="DX276" s="217"/>
      <c r="DY276" s="217"/>
      <c r="DZ276" s="217"/>
      <c r="EA276" s="217"/>
      <c r="EB276" s="217"/>
      <c r="EC276" s="217"/>
      <c r="ED276" s="217"/>
      <c r="EE276" s="217"/>
      <c r="EF276" s="217"/>
      <c r="EG276" s="217"/>
      <c r="EH276" s="217"/>
      <c r="EI276" s="217"/>
      <c r="EJ276" s="217"/>
      <c r="EK276" s="217"/>
      <c r="EL276" s="217"/>
      <c r="EM276" s="217"/>
      <c r="EN276" s="217"/>
      <c r="EO276" s="217"/>
      <c r="EP276" s="217"/>
      <c r="EQ276" s="217"/>
      <c r="ER276" s="217"/>
      <c r="ES276" s="217"/>
      <c r="ET276" s="217"/>
      <c r="EU276" s="217"/>
      <c r="EV276" s="217"/>
      <c r="EW276" s="217"/>
      <c r="EX276" s="217"/>
      <c r="EY276" s="217"/>
      <c r="EZ276" s="217"/>
      <c r="FA276" s="217"/>
      <c r="FB276" s="217"/>
      <c r="FC276" s="217"/>
      <c r="FD276" s="217"/>
      <c r="FE276" s="217"/>
      <c r="FF276" s="217"/>
      <c r="FG276" s="217"/>
      <c r="FH276" s="217"/>
      <c r="FI276" s="217"/>
      <c r="FJ276" s="217"/>
      <c r="FK276" s="217"/>
      <c r="FL276" s="217"/>
      <c r="FM276" s="217"/>
      <c r="FN276" s="217"/>
      <c r="FO276" s="217"/>
      <c r="FP276" s="217"/>
      <c r="FQ276" s="217"/>
      <c r="FR276" s="217"/>
      <c r="FS276" s="217"/>
      <c r="FT276" s="217"/>
      <c r="FU276" s="217"/>
      <c r="FV276" s="217"/>
      <c r="FW276" s="217"/>
      <c r="FX276" s="217"/>
      <c r="FY276" s="217"/>
      <c r="FZ276" s="217"/>
      <c r="GA276" s="217"/>
      <c r="GB276" s="217"/>
      <c r="GC276" s="217"/>
      <c r="GD276" s="217"/>
      <c r="GE276" s="217"/>
      <c r="GF276" s="217"/>
      <c r="GG276" s="217"/>
      <c r="GH276" s="217"/>
      <c r="GI276" s="217"/>
      <c r="GJ276" s="217"/>
      <c r="GK276" s="217"/>
      <c r="GL276" s="217"/>
      <c r="GM276" s="217"/>
      <c r="GN276" s="217"/>
      <c r="GO276" s="217"/>
      <c r="GP276" s="217"/>
      <c r="GQ276" s="217"/>
      <c r="GR276" s="217"/>
      <c r="GS276" s="217"/>
      <c r="GT276" s="217"/>
      <c r="GU276" s="217"/>
      <c r="GV276" s="217"/>
      <c r="GW276" s="217"/>
      <c r="GX276" s="217"/>
      <c r="GY276" s="217"/>
      <c r="GZ276" s="217"/>
      <c r="HA276" s="217"/>
      <c r="HB276" s="217"/>
      <c r="HC276" s="217"/>
      <c r="HD276" s="217"/>
      <c r="HE276" s="217"/>
      <c r="HF276" s="217"/>
      <c r="HG276" s="217"/>
      <c r="HH276" s="217"/>
      <c r="HI276" s="217"/>
      <c r="HJ276" s="217"/>
      <c r="HK276" s="217"/>
      <c r="HL276" s="217"/>
      <c r="HM276" s="217"/>
      <c r="HN276" s="217"/>
      <c r="HO276" s="217"/>
      <c r="HP276" s="217"/>
      <c r="HQ276" s="217"/>
      <c r="HR276" s="217"/>
      <c r="HS276" s="217"/>
      <c r="HT276" s="217"/>
      <c r="HU276" s="217"/>
      <c r="HV276" s="217"/>
      <c r="HW276" s="217"/>
      <c r="HX276" s="217"/>
      <c r="HY276" s="217"/>
      <c r="HZ276" s="217"/>
      <c r="IA276" s="217"/>
      <c r="IB276" s="217"/>
      <c r="IC276" s="217"/>
      <c r="ID276" s="217"/>
      <c r="IE276" s="217"/>
      <c r="IF276" s="217"/>
      <c r="IG276" s="217"/>
      <c r="IH276" s="217"/>
      <c r="II276" s="217"/>
      <c r="IJ276" s="217"/>
      <c r="IK276" s="217"/>
      <c r="IL276" s="217"/>
      <c r="IM276" s="217"/>
      <c r="IN276" s="217"/>
      <c r="IO276" s="217"/>
      <c r="IP276" s="217"/>
      <c r="IQ276" s="217"/>
      <c r="IR276" s="217"/>
      <c r="IS276" s="217"/>
      <c r="IT276" s="217"/>
      <c r="IU276" s="217"/>
      <c r="IV276" s="217"/>
    </row>
    <row r="277" spans="1:256" x14ac:dyDescent="0.15">
      <c r="A277" s="218"/>
      <c r="B277" s="215"/>
      <c r="C277" s="217"/>
      <c r="D277" s="219"/>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c r="AA277" s="217"/>
      <c r="AB277" s="217"/>
      <c r="AC277" s="217"/>
      <c r="AD277" s="217"/>
      <c r="AE277" s="217"/>
      <c r="AF277" s="217"/>
      <c r="AG277" s="217"/>
      <c r="AH277" s="217"/>
      <c r="AI277" s="217"/>
      <c r="AJ277" s="217"/>
      <c r="AK277" s="217"/>
      <c r="AL277" s="217"/>
      <c r="AM277" s="217"/>
      <c r="AN277" s="217"/>
      <c r="AO277" s="217"/>
      <c r="AP277" s="217"/>
      <c r="AQ277" s="217"/>
      <c r="AR277" s="217"/>
      <c r="AS277" s="217"/>
      <c r="AT277" s="217"/>
      <c r="AU277" s="217"/>
      <c r="AV277" s="217"/>
      <c r="AW277" s="217"/>
      <c r="AX277" s="217"/>
      <c r="AY277" s="217"/>
      <c r="AZ277" s="217"/>
      <c r="BA277" s="217"/>
      <c r="BB277" s="217"/>
      <c r="BC277" s="217"/>
      <c r="BD277" s="217"/>
      <c r="BE277" s="217"/>
      <c r="BF277" s="217"/>
      <c r="BG277" s="217"/>
      <c r="BH277" s="217"/>
      <c r="BI277" s="217"/>
      <c r="BJ277" s="217"/>
      <c r="BK277" s="217"/>
      <c r="BL277" s="217"/>
      <c r="BM277" s="217"/>
      <c r="BN277" s="217"/>
      <c r="BO277" s="217"/>
      <c r="BP277" s="217"/>
      <c r="BQ277" s="217"/>
      <c r="BR277" s="217"/>
      <c r="BS277" s="217"/>
      <c r="BT277" s="217"/>
      <c r="BU277" s="217"/>
      <c r="BV277" s="217"/>
      <c r="BW277" s="217"/>
      <c r="BX277" s="217"/>
      <c r="BY277" s="217"/>
      <c r="BZ277" s="217"/>
      <c r="CA277" s="217"/>
      <c r="CB277" s="217"/>
      <c r="CC277" s="217"/>
      <c r="CD277" s="217"/>
      <c r="CE277" s="217"/>
      <c r="CF277" s="217"/>
      <c r="CG277" s="217"/>
      <c r="CH277" s="217"/>
      <c r="CI277" s="217"/>
      <c r="CJ277" s="217"/>
      <c r="CK277" s="217"/>
      <c r="CL277" s="217"/>
      <c r="CM277" s="217"/>
      <c r="CN277" s="217"/>
      <c r="CO277" s="217"/>
      <c r="CP277" s="217"/>
      <c r="CQ277" s="217"/>
      <c r="CR277" s="217"/>
      <c r="CS277" s="217"/>
      <c r="CT277" s="217"/>
      <c r="CU277" s="217"/>
      <c r="CV277" s="217"/>
      <c r="CW277" s="217"/>
      <c r="CX277" s="217"/>
      <c r="CY277" s="217"/>
      <c r="CZ277" s="217"/>
      <c r="DA277" s="217"/>
      <c r="DB277" s="217"/>
      <c r="DC277" s="217"/>
      <c r="DD277" s="217"/>
      <c r="DE277" s="217"/>
      <c r="DF277" s="217"/>
      <c r="DG277" s="217"/>
      <c r="DH277" s="217"/>
      <c r="DI277" s="217"/>
      <c r="DJ277" s="217"/>
      <c r="DK277" s="217"/>
      <c r="DL277" s="217"/>
      <c r="DM277" s="217"/>
      <c r="DN277" s="217"/>
      <c r="DO277" s="217"/>
      <c r="DP277" s="217"/>
      <c r="DQ277" s="217"/>
      <c r="DR277" s="217"/>
      <c r="DS277" s="217"/>
      <c r="DT277" s="217"/>
      <c r="DU277" s="217"/>
      <c r="DV277" s="217"/>
      <c r="DW277" s="217"/>
      <c r="DX277" s="217"/>
      <c r="DY277" s="217"/>
      <c r="DZ277" s="217"/>
      <c r="EA277" s="217"/>
      <c r="EB277" s="217"/>
      <c r="EC277" s="217"/>
      <c r="ED277" s="217"/>
      <c r="EE277" s="217"/>
      <c r="EF277" s="217"/>
      <c r="EG277" s="217"/>
      <c r="EH277" s="217"/>
      <c r="EI277" s="217"/>
      <c r="EJ277" s="217"/>
      <c r="EK277" s="217"/>
      <c r="EL277" s="217"/>
      <c r="EM277" s="217"/>
      <c r="EN277" s="217"/>
      <c r="EO277" s="217"/>
      <c r="EP277" s="217"/>
      <c r="EQ277" s="217"/>
      <c r="ER277" s="217"/>
      <c r="ES277" s="217"/>
      <c r="ET277" s="217"/>
      <c r="EU277" s="217"/>
      <c r="EV277" s="217"/>
      <c r="EW277" s="217"/>
      <c r="EX277" s="217"/>
      <c r="EY277" s="217"/>
      <c r="EZ277" s="217"/>
      <c r="FA277" s="217"/>
      <c r="FB277" s="217"/>
      <c r="FC277" s="217"/>
      <c r="FD277" s="217"/>
      <c r="FE277" s="217"/>
      <c r="FF277" s="217"/>
      <c r="FG277" s="217"/>
      <c r="FH277" s="217"/>
      <c r="FI277" s="217"/>
      <c r="FJ277" s="217"/>
      <c r="FK277" s="217"/>
      <c r="FL277" s="217"/>
      <c r="FM277" s="217"/>
      <c r="FN277" s="217"/>
      <c r="FO277" s="217"/>
      <c r="FP277" s="217"/>
      <c r="FQ277" s="217"/>
      <c r="FR277" s="217"/>
      <c r="FS277" s="217"/>
      <c r="FT277" s="217"/>
      <c r="FU277" s="217"/>
      <c r="FV277" s="217"/>
      <c r="FW277" s="217"/>
      <c r="FX277" s="217"/>
      <c r="FY277" s="217"/>
      <c r="FZ277" s="217"/>
      <c r="GA277" s="217"/>
      <c r="GB277" s="217"/>
      <c r="GC277" s="217"/>
      <c r="GD277" s="217"/>
      <c r="GE277" s="217"/>
      <c r="GF277" s="217"/>
      <c r="GG277" s="217"/>
      <c r="GH277" s="217"/>
      <c r="GI277" s="217"/>
      <c r="GJ277" s="217"/>
      <c r="GK277" s="217"/>
      <c r="GL277" s="217"/>
      <c r="GM277" s="217"/>
      <c r="GN277" s="217"/>
      <c r="GO277" s="217"/>
      <c r="GP277" s="217"/>
      <c r="GQ277" s="217"/>
      <c r="GR277" s="217"/>
      <c r="GS277" s="217"/>
      <c r="GT277" s="217"/>
      <c r="GU277" s="217"/>
      <c r="GV277" s="217"/>
      <c r="GW277" s="217"/>
      <c r="GX277" s="217"/>
      <c r="GY277" s="217"/>
      <c r="GZ277" s="217"/>
      <c r="HA277" s="217"/>
      <c r="HB277" s="217"/>
      <c r="HC277" s="217"/>
      <c r="HD277" s="217"/>
      <c r="HE277" s="217"/>
      <c r="HF277" s="217"/>
      <c r="HG277" s="217"/>
      <c r="HH277" s="217"/>
      <c r="HI277" s="217"/>
      <c r="HJ277" s="217"/>
      <c r="HK277" s="217"/>
      <c r="HL277" s="217"/>
      <c r="HM277" s="217"/>
      <c r="HN277" s="217"/>
      <c r="HO277" s="217"/>
      <c r="HP277" s="217"/>
      <c r="HQ277" s="217"/>
      <c r="HR277" s="217"/>
      <c r="HS277" s="217"/>
      <c r="HT277" s="217"/>
      <c r="HU277" s="217"/>
      <c r="HV277" s="217"/>
      <c r="HW277" s="217"/>
      <c r="HX277" s="217"/>
      <c r="HY277" s="217"/>
      <c r="HZ277" s="217"/>
      <c r="IA277" s="217"/>
      <c r="IB277" s="217"/>
      <c r="IC277" s="217"/>
      <c r="ID277" s="217"/>
      <c r="IE277" s="217"/>
      <c r="IF277" s="217"/>
      <c r="IG277" s="217"/>
      <c r="IH277" s="217"/>
      <c r="II277" s="217"/>
      <c r="IJ277" s="217"/>
      <c r="IK277" s="217"/>
      <c r="IL277" s="217"/>
      <c r="IM277" s="217"/>
      <c r="IN277" s="217"/>
      <c r="IO277" s="217"/>
      <c r="IP277" s="217"/>
      <c r="IQ277" s="217"/>
      <c r="IR277" s="217"/>
      <c r="IS277" s="217"/>
      <c r="IT277" s="217"/>
      <c r="IU277" s="217"/>
      <c r="IV277" s="217"/>
    </row>
    <row r="278" spans="1:256" x14ac:dyDescent="0.15">
      <c r="A278" s="218"/>
      <c r="B278" s="215"/>
      <c r="C278" s="217"/>
      <c r="D278" s="219"/>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c r="AA278" s="217"/>
      <c r="AB278" s="217"/>
      <c r="AC278" s="217"/>
      <c r="AD278" s="217"/>
      <c r="AE278" s="217"/>
      <c r="AF278" s="217"/>
      <c r="AG278" s="217"/>
      <c r="AH278" s="217"/>
      <c r="AI278" s="217"/>
      <c r="AJ278" s="217"/>
      <c r="AK278" s="217"/>
      <c r="AL278" s="217"/>
      <c r="AM278" s="217"/>
      <c r="AN278" s="217"/>
      <c r="AO278" s="217"/>
      <c r="AP278" s="217"/>
      <c r="AQ278" s="217"/>
      <c r="AR278" s="217"/>
      <c r="AS278" s="217"/>
      <c r="AT278" s="217"/>
      <c r="AU278" s="217"/>
      <c r="AV278" s="217"/>
      <c r="AW278" s="217"/>
      <c r="AX278" s="217"/>
      <c r="AY278" s="217"/>
      <c r="AZ278" s="217"/>
      <c r="BA278" s="217"/>
      <c r="BB278" s="217"/>
      <c r="BC278" s="217"/>
      <c r="BD278" s="217"/>
      <c r="BE278" s="217"/>
      <c r="BF278" s="217"/>
      <c r="BG278" s="217"/>
      <c r="BH278" s="217"/>
      <c r="BI278" s="217"/>
      <c r="BJ278" s="217"/>
      <c r="BK278" s="217"/>
      <c r="BL278" s="217"/>
      <c r="BM278" s="217"/>
      <c r="BN278" s="217"/>
      <c r="BO278" s="217"/>
      <c r="BP278" s="217"/>
      <c r="BQ278" s="217"/>
      <c r="BR278" s="217"/>
      <c r="BS278" s="217"/>
      <c r="BT278" s="217"/>
      <c r="BU278" s="217"/>
      <c r="BV278" s="217"/>
      <c r="BW278" s="217"/>
      <c r="BX278" s="217"/>
      <c r="BY278" s="217"/>
      <c r="BZ278" s="217"/>
      <c r="CA278" s="217"/>
      <c r="CB278" s="217"/>
      <c r="CC278" s="217"/>
      <c r="CD278" s="217"/>
      <c r="CE278" s="217"/>
      <c r="CF278" s="217"/>
      <c r="CG278" s="217"/>
      <c r="CH278" s="217"/>
      <c r="CI278" s="217"/>
      <c r="CJ278" s="217"/>
      <c r="CK278" s="217"/>
      <c r="CL278" s="217"/>
      <c r="CM278" s="217"/>
      <c r="CN278" s="217"/>
      <c r="CO278" s="217"/>
      <c r="CP278" s="217"/>
      <c r="CQ278" s="217"/>
      <c r="CR278" s="217"/>
      <c r="CS278" s="217"/>
      <c r="CT278" s="217"/>
      <c r="CU278" s="217"/>
      <c r="CV278" s="217"/>
      <c r="CW278" s="217"/>
      <c r="CX278" s="217"/>
      <c r="CY278" s="217"/>
      <c r="CZ278" s="217"/>
      <c r="DA278" s="217"/>
      <c r="DB278" s="217"/>
      <c r="DC278" s="217"/>
      <c r="DD278" s="217"/>
      <c r="DE278" s="217"/>
      <c r="DF278" s="217"/>
      <c r="DG278" s="217"/>
      <c r="DH278" s="217"/>
      <c r="DI278" s="217"/>
      <c r="DJ278" s="217"/>
      <c r="DK278" s="217"/>
      <c r="DL278" s="217"/>
      <c r="DM278" s="217"/>
      <c r="DN278" s="217"/>
      <c r="DO278" s="217"/>
      <c r="DP278" s="217"/>
      <c r="DQ278" s="217"/>
      <c r="DR278" s="217"/>
      <c r="DS278" s="217"/>
      <c r="DT278" s="217"/>
      <c r="DU278" s="217"/>
      <c r="DV278" s="217"/>
      <c r="DW278" s="217"/>
      <c r="DX278" s="217"/>
      <c r="DY278" s="217"/>
      <c r="DZ278" s="217"/>
      <c r="EA278" s="217"/>
      <c r="EB278" s="217"/>
      <c r="EC278" s="217"/>
      <c r="ED278" s="217"/>
      <c r="EE278" s="217"/>
      <c r="EF278" s="217"/>
      <c r="EG278" s="217"/>
      <c r="EH278" s="217"/>
      <c r="EI278" s="217"/>
      <c r="EJ278" s="217"/>
      <c r="EK278" s="217"/>
      <c r="EL278" s="217"/>
      <c r="EM278" s="217"/>
      <c r="EN278" s="217"/>
      <c r="EO278" s="217"/>
      <c r="EP278" s="217"/>
      <c r="EQ278" s="217"/>
      <c r="ER278" s="217"/>
      <c r="ES278" s="217"/>
      <c r="ET278" s="217"/>
      <c r="EU278" s="217"/>
      <c r="EV278" s="217"/>
      <c r="EW278" s="217"/>
      <c r="EX278" s="217"/>
      <c r="EY278" s="217"/>
      <c r="EZ278" s="217"/>
      <c r="FA278" s="217"/>
      <c r="FB278" s="217"/>
      <c r="FC278" s="217"/>
      <c r="FD278" s="217"/>
      <c r="FE278" s="217"/>
      <c r="FF278" s="217"/>
      <c r="FG278" s="217"/>
      <c r="FH278" s="217"/>
      <c r="FI278" s="217"/>
      <c r="FJ278" s="217"/>
      <c r="FK278" s="217"/>
      <c r="FL278" s="217"/>
      <c r="FM278" s="217"/>
      <c r="FN278" s="217"/>
      <c r="FO278" s="217"/>
      <c r="FP278" s="217"/>
      <c r="FQ278" s="217"/>
      <c r="FR278" s="217"/>
      <c r="FS278" s="217"/>
      <c r="FT278" s="217"/>
      <c r="FU278" s="217"/>
      <c r="FV278" s="217"/>
      <c r="FW278" s="217"/>
      <c r="FX278" s="217"/>
      <c r="FY278" s="217"/>
      <c r="FZ278" s="217"/>
      <c r="GA278" s="217"/>
      <c r="GB278" s="217"/>
      <c r="GC278" s="217"/>
      <c r="GD278" s="217"/>
      <c r="GE278" s="217"/>
      <c r="GF278" s="217"/>
      <c r="GG278" s="217"/>
      <c r="GH278" s="217"/>
      <c r="GI278" s="217"/>
      <c r="GJ278" s="217"/>
      <c r="GK278" s="217"/>
      <c r="GL278" s="217"/>
      <c r="GM278" s="217"/>
      <c r="GN278" s="217"/>
      <c r="GO278" s="217"/>
      <c r="GP278" s="217"/>
      <c r="GQ278" s="217"/>
      <c r="GR278" s="217"/>
      <c r="GS278" s="217"/>
      <c r="GT278" s="217"/>
      <c r="GU278" s="217"/>
      <c r="GV278" s="217"/>
      <c r="GW278" s="217"/>
      <c r="GX278" s="217"/>
      <c r="GY278" s="217"/>
      <c r="GZ278" s="217"/>
      <c r="HA278" s="217"/>
      <c r="HB278" s="217"/>
      <c r="HC278" s="217"/>
      <c r="HD278" s="217"/>
      <c r="HE278" s="217"/>
      <c r="HF278" s="217"/>
      <c r="HG278" s="217"/>
      <c r="HH278" s="217"/>
      <c r="HI278" s="217"/>
      <c r="HJ278" s="217"/>
      <c r="HK278" s="217"/>
      <c r="HL278" s="217"/>
      <c r="HM278" s="217"/>
      <c r="HN278" s="217"/>
      <c r="HO278" s="217"/>
      <c r="HP278" s="217"/>
      <c r="HQ278" s="217"/>
      <c r="HR278" s="217"/>
      <c r="HS278" s="217"/>
      <c r="HT278" s="217"/>
      <c r="HU278" s="217"/>
      <c r="HV278" s="217"/>
      <c r="HW278" s="217"/>
      <c r="HX278" s="217"/>
      <c r="HY278" s="217"/>
      <c r="HZ278" s="217"/>
      <c r="IA278" s="217"/>
      <c r="IB278" s="217"/>
      <c r="IC278" s="217"/>
      <c r="ID278" s="217"/>
      <c r="IE278" s="217"/>
      <c r="IF278" s="217"/>
      <c r="IG278" s="217"/>
      <c r="IH278" s="217"/>
      <c r="II278" s="217"/>
      <c r="IJ278" s="217"/>
      <c r="IK278" s="217"/>
      <c r="IL278" s="217"/>
      <c r="IM278" s="217"/>
      <c r="IN278" s="217"/>
      <c r="IO278" s="217"/>
      <c r="IP278" s="217"/>
      <c r="IQ278" s="217"/>
      <c r="IR278" s="217"/>
      <c r="IS278" s="217"/>
      <c r="IT278" s="217"/>
      <c r="IU278" s="217"/>
      <c r="IV278" s="217"/>
    </row>
    <row r="279" spans="1:256" x14ac:dyDescent="0.15">
      <c r="A279" s="218"/>
      <c r="B279" s="215"/>
      <c r="C279" s="217"/>
      <c r="D279" s="219"/>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c r="AA279" s="217"/>
      <c r="AB279" s="217"/>
      <c r="AC279" s="217"/>
      <c r="AD279" s="217"/>
      <c r="AE279" s="217"/>
      <c r="AF279" s="217"/>
      <c r="AG279" s="217"/>
      <c r="AH279" s="217"/>
      <c r="AI279" s="217"/>
      <c r="AJ279" s="217"/>
      <c r="AK279" s="217"/>
      <c r="AL279" s="217"/>
      <c r="AM279" s="217"/>
      <c r="AN279" s="217"/>
      <c r="AO279" s="217"/>
      <c r="AP279" s="217"/>
      <c r="AQ279" s="217"/>
      <c r="AR279" s="217"/>
      <c r="AS279" s="217"/>
      <c r="AT279" s="217"/>
      <c r="AU279" s="217"/>
      <c r="AV279" s="217"/>
      <c r="AW279" s="217"/>
      <c r="AX279" s="217"/>
      <c r="AY279" s="217"/>
      <c r="AZ279" s="217"/>
      <c r="BA279" s="217"/>
      <c r="BB279" s="217"/>
      <c r="BC279" s="217"/>
      <c r="BD279" s="217"/>
      <c r="BE279" s="217"/>
      <c r="BF279" s="217"/>
      <c r="BG279" s="217"/>
      <c r="BH279" s="217"/>
      <c r="BI279" s="217"/>
      <c r="BJ279" s="217"/>
      <c r="BK279" s="217"/>
      <c r="BL279" s="217"/>
      <c r="BM279" s="217"/>
      <c r="BN279" s="217"/>
      <c r="BO279" s="217"/>
      <c r="BP279" s="217"/>
      <c r="BQ279" s="217"/>
      <c r="BR279" s="217"/>
      <c r="BS279" s="217"/>
      <c r="BT279" s="217"/>
      <c r="BU279" s="217"/>
      <c r="BV279" s="217"/>
      <c r="BW279" s="217"/>
      <c r="BX279" s="217"/>
      <c r="BY279" s="217"/>
      <c r="BZ279" s="217"/>
      <c r="CA279" s="217"/>
      <c r="CB279" s="217"/>
      <c r="CC279" s="217"/>
      <c r="CD279" s="217"/>
      <c r="CE279" s="217"/>
      <c r="CF279" s="217"/>
      <c r="CG279" s="217"/>
      <c r="CH279" s="217"/>
      <c r="CI279" s="217"/>
      <c r="CJ279" s="217"/>
      <c r="CK279" s="217"/>
      <c r="CL279" s="217"/>
      <c r="CM279" s="217"/>
      <c r="CN279" s="217"/>
      <c r="CO279" s="217"/>
      <c r="CP279" s="217"/>
      <c r="CQ279" s="217"/>
      <c r="CR279" s="217"/>
      <c r="CS279" s="217"/>
      <c r="CT279" s="217"/>
      <c r="CU279" s="217"/>
      <c r="CV279" s="217"/>
      <c r="CW279" s="217"/>
      <c r="CX279" s="217"/>
      <c r="CY279" s="217"/>
      <c r="CZ279" s="217"/>
      <c r="DA279" s="217"/>
      <c r="DB279" s="217"/>
      <c r="DC279" s="217"/>
      <c r="DD279" s="217"/>
      <c r="DE279" s="217"/>
      <c r="DF279" s="217"/>
      <c r="DG279" s="217"/>
      <c r="DH279" s="217"/>
      <c r="DI279" s="217"/>
      <c r="DJ279" s="217"/>
      <c r="DK279" s="217"/>
      <c r="DL279" s="217"/>
      <c r="DM279" s="217"/>
      <c r="DN279" s="217"/>
      <c r="DO279" s="217"/>
      <c r="DP279" s="217"/>
      <c r="DQ279" s="217"/>
      <c r="DR279" s="217"/>
      <c r="DS279" s="217"/>
      <c r="DT279" s="217"/>
      <c r="DU279" s="217"/>
      <c r="DV279" s="217"/>
      <c r="DW279" s="217"/>
      <c r="DX279" s="217"/>
      <c r="DY279" s="217"/>
      <c r="DZ279" s="217"/>
      <c r="EA279" s="217"/>
      <c r="EB279" s="217"/>
      <c r="EC279" s="217"/>
      <c r="ED279" s="217"/>
      <c r="EE279" s="217"/>
      <c r="EF279" s="217"/>
      <c r="EG279" s="217"/>
      <c r="EH279" s="217"/>
      <c r="EI279" s="217"/>
      <c r="EJ279" s="217"/>
      <c r="EK279" s="217"/>
      <c r="EL279" s="217"/>
      <c r="EM279" s="217"/>
      <c r="EN279" s="217"/>
      <c r="EO279" s="217"/>
      <c r="EP279" s="217"/>
      <c r="EQ279" s="217"/>
      <c r="ER279" s="217"/>
      <c r="ES279" s="217"/>
      <c r="ET279" s="217"/>
      <c r="EU279" s="217"/>
      <c r="EV279" s="217"/>
      <c r="EW279" s="217"/>
      <c r="EX279" s="217"/>
      <c r="EY279" s="217"/>
      <c r="EZ279" s="217"/>
      <c r="FA279" s="217"/>
      <c r="FB279" s="217"/>
      <c r="FC279" s="217"/>
      <c r="FD279" s="217"/>
      <c r="FE279" s="217"/>
      <c r="FF279" s="217"/>
      <c r="FG279" s="217"/>
      <c r="FH279" s="217"/>
      <c r="FI279" s="217"/>
      <c r="FJ279" s="217"/>
      <c r="FK279" s="217"/>
      <c r="FL279" s="217"/>
      <c r="FM279" s="217"/>
      <c r="FN279" s="217"/>
      <c r="FO279" s="217"/>
      <c r="FP279" s="217"/>
      <c r="FQ279" s="217"/>
      <c r="FR279" s="217"/>
      <c r="FS279" s="217"/>
      <c r="FT279" s="217"/>
      <c r="FU279" s="217"/>
      <c r="FV279" s="217"/>
      <c r="FW279" s="217"/>
      <c r="FX279" s="217"/>
      <c r="FY279" s="217"/>
      <c r="FZ279" s="217"/>
      <c r="GA279" s="217"/>
      <c r="GB279" s="217"/>
      <c r="GC279" s="217"/>
      <c r="GD279" s="217"/>
      <c r="GE279" s="217"/>
      <c r="GF279" s="217"/>
      <c r="GG279" s="217"/>
      <c r="GH279" s="217"/>
      <c r="GI279" s="217"/>
      <c r="GJ279" s="217"/>
      <c r="GK279" s="217"/>
      <c r="GL279" s="217"/>
      <c r="GM279" s="217"/>
      <c r="GN279" s="217"/>
      <c r="GO279" s="217"/>
      <c r="GP279" s="217"/>
      <c r="GQ279" s="217"/>
      <c r="GR279" s="217"/>
      <c r="GS279" s="217"/>
      <c r="GT279" s="217"/>
      <c r="GU279" s="217"/>
      <c r="GV279" s="217"/>
      <c r="GW279" s="217"/>
      <c r="GX279" s="217"/>
      <c r="GY279" s="217"/>
      <c r="GZ279" s="217"/>
      <c r="HA279" s="217"/>
      <c r="HB279" s="217"/>
      <c r="HC279" s="217"/>
      <c r="HD279" s="217"/>
      <c r="HE279" s="217"/>
      <c r="HF279" s="217"/>
      <c r="HG279" s="217"/>
      <c r="HH279" s="217"/>
      <c r="HI279" s="217"/>
      <c r="HJ279" s="217"/>
      <c r="HK279" s="217"/>
      <c r="HL279" s="217"/>
      <c r="HM279" s="217"/>
      <c r="HN279" s="217"/>
      <c r="HO279" s="217"/>
      <c r="HP279" s="217"/>
      <c r="HQ279" s="217"/>
      <c r="HR279" s="217"/>
      <c r="HS279" s="217"/>
      <c r="HT279" s="217"/>
      <c r="HU279" s="217"/>
      <c r="HV279" s="217"/>
      <c r="HW279" s="217"/>
      <c r="HX279" s="217"/>
      <c r="HY279" s="217"/>
      <c r="HZ279" s="217"/>
      <c r="IA279" s="217"/>
      <c r="IB279" s="217"/>
      <c r="IC279" s="217"/>
      <c r="ID279" s="217"/>
      <c r="IE279" s="217"/>
      <c r="IF279" s="217"/>
      <c r="IG279" s="217"/>
      <c r="IH279" s="217"/>
      <c r="II279" s="217"/>
      <c r="IJ279" s="217"/>
      <c r="IK279" s="217"/>
      <c r="IL279" s="217"/>
      <c r="IM279" s="217"/>
      <c r="IN279" s="217"/>
      <c r="IO279" s="217"/>
      <c r="IP279" s="217"/>
      <c r="IQ279" s="217"/>
      <c r="IR279" s="217"/>
      <c r="IS279" s="217"/>
      <c r="IT279" s="217"/>
      <c r="IU279" s="217"/>
      <c r="IV279" s="217"/>
    </row>
    <row r="280" spans="1:256" x14ac:dyDescent="0.15">
      <c r="A280" s="218"/>
      <c r="B280" s="215"/>
      <c r="C280" s="217"/>
      <c r="D280" s="219"/>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c r="AA280" s="217"/>
      <c r="AB280" s="217"/>
      <c r="AC280" s="217"/>
      <c r="AD280" s="217"/>
      <c r="AE280" s="217"/>
      <c r="AF280" s="217"/>
      <c r="AG280" s="217"/>
      <c r="AH280" s="217"/>
      <c r="AI280" s="217"/>
      <c r="AJ280" s="217"/>
      <c r="AK280" s="217"/>
      <c r="AL280" s="217"/>
      <c r="AM280" s="217"/>
      <c r="AN280" s="217"/>
      <c r="AO280" s="217"/>
      <c r="AP280" s="217"/>
      <c r="AQ280" s="217"/>
      <c r="AR280" s="217"/>
      <c r="AS280" s="217"/>
      <c r="AT280" s="217"/>
      <c r="AU280" s="217"/>
      <c r="AV280" s="217"/>
      <c r="AW280" s="217"/>
      <c r="AX280" s="217"/>
      <c r="AY280" s="217"/>
      <c r="AZ280" s="217"/>
      <c r="BA280" s="217"/>
      <c r="BB280" s="217"/>
      <c r="BC280" s="217"/>
      <c r="BD280" s="217"/>
      <c r="BE280" s="217"/>
      <c r="BF280" s="217"/>
      <c r="BG280" s="217"/>
      <c r="BH280" s="217"/>
      <c r="BI280" s="217"/>
      <c r="BJ280" s="217"/>
      <c r="BK280" s="217"/>
      <c r="BL280" s="217"/>
      <c r="BM280" s="217"/>
      <c r="BN280" s="217"/>
      <c r="BO280" s="217"/>
      <c r="BP280" s="217"/>
      <c r="BQ280" s="217"/>
      <c r="BR280" s="217"/>
      <c r="BS280" s="217"/>
      <c r="BT280" s="217"/>
      <c r="BU280" s="217"/>
      <c r="BV280" s="217"/>
      <c r="BW280" s="217"/>
      <c r="BX280" s="217"/>
      <c r="BY280" s="217"/>
      <c r="BZ280" s="217"/>
      <c r="CA280" s="217"/>
      <c r="CB280" s="217"/>
      <c r="CC280" s="217"/>
      <c r="CD280" s="217"/>
      <c r="CE280" s="217"/>
      <c r="CF280" s="217"/>
      <c r="CG280" s="217"/>
      <c r="CH280" s="217"/>
      <c r="CI280" s="217"/>
      <c r="CJ280" s="217"/>
      <c r="CK280" s="217"/>
      <c r="CL280" s="217"/>
      <c r="CM280" s="217"/>
      <c r="CN280" s="217"/>
      <c r="CO280" s="217"/>
      <c r="CP280" s="217"/>
      <c r="CQ280" s="217"/>
      <c r="CR280" s="217"/>
      <c r="CS280" s="217"/>
      <c r="CT280" s="217"/>
      <c r="CU280" s="217"/>
      <c r="CV280" s="217"/>
      <c r="CW280" s="217"/>
      <c r="CX280" s="217"/>
      <c r="CY280" s="217"/>
      <c r="CZ280" s="217"/>
      <c r="DA280" s="217"/>
      <c r="DB280" s="217"/>
      <c r="DC280" s="217"/>
      <c r="DD280" s="217"/>
      <c r="DE280" s="217"/>
      <c r="DF280" s="217"/>
      <c r="DG280" s="217"/>
      <c r="DH280" s="217"/>
      <c r="DI280" s="217"/>
      <c r="DJ280" s="217"/>
      <c r="DK280" s="217"/>
      <c r="DL280" s="217"/>
      <c r="DM280" s="217"/>
      <c r="DN280" s="217"/>
      <c r="DO280" s="217"/>
      <c r="DP280" s="217"/>
      <c r="DQ280" s="217"/>
      <c r="DR280" s="217"/>
      <c r="DS280" s="217"/>
      <c r="DT280" s="217"/>
      <c r="DU280" s="217"/>
      <c r="DV280" s="217"/>
      <c r="DW280" s="217"/>
      <c r="DX280" s="217"/>
      <c r="DY280" s="217"/>
      <c r="DZ280" s="217"/>
      <c r="EA280" s="217"/>
      <c r="EB280" s="217"/>
      <c r="EC280" s="217"/>
      <c r="ED280" s="217"/>
      <c r="EE280" s="217"/>
      <c r="EF280" s="217"/>
      <c r="EG280" s="217"/>
      <c r="EH280" s="217"/>
      <c r="EI280" s="217"/>
      <c r="EJ280" s="217"/>
      <c r="EK280" s="217"/>
      <c r="EL280" s="217"/>
      <c r="EM280" s="217"/>
      <c r="EN280" s="217"/>
      <c r="EO280" s="217"/>
      <c r="EP280" s="217"/>
      <c r="EQ280" s="217"/>
      <c r="ER280" s="217"/>
      <c r="ES280" s="217"/>
      <c r="ET280" s="217"/>
      <c r="EU280" s="217"/>
      <c r="EV280" s="217"/>
      <c r="EW280" s="217"/>
      <c r="EX280" s="217"/>
      <c r="EY280" s="217"/>
      <c r="EZ280" s="217"/>
      <c r="FA280" s="217"/>
      <c r="FB280" s="217"/>
      <c r="FC280" s="217"/>
      <c r="FD280" s="217"/>
      <c r="FE280" s="217"/>
      <c r="FF280" s="217"/>
      <c r="FG280" s="217"/>
      <c r="FH280" s="217"/>
      <c r="FI280" s="217"/>
      <c r="FJ280" s="217"/>
      <c r="FK280" s="217"/>
      <c r="FL280" s="217"/>
      <c r="FM280" s="217"/>
      <c r="FN280" s="217"/>
      <c r="FO280" s="217"/>
      <c r="FP280" s="217"/>
      <c r="FQ280" s="217"/>
      <c r="FR280" s="217"/>
      <c r="FS280" s="217"/>
      <c r="FT280" s="217"/>
      <c r="FU280" s="217"/>
      <c r="FV280" s="217"/>
      <c r="FW280" s="217"/>
      <c r="FX280" s="217"/>
      <c r="FY280" s="217"/>
      <c r="FZ280" s="217"/>
      <c r="GA280" s="217"/>
      <c r="GB280" s="217"/>
      <c r="GC280" s="217"/>
      <c r="GD280" s="217"/>
      <c r="GE280" s="217"/>
      <c r="GF280" s="217"/>
      <c r="GG280" s="217"/>
      <c r="GH280" s="217"/>
      <c r="GI280" s="217"/>
      <c r="GJ280" s="217"/>
      <c r="GK280" s="217"/>
      <c r="GL280" s="217"/>
      <c r="GM280" s="217"/>
      <c r="GN280" s="217"/>
      <c r="GO280" s="217"/>
      <c r="GP280" s="217"/>
      <c r="GQ280" s="217"/>
      <c r="GR280" s="217"/>
      <c r="GS280" s="217"/>
      <c r="GT280" s="217"/>
      <c r="GU280" s="217"/>
      <c r="GV280" s="217"/>
      <c r="GW280" s="217"/>
      <c r="GX280" s="217"/>
      <c r="GY280" s="217"/>
      <c r="GZ280" s="217"/>
      <c r="HA280" s="217"/>
      <c r="HB280" s="217"/>
      <c r="HC280" s="217"/>
      <c r="HD280" s="217"/>
      <c r="HE280" s="217"/>
      <c r="HF280" s="217"/>
      <c r="HG280" s="217"/>
      <c r="HH280" s="217"/>
      <c r="HI280" s="217"/>
      <c r="HJ280" s="217"/>
      <c r="HK280" s="217"/>
      <c r="HL280" s="217"/>
      <c r="HM280" s="217"/>
      <c r="HN280" s="217"/>
      <c r="HO280" s="217"/>
      <c r="HP280" s="217"/>
      <c r="HQ280" s="217"/>
      <c r="HR280" s="217"/>
      <c r="HS280" s="217"/>
      <c r="HT280" s="217"/>
      <c r="HU280" s="217"/>
      <c r="HV280" s="217"/>
      <c r="HW280" s="217"/>
      <c r="HX280" s="217"/>
      <c r="HY280" s="217"/>
      <c r="HZ280" s="217"/>
      <c r="IA280" s="217"/>
      <c r="IB280" s="217"/>
      <c r="IC280" s="217"/>
      <c r="ID280" s="217"/>
      <c r="IE280" s="217"/>
      <c r="IF280" s="217"/>
      <c r="IG280" s="217"/>
      <c r="IH280" s="217"/>
      <c r="II280" s="217"/>
      <c r="IJ280" s="217"/>
      <c r="IK280" s="217"/>
      <c r="IL280" s="217"/>
      <c r="IM280" s="217"/>
      <c r="IN280" s="217"/>
      <c r="IO280" s="217"/>
      <c r="IP280" s="217"/>
      <c r="IQ280" s="217"/>
      <c r="IR280" s="217"/>
      <c r="IS280" s="217"/>
      <c r="IT280" s="217"/>
      <c r="IU280" s="217"/>
      <c r="IV280" s="217"/>
    </row>
    <row r="281" spans="1:256" x14ac:dyDescent="0.15">
      <c r="A281" s="218"/>
      <c r="B281" s="215"/>
      <c r="C281" s="217"/>
      <c r="D281" s="219"/>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c r="AA281" s="217"/>
      <c r="AB281" s="217"/>
      <c r="AC281" s="217"/>
      <c r="AD281" s="217"/>
      <c r="AE281" s="217"/>
      <c r="AF281" s="217"/>
      <c r="AG281" s="217"/>
      <c r="AH281" s="217"/>
      <c r="AI281" s="217"/>
      <c r="AJ281" s="217"/>
      <c r="AK281" s="217"/>
      <c r="AL281" s="217"/>
      <c r="AM281" s="217"/>
      <c r="AN281" s="217"/>
      <c r="AO281" s="217"/>
      <c r="AP281" s="217"/>
      <c r="AQ281" s="217"/>
      <c r="AR281" s="217"/>
      <c r="AS281" s="217"/>
      <c r="AT281" s="217"/>
      <c r="AU281" s="217"/>
      <c r="AV281" s="217"/>
      <c r="AW281" s="217"/>
      <c r="AX281" s="217"/>
      <c r="AY281" s="217"/>
      <c r="AZ281" s="217"/>
      <c r="BA281" s="217"/>
      <c r="BB281" s="217"/>
      <c r="BC281" s="217"/>
      <c r="BD281" s="217"/>
      <c r="BE281" s="217"/>
      <c r="BF281" s="217"/>
      <c r="BG281" s="217"/>
      <c r="BH281" s="217"/>
      <c r="BI281" s="217"/>
      <c r="BJ281" s="217"/>
      <c r="BK281" s="217"/>
      <c r="BL281" s="217"/>
      <c r="BM281" s="217"/>
      <c r="BN281" s="217"/>
      <c r="BO281" s="217"/>
      <c r="BP281" s="217"/>
      <c r="BQ281" s="217"/>
      <c r="BR281" s="217"/>
      <c r="BS281" s="217"/>
      <c r="BT281" s="217"/>
      <c r="BU281" s="217"/>
      <c r="BV281" s="217"/>
      <c r="BW281" s="217"/>
      <c r="BX281" s="217"/>
      <c r="BY281" s="217"/>
      <c r="BZ281" s="217"/>
      <c r="CA281" s="217"/>
      <c r="CB281" s="217"/>
      <c r="CC281" s="217"/>
      <c r="CD281" s="217"/>
      <c r="CE281" s="217"/>
      <c r="CF281" s="217"/>
      <c r="CG281" s="217"/>
      <c r="CH281" s="217"/>
      <c r="CI281" s="217"/>
      <c r="CJ281" s="217"/>
      <c r="CK281" s="217"/>
      <c r="CL281" s="217"/>
      <c r="CM281" s="217"/>
      <c r="CN281" s="217"/>
      <c r="CO281" s="217"/>
      <c r="CP281" s="217"/>
      <c r="CQ281" s="217"/>
      <c r="CR281" s="217"/>
      <c r="CS281" s="217"/>
      <c r="CT281" s="217"/>
      <c r="CU281" s="217"/>
      <c r="CV281" s="217"/>
      <c r="CW281" s="217"/>
      <c r="CX281" s="217"/>
      <c r="CY281" s="217"/>
      <c r="CZ281" s="217"/>
      <c r="DA281" s="217"/>
      <c r="DB281" s="217"/>
      <c r="DC281" s="217"/>
      <c r="DD281" s="217"/>
      <c r="DE281" s="217"/>
      <c r="DF281" s="217"/>
      <c r="DG281" s="217"/>
      <c r="DH281" s="217"/>
      <c r="DI281" s="217"/>
      <c r="DJ281" s="217"/>
      <c r="DK281" s="217"/>
      <c r="DL281" s="217"/>
      <c r="DM281" s="217"/>
      <c r="DN281" s="217"/>
      <c r="DO281" s="217"/>
      <c r="DP281" s="217"/>
      <c r="DQ281" s="217"/>
      <c r="DR281" s="217"/>
      <c r="DS281" s="217"/>
      <c r="DT281" s="217"/>
      <c r="DU281" s="217"/>
      <c r="DV281" s="217"/>
      <c r="DW281" s="217"/>
      <c r="DX281" s="217"/>
      <c r="DY281" s="217"/>
      <c r="DZ281" s="217"/>
      <c r="EA281" s="217"/>
      <c r="EB281" s="217"/>
      <c r="EC281" s="217"/>
      <c r="ED281" s="217"/>
      <c r="EE281" s="217"/>
      <c r="EF281" s="217"/>
      <c r="EG281" s="217"/>
      <c r="EH281" s="217"/>
      <c r="EI281" s="217"/>
      <c r="EJ281" s="217"/>
      <c r="EK281" s="217"/>
      <c r="EL281" s="217"/>
      <c r="EM281" s="217"/>
      <c r="EN281" s="217"/>
      <c r="EO281" s="217"/>
      <c r="EP281" s="217"/>
      <c r="EQ281" s="217"/>
      <c r="ER281" s="217"/>
      <c r="ES281" s="217"/>
      <c r="ET281" s="217"/>
      <c r="EU281" s="217"/>
      <c r="EV281" s="217"/>
      <c r="EW281" s="217"/>
      <c r="EX281" s="217"/>
      <c r="EY281" s="217"/>
      <c r="EZ281" s="217"/>
      <c r="FA281" s="217"/>
      <c r="FB281" s="217"/>
      <c r="FC281" s="217"/>
      <c r="FD281" s="217"/>
      <c r="FE281" s="217"/>
      <c r="FF281" s="217"/>
      <c r="FG281" s="217"/>
      <c r="FH281" s="217"/>
      <c r="FI281" s="217"/>
      <c r="FJ281" s="217"/>
      <c r="FK281" s="217"/>
      <c r="FL281" s="217"/>
      <c r="FM281" s="217"/>
      <c r="FN281" s="217"/>
      <c r="FO281" s="217"/>
      <c r="FP281" s="217"/>
      <c r="FQ281" s="217"/>
      <c r="FR281" s="217"/>
      <c r="FS281" s="217"/>
      <c r="FT281" s="217"/>
      <c r="FU281" s="217"/>
      <c r="FV281" s="217"/>
      <c r="FW281" s="217"/>
      <c r="FX281" s="217"/>
      <c r="FY281" s="217"/>
      <c r="FZ281" s="217"/>
      <c r="GA281" s="217"/>
      <c r="GB281" s="217"/>
      <c r="GC281" s="217"/>
      <c r="GD281" s="217"/>
      <c r="GE281" s="217"/>
      <c r="GF281" s="217"/>
      <c r="GG281" s="217"/>
      <c r="GH281" s="217"/>
      <c r="GI281" s="217"/>
      <c r="GJ281" s="217"/>
      <c r="GK281" s="217"/>
      <c r="GL281" s="217"/>
      <c r="GM281" s="217"/>
      <c r="GN281" s="217"/>
      <c r="GO281" s="217"/>
      <c r="GP281" s="217"/>
      <c r="GQ281" s="217"/>
      <c r="GR281" s="217"/>
      <c r="GS281" s="217"/>
      <c r="GT281" s="217"/>
      <c r="GU281" s="217"/>
      <c r="GV281" s="217"/>
      <c r="GW281" s="217"/>
      <c r="GX281" s="217"/>
      <c r="GY281" s="217"/>
      <c r="GZ281" s="217"/>
      <c r="HA281" s="217"/>
      <c r="HB281" s="217"/>
      <c r="HC281" s="217"/>
      <c r="HD281" s="217"/>
      <c r="HE281" s="217"/>
      <c r="HF281" s="217"/>
      <c r="HG281" s="217"/>
      <c r="HH281" s="217"/>
      <c r="HI281" s="217"/>
      <c r="HJ281" s="217"/>
      <c r="HK281" s="217"/>
      <c r="HL281" s="217"/>
      <c r="HM281" s="217"/>
      <c r="HN281" s="217"/>
      <c r="HO281" s="217"/>
      <c r="HP281" s="217"/>
      <c r="HQ281" s="217"/>
      <c r="HR281" s="217"/>
      <c r="HS281" s="217"/>
      <c r="HT281" s="217"/>
      <c r="HU281" s="217"/>
      <c r="HV281" s="217"/>
      <c r="HW281" s="217"/>
      <c r="HX281" s="217"/>
      <c r="HY281" s="217"/>
      <c r="HZ281" s="217"/>
      <c r="IA281" s="217"/>
      <c r="IB281" s="217"/>
      <c r="IC281" s="217"/>
      <c r="ID281" s="217"/>
      <c r="IE281" s="217"/>
      <c r="IF281" s="217"/>
      <c r="IG281" s="217"/>
      <c r="IH281" s="217"/>
      <c r="II281" s="217"/>
      <c r="IJ281" s="217"/>
      <c r="IK281" s="217"/>
      <c r="IL281" s="217"/>
      <c r="IM281" s="217"/>
      <c r="IN281" s="217"/>
      <c r="IO281" s="217"/>
      <c r="IP281" s="217"/>
      <c r="IQ281" s="217"/>
      <c r="IR281" s="217"/>
      <c r="IS281" s="217"/>
      <c r="IT281" s="217"/>
      <c r="IU281" s="217"/>
      <c r="IV281" s="217"/>
    </row>
    <row r="282" spans="1:256" x14ac:dyDescent="0.15">
      <c r="A282" s="218"/>
      <c r="B282" s="215"/>
      <c r="C282" s="217"/>
      <c r="D282" s="219"/>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c r="AA282" s="217"/>
      <c r="AB282" s="217"/>
      <c r="AC282" s="217"/>
      <c r="AD282" s="217"/>
      <c r="AE282" s="217"/>
      <c r="AF282" s="217"/>
      <c r="AG282" s="217"/>
      <c r="AH282" s="217"/>
      <c r="AI282" s="217"/>
      <c r="AJ282" s="217"/>
      <c r="AK282" s="217"/>
      <c r="AL282" s="217"/>
      <c r="AM282" s="217"/>
      <c r="AN282" s="217"/>
      <c r="AO282" s="217"/>
      <c r="AP282" s="217"/>
      <c r="AQ282" s="217"/>
      <c r="AR282" s="217"/>
      <c r="AS282" s="217"/>
      <c r="AT282" s="217"/>
      <c r="AU282" s="217"/>
      <c r="AV282" s="217"/>
      <c r="AW282" s="217"/>
      <c r="AX282" s="217"/>
      <c r="AY282" s="217"/>
      <c r="AZ282" s="217"/>
      <c r="BA282" s="217"/>
      <c r="BB282" s="217"/>
      <c r="BC282" s="217"/>
      <c r="BD282" s="217"/>
      <c r="BE282" s="217"/>
      <c r="BF282" s="217"/>
      <c r="BG282" s="217"/>
      <c r="BH282" s="217"/>
      <c r="BI282" s="217"/>
      <c r="BJ282" s="217"/>
      <c r="BK282" s="217"/>
      <c r="BL282" s="217"/>
      <c r="BM282" s="217"/>
      <c r="BN282" s="217"/>
      <c r="BO282" s="217"/>
      <c r="BP282" s="217"/>
      <c r="BQ282" s="217"/>
      <c r="BR282" s="217"/>
      <c r="BS282" s="217"/>
      <c r="BT282" s="217"/>
      <c r="BU282" s="217"/>
      <c r="BV282" s="217"/>
      <c r="BW282" s="217"/>
      <c r="BX282" s="217"/>
      <c r="BY282" s="217"/>
      <c r="BZ282" s="217"/>
      <c r="CA282" s="217"/>
      <c r="CB282" s="217"/>
      <c r="CC282" s="217"/>
      <c r="CD282" s="217"/>
      <c r="CE282" s="217"/>
      <c r="CF282" s="217"/>
      <c r="CG282" s="217"/>
      <c r="CH282" s="217"/>
      <c r="CI282" s="217"/>
      <c r="CJ282" s="217"/>
      <c r="CK282" s="217"/>
      <c r="CL282" s="217"/>
      <c r="CM282" s="217"/>
      <c r="CN282" s="217"/>
      <c r="CO282" s="217"/>
      <c r="CP282" s="217"/>
      <c r="CQ282" s="217"/>
      <c r="CR282" s="217"/>
      <c r="CS282" s="217"/>
      <c r="CT282" s="217"/>
      <c r="CU282" s="217"/>
      <c r="CV282" s="217"/>
      <c r="CW282" s="217"/>
      <c r="CX282" s="217"/>
      <c r="CY282" s="217"/>
      <c r="CZ282" s="217"/>
      <c r="DA282" s="217"/>
      <c r="DB282" s="217"/>
      <c r="DC282" s="217"/>
      <c r="DD282" s="217"/>
      <c r="DE282" s="217"/>
      <c r="DF282" s="217"/>
      <c r="DG282" s="217"/>
      <c r="DH282" s="217"/>
      <c r="DI282" s="217"/>
      <c r="DJ282" s="217"/>
      <c r="DK282" s="217"/>
      <c r="DL282" s="217"/>
      <c r="DM282" s="217"/>
      <c r="DN282" s="217"/>
      <c r="DO282" s="217"/>
      <c r="DP282" s="217"/>
      <c r="DQ282" s="217"/>
      <c r="DR282" s="217"/>
      <c r="DS282" s="217"/>
      <c r="DT282" s="217"/>
      <c r="DU282" s="217"/>
      <c r="DV282" s="217"/>
      <c r="DW282" s="217"/>
      <c r="DX282" s="217"/>
      <c r="DY282" s="217"/>
      <c r="DZ282" s="217"/>
      <c r="EA282" s="217"/>
      <c r="EB282" s="217"/>
      <c r="EC282" s="217"/>
      <c r="ED282" s="217"/>
      <c r="EE282" s="217"/>
      <c r="EF282" s="217"/>
      <c r="EG282" s="217"/>
      <c r="EH282" s="217"/>
      <c r="EI282" s="217"/>
      <c r="EJ282" s="217"/>
      <c r="EK282" s="217"/>
      <c r="EL282" s="217"/>
      <c r="EM282" s="217"/>
      <c r="EN282" s="217"/>
      <c r="EO282" s="217"/>
      <c r="EP282" s="217"/>
      <c r="EQ282" s="217"/>
      <c r="ER282" s="217"/>
      <c r="ES282" s="217"/>
      <c r="ET282" s="217"/>
      <c r="EU282" s="217"/>
      <c r="EV282" s="217"/>
      <c r="EW282" s="217"/>
      <c r="EX282" s="217"/>
      <c r="EY282" s="217"/>
      <c r="EZ282" s="217"/>
      <c r="FA282" s="217"/>
      <c r="FB282" s="217"/>
      <c r="FC282" s="217"/>
      <c r="FD282" s="217"/>
      <c r="FE282" s="217"/>
      <c r="FF282" s="217"/>
      <c r="FG282" s="217"/>
      <c r="FH282" s="217"/>
      <c r="FI282" s="217"/>
      <c r="FJ282" s="217"/>
      <c r="FK282" s="217"/>
      <c r="FL282" s="217"/>
      <c r="FM282" s="217"/>
      <c r="FN282" s="217"/>
      <c r="FO282" s="217"/>
      <c r="FP282" s="217"/>
      <c r="FQ282" s="217"/>
      <c r="FR282" s="217"/>
      <c r="FS282" s="217"/>
      <c r="FT282" s="217"/>
      <c r="FU282" s="217"/>
      <c r="FV282" s="217"/>
      <c r="FW282" s="217"/>
      <c r="FX282" s="217"/>
      <c r="FY282" s="217"/>
      <c r="FZ282" s="217"/>
      <c r="GA282" s="217"/>
      <c r="GB282" s="217"/>
      <c r="GC282" s="217"/>
      <c r="GD282" s="217"/>
      <c r="GE282" s="217"/>
      <c r="GF282" s="217"/>
      <c r="GG282" s="217"/>
      <c r="GH282" s="217"/>
      <c r="GI282" s="217"/>
      <c r="GJ282" s="217"/>
      <c r="GK282" s="217"/>
      <c r="GL282" s="217"/>
      <c r="GM282" s="217"/>
      <c r="GN282" s="217"/>
      <c r="GO282" s="217"/>
      <c r="GP282" s="217"/>
      <c r="GQ282" s="217"/>
      <c r="GR282" s="217"/>
      <c r="GS282" s="217"/>
      <c r="GT282" s="217"/>
      <c r="GU282" s="217"/>
      <c r="GV282" s="217"/>
      <c r="GW282" s="217"/>
      <c r="GX282" s="217"/>
      <c r="GY282" s="217"/>
      <c r="GZ282" s="217"/>
      <c r="HA282" s="217"/>
      <c r="HB282" s="217"/>
      <c r="HC282" s="217"/>
      <c r="HD282" s="217"/>
      <c r="HE282" s="217"/>
      <c r="HF282" s="217"/>
      <c r="HG282" s="217"/>
      <c r="HH282" s="217"/>
      <c r="HI282" s="217"/>
      <c r="HJ282" s="217"/>
      <c r="HK282" s="217"/>
      <c r="HL282" s="217"/>
      <c r="HM282" s="217"/>
      <c r="HN282" s="217"/>
      <c r="HO282" s="217"/>
      <c r="HP282" s="217"/>
      <c r="HQ282" s="217"/>
      <c r="HR282" s="217"/>
      <c r="HS282" s="217"/>
      <c r="HT282" s="217"/>
      <c r="HU282" s="217"/>
      <c r="HV282" s="217"/>
      <c r="HW282" s="217"/>
      <c r="HX282" s="217"/>
      <c r="HY282" s="217"/>
      <c r="HZ282" s="217"/>
      <c r="IA282" s="217"/>
      <c r="IB282" s="217"/>
      <c r="IC282" s="217"/>
      <c r="ID282" s="217"/>
      <c r="IE282" s="217"/>
      <c r="IF282" s="217"/>
      <c r="IG282" s="217"/>
      <c r="IH282" s="217"/>
      <c r="II282" s="217"/>
      <c r="IJ282" s="217"/>
      <c r="IK282" s="217"/>
      <c r="IL282" s="217"/>
      <c r="IM282" s="217"/>
      <c r="IN282" s="217"/>
      <c r="IO282" s="217"/>
      <c r="IP282" s="217"/>
      <c r="IQ282" s="217"/>
      <c r="IR282" s="217"/>
      <c r="IS282" s="217"/>
      <c r="IT282" s="217"/>
      <c r="IU282" s="217"/>
      <c r="IV282" s="217"/>
    </row>
    <row r="283" spans="1:256" x14ac:dyDescent="0.15">
      <c r="A283" s="218"/>
      <c r="B283" s="215"/>
      <c r="C283" s="217"/>
      <c r="D283" s="219"/>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c r="AA283" s="217"/>
      <c r="AB283" s="217"/>
      <c r="AC283" s="217"/>
      <c r="AD283" s="217"/>
      <c r="AE283" s="217"/>
      <c r="AF283" s="217"/>
      <c r="AG283" s="217"/>
      <c r="AH283" s="217"/>
      <c r="AI283" s="217"/>
      <c r="AJ283" s="217"/>
      <c r="AK283" s="217"/>
      <c r="AL283" s="217"/>
      <c r="AM283" s="217"/>
      <c r="AN283" s="217"/>
      <c r="AO283" s="217"/>
      <c r="AP283" s="217"/>
      <c r="AQ283" s="217"/>
      <c r="AR283" s="217"/>
      <c r="AS283" s="217"/>
      <c r="AT283" s="217"/>
      <c r="AU283" s="217"/>
      <c r="AV283" s="217"/>
      <c r="AW283" s="217"/>
      <c r="AX283" s="217"/>
      <c r="AY283" s="217"/>
      <c r="AZ283" s="217"/>
      <c r="BA283" s="217"/>
      <c r="BB283" s="217"/>
      <c r="BC283" s="217"/>
      <c r="BD283" s="217"/>
      <c r="BE283" s="217"/>
      <c r="BF283" s="217"/>
      <c r="BG283" s="217"/>
      <c r="BH283" s="217"/>
      <c r="BI283" s="217"/>
      <c r="BJ283" s="217"/>
      <c r="BK283" s="217"/>
      <c r="BL283" s="217"/>
      <c r="BM283" s="217"/>
      <c r="BN283" s="217"/>
      <c r="BO283" s="217"/>
      <c r="BP283" s="217"/>
      <c r="BQ283" s="217"/>
      <c r="BR283" s="217"/>
      <c r="BS283" s="217"/>
      <c r="BT283" s="217"/>
      <c r="BU283" s="217"/>
      <c r="BV283" s="217"/>
      <c r="BW283" s="217"/>
      <c r="BX283" s="217"/>
      <c r="BY283" s="217"/>
      <c r="BZ283" s="217"/>
      <c r="CA283" s="217"/>
      <c r="CB283" s="217"/>
      <c r="CC283" s="217"/>
      <c r="CD283" s="217"/>
      <c r="CE283" s="217"/>
      <c r="CF283" s="217"/>
      <c r="CG283" s="217"/>
      <c r="CH283" s="217"/>
      <c r="CI283" s="217"/>
      <c r="CJ283" s="217"/>
      <c r="CK283" s="217"/>
      <c r="CL283" s="217"/>
      <c r="CM283" s="217"/>
      <c r="CN283" s="217"/>
      <c r="CO283" s="217"/>
      <c r="CP283" s="217"/>
      <c r="CQ283" s="217"/>
      <c r="CR283" s="217"/>
      <c r="CS283" s="217"/>
      <c r="CT283" s="217"/>
      <c r="CU283" s="217"/>
      <c r="CV283" s="217"/>
      <c r="CW283" s="217"/>
      <c r="CX283" s="217"/>
      <c r="CY283" s="217"/>
      <c r="CZ283" s="217"/>
      <c r="DA283" s="217"/>
      <c r="DB283" s="217"/>
      <c r="DC283" s="217"/>
      <c r="DD283" s="217"/>
      <c r="DE283" s="217"/>
      <c r="DF283" s="217"/>
      <c r="DG283" s="217"/>
      <c r="DH283" s="217"/>
      <c r="DI283" s="217"/>
      <c r="DJ283" s="217"/>
      <c r="DK283" s="217"/>
      <c r="DL283" s="217"/>
      <c r="DM283" s="217"/>
      <c r="DN283" s="217"/>
      <c r="DO283" s="217"/>
      <c r="DP283" s="217"/>
      <c r="DQ283" s="217"/>
      <c r="DR283" s="217"/>
      <c r="DS283" s="217"/>
      <c r="DT283" s="217"/>
      <c r="DU283" s="217"/>
      <c r="DV283" s="217"/>
      <c r="DW283" s="217"/>
      <c r="DX283" s="217"/>
      <c r="DY283" s="217"/>
      <c r="DZ283" s="217"/>
      <c r="EA283" s="217"/>
      <c r="EB283" s="217"/>
      <c r="EC283" s="217"/>
      <c r="ED283" s="217"/>
      <c r="EE283" s="217"/>
      <c r="EF283" s="217"/>
      <c r="EG283" s="217"/>
      <c r="EH283" s="217"/>
      <c r="EI283" s="217"/>
      <c r="EJ283" s="217"/>
      <c r="EK283" s="217"/>
      <c r="EL283" s="217"/>
      <c r="EM283" s="217"/>
      <c r="EN283" s="217"/>
      <c r="EO283" s="217"/>
      <c r="EP283" s="217"/>
      <c r="EQ283" s="217"/>
      <c r="ER283" s="217"/>
      <c r="ES283" s="217"/>
      <c r="ET283" s="217"/>
      <c r="EU283" s="217"/>
      <c r="EV283" s="217"/>
      <c r="EW283" s="217"/>
      <c r="EX283" s="217"/>
      <c r="EY283" s="217"/>
      <c r="EZ283" s="217"/>
      <c r="FA283" s="217"/>
      <c r="FB283" s="217"/>
      <c r="FC283" s="217"/>
      <c r="FD283" s="217"/>
      <c r="FE283" s="217"/>
      <c r="FF283" s="217"/>
      <c r="FG283" s="217"/>
      <c r="FH283" s="217"/>
      <c r="FI283" s="217"/>
      <c r="FJ283" s="217"/>
      <c r="FK283" s="217"/>
      <c r="FL283" s="217"/>
      <c r="FM283" s="217"/>
      <c r="FN283" s="217"/>
      <c r="FO283" s="217"/>
      <c r="FP283" s="217"/>
      <c r="FQ283" s="217"/>
      <c r="FR283" s="217"/>
      <c r="FS283" s="217"/>
      <c r="FT283" s="217"/>
      <c r="FU283" s="217"/>
      <c r="FV283" s="217"/>
      <c r="FW283" s="217"/>
      <c r="FX283" s="217"/>
      <c r="FY283" s="217"/>
      <c r="FZ283" s="217"/>
      <c r="GA283" s="217"/>
      <c r="GB283" s="217"/>
      <c r="GC283" s="217"/>
      <c r="GD283" s="217"/>
      <c r="GE283" s="217"/>
      <c r="GF283" s="217"/>
      <c r="GG283" s="217"/>
      <c r="GH283" s="217"/>
      <c r="GI283" s="217"/>
      <c r="GJ283" s="217"/>
      <c r="GK283" s="217"/>
      <c r="GL283" s="217"/>
      <c r="GM283" s="217"/>
      <c r="GN283" s="217"/>
      <c r="GO283" s="217"/>
      <c r="GP283" s="217"/>
      <c r="GQ283" s="217"/>
      <c r="GR283" s="217"/>
      <c r="GS283" s="217"/>
      <c r="GT283" s="217"/>
      <c r="GU283" s="217"/>
      <c r="GV283" s="217"/>
      <c r="GW283" s="217"/>
      <c r="GX283" s="217"/>
      <c r="GY283" s="217"/>
      <c r="GZ283" s="217"/>
      <c r="HA283" s="217"/>
      <c r="HB283" s="217"/>
      <c r="HC283" s="217"/>
      <c r="HD283" s="217"/>
      <c r="HE283" s="217"/>
      <c r="HF283" s="217"/>
      <c r="HG283" s="217"/>
      <c r="HH283" s="217"/>
      <c r="HI283" s="217"/>
      <c r="HJ283" s="217"/>
      <c r="HK283" s="217"/>
      <c r="HL283" s="217"/>
      <c r="HM283" s="217"/>
      <c r="HN283" s="217"/>
      <c r="HO283" s="217"/>
      <c r="HP283" s="217"/>
      <c r="HQ283" s="217"/>
      <c r="HR283" s="217"/>
      <c r="HS283" s="217"/>
      <c r="HT283" s="217"/>
      <c r="HU283" s="217"/>
      <c r="HV283" s="217"/>
      <c r="HW283" s="217"/>
      <c r="HX283" s="217"/>
      <c r="HY283" s="217"/>
      <c r="HZ283" s="217"/>
      <c r="IA283" s="217"/>
      <c r="IB283" s="217"/>
      <c r="IC283" s="217"/>
      <c r="ID283" s="217"/>
      <c r="IE283" s="217"/>
      <c r="IF283" s="217"/>
      <c r="IG283" s="217"/>
      <c r="IH283" s="217"/>
      <c r="II283" s="217"/>
      <c r="IJ283" s="217"/>
      <c r="IK283" s="217"/>
      <c r="IL283" s="217"/>
      <c r="IM283" s="217"/>
      <c r="IN283" s="217"/>
      <c r="IO283" s="217"/>
      <c r="IP283" s="217"/>
      <c r="IQ283" s="217"/>
      <c r="IR283" s="217"/>
      <c r="IS283" s="217"/>
      <c r="IT283" s="217"/>
      <c r="IU283" s="217"/>
      <c r="IV283" s="217"/>
    </row>
    <row r="284" spans="1:256" x14ac:dyDescent="0.15">
      <c r="A284" s="218"/>
      <c r="B284" s="215"/>
      <c r="C284" s="217"/>
      <c r="D284" s="219"/>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c r="AA284" s="217"/>
      <c r="AB284" s="217"/>
      <c r="AC284" s="217"/>
      <c r="AD284" s="217"/>
      <c r="AE284" s="217"/>
      <c r="AF284" s="217"/>
      <c r="AG284" s="217"/>
      <c r="AH284" s="217"/>
      <c r="AI284" s="217"/>
      <c r="AJ284" s="217"/>
      <c r="AK284" s="217"/>
      <c r="AL284" s="217"/>
      <c r="AM284" s="217"/>
      <c r="AN284" s="217"/>
      <c r="AO284" s="217"/>
      <c r="AP284" s="217"/>
      <c r="AQ284" s="217"/>
      <c r="AR284" s="217"/>
      <c r="AS284" s="217"/>
      <c r="AT284" s="217"/>
      <c r="AU284" s="217"/>
      <c r="AV284" s="217"/>
      <c r="AW284" s="217"/>
      <c r="AX284" s="217"/>
      <c r="AY284" s="217"/>
      <c r="AZ284" s="217"/>
      <c r="BA284" s="217"/>
      <c r="BB284" s="217"/>
      <c r="BC284" s="217"/>
      <c r="BD284" s="217"/>
      <c r="BE284" s="217"/>
      <c r="BF284" s="217"/>
      <c r="BG284" s="217"/>
      <c r="BH284" s="217"/>
      <c r="BI284" s="217"/>
      <c r="BJ284" s="217"/>
      <c r="BK284" s="217"/>
      <c r="BL284" s="217"/>
      <c r="BM284" s="217"/>
      <c r="BN284" s="217"/>
      <c r="BO284" s="217"/>
      <c r="BP284" s="217"/>
      <c r="BQ284" s="217"/>
      <c r="BR284" s="217"/>
      <c r="BS284" s="217"/>
      <c r="BT284" s="217"/>
      <c r="BU284" s="217"/>
      <c r="BV284" s="217"/>
      <c r="BW284" s="217"/>
      <c r="BX284" s="217"/>
      <c r="BY284" s="217"/>
      <c r="BZ284" s="217"/>
      <c r="CA284" s="217"/>
      <c r="CB284" s="217"/>
      <c r="CC284" s="217"/>
      <c r="CD284" s="217"/>
      <c r="CE284" s="217"/>
      <c r="CF284" s="217"/>
      <c r="CG284" s="217"/>
      <c r="CH284" s="217"/>
      <c r="CI284" s="217"/>
      <c r="CJ284" s="217"/>
      <c r="CK284" s="217"/>
      <c r="CL284" s="217"/>
      <c r="CM284" s="217"/>
      <c r="CN284" s="217"/>
      <c r="CO284" s="217"/>
      <c r="CP284" s="217"/>
      <c r="CQ284" s="217"/>
      <c r="CR284" s="217"/>
      <c r="CS284" s="217"/>
      <c r="CT284" s="217"/>
      <c r="CU284" s="217"/>
      <c r="CV284" s="217"/>
      <c r="CW284" s="217"/>
      <c r="CX284" s="217"/>
      <c r="CY284" s="217"/>
      <c r="CZ284" s="217"/>
      <c r="DA284" s="217"/>
      <c r="DB284" s="217"/>
      <c r="DC284" s="217"/>
      <c r="DD284" s="217"/>
      <c r="DE284" s="217"/>
      <c r="DF284" s="217"/>
      <c r="DG284" s="217"/>
      <c r="DH284" s="217"/>
      <c r="DI284" s="217"/>
      <c r="DJ284" s="217"/>
      <c r="DK284" s="217"/>
      <c r="DL284" s="217"/>
      <c r="DM284" s="217"/>
      <c r="DN284" s="217"/>
      <c r="DO284" s="217"/>
      <c r="DP284" s="217"/>
      <c r="DQ284" s="217"/>
      <c r="DR284" s="217"/>
      <c r="DS284" s="217"/>
      <c r="DT284" s="217"/>
      <c r="DU284" s="217"/>
      <c r="DV284" s="217"/>
      <c r="DW284" s="217"/>
      <c r="DX284" s="217"/>
      <c r="DY284" s="217"/>
      <c r="DZ284" s="217"/>
      <c r="EA284" s="217"/>
      <c r="EB284" s="217"/>
      <c r="EC284" s="217"/>
      <c r="ED284" s="217"/>
      <c r="EE284" s="217"/>
      <c r="EF284" s="217"/>
      <c r="EG284" s="217"/>
      <c r="EH284" s="217"/>
      <c r="EI284" s="217"/>
      <c r="EJ284" s="217"/>
      <c r="EK284" s="217"/>
      <c r="EL284" s="217"/>
      <c r="EM284" s="217"/>
      <c r="EN284" s="217"/>
      <c r="EO284" s="217"/>
      <c r="EP284" s="217"/>
      <c r="EQ284" s="217"/>
      <c r="ER284" s="217"/>
      <c r="ES284" s="217"/>
      <c r="ET284" s="217"/>
      <c r="EU284" s="217"/>
      <c r="EV284" s="217"/>
      <c r="EW284" s="217"/>
      <c r="EX284" s="217"/>
      <c r="EY284" s="217"/>
      <c r="EZ284" s="217"/>
      <c r="FA284" s="217"/>
      <c r="FB284" s="217"/>
      <c r="FC284" s="217"/>
      <c r="FD284" s="217"/>
      <c r="FE284" s="217"/>
      <c r="FF284" s="217"/>
      <c r="FG284" s="217"/>
      <c r="FH284" s="217"/>
      <c r="FI284" s="217"/>
      <c r="FJ284" s="217"/>
      <c r="FK284" s="217"/>
      <c r="FL284" s="217"/>
      <c r="FM284" s="217"/>
      <c r="FN284" s="217"/>
      <c r="FO284" s="217"/>
      <c r="FP284" s="217"/>
      <c r="FQ284" s="217"/>
      <c r="FR284" s="217"/>
      <c r="FS284" s="217"/>
      <c r="FT284" s="217"/>
      <c r="FU284" s="217"/>
      <c r="FV284" s="217"/>
      <c r="FW284" s="217"/>
      <c r="FX284" s="217"/>
      <c r="FY284" s="217"/>
      <c r="FZ284" s="217"/>
      <c r="GA284" s="217"/>
      <c r="GB284" s="217"/>
      <c r="GC284" s="217"/>
      <c r="GD284" s="217"/>
      <c r="GE284" s="217"/>
      <c r="GF284" s="217"/>
      <c r="GG284" s="217"/>
      <c r="GH284" s="217"/>
      <c r="GI284" s="217"/>
      <c r="GJ284" s="217"/>
      <c r="GK284" s="217"/>
      <c r="GL284" s="217"/>
      <c r="GM284" s="217"/>
      <c r="GN284" s="217"/>
      <c r="GO284" s="217"/>
      <c r="GP284" s="217"/>
      <c r="GQ284" s="217"/>
      <c r="GR284" s="217"/>
      <c r="GS284" s="217"/>
      <c r="GT284" s="217"/>
      <c r="GU284" s="217"/>
      <c r="GV284" s="217"/>
      <c r="GW284" s="217"/>
      <c r="GX284" s="217"/>
      <c r="GY284" s="217"/>
      <c r="GZ284" s="217"/>
      <c r="HA284" s="217"/>
      <c r="HB284" s="217"/>
      <c r="HC284" s="217"/>
      <c r="HD284" s="217"/>
      <c r="HE284" s="217"/>
      <c r="HF284" s="217"/>
      <c r="HG284" s="217"/>
      <c r="HH284" s="217"/>
      <c r="HI284" s="217"/>
      <c r="HJ284" s="217"/>
      <c r="HK284" s="217"/>
      <c r="HL284" s="217"/>
      <c r="HM284" s="217"/>
      <c r="HN284" s="217"/>
      <c r="HO284" s="217"/>
      <c r="HP284" s="217"/>
      <c r="HQ284" s="217"/>
      <c r="HR284" s="217"/>
      <c r="HS284" s="217"/>
      <c r="HT284" s="217"/>
      <c r="HU284" s="217"/>
      <c r="HV284" s="217"/>
      <c r="HW284" s="217"/>
      <c r="HX284" s="217"/>
      <c r="HY284" s="217"/>
      <c r="HZ284" s="217"/>
      <c r="IA284" s="217"/>
      <c r="IB284" s="217"/>
      <c r="IC284" s="217"/>
      <c r="ID284" s="217"/>
      <c r="IE284" s="217"/>
      <c r="IF284" s="217"/>
      <c r="IG284" s="217"/>
      <c r="IH284" s="217"/>
      <c r="II284" s="217"/>
      <c r="IJ284" s="217"/>
      <c r="IK284" s="217"/>
      <c r="IL284" s="217"/>
      <c r="IM284" s="217"/>
      <c r="IN284" s="217"/>
      <c r="IO284" s="217"/>
      <c r="IP284" s="217"/>
      <c r="IQ284" s="217"/>
      <c r="IR284" s="217"/>
      <c r="IS284" s="217"/>
      <c r="IT284" s="217"/>
      <c r="IU284" s="217"/>
      <c r="IV284" s="217"/>
    </row>
    <row r="285" spans="1:256" x14ac:dyDescent="0.15">
      <c r="A285" s="218"/>
      <c r="B285" s="215"/>
      <c r="C285" s="217"/>
      <c r="D285" s="219"/>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c r="AA285" s="217"/>
      <c r="AB285" s="217"/>
      <c r="AC285" s="217"/>
      <c r="AD285" s="217"/>
      <c r="AE285" s="217"/>
      <c r="AF285" s="217"/>
      <c r="AG285" s="217"/>
      <c r="AH285" s="217"/>
      <c r="AI285" s="217"/>
      <c r="AJ285" s="217"/>
      <c r="AK285" s="217"/>
      <c r="AL285" s="217"/>
      <c r="AM285" s="217"/>
      <c r="AN285" s="217"/>
      <c r="AO285" s="217"/>
      <c r="AP285" s="217"/>
      <c r="AQ285" s="217"/>
      <c r="AR285" s="217"/>
      <c r="AS285" s="217"/>
      <c r="AT285" s="217"/>
      <c r="AU285" s="217"/>
      <c r="AV285" s="217"/>
      <c r="AW285" s="217"/>
      <c r="AX285" s="217"/>
      <c r="AY285" s="217"/>
      <c r="AZ285" s="217"/>
      <c r="BA285" s="217"/>
      <c r="BB285" s="217"/>
      <c r="BC285" s="217"/>
      <c r="BD285" s="217"/>
      <c r="BE285" s="217"/>
      <c r="BF285" s="217"/>
      <c r="BG285" s="217"/>
      <c r="BH285" s="217"/>
      <c r="BI285" s="217"/>
      <c r="BJ285" s="217"/>
      <c r="BK285" s="217"/>
      <c r="BL285" s="217"/>
      <c r="BM285" s="217"/>
      <c r="BN285" s="217"/>
      <c r="BO285" s="217"/>
      <c r="BP285" s="217"/>
      <c r="BQ285" s="217"/>
      <c r="BR285" s="217"/>
      <c r="BS285" s="217"/>
      <c r="BT285" s="217"/>
      <c r="BU285" s="217"/>
      <c r="BV285" s="217"/>
      <c r="BW285" s="217"/>
      <c r="BX285" s="217"/>
      <c r="BY285" s="217"/>
      <c r="BZ285" s="217"/>
      <c r="CA285" s="217"/>
      <c r="CB285" s="217"/>
      <c r="CC285" s="217"/>
      <c r="CD285" s="217"/>
      <c r="CE285" s="217"/>
      <c r="CF285" s="217"/>
      <c r="CG285" s="217"/>
      <c r="CH285" s="217"/>
      <c r="CI285" s="217"/>
      <c r="CJ285" s="217"/>
      <c r="CK285" s="217"/>
      <c r="CL285" s="217"/>
      <c r="CM285" s="217"/>
      <c r="CN285" s="217"/>
      <c r="CO285" s="217"/>
      <c r="CP285" s="217"/>
      <c r="CQ285" s="217"/>
      <c r="CR285" s="217"/>
      <c r="CS285" s="217"/>
      <c r="CT285" s="217"/>
      <c r="CU285" s="217"/>
      <c r="CV285" s="217"/>
      <c r="CW285" s="217"/>
      <c r="CX285" s="217"/>
      <c r="CY285" s="217"/>
      <c r="CZ285" s="217"/>
      <c r="DA285" s="217"/>
      <c r="DB285" s="217"/>
      <c r="DC285" s="217"/>
      <c r="DD285" s="217"/>
      <c r="DE285" s="217"/>
      <c r="DF285" s="217"/>
      <c r="DG285" s="217"/>
      <c r="DH285" s="217"/>
      <c r="DI285" s="217"/>
      <c r="DJ285" s="217"/>
      <c r="DK285" s="217"/>
      <c r="DL285" s="217"/>
      <c r="DM285" s="217"/>
      <c r="DN285" s="217"/>
      <c r="DO285" s="217"/>
      <c r="DP285" s="217"/>
      <c r="DQ285" s="217"/>
      <c r="DR285" s="217"/>
      <c r="DS285" s="217"/>
      <c r="DT285" s="217"/>
      <c r="DU285" s="217"/>
      <c r="DV285" s="217"/>
      <c r="DW285" s="217"/>
      <c r="DX285" s="217"/>
      <c r="DY285" s="217"/>
      <c r="DZ285" s="217"/>
      <c r="EA285" s="217"/>
      <c r="EB285" s="217"/>
      <c r="EC285" s="217"/>
      <c r="ED285" s="217"/>
      <c r="EE285" s="217"/>
      <c r="EF285" s="217"/>
      <c r="EG285" s="217"/>
      <c r="EH285" s="217"/>
      <c r="EI285" s="217"/>
      <c r="EJ285" s="217"/>
      <c r="EK285" s="217"/>
      <c r="EL285" s="217"/>
      <c r="EM285" s="217"/>
      <c r="EN285" s="217"/>
      <c r="EO285" s="217"/>
      <c r="EP285" s="217"/>
      <c r="EQ285" s="217"/>
      <c r="ER285" s="217"/>
      <c r="ES285" s="217"/>
      <c r="ET285" s="217"/>
      <c r="EU285" s="217"/>
      <c r="EV285" s="217"/>
      <c r="EW285" s="217"/>
      <c r="EX285" s="217"/>
      <c r="EY285" s="217"/>
      <c r="EZ285" s="217"/>
      <c r="FA285" s="217"/>
      <c r="FB285" s="217"/>
      <c r="FC285" s="217"/>
      <c r="FD285" s="217"/>
      <c r="FE285" s="217"/>
      <c r="FF285" s="217"/>
      <c r="FG285" s="217"/>
      <c r="FH285" s="217"/>
      <c r="FI285" s="217"/>
      <c r="FJ285" s="217"/>
      <c r="FK285" s="217"/>
      <c r="FL285" s="217"/>
      <c r="FM285" s="217"/>
      <c r="FN285" s="217"/>
      <c r="FO285" s="217"/>
      <c r="FP285" s="217"/>
      <c r="FQ285" s="217"/>
      <c r="FR285" s="217"/>
      <c r="FS285" s="217"/>
      <c r="FT285" s="217"/>
      <c r="FU285" s="217"/>
      <c r="FV285" s="217"/>
      <c r="FW285" s="217"/>
      <c r="FX285" s="217"/>
      <c r="FY285" s="217"/>
      <c r="FZ285" s="217"/>
      <c r="GA285" s="217"/>
      <c r="GB285" s="217"/>
      <c r="GC285" s="217"/>
      <c r="GD285" s="217"/>
      <c r="GE285" s="217"/>
      <c r="GF285" s="217"/>
      <c r="GG285" s="217"/>
      <c r="GH285" s="217"/>
      <c r="GI285" s="217"/>
      <c r="GJ285" s="217"/>
      <c r="GK285" s="217"/>
      <c r="GL285" s="217"/>
      <c r="GM285" s="217"/>
      <c r="GN285" s="217"/>
      <c r="GO285" s="217"/>
      <c r="GP285" s="217"/>
      <c r="GQ285" s="217"/>
      <c r="GR285" s="217"/>
      <c r="GS285" s="217"/>
      <c r="GT285" s="217"/>
      <c r="GU285" s="217"/>
      <c r="GV285" s="217"/>
      <c r="GW285" s="217"/>
      <c r="GX285" s="217"/>
      <c r="GY285" s="217"/>
      <c r="GZ285" s="217"/>
      <c r="HA285" s="217"/>
      <c r="HB285" s="217"/>
      <c r="HC285" s="217"/>
      <c r="HD285" s="217"/>
      <c r="HE285" s="217"/>
      <c r="HF285" s="217"/>
      <c r="HG285" s="217"/>
      <c r="HH285" s="217"/>
      <c r="HI285" s="217"/>
      <c r="HJ285" s="217"/>
      <c r="HK285" s="217"/>
      <c r="HL285" s="217"/>
      <c r="HM285" s="217"/>
      <c r="HN285" s="217"/>
      <c r="HO285" s="217"/>
      <c r="HP285" s="217"/>
      <c r="HQ285" s="217"/>
      <c r="HR285" s="217"/>
      <c r="HS285" s="217"/>
      <c r="HT285" s="217"/>
      <c r="HU285" s="217"/>
      <c r="HV285" s="217"/>
      <c r="HW285" s="217"/>
      <c r="HX285" s="217"/>
      <c r="HY285" s="217"/>
      <c r="HZ285" s="217"/>
      <c r="IA285" s="217"/>
      <c r="IB285" s="217"/>
      <c r="IC285" s="217"/>
      <c r="ID285" s="217"/>
      <c r="IE285" s="217"/>
      <c r="IF285" s="217"/>
      <c r="IG285" s="217"/>
      <c r="IH285" s="217"/>
      <c r="II285" s="217"/>
      <c r="IJ285" s="217"/>
      <c r="IK285" s="217"/>
      <c r="IL285" s="217"/>
      <c r="IM285" s="217"/>
      <c r="IN285" s="217"/>
      <c r="IO285" s="217"/>
      <c r="IP285" s="217"/>
      <c r="IQ285" s="217"/>
      <c r="IR285" s="217"/>
      <c r="IS285" s="217"/>
      <c r="IT285" s="217"/>
      <c r="IU285" s="217"/>
      <c r="IV285" s="217"/>
    </row>
    <row r="286" spans="1:256" x14ac:dyDescent="0.15">
      <c r="A286" s="218"/>
      <c r="B286" s="215"/>
      <c r="C286" s="217"/>
      <c r="D286" s="219"/>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c r="AA286" s="217"/>
      <c r="AB286" s="217"/>
      <c r="AC286" s="217"/>
      <c r="AD286" s="217"/>
      <c r="AE286" s="217"/>
      <c r="AF286" s="217"/>
      <c r="AG286" s="217"/>
      <c r="AH286" s="217"/>
      <c r="AI286" s="217"/>
      <c r="AJ286" s="217"/>
      <c r="AK286" s="217"/>
      <c r="AL286" s="217"/>
      <c r="AM286" s="217"/>
      <c r="AN286" s="217"/>
      <c r="AO286" s="217"/>
      <c r="AP286" s="217"/>
      <c r="AQ286" s="217"/>
      <c r="AR286" s="217"/>
      <c r="AS286" s="217"/>
      <c r="AT286" s="217"/>
      <c r="AU286" s="217"/>
      <c r="AV286" s="217"/>
      <c r="AW286" s="217"/>
      <c r="AX286" s="217"/>
      <c r="AY286" s="217"/>
      <c r="AZ286" s="217"/>
      <c r="BA286" s="217"/>
      <c r="BB286" s="217"/>
      <c r="BC286" s="217"/>
      <c r="BD286" s="217"/>
      <c r="BE286" s="217"/>
      <c r="BF286" s="217"/>
      <c r="BG286" s="217"/>
      <c r="BH286" s="217"/>
      <c r="BI286" s="217"/>
      <c r="BJ286" s="217"/>
      <c r="BK286" s="217"/>
      <c r="BL286" s="217"/>
      <c r="BM286" s="217"/>
      <c r="BN286" s="217"/>
      <c r="BO286" s="217"/>
      <c r="BP286" s="217"/>
      <c r="BQ286" s="217"/>
      <c r="BR286" s="217"/>
      <c r="BS286" s="217"/>
      <c r="BT286" s="217"/>
      <c r="BU286" s="217"/>
      <c r="BV286" s="217"/>
      <c r="BW286" s="217"/>
      <c r="BX286" s="217"/>
      <c r="BY286" s="217"/>
      <c r="BZ286" s="217"/>
      <c r="CA286" s="217"/>
      <c r="CB286" s="217"/>
      <c r="CC286" s="217"/>
      <c r="CD286" s="217"/>
      <c r="CE286" s="217"/>
      <c r="CF286" s="217"/>
      <c r="CG286" s="217"/>
      <c r="CH286" s="217"/>
      <c r="CI286" s="217"/>
      <c r="CJ286" s="217"/>
      <c r="CK286" s="217"/>
      <c r="CL286" s="217"/>
      <c r="CM286" s="217"/>
      <c r="CN286" s="217"/>
      <c r="CO286" s="217"/>
      <c r="CP286" s="217"/>
      <c r="CQ286" s="217"/>
      <c r="CR286" s="217"/>
      <c r="CS286" s="217"/>
      <c r="CT286" s="217"/>
      <c r="CU286" s="217"/>
      <c r="CV286" s="217"/>
      <c r="CW286" s="217"/>
      <c r="CX286" s="217"/>
      <c r="CY286" s="217"/>
      <c r="CZ286" s="217"/>
      <c r="DA286" s="217"/>
      <c r="DB286" s="217"/>
      <c r="DC286" s="217"/>
      <c r="DD286" s="217"/>
      <c r="DE286" s="217"/>
      <c r="DF286" s="217"/>
      <c r="DG286" s="217"/>
      <c r="DH286" s="217"/>
      <c r="DI286" s="217"/>
      <c r="DJ286" s="217"/>
      <c r="DK286" s="217"/>
      <c r="DL286" s="217"/>
      <c r="DM286" s="217"/>
      <c r="DN286" s="217"/>
      <c r="DO286" s="217"/>
      <c r="DP286" s="217"/>
      <c r="DQ286" s="217"/>
      <c r="DR286" s="217"/>
      <c r="DS286" s="217"/>
      <c r="DT286" s="217"/>
      <c r="DU286" s="217"/>
      <c r="DV286" s="217"/>
      <c r="DW286" s="217"/>
      <c r="DX286" s="217"/>
      <c r="DY286" s="217"/>
      <c r="DZ286" s="217"/>
      <c r="EA286" s="217"/>
      <c r="EB286" s="217"/>
      <c r="EC286" s="217"/>
      <c r="ED286" s="217"/>
      <c r="EE286" s="217"/>
      <c r="EF286" s="217"/>
      <c r="EG286" s="217"/>
      <c r="EH286" s="217"/>
      <c r="EI286" s="217"/>
      <c r="EJ286" s="217"/>
      <c r="EK286" s="217"/>
      <c r="EL286" s="217"/>
      <c r="EM286" s="217"/>
      <c r="EN286" s="217"/>
      <c r="EO286" s="217"/>
      <c r="EP286" s="217"/>
      <c r="EQ286" s="217"/>
      <c r="ER286" s="217"/>
      <c r="ES286" s="217"/>
      <c r="ET286" s="217"/>
      <c r="EU286" s="217"/>
      <c r="EV286" s="217"/>
      <c r="EW286" s="217"/>
      <c r="EX286" s="217"/>
      <c r="EY286" s="217"/>
      <c r="EZ286" s="217"/>
      <c r="FA286" s="217"/>
      <c r="FB286" s="217"/>
      <c r="FC286" s="217"/>
      <c r="FD286" s="217"/>
      <c r="FE286" s="217"/>
      <c r="FF286" s="217"/>
      <c r="FG286" s="217"/>
      <c r="FH286" s="217"/>
      <c r="FI286" s="217"/>
      <c r="FJ286" s="217"/>
      <c r="FK286" s="217"/>
      <c r="FL286" s="217"/>
      <c r="FM286" s="217"/>
      <c r="FN286" s="217"/>
      <c r="FO286" s="217"/>
      <c r="FP286" s="217"/>
      <c r="FQ286" s="217"/>
      <c r="FR286" s="217"/>
      <c r="FS286" s="217"/>
      <c r="FT286" s="217"/>
      <c r="FU286" s="217"/>
      <c r="FV286" s="217"/>
      <c r="FW286" s="217"/>
      <c r="FX286" s="217"/>
      <c r="FY286" s="217"/>
      <c r="FZ286" s="217"/>
      <c r="GA286" s="217"/>
      <c r="GB286" s="217"/>
      <c r="GC286" s="217"/>
      <c r="GD286" s="217"/>
      <c r="GE286" s="217"/>
      <c r="GF286" s="217"/>
      <c r="GG286" s="217"/>
      <c r="GH286" s="217"/>
      <c r="GI286" s="217"/>
      <c r="GJ286" s="217"/>
      <c r="GK286" s="217"/>
      <c r="GL286" s="217"/>
      <c r="GM286" s="217"/>
      <c r="GN286" s="217"/>
      <c r="GO286" s="217"/>
      <c r="GP286" s="217"/>
      <c r="GQ286" s="217"/>
      <c r="GR286" s="217"/>
      <c r="GS286" s="217"/>
      <c r="GT286" s="217"/>
      <c r="GU286" s="217"/>
      <c r="GV286" s="217"/>
      <c r="GW286" s="217"/>
      <c r="GX286" s="217"/>
      <c r="GY286" s="217"/>
      <c r="GZ286" s="217"/>
      <c r="HA286" s="217"/>
      <c r="HB286" s="217"/>
      <c r="HC286" s="217"/>
      <c r="HD286" s="217"/>
      <c r="HE286" s="217"/>
      <c r="HF286" s="217"/>
      <c r="HG286" s="217"/>
      <c r="HH286" s="217"/>
      <c r="HI286" s="217"/>
      <c r="HJ286" s="217"/>
      <c r="HK286" s="217"/>
      <c r="HL286" s="217"/>
      <c r="HM286" s="217"/>
      <c r="HN286" s="217"/>
      <c r="HO286" s="217"/>
      <c r="HP286" s="217"/>
      <c r="HQ286" s="217"/>
      <c r="HR286" s="217"/>
      <c r="HS286" s="217"/>
      <c r="HT286" s="217"/>
      <c r="HU286" s="217"/>
      <c r="HV286" s="217"/>
      <c r="HW286" s="217"/>
      <c r="HX286" s="217"/>
      <c r="HY286" s="217"/>
      <c r="HZ286" s="217"/>
      <c r="IA286" s="217"/>
      <c r="IB286" s="217"/>
      <c r="IC286" s="217"/>
      <c r="ID286" s="217"/>
      <c r="IE286" s="217"/>
      <c r="IF286" s="217"/>
      <c r="IG286" s="217"/>
      <c r="IH286" s="217"/>
      <c r="II286" s="217"/>
      <c r="IJ286" s="217"/>
      <c r="IK286" s="217"/>
      <c r="IL286" s="217"/>
      <c r="IM286" s="217"/>
      <c r="IN286" s="217"/>
      <c r="IO286" s="217"/>
      <c r="IP286" s="217"/>
      <c r="IQ286" s="217"/>
      <c r="IR286" s="217"/>
      <c r="IS286" s="217"/>
      <c r="IT286" s="217"/>
      <c r="IU286" s="217"/>
      <c r="IV286" s="217"/>
    </row>
    <row r="287" spans="1:256" x14ac:dyDescent="0.15">
      <c r="A287" s="218"/>
      <c r="B287" s="215"/>
      <c r="C287" s="217"/>
      <c r="D287" s="219"/>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c r="AA287" s="217"/>
      <c r="AB287" s="217"/>
      <c r="AC287" s="217"/>
      <c r="AD287" s="217"/>
      <c r="AE287" s="217"/>
      <c r="AF287" s="217"/>
      <c r="AG287" s="217"/>
      <c r="AH287" s="217"/>
      <c r="AI287" s="217"/>
      <c r="AJ287" s="217"/>
      <c r="AK287" s="217"/>
      <c r="AL287" s="217"/>
      <c r="AM287" s="217"/>
      <c r="AN287" s="217"/>
      <c r="AO287" s="217"/>
      <c r="AP287" s="217"/>
      <c r="AQ287" s="217"/>
      <c r="AR287" s="217"/>
      <c r="AS287" s="217"/>
      <c r="AT287" s="217"/>
      <c r="AU287" s="217"/>
      <c r="AV287" s="217"/>
      <c r="AW287" s="217"/>
      <c r="AX287" s="217"/>
      <c r="AY287" s="217"/>
      <c r="AZ287" s="217"/>
      <c r="BA287" s="217"/>
      <c r="BB287" s="217"/>
      <c r="BC287" s="217"/>
      <c r="BD287" s="217"/>
      <c r="BE287" s="217"/>
      <c r="BF287" s="217"/>
      <c r="BG287" s="217"/>
      <c r="BH287" s="217"/>
      <c r="BI287" s="217"/>
      <c r="BJ287" s="217"/>
      <c r="BK287" s="217"/>
      <c r="BL287" s="217"/>
      <c r="BM287" s="217"/>
      <c r="BN287" s="217"/>
      <c r="BO287" s="217"/>
      <c r="BP287" s="217"/>
      <c r="BQ287" s="217"/>
      <c r="BR287" s="217"/>
      <c r="BS287" s="217"/>
      <c r="BT287" s="217"/>
      <c r="BU287" s="217"/>
      <c r="BV287" s="217"/>
      <c r="BW287" s="217"/>
      <c r="BX287" s="217"/>
      <c r="BY287" s="217"/>
      <c r="BZ287" s="217"/>
      <c r="CA287" s="217"/>
      <c r="CB287" s="217"/>
      <c r="CC287" s="217"/>
      <c r="CD287" s="217"/>
      <c r="CE287" s="217"/>
      <c r="CF287" s="217"/>
      <c r="CG287" s="217"/>
      <c r="CH287" s="217"/>
      <c r="CI287" s="217"/>
      <c r="CJ287" s="217"/>
      <c r="CK287" s="217"/>
      <c r="CL287" s="217"/>
      <c r="CM287" s="217"/>
      <c r="CN287" s="217"/>
      <c r="CO287" s="217"/>
      <c r="CP287" s="217"/>
      <c r="CQ287" s="217"/>
      <c r="CR287" s="217"/>
      <c r="CS287" s="217"/>
      <c r="CT287" s="217"/>
      <c r="CU287" s="217"/>
      <c r="CV287" s="217"/>
      <c r="CW287" s="217"/>
      <c r="CX287" s="217"/>
      <c r="CY287" s="217"/>
      <c r="CZ287" s="217"/>
      <c r="DA287" s="217"/>
      <c r="DB287" s="217"/>
      <c r="DC287" s="217"/>
      <c r="DD287" s="217"/>
      <c r="DE287" s="217"/>
      <c r="DF287" s="217"/>
      <c r="DG287" s="217"/>
      <c r="DH287" s="217"/>
      <c r="DI287" s="217"/>
      <c r="DJ287" s="217"/>
      <c r="DK287" s="217"/>
      <c r="DL287" s="217"/>
      <c r="DM287" s="217"/>
      <c r="DN287" s="217"/>
      <c r="DO287" s="217"/>
      <c r="DP287" s="217"/>
      <c r="DQ287" s="217"/>
      <c r="DR287" s="217"/>
      <c r="DS287" s="217"/>
      <c r="DT287" s="217"/>
      <c r="DU287" s="217"/>
      <c r="DV287" s="217"/>
      <c r="DW287" s="217"/>
      <c r="DX287" s="217"/>
      <c r="DY287" s="217"/>
      <c r="DZ287" s="217"/>
      <c r="EA287" s="217"/>
      <c r="EB287" s="217"/>
      <c r="EC287" s="217"/>
      <c r="ED287" s="217"/>
      <c r="EE287" s="217"/>
      <c r="EF287" s="217"/>
      <c r="EG287" s="217"/>
      <c r="EH287" s="217"/>
      <c r="EI287" s="217"/>
      <c r="EJ287" s="217"/>
      <c r="EK287" s="217"/>
      <c r="EL287" s="217"/>
      <c r="EM287" s="217"/>
      <c r="EN287" s="217"/>
      <c r="EO287" s="217"/>
      <c r="EP287" s="217"/>
      <c r="EQ287" s="217"/>
      <c r="ER287" s="217"/>
      <c r="ES287" s="217"/>
      <c r="ET287" s="217"/>
      <c r="EU287" s="217"/>
      <c r="EV287" s="217"/>
      <c r="EW287" s="217"/>
      <c r="EX287" s="217"/>
      <c r="EY287" s="217"/>
      <c r="EZ287" s="217"/>
      <c r="FA287" s="217"/>
      <c r="FB287" s="217"/>
      <c r="FC287" s="217"/>
      <c r="FD287" s="217"/>
      <c r="FE287" s="217"/>
      <c r="FF287" s="217"/>
      <c r="FG287" s="217"/>
      <c r="FH287" s="217"/>
      <c r="FI287" s="217"/>
      <c r="FJ287" s="217"/>
      <c r="FK287" s="217"/>
      <c r="FL287" s="217"/>
      <c r="FM287" s="217"/>
      <c r="FN287" s="217"/>
      <c r="FO287" s="217"/>
      <c r="FP287" s="217"/>
      <c r="FQ287" s="217"/>
      <c r="FR287" s="217"/>
      <c r="FS287" s="217"/>
      <c r="FT287" s="217"/>
      <c r="FU287" s="217"/>
      <c r="FV287" s="217"/>
      <c r="FW287" s="217"/>
      <c r="FX287" s="217"/>
      <c r="FY287" s="217"/>
      <c r="FZ287" s="217"/>
      <c r="GA287" s="217"/>
      <c r="GB287" s="217"/>
      <c r="GC287" s="217"/>
      <c r="GD287" s="217"/>
      <c r="GE287" s="217"/>
      <c r="GF287" s="217"/>
      <c r="GG287" s="217"/>
      <c r="GH287" s="217"/>
      <c r="GI287" s="217"/>
      <c r="GJ287" s="217"/>
      <c r="GK287" s="217"/>
      <c r="GL287" s="217"/>
      <c r="GM287" s="217"/>
      <c r="GN287" s="217"/>
      <c r="GO287" s="217"/>
      <c r="GP287" s="217"/>
      <c r="GQ287" s="217"/>
      <c r="GR287" s="217"/>
      <c r="GS287" s="217"/>
      <c r="GT287" s="217"/>
      <c r="GU287" s="217"/>
      <c r="GV287" s="217"/>
      <c r="GW287" s="217"/>
      <c r="GX287" s="217"/>
      <c r="GY287" s="217"/>
      <c r="GZ287" s="217"/>
      <c r="HA287" s="217"/>
      <c r="HB287" s="217"/>
      <c r="HC287" s="217"/>
      <c r="HD287" s="217"/>
      <c r="HE287" s="217"/>
      <c r="HF287" s="217"/>
      <c r="HG287" s="217"/>
      <c r="HH287" s="217"/>
      <c r="HI287" s="217"/>
      <c r="HJ287" s="217"/>
      <c r="HK287" s="217"/>
      <c r="HL287" s="217"/>
      <c r="HM287" s="217"/>
      <c r="HN287" s="217"/>
      <c r="HO287" s="217"/>
      <c r="HP287" s="217"/>
      <c r="HQ287" s="217"/>
      <c r="HR287" s="217"/>
      <c r="HS287" s="217"/>
      <c r="HT287" s="217"/>
      <c r="HU287" s="217"/>
      <c r="HV287" s="217"/>
      <c r="HW287" s="217"/>
      <c r="HX287" s="217"/>
      <c r="HY287" s="217"/>
      <c r="HZ287" s="217"/>
      <c r="IA287" s="217"/>
      <c r="IB287" s="217"/>
      <c r="IC287" s="217"/>
      <c r="ID287" s="217"/>
      <c r="IE287" s="217"/>
      <c r="IF287" s="217"/>
      <c r="IG287" s="217"/>
      <c r="IH287" s="217"/>
      <c r="II287" s="217"/>
      <c r="IJ287" s="217"/>
      <c r="IK287" s="217"/>
      <c r="IL287" s="217"/>
      <c r="IM287" s="217"/>
      <c r="IN287" s="217"/>
      <c r="IO287" s="217"/>
      <c r="IP287" s="217"/>
      <c r="IQ287" s="217"/>
      <c r="IR287" s="217"/>
      <c r="IS287" s="217"/>
      <c r="IT287" s="217"/>
      <c r="IU287" s="217"/>
      <c r="IV287" s="217"/>
    </row>
    <row r="288" spans="1:256" x14ac:dyDescent="0.15">
      <c r="A288" s="218"/>
      <c r="B288" s="215"/>
      <c r="C288" s="217"/>
      <c r="D288" s="219"/>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c r="AA288" s="217"/>
      <c r="AB288" s="217"/>
      <c r="AC288" s="217"/>
      <c r="AD288" s="217"/>
      <c r="AE288" s="217"/>
      <c r="AF288" s="217"/>
      <c r="AG288" s="217"/>
      <c r="AH288" s="217"/>
      <c r="AI288" s="217"/>
      <c r="AJ288" s="217"/>
      <c r="AK288" s="217"/>
      <c r="AL288" s="217"/>
      <c r="AM288" s="217"/>
      <c r="AN288" s="217"/>
      <c r="AO288" s="217"/>
      <c r="AP288" s="217"/>
      <c r="AQ288" s="217"/>
      <c r="AR288" s="217"/>
      <c r="AS288" s="217"/>
      <c r="AT288" s="217"/>
      <c r="AU288" s="217"/>
      <c r="AV288" s="217"/>
      <c r="AW288" s="217"/>
      <c r="AX288" s="217"/>
      <c r="AY288" s="217"/>
      <c r="AZ288" s="217"/>
      <c r="BA288" s="217"/>
      <c r="BB288" s="217"/>
      <c r="BC288" s="217"/>
      <c r="BD288" s="217"/>
      <c r="BE288" s="217"/>
      <c r="BF288" s="217"/>
      <c r="BG288" s="217"/>
      <c r="BH288" s="217"/>
      <c r="BI288" s="217"/>
      <c r="BJ288" s="217"/>
      <c r="BK288" s="217"/>
      <c r="BL288" s="217"/>
      <c r="BM288" s="217"/>
      <c r="BN288" s="217"/>
      <c r="BO288" s="217"/>
      <c r="BP288" s="217"/>
      <c r="BQ288" s="217"/>
      <c r="BR288" s="217"/>
      <c r="BS288" s="217"/>
      <c r="BT288" s="217"/>
      <c r="BU288" s="217"/>
      <c r="BV288" s="217"/>
      <c r="BW288" s="217"/>
      <c r="BX288" s="217"/>
      <c r="BY288" s="217"/>
      <c r="BZ288" s="217"/>
      <c r="CA288" s="217"/>
      <c r="CB288" s="217"/>
      <c r="CC288" s="217"/>
      <c r="CD288" s="217"/>
      <c r="CE288" s="217"/>
      <c r="CF288" s="217"/>
      <c r="CG288" s="217"/>
      <c r="CH288" s="217"/>
      <c r="CI288" s="217"/>
      <c r="CJ288" s="217"/>
      <c r="CK288" s="217"/>
      <c r="CL288" s="217"/>
      <c r="CM288" s="217"/>
      <c r="CN288" s="217"/>
      <c r="CO288" s="217"/>
      <c r="CP288" s="217"/>
      <c r="CQ288" s="217"/>
      <c r="CR288" s="217"/>
      <c r="CS288" s="217"/>
      <c r="CT288" s="217"/>
      <c r="CU288" s="217"/>
      <c r="CV288" s="217"/>
      <c r="CW288" s="217"/>
      <c r="CX288" s="217"/>
      <c r="CY288" s="217"/>
      <c r="CZ288" s="217"/>
      <c r="DA288" s="217"/>
      <c r="DB288" s="217"/>
      <c r="DC288" s="217"/>
      <c r="DD288" s="217"/>
      <c r="DE288" s="217"/>
      <c r="DF288" s="217"/>
      <c r="DG288" s="217"/>
      <c r="DH288" s="217"/>
      <c r="DI288" s="217"/>
      <c r="DJ288" s="217"/>
      <c r="DK288" s="217"/>
      <c r="DL288" s="217"/>
      <c r="DM288" s="217"/>
      <c r="DN288" s="217"/>
      <c r="DO288" s="217"/>
      <c r="DP288" s="217"/>
      <c r="DQ288" s="217"/>
      <c r="DR288" s="217"/>
      <c r="DS288" s="217"/>
      <c r="DT288" s="217"/>
      <c r="DU288" s="217"/>
      <c r="DV288" s="217"/>
      <c r="DW288" s="217"/>
      <c r="DX288" s="217"/>
      <c r="DY288" s="217"/>
      <c r="DZ288" s="217"/>
      <c r="EA288" s="217"/>
      <c r="EB288" s="217"/>
      <c r="EC288" s="217"/>
      <c r="ED288" s="217"/>
      <c r="EE288" s="217"/>
      <c r="EF288" s="217"/>
      <c r="EG288" s="217"/>
      <c r="EH288" s="217"/>
      <c r="EI288" s="217"/>
      <c r="EJ288" s="217"/>
      <c r="EK288" s="217"/>
      <c r="EL288" s="217"/>
      <c r="EM288" s="217"/>
      <c r="EN288" s="217"/>
      <c r="EO288" s="217"/>
      <c r="EP288" s="217"/>
      <c r="EQ288" s="217"/>
      <c r="ER288" s="217"/>
      <c r="ES288" s="217"/>
      <c r="ET288" s="217"/>
      <c r="EU288" s="217"/>
      <c r="EV288" s="217"/>
      <c r="EW288" s="217"/>
      <c r="EX288" s="217"/>
      <c r="EY288" s="217"/>
      <c r="EZ288" s="217"/>
      <c r="FA288" s="217"/>
      <c r="FB288" s="217"/>
      <c r="FC288" s="217"/>
      <c r="FD288" s="217"/>
      <c r="FE288" s="217"/>
      <c r="FF288" s="217"/>
      <c r="FG288" s="217"/>
      <c r="FH288" s="217"/>
      <c r="FI288" s="217"/>
      <c r="FJ288" s="217"/>
      <c r="FK288" s="217"/>
      <c r="FL288" s="217"/>
      <c r="FM288" s="217"/>
      <c r="FN288" s="217"/>
      <c r="FO288" s="217"/>
      <c r="FP288" s="217"/>
      <c r="FQ288" s="217"/>
      <c r="FR288" s="217"/>
      <c r="FS288" s="217"/>
      <c r="FT288" s="217"/>
      <c r="FU288" s="217"/>
      <c r="FV288" s="217"/>
      <c r="FW288" s="217"/>
      <c r="FX288" s="217"/>
      <c r="FY288" s="217"/>
      <c r="FZ288" s="217"/>
      <c r="GA288" s="217"/>
      <c r="GB288" s="217"/>
      <c r="GC288" s="217"/>
      <c r="GD288" s="217"/>
      <c r="GE288" s="217"/>
      <c r="GF288" s="217"/>
      <c r="GG288" s="217"/>
      <c r="GH288" s="217"/>
      <c r="GI288" s="217"/>
      <c r="GJ288" s="217"/>
      <c r="GK288" s="217"/>
      <c r="GL288" s="217"/>
      <c r="GM288" s="217"/>
      <c r="GN288" s="217"/>
      <c r="GO288" s="217"/>
      <c r="GP288" s="217"/>
      <c r="GQ288" s="217"/>
      <c r="GR288" s="217"/>
      <c r="GS288" s="217"/>
      <c r="GT288" s="217"/>
      <c r="GU288" s="217"/>
      <c r="GV288" s="217"/>
      <c r="GW288" s="217"/>
      <c r="GX288" s="217"/>
      <c r="GY288" s="217"/>
      <c r="GZ288" s="217"/>
      <c r="HA288" s="217"/>
      <c r="HB288" s="217"/>
      <c r="HC288" s="217"/>
      <c r="HD288" s="217"/>
      <c r="HE288" s="217"/>
      <c r="HF288" s="217"/>
      <c r="HG288" s="217"/>
      <c r="HH288" s="217"/>
      <c r="HI288" s="217"/>
      <c r="HJ288" s="217"/>
      <c r="HK288" s="217"/>
      <c r="HL288" s="217"/>
      <c r="HM288" s="217"/>
      <c r="HN288" s="217"/>
      <c r="HO288" s="217"/>
      <c r="HP288" s="217"/>
      <c r="HQ288" s="217"/>
      <c r="HR288" s="217"/>
      <c r="HS288" s="217"/>
      <c r="HT288" s="217"/>
      <c r="HU288" s="217"/>
      <c r="HV288" s="217"/>
      <c r="HW288" s="217"/>
      <c r="HX288" s="217"/>
      <c r="HY288" s="217"/>
      <c r="HZ288" s="217"/>
      <c r="IA288" s="217"/>
      <c r="IB288" s="217"/>
      <c r="IC288" s="217"/>
      <c r="ID288" s="217"/>
      <c r="IE288" s="217"/>
      <c r="IF288" s="217"/>
      <c r="IG288" s="217"/>
      <c r="IH288" s="217"/>
      <c r="II288" s="217"/>
      <c r="IJ288" s="217"/>
      <c r="IK288" s="217"/>
      <c r="IL288" s="217"/>
      <c r="IM288" s="217"/>
      <c r="IN288" s="217"/>
      <c r="IO288" s="217"/>
      <c r="IP288" s="217"/>
      <c r="IQ288" s="217"/>
      <c r="IR288" s="217"/>
      <c r="IS288" s="217"/>
      <c r="IT288" s="217"/>
      <c r="IU288" s="217"/>
      <c r="IV288" s="217"/>
    </row>
    <row r="289" spans="1:256" x14ac:dyDescent="0.15">
      <c r="A289" s="218"/>
      <c r="B289" s="215"/>
      <c r="C289" s="217"/>
      <c r="D289" s="219"/>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c r="AA289" s="217"/>
      <c r="AB289" s="217"/>
      <c r="AC289" s="217"/>
      <c r="AD289" s="217"/>
      <c r="AE289" s="217"/>
      <c r="AF289" s="217"/>
      <c r="AG289" s="217"/>
      <c r="AH289" s="217"/>
      <c r="AI289" s="217"/>
      <c r="AJ289" s="217"/>
      <c r="AK289" s="217"/>
      <c r="AL289" s="217"/>
      <c r="AM289" s="217"/>
      <c r="AN289" s="217"/>
      <c r="AO289" s="217"/>
      <c r="AP289" s="217"/>
      <c r="AQ289" s="217"/>
      <c r="AR289" s="217"/>
      <c r="AS289" s="217"/>
      <c r="AT289" s="217"/>
      <c r="AU289" s="217"/>
      <c r="AV289" s="217"/>
      <c r="AW289" s="217"/>
      <c r="AX289" s="217"/>
      <c r="AY289" s="217"/>
      <c r="AZ289" s="217"/>
      <c r="BA289" s="217"/>
      <c r="BB289" s="217"/>
      <c r="BC289" s="217"/>
      <c r="BD289" s="217"/>
      <c r="BE289" s="217"/>
      <c r="BF289" s="217"/>
      <c r="BG289" s="217"/>
      <c r="BH289" s="217"/>
      <c r="BI289" s="217"/>
      <c r="BJ289" s="217"/>
      <c r="BK289" s="217"/>
      <c r="BL289" s="217"/>
      <c r="BM289" s="217"/>
      <c r="BN289" s="217"/>
      <c r="BO289" s="217"/>
      <c r="BP289" s="217"/>
      <c r="BQ289" s="217"/>
      <c r="BR289" s="217"/>
      <c r="BS289" s="217"/>
      <c r="BT289" s="217"/>
      <c r="BU289" s="217"/>
      <c r="BV289" s="217"/>
      <c r="BW289" s="217"/>
      <c r="BX289" s="217"/>
      <c r="BY289" s="217"/>
      <c r="BZ289" s="217"/>
      <c r="CA289" s="217"/>
      <c r="CB289" s="217"/>
      <c r="CC289" s="217"/>
      <c r="CD289" s="217"/>
      <c r="CE289" s="217"/>
      <c r="CF289" s="217"/>
      <c r="CG289" s="217"/>
      <c r="CH289" s="217"/>
      <c r="CI289" s="217"/>
      <c r="CJ289" s="217"/>
      <c r="CK289" s="217"/>
      <c r="CL289" s="217"/>
      <c r="CM289" s="217"/>
      <c r="CN289" s="217"/>
      <c r="CO289" s="217"/>
      <c r="CP289" s="217"/>
      <c r="CQ289" s="217"/>
      <c r="CR289" s="217"/>
      <c r="CS289" s="217"/>
      <c r="CT289" s="217"/>
      <c r="CU289" s="217"/>
      <c r="CV289" s="217"/>
      <c r="CW289" s="217"/>
      <c r="CX289" s="217"/>
      <c r="CY289" s="217"/>
      <c r="CZ289" s="217"/>
      <c r="DA289" s="217"/>
      <c r="DB289" s="217"/>
      <c r="DC289" s="217"/>
      <c r="DD289" s="217"/>
      <c r="DE289" s="217"/>
      <c r="DF289" s="217"/>
      <c r="DG289" s="217"/>
      <c r="DH289" s="217"/>
      <c r="DI289" s="217"/>
      <c r="DJ289" s="217"/>
      <c r="DK289" s="217"/>
      <c r="DL289" s="217"/>
      <c r="DM289" s="217"/>
      <c r="DN289" s="217"/>
      <c r="DO289" s="217"/>
      <c r="DP289" s="217"/>
      <c r="DQ289" s="217"/>
      <c r="DR289" s="217"/>
      <c r="DS289" s="217"/>
      <c r="DT289" s="217"/>
      <c r="DU289" s="217"/>
      <c r="DV289" s="217"/>
      <c r="DW289" s="217"/>
      <c r="DX289" s="217"/>
      <c r="DY289" s="217"/>
      <c r="DZ289" s="217"/>
      <c r="EA289" s="217"/>
      <c r="EB289" s="217"/>
      <c r="EC289" s="217"/>
      <c r="ED289" s="217"/>
      <c r="EE289" s="217"/>
      <c r="EF289" s="217"/>
      <c r="EG289" s="217"/>
      <c r="EH289" s="217"/>
      <c r="EI289" s="217"/>
      <c r="EJ289" s="217"/>
      <c r="EK289" s="217"/>
      <c r="EL289" s="217"/>
      <c r="EM289" s="217"/>
      <c r="EN289" s="217"/>
      <c r="EO289" s="217"/>
      <c r="EP289" s="217"/>
      <c r="EQ289" s="217"/>
      <c r="ER289" s="217"/>
      <c r="ES289" s="217"/>
      <c r="ET289" s="217"/>
      <c r="EU289" s="217"/>
      <c r="EV289" s="217"/>
      <c r="EW289" s="217"/>
      <c r="EX289" s="217"/>
      <c r="EY289" s="217"/>
      <c r="EZ289" s="217"/>
      <c r="FA289" s="217"/>
      <c r="FB289" s="217"/>
      <c r="FC289" s="217"/>
      <c r="FD289" s="217"/>
      <c r="FE289" s="217"/>
      <c r="FF289" s="217"/>
      <c r="FG289" s="217"/>
      <c r="FH289" s="217"/>
      <c r="FI289" s="217"/>
      <c r="FJ289" s="217"/>
      <c r="FK289" s="217"/>
      <c r="FL289" s="217"/>
      <c r="FM289" s="217"/>
      <c r="FN289" s="217"/>
      <c r="FO289" s="217"/>
      <c r="FP289" s="217"/>
      <c r="FQ289" s="217"/>
      <c r="FR289" s="217"/>
      <c r="FS289" s="217"/>
      <c r="FT289" s="217"/>
      <c r="FU289" s="217"/>
      <c r="FV289" s="217"/>
      <c r="FW289" s="217"/>
      <c r="FX289" s="217"/>
      <c r="FY289" s="217"/>
      <c r="FZ289" s="217"/>
      <c r="GA289" s="217"/>
      <c r="GB289" s="217"/>
      <c r="GC289" s="217"/>
      <c r="GD289" s="217"/>
      <c r="GE289" s="217"/>
      <c r="GF289" s="217"/>
      <c r="GG289" s="217"/>
      <c r="GH289" s="217"/>
      <c r="GI289" s="217"/>
      <c r="GJ289" s="217"/>
      <c r="GK289" s="217"/>
      <c r="GL289" s="217"/>
      <c r="GM289" s="217"/>
      <c r="GN289" s="217"/>
      <c r="GO289" s="217"/>
      <c r="GP289" s="217"/>
      <c r="GQ289" s="217"/>
      <c r="GR289" s="217"/>
      <c r="GS289" s="217"/>
      <c r="GT289" s="217"/>
      <c r="GU289" s="217"/>
      <c r="GV289" s="217"/>
      <c r="GW289" s="217"/>
      <c r="GX289" s="217"/>
      <c r="GY289" s="217"/>
      <c r="GZ289" s="217"/>
      <c r="HA289" s="217"/>
      <c r="HB289" s="217"/>
      <c r="HC289" s="217"/>
      <c r="HD289" s="217"/>
      <c r="HE289" s="217"/>
      <c r="HF289" s="217"/>
      <c r="HG289" s="217"/>
      <c r="HH289" s="217"/>
      <c r="HI289" s="217"/>
      <c r="HJ289" s="217"/>
      <c r="HK289" s="217"/>
      <c r="HL289" s="217"/>
      <c r="HM289" s="217"/>
      <c r="HN289" s="217"/>
      <c r="HO289" s="217"/>
      <c r="HP289" s="217"/>
      <c r="HQ289" s="217"/>
      <c r="HR289" s="217"/>
      <c r="HS289" s="217"/>
      <c r="HT289" s="217"/>
      <c r="HU289" s="217"/>
      <c r="HV289" s="217"/>
      <c r="HW289" s="217"/>
      <c r="HX289" s="217"/>
      <c r="HY289" s="217"/>
      <c r="HZ289" s="217"/>
      <c r="IA289" s="217"/>
      <c r="IB289" s="217"/>
      <c r="IC289" s="217"/>
      <c r="ID289" s="217"/>
      <c r="IE289" s="217"/>
      <c r="IF289" s="217"/>
      <c r="IG289" s="217"/>
      <c r="IH289" s="217"/>
      <c r="II289" s="217"/>
      <c r="IJ289" s="217"/>
      <c r="IK289" s="217"/>
      <c r="IL289" s="217"/>
      <c r="IM289" s="217"/>
      <c r="IN289" s="217"/>
      <c r="IO289" s="217"/>
      <c r="IP289" s="217"/>
      <c r="IQ289" s="217"/>
      <c r="IR289" s="217"/>
      <c r="IS289" s="217"/>
      <c r="IT289" s="217"/>
      <c r="IU289" s="217"/>
      <c r="IV289" s="217"/>
    </row>
    <row r="290" spans="1:256" x14ac:dyDescent="0.15">
      <c r="A290" s="218"/>
      <c r="B290" s="215"/>
      <c r="C290" s="217"/>
      <c r="D290" s="219"/>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c r="AA290" s="217"/>
      <c r="AB290" s="217"/>
      <c r="AC290" s="217"/>
      <c r="AD290" s="217"/>
      <c r="AE290" s="217"/>
      <c r="AF290" s="217"/>
      <c r="AG290" s="217"/>
      <c r="AH290" s="217"/>
      <c r="AI290" s="217"/>
      <c r="AJ290" s="217"/>
      <c r="AK290" s="217"/>
      <c r="AL290" s="217"/>
      <c r="AM290" s="217"/>
      <c r="AN290" s="217"/>
      <c r="AO290" s="217"/>
      <c r="AP290" s="217"/>
      <c r="AQ290" s="217"/>
      <c r="AR290" s="217"/>
      <c r="AS290" s="217"/>
      <c r="AT290" s="217"/>
      <c r="AU290" s="217"/>
      <c r="AV290" s="217"/>
      <c r="AW290" s="217"/>
      <c r="AX290" s="217"/>
      <c r="AY290" s="217"/>
      <c r="AZ290" s="217"/>
      <c r="BA290" s="217"/>
      <c r="BB290" s="217"/>
      <c r="BC290" s="217"/>
      <c r="BD290" s="217"/>
      <c r="BE290" s="217"/>
      <c r="BF290" s="217"/>
      <c r="BG290" s="217"/>
      <c r="BH290" s="217"/>
      <c r="BI290" s="217"/>
      <c r="BJ290" s="217"/>
      <c r="BK290" s="217"/>
      <c r="BL290" s="217"/>
      <c r="BM290" s="217"/>
      <c r="BN290" s="217"/>
      <c r="BO290" s="217"/>
      <c r="BP290" s="217"/>
      <c r="BQ290" s="217"/>
      <c r="BR290" s="217"/>
      <c r="BS290" s="217"/>
      <c r="BT290" s="217"/>
      <c r="BU290" s="217"/>
      <c r="BV290" s="217"/>
      <c r="BW290" s="217"/>
      <c r="BX290" s="217"/>
      <c r="BY290" s="217"/>
      <c r="BZ290" s="217"/>
      <c r="CA290" s="217"/>
      <c r="CB290" s="217"/>
      <c r="CC290" s="217"/>
      <c r="CD290" s="217"/>
      <c r="CE290" s="217"/>
      <c r="CF290" s="217"/>
      <c r="CG290" s="217"/>
      <c r="CH290" s="217"/>
      <c r="CI290" s="217"/>
      <c r="CJ290" s="217"/>
      <c r="CK290" s="217"/>
      <c r="CL290" s="217"/>
      <c r="CM290" s="217"/>
      <c r="CN290" s="217"/>
      <c r="CO290" s="217"/>
      <c r="CP290" s="217"/>
      <c r="CQ290" s="217"/>
      <c r="CR290" s="217"/>
      <c r="CS290" s="217"/>
      <c r="CT290" s="217"/>
      <c r="CU290" s="217"/>
      <c r="CV290" s="217"/>
      <c r="CW290" s="217"/>
      <c r="CX290" s="217"/>
      <c r="CY290" s="217"/>
      <c r="CZ290" s="217"/>
      <c r="DA290" s="217"/>
      <c r="DB290" s="217"/>
      <c r="DC290" s="217"/>
      <c r="DD290" s="217"/>
      <c r="DE290" s="217"/>
      <c r="DF290" s="217"/>
      <c r="DG290" s="217"/>
      <c r="DH290" s="217"/>
      <c r="DI290" s="217"/>
      <c r="DJ290" s="217"/>
      <c r="DK290" s="217"/>
      <c r="DL290" s="217"/>
      <c r="DM290" s="217"/>
      <c r="DN290" s="217"/>
      <c r="DO290" s="217"/>
      <c r="DP290" s="217"/>
      <c r="DQ290" s="217"/>
      <c r="DR290" s="217"/>
      <c r="DS290" s="217"/>
      <c r="DT290" s="217"/>
      <c r="DU290" s="217"/>
      <c r="DV290" s="217"/>
      <c r="DW290" s="217"/>
      <c r="DX290" s="217"/>
      <c r="DY290" s="217"/>
      <c r="DZ290" s="217"/>
      <c r="EA290" s="217"/>
      <c r="EB290" s="217"/>
      <c r="EC290" s="217"/>
      <c r="ED290" s="217"/>
      <c r="EE290" s="217"/>
      <c r="EF290" s="217"/>
      <c r="EG290" s="217"/>
      <c r="EH290" s="217"/>
      <c r="EI290" s="217"/>
      <c r="EJ290" s="217"/>
      <c r="EK290" s="217"/>
      <c r="EL290" s="217"/>
      <c r="EM290" s="217"/>
      <c r="EN290" s="217"/>
      <c r="EO290" s="217"/>
      <c r="EP290" s="217"/>
      <c r="EQ290" s="217"/>
      <c r="ER290" s="217"/>
      <c r="ES290" s="217"/>
      <c r="ET290" s="217"/>
      <c r="EU290" s="217"/>
      <c r="EV290" s="217"/>
      <c r="EW290" s="217"/>
      <c r="EX290" s="217"/>
      <c r="EY290" s="217"/>
      <c r="EZ290" s="217"/>
      <c r="FA290" s="217"/>
      <c r="FB290" s="217"/>
      <c r="FC290" s="217"/>
      <c r="FD290" s="217"/>
      <c r="FE290" s="217"/>
      <c r="FF290" s="217"/>
      <c r="FG290" s="217"/>
      <c r="FH290" s="217"/>
      <c r="FI290" s="217"/>
      <c r="FJ290" s="217"/>
      <c r="FK290" s="217"/>
      <c r="FL290" s="217"/>
      <c r="FM290" s="217"/>
      <c r="FN290" s="217"/>
      <c r="FO290" s="217"/>
      <c r="FP290" s="217"/>
      <c r="FQ290" s="217"/>
      <c r="FR290" s="217"/>
      <c r="FS290" s="217"/>
      <c r="FT290" s="217"/>
      <c r="FU290" s="217"/>
      <c r="FV290" s="217"/>
      <c r="FW290" s="217"/>
      <c r="FX290" s="217"/>
      <c r="FY290" s="217"/>
      <c r="FZ290" s="217"/>
      <c r="GA290" s="217"/>
      <c r="GB290" s="217"/>
      <c r="GC290" s="217"/>
      <c r="GD290" s="217"/>
      <c r="GE290" s="217"/>
      <c r="GF290" s="217"/>
      <c r="GG290" s="217"/>
      <c r="GH290" s="217"/>
      <c r="GI290" s="217"/>
      <c r="GJ290" s="217"/>
      <c r="GK290" s="217"/>
      <c r="GL290" s="217"/>
      <c r="GM290" s="217"/>
      <c r="GN290" s="217"/>
      <c r="GO290" s="217"/>
      <c r="GP290" s="217"/>
      <c r="GQ290" s="217"/>
      <c r="GR290" s="217"/>
      <c r="GS290" s="217"/>
      <c r="GT290" s="217"/>
      <c r="GU290" s="217"/>
      <c r="GV290" s="217"/>
      <c r="GW290" s="217"/>
      <c r="GX290" s="217"/>
      <c r="GY290" s="217"/>
      <c r="GZ290" s="217"/>
      <c r="HA290" s="217"/>
      <c r="HB290" s="217"/>
      <c r="HC290" s="217"/>
      <c r="HD290" s="217"/>
      <c r="HE290" s="217"/>
      <c r="HF290" s="217"/>
      <c r="HG290" s="217"/>
      <c r="HH290" s="217"/>
      <c r="HI290" s="217"/>
      <c r="HJ290" s="217"/>
      <c r="HK290" s="217"/>
      <c r="HL290" s="217"/>
      <c r="HM290" s="217"/>
      <c r="HN290" s="217"/>
      <c r="HO290" s="217"/>
      <c r="HP290" s="217"/>
      <c r="HQ290" s="217"/>
      <c r="HR290" s="217"/>
      <c r="HS290" s="217"/>
      <c r="HT290" s="217"/>
      <c r="HU290" s="217"/>
      <c r="HV290" s="217"/>
      <c r="HW290" s="217"/>
      <c r="HX290" s="217"/>
      <c r="HY290" s="217"/>
      <c r="HZ290" s="217"/>
      <c r="IA290" s="217"/>
      <c r="IB290" s="217"/>
      <c r="IC290" s="217"/>
      <c r="ID290" s="217"/>
      <c r="IE290" s="217"/>
      <c r="IF290" s="217"/>
      <c r="IG290" s="217"/>
      <c r="IH290" s="217"/>
      <c r="II290" s="217"/>
      <c r="IJ290" s="217"/>
      <c r="IK290" s="217"/>
      <c r="IL290" s="217"/>
      <c r="IM290" s="217"/>
      <c r="IN290" s="217"/>
      <c r="IO290" s="217"/>
      <c r="IP290" s="217"/>
      <c r="IQ290" s="217"/>
      <c r="IR290" s="217"/>
      <c r="IS290" s="217"/>
      <c r="IT290" s="217"/>
      <c r="IU290" s="217"/>
      <c r="IV290" s="217"/>
    </row>
    <row r="291" spans="1:256" x14ac:dyDescent="0.15">
      <c r="A291" s="218"/>
      <c r="B291" s="215"/>
      <c r="C291" s="217"/>
      <c r="D291" s="219"/>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c r="AA291" s="217"/>
      <c r="AB291" s="217"/>
      <c r="AC291" s="217"/>
      <c r="AD291" s="217"/>
      <c r="AE291" s="217"/>
      <c r="AF291" s="217"/>
      <c r="AG291" s="217"/>
      <c r="AH291" s="217"/>
      <c r="AI291" s="217"/>
      <c r="AJ291" s="217"/>
      <c r="AK291" s="217"/>
      <c r="AL291" s="217"/>
      <c r="AM291" s="217"/>
      <c r="AN291" s="217"/>
      <c r="AO291" s="217"/>
      <c r="AP291" s="217"/>
      <c r="AQ291" s="217"/>
      <c r="AR291" s="217"/>
      <c r="AS291" s="217"/>
      <c r="AT291" s="217"/>
      <c r="AU291" s="217"/>
      <c r="AV291" s="217"/>
      <c r="AW291" s="217"/>
      <c r="AX291" s="217"/>
      <c r="AY291" s="217"/>
      <c r="AZ291" s="217"/>
      <c r="BA291" s="217"/>
      <c r="BB291" s="217"/>
      <c r="BC291" s="217"/>
      <c r="BD291" s="217"/>
      <c r="BE291" s="217"/>
      <c r="BF291" s="217"/>
      <c r="BG291" s="217"/>
      <c r="BH291" s="217"/>
      <c r="BI291" s="217"/>
      <c r="BJ291" s="217"/>
      <c r="BK291" s="217"/>
      <c r="BL291" s="217"/>
      <c r="BM291" s="217"/>
      <c r="BN291" s="217"/>
      <c r="BO291" s="217"/>
      <c r="BP291" s="217"/>
      <c r="BQ291" s="217"/>
      <c r="BR291" s="217"/>
      <c r="BS291" s="217"/>
      <c r="BT291" s="217"/>
      <c r="BU291" s="217"/>
      <c r="BV291" s="217"/>
      <c r="BW291" s="217"/>
      <c r="BX291" s="217"/>
      <c r="BY291" s="217"/>
      <c r="BZ291" s="217"/>
      <c r="CA291" s="217"/>
      <c r="CB291" s="217"/>
      <c r="CC291" s="217"/>
      <c r="CD291" s="217"/>
      <c r="CE291" s="217"/>
      <c r="CF291" s="217"/>
      <c r="CG291" s="217"/>
      <c r="CH291" s="217"/>
      <c r="CI291" s="217"/>
      <c r="CJ291" s="217"/>
      <c r="CK291" s="217"/>
      <c r="CL291" s="217"/>
      <c r="CM291" s="217"/>
      <c r="CN291" s="217"/>
      <c r="CO291" s="217"/>
      <c r="CP291" s="217"/>
      <c r="CQ291" s="217"/>
      <c r="CR291" s="217"/>
      <c r="CS291" s="217"/>
      <c r="CT291" s="217"/>
      <c r="CU291" s="217"/>
      <c r="CV291" s="217"/>
      <c r="CW291" s="217"/>
      <c r="CX291" s="217"/>
      <c r="CY291" s="217"/>
      <c r="CZ291" s="217"/>
      <c r="DA291" s="217"/>
      <c r="DB291" s="217"/>
      <c r="DC291" s="217"/>
      <c r="DD291" s="217"/>
      <c r="DE291" s="217"/>
      <c r="DF291" s="217"/>
      <c r="DG291" s="217"/>
      <c r="DH291" s="217"/>
      <c r="DI291" s="217"/>
      <c r="DJ291" s="217"/>
      <c r="DK291" s="217"/>
      <c r="DL291" s="217"/>
      <c r="DM291" s="217"/>
      <c r="DN291" s="217"/>
      <c r="DO291" s="217"/>
      <c r="DP291" s="217"/>
      <c r="DQ291" s="217"/>
      <c r="DR291" s="217"/>
      <c r="DS291" s="217"/>
      <c r="DT291" s="217"/>
      <c r="DU291" s="217"/>
      <c r="DV291" s="217"/>
      <c r="DW291" s="217"/>
      <c r="DX291" s="217"/>
      <c r="DY291" s="217"/>
      <c r="DZ291" s="217"/>
      <c r="EA291" s="217"/>
      <c r="EB291" s="217"/>
      <c r="EC291" s="217"/>
      <c r="ED291" s="217"/>
      <c r="EE291" s="217"/>
      <c r="EF291" s="217"/>
      <c r="EG291" s="217"/>
      <c r="EH291" s="217"/>
      <c r="EI291" s="217"/>
      <c r="EJ291" s="217"/>
      <c r="EK291" s="217"/>
      <c r="EL291" s="217"/>
      <c r="EM291" s="217"/>
      <c r="EN291" s="217"/>
      <c r="EO291" s="217"/>
      <c r="EP291" s="217"/>
      <c r="EQ291" s="217"/>
      <c r="ER291" s="217"/>
      <c r="ES291" s="217"/>
      <c r="ET291" s="217"/>
      <c r="EU291" s="217"/>
      <c r="EV291" s="217"/>
      <c r="EW291" s="217"/>
      <c r="EX291" s="217"/>
      <c r="EY291" s="217"/>
      <c r="EZ291" s="217"/>
      <c r="FA291" s="217"/>
      <c r="FB291" s="217"/>
      <c r="FC291" s="217"/>
      <c r="FD291" s="217"/>
      <c r="FE291" s="217"/>
      <c r="FF291" s="217"/>
      <c r="FG291" s="217"/>
      <c r="FH291" s="217"/>
      <c r="FI291" s="217"/>
      <c r="FJ291" s="217"/>
      <c r="FK291" s="217"/>
      <c r="FL291" s="217"/>
      <c r="FM291" s="217"/>
      <c r="FN291" s="217"/>
      <c r="FO291" s="217"/>
      <c r="FP291" s="217"/>
      <c r="FQ291" s="217"/>
      <c r="FR291" s="217"/>
      <c r="FS291" s="217"/>
      <c r="FT291" s="217"/>
      <c r="FU291" s="217"/>
      <c r="FV291" s="217"/>
      <c r="FW291" s="217"/>
      <c r="FX291" s="217"/>
      <c r="FY291" s="217"/>
      <c r="FZ291" s="217"/>
      <c r="GA291" s="217"/>
      <c r="GB291" s="217"/>
      <c r="GC291" s="217"/>
      <c r="GD291" s="217"/>
      <c r="GE291" s="217"/>
      <c r="GF291" s="217"/>
      <c r="GG291" s="217"/>
      <c r="GH291" s="217"/>
      <c r="GI291" s="217"/>
      <c r="GJ291" s="217"/>
      <c r="GK291" s="217"/>
      <c r="GL291" s="217"/>
      <c r="GM291" s="217"/>
      <c r="GN291" s="217"/>
      <c r="GO291" s="217"/>
      <c r="GP291" s="217"/>
      <c r="GQ291" s="217"/>
      <c r="GR291" s="217"/>
      <c r="GS291" s="217"/>
      <c r="GT291" s="217"/>
      <c r="GU291" s="217"/>
      <c r="GV291" s="217"/>
      <c r="GW291" s="217"/>
      <c r="GX291" s="217"/>
      <c r="GY291" s="217"/>
      <c r="GZ291" s="217"/>
      <c r="HA291" s="217"/>
      <c r="HB291" s="217"/>
      <c r="HC291" s="217"/>
      <c r="HD291" s="217"/>
      <c r="HE291" s="217"/>
      <c r="HF291" s="217"/>
      <c r="HG291" s="217"/>
      <c r="HH291" s="217"/>
      <c r="HI291" s="217"/>
      <c r="HJ291" s="217"/>
      <c r="HK291" s="217"/>
      <c r="HL291" s="217"/>
      <c r="HM291" s="217"/>
      <c r="HN291" s="217"/>
      <c r="HO291" s="217"/>
      <c r="HP291" s="217"/>
      <c r="HQ291" s="217"/>
      <c r="HR291" s="217"/>
      <c r="HS291" s="217"/>
      <c r="HT291" s="217"/>
      <c r="HU291" s="217"/>
      <c r="HV291" s="217"/>
      <c r="HW291" s="217"/>
      <c r="HX291" s="217"/>
      <c r="HY291" s="217"/>
      <c r="HZ291" s="217"/>
      <c r="IA291" s="217"/>
      <c r="IB291" s="217"/>
      <c r="IC291" s="217"/>
      <c r="ID291" s="217"/>
      <c r="IE291" s="217"/>
      <c r="IF291" s="217"/>
      <c r="IG291" s="217"/>
      <c r="IH291" s="217"/>
      <c r="II291" s="217"/>
      <c r="IJ291" s="217"/>
      <c r="IK291" s="217"/>
      <c r="IL291" s="217"/>
      <c r="IM291" s="217"/>
      <c r="IN291" s="217"/>
      <c r="IO291" s="217"/>
      <c r="IP291" s="217"/>
      <c r="IQ291" s="217"/>
      <c r="IR291" s="217"/>
      <c r="IS291" s="217"/>
      <c r="IT291" s="217"/>
      <c r="IU291" s="217"/>
      <c r="IV291" s="217"/>
    </row>
    <row r="292" spans="1:256" x14ac:dyDescent="0.15">
      <c r="A292" s="218"/>
      <c r="B292" s="215"/>
      <c r="C292" s="217"/>
      <c r="D292" s="219"/>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c r="AA292" s="217"/>
      <c r="AB292" s="217"/>
      <c r="AC292" s="217"/>
      <c r="AD292" s="217"/>
      <c r="AE292" s="217"/>
      <c r="AF292" s="217"/>
      <c r="AG292" s="217"/>
      <c r="AH292" s="217"/>
      <c r="AI292" s="217"/>
      <c r="AJ292" s="217"/>
      <c r="AK292" s="217"/>
      <c r="AL292" s="217"/>
      <c r="AM292" s="217"/>
      <c r="AN292" s="217"/>
      <c r="AO292" s="217"/>
      <c r="AP292" s="217"/>
      <c r="AQ292" s="217"/>
      <c r="AR292" s="217"/>
      <c r="AS292" s="217"/>
      <c r="AT292" s="217"/>
      <c r="AU292" s="217"/>
      <c r="AV292" s="217"/>
      <c r="AW292" s="217"/>
      <c r="AX292" s="217"/>
      <c r="AY292" s="217"/>
      <c r="AZ292" s="217"/>
      <c r="BA292" s="217"/>
      <c r="BB292" s="217"/>
      <c r="BC292" s="217"/>
      <c r="BD292" s="217"/>
      <c r="BE292" s="217"/>
      <c r="BF292" s="217"/>
      <c r="BG292" s="217"/>
      <c r="BH292" s="217"/>
      <c r="BI292" s="217"/>
      <c r="BJ292" s="217"/>
      <c r="BK292" s="217"/>
      <c r="BL292" s="217"/>
      <c r="BM292" s="217"/>
      <c r="BN292" s="217"/>
      <c r="BO292" s="217"/>
      <c r="BP292" s="217"/>
      <c r="BQ292" s="217"/>
      <c r="BR292" s="217"/>
      <c r="BS292" s="217"/>
      <c r="BT292" s="217"/>
      <c r="BU292" s="217"/>
      <c r="BV292" s="217"/>
      <c r="BW292" s="217"/>
      <c r="BX292" s="217"/>
      <c r="BY292" s="217"/>
      <c r="BZ292" s="217"/>
      <c r="CA292" s="217"/>
      <c r="CB292" s="217"/>
      <c r="CC292" s="217"/>
      <c r="CD292" s="217"/>
      <c r="CE292" s="217"/>
      <c r="CF292" s="217"/>
      <c r="CG292" s="217"/>
      <c r="CH292" s="217"/>
      <c r="CI292" s="217"/>
      <c r="CJ292" s="217"/>
      <c r="CK292" s="217"/>
      <c r="CL292" s="217"/>
      <c r="CM292" s="217"/>
      <c r="CN292" s="217"/>
      <c r="CO292" s="217"/>
      <c r="CP292" s="217"/>
      <c r="CQ292" s="217"/>
      <c r="CR292" s="217"/>
      <c r="CS292" s="217"/>
      <c r="CT292" s="217"/>
      <c r="CU292" s="217"/>
      <c r="CV292" s="217"/>
      <c r="CW292" s="217"/>
      <c r="CX292" s="217"/>
      <c r="CY292" s="217"/>
      <c r="CZ292" s="217"/>
      <c r="DA292" s="217"/>
      <c r="DB292" s="217"/>
      <c r="DC292" s="217"/>
      <c r="DD292" s="217"/>
      <c r="DE292" s="217"/>
      <c r="DF292" s="217"/>
      <c r="DG292" s="217"/>
      <c r="DH292" s="217"/>
      <c r="DI292" s="217"/>
      <c r="DJ292" s="217"/>
      <c r="DK292" s="217"/>
      <c r="DL292" s="217"/>
      <c r="DM292" s="217"/>
      <c r="DN292" s="217"/>
      <c r="DO292" s="217"/>
      <c r="DP292" s="217"/>
      <c r="DQ292" s="217"/>
      <c r="DR292" s="217"/>
      <c r="DS292" s="217"/>
      <c r="DT292" s="217"/>
      <c r="DU292" s="217"/>
      <c r="DV292" s="217"/>
      <c r="DW292" s="217"/>
      <c r="DX292" s="217"/>
      <c r="DY292" s="217"/>
      <c r="DZ292" s="217"/>
      <c r="EA292" s="217"/>
      <c r="EB292" s="217"/>
      <c r="EC292" s="217"/>
      <c r="ED292" s="217"/>
      <c r="EE292" s="217"/>
      <c r="EF292" s="217"/>
      <c r="EG292" s="217"/>
      <c r="EH292" s="217"/>
      <c r="EI292" s="217"/>
      <c r="EJ292" s="217"/>
      <c r="EK292" s="217"/>
      <c r="EL292" s="217"/>
      <c r="EM292" s="217"/>
      <c r="EN292" s="217"/>
      <c r="EO292" s="217"/>
      <c r="EP292" s="217"/>
      <c r="EQ292" s="217"/>
      <c r="ER292" s="217"/>
      <c r="ES292" s="217"/>
      <c r="ET292" s="217"/>
      <c r="EU292" s="217"/>
      <c r="EV292" s="217"/>
      <c r="EW292" s="217"/>
      <c r="EX292" s="217"/>
      <c r="EY292" s="217"/>
      <c r="EZ292" s="217"/>
      <c r="FA292" s="217"/>
      <c r="FB292" s="217"/>
      <c r="FC292" s="217"/>
      <c r="FD292" s="217"/>
      <c r="FE292" s="217"/>
      <c r="FF292" s="217"/>
      <c r="FG292" s="217"/>
      <c r="FH292" s="217"/>
      <c r="FI292" s="217"/>
      <c r="FJ292" s="217"/>
      <c r="FK292" s="217"/>
      <c r="FL292" s="217"/>
      <c r="FM292" s="217"/>
      <c r="FN292" s="217"/>
      <c r="FO292" s="217"/>
      <c r="FP292" s="217"/>
      <c r="FQ292" s="217"/>
      <c r="FR292" s="217"/>
      <c r="FS292" s="217"/>
      <c r="FT292" s="217"/>
      <c r="FU292" s="217"/>
      <c r="FV292" s="217"/>
      <c r="FW292" s="217"/>
      <c r="FX292" s="217"/>
      <c r="FY292" s="217"/>
      <c r="FZ292" s="217"/>
      <c r="GA292" s="217"/>
      <c r="GB292" s="217"/>
      <c r="GC292" s="217"/>
      <c r="GD292" s="217"/>
      <c r="GE292" s="217"/>
      <c r="GF292" s="217"/>
      <c r="GG292" s="217"/>
      <c r="GH292" s="217"/>
      <c r="GI292" s="217"/>
      <c r="GJ292" s="217"/>
      <c r="GK292" s="217"/>
      <c r="GL292" s="217"/>
      <c r="GM292" s="217"/>
      <c r="GN292" s="217"/>
      <c r="GO292" s="217"/>
      <c r="GP292" s="217"/>
      <c r="GQ292" s="217"/>
      <c r="GR292" s="217"/>
      <c r="GS292" s="217"/>
      <c r="GT292" s="217"/>
      <c r="GU292" s="217"/>
      <c r="GV292" s="217"/>
      <c r="GW292" s="217"/>
      <c r="GX292" s="217"/>
      <c r="GY292" s="217"/>
      <c r="GZ292" s="217"/>
      <c r="HA292" s="217"/>
      <c r="HB292" s="217"/>
      <c r="HC292" s="217"/>
      <c r="HD292" s="217"/>
      <c r="HE292" s="217"/>
      <c r="HF292" s="217"/>
      <c r="HG292" s="217"/>
      <c r="HH292" s="217"/>
      <c r="HI292" s="217"/>
      <c r="HJ292" s="217"/>
      <c r="HK292" s="217"/>
      <c r="HL292" s="217"/>
      <c r="HM292" s="217"/>
      <c r="HN292" s="217"/>
      <c r="HO292" s="217"/>
      <c r="HP292" s="217"/>
      <c r="HQ292" s="217"/>
      <c r="HR292" s="217"/>
      <c r="HS292" s="217"/>
      <c r="HT292" s="217"/>
      <c r="HU292" s="217"/>
      <c r="HV292" s="217"/>
      <c r="HW292" s="217"/>
      <c r="HX292" s="217"/>
      <c r="HY292" s="217"/>
      <c r="HZ292" s="217"/>
      <c r="IA292" s="217"/>
      <c r="IB292" s="217"/>
      <c r="IC292" s="217"/>
      <c r="ID292" s="217"/>
      <c r="IE292" s="217"/>
      <c r="IF292" s="217"/>
      <c r="IG292" s="217"/>
      <c r="IH292" s="217"/>
      <c r="II292" s="217"/>
      <c r="IJ292" s="217"/>
      <c r="IK292" s="217"/>
      <c r="IL292" s="217"/>
      <c r="IM292" s="217"/>
      <c r="IN292" s="217"/>
      <c r="IO292" s="217"/>
      <c r="IP292" s="217"/>
      <c r="IQ292" s="217"/>
      <c r="IR292" s="217"/>
      <c r="IS292" s="217"/>
      <c r="IT292" s="217"/>
      <c r="IU292" s="217"/>
      <c r="IV292" s="217"/>
    </row>
    <row r="293" spans="1:256" x14ac:dyDescent="0.15">
      <c r="A293" s="218"/>
      <c r="B293" s="215"/>
      <c r="C293" s="217"/>
      <c r="D293" s="219"/>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c r="AA293" s="217"/>
      <c r="AB293" s="217"/>
      <c r="AC293" s="217"/>
      <c r="AD293" s="217"/>
      <c r="AE293" s="217"/>
      <c r="AF293" s="217"/>
      <c r="AG293" s="217"/>
      <c r="AH293" s="217"/>
      <c r="AI293" s="217"/>
      <c r="AJ293" s="217"/>
      <c r="AK293" s="217"/>
      <c r="AL293" s="217"/>
      <c r="AM293" s="217"/>
      <c r="AN293" s="217"/>
      <c r="AO293" s="217"/>
      <c r="AP293" s="217"/>
      <c r="AQ293" s="217"/>
      <c r="AR293" s="217"/>
      <c r="AS293" s="217"/>
      <c r="AT293" s="217"/>
      <c r="AU293" s="217"/>
      <c r="AV293" s="217"/>
      <c r="AW293" s="217"/>
      <c r="AX293" s="217"/>
      <c r="AY293" s="217"/>
      <c r="AZ293" s="217"/>
      <c r="BA293" s="217"/>
      <c r="BB293" s="217"/>
      <c r="BC293" s="217"/>
      <c r="BD293" s="217"/>
      <c r="BE293" s="217"/>
      <c r="BF293" s="217"/>
      <c r="BG293" s="217"/>
      <c r="BH293" s="217"/>
      <c r="BI293" s="217"/>
      <c r="BJ293" s="217"/>
      <c r="BK293" s="217"/>
      <c r="BL293" s="217"/>
      <c r="BM293" s="217"/>
      <c r="BN293" s="217"/>
      <c r="BO293" s="217"/>
      <c r="BP293" s="217"/>
      <c r="BQ293" s="217"/>
      <c r="BR293" s="217"/>
      <c r="BS293" s="217"/>
      <c r="BT293" s="217"/>
      <c r="BU293" s="217"/>
      <c r="BV293" s="217"/>
      <c r="BW293" s="217"/>
      <c r="BX293" s="217"/>
      <c r="BY293" s="217"/>
      <c r="BZ293" s="217"/>
      <c r="CA293" s="217"/>
      <c r="CB293" s="217"/>
      <c r="CC293" s="217"/>
      <c r="CD293" s="217"/>
      <c r="CE293" s="217"/>
      <c r="CF293" s="217"/>
      <c r="CG293" s="217"/>
      <c r="CH293" s="217"/>
      <c r="CI293" s="217"/>
      <c r="CJ293" s="217"/>
      <c r="CK293" s="217"/>
      <c r="CL293" s="217"/>
      <c r="CM293" s="217"/>
      <c r="CN293" s="217"/>
      <c r="CO293" s="217"/>
      <c r="CP293" s="217"/>
      <c r="CQ293" s="217"/>
      <c r="CR293" s="217"/>
      <c r="CS293" s="217"/>
      <c r="CT293" s="217"/>
      <c r="CU293" s="217"/>
      <c r="CV293" s="217"/>
      <c r="CW293" s="217"/>
      <c r="CX293" s="217"/>
      <c r="CY293" s="217"/>
      <c r="CZ293" s="217"/>
      <c r="DA293" s="217"/>
      <c r="DB293" s="217"/>
      <c r="DC293" s="217"/>
      <c r="DD293" s="217"/>
      <c r="DE293" s="217"/>
      <c r="DF293" s="217"/>
      <c r="DG293" s="217"/>
      <c r="DH293" s="217"/>
      <c r="DI293" s="217"/>
      <c r="DJ293" s="217"/>
      <c r="DK293" s="217"/>
      <c r="DL293" s="217"/>
      <c r="DM293" s="217"/>
      <c r="DN293" s="217"/>
      <c r="DO293" s="217"/>
      <c r="DP293" s="217"/>
      <c r="DQ293" s="217"/>
      <c r="DR293" s="217"/>
      <c r="DS293" s="217"/>
      <c r="DT293" s="217"/>
      <c r="DU293" s="217"/>
      <c r="DV293" s="217"/>
      <c r="DW293" s="217"/>
      <c r="DX293" s="217"/>
      <c r="DY293" s="217"/>
      <c r="DZ293" s="217"/>
      <c r="EA293" s="217"/>
      <c r="EB293" s="217"/>
      <c r="EC293" s="217"/>
      <c r="ED293" s="217"/>
      <c r="EE293" s="217"/>
      <c r="EF293" s="217"/>
      <c r="EG293" s="217"/>
      <c r="EH293" s="217"/>
      <c r="EI293" s="217"/>
      <c r="EJ293" s="217"/>
      <c r="EK293" s="217"/>
      <c r="EL293" s="217"/>
      <c r="EM293" s="217"/>
      <c r="EN293" s="217"/>
      <c r="EO293" s="217"/>
      <c r="EP293" s="217"/>
      <c r="EQ293" s="217"/>
      <c r="ER293" s="217"/>
      <c r="ES293" s="217"/>
      <c r="ET293" s="217"/>
      <c r="EU293" s="217"/>
      <c r="EV293" s="217"/>
      <c r="EW293" s="217"/>
      <c r="EX293" s="217"/>
      <c r="EY293" s="217"/>
      <c r="EZ293" s="217"/>
      <c r="FA293" s="217"/>
      <c r="FB293" s="217"/>
      <c r="FC293" s="217"/>
      <c r="FD293" s="217"/>
      <c r="FE293" s="217"/>
      <c r="FF293" s="217"/>
      <c r="FG293" s="217"/>
      <c r="FH293" s="217"/>
      <c r="FI293" s="217"/>
      <c r="FJ293" s="217"/>
      <c r="FK293" s="217"/>
      <c r="FL293" s="217"/>
      <c r="FM293" s="217"/>
      <c r="FN293" s="217"/>
      <c r="FO293" s="217"/>
      <c r="FP293" s="217"/>
      <c r="FQ293" s="217"/>
      <c r="FR293" s="217"/>
      <c r="FS293" s="217"/>
      <c r="FT293" s="217"/>
      <c r="FU293" s="217"/>
      <c r="FV293" s="217"/>
      <c r="FW293" s="217"/>
      <c r="FX293" s="217"/>
      <c r="FY293" s="217"/>
      <c r="FZ293" s="217"/>
      <c r="GA293" s="217"/>
      <c r="GB293" s="217"/>
      <c r="GC293" s="217"/>
      <c r="GD293" s="217"/>
      <c r="GE293" s="217"/>
      <c r="GF293" s="217"/>
      <c r="GG293" s="217"/>
      <c r="GH293" s="217"/>
      <c r="GI293" s="217"/>
      <c r="GJ293" s="217"/>
      <c r="GK293" s="217"/>
      <c r="GL293" s="217"/>
      <c r="GM293" s="217"/>
      <c r="GN293" s="217"/>
      <c r="GO293" s="217"/>
      <c r="GP293" s="217"/>
      <c r="GQ293" s="217"/>
      <c r="GR293" s="217"/>
      <c r="GS293" s="217"/>
      <c r="GT293" s="217"/>
      <c r="GU293" s="217"/>
      <c r="GV293" s="217"/>
      <c r="GW293" s="217"/>
      <c r="GX293" s="217"/>
      <c r="GY293" s="217"/>
      <c r="GZ293" s="217"/>
      <c r="HA293" s="217"/>
      <c r="HB293" s="217"/>
      <c r="HC293" s="217"/>
      <c r="HD293" s="217"/>
      <c r="HE293" s="217"/>
      <c r="HF293" s="217"/>
      <c r="HG293" s="217"/>
      <c r="HH293" s="217"/>
      <c r="HI293" s="217"/>
      <c r="HJ293" s="217"/>
      <c r="HK293" s="217"/>
      <c r="HL293" s="217"/>
      <c r="HM293" s="217"/>
      <c r="HN293" s="217"/>
      <c r="HO293" s="217"/>
      <c r="HP293" s="217"/>
      <c r="HQ293" s="217"/>
      <c r="HR293" s="217"/>
      <c r="HS293" s="217"/>
      <c r="HT293" s="217"/>
      <c r="HU293" s="217"/>
      <c r="HV293" s="217"/>
      <c r="HW293" s="217"/>
      <c r="HX293" s="217"/>
      <c r="HY293" s="217"/>
      <c r="HZ293" s="217"/>
      <c r="IA293" s="217"/>
      <c r="IB293" s="217"/>
      <c r="IC293" s="217"/>
      <c r="ID293" s="217"/>
      <c r="IE293" s="217"/>
      <c r="IF293" s="217"/>
      <c r="IG293" s="217"/>
      <c r="IH293" s="217"/>
      <c r="II293" s="217"/>
      <c r="IJ293" s="217"/>
      <c r="IK293" s="217"/>
      <c r="IL293" s="217"/>
      <c r="IM293" s="217"/>
      <c r="IN293" s="217"/>
      <c r="IO293" s="217"/>
      <c r="IP293" s="217"/>
      <c r="IQ293" s="217"/>
      <c r="IR293" s="217"/>
      <c r="IS293" s="217"/>
      <c r="IT293" s="217"/>
      <c r="IU293" s="217"/>
      <c r="IV293" s="217"/>
    </row>
    <row r="294" spans="1:256" x14ac:dyDescent="0.15">
      <c r="A294" s="218"/>
      <c r="B294" s="215"/>
      <c r="C294" s="217"/>
      <c r="D294" s="219"/>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c r="AA294" s="217"/>
      <c r="AB294" s="217"/>
      <c r="AC294" s="217"/>
      <c r="AD294" s="217"/>
      <c r="AE294" s="217"/>
      <c r="AF294" s="217"/>
      <c r="AG294" s="217"/>
      <c r="AH294" s="217"/>
      <c r="AI294" s="217"/>
      <c r="AJ294" s="217"/>
      <c r="AK294" s="217"/>
      <c r="AL294" s="217"/>
      <c r="AM294" s="217"/>
      <c r="AN294" s="217"/>
      <c r="AO294" s="217"/>
      <c r="AP294" s="217"/>
      <c r="AQ294" s="217"/>
      <c r="AR294" s="217"/>
      <c r="AS294" s="217"/>
      <c r="AT294" s="217"/>
      <c r="AU294" s="217"/>
      <c r="AV294" s="217"/>
      <c r="AW294" s="217"/>
      <c r="AX294" s="217"/>
      <c r="AY294" s="217"/>
      <c r="AZ294" s="217"/>
      <c r="BA294" s="217"/>
      <c r="BB294" s="217"/>
      <c r="BC294" s="217"/>
      <c r="BD294" s="217"/>
      <c r="BE294" s="217"/>
      <c r="BF294" s="217"/>
      <c r="BG294" s="217"/>
      <c r="BH294" s="217"/>
      <c r="BI294" s="217"/>
      <c r="BJ294" s="217"/>
      <c r="BK294" s="217"/>
      <c r="BL294" s="217"/>
      <c r="BM294" s="217"/>
      <c r="BN294" s="217"/>
      <c r="BO294" s="217"/>
      <c r="BP294" s="217"/>
      <c r="BQ294" s="217"/>
      <c r="BR294" s="217"/>
      <c r="BS294" s="217"/>
      <c r="BT294" s="217"/>
      <c r="BU294" s="217"/>
      <c r="BV294" s="217"/>
      <c r="BW294" s="217"/>
      <c r="BX294" s="217"/>
      <c r="BY294" s="217"/>
      <c r="BZ294" s="217"/>
      <c r="CA294" s="217"/>
      <c r="CB294" s="217"/>
      <c r="CC294" s="217"/>
      <c r="CD294" s="217"/>
      <c r="CE294" s="217"/>
      <c r="CF294" s="217"/>
      <c r="CG294" s="217"/>
      <c r="CH294" s="217"/>
      <c r="CI294" s="217"/>
      <c r="CJ294" s="217"/>
      <c r="CK294" s="217"/>
      <c r="CL294" s="217"/>
      <c r="CM294" s="217"/>
      <c r="CN294" s="217"/>
      <c r="CO294" s="217"/>
      <c r="CP294" s="217"/>
      <c r="CQ294" s="217"/>
      <c r="CR294" s="217"/>
      <c r="CS294" s="217"/>
      <c r="CT294" s="217"/>
      <c r="CU294" s="217"/>
      <c r="CV294" s="217"/>
      <c r="CW294" s="217"/>
      <c r="CX294" s="217"/>
      <c r="CY294" s="217"/>
      <c r="CZ294" s="217"/>
      <c r="DA294" s="217"/>
      <c r="DB294" s="217"/>
      <c r="DC294" s="217"/>
      <c r="DD294" s="217"/>
      <c r="DE294" s="217"/>
      <c r="DF294" s="217"/>
      <c r="DG294" s="217"/>
      <c r="DH294" s="217"/>
      <c r="DI294" s="217"/>
      <c r="DJ294" s="217"/>
      <c r="DK294" s="217"/>
      <c r="DL294" s="217"/>
      <c r="DM294" s="217"/>
      <c r="DN294" s="217"/>
      <c r="DO294" s="217"/>
      <c r="DP294" s="217"/>
      <c r="DQ294" s="217"/>
      <c r="DR294" s="217"/>
      <c r="DS294" s="217"/>
      <c r="DT294" s="217"/>
      <c r="DU294" s="217"/>
      <c r="DV294" s="217"/>
      <c r="DW294" s="217"/>
      <c r="DX294" s="217"/>
      <c r="DY294" s="217"/>
      <c r="DZ294" s="217"/>
      <c r="EA294" s="217"/>
      <c r="EB294" s="217"/>
      <c r="EC294" s="217"/>
      <c r="ED294" s="217"/>
      <c r="EE294" s="217"/>
      <c r="EF294" s="217"/>
      <c r="EG294" s="217"/>
      <c r="EH294" s="217"/>
      <c r="EI294" s="217"/>
      <c r="EJ294" s="217"/>
      <c r="EK294" s="217"/>
      <c r="EL294" s="217"/>
      <c r="EM294" s="217"/>
      <c r="EN294" s="217"/>
      <c r="EO294" s="217"/>
      <c r="EP294" s="217"/>
      <c r="EQ294" s="217"/>
      <c r="ER294" s="217"/>
      <c r="ES294" s="217"/>
      <c r="ET294" s="217"/>
      <c r="EU294" s="217"/>
      <c r="EV294" s="217"/>
      <c r="EW294" s="217"/>
      <c r="EX294" s="217"/>
      <c r="EY294" s="217"/>
      <c r="EZ294" s="217"/>
      <c r="FA294" s="217"/>
      <c r="FB294" s="217"/>
      <c r="FC294" s="217"/>
      <c r="FD294" s="217"/>
      <c r="FE294" s="217"/>
      <c r="FF294" s="217"/>
      <c r="FG294" s="217"/>
      <c r="FH294" s="217"/>
      <c r="FI294" s="217"/>
      <c r="FJ294" s="217"/>
      <c r="FK294" s="217"/>
      <c r="FL294" s="217"/>
      <c r="FM294" s="217"/>
      <c r="FN294" s="217"/>
      <c r="FO294" s="217"/>
      <c r="FP294" s="217"/>
      <c r="FQ294" s="217"/>
      <c r="FR294" s="217"/>
      <c r="FS294" s="217"/>
      <c r="FT294" s="217"/>
      <c r="FU294" s="217"/>
      <c r="FV294" s="217"/>
      <c r="FW294" s="217"/>
      <c r="FX294" s="217"/>
      <c r="FY294" s="217"/>
      <c r="FZ294" s="217"/>
      <c r="GA294" s="217"/>
      <c r="GB294" s="217"/>
      <c r="GC294" s="217"/>
      <c r="GD294" s="217"/>
      <c r="GE294" s="217"/>
      <c r="GF294" s="217"/>
      <c r="GG294" s="217"/>
      <c r="GH294" s="217"/>
      <c r="GI294" s="217"/>
      <c r="GJ294" s="217"/>
      <c r="GK294" s="217"/>
      <c r="GL294" s="217"/>
      <c r="GM294" s="217"/>
      <c r="GN294" s="217"/>
      <c r="GO294" s="217"/>
      <c r="GP294" s="217"/>
      <c r="GQ294" s="217"/>
      <c r="GR294" s="217"/>
      <c r="GS294" s="217"/>
      <c r="GT294" s="217"/>
      <c r="GU294" s="217"/>
      <c r="GV294" s="217"/>
      <c r="GW294" s="217"/>
      <c r="GX294" s="217"/>
      <c r="GY294" s="217"/>
      <c r="GZ294" s="217"/>
      <c r="HA294" s="217"/>
      <c r="HB294" s="217"/>
      <c r="HC294" s="217"/>
      <c r="HD294" s="217"/>
      <c r="HE294" s="217"/>
      <c r="HF294" s="217"/>
      <c r="HG294" s="217"/>
      <c r="HH294" s="217"/>
      <c r="HI294" s="217"/>
      <c r="HJ294" s="217"/>
      <c r="HK294" s="217"/>
      <c r="HL294" s="217"/>
      <c r="HM294" s="217"/>
      <c r="HN294" s="217"/>
      <c r="HO294" s="217"/>
      <c r="HP294" s="217"/>
      <c r="HQ294" s="217"/>
      <c r="HR294" s="217"/>
      <c r="HS294" s="217"/>
      <c r="HT294" s="217"/>
      <c r="HU294" s="217"/>
      <c r="HV294" s="217"/>
      <c r="HW294" s="217"/>
      <c r="HX294" s="217"/>
      <c r="HY294" s="217"/>
      <c r="HZ294" s="217"/>
      <c r="IA294" s="217"/>
      <c r="IB294" s="217"/>
      <c r="IC294" s="217"/>
      <c r="ID294" s="217"/>
      <c r="IE294" s="217"/>
      <c r="IF294" s="217"/>
      <c r="IG294" s="217"/>
      <c r="IH294" s="217"/>
      <c r="II294" s="217"/>
      <c r="IJ294" s="217"/>
      <c r="IK294" s="217"/>
      <c r="IL294" s="217"/>
      <c r="IM294" s="217"/>
      <c r="IN294" s="217"/>
      <c r="IO294" s="217"/>
      <c r="IP294" s="217"/>
      <c r="IQ294" s="217"/>
      <c r="IR294" s="217"/>
      <c r="IS294" s="217"/>
      <c r="IT294" s="217"/>
      <c r="IU294" s="217"/>
      <c r="IV294" s="217"/>
    </row>
    <row r="295" spans="1:256" x14ac:dyDescent="0.15">
      <c r="A295" s="218"/>
      <c r="B295" s="215"/>
      <c r="C295" s="217"/>
      <c r="D295" s="219"/>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c r="AA295" s="217"/>
      <c r="AB295" s="217"/>
      <c r="AC295" s="217"/>
      <c r="AD295" s="217"/>
      <c r="AE295" s="217"/>
      <c r="AF295" s="217"/>
      <c r="AG295" s="217"/>
      <c r="AH295" s="217"/>
      <c r="AI295" s="217"/>
      <c r="AJ295" s="217"/>
      <c r="AK295" s="217"/>
      <c r="AL295" s="217"/>
      <c r="AM295" s="217"/>
      <c r="AN295" s="217"/>
      <c r="AO295" s="217"/>
      <c r="AP295" s="217"/>
      <c r="AQ295" s="217"/>
      <c r="AR295" s="217"/>
      <c r="AS295" s="217"/>
      <c r="AT295" s="217"/>
      <c r="AU295" s="217"/>
      <c r="AV295" s="217"/>
      <c r="AW295" s="217"/>
      <c r="AX295" s="217"/>
      <c r="AY295" s="217"/>
      <c r="AZ295" s="217"/>
      <c r="BA295" s="217"/>
      <c r="BB295" s="217"/>
      <c r="BC295" s="217"/>
      <c r="BD295" s="217"/>
      <c r="BE295" s="217"/>
      <c r="BF295" s="217"/>
      <c r="BG295" s="217"/>
      <c r="BH295" s="217"/>
      <c r="BI295" s="217"/>
      <c r="BJ295" s="217"/>
      <c r="BK295" s="217"/>
      <c r="BL295" s="217"/>
      <c r="BM295" s="217"/>
      <c r="BN295" s="217"/>
      <c r="BO295" s="217"/>
      <c r="BP295" s="217"/>
      <c r="BQ295" s="217"/>
      <c r="BR295" s="217"/>
      <c r="BS295" s="217"/>
      <c r="BT295" s="217"/>
      <c r="BU295" s="217"/>
      <c r="BV295" s="217"/>
      <c r="BW295" s="217"/>
      <c r="BX295" s="217"/>
      <c r="BY295" s="217"/>
      <c r="BZ295" s="217"/>
      <c r="CA295" s="217"/>
      <c r="CB295" s="217"/>
      <c r="CC295" s="217"/>
      <c r="CD295" s="217"/>
      <c r="CE295" s="217"/>
      <c r="CF295" s="217"/>
      <c r="CG295" s="217"/>
      <c r="CH295" s="217"/>
      <c r="CI295" s="217"/>
      <c r="CJ295" s="217"/>
      <c r="CK295" s="217"/>
      <c r="CL295" s="217"/>
      <c r="CM295" s="217"/>
      <c r="CN295" s="217"/>
      <c r="CO295" s="217"/>
      <c r="CP295" s="217"/>
      <c r="CQ295" s="217"/>
      <c r="CR295" s="217"/>
      <c r="CS295" s="217"/>
      <c r="CT295" s="217"/>
      <c r="CU295" s="217"/>
      <c r="CV295" s="217"/>
      <c r="CW295" s="217"/>
      <c r="CX295" s="217"/>
      <c r="CY295" s="217"/>
      <c r="CZ295" s="217"/>
      <c r="DA295" s="217"/>
      <c r="DB295" s="217"/>
      <c r="DC295" s="217"/>
      <c r="DD295" s="217"/>
      <c r="DE295" s="217"/>
      <c r="DF295" s="217"/>
      <c r="DG295" s="217"/>
      <c r="DH295" s="217"/>
      <c r="DI295" s="217"/>
      <c r="DJ295" s="217"/>
      <c r="DK295" s="217"/>
      <c r="DL295" s="217"/>
      <c r="DM295" s="217"/>
      <c r="DN295" s="217"/>
      <c r="DO295" s="217"/>
      <c r="DP295" s="217"/>
      <c r="DQ295" s="217"/>
      <c r="DR295" s="217"/>
      <c r="DS295" s="217"/>
      <c r="DT295" s="217"/>
      <c r="DU295" s="217"/>
      <c r="DV295" s="217"/>
      <c r="DW295" s="217"/>
      <c r="DX295" s="217"/>
      <c r="DY295" s="217"/>
      <c r="DZ295" s="217"/>
      <c r="EA295" s="217"/>
      <c r="EB295" s="217"/>
      <c r="EC295" s="217"/>
      <c r="ED295" s="217"/>
      <c r="EE295" s="217"/>
      <c r="EF295" s="217"/>
      <c r="EG295" s="217"/>
      <c r="EH295" s="217"/>
      <c r="EI295" s="217"/>
      <c r="EJ295" s="217"/>
      <c r="EK295" s="217"/>
      <c r="EL295" s="217"/>
      <c r="EM295" s="217"/>
      <c r="EN295" s="217"/>
      <c r="EO295" s="217"/>
      <c r="EP295" s="217"/>
      <c r="EQ295" s="217"/>
      <c r="ER295" s="217"/>
      <c r="ES295" s="217"/>
      <c r="ET295" s="217"/>
      <c r="EU295" s="217"/>
      <c r="EV295" s="217"/>
      <c r="EW295" s="217"/>
      <c r="EX295" s="217"/>
      <c r="EY295" s="217"/>
      <c r="EZ295" s="217"/>
      <c r="FA295" s="217"/>
      <c r="FB295" s="217"/>
      <c r="FC295" s="217"/>
      <c r="FD295" s="217"/>
      <c r="FE295" s="217"/>
      <c r="FF295" s="217"/>
      <c r="FG295" s="217"/>
      <c r="FH295" s="217"/>
      <c r="FI295" s="217"/>
      <c r="FJ295" s="217"/>
      <c r="FK295" s="217"/>
      <c r="FL295" s="217"/>
      <c r="FM295" s="217"/>
      <c r="FN295" s="217"/>
      <c r="FO295" s="217"/>
      <c r="FP295" s="217"/>
      <c r="FQ295" s="217"/>
      <c r="FR295" s="217"/>
      <c r="FS295" s="217"/>
      <c r="FT295" s="217"/>
      <c r="FU295" s="217"/>
      <c r="FV295" s="217"/>
      <c r="FW295" s="217"/>
      <c r="FX295" s="217"/>
      <c r="FY295" s="217"/>
      <c r="FZ295" s="217"/>
      <c r="GA295" s="217"/>
      <c r="GB295" s="217"/>
      <c r="GC295" s="217"/>
      <c r="GD295" s="217"/>
      <c r="GE295" s="217"/>
      <c r="GF295" s="217"/>
      <c r="GG295" s="217"/>
      <c r="GH295" s="217"/>
      <c r="GI295" s="217"/>
      <c r="GJ295" s="217"/>
      <c r="GK295" s="217"/>
      <c r="GL295" s="217"/>
      <c r="GM295" s="217"/>
      <c r="GN295" s="217"/>
      <c r="GO295" s="217"/>
      <c r="GP295" s="217"/>
      <c r="GQ295" s="217"/>
      <c r="GR295" s="217"/>
      <c r="GS295" s="217"/>
      <c r="GT295" s="217"/>
      <c r="GU295" s="217"/>
      <c r="GV295" s="217"/>
      <c r="GW295" s="217"/>
      <c r="GX295" s="217"/>
      <c r="GY295" s="217"/>
      <c r="GZ295" s="217"/>
      <c r="HA295" s="217"/>
      <c r="HB295" s="217"/>
      <c r="HC295" s="217"/>
      <c r="HD295" s="217"/>
      <c r="HE295" s="217"/>
      <c r="HF295" s="217"/>
      <c r="HG295" s="217"/>
      <c r="HH295" s="217"/>
      <c r="HI295" s="217"/>
      <c r="HJ295" s="217"/>
      <c r="HK295" s="217"/>
      <c r="HL295" s="217"/>
      <c r="HM295" s="217"/>
      <c r="HN295" s="217"/>
      <c r="HO295" s="217"/>
      <c r="HP295" s="217"/>
      <c r="HQ295" s="217"/>
      <c r="HR295" s="217"/>
      <c r="HS295" s="217"/>
      <c r="HT295" s="217"/>
      <c r="HU295" s="217"/>
      <c r="HV295" s="217"/>
      <c r="HW295" s="217"/>
      <c r="HX295" s="217"/>
      <c r="HY295" s="217"/>
      <c r="HZ295" s="217"/>
      <c r="IA295" s="217"/>
      <c r="IB295" s="217"/>
      <c r="IC295" s="217"/>
      <c r="ID295" s="217"/>
      <c r="IE295" s="217"/>
      <c r="IF295" s="217"/>
      <c r="IG295" s="217"/>
      <c r="IH295" s="217"/>
      <c r="II295" s="217"/>
      <c r="IJ295" s="217"/>
      <c r="IK295" s="217"/>
      <c r="IL295" s="217"/>
      <c r="IM295" s="217"/>
      <c r="IN295" s="217"/>
      <c r="IO295" s="217"/>
      <c r="IP295" s="217"/>
      <c r="IQ295" s="217"/>
      <c r="IR295" s="217"/>
      <c r="IS295" s="217"/>
      <c r="IT295" s="217"/>
      <c r="IU295" s="217"/>
      <c r="IV295" s="217"/>
    </row>
    <row r="296" spans="1:256" x14ac:dyDescent="0.15">
      <c r="A296" s="218"/>
      <c r="B296" s="215"/>
      <c r="C296" s="217"/>
      <c r="D296" s="219"/>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c r="AA296" s="217"/>
      <c r="AB296" s="217"/>
      <c r="AC296" s="217"/>
      <c r="AD296" s="217"/>
      <c r="AE296" s="217"/>
      <c r="AF296" s="217"/>
      <c r="AG296" s="217"/>
      <c r="AH296" s="217"/>
      <c r="AI296" s="217"/>
      <c r="AJ296" s="217"/>
      <c r="AK296" s="217"/>
      <c r="AL296" s="217"/>
      <c r="AM296" s="217"/>
      <c r="AN296" s="217"/>
      <c r="AO296" s="217"/>
      <c r="AP296" s="217"/>
      <c r="AQ296" s="217"/>
      <c r="AR296" s="217"/>
      <c r="AS296" s="217"/>
      <c r="AT296" s="217"/>
      <c r="AU296" s="217"/>
      <c r="AV296" s="217"/>
      <c r="AW296" s="217"/>
      <c r="AX296" s="217"/>
      <c r="AY296" s="217"/>
      <c r="AZ296" s="217"/>
      <c r="BA296" s="217"/>
      <c r="BB296" s="217"/>
      <c r="BC296" s="217"/>
      <c r="BD296" s="217"/>
      <c r="BE296" s="217"/>
      <c r="BF296" s="217"/>
      <c r="BG296" s="217"/>
      <c r="BH296" s="217"/>
      <c r="BI296" s="217"/>
      <c r="BJ296" s="217"/>
      <c r="BK296" s="217"/>
      <c r="BL296" s="217"/>
      <c r="BM296" s="217"/>
      <c r="BN296" s="217"/>
      <c r="BO296" s="217"/>
      <c r="BP296" s="217"/>
      <c r="BQ296" s="217"/>
      <c r="BR296" s="217"/>
      <c r="BS296" s="217"/>
      <c r="BT296" s="217"/>
      <c r="BU296" s="217"/>
      <c r="BV296" s="217"/>
      <c r="BW296" s="217"/>
      <c r="BX296" s="217"/>
      <c r="BY296" s="217"/>
      <c r="BZ296" s="217"/>
      <c r="CA296" s="217"/>
      <c r="CB296" s="217"/>
      <c r="CC296" s="217"/>
      <c r="CD296" s="217"/>
      <c r="CE296" s="217"/>
      <c r="CF296" s="217"/>
      <c r="CG296" s="217"/>
      <c r="CH296" s="217"/>
      <c r="CI296" s="217"/>
      <c r="CJ296" s="217"/>
      <c r="CK296" s="217"/>
      <c r="CL296" s="217"/>
      <c r="CM296" s="217"/>
      <c r="CN296" s="217"/>
      <c r="CO296" s="217"/>
      <c r="CP296" s="217"/>
      <c r="CQ296" s="217"/>
      <c r="CR296" s="217"/>
      <c r="CS296" s="217"/>
      <c r="CT296" s="217"/>
      <c r="CU296" s="217"/>
      <c r="CV296" s="217"/>
      <c r="CW296" s="217"/>
      <c r="CX296" s="217"/>
      <c r="CY296" s="217"/>
      <c r="CZ296" s="217"/>
      <c r="DA296" s="217"/>
      <c r="DB296" s="217"/>
      <c r="DC296" s="217"/>
      <c r="DD296" s="217"/>
      <c r="DE296" s="217"/>
      <c r="DF296" s="217"/>
      <c r="DG296" s="217"/>
      <c r="DH296" s="217"/>
      <c r="DI296" s="217"/>
      <c r="DJ296" s="217"/>
      <c r="DK296" s="217"/>
      <c r="DL296" s="217"/>
      <c r="DM296" s="217"/>
      <c r="DN296" s="217"/>
      <c r="DO296" s="217"/>
      <c r="DP296" s="217"/>
      <c r="DQ296" s="217"/>
      <c r="DR296" s="217"/>
      <c r="DS296" s="217"/>
      <c r="DT296" s="217"/>
      <c r="DU296" s="217"/>
      <c r="DV296" s="217"/>
      <c r="DW296" s="217"/>
      <c r="DX296" s="217"/>
      <c r="DY296" s="217"/>
      <c r="DZ296" s="217"/>
      <c r="EA296" s="217"/>
      <c r="EB296" s="217"/>
      <c r="EC296" s="217"/>
      <c r="ED296" s="217"/>
      <c r="EE296" s="217"/>
      <c r="EF296" s="217"/>
      <c r="EG296" s="217"/>
      <c r="EH296" s="217"/>
      <c r="EI296" s="217"/>
      <c r="EJ296" s="217"/>
      <c r="EK296" s="217"/>
      <c r="EL296" s="217"/>
      <c r="EM296" s="217"/>
      <c r="EN296" s="217"/>
      <c r="EO296" s="217"/>
      <c r="EP296" s="217"/>
      <c r="EQ296" s="217"/>
      <c r="ER296" s="217"/>
      <c r="ES296" s="217"/>
      <c r="ET296" s="217"/>
      <c r="EU296" s="217"/>
      <c r="EV296" s="217"/>
      <c r="EW296" s="217"/>
      <c r="EX296" s="217"/>
      <c r="EY296" s="217"/>
      <c r="EZ296" s="217"/>
      <c r="FA296" s="217"/>
      <c r="FB296" s="217"/>
      <c r="FC296" s="217"/>
      <c r="FD296" s="217"/>
      <c r="FE296" s="217"/>
      <c r="FF296" s="217"/>
      <c r="FG296" s="217"/>
      <c r="FH296" s="217"/>
      <c r="FI296" s="217"/>
      <c r="FJ296" s="217"/>
      <c r="FK296" s="217"/>
      <c r="FL296" s="217"/>
      <c r="FM296" s="217"/>
      <c r="FN296" s="217"/>
      <c r="FO296" s="217"/>
      <c r="FP296" s="217"/>
      <c r="FQ296" s="217"/>
      <c r="FR296" s="217"/>
      <c r="FS296" s="217"/>
      <c r="FT296" s="217"/>
      <c r="FU296" s="217"/>
      <c r="FV296" s="217"/>
      <c r="FW296" s="217"/>
      <c r="FX296" s="217"/>
      <c r="FY296" s="217"/>
      <c r="FZ296" s="217"/>
      <c r="GA296" s="217"/>
      <c r="GB296" s="217"/>
      <c r="GC296" s="217"/>
      <c r="GD296" s="217"/>
      <c r="GE296" s="217"/>
      <c r="GF296" s="217"/>
      <c r="GG296" s="217"/>
      <c r="GH296" s="217"/>
      <c r="GI296" s="217"/>
      <c r="GJ296" s="217"/>
      <c r="GK296" s="217"/>
      <c r="GL296" s="217"/>
      <c r="GM296" s="217"/>
      <c r="GN296" s="217"/>
      <c r="GO296" s="217"/>
      <c r="GP296" s="217"/>
      <c r="GQ296" s="217"/>
      <c r="GR296" s="217"/>
      <c r="GS296" s="217"/>
      <c r="GT296" s="217"/>
      <c r="GU296" s="217"/>
      <c r="GV296" s="217"/>
      <c r="GW296" s="217"/>
      <c r="GX296" s="217"/>
      <c r="GY296" s="217"/>
      <c r="GZ296" s="217"/>
      <c r="HA296" s="217"/>
      <c r="HB296" s="217"/>
      <c r="HC296" s="217"/>
      <c r="HD296" s="217"/>
      <c r="HE296" s="217"/>
      <c r="HF296" s="217"/>
      <c r="HG296" s="217"/>
      <c r="HH296" s="217"/>
      <c r="HI296" s="217"/>
      <c r="HJ296" s="217"/>
      <c r="HK296" s="217"/>
      <c r="HL296" s="217"/>
      <c r="HM296" s="217"/>
      <c r="HN296" s="217"/>
      <c r="HO296" s="217"/>
      <c r="HP296" s="217"/>
      <c r="HQ296" s="217"/>
      <c r="HR296" s="217"/>
      <c r="HS296" s="217"/>
      <c r="HT296" s="217"/>
      <c r="HU296" s="217"/>
      <c r="HV296" s="217"/>
      <c r="HW296" s="217"/>
      <c r="HX296" s="217"/>
      <c r="HY296" s="217"/>
      <c r="HZ296" s="217"/>
      <c r="IA296" s="217"/>
      <c r="IB296" s="217"/>
      <c r="IC296" s="217"/>
      <c r="ID296" s="217"/>
      <c r="IE296" s="217"/>
      <c r="IF296" s="217"/>
      <c r="IG296" s="217"/>
      <c r="IH296" s="217"/>
      <c r="II296" s="217"/>
      <c r="IJ296" s="217"/>
      <c r="IK296" s="217"/>
      <c r="IL296" s="217"/>
      <c r="IM296" s="217"/>
      <c r="IN296" s="217"/>
      <c r="IO296" s="217"/>
      <c r="IP296" s="217"/>
      <c r="IQ296" s="217"/>
      <c r="IR296" s="217"/>
      <c r="IS296" s="217"/>
      <c r="IT296" s="217"/>
      <c r="IU296" s="217"/>
      <c r="IV296" s="217"/>
    </row>
    <row r="297" spans="1:256" x14ac:dyDescent="0.15">
      <c r="A297" s="218"/>
      <c r="B297" s="215"/>
      <c r="C297" s="217"/>
      <c r="D297" s="219"/>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c r="AA297" s="217"/>
      <c r="AB297" s="217"/>
      <c r="AC297" s="217"/>
      <c r="AD297" s="217"/>
      <c r="AE297" s="217"/>
      <c r="AF297" s="217"/>
      <c r="AG297" s="217"/>
      <c r="AH297" s="217"/>
      <c r="AI297" s="217"/>
      <c r="AJ297" s="217"/>
      <c r="AK297" s="217"/>
      <c r="AL297" s="217"/>
      <c r="AM297" s="217"/>
      <c r="AN297" s="217"/>
      <c r="AO297" s="217"/>
      <c r="AP297" s="217"/>
      <c r="AQ297" s="217"/>
      <c r="AR297" s="217"/>
      <c r="AS297" s="217"/>
      <c r="AT297" s="217"/>
      <c r="AU297" s="217"/>
      <c r="AV297" s="217"/>
      <c r="AW297" s="217"/>
      <c r="AX297" s="217"/>
      <c r="AY297" s="217"/>
      <c r="AZ297" s="217"/>
      <c r="BA297" s="217"/>
      <c r="BB297" s="217"/>
      <c r="BC297" s="217"/>
      <c r="BD297" s="217"/>
      <c r="BE297" s="217"/>
      <c r="BF297" s="217"/>
      <c r="BG297" s="217"/>
      <c r="BH297" s="217"/>
      <c r="BI297" s="217"/>
      <c r="BJ297" s="217"/>
      <c r="BK297" s="217"/>
      <c r="BL297" s="217"/>
      <c r="BM297" s="217"/>
      <c r="BN297" s="217"/>
      <c r="BO297" s="217"/>
      <c r="BP297" s="217"/>
      <c r="BQ297" s="217"/>
      <c r="BR297" s="217"/>
      <c r="BS297" s="217"/>
      <c r="BT297" s="217"/>
      <c r="BU297" s="217"/>
      <c r="BV297" s="217"/>
      <c r="BW297" s="217"/>
      <c r="BX297" s="217"/>
      <c r="BY297" s="217"/>
      <c r="BZ297" s="217"/>
      <c r="CA297" s="217"/>
      <c r="CB297" s="217"/>
      <c r="CC297" s="217"/>
      <c r="CD297" s="217"/>
      <c r="CE297" s="217"/>
      <c r="CF297" s="217"/>
      <c r="CG297" s="217"/>
      <c r="CH297" s="217"/>
      <c r="CI297" s="217"/>
      <c r="CJ297" s="217"/>
      <c r="CK297" s="217"/>
      <c r="CL297" s="217"/>
      <c r="CM297" s="217"/>
      <c r="CN297" s="217"/>
      <c r="CO297" s="217"/>
      <c r="CP297" s="217"/>
      <c r="CQ297" s="217"/>
      <c r="CR297" s="217"/>
      <c r="CS297" s="217"/>
      <c r="CT297" s="217"/>
      <c r="CU297" s="217"/>
      <c r="CV297" s="217"/>
      <c r="CW297" s="217"/>
      <c r="CX297" s="217"/>
      <c r="CY297" s="217"/>
      <c r="CZ297" s="217"/>
      <c r="DA297" s="217"/>
      <c r="DB297" s="217"/>
      <c r="DC297" s="217"/>
      <c r="DD297" s="217"/>
      <c r="DE297" s="217"/>
      <c r="DF297" s="217"/>
      <c r="DG297" s="217"/>
      <c r="DH297" s="217"/>
      <c r="DI297" s="217"/>
      <c r="DJ297" s="217"/>
      <c r="DK297" s="217"/>
      <c r="DL297" s="217"/>
      <c r="DM297" s="217"/>
      <c r="DN297" s="217"/>
      <c r="DO297" s="217"/>
      <c r="DP297" s="217"/>
      <c r="DQ297" s="217"/>
      <c r="DR297" s="217"/>
      <c r="DS297" s="217"/>
      <c r="DT297" s="217"/>
      <c r="DU297" s="217"/>
      <c r="DV297" s="217"/>
      <c r="DW297" s="217"/>
      <c r="DX297" s="217"/>
      <c r="DY297" s="217"/>
      <c r="DZ297" s="217"/>
      <c r="EA297" s="217"/>
      <c r="EB297" s="217"/>
      <c r="EC297" s="217"/>
      <c r="ED297" s="217"/>
      <c r="EE297" s="217"/>
      <c r="EF297" s="217"/>
      <c r="EG297" s="217"/>
      <c r="EH297" s="217"/>
      <c r="EI297" s="217"/>
      <c r="EJ297" s="217"/>
      <c r="EK297" s="217"/>
      <c r="EL297" s="217"/>
      <c r="EM297" s="217"/>
      <c r="EN297" s="217"/>
      <c r="EO297" s="217"/>
      <c r="EP297" s="217"/>
      <c r="EQ297" s="217"/>
      <c r="ER297" s="217"/>
      <c r="ES297" s="217"/>
      <c r="ET297" s="217"/>
      <c r="EU297" s="217"/>
      <c r="EV297" s="217"/>
      <c r="EW297" s="217"/>
      <c r="EX297" s="217"/>
      <c r="EY297" s="217"/>
      <c r="EZ297" s="217"/>
      <c r="FA297" s="217"/>
      <c r="FB297" s="217"/>
      <c r="FC297" s="217"/>
      <c r="FD297" s="217"/>
      <c r="FE297" s="217"/>
      <c r="FF297" s="217"/>
      <c r="FG297" s="217"/>
      <c r="FH297" s="217"/>
      <c r="FI297" s="217"/>
      <c r="FJ297" s="217"/>
      <c r="FK297" s="217"/>
      <c r="FL297" s="217"/>
      <c r="FM297" s="217"/>
      <c r="FN297" s="217"/>
      <c r="FO297" s="217"/>
      <c r="FP297" s="217"/>
      <c r="FQ297" s="217"/>
      <c r="FR297" s="217"/>
      <c r="FS297" s="217"/>
      <c r="FT297" s="217"/>
      <c r="FU297" s="217"/>
      <c r="FV297" s="217"/>
      <c r="FW297" s="217"/>
      <c r="FX297" s="217"/>
      <c r="FY297" s="217"/>
      <c r="FZ297" s="217"/>
      <c r="GA297" s="217"/>
      <c r="GB297" s="217"/>
      <c r="GC297" s="217"/>
      <c r="GD297" s="217"/>
      <c r="GE297" s="217"/>
      <c r="GF297" s="217"/>
      <c r="GG297" s="217"/>
      <c r="GH297" s="217"/>
      <c r="GI297" s="217"/>
      <c r="GJ297" s="217"/>
      <c r="GK297" s="217"/>
      <c r="GL297" s="217"/>
      <c r="GM297" s="217"/>
      <c r="GN297" s="217"/>
      <c r="GO297" s="217"/>
      <c r="GP297" s="217"/>
      <c r="GQ297" s="217"/>
      <c r="GR297" s="217"/>
      <c r="GS297" s="217"/>
      <c r="GT297" s="217"/>
      <c r="GU297" s="217"/>
      <c r="GV297" s="217"/>
      <c r="GW297" s="217"/>
      <c r="GX297" s="217"/>
      <c r="GY297" s="217"/>
      <c r="GZ297" s="217"/>
      <c r="HA297" s="217"/>
      <c r="HB297" s="217"/>
      <c r="HC297" s="217"/>
      <c r="HD297" s="217"/>
      <c r="HE297" s="217"/>
      <c r="HF297" s="217"/>
      <c r="HG297" s="217"/>
      <c r="HH297" s="217"/>
      <c r="HI297" s="217"/>
      <c r="HJ297" s="217"/>
      <c r="HK297" s="217"/>
      <c r="HL297" s="217"/>
      <c r="HM297" s="217"/>
      <c r="HN297" s="217"/>
      <c r="HO297" s="217"/>
      <c r="HP297" s="217"/>
      <c r="HQ297" s="217"/>
      <c r="HR297" s="217"/>
      <c r="HS297" s="217"/>
      <c r="HT297" s="217"/>
      <c r="HU297" s="217"/>
      <c r="HV297" s="217"/>
      <c r="HW297" s="217"/>
      <c r="HX297" s="217"/>
      <c r="HY297" s="217"/>
      <c r="HZ297" s="217"/>
      <c r="IA297" s="217"/>
      <c r="IB297" s="217"/>
      <c r="IC297" s="217"/>
      <c r="ID297" s="217"/>
      <c r="IE297" s="217"/>
      <c r="IF297" s="217"/>
      <c r="IG297" s="217"/>
      <c r="IH297" s="217"/>
      <c r="II297" s="217"/>
      <c r="IJ297" s="217"/>
      <c r="IK297" s="217"/>
      <c r="IL297" s="217"/>
      <c r="IM297" s="217"/>
      <c r="IN297" s="217"/>
      <c r="IO297" s="217"/>
      <c r="IP297" s="217"/>
      <c r="IQ297" s="217"/>
      <c r="IR297" s="217"/>
      <c r="IS297" s="217"/>
      <c r="IT297" s="217"/>
      <c r="IU297" s="217"/>
      <c r="IV297" s="217"/>
    </row>
    <row r="298" spans="1:256" x14ac:dyDescent="0.15">
      <c r="A298" s="218"/>
      <c r="B298" s="215"/>
      <c r="C298" s="217"/>
      <c r="D298" s="219"/>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c r="AA298" s="217"/>
      <c r="AB298" s="217"/>
      <c r="AC298" s="217"/>
      <c r="AD298" s="217"/>
      <c r="AE298" s="217"/>
      <c r="AF298" s="217"/>
      <c r="AG298" s="217"/>
      <c r="AH298" s="217"/>
      <c r="AI298" s="217"/>
      <c r="AJ298" s="217"/>
      <c r="AK298" s="217"/>
      <c r="AL298" s="217"/>
      <c r="AM298" s="217"/>
      <c r="AN298" s="217"/>
      <c r="AO298" s="217"/>
      <c r="AP298" s="217"/>
      <c r="AQ298" s="217"/>
      <c r="AR298" s="217"/>
      <c r="AS298" s="217"/>
      <c r="AT298" s="217"/>
      <c r="AU298" s="217"/>
      <c r="AV298" s="217"/>
      <c r="AW298" s="217"/>
      <c r="AX298" s="217"/>
      <c r="AY298" s="217"/>
      <c r="AZ298" s="217"/>
      <c r="BA298" s="217"/>
      <c r="BB298" s="217"/>
      <c r="BC298" s="217"/>
      <c r="BD298" s="217"/>
      <c r="BE298" s="217"/>
      <c r="BF298" s="217"/>
      <c r="BG298" s="217"/>
      <c r="BH298" s="217"/>
      <c r="BI298" s="217"/>
      <c r="BJ298" s="217"/>
      <c r="BK298" s="217"/>
      <c r="BL298" s="217"/>
      <c r="BM298" s="217"/>
      <c r="BN298" s="217"/>
      <c r="BO298" s="217"/>
      <c r="BP298" s="217"/>
      <c r="BQ298" s="217"/>
      <c r="BR298" s="217"/>
      <c r="BS298" s="217"/>
      <c r="BT298" s="217"/>
      <c r="BU298" s="217"/>
      <c r="BV298" s="217"/>
      <c r="BW298" s="217"/>
      <c r="BX298" s="217"/>
      <c r="BY298" s="217"/>
      <c r="BZ298" s="217"/>
      <c r="CA298" s="217"/>
      <c r="CB298" s="217"/>
      <c r="CC298" s="217"/>
      <c r="CD298" s="217"/>
      <c r="CE298" s="217"/>
      <c r="CF298" s="217"/>
      <c r="CG298" s="217"/>
      <c r="CH298" s="217"/>
      <c r="CI298" s="217"/>
      <c r="CJ298" s="217"/>
      <c r="CK298" s="217"/>
      <c r="CL298" s="217"/>
      <c r="CM298" s="217"/>
      <c r="CN298" s="217"/>
      <c r="CO298" s="217"/>
      <c r="CP298" s="217"/>
      <c r="CQ298" s="217"/>
      <c r="CR298" s="217"/>
      <c r="CS298" s="217"/>
      <c r="CT298" s="217"/>
      <c r="CU298" s="217"/>
      <c r="CV298" s="217"/>
      <c r="CW298" s="217"/>
      <c r="CX298" s="217"/>
      <c r="CY298" s="217"/>
      <c r="CZ298" s="217"/>
      <c r="DA298" s="217"/>
      <c r="DB298" s="217"/>
      <c r="DC298" s="217"/>
      <c r="DD298" s="217"/>
      <c r="DE298" s="217"/>
      <c r="DF298" s="217"/>
      <c r="DG298" s="217"/>
      <c r="DH298" s="217"/>
      <c r="DI298" s="217"/>
      <c r="DJ298" s="217"/>
      <c r="DK298" s="217"/>
      <c r="DL298" s="217"/>
      <c r="DM298" s="217"/>
      <c r="DN298" s="217"/>
      <c r="DO298" s="217"/>
      <c r="DP298" s="217"/>
      <c r="DQ298" s="217"/>
      <c r="DR298" s="217"/>
      <c r="DS298" s="217"/>
      <c r="DT298" s="217"/>
      <c r="DU298" s="217"/>
      <c r="DV298" s="217"/>
      <c r="DW298" s="217"/>
      <c r="DX298" s="217"/>
      <c r="DY298" s="217"/>
      <c r="DZ298" s="217"/>
      <c r="EA298" s="217"/>
      <c r="EB298" s="217"/>
      <c r="EC298" s="217"/>
      <c r="ED298" s="217"/>
      <c r="EE298" s="217"/>
      <c r="EF298" s="217"/>
      <c r="EG298" s="217"/>
      <c r="EH298" s="217"/>
      <c r="EI298" s="217"/>
      <c r="EJ298" s="217"/>
      <c r="EK298" s="217"/>
      <c r="EL298" s="217"/>
      <c r="EM298" s="217"/>
      <c r="EN298" s="217"/>
      <c r="EO298" s="217"/>
      <c r="EP298" s="217"/>
      <c r="EQ298" s="217"/>
      <c r="ER298" s="217"/>
      <c r="ES298" s="217"/>
      <c r="ET298" s="217"/>
      <c r="EU298" s="217"/>
      <c r="EV298" s="217"/>
      <c r="EW298" s="217"/>
      <c r="EX298" s="217"/>
      <c r="EY298" s="217"/>
      <c r="EZ298" s="217"/>
      <c r="FA298" s="217"/>
      <c r="FB298" s="217"/>
      <c r="FC298" s="217"/>
      <c r="FD298" s="217"/>
      <c r="FE298" s="217"/>
      <c r="FF298" s="217"/>
      <c r="FG298" s="217"/>
      <c r="FH298" s="217"/>
      <c r="FI298" s="217"/>
      <c r="FJ298" s="217"/>
      <c r="FK298" s="217"/>
      <c r="FL298" s="217"/>
      <c r="FM298" s="217"/>
      <c r="FN298" s="217"/>
      <c r="FO298" s="217"/>
      <c r="FP298" s="217"/>
      <c r="FQ298" s="217"/>
      <c r="FR298" s="217"/>
      <c r="FS298" s="217"/>
      <c r="FT298" s="217"/>
      <c r="FU298" s="217"/>
      <c r="FV298" s="217"/>
      <c r="FW298" s="217"/>
      <c r="FX298" s="217"/>
      <c r="FY298" s="217"/>
      <c r="FZ298" s="217"/>
      <c r="GA298" s="217"/>
      <c r="GB298" s="217"/>
      <c r="GC298" s="217"/>
      <c r="GD298" s="217"/>
      <c r="GE298" s="217"/>
      <c r="GF298" s="217"/>
      <c r="GG298" s="217"/>
      <c r="GH298" s="217"/>
      <c r="GI298" s="217"/>
      <c r="GJ298" s="217"/>
      <c r="GK298" s="217"/>
      <c r="GL298" s="217"/>
      <c r="GM298" s="217"/>
      <c r="GN298" s="217"/>
      <c r="GO298" s="217"/>
      <c r="GP298" s="217"/>
      <c r="GQ298" s="217"/>
      <c r="GR298" s="217"/>
      <c r="GS298" s="217"/>
      <c r="GT298" s="217"/>
      <c r="GU298" s="217"/>
      <c r="GV298" s="217"/>
      <c r="GW298" s="217"/>
      <c r="GX298" s="217"/>
      <c r="GY298" s="217"/>
      <c r="GZ298" s="217"/>
      <c r="HA298" s="217"/>
      <c r="HB298" s="217"/>
      <c r="HC298" s="217"/>
      <c r="HD298" s="217"/>
      <c r="HE298" s="217"/>
      <c r="HF298" s="217"/>
      <c r="HG298" s="217"/>
      <c r="HH298" s="217"/>
      <c r="HI298" s="217"/>
      <c r="HJ298" s="217"/>
      <c r="HK298" s="217"/>
      <c r="HL298" s="217"/>
      <c r="HM298" s="217"/>
      <c r="HN298" s="217"/>
      <c r="HO298" s="217"/>
      <c r="HP298" s="217"/>
      <c r="HQ298" s="217"/>
      <c r="HR298" s="217"/>
      <c r="HS298" s="217"/>
      <c r="HT298" s="217"/>
      <c r="HU298" s="217"/>
      <c r="HV298" s="217"/>
      <c r="HW298" s="217"/>
      <c r="HX298" s="217"/>
      <c r="HY298" s="217"/>
      <c r="HZ298" s="217"/>
      <c r="IA298" s="217"/>
      <c r="IB298" s="217"/>
      <c r="IC298" s="217"/>
      <c r="ID298" s="217"/>
      <c r="IE298" s="217"/>
      <c r="IF298" s="217"/>
      <c r="IG298" s="217"/>
      <c r="IH298" s="217"/>
      <c r="II298" s="217"/>
      <c r="IJ298" s="217"/>
      <c r="IK298" s="217"/>
      <c r="IL298" s="217"/>
      <c r="IM298" s="217"/>
      <c r="IN298" s="217"/>
      <c r="IO298" s="217"/>
      <c r="IP298" s="217"/>
      <c r="IQ298" s="217"/>
      <c r="IR298" s="217"/>
      <c r="IS298" s="217"/>
      <c r="IT298" s="217"/>
      <c r="IU298" s="217"/>
      <c r="IV298" s="217"/>
    </row>
    <row r="299" spans="1:256" x14ac:dyDescent="0.15">
      <c r="A299" s="218"/>
      <c r="B299" s="215"/>
      <c r="C299" s="217"/>
      <c r="D299" s="219"/>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c r="AA299" s="217"/>
      <c r="AB299" s="217"/>
      <c r="AC299" s="217"/>
      <c r="AD299" s="217"/>
      <c r="AE299" s="217"/>
      <c r="AF299" s="217"/>
      <c r="AG299" s="217"/>
      <c r="AH299" s="217"/>
      <c r="AI299" s="217"/>
      <c r="AJ299" s="217"/>
      <c r="AK299" s="217"/>
      <c r="AL299" s="217"/>
      <c r="AM299" s="217"/>
      <c r="AN299" s="217"/>
      <c r="AO299" s="217"/>
      <c r="AP299" s="217"/>
      <c r="AQ299" s="217"/>
      <c r="AR299" s="217"/>
      <c r="AS299" s="217"/>
      <c r="AT299" s="217"/>
      <c r="AU299" s="217"/>
      <c r="AV299" s="217"/>
      <c r="AW299" s="217"/>
      <c r="AX299" s="217"/>
      <c r="AY299" s="217"/>
      <c r="AZ299" s="217"/>
      <c r="BA299" s="217"/>
      <c r="BB299" s="217"/>
      <c r="BC299" s="217"/>
      <c r="BD299" s="217"/>
      <c r="BE299" s="217"/>
      <c r="BF299" s="217"/>
      <c r="BG299" s="217"/>
      <c r="BH299" s="217"/>
      <c r="BI299" s="217"/>
      <c r="BJ299" s="217"/>
      <c r="BK299" s="217"/>
      <c r="BL299" s="217"/>
      <c r="BM299" s="217"/>
      <c r="BN299" s="217"/>
      <c r="BO299" s="217"/>
      <c r="BP299" s="217"/>
      <c r="BQ299" s="217"/>
      <c r="BR299" s="217"/>
      <c r="BS299" s="217"/>
      <c r="BT299" s="217"/>
      <c r="BU299" s="217"/>
      <c r="BV299" s="217"/>
      <c r="BW299" s="217"/>
      <c r="BX299" s="217"/>
      <c r="BY299" s="217"/>
      <c r="BZ299" s="217"/>
      <c r="CA299" s="217"/>
      <c r="CB299" s="217"/>
      <c r="CC299" s="217"/>
      <c r="CD299" s="217"/>
      <c r="CE299" s="217"/>
      <c r="CF299" s="217"/>
      <c r="CG299" s="217"/>
      <c r="CH299" s="217"/>
      <c r="CI299" s="217"/>
      <c r="CJ299" s="217"/>
      <c r="CK299" s="217"/>
      <c r="CL299" s="217"/>
      <c r="CM299" s="217"/>
      <c r="CN299" s="217"/>
      <c r="CO299" s="217"/>
      <c r="CP299" s="217"/>
      <c r="CQ299" s="217"/>
      <c r="CR299" s="217"/>
      <c r="CS299" s="217"/>
      <c r="CT299" s="217"/>
      <c r="CU299" s="217"/>
      <c r="CV299" s="217"/>
      <c r="CW299" s="217"/>
      <c r="CX299" s="217"/>
      <c r="CY299" s="217"/>
      <c r="CZ299" s="217"/>
      <c r="DA299" s="217"/>
      <c r="DB299" s="217"/>
      <c r="DC299" s="217"/>
      <c r="DD299" s="217"/>
      <c r="DE299" s="217"/>
      <c r="DF299" s="217"/>
      <c r="DG299" s="217"/>
      <c r="DH299" s="217"/>
      <c r="DI299" s="217"/>
      <c r="DJ299" s="217"/>
      <c r="DK299" s="217"/>
      <c r="DL299" s="217"/>
      <c r="DM299" s="217"/>
      <c r="DN299" s="217"/>
      <c r="DO299" s="217"/>
      <c r="DP299" s="217"/>
      <c r="DQ299" s="217"/>
      <c r="DR299" s="217"/>
      <c r="DS299" s="217"/>
      <c r="DT299" s="217"/>
      <c r="DU299" s="217"/>
      <c r="DV299" s="217"/>
      <c r="DW299" s="217"/>
      <c r="DX299" s="217"/>
      <c r="DY299" s="217"/>
      <c r="DZ299" s="217"/>
      <c r="EA299" s="217"/>
      <c r="EB299" s="217"/>
      <c r="EC299" s="217"/>
      <c r="ED299" s="217"/>
      <c r="EE299" s="217"/>
      <c r="EF299" s="217"/>
      <c r="EG299" s="217"/>
      <c r="EH299" s="217"/>
      <c r="EI299" s="217"/>
      <c r="EJ299" s="217"/>
      <c r="EK299" s="217"/>
      <c r="EL299" s="217"/>
      <c r="EM299" s="217"/>
      <c r="EN299" s="217"/>
      <c r="EO299" s="217"/>
      <c r="EP299" s="217"/>
      <c r="EQ299" s="217"/>
      <c r="ER299" s="217"/>
      <c r="ES299" s="217"/>
      <c r="ET299" s="217"/>
      <c r="EU299" s="217"/>
      <c r="EV299" s="217"/>
      <c r="EW299" s="217"/>
      <c r="EX299" s="217"/>
      <c r="EY299" s="217"/>
      <c r="EZ299" s="217"/>
      <c r="FA299" s="217"/>
      <c r="FB299" s="217"/>
      <c r="FC299" s="217"/>
      <c r="FD299" s="217"/>
      <c r="FE299" s="217"/>
      <c r="FF299" s="217"/>
      <c r="FG299" s="217"/>
      <c r="FH299" s="217"/>
      <c r="FI299" s="217"/>
      <c r="FJ299" s="217"/>
      <c r="FK299" s="217"/>
      <c r="FL299" s="217"/>
      <c r="FM299" s="217"/>
      <c r="FN299" s="217"/>
      <c r="FO299" s="217"/>
      <c r="FP299" s="217"/>
      <c r="FQ299" s="217"/>
      <c r="FR299" s="217"/>
      <c r="FS299" s="217"/>
      <c r="FT299" s="217"/>
      <c r="FU299" s="217"/>
      <c r="FV299" s="217"/>
      <c r="FW299" s="217"/>
      <c r="FX299" s="217"/>
      <c r="FY299" s="217"/>
      <c r="FZ299" s="217"/>
      <c r="GA299" s="217"/>
      <c r="GB299" s="217"/>
      <c r="GC299" s="217"/>
      <c r="GD299" s="217"/>
      <c r="GE299" s="217"/>
      <c r="GF299" s="217"/>
      <c r="GG299" s="217"/>
      <c r="GH299" s="217"/>
      <c r="GI299" s="217"/>
      <c r="GJ299" s="217"/>
      <c r="GK299" s="217"/>
      <c r="GL299" s="217"/>
      <c r="GM299" s="217"/>
      <c r="GN299" s="217"/>
      <c r="GO299" s="217"/>
      <c r="GP299" s="217"/>
      <c r="GQ299" s="217"/>
      <c r="GR299" s="217"/>
      <c r="GS299" s="217"/>
      <c r="GT299" s="217"/>
      <c r="GU299" s="217"/>
      <c r="GV299" s="217"/>
      <c r="GW299" s="217"/>
      <c r="GX299" s="217"/>
      <c r="GY299" s="217"/>
      <c r="GZ299" s="217"/>
      <c r="HA299" s="217"/>
      <c r="HB299" s="217"/>
      <c r="HC299" s="217"/>
      <c r="HD299" s="217"/>
      <c r="HE299" s="217"/>
      <c r="HF299" s="217"/>
      <c r="HG299" s="217"/>
      <c r="HH299" s="217"/>
      <c r="HI299" s="217"/>
      <c r="HJ299" s="217"/>
      <c r="HK299" s="217"/>
      <c r="HL299" s="217"/>
      <c r="HM299" s="217"/>
      <c r="HN299" s="217"/>
      <c r="HO299" s="217"/>
      <c r="HP299" s="217"/>
      <c r="HQ299" s="217"/>
      <c r="HR299" s="217"/>
      <c r="HS299" s="217"/>
      <c r="HT299" s="217"/>
      <c r="HU299" s="217"/>
      <c r="HV299" s="217"/>
      <c r="HW299" s="217"/>
      <c r="HX299" s="217"/>
      <c r="HY299" s="217"/>
      <c r="HZ299" s="217"/>
      <c r="IA299" s="217"/>
      <c r="IB299" s="217"/>
      <c r="IC299" s="217"/>
      <c r="ID299" s="217"/>
      <c r="IE299" s="217"/>
      <c r="IF299" s="217"/>
      <c r="IG299" s="217"/>
      <c r="IH299" s="217"/>
      <c r="II299" s="217"/>
      <c r="IJ299" s="217"/>
      <c r="IK299" s="217"/>
      <c r="IL299" s="217"/>
      <c r="IM299" s="217"/>
      <c r="IN299" s="217"/>
      <c r="IO299" s="217"/>
      <c r="IP299" s="217"/>
      <c r="IQ299" s="217"/>
      <c r="IR299" s="217"/>
      <c r="IS299" s="217"/>
      <c r="IT299" s="217"/>
      <c r="IU299" s="217"/>
      <c r="IV299" s="217"/>
    </row>
    <row r="300" spans="1:256" x14ac:dyDescent="0.15">
      <c r="A300" s="218"/>
      <c r="B300" s="215"/>
      <c r="C300" s="217"/>
      <c r="D300" s="219"/>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c r="AA300" s="217"/>
      <c r="AB300" s="217"/>
      <c r="AC300" s="217"/>
      <c r="AD300" s="217"/>
      <c r="AE300" s="217"/>
      <c r="AF300" s="217"/>
      <c r="AG300" s="217"/>
      <c r="AH300" s="217"/>
      <c r="AI300" s="217"/>
      <c r="AJ300" s="217"/>
      <c r="AK300" s="217"/>
      <c r="AL300" s="217"/>
      <c r="AM300" s="217"/>
      <c r="AN300" s="217"/>
      <c r="AO300" s="217"/>
      <c r="AP300" s="217"/>
      <c r="AQ300" s="217"/>
      <c r="AR300" s="217"/>
      <c r="AS300" s="217"/>
      <c r="AT300" s="217"/>
      <c r="AU300" s="217"/>
      <c r="AV300" s="217"/>
      <c r="AW300" s="217"/>
      <c r="AX300" s="217"/>
      <c r="AY300" s="217"/>
      <c r="AZ300" s="217"/>
      <c r="BA300" s="217"/>
      <c r="BB300" s="217"/>
      <c r="BC300" s="217"/>
      <c r="BD300" s="217"/>
      <c r="BE300" s="217"/>
      <c r="BF300" s="217"/>
      <c r="BG300" s="217"/>
      <c r="BH300" s="217"/>
      <c r="BI300" s="217"/>
      <c r="BJ300" s="217"/>
      <c r="BK300" s="217"/>
      <c r="BL300" s="217"/>
      <c r="BM300" s="217"/>
      <c r="BN300" s="217"/>
      <c r="BO300" s="217"/>
      <c r="BP300" s="217"/>
      <c r="BQ300" s="217"/>
      <c r="BR300" s="217"/>
      <c r="BS300" s="217"/>
      <c r="BT300" s="217"/>
      <c r="BU300" s="217"/>
      <c r="BV300" s="217"/>
      <c r="BW300" s="217"/>
      <c r="BX300" s="217"/>
      <c r="BY300" s="217"/>
      <c r="BZ300" s="217"/>
      <c r="CA300" s="217"/>
      <c r="CB300" s="217"/>
      <c r="CC300" s="217"/>
      <c r="CD300" s="217"/>
      <c r="CE300" s="217"/>
      <c r="CF300" s="217"/>
      <c r="CG300" s="217"/>
      <c r="CH300" s="217"/>
      <c r="CI300" s="217"/>
      <c r="CJ300" s="217"/>
      <c r="CK300" s="217"/>
      <c r="CL300" s="217"/>
      <c r="CM300" s="217"/>
      <c r="CN300" s="217"/>
      <c r="CO300" s="217"/>
      <c r="CP300" s="217"/>
      <c r="CQ300" s="217"/>
      <c r="CR300" s="217"/>
      <c r="CS300" s="217"/>
      <c r="CT300" s="217"/>
      <c r="CU300" s="217"/>
      <c r="CV300" s="217"/>
      <c r="CW300" s="217"/>
      <c r="CX300" s="217"/>
      <c r="CY300" s="217"/>
      <c r="CZ300" s="217"/>
      <c r="DA300" s="217"/>
      <c r="DB300" s="217"/>
      <c r="DC300" s="217"/>
      <c r="DD300" s="217"/>
      <c r="DE300" s="217"/>
      <c r="DF300" s="217"/>
      <c r="DG300" s="217"/>
      <c r="DH300" s="217"/>
      <c r="DI300" s="217"/>
      <c r="DJ300" s="217"/>
      <c r="DK300" s="217"/>
      <c r="DL300" s="217"/>
      <c r="DM300" s="217"/>
      <c r="DN300" s="217"/>
      <c r="DO300" s="217"/>
      <c r="DP300" s="217"/>
      <c r="DQ300" s="217"/>
      <c r="DR300" s="217"/>
      <c r="DS300" s="217"/>
      <c r="DT300" s="217"/>
      <c r="DU300" s="217"/>
      <c r="DV300" s="217"/>
      <c r="DW300" s="217"/>
      <c r="DX300" s="217"/>
      <c r="DY300" s="217"/>
      <c r="DZ300" s="217"/>
      <c r="EA300" s="217"/>
      <c r="EB300" s="217"/>
      <c r="EC300" s="217"/>
      <c r="ED300" s="217"/>
      <c r="EE300" s="217"/>
      <c r="EF300" s="217"/>
      <c r="EG300" s="217"/>
      <c r="EH300" s="217"/>
      <c r="EI300" s="217"/>
      <c r="EJ300" s="217"/>
      <c r="EK300" s="217"/>
      <c r="EL300" s="217"/>
      <c r="EM300" s="217"/>
      <c r="EN300" s="217"/>
      <c r="EO300" s="217"/>
      <c r="EP300" s="217"/>
      <c r="EQ300" s="217"/>
      <c r="ER300" s="217"/>
      <c r="ES300" s="217"/>
      <c r="ET300" s="217"/>
      <c r="EU300" s="217"/>
      <c r="EV300" s="217"/>
      <c r="EW300" s="217"/>
      <c r="EX300" s="217"/>
      <c r="EY300" s="217"/>
      <c r="EZ300" s="217"/>
      <c r="FA300" s="217"/>
      <c r="FB300" s="217"/>
      <c r="FC300" s="217"/>
      <c r="FD300" s="217"/>
      <c r="FE300" s="217"/>
      <c r="FF300" s="217"/>
      <c r="FG300" s="217"/>
      <c r="FH300" s="217"/>
      <c r="FI300" s="217"/>
      <c r="FJ300" s="217"/>
      <c r="FK300" s="217"/>
      <c r="FL300" s="217"/>
      <c r="FM300" s="217"/>
      <c r="FN300" s="217"/>
      <c r="FO300" s="217"/>
      <c r="FP300" s="217"/>
      <c r="FQ300" s="217"/>
      <c r="FR300" s="217"/>
      <c r="FS300" s="217"/>
      <c r="FT300" s="217"/>
      <c r="FU300" s="217"/>
      <c r="FV300" s="217"/>
      <c r="FW300" s="217"/>
      <c r="FX300" s="217"/>
      <c r="FY300" s="217"/>
      <c r="FZ300" s="217"/>
      <c r="GA300" s="217"/>
      <c r="GB300" s="217"/>
      <c r="GC300" s="217"/>
      <c r="GD300" s="217"/>
      <c r="GE300" s="217"/>
      <c r="GF300" s="217"/>
      <c r="GG300" s="217"/>
      <c r="GH300" s="217"/>
      <c r="GI300" s="217"/>
      <c r="GJ300" s="217"/>
      <c r="GK300" s="217"/>
      <c r="GL300" s="217"/>
      <c r="GM300" s="217"/>
      <c r="GN300" s="217"/>
      <c r="GO300" s="217"/>
      <c r="GP300" s="217"/>
      <c r="GQ300" s="217"/>
      <c r="GR300" s="217"/>
      <c r="GS300" s="217"/>
      <c r="GT300" s="217"/>
      <c r="GU300" s="217"/>
      <c r="GV300" s="217"/>
      <c r="GW300" s="217"/>
      <c r="GX300" s="217"/>
      <c r="GY300" s="217"/>
      <c r="GZ300" s="217"/>
      <c r="HA300" s="217"/>
      <c r="HB300" s="217"/>
      <c r="HC300" s="217"/>
      <c r="HD300" s="217"/>
      <c r="HE300" s="217"/>
      <c r="HF300" s="217"/>
      <c r="HG300" s="217"/>
      <c r="HH300" s="217"/>
      <c r="HI300" s="217"/>
      <c r="HJ300" s="217"/>
      <c r="HK300" s="217"/>
      <c r="HL300" s="217"/>
      <c r="HM300" s="217"/>
      <c r="HN300" s="217"/>
      <c r="HO300" s="217"/>
      <c r="HP300" s="217"/>
      <c r="HQ300" s="217"/>
      <c r="HR300" s="217"/>
      <c r="HS300" s="217"/>
      <c r="HT300" s="217"/>
      <c r="HU300" s="217"/>
      <c r="HV300" s="217"/>
      <c r="HW300" s="217"/>
      <c r="HX300" s="217"/>
      <c r="HY300" s="217"/>
      <c r="HZ300" s="217"/>
      <c r="IA300" s="217"/>
      <c r="IB300" s="217"/>
      <c r="IC300" s="217"/>
      <c r="ID300" s="217"/>
      <c r="IE300" s="217"/>
      <c r="IF300" s="217"/>
      <c r="IG300" s="217"/>
      <c r="IH300" s="217"/>
      <c r="II300" s="217"/>
      <c r="IJ300" s="217"/>
      <c r="IK300" s="217"/>
      <c r="IL300" s="217"/>
      <c r="IM300" s="217"/>
      <c r="IN300" s="217"/>
      <c r="IO300" s="217"/>
      <c r="IP300" s="217"/>
      <c r="IQ300" s="217"/>
      <c r="IR300" s="217"/>
      <c r="IS300" s="217"/>
      <c r="IT300" s="217"/>
      <c r="IU300" s="217"/>
      <c r="IV300" s="217"/>
    </row>
    <row r="301" spans="1:256" x14ac:dyDescent="0.15">
      <c r="A301" s="218"/>
      <c r="B301" s="215"/>
      <c r="C301" s="217"/>
      <c r="D301" s="219"/>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c r="AA301" s="217"/>
      <c r="AB301" s="217"/>
      <c r="AC301" s="217"/>
      <c r="AD301" s="217"/>
      <c r="AE301" s="217"/>
      <c r="AF301" s="217"/>
      <c r="AG301" s="217"/>
      <c r="AH301" s="217"/>
      <c r="AI301" s="217"/>
      <c r="AJ301" s="217"/>
      <c r="AK301" s="217"/>
      <c r="AL301" s="217"/>
      <c r="AM301" s="217"/>
      <c r="AN301" s="217"/>
      <c r="AO301" s="217"/>
      <c r="AP301" s="217"/>
      <c r="AQ301" s="217"/>
      <c r="AR301" s="217"/>
      <c r="AS301" s="217"/>
      <c r="AT301" s="217"/>
      <c r="AU301" s="217"/>
      <c r="AV301" s="217"/>
      <c r="AW301" s="217"/>
      <c r="AX301" s="217"/>
      <c r="AY301" s="217"/>
      <c r="AZ301" s="217"/>
      <c r="BA301" s="217"/>
      <c r="BB301" s="217"/>
      <c r="BC301" s="217"/>
      <c r="BD301" s="217"/>
      <c r="BE301" s="217"/>
      <c r="BF301" s="217"/>
      <c r="BG301" s="217"/>
      <c r="BH301" s="217"/>
      <c r="BI301" s="217"/>
      <c r="BJ301" s="217"/>
      <c r="BK301" s="217"/>
      <c r="BL301" s="217"/>
      <c r="BM301" s="217"/>
      <c r="BN301" s="217"/>
      <c r="BO301" s="217"/>
      <c r="BP301" s="217"/>
      <c r="BQ301" s="217"/>
      <c r="BR301" s="217"/>
      <c r="BS301" s="217"/>
      <c r="BT301" s="217"/>
      <c r="BU301" s="217"/>
      <c r="BV301" s="217"/>
      <c r="BW301" s="217"/>
      <c r="BX301" s="217"/>
      <c r="BY301" s="217"/>
      <c r="BZ301" s="217"/>
      <c r="CA301" s="217"/>
      <c r="CB301" s="217"/>
      <c r="CC301" s="217"/>
      <c r="CD301" s="217"/>
      <c r="CE301" s="217"/>
      <c r="CF301" s="217"/>
      <c r="CG301" s="217"/>
      <c r="CH301" s="217"/>
      <c r="CI301" s="217"/>
      <c r="CJ301" s="217"/>
      <c r="CK301" s="217"/>
      <c r="CL301" s="217"/>
      <c r="CM301" s="217"/>
      <c r="CN301" s="217"/>
      <c r="CO301" s="217"/>
      <c r="CP301" s="217"/>
      <c r="CQ301" s="217"/>
      <c r="CR301" s="217"/>
      <c r="CS301" s="217"/>
      <c r="CT301" s="217"/>
      <c r="CU301" s="217"/>
      <c r="CV301" s="217"/>
      <c r="CW301" s="217"/>
      <c r="CX301" s="217"/>
      <c r="CY301" s="217"/>
      <c r="CZ301" s="217"/>
      <c r="DA301" s="217"/>
      <c r="DB301" s="217"/>
      <c r="DC301" s="217"/>
      <c r="DD301" s="217"/>
      <c r="DE301" s="217"/>
      <c r="DF301" s="217"/>
      <c r="DG301" s="217"/>
      <c r="DH301" s="217"/>
      <c r="DI301" s="217"/>
      <c r="DJ301" s="217"/>
      <c r="DK301" s="217"/>
      <c r="DL301" s="217"/>
      <c r="DM301" s="217"/>
      <c r="DN301" s="217"/>
      <c r="DO301" s="217"/>
      <c r="DP301" s="217"/>
      <c r="DQ301" s="217"/>
      <c r="DR301" s="217"/>
      <c r="DS301" s="217"/>
      <c r="DT301" s="217"/>
      <c r="DU301" s="217"/>
      <c r="DV301" s="217"/>
      <c r="DW301" s="217"/>
      <c r="DX301" s="217"/>
      <c r="DY301" s="217"/>
      <c r="DZ301" s="217"/>
      <c r="EA301" s="217"/>
      <c r="EB301" s="217"/>
      <c r="EC301" s="217"/>
      <c r="ED301" s="217"/>
      <c r="EE301" s="217"/>
      <c r="EF301" s="217"/>
      <c r="EG301" s="217"/>
      <c r="EH301" s="217"/>
      <c r="EI301" s="217"/>
      <c r="EJ301" s="217"/>
      <c r="EK301" s="217"/>
      <c r="EL301" s="217"/>
      <c r="EM301" s="217"/>
      <c r="EN301" s="217"/>
      <c r="EO301" s="217"/>
      <c r="EP301" s="217"/>
      <c r="EQ301" s="217"/>
      <c r="ER301" s="217"/>
      <c r="ES301" s="217"/>
      <c r="ET301" s="217"/>
      <c r="EU301" s="217"/>
      <c r="EV301" s="217"/>
      <c r="EW301" s="217"/>
      <c r="EX301" s="217"/>
      <c r="EY301" s="217"/>
      <c r="EZ301" s="217"/>
      <c r="FA301" s="217"/>
      <c r="FB301" s="217"/>
      <c r="FC301" s="217"/>
      <c r="FD301" s="217"/>
      <c r="FE301" s="217"/>
      <c r="FF301" s="217"/>
      <c r="FG301" s="217"/>
      <c r="FH301" s="217"/>
      <c r="FI301" s="217"/>
      <c r="FJ301" s="217"/>
      <c r="FK301" s="217"/>
      <c r="FL301" s="217"/>
      <c r="FM301" s="217"/>
      <c r="FN301" s="217"/>
      <c r="FO301" s="217"/>
      <c r="FP301" s="217"/>
      <c r="FQ301" s="217"/>
      <c r="FR301" s="217"/>
      <c r="FS301" s="217"/>
      <c r="FT301" s="217"/>
      <c r="FU301" s="217"/>
      <c r="FV301" s="217"/>
      <c r="FW301" s="217"/>
      <c r="FX301" s="217"/>
      <c r="FY301" s="217"/>
      <c r="FZ301" s="217"/>
      <c r="GA301" s="217"/>
      <c r="GB301" s="217"/>
      <c r="GC301" s="217"/>
      <c r="GD301" s="217"/>
      <c r="GE301" s="217"/>
      <c r="GF301" s="217"/>
      <c r="GG301" s="217"/>
      <c r="GH301" s="217"/>
      <c r="GI301" s="217"/>
      <c r="GJ301" s="217"/>
      <c r="GK301" s="217"/>
      <c r="GL301" s="217"/>
      <c r="GM301" s="217"/>
      <c r="GN301" s="217"/>
      <c r="GO301" s="217"/>
      <c r="GP301" s="217"/>
      <c r="GQ301" s="217"/>
      <c r="GR301" s="217"/>
      <c r="GS301" s="217"/>
      <c r="GT301" s="217"/>
      <c r="GU301" s="217"/>
      <c r="GV301" s="217"/>
      <c r="GW301" s="217"/>
      <c r="GX301" s="217"/>
      <c r="GY301" s="217"/>
      <c r="GZ301" s="217"/>
      <c r="HA301" s="217"/>
      <c r="HB301" s="217"/>
      <c r="HC301" s="217"/>
      <c r="HD301" s="217"/>
      <c r="HE301" s="217"/>
      <c r="HF301" s="217"/>
      <c r="HG301" s="217"/>
      <c r="HH301" s="217"/>
      <c r="HI301" s="217"/>
      <c r="HJ301" s="217"/>
      <c r="HK301" s="217"/>
      <c r="HL301" s="217"/>
      <c r="HM301" s="217"/>
      <c r="HN301" s="217"/>
      <c r="HO301" s="217"/>
      <c r="HP301" s="217"/>
      <c r="HQ301" s="217"/>
      <c r="HR301" s="217"/>
      <c r="HS301" s="217"/>
      <c r="HT301" s="217"/>
      <c r="HU301" s="217"/>
      <c r="HV301" s="217"/>
      <c r="HW301" s="217"/>
      <c r="HX301" s="217"/>
      <c r="HY301" s="217"/>
      <c r="HZ301" s="217"/>
      <c r="IA301" s="217"/>
      <c r="IB301" s="217"/>
      <c r="IC301" s="217"/>
      <c r="ID301" s="217"/>
      <c r="IE301" s="217"/>
      <c r="IF301" s="217"/>
      <c r="IG301" s="217"/>
      <c r="IH301" s="217"/>
      <c r="II301" s="217"/>
      <c r="IJ301" s="217"/>
      <c r="IK301" s="217"/>
      <c r="IL301" s="217"/>
      <c r="IM301" s="217"/>
      <c r="IN301" s="217"/>
      <c r="IO301" s="217"/>
      <c r="IP301" s="217"/>
      <c r="IQ301" s="217"/>
      <c r="IR301" s="217"/>
      <c r="IS301" s="217"/>
      <c r="IT301" s="217"/>
      <c r="IU301" s="217"/>
      <c r="IV301" s="217"/>
    </row>
    <row r="302" spans="1:256" x14ac:dyDescent="0.15">
      <c r="A302" s="218"/>
      <c r="B302" s="215"/>
      <c r="C302" s="217"/>
      <c r="D302" s="219"/>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c r="AA302" s="217"/>
      <c r="AB302" s="217"/>
      <c r="AC302" s="217"/>
      <c r="AD302" s="217"/>
      <c r="AE302" s="217"/>
      <c r="AF302" s="217"/>
      <c r="AG302" s="217"/>
      <c r="AH302" s="217"/>
      <c r="AI302" s="217"/>
      <c r="AJ302" s="217"/>
      <c r="AK302" s="217"/>
      <c r="AL302" s="217"/>
      <c r="AM302" s="217"/>
      <c r="AN302" s="217"/>
      <c r="AO302" s="217"/>
      <c r="AP302" s="217"/>
      <c r="AQ302" s="217"/>
      <c r="AR302" s="217"/>
      <c r="AS302" s="217"/>
      <c r="AT302" s="217"/>
      <c r="AU302" s="217"/>
      <c r="AV302" s="217"/>
      <c r="AW302" s="217"/>
      <c r="AX302" s="217"/>
      <c r="AY302" s="217"/>
      <c r="AZ302" s="217"/>
      <c r="BA302" s="217"/>
      <c r="BB302" s="217"/>
      <c r="BC302" s="217"/>
      <c r="BD302" s="217"/>
      <c r="BE302" s="217"/>
      <c r="BF302" s="217"/>
      <c r="BG302" s="217"/>
      <c r="BH302" s="217"/>
      <c r="BI302" s="217"/>
      <c r="BJ302" s="217"/>
      <c r="BK302" s="217"/>
      <c r="BL302" s="217"/>
      <c r="BM302" s="217"/>
      <c r="BN302" s="217"/>
      <c r="BO302" s="217"/>
      <c r="BP302" s="217"/>
      <c r="BQ302" s="217"/>
      <c r="BR302" s="217"/>
      <c r="BS302" s="217"/>
      <c r="BT302" s="217"/>
      <c r="BU302" s="217"/>
      <c r="BV302" s="217"/>
      <c r="BW302" s="217"/>
      <c r="BX302" s="217"/>
      <c r="BY302" s="217"/>
      <c r="BZ302" s="217"/>
      <c r="CA302" s="217"/>
      <c r="CB302" s="217"/>
      <c r="CC302" s="217"/>
      <c r="CD302" s="217"/>
      <c r="CE302" s="217"/>
      <c r="CF302" s="217"/>
      <c r="CG302" s="217"/>
      <c r="CH302" s="217"/>
      <c r="CI302" s="217"/>
      <c r="CJ302" s="217"/>
      <c r="CK302" s="217"/>
      <c r="CL302" s="217"/>
      <c r="CM302" s="217"/>
      <c r="CN302" s="217"/>
      <c r="CO302" s="217"/>
      <c r="CP302" s="217"/>
      <c r="CQ302" s="217"/>
      <c r="CR302" s="217"/>
      <c r="CS302" s="217"/>
      <c r="CT302" s="217"/>
      <c r="CU302" s="217"/>
      <c r="CV302" s="217"/>
      <c r="CW302" s="217"/>
      <c r="CX302" s="217"/>
      <c r="CY302" s="217"/>
      <c r="CZ302" s="217"/>
      <c r="DA302" s="217"/>
      <c r="DB302" s="217"/>
      <c r="DC302" s="217"/>
      <c r="DD302" s="217"/>
      <c r="DE302" s="217"/>
      <c r="DF302" s="217"/>
      <c r="DG302" s="217"/>
      <c r="DH302" s="217"/>
      <c r="DI302" s="217"/>
      <c r="DJ302" s="217"/>
      <c r="DK302" s="217"/>
      <c r="DL302" s="217"/>
      <c r="DM302" s="217"/>
      <c r="DN302" s="217"/>
      <c r="DO302" s="217"/>
      <c r="DP302" s="217"/>
      <c r="DQ302" s="217"/>
      <c r="DR302" s="217"/>
      <c r="DS302" s="217"/>
      <c r="DT302" s="217"/>
      <c r="DU302" s="217"/>
      <c r="DV302" s="217"/>
      <c r="DW302" s="217"/>
      <c r="DX302" s="217"/>
      <c r="DY302" s="217"/>
      <c r="DZ302" s="217"/>
      <c r="EA302" s="217"/>
      <c r="EB302" s="217"/>
      <c r="EC302" s="217"/>
      <c r="ED302" s="217"/>
      <c r="EE302" s="217"/>
      <c r="EF302" s="217"/>
      <c r="EG302" s="217"/>
      <c r="EH302" s="217"/>
      <c r="EI302" s="217"/>
      <c r="EJ302" s="217"/>
      <c r="EK302" s="217"/>
      <c r="EL302" s="217"/>
      <c r="EM302" s="217"/>
      <c r="EN302" s="217"/>
      <c r="EO302" s="217"/>
      <c r="EP302" s="217"/>
      <c r="EQ302" s="217"/>
      <c r="ER302" s="217"/>
      <c r="ES302" s="217"/>
      <c r="ET302" s="217"/>
      <c r="EU302" s="217"/>
      <c r="EV302" s="217"/>
      <c r="EW302" s="217"/>
      <c r="EX302" s="217"/>
      <c r="EY302" s="217"/>
      <c r="EZ302" s="217"/>
      <c r="FA302" s="217"/>
      <c r="FB302" s="217"/>
      <c r="FC302" s="217"/>
      <c r="FD302" s="217"/>
      <c r="FE302" s="217"/>
      <c r="FF302" s="217"/>
      <c r="FG302" s="217"/>
      <c r="FH302" s="217"/>
      <c r="FI302" s="217"/>
      <c r="FJ302" s="217"/>
      <c r="FK302" s="217"/>
      <c r="FL302" s="217"/>
      <c r="FM302" s="217"/>
      <c r="FN302" s="217"/>
      <c r="FO302" s="217"/>
      <c r="FP302" s="217"/>
      <c r="FQ302" s="217"/>
      <c r="FR302" s="217"/>
      <c r="FS302" s="217"/>
      <c r="FT302" s="217"/>
      <c r="FU302" s="217"/>
      <c r="FV302" s="217"/>
      <c r="FW302" s="217"/>
      <c r="FX302" s="217"/>
      <c r="FY302" s="217"/>
      <c r="FZ302" s="217"/>
      <c r="GA302" s="217"/>
      <c r="GB302" s="217"/>
      <c r="GC302" s="217"/>
      <c r="GD302" s="217"/>
      <c r="GE302" s="217"/>
      <c r="GF302" s="217"/>
      <c r="GG302" s="217"/>
      <c r="GH302" s="217"/>
      <c r="GI302" s="217"/>
      <c r="GJ302" s="217"/>
      <c r="GK302" s="217"/>
      <c r="GL302" s="217"/>
      <c r="GM302" s="217"/>
      <c r="GN302" s="217"/>
      <c r="GO302" s="217"/>
      <c r="GP302" s="217"/>
      <c r="GQ302" s="217"/>
      <c r="GR302" s="217"/>
      <c r="GS302" s="217"/>
      <c r="GT302" s="217"/>
      <c r="GU302" s="217"/>
      <c r="GV302" s="217"/>
      <c r="GW302" s="217"/>
      <c r="GX302" s="217"/>
      <c r="GY302" s="217"/>
      <c r="GZ302" s="217"/>
      <c r="HA302" s="217"/>
      <c r="HB302" s="217"/>
      <c r="HC302" s="217"/>
      <c r="HD302" s="217"/>
      <c r="HE302" s="217"/>
      <c r="HF302" s="217"/>
      <c r="HG302" s="217"/>
      <c r="HH302" s="217"/>
      <c r="HI302" s="217"/>
      <c r="HJ302" s="217"/>
      <c r="HK302" s="217"/>
      <c r="HL302" s="217"/>
      <c r="HM302" s="217"/>
      <c r="HN302" s="217"/>
      <c r="HO302" s="217"/>
      <c r="HP302" s="217"/>
      <c r="HQ302" s="217"/>
      <c r="HR302" s="217"/>
      <c r="HS302" s="217"/>
      <c r="HT302" s="217"/>
      <c r="HU302" s="217"/>
      <c r="HV302" s="217"/>
      <c r="HW302" s="217"/>
      <c r="HX302" s="217"/>
      <c r="HY302" s="217"/>
      <c r="HZ302" s="217"/>
      <c r="IA302" s="217"/>
      <c r="IB302" s="217"/>
      <c r="IC302" s="217"/>
      <c r="ID302" s="217"/>
      <c r="IE302" s="217"/>
      <c r="IF302" s="217"/>
      <c r="IG302" s="217"/>
      <c r="IH302" s="217"/>
      <c r="II302" s="217"/>
      <c r="IJ302" s="217"/>
      <c r="IK302" s="217"/>
      <c r="IL302" s="217"/>
      <c r="IM302" s="217"/>
      <c r="IN302" s="217"/>
      <c r="IO302" s="217"/>
      <c r="IP302" s="217"/>
      <c r="IQ302" s="217"/>
      <c r="IR302" s="217"/>
      <c r="IS302" s="217"/>
      <c r="IT302" s="217"/>
      <c r="IU302" s="217"/>
      <c r="IV302" s="217"/>
    </row>
    <row r="303" spans="1:256" x14ac:dyDescent="0.15">
      <c r="A303" s="218"/>
      <c r="B303" s="215"/>
      <c r="C303" s="217"/>
      <c r="D303" s="219"/>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c r="AA303" s="217"/>
      <c r="AB303" s="217"/>
      <c r="AC303" s="217"/>
      <c r="AD303" s="217"/>
      <c r="AE303" s="217"/>
      <c r="AF303" s="217"/>
      <c r="AG303" s="217"/>
      <c r="AH303" s="217"/>
      <c r="AI303" s="217"/>
      <c r="AJ303" s="217"/>
      <c r="AK303" s="217"/>
      <c r="AL303" s="217"/>
      <c r="AM303" s="217"/>
      <c r="AN303" s="217"/>
      <c r="AO303" s="217"/>
      <c r="AP303" s="217"/>
      <c r="AQ303" s="217"/>
      <c r="AR303" s="217"/>
      <c r="AS303" s="217"/>
      <c r="AT303" s="217"/>
      <c r="AU303" s="217"/>
      <c r="AV303" s="217"/>
      <c r="AW303" s="217"/>
      <c r="AX303" s="217"/>
      <c r="AY303" s="217"/>
      <c r="AZ303" s="217"/>
      <c r="BA303" s="217"/>
      <c r="BB303" s="217"/>
      <c r="BC303" s="217"/>
      <c r="BD303" s="217"/>
      <c r="BE303" s="217"/>
      <c r="BF303" s="217"/>
      <c r="BG303" s="217"/>
      <c r="BH303" s="217"/>
      <c r="BI303" s="217"/>
      <c r="BJ303" s="217"/>
      <c r="BK303" s="217"/>
      <c r="BL303" s="217"/>
      <c r="BM303" s="217"/>
      <c r="BN303" s="217"/>
      <c r="BO303" s="217"/>
      <c r="BP303" s="217"/>
      <c r="BQ303" s="217"/>
      <c r="BR303" s="217"/>
      <c r="BS303" s="217"/>
      <c r="BT303" s="217"/>
      <c r="BU303" s="217"/>
      <c r="BV303" s="217"/>
      <c r="BW303" s="217"/>
      <c r="BX303" s="217"/>
      <c r="BY303" s="217"/>
      <c r="BZ303" s="217"/>
      <c r="CA303" s="217"/>
      <c r="CB303" s="217"/>
      <c r="CC303" s="217"/>
      <c r="CD303" s="217"/>
      <c r="CE303" s="217"/>
      <c r="CF303" s="217"/>
      <c r="CG303" s="217"/>
      <c r="CH303" s="217"/>
      <c r="CI303" s="217"/>
      <c r="CJ303" s="217"/>
      <c r="CK303" s="217"/>
      <c r="CL303" s="217"/>
      <c r="CM303" s="217"/>
      <c r="CN303" s="217"/>
      <c r="CO303" s="217"/>
      <c r="CP303" s="217"/>
      <c r="CQ303" s="217"/>
      <c r="CR303" s="217"/>
      <c r="CS303" s="217"/>
      <c r="CT303" s="217"/>
      <c r="CU303" s="217"/>
      <c r="CV303" s="217"/>
      <c r="CW303" s="217"/>
      <c r="CX303" s="217"/>
      <c r="CY303" s="217"/>
      <c r="CZ303" s="217"/>
      <c r="DA303" s="217"/>
      <c r="DB303" s="217"/>
      <c r="DC303" s="217"/>
      <c r="DD303" s="217"/>
      <c r="DE303" s="217"/>
      <c r="DF303" s="217"/>
      <c r="DG303" s="217"/>
      <c r="DH303" s="217"/>
      <c r="DI303" s="217"/>
      <c r="DJ303" s="217"/>
      <c r="DK303" s="217"/>
      <c r="DL303" s="217"/>
      <c r="DM303" s="217"/>
      <c r="DN303" s="217"/>
      <c r="DO303" s="217"/>
      <c r="DP303" s="217"/>
      <c r="DQ303" s="217"/>
      <c r="DR303" s="217"/>
      <c r="DS303" s="217"/>
      <c r="DT303" s="217"/>
      <c r="DU303" s="217"/>
      <c r="DV303" s="217"/>
      <c r="DW303" s="217"/>
      <c r="DX303" s="217"/>
      <c r="DY303" s="217"/>
      <c r="DZ303" s="217"/>
      <c r="EA303" s="217"/>
      <c r="EB303" s="217"/>
      <c r="EC303" s="217"/>
      <c r="ED303" s="217"/>
      <c r="EE303" s="217"/>
      <c r="EF303" s="217"/>
      <c r="EG303" s="217"/>
      <c r="EH303" s="217"/>
      <c r="EI303" s="217"/>
      <c r="EJ303" s="217"/>
      <c r="EK303" s="217"/>
      <c r="EL303" s="217"/>
      <c r="EM303" s="217"/>
      <c r="EN303" s="217"/>
      <c r="EO303" s="217"/>
      <c r="EP303" s="217"/>
      <c r="EQ303" s="217"/>
      <c r="ER303" s="217"/>
      <c r="ES303" s="217"/>
      <c r="ET303" s="217"/>
      <c r="EU303" s="217"/>
      <c r="EV303" s="217"/>
      <c r="EW303" s="217"/>
      <c r="EX303" s="217"/>
      <c r="EY303" s="217"/>
      <c r="EZ303" s="217"/>
      <c r="FA303" s="217"/>
      <c r="FB303" s="217"/>
      <c r="FC303" s="217"/>
      <c r="FD303" s="217"/>
      <c r="FE303" s="217"/>
      <c r="FF303" s="217"/>
      <c r="FG303" s="217"/>
      <c r="FH303" s="217"/>
      <c r="FI303" s="217"/>
      <c r="FJ303" s="217"/>
      <c r="FK303" s="217"/>
      <c r="FL303" s="217"/>
      <c r="FM303" s="217"/>
      <c r="FN303" s="217"/>
      <c r="FO303" s="217"/>
      <c r="FP303" s="217"/>
      <c r="FQ303" s="217"/>
      <c r="FR303" s="217"/>
      <c r="FS303" s="217"/>
      <c r="FT303" s="217"/>
      <c r="FU303" s="217"/>
      <c r="FV303" s="217"/>
      <c r="FW303" s="217"/>
      <c r="FX303" s="217"/>
      <c r="FY303" s="217"/>
      <c r="FZ303" s="217"/>
      <c r="GA303" s="217"/>
      <c r="GB303" s="217"/>
      <c r="GC303" s="217"/>
      <c r="GD303" s="217"/>
      <c r="GE303" s="217"/>
      <c r="GF303" s="217"/>
      <c r="GG303" s="217"/>
      <c r="GH303" s="217"/>
      <c r="GI303" s="217"/>
      <c r="GJ303" s="217"/>
      <c r="GK303" s="217"/>
      <c r="GL303" s="217"/>
      <c r="GM303" s="217"/>
      <c r="GN303" s="217"/>
      <c r="GO303" s="217"/>
      <c r="GP303" s="217"/>
      <c r="GQ303" s="217"/>
      <c r="GR303" s="217"/>
      <c r="GS303" s="217"/>
      <c r="GT303" s="217"/>
      <c r="GU303" s="217"/>
      <c r="GV303" s="217"/>
      <c r="GW303" s="217"/>
      <c r="GX303" s="217"/>
      <c r="GY303" s="217"/>
      <c r="GZ303" s="217"/>
      <c r="HA303" s="217"/>
      <c r="HB303" s="217"/>
      <c r="HC303" s="217"/>
      <c r="HD303" s="217"/>
      <c r="HE303" s="217"/>
      <c r="HF303" s="217"/>
      <c r="HG303" s="217"/>
      <c r="HH303" s="217"/>
      <c r="HI303" s="217"/>
      <c r="HJ303" s="217"/>
      <c r="HK303" s="217"/>
      <c r="HL303" s="217"/>
      <c r="HM303" s="217"/>
      <c r="HN303" s="217"/>
      <c r="HO303" s="217"/>
      <c r="HP303" s="217"/>
      <c r="HQ303" s="217"/>
      <c r="HR303" s="217"/>
      <c r="HS303" s="217"/>
      <c r="HT303" s="217"/>
      <c r="HU303" s="217"/>
      <c r="HV303" s="217"/>
      <c r="HW303" s="217"/>
      <c r="HX303" s="217"/>
      <c r="HY303" s="217"/>
      <c r="HZ303" s="217"/>
      <c r="IA303" s="217"/>
      <c r="IB303" s="217"/>
      <c r="IC303" s="217"/>
      <c r="ID303" s="217"/>
      <c r="IE303" s="217"/>
      <c r="IF303" s="217"/>
      <c r="IG303" s="217"/>
      <c r="IH303" s="217"/>
      <c r="II303" s="217"/>
      <c r="IJ303" s="217"/>
      <c r="IK303" s="217"/>
      <c r="IL303" s="217"/>
      <c r="IM303" s="217"/>
      <c r="IN303" s="217"/>
      <c r="IO303" s="217"/>
      <c r="IP303" s="217"/>
      <c r="IQ303" s="217"/>
      <c r="IR303" s="217"/>
      <c r="IS303" s="217"/>
      <c r="IT303" s="217"/>
      <c r="IU303" s="217"/>
      <c r="IV303" s="217"/>
    </row>
    <row r="304" spans="1:256" x14ac:dyDescent="0.15">
      <c r="A304" s="218"/>
      <c r="B304" s="215"/>
      <c r="C304" s="217"/>
      <c r="D304" s="219"/>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c r="AA304" s="217"/>
      <c r="AB304" s="217"/>
      <c r="AC304" s="217"/>
      <c r="AD304" s="217"/>
      <c r="AE304" s="217"/>
      <c r="AF304" s="217"/>
      <c r="AG304" s="217"/>
      <c r="AH304" s="217"/>
      <c r="AI304" s="217"/>
      <c r="AJ304" s="217"/>
      <c r="AK304" s="217"/>
      <c r="AL304" s="217"/>
      <c r="AM304" s="217"/>
      <c r="AN304" s="217"/>
      <c r="AO304" s="217"/>
      <c r="AP304" s="217"/>
      <c r="AQ304" s="217"/>
      <c r="AR304" s="217"/>
      <c r="AS304" s="217"/>
      <c r="AT304" s="217"/>
      <c r="AU304" s="217"/>
      <c r="AV304" s="217"/>
      <c r="AW304" s="217"/>
      <c r="AX304" s="217"/>
      <c r="AY304" s="217"/>
      <c r="AZ304" s="217"/>
      <c r="BA304" s="217"/>
      <c r="BB304" s="217"/>
      <c r="BC304" s="217"/>
      <c r="BD304" s="217"/>
      <c r="BE304" s="217"/>
      <c r="BF304" s="217"/>
      <c r="BG304" s="217"/>
      <c r="BH304" s="217"/>
      <c r="BI304" s="217"/>
      <c r="BJ304" s="217"/>
      <c r="BK304" s="217"/>
      <c r="BL304" s="217"/>
      <c r="BM304" s="217"/>
      <c r="BN304" s="217"/>
      <c r="BO304" s="217"/>
      <c r="BP304" s="217"/>
      <c r="BQ304" s="217"/>
      <c r="BR304" s="217"/>
      <c r="BS304" s="217"/>
      <c r="BT304" s="217"/>
      <c r="BU304" s="217"/>
      <c r="BV304" s="217"/>
      <c r="BW304" s="217"/>
      <c r="BX304" s="217"/>
      <c r="BY304" s="217"/>
      <c r="BZ304" s="217"/>
      <c r="CA304" s="217"/>
      <c r="CB304" s="217"/>
      <c r="CC304" s="217"/>
      <c r="CD304" s="217"/>
      <c r="CE304" s="217"/>
      <c r="CF304" s="217"/>
      <c r="CG304" s="217"/>
      <c r="CH304" s="217"/>
      <c r="CI304" s="217"/>
      <c r="CJ304" s="217"/>
      <c r="CK304" s="217"/>
      <c r="CL304" s="217"/>
      <c r="CM304" s="217"/>
      <c r="CN304" s="217"/>
      <c r="CO304" s="217"/>
      <c r="CP304" s="217"/>
      <c r="CQ304" s="217"/>
      <c r="CR304" s="217"/>
      <c r="CS304" s="217"/>
      <c r="CT304" s="217"/>
      <c r="CU304" s="217"/>
      <c r="CV304" s="217"/>
      <c r="CW304" s="217"/>
      <c r="CX304" s="217"/>
      <c r="CY304" s="217"/>
      <c r="CZ304" s="217"/>
      <c r="DA304" s="217"/>
      <c r="DB304" s="217"/>
      <c r="DC304" s="217"/>
      <c r="DD304" s="217"/>
      <c r="DE304" s="217"/>
      <c r="DF304" s="217"/>
      <c r="DG304" s="217"/>
      <c r="DH304" s="217"/>
      <c r="DI304" s="217"/>
      <c r="DJ304" s="217"/>
      <c r="DK304" s="217"/>
      <c r="DL304" s="217"/>
      <c r="DM304" s="217"/>
      <c r="DN304" s="217"/>
      <c r="DO304" s="217"/>
      <c r="DP304" s="217"/>
      <c r="DQ304" s="217"/>
      <c r="DR304" s="217"/>
      <c r="DS304" s="217"/>
      <c r="DT304" s="217"/>
      <c r="DU304" s="217"/>
      <c r="DV304" s="217"/>
      <c r="DW304" s="217"/>
      <c r="DX304" s="217"/>
      <c r="DY304" s="217"/>
      <c r="DZ304" s="217"/>
      <c r="EA304" s="217"/>
      <c r="EB304" s="217"/>
      <c r="EC304" s="217"/>
      <c r="ED304" s="217"/>
      <c r="EE304" s="217"/>
      <c r="EF304" s="217"/>
      <c r="EG304" s="217"/>
      <c r="EH304" s="217"/>
      <c r="EI304" s="217"/>
      <c r="EJ304" s="217"/>
      <c r="EK304" s="217"/>
      <c r="EL304" s="217"/>
      <c r="EM304" s="217"/>
      <c r="EN304" s="217"/>
      <c r="EO304" s="217"/>
      <c r="EP304" s="217"/>
      <c r="EQ304" s="217"/>
      <c r="ER304" s="217"/>
      <c r="ES304" s="217"/>
      <c r="ET304" s="217"/>
      <c r="EU304" s="217"/>
      <c r="EV304" s="217"/>
      <c r="EW304" s="217"/>
      <c r="EX304" s="217"/>
      <c r="EY304" s="217"/>
      <c r="EZ304" s="217"/>
      <c r="FA304" s="217"/>
      <c r="FB304" s="217"/>
      <c r="FC304" s="217"/>
      <c r="FD304" s="217"/>
      <c r="FE304" s="217"/>
      <c r="FF304" s="217"/>
      <c r="FG304" s="217"/>
      <c r="FH304" s="217"/>
      <c r="FI304" s="217"/>
      <c r="FJ304" s="217"/>
      <c r="FK304" s="217"/>
      <c r="FL304" s="217"/>
      <c r="FM304" s="217"/>
      <c r="FN304" s="217"/>
      <c r="FO304" s="217"/>
      <c r="FP304" s="217"/>
      <c r="FQ304" s="217"/>
      <c r="FR304" s="217"/>
      <c r="FS304" s="217"/>
      <c r="FT304" s="217"/>
      <c r="FU304" s="217"/>
      <c r="FV304" s="217"/>
      <c r="FW304" s="217"/>
      <c r="FX304" s="217"/>
      <c r="FY304" s="217"/>
      <c r="FZ304" s="217"/>
      <c r="GA304" s="217"/>
      <c r="GB304" s="217"/>
      <c r="GC304" s="217"/>
      <c r="GD304" s="217"/>
      <c r="GE304" s="217"/>
      <c r="GF304" s="217"/>
      <c r="GG304" s="217"/>
      <c r="GH304" s="217"/>
      <c r="GI304" s="217"/>
      <c r="GJ304" s="217"/>
      <c r="GK304" s="217"/>
      <c r="GL304" s="217"/>
      <c r="GM304" s="217"/>
      <c r="GN304" s="217"/>
      <c r="GO304" s="217"/>
      <c r="GP304" s="217"/>
      <c r="GQ304" s="217"/>
      <c r="GR304" s="217"/>
      <c r="GS304" s="217"/>
      <c r="GT304" s="217"/>
      <c r="GU304" s="217"/>
      <c r="GV304" s="217"/>
      <c r="GW304" s="217"/>
      <c r="GX304" s="217"/>
      <c r="GY304" s="217"/>
      <c r="GZ304" s="217"/>
      <c r="HA304" s="217"/>
      <c r="HB304" s="217"/>
      <c r="HC304" s="217"/>
      <c r="HD304" s="217"/>
      <c r="HE304" s="217"/>
      <c r="HF304" s="217"/>
      <c r="HG304" s="217"/>
      <c r="HH304" s="217"/>
      <c r="HI304" s="217"/>
      <c r="HJ304" s="217"/>
      <c r="HK304" s="217"/>
      <c r="HL304" s="217"/>
      <c r="HM304" s="217"/>
      <c r="HN304" s="217"/>
      <c r="HO304" s="217"/>
      <c r="HP304" s="217"/>
      <c r="HQ304" s="217"/>
      <c r="HR304" s="217"/>
      <c r="HS304" s="217"/>
      <c r="HT304" s="217"/>
      <c r="HU304" s="217"/>
      <c r="HV304" s="217"/>
      <c r="HW304" s="217"/>
      <c r="HX304" s="217"/>
      <c r="HY304" s="217"/>
      <c r="HZ304" s="217"/>
      <c r="IA304" s="217"/>
      <c r="IB304" s="217"/>
      <c r="IC304" s="217"/>
      <c r="ID304" s="217"/>
      <c r="IE304" s="217"/>
      <c r="IF304" s="217"/>
      <c r="IG304" s="217"/>
      <c r="IH304" s="217"/>
      <c r="II304" s="217"/>
      <c r="IJ304" s="217"/>
      <c r="IK304" s="217"/>
      <c r="IL304" s="217"/>
      <c r="IM304" s="217"/>
      <c r="IN304" s="217"/>
      <c r="IO304" s="217"/>
      <c r="IP304" s="217"/>
      <c r="IQ304" s="217"/>
      <c r="IR304" s="217"/>
      <c r="IS304" s="217"/>
      <c r="IT304" s="217"/>
      <c r="IU304" s="217"/>
      <c r="IV304" s="217"/>
    </row>
    <row r="305" spans="1:256" x14ac:dyDescent="0.15">
      <c r="A305" s="218"/>
      <c r="B305" s="215"/>
      <c r="C305" s="217"/>
      <c r="D305" s="219"/>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c r="AA305" s="217"/>
      <c r="AB305" s="217"/>
      <c r="AC305" s="217"/>
      <c r="AD305" s="217"/>
      <c r="AE305" s="217"/>
      <c r="AF305" s="217"/>
      <c r="AG305" s="217"/>
      <c r="AH305" s="217"/>
      <c r="AI305" s="217"/>
      <c r="AJ305" s="217"/>
      <c r="AK305" s="217"/>
      <c r="AL305" s="217"/>
      <c r="AM305" s="217"/>
      <c r="AN305" s="217"/>
      <c r="AO305" s="217"/>
      <c r="AP305" s="217"/>
      <c r="AQ305" s="217"/>
      <c r="AR305" s="217"/>
      <c r="AS305" s="217"/>
      <c r="AT305" s="217"/>
      <c r="AU305" s="217"/>
      <c r="AV305" s="217"/>
      <c r="AW305" s="217"/>
      <c r="AX305" s="217"/>
      <c r="AY305" s="217"/>
      <c r="AZ305" s="217"/>
      <c r="BA305" s="217"/>
      <c r="BB305" s="217"/>
      <c r="BC305" s="217"/>
      <c r="BD305" s="217"/>
      <c r="BE305" s="217"/>
      <c r="BF305" s="217"/>
      <c r="BG305" s="217"/>
      <c r="BH305" s="217"/>
      <c r="BI305" s="217"/>
      <c r="BJ305" s="217"/>
      <c r="BK305" s="217"/>
      <c r="BL305" s="217"/>
      <c r="BM305" s="217"/>
      <c r="BN305" s="217"/>
      <c r="BO305" s="217"/>
      <c r="BP305" s="217"/>
      <c r="BQ305" s="217"/>
      <c r="BR305" s="217"/>
      <c r="BS305" s="217"/>
      <c r="BT305" s="217"/>
      <c r="BU305" s="217"/>
      <c r="BV305" s="217"/>
      <c r="BW305" s="217"/>
      <c r="BX305" s="217"/>
      <c r="BY305" s="217"/>
      <c r="BZ305" s="217"/>
      <c r="CA305" s="217"/>
      <c r="CB305" s="217"/>
      <c r="CC305" s="217"/>
      <c r="CD305" s="217"/>
      <c r="CE305" s="217"/>
      <c r="CF305" s="217"/>
      <c r="CG305" s="217"/>
      <c r="CH305" s="217"/>
      <c r="CI305" s="217"/>
      <c r="CJ305" s="217"/>
      <c r="CK305" s="217"/>
      <c r="CL305" s="217"/>
      <c r="CM305" s="217"/>
      <c r="CN305" s="217"/>
      <c r="CO305" s="217"/>
      <c r="CP305" s="217"/>
      <c r="CQ305" s="217"/>
      <c r="CR305" s="217"/>
      <c r="CS305" s="217"/>
      <c r="CT305" s="217"/>
      <c r="CU305" s="217"/>
      <c r="CV305" s="217"/>
      <c r="CW305" s="217"/>
      <c r="CX305" s="217"/>
      <c r="CY305" s="217"/>
      <c r="CZ305" s="217"/>
      <c r="DA305" s="217"/>
      <c r="DB305" s="217"/>
      <c r="DC305" s="217"/>
      <c r="DD305" s="217"/>
      <c r="DE305" s="217"/>
      <c r="DF305" s="217"/>
      <c r="DG305" s="217"/>
      <c r="DH305" s="217"/>
      <c r="DI305" s="217"/>
      <c r="DJ305" s="217"/>
      <c r="DK305" s="217"/>
      <c r="DL305" s="217"/>
      <c r="DM305" s="217"/>
      <c r="DN305" s="217"/>
      <c r="DO305" s="217"/>
      <c r="DP305" s="217"/>
      <c r="DQ305" s="217"/>
      <c r="DR305" s="217"/>
      <c r="DS305" s="217"/>
      <c r="DT305" s="217"/>
      <c r="DU305" s="217"/>
      <c r="DV305" s="217"/>
      <c r="DW305" s="217"/>
      <c r="DX305" s="217"/>
      <c r="DY305" s="217"/>
      <c r="DZ305" s="217"/>
      <c r="EA305" s="217"/>
      <c r="EB305" s="217"/>
      <c r="EC305" s="217"/>
      <c r="ED305" s="217"/>
      <c r="EE305" s="217"/>
      <c r="EF305" s="217"/>
      <c r="EG305" s="217"/>
      <c r="EH305" s="217"/>
      <c r="EI305" s="217"/>
      <c r="EJ305" s="217"/>
      <c r="EK305" s="217"/>
      <c r="EL305" s="217"/>
      <c r="EM305" s="217"/>
      <c r="EN305" s="217"/>
      <c r="EO305" s="217"/>
      <c r="EP305" s="217"/>
      <c r="EQ305" s="217"/>
      <c r="ER305" s="217"/>
      <c r="ES305" s="217"/>
      <c r="ET305" s="217"/>
      <c r="EU305" s="217"/>
      <c r="EV305" s="217"/>
      <c r="EW305" s="217"/>
      <c r="EX305" s="217"/>
      <c r="EY305" s="217"/>
      <c r="EZ305" s="217"/>
      <c r="FA305" s="217"/>
      <c r="FB305" s="217"/>
      <c r="FC305" s="217"/>
      <c r="FD305" s="217"/>
      <c r="FE305" s="217"/>
      <c r="FF305" s="217"/>
      <c r="FG305" s="217"/>
      <c r="FH305" s="217"/>
      <c r="FI305" s="217"/>
      <c r="FJ305" s="217"/>
      <c r="FK305" s="217"/>
      <c r="FL305" s="217"/>
      <c r="FM305" s="217"/>
      <c r="FN305" s="217"/>
      <c r="FO305" s="217"/>
      <c r="FP305" s="217"/>
      <c r="FQ305" s="217"/>
      <c r="FR305" s="217"/>
      <c r="FS305" s="217"/>
      <c r="FT305" s="217"/>
      <c r="FU305" s="217"/>
      <c r="FV305" s="217"/>
      <c r="FW305" s="217"/>
      <c r="FX305" s="217"/>
      <c r="FY305" s="217"/>
      <c r="FZ305" s="217"/>
      <c r="GA305" s="217"/>
      <c r="GB305" s="217"/>
      <c r="GC305" s="217"/>
      <c r="GD305" s="217"/>
      <c r="GE305" s="217"/>
      <c r="GF305" s="217"/>
      <c r="GG305" s="217"/>
      <c r="GH305" s="217"/>
      <c r="GI305" s="217"/>
      <c r="GJ305" s="217"/>
      <c r="GK305" s="217"/>
      <c r="GL305" s="217"/>
      <c r="GM305" s="217"/>
      <c r="GN305" s="217"/>
      <c r="GO305" s="217"/>
      <c r="GP305" s="217"/>
      <c r="GQ305" s="217"/>
      <c r="GR305" s="217"/>
      <c r="GS305" s="217"/>
      <c r="GT305" s="217"/>
      <c r="GU305" s="217"/>
      <c r="GV305" s="217"/>
      <c r="GW305" s="217"/>
      <c r="GX305" s="217"/>
      <c r="GY305" s="217"/>
      <c r="GZ305" s="217"/>
      <c r="HA305" s="217"/>
      <c r="HB305" s="217"/>
      <c r="HC305" s="217"/>
      <c r="HD305" s="217"/>
      <c r="HE305" s="217"/>
      <c r="HF305" s="217"/>
      <c r="HG305" s="217"/>
      <c r="HH305" s="217"/>
      <c r="HI305" s="217"/>
      <c r="HJ305" s="217"/>
      <c r="HK305" s="217"/>
      <c r="HL305" s="217"/>
      <c r="HM305" s="217"/>
      <c r="HN305" s="217"/>
      <c r="HO305" s="217"/>
      <c r="HP305" s="217"/>
      <c r="HQ305" s="217"/>
      <c r="HR305" s="217"/>
      <c r="HS305" s="217"/>
      <c r="HT305" s="217"/>
      <c r="HU305" s="217"/>
      <c r="HV305" s="217"/>
      <c r="HW305" s="217"/>
      <c r="HX305" s="217"/>
      <c r="HY305" s="217"/>
      <c r="HZ305" s="217"/>
      <c r="IA305" s="217"/>
      <c r="IB305" s="217"/>
      <c r="IC305" s="217"/>
      <c r="ID305" s="217"/>
      <c r="IE305" s="217"/>
      <c r="IF305" s="217"/>
      <c r="IG305" s="217"/>
      <c r="IH305" s="217"/>
      <c r="II305" s="217"/>
      <c r="IJ305" s="217"/>
      <c r="IK305" s="217"/>
      <c r="IL305" s="217"/>
      <c r="IM305" s="217"/>
      <c r="IN305" s="217"/>
      <c r="IO305" s="217"/>
      <c r="IP305" s="217"/>
      <c r="IQ305" s="217"/>
      <c r="IR305" s="217"/>
      <c r="IS305" s="217"/>
      <c r="IT305" s="217"/>
      <c r="IU305" s="217"/>
      <c r="IV305" s="217"/>
    </row>
    <row r="306" spans="1:256" x14ac:dyDescent="0.15">
      <c r="A306" s="218"/>
      <c r="B306" s="215"/>
      <c r="C306" s="217"/>
      <c r="D306" s="219"/>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c r="AA306" s="217"/>
      <c r="AB306" s="217"/>
      <c r="AC306" s="217"/>
      <c r="AD306" s="217"/>
      <c r="AE306" s="217"/>
      <c r="AF306" s="217"/>
      <c r="AG306" s="217"/>
      <c r="AH306" s="217"/>
      <c r="AI306" s="217"/>
      <c r="AJ306" s="217"/>
      <c r="AK306" s="217"/>
      <c r="AL306" s="217"/>
      <c r="AM306" s="217"/>
      <c r="AN306" s="217"/>
      <c r="AO306" s="217"/>
      <c r="AP306" s="217"/>
      <c r="AQ306" s="217"/>
      <c r="AR306" s="217"/>
      <c r="AS306" s="217"/>
      <c r="AT306" s="217"/>
      <c r="AU306" s="217"/>
      <c r="AV306" s="217"/>
      <c r="AW306" s="217"/>
      <c r="AX306" s="217"/>
      <c r="AY306" s="217"/>
      <c r="AZ306" s="217"/>
      <c r="BA306" s="217"/>
      <c r="BB306" s="217"/>
      <c r="BC306" s="217"/>
      <c r="BD306" s="217"/>
      <c r="BE306" s="217"/>
      <c r="BF306" s="217"/>
      <c r="BG306" s="217"/>
      <c r="BH306" s="217"/>
      <c r="BI306" s="217"/>
      <c r="BJ306" s="217"/>
      <c r="BK306" s="217"/>
      <c r="BL306" s="217"/>
      <c r="BM306" s="217"/>
      <c r="BN306" s="217"/>
      <c r="BO306" s="217"/>
      <c r="BP306" s="217"/>
      <c r="BQ306" s="217"/>
      <c r="BR306" s="217"/>
      <c r="BS306" s="217"/>
      <c r="BT306" s="217"/>
      <c r="BU306" s="217"/>
      <c r="BV306" s="217"/>
      <c r="BW306" s="217"/>
      <c r="BX306" s="217"/>
      <c r="BY306" s="217"/>
      <c r="BZ306" s="217"/>
      <c r="CA306" s="217"/>
      <c r="CB306" s="217"/>
      <c r="CC306" s="217"/>
      <c r="CD306" s="217"/>
      <c r="CE306" s="217"/>
      <c r="CF306" s="217"/>
      <c r="CG306" s="217"/>
      <c r="CH306" s="217"/>
      <c r="CI306" s="217"/>
      <c r="CJ306" s="217"/>
      <c r="CK306" s="217"/>
      <c r="CL306" s="217"/>
      <c r="CM306" s="217"/>
      <c r="CN306" s="217"/>
      <c r="CO306" s="217"/>
      <c r="CP306" s="217"/>
      <c r="CQ306" s="217"/>
      <c r="CR306" s="217"/>
      <c r="CS306" s="217"/>
      <c r="CT306" s="217"/>
      <c r="CU306" s="217"/>
      <c r="CV306" s="217"/>
      <c r="CW306" s="217"/>
      <c r="CX306" s="217"/>
      <c r="CY306" s="217"/>
      <c r="CZ306" s="217"/>
      <c r="DA306" s="217"/>
      <c r="DB306" s="217"/>
      <c r="DC306" s="217"/>
      <c r="DD306" s="217"/>
      <c r="DE306" s="217"/>
      <c r="DF306" s="217"/>
      <c r="DG306" s="217"/>
      <c r="DH306" s="217"/>
      <c r="DI306" s="217"/>
      <c r="DJ306" s="217"/>
      <c r="DK306" s="217"/>
      <c r="DL306" s="217"/>
      <c r="DM306" s="217"/>
      <c r="DN306" s="217"/>
      <c r="DO306" s="217"/>
      <c r="DP306" s="217"/>
      <c r="DQ306" s="217"/>
      <c r="DR306" s="217"/>
      <c r="DS306" s="217"/>
      <c r="DT306" s="217"/>
      <c r="DU306" s="217"/>
      <c r="DV306" s="217"/>
      <c r="DW306" s="217"/>
      <c r="DX306" s="217"/>
      <c r="DY306" s="217"/>
      <c r="DZ306" s="217"/>
      <c r="EA306" s="217"/>
      <c r="EB306" s="217"/>
      <c r="EC306" s="217"/>
      <c r="ED306" s="217"/>
      <c r="EE306" s="217"/>
      <c r="EF306" s="217"/>
      <c r="EG306" s="217"/>
      <c r="EH306" s="217"/>
      <c r="EI306" s="217"/>
      <c r="EJ306" s="217"/>
      <c r="EK306" s="217"/>
      <c r="EL306" s="217"/>
      <c r="EM306" s="217"/>
      <c r="EN306" s="217"/>
      <c r="EO306" s="217"/>
      <c r="EP306" s="217"/>
      <c r="EQ306" s="217"/>
      <c r="ER306" s="217"/>
      <c r="ES306" s="217"/>
      <c r="ET306" s="217"/>
      <c r="EU306" s="217"/>
      <c r="EV306" s="217"/>
      <c r="EW306" s="217"/>
      <c r="EX306" s="217"/>
      <c r="EY306" s="217"/>
      <c r="EZ306" s="217"/>
      <c r="FA306" s="217"/>
      <c r="FB306" s="217"/>
      <c r="FC306" s="217"/>
      <c r="FD306" s="217"/>
      <c r="FE306" s="217"/>
      <c r="FF306" s="217"/>
      <c r="FG306" s="217"/>
      <c r="FH306" s="217"/>
      <c r="FI306" s="217"/>
      <c r="FJ306" s="217"/>
      <c r="FK306" s="217"/>
      <c r="FL306" s="217"/>
      <c r="FM306" s="217"/>
      <c r="FN306" s="217"/>
      <c r="FO306" s="217"/>
      <c r="FP306" s="217"/>
      <c r="FQ306" s="217"/>
      <c r="FR306" s="217"/>
      <c r="FS306" s="217"/>
      <c r="FT306" s="217"/>
      <c r="FU306" s="217"/>
      <c r="FV306" s="217"/>
      <c r="FW306" s="217"/>
      <c r="FX306" s="217"/>
      <c r="FY306" s="217"/>
      <c r="FZ306" s="217"/>
      <c r="GA306" s="217"/>
      <c r="GB306" s="217"/>
      <c r="GC306" s="217"/>
      <c r="GD306" s="217"/>
      <c r="GE306" s="217"/>
      <c r="GF306" s="217"/>
      <c r="GG306" s="217"/>
      <c r="GH306" s="217"/>
      <c r="GI306" s="217"/>
      <c r="GJ306" s="217"/>
      <c r="GK306" s="217"/>
      <c r="GL306" s="217"/>
      <c r="GM306" s="217"/>
      <c r="GN306" s="217"/>
      <c r="GO306" s="217"/>
      <c r="GP306" s="217"/>
      <c r="GQ306" s="217"/>
      <c r="GR306" s="217"/>
      <c r="GS306" s="217"/>
      <c r="GT306" s="217"/>
      <c r="GU306" s="217"/>
      <c r="GV306" s="217"/>
      <c r="GW306" s="217"/>
      <c r="GX306" s="217"/>
      <c r="GY306" s="217"/>
      <c r="GZ306" s="217"/>
      <c r="HA306" s="217"/>
      <c r="HB306" s="217"/>
      <c r="HC306" s="217"/>
      <c r="HD306" s="217"/>
      <c r="HE306" s="217"/>
      <c r="HF306" s="217"/>
      <c r="HG306" s="217"/>
      <c r="HH306" s="217"/>
      <c r="HI306" s="217"/>
      <c r="HJ306" s="217"/>
      <c r="HK306" s="217"/>
      <c r="HL306" s="217"/>
      <c r="HM306" s="217"/>
      <c r="HN306" s="217"/>
      <c r="HO306" s="217"/>
      <c r="HP306" s="217"/>
      <c r="HQ306" s="217"/>
      <c r="HR306" s="217"/>
      <c r="HS306" s="217"/>
      <c r="HT306" s="217"/>
      <c r="HU306" s="217"/>
      <c r="HV306" s="217"/>
      <c r="HW306" s="217"/>
      <c r="HX306" s="217"/>
      <c r="HY306" s="217"/>
      <c r="HZ306" s="217"/>
      <c r="IA306" s="217"/>
      <c r="IB306" s="217"/>
      <c r="IC306" s="217"/>
      <c r="ID306" s="217"/>
      <c r="IE306" s="217"/>
      <c r="IF306" s="217"/>
      <c r="IG306" s="217"/>
      <c r="IH306" s="217"/>
      <c r="II306" s="217"/>
      <c r="IJ306" s="217"/>
      <c r="IK306" s="217"/>
      <c r="IL306" s="217"/>
      <c r="IM306" s="217"/>
      <c r="IN306" s="217"/>
      <c r="IO306" s="217"/>
      <c r="IP306" s="217"/>
      <c r="IQ306" s="217"/>
      <c r="IR306" s="217"/>
      <c r="IS306" s="217"/>
      <c r="IT306" s="217"/>
      <c r="IU306" s="217"/>
      <c r="IV306" s="217"/>
    </row>
    <row r="307" spans="1:256" x14ac:dyDescent="0.15">
      <c r="A307" s="218"/>
      <c r="B307" s="215"/>
      <c r="C307" s="217"/>
      <c r="D307" s="219"/>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c r="AA307" s="217"/>
      <c r="AB307" s="217"/>
      <c r="AC307" s="217"/>
      <c r="AD307" s="217"/>
      <c r="AE307" s="217"/>
      <c r="AF307" s="217"/>
      <c r="AG307" s="217"/>
      <c r="AH307" s="217"/>
      <c r="AI307" s="217"/>
      <c r="AJ307" s="217"/>
      <c r="AK307" s="217"/>
      <c r="AL307" s="217"/>
      <c r="AM307" s="217"/>
      <c r="AN307" s="217"/>
      <c r="AO307" s="217"/>
      <c r="AP307" s="217"/>
      <c r="AQ307" s="217"/>
      <c r="AR307" s="217"/>
      <c r="AS307" s="217"/>
      <c r="AT307" s="217"/>
      <c r="AU307" s="217"/>
      <c r="AV307" s="217"/>
      <c r="AW307" s="217"/>
      <c r="AX307" s="217"/>
      <c r="AY307" s="217"/>
      <c r="AZ307" s="217"/>
      <c r="BA307" s="217"/>
      <c r="BB307" s="217"/>
      <c r="BC307" s="217"/>
      <c r="BD307" s="217"/>
      <c r="BE307" s="217"/>
      <c r="BF307" s="217"/>
      <c r="BG307" s="217"/>
      <c r="BH307" s="217"/>
      <c r="BI307" s="217"/>
      <c r="BJ307" s="217"/>
      <c r="BK307" s="217"/>
      <c r="BL307" s="217"/>
      <c r="BM307" s="217"/>
      <c r="BN307" s="217"/>
      <c r="BO307" s="217"/>
      <c r="BP307" s="217"/>
      <c r="BQ307" s="217"/>
      <c r="BR307" s="217"/>
      <c r="BS307" s="217"/>
      <c r="BT307" s="217"/>
      <c r="BU307" s="217"/>
      <c r="BV307" s="217"/>
      <c r="BW307" s="217"/>
      <c r="BX307" s="217"/>
      <c r="BY307" s="217"/>
      <c r="BZ307" s="217"/>
      <c r="CA307" s="217"/>
      <c r="CB307" s="217"/>
      <c r="CC307" s="217"/>
      <c r="CD307" s="217"/>
      <c r="CE307" s="217"/>
      <c r="CF307" s="217"/>
      <c r="CG307" s="217"/>
      <c r="CH307" s="217"/>
      <c r="CI307" s="217"/>
      <c r="CJ307" s="217"/>
      <c r="CK307" s="217"/>
      <c r="CL307" s="217"/>
      <c r="CM307" s="217"/>
      <c r="CN307" s="217"/>
      <c r="CO307" s="217"/>
      <c r="CP307" s="217"/>
      <c r="CQ307" s="217"/>
      <c r="CR307" s="217"/>
      <c r="CS307" s="217"/>
      <c r="CT307" s="217"/>
      <c r="CU307" s="217"/>
      <c r="CV307" s="217"/>
      <c r="CW307" s="217"/>
      <c r="CX307" s="217"/>
      <c r="CY307" s="217"/>
      <c r="CZ307" s="217"/>
      <c r="DA307" s="217"/>
      <c r="DB307" s="217"/>
      <c r="DC307" s="217"/>
      <c r="DD307" s="217"/>
      <c r="DE307" s="217"/>
      <c r="DF307" s="217"/>
      <c r="DG307" s="217"/>
      <c r="DH307" s="217"/>
      <c r="DI307" s="217"/>
      <c r="DJ307" s="217"/>
      <c r="DK307" s="217"/>
      <c r="DL307" s="217"/>
      <c r="DM307" s="217"/>
      <c r="DN307" s="217"/>
      <c r="DO307" s="217"/>
      <c r="DP307" s="217"/>
      <c r="DQ307" s="217"/>
      <c r="DR307" s="217"/>
      <c r="DS307" s="217"/>
      <c r="DT307" s="217"/>
      <c r="DU307" s="217"/>
      <c r="DV307" s="217"/>
      <c r="DW307" s="217"/>
      <c r="DX307" s="217"/>
      <c r="DY307" s="217"/>
      <c r="DZ307" s="217"/>
      <c r="EA307" s="217"/>
      <c r="EB307" s="217"/>
      <c r="EC307" s="217"/>
      <c r="ED307" s="217"/>
      <c r="EE307" s="217"/>
      <c r="EF307" s="217"/>
      <c r="EG307" s="217"/>
      <c r="EH307" s="217"/>
      <c r="EI307" s="217"/>
      <c r="EJ307" s="217"/>
      <c r="EK307" s="217"/>
      <c r="EL307" s="217"/>
      <c r="EM307" s="217"/>
      <c r="EN307" s="217"/>
      <c r="EO307" s="217"/>
      <c r="EP307" s="217"/>
      <c r="EQ307" s="217"/>
      <c r="ER307" s="217"/>
      <c r="ES307" s="217"/>
      <c r="ET307" s="217"/>
      <c r="EU307" s="217"/>
      <c r="EV307" s="217"/>
      <c r="EW307" s="217"/>
      <c r="EX307" s="217"/>
      <c r="EY307" s="217"/>
      <c r="EZ307" s="217"/>
      <c r="FA307" s="217"/>
      <c r="FB307" s="217"/>
      <c r="FC307" s="217"/>
      <c r="FD307" s="217"/>
      <c r="FE307" s="217"/>
      <c r="FF307" s="217"/>
      <c r="FG307" s="217"/>
      <c r="FH307" s="217"/>
      <c r="FI307" s="217"/>
      <c r="FJ307" s="217"/>
      <c r="FK307" s="217"/>
      <c r="FL307" s="217"/>
      <c r="FM307" s="217"/>
      <c r="FN307" s="217"/>
      <c r="FO307" s="217"/>
      <c r="FP307" s="217"/>
      <c r="FQ307" s="217"/>
      <c r="FR307" s="217"/>
      <c r="FS307" s="217"/>
      <c r="FT307" s="217"/>
      <c r="FU307" s="217"/>
      <c r="FV307" s="217"/>
      <c r="FW307" s="217"/>
      <c r="FX307" s="217"/>
      <c r="FY307" s="217"/>
      <c r="FZ307" s="217"/>
      <c r="GA307" s="217"/>
      <c r="GB307" s="217"/>
      <c r="GC307" s="217"/>
      <c r="GD307" s="217"/>
      <c r="GE307" s="217"/>
      <c r="GF307" s="217"/>
      <c r="GG307" s="217"/>
      <c r="GH307" s="217"/>
      <c r="GI307" s="217"/>
      <c r="GJ307" s="217"/>
      <c r="GK307" s="217"/>
      <c r="GL307" s="217"/>
      <c r="GM307" s="217"/>
      <c r="GN307" s="217"/>
      <c r="GO307" s="217"/>
      <c r="GP307" s="217"/>
      <c r="GQ307" s="217"/>
      <c r="GR307" s="217"/>
      <c r="GS307" s="217"/>
      <c r="GT307" s="217"/>
      <c r="GU307" s="217"/>
      <c r="GV307" s="217"/>
      <c r="GW307" s="217"/>
      <c r="GX307" s="217"/>
      <c r="GY307" s="217"/>
      <c r="GZ307" s="217"/>
      <c r="HA307" s="217"/>
      <c r="HB307" s="217"/>
      <c r="HC307" s="217"/>
      <c r="HD307" s="217"/>
      <c r="HE307" s="217"/>
      <c r="HF307" s="217"/>
      <c r="HG307" s="217"/>
      <c r="HH307" s="217"/>
      <c r="HI307" s="217"/>
      <c r="HJ307" s="217"/>
      <c r="HK307" s="217"/>
      <c r="HL307" s="217"/>
      <c r="HM307" s="217"/>
      <c r="HN307" s="217"/>
      <c r="HO307" s="217"/>
      <c r="HP307" s="217"/>
      <c r="HQ307" s="217"/>
      <c r="HR307" s="217"/>
      <c r="HS307" s="217"/>
      <c r="HT307" s="217"/>
      <c r="HU307" s="217"/>
      <c r="HV307" s="217"/>
      <c r="HW307" s="217"/>
      <c r="HX307" s="217"/>
      <c r="HY307" s="217"/>
      <c r="HZ307" s="217"/>
      <c r="IA307" s="217"/>
      <c r="IB307" s="217"/>
      <c r="IC307" s="217"/>
      <c r="ID307" s="217"/>
      <c r="IE307" s="217"/>
      <c r="IF307" s="217"/>
      <c r="IG307" s="217"/>
      <c r="IH307" s="217"/>
      <c r="II307" s="217"/>
      <c r="IJ307" s="217"/>
      <c r="IK307" s="217"/>
      <c r="IL307" s="217"/>
      <c r="IM307" s="217"/>
      <c r="IN307" s="217"/>
      <c r="IO307" s="217"/>
      <c r="IP307" s="217"/>
      <c r="IQ307" s="217"/>
      <c r="IR307" s="217"/>
      <c r="IS307" s="217"/>
      <c r="IT307" s="217"/>
      <c r="IU307" s="217"/>
      <c r="IV307" s="217"/>
    </row>
    <row r="308" spans="1:256" x14ac:dyDescent="0.15">
      <c r="A308" s="218"/>
      <c r="B308" s="215"/>
      <c r="C308" s="217"/>
      <c r="D308" s="219"/>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c r="AA308" s="217"/>
      <c r="AB308" s="217"/>
      <c r="AC308" s="217"/>
      <c r="AD308" s="217"/>
      <c r="AE308" s="217"/>
      <c r="AF308" s="217"/>
      <c r="AG308" s="217"/>
      <c r="AH308" s="217"/>
      <c r="AI308" s="217"/>
      <c r="AJ308" s="217"/>
      <c r="AK308" s="217"/>
      <c r="AL308" s="217"/>
      <c r="AM308" s="217"/>
      <c r="AN308" s="217"/>
      <c r="AO308" s="217"/>
      <c r="AP308" s="217"/>
      <c r="AQ308" s="217"/>
      <c r="AR308" s="217"/>
      <c r="AS308" s="217"/>
      <c r="AT308" s="217"/>
      <c r="AU308" s="217"/>
      <c r="AV308" s="217"/>
      <c r="AW308" s="217"/>
      <c r="AX308" s="217"/>
      <c r="AY308" s="217"/>
      <c r="AZ308" s="217"/>
      <c r="BA308" s="217"/>
      <c r="BB308" s="217"/>
      <c r="BC308" s="217"/>
      <c r="BD308" s="217"/>
      <c r="BE308" s="217"/>
      <c r="BF308" s="217"/>
      <c r="BG308" s="217"/>
      <c r="BH308" s="217"/>
      <c r="BI308" s="217"/>
      <c r="BJ308" s="217"/>
      <c r="BK308" s="217"/>
      <c r="BL308" s="217"/>
      <c r="BM308" s="217"/>
      <c r="BN308" s="217"/>
      <c r="BO308" s="217"/>
      <c r="BP308" s="217"/>
      <c r="BQ308" s="217"/>
      <c r="BR308" s="217"/>
      <c r="BS308" s="217"/>
      <c r="BT308" s="217"/>
      <c r="BU308" s="217"/>
      <c r="BV308" s="217"/>
      <c r="BW308" s="217"/>
      <c r="BX308" s="217"/>
      <c r="BY308" s="217"/>
      <c r="BZ308" s="217"/>
      <c r="CA308" s="217"/>
      <c r="CB308" s="217"/>
      <c r="CC308" s="217"/>
      <c r="CD308" s="217"/>
      <c r="CE308" s="217"/>
      <c r="CF308" s="217"/>
      <c r="CG308" s="217"/>
      <c r="CH308" s="217"/>
      <c r="CI308" s="217"/>
      <c r="CJ308" s="217"/>
      <c r="CK308" s="217"/>
      <c r="CL308" s="217"/>
      <c r="CM308" s="217"/>
      <c r="CN308" s="217"/>
      <c r="CO308" s="217"/>
      <c r="CP308" s="217"/>
      <c r="CQ308" s="217"/>
      <c r="CR308" s="217"/>
      <c r="CS308" s="217"/>
      <c r="CT308" s="217"/>
      <c r="CU308" s="217"/>
      <c r="CV308" s="217"/>
      <c r="CW308" s="217"/>
      <c r="CX308" s="217"/>
      <c r="CY308" s="217"/>
      <c r="CZ308" s="217"/>
      <c r="DA308" s="217"/>
      <c r="DB308" s="217"/>
      <c r="DC308" s="217"/>
      <c r="DD308" s="217"/>
      <c r="DE308" s="217"/>
      <c r="DF308" s="217"/>
      <c r="DG308" s="217"/>
      <c r="DH308" s="217"/>
      <c r="DI308" s="217"/>
      <c r="DJ308" s="217"/>
      <c r="DK308" s="217"/>
      <c r="DL308" s="217"/>
      <c r="DM308" s="217"/>
      <c r="DN308" s="217"/>
      <c r="DO308" s="217"/>
      <c r="DP308" s="217"/>
      <c r="DQ308" s="217"/>
      <c r="DR308" s="217"/>
      <c r="DS308" s="217"/>
      <c r="DT308" s="217"/>
      <c r="DU308" s="217"/>
      <c r="DV308" s="217"/>
      <c r="DW308" s="217"/>
      <c r="DX308" s="217"/>
      <c r="DY308" s="217"/>
      <c r="DZ308" s="217"/>
      <c r="EA308" s="217"/>
      <c r="EB308" s="217"/>
      <c r="EC308" s="217"/>
      <c r="ED308" s="217"/>
      <c r="EE308" s="217"/>
      <c r="EF308" s="217"/>
      <c r="EG308" s="217"/>
      <c r="EH308" s="217"/>
      <c r="EI308" s="217"/>
      <c r="EJ308" s="217"/>
      <c r="EK308" s="217"/>
      <c r="EL308" s="217"/>
      <c r="EM308" s="217"/>
      <c r="EN308" s="217"/>
      <c r="EO308" s="217"/>
      <c r="EP308" s="217"/>
      <c r="EQ308" s="217"/>
      <c r="ER308" s="217"/>
      <c r="ES308" s="217"/>
      <c r="ET308" s="217"/>
      <c r="EU308" s="217"/>
      <c r="EV308" s="217"/>
      <c r="EW308" s="217"/>
      <c r="EX308" s="217"/>
      <c r="EY308" s="217"/>
      <c r="EZ308" s="217"/>
      <c r="FA308" s="217"/>
      <c r="FB308" s="217"/>
      <c r="FC308" s="217"/>
      <c r="FD308" s="217"/>
      <c r="FE308" s="217"/>
      <c r="FF308" s="217"/>
      <c r="FG308" s="217"/>
      <c r="FH308" s="217"/>
      <c r="FI308" s="217"/>
      <c r="FJ308" s="217"/>
      <c r="FK308" s="217"/>
      <c r="FL308" s="217"/>
      <c r="FM308" s="217"/>
      <c r="FN308" s="217"/>
      <c r="FO308" s="217"/>
      <c r="FP308" s="217"/>
      <c r="FQ308" s="217"/>
      <c r="FR308" s="217"/>
      <c r="FS308" s="217"/>
      <c r="FT308" s="217"/>
      <c r="FU308" s="217"/>
      <c r="FV308" s="217"/>
      <c r="FW308" s="217"/>
      <c r="FX308" s="217"/>
      <c r="FY308" s="217"/>
      <c r="FZ308" s="217"/>
      <c r="GA308" s="217"/>
      <c r="GB308" s="217"/>
      <c r="GC308" s="217"/>
      <c r="GD308" s="217"/>
      <c r="GE308" s="217"/>
      <c r="GF308" s="217"/>
      <c r="GG308" s="217"/>
      <c r="GH308" s="217"/>
      <c r="GI308" s="217"/>
      <c r="GJ308" s="217"/>
      <c r="GK308" s="217"/>
      <c r="GL308" s="217"/>
      <c r="GM308" s="217"/>
      <c r="GN308" s="217"/>
      <c r="GO308" s="217"/>
      <c r="GP308" s="217"/>
      <c r="GQ308" s="217"/>
      <c r="GR308" s="217"/>
      <c r="GS308" s="217"/>
      <c r="GT308" s="217"/>
      <c r="GU308" s="217"/>
      <c r="GV308" s="217"/>
      <c r="GW308" s="217"/>
      <c r="GX308" s="217"/>
      <c r="GY308" s="217"/>
      <c r="GZ308" s="217"/>
      <c r="HA308" s="217"/>
      <c r="HB308" s="217"/>
      <c r="HC308" s="217"/>
      <c r="HD308" s="217"/>
      <c r="HE308" s="217"/>
      <c r="HF308" s="217"/>
      <c r="HG308" s="217"/>
      <c r="HH308" s="217"/>
      <c r="HI308" s="217"/>
      <c r="HJ308" s="217"/>
      <c r="HK308" s="217"/>
      <c r="HL308" s="217"/>
      <c r="HM308" s="217"/>
      <c r="HN308" s="217"/>
      <c r="HO308" s="217"/>
      <c r="HP308" s="217"/>
      <c r="HQ308" s="217"/>
      <c r="HR308" s="217"/>
      <c r="HS308" s="217"/>
      <c r="HT308" s="217"/>
      <c r="HU308" s="217"/>
      <c r="HV308" s="217"/>
      <c r="HW308" s="217"/>
      <c r="HX308" s="217"/>
      <c r="HY308" s="217"/>
      <c r="HZ308" s="217"/>
      <c r="IA308" s="217"/>
      <c r="IB308" s="217"/>
      <c r="IC308" s="217"/>
      <c r="ID308" s="217"/>
      <c r="IE308" s="217"/>
      <c r="IF308" s="217"/>
      <c r="IG308" s="217"/>
      <c r="IH308" s="217"/>
      <c r="II308" s="217"/>
      <c r="IJ308" s="217"/>
      <c r="IK308" s="217"/>
      <c r="IL308" s="217"/>
      <c r="IM308" s="217"/>
      <c r="IN308" s="217"/>
      <c r="IO308" s="217"/>
      <c r="IP308" s="217"/>
      <c r="IQ308" s="217"/>
      <c r="IR308" s="217"/>
      <c r="IS308" s="217"/>
      <c r="IT308" s="217"/>
      <c r="IU308" s="217"/>
      <c r="IV308" s="217"/>
    </row>
    <row r="309" spans="1:256" x14ac:dyDescent="0.15">
      <c r="A309" s="218"/>
      <c r="B309" s="215"/>
      <c r="C309" s="217"/>
      <c r="D309" s="219"/>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c r="AA309" s="217"/>
      <c r="AB309" s="217"/>
      <c r="AC309" s="217"/>
      <c r="AD309" s="217"/>
      <c r="AE309" s="217"/>
      <c r="AF309" s="217"/>
      <c r="AG309" s="217"/>
      <c r="AH309" s="217"/>
      <c r="AI309" s="217"/>
      <c r="AJ309" s="217"/>
      <c r="AK309" s="217"/>
      <c r="AL309" s="217"/>
      <c r="AM309" s="217"/>
      <c r="AN309" s="217"/>
      <c r="AO309" s="217"/>
      <c r="AP309" s="217"/>
      <c r="AQ309" s="217"/>
      <c r="AR309" s="217"/>
      <c r="AS309" s="217"/>
      <c r="AT309" s="217"/>
      <c r="AU309" s="217"/>
      <c r="AV309" s="217"/>
      <c r="AW309" s="217"/>
      <c r="AX309" s="217"/>
      <c r="AY309" s="217"/>
      <c r="AZ309" s="217"/>
      <c r="BA309" s="217"/>
      <c r="BB309" s="217"/>
      <c r="BC309" s="217"/>
      <c r="BD309" s="217"/>
      <c r="BE309" s="217"/>
      <c r="BF309" s="217"/>
      <c r="BG309" s="217"/>
      <c r="BH309" s="217"/>
      <c r="BI309" s="217"/>
      <c r="BJ309" s="217"/>
      <c r="BK309" s="217"/>
      <c r="BL309" s="217"/>
      <c r="BM309" s="217"/>
      <c r="BN309" s="217"/>
      <c r="BO309" s="217"/>
      <c r="BP309" s="217"/>
      <c r="BQ309" s="217"/>
      <c r="BR309" s="217"/>
      <c r="BS309" s="217"/>
      <c r="BT309" s="217"/>
      <c r="BU309" s="217"/>
      <c r="BV309" s="217"/>
      <c r="BW309" s="217"/>
      <c r="BX309" s="217"/>
      <c r="BY309" s="217"/>
      <c r="BZ309" s="217"/>
      <c r="CA309" s="217"/>
      <c r="CB309" s="217"/>
      <c r="CC309" s="217"/>
      <c r="CD309" s="217"/>
      <c r="CE309" s="217"/>
      <c r="CF309" s="217"/>
      <c r="CG309" s="217"/>
      <c r="CH309" s="217"/>
      <c r="CI309" s="217"/>
      <c r="CJ309" s="217"/>
      <c r="CK309" s="217"/>
      <c r="CL309" s="217"/>
      <c r="CM309" s="217"/>
      <c r="CN309" s="217"/>
      <c r="CO309" s="217"/>
      <c r="CP309" s="217"/>
      <c r="CQ309" s="217"/>
      <c r="CR309" s="217"/>
      <c r="CS309" s="217"/>
      <c r="CT309" s="217"/>
      <c r="CU309" s="217"/>
      <c r="CV309" s="217"/>
      <c r="CW309" s="217"/>
      <c r="CX309" s="217"/>
      <c r="CY309" s="217"/>
      <c r="CZ309" s="217"/>
      <c r="DA309" s="217"/>
      <c r="DB309" s="217"/>
      <c r="DC309" s="217"/>
      <c r="DD309" s="217"/>
      <c r="DE309" s="217"/>
      <c r="DF309" s="217"/>
      <c r="DG309" s="217"/>
      <c r="DH309" s="217"/>
      <c r="DI309" s="217"/>
      <c r="DJ309" s="217"/>
      <c r="DK309" s="217"/>
      <c r="DL309" s="217"/>
      <c r="DM309" s="217"/>
      <c r="DN309" s="217"/>
      <c r="DO309" s="217"/>
      <c r="DP309" s="217"/>
      <c r="DQ309" s="217"/>
      <c r="DR309" s="217"/>
      <c r="DS309" s="217"/>
      <c r="DT309" s="217"/>
      <c r="DU309" s="217"/>
      <c r="DV309" s="217"/>
      <c r="DW309" s="217"/>
      <c r="DX309" s="217"/>
      <c r="DY309" s="217"/>
      <c r="DZ309" s="217"/>
      <c r="EA309" s="217"/>
      <c r="EB309" s="217"/>
      <c r="EC309" s="217"/>
      <c r="ED309" s="217"/>
      <c r="EE309" s="217"/>
      <c r="EF309" s="217"/>
      <c r="EG309" s="217"/>
      <c r="EH309" s="217"/>
      <c r="EI309" s="217"/>
      <c r="EJ309" s="217"/>
      <c r="EK309" s="217"/>
      <c r="EL309" s="217"/>
      <c r="EM309" s="217"/>
      <c r="EN309" s="217"/>
      <c r="EO309" s="217"/>
      <c r="EP309" s="217"/>
      <c r="EQ309" s="217"/>
      <c r="ER309" s="217"/>
      <c r="ES309" s="217"/>
      <c r="ET309" s="217"/>
      <c r="EU309" s="217"/>
      <c r="EV309" s="217"/>
      <c r="EW309" s="217"/>
      <c r="EX309" s="217"/>
      <c r="EY309" s="217"/>
      <c r="EZ309" s="217"/>
      <c r="FA309" s="217"/>
      <c r="FB309" s="217"/>
      <c r="FC309" s="217"/>
      <c r="FD309" s="217"/>
      <c r="FE309" s="217"/>
      <c r="FF309" s="217"/>
      <c r="FG309" s="217"/>
      <c r="FH309" s="217"/>
      <c r="FI309" s="217"/>
      <c r="FJ309" s="217"/>
      <c r="FK309" s="217"/>
      <c r="FL309" s="217"/>
      <c r="FM309" s="217"/>
      <c r="FN309" s="217"/>
      <c r="FO309" s="217"/>
      <c r="FP309" s="217"/>
      <c r="FQ309" s="217"/>
      <c r="FR309" s="217"/>
      <c r="FS309" s="217"/>
      <c r="FT309" s="217"/>
      <c r="FU309" s="217"/>
      <c r="FV309" s="217"/>
      <c r="FW309" s="217"/>
      <c r="FX309" s="217"/>
      <c r="FY309" s="217"/>
      <c r="FZ309" s="217"/>
      <c r="GA309" s="217"/>
      <c r="GB309" s="217"/>
      <c r="GC309" s="217"/>
      <c r="GD309" s="217"/>
      <c r="GE309" s="217"/>
      <c r="GF309" s="217"/>
      <c r="GG309" s="217"/>
      <c r="GH309" s="217"/>
      <c r="GI309" s="217"/>
      <c r="GJ309" s="217"/>
      <c r="GK309" s="217"/>
      <c r="GL309" s="217"/>
      <c r="GM309" s="217"/>
      <c r="GN309" s="217"/>
      <c r="GO309" s="217"/>
      <c r="GP309" s="217"/>
      <c r="GQ309" s="217"/>
      <c r="GR309" s="217"/>
      <c r="GS309" s="217"/>
      <c r="GT309" s="217"/>
      <c r="GU309" s="217"/>
      <c r="GV309" s="217"/>
      <c r="GW309" s="217"/>
      <c r="GX309" s="217"/>
      <c r="GY309" s="217"/>
      <c r="GZ309" s="217"/>
      <c r="HA309" s="217"/>
      <c r="HB309" s="217"/>
      <c r="HC309" s="217"/>
      <c r="HD309" s="217"/>
      <c r="HE309" s="217"/>
      <c r="HF309" s="217"/>
      <c r="HG309" s="217"/>
      <c r="HH309" s="217"/>
      <c r="HI309" s="217"/>
      <c r="HJ309" s="217"/>
      <c r="HK309" s="217"/>
      <c r="HL309" s="217"/>
      <c r="HM309" s="217"/>
      <c r="HN309" s="217"/>
      <c r="HO309" s="217"/>
      <c r="HP309" s="217"/>
      <c r="HQ309" s="217"/>
      <c r="HR309" s="217"/>
      <c r="HS309" s="217"/>
      <c r="HT309" s="217"/>
      <c r="HU309" s="217"/>
      <c r="HV309" s="217"/>
      <c r="HW309" s="217"/>
      <c r="HX309" s="217"/>
      <c r="HY309" s="217"/>
      <c r="HZ309" s="217"/>
      <c r="IA309" s="217"/>
      <c r="IB309" s="217"/>
      <c r="IC309" s="217"/>
      <c r="ID309" s="217"/>
      <c r="IE309" s="217"/>
      <c r="IF309" s="217"/>
      <c r="IG309" s="217"/>
      <c r="IH309" s="217"/>
      <c r="II309" s="217"/>
      <c r="IJ309" s="217"/>
      <c r="IK309" s="217"/>
      <c r="IL309" s="217"/>
      <c r="IM309" s="217"/>
      <c r="IN309" s="217"/>
      <c r="IO309" s="217"/>
      <c r="IP309" s="217"/>
      <c r="IQ309" s="217"/>
      <c r="IR309" s="217"/>
      <c r="IS309" s="217"/>
      <c r="IT309" s="217"/>
      <c r="IU309" s="217"/>
      <c r="IV309" s="217"/>
    </row>
    <row r="310" spans="1:256" x14ac:dyDescent="0.15">
      <c r="A310" s="218"/>
      <c r="B310" s="215"/>
      <c r="C310" s="217"/>
      <c r="D310" s="219"/>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c r="AA310" s="217"/>
      <c r="AB310" s="217"/>
      <c r="AC310" s="217"/>
      <c r="AD310" s="217"/>
      <c r="AE310" s="217"/>
      <c r="AF310" s="217"/>
      <c r="AG310" s="217"/>
      <c r="AH310" s="217"/>
      <c r="AI310" s="217"/>
      <c r="AJ310" s="217"/>
      <c r="AK310" s="217"/>
      <c r="AL310" s="217"/>
      <c r="AM310" s="217"/>
      <c r="AN310" s="217"/>
      <c r="AO310" s="217"/>
      <c r="AP310" s="217"/>
      <c r="AQ310" s="217"/>
      <c r="AR310" s="217"/>
      <c r="AS310" s="217"/>
      <c r="AT310" s="217"/>
      <c r="AU310" s="217"/>
      <c r="AV310" s="217"/>
      <c r="AW310" s="217"/>
      <c r="AX310" s="217"/>
      <c r="AY310" s="217"/>
      <c r="AZ310" s="217"/>
      <c r="BA310" s="217"/>
      <c r="BB310" s="217"/>
      <c r="BC310" s="217"/>
      <c r="BD310" s="217"/>
      <c r="BE310" s="217"/>
      <c r="BF310" s="217"/>
      <c r="BG310" s="217"/>
      <c r="BH310" s="217"/>
      <c r="BI310" s="217"/>
      <c r="BJ310" s="217"/>
      <c r="BK310" s="217"/>
      <c r="BL310" s="217"/>
      <c r="BM310" s="217"/>
      <c r="BN310" s="217"/>
      <c r="BO310" s="217"/>
      <c r="BP310" s="217"/>
      <c r="BQ310" s="217"/>
      <c r="BR310" s="217"/>
      <c r="BS310" s="217"/>
      <c r="BT310" s="217"/>
      <c r="BU310" s="217"/>
      <c r="BV310" s="217"/>
      <c r="BW310" s="217"/>
      <c r="BX310" s="217"/>
      <c r="BY310" s="217"/>
      <c r="BZ310" s="217"/>
      <c r="CA310" s="217"/>
      <c r="CB310" s="217"/>
      <c r="CC310" s="217"/>
      <c r="CD310" s="217"/>
      <c r="CE310" s="217"/>
      <c r="CF310" s="217"/>
      <c r="CG310" s="217"/>
      <c r="CH310" s="217"/>
      <c r="CI310" s="217"/>
      <c r="CJ310" s="217"/>
      <c r="CK310" s="217"/>
      <c r="CL310" s="217"/>
      <c r="CM310" s="217"/>
      <c r="CN310" s="217"/>
      <c r="CO310" s="217"/>
      <c r="CP310" s="217"/>
      <c r="CQ310" s="217"/>
      <c r="CR310" s="217"/>
      <c r="CS310" s="217"/>
      <c r="CT310" s="217"/>
      <c r="CU310" s="217"/>
      <c r="CV310" s="217"/>
      <c r="CW310" s="217"/>
      <c r="CX310" s="217"/>
      <c r="CY310" s="217"/>
      <c r="CZ310" s="217"/>
      <c r="DA310" s="217"/>
      <c r="DB310" s="217"/>
      <c r="DC310" s="217"/>
      <c r="DD310" s="217"/>
      <c r="DE310" s="217"/>
      <c r="DF310" s="217"/>
      <c r="DG310" s="217"/>
      <c r="DH310" s="217"/>
      <c r="DI310" s="217"/>
      <c r="DJ310" s="217"/>
      <c r="DK310" s="217"/>
      <c r="DL310" s="217"/>
      <c r="DM310" s="217"/>
      <c r="DN310" s="217"/>
      <c r="DO310" s="217"/>
      <c r="DP310" s="217"/>
      <c r="DQ310" s="217"/>
      <c r="DR310" s="217"/>
      <c r="DS310" s="217"/>
      <c r="DT310" s="217"/>
      <c r="DU310" s="217"/>
      <c r="DV310" s="217"/>
      <c r="DW310" s="217"/>
      <c r="DX310" s="217"/>
      <c r="DY310" s="217"/>
      <c r="DZ310" s="217"/>
      <c r="EA310" s="217"/>
      <c r="EB310" s="217"/>
      <c r="EC310" s="217"/>
      <c r="ED310" s="217"/>
      <c r="EE310" s="217"/>
      <c r="EF310" s="217"/>
      <c r="EG310" s="217"/>
      <c r="EH310" s="217"/>
      <c r="EI310" s="217"/>
      <c r="EJ310" s="217"/>
      <c r="EK310" s="217"/>
      <c r="EL310" s="217"/>
      <c r="EM310" s="217"/>
      <c r="EN310" s="217"/>
      <c r="EO310" s="217"/>
      <c r="EP310" s="217"/>
      <c r="EQ310" s="217"/>
      <c r="ER310" s="217"/>
      <c r="ES310" s="217"/>
      <c r="ET310" s="217"/>
      <c r="EU310" s="217"/>
      <c r="EV310" s="217"/>
      <c r="EW310" s="217"/>
      <c r="EX310" s="217"/>
      <c r="EY310" s="217"/>
      <c r="EZ310" s="217"/>
      <c r="FA310" s="217"/>
      <c r="FB310" s="217"/>
      <c r="FC310" s="217"/>
      <c r="FD310" s="217"/>
      <c r="FE310" s="217"/>
      <c r="FF310" s="217"/>
      <c r="FG310" s="217"/>
      <c r="FH310" s="217"/>
      <c r="FI310" s="217"/>
      <c r="FJ310" s="217"/>
      <c r="FK310" s="217"/>
      <c r="FL310" s="217"/>
      <c r="FM310" s="217"/>
      <c r="FN310" s="217"/>
      <c r="FO310" s="217"/>
      <c r="FP310" s="217"/>
      <c r="FQ310" s="217"/>
      <c r="FR310" s="217"/>
      <c r="FS310" s="217"/>
      <c r="FT310" s="217"/>
      <c r="FU310" s="217"/>
      <c r="FV310" s="217"/>
      <c r="FW310" s="217"/>
      <c r="FX310" s="217"/>
      <c r="FY310" s="217"/>
      <c r="FZ310" s="217"/>
      <c r="GA310" s="217"/>
      <c r="GB310" s="217"/>
      <c r="GC310" s="217"/>
      <c r="GD310" s="217"/>
      <c r="GE310" s="217"/>
      <c r="GF310" s="217"/>
      <c r="GG310" s="217"/>
      <c r="GH310" s="217"/>
      <c r="GI310" s="217"/>
      <c r="GJ310" s="217"/>
      <c r="GK310" s="217"/>
      <c r="GL310" s="217"/>
      <c r="GM310" s="217"/>
      <c r="GN310" s="217"/>
      <c r="GO310" s="217"/>
      <c r="GP310" s="217"/>
      <c r="GQ310" s="217"/>
      <c r="GR310" s="217"/>
      <c r="GS310" s="217"/>
      <c r="GT310" s="217"/>
      <c r="GU310" s="217"/>
      <c r="GV310" s="217"/>
      <c r="GW310" s="217"/>
      <c r="GX310" s="217"/>
      <c r="GY310" s="217"/>
      <c r="GZ310" s="217"/>
      <c r="HA310" s="217"/>
      <c r="HB310" s="217"/>
      <c r="HC310" s="217"/>
      <c r="HD310" s="217"/>
      <c r="HE310" s="217"/>
      <c r="HF310" s="217"/>
      <c r="HG310" s="217"/>
      <c r="HH310" s="217"/>
      <c r="HI310" s="217"/>
      <c r="HJ310" s="217"/>
      <c r="HK310" s="217"/>
      <c r="HL310" s="217"/>
      <c r="HM310" s="217"/>
      <c r="HN310" s="217"/>
      <c r="HO310" s="217"/>
      <c r="HP310" s="217"/>
      <c r="HQ310" s="217"/>
      <c r="HR310" s="217"/>
      <c r="HS310" s="217"/>
      <c r="HT310" s="217"/>
      <c r="HU310" s="217"/>
      <c r="HV310" s="217"/>
      <c r="HW310" s="217"/>
      <c r="HX310" s="217"/>
      <c r="HY310" s="217"/>
      <c r="HZ310" s="217"/>
      <c r="IA310" s="217"/>
      <c r="IB310" s="217"/>
      <c r="IC310" s="217"/>
      <c r="ID310" s="217"/>
      <c r="IE310" s="217"/>
      <c r="IF310" s="217"/>
      <c r="IG310" s="217"/>
      <c r="IH310" s="217"/>
      <c r="II310" s="217"/>
      <c r="IJ310" s="217"/>
      <c r="IK310" s="217"/>
      <c r="IL310" s="217"/>
      <c r="IM310" s="217"/>
      <c r="IN310" s="217"/>
      <c r="IO310" s="217"/>
      <c r="IP310" s="217"/>
      <c r="IQ310" s="217"/>
      <c r="IR310" s="217"/>
      <c r="IS310" s="217"/>
      <c r="IT310" s="217"/>
      <c r="IU310" s="217"/>
      <c r="IV310" s="217"/>
    </row>
    <row r="311" spans="1:256" x14ac:dyDescent="0.15">
      <c r="A311" s="218"/>
      <c r="B311" s="215"/>
      <c r="C311" s="217"/>
      <c r="D311" s="219"/>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c r="AA311" s="217"/>
      <c r="AB311" s="217"/>
      <c r="AC311" s="217"/>
      <c r="AD311" s="217"/>
      <c r="AE311" s="217"/>
      <c r="AF311" s="217"/>
      <c r="AG311" s="217"/>
      <c r="AH311" s="217"/>
      <c r="AI311" s="217"/>
      <c r="AJ311" s="217"/>
      <c r="AK311" s="217"/>
      <c r="AL311" s="217"/>
      <c r="AM311" s="217"/>
      <c r="AN311" s="217"/>
      <c r="AO311" s="217"/>
      <c r="AP311" s="217"/>
      <c r="AQ311" s="217"/>
      <c r="AR311" s="217"/>
      <c r="AS311" s="217"/>
      <c r="AT311" s="217"/>
      <c r="AU311" s="217"/>
      <c r="AV311" s="217"/>
      <c r="AW311" s="217"/>
      <c r="AX311" s="217"/>
      <c r="AY311" s="217"/>
      <c r="AZ311" s="217"/>
      <c r="BA311" s="217"/>
      <c r="BB311" s="217"/>
      <c r="BC311" s="217"/>
      <c r="BD311" s="217"/>
      <c r="BE311" s="217"/>
      <c r="BF311" s="217"/>
      <c r="BG311" s="217"/>
      <c r="BH311" s="217"/>
      <c r="BI311" s="217"/>
      <c r="BJ311" s="217"/>
      <c r="BK311" s="217"/>
      <c r="BL311" s="217"/>
      <c r="BM311" s="217"/>
      <c r="BN311" s="217"/>
      <c r="BO311" s="217"/>
      <c r="BP311" s="217"/>
      <c r="BQ311" s="217"/>
      <c r="BR311" s="217"/>
      <c r="BS311" s="217"/>
      <c r="BT311" s="217"/>
      <c r="BU311" s="217"/>
      <c r="BV311" s="217"/>
      <c r="BW311" s="217"/>
      <c r="BX311" s="217"/>
      <c r="BY311" s="217"/>
      <c r="BZ311" s="217"/>
      <c r="CA311" s="217"/>
      <c r="CB311" s="217"/>
      <c r="CC311" s="217"/>
      <c r="CD311" s="217"/>
      <c r="CE311" s="217"/>
      <c r="CF311" s="217"/>
      <c r="CG311" s="217"/>
      <c r="CH311" s="217"/>
      <c r="CI311" s="217"/>
      <c r="CJ311" s="217"/>
      <c r="CK311" s="217"/>
      <c r="CL311" s="217"/>
      <c r="CM311" s="217"/>
      <c r="CN311" s="217"/>
      <c r="CO311" s="217"/>
      <c r="CP311" s="217"/>
      <c r="CQ311" s="217"/>
      <c r="CR311" s="217"/>
      <c r="CS311" s="217"/>
      <c r="CT311" s="217"/>
      <c r="CU311" s="217"/>
      <c r="CV311" s="217"/>
      <c r="CW311" s="217"/>
      <c r="CX311" s="217"/>
      <c r="CY311" s="217"/>
      <c r="CZ311" s="217"/>
      <c r="DA311" s="217"/>
      <c r="DB311" s="217"/>
      <c r="DC311" s="217"/>
      <c r="DD311" s="217"/>
      <c r="DE311" s="217"/>
      <c r="DF311" s="217"/>
      <c r="DG311" s="217"/>
      <c r="DH311" s="217"/>
      <c r="DI311" s="217"/>
      <c r="DJ311" s="217"/>
      <c r="DK311" s="217"/>
      <c r="DL311" s="217"/>
      <c r="DM311" s="217"/>
      <c r="DN311" s="217"/>
      <c r="DO311" s="217"/>
      <c r="DP311" s="217"/>
      <c r="DQ311" s="217"/>
      <c r="DR311" s="217"/>
      <c r="DS311" s="217"/>
      <c r="DT311" s="217"/>
      <c r="DU311" s="217"/>
      <c r="DV311" s="217"/>
      <c r="DW311" s="217"/>
      <c r="DX311" s="217"/>
      <c r="DY311" s="217"/>
      <c r="DZ311" s="217"/>
      <c r="EA311" s="217"/>
      <c r="EB311" s="217"/>
      <c r="EC311" s="217"/>
      <c r="ED311" s="217"/>
      <c r="EE311" s="217"/>
      <c r="EF311" s="217"/>
      <c r="EG311" s="217"/>
      <c r="EH311" s="217"/>
      <c r="EI311" s="217"/>
      <c r="EJ311" s="217"/>
      <c r="EK311" s="217"/>
      <c r="EL311" s="217"/>
      <c r="EM311" s="217"/>
      <c r="EN311" s="217"/>
      <c r="EO311" s="217"/>
      <c r="EP311" s="217"/>
      <c r="EQ311" s="217"/>
      <c r="ER311" s="217"/>
      <c r="ES311" s="217"/>
      <c r="ET311" s="217"/>
      <c r="EU311" s="217"/>
      <c r="EV311" s="217"/>
      <c r="EW311" s="217"/>
      <c r="EX311" s="217"/>
      <c r="EY311" s="217"/>
      <c r="EZ311" s="217"/>
      <c r="FA311" s="217"/>
      <c r="FB311" s="217"/>
      <c r="FC311" s="217"/>
      <c r="FD311" s="217"/>
      <c r="FE311" s="217"/>
      <c r="FF311" s="217"/>
      <c r="FG311" s="217"/>
      <c r="FH311" s="217"/>
      <c r="FI311" s="217"/>
      <c r="FJ311" s="217"/>
      <c r="FK311" s="217"/>
      <c r="FL311" s="217"/>
      <c r="FM311" s="217"/>
      <c r="FN311" s="217"/>
      <c r="FO311" s="217"/>
      <c r="FP311" s="217"/>
      <c r="FQ311" s="217"/>
      <c r="FR311" s="217"/>
      <c r="FS311" s="217"/>
      <c r="FT311" s="217"/>
      <c r="FU311" s="217"/>
      <c r="FV311" s="217"/>
      <c r="FW311" s="217"/>
      <c r="FX311" s="217"/>
      <c r="FY311" s="217"/>
      <c r="FZ311" s="217"/>
      <c r="GA311" s="217"/>
      <c r="GB311" s="217"/>
      <c r="GC311" s="217"/>
      <c r="GD311" s="217"/>
      <c r="GE311" s="217"/>
      <c r="GF311" s="217"/>
      <c r="GG311" s="217"/>
      <c r="GH311" s="217"/>
      <c r="GI311" s="217"/>
      <c r="GJ311" s="217"/>
      <c r="GK311" s="217"/>
      <c r="GL311" s="217"/>
      <c r="GM311" s="217"/>
      <c r="GN311" s="217"/>
      <c r="GO311" s="217"/>
      <c r="GP311" s="217"/>
      <c r="GQ311" s="217"/>
      <c r="GR311" s="217"/>
      <c r="GS311" s="217"/>
      <c r="GT311" s="217"/>
      <c r="GU311" s="217"/>
      <c r="GV311" s="217"/>
      <c r="GW311" s="217"/>
      <c r="GX311" s="217"/>
      <c r="GY311" s="217"/>
      <c r="GZ311" s="217"/>
      <c r="HA311" s="217"/>
      <c r="HB311" s="217"/>
      <c r="HC311" s="217"/>
      <c r="HD311" s="217"/>
      <c r="HE311" s="217"/>
      <c r="HF311" s="217"/>
      <c r="HG311" s="217"/>
      <c r="HH311" s="217"/>
      <c r="HI311" s="217"/>
      <c r="HJ311" s="217"/>
      <c r="HK311" s="217"/>
      <c r="HL311" s="217"/>
      <c r="HM311" s="217"/>
      <c r="HN311" s="217"/>
      <c r="HO311" s="217"/>
      <c r="HP311" s="217"/>
      <c r="HQ311" s="217"/>
      <c r="HR311" s="217"/>
      <c r="HS311" s="217"/>
      <c r="HT311" s="217"/>
      <c r="HU311" s="217"/>
      <c r="HV311" s="217"/>
      <c r="HW311" s="217"/>
      <c r="HX311" s="217"/>
      <c r="HY311" s="217"/>
      <c r="HZ311" s="217"/>
      <c r="IA311" s="217"/>
      <c r="IB311" s="217"/>
      <c r="IC311" s="217"/>
      <c r="ID311" s="217"/>
      <c r="IE311" s="217"/>
      <c r="IF311" s="217"/>
      <c r="IG311" s="217"/>
      <c r="IH311" s="217"/>
      <c r="II311" s="217"/>
      <c r="IJ311" s="217"/>
      <c r="IK311" s="217"/>
      <c r="IL311" s="217"/>
      <c r="IM311" s="217"/>
      <c r="IN311" s="217"/>
      <c r="IO311" s="217"/>
      <c r="IP311" s="217"/>
      <c r="IQ311" s="217"/>
      <c r="IR311" s="217"/>
      <c r="IS311" s="217"/>
      <c r="IT311" s="217"/>
      <c r="IU311" s="217"/>
      <c r="IV311" s="217"/>
    </row>
    <row r="312" spans="1:256" x14ac:dyDescent="0.15">
      <c r="A312" s="218"/>
      <c r="B312" s="215"/>
      <c r="C312" s="217"/>
      <c r="D312" s="219"/>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c r="AA312" s="217"/>
      <c r="AB312" s="217"/>
      <c r="AC312" s="217"/>
      <c r="AD312" s="217"/>
      <c r="AE312" s="217"/>
      <c r="AF312" s="217"/>
      <c r="AG312" s="217"/>
      <c r="AH312" s="217"/>
      <c r="AI312" s="217"/>
      <c r="AJ312" s="217"/>
      <c r="AK312" s="217"/>
      <c r="AL312" s="217"/>
      <c r="AM312" s="217"/>
      <c r="AN312" s="217"/>
      <c r="AO312" s="217"/>
      <c r="AP312" s="217"/>
      <c r="AQ312" s="217"/>
      <c r="AR312" s="217"/>
      <c r="AS312" s="217"/>
      <c r="AT312" s="217"/>
      <c r="AU312" s="217"/>
      <c r="AV312" s="217"/>
      <c r="AW312" s="217"/>
      <c r="AX312" s="217"/>
      <c r="AY312" s="217"/>
      <c r="AZ312" s="217"/>
      <c r="BA312" s="217"/>
      <c r="BB312" s="217"/>
      <c r="BC312" s="217"/>
      <c r="BD312" s="217"/>
      <c r="BE312" s="217"/>
      <c r="BF312" s="217"/>
      <c r="BG312" s="217"/>
      <c r="BH312" s="217"/>
      <c r="BI312" s="217"/>
      <c r="BJ312" s="217"/>
      <c r="BK312" s="217"/>
      <c r="BL312" s="217"/>
      <c r="BM312" s="217"/>
      <c r="BN312" s="217"/>
      <c r="BO312" s="217"/>
      <c r="BP312" s="217"/>
      <c r="BQ312" s="217"/>
      <c r="BR312" s="217"/>
      <c r="BS312" s="217"/>
      <c r="BT312" s="217"/>
      <c r="BU312" s="217"/>
      <c r="BV312" s="217"/>
      <c r="BW312" s="217"/>
      <c r="BX312" s="217"/>
      <c r="BY312" s="217"/>
      <c r="BZ312" s="217"/>
      <c r="CA312" s="217"/>
      <c r="CB312" s="217"/>
      <c r="CC312" s="217"/>
      <c r="CD312" s="217"/>
      <c r="CE312" s="217"/>
      <c r="CF312" s="217"/>
      <c r="CG312" s="217"/>
      <c r="CH312" s="217"/>
      <c r="CI312" s="217"/>
      <c r="CJ312" s="217"/>
      <c r="CK312" s="217"/>
      <c r="CL312" s="217"/>
      <c r="CM312" s="217"/>
      <c r="CN312" s="217"/>
      <c r="CO312" s="217"/>
      <c r="CP312" s="217"/>
      <c r="CQ312" s="217"/>
      <c r="CR312" s="217"/>
      <c r="CS312" s="217"/>
      <c r="CT312" s="217"/>
      <c r="CU312" s="217"/>
      <c r="CV312" s="217"/>
      <c r="CW312" s="217"/>
      <c r="CX312" s="217"/>
      <c r="CY312" s="217"/>
      <c r="CZ312" s="217"/>
      <c r="DA312" s="217"/>
      <c r="DB312" s="217"/>
      <c r="DC312" s="217"/>
      <c r="DD312" s="217"/>
      <c r="DE312" s="217"/>
      <c r="DF312" s="217"/>
      <c r="DG312" s="217"/>
      <c r="DH312" s="217"/>
      <c r="DI312" s="217"/>
      <c r="DJ312" s="217"/>
      <c r="DK312" s="217"/>
      <c r="DL312" s="217"/>
      <c r="DM312" s="217"/>
      <c r="DN312" s="217"/>
      <c r="DO312" s="217"/>
      <c r="DP312" s="217"/>
      <c r="DQ312" s="217"/>
      <c r="DR312" s="217"/>
      <c r="DS312" s="217"/>
      <c r="DT312" s="217"/>
      <c r="DU312" s="217"/>
      <c r="DV312" s="217"/>
      <c r="DW312" s="217"/>
      <c r="DX312" s="217"/>
      <c r="DY312" s="217"/>
      <c r="DZ312" s="217"/>
      <c r="EA312" s="217"/>
      <c r="EB312" s="217"/>
      <c r="EC312" s="217"/>
      <c r="ED312" s="217"/>
      <c r="EE312" s="217"/>
      <c r="EF312" s="217"/>
      <c r="EG312" s="217"/>
      <c r="EH312" s="217"/>
      <c r="EI312" s="217"/>
      <c r="EJ312" s="217"/>
      <c r="EK312" s="217"/>
      <c r="EL312" s="217"/>
      <c r="EM312" s="217"/>
      <c r="EN312" s="217"/>
      <c r="EO312" s="217"/>
      <c r="EP312" s="217"/>
      <c r="EQ312" s="217"/>
      <c r="ER312" s="217"/>
      <c r="ES312" s="217"/>
      <c r="ET312" s="217"/>
      <c r="EU312" s="217"/>
      <c r="EV312" s="217"/>
      <c r="EW312" s="217"/>
      <c r="EX312" s="217"/>
      <c r="EY312" s="217"/>
      <c r="EZ312" s="217"/>
      <c r="FA312" s="217"/>
      <c r="FB312" s="217"/>
      <c r="FC312" s="217"/>
      <c r="FD312" s="217"/>
      <c r="FE312" s="217"/>
      <c r="FF312" s="217"/>
      <c r="FG312" s="217"/>
      <c r="FH312" s="217"/>
      <c r="FI312" s="217"/>
      <c r="FJ312" s="217"/>
      <c r="FK312" s="217"/>
      <c r="FL312" s="217"/>
      <c r="FM312" s="217"/>
      <c r="FN312" s="217"/>
      <c r="FO312" s="217"/>
      <c r="FP312" s="217"/>
      <c r="FQ312" s="217"/>
      <c r="FR312" s="217"/>
      <c r="FS312" s="217"/>
      <c r="FT312" s="217"/>
      <c r="FU312" s="217"/>
      <c r="FV312" s="217"/>
      <c r="FW312" s="217"/>
      <c r="FX312" s="217"/>
      <c r="FY312" s="217"/>
      <c r="FZ312" s="217"/>
      <c r="GA312" s="217"/>
      <c r="GB312" s="217"/>
      <c r="GC312" s="217"/>
      <c r="GD312" s="217"/>
      <c r="GE312" s="217"/>
      <c r="GF312" s="217"/>
      <c r="GG312" s="217"/>
      <c r="GH312" s="217"/>
      <c r="GI312" s="217"/>
      <c r="GJ312" s="217"/>
      <c r="GK312" s="217"/>
      <c r="GL312" s="217"/>
      <c r="GM312" s="217"/>
      <c r="GN312" s="217"/>
      <c r="GO312" s="217"/>
      <c r="GP312" s="217"/>
      <c r="GQ312" s="217"/>
      <c r="GR312" s="217"/>
      <c r="GS312" s="217"/>
      <c r="GT312" s="217"/>
      <c r="GU312" s="217"/>
      <c r="GV312" s="217"/>
      <c r="GW312" s="217"/>
      <c r="GX312" s="217"/>
      <c r="GY312" s="217"/>
      <c r="GZ312" s="217"/>
      <c r="HA312" s="217"/>
      <c r="HB312" s="217"/>
      <c r="HC312" s="217"/>
      <c r="HD312" s="217"/>
      <c r="HE312" s="217"/>
      <c r="HF312" s="217"/>
      <c r="HG312" s="217"/>
      <c r="HH312" s="217"/>
      <c r="HI312" s="217"/>
      <c r="HJ312" s="217"/>
      <c r="HK312" s="217"/>
      <c r="HL312" s="217"/>
      <c r="HM312" s="217"/>
      <c r="HN312" s="217"/>
      <c r="HO312" s="217"/>
      <c r="HP312" s="217"/>
      <c r="HQ312" s="217"/>
      <c r="HR312" s="217"/>
      <c r="HS312" s="217"/>
      <c r="HT312" s="217"/>
      <c r="HU312" s="217"/>
      <c r="HV312" s="217"/>
      <c r="HW312" s="217"/>
      <c r="HX312" s="217"/>
      <c r="HY312" s="217"/>
      <c r="HZ312" s="217"/>
      <c r="IA312" s="217"/>
      <c r="IB312" s="217"/>
      <c r="IC312" s="217"/>
      <c r="ID312" s="217"/>
      <c r="IE312" s="217"/>
      <c r="IF312" s="217"/>
      <c r="IG312" s="217"/>
      <c r="IH312" s="217"/>
      <c r="II312" s="217"/>
      <c r="IJ312" s="217"/>
      <c r="IK312" s="217"/>
      <c r="IL312" s="217"/>
      <c r="IM312" s="217"/>
      <c r="IN312" s="217"/>
      <c r="IO312" s="217"/>
      <c r="IP312" s="217"/>
      <c r="IQ312" s="217"/>
      <c r="IR312" s="217"/>
      <c r="IS312" s="217"/>
      <c r="IT312" s="217"/>
      <c r="IU312" s="217"/>
      <c r="IV312" s="217"/>
    </row>
    <row r="313" spans="1:256" x14ac:dyDescent="0.15">
      <c r="A313" s="218"/>
      <c r="B313" s="215"/>
      <c r="C313" s="217"/>
      <c r="D313" s="219"/>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c r="AA313" s="217"/>
      <c r="AB313" s="217"/>
      <c r="AC313" s="217"/>
      <c r="AD313" s="217"/>
      <c r="AE313" s="217"/>
      <c r="AF313" s="217"/>
      <c r="AG313" s="217"/>
      <c r="AH313" s="217"/>
      <c r="AI313" s="217"/>
      <c r="AJ313" s="217"/>
      <c r="AK313" s="217"/>
      <c r="AL313" s="217"/>
      <c r="AM313" s="217"/>
      <c r="AN313" s="217"/>
      <c r="AO313" s="217"/>
      <c r="AP313" s="217"/>
      <c r="AQ313" s="217"/>
      <c r="AR313" s="217"/>
      <c r="AS313" s="217"/>
      <c r="AT313" s="217"/>
      <c r="AU313" s="217"/>
      <c r="AV313" s="217"/>
      <c r="AW313" s="217"/>
      <c r="AX313" s="217"/>
      <c r="AY313" s="217"/>
      <c r="AZ313" s="217"/>
      <c r="BA313" s="217"/>
      <c r="BB313" s="217"/>
      <c r="BC313" s="217"/>
      <c r="BD313" s="217"/>
      <c r="BE313" s="217"/>
      <c r="BF313" s="217"/>
      <c r="BG313" s="217"/>
      <c r="BH313" s="217"/>
      <c r="BI313" s="217"/>
      <c r="BJ313" s="217"/>
      <c r="BK313" s="217"/>
      <c r="BL313" s="217"/>
      <c r="BM313" s="217"/>
      <c r="BN313" s="217"/>
      <c r="BO313" s="217"/>
      <c r="BP313" s="217"/>
      <c r="BQ313" s="217"/>
      <c r="BR313" s="217"/>
      <c r="BS313" s="217"/>
      <c r="BT313" s="217"/>
      <c r="BU313" s="217"/>
      <c r="BV313" s="217"/>
      <c r="BW313" s="217"/>
      <c r="BX313" s="217"/>
      <c r="BY313" s="217"/>
      <c r="BZ313" s="217"/>
      <c r="CA313" s="217"/>
      <c r="CB313" s="217"/>
      <c r="CC313" s="217"/>
      <c r="CD313" s="217"/>
      <c r="CE313" s="217"/>
      <c r="CF313" s="217"/>
      <c r="CG313" s="217"/>
      <c r="CH313" s="217"/>
      <c r="CI313" s="217"/>
      <c r="CJ313" s="217"/>
      <c r="CK313" s="217"/>
      <c r="CL313" s="217"/>
      <c r="CM313" s="217"/>
      <c r="CN313" s="217"/>
      <c r="CO313" s="217"/>
      <c r="CP313" s="217"/>
      <c r="CQ313" s="217"/>
      <c r="CR313" s="217"/>
      <c r="CS313" s="217"/>
      <c r="CT313" s="217"/>
      <c r="CU313" s="217"/>
      <c r="CV313" s="217"/>
      <c r="CW313" s="217"/>
      <c r="CX313" s="217"/>
      <c r="CY313" s="217"/>
      <c r="CZ313" s="217"/>
      <c r="DA313" s="217"/>
      <c r="DB313" s="217"/>
      <c r="DC313" s="217"/>
      <c r="DD313" s="217"/>
      <c r="DE313" s="217"/>
      <c r="DF313" s="217"/>
      <c r="DG313" s="217"/>
      <c r="DH313" s="217"/>
      <c r="DI313" s="217"/>
      <c r="DJ313" s="217"/>
      <c r="DK313" s="217"/>
      <c r="DL313" s="217"/>
      <c r="DM313" s="217"/>
      <c r="DN313" s="217"/>
      <c r="DO313" s="217"/>
      <c r="DP313" s="217"/>
      <c r="DQ313" s="217"/>
      <c r="DR313" s="217"/>
      <c r="DS313" s="217"/>
      <c r="DT313" s="217"/>
      <c r="DU313" s="217"/>
      <c r="DV313" s="217"/>
      <c r="DW313" s="217"/>
      <c r="DX313" s="217"/>
      <c r="DY313" s="217"/>
      <c r="DZ313" s="217"/>
      <c r="EA313" s="217"/>
      <c r="EB313" s="217"/>
      <c r="EC313" s="217"/>
      <c r="ED313" s="217"/>
      <c r="EE313" s="217"/>
      <c r="EF313" s="217"/>
      <c r="EG313" s="217"/>
      <c r="EH313" s="217"/>
      <c r="EI313" s="217"/>
      <c r="EJ313" s="217"/>
      <c r="EK313" s="217"/>
      <c r="EL313" s="217"/>
      <c r="EM313" s="217"/>
      <c r="EN313" s="217"/>
      <c r="EO313" s="217"/>
      <c r="EP313" s="217"/>
      <c r="EQ313" s="217"/>
      <c r="ER313" s="217"/>
      <c r="ES313" s="217"/>
      <c r="ET313" s="217"/>
      <c r="EU313" s="217"/>
      <c r="EV313" s="217"/>
      <c r="EW313" s="217"/>
      <c r="EX313" s="217"/>
      <c r="EY313" s="217"/>
      <c r="EZ313" s="217"/>
      <c r="FA313" s="217"/>
      <c r="FB313" s="217"/>
      <c r="FC313" s="217"/>
      <c r="FD313" s="217"/>
      <c r="FE313" s="217"/>
      <c r="FF313" s="217"/>
      <c r="FG313" s="217"/>
      <c r="FH313" s="217"/>
      <c r="FI313" s="217"/>
      <c r="FJ313" s="217"/>
      <c r="FK313" s="217"/>
      <c r="FL313" s="217"/>
      <c r="FM313" s="217"/>
      <c r="FN313" s="217"/>
      <c r="FO313" s="217"/>
      <c r="FP313" s="217"/>
      <c r="FQ313" s="217"/>
      <c r="FR313" s="217"/>
      <c r="FS313" s="217"/>
      <c r="FT313" s="217"/>
      <c r="FU313" s="217"/>
      <c r="FV313" s="217"/>
      <c r="FW313" s="217"/>
      <c r="FX313" s="217"/>
      <c r="FY313" s="217"/>
      <c r="FZ313" s="217"/>
      <c r="GA313" s="217"/>
      <c r="GB313" s="217"/>
      <c r="GC313" s="217"/>
      <c r="GD313" s="217"/>
      <c r="GE313" s="217"/>
      <c r="GF313" s="217"/>
      <c r="GG313" s="217"/>
      <c r="GH313" s="217"/>
      <c r="GI313" s="217"/>
      <c r="GJ313" s="217"/>
      <c r="GK313" s="217"/>
      <c r="GL313" s="217"/>
      <c r="GM313" s="217"/>
      <c r="GN313" s="217"/>
      <c r="GO313" s="217"/>
      <c r="GP313" s="217"/>
      <c r="GQ313" s="217"/>
      <c r="GR313" s="217"/>
      <c r="GS313" s="217"/>
      <c r="GT313" s="217"/>
      <c r="GU313" s="217"/>
      <c r="GV313" s="217"/>
      <c r="GW313" s="217"/>
      <c r="GX313" s="217"/>
      <c r="GY313" s="217"/>
      <c r="GZ313" s="217"/>
      <c r="HA313" s="217"/>
      <c r="HB313" s="217"/>
      <c r="HC313" s="217"/>
      <c r="HD313" s="217"/>
      <c r="HE313" s="217"/>
      <c r="HF313" s="217"/>
      <c r="HG313" s="217"/>
      <c r="HH313" s="217"/>
      <c r="HI313" s="217"/>
      <c r="HJ313" s="217"/>
      <c r="HK313" s="217"/>
      <c r="HL313" s="217"/>
      <c r="HM313" s="217"/>
      <c r="HN313" s="217"/>
      <c r="HO313" s="217"/>
      <c r="HP313" s="217"/>
      <c r="HQ313" s="217"/>
      <c r="HR313" s="217"/>
      <c r="HS313" s="217"/>
      <c r="HT313" s="217"/>
      <c r="HU313" s="217"/>
      <c r="HV313" s="217"/>
      <c r="HW313" s="217"/>
      <c r="HX313" s="217"/>
      <c r="HY313" s="217"/>
      <c r="HZ313" s="217"/>
      <c r="IA313" s="217"/>
      <c r="IB313" s="217"/>
      <c r="IC313" s="217"/>
      <c r="ID313" s="217"/>
      <c r="IE313" s="217"/>
      <c r="IF313" s="217"/>
      <c r="IG313" s="217"/>
      <c r="IH313" s="217"/>
      <c r="II313" s="217"/>
      <c r="IJ313" s="217"/>
      <c r="IK313" s="217"/>
      <c r="IL313" s="217"/>
      <c r="IM313" s="217"/>
      <c r="IN313" s="217"/>
      <c r="IO313" s="217"/>
      <c r="IP313" s="217"/>
      <c r="IQ313" s="217"/>
      <c r="IR313" s="217"/>
      <c r="IS313" s="217"/>
      <c r="IT313" s="217"/>
      <c r="IU313" s="217"/>
      <c r="IV313" s="217"/>
    </row>
    <row r="314" spans="1:256" x14ac:dyDescent="0.15">
      <c r="A314" s="218"/>
      <c r="B314" s="215"/>
      <c r="C314" s="217"/>
      <c r="D314" s="219"/>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c r="AA314" s="217"/>
      <c r="AB314" s="217"/>
      <c r="AC314" s="217"/>
      <c r="AD314" s="217"/>
      <c r="AE314" s="217"/>
      <c r="AF314" s="217"/>
      <c r="AG314" s="217"/>
      <c r="AH314" s="217"/>
      <c r="AI314" s="217"/>
      <c r="AJ314" s="217"/>
      <c r="AK314" s="217"/>
      <c r="AL314" s="217"/>
      <c r="AM314" s="217"/>
      <c r="AN314" s="217"/>
      <c r="AO314" s="217"/>
      <c r="AP314" s="217"/>
      <c r="AQ314" s="217"/>
      <c r="AR314" s="217"/>
      <c r="AS314" s="217"/>
      <c r="AT314" s="217"/>
      <c r="AU314" s="217"/>
      <c r="AV314" s="217"/>
      <c r="AW314" s="217"/>
      <c r="AX314" s="217"/>
      <c r="AY314" s="217"/>
      <c r="AZ314" s="217"/>
      <c r="BA314" s="217"/>
      <c r="BB314" s="217"/>
      <c r="BC314" s="217"/>
      <c r="BD314" s="217"/>
      <c r="BE314" s="217"/>
      <c r="BF314" s="217"/>
      <c r="BG314" s="217"/>
      <c r="BH314" s="217"/>
      <c r="BI314" s="217"/>
      <c r="BJ314" s="217"/>
      <c r="BK314" s="217"/>
      <c r="BL314" s="217"/>
      <c r="BM314" s="217"/>
      <c r="BN314" s="217"/>
      <c r="BO314" s="217"/>
      <c r="BP314" s="217"/>
      <c r="BQ314" s="217"/>
      <c r="BR314" s="217"/>
      <c r="BS314" s="217"/>
      <c r="BT314" s="217"/>
      <c r="BU314" s="217"/>
      <c r="BV314" s="217"/>
      <c r="BW314" s="217"/>
      <c r="BX314" s="217"/>
      <c r="BY314" s="217"/>
      <c r="BZ314" s="217"/>
      <c r="CA314" s="217"/>
      <c r="CB314" s="217"/>
      <c r="CC314" s="217"/>
      <c r="CD314" s="217"/>
      <c r="CE314" s="217"/>
      <c r="CF314" s="217"/>
      <c r="CG314" s="217"/>
      <c r="CH314" s="217"/>
      <c r="CI314" s="217"/>
      <c r="CJ314" s="217"/>
      <c r="CK314" s="217"/>
      <c r="CL314" s="217"/>
      <c r="CM314" s="217"/>
      <c r="CN314" s="217"/>
      <c r="CO314" s="217"/>
      <c r="CP314" s="217"/>
      <c r="CQ314" s="217"/>
      <c r="CR314" s="217"/>
      <c r="CS314" s="217"/>
      <c r="CT314" s="217"/>
      <c r="CU314" s="217"/>
      <c r="CV314" s="217"/>
      <c r="CW314" s="217"/>
      <c r="CX314" s="217"/>
      <c r="CY314" s="217"/>
      <c r="CZ314" s="217"/>
      <c r="DA314" s="217"/>
      <c r="DB314" s="217"/>
      <c r="DC314" s="217"/>
      <c r="DD314" s="217"/>
      <c r="DE314" s="217"/>
      <c r="DF314" s="217"/>
      <c r="DG314" s="217"/>
      <c r="DH314" s="217"/>
      <c r="DI314" s="217"/>
      <c r="DJ314" s="217"/>
      <c r="DK314" s="217"/>
      <c r="DL314" s="217"/>
      <c r="DM314" s="217"/>
      <c r="DN314" s="217"/>
      <c r="DO314" s="217"/>
      <c r="DP314" s="217"/>
      <c r="DQ314" s="217"/>
      <c r="DR314" s="217"/>
      <c r="DS314" s="217"/>
      <c r="DT314" s="217"/>
      <c r="DU314" s="217"/>
      <c r="DV314" s="217"/>
      <c r="DW314" s="217"/>
      <c r="DX314" s="217"/>
      <c r="DY314" s="217"/>
      <c r="DZ314" s="217"/>
      <c r="EA314" s="217"/>
      <c r="EB314" s="217"/>
      <c r="EC314" s="217"/>
      <c r="ED314" s="217"/>
      <c r="EE314" s="217"/>
      <c r="EF314" s="217"/>
      <c r="EG314" s="217"/>
      <c r="EH314" s="217"/>
      <c r="EI314" s="217"/>
      <c r="EJ314" s="217"/>
      <c r="EK314" s="217"/>
      <c r="EL314" s="217"/>
      <c r="EM314" s="217"/>
      <c r="EN314" s="217"/>
      <c r="EO314" s="217"/>
      <c r="EP314" s="217"/>
      <c r="EQ314" s="217"/>
      <c r="ER314" s="217"/>
      <c r="ES314" s="217"/>
      <c r="ET314" s="217"/>
      <c r="EU314" s="217"/>
      <c r="EV314" s="217"/>
      <c r="EW314" s="217"/>
      <c r="EX314" s="217"/>
      <c r="EY314" s="217"/>
      <c r="EZ314" s="217"/>
      <c r="FA314" s="217"/>
      <c r="FB314" s="217"/>
      <c r="FC314" s="217"/>
      <c r="FD314" s="217"/>
      <c r="FE314" s="217"/>
      <c r="FF314" s="217"/>
      <c r="FG314" s="217"/>
      <c r="FH314" s="217"/>
      <c r="FI314" s="217"/>
      <c r="FJ314" s="217"/>
      <c r="FK314" s="217"/>
      <c r="FL314" s="217"/>
      <c r="FM314" s="217"/>
      <c r="FN314" s="217"/>
      <c r="FO314" s="217"/>
      <c r="FP314" s="217"/>
      <c r="FQ314" s="217"/>
      <c r="FR314" s="217"/>
      <c r="FS314" s="217"/>
      <c r="FT314" s="217"/>
      <c r="FU314" s="217"/>
      <c r="FV314" s="217"/>
      <c r="FW314" s="217"/>
      <c r="FX314" s="217"/>
      <c r="FY314" s="217"/>
      <c r="FZ314" s="217"/>
      <c r="GA314" s="217"/>
      <c r="GB314" s="217"/>
      <c r="GC314" s="217"/>
      <c r="GD314" s="217"/>
      <c r="GE314" s="217"/>
      <c r="GF314" s="217"/>
      <c r="GG314" s="217"/>
      <c r="GH314" s="217"/>
      <c r="GI314" s="217"/>
      <c r="GJ314" s="217"/>
      <c r="GK314" s="217"/>
      <c r="GL314" s="217"/>
      <c r="GM314" s="217"/>
      <c r="GN314" s="217"/>
      <c r="GO314" s="217"/>
      <c r="GP314" s="217"/>
      <c r="GQ314" s="217"/>
      <c r="GR314" s="217"/>
      <c r="GS314" s="217"/>
      <c r="GT314" s="217"/>
      <c r="GU314" s="217"/>
      <c r="GV314" s="217"/>
      <c r="GW314" s="217"/>
      <c r="GX314" s="217"/>
      <c r="GY314" s="217"/>
      <c r="GZ314" s="217"/>
      <c r="HA314" s="217"/>
      <c r="HB314" s="217"/>
      <c r="HC314" s="217"/>
      <c r="HD314" s="217"/>
      <c r="HE314" s="217"/>
      <c r="HF314" s="217"/>
      <c r="HG314" s="217"/>
      <c r="HH314" s="217"/>
      <c r="HI314" s="217"/>
      <c r="HJ314" s="217"/>
      <c r="HK314" s="217"/>
      <c r="HL314" s="217"/>
      <c r="HM314" s="217"/>
      <c r="HN314" s="217"/>
      <c r="HO314" s="217"/>
      <c r="HP314" s="217"/>
      <c r="HQ314" s="217"/>
      <c r="HR314" s="217"/>
      <c r="HS314" s="217"/>
      <c r="HT314" s="217"/>
      <c r="HU314" s="217"/>
      <c r="HV314" s="217"/>
      <c r="HW314" s="217"/>
      <c r="HX314" s="217"/>
      <c r="HY314" s="217"/>
      <c r="HZ314" s="217"/>
      <c r="IA314" s="217"/>
      <c r="IB314" s="217"/>
      <c r="IC314" s="217"/>
      <c r="ID314" s="217"/>
      <c r="IE314" s="217"/>
      <c r="IF314" s="217"/>
      <c r="IG314" s="217"/>
      <c r="IH314" s="217"/>
      <c r="II314" s="217"/>
      <c r="IJ314" s="217"/>
      <c r="IK314" s="217"/>
      <c r="IL314" s="217"/>
      <c r="IM314" s="217"/>
      <c r="IN314" s="217"/>
      <c r="IO314" s="217"/>
      <c r="IP314" s="217"/>
      <c r="IQ314" s="217"/>
      <c r="IR314" s="217"/>
      <c r="IS314" s="217"/>
      <c r="IT314" s="217"/>
      <c r="IU314" s="217"/>
      <c r="IV314" s="217"/>
    </row>
    <row r="315" spans="1:256" x14ac:dyDescent="0.15">
      <c r="A315" s="218"/>
      <c r="B315" s="215"/>
      <c r="C315" s="217"/>
      <c r="D315" s="219"/>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c r="AA315" s="217"/>
      <c r="AB315" s="217"/>
      <c r="AC315" s="217"/>
      <c r="AD315" s="217"/>
      <c r="AE315" s="217"/>
      <c r="AF315" s="217"/>
      <c r="AG315" s="217"/>
      <c r="AH315" s="217"/>
      <c r="AI315" s="217"/>
      <c r="AJ315" s="217"/>
      <c r="AK315" s="217"/>
      <c r="AL315" s="217"/>
      <c r="AM315" s="217"/>
      <c r="AN315" s="217"/>
      <c r="AO315" s="217"/>
      <c r="AP315" s="217"/>
      <c r="AQ315" s="217"/>
      <c r="AR315" s="217"/>
      <c r="AS315" s="217"/>
      <c r="AT315" s="217"/>
      <c r="AU315" s="217"/>
      <c r="AV315" s="217"/>
      <c r="AW315" s="217"/>
      <c r="AX315" s="217"/>
      <c r="AY315" s="217"/>
      <c r="AZ315" s="217"/>
      <c r="BA315" s="217"/>
      <c r="BB315" s="217"/>
      <c r="BC315" s="217"/>
      <c r="BD315" s="217"/>
      <c r="BE315" s="217"/>
      <c r="BF315" s="217"/>
      <c r="BG315" s="217"/>
      <c r="BH315" s="217"/>
      <c r="BI315" s="217"/>
      <c r="BJ315" s="217"/>
      <c r="BK315" s="217"/>
      <c r="BL315" s="217"/>
      <c r="BM315" s="217"/>
      <c r="BN315" s="217"/>
      <c r="BO315" s="217"/>
      <c r="BP315" s="217"/>
      <c r="BQ315" s="217"/>
      <c r="BR315" s="217"/>
      <c r="BS315" s="217"/>
      <c r="BT315" s="217"/>
      <c r="BU315" s="217"/>
      <c r="BV315" s="217"/>
      <c r="BW315" s="217"/>
      <c r="BX315" s="217"/>
      <c r="BY315" s="217"/>
      <c r="BZ315" s="217"/>
      <c r="CA315" s="217"/>
      <c r="CB315" s="217"/>
      <c r="CC315" s="217"/>
      <c r="CD315" s="217"/>
      <c r="CE315" s="217"/>
      <c r="CF315" s="217"/>
      <c r="CG315" s="217"/>
      <c r="CH315" s="217"/>
      <c r="CI315" s="217"/>
      <c r="CJ315" s="217"/>
      <c r="CK315" s="217"/>
      <c r="CL315" s="217"/>
      <c r="CM315" s="217"/>
      <c r="CN315" s="217"/>
      <c r="CO315" s="217"/>
      <c r="CP315" s="217"/>
      <c r="CQ315" s="217"/>
      <c r="CR315" s="217"/>
      <c r="CS315" s="217"/>
      <c r="CT315" s="217"/>
      <c r="CU315" s="217"/>
      <c r="CV315" s="217"/>
      <c r="CW315" s="217"/>
      <c r="CX315" s="217"/>
      <c r="CY315" s="217"/>
      <c r="CZ315" s="217"/>
      <c r="DA315" s="217"/>
      <c r="DB315" s="217"/>
      <c r="DC315" s="217"/>
      <c r="DD315" s="217"/>
      <c r="DE315" s="217"/>
      <c r="DF315" s="217"/>
      <c r="DG315" s="217"/>
      <c r="DH315" s="217"/>
      <c r="DI315" s="217"/>
      <c r="DJ315" s="217"/>
      <c r="DK315" s="217"/>
      <c r="DL315" s="217"/>
      <c r="DM315" s="217"/>
      <c r="DN315" s="217"/>
      <c r="DO315" s="217"/>
      <c r="DP315" s="217"/>
      <c r="DQ315" s="217"/>
      <c r="DR315" s="217"/>
      <c r="DS315" s="217"/>
      <c r="DT315" s="217"/>
      <c r="DU315" s="217"/>
      <c r="DV315" s="217"/>
      <c r="DW315" s="217"/>
      <c r="DX315" s="217"/>
      <c r="DY315" s="217"/>
      <c r="DZ315" s="217"/>
      <c r="EA315" s="217"/>
      <c r="EB315" s="217"/>
      <c r="EC315" s="217"/>
      <c r="ED315" s="217"/>
      <c r="EE315" s="217"/>
      <c r="EF315" s="217"/>
      <c r="EG315" s="217"/>
      <c r="EH315" s="217"/>
      <c r="EI315" s="217"/>
      <c r="EJ315" s="217"/>
      <c r="EK315" s="217"/>
      <c r="EL315" s="217"/>
      <c r="EM315" s="217"/>
      <c r="EN315" s="217"/>
      <c r="EO315" s="217"/>
      <c r="EP315" s="217"/>
      <c r="EQ315" s="217"/>
      <c r="ER315" s="217"/>
      <c r="ES315" s="217"/>
      <c r="ET315" s="217"/>
      <c r="EU315" s="217"/>
      <c r="EV315" s="217"/>
      <c r="EW315" s="217"/>
      <c r="EX315" s="217"/>
      <c r="EY315" s="217"/>
      <c r="EZ315" s="217"/>
      <c r="FA315" s="217"/>
      <c r="FB315" s="217"/>
      <c r="FC315" s="217"/>
      <c r="FD315" s="217"/>
      <c r="FE315" s="217"/>
      <c r="FF315" s="217"/>
      <c r="FG315" s="217"/>
      <c r="FH315" s="217"/>
      <c r="FI315" s="217"/>
      <c r="FJ315" s="217"/>
      <c r="FK315" s="217"/>
      <c r="FL315" s="217"/>
      <c r="FM315" s="217"/>
      <c r="FN315" s="217"/>
      <c r="FO315" s="217"/>
      <c r="FP315" s="217"/>
      <c r="FQ315" s="217"/>
      <c r="FR315" s="217"/>
      <c r="FS315" s="217"/>
      <c r="FT315" s="217"/>
      <c r="FU315" s="217"/>
      <c r="FV315" s="217"/>
      <c r="FW315" s="217"/>
      <c r="FX315" s="217"/>
      <c r="FY315" s="217"/>
      <c r="FZ315" s="217"/>
      <c r="GA315" s="217"/>
      <c r="GB315" s="217"/>
      <c r="GC315" s="217"/>
      <c r="GD315" s="217"/>
      <c r="GE315" s="217"/>
      <c r="GF315" s="217"/>
      <c r="GG315" s="217"/>
      <c r="GH315" s="217"/>
      <c r="GI315" s="217"/>
      <c r="GJ315" s="217"/>
      <c r="GK315" s="217"/>
      <c r="GL315" s="217"/>
      <c r="GM315" s="217"/>
      <c r="GN315" s="217"/>
      <c r="GO315" s="217"/>
      <c r="GP315" s="217"/>
      <c r="GQ315" s="217"/>
      <c r="GR315" s="217"/>
      <c r="GS315" s="217"/>
      <c r="GT315" s="217"/>
      <c r="GU315" s="217"/>
      <c r="GV315" s="217"/>
      <c r="GW315" s="217"/>
      <c r="GX315" s="217"/>
      <c r="GY315" s="217"/>
      <c r="GZ315" s="217"/>
      <c r="HA315" s="217"/>
      <c r="HB315" s="217"/>
      <c r="HC315" s="217"/>
      <c r="HD315" s="217"/>
      <c r="HE315" s="217"/>
      <c r="HF315" s="217"/>
      <c r="HG315" s="217"/>
      <c r="HH315" s="217"/>
      <c r="HI315" s="217"/>
      <c r="HJ315" s="217"/>
      <c r="HK315" s="217"/>
      <c r="HL315" s="217"/>
      <c r="HM315" s="217"/>
      <c r="HN315" s="217"/>
      <c r="HO315" s="217"/>
      <c r="HP315" s="217"/>
      <c r="HQ315" s="217"/>
      <c r="HR315" s="217"/>
      <c r="HS315" s="217"/>
      <c r="HT315" s="217"/>
      <c r="HU315" s="217"/>
      <c r="HV315" s="217"/>
      <c r="HW315" s="217"/>
      <c r="HX315" s="217"/>
      <c r="HY315" s="217"/>
      <c r="HZ315" s="217"/>
      <c r="IA315" s="217"/>
      <c r="IB315" s="217"/>
      <c r="IC315" s="217"/>
      <c r="ID315" s="217"/>
      <c r="IE315" s="217"/>
      <c r="IF315" s="217"/>
      <c r="IG315" s="217"/>
      <c r="IH315" s="217"/>
      <c r="II315" s="217"/>
      <c r="IJ315" s="217"/>
      <c r="IK315" s="217"/>
      <c r="IL315" s="217"/>
      <c r="IM315" s="217"/>
      <c r="IN315" s="217"/>
      <c r="IO315" s="217"/>
      <c r="IP315" s="217"/>
      <c r="IQ315" s="217"/>
      <c r="IR315" s="217"/>
      <c r="IS315" s="217"/>
      <c r="IT315" s="217"/>
      <c r="IU315" s="217"/>
      <c r="IV315" s="217"/>
    </row>
    <row r="316" spans="1:256" x14ac:dyDescent="0.15">
      <c r="A316" s="218"/>
      <c r="B316" s="215"/>
      <c r="C316" s="217"/>
      <c r="D316" s="219"/>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c r="AA316" s="217"/>
      <c r="AB316" s="217"/>
      <c r="AC316" s="217"/>
      <c r="AD316" s="217"/>
      <c r="AE316" s="217"/>
      <c r="AF316" s="217"/>
      <c r="AG316" s="217"/>
      <c r="AH316" s="217"/>
      <c r="AI316" s="217"/>
      <c r="AJ316" s="217"/>
      <c r="AK316" s="217"/>
      <c r="AL316" s="217"/>
      <c r="AM316" s="217"/>
      <c r="AN316" s="217"/>
      <c r="AO316" s="217"/>
      <c r="AP316" s="217"/>
      <c r="AQ316" s="217"/>
      <c r="AR316" s="217"/>
      <c r="AS316" s="217"/>
      <c r="AT316" s="217"/>
      <c r="AU316" s="217"/>
      <c r="AV316" s="217"/>
      <c r="AW316" s="217"/>
      <c r="AX316" s="217"/>
      <c r="AY316" s="217"/>
      <c r="AZ316" s="217"/>
      <c r="BA316" s="217"/>
      <c r="BB316" s="217"/>
      <c r="BC316" s="217"/>
      <c r="BD316" s="217"/>
      <c r="BE316" s="217"/>
      <c r="BF316" s="217"/>
      <c r="BG316" s="217"/>
      <c r="BH316" s="217"/>
      <c r="BI316" s="217"/>
      <c r="BJ316" s="217"/>
      <c r="BK316" s="217"/>
      <c r="BL316" s="217"/>
      <c r="BM316" s="217"/>
      <c r="BN316" s="217"/>
      <c r="BO316" s="217"/>
      <c r="BP316" s="217"/>
      <c r="BQ316" s="217"/>
      <c r="BR316" s="217"/>
      <c r="BS316" s="217"/>
      <c r="BT316" s="217"/>
      <c r="BU316" s="217"/>
      <c r="BV316" s="217"/>
      <c r="BW316" s="217"/>
      <c r="BX316" s="217"/>
      <c r="BY316" s="217"/>
      <c r="BZ316" s="217"/>
      <c r="CA316" s="217"/>
      <c r="CB316" s="217"/>
      <c r="CC316" s="217"/>
      <c r="CD316" s="217"/>
      <c r="CE316" s="217"/>
      <c r="CF316" s="217"/>
      <c r="CG316" s="217"/>
      <c r="CH316" s="217"/>
      <c r="CI316" s="217"/>
      <c r="CJ316" s="217"/>
      <c r="CK316" s="217"/>
      <c r="CL316" s="217"/>
      <c r="CM316" s="217"/>
      <c r="CN316" s="217"/>
      <c r="CO316" s="217"/>
      <c r="CP316" s="217"/>
      <c r="CQ316" s="217"/>
      <c r="CR316" s="217"/>
      <c r="CS316" s="217"/>
      <c r="CT316" s="217"/>
      <c r="CU316" s="217"/>
      <c r="CV316" s="217"/>
      <c r="CW316" s="217"/>
      <c r="CX316" s="217"/>
      <c r="CY316" s="217"/>
      <c r="CZ316" s="217"/>
      <c r="DA316" s="217"/>
      <c r="DB316" s="217"/>
      <c r="DC316" s="217"/>
      <c r="DD316" s="217"/>
      <c r="DE316" s="217"/>
      <c r="DF316" s="217"/>
      <c r="DG316" s="217"/>
      <c r="DH316" s="217"/>
      <c r="DI316" s="217"/>
      <c r="DJ316" s="217"/>
      <c r="DK316" s="217"/>
      <c r="DL316" s="217"/>
      <c r="DM316" s="217"/>
      <c r="DN316" s="217"/>
      <c r="DO316" s="217"/>
      <c r="DP316" s="217"/>
      <c r="DQ316" s="217"/>
      <c r="DR316" s="217"/>
      <c r="DS316" s="217"/>
      <c r="DT316" s="217"/>
      <c r="DU316" s="217"/>
      <c r="DV316" s="217"/>
      <c r="DW316" s="217"/>
      <c r="DX316" s="217"/>
      <c r="DY316" s="217"/>
      <c r="DZ316" s="217"/>
      <c r="EA316" s="217"/>
      <c r="EB316" s="217"/>
      <c r="EC316" s="217"/>
      <c r="ED316" s="217"/>
      <c r="EE316" s="217"/>
      <c r="EF316" s="217"/>
      <c r="EG316" s="217"/>
      <c r="EH316" s="217"/>
      <c r="EI316" s="217"/>
      <c r="EJ316" s="217"/>
      <c r="EK316" s="217"/>
      <c r="EL316" s="217"/>
      <c r="EM316" s="217"/>
      <c r="EN316" s="217"/>
      <c r="EO316" s="217"/>
      <c r="EP316" s="217"/>
      <c r="EQ316" s="217"/>
      <c r="ER316" s="217"/>
      <c r="ES316" s="217"/>
      <c r="ET316" s="217"/>
      <c r="EU316" s="217"/>
      <c r="EV316" s="217"/>
      <c r="EW316" s="217"/>
      <c r="EX316" s="217"/>
      <c r="EY316" s="217"/>
      <c r="EZ316" s="217"/>
      <c r="FA316" s="217"/>
      <c r="FB316" s="217"/>
      <c r="FC316" s="217"/>
      <c r="FD316" s="217"/>
      <c r="FE316" s="217"/>
      <c r="FF316" s="217"/>
      <c r="FG316" s="217"/>
      <c r="FH316" s="217"/>
      <c r="FI316" s="217"/>
      <c r="FJ316" s="217"/>
      <c r="FK316" s="217"/>
      <c r="FL316" s="217"/>
      <c r="FM316" s="217"/>
      <c r="FN316" s="217"/>
      <c r="FO316" s="217"/>
      <c r="FP316" s="217"/>
      <c r="FQ316" s="217"/>
      <c r="FR316" s="217"/>
      <c r="FS316" s="217"/>
      <c r="FT316" s="217"/>
      <c r="FU316" s="217"/>
      <c r="FV316" s="217"/>
      <c r="FW316" s="217"/>
      <c r="FX316" s="217"/>
      <c r="FY316" s="217"/>
      <c r="FZ316" s="217"/>
      <c r="GA316" s="217"/>
      <c r="GB316" s="217"/>
      <c r="GC316" s="217"/>
      <c r="GD316" s="217"/>
      <c r="GE316" s="217"/>
      <c r="GF316" s="217"/>
      <c r="GG316" s="217"/>
      <c r="GH316" s="217"/>
      <c r="GI316" s="217"/>
      <c r="GJ316" s="217"/>
      <c r="GK316" s="217"/>
      <c r="GL316" s="217"/>
      <c r="GM316" s="217"/>
      <c r="GN316" s="217"/>
      <c r="GO316" s="217"/>
      <c r="GP316" s="217"/>
      <c r="GQ316" s="217"/>
      <c r="GR316" s="217"/>
      <c r="GS316" s="217"/>
      <c r="GT316" s="217"/>
      <c r="GU316" s="217"/>
      <c r="GV316" s="217"/>
      <c r="GW316" s="217"/>
      <c r="GX316" s="217"/>
      <c r="GY316" s="217"/>
      <c r="GZ316" s="217"/>
      <c r="HA316" s="217"/>
      <c r="HB316" s="217"/>
      <c r="HC316" s="217"/>
      <c r="HD316" s="217"/>
      <c r="HE316" s="217"/>
      <c r="HF316" s="217"/>
      <c r="HG316" s="217"/>
      <c r="HH316" s="217"/>
      <c r="HI316" s="217"/>
      <c r="HJ316" s="217"/>
      <c r="HK316" s="217"/>
      <c r="HL316" s="217"/>
      <c r="HM316" s="217"/>
      <c r="HN316" s="217"/>
      <c r="HO316" s="217"/>
      <c r="HP316" s="217"/>
      <c r="HQ316" s="217"/>
      <c r="HR316" s="217"/>
      <c r="HS316" s="217"/>
      <c r="HT316" s="217"/>
      <c r="HU316" s="217"/>
      <c r="HV316" s="217"/>
      <c r="HW316" s="217"/>
      <c r="HX316" s="217"/>
      <c r="HY316" s="217"/>
      <c r="HZ316" s="217"/>
      <c r="IA316" s="217"/>
      <c r="IB316" s="217"/>
      <c r="IC316" s="217"/>
      <c r="ID316" s="217"/>
      <c r="IE316" s="217"/>
      <c r="IF316" s="217"/>
      <c r="IG316" s="217"/>
      <c r="IH316" s="217"/>
      <c r="II316" s="217"/>
      <c r="IJ316" s="217"/>
      <c r="IK316" s="217"/>
      <c r="IL316" s="217"/>
      <c r="IM316" s="217"/>
      <c r="IN316" s="217"/>
      <c r="IO316" s="217"/>
      <c r="IP316" s="217"/>
      <c r="IQ316" s="217"/>
      <c r="IR316" s="217"/>
      <c r="IS316" s="217"/>
      <c r="IT316" s="217"/>
      <c r="IU316" s="217"/>
      <c r="IV316" s="217"/>
    </row>
    <row r="317" spans="1:256" x14ac:dyDescent="0.15">
      <c r="A317" s="218"/>
      <c r="B317" s="215"/>
      <c r="C317" s="217"/>
      <c r="D317" s="219"/>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c r="AA317" s="217"/>
      <c r="AB317" s="217"/>
      <c r="AC317" s="217"/>
      <c r="AD317" s="217"/>
      <c r="AE317" s="217"/>
      <c r="AF317" s="217"/>
      <c r="AG317" s="217"/>
      <c r="AH317" s="217"/>
      <c r="AI317" s="217"/>
      <c r="AJ317" s="217"/>
      <c r="AK317" s="217"/>
      <c r="AL317" s="217"/>
      <c r="AM317" s="217"/>
      <c r="AN317" s="217"/>
      <c r="AO317" s="217"/>
      <c r="AP317" s="217"/>
      <c r="AQ317" s="217"/>
      <c r="AR317" s="217"/>
      <c r="AS317" s="217"/>
      <c r="AT317" s="217"/>
      <c r="AU317" s="217"/>
      <c r="AV317" s="217"/>
      <c r="AW317" s="217"/>
      <c r="AX317" s="217"/>
      <c r="AY317" s="217"/>
      <c r="AZ317" s="217"/>
      <c r="BA317" s="217"/>
      <c r="BB317" s="217"/>
      <c r="BC317" s="217"/>
      <c r="BD317" s="217"/>
      <c r="BE317" s="217"/>
      <c r="BF317" s="217"/>
      <c r="BG317" s="217"/>
      <c r="BH317" s="217"/>
      <c r="BI317" s="217"/>
      <c r="BJ317" s="217"/>
      <c r="BK317" s="217"/>
      <c r="BL317" s="217"/>
      <c r="BM317" s="217"/>
      <c r="BN317" s="217"/>
      <c r="BO317" s="217"/>
      <c r="BP317" s="217"/>
      <c r="BQ317" s="217"/>
      <c r="BR317" s="217"/>
      <c r="BS317" s="217"/>
      <c r="BT317" s="217"/>
      <c r="BU317" s="217"/>
      <c r="BV317" s="217"/>
      <c r="BW317" s="217"/>
      <c r="BX317" s="217"/>
      <c r="BY317" s="217"/>
      <c r="BZ317" s="217"/>
      <c r="CA317" s="217"/>
      <c r="CB317" s="217"/>
      <c r="CC317" s="217"/>
      <c r="CD317" s="217"/>
      <c r="CE317" s="217"/>
      <c r="CF317" s="217"/>
      <c r="CG317" s="217"/>
      <c r="CH317" s="217"/>
      <c r="CI317" s="217"/>
      <c r="CJ317" s="217"/>
      <c r="CK317" s="217"/>
      <c r="CL317" s="217"/>
      <c r="CM317" s="217"/>
      <c r="CN317" s="217"/>
      <c r="CO317" s="217"/>
      <c r="CP317" s="217"/>
      <c r="CQ317" s="217"/>
      <c r="CR317" s="217"/>
      <c r="CS317" s="217"/>
      <c r="CT317" s="217"/>
      <c r="CU317" s="217"/>
      <c r="CV317" s="217"/>
      <c r="CW317" s="217"/>
      <c r="CX317" s="217"/>
      <c r="CY317" s="217"/>
      <c r="CZ317" s="217"/>
      <c r="DA317" s="217"/>
      <c r="DB317" s="217"/>
      <c r="DC317" s="217"/>
      <c r="DD317" s="217"/>
      <c r="DE317" s="217"/>
      <c r="DF317" s="217"/>
      <c r="DG317" s="217"/>
      <c r="DH317" s="217"/>
      <c r="DI317" s="217"/>
      <c r="DJ317" s="217"/>
      <c r="DK317" s="217"/>
      <c r="DL317" s="217"/>
      <c r="DM317" s="217"/>
      <c r="DN317" s="217"/>
      <c r="DO317" s="217"/>
      <c r="DP317" s="217"/>
      <c r="DQ317" s="217"/>
      <c r="DR317" s="217"/>
      <c r="DS317" s="217"/>
      <c r="DT317" s="217"/>
      <c r="DU317" s="217"/>
      <c r="DV317" s="217"/>
      <c r="DW317" s="217"/>
      <c r="DX317" s="217"/>
      <c r="DY317" s="217"/>
      <c r="DZ317" s="217"/>
      <c r="EA317" s="217"/>
      <c r="EB317" s="217"/>
      <c r="EC317" s="217"/>
      <c r="ED317" s="217"/>
      <c r="EE317" s="217"/>
      <c r="EF317" s="217"/>
      <c r="EG317" s="217"/>
      <c r="EH317" s="217"/>
      <c r="EI317" s="217"/>
      <c r="EJ317" s="217"/>
      <c r="EK317" s="217"/>
      <c r="EL317" s="217"/>
      <c r="EM317" s="217"/>
      <c r="EN317" s="217"/>
      <c r="EO317" s="217"/>
      <c r="EP317" s="217"/>
      <c r="EQ317" s="217"/>
      <c r="ER317" s="217"/>
      <c r="ES317" s="217"/>
      <c r="ET317" s="217"/>
      <c r="EU317" s="217"/>
      <c r="EV317" s="217"/>
      <c r="EW317" s="217"/>
      <c r="EX317" s="217"/>
      <c r="EY317" s="217"/>
      <c r="EZ317" s="217"/>
      <c r="FA317" s="217"/>
      <c r="FB317" s="217"/>
      <c r="FC317" s="217"/>
      <c r="FD317" s="217"/>
      <c r="FE317" s="217"/>
      <c r="FF317" s="217"/>
      <c r="FG317" s="217"/>
      <c r="FH317" s="217"/>
      <c r="FI317" s="217"/>
      <c r="FJ317" s="217"/>
      <c r="FK317" s="217"/>
      <c r="FL317" s="217"/>
      <c r="FM317" s="217"/>
      <c r="FN317" s="217"/>
      <c r="FO317" s="217"/>
      <c r="FP317" s="217"/>
      <c r="FQ317" s="217"/>
      <c r="FR317" s="217"/>
      <c r="FS317" s="217"/>
      <c r="FT317" s="217"/>
      <c r="FU317" s="217"/>
      <c r="FV317" s="217"/>
      <c r="FW317" s="217"/>
      <c r="FX317" s="217"/>
      <c r="FY317" s="217"/>
      <c r="FZ317" s="217"/>
      <c r="GA317" s="217"/>
      <c r="GB317" s="217"/>
      <c r="GC317" s="217"/>
      <c r="GD317" s="217"/>
      <c r="GE317" s="217"/>
      <c r="GF317" s="217"/>
      <c r="GG317" s="217"/>
      <c r="GH317" s="217"/>
      <c r="GI317" s="217"/>
      <c r="GJ317" s="217"/>
      <c r="GK317" s="217"/>
      <c r="GL317" s="217"/>
      <c r="GM317" s="217"/>
      <c r="GN317" s="217"/>
      <c r="GO317" s="217"/>
      <c r="GP317" s="217"/>
      <c r="GQ317" s="217"/>
      <c r="GR317" s="217"/>
      <c r="GS317" s="217"/>
      <c r="GT317" s="217"/>
      <c r="GU317" s="217"/>
      <c r="GV317" s="217"/>
      <c r="GW317" s="217"/>
      <c r="GX317" s="217"/>
      <c r="GY317" s="217"/>
      <c r="GZ317" s="217"/>
      <c r="HA317" s="217"/>
      <c r="HB317" s="217"/>
      <c r="HC317" s="217"/>
      <c r="HD317" s="217"/>
      <c r="HE317" s="217"/>
      <c r="HF317" s="217"/>
      <c r="HG317" s="217"/>
      <c r="HH317" s="217"/>
      <c r="HI317" s="217"/>
      <c r="HJ317" s="217"/>
      <c r="HK317" s="217"/>
      <c r="HL317" s="217"/>
      <c r="HM317" s="217"/>
      <c r="HN317" s="217"/>
      <c r="HO317" s="217"/>
      <c r="HP317" s="217"/>
      <c r="HQ317" s="217"/>
      <c r="HR317" s="217"/>
      <c r="HS317" s="217"/>
      <c r="HT317" s="217"/>
      <c r="HU317" s="217"/>
      <c r="HV317" s="217"/>
      <c r="HW317" s="217"/>
      <c r="HX317" s="217"/>
      <c r="HY317" s="217"/>
      <c r="HZ317" s="217"/>
      <c r="IA317" s="217"/>
      <c r="IB317" s="217"/>
      <c r="IC317" s="217"/>
      <c r="ID317" s="217"/>
      <c r="IE317" s="217"/>
      <c r="IF317" s="217"/>
      <c r="IG317" s="217"/>
      <c r="IH317" s="217"/>
      <c r="II317" s="217"/>
      <c r="IJ317" s="217"/>
      <c r="IK317" s="217"/>
      <c r="IL317" s="217"/>
      <c r="IM317" s="217"/>
      <c r="IN317" s="217"/>
      <c r="IO317" s="217"/>
      <c r="IP317" s="217"/>
      <c r="IQ317" s="217"/>
      <c r="IR317" s="217"/>
      <c r="IS317" s="217"/>
      <c r="IT317" s="217"/>
      <c r="IU317" s="217"/>
      <c r="IV317" s="217"/>
    </row>
    <row r="318" spans="1:256" x14ac:dyDescent="0.15">
      <c r="A318" s="218"/>
      <c r="B318" s="215"/>
      <c r="C318" s="217"/>
      <c r="D318" s="219"/>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c r="AA318" s="217"/>
      <c r="AB318" s="217"/>
      <c r="AC318" s="217"/>
      <c r="AD318" s="217"/>
      <c r="AE318" s="217"/>
      <c r="AF318" s="217"/>
      <c r="AG318" s="217"/>
      <c r="AH318" s="217"/>
      <c r="AI318" s="217"/>
      <c r="AJ318" s="217"/>
      <c r="AK318" s="217"/>
      <c r="AL318" s="217"/>
      <c r="AM318" s="217"/>
      <c r="AN318" s="217"/>
      <c r="AO318" s="217"/>
      <c r="AP318" s="217"/>
      <c r="AQ318" s="217"/>
      <c r="AR318" s="217"/>
      <c r="AS318" s="217"/>
      <c r="AT318" s="217"/>
      <c r="AU318" s="217"/>
      <c r="AV318" s="217"/>
      <c r="AW318" s="217"/>
      <c r="AX318" s="217"/>
      <c r="AY318" s="217"/>
      <c r="AZ318" s="217"/>
      <c r="BA318" s="217"/>
      <c r="BB318" s="217"/>
      <c r="BC318" s="217"/>
      <c r="BD318" s="217"/>
      <c r="BE318" s="217"/>
      <c r="BF318" s="217"/>
      <c r="BG318" s="217"/>
      <c r="BH318" s="217"/>
      <c r="BI318" s="217"/>
      <c r="BJ318" s="217"/>
      <c r="BK318" s="217"/>
      <c r="BL318" s="217"/>
      <c r="BM318" s="217"/>
      <c r="BN318" s="217"/>
      <c r="BO318" s="217"/>
      <c r="BP318" s="217"/>
      <c r="BQ318" s="217"/>
      <c r="BR318" s="217"/>
      <c r="BS318" s="217"/>
      <c r="BT318" s="217"/>
      <c r="BU318" s="217"/>
      <c r="BV318" s="217"/>
      <c r="BW318" s="217"/>
      <c r="BX318" s="217"/>
      <c r="BY318" s="217"/>
      <c r="BZ318" s="217"/>
      <c r="CA318" s="217"/>
      <c r="CB318" s="217"/>
      <c r="CC318" s="217"/>
      <c r="CD318" s="217"/>
      <c r="CE318" s="217"/>
      <c r="CF318" s="217"/>
      <c r="CG318" s="217"/>
      <c r="CH318" s="217"/>
      <c r="CI318" s="217"/>
      <c r="CJ318" s="217"/>
      <c r="CK318" s="217"/>
      <c r="CL318" s="217"/>
      <c r="CM318" s="217"/>
      <c r="CN318" s="217"/>
      <c r="CO318" s="217"/>
      <c r="CP318" s="217"/>
      <c r="CQ318" s="217"/>
      <c r="CR318" s="217"/>
      <c r="CS318" s="217"/>
      <c r="CT318" s="217"/>
      <c r="CU318" s="217"/>
      <c r="CV318" s="217"/>
      <c r="CW318" s="217"/>
      <c r="CX318" s="217"/>
      <c r="CY318" s="217"/>
      <c r="CZ318" s="217"/>
      <c r="DA318" s="217"/>
      <c r="DB318" s="217"/>
      <c r="DC318" s="217"/>
      <c r="DD318" s="217"/>
      <c r="DE318" s="217"/>
      <c r="DF318" s="217"/>
      <c r="DG318" s="217"/>
      <c r="DH318" s="217"/>
      <c r="DI318" s="217"/>
      <c r="DJ318" s="217"/>
      <c r="DK318" s="217"/>
      <c r="DL318" s="217"/>
      <c r="DM318" s="217"/>
      <c r="DN318" s="217"/>
      <c r="DO318" s="217"/>
      <c r="DP318" s="217"/>
      <c r="DQ318" s="217"/>
      <c r="DR318" s="217"/>
      <c r="DS318" s="217"/>
      <c r="DT318" s="217"/>
      <c r="DU318" s="217"/>
      <c r="DV318" s="217"/>
      <c r="DW318" s="217"/>
      <c r="DX318" s="217"/>
      <c r="DY318" s="217"/>
      <c r="DZ318" s="217"/>
      <c r="EA318" s="217"/>
      <c r="EB318" s="217"/>
      <c r="EC318" s="217"/>
      <c r="ED318" s="217"/>
      <c r="EE318" s="217"/>
      <c r="EF318" s="217"/>
      <c r="EG318" s="217"/>
      <c r="EH318" s="217"/>
      <c r="EI318" s="217"/>
      <c r="EJ318" s="217"/>
      <c r="EK318" s="217"/>
      <c r="EL318" s="217"/>
      <c r="EM318" s="217"/>
      <c r="EN318" s="217"/>
      <c r="EO318" s="217"/>
      <c r="EP318" s="217"/>
      <c r="EQ318" s="217"/>
      <c r="ER318" s="217"/>
      <c r="ES318" s="217"/>
      <c r="ET318" s="217"/>
      <c r="EU318" s="217"/>
      <c r="EV318" s="217"/>
      <c r="EW318" s="217"/>
      <c r="EX318" s="217"/>
      <c r="EY318" s="217"/>
      <c r="EZ318" s="217"/>
      <c r="FA318" s="217"/>
      <c r="FB318" s="217"/>
      <c r="FC318" s="217"/>
      <c r="FD318" s="217"/>
      <c r="FE318" s="217"/>
      <c r="FF318" s="217"/>
      <c r="FG318" s="217"/>
      <c r="FH318" s="217"/>
      <c r="FI318" s="217"/>
      <c r="FJ318" s="217"/>
      <c r="FK318" s="217"/>
      <c r="FL318" s="217"/>
      <c r="FM318" s="217"/>
      <c r="FN318" s="217"/>
      <c r="FO318" s="217"/>
      <c r="FP318" s="217"/>
      <c r="FQ318" s="217"/>
      <c r="FR318" s="217"/>
      <c r="FS318" s="217"/>
      <c r="FT318" s="217"/>
      <c r="FU318" s="217"/>
      <c r="FV318" s="217"/>
      <c r="FW318" s="217"/>
      <c r="FX318" s="217"/>
      <c r="FY318" s="217"/>
      <c r="FZ318" s="217"/>
      <c r="GA318" s="217"/>
      <c r="GB318" s="217"/>
      <c r="GC318" s="217"/>
      <c r="GD318" s="217"/>
      <c r="GE318" s="217"/>
      <c r="GF318" s="217"/>
      <c r="GG318" s="217"/>
      <c r="GH318" s="217"/>
      <c r="GI318" s="217"/>
      <c r="GJ318" s="217"/>
      <c r="GK318" s="217"/>
      <c r="GL318" s="217"/>
      <c r="GM318" s="217"/>
      <c r="GN318" s="217"/>
      <c r="GO318" s="217"/>
      <c r="GP318" s="217"/>
      <c r="GQ318" s="217"/>
      <c r="GR318" s="217"/>
      <c r="GS318" s="217"/>
      <c r="GT318" s="217"/>
      <c r="GU318" s="217"/>
      <c r="GV318" s="217"/>
      <c r="GW318" s="217"/>
      <c r="GX318" s="217"/>
      <c r="GY318" s="217"/>
      <c r="GZ318" s="217"/>
      <c r="HA318" s="217"/>
      <c r="HB318" s="217"/>
      <c r="HC318" s="217"/>
      <c r="HD318" s="217"/>
      <c r="HE318" s="217"/>
      <c r="HF318" s="217"/>
      <c r="HG318" s="217"/>
      <c r="HH318" s="217"/>
      <c r="HI318" s="217"/>
      <c r="HJ318" s="217"/>
      <c r="HK318" s="217"/>
      <c r="HL318" s="217"/>
      <c r="HM318" s="217"/>
      <c r="HN318" s="217"/>
      <c r="HO318" s="217"/>
      <c r="HP318" s="217"/>
      <c r="HQ318" s="217"/>
      <c r="HR318" s="217"/>
      <c r="HS318" s="217"/>
      <c r="HT318" s="217"/>
      <c r="HU318" s="217"/>
      <c r="HV318" s="217"/>
      <c r="HW318" s="217"/>
      <c r="HX318" s="217"/>
      <c r="HY318" s="217"/>
      <c r="HZ318" s="217"/>
      <c r="IA318" s="217"/>
      <c r="IB318" s="217"/>
      <c r="IC318" s="217"/>
      <c r="ID318" s="217"/>
      <c r="IE318" s="217"/>
      <c r="IF318" s="217"/>
      <c r="IG318" s="217"/>
      <c r="IH318" s="217"/>
      <c r="II318" s="217"/>
      <c r="IJ318" s="217"/>
      <c r="IK318" s="217"/>
      <c r="IL318" s="217"/>
      <c r="IM318" s="217"/>
      <c r="IN318" s="217"/>
      <c r="IO318" s="217"/>
      <c r="IP318" s="217"/>
      <c r="IQ318" s="217"/>
      <c r="IR318" s="217"/>
      <c r="IS318" s="217"/>
      <c r="IT318" s="217"/>
      <c r="IU318" s="217"/>
      <c r="IV318" s="217"/>
    </row>
    <row r="319" spans="1:256" x14ac:dyDescent="0.15">
      <c r="A319" s="218"/>
      <c r="B319" s="215"/>
      <c r="C319" s="217"/>
      <c r="D319" s="219"/>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c r="AA319" s="217"/>
      <c r="AB319" s="217"/>
      <c r="AC319" s="217"/>
      <c r="AD319" s="217"/>
      <c r="AE319" s="217"/>
      <c r="AF319" s="217"/>
      <c r="AG319" s="217"/>
      <c r="AH319" s="217"/>
      <c r="AI319" s="217"/>
      <c r="AJ319" s="217"/>
      <c r="AK319" s="217"/>
      <c r="AL319" s="217"/>
      <c r="AM319" s="217"/>
      <c r="AN319" s="217"/>
      <c r="AO319" s="217"/>
      <c r="AP319" s="217"/>
      <c r="AQ319" s="217"/>
      <c r="AR319" s="217"/>
      <c r="AS319" s="217"/>
      <c r="AT319" s="217"/>
      <c r="AU319" s="217"/>
      <c r="AV319" s="217"/>
      <c r="AW319" s="217"/>
      <c r="AX319" s="217"/>
      <c r="AY319" s="217"/>
      <c r="AZ319" s="217"/>
      <c r="BA319" s="217"/>
      <c r="BB319" s="217"/>
      <c r="BC319" s="217"/>
      <c r="BD319" s="217"/>
      <c r="BE319" s="217"/>
      <c r="BF319" s="217"/>
      <c r="BG319" s="217"/>
      <c r="BH319" s="217"/>
      <c r="BI319" s="217"/>
      <c r="BJ319" s="217"/>
      <c r="BK319" s="217"/>
      <c r="BL319" s="217"/>
      <c r="BM319" s="217"/>
      <c r="BN319" s="217"/>
      <c r="BO319" s="217"/>
      <c r="BP319" s="217"/>
      <c r="BQ319" s="217"/>
      <c r="BR319" s="217"/>
      <c r="BS319" s="217"/>
      <c r="BT319" s="217"/>
      <c r="BU319" s="217"/>
      <c r="BV319" s="217"/>
      <c r="BW319" s="217"/>
      <c r="BX319" s="217"/>
      <c r="BY319" s="217"/>
      <c r="BZ319" s="217"/>
      <c r="CA319" s="217"/>
      <c r="CB319" s="217"/>
      <c r="CC319" s="217"/>
      <c r="CD319" s="217"/>
      <c r="CE319" s="217"/>
      <c r="CF319" s="217"/>
      <c r="CG319" s="217"/>
      <c r="CH319" s="217"/>
      <c r="CI319" s="217"/>
      <c r="CJ319" s="217"/>
      <c r="CK319" s="217"/>
      <c r="CL319" s="217"/>
      <c r="CM319" s="217"/>
      <c r="CN319" s="217"/>
      <c r="CO319" s="217"/>
      <c r="CP319" s="217"/>
      <c r="CQ319" s="217"/>
      <c r="CR319" s="217"/>
      <c r="CS319" s="217"/>
      <c r="CT319" s="217"/>
      <c r="CU319" s="217"/>
      <c r="CV319" s="217"/>
      <c r="CW319" s="217"/>
      <c r="CX319" s="217"/>
      <c r="CY319" s="217"/>
      <c r="CZ319" s="217"/>
      <c r="DA319" s="217"/>
      <c r="DB319" s="217"/>
      <c r="DC319" s="217"/>
      <c r="DD319" s="217"/>
      <c r="DE319" s="217"/>
      <c r="DF319" s="217"/>
      <c r="DG319" s="217"/>
      <c r="DH319" s="217"/>
      <c r="DI319" s="217"/>
      <c r="DJ319" s="217"/>
      <c r="DK319" s="217"/>
      <c r="DL319" s="217"/>
      <c r="DM319" s="217"/>
      <c r="DN319" s="217"/>
      <c r="DO319" s="217"/>
      <c r="DP319" s="217"/>
      <c r="DQ319" s="217"/>
      <c r="DR319" s="217"/>
      <c r="DS319" s="217"/>
      <c r="DT319" s="217"/>
      <c r="DU319" s="217"/>
      <c r="DV319" s="217"/>
      <c r="DW319" s="217"/>
      <c r="DX319" s="217"/>
      <c r="DY319" s="217"/>
      <c r="DZ319" s="217"/>
      <c r="EA319" s="217"/>
      <c r="EB319" s="217"/>
      <c r="EC319" s="217"/>
      <c r="ED319" s="217"/>
      <c r="EE319" s="217"/>
      <c r="EF319" s="217"/>
      <c r="EG319" s="217"/>
      <c r="EH319" s="217"/>
      <c r="EI319" s="217"/>
      <c r="EJ319" s="217"/>
      <c r="EK319" s="217"/>
      <c r="EL319" s="217"/>
      <c r="EM319" s="217"/>
      <c r="EN319" s="217"/>
      <c r="EO319" s="217"/>
      <c r="EP319" s="217"/>
      <c r="EQ319" s="217"/>
      <c r="ER319" s="217"/>
      <c r="ES319" s="217"/>
      <c r="ET319" s="217"/>
      <c r="EU319" s="217"/>
      <c r="EV319" s="217"/>
      <c r="EW319" s="217"/>
      <c r="EX319" s="217"/>
      <c r="EY319" s="217"/>
      <c r="EZ319" s="217"/>
      <c r="FA319" s="217"/>
      <c r="FB319" s="217"/>
      <c r="FC319" s="217"/>
      <c r="FD319" s="217"/>
      <c r="FE319" s="217"/>
      <c r="FF319" s="217"/>
      <c r="FG319" s="217"/>
      <c r="FH319" s="217"/>
      <c r="FI319" s="217"/>
      <c r="FJ319" s="217"/>
      <c r="FK319" s="217"/>
      <c r="FL319" s="217"/>
      <c r="FM319" s="217"/>
      <c r="FN319" s="217"/>
      <c r="FO319" s="217"/>
      <c r="FP319" s="217"/>
      <c r="FQ319" s="217"/>
      <c r="FR319" s="217"/>
      <c r="FS319" s="217"/>
      <c r="FT319" s="217"/>
      <c r="FU319" s="217"/>
      <c r="FV319" s="217"/>
      <c r="FW319" s="217"/>
      <c r="FX319" s="217"/>
      <c r="FY319" s="217"/>
      <c r="FZ319" s="217"/>
      <c r="GA319" s="217"/>
      <c r="GB319" s="217"/>
      <c r="GC319" s="217"/>
      <c r="GD319" s="217"/>
      <c r="GE319" s="217"/>
      <c r="GF319" s="217"/>
      <c r="GG319" s="217"/>
      <c r="GH319" s="217"/>
      <c r="GI319" s="217"/>
      <c r="GJ319" s="217"/>
      <c r="GK319" s="217"/>
      <c r="GL319" s="217"/>
      <c r="GM319" s="217"/>
      <c r="GN319" s="217"/>
      <c r="GO319" s="217"/>
      <c r="GP319" s="217"/>
      <c r="GQ319" s="217"/>
      <c r="GR319" s="217"/>
      <c r="GS319" s="217"/>
      <c r="GT319" s="217"/>
      <c r="GU319" s="217"/>
      <c r="GV319" s="217"/>
      <c r="GW319" s="217"/>
      <c r="GX319" s="217"/>
      <c r="GY319" s="217"/>
      <c r="GZ319" s="217"/>
      <c r="HA319" s="217"/>
      <c r="HB319" s="217"/>
      <c r="HC319" s="217"/>
      <c r="HD319" s="217"/>
      <c r="HE319" s="217"/>
      <c r="HF319" s="217"/>
      <c r="HG319" s="217"/>
      <c r="HH319" s="217"/>
      <c r="HI319" s="217"/>
      <c r="HJ319" s="217"/>
      <c r="HK319" s="217"/>
      <c r="HL319" s="217"/>
      <c r="HM319" s="217"/>
      <c r="HN319" s="217"/>
      <c r="HO319" s="217"/>
      <c r="HP319" s="217"/>
      <c r="HQ319" s="217"/>
      <c r="HR319" s="217"/>
      <c r="HS319" s="217"/>
      <c r="HT319" s="217"/>
      <c r="HU319" s="217"/>
      <c r="HV319" s="217"/>
      <c r="HW319" s="217"/>
      <c r="HX319" s="217"/>
      <c r="HY319" s="217"/>
      <c r="HZ319" s="217"/>
      <c r="IA319" s="217"/>
      <c r="IB319" s="217"/>
      <c r="IC319" s="217"/>
      <c r="ID319" s="217"/>
      <c r="IE319" s="217"/>
      <c r="IF319" s="217"/>
      <c r="IG319" s="217"/>
      <c r="IH319" s="217"/>
      <c r="II319" s="217"/>
      <c r="IJ319" s="217"/>
      <c r="IK319" s="217"/>
      <c r="IL319" s="217"/>
      <c r="IM319" s="217"/>
      <c r="IN319" s="217"/>
      <c r="IO319" s="217"/>
      <c r="IP319" s="217"/>
      <c r="IQ319" s="217"/>
      <c r="IR319" s="217"/>
      <c r="IS319" s="217"/>
      <c r="IT319" s="217"/>
      <c r="IU319" s="217"/>
      <c r="IV319" s="217"/>
    </row>
    <row r="320" spans="1:256" x14ac:dyDescent="0.15">
      <c r="A320" s="218"/>
      <c r="B320" s="215"/>
      <c r="C320" s="217"/>
      <c r="D320" s="219"/>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c r="AA320" s="217"/>
      <c r="AB320" s="217"/>
      <c r="AC320" s="217"/>
      <c r="AD320" s="217"/>
      <c r="AE320" s="217"/>
      <c r="AF320" s="217"/>
      <c r="AG320" s="217"/>
      <c r="AH320" s="217"/>
      <c r="AI320" s="217"/>
      <c r="AJ320" s="217"/>
      <c r="AK320" s="217"/>
      <c r="AL320" s="217"/>
      <c r="AM320" s="217"/>
      <c r="AN320" s="217"/>
      <c r="AO320" s="217"/>
      <c r="AP320" s="217"/>
      <c r="AQ320" s="217"/>
      <c r="AR320" s="217"/>
      <c r="AS320" s="217"/>
      <c r="AT320" s="217"/>
      <c r="AU320" s="217"/>
      <c r="AV320" s="217"/>
      <c r="AW320" s="217"/>
      <c r="AX320" s="217"/>
      <c r="AY320" s="217"/>
      <c r="AZ320" s="217"/>
      <c r="BA320" s="217"/>
      <c r="BB320" s="217"/>
      <c r="BC320" s="217"/>
      <c r="BD320" s="217"/>
      <c r="BE320" s="217"/>
      <c r="BF320" s="217"/>
      <c r="BG320" s="217"/>
      <c r="BH320" s="217"/>
      <c r="BI320" s="217"/>
      <c r="BJ320" s="217"/>
      <c r="BK320" s="217"/>
      <c r="BL320" s="217"/>
      <c r="BM320" s="217"/>
      <c r="BN320" s="217"/>
      <c r="BO320" s="217"/>
      <c r="BP320" s="217"/>
      <c r="BQ320" s="217"/>
      <c r="BR320" s="217"/>
      <c r="BS320" s="217"/>
      <c r="BT320" s="217"/>
      <c r="BU320" s="217"/>
      <c r="BV320" s="217"/>
      <c r="BW320" s="217"/>
      <c r="BX320" s="217"/>
      <c r="BY320" s="217"/>
      <c r="BZ320" s="217"/>
      <c r="CA320" s="217"/>
      <c r="CB320" s="217"/>
      <c r="CC320" s="217"/>
      <c r="CD320" s="217"/>
      <c r="CE320" s="217"/>
      <c r="CF320" s="217"/>
      <c r="CG320" s="217"/>
      <c r="CH320" s="217"/>
      <c r="CI320" s="217"/>
      <c r="CJ320" s="217"/>
      <c r="CK320" s="217"/>
      <c r="CL320" s="217"/>
      <c r="CM320" s="217"/>
      <c r="CN320" s="217"/>
      <c r="CO320" s="217"/>
      <c r="CP320" s="217"/>
      <c r="CQ320" s="217"/>
      <c r="CR320" s="217"/>
      <c r="CS320" s="217"/>
      <c r="CT320" s="217"/>
      <c r="CU320" s="217"/>
      <c r="CV320" s="217"/>
      <c r="CW320" s="217"/>
      <c r="CX320" s="217"/>
      <c r="CY320" s="217"/>
      <c r="CZ320" s="217"/>
      <c r="DA320" s="217"/>
      <c r="DB320" s="217"/>
      <c r="DC320" s="217"/>
      <c r="DD320" s="217"/>
      <c r="DE320" s="217"/>
      <c r="DF320" s="217"/>
      <c r="DG320" s="217"/>
      <c r="DH320" s="217"/>
      <c r="DI320" s="217"/>
      <c r="DJ320" s="217"/>
      <c r="DK320" s="217"/>
      <c r="DL320" s="217"/>
      <c r="DM320" s="217"/>
      <c r="DN320" s="217"/>
      <c r="DO320" s="217"/>
      <c r="DP320" s="217"/>
      <c r="DQ320" s="217"/>
      <c r="DR320" s="217"/>
      <c r="DS320" s="217"/>
      <c r="DT320" s="217"/>
      <c r="DU320" s="217"/>
      <c r="DV320" s="217"/>
      <c r="DW320" s="217"/>
      <c r="DX320" s="217"/>
      <c r="DY320" s="217"/>
      <c r="DZ320" s="217"/>
      <c r="EA320" s="217"/>
      <c r="EB320" s="217"/>
      <c r="EC320" s="217"/>
      <c r="ED320" s="217"/>
      <c r="EE320" s="217"/>
      <c r="EF320" s="217"/>
      <c r="EG320" s="217"/>
      <c r="EH320" s="217"/>
      <c r="EI320" s="217"/>
      <c r="EJ320" s="217"/>
      <c r="EK320" s="217"/>
      <c r="EL320" s="217"/>
      <c r="EM320" s="217"/>
      <c r="EN320" s="217"/>
      <c r="EO320" s="217"/>
      <c r="EP320" s="217"/>
      <c r="EQ320" s="217"/>
      <c r="ER320" s="217"/>
      <c r="ES320" s="217"/>
      <c r="ET320" s="217"/>
      <c r="EU320" s="217"/>
      <c r="EV320" s="217"/>
      <c r="EW320" s="217"/>
      <c r="EX320" s="217"/>
      <c r="EY320" s="217"/>
      <c r="EZ320" s="217"/>
      <c r="FA320" s="217"/>
      <c r="FB320" s="217"/>
      <c r="FC320" s="217"/>
      <c r="FD320" s="217"/>
      <c r="FE320" s="217"/>
      <c r="FF320" s="217"/>
      <c r="FG320" s="217"/>
      <c r="FH320" s="217"/>
      <c r="FI320" s="217"/>
      <c r="FJ320" s="217"/>
      <c r="FK320" s="217"/>
      <c r="FL320" s="217"/>
      <c r="FM320" s="217"/>
      <c r="FN320" s="217"/>
      <c r="FO320" s="217"/>
      <c r="FP320" s="217"/>
      <c r="FQ320" s="217"/>
      <c r="FR320" s="217"/>
      <c r="FS320" s="217"/>
      <c r="FT320" s="217"/>
      <c r="FU320" s="217"/>
      <c r="FV320" s="217"/>
      <c r="FW320" s="217"/>
      <c r="FX320" s="217"/>
      <c r="FY320" s="217"/>
      <c r="FZ320" s="217"/>
      <c r="GA320" s="217"/>
      <c r="GB320" s="217"/>
      <c r="GC320" s="217"/>
      <c r="GD320" s="217"/>
      <c r="GE320" s="217"/>
      <c r="GF320" s="217"/>
      <c r="GG320" s="217"/>
      <c r="GH320" s="217"/>
      <c r="GI320" s="217"/>
      <c r="GJ320" s="217"/>
      <c r="GK320" s="217"/>
      <c r="GL320" s="217"/>
      <c r="GM320" s="217"/>
      <c r="GN320" s="217"/>
      <c r="GO320" s="217"/>
      <c r="GP320" s="217"/>
      <c r="GQ320" s="217"/>
      <c r="GR320" s="217"/>
      <c r="GS320" s="217"/>
      <c r="GT320" s="217"/>
      <c r="GU320" s="217"/>
      <c r="GV320" s="217"/>
      <c r="GW320" s="217"/>
      <c r="GX320" s="217"/>
      <c r="GY320" s="217"/>
      <c r="GZ320" s="217"/>
      <c r="HA320" s="217"/>
      <c r="HB320" s="217"/>
      <c r="HC320" s="217"/>
      <c r="HD320" s="217"/>
      <c r="HE320" s="217"/>
      <c r="HF320" s="217"/>
      <c r="HG320" s="217"/>
      <c r="HH320" s="217"/>
      <c r="HI320" s="217"/>
      <c r="HJ320" s="217"/>
      <c r="HK320" s="217"/>
      <c r="HL320" s="217"/>
      <c r="HM320" s="217"/>
      <c r="HN320" s="217"/>
      <c r="HO320" s="217"/>
      <c r="HP320" s="217"/>
      <c r="HQ320" s="217"/>
      <c r="HR320" s="217"/>
      <c r="HS320" s="217"/>
      <c r="HT320" s="217"/>
      <c r="HU320" s="217"/>
      <c r="HV320" s="217"/>
      <c r="HW320" s="217"/>
      <c r="HX320" s="217"/>
      <c r="HY320" s="217"/>
      <c r="HZ320" s="217"/>
      <c r="IA320" s="217"/>
      <c r="IB320" s="217"/>
      <c r="IC320" s="217"/>
      <c r="ID320" s="217"/>
      <c r="IE320" s="217"/>
      <c r="IF320" s="217"/>
      <c r="IG320" s="217"/>
      <c r="IH320" s="217"/>
      <c r="II320" s="217"/>
      <c r="IJ320" s="217"/>
      <c r="IK320" s="217"/>
      <c r="IL320" s="217"/>
      <c r="IM320" s="217"/>
      <c r="IN320" s="217"/>
      <c r="IO320" s="217"/>
      <c r="IP320" s="217"/>
      <c r="IQ320" s="217"/>
      <c r="IR320" s="217"/>
      <c r="IS320" s="217"/>
      <c r="IT320" s="217"/>
      <c r="IU320" s="217"/>
      <c r="IV320" s="217"/>
    </row>
    <row r="321" spans="1:256" x14ac:dyDescent="0.15">
      <c r="A321" s="218"/>
      <c r="B321" s="215"/>
      <c r="C321" s="217"/>
      <c r="D321" s="219"/>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c r="AA321" s="217"/>
      <c r="AB321" s="217"/>
      <c r="AC321" s="217"/>
      <c r="AD321" s="217"/>
      <c r="AE321" s="217"/>
      <c r="AF321" s="217"/>
      <c r="AG321" s="217"/>
      <c r="AH321" s="217"/>
      <c r="AI321" s="217"/>
      <c r="AJ321" s="217"/>
      <c r="AK321" s="217"/>
      <c r="AL321" s="217"/>
      <c r="AM321" s="217"/>
      <c r="AN321" s="217"/>
      <c r="AO321" s="217"/>
      <c r="AP321" s="217"/>
      <c r="AQ321" s="217"/>
      <c r="AR321" s="217"/>
      <c r="AS321" s="217"/>
      <c r="AT321" s="217"/>
      <c r="AU321" s="217"/>
      <c r="AV321" s="217"/>
      <c r="AW321" s="217"/>
      <c r="AX321" s="217"/>
      <c r="AY321" s="217"/>
      <c r="AZ321" s="217"/>
      <c r="BA321" s="217"/>
      <c r="BB321" s="217"/>
      <c r="BC321" s="217"/>
      <c r="BD321" s="217"/>
      <c r="BE321" s="217"/>
      <c r="BF321" s="217"/>
      <c r="BG321" s="217"/>
      <c r="BH321" s="217"/>
      <c r="BI321" s="217"/>
      <c r="BJ321" s="217"/>
      <c r="BK321" s="217"/>
      <c r="BL321" s="217"/>
      <c r="BM321" s="217"/>
      <c r="BN321" s="217"/>
      <c r="BO321" s="217"/>
      <c r="BP321" s="217"/>
      <c r="BQ321" s="217"/>
      <c r="BR321" s="217"/>
      <c r="BS321" s="217"/>
      <c r="BT321" s="217"/>
      <c r="BU321" s="217"/>
      <c r="BV321" s="217"/>
      <c r="BW321" s="217"/>
      <c r="BX321" s="217"/>
      <c r="BY321" s="217"/>
      <c r="BZ321" s="217"/>
      <c r="CA321" s="217"/>
      <c r="CB321" s="217"/>
      <c r="CC321" s="217"/>
      <c r="CD321" s="217"/>
      <c r="CE321" s="217"/>
      <c r="CF321" s="217"/>
      <c r="CG321" s="217"/>
      <c r="CH321" s="217"/>
      <c r="CI321" s="217"/>
      <c r="CJ321" s="217"/>
      <c r="CK321" s="217"/>
      <c r="CL321" s="217"/>
      <c r="CM321" s="217"/>
      <c r="CN321" s="217"/>
      <c r="CO321" s="217"/>
      <c r="CP321" s="217"/>
      <c r="CQ321" s="217"/>
      <c r="CR321" s="217"/>
      <c r="CS321" s="217"/>
      <c r="CT321" s="217"/>
      <c r="CU321" s="217"/>
      <c r="CV321" s="217"/>
      <c r="CW321" s="217"/>
      <c r="CX321" s="217"/>
      <c r="CY321" s="217"/>
      <c r="CZ321" s="217"/>
      <c r="DA321" s="217"/>
      <c r="DB321" s="217"/>
      <c r="DC321" s="217"/>
      <c r="DD321" s="217"/>
      <c r="DE321" s="217"/>
      <c r="DF321" s="217"/>
      <c r="DG321" s="217"/>
      <c r="DH321" s="217"/>
      <c r="DI321" s="217"/>
      <c r="DJ321" s="217"/>
      <c r="DK321" s="217"/>
      <c r="DL321" s="217"/>
      <c r="DM321" s="217"/>
      <c r="DN321" s="217"/>
      <c r="DO321" s="217"/>
      <c r="DP321" s="217"/>
      <c r="DQ321" s="217"/>
      <c r="DR321" s="217"/>
      <c r="DS321" s="217"/>
      <c r="DT321" s="217"/>
      <c r="DU321" s="217"/>
      <c r="DV321" s="217"/>
      <c r="DW321" s="217"/>
      <c r="DX321" s="217"/>
      <c r="DY321" s="217"/>
      <c r="DZ321" s="217"/>
      <c r="EA321" s="217"/>
      <c r="EB321" s="217"/>
      <c r="EC321" s="217"/>
      <c r="ED321" s="217"/>
      <c r="EE321" s="217"/>
      <c r="EF321" s="217"/>
      <c r="EG321" s="217"/>
      <c r="EH321" s="217"/>
      <c r="EI321" s="217"/>
      <c r="EJ321" s="217"/>
      <c r="EK321" s="217"/>
      <c r="EL321" s="217"/>
      <c r="EM321" s="217"/>
      <c r="EN321" s="217"/>
      <c r="EO321" s="217"/>
      <c r="EP321" s="217"/>
      <c r="EQ321" s="217"/>
      <c r="ER321" s="217"/>
      <c r="ES321" s="217"/>
      <c r="ET321" s="217"/>
      <c r="EU321" s="217"/>
      <c r="EV321" s="217"/>
      <c r="EW321" s="217"/>
      <c r="EX321" s="217"/>
      <c r="EY321" s="217"/>
      <c r="EZ321" s="217"/>
      <c r="FA321" s="217"/>
      <c r="FB321" s="217"/>
      <c r="FC321" s="217"/>
      <c r="FD321" s="217"/>
      <c r="FE321" s="217"/>
      <c r="FF321" s="217"/>
      <c r="FG321" s="217"/>
      <c r="FH321" s="217"/>
      <c r="FI321" s="217"/>
      <c r="FJ321" s="217"/>
      <c r="FK321" s="217"/>
      <c r="FL321" s="217"/>
      <c r="FM321" s="217"/>
      <c r="FN321" s="217"/>
      <c r="FO321" s="217"/>
      <c r="FP321" s="217"/>
      <c r="FQ321" s="217"/>
      <c r="FR321" s="217"/>
      <c r="FS321" s="217"/>
      <c r="FT321" s="217"/>
      <c r="FU321" s="217"/>
      <c r="FV321" s="217"/>
      <c r="FW321" s="217"/>
      <c r="FX321" s="217"/>
      <c r="FY321" s="217"/>
      <c r="FZ321" s="217"/>
      <c r="GA321" s="217"/>
      <c r="GB321" s="217"/>
      <c r="GC321" s="217"/>
      <c r="GD321" s="217"/>
      <c r="GE321" s="217"/>
      <c r="GF321" s="217"/>
      <c r="GG321" s="217"/>
      <c r="GH321" s="217"/>
      <c r="GI321" s="217"/>
      <c r="GJ321" s="217"/>
      <c r="GK321" s="217"/>
      <c r="GL321" s="217"/>
      <c r="GM321" s="217"/>
      <c r="GN321" s="217"/>
      <c r="GO321" s="217"/>
      <c r="GP321" s="217"/>
      <c r="GQ321" s="217"/>
      <c r="GR321" s="217"/>
      <c r="GS321" s="217"/>
      <c r="GT321" s="217"/>
      <c r="GU321" s="217"/>
      <c r="GV321" s="217"/>
      <c r="GW321" s="217"/>
      <c r="GX321" s="217"/>
      <c r="GY321" s="217"/>
      <c r="GZ321" s="217"/>
      <c r="HA321" s="217"/>
      <c r="HB321" s="217"/>
      <c r="HC321" s="217"/>
      <c r="HD321" s="217"/>
      <c r="HE321" s="217"/>
      <c r="HF321" s="217"/>
      <c r="HG321" s="217"/>
      <c r="HH321" s="217"/>
      <c r="HI321" s="217"/>
      <c r="HJ321" s="217"/>
      <c r="HK321" s="217"/>
      <c r="HL321" s="217"/>
      <c r="HM321" s="217"/>
      <c r="HN321" s="217"/>
      <c r="HO321" s="217"/>
      <c r="HP321" s="217"/>
      <c r="HQ321" s="217"/>
      <c r="HR321" s="217"/>
      <c r="HS321" s="217"/>
      <c r="HT321" s="217"/>
      <c r="HU321" s="217"/>
      <c r="HV321" s="217"/>
      <c r="HW321" s="217"/>
      <c r="HX321" s="217"/>
      <c r="HY321" s="217"/>
      <c r="HZ321" s="217"/>
      <c r="IA321" s="217"/>
      <c r="IB321" s="217"/>
      <c r="IC321" s="217"/>
      <c r="ID321" s="217"/>
      <c r="IE321" s="217"/>
      <c r="IF321" s="217"/>
      <c r="IG321" s="217"/>
      <c r="IH321" s="217"/>
      <c r="II321" s="217"/>
      <c r="IJ321" s="217"/>
      <c r="IK321" s="217"/>
      <c r="IL321" s="217"/>
      <c r="IM321" s="217"/>
      <c r="IN321" s="217"/>
      <c r="IO321" s="217"/>
      <c r="IP321" s="217"/>
      <c r="IQ321" s="217"/>
      <c r="IR321" s="217"/>
      <c r="IS321" s="217"/>
      <c r="IT321" s="217"/>
      <c r="IU321" s="217"/>
      <c r="IV321" s="217"/>
    </row>
    <row r="322" spans="1:256" x14ac:dyDescent="0.15">
      <c r="A322" s="218"/>
      <c r="B322" s="215"/>
      <c r="C322" s="217"/>
      <c r="D322" s="219"/>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c r="AA322" s="217"/>
      <c r="AB322" s="217"/>
      <c r="AC322" s="217"/>
      <c r="AD322" s="217"/>
      <c r="AE322" s="217"/>
      <c r="AF322" s="217"/>
      <c r="AG322" s="217"/>
      <c r="AH322" s="217"/>
      <c r="AI322" s="217"/>
      <c r="AJ322" s="217"/>
      <c r="AK322" s="217"/>
      <c r="AL322" s="217"/>
      <c r="AM322" s="217"/>
      <c r="AN322" s="217"/>
      <c r="AO322" s="217"/>
      <c r="AP322" s="217"/>
      <c r="AQ322" s="217"/>
      <c r="AR322" s="217"/>
      <c r="AS322" s="217"/>
      <c r="AT322" s="217"/>
      <c r="AU322" s="217"/>
      <c r="AV322" s="217"/>
      <c r="AW322" s="217"/>
      <c r="AX322" s="217"/>
      <c r="AY322" s="217"/>
      <c r="AZ322" s="217"/>
      <c r="BA322" s="217"/>
      <c r="BB322" s="217"/>
      <c r="BC322" s="217"/>
      <c r="BD322" s="217"/>
      <c r="BE322" s="217"/>
      <c r="BF322" s="217"/>
      <c r="BG322" s="217"/>
      <c r="BH322" s="217"/>
      <c r="BI322" s="217"/>
      <c r="BJ322" s="217"/>
      <c r="BK322" s="217"/>
      <c r="BL322" s="217"/>
      <c r="BM322" s="217"/>
      <c r="BN322" s="217"/>
      <c r="BO322" s="217"/>
      <c r="BP322" s="217"/>
      <c r="BQ322" s="217"/>
      <c r="BR322" s="217"/>
      <c r="BS322" s="217"/>
      <c r="BT322" s="217"/>
      <c r="BU322" s="217"/>
      <c r="BV322" s="217"/>
      <c r="BW322" s="217"/>
      <c r="BX322" s="217"/>
      <c r="BY322" s="217"/>
      <c r="BZ322" s="217"/>
      <c r="CA322" s="217"/>
      <c r="CB322" s="217"/>
      <c r="CC322" s="217"/>
      <c r="CD322" s="217"/>
      <c r="CE322" s="217"/>
      <c r="CF322" s="217"/>
      <c r="CG322" s="217"/>
      <c r="CH322" s="217"/>
      <c r="CI322" s="217"/>
      <c r="CJ322" s="217"/>
      <c r="CK322" s="217"/>
      <c r="CL322" s="217"/>
      <c r="CM322" s="217"/>
      <c r="CN322" s="217"/>
      <c r="CO322" s="217"/>
      <c r="CP322" s="217"/>
      <c r="CQ322" s="217"/>
      <c r="CR322" s="217"/>
      <c r="CS322" s="217"/>
      <c r="CT322" s="217"/>
      <c r="CU322" s="217"/>
      <c r="CV322" s="217"/>
      <c r="CW322" s="217"/>
      <c r="CX322" s="217"/>
      <c r="CY322" s="217"/>
      <c r="CZ322" s="217"/>
      <c r="DA322" s="217"/>
      <c r="DB322" s="217"/>
      <c r="DC322" s="217"/>
      <c r="DD322" s="217"/>
      <c r="DE322" s="217"/>
      <c r="DF322" s="217"/>
      <c r="DG322" s="217"/>
      <c r="DH322" s="217"/>
      <c r="DI322" s="217"/>
      <c r="DJ322" s="217"/>
      <c r="DK322" s="217"/>
      <c r="DL322" s="217"/>
      <c r="DM322" s="217"/>
      <c r="DN322" s="217"/>
      <c r="DO322" s="217"/>
      <c r="DP322" s="217"/>
      <c r="DQ322" s="217"/>
      <c r="DR322" s="217"/>
      <c r="DS322" s="217"/>
      <c r="DT322" s="217"/>
      <c r="DU322" s="217"/>
      <c r="DV322" s="217"/>
      <c r="DW322" s="217"/>
      <c r="DX322" s="217"/>
      <c r="DY322" s="217"/>
      <c r="DZ322" s="217"/>
      <c r="EA322" s="217"/>
      <c r="EB322" s="217"/>
      <c r="EC322" s="217"/>
      <c r="ED322" s="217"/>
      <c r="EE322" s="217"/>
      <c r="EF322" s="217"/>
      <c r="EG322" s="217"/>
      <c r="EH322" s="217"/>
      <c r="EI322" s="217"/>
      <c r="EJ322" s="217"/>
      <c r="EK322" s="217"/>
      <c r="EL322" s="217"/>
      <c r="EM322" s="217"/>
      <c r="EN322" s="217"/>
      <c r="EO322" s="217"/>
      <c r="EP322" s="217"/>
      <c r="EQ322" s="217"/>
      <c r="ER322" s="217"/>
      <c r="ES322" s="217"/>
      <c r="ET322" s="217"/>
      <c r="EU322" s="217"/>
      <c r="EV322" s="217"/>
      <c r="EW322" s="217"/>
      <c r="EX322" s="217"/>
      <c r="EY322" s="217"/>
      <c r="EZ322" s="217"/>
      <c r="FA322" s="217"/>
      <c r="FB322" s="217"/>
      <c r="FC322" s="217"/>
      <c r="FD322" s="217"/>
      <c r="FE322" s="217"/>
      <c r="FF322" s="217"/>
      <c r="FG322" s="217"/>
      <c r="FH322" s="217"/>
      <c r="FI322" s="217"/>
      <c r="FJ322" s="217"/>
      <c r="FK322" s="217"/>
      <c r="FL322" s="217"/>
      <c r="FM322" s="217"/>
      <c r="FN322" s="217"/>
      <c r="FO322" s="217"/>
      <c r="FP322" s="217"/>
      <c r="FQ322" s="217"/>
      <c r="FR322" s="217"/>
      <c r="FS322" s="217"/>
      <c r="FT322" s="217"/>
      <c r="FU322" s="217"/>
      <c r="FV322" s="217"/>
      <c r="FW322" s="217"/>
      <c r="FX322" s="217"/>
      <c r="FY322" s="217"/>
      <c r="FZ322" s="217"/>
      <c r="GA322" s="217"/>
      <c r="GB322" s="217"/>
      <c r="GC322" s="217"/>
      <c r="GD322" s="217"/>
      <c r="GE322" s="217"/>
      <c r="GF322" s="217"/>
      <c r="GG322" s="217"/>
      <c r="GH322" s="217"/>
      <c r="GI322" s="217"/>
      <c r="GJ322" s="217"/>
      <c r="GK322" s="217"/>
      <c r="GL322" s="217"/>
      <c r="GM322" s="217"/>
      <c r="GN322" s="217"/>
      <c r="GO322" s="217"/>
      <c r="GP322" s="217"/>
      <c r="GQ322" s="217"/>
      <c r="GR322" s="217"/>
      <c r="GS322" s="217"/>
      <c r="GT322" s="217"/>
      <c r="GU322" s="217"/>
      <c r="GV322" s="217"/>
      <c r="GW322" s="217"/>
      <c r="GX322" s="217"/>
      <c r="GY322" s="217"/>
      <c r="GZ322" s="217"/>
      <c r="HA322" s="217"/>
      <c r="HB322" s="217"/>
      <c r="HC322" s="217"/>
      <c r="HD322" s="217"/>
      <c r="HE322" s="217"/>
      <c r="HF322" s="217"/>
      <c r="HG322" s="217"/>
      <c r="HH322" s="217"/>
      <c r="HI322" s="217"/>
      <c r="HJ322" s="217"/>
      <c r="HK322" s="217"/>
      <c r="HL322" s="217"/>
      <c r="HM322" s="217"/>
      <c r="HN322" s="217"/>
      <c r="HO322" s="217"/>
      <c r="HP322" s="217"/>
      <c r="HQ322" s="217"/>
      <c r="HR322" s="217"/>
      <c r="HS322" s="217"/>
      <c r="HT322" s="217"/>
      <c r="HU322" s="217"/>
      <c r="HV322" s="217"/>
      <c r="HW322" s="217"/>
      <c r="HX322" s="217"/>
      <c r="HY322" s="217"/>
      <c r="HZ322" s="217"/>
      <c r="IA322" s="217"/>
      <c r="IB322" s="217"/>
      <c r="IC322" s="217"/>
      <c r="ID322" s="217"/>
      <c r="IE322" s="217"/>
      <c r="IF322" s="217"/>
      <c r="IG322" s="217"/>
      <c r="IH322" s="217"/>
      <c r="II322" s="217"/>
      <c r="IJ322" s="217"/>
      <c r="IK322" s="217"/>
      <c r="IL322" s="217"/>
      <c r="IM322" s="217"/>
      <c r="IN322" s="217"/>
      <c r="IO322" s="217"/>
      <c r="IP322" s="217"/>
      <c r="IQ322" s="217"/>
      <c r="IR322" s="217"/>
      <c r="IS322" s="217"/>
      <c r="IT322" s="217"/>
      <c r="IU322" s="217"/>
      <c r="IV322" s="217"/>
    </row>
    <row r="323" spans="1:256" x14ac:dyDescent="0.15">
      <c r="A323" s="218"/>
      <c r="B323" s="215"/>
      <c r="C323" s="217"/>
      <c r="D323" s="219"/>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c r="AA323" s="217"/>
      <c r="AB323" s="217"/>
      <c r="AC323" s="217"/>
      <c r="AD323" s="217"/>
      <c r="AE323" s="217"/>
      <c r="AF323" s="217"/>
      <c r="AG323" s="217"/>
      <c r="AH323" s="217"/>
      <c r="AI323" s="217"/>
      <c r="AJ323" s="217"/>
      <c r="AK323" s="217"/>
      <c r="AL323" s="217"/>
      <c r="AM323" s="217"/>
      <c r="AN323" s="217"/>
      <c r="AO323" s="217"/>
      <c r="AP323" s="217"/>
      <c r="AQ323" s="217"/>
      <c r="AR323" s="217"/>
      <c r="AS323" s="217"/>
      <c r="AT323" s="217"/>
      <c r="AU323" s="217"/>
      <c r="AV323" s="217"/>
      <c r="AW323" s="217"/>
      <c r="AX323" s="217"/>
      <c r="AY323" s="217"/>
      <c r="AZ323" s="217"/>
      <c r="BA323" s="217"/>
      <c r="BB323" s="217"/>
      <c r="BC323" s="217"/>
      <c r="BD323" s="217"/>
      <c r="BE323" s="217"/>
      <c r="BF323" s="217"/>
      <c r="BG323" s="217"/>
      <c r="BH323" s="217"/>
      <c r="BI323" s="217"/>
      <c r="BJ323" s="217"/>
      <c r="BK323" s="217"/>
      <c r="BL323" s="217"/>
      <c r="BM323" s="217"/>
      <c r="BN323" s="217"/>
      <c r="BO323" s="217"/>
      <c r="BP323" s="217"/>
      <c r="BQ323" s="217"/>
      <c r="BR323" s="217"/>
      <c r="BS323" s="217"/>
      <c r="BT323" s="217"/>
      <c r="BU323" s="217"/>
      <c r="BV323" s="217"/>
      <c r="BW323" s="217"/>
      <c r="BX323" s="217"/>
      <c r="BY323" s="217"/>
      <c r="BZ323" s="217"/>
      <c r="CA323" s="217"/>
      <c r="CB323" s="217"/>
      <c r="CC323" s="217"/>
      <c r="CD323" s="217"/>
      <c r="CE323" s="217"/>
      <c r="CF323" s="217"/>
      <c r="CG323" s="217"/>
      <c r="CH323" s="217"/>
      <c r="CI323" s="217"/>
      <c r="CJ323" s="217"/>
      <c r="CK323" s="217"/>
      <c r="CL323" s="217"/>
      <c r="CM323" s="217"/>
      <c r="CN323" s="217"/>
      <c r="CO323" s="217"/>
      <c r="CP323" s="217"/>
      <c r="CQ323" s="217"/>
      <c r="CR323" s="217"/>
      <c r="CS323" s="217"/>
      <c r="CT323" s="217"/>
      <c r="CU323" s="217"/>
      <c r="CV323" s="217"/>
      <c r="CW323" s="217"/>
      <c r="CX323" s="217"/>
      <c r="CY323" s="217"/>
      <c r="CZ323" s="217"/>
      <c r="DA323" s="217"/>
      <c r="DB323" s="217"/>
      <c r="DC323" s="217"/>
      <c r="DD323" s="217"/>
      <c r="DE323" s="217"/>
      <c r="DF323" s="217"/>
      <c r="DG323" s="217"/>
      <c r="DH323" s="217"/>
      <c r="DI323" s="217"/>
      <c r="DJ323" s="217"/>
      <c r="DK323" s="217"/>
      <c r="DL323" s="217"/>
      <c r="DM323" s="217"/>
      <c r="DN323" s="217"/>
      <c r="DO323" s="217"/>
      <c r="DP323" s="217"/>
      <c r="DQ323" s="217"/>
      <c r="DR323" s="217"/>
      <c r="DS323" s="217"/>
      <c r="DT323" s="217"/>
      <c r="DU323" s="217"/>
      <c r="DV323" s="217"/>
      <c r="DW323" s="217"/>
      <c r="DX323" s="217"/>
      <c r="DY323" s="217"/>
      <c r="DZ323" s="217"/>
      <c r="EA323" s="217"/>
      <c r="EB323" s="217"/>
      <c r="EC323" s="217"/>
      <c r="ED323" s="217"/>
      <c r="EE323" s="217"/>
      <c r="EF323" s="217"/>
      <c r="EG323" s="217"/>
      <c r="EH323" s="217"/>
      <c r="EI323" s="217"/>
      <c r="EJ323" s="217"/>
      <c r="EK323" s="217"/>
      <c r="EL323" s="217"/>
      <c r="EM323" s="217"/>
      <c r="EN323" s="217"/>
      <c r="EO323" s="217"/>
      <c r="EP323" s="217"/>
      <c r="EQ323" s="217"/>
      <c r="ER323" s="217"/>
      <c r="ES323" s="217"/>
      <c r="ET323" s="217"/>
      <c r="EU323" s="217"/>
      <c r="EV323" s="217"/>
      <c r="EW323" s="217"/>
      <c r="EX323" s="217"/>
      <c r="EY323" s="217"/>
      <c r="EZ323" s="217"/>
      <c r="FA323" s="217"/>
      <c r="FB323" s="217"/>
      <c r="FC323" s="217"/>
      <c r="FD323" s="217"/>
      <c r="FE323" s="217"/>
      <c r="FF323" s="217"/>
      <c r="FG323" s="217"/>
      <c r="FH323" s="217"/>
      <c r="FI323" s="217"/>
      <c r="FJ323" s="217"/>
      <c r="FK323" s="217"/>
      <c r="FL323" s="217"/>
      <c r="FM323" s="217"/>
      <c r="FN323" s="217"/>
      <c r="FO323" s="217"/>
      <c r="FP323" s="217"/>
      <c r="FQ323" s="217"/>
      <c r="FR323" s="217"/>
      <c r="FS323" s="217"/>
      <c r="FT323" s="217"/>
      <c r="FU323" s="217"/>
      <c r="FV323" s="217"/>
      <c r="FW323" s="217"/>
      <c r="FX323" s="217"/>
      <c r="FY323" s="217"/>
      <c r="FZ323" s="217"/>
      <c r="GA323" s="217"/>
      <c r="GB323" s="217"/>
      <c r="GC323" s="217"/>
      <c r="GD323" s="217"/>
      <c r="GE323" s="217"/>
      <c r="GF323" s="217"/>
      <c r="GG323" s="217"/>
      <c r="GH323" s="217"/>
      <c r="GI323" s="217"/>
      <c r="GJ323" s="217"/>
      <c r="GK323" s="217"/>
      <c r="GL323" s="217"/>
      <c r="GM323" s="217"/>
      <c r="GN323" s="217"/>
      <c r="GO323" s="217"/>
      <c r="GP323" s="217"/>
      <c r="GQ323" s="217"/>
      <c r="GR323" s="217"/>
      <c r="GS323" s="217"/>
      <c r="GT323" s="217"/>
      <c r="GU323" s="217"/>
      <c r="GV323" s="217"/>
      <c r="GW323" s="217"/>
      <c r="GX323" s="217"/>
      <c r="GY323" s="217"/>
      <c r="GZ323" s="217"/>
      <c r="HA323" s="217"/>
      <c r="HB323" s="217"/>
      <c r="HC323" s="217"/>
      <c r="HD323" s="217"/>
      <c r="HE323" s="217"/>
      <c r="HF323" s="217"/>
      <c r="HG323" s="217"/>
      <c r="HH323" s="217"/>
      <c r="HI323" s="217"/>
      <c r="HJ323" s="217"/>
      <c r="HK323" s="217"/>
      <c r="HL323" s="217"/>
      <c r="HM323" s="217"/>
      <c r="HN323" s="217"/>
      <c r="HO323" s="217"/>
      <c r="HP323" s="217"/>
      <c r="HQ323" s="217"/>
      <c r="HR323" s="217"/>
      <c r="HS323" s="217"/>
      <c r="HT323" s="217"/>
      <c r="HU323" s="217"/>
      <c r="HV323" s="217"/>
      <c r="HW323" s="217"/>
      <c r="HX323" s="217"/>
      <c r="HY323" s="217"/>
      <c r="HZ323" s="217"/>
      <c r="IA323" s="217"/>
      <c r="IB323" s="217"/>
      <c r="IC323" s="217"/>
      <c r="ID323" s="217"/>
      <c r="IE323" s="217"/>
      <c r="IF323" s="217"/>
      <c r="IG323" s="217"/>
      <c r="IH323" s="217"/>
      <c r="II323" s="217"/>
      <c r="IJ323" s="217"/>
      <c r="IK323" s="217"/>
      <c r="IL323" s="217"/>
      <c r="IM323" s="217"/>
      <c r="IN323" s="217"/>
      <c r="IO323" s="217"/>
      <c r="IP323" s="217"/>
      <c r="IQ323" s="217"/>
      <c r="IR323" s="217"/>
      <c r="IS323" s="217"/>
      <c r="IT323" s="217"/>
      <c r="IU323" s="217"/>
      <c r="IV323" s="217"/>
    </row>
    <row r="324" spans="1:256" x14ac:dyDescent="0.15">
      <c r="A324" s="218"/>
      <c r="B324" s="215"/>
      <c r="C324" s="217"/>
      <c r="D324" s="219"/>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c r="AA324" s="217"/>
      <c r="AB324" s="217"/>
      <c r="AC324" s="217"/>
      <c r="AD324" s="217"/>
      <c r="AE324" s="217"/>
      <c r="AF324" s="217"/>
      <c r="AG324" s="217"/>
      <c r="AH324" s="217"/>
      <c r="AI324" s="217"/>
      <c r="AJ324" s="217"/>
      <c r="AK324" s="217"/>
      <c r="AL324" s="217"/>
      <c r="AM324" s="217"/>
      <c r="AN324" s="217"/>
      <c r="AO324" s="217"/>
      <c r="AP324" s="217"/>
      <c r="AQ324" s="217"/>
      <c r="AR324" s="217"/>
      <c r="AS324" s="217"/>
      <c r="AT324" s="217"/>
      <c r="AU324" s="217"/>
      <c r="AV324" s="217"/>
      <c r="AW324" s="217"/>
      <c r="AX324" s="217"/>
      <c r="AY324" s="217"/>
      <c r="AZ324" s="217"/>
      <c r="BA324" s="217"/>
      <c r="BB324" s="217"/>
      <c r="BC324" s="217"/>
      <c r="BD324" s="217"/>
      <c r="BE324" s="217"/>
      <c r="BF324" s="217"/>
      <c r="BG324" s="217"/>
      <c r="BH324" s="217"/>
      <c r="BI324" s="217"/>
      <c r="BJ324" s="217"/>
      <c r="BK324" s="217"/>
      <c r="BL324" s="217"/>
      <c r="BM324" s="217"/>
      <c r="BN324" s="217"/>
      <c r="BO324" s="217"/>
      <c r="BP324" s="217"/>
      <c r="BQ324" s="217"/>
      <c r="BR324" s="217"/>
      <c r="BS324" s="217"/>
      <c r="BT324" s="217"/>
      <c r="BU324" s="217"/>
      <c r="BV324" s="217"/>
      <c r="BW324" s="217"/>
      <c r="BX324" s="217"/>
      <c r="BY324" s="217"/>
      <c r="BZ324" s="217"/>
      <c r="CA324" s="217"/>
      <c r="CB324" s="217"/>
      <c r="CC324" s="217"/>
      <c r="CD324" s="217"/>
      <c r="CE324" s="217"/>
      <c r="CF324" s="217"/>
      <c r="CG324" s="217"/>
      <c r="CH324" s="217"/>
      <c r="CI324" s="217"/>
      <c r="CJ324" s="217"/>
      <c r="CK324" s="217"/>
      <c r="CL324" s="217"/>
      <c r="CM324" s="217"/>
      <c r="CN324" s="217"/>
      <c r="CO324" s="217"/>
      <c r="CP324" s="217"/>
      <c r="CQ324" s="217"/>
      <c r="CR324" s="217"/>
      <c r="CS324" s="217"/>
      <c r="CT324" s="217"/>
      <c r="CU324" s="217"/>
      <c r="CV324" s="217"/>
      <c r="CW324" s="217"/>
      <c r="CX324" s="217"/>
      <c r="CY324" s="217"/>
      <c r="CZ324" s="217"/>
      <c r="DA324" s="217"/>
      <c r="DB324" s="217"/>
      <c r="DC324" s="217"/>
      <c r="DD324" s="217"/>
      <c r="DE324" s="217"/>
      <c r="DF324" s="217"/>
      <c r="DG324" s="217"/>
      <c r="DH324" s="217"/>
      <c r="DI324" s="217"/>
      <c r="DJ324" s="217"/>
      <c r="DK324" s="217"/>
      <c r="DL324" s="217"/>
      <c r="DM324" s="217"/>
      <c r="DN324" s="217"/>
      <c r="DO324" s="217"/>
      <c r="DP324" s="217"/>
      <c r="DQ324" s="217"/>
      <c r="DR324" s="217"/>
      <c r="DS324" s="217"/>
      <c r="DT324" s="217"/>
      <c r="DU324" s="217"/>
      <c r="DV324" s="217"/>
      <c r="DW324" s="217"/>
      <c r="DX324" s="217"/>
      <c r="DY324" s="217"/>
      <c r="DZ324" s="217"/>
      <c r="EA324" s="217"/>
      <c r="EB324" s="217"/>
      <c r="EC324" s="217"/>
      <c r="ED324" s="217"/>
      <c r="EE324" s="217"/>
      <c r="EF324" s="217"/>
      <c r="EG324" s="217"/>
      <c r="EH324" s="217"/>
      <c r="EI324" s="217"/>
      <c r="EJ324" s="217"/>
      <c r="EK324" s="217"/>
      <c r="EL324" s="217"/>
      <c r="EM324" s="217"/>
      <c r="EN324" s="217"/>
      <c r="EO324" s="217"/>
      <c r="EP324" s="217"/>
      <c r="EQ324" s="217"/>
      <c r="ER324" s="217"/>
      <c r="ES324" s="217"/>
      <c r="ET324" s="217"/>
      <c r="EU324" s="217"/>
      <c r="EV324" s="217"/>
      <c r="EW324" s="217"/>
      <c r="EX324" s="217"/>
      <c r="EY324" s="217"/>
      <c r="EZ324" s="217"/>
      <c r="FA324" s="217"/>
      <c r="FB324" s="217"/>
      <c r="FC324" s="217"/>
      <c r="FD324" s="217"/>
      <c r="FE324" s="217"/>
      <c r="FF324" s="217"/>
      <c r="FG324" s="217"/>
      <c r="FH324" s="217"/>
      <c r="FI324" s="217"/>
      <c r="FJ324" s="217"/>
      <c r="FK324" s="217"/>
      <c r="FL324" s="217"/>
      <c r="FM324" s="217"/>
      <c r="FN324" s="217"/>
      <c r="FO324" s="217"/>
      <c r="FP324" s="217"/>
      <c r="FQ324" s="217"/>
      <c r="FR324" s="217"/>
      <c r="FS324" s="217"/>
      <c r="FT324" s="217"/>
      <c r="FU324" s="217"/>
      <c r="FV324" s="217"/>
      <c r="FW324" s="217"/>
      <c r="FX324" s="217"/>
      <c r="FY324" s="217"/>
      <c r="FZ324" s="217"/>
      <c r="GA324" s="217"/>
      <c r="GB324" s="217"/>
      <c r="GC324" s="217"/>
      <c r="GD324" s="217"/>
      <c r="GE324" s="217"/>
      <c r="GF324" s="217"/>
      <c r="GG324" s="217"/>
      <c r="GH324" s="217"/>
      <c r="GI324" s="217"/>
      <c r="GJ324" s="217"/>
      <c r="GK324" s="217"/>
      <c r="GL324" s="217"/>
      <c r="GM324" s="217"/>
      <c r="GN324" s="217"/>
      <c r="GO324" s="217"/>
      <c r="GP324" s="217"/>
      <c r="GQ324" s="217"/>
      <c r="GR324" s="217"/>
      <c r="GS324" s="217"/>
      <c r="GT324" s="217"/>
      <c r="GU324" s="217"/>
      <c r="GV324" s="217"/>
      <c r="GW324" s="217"/>
      <c r="GX324" s="217"/>
      <c r="GY324" s="217"/>
      <c r="GZ324" s="217"/>
      <c r="HA324" s="217"/>
      <c r="HB324" s="217"/>
      <c r="HC324" s="217"/>
      <c r="HD324" s="217"/>
      <c r="HE324" s="217"/>
      <c r="HF324" s="217"/>
      <c r="HG324" s="217"/>
      <c r="HH324" s="217"/>
      <c r="HI324" s="217"/>
      <c r="HJ324" s="217"/>
      <c r="HK324" s="217"/>
      <c r="HL324" s="217"/>
      <c r="HM324" s="217"/>
      <c r="HN324" s="217"/>
      <c r="HO324" s="217"/>
      <c r="HP324" s="217"/>
      <c r="HQ324" s="217"/>
      <c r="HR324" s="217"/>
      <c r="HS324" s="217"/>
      <c r="HT324" s="217"/>
      <c r="HU324" s="217"/>
      <c r="HV324" s="217"/>
      <c r="HW324" s="217"/>
      <c r="HX324" s="217"/>
      <c r="HY324" s="217"/>
      <c r="HZ324" s="217"/>
      <c r="IA324" s="217"/>
      <c r="IB324" s="217"/>
      <c r="IC324" s="217"/>
      <c r="ID324" s="217"/>
      <c r="IE324" s="217"/>
      <c r="IF324" s="217"/>
      <c r="IG324" s="217"/>
      <c r="IH324" s="217"/>
      <c r="II324" s="217"/>
      <c r="IJ324" s="217"/>
      <c r="IK324" s="217"/>
      <c r="IL324" s="217"/>
      <c r="IM324" s="217"/>
      <c r="IN324" s="217"/>
      <c r="IO324" s="217"/>
      <c r="IP324" s="217"/>
      <c r="IQ324" s="217"/>
      <c r="IR324" s="217"/>
      <c r="IS324" s="217"/>
      <c r="IT324" s="217"/>
      <c r="IU324" s="217"/>
      <c r="IV324" s="217"/>
    </row>
    <row r="325" spans="1:256" x14ac:dyDescent="0.15">
      <c r="A325" s="218"/>
      <c r="B325" s="215"/>
      <c r="C325" s="217"/>
      <c r="D325" s="219"/>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c r="AA325" s="217"/>
      <c r="AB325" s="217"/>
      <c r="AC325" s="217"/>
      <c r="AD325" s="217"/>
      <c r="AE325" s="217"/>
      <c r="AF325" s="217"/>
      <c r="AG325" s="217"/>
      <c r="AH325" s="217"/>
      <c r="AI325" s="217"/>
      <c r="AJ325" s="217"/>
      <c r="AK325" s="217"/>
      <c r="AL325" s="217"/>
      <c r="AM325" s="217"/>
      <c r="AN325" s="217"/>
      <c r="AO325" s="217"/>
      <c r="AP325" s="217"/>
      <c r="AQ325" s="217"/>
      <c r="AR325" s="217"/>
      <c r="AS325" s="217"/>
      <c r="AT325" s="217"/>
      <c r="AU325" s="217"/>
      <c r="AV325" s="217"/>
      <c r="AW325" s="217"/>
      <c r="AX325" s="217"/>
      <c r="AY325" s="217"/>
      <c r="AZ325" s="217"/>
      <c r="BA325" s="217"/>
      <c r="BB325" s="217"/>
      <c r="BC325" s="217"/>
      <c r="BD325" s="217"/>
      <c r="BE325" s="217"/>
      <c r="BF325" s="217"/>
      <c r="BG325" s="217"/>
      <c r="BH325" s="217"/>
      <c r="BI325" s="217"/>
      <c r="BJ325" s="217"/>
      <c r="BK325" s="217"/>
      <c r="BL325" s="217"/>
      <c r="BM325" s="217"/>
      <c r="BN325" s="217"/>
      <c r="BO325" s="217"/>
      <c r="BP325" s="217"/>
      <c r="BQ325" s="217"/>
      <c r="BR325" s="217"/>
      <c r="BS325" s="217"/>
      <c r="BT325" s="217"/>
      <c r="BU325" s="217"/>
      <c r="BV325" s="217"/>
      <c r="BW325" s="217"/>
      <c r="BX325" s="217"/>
      <c r="BY325" s="217"/>
      <c r="BZ325" s="217"/>
      <c r="CA325" s="217"/>
      <c r="CB325" s="217"/>
      <c r="CC325" s="217"/>
      <c r="CD325" s="217"/>
      <c r="CE325" s="217"/>
      <c r="CF325" s="217"/>
      <c r="CG325" s="217"/>
      <c r="CH325" s="217"/>
      <c r="CI325" s="217"/>
      <c r="CJ325" s="217"/>
      <c r="CK325" s="217"/>
      <c r="CL325" s="217"/>
      <c r="CM325" s="217"/>
      <c r="CN325" s="217"/>
      <c r="CO325" s="217"/>
      <c r="CP325" s="217"/>
      <c r="CQ325" s="217"/>
      <c r="CR325" s="217"/>
      <c r="CS325" s="217"/>
      <c r="CT325" s="217"/>
      <c r="CU325" s="217"/>
      <c r="CV325" s="217"/>
      <c r="CW325" s="217"/>
      <c r="CX325" s="217"/>
      <c r="CY325" s="217"/>
      <c r="CZ325" s="217"/>
      <c r="DA325" s="217"/>
      <c r="DB325" s="217"/>
      <c r="DC325" s="217"/>
      <c r="DD325" s="217"/>
      <c r="DE325" s="217"/>
      <c r="DF325" s="217"/>
      <c r="DG325" s="217"/>
      <c r="DH325" s="217"/>
      <c r="DI325" s="217"/>
      <c r="DJ325" s="217"/>
      <c r="DK325" s="217"/>
      <c r="DL325" s="217"/>
      <c r="DM325" s="217"/>
      <c r="DN325" s="217"/>
      <c r="DO325" s="217"/>
      <c r="DP325" s="217"/>
      <c r="DQ325" s="217"/>
      <c r="DR325" s="217"/>
      <c r="DS325" s="217"/>
      <c r="DT325" s="217"/>
      <c r="DU325" s="217"/>
      <c r="DV325" s="217"/>
      <c r="DW325" s="217"/>
      <c r="DX325" s="217"/>
      <c r="DY325" s="217"/>
      <c r="DZ325" s="217"/>
      <c r="EA325" s="217"/>
      <c r="EB325" s="217"/>
      <c r="EC325" s="217"/>
      <c r="ED325" s="217"/>
      <c r="EE325" s="217"/>
      <c r="EF325" s="217"/>
      <c r="EG325" s="217"/>
      <c r="EH325" s="217"/>
      <c r="EI325" s="217"/>
      <c r="EJ325" s="217"/>
      <c r="EK325" s="217"/>
      <c r="EL325" s="217"/>
      <c r="EM325" s="217"/>
      <c r="EN325" s="217"/>
      <c r="EO325" s="217"/>
      <c r="EP325" s="217"/>
      <c r="EQ325" s="217"/>
      <c r="ER325" s="217"/>
      <c r="ES325" s="217"/>
      <c r="ET325" s="217"/>
      <c r="EU325" s="217"/>
      <c r="EV325" s="217"/>
      <c r="EW325" s="217"/>
      <c r="EX325" s="217"/>
      <c r="EY325" s="217"/>
      <c r="EZ325" s="217"/>
      <c r="FA325" s="217"/>
      <c r="FB325" s="217"/>
      <c r="FC325" s="217"/>
      <c r="FD325" s="217"/>
      <c r="FE325" s="217"/>
      <c r="FF325" s="217"/>
      <c r="FG325" s="217"/>
      <c r="FH325" s="217"/>
      <c r="FI325" s="217"/>
      <c r="FJ325" s="217"/>
      <c r="FK325" s="217"/>
      <c r="FL325" s="217"/>
      <c r="FM325" s="217"/>
      <c r="FN325" s="217"/>
      <c r="FO325" s="217"/>
      <c r="FP325" s="217"/>
      <c r="FQ325" s="217"/>
      <c r="FR325" s="217"/>
      <c r="FS325" s="217"/>
      <c r="FT325" s="217"/>
      <c r="FU325" s="217"/>
      <c r="FV325" s="217"/>
      <c r="FW325" s="217"/>
      <c r="FX325" s="217"/>
      <c r="FY325" s="217"/>
      <c r="FZ325" s="217"/>
      <c r="GA325" s="217"/>
      <c r="GB325" s="217"/>
      <c r="GC325" s="217"/>
      <c r="GD325" s="217"/>
      <c r="GE325" s="217"/>
      <c r="GF325" s="217"/>
      <c r="GG325" s="217"/>
      <c r="GH325" s="217"/>
      <c r="GI325" s="217"/>
      <c r="GJ325" s="217"/>
      <c r="GK325" s="217"/>
      <c r="GL325" s="217"/>
      <c r="GM325" s="217"/>
      <c r="GN325" s="217"/>
      <c r="GO325" s="217"/>
      <c r="GP325" s="217"/>
      <c r="GQ325" s="217"/>
      <c r="GR325" s="217"/>
      <c r="GS325" s="217"/>
      <c r="GT325" s="217"/>
      <c r="GU325" s="217"/>
      <c r="GV325" s="217"/>
      <c r="GW325" s="217"/>
      <c r="GX325" s="217"/>
      <c r="GY325" s="217"/>
      <c r="GZ325" s="217"/>
      <c r="HA325" s="217"/>
      <c r="HB325" s="217"/>
      <c r="HC325" s="217"/>
      <c r="HD325" s="217"/>
      <c r="HE325" s="217"/>
      <c r="HF325" s="217"/>
      <c r="HG325" s="217"/>
      <c r="HH325" s="217"/>
      <c r="HI325" s="217"/>
      <c r="HJ325" s="217"/>
      <c r="HK325" s="217"/>
      <c r="HL325" s="217"/>
      <c r="HM325" s="217"/>
      <c r="HN325" s="217"/>
      <c r="HO325" s="217"/>
      <c r="HP325" s="217"/>
      <c r="HQ325" s="217"/>
      <c r="HR325" s="217"/>
      <c r="HS325" s="217"/>
      <c r="HT325" s="217"/>
      <c r="HU325" s="217"/>
      <c r="HV325" s="217"/>
      <c r="HW325" s="217"/>
      <c r="HX325" s="217"/>
      <c r="HY325" s="217"/>
      <c r="HZ325" s="217"/>
      <c r="IA325" s="217"/>
      <c r="IB325" s="217"/>
      <c r="IC325" s="217"/>
      <c r="ID325" s="217"/>
      <c r="IE325" s="217"/>
      <c r="IF325" s="217"/>
      <c r="IG325" s="217"/>
      <c r="IH325" s="217"/>
      <c r="II325" s="217"/>
      <c r="IJ325" s="217"/>
      <c r="IK325" s="217"/>
      <c r="IL325" s="217"/>
      <c r="IM325" s="217"/>
      <c r="IN325" s="217"/>
      <c r="IO325" s="217"/>
      <c r="IP325" s="217"/>
      <c r="IQ325" s="217"/>
      <c r="IR325" s="217"/>
      <c r="IS325" s="217"/>
      <c r="IT325" s="217"/>
      <c r="IU325" s="217"/>
      <c r="IV325" s="217"/>
    </row>
    <row r="326" spans="1:256" x14ac:dyDescent="0.15">
      <c r="A326" s="218"/>
      <c r="B326" s="215"/>
      <c r="C326" s="217"/>
      <c r="D326" s="219"/>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c r="AA326" s="217"/>
      <c r="AB326" s="217"/>
      <c r="AC326" s="217"/>
      <c r="AD326" s="217"/>
      <c r="AE326" s="217"/>
      <c r="AF326" s="217"/>
      <c r="AG326" s="217"/>
      <c r="AH326" s="217"/>
      <c r="AI326" s="217"/>
      <c r="AJ326" s="217"/>
      <c r="AK326" s="217"/>
      <c r="AL326" s="217"/>
      <c r="AM326" s="217"/>
      <c r="AN326" s="217"/>
      <c r="AO326" s="217"/>
      <c r="AP326" s="217"/>
      <c r="AQ326" s="217"/>
      <c r="AR326" s="217"/>
      <c r="AS326" s="217"/>
      <c r="AT326" s="217"/>
      <c r="AU326" s="217"/>
      <c r="AV326" s="217"/>
      <c r="AW326" s="217"/>
      <c r="AX326" s="217"/>
      <c r="AY326" s="217"/>
      <c r="AZ326" s="217"/>
      <c r="BA326" s="217"/>
      <c r="BB326" s="217"/>
      <c r="BC326" s="217"/>
      <c r="BD326" s="217"/>
      <c r="BE326" s="217"/>
      <c r="BF326" s="217"/>
      <c r="BG326" s="217"/>
      <c r="BH326" s="217"/>
      <c r="BI326" s="217"/>
      <c r="BJ326" s="217"/>
      <c r="BK326" s="217"/>
      <c r="BL326" s="217"/>
      <c r="BM326" s="217"/>
      <c r="BN326" s="217"/>
      <c r="BO326" s="217"/>
      <c r="BP326" s="217"/>
      <c r="BQ326" s="217"/>
      <c r="BR326" s="217"/>
      <c r="BS326" s="217"/>
      <c r="BT326" s="217"/>
      <c r="BU326" s="217"/>
      <c r="BV326" s="217"/>
      <c r="BW326" s="217"/>
      <c r="BX326" s="217"/>
      <c r="BY326" s="217"/>
      <c r="BZ326" s="217"/>
      <c r="CA326" s="217"/>
      <c r="CB326" s="217"/>
      <c r="CC326" s="217"/>
      <c r="CD326" s="217"/>
      <c r="CE326" s="217"/>
      <c r="CF326" s="217"/>
      <c r="CG326" s="217"/>
      <c r="CH326" s="217"/>
      <c r="CI326" s="217"/>
      <c r="CJ326" s="217"/>
      <c r="CK326" s="217"/>
      <c r="CL326" s="217"/>
      <c r="CM326" s="217"/>
      <c r="CN326" s="217"/>
      <c r="CO326" s="217"/>
      <c r="CP326" s="217"/>
      <c r="CQ326" s="217"/>
      <c r="CR326" s="217"/>
      <c r="CS326" s="217"/>
      <c r="CT326" s="217"/>
      <c r="CU326" s="217"/>
      <c r="CV326" s="217"/>
      <c r="CW326" s="217"/>
      <c r="CX326" s="217"/>
      <c r="CY326" s="217"/>
      <c r="CZ326" s="217"/>
      <c r="DA326" s="217"/>
      <c r="DB326" s="217"/>
      <c r="DC326" s="217"/>
      <c r="DD326" s="217"/>
      <c r="DE326" s="217"/>
      <c r="DF326" s="217"/>
      <c r="DG326" s="217"/>
      <c r="DH326" s="217"/>
      <c r="DI326" s="217"/>
      <c r="DJ326" s="217"/>
      <c r="DK326" s="217"/>
      <c r="DL326" s="217"/>
      <c r="DM326" s="217"/>
      <c r="DN326" s="217"/>
      <c r="DO326" s="217"/>
      <c r="DP326" s="217"/>
      <c r="DQ326" s="217"/>
      <c r="DR326" s="217"/>
      <c r="DS326" s="217"/>
      <c r="DT326" s="217"/>
      <c r="DU326" s="217"/>
      <c r="DV326" s="217"/>
      <c r="DW326" s="217"/>
      <c r="DX326" s="217"/>
      <c r="DY326" s="217"/>
      <c r="DZ326" s="217"/>
      <c r="EA326" s="217"/>
      <c r="EB326" s="217"/>
      <c r="EC326" s="217"/>
      <c r="ED326" s="217"/>
      <c r="EE326" s="217"/>
      <c r="EF326" s="217"/>
      <c r="EG326" s="217"/>
      <c r="EH326" s="217"/>
      <c r="EI326" s="217"/>
      <c r="EJ326" s="217"/>
      <c r="EK326" s="217"/>
      <c r="EL326" s="217"/>
      <c r="EM326" s="217"/>
      <c r="EN326" s="217"/>
      <c r="EO326" s="217"/>
      <c r="EP326" s="217"/>
      <c r="EQ326" s="217"/>
      <c r="ER326" s="217"/>
      <c r="ES326" s="217"/>
      <c r="ET326" s="217"/>
      <c r="EU326" s="217"/>
      <c r="EV326" s="217"/>
      <c r="EW326" s="217"/>
      <c r="EX326" s="217"/>
      <c r="EY326" s="217"/>
      <c r="EZ326" s="217"/>
      <c r="FA326" s="217"/>
      <c r="FB326" s="217"/>
      <c r="FC326" s="217"/>
      <c r="FD326" s="217"/>
      <c r="FE326" s="217"/>
      <c r="FF326" s="217"/>
      <c r="FG326" s="217"/>
      <c r="FH326" s="217"/>
      <c r="FI326" s="217"/>
      <c r="FJ326" s="217"/>
      <c r="FK326" s="217"/>
      <c r="FL326" s="217"/>
      <c r="FM326" s="217"/>
      <c r="FN326" s="217"/>
      <c r="FO326" s="217"/>
      <c r="FP326" s="217"/>
      <c r="FQ326" s="217"/>
      <c r="FR326" s="217"/>
      <c r="FS326" s="217"/>
      <c r="FT326" s="217"/>
      <c r="FU326" s="217"/>
      <c r="FV326" s="217"/>
      <c r="FW326" s="217"/>
      <c r="FX326" s="217"/>
      <c r="FY326" s="217"/>
      <c r="FZ326" s="217"/>
      <c r="GA326" s="217"/>
      <c r="GB326" s="217"/>
      <c r="GC326" s="217"/>
      <c r="GD326" s="217"/>
      <c r="GE326" s="217"/>
      <c r="GF326" s="217"/>
      <c r="GG326" s="217"/>
      <c r="GH326" s="217"/>
      <c r="GI326" s="217"/>
      <c r="GJ326" s="217"/>
      <c r="GK326" s="217"/>
      <c r="GL326" s="217"/>
      <c r="GM326" s="217"/>
      <c r="GN326" s="217"/>
      <c r="GO326" s="217"/>
      <c r="GP326" s="217"/>
      <c r="GQ326" s="217"/>
      <c r="GR326" s="217"/>
      <c r="GS326" s="217"/>
      <c r="GT326" s="217"/>
      <c r="GU326" s="217"/>
      <c r="GV326" s="217"/>
      <c r="GW326" s="217"/>
      <c r="GX326" s="217"/>
      <c r="GY326" s="217"/>
      <c r="GZ326" s="217"/>
      <c r="HA326" s="217"/>
      <c r="HB326" s="217"/>
      <c r="HC326" s="217"/>
      <c r="HD326" s="217"/>
      <c r="HE326" s="217"/>
      <c r="HF326" s="217"/>
      <c r="HG326" s="217"/>
      <c r="HH326" s="217"/>
      <c r="HI326" s="217"/>
      <c r="HJ326" s="217"/>
      <c r="HK326" s="217"/>
      <c r="HL326" s="217"/>
      <c r="HM326" s="217"/>
      <c r="HN326" s="217"/>
      <c r="HO326" s="217"/>
      <c r="HP326" s="217"/>
      <c r="HQ326" s="217"/>
      <c r="HR326" s="217"/>
      <c r="HS326" s="217"/>
      <c r="HT326" s="217"/>
      <c r="HU326" s="217"/>
      <c r="HV326" s="217"/>
      <c r="HW326" s="217"/>
      <c r="HX326" s="217"/>
      <c r="HY326" s="217"/>
      <c r="HZ326" s="217"/>
      <c r="IA326" s="217"/>
      <c r="IB326" s="217"/>
      <c r="IC326" s="217"/>
      <c r="ID326" s="217"/>
      <c r="IE326" s="217"/>
      <c r="IF326" s="217"/>
      <c r="IG326" s="217"/>
      <c r="IH326" s="217"/>
      <c r="II326" s="217"/>
      <c r="IJ326" s="217"/>
      <c r="IK326" s="217"/>
      <c r="IL326" s="217"/>
      <c r="IM326" s="217"/>
      <c r="IN326" s="217"/>
      <c r="IO326" s="217"/>
      <c r="IP326" s="217"/>
      <c r="IQ326" s="217"/>
      <c r="IR326" s="217"/>
      <c r="IS326" s="217"/>
      <c r="IT326" s="217"/>
      <c r="IU326" s="217"/>
      <c r="IV326" s="217"/>
    </row>
    <row r="327" spans="1:256" x14ac:dyDescent="0.15">
      <c r="A327" s="218"/>
      <c r="B327" s="215"/>
      <c r="C327" s="217"/>
      <c r="D327" s="219"/>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c r="AA327" s="217"/>
      <c r="AB327" s="217"/>
      <c r="AC327" s="217"/>
      <c r="AD327" s="217"/>
      <c r="AE327" s="217"/>
      <c r="AF327" s="217"/>
      <c r="AG327" s="217"/>
      <c r="AH327" s="217"/>
      <c r="AI327" s="217"/>
      <c r="AJ327" s="217"/>
      <c r="AK327" s="217"/>
      <c r="AL327" s="217"/>
      <c r="AM327" s="217"/>
      <c r="AN327" s="217"/>
      <c r="AO327" s="217"/>
      <c r="AP327" s="217"/>
      <c r="AQ327" s="217"/>
      <c r="AR327" s="217"/>
      <c r="AS327" s="217"/>
      <c r="AT327" s="217"/>
      <c r="AU327" s="217"/>
      <c r="AV327" s="217"/>
      <c r="AW327" s="217"/>
      <c r="AX327" s="217"/>
      <c r="AY327" s="217"/>
      <c r="AZ327" s="217"/>
      <c r="BA327" s="217"/>
      <c r="BB327" s="217"/>
      <c r="BC327" s="217"/>
      <c r="BD327" s="217"/>
      <c r="BE327" s="217"/>
      <c r="BF327" s="217"/>
      <c r="BG327" s="217"/>
      <c r="BH327" s="217"/>
      <c r="BI327" s="217"/>
      <c r="BJ327" s="217"/>
      <c r="BK327" s="217"/>
      <c r="BL327" s="217"/>
      <c r="BM327" s="217"/>
      <c r="BN327" s="217"/>
      <c r="BO327" s="217"/>
      <c r="BP327" s="217"/>
      <c r="BQ327" s="217"/>
      <c r="BR327" s="217"/>
      <c r="BS327" s="217"/>
      <c r="BT327" s="217"/>
      <c r="BU327" s="217"/>
      <c r="BV327" s="217"/>
      <c r="BW327" s="217"/>
      <c r="BX327" s="217"/>
      <c r="BY327" s="217"/>
      <c r="BZ327" s="217"/>
      <c r="CA327" s="217"/>
      <c r="CB327" s="217"/>
      <c r="CC327" s="217"/>
      <c r="CD327" s="217"/>
      <c r="CE327" s="217"/>
      <c r="CF327" s="217"/>
      <c r="CG327" s="217"/>
      <c r="CH327" s="217"/>
      <c r="CI327" s="217"/>
      <c r="CJ327" s="217"/>
      <c r="CK327" s="217"/>
      <c r="CL327" s="217"/>
      <c r="CM327" s="217"/>
      <c r="CN327" s="217"/>
      <c r="CO327" s="217"/>
      <c r="CP327" s="217"/>
      <c r="CQ327" s="217"/>
      <c r="CR327" s="217"/>
      <c r="CS327" s="217"/>
      <c r="CT327" s="217"/>
      <c r="CU327" s="217"/>
      <c r="CV327" s="217"/>
      <c r="CW327" s="217"/>
      <c r="CX327" s="217"/>
      <c r="CY327" s="217"/>
      <c r="CZ327" s="217"/>
      <c r="DA327" s="217"/>
      <c r="DB327" s="217"/>
      <c r="DC327" s="217"/>
      <c r="DD327" s="217"/>
      <c r="DE327" s="217"/>
      <c r="DF327" s="217"/>
      <c r="DG327" s="217"/>
      <c r="DH327" s="217"/>
      <c r="DI327" s="217"/>
      <c r="DJ327" s="217"/>
      <c r="DK327" s="217"/>
      <c r="DL327" s="217"/>
      <c r="DM327" s="217"/>
      <c r="DN327" s="217"/>
      <c r="DO327" s="217"/>
      <c r="DP327" s="217"/>
      <c r="DQ327" s="217"/>
      <c r="DR327" s="217"/>
      <c r="DS327" s="217"/>
      <c r="DT327" s="217"/>
      <c r="DU327" s="217"/>
      <c r="DV327" s="217"/>
      <c r="DW327" s="217"/>
      <c r="DX327" s="217"/>
      <c r="DY327" s="217"/>
      <c r="DZ327" s="217"/>
      <c r="EA327" s="217"/>
      <c r="EB327" s="217"/>
      <c r="EC327" s="217"/>
      <c r="ED327" s="217"/>
      <c r="EE327" s="217"/>
      <c r="EF327" s="217"/>
      <c r="EG327" s="217"/>
      <c r="EH327" s="217"/>
      <c r="EI327" s="217"/>
      <c r="EJ327" s="217"/>
      <c r="EK327" s="217"/>
      <c r="EL327" s="217"/>
      <c r="EM327" s="217"/>
      <c r="EN327" s="217"/>
      <c r="EO327" s="217"/>
      <c r="EP327" s="217"/>
      <c r="EQ327" s="217"/>
      <c r="ER327" s="217"/>
      <c r="ES327" s="217"/>
      <c r="ET327" s="217"/>
      <c r="EU327" s="217"/>
      <c r="EV327" s="217"/>
      <c r="EW327" s="217"/>
      <c r="EX327" s="217"/>
      <c r="EY327" s="217"/>
      <c r="EZ327" s="217"/>
      <c r="FA327" s="217"/>
      <c r="FB327" s="217"/>
      <c r="FC327" s="217"/>
      <c r="FD327" s="217"/>
      <c r="FE327" s="217"/>
      <c r="FF327" s="217"/>
      <c r="FG327" s="217"/>
      <c r="FH327" s="217"/>
      <c r="FI327" s="217"/>
      <c r="FJ327" s="217"/>
      <c r="FK327" s="217"/>
      <c r="FL327" s="217"/>
      <c r="FM327" s="217"/>
      <c r="FN327" s="217"/>
      <c r="FO327" s="217"/>
      <c r="FP327" s="217"/>
      <c r="FQ327" s="217"/>
      <c r="FR327" s="217"/>
      <c r="FS327" s="217"/>
      <c r="FT327" s="217"/>
      <c r="FU327" s="217"/>
      <c r="FV327" s="217"/>
      <c r="FW327" s="217"/>
      <c r="FX327" s="217"/>
      <c r="FY327" s="217"/>
      <c r="FZ327" s="217"/>
      <c r="GA327" s="217"/>
      <c r="GB327" s="217"/>
      <c r="GC327" s="217"/>
      <c r="GD327" s="217"/>
      <c r="GE327" s="217"/>
      <c r="GF327" s="217"/>
      <c r="GG327" s="217"/>
      <c r="GH327" s="217"/>
      <c r="GI327" s="217"/>
      <c r="GJ327" s="217"/>
      <c r="GK327" s="217"/>
      <c r="GL327" s="217"/>
      <c r="GM327" s="217"/>
      <c r="GN327" s="217"/>
      <c r="GO327" s="217"/>
      <c r="GP327" s="217"/>
      <c r="GQ327" s="217"/>
      <c r="GR327" s="217"/>
      <c r="GS327" s="217"/>
      <c r="GT327" s="217"/>
      <c r="GU327" s="217"/>
      <c r="GV327" s="217"/>
      <c r="GW327" s="217"/>
      <c r="GX327" s="217"/>
      <c r="GY327" s="217"/>
      <c r="GZ327" s="217"/>
      <c r="HA327" s="217"/>
      <c r="HB327" s="217"/>
      <c r="HC327" s="217"/>
      <c r="HD327" s="217"/>
      <c r="HE327" s="217"/>
      <c r="HF327" s="217"/>
      <c r="HG327" s="217"/>
      <c r="HH327" s="217"/>
      <c r="HI327" s="217"/>
      <c r="HJ327" s="217"/>
      <c r="HK327" s="217"/>
      <c r="HL327" s="217"/>
      <c r="HM327" s="217"/>
      <c r="HN327" s="217"/>
      <c r="HO327" s="217"/>
      <c r="HP327" s="217"/>
      <c r="HQ327" s="217"/>
      <c r="HR327" s="217"/>
      <c r="HS327" s="217"/>
      <c r="HT327" s="217"/>
      <c r="HU327" s="217"/>
      <c r="HV327" s="217"/>
      <c r="HW327" s="217"/>
      <c r="HX327" s="217"/>
      <c r="HY327" s="217"/>
      <c r="HZ327" s="217"/>
      <c r="IA327" s="217"/>
      <c r="IB327" s="217"/>
      <c r="IC327" s="217"/>
      <c r="ID327" s="217"/>
      <c r="IE327" s="217"/>
      <c r="IF327" s="217"/>
      <c r="IG327" s="217"/>
      <c r="IH327" s="217"/>
      <c r="II327" s="217"/>
      <c r="IJ327" s="217"/>
      <c r="IK327" s="217"/>
      <c r="IL327" s="217"/>
      <c r="IM327" s="217"/>
      <c r="IN327" s="217"/>
      <c r="IO327" s="217"/>
      <c r="IP327" s="217"/>
      <c r="IQ327" s="217"/>
      <c r="IR327" s="217"/>
      <c r="IS327" s="217"/>
      <c r="IT327" s="217"/>
      <c r="IU327" s="217"/>
      <c r="IV327" s="217"/>
    </row>
    <row r="328" spans="1:256" x14ac:dyDescent="0.15">
      <c r="A328" s="218"/>
      <c r="B328" s="215"/>
      <c r="C328" s="217"/>
      <c r="D328" s="219"/>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c r="AA328" s="217"/>
      <c r="AB328" s="217"/>
      <c r="AC328" s="217"/>
      <c r="AD328" s="217"/>
      <c r="AE328" s="217"/>
      <c r="AF328" s="217"/>
      <c r="AG328" s="217"/>
      <c r="AH328" s="217"/>
      <c r="AI328" s="217"/>
      <c r="AJ328" s="217"/>
      <c r="AK328" s="217"/>
      <c r="AL328" s="217"/>
      <c r="AM328" s="217"/>
      <c r="AN328" s="217"/>
      <c r="AO328" s="217"/>
      <c r="AP328" s="217"/>
      <c r="AQ328" s="217"/>
      <c r="AR328" s="217"/>
      <c r="AS328" s="217"/>
      <c r="AT328" s="217"/>
      <c r="AU328" s="217"/>
      <c r="AV328" s="217"/>
      <c r="AW328" s="217"/>
      <c r="AX328" s="217"/>
      <c r="AY328" s="217"/>
      <c r="AZ328" s="217"/>
      <c r="BA328" s="217"/>
      <c r="BB328" s="217"/>
      <c r="BC328" s="217"/>
      <c r="BD328" s="217"/>
      <c r="BE328" s="217"/>
      <c r="BF328" s="217"/>
      <c r="BG328" s="217"/>
      <c r="BH328" s="217"/>
      <c r="BI328" s="217"/>
      <c r="BJ328" s="217"/>
      <c r="BK328" s="217"/>
      <c r="BL328" s="217"/>
      <c r="BM328" s="217"/>
      <c r="BN328" s="217"/>
      <c r="BO328" s="217"/>
      <c r="BP328" s="217"/>
      <c r="BQ328" s="217"/>
      <c r="BR328" s="217"/>
      <c r="BS328" s="217"/>
      <c r="BT328" s="217"/>
      <c r="BU328" s="217"/>
      <c r="BV328" s="217"/>
      <c r="BW328" s="217"/>
      <c r="BX328" s="217"/>
      <c r="BY328" s="217"/>
      <c r="BZ328" s="217"/>
      <c r="CA328" s="217"/>
      <c r="CB328" s="217"/>
      <c r="CC328" s="217"/>
      <c r="CD328" s="217"/>
      <c r="CE328" s="217"/>
      <c r="CF328" s="217"/>
      <c r="CG328" s="217"/>
      <c r="CH328" s="217"/>
      <c r="CI328" s="217"/>
      <c r="CJ328" s="217"/>
      <c r="CK328" s="217"/>
      <c r="CL328" s="217"/>
      <c r="CM328" s="217"/>
      <c r="CN328" s="217"/>
      <c r="CO328" s="217"/>
      <c r="CP328" s="217"/>
      <c r="CQ328" s="217"/>
      <c r="CR328" s="217"/>
      <c r="CS328" s="217"/>
      <c r="CT328" s="217"/>
      <c r="CU328" s="217"/>
      <c r="CV328" s="217"/>
      <c r="CW328" s="217"/>
      <c r="CX328" s="217"/>
      <c r="CY328" s="217"/>
      <c r="CZ328" s="217"/>
      <c r="DA328" s="217"/>
      <c r="DB328" s="217"/>
      <c r="DC328" s="217"/>
      <c r="DD328" s="217"/>
      <c r="DE328" s="217"/>
      <c r="DF328" s="217"/>
      <c r="DG328" s="217"/>
      <c r="DH328" s="217"/>
      <c r="DI328" s="217"/>
      <c r="DJ328" s="217"/>
      <c r="DK328" s="217"/>
      <c r="DL328" s="217"/>
      <c r="DM328" s="217"/>
      <c r="DN328" s="217"/>
      <c r="DO328" s="217"/>
      <c r="DP328" s="217"/>
      <c r="DQ328" s="217"/>
      <c r="DR328" s="217"/>
      <c r="DS328" s="217"/>
      <c r="DT328" s="217"/>
      <c r="DU328" s="217"/>
      <c r="DV328" s="217"/>
      <c r="DW328" s="217"/>
      <c r="DX328" s="217"/>
      <c r="DY328" s="217"/>
      <c r="DZ328" s="217"/>
      <c r="EA328" s="217"/>
      <c r="EB328" s="217"/>
      <c r="EC328" s="217"/>
      <c r="ED328" s="217"/>
      <c r="EE328" s="217"/>
      <c r="EF328" s="217"/>
      <c r="EG328" s="217"/>
      <c r="EH328" s="217"/>
      <c r="EI328" s="217"/>
      <c r="EJ328" s="217"/>
      <c r="EK328" s="217"/>
      <c r="EL328" s="217"/>
      <c r="EM328" s="217"/>
      <c r="EN328" s="217"/>
      <c r="EO328" s="217"/>
      <c r="EP328" s="217"/>
      <c r="EQ328" s="217"/>
      <c r="ER328" s="217"/>
      <c r="ES328" s="217"/>
      <c r="ET328" s="217"/>
      <c r="EU328" s="217"/>
      <c r="EV328" s="217"/>
      <c r="EW328" s="217"/>
      <c r="EX328" s="217"/>
      <c r="EY328" s="217"/>
      <c r="EZ328" s="217"/>
      <c r="FA328" s="217"/>
      <c r="FB328" s="217"/>
      <c r="FC328" s="217"/>
      <c r="FD328" s="217"/>
      <c r="FE328" s="217"/>
      <c r="FF328" s="217"/>
      <c r="FG328" s="217"/>
      <c r="FH328" s="217"/>
      <c r="FI328" s="217"/>
      <c r="FJ328" s="217"/>
      <c r="FK328" s="217"/>
      <c r="FL328" s="217"/>
      <c r="FM328" s="217"/>
      <c r="FN328" s="217"/>
      <c r="FO328" s="217"/>
      <c r="FP328" s="217"/>
      <c r="FQ328" s="217"/>
      <c r="FR328" s="217"/>
      <c r="FS328" s="217"/>
      <c r="FT328" s="217"/>
      <c r="FU328" s="217"/>
      <c r="FV328" s="217"/>
      <c r="FW328" s="217"/>
      <c r="FX328" s="217"/>
      <c r="FY328" s="217"/>
      <c r="FZ328" s="217"/>
      <c r="GA328" s="217"/>
      <c r="GB328" s="217"/>
      <c r="GC328" s="217"/>
      <c r="GD328" s="217"/>
      <c r="GE328" s="217"/>
      <c r="GF328" s="217"/>
      <c r="GG328" s="217"/>
      <c r="GH328" s="217"/>
      <c r="GI328" s="217"/>
      <c r="GJ328" s="217"/>
      <c r="GK328" s="217"/>
      <c r="GL328" s="217"/>
      <c r="GM328" s="217"/>
      <c r="GN328" s="217"/>
      <c r="GO328" s="217"/>
      <c r="GP328" s="217"/>
      <c r="GQ328" s="217"/>
      <c r="GR328" s="217"/>
      <c r="GS328" s="217"/>
      <c r="GT328" s="217"/>
      <c r="GU328" s="217"/>
      <c r="GV328" s="217"/>
      <c r="GW328" s="217"/>
      <c r="GX328" s="217"/>
      <c r="GY328" s="217"/>
      <c r="GZ328" s="217"/>
      <c r="HA328" s="217"/>
      <c r="HB328" s="217"/>
      <c r="HC328" s="217"/>
      <c r="HD328" s="217"/>
      <c r="HE328" s="217"/>
      <c r="HF328" s="217"/>
      <c r="HG328" s="217"/>
      <c r="HH328" s="217"/>
      <c r="HI328" s="217"/>
      <c r="HJ328" s="217"/>
      <c r="HK328" s="217"/>
      <c r="HL328" s="217"/>
      <c r="HM328" s="217"/>
      <c r="HN328" s="217"/>
      <c r="HO328" s="217"/>
      <c r="HP328" s="217"/>
      <c r="HQ328" s="217"/>
      <c r="HR328" s="217"/>
      <c r="HS328" s="217"/>
      <c r="HT328" s="217"/>
      <c r="HU328" s="217"/>
      <c r="HV328" s="217"/>
      <c r="HW328" s="217"/>
      <c r="HX328" s="217"/>
      <c r="HY328" s="217"/>
      <c r="HZ328" s="217"/>
      <c r="IA328" s="217"/>
      <c r="IB328" s="217"/>
      <c r="IC328" s="217"/>
      <c r="ID328" s="217"/>
      <c r="IE328" s="217"/>
      <c r="IF328" s="217"/>
      <c r="IG328" s="217"/>
      <c r="IH328" s="217"/>
      <c r="II328" s="217"/>
      <c r="IJ328" s="217"/>
      <c r="IK328" s="217"/>
      <c r="IL328" s="217"/>
      <c r="IM328" s="217"/>
      <c r="IN328" s="217"/>
      <c r="IO328" s="217"/>
      <c r="IP328" s="217"/>
      <c r="IQ328" s="217"/>
      <c r="IR328" s="217"/>
      <c r="IS328" s="217"/>
      <c r="IT328" s="217"/>
      <c r="IU328" s="217"/>
      <c r="IV328" s="217"/>
    </row>
    <row r="329" spans="1:256" x14ac:dyDescent="0.15">
      <c r="A329" s="218"/>
      <c r="B329" s="215"/>
      <c r="C329" s="217"/>
      <c r="D329" s="219"/>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c r="AA329" s="217"/>
      <c r="AB329" s="217"/>
      <c r="AC329" s="217"/>
      <c r="AD329" s="217"/>
      <c r="AE329" s="217"/>
      <c r="AF329" s="217"/>
      <c r="AG329" s="217"/>
      <c r="AH329" s="217"/>
      <c r="AI329" s="217"/>
      <c r="AJ329" s="217"/>
      <c r="AK329" s="217"/>
      <c r="AL329" s="217"/>
      <c r="AM329" s="217"/>
      <c r="AN329" s="217"/>
      <c r="AO329" s="217"/>
      <c r="AP329" s="217"/>
      <c r="AQ329" s="217"/>
      <c r="AR329" s="217"/>
      <c r="AS329" s="217"/>
      <c r="AT329" s="217"/>
      <c r="AU329" s="217"/>
      <c r="AV329" s="217"/>
      <c r="AW329" s="217"/>
      <c r="AX329" s="217"/>
      <c r="AY329" s="217"/>
      <c r="AZ329" s="217"/>
      <c r="BA329" s="217"/>
      <c r="BB329" s="217"/>
      <c r="BC329" s="217"/>
      <c r="BD329" s="217"/>
      <c r="BE329" s="217"/>
      <c r="BF329" s="217"/>
      <c r="BG329" s="217"/>
      <c r="BH329" s="217"/>
      <c r="BI329" s="217"/>
      <c r="BJ329" s="217"/>
      <c r="BK329" s="217"/>
      <c r="BL329" s="217"/>
      <c r="BM329" s="217"/>
      <c r="BN329" s="217"/>
      <c r="BO329" s="217"/>
      <c r="BP329" s="217"/>
      <c r="BQ329" s="217"/>
      <c r="BR329" s="217"/>
      <c r="BS329" s="217"/>
      <c r="BT329" s="217"/>
      <c r="BU329" s="217"/>
      <c r="BV329" s="217"/>
      <c r="BW329" s="217"/>
      <c r="BX329" s="217"/>
      <c r="BY329" s="217"/>
      <c r="BZ329" s="217"/>
      <c r="CA329" s="217"/>
      <c r="CB329" s="217"/>
      <c r="CC329" s="217"/>
      <c r="CD329" s="217"/>
      <c r="CE329" s="217"/>
      <c r="CF329" s="217"/>
      <c r="CG329" s="217"/>
      <c r="CH329" s="217"/>
      <c r="CI329" s="217"/>
      <c r="CJ329" s="217"/>
      <c r="CK329" s="217"/>
      <c r="CL329" s="217"/>
      <c r="CM329" s="217"/>
      <c r="CN329" s="217"/>
      <c r="CO329" s="217"/>
      <c r="CP329" s="217"/>
      <c r="CQ329" s="217"/>
      <c r="CR329" s="217"/>
      <c r="CS329" s="217"/>
      <c r="CT329" s="217"/>
      <c r="CU329" s="217"/>
      <c r="CV329" s="217"/>
      <c r="CW329" s="217"/>
      <c r="CX329" s="217"/>
      <c r="CY329" s="217"/>
      <c r="CZ329" s="217"/>
      <c r="DA329" s="217"/>
      <c r="DB329" s="217"/>
      <c r="DC329" s="217"/>
      <c r="DD329" s="217"/>
      <c r="DE329" s="217"/>
      <c r="DF329" s="217"/>
      <c r="DG329" s="217"/>
      <c r="DH329" s="217"/>
      <c r="DI329" s="217"/>
      <c r="DJ329" s="217"/>
      <c r="DK329" s="217"/>
      <c r="DL329" s="217"/>
      <c r="DM329" s="217"/>
      <c r="DN329" s="217"/>
      <c r="DO329" s="217"/>
      <c r="DP329" s="217"/>
      <c r="DQ329" s="217"/>
      <c r="DR329" s="217"/>
      <c r="DS329" s="217"/>
      <c r="DT329" s="217"/>
      <c r="DU329" s="217"/>
      <c r="DV329" s="217"/>
      <c r="DW329" s="217"/>
      <c r="DX329" s="217"/>
      <c r="DY329" s="217"/>
      <c r="DZ329" s="217"/>
      <c r="EA329" s="217"/>
      <c r="EB329" s="217"/>
      <c r="EC329" s="217"/>
      <c r="ED329" s="217"/>
      <c r="EE329" s="217"/>
      <c r="EF329" s="217"/>
      <c r="EG329" s="217"/>
      <c r="EH329" s="217"/>
      <c r="EI329" s="217"/>
      <c r="EJ329" s="217"/>
      <c r="EK329" s="217"/>
      <c r="EL329" s="217"/>
      <c r="EM329" s="217"/>
      <c r="EN329" s="217"/>
      <c r="EO329" s="217"/>
      <c r="EP329" s="217"/>
      <c r="EQ329" s="217"/>
      <c r="ER329" s="217"/>
      <c r="ES329" s="217"/>
      <c r="ET329" s="217"/>
      <c r="EU329" s="217"/>
      <c r="EV329" s="217"/>
      <c r="EW329" s="217"/>
      <c r="EX329" s="217"/>
      <c r="EY329" s="217"/>
      <c r="EZ329" s="217"/>
      <c r="FA329" s="217"/>
      <c r="FB329" s="217"/>
      <c r="FC329" s="217"/>
      <c r="FD329" s="217"/>
      <c r="FE329" s="217"/>
      <c r="FF329" s="217"/>
      <c r="FG329" s="217"/>
      <c r="FH329" s="217"/>
      <c r="FI329" s="217"/>
      <c r="FJ329" s="217"/>
      <c r="FK329" s="217"/>
      <c r="FL329" s="217"/>
      <c r="FM329" s="217"/>
      <c r="FN329" s="217"/>
      <c r="FO329" s="217"/>
      <c r="FP329" s="217"/>
      <c r="FQ329" s="217"/>
      <c r="FR329" s="217"/>
      <c r="FS329" s="217"/>
      <c r="FT329" s="217"/>
      <c r="FU329" s="217"/>
      <c r="FV329" s="217"/>
      <c r="FW329" s="217"/>
      <c r="FX329" s="217"/>
      <c r="FY329" s="217"/>
      <c r="FZ329" s="217"/>
      <c r="GA329" s="217"/>
      <c r="GB329" s="217"/>
      <c r="GC329" s="217"/>
      <c r="GD329" s="217"/>
      <c r="GE329" s="217"/>
      <c r="GF329" s="217"/>
      <c r="GG329" s="217"/>
      <c r="GH329" s="217"/>
      <c r="GI329" s="217"/>
      <c r="GJ329" s="217"/>
      <c r="GK329" s="217"/>
      <c r="GL329" s="217"/>
      <c r="GM329" s="217"/>
      <c r="GN329" s="217"/>
      <c r="GO329" s="217"/>
      <c r="GP329" s="217"/>
      <c r="GQ329" s="217"/>
      <c r="GR329" s="217"/>
      <c r="GS329" s="217"/>
      <c r="GT329" s="217"/>
      <c r="GU329" s="217"/>
      <c r="GV329" s="217"/>
      <c r="GW329" s="217"/>
      <c r="GX329" s="217"/>
      <c r="GY329" s="217"/>
      <c r="GZ329" s="217"/>
      <c r="HA329" s="217"/>
      <c r="HB329" s="217"/>
      <c r="HC329" s="217"/>
      <c r="HD329" s="217"/>
      <c r="HE329" s="217"/>
      <c r="HF329" s="217"/>
      <c r="HG329" s="217"/>
      <c r="HH329" s="217"/>
      <c r="HI329" s="217"/>
      <c r="HJ329" s="217"/>
      <c r="HK329" s="217"/>
      <c r="HL329" s="217"/>
      <c r="HM329" s="217"/>
      <c r="HN329" s="217"/>
      <c r="HO329" s="217"/>
      <c r="HP329" s="217"/>
      <c r="HQ329" s="217"/>
      <c r="HR329" s="217"/>
      <c r="HS329" s="217"/>
      <c r="HT329" s="217"/>
      <c r="HU329" s="217"/>
      <c r="HV329" s="217"/>
      <c r="HW329" s="217"/>
      <c r="HX329" s="217"/>
      <c r="HY329" s="217"/>
      <c r="HZ329" s="217"/>
      <c r="IA329" s="217"/>
      <c r="IB329" s="217"/>
      <c r="IC329" s="217"/>
      <c r="ID329" s="217"/>
      <c r="IE329" s="217"/>
      <c r="IF329" s="217"/>
      <c r="IG329" s="217"/>
      <c r="IH329" s="217"/>
      <c r="II329" s="217"/>
      <c r="IJ329" s="217"/>
      <c r="IK329" s="217"/>
      <c r="IL329" s="217"/>
      <c r="IM329" s="217"/>
      <c r="IN329" s="217"/>
      <c r="IO329" s="217"/>
      <c r="IP329" s="217"/>
      <c r="IQ329" s="217"/>
      <c r="IR329" s="217"/>
      <c r="IS329" s="217"/>
      <c r="IT329" s="217"/>
      <c r="IU329" s="217"/>
      <c r="IV329" s="217"/>
    </row>
    <row r="330" spans="1:256" x14ac:dyDescent="0.15">
      <c r="A330" s="218"/>
      <c r="B330" s="215"/>
      <c r="C330" s="217"/>
      <c r="D330" s="219"/>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c r="AA330" s="217"/>
      <c r="AB330" s="217"/>
      <c r="AC330" s="217"/>
      <c r="AD330" s="217"/>
      <c r="AE330" s="217"/>
      <c r="AF330" s="217"/>
      <c r="AG330" s="217"/>
      <c r="AH330" s="217"/>
      <c r="AI330" s="217"/>
      <c r="AJ330" s="217"/>
      <c r="AK330" s="217"/>
      <c r="AL330" s="217"/>
      <c r="AM330" s="217"/>
      <c r="AN330" s="217"/>
      <c r="AO330" s="217"/>
      <c r="AP330" s="217"/>
      <c r="AQ330" s="217"/>
      <c r="AR330" s="217"/>
      <c r="AS330" s="217"/>
      <c r="AT330" s="217"/>
      <c r="AU330" s="217"/>
      <c r="AV330" s="217"/>
      <c r="AW330" s="217"/>
      <c r="AX330" s="217"/>
      <c r="AY330" s="217"/>
      <c r="AZ330" s="217"/>
      <c r="BA330" s="217"/>
      <c r="BB330" s="217"/>
      <c r="BC330" s="217"/>
      <c r="BD330" s="217"/>
      <c r="BE330" s="217"/>
      <c r="BF330" s="217"/>
      <c r="BG330" s="217"/>
      <c r="BH330" s="217"/>
      <c r="BI330" s="217"/>
      <c r="BJ330" s="217"/>
      <c r="BK330" s="217"/>
      <c r="BL330" s="217"/>
      <c r="BM330" s="217"/>
      <c r="BN330" s="217"/>
      <c r="BO330" s="217"/>
      <c r="BP330" s="217"/>
      <c r="BQ330" s="217"/>
      <c r="BR330" s="217"/>
      <c r="BS330" s="217"/>
      <c r="BT330" s="217"/>
      <c r="BU330" s="217"/>
      <c r="BV330" s="217"/>
      <c r="BW330" s="217"/>
      <c r="BX330" s="217"/>
      <c r="BY330" s="217"/>
      <c r="BZ330" s="217"/>
      <c r="CA330" s="217"/>
      <c r="CB330" s="217"/>
      <c r="CC330" s="217"/>
      <c r="CD330" s="217"/>
      <c r="CE330" s="217"/>
      <c r="CF330" s="217"/>
      <c r="CG330" s="217"/>
      <c r="CH330" s="217"/>
      <c r="CI330" s="217"/>
      <c r="CJ330" s="217"/>
      <c r="CK330" s="217"/>
      <c r="CL330" s="217"/>
      <c r="CM330" s="217"/>
      <c r="CN330" s="217"/>
      <c r="CO330" s="217"/>
      <c r="CP330" s="217"/>
      <c r="CQ330" s="217"/>
      <c r="CR330" s="217"/>
      <c r="CS330" s="217"/>
      <c r="CT330" s="217"/>
      <c r="CU330" s="217"/>
      <c r="CV330" s="217"/>
      <c r="CW330" s="217"/>
      <c r="CX330" s="217"/>
      <c r="CY330" s="217"/>
      <c r="CZ330" s="217"/>
      <c r="DA330" s="217"/>
      <c r="DB330" s="217"/>
      <c r="DC330" s="217"/>
      <c r="DD330" s="217"/>
      <c r="DE330" s="217"/>
      <c r="DF330" s="217"/>
      <c r="DG330" s="217"/>
      <c r="DH330" s="217"/>
      <c r="DI330" s="217"/>
      <c r="DJ330" s="217"/>
      <c r="DK330" s="217"/>
      <c r="DL330" s="217"/>
      <c r="DM330" s="217"/>
      <c r="DN330" s="217"/>
      <c r="DO330" s="217"/>
      <c r="DP330" s="217"/>
      <c r="DQ330" s="217"/>
      <c r="DR330" s="217"/>
      <c r="DS330" s="217"/>
      <c r="DT330" s="217"/>
      <c r="DU330" s="217"/>
      <c r="DV330" s="217"/>
      <c r="DW330" s="217"/>
      <c r="DX330" s="217"/>
      <c r="DY330" s="217"/>
      <c r="DZ330" s="217"/>
      <c r="EA330" s="217"/>
      <c r="EB330" s="217"/>
      <c r="EC330" s="217"/>
      <c r="ED330" s="217"/>
      <c r="EE330" s="217"/>
      <c r="EF330" s="217"/>
      <c r="EG330" s="217"/>
      <c r="EH330" s="217"/>
      <c r="EI330" s="217"/>
      <c r="EJ330" s="217"/>
      <c r="EK330" s="217"/>
      <c r="EL330" s="217"/>
      <c r="EM330" s="217"/>
      <c r="EN330" s="217"/>
      <c r="EO330" s="217"/>
      <c r="EP330" s="217"/>
      <c r="EQ330" s="217"/>
      <c r="ER330" s="217"/>
      <c r="ES330" s="217"/>
      <c r="ET330" s="217"/>
      <c r="EU330" s="217"/>
      <c r="EV330" s="217"/>
      <c r="EW330" s="217"/>
      <c r="EX330" s="217"/>
      <c r="EY330" s="217"/>
      <c r="EZ330" s="217"/>
      <c r="FA330" s="217"/>
      <c r="FB330" s="217"/>
      <c r="FC330" s="217"/>
      <c r="FD330" s="217"/>
      <c r="FE330" s="217"/>
      <c r="FF330" s="217"/>
      <c r="FG330" s="217"/>
      <c r="FH330" s="217"/>
      <c r="FI330" s="217"/>
      <c r="FJ330" s="217"/>
      <c r="FK330" s="217"/>
      <c r="FL330" s="217"/>
      <c r="FM330" s="217"/>
      <c r="FN330" s="217"/>
      <c r="FO330" s="217"/>
      <c r="FP330" s="217"/>
      <c r="FQ330" s="217"/>
      <c r="FR330" s="217"/>
      <c r="FS330" s="217"/>
      <c r="FT330" s="217"/>
      <c r="FU330" s="217"/>
      <c r="FV330" s="217"/>
      <c r="FW330" s="217"/>
      <c r="FX330" s="217"/>
      <c r="FY330" s="217"/>
      <c r="FZ330" s="217"/>
      <c r="GA330" s="217"/>
      <c r="GB330" s="217"/>
      <c r="GC330" s="217"/>
      <c r="GD330" s="217"/>
      <c r="GE330" s="217"/>
      <c r="GF330" s="217"/>
      <c r="GG330" s="217"/>
      <c r="GH330" s="217"/>
      <c r="GI330" s="217"/>
      <c r="GJ330" s="217"/>
      <c r="GK330" s="217"/>
      <c r="GL330" s="217"/>
      <c r="GM330" s="217"/>
      <c r="GN330" s="217"/>
      <c r="GO330" s="217"/>
      <c r="GP330" s="217"/>
      <c r="GQ330" s="217"/>
      <c r="GR330" s="217"/>
      <c r="GS330" s="217"/>
      <c r="GT330" s="217"/>
      <c r="GU330" s="217"/>
      <c r="GV330" s="217"/>
      <c r="GW330" s="217"/>
      <c r="GX330" s="217"/>
      <c r="GY330" s="217"/>
      <c r="GZ330" s="217"/>
      <c r="HA330" s="217"/>
      <c r="HB330" s="217"/>
      <c r="HC330" s="217"/>
      <c r="HD330" s="217"/>
      <c r="HE330" s="217"/>
      <c r="HF330" s="217"/>
      <c r="HG330" s="217"/>
      <c r="HH330" s="217"/>
      <c r="HI330" s="217"/>
      <c r="HJ330" s="217"/>
      <c r="HK330" s="217"/>
      <c r="HL330" s="217"/>
      <c r="HM330" s="217"/>
      <c r="HN330" s="217"/>
      <c r="HO330" s="217"/>
      <c r="HP330" s="217"/>
      <c r="HQ330" s="217"/>
      <c r="HR330" s="217"/>
      <c r="HS330" s="217"/>
      <c r="HT330" s="217"/>
      <c r="HU330" s="217"/>
      <c r="HV330" s="217"/>
      <c r="HW330" s="217"/>
      <c r="HX330" s="217"/>
      <c r="HY330" s="217"/>
      <c r="HZ330" s="217"/>
      <c r="IA330" s="217"/>
      <c r="IB330" s="217"/>
      <c r="IC330" s="217"/>
      <c r="ID330" s="217"/>
      <c r="IE330" s="217"/>
      <c r="IF330" s="217"/>
      <c r="IG330" s="217"/>
      <c r="IH330" s="217"/>
      <c r="II330" s="217"/>
      <c r="IJ330" s="217"/>
      <c r="IK330" s="217"/>
      <c r="IL330" s="217"/>
      <c r="IM330" s="217"/>
      <c r="IN330" s="217"/>
      <c r="IO330" s="217"/>
      <c r="IP330" s="217"/>
      <c r="IQ330" s="217"/>
      <c r="IR330" s="217"/>
      <c r="IS330" s="217"/>
      <c r="IT330" s="217"/>
      <c r="IU330" s="217"/>
      <c r="IV330" s="217"/>
    </row>
    <row r="331" spans="1:256" x14ac:dyDescent="0.15">
      <c r="A331" s="218"/>
      <c r="B331" s="215"/>
      <c r="C331" s="217"/>
      <c r="D331" s="219"/>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c r="AA331" s="217"/>
      <c r="AB331" s="217"/>
      <c r="AC331" s="217"/>
      <c r="AD331" s="217"/>
      <c r="AE331" s="217"/>
      <c r="AF331" s="217"/>
      <c r="AG331" s="217"/>
      <c r="AH331" s="217"/>
      <c r="AI331" s="217"/>
      <c r="AJ331" s="217"/>
      <c r="AK331" s="217"/>
      <c r="AL331" s="217"/>
      <c r="AM331" s="217"/>
      <c r="AN331" s="217"/>
      <c r="AO331" s="217"/>
      <c r="AP331" s="217"/>
      <c r="AQ331" s="217"/>
      <c r="AR331" s="217"/>
      <c r="AS331" s="217"/>
      <c r="AT331" s="217"/>
      <c r="AU331" s="217"/>
      <c r="AV331" s="217"/>
      <c r="AW331" s="217"/>
      <c r="AX331" s="217"/>
      <c r="AY331" s="217"/>
      <c r="AZ331" s="217"/>
      <c r="BA331" s="217"/>
      <c r="BB331" s="217"/>
      <c r="BC331" s="217"/>
      <c r="BD331" s="217"/>
      <c r="BE331" s="217"/>
      <c r="BF331" s="217"/>
      <c r="BG331" s="217"/>
      <c r="BH331" s="217"/>
      <c r="BI331" s="217"/>
      <c r="BJ331" s="217"/>
      <c r="BK331" s="217"/>
      <c r="BL331" s="217"/>
      <c r="BM331" s="217"/>
      <c r="BN331" s="217"/>
      <c r="BO331" s="217"/>
      <c r="BP331" s="217"/>
      <c r="BQ331" s="217"/>
      <c r="BR331" s="217"/>
      <c r="BS331" s="217"/>
      <c r="BT331" s="217"/>
      <c r="BU331" s="217"/>
      <c r="BV331" s="217"/>
      <c r="BW331" s="217"/>
      <c r="BX331" s="217"/>
      <c r="BY331" s="217"/>
      <c r="BZ331" s="217"/>
      <c r="CA331" s="217"/>
      <c r="CB331" s="217"/>
      <c r="CC331" s="217"/>
      <c r="CD331" s="217"/>
      <c r="CE331" s="217"/>
      <c r="CF331" s="217"/>
      <c r="CG331" s="217"/>
      <c r="CH331" s="217"/>
      <c r="CI331" s="217"/>
      <c r="CJ331" s="217"/>
      <c r="CK331" s="217"/>
      <c r="CL331" s="217"/>
      <c r="CM331" s="217"/>
      <c r="CN331" s="217"/>
      <c r="CO331" s="217"/>
      <c r="CP331" s="217"/>
      <c r="CQ331" s="217"/>
      <c r="CR331" s="217"/>
      <c r="CS331" s="217"/>
      <c r="CT331" s="217"/>
      <c r="CU331" s="217"/>
      <c r="CV331" s="217"/>
      <c r="CW331" s="217"/>
      <c r="CX331" s="217"/>
      <c r="CY331" s="217"/>
      <c r="CZ331" s="217"/>
      <c r="DA331" s="217"/>
      <c r="DB331" s="217"/>
      <c r="DC331" s="217"/>
      <c r="DD331" s="217"/>
      <c r="DE331" s="217"/>
      <c r="DF331" s="217"/>
      <c r="DG331" s="217"/>
      <c r="DH331" s="217"/>
      <c r="DI331" s="217"/>
      <c r="DJ331" s="217"/>
      <c r="DK331" s="217"/>
      <c r="DL331" s="217"/>
      <c r="DM331" s="217"/>
      <c r="DN331" s="217"/>
      <c r="DO331" s="217"/>
      <c r="DP331" s="217"/>
      <c r="DQ331" s="217"/>
      <c r="DR331" s="217"/>
      <c r="DS331" s="217"/>
      <c r="DT331" s="217"/>
      <c r="DU331" s="217"/>
      <c r="DV331" s="217"/>
      <c r="DW331" s="217"/>
      <c r="DX331" s="217"/>
      <c r="DY331" s="217"/>
      <c r="DZ331" s="217"/>
      <c r="EA331" s="217"/>
      <c r="EB331" s="217"/>
      <c r="EC331" s="217"/>
      <c r="ED331" s="217"/>
      <c r="EE331" s="217"/>
      <c r="EF331" s="217"/>
      <c r="EG331" s="217"/>
      <c r="EH331" s="217"/>
      <c r="EI331" s="217"/>
      <c r="EJ331" s="217"/>
      <c r="EK331" s="217"/>
      <c r="EL331" s="217"/>
      <c r="EM331" s="217"/>
      <c r="EN331" s="217"/>
      <c r="EO331" s="217"/>
      <c r="EP331" s="217"/>
      <c r="EQ331" s="217"/>
      <c r="ER331" s="217"/>
      <c r="ES331" s="217"/>
      <c r="ET331" s="217"/>
      <c r="EU331" s="217"/>
      <c r="EV331" s="217"/>
      <c r="EW331" s="217"/>
      <c r="EX331" s="217"/>
      <c r="EY331" s="217"/>
      <c r="EZ331" s="217"/>
      <c r="FA331" s="217"/>
      <c r="FB331" s="217"/>
      <c r="FC331" s="217"/>
      <c r="FD331" s="217"/>
      <c r="FE331" s="217"/>
      <c r="FF331" s="217"/>
      <c r="FG331" s="217"/>
      <c r="FH331" s="217"/>
      <c r="FI331" s="217"/>
      <c r="FJ331" s="217"/>
      <c r="FK331" s="217"/>
      <c r="FL331" s="217"/>
      <c r="FM331" s="217"/>
      <c r="FN331" s="217"/>
      <c r="FO331" s="217"/>
      <c r="FP331" s="217"/>
      <c r="FQ331" s="217"/>
      <c r="FR331" s="217"/>
      <c r="FS331" s="217"/>
      <c r="FT331" s="217"/>
      <c r="FU331" s="217"/>
      <c r="FV331" s="217"/>
      <c r="FW331" s="217"/>
      <c r="FX331" s="217"/>
      <c r="FY331" s="217"/>
      <c r="FZ331" s="217"/>
      <c r="GA331" s="217"/>
      <c r="GB331" s="217"/>
      <c r="GC331" s="217"/>
      <c r="GD331" s="217"/>
      <c r="GE331" s="217"/>
      <c r="GF331" s="217"/>
      <c r="GG331" s="217"/>
      <c r="GH331" s="217"/>
      <c r="GI331" s="217"/>
      <c r="GJ331" s="217"/>
      <c r="GK331" s="217"/>
      <c r="GL331" s="217"/>
      <c r="GM331" s="217"/>
      <c r="GN331" s="217"/>
      <c r="GO331" s="217"/>
      <c r="GP331" s="217"/>
      <c r="GQ331" s="217"/>
      <c r="GR331" s="217"/>
      <c r="GS331" s="217"/>
      <c r="GT331" s="217"/>
      <c r="GU331" s="217"/>
      <c r="GV331" s="217"/>
      <c r="GW331" s="217"/>
      <c r="GX331" s="217"/>
      <c r="GY331" s="217"/>
      <c r="GZ331" s="217"/>
      <c r="HA331" s="217"/>
      <c r="HB331" s="217"/>
      <c r="HC331" s="217"/>
      <c r="HD331" s="217"/>
      <c r="HE331" s="217"/>
      <c r="HF331" s="217"/>
      <c r="HG331" s="217"/>
      <c r="HH331" s="217"/>
      <c r="HI331" s="217"/>
      <c r="HJ331" s="217"/>
      <c r="HK331" s="217"/>
      <c r="HL331" s="217"/>
      <c r="HM331" s="217"/>
      <c r="HN331" s="217"/>
      <c r="HO331" s="217"/>
      <c r="HP331" s="217"/>
      <c r="HQ331" s="217"/>
      <c r="HR331" s="217"/>
      <c r="HS331" s="217"/>
      <c r="HT331" s="217"/>
      <c r="HU331" s="217"/>
      <c r="HV331" s="217"/>
      <c r="HW331" s="217"/>
      <c r="HX331" s="217"/>
      <c r="HY331" s="217"/>
      <c r="HZ331" s="217"/>
      <c r="IA331" s="217"/>
      <c r="IB331" s="217"/>
      <c r="IC331" s="217"/>
      <c r="ID331" s="217"/>
      <c r="IE331" s="217"/>
      <c r="IF331" s="217"/>
      <c r="IG331" s="217"/>
      <c r="IH331" s="217"/>
      <c r="II331" s="217"/>
      <c r="IJ331" s="217"/>
      <c r="IK331" s="217"/>
      <c r="IL331" s="217"/>
      <c r="IM331" s="217"/>
      <c r="IN331" s="217"/>
      <c r="IO331" s="217"/>
      <c r="IP331" s="217"/>
      <c r="IQ331" s="217"/>
      <c r="IR331" s="217"/>
      <c r="IS331" s="217"/>
      <c r="IT331" s="217"/>
      <c r="IU331" s="217"/>
      <c r="IV331" s="217"/>
    </row>
    <row r="332" spans="1:256" x14ac:dyDescent="0.15">
      <c r="A332" s="218"/>
      <c r="B332" s="215"/>
      <c r="C332" s="217"/>
      <c r="D332" s="219"/>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c r="AC332" s="217"/>
      <c r="AD332" s="217"/>
      <c r="AE332" s="217"/>
      <c r="AF332" s="217"/>
      <c r="AG332" s="217"/>
      <c r="AH332" s="217"/>
      <c r="AI332" s="217"/>
      <c r="AJ332" s="217"/>
      <c r="AK332" s="217"/>
      <c r="AL332" s="217"/>
      <c r="AM332" s="217"/>
      <c r="AN332" s="217"/>
      <c r="AO332" s="217"/>
      <c r="AP332" s="217"/>
      <c r="AQ332" s="217"/>
      <c r="AR332" s="217"/>
      <c r="AS332" s="217"/>
      <c r="AT332" s="217"/>
      <c r="AU332" s="217"/>
      <c r="AV332" s="217"/>
      <c r="AW332" s="217"/>
      <c r="AX332" s="217"/>
      <c r="AY332" s="217"/>
      <c r="AZ332" s="217"/>
      <c r="BA332" s="217"/>
      <c r="BB332" s="217"/>
      <c r="BC332" s="217"/>
      <c r="BD332" s="217"/>
      <c r="BE332" s="217"/>
      <c r="BF332" s="217"/>
      <c r="BG332" s="217"/>
      <c r="BH332" s="217"/>
      <c r="BI332" s="217"/>
      <c r="BJ332" s="217"/>
      <c r="BK332" s="217"/>
      <c r="BL332" s="217"/>
      <c r="BM332" s="217"/>
      <c r="BN332" s="217"/>
      <c r="BO332" s="217"/>
      <c r="BP332" s="217"/>
      <c r="BQ332" s="217"/>
      <c r="BR332" s="217"/>
      <c r="BS332" s="217"/>
      <c r="BT332" s="217"/>
      <c r="BU332" s="217"/>
      <c r="BV332" s="217"/>
      <c r="BW332" s="217"/>
      <c r="BX332" s="217"/>
      <c r="BY332" s="217"/>
      <c r="BZ332" s="217"/>
      <c r="CA332" s="217"/>
      <c r="CB332" s="217"/>
      <c r="CC332" s="217"/>
      <c r="CD332" s="217"/>
      <c r="CE332" s="217"/>
      <c r="CF332" s="217"/>
      <c r="CG332" s="217"/>
      <c r="CH332" s="217"/>
      <c r="CI332" s="217"/>
      <c r="CJ332" s="217"/>
      <c r="CK332" s="217"/>
      <c r="CL332" s="217"/>
      <c r="CM332" s="217"/>
      <c r="CN332" s="217"/>
      <c r="CO332" s="217"/>
      <c r="CP332" s="217"/>
      <c r="CQ332" s="217"/>
      <c r="CR332" s="217"/>
      <c r="CS332" s="217"/>
      <c r="CT332" s="217"/>
      <c r="CU332" s="217"/>
      <c r="CV332" s="217"/>
      <c r="CW332" s="217"/>
      <c r="CX332" s="217"/>
      <c r="CY332" s="217"/>
      <c r="CZ332" s="217"/>
      <c r="DA332" s="217"/>
      <c r="DB332" s="217"/>
      <c r="DC332" s="217"/>
      <c r="DD332" s="217"/>
      <c r="DE332" s="217"/>
      <c r="DF332" s="217"/>
      <c r="DG332" s="217"/>
      <c r="DH332" s="217"/>
      <c r="DI332" s="217"/>
      <c r="DJ332" s="217"/>
      <c r="DK332" s="217"/>
      <c r="DL332" s="217"/>
      <c r="DM332" s="217"/>
      <c r="DN332" s="217"/>
      <c r="DO332" s="217"/>
      <c r="DP332" s="217"/>
      <c r="DQ332" s="217"/>
      <c r="DR332" s="217"/>
      <c r="DS332" s="217"/>
      <c r="DT332" s="217"/>
      <c r="DU332" s="217"/>
      <c r="DV332" s="217"/>
      <c r="DW332" s="217"/>
      <c r="DX332" s="217"/>
      <c r="DY332" s="217"/>
      <c r="DZ332" s="217"/>
      <c r="EA332" s="217"/>
      <c r="EB332" s="217"/>
      <c r="EC332" s="217"/>
      <c r="ED332" s="217"/>
      <c r="EE332" s="217"/>
      <c r="EF332" s="217"/>
      <c r="EG332" s="217"/>
      <c r="EH332" s="217"/>
      <c r="EI332" s="217"/>
      <c r="EJ332" s="217"/>
      <c r="EK332" s="217"/>
      <c r="EL332" s="217"/>
      <c r="EM332" s="217"/>
      <c r="EN332" s="217"/>
      <c r="EO332" s="217"/>
      <c r="EP332" s="217"/>
      <c r="EQ332" s="217"/>
      <c r="ER332" s="217"/>
      <c r="ES332" s="217"/>
      <c r="ET332" s="217"/>
      <c r="EU332" s="217"/>
      <c r="EV332" s="217"/>
      <c r="EW332" s="217"/>
      <c r="EX332" s="217"/>
      <c r="EY332" s="217"/>
      <c r="EZ332" s="217"/>
      <c r="FA332" s="217"/>
      <c r="FB332" s="217"/>
      <c r="FC332" s="217"/>
      <c r="FD332" s="217"/>
      <c r="FE332" s="217"/>
      <c r="FF332" s="217"/>
      <c r="FG332" s="217"/>
      <c r="FH332" s="217"/>
      <c r="FI332" s="217"/>
      <c r="FJ332" s="217"/>
      <c r="FK332" s="217"/>
      <c r="FL332" s="217"/>
      <c r="FM332" s="217"/>
      <c r="FN332" s="217"/>
      <c r="FO332" s="217"/>
      <c r="FP332" s="217"/>
      <c r="FQ332" s="217"/>
      <c r="FR332" s="217"/>
      <c r="FS332" s="217"/>
      <c r="FT332" s="217"/>
      <c r="FU332" s="217"/>
      <c r="FV332" s="217"/>
      <c r="FW332" s="217"/>
      <c r="FX332" s="217"/>
      <c r="FY332" s="217"/>
      <c r="FZ332" s="217"/>
      <c r="GA332" s="217"/>
      <c r="GB332" s="217"/>
      <c r="GC332" s="217"/>
      <c r="GD332" s="217"/>
      <c r="GE332" s="217"/>
      <c r="GF332" s="217"/>
      <c r="GG332" s="217"/>
      <c r="GH332" s="217"/>
      <c r="GI332" s="217"/>
      <c r="GJ332" s="217"/>
      <c r="GK332" s="217"/>
      <c r="GL332" s="217"/>
      <c r="GM332" s="217"/>
      <c r="GN332" s="217"/>
      <c r="GO332" s="217"/>
      <c r="GP332" s="217"/>
      <c r="GQ332" s="217"/>
      <c r="GR332" s="217"/>
      <c r="GS332" s="217"/>
      <c r="GT332" s="217"/>
      <c r="GU332" s="217"/>
      <c r="GV332" s="217"/>
      <c r="GW332" s="217"/>
      <c r="GX332" s="217"/>
      <c r="GY332" s="217"/>
      <c r="GZ332" s="217"/>
      <c r="HA332" s="217"/>
      <c r="HB332" s="217"/>
      <c r="HC332" s="217"/>
      <c r="HD332" s="217"/>
      <c r="HE332" s="217"/>
      <c r="HF332" s="217"/>
      <c r="HG332" s="217"/>
      <c r="HH332" s="217"/>
      <c r="HI332" s="217"/>
      <c r="HJ332" s="217"/>
      <c r="HK332" s="217"/>
      <c r="HL332" s="217"/>
      <c r="HM332" s="217"/>
      <c r="HN332" s="217"/>
      <c r="HO332" s="217"/>
      <c r="HP332" s="217"/>
      <c r="HQ332" s="217"/>
      <c r="HR332" s="217"/>
      <c r="HS332" s="217"/>
      <c r="HT332" s="217"/>
      <c r="HU332" s="217"/>
      <c r="HV332" s="217"/>
      <c r="HW332" s="217"/>
      <c r="HX332" s="217"/>
      <c r="HY332" s="217"/>
      <c r="HZ332" s="217"/>
      <c r="IA332" s="217"/>
      <c r="IB332" s="217"/>
      <c r="IC332" s="217"/>
      <c r="ID332" s="217"/>
      <c r="IE332" s="217"/>
      <c r="IF332" s="217"/>
      <c r="IG332" s="217"/>
      <c r="IH332" s="217"/>
      <c r="II332" s="217"/>
      <c r="IJ332" s="217"/>
      <c r="IK332" s="217"/>
      <c r="IL332" s="217"/>
      <c r="IM332" s="217"/>
      <c r="IN332" s="217"/>
      <c r="IO332" s="217"/>
      <c r="IP332" s="217"/>
      <c r="IQ332" s="217"/>
      <c r="IR332" s="217"/>
      <c r="IS332" s="217"/>
      <c r="IT332" s="217"/>
      <c r="IU332" s="217"/>
      <c r="IV332" s="217"/>
    </row>
    <row r="333" spans="1:256" x14ac:dyDescent="0.15">
      <c r="A333" s="218"/>
      <c r="B333" s="215"/>
      <c r="C333" s="217"/>
      <c r="D333" s="219"/>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c r="AA333" s="217"/>
      <c r="AB333" s="217"/>
      <c r="AC333" s="217"/>
      <c r="AD333" s="217"/>
      <c r="AE333" s="217"/>
      <c r="AF333" s="217"/>
      <c r="AG333" s="217"/>
      <c r="AH333" s="217"/>
      <c r="AI333" s="217"/>
      <c r="AJ333" s="217"/>
      <c r="AK333" s="217"/>
      <c r="AL333" s="217"/>
      <c r="AM333" s="217"/>
      <c r="AN333" s="217"/>
      <c r="AO333" s="217"/>
      <c r="AP333" s="217"/>
      <c r="AQ333" s="217"/>
      <c r="AR333" s="217"/>
      <c r="AS333" s="217"/>
      <c r="AT333" s="217"/>
      <c r="AU333" s="217"/>
      <c r="AV333" s="217"/>
      <c r="AW333" s="217"/>
      <c r="AX333" s="217"/>
      <c r="AY333" s="217"/>
      <c r="AZ333" s="217"/>
      <c r="BA333" s="217"/>
      <c r="BB333" s="217"/>
      <c r="BC333" s="217"/>
      <c r="BD333" s="217"/>
      <c r="BE333" s="217"/>
      <c r="BF333" s="217"/>
      <c r="BG333" s="217"/>
      <c r="BH333" s="217"/>
      <c r="BI333" s="217"/>
      <c r="BJ333" s="217"/>
      <c r="BK333" s="217"/>
      <c r="BL333" s="217"/>
      <c r="BM333" s="217"/>
      <c r="BN333" s="217"/>
      <c r="BO333" s="217"/>
      <c r="BP333" s="217"/>
      <c r="BQ333" s="217"/>
      <c r="BR333" s="217"/>
      <c r="BS333" s="217"/>
      <c r="BT333" s="217"/>
      <c r="BU333" s="217"/>
      <c r="BV333" s="217"/>
      <c r="BW333" s="217"/>
      <c r="BX333" s="217"/>
      <c r="BY333" s="217"/>
      <c r="BZ333" s="217"/>
      <c r="CA333" s="217"/>
      <c r="CB333" s="217"/>
      <c r="CC333" s="217"/>
      <c r="CD333" s="217"/>
      <c r="CE333" s="217"/>
      <c r="CF333" s="217"/>
      <c r="CG333" s="217"/>
      <c r="CH333" s="217"/>
      <c r="CI333" s="217"/>
      <c r="CJ333" s="217"/>
      <c r="CK333" s="217"/>
      <c r="CL333" s="217"/>
      <c r="CM333" s="217"/>
      <c r="CN333" s="217"/>
      <c r="CO333" s="217"/>
      <c r="CP333" s="217"/>
      <c r="CQ333" s="217"/>
      <c r="CR333" s="217"/>
      <c r="CS333" s="217"/>
      <c r="CT333" s="217"/>
      <c r="CU333" s="217"/>
      <c r="CV333" s="217"/>
      <c r="CW333" s="217"/>
      <c r="CX333" s="217"/>
      <c r="CY333" s="217"/>
      <c r="CZ333" s="217"/>
      <c r="DA333" s="217"/>
      <c r="DB333" s="217"/>
      <c r="DC333" s="217"/>
      <c r="DD333" s="217"/>
      <c r="DE333" s="217"/>
      <c r="DF333" s="217"/>
      <c r="DG333" s="217"/>
      <c r="DH333" s="217"/>
      <c r="DI333" s="217"/>
      <c r="DJ333" s="217"/>
      <c r="DK333" s="217"/>
      <c r="DL333" s="217"/>
      <c r="DM333" s="217"/>
      <c r="DN333" s="217"/>
      <c r="DO333" s="217"/>
      <c r="DP333" s="217"/>
      <c r="DQ333" s="217"/>
      <c r="DR333" s="217"/>
      <c r="DS333" s="217"/>
      <c r="DT333" s="217"/>
      <c r="DU333" s="217"/>
      <c r="DV333" s="217"/>
      <c r="DW333" s="217"/>
      <c r="DX333" s="217"/>
      <c r="DY333" s="217"/>
      <c r="DZ333" s="217"/>
      <c r="EA333" s="217"/>
      <c r="EB333" s="217"/>
      <c r="EC333" s="217"/>
      <c r="ED333" s="217"/>
      <c r="EE333" s="217"/>
      <c r="EF333" s="217"/>
      <c r="EG333" s="217"/>
      <c r="EH333" s="217"/>
      <c r="EI333" s="217"/>
      <c r="EJ333" s="217"/>
      <c r="EK333" s="217"/>
      <c r="EL333" s="217"/>
      <c r="EM333" s="217"/>
      <c r="EN333" s="217"/>
      <c r="EO333" s="217"/>
      <c r="EP333" s="217"/>
      <c r="EQ333" s="217"/>
      <c r="ER333" s="217"/>
      <c r="ES333" s="217"/>
      <c r="ET333" s="217"/>
      <c r="EU333" s="217"/>
      <c r="EV333" s="217"/>
      <c r="EW333" s="217"/>
      <c r="EX333" s="217"/>
      <c r="EY333" s="217"/>
      <c r="EZ333" s="217"/>
      <c r="FA333" s="217"/>
      <c r="FB333" s="217"/>
      <c r="FC333" s="217"/>
      <c r="FD333" s="217"/>
      <c r="FE333" s="217"/>
      <c r="FF333" s="217"/>
      <c r="FG333" s="217"/>
      <c r="FH333" s="217"/>
      <c r="FI333" s="217"/>
      <c r="FJ333" s="217"/>
      <c r="FK333" s="217"/>
      <c r="FL333" s="217"/>
      <c r="FM333" s="217"/>
      <c r="FN333" s="217"/>
      <c r="FO333" s="217"/>
      <c r="FP333" s="217"/>
      <c r="FQ333" s="217"/>
      <c r="FR333" s="217"/>
      <c r="FS333" s="217"/>
      <c r="FT333" s="217"/>
      <c r="FU333" s="217"/>
      <c r="FV333" s="217"/>
      <c r="FW333" s="217"/>
      <c r="FX333" s="217"/>
      <c r="FY333" s="217"/>
      <c r="FZ333" s="217"/>
      <c r="GA333" s="217"/>
      <c r="GB333" s="217"/>
      <c r="GC333" s="217"/>
      <c r="GD333" s="217"/>
      <c r="GE333" s="217"/>
      <c r="GF333" s="217"/>
      <c r="GG333" s="217"/>
      <c r="GH333" s="217"/>
      <c r="GI333" s="217"/>
      <c r="GJ333" s="217"/>
      <c r="GK333" s="217"/>
      <c r="GL333" s="217"/>
      <c r="GM333" s="217"/>
      <c r="GN333" s="217"/>
      <c r="GO333" s="217"/>
      <c r="GP333" s="217"/>
      <c r="GQ333" s="217"/>
      <c r="GR333" s="217"/>
      <c r="GS333" s="217"/>
      <c r="GT333" s="217"/>
      <c r="GU333" s="217"/>
      <c r="GV333" s="217"/>
      <c r="GW333" s="217"/>
      <c r="GX333" s="217"/>
      <c r="GY333" s="217"/>
      <c r="GZ333" s="217"/>
      <c r="HA333" s="217"/>
      <c r="HB333" s="217"/>
      <c r="HC333" s="217"/>
      <c r="HD333" s="217"/>
      <c r="HE333" s="217"/>
      <c r="HF333" s="217"/>
      <c r="HG333" s="217"/>
      <c r="HH333" s="217"/>
      <c r="HI333" s="217"/>
      <c r="HJ333" s="217"/>
      <c r="HK333" s="217"/>
      <c r="HL333" s="217"/>
      <c r="HM333" s="217"/>
      <c r="HN333" s="217"/>
      <c r="HO333" s="217"/>
      <c r="HP333" s="217"/>
      <c r="HQ333" s="217"/>
      <c r="HR333" s="217"/>
      <c r="HS333" s="217"/>
      <c r="HT333" s="217"/>
      <c r="HU333" s="217"/>
      <c r="HV333" s="217"/>
      <c r="HW333" s="217"/>
      <c r="HX333" s="217"/>
      <c r="HY333" s="217"/>
      <c r="HZ333" s="217"/>
      <c r="IA333" s="217"/>
      <c r="IB333" s="217"/>
      <c r="IC333" s="217"/>
      <c r="ID333" s="217"/>
      <c r="IE333" s="217"/>
      <c r="IF333" s="217"/>
      <c r="IG333" s="217"/>
      <c r="IH333" s="217"/>
      <c r="II333" s="217"/>
      <c r="IJ333" s="217"/>
      <c r="IK333" s="217"/>
      <c r="IL333" s="217"/>
      <c r="IM333" s="217"/>
      <c r="IN333" s="217"/>
      <c r="IO333" s="217"/>
      <c r="IP333" s="217"/>
      <c r="IQ333" s="217"/>
      <c r="IR333" s="217"/>
      <c r="IS333" s="217"/>
      <c r="IT333" s="217"/>
      <c r="IU333" s="217"/>
      <c r="IV333" s="217"/>
    </row>
    <row r="334" spans="1:256" x14ac:dyDescent="0.15">
      <c r="A334" s="218"/>
      <c r="B334" s="215"/>
      <c r="C334" s="217"/>
      <c r="D334" s="219"/>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c r="AA334" s="217"/>
      <c r="AB334" s="217"/>
      <c r="AC334" s="217"/>
      <c r="AD334" s="217"/>
      <c r="AE334" s="217"/>
      <c r="AF334" s="217"/>
      <c r="AG334" s="217"/>
      <c r="AH334" s="217"/>
      <c r="AI334" s="217"/>
      <c r="AJ334" s="217"/>
      <c r="AK334" s="217"/>
      <c r="AL334" s="217"/>
      <c r="AM334" s="217"/>
      <c r="AN334" s="217"/>
      <c r="AO334" s="217"/>
      <c r="AP334" s="217"/>
      <c r="AQ334" s="217"/>
      <c r="AR334" s="217"/>
      <c r="AS334" s="217"/>
      <c r="AT334" s="217"/>
      <c r="AU334" s="217"/>
      <c r="AV334" s="217"/>
      <c r="AW334" s="217"/>
      <c r="AX334" s="217"/>
      <c r="AY334" s="217"/>
      <c r="AZ334" s="217"/>
      <c r="BA334" s="217"/>
      <c r="BB334" s="217"/>
      <c r="BC334" s="217"/>
      <c r="BD334" s="217"/>
      <c r="BE334" s="217"/>
      <c r="BF334" s="217"/>
      <c r="BG334" s="217"/>
      <c r="BH334" s="217"/>
      <c r="BI334" s="217"/>
      <c r="BJ334" s="217"/>
      <c r="BK334" s="217"/>
      <c r="BL334" s="217"/>
      <c r="BM334" s="217"/>
      <c r="BN334" s="217"/>
      <c r="BO334" s="217"/>
      <c r="BP334" s="217"/>
      <c r="BQ334" s="217"/>
      <c r="BR334" s="217"/>
      <c r="BS334" s="217"/>
      <c r="BT334" s="217"/>
      <c r="BU334" s="217"/>
      <c r="BV334" s="217"/>
      <c r="BW334" s="217"/>
      <c r="BX334" s="217"/>
      <c r="BY334" s="217"/>
      <c r="BZ334" s="217"/>
      <c r="CA334" s="217"/>
      <c r="CB334" s="217"/>
      <c r="CC334" s="217"/>
      <c r="CD334" s="217"/>
      <c r="CE334" s="217"/>
      <c r="CF334" s="217"/>
      <c r="CG334" s="217"/>
      <c r="CH334" s="217"/>
      <c r="CI334" s="217"/>
      <c r="CJ334" s="217"/>
      <c r="CK334" s="217"/>
      <c r="CL334" s="217"/>
      <c r="CM334" s="217"/>
      <c r="CN334" s="217"/>
      <c r="CO334" s="217"/>
      <c r="CP334" s="217"/>
      <c r="CQ334" s="217"/>
      <c r="CR334" s="217"/>
      <c r="CS334" s="217"/>
      <c r="CT334" s="217"/>
      <c r="CU334" s="217"/>
      <c r="CV334" s="217"/>
      <c r="CW334" s="217"/>
      <c r="CX334" s="217"/>
      <c r="CY334" s="217"/>
      <c r="CZ334" s="217"/>
      <c r="DA334" s="217"/>
      <c r="DB334" s="217"/>
      <c r="DC334" s="217"/>
      <c r="DD334" s="217"/>
      <c r="DE334" s="217"/>
      <c r="DF334" s="217"/>
      <c r="DG334" s="217"/>
      <c r="DH334" s="217"/>
      <c r="DI334" s="217"/>
      <c r="DJ334" s="217"/>
      <c r="DK334" s="217"/>
      <c r="DL334" s="217"/>
      <c r="DM334" s="217"/>
      <c r="DN334" s="217"/>
      <c r="DO334" s="217"/>
      <c r="DP334" s="217"/>
      <c r="DQ334" s="217"/>
      <c r="DR334" s="217"/>
      <c r="DS334" s="217"/>
      <c r="DT334" s="217"/>
      <c r="DU334" s="217"/>
      <c r="DV334" s="217"/>
      <c r="DW334" s="217"/>
      <c r="DX334" s="217"/>
      <c r="DY334" s="217"/>
      <c r="DZ334" s="217"/>
      <c r="EA334" s="217"/>
      <c r="EB334" s="217"/>
      <c r="EC334" s="217"/>
      <c r="ED334" s="217"/>
      <c r="EE334" s="217"/>
      <c r="EF334" s="217"/>
      <c r="EG334" s="217"/>
      <c r="EH334" s="217"/>
      <c r="EI334" s="217"/>
      <c r="EJ334" s="217"/>
      <c r="EK334" s="217"/>
      <c r="EL334" s="217"/>
      <c r="EM334" s="217"/>
      <c r="EN334" s="217"/>
      <c r="EO334" s="217"/>
      <c r="EP334" s="217"/>
      <c r="EQ334" s="217"/>
      <c r="ER334" s="217"/>
      <c r="ES334" s="217"/>
      <c r="ET334" s="217"/>
      <c r="EU334" s="217"/>
      <c r="EV334" s="217"/>
      <c r="EW334" s="217"/>
      <c r="EX334" s="217"/>
      <c r="EY334" s="217"/>
      <c r="EZ334" s="217"/>
      <c r="FA334" s="217"/>
      <c r="FB334" s="217"/>
      <c r="FC334" s="217"/>
      <c r="FD334" s="217"/>
      <c r="FE334" s="217"/>
      <c r="FF334" s="217"/>
      <c r="FG334" s="217"/>
      <c r="FH334" s="217"/>
      <c r="FI334" s="217"/>
      <c r="FJ334" s="217"/>
      <c r="FK334" s="217"/>
      <c r="FL334" s="217"/>
      <c r="FM334" s="217"/>
      <c r="FN334" s="217"/>
      <c r="FO334" s="217"/>
      <c r="FP334" s="217"/>
      <c r="FQ334" s="217"/>
      <c r="FR334" s="217"/>
      <c r="FS334" s="217"/>
      <c r="FT334" s="217"/>
      <c r="FU334" s="217"/>
      <c r="FV334" s="217"/>
      <c r="FW334" s="217"/>
      <c r="FX334" s="217"/>
      <c r="FY334" s="217"/>
      <c r="FZ334" s="217"/>
      <c r="GA334" s="217"/>
      <c r="GB334" s="217"/>
      <c r="GC334" s="217"/>
      <c r="GD334" s="217"/>
      <c r="GE334" s="217"/>
      <c r="GF334" s="217"/>
      <c r="GG334" s="217"/>
      <c r="GH334" s="217"/>
      <c r="GI334" s="217"/>
      <c r="GJ334" s="217"/>
      <c r="GK334" s="217"/>
      <c r="GL334" s="217"/>
      <c r="GM334" s="217"/>
      <c r="GN334" s="217"/>
      <c r="GO334" s="217"/>
      <c r="GP334" s="217"/>
      <c r="GQ334" s="217"/>
      <c r="GR334" s="217"/>
      <c r="GS334" s="217"/>
      <c r="GT334" s="217"/>
      <c r="GU334" s="217"/>
      <c r="GV334" s="217"/>
      <c r="GW334" s="217"/>
      <c r="GX334" s="217"/>
      <c r="GY334" s="217"/>
      <c r="GZ334" s="217"/>
      <c r="HA334" s="217"/>
      <c r="HB334" s="217"/>
      <c r="HC334" s="217"/>
      <c r="HD334" s="217"/>
      <c r="HE334" s="217"/>
      <c r="HF334" s="217"/>
      <c r="HG334" s="217"/>
      <c r="HH334" s="217"/>
      <c r="HI334" s="217"/>
      <c r="HJ334" s="217"/>
      <c r="HK334" s="217"/>
      <c r="HL334" s="217"/>
      <c r="HM334" s="217"/>
      <c r="HN334" s="217"/>
      <c r="HO334" s="217"/>
      <c r="HP334" s="217"/>
      <c r="HQ334" s="217"/>
      <c r="HR334" s="217"/>
      <c r="HS334" s="217"/>
      <c r="HT334" s="217"/>
      <c r="HU334" s="217"/>
      <c r="HV334" s="217"/>
      <c r="HW334" s="217"/>
      <c r="HX334" s="217"/>
      <c r="HY334" s="217"/>
      <c r="HZ334" s="217"/>
      <c r="IA334" s="217"/>
      <c r="IB334" s="217"/>
      <c r="IC334" s="217"/>
      <c r="ID334" s="217"/>
      <c r="IE334" s="217"/>
      <c r="IF334" s="217"/>
      <c r="IG334" s="217"/>
      <c r="IH334" s="217"/>
      <c r="II334" s="217"/>
      <c r="IJ334" s="217"/>
      <c r="IK334" s="217"/>
      <c r="IL334" s="217"/>
      <c r="IM334" s="217"/>
      <c r="IN334" s="217"/>
      <c r="IO334" s="217"/>
      <c r="IP334" s="217"/>
      <c r="IQ334" s="217"/>
      <c r="IR334" s="217"/>
      <c r="IS334" s="217"/>
      <c r="IT334" s="217"/>
      <c r="IU334" s="217"/>
      <c r="IV334" s="217"/>
    </row>
    <row r="335" spans="1:256" x14ac:dyDescent="0.15">
      <c r="A335" s="218"/>
      <c r="B335" s="215"/>
      <c r="C335" s="217"/>
      <c r="D335" s="219"/>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c r="AA335" s="217"/>
      <c r="AB335" s="217"/>
      <c r="AC335" s="217"/>
      <c r="AD335" s="217"/>
      <c r="AE335" s="217"/>
      <c r="AF335" s="217"/>
      <c r="AG335" s="217"/>
      <c r="AH335" s="217"/>
      <c r="AI335" s="217"/>
      <c r="AJ335" s="217"/>
      <c r="AK335" s="217"/>
      <c r="AL335" s="217"/>
      <c r="AM335" s="217"/>
      <c r="AN335" s="217"/>
      <c r="AO335" s="217"/>
      <c r="AP335" s="217"/>
      <c r="AQ335" s="217"/>
      <c r="AR335" s="217"/>
      <c r="AS335" s="217"/>
      <c r="AT335" s="217"/>
      <c r="AU335" s="217"/>
      <c r="AV335" s="217"/>
      <c r="AW335" s="217"/>
      <c r="AX335" s="217"/>
      <c r="AY335" s="217"/>
      <c r="AZ335" s="217"/>
      <c r="BA335" s="217"/>
      <c r="BB335" s="217"/>
      <c r="BC335" s="217"/>
      <c r="BD335" s="217"/>
      <c r="BE335" s="217"/>
      <c r="BF335" s="217"/>
      <c r="BG335" s="217"/>
      <c r="BH335" s="217"/>
      <c r="BI335" s="217"/>
      <c r="BJ335" s="217"/>
      <c r="BK335" s="217"/>
      <c r="BL335" s="217"/>
      <c r="BM335" s="217"/>
      <c r="BN335" s="217"/>
      <c r="BO335" s="217"/>
      <c r="BP335" s="217"/>
      <c r="BQ335" s="217"/>
      <c r="BR335" s="217"/>
      <c r="BS335" s="217"/>
      <c r="BT335" s="217"/>
      <c r="BU335" s="217"/>
      <c r="BV335" s="217"/>
      <c r="BW335" s="217"/>
      <c r="BX335" s="217"/>
      <c r="BY335" s="217"/>
      <c r="BZ335" s="217"/>
      <c r="CA335" s="217"/>
      <c r="CB335" s="217"/>
      <c r="CC335" s="217"/>
      <c r="CD335" s="217"/>
      <c r="CE335" s="217"/>
      <c r="CF335" s="217"/>
      <c r="CG335" s="217"/>
      <c r="CH335" s="217"/>
      <c r="CI335" s="217"/>
      <c r="CJ335" s="217"/>
      <c r="CK335" s="217"/>
      <c r="CL335" s="217"/>
      <c r="CM335" s="217"/>
      <c r="CN335" s="217"/>
      <c r="CO335" s="217"/>
      <c r="CP335" s="217"/>
      <c r="CQ335" s="217"/>
      <c r="CR335" s="217"/>
      <c r="CS335" s="217"/>
      <c r="CT335" s="217"/>
      <c r="CU335" s="217"/>
      <c r="CV335" s="217"/>
      <c r="CW335" s="217"/>
      <c r="CX335" s="217"/>
      <c r="CY335" s="217"/>
      <c r="CZ335" s="217"/>
      <c r="DA335" s="217"/>
      <c r="DB335" s="217"/>
      <c r="DC335" s="217"/>
      <c r="DD335" s="217"/>
      <c r="DE335" s="217"/>
      <c r="DF335" s="217"/>
      <c r="DG335" s="217"/>
      <c r="DH335" s="217"/>
      <c r="DI335" s="217"/>
      <c r="DJ335" s="217"/>
      <c r="DK335" s="217"/>
      <c r="DL335" s="217"/>
      <c r="DM335" s="217"/>
      <c r="DN335" s="217"/>
      <c r="DO335" s="217"/>
      <c r="DP335" s="217"/>
      <c r="DQ335" s="217"/>
      <c r="DR335" s="217"/>
      <c r="DS335" s="217"/>
      <c r="DT335" s="217"/>
      <c r="DU335" s="217"/>
      <c r="DV335" s="217"/>
      <c r="DW335" s="217"/>
      <c r="DX335" s="217"/>
      <c r="DY335" s="217"/>
      <c r="DZ335" s="217"/>
      <c r="EA335" s="217"/>
      <c r="EB335" s="217"/>
      <c r="EC335" s="217"/>
      <c r="ED335" s="217"/>
      <c r="EE335" s="217"/>
      <c r="EF335" s="217"/>
      <c r="EG335" s="217"/>
      <c r="EH335" s="217"/>
      <c r="EI335" s="217"/>
      <c r="EJ335" s="217"/>
      <c r="EK335" s="217"/>
      <c r="EL335" s="217"/>
      <c r="EM335" s="217"/>
      <c r="EN335" s="217"/>
      <c r="EO335" s="217"/>
      <c r="EP335" s="217"/>
      <c r="EQ335" s="217"/>
      <c r="ER335" s="217"/>
      <c r="ES335" s="217"/>
      <c r="ET335" s="217"/>
      <c r="EU335" s="217"/>
      <c r="EV335" s="217"/>
      <c r="EW335" s="217"/>
      <c r="EX335" s="217"/>
      <c r="EY335" s="217"/>
      <c r="EZ335" s="217"/>
      <c r="FA335" s="217"/>
      <c r="FB335" s="217"/>
      <c r="FC335" s="217"/>
      <c r="FD335" s="217"/>
      <c r="FE335" s="217"/>
      <c r="FF335" s="217"/>
      <c r="FG335" s="217"/>
      <c r="FH335" s="217"/>
      <c r="FI335" s="217"/>
      <c r="FJ335" s="217"/>
      <c r="FK335" s="217"/>
      <c r="FL335" s="217"/>
      <c r="FM335" s="217"/>
      <c r="FN335" s="217"/>
      <c r="FO335" s="217"/>
      <c r="FP335" s="217"/>
      <c r="FQ335" s="217"/>
      <c r="FR335" s="217"/>
      <c r="FS335" s="217"/>
      <c r="FT335" s="217"/>
      <c r="FU335" s="217"/>
      <c r="FV335" s="217"/>
      <c r="FW335" s="217"/>
      <c r="FX335" s="217"/>
      <c r="FY335" s="217"/>
      <c r="FZ335" s="217"/>
      <c r="GA335" s="217"/>
      <c r="GB335" s="217"/>
      <c r="GC335" s="217"/>
      <c r="GD335" s="217"/>
      <c r="GE335" s="217"/>
      <c r="GF335" s="217"/>
      <c r="GG335" s="217"/>
      <c r="GH335" s="217"/>
      <c r="GI335" s="217"/>
      <c r="GJ335" s="217"/>
      <c r="GK335" s="217"/>
      <c r="GL335" s="217"/>
      <c r="GM335" s="217"/>
      <c r="GN335" s="217"/>
      <c r="GO335" s="217"/>
      <c r="GP335" s="217"/>
      <c r="GQ335" s="217"/>
      <c r="GR335" s="217"/>
      <c r="GS335" s="217"/>
      <c r="GT335" s="217"/>
      <c r="GU335" s="217"/>
      <c r="GV335" s="217"/>
      <c r="GW335" s="217"/>
      <c r="GX335" s="217"/>
      <c r="GY335" s="217"/>
      <c r="GZ335" s="217"/>
      <c r="HA335" s="217"/>
      <c r="HB335" s="217"/>
      <c r="HC335" s="217"/>
      <c r="HD335" s="217"/>
      <c r="HE335" s="217"/>
      <c r="HF335" s="217"/>
      <c r="HG335" s="217"/>
      <c r="HH335" s="217"/>
      <c r="HI335" s="217"/>
      <c r="HJ335" s="217"/>
      <c r="HK335" s="217"/>
      <c r="HL335" s="217"/>
      <c r="HM335" s="217"/>
      <c r="HN335" s="217"/>
      <c r="HO335" s="217"/>
      <c r="HP335" s="217"/>
      <c r="HQ335" s="217"/>
      <c r="HR335" s="217"/>
      <c r="HS335" s="217"/>
      <c r="HT335" s="217"/>
      <c r="HU335" s="217"/>
      <c r="HV335" s="217"/>
      <c r="HW335" s="217"/>
      <c r="HX335" s="217"/>
      <c r="HY335" s="217"/>
      <c r="HZ335" s="217"/>
      <c r="IA335" s="217"/>
      <c r="IB335" s="217"/>
      <c r="IC335" s="217"/>
      <c r="ID335" s="217"/>
      <c r="IE335" s="217"/>
      <c r="IF335" s="217"/>
      <c r="IG335" s="217"/>
      <c r="IH335" s="217"/>
      <c r="II335" s="217"/>
      <c r="IJ335" s="217"/>
      <c r="IK335" s="217"/>
      <c r="IL335" s="217"/>
      <c r="IM335" s="217"/>
      <c r="IN335" s="217"/>
      <c r="IO335" s="217"/>
      <c r="IP335" s="217"/>
      <c r="IQ335" s="217"/>
      <c r="IR335" s="217"/>
      <c r="IS335" s="217"/>
      <c r="IT335" s="217"/>
      <c r="IU335" s="217"/>
      <c r="IV335" s="217"/>
    </row>
    <row r="336" spans="1:256" x14ac:dyDescent="0.15">
      <c r="A336" s="218"/>
      <c r="B336" s="215"/>
      <c r="C336" s="217"/>
      <c r="D336" s="219"/>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c r="AA336" s="217"/>
      <c r="AB336" s="217"/>
      <c r="AC336" s="217"/>
      <c r="AD336" s="217"/>
      <c r="AE336" s="217"/>
      <c r="AF336" s="217"/>
      <c r="AG336" s="217"/>
      <c r="AH336" s="217"/>
      <c r="AI336" s="217"/>
      <c r="AJ336" s="217"/>
      <c r="AK336" s="217"/>
      <c r="AL336" s="217"/>
      <c r="AM336" s="217"/>
      <c r="AN336" s="217"/>
      <c r="AO336" s="217"/>
      <c r="AP336" s="217"/>
      <c r="AQ336" s="217"/>
      <c r="AR336" s="217"/>
      <c r="AS336" s="217"/>
      <c r="AT336" s="217"/>
      <c r="AU336" s="217"/>
      <c r="AV336" s="217"/>
      <c r="AW336" s="217"/>
      <c r="AX336" s="217"/>
      <c r="AY336" s="217"/>
      <c r="AZ336" s="217"/>
      <c r="BA336" s="217"/>
      <c r="BB336" s="217"/>
      <c r="BC336" s="217"/>
      <c r="BD336" s="217"/>
      <c r="BE336" s="217"/>
      <c r="BF336" s="217"/>
      <c r="BG336" s="217"/>
      <c r="BH336" s="217"/>
      <c r="BI336" s="217"/>
      <c r="BJ336" s="217"/>
      <c r="BK336" s="217"/>
      <c r="BL336" s="217"/>
      <c r="BM336" s="217"/>
      <c r="BN336" s="217"/>
      <c r="BO336" s="217"/>
      <c r="BP336" s="217"/>
      <c r="BQ336" s="217"/>
      <c r="BR336" s="217"/>
      <c r="BS336" s="217"/>
      <c r="BT336" s="217"/>
      <c r="BU336" s="217"/>
      <c r="BV336" s="217"/>
      <c r="BW336" s="217"/>
      <c r="BX336" s="217"/>
      <c r="BY336" s="217"/>
      <c r="BZ336" s="217"/>
      <c r="CA336" s="217"/>
      <c r="CB336" s="217"/>
      <c r="CC336" s="217"/>
      <c r="CD336" s="217"/>
      <c r="CE336" s="217"/>
      <c r="CF336" s="217"/>
      <c r="CG336" s="217"/>
      <c r="CH336" s="217"/>
      <c r="CI336" s="217"/>
      <c r="CJ336" s="217"/>
      <c r="CK336" s="217"/>
      <c r="CL336" s="217"/>
      <c r="CM336" s="217"/>
      <c r="CN336" s="217"/>
      <c r="CO336" s="217"/>
      <c r="CP336" s="217"/>
      <c r="CQ336" s="217"/>
      <c r="CR336" s="217"/>
      <c r="CS336" s="217"/>
      <c r="CT336" s="217"/>
      <c r="CU336" s="217"/>
      <c r="CV336" s="217"/>
      <c r="CW336" s="217"/>
      <c r="CX336" s="217"/>
      <c r="CY336" s="217"/>
      <c r="CZ336" s="217"/>
      <c r="DA336" s="217"/>
      <c r="DB336" s="217"/>
      <c r="DC336" s="217"/>
      <c r="DD336" s="217"/>
      <c r="DE336" s="217"/>
      <c r="DF336" s="217"/>
      <c r="DG336" s="217"/>
      <c r="DH336" s="217"/>
      <c r="DI336" s="217"/>
      <c r="DJ336" s="217"/>
      <c r="DK336" s="217"/>
      <c r="DL336" s="217"/>
      <c r="DM336" s="217"/>
      <c r="DN336" s="217"/>
      <c r="DO336" s="217"/>
      <c r="DP336" s="217"/>
      <c r="DQ336" s="217"/>
      <c r="DR336" s="217"/>
      <c r="DS336" s="217"/>
      <c r="DT336" s="217"/>
      <c r="DU336" s="217"/>
      <c r="DV336" s="217"/>
      <c r="DW336" s="217"/>
      <c r="DX336" s="217"/>
      <c r="DY336" s="217"/>
      <c r="DZ336" s="217"/>
      <c r="EA336" s="217"/>
      <c r="EB336" s="217"/>
      <c r="EC336" s="217"/>
      <c r="ED336" s="217"/>
      <c r="EE336" s="217"/>
      <c r="EF336" s="217"/>
      <c r="EG336" s="217"/>
      <c r="EH336" s="217"/>
      <c r="EI336" s="217"/>
      <c r="EJ336" s="217"/>
      <c r="EK336" s="217"/>
      <c r="EL336" s="217"/>
      <c r="EM336" s="217"/>
      <c r="EN336" s="217"/>
      <c r="EO336" s="217"/>
      <c r="EP336" s="217"/>
      <c r="EQ336" s="217"/>
      <c r="ER336" s="217"/>
      <c r="ES336" s="217"/>
      <c r="ET336" s="217"/>
      <c r="EU336" s="217"/>
      <c r="EV336" s="217"/>
      <c r="EW336" s="217"/>
      <c r="EX336" s="217"/>
      <c r="EY336" s="217"/>
      <c r="EZ336" s="217"/>
      <c r="FA336" s="217"/>
      <c r="FB336" s="217"/>
      <c r="FC336" s="217"/>
      <c r="FD336" s="217"/>
      <c r="FE336" s="217"/>
      <c r="FF336" s="217"/>
      <c r="FG336" s="217"/>
      <c r="FH336" s="217"/>
      <c r="FI336" s="217"/>
      <c r="FJ336" s="217"/>
      <c r="FK336" s="217"/>
      <c r="FL336" s="217"/>
      <c r="FM336" s="217"/>
      <c r="FN336" s="217"/>
      <c r="FO336" s="217"/>
      <c r="FP336" s="217"/>
      <c r="FQ336" s="217"/>
      <c r="FR336" s="217"/>
      <c r="FS336" s="217"/>
      <c r="FT336" s="217"/>
      <c r="FU336" s="217"/>
      <c r="FV336" s="217"/>
      <c r="FW336" s="217"/>
      <c r="FX336" s="217"/>
      <c r="FY336" s="217"/>
      <c r="FZ336" s="217"/>
      <c r="GA336" s="217"/>
      <c r="GB336" s="217"/>
      <c r="GC336" s="217"/>
      <c r="GD336" s="217"/>
      <c r="GE336" s="217"/>
      <c r="GF336" s="217"/>
      <c r="GG336" s="217"/>
      <c r="GH336" s="217"/>
      <c r="GI336" s="217"/>
      <c r="GJ336" s="217"/>
      <c r="GK336" s="217"/>
      <c r="GL336" s="217"/>
      <c r="GM336" s="217"/>
      <c r="GN336" s="217"/>
      <c r="GO336" s="217"/>
      <c r="GP336" s="217"/>
      <c r="GQ336" s="217"/>
      <c r="GR336" s="217"/>
      <c r="GS336" s="217"/>
      <c r="GT336" s="217"/>
      <c r="GU336" s="217"/>
      <c r="GV336" s="217"/>
      <c r="GW336" s="217"/>
      <c r="GX336" s="217"/>
      <c r="GY336" s="217"/>
      <c r="GZ336" s="217"/>
      <c r="HA336" s="217"/>
      <c r="HB336" s="217"/>
      <c r="HC336" s="217"/>
      <c r="HD336" s="217"/>
      <c r="HE336" s="217"/>
      <c r="HF336" s="217"/>
      <c r="HG336" s="217"/>
      <c r="HH336" s="217"/>
      <c r="HI336" s="217"/>
      <c r="HJ336" s="217"/>
      <c r="HK336" s="217"/>
      <c r="HL336" s="217"/>
      <c r="HM336" s="217"/>
      <c r="HN336" s="217"/>
      <c r="HO336" s="217"/>
      <c r="HP336" s="217"/>
      <c r="HQ336" s="217"/>
      <c r="HR336" s="217"/>
      <c r="HS336" s="217"/>
      <c r="HT336" s="217"/>
      <c r="HU336" s="217"/>
      <c r="HV336" s="217"/>
      <c r="HW336" s="217"/>
      <c r="HX336" s="217"/>
      <c r="HY336" s="217"/>
      <c r="HZ336" s="217"/>
      <c r="IA336" s="217"/>
      <c r="IB336" s="217"/>
      <c r="IC336" s="217"/>
      <c r="ID336" s="217"/>
      <c r="IE336" s="217"/>
      <c r="IF336" s="217"/>
      <c r="IG336" s="217"/>
      <c r="IH336" s="217"/>
      <c r="II336" s="217"/>
      <c r="IJ336" s="217"/>
      <c r="IK336" s="217"/>
      <c r="IL336" s="217"/>
      <c r="IM336" s="217"/>
      <c r="IN336" s="217"/>
      <c r="IO336" s="217"/>
      <c r="IP336" s="217"/>
      <c r="IQ336" s="217"/>
      <c r="IR336" s="217"/>
      <c r="IS336" s="217"/>
      <c r="IT336" s="217"/>
      <c r="IU336" s="217"/>
      <c r="IV336" s="217"/>
    </row>
    <row r="337" spans="1:256" x14ac:dyDescent="0.15">
      <c r="A337" s="218"/>
      <c r="B337" s="215"/>
      <c r="C337" s="217"/>
      <c r="D337" s="219"/>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c r="AA337" s="217"/>
      <c r="AB337" s="217"/>
      <c r="AC337" s="217"/>
      <c r="AD337" s="217"/>
      <c r="AE337" s="217"/>
      <c r="AF337" s="217"/>
      <c r="AG337" s="217"/>
      <c r="AH337" s="217"/>
      <c r="AI337" s="217"/>
      <c r="AJ337" s="217"/>
      <c r="AK337" s="217"/>
      <c r="AL337" s="217"/>
      <c r="AM337" s="217"/>
      <c r="AN337" s="217"/>
      <c r="AO337" s="217"/>
      <c r="AP337" s="217"/>
      <c r="AQ337" s="217"/>
      <c r="AR337" s="217"/>
      <c r="AS337" s="217"/>
      <c r="AT337" s="217"/>
      <c r="AU337" s="217"/>
      <c r="AV337" s="217"/>
      <c r="AW337" s="217"/>
      <c r="AX337" s="217"/>
      <c r="AY337" s="217"/>
      <c r="AZ337" s="217"/>
      <c r="BA337" s="217"/>
      <c r="BB337" s="217"/>
      <c r="BC337" s="217"/>
      <c r="BD337" s="217"/>
      <c r="BE337" s="217"/>
      <c r="BF337" s="217"/>
      <c r="BG337" s="217"/>
      <c r="BH337" s="217"/>
      <c r="BI337" s="217"/>
      <c r="BJ337" s="217"/>
      <c r="BK337" s="217"/>
      <c r="BL337" s="217"/>
      <c r="BM337" s="217"/>
      <c r="BN337" s="217"/>
      <c r="BO337" s="217"/>
      <c r="BP337" s="217"/>
      <c r="BQ337" s="217"/>
      <c r="BR337" s="217"/>
      <c r="BS337" s="217"/>
      <c r="BT337" s="217"/>
      <c r="BU337" s="217"/>
      <c r="BV337" s="217"/>
      <c r="BW337" s="217"/>
      <c r="BX337" s="217"/>
      <c r="BY337" s="217"/>
      <c r="BZ337" s="217"/>
      <c r="CA337" s="217"/>
      <c r="CB337" s="217"/>
      <c r="CC337" s="217"/>
      <c r="CD337" s="217"/>
      <c r="CE337" s="217"/>
      <c r="CF337" s="217"/>
      <c r="CG337" s="217"/>
      <c r="CH337" s="217"/>
      <c r="CI337" s="217"/>
      <c r="CJ337" s="217"/>
      <c r="CK337" s="217"/>
      <c r="CL337" s="217"/>
      <c r="CM337" s="217"/>
      <c r="CN337" s="217"/>
      <c r="CO337" s="217"/>
      <c r="CP337" s="217"/>
      <c r="CQ337" s="217"/>
      <c r="CR337" s="217"/>
      <c r="CS337" s="217"/>
      <c r="CT337" s="217"/>
      <c r="CU337" s="217"/>
      <c r="CV337" s="217"/>
      <c r="CW337" s="217"/>
      <c r="CX337" s="217"/>
      <c r="CY337" s="217"/>
      <c r="CZ337" s="217"/>
      <c r="DA337" s="217"/>
      <c r="DB337" s="217"/>
      <c r="DC337" s="217"/>
      <c r="DD337" s="217"/>
      <c r="DE337" s="217"/>
      <c r="DF337" s="217"/>
      <c r="DG337" s="217"/>
      <c r="DH337" s="217"/>
      <c r="DI337" s="217"/>
      <c r="DJ337" s="217"/>
      <c r="DK337" s="217"/>
      <c r="DL337" s="217"/>
      <c r="DM337" s="217"/>
      <c r="DN337" s="217"/>
      <c r="DO337" s="217"/>
      <c r="DP337" s="217"/>
      <c r="DQ337" s="217"/>
      <c r="DR337" s="217"/>
      <c r="DS337" s="217"/>
      <c r="DT337" s="217"/>
      <c r="DU337" s="217"/>
      <c r="DV337" s="217"/>
      <c r="DW337" s="217"/>
      <c r="DX337" s="217"/>
      <c r="DY337" s="217"/>
      <c r="DZ337" s="217"/>
      <c r="EA337" s="217"/>
      <c r="EB337" s="217"/>
      <c r="EC337" s="217"/>
      <c r="ED337" s="217"/>
      <c r="EE337" s="217"/>
      <c r="EF337" s="217"/>
      <c r="EG337" s="217"/>
      <c r="EH337" s="217"/>
      <c r="EI337" s="217"/>
      <c r="EJ337" s="217"/>
      <c r="EK337" s="217"/>
      <c r="EL337" s="217"/>
      <c r="EM337" s="217"/>
      <c r="EN337" s="217"/>
      <c r="EO337" s="217"/>
      <c r="EP337" s="217"/>
      <c r="EQ337" s="217"/>
      <c r="ER337" s="217"/>
      <c r="ES337" s="217"/>
      <c r="ET337" s="217"/>
      <c r="EU337" s="217"/>
      <c r="EV337" s="217"/>
      <c r="EW337" s="217"/>
      <c r="EX337" s="217"/>
      <c r="EY337" s="217"/>
      <c r="EZ337" s="217"/>
      <c r="FA337" s="217"/>
      <c r="FB337" s="217"/>
      <c r="FC337" s="217"/>
      <c r="FD337" s="217"/>
      <c r="FE337" s="217"/>
      <c r="FF337" s="217"/>
      <c r="FG337" s="217"/>
      <c r="FH337" s="217"/>
      <c r="FI337" s="217"/>
      <c r="FJ337" s="217"/>
      <c r="FK337" s="217"/>
      <c r="FL337" s="217"/>
      <c r="FM337" s="217"/>
      <c r="FN337" s="217"/>
      <c r="FO337" s="217"/>
      <c r="FP337" s="217"/>
      <c r="FQ337" s="217"/>
      <c r="FR337" s="217"/>
      <c r="FS337" s="217"/>
      <c r="FT337" s="217"/>
      <c r="FU337" s="217"/>
      <c r="FV337" s="217"/>
      <c r="FW337" s="217"/>
      <c r="FX337" s="217"/>
      <c r="FY337" s="217"/>
      <c r="FZ337" s="217"/>
      <c r="GA337" s="217"/>
      <c r="GB337" s="217"/>
      <c r="GC337" s="217"/>
      <c r="GD337" s="217"/>
      <c r="GE337" s="217"/>
      <c r="GF337" s="217"/>
      <c r="GG337" s="217"/>
      <c r="GH337" s="217"/>
      <c r="GI337" s="217"/>
      <c r="GJ337" s="217"/>
      <c r="GK337" s="217"/>
      <c r="GL337" s="217"/>
      <c r="GM337" s="217"/>
      <c r="GN337" s="217"/>
      <c r="GO337" s="217"/>
      <c r="GP337" s="217"/>
      <c r="GQ337" s="217"/>
      <c r="GR337" s="217"/>
      <c r="GS337" s="217"/>
      <c r="GT337" s="217"/>
      <c r="GU337" s="217"/>
      <c r="GV337" s="217"/>
      <c r="GW337" s="217"/>
      <c r="GX337" s="217"/>
      <c r="GY337" s="217"/>
      <c r="GZ337" s="217"/>
      <c r="HA337" s="217"/>
      <c r="HB337" s="217"/>
      <c r="HC337" s="217"/>
      <c r="HD337" s="217"/>
      <c r="HE337" s="217"/>
      <c r="HF337" s="217"/>
      <c r="HG337" s="217"/>
      <c r="HH337" s="217"/>
      <c r="HI337" s="217"/>
      <c r="HJ337" s="217"/>
      <c r="HK337" s="217"/>
      <c r="HL337" s="217"/>
      <c r="HM337" s="217"/>
      <c r="HN337" s="217"/>
      <c r="HO337" s="217"/>
      <c r="HP337" s="217"/>
      <c r="HQ337" s="217"/>
      <c r="HR337" s="217"/>
      <c r="HS337" s="217"/>
      <c r="HT337" s="217"/>
      <c r="HU337" s="217"/>
      <c r="HV337" s="217"/>
      <c r="HW337" s="217"/>
      <c r="HX337" s="217"/>
      <c r="HY337" s="217"/>
      <c r="HZ337" s="217"/>
      <c r="IA337" s="217"/>
      <c r="IB337" s="217"/>
      <c r="IC337" s="217"/>
      <c r="ID337" s="217"/>
      <c r="IE337" s="217"/>
      <c r="IF337" s="217"/>
      <c r="IG337" s="217"/>
      <c r="IH337" s="217"/>
      <c r="II337" s="217"/>
      <c r="IJ337" s="217"/>
      <c r="IK337" s="217"/>
      <c r="IL337" s="217"/>
      <c r="IM337" s="217"/>
      <c r="IN337" s="217"/>
      <c r="IO337" s="217"/>
      <c r="IP337" s="217"/>
      <c r="IQ337" s="217"/>
      <c r="IR337" s="217"/>
      <c r="IS337" s="217"/>
      <c r="IT337" s="217"/>
      <c r="IU337" s="217"/>
      <c r="IV337" s="217"/>
    </row>
    <row r="338" spans="1:256" x14ac:dyDescent="0.15">
      <c r="A338" s="218"/>
      <c r="B338" s="215"/>
      <c r="C338" s="217"/>
      <c r="D338" s="219"/>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c r="AA338" s="217"/>
      <c r="AB338" s="217"/>
      <c r="AC338" s="217"/>
      <c r="AD338" s="217"/>
      <c r="AE338" s="217"/>
      <c r="AF338" s="217"/>
      <c r="AG338" s="217"/>
      <c r="AH338" s="217"/>
      <c r="AI338" s="217"/>
      <c r="AJ338" s="217"/>
      <c r="AK338" s="217"/>
      <c r="AL338" s="217"/>
      <c r="AM338" s="217"/>
      <c r="AN338" s="217"/>
      <c r="AO338" s="217"/>
      <c r="AP338" s="217"/>
      <c r="AQ338" s="217"/>
      <c r="AR338" s="217"/>
      <c r="AS338" s="217"/>
      <c r="AT338" s="217"/>
      <c r="AU338" s="217"/>
      <c r="AV338" s="217"/>
      <c r="AW338" s="217"/>
      <c r="AX338" s="217"/>
      <c r="AY338" s="217"/>
      <c r="AZ338" s="217"/>
      <c r="BA338" s="217"/>
      <c r="BB338" s="217"/>
      <c r="BC338" s="217"/>
      <c r="BD338" s="217"/>
      <c r="BE338" s="217"/>
      <c r="BF338" s="217"/>
      <c r="BG338" s="217"/>
      <c r="BH338" s="217"/>
      <c r="BI338" s="217"/>
      <c r="BJ338" s="217"/>
      <c r="BK338" s="217"/>
      <c r="BL338" s="217"/>
      <c r="BM338" s="217"/>
      <c r="BN338" s="217"/>
      <c r="BO338" s="217"/>
      <c r="BP338" s="217"/>
      <c r="BQ338" s="217"/>
      <c r="BR338" s="217"/>
      <c r="BS338" s="217"/>
      <c r="BT338" s="217"/>
      <c r="BU338" s="217"/>
      <c r="BV338" s="217"/>
      <c r="BW338" s="217"/>
      <c r="BX338" s="217"/>
      <c r="BY338" s="217"/>
      <c r="BZ338" s="217"/>
      <c r="CA338" s="217"/>
      <c r="CB338" s="217"/>
      <c r="CC338" s="217"/>
      <c r="CD338" s="217"/>
      <c r="CE338" s="217"/>
      <c r="CF338" s="217"/>
      <c r="CG338" s="217"/>
      <c r="CH338" s="217"/>
      <c r="CI338" s="217"/>
      <c r="CJ338" s="217"/>
      <c r="CK338" s="217"/>
      <c r="CL338" s="217"/>
      <c r="CM338" s="217"/>
      <c r="CN338" s="217"/>
      <c r="CO338" s="217"/>
      <c r="CP338" s="217"/>
      <c r="CQ338" s="217"/>
      <c r="CR338" s="217"/>
      <c r="CS338" s="217"/>
      <c r="CT338" s="217"/>
      <c r="CU338" s="217"/>
      <c r="CV338" s="217"/>
      <c r="CW338" s="217"/>
      <c r="CX338" s="217"/>
      <c r="CY338" s="217"/>
      <c r="CZ338" s="217"/>
      <c r="DA338" s="217"/>
      <c r="DB338" s="217"/>
      <c r="DC338" s="217"/>
      <c r="DD338" s="217"/>
      <c r="DE338" s="217"/>
      <c r="DF338" s="217"/>
      <c r="DG338" s="217"/>
      <c r="DH338" s="217"/>
      <c r="DI338" s="217"/>
      <c r="DJ338" s="217"/>
      <c r="DK338" s="217"/>
      <c r="DL338" s="217"/>
      <c r="DM338" s="217"/>
      <c r="DN338" s="217"/>
      <c r="DO338" s="217"/>
      <c r="DP338" s="217"/>
      <c r="DQ338" s="217"/>
      <c r="DR338" s="217"/>
      <c r="DS338" s="217"/>
      <c r="DT338" s="217"/>
      <c r="DU338" s="217"/>
      <c r="DV338" s="217"/>
      <c r="DW338" s="217"/>
      <c r="DX338" s="217"/>
      <c r="DY338" s="217"/>
      <c r="DZ338" s="217"/>
      <c r="EA338" s="217"/>
      <c r="EB338" s="217"/>
      <c r="EC338" s="217"/>
      <c r="ED338" s="217"/>
      <c r="EE338" s="217"/>
      <c r="EF338" s="217"/>
      <c r="EG338" s="217"/>
      <c r="EH338" s="217"/>
      <c r="EI338" s="217"/>
      <c r="EJ338" s="217"/>
      <c r="EK338" s="217"/>
      <c r="EL338" s="217"/>
      <c r="EM338" s="217"/>
      <c r="EN338" s="217"/>
      <c r="EO338" s="217"/>
      <c r="EP338" s="217"/>
      <c r="EQ338" s="217"/>
      <c r="ER338" s="217"/>
      <c r="ES338" s="217"/>
      <c r="ET338" s="217"/>
      <c r="EU338" s="217"/>
      <c r="EV338" s="217"/>
      <c r="EW338" s="217"/>
      <c r="EX338" s="217"/>
      <c r="EY338" s="217"/>
      <c r="EZ338" s="217"/>
      <c r="FA338" s="217"/>
      <c r="FB338" s="217"/>
      <c r="FC338" s="217"/>
      <c r="FD338" s="217"/>
      <c r="FE338" s="217"/>
      <c r="FF338" s="217"/>
      <c r="FG338" s="217"/>
      <c r="FH338" s="217"/>
      <c r="FI338" s="217"/>
      <c r="FJ338" s="217"/>
      <c r="FK338" s="217"/>
      <c r="FL338" s="217"/>
      <c r="FM338" s="217"/>
      <c r="FN338" s="217"/>
      <c r="FO338" s="217"/>
      <c r="FP338" s="217"/>
      <c r="FQ338" s="217"/>
      <c r="FR338" s="217"/>
      <c r="FS338" s="217"/>
      <c r="FT338" s="217"/>
      <c r="FU338" s="217"/>
      <c r="FV338" s="217"/>
      <c r="FW338" s="217"/>
      <c r="FX338" s="217"/>
      <c r="FY338" s="217"/>
      <c r="FZ338" s="217"/>
      <c r="GA338" s="217"/>
      <c r="GB338" s="217"/>
      <c r="GC338" s="217"/>
      <c r="GD338" s="217"/>
      <c r="GE338" s="217"/>
      <c r="GF338" s="217"/>
      <c r="GG338" s="217"/>
      <c r="GH338" s="217"/>
      <c r="GI338" s="217"/>
      <c r="GJ338" s="217"/>
      <c r="GK338" s="217"/>
      <c r="GL338" s="217"/>
      <c r="GM338" s="217"/>
      <c r="GN338" s="217"/>
      <c r="GO338" s="217"/>
      <c r="GP338" s="217"/>
      <c r="GQ338" s="217"/>
      <c r="GR338" s="217"/>
      <c r="GS338" s="217"/>
      <c r="GT338" s="217"/>
      <c r="GU338" s="217"/>
      <c r="GV338" s="217"/>
      <c r="GW338" s="217"/>
      <c r="GX338" s="217"/>
      <c r="GY338" s="217"/>
      <c r="GZ338" s="217"/>
      <c r="HA338" s="217"/>
      <c r="HB338" s="217"/>
      <c r="HC338" s="217"/>
      <c r="HD338" s="217"/>
      <c r="HE338" s="217"/>
      <c r="HF338" s="217"/>
      <c r="HG338" s="217"/>
      <c r="HH338" s="217"/>
      <c r="HI338" s="217"/>
      <c r="HJ338" s="217"/>
      <c r="HK338" s="217"/>
      <c r="HL338" s="217"/>
      <c r="HM338" s="217"/>
      <c r="HN338" s="217"/>
      <c r="HO338" s="217"/>
      <c r="HP338" s="217"/>
      <c r="HQ338" s="217"/>
      <c r="HR338" s="217"/>
      <c r="HS338" s="217"/>
      <c r="HT338" s="217"/>
      <c r="HU338" s="217"/>
      <c r="HV338" s="217"/>
      <c r="HW338" s="217"/>
      <c r="HX338" s="217"/>
      <c r="HY338" s="217"/>
      <c r="HZ338" s="217"/>
      <c r="IA338" s="217"/>
      <c r="IB338" s="217"/>
      <c r="IC338" s="217"/>
      <c r="ID338" s="217"/>
      <c r="IE338" s="217"/>
      <c r="IF338" s="217"/>
      <c r="IG338" s="217"/>
      <c r="IH338" s="217"/>
      <c r="II338" s="217"/>
      <c r="IJ338" s="217"/>
      <c r="IK338" s="217"/>
      <c r="IL338" s="217"/>
      <c r="IM338" s="217"/>
      <c r="IN338" s="217"/>
      <c r="IO338" s="217"/>
      <c r="IP338" s="217"/>
      <c r="IQ338" s="217"/>
      <c r="IR338" s="217"/>
      <c r="IS338" s="217"/>
      <c r="IT338" s="217"/>
      <c r="IU338" s="217"/>
      <c r="IV338" s="217"/>
    </row>
    <row r="339" spans="1:256" x14ac:dyDescent="0.15">
      <c r="A339" s="218"/>
      <c r="B339" s="215"/>
      <c r="C339" s="217"/>
      <c r="D339" s="219"/>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c r="AA339" s="217"/>
      <c r="AB339" s="217"/>
      <c r="AC339" s="217"/>
      <c r="AD339" s="217"/>
      <c r="AE339" s="217"/>
      <c r="AF339" s="217"/>
      <c r="AG339" s="217"/>
      <c r="AH339" s="217"/>
      <c r="AI339" s="217"/>
      <c r="AJ339" s="217"/>
      <c r="AK339" s="217"/>
      <c r="AL339" s="217"/>
      <c r="AM339" s="217"/>
      <c r="AN339" s="217"/>
      <c r="AO339" s="217"/>
      <c r="AP339" s="217"/>
      <c r="AQ339" s="217"/>
      <c r="AR339" s="217"/>
      <c r="AS339" s="217"/>
      <c r="AT339" s="217"/>
      <c r="AU339" s="217"/>
      <c r="AV339" s="217"/>
      <c r="AW339" s="217"/>
      <c r="AX339" s="217"/>
      <c r="AY339" s="217"/>
      <c r="AZ339" s="217"/>
      <c r="BA339" s="217"/>
      <c r="BB339" s="217"/>
      <c r="BC339" s="217"/>
      <c r="BD339" s="217"/>
      <c r="BE339" s="217"/>
      <c r="BF339" s="217"/>
      <c r="BG339" s="217"/>
      <c r="BH339" s="217"/>
      <c r="BI339" s="217"/>
      <c r="BJ339" s="217"/>
      <c r="BK339" s="217"/>
      <c r="BL339" s="217"/>
      <c r="BM339" s="217"/>
      <c r="BN339" s="217"/>
      <c r="BO339" s="217"/>
      <c r="BP339" s="217"/>
      <c r="BQ339" s="217"/>
      <c r="BR339" s="217"/>
      <c r="BS339" s="217"/>
      <c r="BT339" s="217"/>
      <c r="BU339" s="217"/>
      <c r="BV339" s="217"/>
      <c r="BW339" s="217"/>
      <c r="BX339" s="217"/>
      <c r="BY339" s="217"/>
      <c r="BZ339" s="217"/>
      <c r="CA339" s="217"/>
      <c r="CB339" s="217"/>
      <c r="CC339" s="217"/>
      <c r="CD339" s="217"/>
      <c r="CE339" s="217"/>
      <c r="CF339" s="217"/>
      <c r="CG339" s="217"/>
      <c r="CH339" s="217"/>
      <c r="CI339" s="217"/>
      <c r="CJ339" s="217"/>
      <c r="CK339" s="217"/>
      <c r="CL339" s="217"/>
      <c r="CM339" s="217"/>
      <c r="CN339" s="217"/>
      <c r="CO339" s="217"/>
      <c r="CP339" s="217"/>
      <c r="CQ339" s="217"/>
      <c r="CR339" s="217"/>
      <c r="CS339" s="217"/>
      <c r="CT339" s="217"/>
      <c r="CU339" s="217"/>
      <c r="CV339" s="217"/>
      <c r="CW339" s="217"/>
      <c r="CX339" s="217"/>
      <c r="CY339" s="217"/>
      <c r="CZ339" s="217"/>
      <c r="DA339" s="217"/>
      <c r="DB339" s="217"/>
      <c r="DC339" s="217"/>
      <c r="DD339" s="217"/>
      <c r="DE339" s="217"/>
      <c r="DF339" s="217"/>
      <c r="DG339" s="217"/>
      <c r="DH339" s="217"/>
      <c r="DI339" s="217"/>
      <c r="DJ339" s="217"/>
      <c r="DK339" s="217"/>
      <c r="DL339" s="217"/>
      <c r="DM339" s="217"/>
      <c r="DN339" s="217"/>
      <c r="DO339" s="217"/>
      <c r="DP339" s="217"/>
      <c r="DQ339" s="217"/>
      <c r="DR339" s="217"/>
      <c r="DS339" s="217"/>
      <c r="DT339" s="217"/>
      <c r="DU339" s="217"/>
      <c r="DV339" s="217"/>
      <c r="DW339" s="217"/>
      <c r="DX339" s="217"/>
      <c r="DY339" s="217"/>
      <c r="DZ339" s="217"/>
      <c r="EA339" s="217"/>
      <c r="EB339" s="217"/>
      <c r="EC339" s="217"/>
      <c r="ED339" s="217"/>
      <c r="EE339" s="217"/>
      <c r="EF339" s="217"/>
      <c r="EG339" s="217"/>
      <c r="EH339" s="217"/>
      <c r="EI339" s="217"/>
      <c r="EJ339" s="217"/>
      <c r="EK339" s="217"/>
      <c r="EL339" s="217"/>
      <c r="EM339" s="217"/>
      <c r="EN339" s="217"/>
      <c r="EO339" s="217"/>
      <c r="EP339" s="217"/>
      <c r="EQ339" s="217"/>
      <c r="ER339" s="217"/>
      <c r="ES339" s="217"/>
      <c r="ET339" s="217"/>
      <c r="EU339" s="217"/>
      <c r="EV339" s="217"/>
      <c r="EW339" s="217"/>
      <c r="EX339" s="217"/>
      <c r="EY339" s="217"/>
      <c r="EZ339" s="217"/>
      <c r="FA339" s="217"/>
      <c r="FB339" s="217"/>
      <c r="FC339" s="217"/>
      <c r="FD339" s="217"/>
      <c r="FE339" s="217"/>
      <c r="FF339" s="217"/>
      <c r="FG339" s="217"/>
      <c r="FH339" s="217"/>
      <c r="FI339" s="217"/>
      <c r="FJ339" s="217"/>
      <c r="FK339" s="217"/>
      <c r="FL339" s="217"/>
      <c r="FM339" s="217"/>
      <c r="FN339" s="217"/>
      <c r="FO339" s="217"/>
      <c r="FP339" s="217"/>
      <c r="FQ339" s="217"/>
      <c r="FR339" s="217"/>
      <c r="FS339" s="217"/>
      <c r="FT339" s="217"/>
      <c r="FU339" s="217"/>
      <c r="FV339" s="217"/>
      <c r="FW339" s="217"/>
      <c r="FX339" s="217"/>
      <c r="FY339" s="217"/>
      <c r="FZ339" s="217"/>
      <c r="GA339" s="217"/>
      <c r="GB339" s="217"/>
      <c r="GC339" s="217"/>
      <c r="GD339" s="217"/>
      <c r="GE339" s="217"/>
      <c r="GF339" s="217"/>
      <c r="GG339" s="217"/>
      <c r="GH339" s="217"/>
      <c r="GI339" s="217"/>
      <c r="GJ339" s="217"/>
      <c r="GK339" s="217"/>
      <c r="GL339" s="217"/>
      <c r="GM339" s="217"/>
      <c r="GN339" s="217"/>
      <c r="GO339" s="217"/>
      <c r="GP339" s="217"/>
      <c r="GQ339" s="217"/>
      <c r="GR339" s="217"/>
      <c r="GS339" s="217"/>
      <c r="GT339" s="217"/>
      <c r="GU339" s="217"/>
      <c r="GV339" s="217"/>
      <c r="GW339" s="217"/>
      <c r="GX339" s="217"/>
      <c r="GY339" s="217"/>
      <c r="GZ339" s="217"/>
      <c r="HA339" s="217"/>
      <c r="HB339" s="217"/>
      <c r="HC339" s="217"/>
      <c r="HD339" s="217"/>
      <c r="HE339" s="217"/>
      <c r="HF339" s="217"/>
      <c r="HG339" s="217"/>
      <c r="HH339" s="217"/>
      <c r="HI339" s="217"/>
      <c r="HJ339" s="217"/>
      <c r="HK339" s="217"/>
      <c r="HL339" s="217"/>
      <c r="HM339" s="217"/>
      <c r="HN339" s="217"/>
      <c r="HO339" s="217"/>
      <c r="HP339" s="217"/>
      <c r="HQ339" s="217"/>
      <c r="HR339" s="217"/>
      <c r="HS339" s="217"/>
      <c r="HT339" s="217"/>
      <c r="HU339" s="217"/>
      <c r="HV339" s="217"/>
      <c r="HW339" s="217"/>
      <c r="HX339" s="217"/>
      <c r="HY339" s="217"/>
      <c r="HZ339" s="217"/>
      <c r="IA339" s="217"/>
      <c r="IB339" s="217"/>
      <c r="IC339" s="217"/>
      <c r="ID339" s="217"/>
      <c r="IE339" s="217"/>
      <c r="IF339" s="217"/>
      <c r="IG339" s="217"/>
      <c r="IH339" s="217"/>
      <c r="II339" s="217"/>
      <c r="IJ339" s="217"/>
      <c r="IK339" s="217"/>
      <c r="IL339" s="217"/>
      <c r="IM339" s="217"/>
      <c r="IN339" s="217"/>
      <c r="IO339" s="217"/>
      <c r="IP339" s="217"/>
      <c r="IQ339" s="217"/>
      <c r="IR339" s="217"/>
      <c r="IS339" s="217"/>
      <c r="IT339" s="217"/>
      <c r="IU339" s="217"/>
      <c r="IV339" s="217"/>
    </row>
    <row r="340" spans="1:256" x14ac:dyDescent="0.15">
      <c r="A340" s="218"/>
      <c r="B340" s="215"/>
      <c r="C340" s="217"/>
      <c r="D340" s="219"/>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c r="AA340" s="217"/>
      <c r="AB340" s="217"/>
      <c r="AC340" s="217"/>
      <c r="AD340" s="217"/>
      <c r="AE340" s="217"/>
      <c r="AF340" s="217"/>
      <c r="AG340" s="217"/>
      <c r="AH340" s="217"/>
      <c r="AI340" s="217"/>
      <c r="AJ340" s="217"/>
      <c r="AK340" s="217"/>
      <c r="AL340" s="217"/>
      <c r="AM340" s="217"/>
      <c r="AN340" s="217"/>
      <c r="AO340" s="217"/>
      <c r="AP340" s="217"/>
      <c r="AQ340" s="217"/>
      <c r="AR340" s="217"/>
      <c r="AS340" s="217"/>
      <c r="AT340" s="217"/>
      <c r="AU340" s="217"/>
      <c r="AV340" s="217"/>
      <c r="AW340" s="217"/>
      <c r="AX340" s="217"/>
      <c r="AY340" s="217"/>
      <c r="AZ340" s="217"/>
      <c r="BA340" s="217"/>
      <c r="BB340" s="217"/>
      <c r="BC340" s="217"/>
      <c r="BD340" s="217"/>
      <c r="BE340" s="217"/>
      <c r="BF340" s="217"/>
      <c r="BG340" s="217"/>
      <c r="BH340" s="217"/>
      <c r="BI340" s="217"/>
      <c r="BJ340" s="217"/>
      <c r="BK340" s="217"/>
      <c r="BL340" s="217"/>
      <c r="BM340" s="217"/>
      <c r="BN340" s="217"/>
      <c r="BO340" s="217"/>
      <c r="BP340" s="217"/>
      <c r="BQ340" s="217"/>
      <c r="BR340" s="217"/>
      <c r="BS340" s="217"/>
      <c r="BT340" s="217"/>
      <c r="BU340" s="217"/>
      <c r="BV340" s="217"/>
      <c r="BW340" s="217"/>
      <c r="BX340" s="217"/>
      <c r="BY340" s="217"/>
      <c r="BZ340" s="217"/>
      <c r="CA340" s="217"/>
      <c r="CB340" s="217"/>
      <c r="CC340" s="217"/>
      <c r="CD340" s="217"/>
      <c r="CE340" s="217"/>
      <c r="CF340" s="217"/>
      <c r="CG340" s="217"/>
      <c r="CH340" s="217"/>
      <c r="CI340" s="217"/>
      <c r="CJ340" s="217"/>
      <c r="CK340" s="217"/>
      <c r="CL340" s="217"/>
      <c r="CM340" s="217"/>
      <c r="CN340" s="217"/>
      <c r="CO340" s="217"/>
      <c r="CP340" s="217"/>
      <c r="CQ340" s="217"/>
      <c r="CR340" s="217"/>
      <c r="CS340" s="217"/>
      <c r="CT340" s="217"/>
      <c r="CU340" s="217"/>
      <c r="CV340" s="217"/>
      <c r="CW340" s="217"/>
      <c r="CX340" s="217"/>
      <c r="CY340" s="217"/>
      <c r="CZ340" s="217"/>
      <c r="DA340" s="217"/>
      <c r="DB340" s="217"/>
      <c r="DC340" s="217"/>
      <c r="DD340" s="217"/>
      <c r="DE340" s="217"/>
      <c r="DF340" s="217"/>
      <c r="DG340" s="217"/>
      <c r="DH340" s="217"/>
      <c r="DI340" s="217"/>
      <c r="DJ340" s="217"/>
      <c r="DK340" s="217"/>
      <c r="DL340" s="217"/>
      <c r="DM340" s="217"/>
      <c r="DN340" s="217"/>
      <c r="DO340" s="217"/>
      <c r="DP340" s="217"/>
      <c r="DQ340" s="217"/>
      <c r="DR340" s="217"/>
      <c r="DS340" s="217"/>
      <c r="DT340" s="217"/>
      <c r="DU340" s="217"/>
      <c r="DV340" s="217"/>
      <c r="DW340" s="217"/>
      <c r="DX340" s="217"/>
      <c r="DY340" s="217"/>
      <c r="DZ340" s="217"/>
      <c r="EA340" s="217"/>
      <c r="EB340" s="217"/>
      <c r="EC340" s="217"/>
      <c r="ED340" s="217"/>
      <c r="EE340" s="217"/>
      <c r="EF340" s="217"/>
      <c r="EG340" s="217"/>
      <c r="EH340" s="217"/>
      <c r="EI340" s="217"/>
      <c r="EJ340" s="217"/>
      <c r="EK340" s="217"/>
      <c r="EL340" s="217"/>
      <c r="EM340" s="217"/>
      <c r="EN340" s="217"/>
      <c r="EO340" s="217"/>
      <c r="EP340" s="217"/>
      <c r="EQ340" s="217"/>
      <c r="ER340" s="217"/>
      <c r="ES340" s="217"/>
      <c r="ET340" s="217"/>
      <c r="EU340" s="217"/>
      <c r="EV340" s="217"/>
      <c r="EW340" s="217"/>
      <c r="EX340" s="217"/>
      <c r="EY340" s="217"/>
      <c r="EZ340" s="217"/>
      <c r="FA340" s="217"/>
      <c r="FB340" s="217"/>
      <c r="FC340" s="217"/>
      <c r="FD340" s="217"/>
      <c r="FE340" s="217"/>
      <c r="FF340" s="217"/>
      <c r="FG340" s="217"/>
      <c r="FH340" s="217"/>
      <c r="FI340" s="217"/>
      <c r="FJ340" s="217"/>
      <c r="FK340" s="217"/>
      <c r="FL340" s="217"/>
      <c r="FM340" s="217"/>
      <c r="FN340" s="217"/>
      <c r="FO340" s="217"/>
      <c r="FP340" s="217"/>
      <c r="FQ340" s="217"/>
      <c r="FR340" s="217"/>
      <c r="FS340" s="217"/>
      <c r="FT340" s="217"/>
      <c r="FU340" s="217"/>
      <c r="FV340" s="217"/>
      <c r="FW340" s="217"/>
      <c r="FX340" s="217"/>
      <c r="FY340" s="217"/>
      <c r="FZ340" s="217"/>
      <c r="GA340" s="217"/>
      <c r="GB340" s="217"/>
      <c r="GC340" s="217"/>
      <c r="GD340" s="217"/>
      <c r="GE340" s="217"/>
      <c r="GF340" s="217"/>
      <c r="GG340" s="217"/>
      <c r="GH340" s="217"/>
      <c r="GI340" s="217"/>
      <c r="GJ340" s="217"/>
      <c r="GK340" s="217"/>
      <c r="GL340" s="217"/>
      <c r="GM340" s="217"/>
      <c r="GN340" s="217"/>
      <c r="GO340" s="217"/>
      <c r="GP340" s="217"/>
      <c r="GQ340" s="217"/>
      <c r="GR340" s="217"/>
      <c r="GS340" s="217"/>
      <c r="GT340" s="217"/>
      <c r="GU340" s="217"/>
      <c r="GV340" s="217"/>
      <c r="GW340" s="217"/>
      <c r="GX340" s="217"/>
      <c r="GY340" s="217"/>
      <c r="GZ340" s="217"/>
      <c r="HA340" s="217"/>
      <c r="HB340" s="217"/>
      <c r="HC340" s="217"/>
      <c r="HD340" s="217"/>
      <c r="HE340" s="217"/>
      <c r="HF340" s="217"/>
      <c r="HG340" s="217"/>
      <c r="HH340" s="217"/>
      <c r="HI340" s="217"/>
      <c r="HJ340" s="217"/>
      <c r="HK340" s="217"/>
      <c r="HL340" s="217"/>
      <c r="HM340" s="217"/>
      <c r="HN340" s="217"/>
      <c r="HO340" s="217"/>
      <c r="HP340" s="217"/>
      <c r="HQ340" s="217"/>
      <c r="HR340" s="217"/>
      <c r="HS340" s="217"/>
      <c r="HT340" s="217"/>
      <c r="HU340" s="217"/>
      <c r="HV340" s="217"/>
      <c r="HW340" s="217"/>
      <c r="HX340" s="217"/>
      <c r="HY340" s="217"/>
      <c r="HZ340" s="217"/>
      <c r="IA340" s="217"/>
      <c r="IB340" s="217"/>
      <c r="IC340" s="217"/>
      <c r="ID340" s="217"/>
      <c r="IE340" s="217"/>
      <c r="IF340" s="217"/>
      <c r="IG340" s="217"/>
      <c r="IH340" s="217"/>
      <c r="II340" s="217"/>
      <c r="IJ340" s="217"/>
      <c r="IK340" s="217"/>
      <c r="IL340" s="217"/>
      <c r="IM340" s="217"/>
      <c r="IN340" s="217"/>
      <c r="IO340" s="217"/>
      <c r="IP340" s="217"/>
      <c r="IQ340" s="217"/>
      <c r="IR340" s="217"/>
      <c r="IS340" s="217"/>
      <c r="IT340" s="217"/>
      <c r="IU340" s="217"/>
      <c r="IV340" s="217"/>
    </row>
    <row r="341" spans="1:256" x14ac:dyDescent="0.15">
      <c r="A341" s="218"/>
      <c r="B341" s="215"/>
      <c r="C341" s="217"/>
      <c r="D341" s="219"/>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c r="AA341" s="217"/>
      <c r="AB341" s="217"/>
      <c r="AC341" s="217"/>
      <c r="AD341" s="217"/>
      <c r="AE341" s="217"/>
      <c r="AF341" s="217"/>
      <c r="AG341" s="217"/>
      <c r="AH341" s="217"/>
      <c r="AI341" s="217"/>
      <c r="AJ341" s="217"/>
      <c r="AK341" s="217"/>
      <c r="AL341" s="217"/>
      <c r="AM341" s="217"/>
      <c r="AN341" s="217"/>
      <c r="AO341" s="217"/>
      <c r="AP341" s="217"/>
      <c r="AQ341" s="217"/>
      <c r="AR341" s="217"/>
      <c r="AS341" s="217"/>
      <c r="AT341" s="217"/>
      <c r="AU341" s="217"/>
      <c r="AV341" s="217"/>
      <c r="AW341" s="217"/>
      <c r="AX341" s="217"/>
      <c r="AY341" s="217"/>
      <c r="AZ341" s="217"/>
      <c r="BA341" s="217"/>
      <c r="BB341" s="217"/>
      <c r="BC341" s="217"/>
      <c r="BD341" s="217"/>
      <c r="BE341" s="217"/>
      <c r="BF341" s="217"/>
      <c r="BG341" s="217"/>
      <c r="BH341" s="217"/>
      <c r="BI341" s="217"/>
      <c r="BJ341" s="217"/>
      <c r="BK341" s="217"/>
      <c r="BL341" s="217"/>
      <c r="BM341" s="217"/>
      <c r="BN341" s="217"/>
      <c r="BO341" s="217"/>
      <c r="BP341" s="217"/>
      <c r="BQ341" s="217"/>
      <c r="BR341" s="217"/>
      <c r="BS341" s="217"/>
      <c r="BT341" s="217"/>
      <c r="BU341" s="217"/>
      <c r="BV341" s="217"/>
      <c r="BW341" s="217"/>
      <c r="BX341" s="217"/>
      <c r="BY341" s="217"/>
      <c r="BZ341" s="217"/>
      <c r="CA341" s="217"/>
      <c r="CB341" s="217"/>
      <c r="CC341" s="217"/>
      <c r="CD341" s="217"/>
      <c r="CE341" s="217"/>
      <c r="CF341" s="217"/>
      <c r="CG341" s="217"/>
      <c r="CH341" s="217"/>
      <c r="CI341" s="217"/>
      <c r="CJ341" s="217"/>
      <c r="CK341" s="217"/>
      <c r="CL341" s="217"/>
      <c r="CM341" s="217"/>
      <c r="CN341" s="217"/>
      <c r="CO341" s="217"/>
      <c r="CP341" s="217"/>
      <c r="CQ341" s="217"/>
      <c r="CR341" s="217"/>
      <c r="CS341" s="217"/>
      <c r="CT341" s="217"/>
      <c r="CU341" s="217"/>
      <c r="CV341" s="217"/>
      <c r="CW341" s="217"/>
      <c r="CX341" s="217"/>
      <c r="CY341" s="217"/>
      <c r="CZ341" s="217"/>
      <c r="DA341" s="217"/>
      <c r="DB341" s="217"/>
      <c r="DC341" s="217"/>
      <c r="DD341" s="217"/>
      <c r="DE341" s="217"/>
      <c r="DF341" s="217"/>
      <c r="DG341" s="217"/>
      <c r="DH341" s="217"/>
      <c r="DI341" s="217"/>
      <c r="DJ341" s="217"/>
      <c r="DK341" s="217"/>
      <c r="DL341" s="217"/>
      <c r="DM341" s="217"/>
      <c r="DN341" s="217"/>
      <c r="DO341" s="217"/>
      <c r="DP341" s="217"/>
      <c r="DQ341" s="217"/>
      <c r="DR341" s="217"/>
      <c r="DS341" s="217"/>
      <c r="DT341" s="217"/>
      <c r="DU341" s="217"/>
      <c r="DV341" s="217"/>
      <c r="DW341" s="217"/>
      <c r="DX341" s="217"/>
      <c r="DY341" s="217"/>
      <c r="DZ341" s="217"/>
      <c r="EA341" s="217"/>
      <c r="EB341" s="217"/>
      <c r="EC341" s="217"/>
      <c r="ED341" s="217"/>
      <c r="EE341" s="217"/>
      <c r="EF341" s="217"/>
      <c r="EG341" s="217"/>
      <c r="EH341" s="217"/>
      <c r="EI341" s="217"/>
      <c r="EJ341" s="217"/>
      <c r="EK341" s="217"/>
      <c r="EL341" s="217"/>
      <c r="EM341" s="217"/>
      <c r="EN341" s="217"/>
      <c r="EO341" s="217"/>
      <c r="EP341" s="217"/>
      <c r="EQ341" s="217"/>
      <c r="ER341" s="217"/>
      <c r="ES341" s="217"/>
      <c r="ET341" s="217"/>
      <c r="EU341" s="217"/>
      <c r="EV341" s="217"/>
      <c r="EW341" s="217"/>
      <c r="EX341" s="217"/>
      <c r="EY341" s="217"/>
      <c r="EZ341" s="217"/>
      <c r="FA341" s="217"/>
      <c r="FB341" s="217"/>
      <c r="FC341" s="217"/>
      <c r="FD341" s="217"/>
      <c r="FE341" s="217"/>
      <c r="FF341" s="217"/>
      <c r="FG341" s="217"/>
      <c r="FH341" s="217"/>
      <c r="FI341" s="217"/>
      <c r="FJ341" s="217"/>
      <c r="FK341" s="217"/>
      <c r="FL341" s="217"/>
      <c r="FM341" s="217"/>
      <c r="FN341" s="217"/>
      <c r="FO341" s="217"/>
      <c r="FP341" s="217"/>
      <c r="FQ341" s="217"/>
      <c r="FR341" s="217"/>
      <c r="FS341" s="217"/>
      <c r="FT341" s="217"/>
      <c r="FU341" s="217"/>
      <c r="FV341" s="217"/>
      <c r="FW341" s="217"/>
      <c r="FX341" s="217"/>
      <c r="FY341" s="217"/>
      <c r="FZ341" s="217"/>
      <c r="GA341" s="217"/>
      <c r="GB341" s="217"/>
      <c r="GC341" s="217"/>
      <c r="GD341" s="217"/>
      <c r="GE341" s="217"/>
      <c r="GF341" s="217"/>
      <c r="GG341" s="217"/>
      <c r="GH341" s="217"/>
      <c r="GI341" s="217"/>
      <c r="GJ341" s="217"/>
      <c r="GK341" s="217"/>
      <c r="GL341" s="217"/>
      <c r="GM341" s="217"/>
      <c r="GN341" s="217"/>
      <c r="GO341" s="217"/>
      <c r="GP341" s="217"/>
      <c r="GQ341" s="217"/>
      <c r="GR341" s="217"/>
      <c r="GS341" s="217"/>
      <c r="GT341" s="217"/>
      <c r="GU341" s="217"/>
      <c r="GV341" s="217"/>
      <c r="GW341" s="217"/>
      <c r="GX341" s="217"/>
      <c r="GY341" s="217"/>
      <c r="GZ341" s="217"/>
      <c r="HA341" s="217"/>
      <c r="HB341" s="217"/>
      <c r="HC341" s="217"/>
      <c r="HD341" s="217"/>
      <c r="HE341" s="217"/>
      <c r="HF341" s="217"/>
      <c r="HG341" s="217"/>
      <c r="HH341" s="217"/>
      <c r="HI341" s="217"/>
      <c r="HJ341" s="217"/>
      <c r="HK341" s="217"/>
      <c r="HL341" s="217"/>
      <c r="HM341" s="217"/>
      <c r="HN341" s="217"/>
      <c r="HO341" s="217"/>
      <c r="HP341" s="217"/>
      <c r="HQ341" s="217"/>
      <c r="HR341" s="217"/>
      <c r="HS341" s="217"/>
      <c r="HT341" s="217"/>
      <c r="HU341" s="217"/>
      <c r="HV341" s="217"/>
      <c r="HW341" s="217"/>
      <c r="HX341" s="217"/>
      <c r="HY341" s="217"/>
      <c r="HZ341" s="217"/>
      <c r="IA341" s="217"/>
      <c r="IB341" s="217"/>
      <c r="IC341" s="217"/>
      <c r="ID341" s="217"/>
      <c r="IE341" s="217"/>
      <c r="IF341" s="217"/>
      <c r="IG341" s="217"/>
      <c r="IH341" s="217"/>
      <c r="II341" s="217"/>
      <c r="IJ341" s="217"/>
      <c r="IK341" s="217"/>
      <c r="IL341" s="217"/>
      <c r="IM341" s="217"/>
      <c r="IN341" s="217"/>
      <c r="IO341" s="217"/>
      <c r="IP341" s="217"/>
      <c r="IQ341" s="217"/>
      <c r="IR341" s="217"/>
      <c r="IS341" s="217"/>
      <c r="IT341" s="217"/>
      <c r="IU341" s="217"/>
      <c r="IV341" s="217"/>
    </row>
    <row r="342" spans="1:256" x14ac:dyDescent="0.15">
      <c r="A342" s="218"/>
      <c r="B342" s="215"/>
      <c r="C342" s="217"/>
      <c r="D342" s="219"/>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c r="AA342" s="217"/>
      <c r="AB342" s="217"/>
      <c r="AC342" s="217"/>
      <c r="AD342" s="217"/>
      <c r="AE342" s="217"/>
      <c r="AF342" s="217"/>
      <c r="AG342" s="217"/>
      <c r="AH342" s="217"/>
      <c r="AI342" s="217"/>
      <c r="AJ342" s="217"/>
      <c r="AK342" s="217"/>
      <c r="AL342" s="217"/>
      <c r="AM342" s="217"/>
      <c r="AN342" s="217"/>
      <c r="AO342" s="217"/>
      <c r="AP342" s="217"/>
      <c r="AQ342" s="217"/>
      <c r="AR342" s="217"/>
      <c r="AS342" s="217"/>
      <c r="AT342" s="217"/>
      <c r="AU342" s="217"/>
      <c r="AV342" s="217"/>
      <c r="AW342" s="217"/>
      <c r="AX342" s="217"/>
      <c r="AY342" s="217"/>
      <c r="AZ342" s="217"/>
      <c r="BA342" s="217"/>
      <c r="BB342" s="217"/>
      <c r="BC342" s="217"/>
      <c r="BD342" s="217"/>
      <c r="BE342" s="217"/>
      <c r="BF342" s="217"/>
      <c r="BG342" s="217"/>
      <c r="BH342" s="217"/>
      <c r="BI342" s="217"/>
      <c r="BJ342" s="217"/>
      <c r="BK342" s="217"/>
      <c r="BL342" s="217"/>
      <c r="BM342" s="217"/>
      <c r="BN342" s="217"/>
      <c r="BO342" s="217"/>
      <c r="BP342" s="217"/>
      <c r="BQ342" s="217"/>
      <c r="BR342" s="217"/>
      <c r="BS342" s="217"/>
      <c r="BT342" s="217"/>
      <c r="BU342" s="217"/>
      <c r="BV342" s="217"/>
      <c r="BW342" s="217"/>
      <c r="BX342" s="217"/>
      <c r="BY342" s="217"/>
      <c r="BZ342" s="217"/>
      <c r="CA342" s="217"/>
      <c r="CB342" s="217"/>
      <c r="CC342" s="217"/>
      <c r="CD342" s="217"/>
      <c r="CE342" s="217"/>
      <c r="CF342" s="217"/>
      <c r="CG342" s="217"/>
      <c r="CH342" s="217"/>
      <c r="CI342" s="217"/>
      <c r="CJ342" s="217"/>
      <c r="CK342" s="217"/>
      <c r="CL342" s="217"/>
      <c r="CM342" s="217"/>
      <c r="CN342" s="217"/>
      <c r="CO342" s="217"/>
      <c r="CP342" s="217"/>
      <c r="CQ342" s="217"/>
      <c r="CR342" s="217"/>
      <c r="CS342" s="217"/>
      <c r="CT342" s="217"/>
      <c r="CU342" s="217"/>
      <c r="CV342" s="217"/>
      <c r="CW342" s="217"/>
      <c r="CX342" s="217"/>
      <c r="CY342" s="217"/>
      <c r="CZ342" s="217"/>
      <c r="DA342" s="217"/>
      <c r="DB342" s="217"/>
      <c r="DC342" s="217"/>
      <c r="DD342" s="217"/>
      <c r="DE342" s="217"/>
      <c r="DF342" s="217"/>
      <c r="DG342" s="217"/>
      <c r="DH342" s="217"/>
      <c r="DI342" s="217"/>
      <c r="DJ342" s="217"/>
      <c r="DK342" s="217"/>
      <c r="DL342" s="217"/>
      <c r="DM342" s="217"/>
      <c r="DN342" s="217"/>
      <c r="DO342" s="217"/>
      <c r="DP342" s="217"/>
      <c r="DQ342" s="217"/>
      <c r="DR342" s="217"/>
      <c r="DS342" s="217"/>
      <c r="DT342" s="217"/>
      <c r="DU342" s="217"/>
      <c r="DV342" s="217"/>
      <c r="DW342" s="217"/>
      <c r="DX342" s="217"/>
      <c r="DY342" s="217"/>
      <c r="DZ342" s="217"/>
      <c r="EA342" s="217"/>
      <c r="EB342" s="217"/>
      <c r="EC342" s="217"/>
      <c r="ED342" s="217"/>
      <c r="EE342" s="217"/>
      <c r="EF342" s="217"/>
      <c r="EG342" s="217"/>
      <c r="EH342" s="217"/>
      <c r="EI342" s="217"/>
      <c r="EJ342" s="217"/>
      <c r="EK342" s="217"/>
      <c r="EL342" s="217"/>
      <c r="EM342" s="217"/>
      <c r="EN342" s="217"/>
      <c r="EO342" s="217"/>
      <c r="EP342" s="217"/>
      <c r="EQ342" s="217"/>
      <c r="ER342" s="217"/>
      <c r="ES342" s="217"/>
      <c r="ET342" s="217"/>
      <c r="EU342" s="217"/>
      <c r="EV342" s="217"/>
      <c r="EW342" s="217"/>
      <c r="EX342" s="217"/>
      <c r="EY342" s="217"/>
      <c r="EZ342" s="217"/>
      <c r="FA342" s="217"/>
      <c r="FB342" s="217"/>
      <c r="FC342" s="217"/>
      <c r="FD342" s="217"/>
      <c r="FE342" s="217"/>
      <c r="FF342" s="217"/>
      <c r="FG342" s="217"/>
      <c r="FH342" s="217"/>
      <c r="FI342" s="217"/>
      <c r="FJ342" s="217"/>
      <c r="FK342" s="217"/>
      <c r="FL342" s="217"/>
      <c r="FM342" s="217"/>
      <c r="FN342" s="217"/>
      <c r="FO342" s="217"/>
      <c r="FP342" s="217"/>
      <c r="FQ342" s="217"/>
      <c r="FR342" s="217"/>
      <c r="FS342" s="217"/>
      <c r="FT342" s="217"/>
      <c r="FU342" s="217"/>
      <c r="FV342" s="217"/>
      <c r="FW342" s="217"/>
      <c r="FX342" s="217"/>
      <c r="FY342" s="217"/>
      <c r="FZ342" s="217"/>
      <c r="GA342" s="217"/>
      <c r="GB342" s="217"/>
      <c r="GC342" s="217"/>
      <c r="GD342" s="217"/>
      <c r="GE342" s="217"/>
      <c r="GF342" s="217"/>
      <c r="GG342" s="217"/>
      <c r="GH342" s="217"/>
      <c r="GI342" s="217"/>
      <c r="GJ342" s="217"/>
      <c r="GK342" s="217"/>
      <c r="GL342" s="217"/>
      <c r="GM342" s="217"/>
      <c r="GN342" s="217"/>
      <c r="GO342" s="217"/>
      <c r="GP342" s="217"/>
      <c r="GQ342" s="217"/>
      <c r="GR342" s="217"/>
      <c r="GS342" s="217"/>
      <c r="GT342" s="217"/>
      <c r="GU342" s="217"/>
      <c r="GV342" s="217"/>
      <c r="GW342" s="217"/>
      <c r="GX342" s="217"/>
      <c r="GY342" s="217"/>
      <c r="GZ342" s="217"/>
      <c r="HA342" s="217"/>
      <c r="HB342" s="217"/>
      <c r="HC342" s="217"/>
      <c r="HD342" s="217"/>
      <c r="HE342" s="217"/>
      <c r="HF342" s="217"/>
      <c r="HG342" s="217"/>
      <c r="HH342" s="217"/>
      <c r="HI342" s="217"/>
      <c r="HJ342" s="217"/>
      <c r="HK342" s="217"/>
      <c r="HL342" s="217"/>
      <c r="HM342" s="217"/>
      <c r="HN342" s="217"/>
      <c r="HO342" s="217"/>
      <c r="HP342" s="217"/>
      <c r="HQ342" s="217"/>
      <c r="HR342" s="217"/>
      <c r="HS342" s="217"/>
      <c r="HT342" s="217"/>
      <c r="HU342" s="217"/>
      <c r="HV342" s="217"/>
      <c r="HW342" s="217"/>
      <c r="HX342" s="217"/>
      <c r="HY342" s="217"/>
      <c r="HZ342" s="217"/>
      <c r="IA342" s="217"/>
      <c r="IB342" s="217"/>
      <c r="IC342" s="217"/>
      <c r="ID342" s="217"/>
      <c r="IE342" s="217"/>
      <c r="IF342" s="217"/>
      <c r="IG342" s="217"/>
      <c r="IH342" s="217"/>
      <c r="II342" s="217"/>
      <c r="IJ342" s="217"/>
      <c r="IK342" s="217"/>
      <c r="IL342" s="217"/>
      <c r="IM342" s="217"/>
      <c r="IN342" s="217"/>
      <c r="IO342" s="217"/>
      <c r="IP342" s="217"/>
      <c r="IQ342" s="217"/>
      <c r="IR342" s="217"/>
      <c r="IS342" s="217"/>
      <c r="IT342" s="217"/>
      <c r="IU342" s="217"/>
      <c r="IV342" s="217"/>
    </row>
    <row r="343" spans="1:256" x14ac:dyDescent="0.15">
      <c r="A343" s="218"/>
      <c r="B343" s="215"/>
      <c r="C343" s="217"/>
      <c r="D343" s="219"/>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c r="AA343" s="217"/>
      <c r="AB343" s="217"/>
      <c r="AC343" s="217"/>
      <c r="AD343" s="217"/>
      <c r="AE343" s="217"/>
      <c r="AF343" s="217"/>
      <c r="AG343" s="217"/>
      <c r="AH343" s="217"/>
      <c r="AI343" s="217"/>
      <c r="AJ343" s="217"/>
      <c r="AK343" s="217"/>
      <c r="AL343" s="217"/>
      <c r="AM343" s="217"/>
      <c r="AN343" s="217"/>
      <c r="AO343" s="217"/>
      <c r="AP343" s="217"/>
      <c r="AQ343" s="217"/>
      <c r="AR343" s="217"/>
      <c r="AS343" s="217"/>
      <c r="AT343" s="217"/>
      <c r="AU343" s="217"/>
      <c r="AV343" s="217"/>
      <c r="AW343" s="217"/>
      <c r="AX343" s="217"/>
      <c r="AY343" s="217"/>
      <c r="AZ343" s="217"/>
      <c r="BA343" s="217"/>
      <c r="BB343" s="217"/>
      <c r="BC343" s="217"/>
      <c r="BD343" s="217"/>
      <c r="BE343" s="217"/>
      <c r="BF343" s="217"/>
      <c r="BG343" s="217"/>
      <c r="BH343" s="217"/>
      <c r="BI343" s="217"/>
      <c r="BJ343" s="217"/>
      <c r="BK343" s="217"/>
      <c r="BL343" s="217"/>
      <c r="BM343" s="217"/>
      <c r="BN343" s="217"/>
      <c r="BO343" s="217"/>
      <c r="BP343" s="217"/>
      <c r="BQ343" s="217"/>
      <c r="BR343" s="217"/>
      <c r="BS343" s="217"/>
      <c r="BT343" s="217"/>
      <c r="BU343" s="217"/>
      <c r="BV343" s="217"/>
      <c r="BW343" s="217"/>
      <c r="BX343" s="217"/>
      <c r="BY343" s="217"/>
      <c r="BZ343" s="217"/>
      <c r="CA343" s="217"/>
      <c r="CB343" s="217"/>
      <c r="CC343" s="217"/>
      <c r="CD343" s="217"/>
      <c r="CE343" s="217"/>
      <c r="CF343" s="217"/>
      <c r="CG343" s="217"/>
      <c r="CH343" s="217"/>
      <c r="CI343" s="217"/>
      <c r="CJ343" s="217"/>
      <c r="CK343" s="217"/>
      <c r="CL343" s="217"/>
      <c r="CM343" s="217"/>
      <c r="CN343" s="217"/>
      <c r="CO343" s="217"/>
      <c r="CP343" s="217"/>
      <c r="CQ343" s="217"/>
      <c r="CR343" s="217"/>
      <c r="CS343" s="217"/>
      <c r="CT343" s="217"/>
      <c r="CU343" s="217"/>
      <c r="CV343" s="217"/>
      <c r="CW343" s="217"/>
      <c r="CX343" s="217"/>
      <c r="CY343" s="217"/>
      <c r="CZ343" s="217"/>
      <c r="DA343" s="217"/>
      <c r="DB343" s="217"/>
      <c r="DC343" s="217"/>
      <c r="DD343" s="217"/>
      <c r="DE343" s="217"/>
      <c r="DF343" s="217"/>
      <c r="DG343" s="217"/>
      <c r="DH343" s="217"/>
      <c r="DI343" s="217"/>
      <c r="DJ343" s="217"/>
      <c r="DK343" s="217"/>
      <c r="DL343" s="217"/>
      <c r="DM343" s="217"/>
      <c r="DN343" s="217"/>
      <c r="DO343" s="217"/>
      <c r="DP343" s="217"/>
      <c r="DQ343" s="217"/>
      <c r="DR343" s="217"/>
      <c r="DS343" s="217"/>
      <c r="DT343" s="217"/>
      <c r="DU343" s="217"/>
      <c r="DV343" s="217"/>
      <c r="DW343" s="217"/>
      <c r="DX343" s="217"/>
      <c r="DY343" s="217"/>
      <c r="DZ343" s="217"/>
      <c r="EA343" s="217"/>
      <c r="EB343" s="217"/>
      <c r="EC343" s="217"/>
      <c r="ED343" s="217"/>
      <c r="EE343" s="217"/>
      <c r="EF343" s="217"/>
      <c r="EG343" s="217"/>
      <c r="EH343" s="217"/>
      <c r="EI343" s="217"/>
      <c r="EJ343" s="217"/>
      <c r="EK343" s="217"/>
      <c r="EL343" s="217"/>
      <c r="EM343" s="217"/>
      <c r="EN343" s="217"/>
      <c r="EO343" s="217"/>
      <c r="EP343" s="217"/>
      <c r="EQ343" s="217"/>
      <c r="ER343" s="217"/>
      <c r="ES343" s="217"/>
      <c r="ET343" s="217"/>
      <c r="EU343" s="217"/>
      <c r="EV343" s="217"/>
      <c r="EW343" s="217"/>
      <c r="EX343" s="217"/>
      <c r="EY343" s="217"/>
      <c r="EZ343" s="217"/>
      <c r="FA343" s="217"/>
      <c r="FB343" s="217"/>
      <c r="FC343" s="217"/>
      <c r="FD343" s="217"/>
      <c r="FE343" s="217"/>
      <c r="FF343" s="217"/>
      <c r="FG343" s="217"/>
      <c r="FH343" s="217"/>
      <c r="FI343" s="217"/>
      <c r="FJ343" s="217"/>
      <c r="FK343" s="217"/>
      <c r="FL343" s="217"/>
      <c r="FM343" s="217"/>
      <c r="FN343" s="217"/>
      <c r="FO343" s="217"/>
      <c r="FP343" s="217"/>
      <c r="FQ343" s="217"/>
      <c r="FR343" s="217"/>
      <c r="FS343" s="217"/>
      <c r="FT343" s="217"/>
      <c r="FU343" s="217"/>
      <c r="FV343" s="217"/>
      <c r="FW343" s="217"/>
      <c r="FX343" s="217"/>
      <c r="FY343" s="217"/>
      <c r="FZ343" s="217"/>
      <c r="GA343" s="217"/>
      <c r="GB343" s="217"/>
      <c r="GC343" s="217"/>
      <c r="GD343" s="217"/>
      <c r="GE343" s="217"/>
      <c r="GF343" s="217"/>
      <c r="GG343" s="217"/>
      <c r="GH343" s="217"/>
      <c r="GI343" s="217"/>
      <c r="GJ343" s="217"/>
      <c r="GK343" s="217"/>
      <c r="GL343" s="217"/>
      <c r="GM343" s="217"/>
      <c r="GN343" s="217"/>
      <c r="GO343" s="217"/>
      <c r="GP343" s="217"/>
      <c r="GQ343" s="217"/>
      <c r="GR343" s="217"/>
      <c r="GS343" s="217"/>
      <c r="GT343" s="217"/>
      <c r="GU343" s="217"/>
      <c r="GV343" s="217"/>
      <c r="GW343" s="217"/>
      <c r="GX343" s="217"/>
      <c r="GY343" s="217"/>
      <c r="GZ343" s="217"/>
      <c r="HA343" s="217"/>
      <c r="HB343" s="217"/>
      <c r="HC343" s="217"/>
      <c r="HD343" s="217"/>
      <c r="HE343" s="217"/>
      <c r="HF343" s="217"/>
      <c r="HG343" s="217"/>
      <c r="HH343" s="217"/>
      <c r="HI343" s="217"/>
      <c r="HJ343" s="217"/>
      <c r="HK343" s="217"/>
      <c r="HL343" s="217"/>
      <c r="HM343" s="217"/>
      <c r="HN343" s="217"/>
      <c r="HO343" s="217"/>
      <c r="HP343" s="217"/>
      <c r="HQ343" s="217"/>
      <c r="HR343" s="217"/>
      <c r="HS343" s="217"/>
      <c r="HT343" s="217"/>
      <c r="HU343" s="217"/>
      <c r="HV343" s="217"/>
      <c r="HW343" s="217"/>
      <c r="HX343" s="217"/>
      <c r="HY343" s="217"/>
      <c r="HZ343" s="217"/>
      <c r="IA343" s="217"/>
      <c r="IB343" s="217"/>
      <c r="IC343" s="217"/>
      <c r="ID343" s="217"/>
      <c r="IE343" s="217"/>
      <c r="IF343" s="217"/>
      <c r="IG343" s="217"/>
      <c r="IH343" s="217"/>
      <c r="II343" s="217"/>
      <c r="IJ343" s="217"/>
      <c r="IK343" s="217"/>
      <c r="IL343" s="217"/>
      <c r="IM343" s="217"/>
      <c r="IN343" s="217"/>
      <c r="IO343" s="217"/>
      <c r="IP343" s="217"/>
      <c r="IQ343" s="217"/>
      <c r="IR343" s="217"/>
      <c r="IS343" s="217"/>
      <c r="IT343" s="217"/>
      <c r="IU343" s="217"/>
      <c r="IV343" s="217"/>
    </row>
    <row r="344" spans="1:256" x14ac:dyDescent="0.15">
      <c r="A344" s="218"/>
      <c r="B344" s="215"/>
      <c r="C344" s="217"/>
      <c r="D344" s="219"/>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c r="AA344" s="217"/>
      <c r="AB344" s="217"/>
      <c r="AC344" s="217"/>
      <c r="AD344" s="217"/>
      <c r="AE344" s="217"/>
      <c r="AF344" s="217"/>
      <c r="AG344" s="217"/>
      <c r="AH344" s="217"/>
      <c r="AI344" s="217"/>
      <c r="AJ344" s="217"/>
      <c r="AK344" s="217"/>
      <c r="AL344" s="217"/>
      <c r="AM344" s="217"/>
      <c r="AN344" s="217"/>
      <c r="AO344" s="217"/>
      <c r="AP344" s="217"/>
      <c r="AQ344" s="217"/>
      <c r="AR344" s="217"/>
      <c r="AS344" s="217"/>
      <c r="AT344" s="217"/>
      <c r="AU344" s="217"/>
      <c r="AV344" s="217"/>
      <c r="AW344" s="217"/>
      <c r="AX344" s="217"/>
      <c r="AY344" s="217"/>
      <c r="AZ344" s="217"/>
      <c r="BA344" s="217"/>
      <c r="BB344" s="217"/>
      <c r="BC344" s="217"/>
      <c r="BD344" s="217"/>
      <c r="BE344" s="217"/>
      <c r="BF344" s="217"/>
      <c r="BG344" s="217"/>
      <c r="BH344" s="217"/>
      <c r="BI344" s="217"/>
      <c r="BJ344" s="217"/>
      <c r="BK344" s="217"/>
      <c r="BL344" s="217"/>
      <c r="BM344" s="217"/>
      <c r="BN344" s="217"/>
      <c r="BO344" s="217"/>
      <c r="BP344" s="217"/>
      <c r="BQ344" s="217"/>
      <c r="BR344" s="217"/>
      <c r="BS344" s="217"/>
      <c r="BT344" s="217"/>
      <c r="BU344" s="217"/>
      <c r="BV344" s="217"/>
      <c r="BW344" s="217"/>
      <c r="BX344" s="217"/>
      <c r="BY344" s="217"/>
      <c r="BZ344" s="217"/>
      <c r="CA344" s="217"/>
      <c r="CB344" s="217"/>
      <c r="CC344" s="217"/>
      <c r="CD344" s="217"/>
      <c r="CE344" s="217"/>
      <c r="CF344" s="217"/>
      <c r="CG344" s="217"/>
      <c r="CH344" s="217"/>
      <c r="CI344" s="217"/>
      <c r="CJ344" s="217"/>
      <c r="CK344" s="217"/>
      <c r="CL344" s="217"/>
      <c r="CM344" s="217"/>
      <c r="CN344" s="217"/>
      <c r="CO344" s="217"/>
      <c r="CP344" s="217"/>
      <c r="CQ344" s="217"/>
      <c r="CR344" s="217"/>
      <c r="CS344" s="217"/>
      <c r="CT344" s="217"/>
      <c r="CU344" s="217"/>
      <c r="CV344" s="217"/>
      <c r="CW344" s="217"/>
      <c r="CX344" s="217"/>
      <c r="CY344" s="217"/>
      <c r="CZ344" s="217"/>
      <c r="DA344" s="217"/>
      <c r="DB344" s="217"/>
      <c r="DC344" s="217"/>
      <c r="DD344" s="217"/>
      <c r="DE344" s="217"/>
      <c r="DF344" s="217"/>
      <c r="DG344" s="217"/>
      <c r="DH344" s="217"/>
      <c r="DI344" s="217"/>
      <c r="DJ344" s="217"/>
      <c r="DK344" s="217"/>
      <c r="DL344" s="217"/>
      <c r="DM344" s="217"/>
      <c r="DN344" s="217"/>
      <c r="DO344" s="217"/>
      <c r="DP344" s="217"/>
      <c r="DQ344" s="217"/>
      <c r="DR344" s="217"/>
      <c r="DS344" s="217"/>
      <c r="DT344" s="217"/>
      <c r="DU344" s="217"/>
      <c r="DV344" s="217"/>
      <c r="DW344" s="217"/>
      <c r="DX344" s="217"/>
      <c r="DY344" s="217"/>
      <c r="DZ344" s="217"/>
      <c r="EA344" s="217"/>
      <c r="EB344" s="217"/>
      <c r="EC344" s="217"/>
      <c r="ED344" s="217"/>
      <c r="EE344" s="217"/>
      <c r="EF344" s="217"/>
      <c r="EG344" s="217"/>
      <c r="EH344" s="217"/>
      <c r="EI344" s="217"/>
      <c r="EJ344" s="217"/>
      <c r="EK344" s="217"/>
      <c r="EL344" s="217"/>
      <c r="EM344" s="217"/>
      <c r="EN344" s="217"/>
      <c r="EO344" s="217"/>
      <c r="EP344" s="217"/>
      <c r="EQ344" s="217"/>
      <c r="ER344" s="217"/>
      <c r="ES344" s="217"/>
      <c r="ET344" s="217"/>
      <c r="EU344" s="217"/>
      <c r="EV344" s="217"/>
      <c r="EW344" s="217"/>
      <c r="EX344" s="217"/>
      <c r="EY344" s="217"/>
      <c r="EZ344" s="217"/>
      <c r="FA344" s="217"/>
      <c r="FB344" s="217"/>
      <c r="FC344" s="217"/>
      <c r="FD344" s="217"/>
      <c r="FE344" s="217"/>
      <c r="FF344" s="217"/>
      <c r="FG344" s="217"/>
      <c r="FH344" s="217"/>
      <c r="FI344" s="217"/>
      <c r="FJ344" s="217"/>
      <c r="FK344" s="217"/>
      <c r="FL344" s="217"/>
      <c r="FM344" s="217"/>
      <c r="FN344" s="217"/>
      <c r="FO344" s="217"/>
      <c r="FP344" s="217"/>
      <c r="FQ344" s="217"/>
      <c r="FR344" s="217"/>
      <c r="FS344" s="217"/>
      <c r="FT344" s="217"/>
      <c r="FU344" s="217"/>
      <c r="FV344" s="217"/>
      <c r="FW344" s="217"/>
      <c r="FX344" s="217"/>
      <c r="FY344" s="217"/>
      <c r="FZ344" s="217"/>
      <c r="GA344" s="217"/>
      <c r="GB344" s="217"/>
      <c r="GC344" s="217"/>
      <c r="GD344" s="217"/>
      <c r="GE344" s="217"/>
      <c r="GF344" s="217"/>
      <c r="GG344" s="217"/>
      <c r="GH344" s="217"/>
      <c r="GI344" s="217"/>
      <c r="GJ344" s="217"/>
      <c r="GK344" s="217"/>
      <c r="GL344" s="217"/>
      <c r="GM344" s="217"/>
      <c r="GN344" s="217"/>
      <c r="GO344" s="217"/>
      <c r="GP344" s="217"/>
      <c r="GQ344" s="217"/>
      <c r="GR344" s="217"/>
      <c r="GS344" s="217"/>
      <c r="GT344" s="217"/>
      <c r="GU344" s="217"/>
      <c r="GV344" s="217"/>
      <c r="GW344" s="217"/>
      <c r="GX344" s="217"/>
      <c r="GY344" s="217"/>
      <c r="GZ344" s="217"/>
      <c r="HA344" s="217"/>
      <c r="HB344" s="217"/>
      <c r="HC344" s="217"/>
      <c r="HD344" s="217"/>
      <c r="HE344" s="217"/>
      <c r="HF344" s="217"/>
      <c r="HG344" s="217"/>
      <c r="HH344" s="217"/>
      <c r="HI344" s="217"/>
      <c r="HJ344" s="217"/>
      <c r="HK344" s="217"/>
      <c r="HL344" s="217"/>
      <c r="HM344" s="217"/>
      <c r="HN344" s="217"/>
      <c r="HO344" s="217"/>
      <c r="HP344" s="217"/>
      <c r="HQ344" s="217"/>
      <c r="HR344" s="217"/>
      <c r="HS344" s="217"/>
      <c r="HT344" s="217"/>
      <c r="HU344" s="217"/>
      <c r="HV344" s="217"/>
      <c r="HW344" s="217"/>
      <c r="HX344" s="217"/>
      <c r="HY344" s="217"/>
      <c r="HZ344" s="217"/>
      <c r="IA344" s="217"/>
      <c r="IB344" s="217"/>
      <c r="IC344" s="217"/>
      <c r="ID344" s="217"/>
      <c r="IE344" s="217"/>
      <c r="IF344" s="217"/>
      <c r="IG344" s="217"/>
      <c r="IH344" s="217"/>
      <c r="II344" s="217"/>
      <c r="IJ344" s="217"/>
      <c r="IK344" s="217"/>
      <c r="IL344" s="217"/>
      <c r="IM344" s="217"/>
      <c r="IN344" s="217"/>
      <c r="IO344" s="217"/>
      <c r="IP344" s="217"/>
      <c r="IQ344" s="217"/>
      <c r="IR344" s="217"/>
      <c r="IS344" s="217"/>
      <c r="IT344" s="217"/>
      <c r="IU344" s="217"/>
      <c r="IV344" s="217"/>
    </row>
    <row r="345" spans="1:256" x14ac:dyDescent="0.15">
      <c r="A345" s="218"/>
      <c r="B345" s="215"/>
      <c r="C345" s="217"/>
      <c r="D345" s="219"/>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c r="AA345" s="217"/>
      <c r="AB345" s="217"/>
      <c r="AC345" s="217"/>
      <c r="AD345" s="217"/>
      <c r="AE345" s="217"/>
      <c r="AF345" s="217"/>
      <c r="AG345" s="217"/>
      <c r="AH345" s="217"/>
      <c r="AI345" s="217"/>
      <c r="AJ345" s="217"/>
      <c r="AK345" s="217"/>
      <c r="AL345" s="217"/>
      <c r="AM345" s="217"/>
      <c r="AN345" s="217"/>
      <c r="AO345" s="217"/>
      <c r="AP345" s="217"/>
      <c r="AQ345" s="217"/>
      <c r="AR345" s="217"/>
      <c r="AS345" s="217"/>
      <c r="AT345" s="217"/>
      <c r="AU345" s="217"/>
      <c r="AV345" s="217"/>
      <c r="AW345" s="217"/>
      <c r="AX345" s="217"/>
      <c r="AY345" s="217"/>
      <c r="AZ345" s="217"/>
      <c r="BA345" s="217"/>
      <c r="BB345" s="217"/>
      <c r="BC345" s="217"/>
      <c r="BD345" s="217"/>
      <c r="BE345" s="217"/>
      <c r="BF345" s="217"/>
      <c r="BG345" s="217"/>
      <c r="BH345" s="217"/>
      <c r="BI345" s="217"/>
      <c r="BJ345" s="217"/>
      <c r="BK345" s="217"/>
      <c r="BL345" s="217"/>
      <c r="BM345" s="217"/>
      <c r="BN345" s="217"/>
      <c r="BO345" s="217"/>
      <c r="BP345" s="217"/>
      <c r="BQ345" s="217"/>
      <c r="BR345" s="217"/>
      <c r="BS345" s="217"/>
      <c r="BT345" s="217"/>
      <c r="BU345" s="217"/>
      <c r="BV345" s="217"/>
      <c r="BW345" s="217"/>
      <c r="BX345" s="217"/>
      <c r="BY345" s="217"/>
      <c r="BZ345" s="217"/>
      <c r="CA345" s="217"/>
      <c r="CB345" s="217"/>
      <c r="CC345" s="217"/>
      <c r="CD345" s="217"/>
      <c r="CE345" s="217"/>
      <c r="CF345" s="217"/>
      <c r="CG345" s="217"/>
      <c r="CH345" s="217"/>
      <c r="CI345" s="217"/>
      <c r="CJ345" s="217"/>
      <c r="CK345" s="217"/>
      <c r="CL345" s="217"/>
      <c r="CM345" s="217"/>
      <c r="CN345" s="217"/>
      <c r="CO345" s="217"/>
      <c r="CP345" s="217"/>
      <c r="CQ345" s="217"/>
      <c r="CR345" s="217"/>
      <c r="CS345" s="217"/>
      <c r="CT345" s="217"/>
      <c r="CU345" s="217"/>
      <c r="CV345" s="217"/>
      <c r="CW345" s="217"/>
      <c r="CX345" s="217"/>
      <c r="CY345" s="217"/>
      <c r="CZ345" s="217"/>
      <c r="DA345" s="217"/>
      <c r="DB345" s="217"/>
      <c r="DC345" s="217"/>
      <c r="DD345" s="217"/>
      <c r="DE345" s="217"/>
      <c r="DF345" s="217"/>
      <c r="DG345" s="217"/>
      <c r="DH345" s="217"/>
      <c r="DI345" s="217"/>
      <c r="DJ345" s="217"/>
      <c r="DK345" s="217"/>
      <c r="DL345" s="217"/>
      <c r="DM345" s="217"/>
      <c r="DN345" s="217"/>
      <c r="DO345" s="217"/>
      <c r="DP345" s="217"/>
      <c r="DQ345" s="217"/>
      <c r="DR345" s="217"/>
      <c r="DS345" s="217"/>
      <c r="DT345" s="217"/>
      <c r="DU345" s="217"/>
      <c r="DV345" s="217"/>
      <c r="DW345" s="217"/>
      <c r="DX345" s="217"/>
      <c r="DY345" s="217"/>
      <c r="DZ345" s="217"/>
      <c r="EA345" s="217"/>
      <c r="EB345" s="217"/>
      <c r="EC345" s="217"/>
      <c r="ED345" s="217"/>
      <c r="EE345" s="217"/>
      <c r="EF345" s="217"/>
      <c r="EG345" s="217"/>
      <c r="EH345" s="217"/>
      <c r="EI345" s="217"/>
      <c r="EJ345" s="217"/>
      <c r="EK345" s="217"/>
      <c r="EL345" s="217"/>
      <c r="EM345" s="217"/>
      <c r="EN345" s="217"/>
      <c r="EO345" s="217"/>
      <c r="EP345" s="217"/>
      <c r="EQ345" s="217"/>
      <c r="ER345" s="217"/>
      <c r="ES345" s="217"/>
      <c r="ET345" s="217"/>
      <c r="EU345" s="217"/>
      <c r="EV345" s="217"/>
      <c r="EW345" s="217"/>
      <c r="EX345" s="217"/>
      <c r="EY345" s="217"/>
      <c r="EZ345" s="217"/>
      <c r="FA345" s="217"/>
      <c r="FB345" s="217"/>
      <c r="FC345" s="217"/>
      <c r="FD345" s="217"/>
      <c r="FE345" s="217"/>
      <c r="FF345" s="217"/>
      <c r="FG345" s="217"/>
      <c r="FH345" s="217"/>
      <c r="FI345" s="217"/>
      <c r="FJ345" s="217"/>
      <c r="FK345" s="217"/>
      <c r="FL345" s="217"/>
      <c r="FM345" s="217"/>
      <c r="FN345" s="217"/>
      <c r="FO345" s="217"/>
      <c r="FP345" s="217"/>
      <c r="FQ345" s="217"/>
      <c r="FR345" s="217"/>
      <c r="FS345" s="217"/>
      <c r="FT345" s="217"/>
      <c r="FU345" s="217"/>
      <c r="FV345" s="217"/>
      <c r="FW345" s="217"/>
      <c r="FX345" s="217"/>
      <c r="FY345" s="217"/>
      <c r="FZ345" s="217"/>
      <c r="GA345" s="217"/>
      <c r="GB345" s="217"/>
      <c r="GC345" s="217"/>
      <c r="GD345" s="217"/>
      <c r="GE345" s="217"/>
      <c r="GF345" s="217"/>
      <c r="GG345" s="217"/>
      <c r="GH345" s="217"/>
      <c r="GI345" s="217"/>
      <c r="GJ345" s="217"/>
      <c r="GK345" s="217"/>
      <c r="GL345" s="217"/>
      <c r="GM345" s="217"/>
      <c r="GN345" s="217"/>
      <c r="GO345" s="217"/>
      <c r="GP345" s="217"/>
      <c r="GQ345" s="217"/>
      <c r="GR345" s="217"/>
      <c r="GS345" s="217"/>
      <c r="GT345" s="217"/>
      <c r="GU345" s="217"/>
      <c r="GV345" s="217"/>
      <c r="GW345" s="217"/>
      <c r="GX345" s="217"/>
      <c r="GY345" s="217"/>
      <c r="GZ345" s="217"/>
      <c r="HA345" s="217"/>
      <c r="HB345" s="217"/>
      <c r="HC345" s="217"/>
      <c r="HD345" s="217"/>
      <c r="HE345" s="217"/>
      <c r="HF345" s="217"/>
      <c r="HG345" s="217"/>
      <c r="HH345" s="217"/>
      <c r="HI345" s="217"/>
      <c r="HJ345" s="217"/>
      <c r="HK345" s="217"/>
      <c r="HL345" s="217"/>
      <c r="HM345" s="217"/>
      <c r="HN345" s="217"/>
      <c r="HO345" s="217"/>
      <c r="HP345" s="217"/>
      <c r="HQ345" s="217"/>
      <c r="HR345" s="217"/>
      <c r="HS345" s="217"/>
      <c r="HT345" s="217"/>
      <c r="HU345" s="217"/>
      <c r="HV345" s="217"/>
      <c r="HW345" s="217"/>
      <c r="HX345" s="217"/>
      <c r="HY345" s="217"/>
      <c r="HZ345" s="217"/>
      <c r="IA345" s="217"/>
      <c r="IB345" s="217"/>
      <c r="IC345" s="217"/>
      <c r="ID345" s="217"/>
      <c r="IE345" s="217"/>
      <c r="IF345" s="217"/>
      <c r="IG345" s="217"/>
      <c r="IH345" s="217"/>
      <c r="II345" s="217"/>
      <c r="IJ345" s="217"/>
      <c r="IK345" s="217"/>
      <c r="IL345" s="217"/>
      <c r="IM345" s="217"/>
      <c r="IN345" s="217"/>
      <c r="IO345" s="217"/>
      <c r="IP345" s="217"/>
      <c r="IQ345" s="217"/>
      <c r="IR345" s="217"/>
      <c r="IS345" s="217"/>
      <c r="IT345" s="217"/>
      <c r="IU345" s="217"/>
      <c r="IV345" s="217"/>
    </row>
    <row r="346" spans="1:256" x14ac:dyDescent="0.15">
      <c r="A346" s="218"/>
      <c r="B346" s="215"/>
      <c r="C346" s="217"/>
      <c r="D346" s="219"/>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c r="AA346" s="217"/>
      <c r="AB346" s="217"/>
      <c r="AC346" s="217"/>
      <c r="AD346" s="217"/>
      <c r="AE346" s="217"/>
      <c r="AF346" s="217"/>
      <c r="AG346" s="217"/>
      <c r="AH346" s="217"/>
      <c r="AI346" s="217"/>
      <c r="AJ346" s="217"/>
      <c r="AK346" s="217"/>
      <c r="AL346" s="217"/>
      <c r="AM346" s="217"/>
      <c r="AN346" s="217"/>
      <c r="AO346" s="217"/>
      <c r="AP346" s="217"/>
      <c r="AQ346" s="217"/>
      <c r="AR346" s="217"/>
      <c r="AS346" s="217"/>
      <c r="AT346" s="217"/>
      <c r="AU346" s="217"/>
      <c r="AV346" s="217"/>
      <c r="AW346" s="217"/>
      <c r="AX346" s="217"/>
      <c r="AY346" s="217"/>
      <c r="AZ346" s="217"/>
      <c r="BA346" s="217"/>
      <c r="BB346" s="217"/>
      <c r="BC346" s="217"/>
      <c r="BD346" s="217"/>
      <c r="BE346" s="217"/>
      <c r="BF346" s="217"/>
      <c r="BG346" s="217"/>
      <c r="BH346" s="217"/>
      <c r="BI346" s="217"/>
      <c r="BJ346" s="217"/>
      <c r="BK346" s="217"/>
      <c r="BL346" s="217"/>
      <c r="BM346" s="217"/>
      <c r="BN346" s="217"/>
      <c r="BO346" s="217"/>
      <c r="BP346" s="217"/>
      <c r="BQ346" s="217"/>
      <c r="BR346" s="217"/>
      <c r="BS346" s="217"/>
      <c r="BT346" s="217"/>
      <c r="BU346" s="217"/>
      <c r="BV346" s="217"/>
      <c r="BW346" s="217"/>
      <c r="BX346" s="217"/>
      <c r="BY346" s="217"/>
      <c r="BZ346" s="217"/>
      <c r="CA346" s="217"/>
      <c r="CB346" s="217"/>
      <c r="CC346" s="217"/>
      <c r="CD346" s="217"/>
      <c r="CE346" s="217"/>
      <c r="CF346" s="217"/>
      <c r="CG346" s="217"/>
      <c r="CH346" s="217"/>
      <c r="CI346" s="217"/>
      <c r="CJ346" s="217"/>
      <c r="CK346" s="217"/>
      <c r="CL346" s="217"/>
      <c r="CM346" s="217"/>
      <c r="CN346" s="217"/>
      <c r="CO346" s="217"/>
      <c r="CP346" s="217"/>
      <c r="CQ346" s="217"/>
      <c r="CR346" s="217"/>
      <c r="CS346" s="217"/>
      <c r="CT346" s="217"/>
      <c r="CU346" s="217"/>
      <c r="CV346" s="217"/>
      <c r="CW346" s="217"/>
      <c r="CX346" s="217"/>
      <c r="CY346" s="217"/>
      <c r="CZ346" s="217"/>
      <c r="DA346" s="217"/>
      <c r="DB346" s="217"/>
      <c r="DC346" s="217"/>
      <c r="DD346" s="217"/>
      <c r="DE346" s="217"/>
      <c r="DF346" s="217"/>
      <c r="DG346" s="217"/>
      <c r="DH346" s="217"/>
      <c r="DI346" s="217"/>
      <c r="DJ346" s="217"/>
      <c r="DK346" s="217"/>
      <c r="DL346" s="217"/>
      <c r="DM346" s="217"/>
      <c r="DN346" s="217"/>
      <c r="DO346" s="217"/>
      <c r="DP346" s="217"/>
      <c r="DQ346" s="217"/>
      <c r="DR346" s="217"/>
      <c r="DS346" s="217"/>
      <c r="DT346" s="217"/>
      <c r="DU346" s="217"/>
      <c r="DV346" s="217"/>
      <c r="DW346" s="217"/>
      <c r="DX346" s="217"/>
      <c r="DY346" s="217"/>
      <c r="DZ346" s="217"/>
      <c r="EA346" s="217"/>
      <c r="EB346" s="217"/>
      <c r="EC346" s="217"/>
      <c r="ED346" s="217"/>
      <c r="EE346" s="217"/>
      <c r="EF346" s="217"/>
      <c r="EG346" s="217"/>
      <c r="EH346" s="217"/>
      <c r="EI346" s="217"/>
      <c r="EJ346" s="217"/>
      <c r="EK346" s="217"/>
      <c r="EL346" s="217"/>
      <c r="EM346" s="217"/>
      <c r="EN346" s="217"/>
      <c r="EO346" s="217"/>
      <c r="EP346" s="217"/>
      <c r="EQ346" s="217"/>
      <c r="ER346" s="217"/>
      <c r="ES346" s="217"/>
      <c r="ET346" s="217"/>
      <c r="EU346" s="217"/>
      <c r="EV346" s="217"/>
      <c r="EW346" s="217"/>
      <c r="EX346" s="217"/>
      <c r="EY346" s="217"/>
      <c r="EZ346" s="217"/>
      <c r="FA346" s="217"/>
      <c r="FB346" s="217"/>
      <c r="FC346" s="217"/>
      <c r="FD346" s="217"/>
      <c r="FE346" s="217"/>
      <c r="FF346" s="217"/>
      <c r="FG346" s="217"/>
      <c r="FH346" s="217"/>
      <c r="FI346" s="217"/>
      <c r="FJ346" s="217"/>
      <c r="FK346" s="217"/>
      <c r="FL346" s="217"/>
      <c r="FM346" s="217"/>
      <c r="FN346" s="217"/>
      <c r="FO346" s="217"/>
      <c r="FP346" s="217"/>
      <c r="FQ346" s="217"/>
      <c r="FR346" s="217"/>
      <c r="FS346" s="217"/>
      <c r="FT346" s="217"/>
      <c r="FU346" s="217"/>
      <c r="FV346" s="217"/>
      <c r="FW346" s="217"/>
      <c r="FX346" s="217"/>
      <c r="FY346" s="217"/>
      <c r="FZ346" s="217"/>
      <c r="GA346" s="217"/>
      <c r="GB346" s="217"/>
      <c r="GC346" s="217"/>
      <c r="GD346" s="217"/>
      <c r="GE346" s="217"/>
      <c r="GF346" s="217"/>
      <c r="GG346" s="217"/>
      <c r="GH346" s="217"/>
      <c r="GI346" s="217"/>
      <c r="GJ346" s="217"/>
      <c r="GK346" s="217"/>
      <c r="GL346" s="217"/>
      <c r="GM346" s="217"/>
      <c r="GN346" s="217"/>
      <c r="GO346" s="217"/>
      <c r="GP346" s="217"/>
      <c r="GQ346" s="217"/>
      <c r="GR346" s="217"/>
      <c r="GS346" s="217"/>
      <c r="GT346" s="217"/>
      <c r="GU346" s="217"/>
      <c r="GV346" s="217"/>
      <c r="GW346" s="217"/>
      <c r="GX346" s="217"/>
      <c r="GY346" s="217"/>
      <c r="GZ346" s="217"/>
      <c r="HA346" s="217"/>
      <c r="HB346" s="217"/>
      <c r="HC346" s="217"/>
      <c r="HD346" s="217"/>
      <c r="HE346" s="217"/>
      <c r="HF346" s="217"/>
      <c r="HG346" s="217"/>
      <c r="HH346" s="217"/>
      <c r="HI346" s="217"/>
      <c r="HJ346" s="217"/>
      <c r="HK346" s="217"/>
      <c r="HL346" s="217"/>
      <c r="HM346" s="217"/>
      <c r="HN346" s="217"/>
      <c r="HO346" s="217"/>
      <c r="HP346" s="217"/>
      <c r="HQ346" s="217"/>
      <c r="HR346" s="217"/>
      <c r="HS346" s="217"/>
      <c r="HT346" s="217"/>
      <c r="HU346" s="217"/>
      <c r="HV346" s="217"/>
      <c r="HW346" s="217"/>
      <c r="HX346" s="217"/>
      <c r="HY346" s="217"/>
      <c r="HZ346" s="217"/>
      <c r="IA346" s="217"/>
      <c r="IB346" s="217"/>
      <c r="IC346" s="217"/>
      <c r="ID346" s="217"/>
      <c r="IE346" s="217"/>
      <c r="IF346" s="217"/>
      <c r="IG346" s="217"/>
      <c r="IH346" s="217"/>
      <c r="II346" s="217"/>
      <c r="IJ346" s="217"/>
      <c r="IK346" s="217"/>
      <c r="IL346" s="217"/>
      <c r="IM346" s="217"/>
      <c r="IN346" s="217"/>
      <c r="IO346" s="217"/>
      <c r="IP346" s="217"/>
      <c r="IQ346" s="217"/>
      <c r="IR346" s="217"/>
      <c r="IS346" s="217"/>
      <c r="IT346" s="217"/>
      <c r="IU346" s="217"/>
      <c r="IV346" s="217"/>
    </row>
    <row r="347" spans="1:256" x14ac:dyDescent="0.15">
      <c r="A347" s="218"/>
      <c r="B347" s="215"/>
      <c r="C347" s="217"/>
      <c r="D347" s="219"/>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c r="AA347" s="217"/>
      <c r="AB347" s="217"/>
      <c r="AC347" s="217"/>
      <c r="AD347" s="217"/>
      <c r="AE347" s="217"/>
      <c r="AF347" s="217"/>
      <c r="AG347" s="217"/>
      <c r="AH347" s="217"/>
      <c r="AI347" s="217"/>
      <c r="AJ347" s="217"/>
      <c r="AK347" s="217"/>
      <c r="AL347" s="217"/>
      <c r="AM347" s="217"/>
      <c r="AN347" s="217"/>
      <c r="AO347" s="217"/>
      <c r="AP347" s="217"/>
      <c r="AQ347" s="217"/>
      <c r="AR347" s="217"/>
      <c r="AS347" s="217"/>
      <c r="AT347" s="217"/>
      <c r="AU347" s="217"/>
      <c r="AV347" s="217"/>
      <c r="AW347" s="217"/>
      <c r="AX347" s="217"/>
      <c r="AY347" s="217"/>
      <c r="AZ347" s="217"/>
      <c r="BA347" s="217"/>
      <c r="BB347" s="217"/>
      <c r="BC347" s="217"/>
      <c r="BD347" s="217"/>
      <c r="BE347" s="217"/>
      <c r="BF347" s="217"/>
      <c r="BG347" s="217"/>
      <c r="BH347" s="217"/>
      <c r="BI347" s="217"/>
      <c r="BJ347" s="217"/>
      <c r="BK347" s="217"/>
      <c r="BL347" s="217"/>
      <c r="BM347" s="217"/>
      <c r="BN347" s="217"/>
      <c r="BO347" s="217"/>
      <c r="BP347" s="217"/>
      <c r="BQ347" s="217"/>
      <c r="BR347" s="217"/>
      <c r="BS347" s="217"/>
      <c r="BT347" s="217"/>
      <c r="BU347" s="217"/>
      <c r="BV347" s="217"/>
      <c r="BW347" s="217"/>
      <c r="BX347" s="217"/>
      <c r="BY347" s="217"/>
      <c r="BZ347" s="217"/>
      <c r="CA347" s="217"/>
      <c r="CB347" s="217"/>
      <c r="CC347" s="217"/>
      <c r="CD347" s="217"/>
      <c r="CE347" s="217"/>
      <c r="CF347" s="217"/>
      <c r="CG347" s="217"/>
      <c r="CH347" s="217"/>
      <c r="CI347" s="217"/>
      <c r="CJ347" s="217"/>
      <c r="CK347" s="217"/>
      <c r="CL347" s="217"/>
      <c r="CM347" s="217"/>
      <c r="CN347" s="217"/>
      <c r="CO347" s="217"/>
      <c r="CP347" s="217"/>
      <c r="CQ347" s="217"/>
      <c r="CR347" s="217"/>
      <c r="CS347" s="217"/>
      <c r="CT347" s="217"/>
      <c r="CU347" s="217"/>
      <c r="CV347" s="217"/>
      <c r="CW347" s="217"/>
      <c r="CX347" s="217"/>
      <c r="CY347" s="217"/>
      <c r="CZ347" s="217"/>
      <c r="DA347" s="217"/>
      <c r="DB347" s="217"/>
      <c r="DC347" s="217"/>
      <c r="DD347" s="217"/>
      <c r="DE347" s="217"/>
      <c r="DF347" s="217"/>
      <c r="DG347" s="217"/>
      <c r="DH347" s="217"/>
      <c r="DI347" s="217"/>
      <c r="DJ347" s="217"/>
      <c r="DK347" s="217"/>
      <c r="DL347" s="217"/>
      <c r="DM347" s="217"/>
      <c r="DN347" s="217"/>
      <c r="DO347" s="217"/>
      <c r="DP347" s="217"/>
      <c r="DQ347" s="217"/>
      <c r="DR347" s="217"/>
      <c r="DS347" s="217"/>
      <c r="DT347" s="217"/>
      <c r="DU347" s="217"/>
      <c r="DV347" s="217"/>
      <c r="DW347" s="217"/>
      <c r="DX347" s="217"/>
      <c r="DY347" s="217"/>
      <c r="DZ347" s="217"/>
      <c r="EA347" s="217"/>
      <c r="EB347" s="217"/>
      <c r="EC347" s="217"/>
      <c r="ED347" s="217"/>
      <c r="EE347" s="217"/>
      <c r="EF347" s="217"/>
      <c r="EG347" s="217"/>
      <c r="EH347" s="217"/>
      <c r="EI347" s="217"/>
      <c r="EJ347" s="217"/>
      <c r="EK347" s="217"/>
      <c r="EL347" s="217"/>
      <c r="EM347" s="217"/>
      <c r="EN347" s="217"/>
      <c r="EO347" s="217"/>
      <c r="EP347" s="217"/>
      <c r="EQ347" s="217"/>
      <c r="ER347" s="217"/>
      <c r="ES347" s="217"/>
      <c r="ET347" s="217"/>
      <c r="EU347" s="217"/>
      <c r="EV347" s="217"/>
      <c r="EW347" s="217"/>
      <c r="EX347" s="217"/>
      <c r="EY347" s="217"/>
      <c r="EZ347" s="217"/>
      <c r="FA347" s="217"/>
      <c r="FB347" s="217"/>
      <c r="FC347" s="217"/>
      <c r="FD347" s="217"/>
      <c r="FE347" s="217"/>
      <c r="FF347" s="217"/>
      <c r="FG347" s="217"/>
      <c r="FH347" s="217"/>
      <c r="FI347" s="217"/>
      <c r="FJ347" s="217"/>
      <c r="FK347" s="217"/>
      <c r="FL347" s="217"/>
      <c r="FM347" s="217"/>
      <c r="FN347" s="217"/>
      <c r="FO347" s="217"/>
      <c r="FP347" s="217"/>
      <c r="FQ347" s="217"/>
      <c r="FR347" s="217"/>
      <c r="FS347" s="217"/>
      <c r="FT347" s="217"/>
      <c r="FU347" s="217"/>
      <c r="FV347" s="217"/>
      <c r="FW347" s="217"/>
      <c r="FX347" s="217"/>
      <c r="FY347" s="217"/>
      <c r="FZ347" s="217"/>
      <c r="GA347" s="217"/>
      <c r="GB347" s="217"/>
      <c r="GC347" s="217"/>
      <c r="GD347" s="217"/>
      <c r="GE347" s="217"/>
      <c r="GF347" s="217"/>
      <c r="GG347" s="217"/>
      <c r="GH347" s="217"/>
      <c r="GI347" s="217"/>
      <c r="GJ347" s="217"/>
      <c r="GK347" s="217"/>
      <c r="GL347" s="217"/>
      <c r="GM347" s="217"/>
      <c r="GN347" s="217"/>
      <c r="GO347" s="217"/>
      <c r="GP347" s="217"/>
      <c r="GQ347" s="217"/>
      <c r="GR347" s="217"/>
      <c r="GS347" s="217"/>
      <c r="GT347" s="217"/>
      <c r="GU347" s="217"/>
      <c r="GV347" s="217"/>
      <c r="GW347" s="217"/>
      <c r="GX347" s="217"/>
      <c r="GY347" s="217"/>
      <c r="GZ347" s="217"/>
      <c r="HA347" s="217"/>
      <c r="HB347" s="217"/>
      <c r="HC347" s="217"/>
      <c r="HD347" s="217"/>
      <c r="HE347" s="217"/>
      <c r="HF347" s="217"/>
      <c r="HG347" s="217"/>
      <c r="HH347" s="217"/>
      <c r="HI347" s="217"/>
      <c r="HJ347" s="217"/>
      <c r="HK347" s="217"/>
      <c r="HL347" s="217"/>
      <c r="HM347" s="217"/>
      <c r="HN347" s="217"/>
      <c r="HO347" s="217"/>
      <c r="HP347" s="217"/>
      <c r="HQ347" s="217"/>
      <c r="HR347" s="217"/>
      <c r="HS347" s="217"/>
      <c r="HT347" s="217"/>
      <c r="HU347" s="217"/>
      <c r="HV347" s="217"/>
      <c r="HW347" s="217"/>
      <c r="HX347" s="217"/>
      <c r="HY347" s="217"/>
      <c r="HZ347" s="217"/>
      <c r="IA347" s="217"/>
      <c r="IB347" s="217"/>
      <c r="IC347" s="217"/>
      <c r="ID347" s="217"/>
      <c r="IE347" s="217"/>
      <c r="IF347" s="217"/>
      <c r="IG347" s="217"/>
      <c r="IH347" s="217"/>
      <c r="II347" s="217"/>
      <c r="IJ347" s="217"/>
      <c r="IK347" s="217"/>
      <c r="IL347" s="217"/>
      <c r="IM347" s="217"/>
      <c r="IN347" s="217"/>
      <c r="IO347" s="217"/>
      <c r="IP347" s="217"/>
      <c r="IQ347" s="217"/>
      <c r="IR347" s="217"/>
      <c r="IS347" s="217"/>
      <c r="IT347" s="217"/>
      <c r="IU347" s="217"/>
      <c r="IV347" s="217"/>
    </row>
    <row r="348" spans="1:256" x14ac:dyDescent="0.15">
      <c r="A348" s="218"/>
      <c r="B348" s="215"/>
      <c r="C348" s="217"/>
      <c r="D348" s="219"/>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c r="AA348" s="217"/>
      <c r="AB348" s="217"/>
      <c r="AC348" s="217"/>
      <c r="AD348" s="217"/>
      <c r="AE348" s="217"/>
      <c r="AF348" s="217"/>
      <c r="AG348" s="217"/>
      <c r="AH348" s="217"/>
      <c r="AI348" s="217"/>
      <c r="AJ348" s="217"/>
      <c r="AK348" s="217"/>
      <c r="AL348" s="217"/>
      <c r="AM348" s="217"/>
      <c r="AN348" s="217"/>
      <c r="AO348" s="217"/>
      <c r="AP348" s="217"/>
      <c r="AQ348" s="217"/>
      <c r="AR348" s="217"/>
      <c r="AS348" s="217"/>
      <c r="AT348" s="217"/>
      <c r="AU348" s="217"/>
      <c r="AV348" s="217"/>
      <c r="AW348" s="217"/>
      <c r="AX348" s="217"/>
      <c r="AY348" s="217"/>
      <c r="AZ348" s="217"/>
      <c r="BA348" s="217"/>
      <c r="BB348" s="217"/>
      <c r="BC348" s="217"/>
      <c r="BD348" s="217"/>
      <c r="BE348" s="217"/>
      <c r="BF348" s="217"/>
      <c r="BG348" s="217"/>
      <c r="BH348" s="217"/>
      <c r="BI348" s="217"/>
      <c r="BJ348" s="217"/>
      <c r="BK348" s="217"/>
      <c r="BL348" s="217"/>
      <c r="BM348" s="217"/>
      <c r="BN348" s="217"/>
      <c r="BO348" s="217"/>
      <c r="BP348" s="217"/>
      <c r="BQ348" s="217"/>
      <c r="BR348" s="217"/>
      <c r="BS348" s="217"/>
      <c r="BT348" s="217"/>
      <c r="BU348" s="217"/>
      <c r="BV348" s="217"/>
      <c r="BW348" s="217"/>
      <c r="BX348" s="217"/>
      <c r="BY348" s="217"/>
      <c r="BZ348" s="217"/>
      <c r="CA348" s="217"/>
      <c r="CB348" s="217"/>
      <c r="CC348" s="217"/>
      <c r="CD348" s="217"/>
      <c r="CE348" s="217"/>
      <c r="CF348" s="217"/>
      <c r="CG348" s="217"/>
      <c r="CH348" s="217"/>
      <c r="CI348" s="217"/>
      <c r="CJ348" s="217"/>
      <c r="CK348" s="217"/>
      <c r="CL348" s="217"/>
      <c r="CM348" s="217"/>
      <c r="CN348" s="217"/>
      <c r="CO348" s="217"/>
      <c r="CP348" s="217"/>
      <c r="CQ348" s="217"/>
      <c r="CR348" s="217"/>
      <c r="CS348" s="217"/>
      <c r="CT348" s="217"/>
      <c r="CU348" s="217"/>
      <c r="CV348" s="217"/>
      <c r="CW348" s="217"/>
      <c r="CX348" s="217"/>
      <c r="CY348" s="217"/>
      <c r="CZ348" s="217"/>
      <c r="DA348" s="217"/>
      <c r="DB348" s="217"/>
      <c r="DC348" s="217"/>
      <c r="DD348" s="217"/>
      <c r="DE348" s="217"/>
      <c r="DF348" s="217"/>
      <c r="DG348" s="217"/>
      <c r="DH348" s="217"/>
      <c r="DI348" s="217"/>
      <c r="DJ348" s="217"/>
      <c r="DK348" s="217"/>
      <c r="DL348" s="217"/>
      <c r="DM348" s="217"/>
      <c r="DN348" s="217"/>
      <c r="DO348" s="217"/>
      <c r="DP348" s="217"/>
      <c r="DQ348" s="217"/>
      <c r="DR348" s="217"/>
      <c r="DS348" s="217"/>
      <c r="DT348" s="217"/>
      <c r="DU348" s="217"/>
      <c r="DV348" s="217"/>
      <c r="DW348" s="217"/>
      <c r="DX348" s="217"/>
      <c r="DY348" s="217"/>
      <c r="DZ348" s="217"/>
      <c r="EA348" s="217"/>
      <c r="EB348" s="217"/>
      <c r="EC348" s="217"/>
      <c r="ED348" s="217"/>
      <c r="EE348" s="217"/>
      <c r="EF348" s="217"/>
      <c r="EG348" s="217"/>
      <c r="EH348" s="217"/>
      <c r="EI348" s="217"/>
      <c r="EJ348" s="217"/>
      <c r="EK348" s="217"/>
      <c r="EL348" s="217"/>
      <c r="EM348" s="217"/>
      <c r="EN348" s="217"/>
      <c r="EO348" s="217"/>
      <c r="EP348" s="217"/>
      <c r="EQ348" s="217"/>
      <c r="ER348" s="217"/>
      <c r="ES348" s="217"/>
      <c r="ET348" s="217"/>
      <c r="EU348" s="217"/>
      <c r="EV348" s="217"/>
      <c r="EW348" s="217"/>
      <c r="EX348" s="217"/>
      <c r="EY348" s="217"/>
      <c r="EZ348" s="217"/>
      <c r="FA348" s="217"/>
      <c r="FB348" s="217"/>
      <c r="FC348" s="217"/>
      <c r="FD348" s="217"/>
      <c r="FE348" s="217"/>
      <c r="FF348" s="217"/>
      <c r="FG348" s="217"/>
      <c r="FH348" s="217"/>
      <c r="FI348" s="217"/>
      <c r="FJ348" s="217"/>
      <c r="FK348" s="217"/>
      <c r="FL348" s="217"/>
      <c r="FM348" s="217"/>
      <c r="FN348" s="217"/>
      <c r="FO348" s="217"/>
      <c r="FP348" s="217"/>
      <c r="FQ348" s="217"/>
      <c r="FR348" s="217"/>
      <c r="FS348" s="217"/>
      <c r="FT348" s="217"/>
      <c r="FU348" s="217"/>
      <c r="FV348" s="217"/>
      <c r="FW348" s="217"/>
      <c r="FX348" s="217"/>
      <c r="FY348" s="217"/>
      <c r="FZ348" s="217"/>
      <c r="GA348" s="217"/>
      <c r="GB348" s="217"/>
      <c r="GC348" s="217"/>
      <c r="GD348" s="217"/>
      <c r="GE348" s="217"/>
      <c r="GF348" s="217"/>
      <c r="GG348" s="217"/>
      <c r="GH348" s="217"/>
      <c r="GI348" s="217"/>
      <c r="GJ348" s="217"/>
      <c r="GK348" s="217"/>
      <c r="GL348" s="217"/>
      <c r="GM348" s="217"/>
      <c r="GN348" s="217"/>
      <c r="GO348" s="217"/>
      <c r="GP348" s="217"/>
      <c r="GQ348" s="217"/>
      <c r="GR348" s="217"/>
      <c r="GS348" s="217"/>
      <c r="GT348" s="217"/>
      <c r="GU348" s="217"/>
      <c r="GV348" s="217"/>
      <c r="GW348" s="217"/>
      <c r="GX348" s="217"/>
      <c r="GY348" s="217"/>
      <c r="GZ348" s="217"/>
      <c r="HA348" s="217"/>
      <c r="HB348" s="217"/>
      <c r="HC348" s="217"/>
      <c r="HD348" s="217"/>
      <c r="HE348" s="217"/>
      <c r="HF348" s="217"/>
      <c r="HG348" s="217"/>
      <c r="HH348" s="217"/>
      <c r="HI348" s="217"/>
      <c r="HJ348" s="217"/>
      <c r="HK348" s="217"/>
      <c r="HL348" s="217"/>
      <c r="HM348" s="217"/>
      <c r="HN348" s="217"/>
      <c r="HO348" s="217"/>
      <c r="HP348" s="217"/>
      <c r="HQ348" s="217"/>
      <c r="HR348" s="217"/>
      <c r="HS348" s="217"/>
      <c r="HT348" s="217"/>
      <c r="HU348" s="217"/>
      <c r="HV348" s="217"/>
      <c r="HW348" s="217"/>
      <c r="HX348" s="217"/>
      <c r="HY348" s="217"/>
      <c r="HZ348" s="217"/>
      <c r="IA348" s="217"/>
      <c r="IB348" s="217"/>
      <c r="IC348" s="217"/>
      <c r="ID348" s="217"/>
      <c r="IE348" s="217"/>
      <c r="IF348" s="217"/>
      <c r="IG348" s="217"/>
      <c r="IH348" s="217"/>
      <c r="II348" s="217"/>
      <c r="IJ348" s="217"/>
      <c r="IK348" s="217"/>
      <c r="IL348" s="217"/>
      <c r="IM348" s="217"/>
      <c r="IN348" s="217"/>
      <c r="IO348" s="217"/>
      <c r="IP348" s="217"/>
      <c r="IQ348" s="217"/>
      <c r="IR348" s="217"/>
      <c r="IS348" s="217"/>
      <c r="IT348" s="217"/>
      <c r="IU348" s="217"/>
      <c r="IV348" s="217"/>
    </row>
    <row r="349" spans="1:256" x14ac:dyDescent="0.15">
      <c r="A349" s="218"/>
      <c r="B349" s="215"/>
      <c r="C349" s="217"/>
      <c r="D349" s="219"/>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c r="AA349" s="217"/>
      <c r="AB349" s="217"/>
      <c r="AC349" s="217"/>
      <c r="AD349" s="217"/>
      <c r="AE349" s="217"/>
      <c r="AF349" s="217"/>
      <c r="AG349" s="217"/>
      <c r="AH349" s="217"/>
      <c r="AI349" s="217"/>
      <c r="AJ349" s="217"/>
      <c r="AK349" s="217"/>
      <c r="AL349" s="217"/>
      <c r="AM349" s="217"/>
      <c r="AN349" s="217"/>
      <c r="AO349" s="217"/>
      <c r="AP349" s="217"/>
      <c r="AQ349" s="217"/>
      <c r="AR349" s="217"/>
      <c r="AS349" s="217"/>
      <c r="AT349" s="217"/>
      <c r="AU349" s="217"/>
      <c r="AV349" s="217"/>
      <c r="AW349" s="217"/>
      <c r="AX349" s="217"/>
      <c r="AY349" s="217"/>
      <c r="AZ349" s="217"/>
      <c r="BA349" s="217"/>
      <c r="BB349" s="217"/>
      <c r="BC349" s="217"/>
      <c r="BD349" s="217"/>
      <c r="BE349" s="217"/>
      <c r="BF349" s="217"/>
      <c r="BG349" s="217"/>
      <c r="BH349" s="217"/>
      <c r="BI349" s="217"/>
      <c r="BJ349" s="217"/>
      <c r="BK349" s="217"/>
      <c r="BL349" s="217"/>
      <c r="BM349" s="217"/>
      <c r="BN349" s="217"/>
      <c r="BO349" s="217"/>
      <c r="BP349" s="217"/>
      <c r="BQ349" s="217"/>
      <c r="BR349" s="217"/>
      <c r="BS349" s="217"/>
      <c r="BT349" s="217"/>
      <c r="BU349" s="217"/>
      <c r="BV349" s="217"/>
      <c r="BW349" s="217"/>
      <c r="BX349" s="217"/>
      <c r="BY349" s="217"/>
      <c r="BZ349" s="217"/>
      <c r="CA349" s="217"/>
      <c r="CB349" s="217"/>
      <c r="CC349" s="217"/>
      <c r="CD349" s="217"/>
      <c r="CE349" s="217"/>
      <c r="CF349" s="217"/>
      <c r="CG349" s="217"/>
      <c r="CH349" s="217"/>
      <c r="CI349" s="217"/>
      <c r="CJ349" s="217"/>
      <c r="CK349" s="217"/>
      <c r="CL349" s="217"/>
      <c r="CM349" s="217"/>
      <c r="CN349" s="217"/>
      <c r="CO349" s="217"/>
      <c r="CP349" s="217"/>
      <c r="CQ349" s="217"/>
      <c r="CR349" s="217"/>
      <c r="CS349" s="217"/>
      <c r="CT349" s="217"/>
      <c r="CU349" s="217"/>
      <c r="CV349" s="217"/>
      <c r="CW349" s="217"/>
      <c r="CX349" s="217"/>
      <c r="CY349" s="217"/>
      <c r="CZ349" s="217"/>
      <c r="DA349" s="217"/>
      <c r="DB349" s="217"/>
      <c r="DC349" s="217"/>
      <c r="DD349" s="217"/>
      <c r="DE349" s="217"/>
      <c r="DF349" s="217"/>
      <c r="DG349" s="217"/>
      <c r="DH349" s="217"/>
      <c r="DI349" s="217"/>
      <c r="DJ349" s="217"/>
      <c r="DK349" s="217"/>
      <c r="DL349" s="217"/>
      <c r="DM349" s="217"/>
      <c r="DN349" s="217"/>
      <c r="DO349" s="217"/>
      <c r="DP349" s="217"/>
      <c r="DQ349" s="217"/>
      <c r="DR349" s="217"/>
      <c r="DS349" s="217"/>
      <c r="DT349" s="217"/>
      <c r="DU349" s="217"/>
      <c r="DV349" s="217"/>
      <c r="DW349" s="217"/>
      <c r="DX349" s="217"/>
      <c r="DY349" s="217"/>
      <c r="DZ349" s="217"/>
      <c r="EA349" s="217"/>
      <c r="EB349" s="217"/>
      <c r="EC349" s="217"/>
      <c r="ED349" s="217"/>
      <c r="EE349" s="217"/>
      <c r="EF349" s="217"/>
      <c r="EG349" s="217"/>
      <c r="EH349" s="217"/>
      <c r="EI349" s="217"/>
      <c r="EJ349" s="217"/>
      <c r="EK349" s="217"/>
      <c r="EL349" s="217"/>
      <c r="EM349" s="217"/>
      <c r="EN349" s="217"/>
      <c r="EO349" s="217"/>
      <c r="EP349" s="217"/>
      <c r="EQ349" s="217"/>
      <c r="ER349" s="217"/>
      <c r="ES349" s="217"/>
      <c r="ET349" s="217"/>
      <c r="EU349" s="217"/>
      <c r="EV349" s="217"/>
      <c r="EW349" s="217"/>
      <c r="EX349" s="217"/>
      <c r="EY349" s="217"/>
      <c r="EZ349" s="217"/>
      <c r="FA349" s="217"/>
      <c r="FB349" s="217"/>
      <c r="FC349" s="217"/>
      <c r="FD349" s="217"/>
      <c r="FE349" s="217"/>
      <c r="FF349" s="217"/>
      <c r="FG349" s="217"/>
      <c r="FH349" s="217"/>
      <c r="FI349" s="217"/>
      <c r="FJ349" s="217"/>
      <c r="FK349" s="217"/>
      <c r="FL349" s="217"/>
      <c r="FM349" s="217"/>
      <c r="FN349" s="217"/>
      <c r="FO349" s="217"/>
      <c r="FP349" s="217"/>
      <c r="FQ349" s="217"/>
      <c r="FR349" s="217"/>
      <c r="FS349" s="217"/>
      <c r="FT349" s="217"/>
      <c r="FU349" s="217"/>
      <c r="FV349" s="217"/>
      <c r="FW349" s="217"/>
      <c r="FX349" s="217"/>
      <c r="FY349" s="217"/>
      <c r="FZ349" s="217"/>
      <c r="GA349" s="217"/>
      <c r="GB349" s="217"/>
      <c r="GC349" s="217"/>
      <c r="GD349" s="217"/>
      <c r="GE349" s="217"/>
      <c r="GF349" s="217"/>
      <c r="GG349" s="217"/>
      <c r="GH349" s="217"/>
      <c r="GI349" s="217"/>
      <c r="GJ349" s="217"/>
      <c r="GK349" s="217"/>
      <c r="GL349" s="217"/>
      <c r="GM349" s="217"/>
      <c r="GN349" s="217"/>
      <c r="GO349" s="217"/>
      <c r="GP349" s="217"/>
      <c r="GQ349" s="217"/>
      <c r="GR349" s="217"/>
      <c r="GS349" s="217"/>
      <c r="GT349" s="217"/>
      <c r="GU349" s="217"/>
      <c r="GV349" s="217"/>
      <c r="GW349" s="217"/>
      <c r="GX349" s="217"/>
      <c r="GY349" s="217"/>
      <c r="GZ349" s="217"/>
      <c r="HA349" s="217"/>
      <c r="HB349" s="217"/>
      <c r="HC349" s="217"/>
      <c r="HD349" s="217"/>
      <c r="HE349" s="217"/>
      <c r="HF349" s="217"/>
      <c r="HG349" s="217"/>
      <c r="HH349" s="217"/>
      <c r="HI349" s="217"/>
      <c r="HJ349" s="217"/>
      <c r="HK349" s="217"/>
      <c r="HL349" s="217"/>
      <c r="HM349" s="217"/>
      <c r="HN349" s="217"/>
      <c r="HO349" s="217"/>
      <c r="HP349" s="217"/>
      <c r="HQ349" s="217"/>
      <c r="HR349" s="217"/>
      <c r="HS349" s="217"/>
      <c r="HT349" s="217"/>
      <c r="HU349" s="217"/>
      <c r="HV349" s="217"/>
      <c r="HW349" s="217"/>
      <c r="HX349" s="217"/>
      <c r="HY349" s="217"/>
      <c r="HZ349" s="217"/>
      <c r="IA349" s="217"/>
      <c r="IB349" s="217"/>
      <c r="IC349" s="217"/>
      <c r="ID349" s="217"/>
      <c r="IE349" s="217"/>
      <c r="IF349" s="217"/>
      <c r="IG349" s="217"/>
      <c r="IH349" s="217"/>
      <c r="II349" s="217"/>
      <c r="IJ349" s="217"/>
      <c r="IK349" s="217"/>
      <c r="IL349" s="217"/>
      <c r="IM349" s="217"/>
      <c r="IN349" s="217"/>
      <c r="IO349" s="217"/>
      <c r="IP349" s="217"/>
      <c r="IQ349" s="217"/>
      <c r="IR349" s="217"/>
      <c r="IS349" s="217"/>
      <c r="IT349" s="217"/>
      <c r="IU349" s="217"/>
      <c r="IV349" s="217"/>
    </row>
    <row r="350" spans="1:256" x14ac:dyDescent="0.15">
      <c r="A350" s="218"/>
      <c r="B350" s="215"/>
      <c r="C350" s="217"/>
      <c r="D350" s="219"/>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c r="AA350" s="217"/>
      <c r="AB350" s="217"/>
      <c r="AC350" s="217"/>
      <c r="AD350" s="217"/>
      <c r="AE350" s="217"/>
      <c r="AF350" s="217"/>
      <c r="AG350" s="217"/>
      <c r="AH350" s="217"/>
      <c r="AI350" s="217"/>
      <c r="AJ350" s="217"/>
      <c r="AK350" s="217"/>
      <c r="AL350" s="217"/>
      <c r="AM350" s="217"/>
      <c r="AN350" s="217"/>
      <c r="AO350" s="217"/>
      <c r="AP350" s="217"/>
      <c r="AQ350" s="217"/>
      <c r="AR350" s="217"/>
      <c r="AS350" s="217"/>
      <c r="AT350" s="217"/>
      <c r="AU350" s="217"/>
      <c r="AV350" s="217"/>
      <c r="AW350" s="217"/>
      <c r="AX350" s="217"/>
      <c r="AY350" s="217"/>
      <c r="AZ350" s="217"/>
      <c r="BA350" s="217"/>
      <c r="BB350" s="217"/>
      <c r="BC350" s="217"/>
      <c r="BD350" s="217"/>
      <c r="BE350" s="217"/>
      <c r="BF350" s="217"/>
      <c r="BG350" s="217"/>
      <c r="BH350" s="217"/>
      <c r="BI350" s="217"/>
      <c r="BJ350" s="217"/>
      <c r="BK350" s="217"/>
      <c r="BL350" s="217"/>
      <c r="BM350" s="217"/>
      <c r="BN350" s="217"/>
      <c r="BO350" s="217"/>
      <c r="BP350" s="217"/>
      <c r="BQ350" s="217"/>
      <c r="BR350" s="217"/>
      <c r="BS350" s="217"/>
      <c r="BT350" s="217"/>
      <c r="BU350" s="217"/>
      <c r="BV350" s="217"/>
      <c r="BW350" s="217"/>
      <c r="BX350" s="217"/>
      <c r="BY350" s="217"/>
      <c r="BZ350" s="217"/>
      <c r="CA350" s="217"/>
      <c r="CB350" s="217"/>
      <c r="CC350" s="217"/>
      <c r="CD350" s="217"/>
      <c r="CE350" s="217"/>
      <c r="CF350" s="217"/>
      <c r="CG350" s="217"/>
      <c r="CH350" s="217"/>
      <c r="CI350" s="217"/>
      <c r="CJ350" s="217"/>
      <c r="CK350" s="217"/>
      <c r="CL350" s="217"/>
      <c r="CM350" s="217"/>
      <c r="CN350" s="217"/>
      <c r="CO350" s="217"/>
      <c r="CP350" s="217"/>
      <c r="CQ350" s="217"/>
      <c r="CR350" s="217"/>
      <c r="CS350" s="217"/>
      <c r="CT350" s="217"/>
      <c r="CU350" s="217"/>
      <c r="CV350" s="217"/>
      <c r="CW350" s="217"/>
      <c r="CX350" s="217"/>
      <c r="CY350" s="217"/>
      <c r="CZ350" s="217"/>
      <c r="DA350" s="217"/>
      <c r="DB350" s="217"/>
      <c r="DC350" s="217"/>
      <c r="DD350" s="217"/>
      <c r="DE350" s="217"/>
      <c r="DF350" s="217"/>
      <c r="DG350" s="217"/>
      <c r="DH350" s="217"/>
      <c r="DI350" s="217"/>
      <c r="DJ350" s="217"/>
      <c r="DK350" s="217"/>
      <c r="DL350" s="217"/>
      <c r="DM350" s="217"/>
      <c r="DN350" s="217"/>
      <c r="DO350" s="217"/>
      <c r="DP350" s="217"/>
      <c r="DQ350" s="217"/>
      <c r="DR350" s="217"/>
      <c r="DS350" s="217"/>
      <c r="DT350" s="217"/>
      <c r="DU350" s="217"/>
      <c r="DV350" s="217"/>
      <c r="DW350" s="217"/>
      <c r="DX350" s="217"/>
      <c r="DY350" s="217"/>
      <c r="DZ350" s="217"/>
      <c r="EA350" s="217"/>
      <c r="EB350" s="217"/>
      <c r="EC350" s="217"/>
      <c r="ED350" s="217"/>
      <c r="EE350" s="217"/>
      <c r="EF350" s="217"/>
      <c r="EG350" s="217"/>
      <c r="EH350" s="217"/>
      <c r="EI350" s="217"/>
      <c r="EJ350" s="217"/>
      <c r="EK350" s="217"/>
      <c r="EL350" s="217"/>
      <c r="EM350" s="217"/>
      <c r="EN350" s="217"/>
      <c r="EO350" s="217"/>
      <c r="EP350" s="217"/>
      <c r="EQ350" s="217"/>
      <c r="ER350" s="217"/>
      <c r="ES350" s="217"/>
      <c r="ET350" s="217"/>
      <c r="EU350" s="217"/>
      <c r="EV350" s="217"/>
      <c r="EW350" s="217"/>
      <c r="EX350" s="217"/>
      <c r="EY350" s="217"/>
      <c r="EZ350" s="217"/>
      <c r="FA350" s="217"/>
      <c r="FB350" s="217"/>
      <c r="FC350" s="217"/>
      <c r="FD350" s="217"/>
      <c r="FE350" s="217"/>
      <c r="FF350" s="217"/>
      <c r="FG350" s="217"/>
      <c r="FH350" s="217"/>
      <c r="FI350" s="217"/>
      <c r="FJ350" s="217"/>
      <c r="FK350" s="217"/>
      <c r="FL350" s="217"/>
      <c r="FM350" s="217"/>
      <c r="FN350" s="217"/>
      <c r="FO350" s="217"/>
      <c r="FP350" s="217"/>
      <c r="FQ350" s="217"/>
      <c r="FR350" s="217"/>
      <c r="FS350" s="217"/>
      <c r="FT350" s="217"/>
      <c r="FU350" s="217"/>
      <c r="FV350" s="217"/>
      <c r="FW350" s="217"/>
      <c r="FX350" s="217"/>
      <c r="FY350" s="217"/>
      <c r="FZ350" s="217"/>
      <c r="GA350" s="217"/>
      <c r="GB350" s="217"/>
      <c r="GC350" s="217"/>
      <c r="GD350" s="217"/>
      <c r="GE350" s="217"/>
      <c r="GF350" s="217"/>
      <c r="GG350" s="217"/>
      <c r="GH350" s="217"/>
      <c r="GI350" s="217"/>
      <c r="GJ350" s="217"/>
      <c r="GK350" s="217"/>
      <c r="GL350" s="217"/>
      <c r="GM350" s="217"/>
      <c r="GN350" s="217"/>
      <c r="GO350" s="217"/>
      <c r="GP350" s="217"/>
      <c r="GQ350" s="217"/>
      <c r="GR350" s="217"/>
      <c r="GS350" s="217"/>
      <c r="GT350" s="217"/>
      <c r="GU350" s="217"/>
      <c r="GV350" s="217"/>
      <c r="GW350" s="217"/>
      <c r="GX350" s="217"/>
      <c r="GY350" s="217"/>
      <c r="GZ350" s="217"/>
      <c r="HA350" s="217"/>
      <c r="HB350" s="217"/>
      <c r="HC350" s="217"/>
      <c r="HD350" s="217"/>
      <c r="HE350" s="217"/>
      <c r="HF350" s="217"/>
      <c r="HG350" s="217"/>
      <c r="HH350" s="217"/>
      <c r="HI350" s="217"/>
      <c r="HJ350" s="217"/>
      <c r="HK350" s="217"/>
      <c r="HL350" s="217"/>
      <c r="HM350" s="217"/>
      <c r="HN350" s="217"/>
      <c r="HO350" s="217"/>
      <c r="HP350" s="217"/>
      <c r="HQ350" s="217"/>
      <c r="HR350" s="217"/>
      <c r="HS350" s="217"/>
      <c r="HT350" s="217"/>
      <c r="HU350" s="217"/>
      <c r="HV350" s="217"/>
      <c r="HW350" s="217"/>
      <c r="HX350" s="217"/>
      <c r="HY350" s="217"/>
      <c r="HZ350" s="217"/>
      <c r="IA350" s="217"/>
      <c r="IB350" s="217"/>
      <c r="IC350" s="217"/>
      <c r="ID350" s="217"/>
      <c r="IE350" s="217"/>
      <c r="IF350" s="217"/>
      <c r="IG350" s="217"/>
      <c r="IH350" s="217"/>
      <c r="II350" s="217"/>
      <c r="IJ350" s="217"/>
      <c r="IK350" s="217"/>
      <c r="IL350" s="217"/>
      <c r="IM350" s="217"/>
      <c r="IN350" s="217"/>
      <c r="IO350" s="217"/>
      <c r="IP350" s="217"/>
      <c r="IQ350" s="217"/>
      <c r="IR350" s="217"/>
      <c r="IS350" s="217"/>
      <c r="IT350" s="217"/>
      <c r="IU350" s="217"/>
      <c r="IV350" s="217"/>
    </row>
    <row r="351" spans="1:256" x14ac:dyDescent="0.15">
      <c r="A351" s="218"/>
      <c r="B351" s="215"/>
      <c r="C351" s="217"/>
      <c r="D351" s="219"/>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c r="AA351" s="217"/>
      <c r="AB351" s="217"/>
      <c r="AC351" s="217"/>
      <c r="AD351" s="217"/>
      <c r="AE351" s="217"/>
      <c r="AF351" s="217"/>
      <c r="AG351" s="217"/>
      <c r="AH351" s="217"/>
      <c r="AI351" s="217"/>
      <c r="AJ351" s="217"/>
      <c r="AK351" s="217"/>
      <c r="AL351" s="217"/>
      <c r="AM351" s="217"/>
      <c r="AN351" s="217"/>
      <c r="AO351" s="217"/>
      <c r="AP351" s="217"/>
      <c r="AQ351" s="217"/>
      <c r="AR351" s="217"/>
      <c r="AS351" s="217"/>
      <c r="AT351" s="217"/>
      <c r="AU351" s="217"/>
      <c r="AV351" s="217"/>
      <c r="AW351" s="217"/>
      <c r="AX351" s="217"/>
      <c r="AY351" s="217"/>
      <c r="AZ351" s="217"/>
      <c r="BA351" s="217"/>
      <c r="BB351" s="217"/>
      <c r="BC351" s="217"/>
      <c r="BD351" s="217"/>
      <c r="BE351" s="217"/>
      <c r="BF351" s="217"/>
      <c r="BG351" s="217"/>
      <c r="BH351" s="217"/>
      <c r="BI351" s="217"/>
      <c r="BJ351" s="217"/>
      <c r="BK351" s="217"/>
      <c r="BL351" s="217"/>
      <c r="BM351" s="217"/>
      <c r="BN351" s="217"/>
      <c r="BO351" s="217"/>
      <c r="BP351" s="217"/>
      <c r="BQ351" s="217"/>
      <c r="BR351" s="217"/>
      <c r="BS351" s="217"/>
      <c r="BT351" s="217"/>
      <c r="BU351" s="217"/>
      <c r="BV351" s="217"/>
      <c r="BW351" s="217"/>
      <c r="BX351" s="217"/>
      <c r="BY351" s="217"/>
      <c r="BZ351" s="217"/>
      <c r="CA351" s="217"/>
      <c r="CB351" s="217"/>
      <c r="CC351" s="217"/>
      <c r="CD351" s="217"/>
      <c r="CE351" s="217"/>
      <c r="CF351" s="217"/>
      <c r="CG351" s="217"/>
      <c r="CH351" s="217"/>
      <c r="CI351" s="217"/>
      <c r="CJ351" s="217"/>
      <c r="CK351" s="217"/>
      <c r="CL351" s="217"/>
      <c r="CM351" s="217"/>
      <c r="CN351" s="217"/>
      <c r="CO351" s="217"/>
      <c r="CP351" s="217"/>
      <c r="CQ351" s="217"/>
      <c r="CR351" s="217"/>
      <c r="CS351" s="217"/>
      <c r="CT351" s="217"/>
      <c r="CU351" s="217"/>
      <c r="CV351" s="217"/>
      <c r="CW351" s="217"/>
      <c r="CX351" s="217"/>
      <c r="CY351" s="217"/>
      <c r="CZ351" s="217"/>
      <c r="DA351" s="217"/>
      <c r="DB351" s="217"/>
      <c r="DC351" s="217"/>
      <c r="DD351" s="217"/>
      <c r="DE351" s="217"/>
      <c r="DF351" s="217"/>
      <c r="DG351" s="217"/>
      <c r="DH351" s="217"/>
      <c r="DI351" s="217"/>
      <c r="DJ351" s="217"/>
      <c r="DK351" s="217"/>
      <c r="DL351" s="217"/>
      <c r="DM351" s="217"/>
      <c r="DN351" s="217"/>
      <c r="DO351" s="217"/>
      <c r="DP351" s="217"/>
      <c r="DQ351" s="217"/>
      <c r="DR351" s="217"/>
      <c r="DS351" s="217"/>
      <c r="DT351" s="217"/>
      <c r="DU351" s="217"/>
      <c r="DV351" s="217"/>
      <c r="DW351" s="217"/>
      <c r="DX351" s="217"/>
      <c r="DY351" s="217"/>
      <c r="DZ351" s="217"/>
      <c r="EA351" s="217"/>
      <c r="EB351" s="217"/>
      <c r="EC351" s="217"/>
      <c r="ED351" s="217"/>
      <c r="EE351" s="217"/>
      <c r="EF351" s="217"/>
      <c r="EG351" s="217"/>
      <c r="EH351" s="217"/>
      <c r="EI351" s="217"/>
      <c r="EJ351" s="217"/>
      <c r="EK351" s="217"/>
      <c r="EL351" s="217"/>
      <c r="EM351" s="217"/>
      <c r="EN351" s="217"/>
      <c r="EO351" s="217"/>
      <c r="EP351" s="217"/>
      <c r="EQ351" s="217"/>
      <c r="ER351" s="217"/>
      <c r="ES351" s="217"/>
      <c r="ET351" s="217"/>
      <c r="EU351" s="217"/>
      <c r="EV351" s="217"/>
      <c r="EW351" s="217"/>
      <c r="EX351" s="217"/>
      <c r="EY351" s="217"/>
      <c r="EZ351" s="217"/>
      <c r="FA351" s="217"/>
      <c r="FB351" s="217"/>
      <c r="FC351" s="217"/>
      <c r="FD351" s="217"/>
      <c r="FE351" s="217"/>
      <c r="FF351" s="217"/>
      <c r="FG351" s="217"/>
      <c r="FH351" s="217"/>
      <c r="FI351" s="217"/>
      <c r="FJ351" s="217"/>
      <c r="FK351" s="217"/>
      <c r="FL351" s="217"/>
      <c r="FM351" s="217"/>
      <c r="FN351" s="217"/>
      <c r="FO351" s="217"/>
      <c r="FP351" s="217"/>
      <c r="FQ351" s="217"/>
      <c r="FR351" s="217"/>
      <c r="FS351" s="217"/>
      <c r="FT351" s="217"/>
      <c r="FU351" s="217"/>
      <c r="FV351" s="217"/>
      <c r="FW351" s="217"/>
      <c r="FX351" s="217"/>
      <c r="FY351" s="217"/>
      <c r="FZ351" s="217"/>
      <c r="GA351" s="217"/>
      <c r="GB351" s="217"/>
      <c r="GC351" s="217"/>
      <c r="GD351" s="217"/>
      <c r="GE351" s="217"/>
      <c r="GF351" s="217"/>
      <c r="GG351" s="217"/>
      <c r="GH351" s="217"/>
      <c r="GI351" s="217"/>
      <c r="GJ351" s="217"/>
      <c r="GK351" s="217"/>
      <c r="GL351" s="217"/>
      <c r="GM351" s="217"/>
      <c r="GN351" s="217"/>
      <c r="GO351" s="217"/>
      <c r="GP351" s="217"/>
      <c r="GQ351" s="217"/>
      <c r="GR351" s="217"/>
      <c r="GS351" s="217"/>
      <c r="GT351" s="217"/>
      <c r="GU351" s="217"/>
      <c r="GV351" s="217"/>
      <c r="GW351" s="217"/>
      <c r="GX351" s="217"/>
      <c r="GY351" s="217"/>
      <c r="GZ351" s="217"/>
      <c r="HA351" s="217"/>
      <c r="HB351" s="217"/>
      <c r="HC351" s="217"/>
      <c r="HD351" s="217"/>
      <c r="HE351" s="217"/>
      <c r="HF351" s="217"/>
      <c r="HG351" s="217"/>
      <c r="HH351" s="217"/>
      <c r="HI351" s="217"/>
      <c r="HJ351" s="217"/>
      <c r="HK351" s="217"/>
      <c r="HL351" s="217"/>
      <c r="HM351" s="217"/>
      <c r="HN351" s="217"/>
      <c r="HO351" s="217"/>
      <c r="HP351" s="217"/>
      <c r="HQ351" s="217"/>
      <c r="HR351" s="217"/>
      <c r="HS351" s="217"/>
      <c r="HT351" s="217"/>
      <c r="HU351" s="217"/>
      <c r="HV351" s="217"/>
      <c r="HW351" s="217"/>
      <c r="HX351" s="217"/>
      <c r="HY351" s="217"/>
      <c r="HZ351" s="217"/>
      <c r="IA351" s="217"/>
      <c r="IB351" s="217"/>
      <c r="IC351" s="217"/>
      <c r="ID351" s="217"/>
      <c r="IE351" s="217"/>
      <c r="IF351" s="217"/>
      <c r="IG351" s="217"/>
      <c r="IH351" s="217"/>
      <c r="II351" s="217"/>
      <c r="IJ351" s="217"/>
      <c r="IK351" s="217"/>
      <c r="IL351" s="217"/>
      <c r="IM351" s="217"/>
      <c r="IN351" s="217"/>
      <c r="IO351" s="217"/>
      <c r="IP351" s="217"/>
      <c r="IQ351" s="217"/>
      <c r="IR351" s="217"/>
      <c r="IS351" s="217"/>
      <c r="IT351" s="217"/>
      <c r="IU351" s="217"/>
      <c r="IV351" s="217"/>
    </row>
    <row r="352" spans="1:256" x14ac:dyDescent="0.15">
      <c r="A352" s="218"/>
      <c r="B352" s="215"/>
      <c r="C352" s="217"/>
      <c r="D352" s="219"/>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c r="AA352" s="217"/>
      <c r="AB352" s="217"/>
      <c r="AC352" s="217"/>
      <c r="AD352" s="217"/>
      <c r="AE352" s="217"/>
      <c r="AF352" s="217"/>
      <c r="AG352" s="217"/>
      <c r="AH352" s="217"/>
      <c r="AI352" s="217"/>
      <c r="AJ352" s="217"/>
      <c r="AK352" s="217"/>
      <c r="AL352" s="217"/>
      <c r="AM352" s="217"/>
      <c r="AN352" s="217"/>
      <c r="AO352" s="217"/>
      <c r="AP352" s="217"/>
      <c r="AQ352" s="217"/>
      <c r="AR352" s="217"/>
      <c r="AS352" s="217"/>
      <c r="AT352" s="217"/>
      <c r="AU352" s="217"/>
      <c r="AV352" s="217"/>
      <c r="AW352" s="217"/>
      <c r="AX352" s="217"/>
      <c r="AY352" s="217"/>
      <c r="AZ352" s="217"/>
      <c r="BA352" s="217"/>
      <c r="BB352" s="217"/>
      <c r="BC352" s="217"/>
      <c r="BD352" s="217"/>
      <c r="BE352" s="217"/>
      <c r="BF352" s="217"/>
      <c r="BG352" s="217"/>
      <c r="BH352" s="217"/>
      <c r="BI352" s="217"/>
      <c r="BJ352" s="217"/>
      <c r="BK352" s="217"/>
      <c r="BL352" s="217"/>
      <c r="BM352" s="217"/>
      <c r="BN352" s="217"/>
      <c r="BO352" s="217"/>
      <c r="BP352" s="217"/>
      <c r="BQ352" s="217"/>
      <c r="BR352" s="217"/>
      <c r="BS352" s="217"/>
      <c r="BT352" s="217"/>
      <c r="BU352" s="217"/>
      <c r="BV352" s="217"/>
      <c r="BW352" s="217"/>
      <c r="BX352" s="217"/>
      <c r="BY352" s="217"/>
      <c r="BZ352" s="217"/>
      <c r="CA352" s="217"/>
      <c r="CB352" s="217"/>
      <c r="CC352" s="217"/>
      <c r="CD352" s="217"/>
      <c r="CE352" s="217"/>
      <c r="CF352" s="217"/>
      <c r="CG352" s="217"/>
      <c r="CH352" s="217"/>
      <c r="CI352" s="217"/>
      <c r="CJ352" s="217"/>
      <c r="CK352" s="217"/>
      <c r="CL352" s="217"/>
      <c r="CM352" s="217"/>
      <c r="CN352" s="217"/>
      <c r="CO352" s="217"/>
      <c r="CP352" s="217"/>
      <c r="CQ352" s="217"/>
      <c r="CR352" s="217"/>
      <c r="CS352" s="217"/>
      <c r="CT352" s="217"/>
      <c r="CU352" s="217"/>
      <c r="CV352" s="217"/>
      <c r="CW352" s="217"/>
      <c r="CX352" s="217"/>
      <c r="CY352" s="217"/>
      <c r="CZ352" s="217"/>
      <c r="DA352" s="217"/>
      <c r="DB352" s="217"/>
      <c r="DC352" s="217"/>
      <c r="DD352" s="217"/>
      <c r="DE352" s="217"/>
      <c r="DF352" s="217"/>
      <c r="DG352" s="217"/>
      <c r="DH352" s="217"/>
      <c r="DI352" s="217"/>
      <c r="DJ352" s="217"/>
      <c r="DK352" s="217"/>
      <c r="DL352" s="217"/>
      <c r="DM352" s="217"/>
      <c r="DN352" s="217"/>
      <c r="DO352" s="217"/>
      <c r="DP352" s="217"/>
      <c r="DQ352" s="217"/>
      <c r="DR352" s="217"/>
      <c r="DS352" s="217"/>
      <c r="DT352" s="217"/>
      <c r="DU352" s="217"/>
      <c r="DV352" s="217"/>
      <c r="DW352" s="217"/>
      <c r="DX352" s="217"/>
      <c r="DY352" s="217"/>
      <c r="DZ352" s="217"/>
      <c r="EA352" s="217"/>
      <c r="EB352" s="217"/>
      <c r="EC352" s="217"/>
      <c r="ED352" s="217"/>
      <c r="EE352" s="217"/>
      <c r="EF352" s="217"/>
      <c r="EG352" s="217"/>
      <c r="EH352" s="217"/>
      <c r="EI352" s="217"/>
      <c r="EJ352" s="217"/>
      <c r="EK352" s="217"/>
      <c r="EL352" s="217"/>
      <c r="EM352" s="217"/>
      <c r="EN352" s="217"/>
      <c r="EO352" s="217"/>
      <c r="EP352" s="217"/>
      <c r="EQ352" s="217"/>
      <c r="ER352" s="217"/>
      <c r="ES352" s="217"/>
      <c r="ET352" s="217"/>
      <c r="EU352" s="217"/>
      <c r="EV352" s="217"/>
      <c r="EW352" s="217"/>
      <c r="EX352" s="217"/>
      <c r="EY352" s="217"/>
      <c r="EZ352" s="217"/>
      <c r="FA352" s="217"/>
      <c r="FB352" s="217"/>
      <c r="FC352" s="217"/>
      <c r="FD352" s="217"/>
      <c r="FE352" s="217"/>
      <c r="FF352" s="217"/>
      <c r="FG352" s="217"/>
      <c r="FH352" s="217"/>
      <c r="FI352" s="217"/>
      <c r="FJ352" s="217"/>
      <c r="FK352" s="217"/>
      <c r="FL352" s="217"/>
      <c r="FM352" s="217"/>
      <c r="FN352" s="217"/>
      <c r="FO352" s="217"/>
      <c r="FP352" s="217"/>
      <c r="FQ352" s="217"/>
      <c r="FR352" s="217"/>
      <c r="FS352" s="217"/>
      <c r="FT352" s="217"/>
      <c r="FU352" s="217"/>
      <c r="FV352" s="217"/>
      <c r="FW352" s="217"/>
      <c r="FX352" s="217"/>
      <c r="FY352" s="217"/>
      <c r="FZ352" s="217"/>
      <c r="GA352" s="217"/>
      <c r="GB352" s="217"/>
      <c r="GC352" s="217"/>
      <c r="GD352" s="217"/>
      <c r="GE352" s="217"/>
      <c r="GF352" s="217"/>
      <c r="GG352" s="217"/>
      <c r="GH352" s="217"/>
      <c r="GI352" s="217"/>
      <c r="GJ352" s="217"/>
      <c r="GK352" s="217"/>
      <c r="GL352" s="217"/>
      <c r="GM352" s="217"/>
      <c r="GN352" s="217"/>
      <c r="GO352" s="217"/>
      <c r="GP352" s="217"/>
      <c r="GQ352" s="217"/>
      <c r="GR352" s="217"/>
      <c r="GS352" s="217"/>
      <c r="GT352" s="217"/>
      <c r="GU352" s="217"/>
      <c r="GV352" s="217"/>
      <c r="GW352" s="217"/>
      <c r="GX352" s="217"/>
      <c r="GY352" s="217"/>
      <c r="GZ352" s="217"/>
      <c r="HA352" s="217"/>
      <c r="HB352" s="217"/>
      <c r="HC352" s="217"/>
      <c r="HD352" s="217"/>
      <c r="HE352" s="217"/>
      <c r="HF352" s="217"/>
      <c r="HG352" s="217"/>
      <c r="HH352" s="217"/>
      <c r="HI352" s="217"/>
      <c r="HJ352" s="217"/>
      <c r="HK352" s="217"/>
      <c r="HL352" s="217"/>
      <c r="HM352" s="217"/>
      <c r="HN352" s="217"/>
      <c r="HO352" s="217"/>
      <c r="HP352" s="217"/>
      <c r="HQ352" s="217"/>
      <c r="HR352" s="217"/>
      <c r="HS352" s="217"/>
      <c r="HT352" s="217"/>
      <c r="HU352" s="217"/>
      <c r="HV352" s="217"/>
      <c r="HW352" s="217"/>
      <c r="HX352" s="217"/>
      <c r="HY352" s="217"/>
      <c r="HZ352" s="217"/>
      <c r="IA352" s="217"/>
      <c r="IB352" s="217"/>
      <c r="IC352" s="217"/>
      <c r="ID352" s="217"/>
      <c r="IE352" s="217"/>
      <c r="IF352" s="217"/>
      <c r="IG352" s="217"/>
      <c r="IH352" s="217"/>
      <c r="II352" s="217"/>
      <c r="IJ352" s="217"/>
      <c r="IK352" s="217"/>
      <c r="IL352" s="217"/>
      <c r="IM352" s="217"/>
      <c r="IN352" s="217"/>
      <c r="IO352" s="217"/>
      <c r="IP352" s="217"/>
      <c r="IQ352" s="217"/>
      <c r="IR352" s="217"/>
      <c r="IS352" s="217"/>
      <c r="IT352" s="217"/>
      <c r="IU352" s="217"/>
      <c r="IV352" s="217"/>
    </row>
    <row r="353" spans="1:256" x14ac:dyDescent="0.15">
      <c r="A353" s="218"/>
      <c r="B353" s="215"/>
      <c r="C353" s="217"/>
      <c r="D353" s="219"/>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c r="AA353" s="217"/>
      <c r="AB353" s="217"/>
      <c r="AC353" s="217"/>
      <c r="AD353" s="217"/>
      <c r="AE353" s="217"/>
      <c r="AF353" s="217"/>
      <c r="AG353" s="217"/>
      <c r="AH353" s="217"/>
      <c r="AI353" s="217"/>
      <c r="AJ353" s="217"/>
      <c r="AK353" s="217"/>
      <c r="AL353" s="217"/>
      <c r="AM353" s="217"/>
      <c r="AN353" s="217"/>
      <c r="AO353" s="217"/>
      <c r="AP353" s="217"/>
      <c r="AQ353" s="217"/>
      <c r="AR353" s="217"/>
      <c r="AS353" s="217"/>
      <c r="AT353" s="217"/>
      <c r="AU353" s="217"/>
      <c r="AV353" s="217"/>
      <c r="AW353" s="217"/>
      <c r="AX353" s="217"/>
      <c r="AY353" s="217"/>
      <c r="AZ353" s="217"/>
      <c r="BA353" s="217"/>
      <c r="BB353" s="217"/>
      <c r="BC353" s="217"/>
      <c r="BD353" s="217"/>
      <c r="BE353" s="217"/>
      <c r="BF353" s="217"/>
      <c r="BG353" s="217"/>
      <c r="BH353" s="217"/>
      <c r="BI353" s="217"/>
      <c r="BJ353" s="217"/>
      <c r="BK353" s="217"/>
      <c r="BL353" s="217"/>
      <c r="BM353" s="217"/>
      <c r="BN353" s="217"/>
      <c r="BO353" s="217"/>
      <c r="BP353" s="217"/>
      <c r="BQ353" s="217"/>
      <c r="BR353" s="217"/>
      <c r="BS353" s="217"/>
      <c r="BT353" s="217"/>
      <c r="BU353" s="217"/>
      <c r="BV353" s="217"/>
      <c r="BW353" s="217"/>
      <c r="BX353" s="217"/>
      <c r="BY353" s="217"/>
      <c r="BZ353" s="217"/>
      <c r="CA353" s="217"/>
      <c r="CB353" s="217"/>
      <c r="CC353" s="217"/>
      <c r="CD353" s="217"/>
      <c r="CE353" s="217"/>
      <c r="CF353" s="217"/>
      <c r="CG353" s="217"/>
      <c r="CH353" s="217"/>
      <c r="CI353" s="217"/>
      <c r="CJ353" s="217"/>
      <c r="CK353" s="217"/>
      <c r="CL353" s="217"/>
      <c r="CM353" s="217"/>
      <c r="CN353" s="217"/>
      <c r="CO353" s="217"/>
      <c r="CP353" s="217"/>
      <c r="CQ353" s="217"/>
      <c r="CR353" s="217"/>
      <c r="CS353" s="217"/>
      <c r="CT353" s="217"/>
      <c r="CU353" s="217"/>
      <c r="CV353" s="217"/>
      <c r="CW353" s="217"/>
      <c r="CX353" s="217"/>
      <c r="CY353" s="217"/>
      <c r="CZ353" s="217"/>
      <c r="DA353" s="217"/>
      <c r="DB353" s="217"/>
      <c r="DC353" s="217"/>
      <c r="DD353" s="217"/>
      <c r="DE353" s="217"/>
      <c r="DF353" s="217"/>
      <c r="DG353" s="217"/>
      <c r="DH353" s="217"/>
      <c r="DI353" s="217"/>
      <c r="DJ353" s="217"/>
      <c r="DK353" s="217"/>
      <c r="DL353" s="217"/>
      <c r="DM353" s="217"/>
      <c r="DN353" s="217"/>
      <c r="DO353" s="217"/>
      <c r="DP353" s="217"/>
      <c r="DQ353" s="217"/>
      <c r="DR353" s="217"/>
      <c r="DS353" s="217"/>
      <c r="DT353" s="217"/>
      <c r="DU353" s="217"/>
      <c r="DV353" s="217"/>
      <c r="DW353" s="217"/>
      <c r="DX353" s="217"/>
      <c r="DY353" s="217"/>
      <c r="DZ353" s="217"/>
      <c r="EA353" s="217"/>
      <c r="EB353" s="217"/>
      <c r="EC353" s="217"/>
      <c r="ED353" s="217"/>
      <c r="EE353" s="217"/>
      <c r="EF353" s="217"/>
      <c r="EG353" s="217"/>
      <c r="EH353" s="217"/>
      <c r="EI353" s="217"/>
      <c r="EJ353" s="217"/>
      <c r="EK353" s="217"/>
      <c r="EL353" s="217"/>
      <c r="EM353" s="217"/>
      <c r="EN353" s="217"/>
      <c r="EO353" s="217"/>
      <c r="EP353" s="217"/>
      <c r="EQ353" s="217"/>
      <c r="ER353" s="217"/>
      <c r="ES353" s="217"/>
      <c r="ET353" s="217"/>
      <c r="EU353" s="217"/>
      <c r="EV353" s="217"/>
      <c r="EW353" s="217"/>
      <c r="EX353" s="217"/>
      <c r="EY353" s="217"/>
      <c r="EZ353" s="217"/>
      <c r="FA353" s="217"/>
      <c r="FB353" s="217"/>
      <c r="FC353" s="217"/>
      <c r="FD353" s="217"/>
      <c r="FE353" s="217"/>
      <c r="FF353" s="217"/>
      <c r="FG353" s="217"/>
      <c r="FH353" s="217"/>
      <c r="FI353" s="217"/>
      <c r="FJ353" s="217"/>
      <c r="FK353" s="217"/>
      <c r="FL353" s="217"/>
      <c r="FM353" s="217"/>
      <c r="FN353" s="217"/>
      <c r="FO353" s="217"/>
      <c r="FP353" s="217"/>
      <c r="FQ353" s="217"/>
      <c r="FR353" s="217"/>
      <c r="FS353" s="217"/>
      <c r="FT353" s="217"/>
      <c r="FU353" s="217"/>
      <c r="FV353" s="217"/>
      <c r="FW353" s="217"/>
      <c r="FX353" s="217"/>
      <c r="FY353" s="217"/>
      <c r="FZ353" s="217"/>
      <c r="GA353" s="217"/>
      <c r="GB353" s="217"/>
      <c r="GC353" s="217"/>
      <c r="GD353" s="217"/>
      <c r="GE353" s="217"/>
      <c r="GF353" s="217"/>
      <c r="GG353" s="217"/>
      <c r="GH353" s="217"/>
      <c r="GI353" s="217"/>
      <c r="GJ353" s="217"/>
      <c r="GK353" s="217"/>
      <c r="GL353" s="217"/>
      <c r="GM353" s="217"/>
      <c r="GN353" s="217"/>
      <c r="GO353" s="217"/>
      <c r="GP353" s="217"/>
      <c r="GQ353" s="217"/>
      <c r="GR353" s="217"/>
      <c r="GS353" s="217"/>
      <c r="GT353" s="217"/>
      <c r="GU353" s="217"/>
      <c r="GV353" s="217"/>
      <c r="GW353" s="217"/>
      <c r="GX353" s="217"/>
      <c r="GY353" s="217"/>
      <c r="GZ353" s="217"/>
      <c r="HA353" s="217"/>
      <c r="HB353" s="217"/>
      <c r="HC353" s="217"/>
      <c r="HD353" s="217"/>
      <c r="HE353" s="217"/>
      <c r="HF353" s="217"/>
      <c r="HG353" s="217"/>
      <c r="HH353" s="217"/>
      <c r="HI353" s="217"/>
      <c r="HJ353" s="217"/>
      <c r="HK353" s="217"/>
      <c r="HL353" s="217"/>
      <c r="HM353" s="217"/>
      <c r="HN353" s="217"/>
      <c r="HO353" s="217"/>
      <c r="HP353" s="217"/>
      <c r="HQ353" s="217"/>
      <c r="HR353" s="217"/>
      <c r="HS353" s="217"/>
      <c r="HT353" s="217"/>
      <c r="HU353" s="217"/>
      <c r="HV353" s="217"/>
      <c r="HW353" s="217"/>
      <c r="HX353" s="217"/>
      <c r="HY353" s="217"/>
      <c r="HZ353" s="217"/>
      <c r="IA353" s="217"/>
      <c r="IB353" s="217"/>
      <c r="IC353" s="217"/>
      <c r="ID353" s="217"/>
      <c r="IE353" s="217"/>
      <c r="IF353" s="217"/>
      <c r="IG353" s="217"/>
      <c r="IH353" s="217"/>
      <c r="II353" s="217"/>
      <c r="IJ353" s="217"/>
      <c r="IK353" s="217"/>
      <c r="IL353" s="217"/>
      <c r="IM353" s="217"/>
      <c r="IN353" s="217"/>
      <c r="IO353" s="217"/>
      <c r="IP353" s="217"/>
      <c r="IQ353" s="217"/>
      <c r="IR353" s="217"/>
      <c r="IS353" s="217"/>
      <c r="IT353" s="217"/>
      <c r="IU353" s="217"/>
      <c r="IV353" s="217"/>
    </row>
    <row r="354" spans="1:256" x14ac:dyDescent="0.15">
      <c r="A354" s="218"/>
      <c r="B354" s="215"/>
      <c r="C354" s="217"/>
      <c r="D354" s="219"/>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c r="AA354" s="217"/>
      <c r="AB354" s="217"/>
      <c r="AC354" s="217"/>
      <c r="AD354" s="217"/>
      <c r="AE354" s="217"/>
      <c r="AF354" s="217"/>
      <c r="AG354" s="217"/>
      <c r="AH354" s="217"/>
      <c r="AI354" s="217"/>
      <c r="AJ354" s="217"/>
      <c r="AK354" s="217"/>
      <c r="AL354" s="217"/>
      <c r="AM354" s="217"/>
      <c r="AN354" s="217"/>
      <c r="AO354" s="217"/>
      <c r="AP354" s="217"/>
      <c r="AQ354" s="217"/>
      <c r="AR354" s="217"/>
      <c r="AS354" s="217"/>
      <c r="AT354" s="217"/>
      <c r="AU354" s="217"/>
      <c r="AV354" s="217"/>
      <c r="AW354" s="217"/>
      <c r="AX354" s="217"/>
      <c r="AY354" s="217"/>
      <c r="AZ354" s="217"/>
      <c r="BA354" s="217"/>
      <c r="BB354" s="217"/>
      <c r="BC354" s="217"/>
      <c r="BD354" s="217"/>
      <c r="BE354" s="217"/>
      <c r="BF354" s="217"/>
      <c r="BG354" s="217"/>
      <c r="BH354" s="217"/>
      <c r="BI354" s="217"/>
      <c r="BJ354" s="217"/>
      <c r="BK354" s="217"/>
      <c r="BL354" s="217"/>
      <c r="BM354" s="217"/>
      <c r="BN354" s="217"/>
      <c r="BO354" s="217"/>
      <c r="BP354" s="217"/>
      <c r="BQ354" s="217"/>
      <c r="BR354" s="217"/>
      <c r="BS354" s="217"/>
      <c r="BT354" s="217"/>
      <c r="BU354" s="217"/>
      <c r="BV354" s="217"/>
      <c r="BW354" s="217"/>
      <c r="BX354" s="217"/>
      <c r="BY354" s="217"/>
      <c r="BZ354" s="217"/>
      <c r="CA354" s="217"/>
      <c r="CB354" s="217"/>
      <c r="CC354" s="217"/>
      <c r="CD354" s="217"/>
      <c r="CE354" s="217"/>
      <c r="CF354" s="217"/>
      <c r="CG354" s="217"/>
      <c r="CH354" s="217"/>
      <c r="CI354" s="217"/>
      <c r="CJ354" s="217"/>
      <c r="CK354" s="217"/>
      <c r="CL354" s="217"/>
      <c r="CM354" s="217"/>
      <c r="CN354" s="217"/>
      <c r="CO354" s="217"/>
      <c r="CP354" s="217"/>
      <c r="CQ354" s="217"/>
      <c r="CR354" s="217"/>
      <c r="CS354" s="217"/>
      <c r="CT354" s="217"/>
      <c r="CU354" s="217"/>
      <c r="CV354" s="217"/>
      <c r="CW354" s="217"/>
      <c r="CX354" s="217"/>
      <c r="CY354" s="217"/>
      <c r="CZ354" s="217"/>
      <c r="DA354" s="217"/>
      <c r="DB354" s="217"/>
      <c r="DC354" s="217"/>
      <c r="DD354" s="217"/>
      <c r="DE354" s="217"/>
      <c r="DF354" s="217"/>
      <c r="DG354" s="217"/>
      <c r="DH354" s="217"/>
      <c r="DI354" s="217"/>
      <c r="DJ354" s="217"/>
      <c r="DK354" s="217"/>
      <c r="DL354" s="217"/>
      <c r="DM354" s="217"/>
      <c r="DN354" s="217"/>
      <c r="DO354" s="217"/>
      <c r="DP354" s="217"/>
      <c r="DQ354" s="217"/>
      <c r="DR354" s="217"/>
      <c r="DS354" s="217"/>
      <c r="DT354" s="217"/>
      <c r="DU354" s="217"/>
      <c r="DV354" s="217"/>
      <c r="DW354" s="217"/>
      <c r="DX354" s="217"/>
      <c r="DY354" s="217"/>
      <c r="DZ354" s="217"/>
      <c r="EA354" s="217"/>
      <c r="EB354" s="217"/>
      <c r="EC354" s="217"/>
      <c r="ED354" s="217"/>
      <c r="EE354" s="217"/>
      <c r="EF354" s="217"/>
      <c r="EG354" s="217"/>
      <c r="EH354" s="217"/>
      <c r="EI354" s="217"/>
      <c r="EJ354" s="217"/>
      <c r="EK354" s="217"/>
      <c r="EL354" s="217"/>
      <c r="EM354" s="217"/>
      <c r="EN354" s="217"/>
      <c r="EO354" s="217"/>
      <c r="EP354" s="217"/>
      <c r="EQ354" s="217"/>
      <c r="ER354" s="217"/>
      <c r="ES354" s="217"/>
      <c r="ET354" s="217"/>
      <c r="EU354" s="217"/>
      <c r="EV354" s="217"/>
      <c r="EW354" s="217"/>
      <c r="EX354" s="217"/>
      <c r="EY354" s="217"/>
      <c r="EZ354" s="217"/>
      <c r="FA354" s="217"/>
      <c r="FB354" s="217"/>
      <c r="FC354" s="217"/>
      <c r="FD354" s="217"/>
      <c r="FE354" s="217"/>
      <c r="FF354" s="217"/>
      <c r="FG354" s="217"/>
      <c r="FH354" s="217"/>
      <c r="FI354" s="217"/>
      <c r="FJ354" s="217"/>
      <c r="FK354" s="217"/>
      <c r="FL354" s="217"/>
      <c r="FM354" s="217"/>
      <c r="FN354" s="217"/>
      <c r="FO354" s="217"/>
      <c r="FP354" s="217"/>
      <c r="FQ354" s="217"/>
      <c r="FR354" s="217"/>
      <c r="FS354" s="217"/>
      <c r="FT354" s="217"/>
      <c r="FU354" s="217"/>
      <c r="FV354" s="217"/>
      <c r="FW354" s="217"/>
      <c r="FX354" s="217"/>
      <c r="FY354" s="217"/>
      <c r="FZ354" s="217"/>
      <c r="GA354" s="217"/>
      <c r="GB354" s="217"/>
      <c r="GC354" s="217"/>
      <c r="GD354" s="217"/>
      <c r="GE354" s="217"/>
      <c r="GF354" s="217"/>
      <c r="GG354" s="217"/>
      <c r="GH354" s="217"/>
      <c r="GI354" s="217"/>
      <c r="GJ354" s="217"/>
      <c r="GK354" s="217"/>
      <c r="GL354" s="217"/>
      <c r="GM354" s="217"/>
      <c r="GN354" s="217"/>
      <c r="GO354" s="217"/>
      <c r="GP354" s="217"/>
      <c r="GQ354" s="217"/>
      <c r="GR354" s="217"/>
      <c r="GS354" s="217"/>
      <c r="GT354" s="217"/>
      <c r="GU354" s="217"/>
      <c r="GV354" s="217"/>
      <c r="GW354" s="217"/>
      <c r="GX354" s="217"/>
      <c r="GY354" s="217"/>
      <c r="GZ354" s="217"/>
      <c r="HA354" s="217"/>
      <c r="HB354" s="217"/>
      <c r="HC354" s="217"/>
      <c r="HD354" s="217"/>
      <c r="HE354" s="217"/>
      <c r="HF354" s="217"/>
      <c r="HG354" s="217"/>
      <c r="HH354" s="217"/>
      <c r="HI354" s="217"/>
      <c r="HJ354" s="217"/>
      <c r="HK354" s="217"/>
      <c r="HL354" s="217"/>
      <c r="HM354" s="217"/>
      <c r="HN354" s="217"/>
      <c r="HO354" s="217"/>
      <c r="HP354" s="217"/>
      <c r="HQ354" s="217"/>
      <c r="HR354" s="217"/>
      <c r="HS354" s="217"/>
      <c r="HT354" s="217"/>
      <c r="HU354" s="217"/>
      <c r="HV354" s="217"/>
      <c r="HW354" s="217"/>
      <c r="HX354" s="217"/>
      <c r="HY354" s="217"/>
      <c r="HZ354" s="217"/>
      <c r="IA354" s="217"/>
      <c r="IB354" s="217"/>
      <c r="IC354" s="217"/>
      <c r="ID354" s="217"/>
      <c r="IE354" s="217"/>
      <c r="IF354" s="217"/>
      <c r="IG354" s="217"/>
      <c r="IH354" s="217"/>
      <c r="II354" s="217"/>
      <c r="IJ354" s="217"/>
      <c r="IK354" s="217"/>
      <c r="IL354" s="217"/>
      <c r="IM354" s="217"/>
      <c r="IN354" s="217"/>
      <c r="IO354" s="217"/>
      <c r="IP354" s="217"/>
      <c r="IQ354" s="217"/>
      <c r="IR354" s="217"/>
      <c r="IS354" s="217"/>
      <c r="IT354" s="217"/>
      <c r="IU354" s="217"/>
      <c r="IV354" s="217"/>
    </row>
    <row r="355" spans="1:256" x14ac:dyDescent="0.15">
      <c r="A355" s="218"/>
      <c r="B355" s="215"/>
      <c r="C355" s="217"/>
      <c r="D355" s="219"/>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c r="AA355" s="217"/>
      <c r="AB355" s="217"/>
      <c r="AC355" s="217"/>
      <c r="AD355" s="217"/>
      <c r="AE355" s="217"/>
      <c r="AF355" s="217"/>
      <c r="AG355" s="217"/>
      <c r="AH355" s="217"/>
      <c r="AI355" s="217"/>
      <c r="AJ355" s="217"/>
      <c r="AK355" s="217"/>
      <c r="AL355" s="217"/>
      <c r="AM355" s="217"/>
      <c r="AN355" s="217"/>
      <c r="AO355" s="217"/>
      <c r="AP355" s="217"/>
      <c r="AQ355" s="217"/>
      <c r="AR355" s="217"/>
      <c r="AS355" s="217"/>
      <c r="AT355" s="217"/>
      <c r="AU355" s="217"/>
      <c r="AV355" s="217"/>
      <c r="AW355" s="217"/>
      <c r="AX355" s="217"/>
      <c r="AY355" s="217"/>
      <c r="AZ355" s="217"/>
      <c r="BA355" s="217"/>
      <c r="BB355" s="217"/>
      <c r="BC355" s="217"/>
      <c r="BD355" s="217"/>
      <c r="BE355" s="217"/>
      <c r="BF355" s="217"/>
      <c r="BG355" s="217"/>
      <c r="BH355" s="217"/>
      <c r="BI355" s="217"/>
      <c r="BJ355" s="217"/>
      <c r="BK355" s="217"/>
      <c r="BL355" s="217"/>
      <c r="BM355" s="217"/>
      <c r="BN355" s="217"/>
      <c r="BO355" s="217"/>
      <c r="BP355" s="217"/>
      <c r="BQ355" s="217"/>
      <c r="BR355" s="217"/>
      <c r="BS355" s="217"/>
      <c r="BT355" s="217"/>
      <c r="BU355" s="217"/>
      <c r="BV355" s="217"/>
      <c r="BW355" s="217"/>
      <c r="BX355" s="217"/>
      <c r="BY355" s="217"/>
      <c r="BZ355" s="217"/>
      <c r="CA355" s="217"/>
      <c r="CB355" s="217"/>
      <c r="CC355" s="217"/>
      <c r="CD355" s="217"/>
      <c r="CE355" s="217"/>
      <c r="CF355" s="217"/>
      <c r="CG355" s="217"/>
      <c r="CH355" s="217"/>
      <c r="CI355" s="217"/>
      <c r="CJ355" s="217"/>
      <c r="CK355" s="217"/>
      <c r="CL355" s="217"/>
      <c r="CM355" s="217"/>
      <c r="CN355" s="217"/>
      <c r="CO355" s="217"/>
      <c r="CP355" s="217"/>
      <c r="CQ355" s="217"/>
      <c r="CR355" s="217"/>
      <c r="CS355" s="217"/>
      <c r="CT355" s="217"/>
      <c r="CU355" s="217"/>
      <c r="CV355" s="217"/>
      <c r="CW355" s="217"/>
      <c r="CX355" s="217"/>
      <c r="CY355" s="217"/>
      <c r="CZ355" s="217"/>
      <c r="DA355" s="217"/>
      <c r="DB355" s="217"/>
      <c r="DC355" s="217"/>
      <c r="DD355" s="217"/>
      <c r="DE355" s="217"/>
      <c r="DF355" s="217"/>
      <c r="DG355" s="217"/>
      <c r="DH355" s="217"/>
      <c r="DI355" s="217"/>
      <c r="DJ355" s="217"/>
      <c r="DK355" s="217"/>
      <c r="DL355" s="217"/>
      <c r="DM355" s="217"/>
      <c r="DN355" s="217"/>
      <c r="DO355" s="217"/>
      <c r="DP355" s="217"/>
      <c r="DQ355" s="217"/>
      <c r="DR355" s="217"/>
      <c r="DS355" s="217"/>
      <c r="DT355" s="217"/>
      <c r="DU355" s="217"/>
      <c r="DV355" s="217"/>
      <c r="DW355" s="217"/>
      <c r="DX355" s="217"/>
      <c r="DY355" s="217"/>
      <c r="DZ355" s="217"/>
      <c r="EA355" s="217"/>
      <c r="EB355" s="217"/>
      <c r="EC355" s="217"/>
      <c r="ED355" s="217"/>
      <c r="EE355" s="217"/>
      <c r="EF355" s="217"/>
      <c r="EG355" s="217"/>
      <c r="EH355" s="217"/>
      <c r="EI355" s="217"/>
      <c r="EJ355" s="217"/>
      <c r="EK355" s="217"/>
      <c r="EL355" s="217"/>
      <c r="EM355" s="217"/>
      <c r="EN355" s="217"/>
      <c r="EO355" s="217"/>
      <c r="EP355" s="217"/>
      <c r="EQ355" s="217"/>
      <c r="ER355" s="217"/>
      <c r="ES355" s="217"/>
      <c r="ET355" s="217"/>
      <c r="EU355" s="217"/>
      <c r="EV355" s="217"/>
      <c r="EW355" s="217"/>
      <c r="EX355" s="217"/>
      <c r="EY355" s="217"/>
      <c r="EZ355" s="217"/>
      <c r="FA355" s="217"/>
      <c r="FB355" s="217"/>
      <c r="FC355" s="217"/>
      <c r="FD355" s="217"/>
      <c r="FE355" s="217"/>
      <c r="FF355" s="217"/>
      <c r="FG355" s="217"/>
      <c r="FH355" s="217"/>
      <c r="FI355" s="217"/>
      <c r="FJ355" s="217"/>
      <c r="FK355" s="217"/>
      <c r="FL355" s="217"/>
      <c r="FM355" s="217"/>
      <c r="FN355" s="217"/>
      <c r="FO355" s="217"/>
      <c r="FP355" s="217"/>
      <c r="FQ355" s="217"/>
      <c r="FR355" s="217"/>
      <c r="FS355" s="217"/>
      <c r="FT355" s="217"/>
      <c r="FU355" s="217"/>
      <c r="FV355" s="217"/>
      <c r="FW355" s="217"/>
      <c r="FX355" s="217"/>
      <c r="FY355" s="217"/>
      <c r="FZ355" s="217"/>
      <c r="GA355" s="217"/>
      <c r="GB355" s="217"/>
      <c r="GC355" s="217"/>
      <c r="GD355" s="217"/>
      <c r="GE355" s="217"/>
      <c r="GF355" s="217"/>
      <c r="GG355" s="217"/>
      <c r="GH355" s="217"/>
      <c r="GI355" s="217"/>
      <c r="GJ355" s="217"/>
      <c r="GK355" s="217"/>
      <c r="GL355" s="217"/>
      <c r="GM355" s="217"/>
      <c r="GN355" s="217"/>
      <c r="GO355" s="217"/>
      <c r="GP355" s="217"/>
      <c r="GQ355" s="217"/>
      <c r="GR355" s="217"/>
      <c r="GS355" s="217"/>
      <c r="GT355" s="217"/>
      <c r="GU355" s="217"/>
      <c r="GV355" s="217"/>
      <c r="GW355" s="217"/>
      <c r="GX355" s="217"/>
      <c r="GY355" s="217"/>
      <c r="GZ355" s="217"/>
      <c r="HA355" s="217"/>
      <c r="HB355" s="217"/>
      <c r="HC355" s="217"/>
      <c r="HD355" s="217"/>
      <c r="HE355" s="217"/>
      <c r="HF355" s="217"/>
      <c r="HG355" s="217"/>
      <c r="HH355" s="217"/>
      <c r="HI355" s="217"/>
      <c r="HJ355" s="217"/>
      <c r="HK355" s="217"/>
      <c r="HL355" s="217"/>
      <c r="HM355" s="217"/>
      <c r="HN355" s="217"/>
      <c r="HO355" s="217"/>
      <c r="HP355" s="217"/>
      <c r="HQ355" s="217"/>
      <c r="HR355" s="217"/>
      <c r="HS355" s="217"/>
      <c r="HT355" s="217"/>
      <c r="HU355" s="217"/>
      <c r="HV355" s="217"/>
      <c r="HW355" s="217"/>
      <c r="HX355" s="217"/>
      <c r="HY355" s="217"/>
      <c r="HZ355" s="217"/>
      <c r="IA355" s="217"/>
      <c r="IB355" s="217"/>
      <c r="IC355" s="217"/>
      <c r="ID355" s="217"/>
      <c r="IE355" s="217"/>
      <c r="IF355" s="217"/>
      <c r="IG355" s="217"/>
      <c r="IH355" s="217"/>
      <c r="II355" s="217"/>
      <c r="IJ355" s="217"/>
      <c r="IK355" s="217"/>
      <c r="IL355" s="217"/>
      <c r="IM355" s="217"/>
      <c r="IN355" s="217"/>
      <c r="IO355" s="217"/>
      <c r="IP355" s="217"/>
      <c r="IQ355" s="217"/>
      <c r="IR355" s="217"/>
      <c r="IS355" s="217"/>
      <c r="IT355" s="217"/>
      <c r="IU355" s="217"/>
      <c r="IV355" s="217"/>
    </row>
    <row r="356" spans="1:256" x14ac:dyDescent="0.15">
      <c r="A356" s="218"/>
      <c r="B356" s="215"/>
      <c r="C356" s="217"/>
      <c r="D356" s="219"/>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c r="AA356" s="217"/>
      <c r="AB356" s="217"/>
      <c r="AC356" s="217"/>
      <c r="AD356" s="217"/>
      <c r="AE356" s="217"/>
      <c r="AF356" s="217"/>
      <c r="AG356" s="217"/>
      <c r="AH356" s="217"/>
      <c r="AI356" s="217"/>
      <c r="AJ356" s="217"/>
      <c r="AK356" s="217"/>
      <c r="AL356" s="217"/>
      <c r="AM356" s="217"/>
      <c r="AN356" s="217"/>
      <c r="AO356" s="217"/>
      <c r="AP356" s="217"/>
      <c r="AQ356" s="217"/>
      <c r="AR356" s="217"/>
      <c r="AS356" s="217"/>
      <c r="AT356" s="217"/>
      <c r="AU356" s="217"/>
      <c r="AV356" s="217"/>
      <c r="AW356" s="217"/>
      <c r="AX356" s="217"/>
      <c r="AY356" s="217"/>
      <c r="AZ356" s="217"/>
      <c r="BA356" s="217"/>
      <c r="BB356" s="217"/>
      <c r="BC356" s="217"/>
      <c r="BD356" s="217"/>
      <c r="BE356" s="217"/>
      <c r="BF356" s="217"/>
      <c r="BG356" s="217"/>
      <c r="BH356" s="217"/>
      <c r="BI356" s="217"/>
      <c r="BJ356" s="217"/>
      <c r="BK356" s="217"/>
      <c r="BL356" s="217"/>
      <c r="BM356" s="217"/>
      <c r="BN356" s="217"/>
      <c r="BO356" s="217"/>
      <c r="BP356" s="217"/>
      <c r="BQ356" s="217"/>
      <c r="BR356" s="217"/>
      <c r="BS356" s="217"/>
      <c r="BT356" s="217"/>
      <c r="BU356" s="217"/>
      <c r="BV356" s="217"/>
      <c r="BW356" s="217"/>
      <c r="BX356" s="217"/>
      <c r="BY356" s="217"/>
      <c r="BZ356" s="217"/>
      <c r="CA356" s="217"/>
      <c r="CB356" s="217"/>
      <c r="CC356" s="217"/>
      <c r="CD356" s="217"/>
      <c r="CE356" s="217"/>
      <c r="CF356" s="217"/>
      <c r="CG356" s="217"/>
      <c r="CH356" s="217"/>
      <c r="CI356" s="217"/>
      <c r="CJ356" s="217"/>
      <c r="CK356" s="217"/>
      <c r="CL356" s="217"/>
      <c r="CM356" s="217"/>
      <c r="CN356" s="217"/>
      <c r="CO356" s="217"/>
      <c r="CP356" s="217"/>
      <c r="CQ356" s="217"/>
      <c r="CR356" s="217"/>
      <c r="CS356" s="217"/>
      <c r="CT356" s="217"/>
      <c r="CU356" s="217"/>
      <c r="CV356" s="217"/>
      <c r="CW356" s="217"/>
      <c r="CX356" s="217"/>
      <c r="CY356" s="217"/>
      <c r="CZ356" s="217"/>
      <c r="DA356" s="217"/>
      <c r="DB356" s="217"/>
      <c r="DC356" s="217"/>
      <c r="DD356" s="217"/>
      <c r="DE356" s="217"/>
      <c r="DF356" s="217"/>
      <c r="DG356" s="217"/>
      <c r="DH356" s="217"/>
      <c r="DI356" s="217"/>
      <c r="DJ356" s="217"/>
      <c r="DK356" s="217"/>
      <c r="DL356" s="217"/>
      <c r="DM356" s="217"/>
      <c r="DN356" s="217"/>
      <c r="DO356" s="217"/>
      <c r="DP356" s="217"/>
      <c r="DQ356" s="217"/>
      <c r="DR356" s="217"/>
      <c r="DS356" s="217"/>
      <c r="DT356" s="217"/>
      <c r="DU356" s="217"/>
      <c r="DV356" s="217"/>
      <c r="DW356" s="217"/>
      <c r="DX356" s="217"/>
      <c r="DY356" s="217"/>
      <c r="DZ356" s="217"/>
      <c r="EA356" s="217"/>
      <c r="EB356" s="217"/>
      <c r="EC356" s="217"/>
      <c r="ED356" s="217"/>
      <c r="EE356" s="217"/>
      <c r="EF356" s="217"/>
      <c r="EG356" s="217"/>
      <c r="EH356" s="217"/>
      <c r="EI356" s="217"/>
      <c r="EJ356" s="217"/>
      <c r="EK356" s="217"/>
      <c r="EL356" s="217"/>
      <c r="EM356" s="217"/>
      <c r="EN356" s="217"/>
      <c r="EO356" s="217"/>
      <c r="EP356" s="217"/>
      <c r="EQ356" s="217"/>
      <c r="ER356" s="217"/>
      <c r="ES356" s="217"/>
      <c r="ET356" s="217"/>
      <c r="EU356" s="217"/>
      <c r="EV356" s="217"/>
      <c r="EW356" s="217"/>
      <c r="EX356" s="217"/>
      <c r="EY356" s="217"/>
      <c r="EZ356" s="217"/>
      <c r="FA356" s="217"/>
      <c r="FB356" s="217"/>
      <c r="FC356" s="217"/>
      <c r="FD356" s="217"/>
      <c r="FE356" s="217"/>
      <c r="FF356" s="217"/>
      <c r="FG356" s="217"/>
      <c r="FH356" s="217"/>
      <c r="FI356" s="217"/>
      <c r="FJ356" s="217"/>
      <c r="FK356" s="217"/>
      <c r="FL356" s="217"/>
      <c r="FM356" s="217"/>
      <c r="FN356" s="217"/>
      <c r="FO356" s="217"/>
      <c r="FP356" s="217"/>
      <c r="FQ356" s="217"/>
      <c r="FR356" s="217"/>
      <c r="FS356" s="217"/>
      <c r="FT356" s="217"/>
      <c r="FU356" s="217"/>
      <c r="FV356" s="217"/>
      <c r="FW356" s="217"/>
      <c r="FX356" s="217"/>
      <c r="FY356" s="217"/>
      <c r="FZ356" s="217"/>
      <c r="GA356" s="217"/>
      <c r="GB356" s="217"/>
      <c r="GC356" s="217"/>
      <c r="GD356" s="217"/>
      <c r="GE356" s="217"/>
      <c r="GF356" s="217"/>
      <c r="GG356" s="217"/>
      <c r="GH356" s="217"/>
      <c r="GI356" s="217"/>
      <c r="GJ356" s="217"/>
      <c r="GK356" s="217"/>
      <c r="GL356" s="217"/>
      <c r="GM356" s="217"/>
      <c r="GN356" s="217"/>
      <c r="GO356" s="217"/>
      <c r="GP356" s="217"/>
      <c r="GQ356" s="217"/>
      <c r="GR356" s="217"/>
      <c r="GS356" s="217"/>
      <c r="GT356" s="217"/>
      <c r="GU356" s="217"/>
      <c r="GV356" s="217"/>
      <c r="GW356" s="217"/>
      <c r="GX356" s="217"/>
      <c r="GY356" s="217"/>
      <c r="GZ356" s="217"/>
      <c r="HA356" s="217"/>
      <c r="HB356" s="217"/>
      <c r="HC356" s="217"/>
      <c r="HD356" s="217"/>
      <c r="HE356" s="217"/>
      <c r="HF356" s="217"/>
      <c r="HG356" s="217"/>
      <c r="HH356" s="217"/>
      <c r="HI356" s="217"/>
      <c r="HJ356" s="217"/>
      <c r="HK356" s="217"/>
      <c r="HL356" s="217"/>
      <c r="HM356" s="217"/>
      <c r="HN356" s="217"/>
      <c r="HO356" s="217"/>
      <c r="HP356" s="217"/>
      <c r="HQ356" s="217"/>
      <c r="HR356" s="217"/>
      <c r="HS356" s="217"/>
      <c r="HT356" s="217"/>
      <c r="HU356" s="217"/>
      <c r="HV356" s="217"/>
      <c r="HW356" s="217"/>
      <c r="HX356" s="217"/>
      <c r="HY356" s="217"/>
      <c r="HZ356" s="217"/>
      <c r="IA356" s="217"/>
      <c r="IB356" s="217"/>
      <c r="IC356" s="217"/>
      <c r="ID356" s="217"/>
      <c r="IE356" s="217"/>
      <c r="IF356" s="217"/>
      <c r="IG356" s="217"/>
      <c r="IH356" s="217"/>
      <c r="II356" s="217"/>
      <c r="IJ356" s="217"/>
      <c r="IK356" s="217"/>
      <c r="IL356" s="217"/>
      <c r="IM356" s="217"/>
      <c r="IN356" s="217"/>
      <c r="IO356" s="217"/>
      <c r="IP356" s="217"/>
      <c r="IQ356" s="217"/>
      <c r="IR356" s="217"/>
      <c r="IS356" s="217"/>
      <c r="IT356" s="217"/>
      <c r="IU356" s="217"/>
      <c r="IV356" s="217"/>
    </row>
    <row r="357" spans="1:256" x14ac:dyDescent="0.15">
      <c r="A357" s="218"/>
      <c r="B357" s="215"/>
      <c r="C357" s="217"/>
      <c r="D357" s="219"/>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c r="AA357" s="217"/>
      <c r="AB357" s="217"/>
      <c r="AC357" s="217"/>
      <c r="AD357" s="217"/>
      <c r="AE357" s="217"/>
      <c r="AF357" s="217"/>
      <c r="AG357" s="217"/>
      <c r="AH357" s="217"/>
      <c r="AI357" s="217"/>
      <c r="AJ357" s="217"/>
      <c r="AK357" s="217"/>
      <c r="AL357" s="217"/>
      <c r="AM357" s="217"/>
      <c r="AN357" s="217"/>
      <c r="AO357" s="217"/>
      <c r="AP357" s="217"/>
      <c r="AQ357" s="217"/>
      <c r="AR357" s="217"/>
      <c r="AS357" s="217"/>
      <c r="AT357" s="217"/>
      <c r="AU357" s="217"/>
      <c r="AV357" s="217"/>
      <c r="AW357" s="217"/>
      <c r="AX357" s="217"/>
      <c r="AY357" s="217"/>
      <c r="AZ357" s="217"/>
      <c r="BA357" s="217"/>
      <c r="BB357" s="217"/>
      <c r="BC357" s="217"/>
      <c r="BD357" s="217"/>
      <c r="BE357" s="217"/>
      <c r="BF357" s="217"/>
      <c r="BG357" s="217"/>
      <c r="BH357" s="217"/>
      <c r="BI357" s="217"/>
      <c r="BJ357" s="217"/>
      <c r="BK357" s="217"/>
      <c r="BL357" s="217"/>
      <c r="BM357" s="217"/>
      <c r="BN357" s="217"/>
      <c r="BO357" s="217"/>
      <c r="BP357" s="217"/>
      <c r="BQ357" s="217"/>
      <c r="BR357" s="217"/>
      <c r="BS357" s="217"/>
      <c r="BT357" s="217"/>
      <c r="BU357" s="217"/>
      <c r="BV357" s="217"/>
      <c r="BW357" s="217"/>
      <c r="BX357" s="217"/>
      <c r="BY357" s="217"/>
      <c r="BZ357" s="217"/>
      <c r="CA357" s="217"/>
      <c r="CB357" s="217"/>
      <c r="CC357" s="217"/>
      <c r="CD357" s="217"/>
      <c r="CE357" s="217"/>
      <c r="CF357" s="217"/>
      <c r="CG357" s="217"/>
      <c r="CH357" s="217"/>
      <c r="CI357" s="217"/>
      <c r="CJ357" s="217"/>
      <c r="CK357" s="217"/>
      <c r="CL357" s="217"/>
      <c r="CM357" s="217"/>
      <c r="CN357" s="217"/>
      <c r="CO357" s="217"/>
      <c r="CP357" s="217"/>
      <c r="CQ357" s="217"/>
      <c r="CR357" s="217"/>
      <c r="CS357" s="217"/>
      <c r="CT357" s="217"/>
      <c r="CU357" s="217"/>
      <c r="CV357" s="217"/>
      <c r="CW357" s="217"/>
      <c r="CX357" s="217"/>
      <c r="CY357" s="217"/>
      <c r="CZ357" s="217"/>
      <c r="DA357" s="217"/>
      <c r="DB357" s="217"/>
      <c r="DC357" s="217"/>
      <c r="DD357" s="217"/>
      <c r="DE357" s="217"/>
      <c r="DF357" s="217"/>
      <c r="DG357" s="217"/>
      <c r="DH357" s="217"/>
      <c r="DI357" s="217"/>
      <c r="DJ357" s="217"/>
      <c r="DK357" s="217"/>
      <c r="DL357" s="217"/>
      <c r="DM357" s="217"/>
      <c r="DN357" s="217"/>
      <c r="DO357" s="217"/>
      <c r="DP357" s="217"/>
      <c r="DQ357" s="217"/>
      <c r="DR357" s="217"/>
      <c r="DS357" s="217"/>
      <c r="DT357" s="217"/>
      <c r="DU357" s="217"/>
      <c r="DV357" s="217"/>
      <c r="DW357" s="217"/>
      <c r="DX357" s="217"/>
      <c r="DY357" s="217"/>
      <c r="DZ357" s="217"/>
      <c r="EA357" s="217"/>
      <c r="EB357" s="217"/>
      <c r="EC357" s="217"/>
      <c r="ED357" s="217"/>
      <c r="EE357" s="217"/>
      <c r="EF357" s="217"/>
      <c r="EG357" s="217"/>
      <c r="EH357" s="217"/>
      <c r="EI357" s="217"/>
      <c r="EJ357" s="217"/>
      <c r="EK357" s="217"/>
      <c r="EL357" s="217"/>
      <c r="EM357" s="217"/>
      <c r="EN357" s="217"/>
      <c r="EO357" s="217"/>
      <c r="EP357" s="217"/>
      <c r="EQ357" s="217"/>
      <c r="ER357" s="217"/>
      <c r="ES357" s="217"/>
      <c r="ET357" s="217"/>
      <c r="EU357" s="217"/>
      <c r="EV357" s="217"/>
      <c r="EW357" s="217"/>
      <c r="EX357" s="217"/>
      <c r="EY357" s="217"/>
      <c r="EZ357" s="217"/>
      <c r="FA357" s="217"/>
      <c r="FB357" s="217"/>
      <c r="FC357" s="217"/>
      <c r="FD357" s="217"/>
      <c r="FE357" s="217"/>
      <c r="FF357" s="217"/>
      <c r="FG357" s="217"/>
      <c r="FH357" s="217"/>
      <c r="FI357" s="217"/>
      <c r="FJ357" s="217"/>
      <c r="FK357" s="217"/>
      <c r="FL357" s="217"/>
      <c r="FM357" s="217"/>
      <c r="FN357" s="217"/>
      <c r="FO357" s="217"/>
      <c r="FP357" s="217"/>
      <c r="FQ357" s="217"/>
      <c r="FR357" s="217"/>
      <c r="FS357" s="217"/>
      <c r="FT357" s="217"/>
      <c r="FU357" s="217"/>
      <c r="FV357" s="217"/>
      <c r="FW357" s="217"/>
      <c r="FX357" s="217"/>
      <c r="FY357" s="217"/>
      <c r="FZ357" s="217"/>
      <c r="GA357" s="217"/>
      <c r="GB357" s="217"/>
      <c r="GC357" s="217"/>
      <c r="GD357" s="217"/>
      <c r="GE357" s="217"/>
      <c r="GF357" s="217"/>
      <c r="GG357" s="217"/>
      <c r="GH357" s="217"/>
      <c r="GI357" s="217"/>
      <c r="GJ357" s="217"/>
      <c r="GK357" s="217"/>
      <c r="GL357" s="217"/>
      <c r="GM357" s="217"/>
      <c r="GN357" s="217"/>
      <c r="GO357" s="217"/>
      <c r="GP357" s="217"/>
      <c r="GQ357" s="217"/>
      <c r="GR357" s="217"/>
      <c r="GS357" s="217"/>
      <c r="GT357" s="217"/>
      <c r="GU357" s="217"/>
      <c r="GV357" s="217"/>
      <c r="GW357" s="217"/>
      <c r="GX357" s="217"/>
      <c r="GY357" s="217"/>
      <c r="GZ357" s="217"/>
      <c r="HA357" s="217"/>
      <c r="HB357" s="217"/>
      <c r="HC357" s="217"/>
      <c r="HD357" s="217"/>
      <c r="HE357" s="217"/>
      <c r="HF357" s="217"/>
      <c r="HG357" s="217"/>
      <c r="HH357" s="217"/>
      <c r="HI357" s="217"/>
      <c r="HJ357" s="217"/>
      <c r="HK357" s="217"/>
      <c r="HL357" s="217"/>
      <c r="HM357" s="217"/>
      <c r="HN357" s="217"/>
      <c r="HO357" s="217"/>
      <c r="HP357" s="217"/>
      <c r="HQ357" s="217"/>
      <c r="HR357" s="217"/>
      <c r="HS357" s="217"/>
      <c r="HT357" s="217"/>
      <c r="HU357" s="217"/>
      <c r="HV357" s="217"/>
      <c r="HW357" s="217"/>
      <c r="HX357" s="217"/>
      <c r="HY357" s="217"/>
      <c r="HZ357" s="217"/>
      <c r="IA357" s="217"/>
      <c r="IB357" s="217"/>
      <c r="IC357" s="217"/>
      <c r="ID357" s="217"/>
      <c r="IE357" s="217"/>
      <c r="IF357" s="217"/>
      <c r="IG357" s="217"/>
      <c r="IH357" s="217"/>
      <c r="II357" s="217"/>
      <c r="IJ357" s="217"/>
      <c r="IK357" s="217"/>
      <c r="IL357" s="217"/>
      <c r="IM357" s="217"/>
      <c r="IN357" s="217"/>
      <c r="IO357" s="217"/>
      <c r="IP357" s="217"/>
      <c r="IQ357" s="217"/>
      <c r="IR357" s="217"/>
      <c r="IS357" s="217"/>
      <c r="IT357" s="217"/>
      <c r="IU357" s="217"/>
      <c r="IV357" s="217"/>
    </row>
    <row r="358" spans="1:256" x14ac:dyDescent="0.15">
      <c r="A358" s="218"/>
      <c r="B358" s="215"/>
      <c r="C358" s="217"/>
      <c r="D358" s="219"/>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c r="AA358" s="217"/>
      <c r="AB358" s="217"/>
      <c r="AC358" s="217"/>
      <c r="AD358" s="217"/>
      <c r="AE358" s="217"/>
      <c r="AF358" s="217"/>
      <c r="AG358" s="217"/>
      <c r="AH358" s="217"/>
      <c r="AI358" s="217"/>
      <c r="AJ358" s="217"/>
      <c r="AK358" s="217"/>
      <c r="AL358" s="217"/>
      <c r="AM358" s="217"/>
      <c r="AN358" s="217"/>
      <c r="AO358" s="217"/>
      <c r="AP358" s="217"/>
      <c r="AQ358" s="217"/>
      <c r="AR358" s="217"/>
      <c r="AS358" s="217"/>
      <c r="AT358" s="217"/>
      <c r="AU358" s="217"/>
      <c r="AV358" s="217"/>
      <c r="AW358" s="217"/>
      <c r="AX358" s="217"/>
      <c r="AY358" s="217"/>
      <c r="AZ358" s="217"/>
      <c r="BA358" s="217"/>
      <c r="BB358" s="217"/>
      <c r="BC358" s="217"/>
      <c r="BD358" s="217"/>
      <c r="BE358" s="217"/>
      <c r="BF358" s="217"/>
      <c r="BG358" s="217"/>
      <c r="BH358" s="217"/>
      <c r="BI358" s="217"/>
      <c r="BJ358" s="217"/>
      <c r="BK358" s="217"/>
      <c r="BL358" s="217"/>
      <c r="BM358" s="217"/>
      <c r="BN358" s="217"/>
      <c r="BO358" s="217"/>
      <c r="BP358" s="217"/>
      <c r="BQ358" s="217"/>
      <c r="BR358" s="217"/>
      <c r="BS358" s="217"/>
      <c r="BT358" s="217"/>
      <c r="BU358" s="217"/>
      <c r="BV358" s="217"/>
      <c r="BW358" s="217"/>
      <c r="BX358" s="217"/>
      <c r="BY358" s="217"/>
      <c r="BZ358" s="217"/>
      <c r="CA358" s="217"/>
      <c r="CB358" s="217"/>
      <c r="CC358" s="217"/>
      <c r="CD358" s="217"/>
      <c r="CE358" s="217"/>
      <c r="CF358" s="217"/>
      <c r="CG358" s="217"/>
      <c r="CH358" s="217"/>
      <c r="CI358" s="217"/>
      <c r="CJ358" s="217"/>
      <c r="CK358" s="217"/>
      <c r="CL358" s="217"/>
      <c r="CM358" s="217"/>
      <c r="CN358" s="217"/>
      <c r="CO358" s="217"/>
      <c r="CP358" s="217"/>
      <c r="CQ358" s="217"/>
      <c r="CR358" s="217"/>
      <c r="CS358" s="217"/>
      <c r="CT358" s="217"/>
      <c r="CU358" s="217"/>
      <c r="CV358" s="217"/>
      <c r="CW358" s="217"/>
      <c r="CX358" s="217"/>
      <c r="CY358" s="217"/>
      <c r="CZ358" s="217"/>
      <c r="DA358" s="217"/>
      <c r="DB358" s="217"/>
      <c r="DC358" s="217"/>
      <c r="DD358" s="217"/>
      <c r="DE358" s="217"/>
      <c r="DF358" s="217"/>
      <c r="DG358" s="217"/>
      <c r="DH358" s="217"/>
      <c r="DI358" s="217"/>
      <c r="DJ358" s="217"/>
      <c r="DK358" s="217"/>
      <c r="DL358" s="217"/>
      <c r="DM358" s="217"/>
      <c r="DN358" s="217"/>
      <c r="DO358" s="217"/>
      <c r="DP358" s="217"/>
      <c r="DQ358" s="217"/>
      <c r="DR358" s="217"/>
      <c r="DS358" s="217"/>
      <c r="DT358" s="217"/>
      <c r="DU358" s="217"/>
      <c r="DV358" s="217"/>
      <c r="DW358" s="217"/>
      <c r="DX358" s="217"/>
      <c r="DY358" s="217"/>
      <c r="DZ358" s="217"/>
      <c r="EA358" s="217"/>
      <c r="EB358" s="217"/>
      <c r="EC358" s="217"/>
      <c r="ED358" s="217"/>
      <c r="EE358" s="217"/>
      <c r="EF358" s="217"/>
      <c r="EG358" s="217"/>
      <c r="EH358" s="217"/>
      <c r="EI358" s="217"/>
      <c r="EJ358" s="217"/>
      <c r="EK358" s="217"/>
      <c r="EL358" s="217"/>
      <c r="EM358" s="217"/>
      <c r="EN358" s="217"/>
      <c r="EO358" s="217"/>
      <c r="EP358" s="217"/>
      <c r="EQ358" s="217"/>
      <c r="ER358" s="217"/>
      <c r="ES358" s="217"/>
      <c r="ET358" s="217"/>
      <c r="EU358" s="217"/>
      <c r="EV358" s="217"/>
      <c r="EW358" s="217"/>
      <c r="EX358" s="217"/>
      <c r="EY358" s="217"/>
      <c r="EZ358" s="217"/>
      <c r="FA358" s="217"/>
      <c r="FB358" s="217"/>
      <c r="FC358" s="217"/>
      <c r="FD358" s="217"/>
      <c r="FE358" s="217"/>
      <c r="FF358" s="217"/>
      <c r="FG358" s="217"/>
      <c r="FH358" s="217"/>
      <c r="FI358" s="217"/>
      <c r="FJ358" s="217"/>
      <c r="FK358" s="217"/>
      <c r="FL358" s="217"/>
      <c r="FM358" s="217"/>
      <c r="FN358" s="217"/>
      <c r="FO358" s="217"/>
      <c r="FP358" s="217"/>
      <c r="FQ358" s="217"/>
      <c r="FR358" s="217"/>
      <c r="FS358" s="217"/>
      <c r="FT358" s="217"/>
      <c r="FU358" s="217"/>
      <c r="FV358" s="217"/>
      <c r="FW358" s="217"/>
      <c r="FX358" s="217"/>
      <c r="FY358" s="217"/>
      <c r="FZ358" s="217"/>
      <c r="GA358" s="217"/>
      <c r="GB358" s="217"/>
      <c r="GC358" s="217"/>
      <c r="GD358" s="217"/>
      <c r="GE358" s="217"/>
      <c r="GF358" s="217"/>
      <c r="GG358" s="217"/>
      <c r="GH358" s="217"/>
      <c r="GI358" s="217"/>
      <c r="GJ358" s="217"/>
      <c r="GK358" s="217"/>
      <c r="GL358" s="217"/>
      <c r="GM358" s="217"/>
      <c r="GN358" s="217"/>
      <c r="GO358" s="217"/>
      <c r="GP358" s="217"/>
      <c r="GQ358" s="217"/>
      <c r="GR358" s="217"/>
      <c r="GS358" s="217"/>
      <c r="GT358" s="217"/>
      <c r="GU358" s="217"/>
      <c r="GV358" s="217"/>
      <c r="GW358" s="217"/>
      <c r="GX358" s="217"/>
      <c r="GY358" s="217"/>
      <c r="GZ358" s="217"/>
      <c r="HA358" s="217"/>
      <c r="HB358" s="217"/>
      <c r="HC358" s="217"/>
      <c r="HD358" s="217"/>
      <c r="HE358" s="217"/>
      <c r="HF358" s="217"/>
      <c r="HG358" s="217"/>
      <c r="HH358" s="217"/>
      <c r="HI358" s="217"/>
      <c r="HJ358" s="217"/>
      <c r="HK358" s="217"/>
      <c r="HL358" s="217"/>
      <c r="HM358" s="217"/>
      <c r="HN358" s="217"/>
      <c r="HO358" s="217"/>
      <c r="HP358" s="217"/>
      <c r="HQ358" s="217"/>
      <c r="HR358" s="217"/>
      <c r="HS358" s="217"/>
      <c r="HT358" s="217"/>
      <c r="HU358" s="217"/>
      <c r="HV358" s="217"/>
      <c r="HW358" s="217"/>
      <c r="HX358" s="217"/>
      <c r="HY358" s="217"/>
      <c r="HZ358" s="217"/>
      <c r="IA358" s="217"/>
      <c r="IB358" s="217"/>
      <c r="IC358" s="217"/>
      <c r="ID358" s="217"/>
      <c r="IE358" s="217"/>
      <c r="IF358" s="217"/>
      <c r="IG358" s="217"/>
      <c r="IH358" s="217"/>
      <c r="II358" s="217"/>
      <c r="IJ358" s="217"/>
      <c r="IK358" s="217"/>
      <c r="IL358" s="217"/>
      <c r="IM358" s="217"/>
      <c r="IN358" s="217"/>
      <c r="IO358" s="217"/>
      <c r="IP358" s="217"/>
      <c r="IQ358" s="217"/>
      <c r="IR358" s="217"/>
      <c r="IS358" s="217"/>
      <c r="IT358" s="217"/>
      <c r="IU358" s="217"/>
      <c r="IV358" s="217"/>
    </row>
    <row r="359" spans="1:256" x14ac:dyDescent="0.15">
      <c r="A359" s="218"/>
      <c r="B359" s="215"/>
      <c r="C359" s="217"/>
      <c r="D359" s="219"/>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c r="AA359" s="217"/>
      <c r="AB359" s="217"/>
      <c r="AC359" s="217"/>
      <c r="AD359" s="217"/>
      <c r="AE359" s="217"/>
      <c r="AF359" s="217"/>
      <c r="AG359" s="217"/>
      <c r="AH359" s="217"/>
      <c r="AI359" s="217"/>
      <c r="AJ359" s="217"/>
      <c r="AK359" s="217"/>
      <c r="AL359" s="217"/>
      <c r="AM359" s="217"/>
      <c r="AN359" s="217"/>
      <c r="AO359" s="217"/>
      <c r="AP359" s="217"/>
      <c r="AQ359" s="217"/>
      <c r="AR359" s="217"/>
      <c r="AS359" s="217"/>
      <c r="AT359" s="217"/>
      <c r="AU359" s="217"/>
      <c r="AV359" s="217"/>
      <c r="AW359" s="217"/>
      <c r="AX359" s="217"/>
      <c r="AY359" s="217"/>
      <c r="AZ359" s="217"/>
      <c r="BA359" s="217"/>
      <c r="BB359" s="217"/>
      <c r="BC359" s="217"/>
      <c r="BD359" s="217"/>
      <c r="BE359" s="217"/>
      <c r="BF359" s="217"/>
      <c r="BG359" s="217"/>
      <c r="BH359" s="217"/>
      <c r="BI359" s="217"/>
      <c r="BJ359" s="217"/>
      <c r="BK359" s="217"/>
      <c r="BL359" s="217"/>
      <c r="BM359" s="217"/>
      <c r="BN359" s="217"/>
      <c r="BO359" s="217"/>
      <c r="BP359" s="217"/>
      <c r="BQ359" s="217"/>
      <c r="BR359" s="217"/>
      <c r="BS359" s="217"/>
      <c r="BT359" s="217"/>
      <c r="BU359" s="217"/>
      <c r="BV359" s="217"/>
      <c r="BW359" s="217"/>
      <c r="BX359" s="217"/>
      <c r="BY359" s="217"/>
      <c r="BZ359" s="217"/>
      <c r="CA359" s="217"/>
      <c r="CB359" s="217"/>
      <c r="CC359" s="217"/>
      <c r="CD359" s="217"/>
      <c r="CE359" s="217"/>
      <c r="CF359" s="217"/>
      <c r="CG359" s="217"/>
      <c r="CH359" s="217"/>
      <c r="CI359" s="217"/>
      <c r="CJ359" s="217"/>
      <c r="CK359" s="217"/>
      <c r="CL359" s="217"/>
      <c r="CM359" s="217"/>
      <c r="CN359" s="217"/>
      <c r="CO359" s="217"/>
      <c r="CP359" s="217"/>
      <c r="CQ359" s="217"/>
      <c r="CR359" s="217"/>
      <c r="CS359" s="217"/>
      <c r="CT359" s="217"/>
      <c r="CU359" s="217"/>
      <c r="CV359" s="217"/>
      <c r="CW359" s="217"/>
      <c r="CX359" s="217"/>
      <c r="CY359" s="217"/>
      <c r="CZ359" s="217"/>
      <c r="DA359" s="217"/>
      <c r="DB359" s="217"/>
      <c r="DC359" s="217"/>
      <c r="DD359" s="217"/>
      <c r="DE359" s="217"/>
      <c r="DF359" s="217"/>
      <c r="DG359" s="217"/>
      <c r="DH359" s="217"/>
      <c r="DI359" s="217"/>
      <c r="DJ359" s="217"/>
      <c r="DK359" s="217"/>
      <c r="DL359" s="217"/>
      <c r="DM359" s="217"/>
      <c r="DN359" s="217"/>
      <c r="DO359" s="217"/>
      <c r="DP359" s="217"/>
      <c r="DQ359" s="217"/>
      <c r="DR359" s="217"/>
      <c r="DS359" s="217"/>
      <c r="DT359" s="217"/>
      <c r="DU359" s="217"/>
      <c r="DV359" s="217"/>
      <c r="DW359" s="217"/>
      <c r="DX359" s="217"/>
      <c r="DY359" s="217"/>
      <c r="DZ359" s="217"/>
      <c r="EA359" s="217"/>
      <c r="EB359" s="217"/>
      <c r="EC359" s="217"/>
      <c r="ED359" s="217"/>
      <c r="EE359" s="217"/>
      <c r="EF359" s="217"/>
      <c r="EG359" s="217"/>
      <c r="EH359" s="217"/>
      <c r="EI359" s="217"/>
      <c r="EJ359" s="217"/>
      <c r="EK359" s="217"/>
      <c r="EL359" s="217"/>
      <c r="EM359" s="217"/>
      <c r="EN359" s="217"/>
      <c r="EO359" s="217"/>
      <c r="EP359" s="217"/>
      <c r="EQ359" s="217"/>
      <c r="ER359" s="217"/>
      <c r="ES359" s="217"/>
      <c r="ET359" s="217"/>
      <c r="EU359" s="217"/>
      <c r="EV359" s="217"/>
      <c r="EW359" s="217"/>
      <c r="EX359" s="217"/>
      <c r="EY359" s="217"/>
      <c r="EZ359" s="217"/>
      <c r="FA359" s="217"/>
      <c r="FB359" s="217"/>
      <c r="FC359" s="217"/>
      <c r="FD359" s="217"/>
      <c r="FE359" s="217"/>
      <c r="FF359" s="217"/>
      <c r="FG359" s="217"/>
      <c r="FH359" s="217"/>
      <c r="FI359" s="217"/>
      <c r="FJ359" s="217"/>
      <c r="FK359" s="217"/>
      <c r="FL359" s="217"/>
      <c r="FM359" s="217"/>
      <c r="FN359" s="217"/>
      <c r="FO359" s="217"/>
      <c r="FP359" s="217"/>
      <c r="FQ359" s="217"/>
      <c r="FR359" s="217"/>
      <c r="FS359" s="217"/>
      <c r="FT359" s="217"/>
      <c r="FU359" s="217"/>
      <c r="FV359" s="217"/>
      <c r="FW359" s="217"/>
      <c r="FX359" s="217"/>
      <c r="FY359" s="217"/>
      <c r="FZ359" s="217"/>
      <c r="GA359" s="217"/>
      <c r="GB359" s="217"/>
      <c r="GC359" s="217"/>
      <c r="GD359" s="217"/>
      <c r="GE359" s="217"/>
      <c r="GF359" s="217"/>
      <c r="GG359" s="217"/>
      <c r="GH359" s="217"/>
      <c r="GI359" s="217"/>
      <c r="GJ359" s="217"/>
      <c r="GK359" s="217"/>
      <c r="GL359" s="217"/>
      <c r="GM359" s="217"/>
      <c r="GN359" s="217"/>
      <c r="GO359" s="217"/>
      <c r="GP359" s="217"/>
      <c r="GQ359" s="217"/>
      <c r="GR359" s="217"/>
      <c r="GS359" s="217"/>
      <c r="GT359" s="217"/>
      <c r="GU359" s="217"/>
      <c r="GV359" s="217"/>
      <c r="GW359" s="217"/>
      <c r="GX359" s="217"/>
      <c r="GY359" s="217"/>
      <c r="GZ359" s="217"/>
      <c r="HA359" s="217"/>
      <c r="HB359" s="217"/>
      <c r="HC359" s="217"/>
      <c r="HD359" s="217"/>
      <c r="HE359" s="217"/>
      <c r="HF359" s="217"/>
      <c r="HG359" s="217"/>
      <c r="HH359" s="217"/>
      <c r="HI359" s="217"/>
      <c r="HJ359" s="217"/>
      <c r="HK359" s="217"/>
      <c r="HL359" s="217"/>
      <c r="HM359" s="217"/>
      <c r="HN359" s="217"/>
      <c r="HO359" s="217"/>
      <c r="HP359" s="217"/>
      <c r="HQ359" s="217"/>
      <c r="HR359" s="217"/>
      <c r="HS359" s="217"/>
      <c r="HT359" s="217"/>
      <c r="HU359" s="217"/>
      <c r="HV359" s="217"/>
      <c r="HW359" s="217"/>
      <c r="HX359" s="217"/>
      <c r="HY359" s="217"/>
      <c r="HZ359" s="217"/>
      <c r="IA359" s="217"/>
      <c r="IB359" s="217"/>
      <c r="IC359" s="217"/>
      <c r="ID359" s="217"/>
      <c r="IE359" s="217"/>
      <c r="IF359" s="217"/>
      <c r="IG359" s="217"/>
      <c r="IH359" s="217"/>
      <c r="II359" s="217"/>
      <c r="IJ359" s="217"/>
      <c r="IK359" s="217"/>
      <c r="IL359" s="217"/>
      <c r="IM359" s="217"/>
      <c r="IN359" s="217"/>
      <c r="IO359" s="217"/>
      <c r="IP359" s="217"/>
      <c r="IQ359" s="217"/>
      <c r="IR359" s="217"/>
      <c r="IS359" s="217"/>
      <c r="IT359" s="217"/>
      <c r="IU359" s="217"/>
      <c r="IV359" s="217"/>
    </row>
    <row r="360" spans="1:256" x14ac:dyDescent="0.15">
      <c r="A360" s="218"/>
      <c r="B360" s="215"/>
      <c r="C360" s="217"/>
      <c r="D360" s="219"/>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c r="AA360" s="217"/>
      <c r="AB360" s="217"/>
      <c r="AC360" s="217"/>
      <c r="AD360" s="217"/>
      <c r="AE360" s="217"/>
      <c r="AF360" s="217"/>
      <c r="AG360" s="217"/>
      <c r="AH360" s="217"/>
      <c r="AI360" s="217"/>
      <c r="AJ360" s="217"/>
      <c r="AK360" s="217"/>
      <c r="AL360" s="217"/>
      <c r="AM360" s="217"/>
      <c r="AN360" s="217"/>
      <c r="AO360" s="217"/>
      <c r="AP360" s="217"/>
      <c r="AQ360" s="217"/>
      <c r="AR360" s="217"/>
      <c r="AS360" s="217"/>
      <c r="AT360" s="217"/>
      <c r="AU360" s="217"/>
      <c r="AV360" s="217"/>
      <c r="AW360" s="217"/>
      <c r="AX360" s="217"/>
      <c r="AY360" s="217"/>
      <c r="AZ360" s="217"/>
      <c r="BA360" s="217"/>
      <c r="BB360" s="217"/>
      <c r="BC360" s="217"/>
      <c r="BD360" s="217"/>
      <c r="BE360" s="217"/>
      <c r="BF360" s="217"/>
      <c r="BG360" s="217"/>
      <c r="BH360" s="217"/>
      <c r="BI360" s="217"/>
      <c r="BJ360" s="217"/>
      <c r="BK360" s="217"/>
      <c r="BL360" s="217"/>
      <c r="BM360" s="217"/>
      <c r="BN360" s="217"/>
      <c r="BO360" s="217"/>
      <c r="BP360" s="217"/>
      <c r="BQ360" s="217"/>
      <c r="BR360" s="217"/>
      <c r="BS360" s="217"/>
      <c r="BT360" s="217"/>
      <c r="BU360" s="217"/>
      <c r="BV360" s="217"/>
      <c r="BW360" s="217"/>
      <c r="BX360" s="217"/>
      <c r="BY360" s="217"/>
      <c r="BZ360" s="217"/>
      <c r="CA360" s="217"/>
      <c r="CB360" s="217"/>
      <c r="CC360" s="217"/>
      <c r="CD360" s="217"/>
      <c r="CE360" s="217"/>
      <c r="CF360" s="217"/>
      <c r="CG360" s="217"/>
      <c r="CH360" s="217"/>
      <c r="CI360" s="217"/>
      <c r="CJ360" s="217"/>
      <c r="CK360" s="217"/>
      <c r="CL360" s="217"/>
      <c r="CM360" s="217"/>
      <c r="CN360" s="217"/>
      <c r="CO360" s="217"/>
      <c r="CP360" s="217"/>
      <c r="CQ360" s="217"/>
      <c r="CR360" s="217"/>
      <c r="CS360" s="217"/>
      <c r="CT360" s="217"/>
      <c r="CU360" s="217"/>
      <c r="CV360" s="217"/>
      <c r="CW360" s="217"/>
      <c r="CX360" s="217"/>
      <c r="CY360" s="217"/>
      <c r="CZ360" s="217"/>
      <c r="DA360" s="217"/>
      <c r="DB360" s="217"/>
      <c r="DC360" s="217"/>
      <c r="DD360" s="217"/>
      <c r="DE360" s="217"/>
      <c r="DF360" s="217"/>
      <c r="DG360" s="217"/>
      <c r="DH360" s="217"/>
      <c r="DI360" s="217"/>
      <c r="DJ360" s="217"/>
      <c r="DK360" s="217"/>
      <c r="DL360" s="217"/>
      <c r="DM360" s="217"/>
      <c r="DN360" s="217"/>
      <c r="DO360" s="217"/>
      <c r="DP360" s="217"/>
      <c r="DQ360" s="217"/>
      <c r="DR360" s="217"/>
      <c r="DS360" s="217"/>
      <c r="DT360" s="217"/>
      <c r="DU360" s="217"/>
      <c r="DV360" s="217"/>
      <c r="DW360" s="217"/>
      <c r="DX360" s="217"/>
      <c r="DY360" s="217"/>
      <c r="DZ360" s="217"/>
      <c r="EA360" s="217"/>
      <c r="EB360" s="217"/>
      <c r="EC360" s="217"/>
      <c r="ED360" s="217"/>
      <c r="EE360" s="217"/>
      <c r="EF360" s="217"/>
      <c r="EG360" s="217"/>
      <c r="EH360" s="217"/>
      <c r="EI360" s="217"/>
      <c r="EJ360" s="217"/>
      <c r="EK360" s="217"/>
      <c r="EL360" s="217"/>
      <c r="EM360" s="217"/>
      <c r="EN360" s="217"/>
      <c r="EO360" s="217"/>
      <c r="EP360" s="217"/>
      <c r="EQ360" s="217"/>
      <c r="ER360" s="217"/>
      <c r="ES360" s="217"/>
      <c r="ET360" s="217"/>
      <c r="EU360" s="217"/>
      <c r="EV360" s="217"/>
      <c r="EW360" s="217"/>
      <c r="EX360" s="217"/>
      <c r="EY360" s="217"/>
      <c r="EZ360" s="217"/>
      <c r="FA360" s="217"/>
      <c r="FB360" s="217"/>
      <c r="FC360" s="217"/>
      <c r="FD360" s="217"/>
      <c r="FE360" s="217"/>
      <c r="FF360" s="217"/>
      <c r="FG360" s="217"/>
      <c r="FH360" s="217"/>
      <c r="FI360" s="217"/>
      <c r="FJ360" s="217"/>
      <c r="FK360" s="217"/>
      <c r="FL360" s="217"/>
      <c r="FM360" s="217"/>
      <c r="FN360" s="217"/>
      <c r="FO360" s="217"/>
      <c r="FP360" s="217"/>
      <c r="FQ360" s="217"/>
      <c r="FR360" s="217"/>
      <c r="FS360" s="217"/>
      <c r="FT360" s="217"/>
      <c r="FU360" s="217"/>
      <c r="FV360" s="217"/>
      <c r="FW360" s="217"/>
      <c r="FX360" s="217"/>
      <c r="FY360" s="217"/>
      <c r="FZ360" s="217"/>
      <c r="GA360" s="217"/>
      <c r="GB360" s="217"/>
      <c r="GC360" s="217"/>
      <c r="GD360" s="217"/>
      <c r="GE360" s="217"/>
      <c r="GF360" s="217"/>
      <c r="GG360" s="217"/>
      <c r="GH360" s="217"/>
      <c r="GI360" s="217"/>
      <c r="GJ360" s="217"/>
      <c r="GK360" s="217"/>
      <c r="GL360" s="217"/>
      <c r="GM360" s="217"/>
      <c r="GN360" s="217"/>
      <c r="GO360" s="217"/>
      <c r="GP360" s="217"/>
      <c r="GQ360" s="217"/>
      <c r="GR360" s="217"/>
      <c r="GS360" s="217"/>
      <c r="GT360" s="217"/>
      <c r="GU360" s="217"/>
      <c r="GV360" s="217"/>
      <c r="GW360" s="217"/>
      <c r="GX360" s="217"/>
      <c r="GY360" s="217"/>
      <c r="GZ360" s="217"/>
      <c r="HA360" s="217"/>
      <c r="HB360" s="217"/>
      <c r="HC360" s="217"/>
      <c r="HD360" s="217"/>
      <c r="HE360" s="217"/>
      <c r="HF360" s="217"/>
      <c r="HG360" s="217"/>
      <c r="HH360" s="217"/>
      <c r="HI360" s="217"/>
      <c r="HJ360" s="217"/>
      <c r="HK360" s="217"/>
      <c r="HL360" s="217"/>
      <c r="HM360" s="217"/>
      <c r="HN360" s="217"/>
      <c r="HO360" s="217"/>
      <c r="HP360" s="217"/>
      <c r="HQ360" s="217"/>
      <c r="HR360" s="217"/>
      <c r="HS360" s="217"/>
      <c r="HT360" s="217"/>
      <c r="HU360" s="217"/>
      <c r="HV360" s="217"/>
      <c r="HW360" s="217"/>
      <c r="HX360" s="217"/>
      <c r="HY360" s="217"/>
      <c r="HZ360" s="217"/>
      <c r="IA360" s="217"/>
      <c r="IB360" s="217"/>
      <c r="IC360" s="217"/>
      <c r="ID360" s="217"/>
      <c r="IE360" s="217"/>
      <c r="IF360" s="217"/>
      <c r="IG360" s="217"/>
      <c r="IH360" s="217"/>
      <c r="II360" s="217"/>
      <c r="IJ360" s="217"/>
      <c r="IK360" s="217"/>
      <c r="IL360" s="217"/>
      <c r="IM360" s="217"/>
      <c r="IN360" s="217"/>
      <c r="IO360" s="217"/>
      <c r="IP360" s="217"/>
      <c r="IQ360" s="217"/>
      <c r="IR360" s="217"/>
      <c r="IS360" s="217"/>
      <c r="IT360" s="217"/>
      <c r="IU360" s="217"/>
      <c r="IV360" s="217"/>
    </row>
    <row r="361" spans="1:256" x14ac:dyDescent="0.15">
      <c r="A361" s="218"/>
      <c r="B361" s="215"/>
      <c r="C361" s="217"/>
      <c r="D361" s="219"/>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c r="AA361" s="217"/>
      <c r="AB361" s="217"/>
      <c r="AC361" s="217"/>
      <c r="AD361" s="217"/>
      <c r="AE361" s="217"/>
      <c r="AF361" s="217"/>
      <c r="AG361" s="217"/>
      <c r="AH361" s="217"/>
      <c r="AI361" s="217"/>
      <c r="AJ361" s="217"/>
      <c r="AK361" s="217"/>
      <c r="AL361" s="217"/>
      <c r="AM361" s="217"/>
      <c r="AN361" s="217"/>
      <c r="AO361" s="217"/>
      <c r="AP361" s="217"/>
      <c r="AQ361" s="217"/>
      <c r="AR361" s="217"/>
      <c r="AS361" s="217"/>
      <c r="AT361" s="217"/>
      <c r="AU361" s="217"/>
      <c r="AV361" s="217"/>
      <c r="AW361" s="217"/>
      <c r="AX361" s="217"/>
      <c r="AY361" s="217"/>
      <c r="AZ361" s="217"/>
      <c r="BA361" s="217"/>
      <c r="BB361" s="217"/>
      <c r="BC361" s="217"/>
      <c r="BD361" s="217"/>
      <c r="BE361" s="217"/>
      <c r="BF361" s="217"/>
      <c r="BG361" s="217"/>
      <c r="BH361" s="217"/>
      <c r="BI361" s="217"/>
      <c r="BJ361" s="217"/>
      <c r="BK361" s="217"/>
      <c r="BL361" s="217"/>
      <c r="BM361" s="217"/>
      <c r="BN361" s="217"/>
      <c r="BO361" s="217"/>
      <c r="BP361" s="217"/>
      <c r="BQ361" s="217"/>
      <c r="BR361" s="217"/>
      <c r="BS361" s="217"/>
      <c r="BT361" s="217"/>
      <c r="BU361" s="217"/>
      <c r="BV361" s="217"/>
      <c r="BW361" s="217"/>
      <c r="BX361" s="217"/>
      <c r="BY361" s="217"/>
      <c r="BZ361" s="217"/>
      <c r="CA361" s="217"/>
      <c r="CB361" s="217"/>
      <c r="CC361" s="217"/>
      <c r="CD361" s="217"/>
      <c r="CE361" s="217"/>
      <c r="CF361" s="217"/>
      <c r="CG361" s="217"/>
      <c r="CH361" s="217"/>
      <c r="CI361" s="217"/>
      <c r="CJ361" s="217"/>
      <c r="CK361" s="217"/>
      <c r="CL361" s="217"/>
      <c r="CM361" s="217"/>
      <c r="CN361" s="217"/>
      <c r="CO361" s="217"/>
      <c r="CP361" s="217"/>
      <c r="CQ361" s="217"/>
      <c r="CR361" s="217"/>
      <c r="CS361" s="217"/>
      <c r="CT361" s="217"/>
      <c r="CU361" s="217"/>
      <c r="CV361" s="217"/>
      <c r="CW361" s="217"/>
      <c r="CX361" s="217"/>
      <c r="CY361" s="217"/>
      <c r="CZ361" s="217"/>
      <c r="DA361" s="217"/>
      <c r="DB361" s="217"/>
      <c r="DC361" s="217"/>
      <c r="DD361" s="217"/>
      <c r="DE361" s="217"/>
      <c r="DF361" s="217"/>
      <c r="DG361" s="217"/>
      <c r="DH361" s="217"/>
      <c r="DI361" s="217"/>
      <c r="DJ361" s="217"/>
      <c r="DK361" s="217"/>
      <c r="DL361" s="217"/>
      <c r="DM361" s="217"/>
      <c r="DN361" s="217"/>
      <c r="DO361" s="217"/>
      <c r="DP361" s="217"/>
      <c r="DQ361" s="217"/>
      <c r="DR361" s="217"/>
      <c r="DS361" s="217"/>
      <c r="DT361" s="217"/>
      <c r="DU361" s="217"/>
      <c r="DV361" s="217"/>
      <c r="DW361" s="217"/>
      <c r="DX361" s="217"/>
      <c r="DY361" s="217"/>
      <c r="DZ361" s="217"/>
      <c r="EA361" s="217"/>
      <c r="EB361" s="217"/>
      <c r="EC361" s="217"/>
      <c r="ED361" s="217"/>
      <c r="EE361" s="217"/>
      <c r="EF361" s="217"/>
      <c r="EG361" s="217"/>
      <c r="EH361" s="217"/>
      <c r="EI361" s="217"/>
      <c r="EJ361" s="217"/>
      <c r="EK361" s="217"/>
      <c r="EL361" s="217"/>
      <c r="EM361" s="217"/>
      <c r="EN361" s="217"/>
      <c r="EO361" s="217"/>
      <c r="EP361" s="217"/>
      <c r="EQ361" s="217"/>
      <c r="ER361" s="217"/>
      <c r="ES361" s="217"/>
      <c r="ET361" s="217"/>
      <c r="EU361" s="217"/>
      <c r="EV361" s="217"/>
      <c r="EW361" s="217"/>
      <c r="EX361" s="217"/>
      <c r="EY361" s="217"/>
      <c r="EZ361" s="217"/>
      <c r="FA361" s="217"/>
      <c r="FB361" s="217"/>
      <c r="FC361" s="217"/>
      <c r="FD361" s="217"/>
      <c r="FE361" s="217"/>
      <c r="FF361" s="217"/>
      <c r="FG361" s="217"/>
      <c r="FH361" s="217"/>
      <c r="FI361" s="217"/>
      <c r="FJ361" s="217"/>
      <c r="FK361" s="217"/>
      <c r="FL361" s="217"/>
      <c r="FM361" s="217"/>
      <c r="FN361" s="217"/>
      <c r="FO361" s="217"/>
      <c r="FP361" s="217"/>
      <c r="FQ361" s="217"/>
      <c r="FR361" s="217"/>
      <c r="FS361" s="217"/>
      <c r="FT361" s="217"/>
      <c r="FU361" s="217"/>
      <c r="FV361" s="217"/>
      <c r="FW361" s="217"/>
      <c r="FX361" s="217"/>
      <c r="FY361" s="217"/>
      <c r="FZ361" s="217"/>
      <c r="GA361" s="217"/>
      <c r="GB361" s="217"/>
      <c r="GC361" s="217"/>
      <c r="GD361" s="217"/>
      <c r="GE361" s="217"/>
      <c r="GF361" s="217"/>
      <c r="GG361" s="217"/>
      <c r="GH361" s="217"/>
      <c r="GI361" s="217"/>
      <c r="GJ361" s="217"/>
      <c r="GK361" s="217"/>
      <c r="GL361" s="217"/>
      <c r="GM361" s="217"/>
      <c r="GN361" s="217"/>
      <c r="GO361" s="217"/>
      <c r="GP361" s="217"/>
      <c r="GQ361" s="217"/>
      <c r="GR361" s="217"/>
      <c r="GS361" s="217"/>
      <c r="GT361" s="217"/>
      <c r="GU361" s="217"/>
      <c r="GV361" s="217"/>
      <c r="GW361" s="217"/>
      <c r="GX361" s="217"/>
      <c r="GY361" s="217"/>
      <c r="GZ361" s="217"/>
      <c r="HA361" s="217"/>
      <c r="HB361" s="217"/>
      <c r="HC361" s="217"/>
      <c r="HD361" s="217"/>
      <c r="HE361" s="217"/>
      <c r="HF361" s="217"/>
      <c r="HG361" s="217"/>
      <c r="HH361" s="217"/>
      <c r="HI361" s="217"/>
      <c r="HJ361" s="217"/>
      <c r="HK361" s="217"/>
      <c r="HL361" s="217"/>
      <c r="HM361" s="217"/>
      <c r="HN361" s="217"/>
      <c r="HO361" s="217"/>
      <c r="HP361" s="217"/>
      <c r="HQ361" s="217"/>
      <c r="HR361" s="217"/>
      <c r="HS361" s="217"/>
      <c r="HT361" s="217"/>
      <c r="HU361" s="217"/>
      <c r="HV361" s="217"/>
      <c r="HW361" s="217"/>
      <c r="HX361" s="217"/>
      <c r="HY361" s="217"/>
      <c r="HZ361" s="217"/>
      <c r="IA361" s="217"/>
      <c r="IB361" s="217"/>
      <c r="IC361" s="217"/>
      <c r="ID361" s="217"/>
      <c r="IE361" s="217"/>
      <c r="IF361" s="217"/>
      <c r="IG361" s="217"/>
      <c r="IH361" s="217"/>
      <c r="II361" s="217"/>
      <c r="IJ361" s="217"/>
      <c r="IK361" s="217"/>
      <c r="IL361" s="217"/>
      <c r="IM361" s="217"/>
      <c r="IN361" s="217"/>
      <c r="IO361" s="217"/>
      <c r="IP361" s="217"/>
      <c r="IQ361" s="217"/>
      <c r="IR361" s="217"/>
      <c r="IS361" s="217"/>
      <c r="IT361" s="217"/>
      <c r="IU361" s="217"/>
      <c r="IV361" s="217"/>
    </row>
    <row r="362" spans="1:256" x14ac:dyDescent="0.15">
      <c r="A362" s="218"/>
      <c r="B362" s="215"/>
      <c r="C362" s="217"/>
      <c r="D362" s="219"/>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c r="AA362" s="217"/>
      <c r="AB362" s="217"/>
      <c r="AC362" s="217"/>
      <c r="AD362" s="217"/>
      <c r="AE362" s="217"/>
      <c r="AF362" s="217"/>
      <c r="AG362" s="217"/>
      <c r="AH362" s="217"/>
      <c r="AI362" s="217"/>
      <c r="AJ362" s="217"/>
      <c r="AK362" s="217"/>
      <c r="AL362" s="217"/>
      <c r="AM362" s="217"/>
      <c r="AN362" s="217"/>
      <c r="AO362" s="217"/>
      <c r="AP362" s="217"/>
      <c r="AQ362" s="217"/>
      <c r="AR362" s="217"/>
      <c r="AS362" s="217"/>
      <c r="AT362" s="217"/>
      <c r="AU362" s="217"/>
      <c r="AV362" s="217"/>
      <c r="AW362" s="217"/>
      <c r="AX362" s="217"/>
      <c r="AY362" s="217"/>
      <c r="AZ362" s="217"/>
      <c r="BA362" s="217"/>
      <c r="BB362" s="217"/>
      <c r="BC362" s="217"/>
      <c r="BD362" s="217"/>
      <c r="BE362" s="217"/>
      <c r="BF362" s="217"/>
      <c r="BG362" s="217"/>
      <c r="BH362" s="217"/>
      <c r="BI362" s="217"/>
      <c r="BJ362" s="217"/>
      <c r="BK362" s="217"/>
      <c r="BL362" s="217"/>
      <c r="BM362" s="217"/>
      <c r="BN362" s="217"/>
      <c r="BO362" s="217"/>
      <c r="BP362" s="217"/>
      <c r="BQ362" s="217"/>
      <c r="BR362" s="217"/>
      <c r="BS362" s="217"/>
      <c r="BT362" s="217"/>
      <c r="BU362" s="217"/>
      <c r="BV362" s="217"/>
      <c r="BW362" s="217"/>
      <c r="BX362" s="217"/>
      <c r="BY362" s="217"/>
      <c r="BZ362" s="217"/>
      <c r="CA362" s="217"/>
      <c r="CB362" s="217"/>
      <c r="CC362" s="217"/>
      <c r="CD362" s="217"/>
      <c r="CE362" s="217"/>
      <c r="CF362" s="217"/>
      <c r="CG362" s="217"/>
      <c r="CH362" s="217"/>
      <c r="CI362" s="217"/>
      <c r="CJ362" s="217"/>
      <c r="CK362" s="217"/>
      <c r="CL362" s="217"/>
      <c r="CM362" s="217"/>
      <c r="CN362" s="217"/>
      <c r="CO362" s="217"/>
      <c r="CP362" s="217"/>
      <c r="CQ362" s="217"/>
      <c r="CR362" s="217"/>
      <c r="CS362" s="217"/>
      <c r="CT362" s="217"/>
      <c r="CU362" s="217"/>
      <c r="CV362" s="217"/>
      <c r="CW362" s="217"/>
      <c r="CX362" s="217"/>
      <c r="CY362" s="217"/>
      <c r="CZ362" s="217"/>
      <c r="DA362" s="217"/>
      <c r="DB362" s="217"/>
      <c r="DC362" s="217"/>
      <c r="DD362" s="217"/>
      <c r="DE362" s="217"/>
      <c r="DF362" s="217"/>
      <c r="DG362" s="217"/>
      <c r="DH362" s="217"/>
      <c r="DI362" s="217"/>
      <c r="DJ362" s="217"/>
      <c r="DK362" s="217"/>
      <c r="DL362" s="217"/>
      <c r="DM362" s="217"/>
      <c r="DN362" s="217"/>
      <c r="DO362" s="217"/>
      <c r="DP362" s="217"/>
      <c r="DQ362" s="217"/>
      <c r="DR362" s="217"/>
      <c r="DS362" s="217"/>
      <c r="DT362" s="217"/>
      <c r="DU362" s="217"/>
      <c r="DV362" s="217"/>
      <c r="DW362" s="217"/>
      <c r="DX362" s="217"/>
      <c r="DY362" s="217"/>
      <c r="DZ362" s="217"/>
      <c r="EA362" s="217"/>
      <c r="EB362" s="217"/>
      <c r="EC362" s="217"/>
      <c r="ED362" s="217"/>
      <c r="EE362" s="217"/>
      <c r="EF362" s="217"/>
      <c r="EG362" s="217"/>
      <c r="EH362" s="217"/>
      <c r="EI362" s="217"/>
      <c r="EJ362" s="217"/>
      <c r="EK362" s="217"/>
      <c r="EL362" s="217"/>
      <c r="EM362" s="217"/>
      <c r="EN362" s="217"/>
      <c r="EO362" s="217"/>
      <c r="EP362" s="217"/>
      <c r="EQ362" s="217"/>
      <c r="ER362" s="217"/>
      <c r="ES362" s="217"/>
      <c r="ET362" s="217"/>
      <c r="EU362" s="217"/>
      <c r="EV362" s="217"/>
      <c r="EW362" s="217"/>
      <c r="EX362" s="217"/>
      <c r="EY362" s="217"/>
      <c r="EZ362" s="217"/>
      <c r="FA362" s="217"/>
      <c r="FB362" s="217"/>
      <c r="FC362" s="217"/>
      <c r="FD362" s="217"/>
      <c r="FE362" s="217"/>
      <c r="FF362" s="217"/>
      <c r="FG362" s="217"/>
      <c r="FH362" s="217"/>
      <c r="FI362" s="217"/>
      <c r="FJ362" s="217"/>
      <c r="FK362" s="217"/>
      <c r="FL362" s="217"/>
      <c r="FM362" s="217"/>
      <c r="FN362" s="217"/>
      <c r="FO362" s="217"/>
      <c r="FP362" s="217"/>
      <c r="FQ362" s="217"/>
      <c r="FR362" s="217"/>
      <c r="FS362" s="217"/>
      <c r="FT362" s="217"/>
      <c r="FU362" s="217"/>
      <c r="FV362" s="217"/>
      <c r="FW362" s="217"/>
      <c r="FX362" s="217"/>
      <c r="FY362" s="217"/>
      <c r="FZ362" s="217"/>
      <c r="GA362" s="217"/>
      <c r="GB362" s="217"/>
      <c r="GC362" s="217"/>
      <c r="GD362" s="217"/>
      <c r="GE362" s="217"/>
      <c r="GF362" s="217"/>
      <c r="GG362" s="217"/>
      <c r="GH362" s="217"/>
      <c r="GI362" s="217"/>
      <c r="GJ362" s="217"/>
      <c r="GK362" s="217"/>
      <c r="GL362" s="217"/>
      <c r="GM362" s="217"/>
      <c r="GN362" s="217"/>
      <c r="GO362" s="217"/>
      <c r="GP362" s="217"/>
      <c r="GQ362" s="217"/>
      <c r="GR362" s="217"/>
      <c r="GS362" s="217"/>
      <c r="GT362" s="217"/>
      <c r="GU362" s="217"/>
      <c r="GV362" s="217"/>
      <c r="GW362" s="217"/>
      <c r="GX362" s="217"/>
      <c r="GY362" s="217"/>
      <c r="GZ362" s="217"/>
      <c r="HA362" s="217"/>
      <c r="HB362" s="217"/>
      <c r="HC362" s="217"/>
      <c r="HD362" s="217"/>
      <c r="HE362" s="217"/>
      <c r="HF362" s="217"/>
      <c r="HG362" s="217"/>
      <c r="HH362" s="217"/>
      <c r="HI362" s="217"/>
      <c r="HJ362" s="217"/>
      <c r="HK362" s="217"/>
      <c r="HL362" s="217"/>
      <c r="HM362" s="217"/>
      <c r="HN362" s="217"/>
      <c r="HO362" s="217"/>
      <c r="HP362" s="217"/>
      <c r="HQ362" s="217"/>
      <c r="HR362" s="217"/>
      <c r="HS362" s="217"/>
      <c r="HT362" s="217"/>
      <c r="HU362" s="217"/>
      <c r="HV362" s="217"/>
      <c r="HW362" s="217"/>
      <c r="HX362" s="217"/>
      <c r="HY362" s="217"/>
      <c r="HZ362" s="217"/>
      <c r="IA362" s="217"/>
      <c r="IB362" s="217"/>
      <c r="IC362" s="217"/>
      <c r="ID362" s="217"/>
      <c r="IE362" s="217"/>
      <c r="IF362" s="217"/>
      <c r="IG362" s="217"/>
      <c r="IH362" s="217"/>
      <c r="II362" s="217"/>
      <c r="IJ362" s="217"/>
      <c r="IK362" s="217"/>
      <c r="IL362" s="217"/>
      <c r="IM362" s="217"/>
      <c r="IN362" s="217"/>
      <c r="IO362" s="217"/>
      <c r="IP362" s="217"/>
      <c r="IQ362" s="217"/>
      <c r="IR362" s="217"/>
      <c r="IS362" s="217"/>
      <c r="IT362" s="217"/>
      <c r="IU362" s="217"/>
      <c r="IV362" s="217"/>
    </row>
    <row r="363" spans="1:256" x14ac:dyDescent="0.15">
      <c r="A363" s="218"/>
      <c r="B363" s="215"/>
      <c r="C363" s="217"/>
      <c r="D363" s="219"/>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c r="AA363" s="217"/>
      <c r="AB363" s="217"/>
      <c r="AC363" s="217"/>
      <c r="AD363" s="217"/>
      <c r="AE363" s="217"/>
      <c r="AF363" s="217"/>
      <c r="AG363" s="217"/>
      <c r="AH363" s="217"/>
      <c r="AI363" s="217"/>
      <c r="AJ363" s="217"/>
      <c r="AK363" s="217"/>
      <c r="AL363" s="217"/>
      <c r="AM363" s="217"/>
      <c r="AN363" s="217"/>
      <c r="AO363" s="217"/>
      <c r="AP363" s="217"/>
      <c r="AQ363" s="217"/>
      <c r="AR363" s="217"/>
      <c r="AS363" s="217"/>
      <c r="AT363" s="217"/>
      <c r="AU363" s="217"/>
      <c r="AV363" s="217"/>
      <c r="AW363" s="217"/>
      <c r="AX363" s="217"/>
      <c r="AY363" s="217"/>
      <c r="AZ363" s="217"/>
      <c r="BA363" s="217"/>
      <c r="BB363" s="217"/>
      <c r="BC363" s="217"/>
      <c r="BD363" s="217"/>
      <c r="BE363" s="217"/>
      <c r="BF363" s="217"/>
      <c r="BG363" s="217"/>
      <c r="BH363" s="217"/>
      <c r="BI363" s="217"/>
      <c r="BJ363" s="217"/>
      <c r="BK363" s="217"/>
      <c r="BL363" s="217"/>
      <c r="BM363" s="217"/>
      <c r="BN363" s="217"/>
      <c r="BO363" s="217"/>
      <c r="BP363" s="217"/>
      <c r="BQ363" s="217"/>
      <c r="BR363" s="217"/>
      <c r="BS363" s="217"/>
      <c r="BT363" s="217"/>
      <c r="BU363" s="217"/>
      <c r="BV363" s="217"/>
      <c r="BW363" s="217"/>
      <c r="BX363" s="217"/>
      <c r="BY363" s="217"/>
      <c r="BZ363" s="217"/>
      <c r="CA363" s="217"/>
      <c r="CB363" s="217"/>
      <c r="CC363" s="217"/>
      <c r="CD363" s="217"/>
      <c r="CE363" s="217"/>
      <c r="CF363" s="217"/>
      <c r="CG363" s="217"/>
      <c r="CH363" s="217"/>
      <c r="CI363" s="217"/>
      <c r="CJ363" s="217"/>
      <c r="CK363" s="217"/>
      <c r="CL363" s="217"/>
      <c r="CM363" s="217"/>
      <c r="CN363" s="217"/>
      <c r="CO363" s="217"/>
      <c r="CP363" s="217"/>
      <c r="CQ363" s="217"/>
      <c r="CR363" s="217"/>
      <c r="CS363" s="217"/>
      <c r="CT363" s="217"/>
      <c r="CU363" s="217"/>
      <c r="CV363" s="217"/>
      <c r="CW363" s="217"/>
      <c r="CX363" s="217"/>
      <c r="CY363" s="217"/>
      <c r="CZ363" s="217"/>
      <c r="DA363" s="217"/>
      <c r="DB363" s="217"/>
      <c r="DC363" s="217"/>
      <c r="DD363" s="217"/>
      <c r="DE363" s="217"/>
      <c r="DF363" s="217"/>
      <c r="DG363" s="217"/>
      <c r="DH363" s="217"/>
      <c r="DI363" s="217"/>
      <c r="DJ363" s="217"/>
      <c r="DK363" s="217"/>
      <c r="DL363" s="217"/>
      <c r="DM363" s="217"/>
      <c r="DN363" s="217"/>
      <c r="DO363" s="217"/>
      <c r="DP363" s="217"/>
      <c r="DQ363" s="217"/>
      <c r="DR363" s="217"/>
      <c r="DS363" s="217"/>
      <c r="DT363" s="217"/>
      <c r="DU363" s="217"/>
      <c r="DV363" s="217"/>
      <c r="DW363" s="217"/>
      <c r="DX363" s="217"/>
      <c r="DY363" s="217"/>
      <c r="DZ363" s="217"/>
      <c r="EA363" s="217"/>
      <c r="EB363" s="217"/>
      <c r="EC363" s="217"/>
      <c r="ED363" s="217"/>
      <c r="EE363" s="217"/>
      <c r="EF363" s="217"/>
      <c r="EG363" s="217"/>
      <c r="EH363" s="217"/>
      <c r="EI363" s="217"/>
      <c r="EJ363" s="217"/>
      <c r="EK363" s="217"/>
      <c r="EL363" s="217"/>
      <c r="EM363" s="217"/>
      <c r="EN363" s="217"/>
      <c r="EO363" s="217"/>
      <c r="EP363" s="217"/>
      <c r="EQ363" s="217"/>
      <c r="ER363" s="217"/>
      <c r="ES363" s="217"/>
      <c r="ET363" s="217"/>
      <c r="EU363" s="217"/>
      <c r="EV363" s="217"/>
      <c r="EW363" s="217"/>
      <c r="EX363" s="217"/>
      <c r="EY363" s="217"/>
      <c r="EZ363" s="217"/>
      <c r="FA363" s="217"/>
      <c r="FB363" s="217"/>
      <c r="FC363" s="217"/>
      <c r="FD363" s="217"/>
      <c r="FE363" s="217"/>
      <c r="FF363" s="217"/>
      <c r="FG363" s="217"/>
      <c r="FH363" s="217"/>
      <c r="FI363" s="217"/>
      <c r="FJ363" s="217"/>
      <c r="FK363" s="217"/>
      <c r="FL363" s="217"/>
      <c r="FM363" s="217"/>
      <c r="FN363" s="217"/>
      <c r="FO363" s="217"/>
      <c r="FP363" s="217"/>
      <c r="FQ363" s="217"/>
      <c r="FR363" s="217"/>
      <c r="FS363" s="217"/>
      <c r="FT363" s="217"/>
      <c r="FU363" s="217"/>
      <c r="FV363" s="217"/>
      <c r="FW363" s="217"/>
      <c r="FX363" s="217"/>
      <c r="FY363" s="217"/>
      <c r="FZ363" s="217"/>
      <c r="GA363" s="217"/>
      <c r="GB363" s="217"/>
      <c r="GC363" s="217"/>
      <c r="GD363" s="217"/>
      <c r="GE363" s="217"/>
      <c r="GF363" s="217"/>
      <c r="GG363" s="217"/>
      <c r="GH363" s="217"/>
      <c r="GI363" s="217"/>
      <c r="GJ363" s="217"/>
      <c r="GK363" s="217"/>
      <c r="GL363" s="217"/>
      <c r="GM363" s="217"/>
      <c r="GN363" s="217"/>
      <c r="GO363" s="217"/>
      <c r="GP363" s="217"/>
      <c r="GQ363" s="217"/>
      <c r="GR363" s="217"/>
      <c r="GS363" s="217"/>
      <c r="GT363" s="217"/>
      <c r="GU363" s="217"/>
      <c r="GV363" s="217"/>
      <c r="GW363" s="217"/>
      <c r="GX363" s="217"/>
      <c r="GY363" s="217"/>
      <c r="GZ363" s="217"/>
      <c r="HA363" s="217"/>
      <c r="HB363" s="217"/>
      <c r="HC363" s="217"/>
      <c r="HD363" s="217"/>
      <c r="HE363" s="217"/>
      <c r="HF363" s="217"/>
      <c r="HG363" s="217"/>
      <c r="HH363" s="217"/>
      <c r="HI363" s="217"/>
      <c r="HJ363" s="217"/>
      <c r="HK363" s="217"/>
      <c r="HL363" s="217"/>
      <c r="HM363" s="217"/>
      <c r="HN363" s="217"/>
      <c r="HO363" s="217"/>
      <c r="HP363" s="217"/>
      <c r="HQ363" s="217"/>
      <c r="HR363" s="217"/>
      <c r="HS363" s="217"/>
      <c r="HT363" s="217"/>
      <c r="HU363" s="217"/>
      <c r="HV363" s="217"/>
      <c r="HW363" s="217"/>
      <c r="HX363" s="217"/>
      <c r="HY363" s="217"/>
      <c r="HZ363" s="217"/>
      <c r="IA363" s="217"/>
      <c r="IB363" s="217"/>
      <c r="IC363" s="217"/>
      <c r="ID363" s="217"/>
      <c r="IE363" s="217"/>
      <c r="IF363" s="217"/>
      <c r="IG363" s="217"/>
      <c r="IH363" s="217"/>
      <c r="II363" s="217"/>
      <c r="IJ363" s="217"/>
      <c r="IK363" s="217"/>
      <c r="IL363" s="217"/>
      <c r="IM363" s="217"/>
      <c r="IN363" s="217"/>
      <c r="IO363" s="217"/>
      <c r="IP363" s="217"/>
      <c r="IQ363" s="217"/>
      <c r="IR363" s="217"/>
      <c r="IS363" s="217"/>
      <c r="IT363" s="217"/>
      <c r="IU363" s="217"/>
      <c r="IV363" s="217"/>
    </row>
    <row r="364" spans="1:256" x14ac:dyDescent="0.15">
      <c r="A364" s="218"/>
      <c r="B364" s="215"/>
      <c r="C364" s="217"/>
      <c r="D364" s="219"/>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c r="AA364" s="217"/>
      <c r="AB364" s="217"/>
      <c r="AC364" s="217"/>
      <c r="AD364" s="217"/>
      <c r="AE364" s="217"/>
      <c r="AF364" s="217"/>
      <c r="AG364" s="217"/>
      <c r="AH364" s="217"/>
      <c r="AI364" s="217"/>
      <c r="AJ364" s="217"/>
      <c r="AK364" s="217"/>
      <c r="AL364" s="217"/>
      <c r="AM364" s="217"/>
      <c r="AN364" s="217"/>
      <c r="AO364" s="217"/>
      <c r="AP364" s="217"/>
      <c r="AQ364" s="217"/>
      <c r="AR364" s="217"/>
      <c r="AS364" s="217"/>
      <c r="AT364" s="217"/>
      <c r="AU364" s="217"/>
      <c r="AV364" s="217"/>
      <c r="AW364" s="217"/>
      <c r="AX364" s="217"/>
      <c r="AY364" s="217"/>
      <c r="AZ364" s="217"/>
      <c r="BA364" s="217"/>
      <c r="BB364" s="217"/>
      <c r="BC364" s="217"/>
      <c r="BD364" s="217"/>
      <c r="BE364" s="217"/>
      <c r="BF364" s="217"/>
      <c r="BG364" s="217"/>
      <c r="BH364" s="217"/>
      <c r="BI364" s="217"/>
      <c r="BJ364" s="217"/>
      <c r="BK364" s="217"/>
      <c r="BL364" s="217"/>
      <c r="BM364" s="217"/>
      <c r="BN364" s="217"/>
      <c r="BO364" s="217"/>
      <c r="BP364" s="217"/>
      <c r="BQ364" s="217"/>
      <c r="BR364" s="217"/>
      <c r="BS364" s="217"/>
      <c r="BT364" s="217"/>
      <c r="BU364" s="217"/>
      <c r="BV364" s="217"/>
      <c r="BW364" s="217"/>
      <c r="BX364" s="217"/>
      <c r="BY364" s="217"/>
      <c r="BZ364" s="217"/>
      <c r="CA364" s="217"/>
      <c r="CB364" s="217"/>
      <c r="CC364" s="217"/>
      <c r="CD364" s="217"/>
      <c r="CE364" s="217"/>
      <c r="CF364" s="217"/>
      <c r="CG364" s="217"/>
      <c r="CH364" s="217"/>
      <c r="CI364" s="217"/>
      <c r="CJ364" s="217"/>
      <c r="CK364" s="217"/>
      <c r="CL364" s="217"/>
      <c r="CM364" s="217"/>
      <c r="CN364" s="217"/>
      <c r="CO364" s="217"/>
      <c r="CP364" s="217"/>
      <c r="CQ364" s="217"/>
      <c r="CR364" s="217"/>
      <c r="CS364" s="217"/>
      <c r="CT364" s="217"/>
      <c r="CU364" s="217"/>
      <c r="CV364" s="217"/>
      <c r="CW364" s="217"/>
      <c r="CX364" s="217"/>
      <c r="CY364" s="217"/>
      <c r="CZ364" s="217"/>
      <c r="DA364" s="217"/>
      <c r="DB364" s="217"/>
      <c r="DC364" s="217"/>
      <c r="DD364" s="217"/>
      <c r="DE364" s="217"/>
      <c r="DF364" s="217"/>
      <c r="DG364" s="217"/>
      <c r="DH364" s="217"/>
      <c r="DI364" s="217"/>
      <c r="DJ364" s="217"/>
      <c r="DK364" s="217"/>
      <c r="DL364" s="217"/>
      <c r="DM364" s="217"/>
      <c r="DN364" s="217"/>
      <c r="DO364" s="217"/>
      <c r="DP364" s="217"/>
      <c r="DQ364" s="217"/>
      <c r="DR364" s="217"/>
      <c r="DS364" s="217"/>
      <c r="DT364" s="217"/>
      <c r="DU364" s="217"/>
      <c r="DV364" s="217"/>
      <c r="DW364" s="217"/>
      <c r="DX364" s="217"/>
      <c r="DY364" s="217"/>
      <c r="DZ364" s="217"/>
      <c r="EA364" s="217"/>
      <c r="EB364" s="217"/>
      <c r="EC364" s="217"/>
      <c r="ED364" s="217"/>
      <c r="EE364" s="217"/>
      <c r="EF364" s="217"/>
      <c r="EG364" s="217"/>
      <c r="EH364" s="217"/>
      <c r="EI364" s="217"/>
      <c r="EJ364" s="217"/>
      <c r="EK364" s="217"/>
      <c r="EL364" s="217"/>
      <c r="EM364" s="217"/>
      <c r="EN364" s="217"/>
      <c r="EO364" s="217"/>
      <c r="EP364" s="217"/>
      <c r="EQ364" s="217"/>
      <c r="ER364" s="217"/>
      <c r="ES364" s="217"/>
      <c r="ET364" s="217"/>
      <c r="EU364" s="217"/>
      <c r="EV364" s="217"/>
      <c r="EW364" s="217"/>
      <c r="EX364" s="217"/>
      <c r="EY364" s="217"/>
      <c r="EZ364" s="217"/>
      <c r="FA364" s="217"/>
      <c r="FB364" s="217"/>
      <c r="FC364" s="217"/>
      <c r="FD364" s="217"/>
      <c r="FE364" s="217"/>
      <c r="FF364" s="217"/>
      <c r="FG364" s="217"/>
      <c r="FH364" s="217"/>
      <c r="FI364" s="217"/>
      <c r="FJ364" s="217"/>
      <c r="FK364" s="217"/>
      <c r="FL364" s="217"/>
      <c r="FM364" s="217"/>
      <c r="FN364" s="217"/>
      <c r="FO364" s="217"/>
      <c r="FP364" s="217"/>
      <c r="FQ364" s="217"/>
      <c r="FR364" s="217"/>
      <c r="FS364" s="217"/>
      <c r="FT364" s="217"/>
      <c r="FU364" s="217"/>
      <c r="FV364" s="217"/>
      <c r="FW364" s="217"/>
      <c r="FX364" s="217"/>
      <c r="FY364" s="217"/>
      <c r="FZ364" s="217"/>
      <c r="GA364" s="217"/>
      <c r="GB364" s="217"/>
      <c r="GC364" s="217"/>
      <c r="GD364" s="217"/>
      <c r="GE364" s="217"/>
      <c r="GF364" s="217"/>
      <c r="GG364" s="217"/>
      <c r="GH364" s="217"/>
      <c r="GI364" s="217"/>
      <c r="GJ364" s="217"/>
      <c r="GK364" s="217"/>
      <c r="GL364" s="217"/>
      <c r="GM364" s="217"/>
      <c r="GN364" s="217"/>
      <c r="GO364" s="217"/>
      <c r="GP364" s="217"/>
      <c r="GQ364" s="217"/>
      <c r="GR364" s="217"/>
      <c r="GS364" s="217"/>
      <c r="GT364" s="217"/>
      <c r="GU364" s="217"/>
      <c r="GV364" s="217"/>
      <c r="GW364" s="217"/>
      <c r="GX364" s="217"/>
      <c r="GY364" s="217"/>
      <c r="GZ364" s="217"/>
      <c r="HA364" s="217"/>
      <c r="HB364" s="217"/>
      <c r="HC364" s="217"/>
      <c r="HD364" s="217"/>
      <c r="HE364" s="217"/>
      <c r="HF364" s="217"/>
      <c r="HG364" s="217"/>
      <c r="HH364" s="217"/>
      <c r="HI364" s="217"/>
      <c r="HJ364" s="217"/>
      <c r="HK364" s="217"/>
      <c r="HL364" s="217"/>
      <c r="HM364" s="217"/>
      <c r="HN364" s="217"/>
      <c r="HO364" s="217"/>
      <c r="HP364" s="217"/>
      <c r="HQ364" s="217"/>
      <c r="HR364" s="217"/>
      <c r="HS364" s="217"/>
      <c r="HT364" s="217"/>
      <c r="HU364" s="217"/>
      <c r="HV364" s="217"/>
      <c r="HW364" s="217"/>
      <c r="HX364" s="217"/>
      <c r="HY364" s="217"/>
      <c r="HZ364" s="217"/>
      <c r="IA364" s="217"/>
      <c r="IB364" s="217"/>
      <c r="IC364" s="217"/>
      <c r="ID364" s="217"/>
      <c r="IE364" s="217"/>
      <c r="IF364" s="217"/>
      <c r="IG364" s="217"/>
      <c r="IH364" s="217"/>
      <c r="II364" s="217"/>
      <c r="IJ364" s="217"/>
      <c r="IK364" s="217"/>
      <c r="IL364" s="217"/>
      <c r="IM364" s="217"/>
      <c r="IN364" s="217"/>
      <c r="IO364" s="217"/>
      <c r="IP364" s="217"/>
      <c r="IQ364" s="217"/>
      <c r="IR364" s="217"/>
      <c r="IS364" s="217"/>
      <c r="IT364" s="217"/>
      <c r="IU364" s="217"/>
      <c r="IV364" s="217"/>
    </row>
    <row r="365" spans="1:256" x14ac:dyDescent="0.15">
      <c r="A365" s="218"/>
      <c r="B365" s="215"/>
      <c r="C365" s="217"/>
      <c r="D365" s="219"/>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c r="AA365" s="217"/>
      <c r="AB365" s="217"/>
      <c r="AC365" s="217"/>
      <c r="AD365" s="217"/>
      <c r="AE365" s="217"/>
      <c r="AF365" s="217"/>
      <c r="AG365" s="217"/>
      <c r="AH365" s="217"/>
      <c r="AI365" s="217"/>
      <c r="AJ365" s="217"/>
      <c r="AK365" s="217"/>
      <c r="AL365" s="217"/>
      <c r="AM365" s="217"/>
      <c r="AN365" s="217"/>
      <c r="AO365" s="217"/>
      <c r="AP365" s="217"/>
      <c r="AQ365" s="217"/>
      <c r="AR365" s="217"/>
      <c r="AS365" s="217"/>
      <c r="AT365" s="217"/>
      <c r="AU365" s="217"/>
      <c r="AV365" s="217"/>
      <c r="AW365" s="217"/>
      <c r="AX365" s="217"/>
      <c r="AY365" s="217"/>
      <c r="AZ365" s="217"/>
      <c r="BA365" s="217"/>
      <c r="BB365" s="217"/>
      <c r="BC365" s="217"/>
      <c r="BD365" s="217"/>
      <c r="BE365" s="217"/>
      <c r="BF365" s="217"/>
      <c r="BG365" s="217"/>
      <c r="BH365" s="217"/>
      <c r="BI365" s="217"/>
      <c r="BJ365" s="217"/>
      <c r="BK365" s="217"/>
      <c r="BL365" s="217"/>
      <c r="BM365" s="217"/>
      <c r="BN365" s="217"/>
      <c r="BO365" s="217"/>
      <c r="BP365" s="217"/>
      <c r="BQ365" s="217"/>
      <c r="BR365" s="217"/>
      <c r="BS365" s="217"/>
      <c r="BT365" s="217"/>
      <c r="BU365" s="217"/>
      <c r="BV365" s="217"/>
      <c r="BW365" s="217"/>
      <c r="BX365" s="217"/>
      <c r="BY365" s="217"/>
      <c r="BZ365" s="217"/>
      <c r="CA365" s="217"/>
      <c r="CB365" s="217"/>
      <c r="CC365" s="217"/>
      <c r="CD365" s="217"/>
      <c r="CE365" s="217"/>
      <c r="CF365" s="217"/>
      <c r="CG365" s="217"/>
      <c r="CH365" s="217"/>
      <c r="CI365" s="217"/>
      <c r="CJ365" s="217"/>
      <c r="CK365" s="217"/>
      <c r="CL365" s="217"/>
      <c r="CM365" s="217"/>
      <c r="CN365" s="217"/>
      <c r="CO365" s="217"/>
      <c r="CP365" s="217"/>
      <c r="CQ365" s="217"/>
      <c r="CR365" s="217"/>
      <c r="CS365" s="217"/>
      <c r="CT365" s="217"/>
      <c r="CU365" s="217"/>
      <c r="CV365" s="217"/>
      <c r="CW365" s="217"/>
      <c r="CX365" s="217"/>
      <c r="CY365" s="217"/>
      <c r="CZ365" s="217"/>
      <c r="DA365" s="217"/>
      <c r="DB365" s="217"/>
      <c r="DC365" s="217"/>
      <c r="DD365" s="217"/>
      <c r="DE365" s="217"/>
      <c r="DF365" s="217"/>
      <c r="DG365" s="217"/>
      <c r="DH365" s="217"/>
      <c r="DI365" s="217"/>
      <c r="DJ365" s="217"/>
      <c r="DK365" s="217"/>
      <c r="DL365" s="217"/>
      <c r="DM365" s="217"/>
      <c r="DN365" s="217"/>
      <c r="DO365" s="217"/>
      <c r="DP365" s="217"/>
      <c r="DQ365" s="217"/>
      <c r="DR365" s="217"/>
      <c r="DS365" s="217"/>
      <c r="DT365" s="217"/>
      <c r="DU365" s="217"/>
      <c r="DV365" s="217"/>
      <c r="DW365" s="217"/>
      <c r="DX365" s="217"/>
      <c r="DY365" s="217"/>
      <c r="DZ365" s="217"/>
      <c r="EA365" s="217"/>
      <c r="EB365" s="217"/>
      <c r="EC365" s="217"/>
      <c r="ED365" s="217"/>
      <c r="EE365" s="217"/>
      <c r="EF365" s="217"/>
      <c r="EG365" s="217"/>
      <c r="EH365" s="217"/>
      <c r="EI365" s="217"/>
      <c r="EJ365" s="217"/>
      <c r="EK365" s="217"/>
      <c r="EL365" s="217"/>
      <c r="EM365" s="217"/>
      <c r="EN365" s="217"/>
      <c r="EO365" s="217"/>
      <c r="EP365" s="217"/>
      <c r="EQ365" s="217"/>
      <c r="ER365" s="217"/>
      <c r="ES365" s="217"/>
      <c r="ET365" s="217"/>
      <c r="EU365" s="217"/>
      <c r="EV365" s="217"/>
      <c r="EW365" s="217"/>
      <c r="EX365" s="217"/>
      <c r="EY365" s="217"/>
      <c r="EZ365" s="217"/>
      <c r="FA365" s="217"/>
      <c r="FB365" s="217"/>
      <c r="FC365" s="217"/>
      <c r="FD365" s="217"/>
      <c r="FE365" s="217"/>
      <c r="FF365" s="217"/>
      <c r="FG365" s="217"/>
      <c r="FH365" s="217"/>
      <c r="FI365" s="217"/>
      <c r="FJ365" s="217"/>
      <c r="FK365" s="217"/>
      <c r="FL365" s="217"/>
      <c r="FM365" s="217"/>
      <c r="FN365" s="217"/>
      <c r="FO365" s="217"/>
      <c r="FP365" s="217"/>
      <c r="FQ365" s="217"/>
      <c r="FR365" s="217"/>
      <c r="FS365" s="217"/>
      <c r="FT365" s="217"/>
      <c r="FU365" s="217"/>
      <c r="FV365" s="217"/>
      <c r="FW365" s="217"/>
      <c r="FX365" s="217"/>
      <c r="FY365" s="217"/>
      <c r="FZ365" s="217"/>
      <c r="GA365" s="217"/>
      <c r="GB365" s="217"/>
      <c r="GC365" s="217"/>
      <c r="GD365" s="217"/>
      <c r="GE365" s="217"/>
      <c r="GF365" s="217"/>
      <c r="GG365" s="217"/>
      <c r="GH365" s="217"/>
      <c r="GI365" s="217"/>
      <c r="GJ365" s="217"/>
      <c r="GK365" s="217"/>
      <c r="GL365" s="217"/>
      <c r="GM365" s="217"/>
      <c r="GN365" s="217"/>
      <c r="GO365" s="217"/>
      <c r="GP365" s="217"/>
      <c r="GQ365" s="217"/>
      <c r="GR365" s="217"/>
      <c r="GS365" s="217"/>
      <c r="GT365" s="217"/>
      <c r="GU365" s="217"/>
      <c r="GV365" s="217"/>
      <c r="GW365" s="217"/>
      <c r="GX365" s="217"/>
      <c r="GY365" s="217"/>
      <c r="GZ365" s="217"/>
      <c r="HA365" s="217"/>
      <c r="HB365" s="217"/>
      <c r="HC365" s="217"/>
      <c r="HD365" s="217"/>
      <c r="HE365" s="217"/>
      <c r="HF365" s="217"/>
      <c r="HG365" s="217"/>
      <c r="HH365" s="217"/>
      <c r="HI365" s="217"/>
      <c r="HJ365" s="217"/>
      <c r="HK365" s="217"/>
      <c r="HL365" s="217"/>
      <c r="HM365" s="217"/>
      <c r="HN365" s="217"/>
      <c r="HO365" s="217"/>
      <c r="HP365" s="217"/>
      <c r="HQ365" s="217"/>
      <c r="HR365" s="217"/>
      <c r="HS365" s="217"/>
      <c r="HT365" s="217"/>
      <c r="HU365" s="217"/>
      <c r="HV365" s="217"/>
      <c r="HW365" s="217"/>
      <c r="HX365" s="217"/>
      <c r="HY365" s="217"/>
      <c r="HZ365" s="217"/>
      <c r="IA365" s="217"/>
      <c r="IB365" s="217"/>
      <c r="IC365" s="217"/>
      <c r="ID365" s="217"/>
      <c r="IE365" s="217"/>
      <c r="IF365" s="217"/>
      <c r="IG365" s="217"/>
      <c r="IH365" s="217"/>
      <c r="II365" s="217"/>
      <c r="IJ365" s="217"/>
      <c r="IK365" s="217"/>
      <c r="IL365" s="217"/>
      <c r="IM365" s="217"/>
      <c r="IN365" s="217"/>
      <c r="IO365" s="217"/>
      <c r="IP365" s="217"/>
      <c r="IQ365" s="217"/>
      <c r="IR365" s="217"/>
      <c r="IS365" s="217"/>
      <c r="IT365" s="217"/>
      <c r="IU365" s="217"/>
      <c r="IV365" s="217"/>
    </row>
    <row r="366" spans="1:256" x14ac:dyDescent="0.15">
      <c r="A366" s="218"/>
      <c r="B366" s="215"/>
      <c r="C366" s="217"/>
      <c r="D366" s="219"/>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c r="AA366" s="217"/>
      <c r="AB366" s="217"/>
      <c r="AC366" s="217"/>
      <c r="AD366" s="217"/>
      <c r="AE366" s="217"/>
      <c r="AF366" s="217"/>
      <c r="AG366" s="217"/>
      <c r="AH366" s="217"/>
      <c r="AI366" s="217"/>
      <c r="AJ366" s="217"/>
      <c r="AK366" s="217"/>
      <c r="AL366" s="217"/>
      <c r="AM366" s="217"/>
      <c r="AN366" s="217"/>
      <c r="AO366" s="217"/>
      <c r="AP366" s="217"/>
      <c r="AQ366" s="217"/>
      <c r="AR366" s="217"/>
      <c r="AS366" s="217"/>
      <c r="AT366" s="217"/>
      <c r="AU366" s="217"/>
      <c r="AV366" s="217"/>
      <c r="AW366" s="217"/>
      <c r="AX366" s="217"/>
      <c r="AY366" s="217"/>
      <c r="AZ366" s="217"/>
      <c r="BA366" s="217"/>
      <c r="BB366" s="217"/>
      <c r="BC366" s="217"/>
      <c r="BD366" s="217"/>
      <c r="BE366" s="217"/>
      <c r="BF366" s="217"/>
      <c r="BG366" s="217"/>
      <c r="BH366" s="217"/>
      <c r="BI366" s="217"/>
      <c r="BJ366" s="217"/>
      <c r="BK366" s="217"/>
      <c r="BL366" s="217"/>
      <c r="BM366" s="217"/>
      <c r="BN366" s="217"/>
      <c r="BO366" s="217"/>
      <c r="BP366" s="217"/>
      <c r="BQ366" s="217"/>
      <c r="BR366" s="217"/>
      <c r="BS366" s="217"/>
      <c r="BT366" s="217"/>
      <c r="BU366" s="217"/>
      <c r="BV366" s="217"/>
      <c r="BW366" s="217"/>
      <c r="BX366" s="217"/>
      <c r="BY366" s="217"/>
      <c r="BZ366" s="217"/>
      <c r="CA366" s="217"/>
      <c r="CB366" s="217"/>
      <c r="CC366" s="217"/>
      <c r="CD366" s="217"/>
      <c r="CE366" s="217"/>
      <c r="CF366" s="217"/>
      <c r="CG366" s="217"/>
      <c r="CH366" s="217"/>
      <c r="CI366" s="217"/>
      <c r="CJ366" s="217"/>
      <c r="CK366" s="217"/>
      <c r="CL366" s="217"/>
      <c r="CM366" s="217"/>
      <c r="CN366" s="217"/>
      <c r="CO366" s="217"/>
      <c r="CP366" s="217"/>
      <c r="CQ366" s="217"/>
      <c r="CR366" s="217"/>
      <c r="CS366" s="217"/>
      <c r="CT366" s="217"/>
      <c r="CU366" s="217"/>
      <c r="CV366" s="217"/>
      <c r="CW366" s="217"/>
      <c r="CX366" s="217"/>
      <c r="CY366" s="217"/>
      <c r="CZ366" s="217"/>
      <c r="DA366" s="217"/>
      <c r="DB366" s="217"/>
      <c r="DC366" s="217"/>
      <c r="DD366" s="217"/>
      <c r="DE366" s="217"/>
      <c r="DF366" s="217"/>
      <c r="DG366" s="217"/>
      <c r="DH366" s="217"/>
      <c r="DI366" s="217"/>
      <c r="DJ366" s="217"/>
      <c r="DK366" s="217"/>
      <c r="DL366" s="217"/>
      <c r="DM366" s="217"/>
      <c r="DN366" s="217"/>
      <c r="DO366" s="217"/>
      <c r="DP366" s="217"/>
      <c r="DQ366" s="217"/>
      <c r="DR366" s="217"/>
      <c r="DS366" s="217"/>
      <c r="DT366" s="217"/>
      <c r="DU366" s="217"/>
      <c r="DV366" s="217"/>
      <c r="DW366" s="217"/>
      <c r="DX366" s="217"/>
      <c r="DY366" s="217"/>
      <c r="DZ366" s="217"/>
      <c r="EA366" s="217"/>
      <c r="EB366" s="217"/>
      <c r="EC366" s="217"/>
      <c r="ED366" s="217"/>
      <c r="EE366" s="217"/>
      <c r="EF366" s="217"/>
      <c r="EG366" s="217"/>
      <c r="EH366" s="217"/>
      <c r="EI366" s="217"/>
      <c r="EJ366" s="217"/>
      <c r="EK366" s="217"/>
      <c r="EL366" s="217"/>
      <c r="EM366" s="217"/>
      <c r="EN366" s="217"/>
      <c r="EO366" s="217"/>
      <c r="EP366" s="217"/>
      <c r="EQ366" s="217"/>
      <c r="ER366" s="217"/>
      <c r="ES366" s="217"/>
      <c r="ET366" s="217"/>
      <c r="EU366" s="217"/>
      <c r="EV366" s="217"/>
      <c r="EW366" s="217"/>
      <c r="EX366" s="217"/>
      <c r="EY366" s="217"/>
      <c r="EZ366" s="217"/>
      <c r="FA366" s="217"/>
      <c r="FB366" s="217"/>
      <c r="FC366" s="217"/>
      <c r="FD366" s="217"/>
      <c r="FE366" s="217"/>
      <c r="FF366" s="217"/>
      <c r="FG366" s="217"/>
      <c r="FH366" s="217"/>
      <c r="FI366" s="217"/>
      <c r="FJ366" s="217"/>
      <c r="FK366" s="217"/>
      <c r="FL366" s="217"/>
      <c r="FM366" s="217"/>
      <c r="FN366" s="217"/>
      <c r="FO366" s="217"/>
      <c r="FP366" s="217"/>
      <c r="FQ366" s="217"/>
      <c r="FR366" s="217"/>
      <c r="FS366" s="217"/>
      <c r="FT366" s="217"/>
      <c r="FU366" s="217"/>
      <c r="FV366" s="217"/>
      <c r="FW366" s="217"/>
      <c r="FX366" s="217"/>
      <c r="FY366" s="217"/>
      <c r="FZ366" s="217"/>
      <c r="GA366" s="217"/>
      <c r="GB366" s="217"/>
      <c r="GC366" s="217"/>
      <c r="GD366" s="217"/>
      <c r="GE366" s="217"/>
      <c r="GF366" s="217"/>
      <c r="GG366" s="217"/>
      <c r="GH366" s="217"/>
      <c r="GI366" s="217"/>
      <c r="GJ366" s="217"/>
      <c r="GK366" s="217"/>
      <c r="GL366" s="217"/>
      <c r="GM366" s="217"/>
      <c r="GN366" s="217"/>
      <c r="GO366" s="217"/>
      <c r="GP366" s="217"/>
      <c r="GQ366" s="217"/>
      <c r="GR366" s="217"/>
      <c r="GS366" s="217"/>
      <c r="GT366" s="217"/>
      <c r="GU366" s="217"/>
      <c r="GV366" s="217"/>
      <c r="GW366" s="217"/>
      <c r="GX366" s="217"/>
      <c r="GY366" s="217"/>
      <c r="GZ366" s="217"/>
      <c r="HA366" s="217"/>
      <c r="HB366" s="217"/>
      <c r="HC366" s="217"/>
      <c r="HD366" s="217"/>
      <c r="HE366" s="217"/>
      <c r="HF366" s="217"/>
      <c r="HG366" s="217"/>
      <c r="HH366" s="217"/>
      <c r="HI366" s="217"/>
      <c r="HJ366" s="217"/>
      <c r="HK366" s="217"/>
      <c r="HL366" s="217"/>
      <c r="HM366" s="217"/>
      <c r="HN366" s="217"/>
      <c r="HO366" s="217"/>
      <c r="HP366" s="217"/>
      <c r="HQ366" s="217"/>
      <c r="HR366" s="217"/>
      <c r="HS366" s="217"/>
      <c r="HT366" s="217"/>
      <c r="HU366" s="217"/>
      <c r="HV366" s="217"/>
      <c r="HW366" s="217"/>
      <c r="HX366" s="217"/>
      <c r="HY366" s="217"/>
      <c r="HZ366" s="217"/>
      <c r="IA366" s="217"/>
      <c r="IB366" s="217"/>
      <c r="IC366" s="217"/>
      <c r="ID366" s="217"/>
      <c r="IE366" s="217"/>
      <c r="IF366" s="217"/>
      <c r="IG366" s="217"/>
      <c r="IH366" s="217"/>
      <c r="II366" s="217"/>
      <c r="IJ366" s="217"/>
      <c r="IK366" s="217"/>
      <c r="IL366" s="217"/>
      <c r="IM366" s="217"/>
      <c r="IN366" s="217"/>
      <c r="IO366" s="217"/>
      <c r="IP366" s="217"/>
      <c r="IQ366" s="217"/>
      <c r="IR366" s="217"/>
      <c r="IS366" s="217"/>
      <c r="IT366" s="217"/>
      <c r="IU366" s="217"/>
      <c r="IV366" s="217"/>
    </row>
    <row r="367" spans="1:256" x14ac:dyDescent="0.15">
      <c r="A367" s="218"/>
      <c r="B367" s="215"/>
      <c r="C367" s="217"/>
      <c r="D367" s="219"/>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c r="AA367" s="217"/>
      <c r="AB367" s="217"/>
      <c r="AC367" s="217"/>
      <c r="AD367" s="217"/>
      <c r="AE367" s="217"/>
      <c r="AF367" s="217"/>
      <c r="AG367" s="217"/>
      <c r="AH367" s="217"/>
      <c r="AI367" s="217"/>
      <c r="AJ367" s="217"/>
      <c r="AK367" s="217"/>
      <c r="AL367" s="217"/>
      <c r="AM367" s="217"/>
      <c r="AN367" s="217"/>
      <c r="AO367" s="217"/>
      <c r="AP367" s="217"/>
      <c r="AQ367" s="217"/>
      <c r="AR367" s="217"/>
      <c r="AS367" s="217"/>
      <c r="AT367" s="217"/>
      <c r="AU367" s="217"/>
      <c r="AV367" s="217"/>
      <c r="AW367" s="217"/>
      <c r="AX367" s="217"/>
      <c r="AY367" s="217"/>
      <c r="AZ367" s="217"/>
      <c r="BA367" s="217"/>
      <c r="BB367" s="217"/>
      <c r="BC367" s="217"/>
      <c r="BD367" s="217"/>
      <c r="BE367" s="217"/>
      <c r="BF367" s="217"/>
      <c r="BG367" s="217"/>
      <c r="BH367" s="217"/>
      <c r="BI367" s="217"/>
      <c r="BJ367" s="217"/>
      <c r="BK367" s="217"/>
      <c r="BL367" s="217"/>
      <c r="BM367" s="217"/>
      <c r="BN367" s="217"/>
      <c r="BO367" s="217"/>
      <c r="BP367" s="217"/>
      <c r="BQ367" s="217"/>
      <c r="BR367" s="217"/>
      <c r="BS367" s="217"/>
      <c r="BT367" s="217"/>
      <c r="BU367" s="217"/>
      <c r="BV367" s="217"/>
      <c r="BW367" s="217"/>
      <c r="BX367" s="217"/>
      <c r="BY367" s="217"/>
      <c r="BZ367" s="217"/>
      <c r="CA367" s="217"/>
      <c r="CB367" s="217"/>
      <c r="CC367" s="217"/>
      <c r="CD367" s="217"/>
      <c r="CE367" s="217"/>
      <c r="CF367" s="217"/>
      <c r="CG367" s="217"/>
      <c r="CH367" s="217"/>
      <c r="CI367" s="217"/>
      <c r="CJ367" s="217"/>
      <c r="CK367" s="217"/>
      <c r="CL367" s="217"/>
      <c r="CM367" s="217"/>
      <c r="CN367" s="217"/>
      <c r="CO367" s="217"/>
      <c r="CP367" s="217"/>
      <c r="CQ367" s="217"/>
      <c r="CR367" s="217"/>
      <c r="CS367" s="217"/>
      <c r="CT367" s="217"/>
      <c r="CU367" s="217"/>
      <c r="CV367" s="217"/>
      <c r="CW367" s="217"/>
      <c r="CX367" s="217"/>
      <c r="CY367" s="217"/>
      <c r="CZ367" s="217"/>
      <c r="DA367" s="217"/>
      <c r="DB367" s="217"/>
      <c r="DC367" s="217"/>
      <c r="DD367" s="217"/>
      <c r="DE367" s="217"/>
      <c r="DF367" s="217"/>
      <c r="DG367" s="217"/>
      <c r="DH367" s="217"/>
      <c r="DI367" s="217"/>
      <c r="DJ367" s="217"/>
      <c r="DK367" s="217"/>
      <c r="DL367" s="217"/>
      <c r="DM367" s="217"/>
      <c r="DN367" s="217"/>
      <c r="DO367" s="217"/>
      <c r="DP367" s="217"/>
      <c r="DQ367" s="217"/>
      <c r="DR367" s="217"/>
      <c r="DS367" s="217"/>
      <c r="DT367" s="217"/>
      <c r="DU367" s="217"/>
      <c r="DV367" s="217"/>
      <c r="DW367" s="217"/>
      <c r="DX367" s="217"/>
      <c r="DY367" s="217"/>
      <c r="DZ367" s="217"/>
      <c r="EA367" s="217"/>
      <c r="EB367" s="217"/>
      <c r="EC367" s="217"/>
      <c r="ED367" s="217"/>
      <c r="EE367" s="217"/>
      <c r="EF367" s="217"/>
      <c r="EG367" s="217"/>
      <c r="EH367" s="217"/>
      <c r="EI367" s="217"/>
      <c r="EJ367" s="217"/>
      <c r="EK367" s="217"/>
      <c r="EL367" s="217"/>
      <c r="EM367" s="217"/>
      <c r="EN367" s="217"/>
      <c r="EO367" s="217"/>
      <c r="EP367" s="217"/>
      <c r="EQ367" s="217"/>
      <c r="ER367" s="217"/>
      <c r="ES367" s="217"/>
      <c r="ET367" s="217"/>
      <c r="EU367" s="217"/>
      <c r="EV367" s="217"/>
      <c r="EW367" s="217"/>
      <c r="EX367" s="217"/>
      <c r="EY367" s="217"/>
      <c r="EZ367" s="217"/>
      <c r="FA367" s="217"/>
      <c r="FB367" s="217"/>
      <c r="FC367" s="217"/>
      <c r="FD367" s="217"/>
      <c r="FE367" s="217"/>
      <c r="FF367" s="217"/>
      <c r="FG367" s="217"/>
      <c r="FH367" s="217"/>
      <c r="FI367" s="217"/>
      <c r="FJ367" s="217"/>
      <c r="FK367" s="217"/>
      <c r="FL367" s="217"/>
      <c r="FM367" s="217"/>
      <c r="FN367" s="217"/>
      <c r="FO367" s="217"/>
      <c r="FP367" s="217"/>
      <c r="FQ367" s="217"/>
      <c r="FR367" s="217"/>
      <c r="FS367" s="217"/>
      <c r="FT367" s="217"/>
      <c r="FU367" s="217"/>
      <c r="FV367" s="217"/>
      <c r="FW367" s="217"/>
      <c r="FX367" s="217"/>
      <c r="FY367" s="217"/>
      <c r="FZ367" s="217"/>
      <c r="GA367" s="217"/>
      <c r="GB367" s="217"/>
      <c r="GC367" s="217"/>
      <c r="GD367" s="217"/>
      <c r="GE367" s="217"/>
      <c r="GF367" s="217"/>
      <c r="GG367" s="217"/>
      <c r="GH367" s="217"/>
      <c r="GI367" s="217"/>
      <c r="GJ367" s="217"/>
      <c r="GK367" s="217"/>
      <c r="GL367" s="217"/>
      <c r="GM367" s="217"/>
      <c r="GN367" s="217"/>
      <c r="GO367" s="217"/>
      <c r="GP367" s="217"/>
      <c r="GQ367" s="217"/>
      <c r="GR367" s="217"/>
      <c r="GS367" s="217"/>
      <c r="GT367" s="217"/>
      <c r="GU367" s="217"/>
      <c r="GV367" s="217"/>
      <c r="GW367" s="217"/>
      <c r="GX367" s="217"/>
      <c r="GY367" s="217"/>
      <c r="GZ367" s="217"/>
      <c r="HA367" s="217"/>
      <c r="HB367" s="217"/>
      <c r="HC367" s="217"/>
      <c r="HD367" s="217"/>
      <c r="HE367" s="217"/>
      <c r="HF367" s="217"/>
      <c r="HG367" s="217"/>
      <c r="HH367" s="217"/>
      <c r="HI367" s="217"/>
      <c r="HJ367" s="217"/>
      <c r="HK367" s="217"/>
      <c r="HL367" s="217"/>
      <c r="HM367" s="217"/>
      <c r="HN367" s="217"/>
      <c r="HO367" s="217"/>
      <c r="HP367" s="217"/>
      <c r="HQ367" s="217"/>
      <c r="HR367" s="217"/>
      <c r="HS367" s="217"/>
      <c r="HT367" s="217"/>
      <c r="HU367" s="217"/>
      <c r="HV367" s="217"/>
      <c r="HW367" s="217"/>
      <c r="HX367" s="217"/>
      <c r="HY367" s="217"/>
      <c r="HZ367" s="217"/>
      <c r="IA367" s="217"/>
      <c r="IB367" s="217"/>
      <c r="IC367" s="217"/>
      <c r="ID367" s="217"/>
      <c r="IE367" s="217"/>
      <c r="IF367" s="217"/>
      <c r="IG367" s="217"/>
      <c r="IH367" s="217"/>
      <c r="II367" s="217"/>
      <c r="IJ367" s="217"/>
      <c r="IK367" s="217"/>
      <c r="IL367" s="217"/>
      <c r="IM367" s="217"/>
      <c r="IN367" s="217"/>
      <c r="IO367" s="217"/>
      <c r="IP367" s="217"/>
      <c r="IQ367" s="217"/>
      <c r="IR367" s="217"/>
      <c r="IS367" s="217"/>
      <c r="IT367" s="217"/>
      <c r="IU367" s="217"/>
      <c r="IV367" s="217"/>
    </row>
    <row r="368" spans="1:256" x14ac:dyDescent="0.15">
      <c r="A368" s="218"/>
      <c r="B368" s="215"/>
      <c r="C368" s="217"/>
      <c r="D368" s="219"/>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c r="AA368" s="217"/>
      <c r="AB368" s="217"/>
      <c r="AC368" s="217"/>
      <c r="AD368" s="217"/>
      <c r="AE368" s="217"/>
      <c r="AF368" s="217"/>
      <c r="AG368" s="217"/>
      <c r="AH368" s="217"/>
      <c r="AI368" s="217"/>
      <c r="AJ368" s="217"/>
      <c r="AK368" s="217"/>
      <c r="AL368" s="217"/>
      <c r="AM368" s="217"/>
      <c r="AN368" s="217"/>
      <c r="AO368" s="217"/>
      <c r="AP368" s="217"/>
      <c r="AQ368" s="217"/>
      <c r="AR368" s="217"/>
      <c r="AS368" s="217"/>
      <c r="AT368" s="217"/>
      <c r="AU368" s="217"/>
      <c r="AV368" s="217"/>
      <c r="AW368" s="217"/>
      <c r="AX368" s="217"/>
      <c r="AY368" s="217"/>
      <c r="AZ368" s="217"/>
      <c r="BA368" s="217"/>
      <c r="BB368" s="217"/>
      <c r="BC368" s="217"/>
      <c r="BD368" s="217"/>
      <c r="BE368" s="217"/>
      <c r="BF368" s="217"/>
      <c r="BG368" s="217"/>
      <c r="BH368" s="217"/>
      <c r="BI368" s="217"/>
      <c r="BJ368" s="217"/>
      <c r="BK368" s="217"/>
      <c r="BL368" s="217"/>
      <c r="BM368" s="217"/>
      <c r="BN368" s="217"/>
      <c r="BO368" s="217"/>
      <c r="BP368" s="217"/>
      <c r="BQ368" s="217"/>
      <c r="BR368" s="217"/>
      <c r="BS368" s="217"/>
      <c r="BT368" s="217"/>
      <c r="BU368" s="217"/>
      <c r="BV368" s="217"/>
      <c r="BW368" s="217"/>
      <c r="BX368" s="217"/>
      <c r="BY368" s="217"/>
      <c r="BZ368" s="217"/>
      <c r="CA368" s="217"/>
      <c r="CB368" s="217"/>
      <c r="CC368" s="217"/>
      <c r="CD368" s="217"/>
      <c r="CE368" s="217"/>
      <c r="CF368" s="217"/>
      <c r="CG368" s="217"/>
      <c r="CH368" s="217"/>
      <c r="CI368" s="217"/>
      <c r="CJ368" s="217"/>
      <c r="CK368" s="217"/>
      <c r="CL368" s="217"/>
      <c r="CM368" s="217"/>
      <c r="CN368" s="217"/>
      <c r="CO368" s="217"/>
      <c r="CP368" s="217"/>
      <c r="CQ368" s="217"/>
      <c r="CR368" s="217"/>
      <c r="CS368" s="217"/>
      <c r="CT368" s="217"/>
      <c r="CU368" s="217"/>
      <c r="CV368" s="217"/>
      <c r="CW368" s="217"/>
      <c r="CX368" s="217"/>
      <c r="CY368" s="217"/>
      <c r="CZ368" s="217"/>
      <c r="DA368" s="217"/>
      <c r="DB368" s="217"/>
      <c r="DC368" s="217"/>
      <c r="DD368" s="217"/>
      <c r="DE368" s="217"/>
      <c r="DF368" s="217"/>
      <c r="DG368" s="217"/>
      <c r="DH368" s="217"/>
      <c r="DI368" s="217"/>
      <c r="DJ368" s="217"/>
      <c r="DK368" s="217"/>
      <c r="DL368" s="217"/>
      <c r="DM368" s="217"/>
      <c r="DN368" s="217"/>
      <c r="DO368" s="217"/>
      <c r="DP368" s="217"/>
      <c r="DQ368" s="217"/>
      <c r="DR368" s="217"/>
      <c r="DS368" s="217"/>
      <c r="DT368" s="217"/>
      <c r="DU368" s="217"/>
      <c r="DV368" s="217"/>
      <c r="DW368" s="217"/>
      <c r="DX368" s="217"/>
      <c r="DY368" s="217"/>
      <c r="DZ368" s="217"/>
      <c r="EA368" s="217"/>
      <c r="EB368" s="217"/>
      <c r="EC368" s="217"/>
      <c r="ED368" s="217"/>
      <c r="EE368" s="217"/>
      <c r="EF368" s="217"/>
      <c r="EG368" s="217"/>
      <c r="EH368" s="217"/>
      <c r="EI368" s="217"/>
      <c r="EJ368" s="217"/>
      <c r="EK368" s="217"/>
      <c r="EL368" s="217"/>
      <c r="EM368" s="217"/>
      <c r="EN368" s="217"/>
      <c r="EO368" s="217"/>
      <c r="EP368" s="217"/>
      <c r="EQ368" s="217"/>
      <c r="ER368" s="217"/>
      <c r="ES368" s="217"/>
      <c r="ET368" s="217"/>
      <c r="EU368" s="217"/>
      <c r="EV368" s="217"/>
      <c r="EW368" s="217"/>
      <c r="EX368" s="217"/>
      <c r="EY368" s="217"/>
      <c r="EZ368" s="217"/>
      <c r="FA368" s="217"/>
      <c r="FB368" s="217"/>
      <c r="FC368" s="217"/>
      <c r="FD368" s="217"/>
      <c r="FE368" s="217"/>
      <c r="FF368" s="217"/>
      <c r="FG368" s="217"/>
      <c r="FH368" s="217"/>
      <c r="FI368" s="217"/>
      <c r="FJ368" s="217"/>
      <c r="FK368" s="217"/>
      <c r="FL368" s="217"/>
      <c r="FM368" s="217"/>
      <c r="FN368" s="217"/>
      <c r="FO368" s="217"/>
      <c r="FP368" s="217"/>
      <c r="FQ368" s="217"/>
      <c r="FR368" s="217"/>
      <c r="FS368" s="217"/>
      <c r="FT368" s="217"/>
      <c r="FU368" s="217"/>
      <c r="FV368" s="217"/>
      <c r="FW368" s="217"/>
      <c r="FX368" s="217"/>
      <c r="FY368" s="217"/>
      <c r="FZ368" s="217"/>
      <c r="GA368" s="217"/>
      <c r="GB368" s="217"/>
      <c r="GC368" s="217"/>
      <c r="GD368" s="217"/>
      <c r="GE368" s="217"/>
      <c r="GF368" s="217"/>
      <c r="GG368" s="217"/>
      <c r="GH368" s="217"/>
      <c r="GI368" s="217"/>
      <c r="GJ368" s="217"/>
      <c r="GK368" s="217"/>
      <c r="GL368" s="217"/>
      <c r="GM368" s="217"/>
      <c r="GN368" s="217"/>
      <c r="GO368" s="217"/>
      <c r="GP368" s="217"/>
      <c r="GQ368" s="217"/>
      <c r="GR368" s="217"/>
      <c r="GS368" s="217"/>
      <c r="GT368" s="217"/>
      <c r="GU368" s="217"/>
      <c r="GV368" s="217"/>
      <c r="GW368" s="217"/>
      <c r="GX368" s="217"/>
      <c r="GY368" s="217"/>
      <c r="GZ368" s="217"/>
      <c r="HA368" s="217"/>
      <c r="HB368" s="217"/>
      <c r="HC368" s="217"/>
      <c r="HD368" s="217"/>
      <c r="HE368" s="217"/>
      <c r="HF368" s="217"/>
      <c r="HG368" s="217"/>
      <c r="HH368" s="217"/>
      <c r="HI368" s="217"/>
      <c r="HJ368" s="217"/>
      <c r="HK368" s="217"/>
      <c r="HL368" s="217"/>
      <c r="HM368" s="217"/>
      <c r="HN368" s="217"/>
      <c r="HO368" s="217"/>
      <c r="HP368" s="217"/>
      <c r="HQ368" s="217"/>
      <c r="HR368" s="217"/>
      <c r="HS368" s="217"/>
      <c r="HT368" s="217"/>
      <c r="HU368" s="217"/>
      <c r="HV368" s="217"/>
      <c r="HW368" s="217"/>
      <c r="HX368" s="217"/>
      <c r="HY368" s="217"/>
      <c r="HZ368" s="217"/>
      <c r="IA368" s="217"/>
      <c r="IB368" s="217"/>
      <c r="IC368" s="217"/>
      <c r="ID368" s="217"/>
      <c r="IE368" s="217"/>
      <c r="IF368" s="217"/>
      <c r="IG368" s="217"/>
      <c r="IH368" s="217"/>
      <c r="II368" s="217"/>
      <c r="IJ368" s="217"/>
      <c r="IK368" s="217"/>
      <c r="IL368" s="217"/>
      <c r="IM368" s="217"/>
      <c r="IN368" s="217"/>
      <c r="IO368" s="217"/>
      <c r="IP368" s="217"/>
      <c r="IQ368" s="217"/>
      <c r="IR368" s="217"/>
      <c r="IS368" s="217"/>
      <c r="IT368" s="217"/>
      <c r="IU368" s="217"/>
      <c r="IV368" s="217"/>
    </row>
    <row r="369" spans="1:256" x14ac:dyDescent="0.15">
      <c r="A369" s="218"/>
      <c r="B369" s="215"/>
      <c r="C369" s="217"/>
      <c r="D369" s="219"/>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c r="AA369" s="217"/>
      <c r="AB369" s="217"/>
      <c r="AC369" s="217"/>
      <c r="AD369" s="217"/>
      <c r="AE369" s="217"/>
      <c r="AF369" s="217"/>
      <c r="AG369" s="217"/>
      <c r="AH369" s="217"/>
      <c r="AI369" s="217"/>
      <c r="AJ369" s="217"/>
      <c r="AK369" s="217"/>
      <c r="AL369" s="217"/>
      <c r="AM369" s="217"/>
      <c r="AN369" s="217"/>
      <c r="AO369" s="217"/>
      <c r="AP369" s="217"/>
      <c r="AQ369" s="217"/>
      <c r="AR369" s="217"/>
      <c r="AS369" s="217"/>
      <c r="AT369" s="217"/>
      <c r="AU369" s="217"/>
      <c r="AV369" s="217"/>
      <c r="AW369" s="217"/>
      <c r="AX369" s="217"/>
      <c r="AY369" s="217"/>
      <c r="AZ369" s="217"/>
      <c r="BA369" s="217"/>
      <c r="BB369" s="217"/>
      <c r="BC369" s="217"/>
      <c r="BD369" s="217"/>
      <c r="BE369" s="217"/>
      <c r="BF369" s="217"/>
      <c r="BG369" s="217"/>
      <c r="BH369" s="217"/>
      <c r="BI369" s="217"/>
      <c r="BJ369" s="217"/>
      <c r="BK369" s="217"/>
      <c r="BL369" s="217"/>
      <c r="BM369" s="217"/>
      <c r="BN369" s="217"/>
      <c r="BO369" s="217"/>
      <c r="BP369" s="217"/>
      <c r="BQ369" s="217"/>
      <c r="BR369" s="217"/>
      <c r="BS369" s="217"/>
      <c r="BT369" s="217"/>
      <c r="BU369" s="217"/>
      <c r="BV369" s="217"/>
      <c r="BW369" s="217"/>
      <c r="BX369" s="217"/>
      <c r="BY369" s="217"/>
      <c r="BZ369" s="217"/>
      <c r="CA369" s="217"/>
      <c r="CB369" s="217"/>
      <c r="CC369" s="217"/>
      <c r="CD369" s="217"/>
      <c r="CE369" s="217"/>
      <c r="CF369" s="217"/>
      <c r="CG369" s="217"/>
      <c r="CH369" s="217"/>
      <c r="CI369" s="217"/>
      <c r="CJ369" s="217"/>
      <c r="CK369" s="217"/>
      <c r="CL369" s="217"/>
      <c r="CM369" s="217"/>
      <c r="CN369" s="217"/>
      <c r="CO369" s="217"/>
      <c r="CP369" s="217"/>
      <c r="CQ369" s="217"/>
      <c r="CR369" s="217"/>
      <c r="CS369" s="217"/>
      <c r="CT369" s="217"/>
      <c r="CU369" s="217"/>
      <c r="CV369" s="217"/>
      <c r="CW369" s="217"/>
      <c r="CX369" s="217"/>
      <c r="CY369" s="217"/>
      <c r="CZ369" s="217"/>
      <c r="DA369" s="217"/>
      <c r="DB369" s="217"/>
      <c r="DC369" s="217"/>
      <c r="DD369" s="217"/>
      <c r="DE369" s="217"/>
      <c r="DF369" s="217"/>
      <c r="DG369" s="217"/>
      <c r="DH369" s="217"/>
      <c r="DI369" s="217"/>
      <c r="DJ369" s="217"/>
      <c r="DK369" s="217"/>
      <c r="DL369" s="217"/>
      <c r="DM369" s="217"/>
      <c r="DN369" s="217"/>
      <c r="DO369" s="217"/>
      <c r="DP369" s="217"/>
      <c r="DQ369" s="217"/>
      <c r="DR369" s="217"/>
      <c r="DS369" s="217"/>
      <c r="DT369" s="217"/>
      <c r="DU369" s="217"/>
      <c r="DV369" s="217"/>
      <c r="DW369" s="217"/>
      <c r="DX369" s="217"/>
      <c r="DY369" s="217"/>
      <c r="DZ369" s="217"/>
      <c r="EA369" s="217"/>
      <c r="EB369" s="217"/>
      <c r="EC369" s="217"/>
      <c r="ED369" s="217"/>
      <c r="EE369" s="217"/>
      <c r="EF369" s="217"/>
      <c r="EG369" s="217"/>
      <c r="EH369" s="217"/>
      <c r="EI369" s="217"/>
      <c r="EJ369" s="217"/>
      <c r="EK369" s="217"/>
      <c r="EL369" s="217"/>
      <c r="EM369" s="217"/>
      <c r="EN369" s="217"/>
      <c r="EO369" s="217"/>
      <c r="EP369" s="217"/>
      <c r="EQ369" s="217"/>
      <c r="ER369" s="217"/>
      <c r="ES369" s="217"/>
      <c r="ET369" s="217"/>
      <c r="EU369" s="217"/>
      <c r="EV369" s="217"/>
      <c r="EW369" s="217"/>
      <c r="EX369" s="217"/>
      <c r="EY369" s="217"/>
      <c r="EZ369" s="217"/>
      <c r="FA369" s="217"/>
      <c r="FB369" s="217"/>
      <c r="FC369" s="217"/>
      <c r="FD369" s="217"/>
      <c r="FE369" s="217"/>
      <c r="FF369" s="217"/>
      <c r="FG369" s="217"/>
      <c r="FH369" s="217"/>
      <c r="FI369" s="217"/>
      <c r="FJ369" s="217"/>
      <c r="FK369" s="217"/>
      <c r="FL369" s="217"/>
      <c r="FM369" s="217"/>
      <c r="FN369" s="217"/>
      <c r="FO369" s="217"/>
      <c r="FP369" s="217"/>
      <c r="FQ369" s="217"/>
      <c r="FR369" s="217"/>
      <c r="FS369" s="217"/>
      <c r="FT369" s="217"/>
      <c r="FU369" s="217"/>
      <c r="FV369" s="217"/>
      <c r="FW369" s="217"/>
      <c r="FX369" s="217"/>
      <c r="FY369" s="217"/>
      <c r="FZ369" s="217"/>
      <c r="GA369" s="217"/>
      <c r="GB369" s="217"/>
      <c r="GC369" s="217"/>
      <c r="GD369" s="217"/>
      <c r="GE369" s="217"/>
      <c r="GF369" s="217"/>
      <c r="GG369" s="217"/>
      <c r="GH369" s="217"/>
      <c r="GI369" s="217"/>
      <c r="GJ369" s="217"/>
      <c r="GK369" s="217"/>
      <c r="GL369" s="217"/>
      <c r="GM369" s="217"/>
      <c r="GN369" s="217"/>
      <c r="GO369" s="217"/>
      <c r="GP369" s="217"/>
      <c r="GQ369" s="217"/>
      <c r="GR369" s="217"/>
      <c r="GS369" s="217"/>
      <c r="GT369" s="217"/>
      <c r="GU369" s="217"/>
      <c r="GV369" s="217"/>
      <c r="GW369" s="217"/>
      <c r="GX369" s="217"/>
      <c r="GY369" s="217"/>
      <c r="GZ369" s="217"/>
      <c r="HA369" s="217"/>
      <c r="HB369" s="217"/>
      <c r="HC369" s="217"/>
      <c r="HD369" s="217"/>
      <c r="HE369" s="217"/>
      <c r="HF369" s="217"/>
      <c r="HG369" s="217"/>
      <c r="HH369" s="217"/>
      <c r="HI369" s="217"/>
      <c r="HJ369" s="217"/>
      <c r="HK369" s="217"/>
      <c r="HL369" s="217"/>
      <c r="HM369" s="217"/>
      <c r="HN369" s="217"/>
      <c r="HO369" s="217"/>
      <c r="HP369" s="217"/>
      <c r="HQ369" s="217"/>
      <c r="HR369" s="217"/>
      <c r="HS369" s="217"/>
      <c r="HT369" s="217"/>
      <c r="HU369" s="217"/>
      <c r="HV369" s="217"/>
      <c r="HW369" s="217"/>
      <c r="HX369" s="217"/>
      <c r="HY369" s="217"/>
      <c r="HZ369" s="217"/>
      <c r="IA369" s="217"/>
      <c r="IB369" s="217"/>
      <c r="IC369" s="217"/>
      <c r="ID369" s="217"/>
      <c r="IE369" s="217"/>
      <c r="IF369" s="217"/>
      <c r="IG369" s="217"/>
      <c r="IH369" s="217"/>
      <c r="II369" s="217"/>
      <c r="IJ369" s="217"/>
      <c r="IK369" s="217"/>
      <c r="IL369" s="217"/>
      <c r="IM369" s="217"/>
      <c r="IN369" s="217"/>
      <c r="IO369" s="217"/>
      <c r="IP369" s="217"/>
      <c r="IQ369" s="217"/>
      <c r="IR369" s="217"/>
      <c r="IS369" s="217"/>
      <c r="IT369" s="217"/>
      <c r="IU369" s="217"/>
      <c r="IV369" s="217"/>
    </row>
    <row r="370" spans="1:256" x14ac:dyDescent="0.15">
      <c r="A370" s="218"/>
      <c r="B370" s="215"/>
      <c r="C370" s="217"/>
      <c r="D370" s="219"/>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c r="AA370" s="217"/>
      <c r="AB370" s="217"/>
      <c r="AC370" s="217"/>
      <c r="AD370" s="217"/>
      <c r="AE370" s="217"/>
      <c r="AF370" s="217"/>
      <c r="AG370" s="217"/>
      <c r="AH370" s="217"/>
      <c r="AI370" s="217"/>
      <c r="AJ370" s="217"/>
      <c r="AK370" s="217"/>
      <c r="AL370" s="217"/>
      <c r="AM370" s="217"/>
      <c r="AN370" s="217"/>
      <c r="AO370" s="217"/>
      <c r="AP370" s="217"/>
      <c r="AQ370" s="217"/>
      <c r="AR370" s="217"/>
      <c r="AS370" s="217"/>
      <c r="AT370" s="217"/>
      <c r="AU370" s="217"/>
      <c r="AV370" s="217"/>
      <c r="AW370" s="217"/>
      <c r="AX370" s="217"/>
      <c r="AY370" s="217"/>
      <c r="AZ370" s="217"/>
      <c r="BA370" s="217"/>
      <c r="BB370" s="217"/>
      <c r="BC370" s="217"/>
      <c r="BD370" s="217"/>
      <c r="BE370" s="217"/>
      <c r="BF370" s="217"/>
      <c r="BG370" s="217"/>
      <c r="BH370" s="217"/>
      <c r="BI370" s="217"/>
      <c r="BJ370" s="217"/>
      <c r="BK370" s="217"/>
      <c r="BL370" s="217"/>
      <c r="BM370" s="217"/>
      <c r="BN370" s="217"/>
      <c r="BO370" s="217"/>
      <c r="BP370" s="217"/>
      <c r="BQ370" s="217"/>
      <c r="BR370" s="217"/>
      <c r="BS370" s="217"/>
      <c r="BT370" s="217"/>
      <c r="BU370" s="217"/>
      <c r="BV370" s="217"/>
      <c r="BW370" s="217"/>
      <c r="BX370" s="217"/>
      <c r="BY370" s="217"/>
      <c r="BZ370" s="217"/>
      <c r="CA370" s="217"/>
      <c r="CB370" s="217"/>
      <c r="CC370" s="217"/>
      <c r="CD370" s="217"/>
      <c r="CE370" s="217"/>
      <c r="CF370" s="217"/>
      <c r="CG370" s="217"/>
      <c r="CH370" s="217"/>
      <c r="CI370" s="217"/>
      <c r="CJ370" s="217"/>
      <c r="CK370" s="217"/>
      <c r="CL370" s="217"/>
      <c r="CM370" s="217"/>
      <c r="CN370" s="217"/>
      <c r="CO370" s="217"/>
      <c r="CP370" s="217"/>
      <c r="CQ370" s="217"/>
      <c r="CR370" s="217"/>
      <c r="CS370" s="217"/>
      <c r="CT370" s="217"/>
      <c r="CU370" s="217"/>
      <c r="CV370" s="217"/>
      <c r="CW370" s="217"/>
      <c r="CX370" s="217"/>
      <c r="CY370" s="217"/>
      <c r="CZ370" s="217"/>
      <c r="DA370" s="217"/>
      <c r="DB370" s="217"/>
      <c r="DC370" s="217"/>
      <c r="DD370" s="217"/>
      <c r="DE370" s="217"/>
      <c r="DF370" s="217"/>
      <c r="DG370" s="217"/>
      <c r="DH370" s="217"/>
      <c r="DI370" s="217"/>
      <c r="DJ370" s="217"/>
      <c r="DK370" s="217"/>
      <c r="DL370" s="217"/>
      <c r="DM370" s="217"/>
      <c r="DN370" s="217"/>
      <c r="DO370" s="217"/>
      <c r="DP370" s="217"/>
      <c r="DQ370" s="217"/>
      <c r="DR370" s="217"/>
      <c r="DS370" s="217"/>
      <c r="DT370" s="217"/>
      <c r="DU370" s="217"/>
      <c r="DV370" s="217"/>
      <c r="DW370" s="217"/>
      <c r="DX370" s="217"/>
      <c r="DY370" s="217"/>
      <c r="DZ370" s="217"/>
      <c r="EA370" s="217"/>
      <c r="EB370" s="217"/>
      <c r="EC370" s="217"/>
      <c r="ED370" s="217"/>
      <c r="EE370" s="217"/>
      <c r="EF370" s="217"/>
      <c r="EG370" s="217"/>
      <c r="EH370" s="217"/>
      <c r="EI370" s="217"/>
      <c r="EJ370" s="217"/>
      <c r="EK370" s="217"/>
      <c r="EL370" s="217"/>
      <c r="EM370" s="217"/>
      <c r="EN370" s="217"/>
      <c r="EO370" s="217"/>
      <c r="EP370" s="217"/>
      <c r="EQ370" s="217"/>
      <c r="ER370" s="217"/>
      <c r="ES370" s="217"/>
      <c r="ET370" s="217"/>
      <c r="EU370" s="217"/>
      <c r="EV370" s="217"/>
      <c r="EW370" s="217"/>
      <c r="EX370" s="217"/>
      <c r="EY370" s="217"/>
      <c r="EZ370" s="217"/>
      <c r="FA370" s="217"/>
      <c r="FB370" s="217"/>
      <c r="FC370" s="217"/>
      <c r="FD370" s="217"/>
      <c r="FE370" s="217"/>
      <c r="FF370" s="217"/>
      <c r="FG370" s="217"/>
      <c r="FH370" s="217"/>
      <c r="FI370" s="217"/>
      <c r="FJ370" s="217"/>
      <c r="FK370" s="217"/>
      <c r="FL370" s="217"/>
      <c r="FM370" s="217"/>
      <c r="FN370" s="217"/>
      <c r="FO370" s="217"/>
      <c r="FP370" s="217"/>
      <c r="FQ370" s="217"/>
      <c r="FR370" s="217"/>
      <c r="FS370" s="217"/>
      <c r="FT370" s="217"/>
      <c r="FU370" s="217"/>
      <c r="FV370" s="217"/>
      <c r="FW370" s="217"/>
      <c r="FX370" s="217"/>
      <c r="FY370" s="217"/>
      <c r="FZ370" s="217"/>
      <c r="GA370" s="217"/>
      <c r="GB370" s="217"/>
      <c r="GC370" s="217"/>
      <c r="GD370" s="217"/>
      <c r="GE370" s="217"/>
      <c r="GF370" s="217"/>
      <c r="GG370" s="217"/>
      <c r="GH370" s="217"/>
      <c r="GI370" s="217"/>
      <c r="GJ370" s="217"/>
      <c r="GK370" s="217"/>
      <c r="GL370" s="217"/>
      <c r="GM370" s="217"/>
      <c r="GN370" s="217"/>
      <c r="GO370" s="217"/>
      <c r="GP370" s="217"/>
      <c r="GQ370" s="217"/>
      <c r="GR370" s="217"/>
      <c r="GS370" s="217"/>
      <c r="GT370" s="217"/>
      <c r="GU370" s="217"/>
      <c r="GV370" s="217"/>
      <c r="GW370" s="217"/>
      <c r="GX370" s="217"/>
      <c r="GY370" s="217"/>
      <c r="GZ370" s="217"/>
      <c r="HA370" s="217"/>
      <c r="HB370" s="217"/>
      <c r="HC370" s="217"/>
      <c r="HD370" s="217"/>
      <c r="HE370" s="217"/>
      <c r="HF370" s="217"/>
      <c r="HG370" s="217"/>
      <c r="HH370" s="217"/>
      <c r="HI370" s="217"/>
      <c r="HJ370" s="217"/>
      <c r="HK370" s="217"/>
      <c r="HL370" s="217"/>
      <c r="HM370" s="217"/>
      <c r="HN370" s="217"/>
      <c r="HO370" s="217"/>
      <c r="HP370" s="217"/>
      <c r="HQ370" s="217"/>
      <c r="HR370" s="217"/>
      <c r="HS370" s="217"/>
      <c r="HT370" s="217"/>
      <c r="HU370" s="217"/>
      <c r="HV370" s="217"/>
      <c r="HW370" s="217"/>
      <c r="HX370" s="217"/>
      <c r="HY370" s="217"/>
      <c r="HZ370" s="217"/>
      <c r="IA370" s="217"/>
      <c r="IB370" s="217"/>
      <c r="IC370" s="217"/>
      <c r="ID370" s="217"/>
      <c r="IE370" s="217"/>
      <c r="IF370" s="217"/>
      <c r="IG370" s="217"/>
      <c r="IH370" s="217"/>
      <c r="II370" s="217"/>
      <c r="IJ370" s="217"/>
      <c r="IK370" s="217"/>
      <c r="IL370" s="217"/>
      <c r="IM370" s="217"/>
      <c r="IN370" s="217"/>
      <c r="IO370" s="217"/>
      <c r="IP370" s="217"/>
      <c r="IQ370" s="217"/>
      <c r="IR370" s="217"/>
      <c r="IS370" s="217"/>
      <c r="IT370" s="217"/>
      <c r="IU370" s="217"/>
      <c r="IV370" s="217"/>
    </row>
    <row r="371" spans="1:256" x14ac:dyDescent="0.15">
      <c r="A371" s="218"/>
      <c r="B371" s="215"/>
      <c r="C371" s="217"/>
      <c r="D371" s="219"/>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c r="AA371" s="217"/>
      <c r="AB371" s="217"/>
      <c r="AC371" s="217"/>
      <c r="AD371" s="217"/>
      <c r="AE371" s="217"/>
      <c r="AF371" s="217"/>
      <c r="AG371" s="217"/>
      <c r="AH371" s="217"/>
      <c r="AI371" s="217"/>
      <c r="AJ371" s="217"/>
      <c r="AK371" s="217"/>
      <c r="AL371" s="217"/>
      <c r="AM371" s="217"/>
      <c r="AN371" s="217"/>
      <c r="AO371" s="217"/>
      <c r="AP371" s="217"/>
      <c r="AQ371" s="217"/>
      <c r="AR371" s="217"/>
      <c r="AS371" s="217"/>
      <c r="AT371" s="217"/>
      <c r="AU371" s="217"/>
      <c r="AV371" s="217"/>
      <c r="AW371" s="217"/>
      <c r="AX371" s="217"/>
      <c r="AY371" s="217"/>
      <c r="AZ371" s="217"/>
      <c r="BA371" s="217"/>
      <c r="BB371" s="217"/>
      <c r="BC371" s="217"/>
      <c r="BD371" s="217"/>
      <c r="BE371" s="217"/>
      <c r="BF371" s="217"/>
      <c r="BG371" s="217"/>
      <c r="BH371" s="217"/>
      <c r="BI371" s="217"/>
      <c r="BJ371" s="217"/>
      <c r="BK371" s="217"/>
      <c r="BL371" s="217"/>
      <c r="BM371" s="217"/>
      <c r="BN371" s="217"/>
      <c r="BO371" s="217"/>
      <c r="BP371" s="217"/>
      <c r="BQ371" s="217"/>
      <c r="BR371" s="217"/>
      <c r="BS371" s="217"/>
      <c r="BT371" s="217"/>
      <c r="BU371" s="217"/>
      <c r="BV371" s="217"/>
      <c r="BW371" s="217"/>
      <c r="BX371" s="217"/>
      <c r="BY371" s="217"/>
      <c r="BZ371" s="217"/>
      <c r="CA371" s="217"/>
      <c r="CB371" s="217"/>
      <c r="CC371" s="217"/>
      <c r="CD371" s="217"/>
      <c r="CE371" s="217"/>
      <c r="CF371" s="217"/>
      <c r="CG371" s="217"/>
      <c r="CH371" s="217"/>
      <c r="CI371" s="217"/>
      <c r="CJ371" s="217"/>
      <c r="CK371" s="217"/>
      <c r="CL371" s="217"/>
      <c r="CM371" s="217"/>
      <c r="CN371" s="217"/>
      <c r="CO371" s="217"/>
      <c r="CP371" s="217"/>
      <c r="CQ371" s="217"/>
      <c r="CR371" s="217"/>
      <c r="CS371" s="217"/>
      <c r="CT371" s="217"/>
      <c r="CU371" s="217"/>
      <c r="CV371" s="217"/>
      <c r="CW371" s="217"/>
      <c r="CX371" s="217"/>
      <c r="CY371" s="217"/>
      <c r="CZ371" s="217"/>
      <c r="DA371" s="217"/>
      <c r="DB371" s="217"/>
      <c r="DC371" s="217"/>
      <c r="DD371" s="217"/>
      <c r="DE371" s="217"/>
      <c r="DF371" s="217"/>
      <c r="DG371" s="217"/>
      <c r="DH371" s="217"/>
      <c r="DI371" s="217"/>
      <c r="DJ371" s="217"/>
      <c r="DK371" s="217"/>
      <c r="DL371" s="217"/>
      <c r="DM371" s="217"/>
      <c r="DN371" s="217"/>
      <c r="DO371" s="217"/>
      <c r="DP371" s="217"/>
      <c r="DQ371" s="217"/>
      <c r="DR371" s="217"/>
      <c r="DS371" s="217"/>
      <c r="DT371" s="217"/>
      <c r="DU371" s="217"/>
      <c r="DV371" s="217"/>
      <c r="DW371" s="217"/>
      <c r="DX371" s="217"/>
      <c r="DY371" s="217"/>
      <c r="DZ371" s="217"/>
      <c r="EA371" s="217"/>
      <c r="EB371" s="217"/>
      <c r="EC371" s="217"/>
      <c r="ED371" s="217"/>
      <c r="EE371" s="217"/>
      <c r="EF371" s="217"/>
      <c r="EG371" s="217"/>
      <c r="EH371" s="217"/>
      <c r="EI371" s="217"/>
      <c r="EJ371" s="217"/>
      <c r="EK371" s="217"/>
      <c r="EL371" s="217"/>
      <c r="EM371" s="217"/>
      <c r="EN371" s="217"/>
      <c r="EO371" s="217"/>
      <c r="EP371" s="217"/>
      <c r="EQ371" s="217"/>
      <c r="ER371" s="217"/>
      <c r="ES371" s="217"/>
      <c r="ET371" s="217"/>
      <c r="EU371" s="217"/>
      <c r="EV371" s="217"/>
      <c r="EW371" s="217"/>
      <c r="EX371" s="217"/>
      <c r="EY371" s="217"/>
      <c r="EZ371" s="217"/>
      <c r="FA371" s="217"/>
      <c r="FB371" s="217"/>
      <c r="FC371" s="217"/>
      <c r="FD371" s="217"/>
      <c r="FE371" s="217"/>
      <c r="FF371" s="217"/>
      <c r="FG371" s="217"/>
      <c r="FH371" s="217"/>
      <c r="FI371" s="217"/>
      <c r="FJ371" s="217"/>
      <c r="FK371" s="217"/>
      <c r="FL371" s="217"/>
      <c r="FM371" s="217"/>
      <c r="FN371" s="217"/>
      <c r="FO371" s="217"/>
      <c r="FP371" s="217"/>
      <c r="FQ371" s="217"/>
      <c r="FR371" s="217"/>
      <c r="FS371" s="217"/>
      <c r="FT371" s="217"/>
      <c r="FU371" s="217"/>
      <c r="FV371" s="217"/>
      <c r="FW371" s="217"/>
      <c r="FX371" s="217"/>
      <c r="FY371" s="217"/>
      <c r="FZ371" s="217"/>
      <c r="GA371" s="217"/>
      <c r="GB371" s="217"/>
      <c r="GC371" s="217"/>
      <c r="GD371" s="217"/>
      <c r="GE371" s="217"/>
      <c r="GF371" s="217"/>
      <c r="GG371" s="217"/>
      <c r="GH371" s="217"/>
      <c r="GI371" s="217"/>
      <c r="GJ371" s="217"/>
      <c r="GK371" s="217"/>
      <c r="GL371" s="217"/>
      <c r="GM371" s="217"/>
      <c r="GN371" s="217"/>
      <c r="GO371" s="217"/>
      <c r="GP371" s="217"/>
      <c r="GQ371" s="217"/>
      <c r="GR371" s="217"/>
      <c r="GS371" s="217"/>
      <c r="GT371" s="217"/>
      <c r="GU371" s="217"/>
      <c r="GV371" s="217"/>
      <c r="GW371" s="217"/>
      <c r="GX371" s="217"/>
      <c r="GY371" s="217"/>
      <c r="GZ371" s="217"/>
      <c r="HA371" s="217"/>
      <c r="HB371" s="217"/>
      <c r="HC371" s="217"/>
      <c r="HD371" s="217"/>
      <c r="HE371" s="217"/>
      <c r="HF371" s="217"/>
      <c r="HG371" s="217"/>
      <c r="HH371" s="217"/>
      <c r="HI371" s="217"/>
      <c r="HJ371" s="217"/>
      <c r="HK371" s="217"/>
      <c r="HL371" s="217"/>
      <c r="HM371" s="217"/>
      <c r="HN371" s="217"/>
      <c r="HO371" s="217"/>
      <c r="HP371" s="217"/>
      <c r="HQ371" s="217"/>
      <c r="HR371" s="217"/>
      <c r="HS371" s="217"/>
      <c r="HT371" s="217"/>
      <c r="HU371" s="217"/>
      <c r="HV371" s="217"/>
      <c r="HW371" s="217"/>
      <c r="HX371" s="217"/>
      <c r="HY371" s="217"/>
      <c r="HZ371" s="217"/>
      <c r="IA371" s="217"/>
      <c r="IB371" s="217"/>
      <c r="IC371" s="217"/>
      <c r="ID371" s="217"/>
      <c r="IE371" s="217"/>
      <c r="IF371" s="217"/>
      <c r="IG371" s="217"/>
      <c r="IH371" s="217"/>
      <c r="II371" s="217"/>
      <c r="IJ371" s="217"/>
      <c r="IK371" s="217"/>
      <c r="IL371" s="217"/>
      <c r="IM371" s="217"/>
      <c r="IN371" s="217"/>
      <c r="IO371" s="217"/>
      <c r="IP371" s="217"/>
      <c r="IQ371" s="217"/>
      <c r="IR371" s="217"/>
      <c r="IS371" s="217"/>
      <c r="IT371" s="217"/>
      <c r="IU371" s="217"/>
      <c r="IV371" s="217"/>
    </row>
    <row r="372" spans="1:256" x14ac:dyDescent="0.15">
      <c r="A372" s="218"/>
      <c r="B372" s="215"/>
      <c r="C372" s="217"/>
      <c r="D372" s="219"/>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c r="AA372" s="217"/>
      <c r="AB372" s="217"/>
      <c r="AC372" s="217"/>
      <c r="AD372" s="217"/>
      <c r="AE372" s="217"/>
      <c r="AF372" s="217"/>
      <c r="AG372" s="217"/>
      <c r="AH372" s="217"/>
      <c r="AI372" s="217"/>
      <c r="AJ372" s="217"/>
      <c r="AK372" s="217"/>
      <c r="AL372" s="217"/>
      <c r="AM372" s="217"/>
      <c r="AN372" s="217"/>
      <c r="AO372" s="217"/>
      <c r="AP372" s="217"/>
      <c r="AQ372" s="217"/>
      <c r="AR372" s="217"/>
      <c r="AS372" s="217"/>
      <c r="AT372" s="217"/>
      <c r="AU372" s="217"/>
      <c r="AV372" s="217"/>
      <c r="AW372" s="217"/>
      <c r="AX372" s="217"/>
      <c r="AY372" s="217"/>
      <c r="AZ372" s="217"/>
      <c r="BA372" s="217"/>
      <c r="BB372" s="217"/>
      <c r="BC372" s="217"/>
      <c r="BD372" s="217"/>
      <c r="BE372" s="217"/>
      <c r="BF372" s="217"/>
      <c r="BG372" s="217"/>
      <c r="BH372" s="217"/>
      <c r="BI372" s="217"/>
      <c r="BJ372" s="217"/>
      <c r="BK372" s="217"/>
      <c r="BL372" s="217"/>
      <c r="BM372" s="217"/>
      <c r="BN372" s="217"/>
      <c r="BO372" s="217"/>
      <c r="BP372" s="217"/>
      <c r="BQ372" s="217"/>
      <c r="BR372" s="217"/>
      <c r="BS372" s="217"/>
      <c r="BT372" s="217"/>
      <c r="BU372" s="217"/>
      <c r="BV372" s="217"/>
      <c r="BW372" s="217"/>
      <c r="BX372" s="217"/>
      <c r="BY372" s="217"/>
      <c r="BZ372" s="217"/>
      <c r="CA372" s="217"/>
      <c r="CB372" s="217"/>
      <c r="CC372" s="217"/>
      <c r="CD372" s="217"/>
      <c r="CE372" s="217"/>
      <c r="CF372" s="217"/>
      <c r="CG372" s="217"/>
      <c r="CH372" s="217"/>
      <c r="CI372" s="217"/>
      <c r="CJ372" s="217"/>
      <c r="CK372" s="217"/>
      <c r="CL372" s="217"/>
      <c r="CM372" s="217"/>
      <c r="CN372" s="217"/>
      <c r="CO372" s="217"/>
      <c r="CP372" s="217"/>
      <c r="CQ372" s="217"/>
      <c r="CR372" s="217"/>
      <c r="CS372" s="217"/>
      <c r="CT372" s="217"/>
      <c r="CU372" s="217"/>
      <c r="CV372" s="217"/>
      <c r="CW372" s="217"/>
      <c r="CX372" s="217"/>
      <c r="CY372" s="217"/>
      <c r="CZ372" s="217"/>
      <c r="DA372" s="217"/>
      <c r="DB372" s="217"/>
      <c r="DC372" s="217"/>
      <c r="DD372" s="217"/>
      <c r="DE372" s="217"/>
      <c r="DF372" s="217"/>
      <c r="DG372" s="217"/>
      <c r="DH372" s="217"/>
      <c r="DI372" s="217"/>
      <c r="DJ372" s="217"/>
      <c r="DK372" s="217"/>
      <c r="DL372" s="217"/>
      <c r="DM372" s="217"/>
      <c r="DN372" s="217"/>
      <c r="DO372" s="217"/>
      <c r="DP372" s="217"/>
      <c r="DQ372" s="217"/>
      <c r="DR372" s="217"/>
      <c r="DS372" s="217"/>
      <c r="DT372" s="217"/>
      <c r="DU372" s="217"/>
      <c r="DV372" s="217"/>
      <c r="DW372" s="217"/>
      <c r="DX372" s="217"/>
      <c r="DY372" s="217"/>
      <c r="DZ372" s="217"/>
      <c r="EA372" s="217"/>
      <c r="EB372" s="217"/>
      <c r="EC372" s="217"/>
      <c r="ED372" s="217"/>
      <c r="EE372" s="217"/>
      <c r="EF372" s="217"/>
      <c r="EG372" s="217"/>
      <c r="EH372" s="217"/>
      <c r="EI372" s="217"/>
      <c r="EJ372" s="217"/>
      <c r="EK372" s="217"/>
      <c r="EL372" s="217"/>
      <c r="EM372" s="217"/>
      <c r="EN372" s="217"/>
      <c r="EO372" s="217"/>
      <c r="EP372" s="217"/>
      <c r="EQ372" s="217"/>
      <c r="ER372" s="217"/>
      <c r="ES372" s="217"/>
      <c r="ET372" s="217"/>
      <c r="EU372" s="217"/>
      <c r="EV372" s="217"/>
      <c r="EW372" s="217"/>
      <c r="EX372" s="217"/>
      <c r="EY372" s="217"/>
      <c r="EZ372" s="217"/>
      <c r="FA372" s="217"/>
      <c r="FB372" s="217"/>
      <c r="FC372" s="217"/>
      <c r="FD372" s="217"/>
      <c r="FE372" s="217"/>
      <c r="FF372" s="217"/>
      <c r="FG372" s="217"/>
      <c r="FH372" s="217"/>
      <c r="FI372" s="217"/>
      <c r="FJ372" s="217"/>
      <c r="FK372" s="217"/>
      <c r="FL372" s="217"/>
      <c r="FM372" s="217"/>
      <c r="FN372" s="217"/>
      <c r="FO372" s="217"/>
      <c r="FP372" s="217"/>
      <c r="FQ372" s="217"/>
      <c r="FR372" s="217"/>
      <c r="FS372" s="217"/>
      <c r="FT372" s="217"/>
      <c r="FU372" s="217"/>
      <c r="FV372" s="217"/>
      <c r="FW372" s="217"/>
      <c r="FX372" s="217"/>
      <c r="FY372" s="217"/>
      <c r="FZ372" s="217"/>
      <c r="GA372" s="217"/>
      <c r="GB372" s="217"/>
      <c r="GC372" s="217"/>
      <c r="GD372" s="217"/>
      <c r="GE372" s="217"/>
      <c r="GF372" s="217"/>
      <c r="GG372" s="217"/>
      <c r="GH372" s="217"/>
      <c r="GI372" s="217"/>
      <c r="GJ372" s="217"/>
      <c r="GK372" s="217"/>
      <c r="GL372" s="217"/>
      <c r="GM372" s="217"/>
      <c r="GN372" s="217"/>
      <c r="GO372" s="217"/>
      <c r="GP372" s="217"/>
      <c r="GQ372" s="217"/>
      <c r="GR372" s="217"/>
      <c r="GS372" s="217"/>
      <c r="GT372" s="217"/>
      <c r="GU372" s="217"/>
      <c r="GV372" s="217"/>
      <c r="GW372" s="217"/>
      <c r="GX372" s="217"/>
      <c r="GY372" s="217"/>
      <c r="GZ372" s="217"/>
      <c r="HA372" s="217"/>
      <c r="HB372" s="217"/>
      <c r="HC372" s="217"/>
      <c r="HD372" s="217"/>
      <c r="HE372" s="217"/>
      <c r="HF372" s="217"/>
      <c r="HG372" s="217"/>
      <c r="HH372" s="217"/>
      <c r="HI372" s="217"/>
      <c r="HJ372" s="217"/>
      <c r="HK372" s="217"/>
      <c r="HL372" s="217"/>
      <c r="HM372" s="217"/>
      <c r="HN372" s="217"/>
      <c r="HO372" s="217"/>
      <c r="HP372" s="217"/>
      <c r="HQ372" s="217"/>
      <c r="HR372" s="217"/>
      <c r="HS372" s="217"/>
      <c r="HT372" s="217"/>
      <c r="HU372" s="217"/>
      <c r="HV372" s="217"/>
      <c r="HW372" s="217"/>
      <c r="HX372" s="217"/>
      <c r="HY372" s="217"/>
      <c r="HZ372" s="217"/>
      <c r="IA372" s="217"/>
      <c r="IB372" s="217"/>
      <c r="IC372" s="217"/>
      <c r="ID372" s="217"/>
      <c r="IE372" s="217"/>
      <c r="IF372" s="217"/>
      <c r="IG372" s="217"/>
      <c r="IH372" s="217"/>
      <c r="II372" s="217"/>
      <c r="IJ372" s="217"/>
      <c r="IK372" s="217"/>
      <c r="IL372" s="217"/>
      <c r="IM372" s="217"/>
      <c r="IN372" s="217"/>
      <c r="IO372" s="217"/>
      <c r="IP372" s="217"/>
      <c r="IQ372" s="217"/>
      <c r="IR372" s="217"/>
      <c r="IS372" s="217"/>
      <c r="IT372" s="217"/>
      <c r="IU372" s="217"/>
      <c r="IV372" s="217"/>
    </row>
    <row r="373" spans="1:256" x14ac:dyDescent="0.15">
      <c r="A373" s="218"/>
      <c r="B373" s="215"/>
      <c r="C373" s="217"/>
      <c r="D373" s="219"/>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c r="AA373" s="217"/>
      <c r="AB373" s="217"/>
      <c r="AC373" s="217"/>
      <c r="AD373" s="217"/>
      <c r="AE373" s="217"/>
      <c r="AF373" s="217"/>
      <c r="AG373" s="217"/>
      <c r="AH373" s="217"/>
      <c r="AI373" s="217"/>
      <c r="AJ373" s="217"/>
      <c r="AK373" s="217"/>
      <c r="AL373" s="217"/>
      <c r="AM373" s="217"/>
      <c r="AN373" s="217"/>
      <c r="AO373" s="217"/>
      <c r="AP373" s="217"/>
      <c r="AQ373" s="217"/>
      <c r="AR373" s="217"/>
      <c r="AS373" s="217"/>
      <c r="AT373" s="217"/>
      <c r="AU373" s="217"/>
      <c r="AV373" s="217"/>
      <c r="AW373" s="217"/>
      <c r="AX373" s="217"/>
      <c r="AY373" s="217"/>
      <c r="AZ373" s="217"/>
      <c r="BA373" s="217"/>
      <c r="BB373" s="217"/>
      <c r="BC373" s="217"/>
      <c r="BD373" s="217"/>
      <c r="BE373" s="217"/>
      <c r="BF373" s="217"/>
      <c r="BG373" s="217"/>
      <c r="BH373" s="217"/>
      <c r="BI373" s="217"/>
      <c r="BJ373" s="217"/>
      <c r="BK373" s="217"/>
      <c r="BL373" s="217"/>
      <c r="BM373" s="217"/>
      <c r="BN373" s="217"/>
      <c r="BO373" s="217"/>
      <c r="BP373" s="217"/>
      <c r="BQ373" s="217"/>
      <c r="BR373" s="217"/>
      <c r="BS373" s="217"/>
      <c r="BT373" s="217"/>
      <c r="BU373" s="217"/>
      <c r="BV373" s="217"/>
      <c r="BW373" s="217"/>
      <c r="BX373" s="217"/>
      <c r="BY373" s="217"/>
      <c r="BZ373" s="217"/>
      <c r="CA373" s="217"/>
      <c r="CB373" s="217"/>
      <c r="CC373" s="217"/>
      <c r="CD373" s="217"/>
      <c r="CE373" s="217"/>
      <c r="CF373" s="217"/>
      <c r="CG373" s="217"/>
      <c r="CH373" s="217"/>
      <c r="CI373" s="217"/>
      <c r="CJ373" s="217"/>
      <c r="CK373" s="217"/>
      <c r="CL373" s="217"/>
      <c r="CM373" s="217"/>
      <c r="CN373" s="217"/>
      <c r="CO373" s="217"/>
      <c r="CP373" s="217"/>
      <c r="CQ373" s="217"/>
      <c r="CR373" s="217"/>
      <c r="CS373" s="217"/>
      <c r="CT373" s="217"/>
      <c r="CU373" s="217"/>
      <c r="CV373" s="217"/>
      <c r="CW373" s="217"/>
      <c r="CX373" s="217"/>
      <c r="CY373" s="217"/>
      <c r="CZ373" s="217"/>
      <c r="DA373" s="217"/>
      <c r="DB373" s="217"/>
      <c r="DC373" s="217"/>
      <c r="DD373" s="217"/>
      <c r="DE373" s="217"/>
      <c r="DF373" s="217"/>
      <c r="DG373" s="217"/>
      <c r="DH373" s="217"/>
      <c r="DI373" s="217"/>
      <c r="DJ373" s="217"/>
      <c r="DK373" s="217"/>
      <c r="DL373" s="217"/>
      <c r="DM373" s="217"/>
      <c r="DN373" s="217"/>
      <c r="DO373" s="217"/>
      <c r="DP373" s="217"/>
      <c r="DQ373" s="217"/>
      <c r="DR373" s="217"/>
      <c r="DS373" s="217"/>
      <c r="DT373" s="217"/>
      <c r="DU373" s="217"/>
      <c r="DV373" s="217"/>
      <c r="DW373" s="217"/>
      <c r="DX373" s="217"/>
      <c r="DY373" s="217"/>
      <c r="DZ373" s="217"/>
      <c r="EA373" s="217"/>
      <c r="EB373" s="217"/>
      <c r="EC373" s="217"/>
      <c r="ED373" s="217"/>
      <c r="EE373" s="217"/>
      <c r="EF373" s="217"/>
      <c r="EG373" s="217"/>
      <c r="EH373" s="217"/>
      <c r="EI373" s="217"/>
      <c r="EJ373" s="217"/>
      <c r="EK373" s="217"/>
      <c r="EL373" s="217"/>
      <c r="EM373" s="217"/>
      <c r="EN373" s="217"/>
      <c r="EO373" s="217"/>
      <c r="EP373" s="217"/>
      <c r="EQ373" s="217"/>
      <c r="ER373" s="217"/>
      <c r="ES373" s="217"/>
      <c r="ET373" s="217"/>
      <c r="EU373" s="217"/>
      <c r="EV373" s="217"/>
      <c r="EW373" s="217"/>
      <c r="EX373" s="217"/>
      <c r="EY373" s="217"/>
      <c r="EZ373" s="217"/>
      <c r="FA373" s="217"/>
      <c r="FB373" s="217"/>
      <c r="FC373" s="217"/>
      <c r="FD373" s="217"/>
      <c r="FE373" s="217"/>
      <c r="FF373" s="217"/>
      <c r="FG373" s="217"/>
      <c r="FH373" s="217"/>
      <c r="FI373" s="217"/>
      <c r="FJ373" s="217"/>
      <c r="FK373" s="217"/>
      <c r="FL373" s="217"/>
      <c r="FM373" s="217"/>
      <c r="FN373" s="217"/>
      <c r="FO373" s="217"/>
      <c r="FP373" s="217"/>
      <c r="FQ373" s="217"/>
      <c r="FR373" s="217"/>
      <c r="FS373" s="217"/>
      <c r="FT373" s="217"/>
      <c r="FU373" s="217"/>
      <c r="FV373" s="217"/>
      <c r="FW373" s="217"/>
      <c r="FX373" s="217"/>
      <c r="FY373" s="217"/>
      <c r="FZ373" s="217"/>
      <c r="GA373" s="217"/>
      <c r="GB373" s="217"/>
      <c r="GC373" s="217"/>
      <c r="GD373" s="217"/>
      <c r="GE373" s="217"/>
      <c r="GF373" s="217"/>
      <c r="GG373" s="217"/>
      <c r="GH373" s="217"/>
      <c r="GI373" s="217"/>
      <c r="GJ373" s="217"/>
      <c r="GK373" s="217"/>
      <c r="GL373" s="217"/>
      <c r="GM373" s="217"/>
      <c r="GN373" s="217"/>
      <c r="GO373" s="217"/>
      <c r="GP373" s="217"/>
      <c r="GQ373" s="217"/>
      <c r="GR373" s="217"/>
      <c r="GS373" s="217"/>
      <c r="GT373" s="217"/>
      <c r="GU373" s="217"/>
      <c r="GV373" s="217"/>
      <c r="GW373" s="217"/>
      <c r="GX373" s="217"/>
      <c r="GY373" s="217"/>
      <c r="GZ373" s="217"/>
      <c r="HA373" s="217"/>
      <c r="HB373" s="217"/>
      <c r="HC373" s="217"/>
      <c r="HD373" s="217"/>
      <c r="HE373" s="217"/>
      <c r="HF373" s="217"/>
      <c r="HG373" s="217"/>
      <c r="HH373" s="217"/>
      <c r="HI373" s="217"/>
      <c r="HJ373" s="217"/>
      <c r="HK373" s="217"/>
      <c r="HL373" s="217"/>
      <c r="HM373" s="217"/>
      <c r="HN373" s="217"/>
      <c r="HO373" s="217"/>
      <c r="HP373" s="217"/>
      <c r="HQ373" s="217"/>
      <c r="HR373" s="217"/>
      <c r="HS373" s="217"/>
      <c r="HT373" s="217"/>
      <c r="HU373" s="217"/>
      <c r="HV373" s="217"/>
      <c r="HW373" s="217"/>
      <c r="HX373" s="217"/>
      <c r="HY373" s="217"/>
      <c r="HZ373" s="217"/>
      <c r="IA373" s="217"/>
      <c r="IB373" s="217"/>
      <c r="IC373" s="217"/>
      <c r="ID373" s="217"/>
      <c r="IE373" s="217"/>
      <c r="IF373" s="217"/>
      <c r="IG373" s="217"/>
      <c r="IH373" s="217"/>
      <c r="II373" s="217"/>
      <c r="IJ373" s="217"/>
      <c r="IK373" s="217"/>
      <c r="IL373" s="217"/>
      <c r="IM373" s="217"/>
      <c r="IN373" s="217"/>
      <c r="IO373" s="217"/>
      <c r="IP373" s="217"/>
      <c r="IQ373" s="217"/>
      <c r="IR373" s="217"/>
      <c r="IS373" s="217"/>
      <c r="IT373" s="217"/>
      <c r="IU373" s="217"/>
      <c r="IV373" s="217"/>
    </row>
    <row r="374" spans="1:256" x14ac:dyDescent="0.15">
      <c r="A374" s="218"/>
      <c r="B374" s="215"/>
      <c r="C374" s="217"/>
      <c r="D374" s="219"/>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c r="AA374" s="217"/>
      <c r="AB374" s="217"/>
      <c r="AC374" s="217"/>
      <c r="AD374" s="217"/>
      <c r="AE374" s="217"/>
      <c r="AF374" s="217"/>
      <c r="AG374" s="217"/>
      <c r="AH374" s="217"/>
      <c r="AI374" s="217"/>
      <c r="AJ374" s="217"/>
      <c r="AK374" s="217"/>
      <c r="AL374" s="217"/>
      <c r="AM374" s="217"/>
      <c r="AN374" s="217"/>
      <c r="AO374" s="217"/>
      <c r="AP374" s="217"/>
      <c r="AQ374" s="217"/>
      <c r="AR374" s="217"/>
      <c r="AS374" s="217"/>
      <c r="AT374" s="217"/>
      <c r="AU374" s="217"/>
      <c r="AV374" s="217"/>
      <c r="AW374" s="217"/>
      <c r="AX374" s="217"/>
      <c r="AY374" s="217"/>
      <c r="AZ374" s="217"/>
      <c r="BA374" s="217"/>
      <c r="BB374" s="217"/>
      <c r="BC374" s="217"/>
      <c r="BD374" s="217"/>
      <c r="BE374" s="217"/>
      <c r="BF374" s="217"/>
      <c r="BG374" s="217"/>
      <c r="BH374" s="217"/>
      <c r="BI374" s="217"/>
      <c r="BJ374" s="217"/>
      <c r="BK374" s="217"/>
      <c r="BL374" s="217"/>
      <c r="BM374" s="217"/>
      <c r="BN374" s="217"/>
      <c r="BO374" s="217"/>
      <c r="BP374" s="217"/>
      <c r="BQ374" s="217"/>
      <c r="BR374" s="217"/>
      <c r="BS374" s="217"/>
      <c r="BT374" s="217"/>
      <c r="BU374" s="217"/>
      <c r="BV374" s="217"/>
      <c r="BW374" s="217"/>
      <c r="BX374" s="217"/>
      <c r="BY374" s="217"/>
      <c r="BZ374" s="217"/>
      <c r="CA374" s="217"/>
      <c r="CB374" s="217"/>
      <c r="CC374" s="217"/>
      <c r="CD374" s="217"/>
      <c r="CE374" s="217"/>
      <c r="CF374" s="217"/>
      <c r="CG374" s="217"/>
      <c r="CH374" s="217"/>
      <c r="CI374" s="217"/>
      <c r="CJ374" s="217"/>
      <c r="CK374" s="217"/>
      <c r="CL374" s="217"/>
      <c r="CM374" s="217"/>
      <c r="CN374" s="217"/>
      <c r="CO374" s="217"/>
      <c r="CP374" s="217"/>
      <c r="CQ374" s="217"/>
      <c r="CR374" s="217"/>
      <c r="CS374" s="217"/>
      <c r="CT374" s="217"/>
      <c r="CU374" s="217"/>
      <c r="CV374" s="217"/>
      <c r="CW374" s="217"/>
      <c r="CX374" s="217"/>
      <c r="CY374" s="217"/>
      <c r="CZ374" s="217"/>
      <c r="DA374" s="217"/>
      <c r="DB374" s="217"/>
      <c r="DC374" s="217"/>
      <c r="DD374" s="217"/>
      <c r="DE374" s="217"/>
      <c r="DF374" s="217"/>
      <c r="DG374" s="217"/>
      <c r="DH374" s="217"/>
      <c r="DI374" s="217"/>
      <c r="DJ374" s="217"/>
      <c r="DK374" s="217"/>
      <c r="DL374" s="217"/>
      <c r="DM374" s="217"/>
      <c r="DN374" s="217"/>
      <c r="DO374" s="217"/>
      <c r="DP374" s="217"/>
      <c r="DQ374" s="217"/>
      <c r="DR374" s="217"/>
      <c r="DS374" s="217"/>
      <c r="DT374" s="217"/>
      <c r="DU374" s="217"/>
      <c r="DV374" s="217"/>
      <c r="DW374" s="217"/>
      <c r="DX374" s="217"/>
      <c r="DY374" s="217"/>
      <c r="DZ374" s="217"/>
      <c r="EA374" s="217"/>
      <c r="EB374" s="217"/>
      <c r="EC374" s="217"/>
      <c r="ED374" s="217"/>
      <c r="EE374" s="217"/>
      <c r="EF374" s="217"/>
      <c r="EG374" s="217"/>
      <c r="EH374" s="217"/>
      <c r="EI374" s="217"/>
      <c r="EJ374" s="217"/>
      <c r="EK374" s="217"/>
      <c r="EL374" s="217"/>
      <c r="EM374" s="217"/>
      <c r="EN374" s="217"/>
      <c r="EO374" s="217"/>
      <c r="EP374" s="217"/>
      <c r="EQ374" s="217"/>
      <c r="ER374" s="217"/>
      <c r="ES374" s="217"/>
      <c r="ET374" s="217"/>
      <c r="EU374" s="217"/>
      <c r="EV374" s="217"/>
      <c r="EW374" s="217"/>
      <c r="EX374" s="217"/>
      <c r="EY374" s="217"/>
      <c r="EZ374" s="217"/>
      <c r="FA374" s="217"/>
      <c r="FB374" s="217"/>
      <c r="FC374" s="217"/>
      <c r="FD374" s="217"/>
      <c r="FE374" s="217"/>
      <c r="FF374" s="217"/>
      <c r="FG374" s="217"/>
      <c r="FH374" s="217"/>
      <c r="FI374" s="217"/>
      <c r="FJ374" s="217"/>
      <c r="FK374" s="217"/>
      <c r="FL374" s="217"/>
      <c r="FM374" s="217"/>
      <c r="FN374" s="217"/>
      <c r="FO374" s="217"/>
      <c r="FP374" s="217"/>
      <c r="FQ374" s="217"/>
      <c r="FR374" s="217"/>
      <c r="FS374" s="217"/>
      <c r="FT374" s="217"/>
      <c r="FU374" s="217"/>
      <c r="FV374" s="217"/>
      <c r="FW374" s="217"/>
      <c r="FX374" s="217"/>
      <c r="FY374" s="217"/>
      <c r="FZ374" s="217"/>
      <c r="GA374" s="217"/>
      <c r="GB374" s="217"/>
      <c r="GC374" s="217"/>
      <c r="GD374" s="217"/>
      <c r="GE374" s="217"/>
      <c r="GF374" s="217"/>
      <c r="GG374" s="217"/>
      <c r="GH374" s="217"/>
      <c r="GI374" s="217"/>
      <c r="GJ374" s="217"/>
      <c r="GK374" s="217"/>
      <c r="GL374" s="217"/>
      <c r="GM374" s="217"/>
      <c r="GN374" s="217"/>
      <c r="GO374" s="217"/>
      <c r="GP374" s="217"/>
      <c r="GQ374" s="217"/>
      <c r="GR374" s="217"/>
      <c r="GS374" s="217"/>
      <c r="GT374" s="217"/>
      <c r="GU374" s="217"/>
      <c r="GV374" s="217"/>
      <c r="GW374" s="217"/>
      <c r="GX374" s="217"/>
      <c r="GY374" s="217"/>
      <c r="GZ374" s="217"/>
      <c r="HA374" s="217"/>
      <c r="HB374" s="217"/>
      <c r="HC374" s="217"/>
      <c r="HD374" s="217"/>
      <c r="HE374" s="217"/>
      <c r="HF374" s="217"/>
      <c r="HG374" s="217"/>
      <c r="HH374" s="217"/>
      <c r="HI374" s="217"/>
      <c r="HJ374" s="217"/>
      <c r="HK374" s="217"/>
      <c r="HL374" s="217"/>
      <c r="HM374" s="217"/>
      <c r="HN374" s="217"/>
      <c r="HO374" s="217"/>
      <c r="HP374" s="217"/>
      <c r="HQ374" s="217"/>
      <c r="HR374" s="217"/>
      <c r="HS374" s="217"/>
      <c r="HT374" s="217"/>
      <c r="HU374" s="217"/>
      <c r="HV374" s="217"/>
      <c r="HW374" s="217"/>
      <c r="HX374" s="217"/>
      <c r="HY374" s="217"/>
      <c r="HZ374" s="217"/>
      <c r="IA374" s="217"/>
      <c r="IB374" s="217"/>
      <c r="IC374" s="217"/>
      <c r="ID374" s="217"/>
      <c r="IE374" s="217"/>
      <c r="IF374" s="217"/>
      <c r="IG374" s="217"/>
      <c r="IH374" s="217"/>
      <c r="II374" s="217"/>
      <c r="IJ374" s="217"/>
      <c r="IK374" s="217"/>
      <c r="IL374" s="217"/>
      <c r="IM374" s="217"/>
      <c r="IN374" s="217"/>
      <c r="IO374" s="217"/>
      <c r="IP374" s="217"/>
      <c r="IQ374" s="217"/>
      <c r="IR374" s="217"/>
      <c r="IS374" s="217"/>
      <c r="IT374" s="217"/>
      <c r="IU374" s="217"/>
      <c r="IV374" s="217"/>
    </row>
    <row r="375" spans="1:256" x14ac:dyDescent="0.15">
      <c r="A375" s="218"/>
      <c r="B375" s="215"/>
      <c r="C375" s="217"/>
      <c r="D375" s="219"/>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c r="AA375" s="217"/>
      <c r="AB375" s="217"/>
      <c r="AC375" s="217"/>
      <c r="AD375" s="217"/>
      <c r="AE375" s="217"/>
      <c r="AF375" s="217"/>
      <c r="AG375" s="217"/>
      <c r="AH375" s="217"/>
      <c r="AI375" s="217"/>
      <c r="AJ375" s="217"/>
      <c r="AK375" s="217"/>
      <c r="AL375" s="217"/>
      <c r="AM375" s="217"/>
      <c r="AN375" s="217"/>
      <c r="AO375" s="217"/>
      <c r="AP375" s="217"/>
      <c r="AQ375" s="217"/>
      <c r="AR375" s="217"/>
      <c r="AS375" s="217"/>
      <c r="AT375" s="217"/>
      <c r="AU375" s="217"/>
      <c r="AV375" s="217"/>
      <c r="AW375" s="217"/>
      <c r="AX375" s="217"/>
      <c r="AY375" s="217"/>
      <c r="AZ375" s="217"/>
      <c r="BA375" s="217"/>
      <c r="BB375" s="217"/>
      <c r="BC375" s="217"/>
      <c r="BD375" s="217"/>
      <c r="BE375" s="217"/>
      <c r="BF375" s="217"/>
      <c r="BG375" s="217"/>
      <c r="BH375" s="217"/>
      <c r="BI375" s="217"/>
      <c r="BJ375" s="217"/>
      <c r="BK375" s="217"/>
      <c r="BL375" s="217"/>
      <c r="BM375" s="217"/>
      <c r="BN375" s="217"/>
      <c r="BO375" s="217"/>
      <c r="BP375" s="217"/>
      <c r="BQ375" s="217"/>
      <c r="BR375" s="217"/>
      <c r="BS375" s="217"/>
      <c r="BT375" s="217"/>
      <c r="BU375" s="217"/>
      <c r="BV375" s="217"/>
      <c r="BW375" s="217"/>
      <c r="BX375" s="217"/>
      <c r="BY375" s="217"/>
      <c r="BZ375" s="217"/>
      <c r="CA375" s="217"/>
      <c r="CB375" s="217"/>
      <c r="CC375" s="217"/>
      <c r="CD375" s="217"/>
      <c r="CE375" s="217"/>
      <c r="CF375" s="217"/>
      <c r="CG375" s="217"/>
      <c r="CH375" s="217"/>
      <c r="CI375" s="217"/>
      <c r="CJ375" s="217"/>
      <c r="CK375" s="217"/>
      <c r="CL375" s="217"/>
      <c r="CM375" s="217"/>
      <c r="CN375" s="217"/>
      <c r="CO375" s="217"/>
      <c r="CP375" s="217"/>
      <c r="CQ375" s="217"/>
      <c r="CR375" s="217"/>
      <c r="CS375" s="217"/>
      <c r="CT375" s="217"/>
      <c r="CU375" s="217"/>
      <c r="CV375" s="217"/>
      <c r="CW375" s="217"/>
      <c r="CX375" s="217"/>
      <c r="CY375" s="217"/>
      <c r="CZ375" s="217"/>
      <c r="DA375" s="217"/>
      <c r="DB375" s="217"/>
      <c r="DC375" s="217"/>
      <c r="DD375" s="217"/>
      <c r="DE375" s="217"/>
      <c r="DF375" s="217"/>
      <c r="DG375" s="217"/>
      <c r="DH375" s="217"/>
      <c r="DI375" s="217"/>
      <c r="DJ375" s="217"/>
      <c r="DK375" s="217"/>
      <c r="DL375" s="217"/>
      <c r="DM375" s="217"/>
      <c r="DN375" s="217"/>
      <c r="DO375" s="217"/>
      <c r="DP375" s="217"/>
      <c r="DQ375" s="217"/>
      <c r="DR375" s="217"/>
      <c r="DS375" s="217"/>
      <c r="DT375" s="217"/>
      <c r="DU375" s="217"/>
      <c r="DV375" s="217"/>
      <c r="DW375" s="217"/>
      <c r="DX375" s="217"/>
      <c r="DY375" s="217"/>
      <c r="DZ375" s="217"/>
      <c r="EA375" s="217"/>
      <c r="EB375" s="217"/>
      <c r="EC375" s="217"/>
      <c r="ED375" s="217"/>
      <c r="EE375" s="217"/>
      <c r="EF375" s="217"/>
      <c r="EG375" s="217"/>
      <c r="EH375" s="217"/>
      <c r="EI375" s="217"/>
      <c r="EJ375" s="217"/>
      <c r="EK375" s="217"/>
      <c r="EL375" s="217"/>
      <c r="EM375" s="217"/>
      <c r="EN375" s="217"/>
      <c r="EO375" s="217"/>
      <c r="EP375" s="217"/>
      <c r="EQ375" s="217"/>
      <c r="ER375" s="217"/>
      <c r="ES375" s="217"/>
      <c r="ET375" s="217"/>
      <c r="EU375" s="217"/>
      <c r="EV375" s="217"/>
      <c r="EW375" s="217"/>
      <c r="EX375" s="217"/>
      <c r="EY375" s="217"/>
      <c r="EZ375" s="217"/>
      <c r="FA375" s="217"/>
      <c r="FB375" s="217"/>
      <c r="FC375" s="217"/>
      <c r="FD375" s="217"/>
      <c r="FE375" s="217"/>
      <c r="FF375" s="217"/>
      <c r="FG375" s="217"/>
      <c r="FH375" s="217"/>
      <c r="FI375" s="217"/>
      <c r="FJ375" s="217"/>
      <c r="FK375" s="217"/>
      <c r="FL375" s="217"/>
      <c r="FM375" s="217"/>
      <c r="FN375" s="217"/>
      <c r="FO375" s="217"/>
      <c r="FP375" s="217"/>
      <c r="FQ375" s="217"/>
      <c r="FR375" s="217"/>
      <c r="FS375" s="217"/>
      <c r="FT375" s="217"/>
      <c r="FU375" s="217"/>
      <c r="FV375" s="217"/>
      <c r="FW375" s="217"/>
      <c r="FX375" s="217"/>
      <c r="FY375" s="217"/>
      <c r="FZ375" s="217"/>
      <c r="GA375" s="217"/>
      <c r="GB375" s="217"/>
      <c r="GC375" s="217"/>
      <c r="GD375" s="217"/>
      <c r="GE375" s="217"/>
      <c r="GF375" s="217"/>
      <c r="GG375" s="217"/>
      <c r="GH375" s="217"/>
      <c r="GI375" s="217"/>
      <c r="GJ375" s="217"/>
      <c r="GK375" s="217"/>
      <c r="GL375" s="217"/>
      <c r="GM375" s="217"/>
      <c r="GN375" s="217"/>
      <c r="GO375" s="217"/>
      <c r="GP375" s="217"/>
      <c r="GQ375" s="217"/>
      <c r="GR375" s="217"/>
      <c r="GS375" s="217"/>
      <c r="GT375" s="217"/>
      <c r="GU375" s="217"/>
      <c r="GV375" s="217"/>
      <c r="GW375" s="217"/>
      <c r="GX375" s="217"/>
      <c r="GY375" s="217"/>
      <c r="GZ375" s="217"/>
      <c r="HA375" s="217"/>
      <c r="HB375" s="217"/>
      <c r="HC375" s="217"/>
      <c r="HD375" s="217"/>
      <c r="HE375" s="217"/>
      <c r="HF375" s="217"/>
      <c r="HG375" s="217"/>
      <c r="HH375" s="217"/>
      <c r="HI375" s="217"/>
      <c r="HJ375" s="217"/>
      <c r="HK375" s="217"/>
      <c r="HL375" s="217"/>
      <c r="HM375" s="217"/>
      <c r="HN375" s="217"/>
      <c r="HO375" s="217"/>
      <c r="HP375" s="217"/>
      <c r="HQ375" s="217"/>
      <c r="HR375" s="217"/>
      <c r="HS375" s="217"/>
      <c r="HT375" s="217"/>
      <c r="HU375" s="217"/>
      <c r="HV375" s="217"/>
      <c r="HW375" s="217"/>
      <c r="HX375" s="217"/>
      <c r="HY375" s="217"/>
      <c r="HZ375" s="217"/>
      <c r="IA375" s="217"/>
      <c r="IB375" s="217"/>
      <c r="IC375" s="217"/>
      <c r="ID375" s="217"/>
      <c r="IE375" s="217"/>
      <c r="IF375" s="217"/>
      <c r="IG375" s="217"/>
      <c r="IH375" s="217"/>
      <c r="II375" s="217"/>
      <c r="IJ375" s="217"/>
      <c r="IK375" s="217"/>
      <c r="IL375" s="217"/>
      <c r="IM375" s="217"/>
      <c r="IN375" s="217"/>
      <c r="IO375" s="217"/>
      <c r="IP375" s="217"/>
      <c r="IQ375" s="217"/>
      <c r="IR375" s="217"/>
      <c r="IS375" s="217"/>
      <c r="IT375" s="217"/>
      <c r="IU375" s="217"/>
      <c r="IV375" s="217"/>
    </row>
    <row r="376" spans="1:256" x14ac:dyDescent="0.15">
      <c r="A376" s="218"/>
      <c r="B376" s="215"/>
      <c r="C376" s="217"/>
      <c r="D376" s="219"/>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c r="AA376" s="217"/>
      <c r="AB376" s="217"/>
      <c r="AC376" s="217"/>
      <c r="AD376" s="217"/>
      <c r="AE376" s="217"/>
      <c r="AF376" s="217"/>
      <c r="AG376" s="217"/>
      <c r="AH376" s="217"/>
      <c r="AI376" s="217"/>
      <c r="AJ376" s="217"/>
      <c r="AK376" s="217"/>
      <c r="AL376" s="217"/>
      <c r="AM376" s="217"/>
      <c r="AN376" s="217"/>
      <c r="AO376" s="217"/>
      <c r="AP376" s="217"/>
      <c r="AQ376" s="217"/>
      <c r="AR376" s="217"/>
      <c r="AS376" s="217"/>
      <c r="AT376" s="217"/>
      <c r="AU376" s="217"/>
      <c r="AV376" s="217"/>
      <c r="AW376" s="217"/>
      <c r="AX376" s="217"/>
      <c r="AY376" s="217"/>
      <c r="AZ376" s="217"/>
      <c r="BA376" s="217"/>
      <c r="BB376" s="217"/>
      <c r="BC376" s="217"/>
      <c r="BD376" s="217"/>
      <c r="BE376" s="217"/>
      <c r="BF376" s="217"/>
      <c r="BG376" s="217"/>
      <c r="BH376" s="217"/>
      <c r="BI376" s="217"/>
      <c r="BJ376" s="217"/>
      <c r="BK376" s="217"/>
      <c r="BL376" s="217"/>
      <c r="BM376" s="217"/>
      <c r="BN376" s="217"/>
      <c r="BO376" s="217"/>
      <c r="BP376" s="217"/>
      <c r="BQ376" s="217"/>
      <c r="BR376" s="217"/>
      <c r="BS376" s="217"/>
      <c r="BT376" s="217"/>
      <c r="BU376" s="217"/>
      <c r="BV376" s="217"/>
      <c r="BW376" s="217"/>
      <c r="BX376" s="217"/>
      <c r="BY376" s="217"/>
      <c r="BZ376" s="217"/>
      <c r="CA376" s="217"/>
      <c r="CB376" s="217"/>
      <c r="CC376" s="217"/>
      <c r="CD376" s="217"/>
      <c r="CE376" s="217"/>
      <c r="CF376" s="217"/>
      <c r="CG376" s="217"/>
      <c r="CH376" s="217"/>
      <c r="CI376" s="217"/>
      <c r="CJ376" s="217"/>
      <c r="CK376" s="217"/>
      <c r="CL376" s="217"/>
      <c r="CM376" s="217"/>
      <c r="CN376" s="217"/>
      <c r="CO376" s="217"/>
      <c r="CP376" s="217"/>
      <c r="CQ376" s="217"/>
      <c r="CR376" s="217"/>
      <c r="CS376" s="217"/>
      <c r="CT376" s="217"/>
      <c r="CU376" s="217"/>
      <c r="CV376" s="217"/>
      <c r="CW376" s="217"/>
      <c r="CX376" s="217"/>
      <c r="CY376" s="217"/>
      <c r="CZ376" s="217"/>
      <c r="DA376" s="217"/>
      <c r="DB376" s="217"/>
      <c r="DC376" s="217"/>
      <c r="DD376" s="217"/>
      <c r="DE376" s="217"/>
      <c r="DF376" s="217"/>
      <c r="DG376" s="217"/>
      <c r="DH376" s="217"/>
      <c r="DI376" s="217"/>
      <c r="DJ376" s="217"/>
      <c r="DK376" s="217"/>
      <c r="DL376" s="217"/>
      <c r="DM376" s="217"/>
      <c r="DN376" s="217"/>
      <c r="DO376" s="217"/>
      <c r="DP376" s="217"/>
      <c r="DQ376" s="217"/>
      <c r="DR376" s="217"/>
      <c r="DS376" s="217"/>
      <c r="DT376" s="217"/>
      <c r="DU376" s="217"/>
      <c r="DV376" s="217"/>
      <c r="DW376" s="217"/>
      <c r="DX376" s="217"/>
      <c r="DY376" s="217"/>
      <c r="DZ376" s="217"/>
      <c r="EA376" s="217"/>
      <c r="EB376" s="217"/>
      <c r="EC376" s="217"/>
      <c r="ED376" s="217"/>
      <c r="EE376" s="217"/>
      <c r="EF376" s="217"/>
      <c r="EG376" s="217"/>
      <c r="EH376" s="217"/>
      <c r="EI376" s="217"/>
      <c r="EJ376" s="217"/>
      <c r="EK376" s="217"/>
      <c r="EL376" s="217"/>
      <c r="EM376" s="217"/>
      <c r="EN376" s="217"/>
      <c r="EO376" s="217"/>
      <c r="EP376" s="217"/>
      <c r="EQ376" s="217"/>
      <c r="ER376" s="217"/>
      <c r="ES376" s="217"/>
      <c r="ET376" s="217"/>
      <c r="EU376" s="217"/>
      <c r="EV376" s="217"/>
      <c r="EW376" s="217"/>
      <c r="EX376" s="217"/>
      <c r="EY376" s="217"/>
      <c r="EZ376" s="217"/>
      <c r="FA376" s="217"/>
      <c r="FB376" s="217"/>
      <c r="FC376" s="217"/>
      <c r="FD376" s="217"/>
      <c r="FE376" s="217"/>
      <c r="FF376" s="217"/>
      <c r="FG376" s="217"/>
      <c r="FH376" s="217"/>
      <c r="FI376" s="217"/>
      <c r="FJ376" s="217"/>
      <c r="FK376" s="217"/>
      <c r="FL376" s="217"/>
      <c r="FM376" s="217"/>
      <c r="FN376" s="217"/>
      <c r="FO376" s="217"/>
      <c r="FP376" s="217"/>
      <c r="FQ376" s="217"/>
      <c r="FR376" s="217"/>
      <c r="FS376" s="217"/>
      <c r="FT376" s="217"/>
      <c r="FU376" s="217"/>
      <c r="FV376" s="217"/>
      <c r="FW376" s="217"/>
      <c r="FX376" s="217"/>
      <c r="FY376" s="217"/>
      <c r="FZ376" s="217"/>
      <c r="GA376" s="217"/>
      <c r="GB376" s="217"/>
      <c r="GC376" s="217"/>
      <c r="GD376" s="217"/>
      <c r="GE376" s="217"/>
      <c r="GF376" s="217"/>
      <c r="GG376" s="217"/>
      <c r="GH376" s="217"/>
      <c r="GI376" s="217"/>
      <c r="GJ376" s="217"/>
      <c r="GK376" s="217"/>
      <c r="GL376" s="217"/>
      <c r="GM376" s="217"/>
      <c r="GN376" s="217"/>
      <c r="GO376" s="217"/>
      <c r="GP376" s="217"/>
      <c r="GQ376" s="217"/>
      <c r="GR376" s="217"/>
      <c r="GS376" s="217"/>
      <c r="GT376" s="217"/>
      <c r="GU376" s="217"/>
      <c r="GV376" s="217"/>
      <c r="GW376" s="217"/>
      <c r="GX376" s="217"/>
      <c r="GY376" s="217"/>
      <c r="GZ376" s="217"/>
      <c r="HA376" s="217"/>
      <c r="HB376" s="217"/>
      <c r="HC376" s="217"/>
      <c r="HD376" s="217"/>
      <c r="HE376" s="217"/>
      <c r="HF376" s="217"/>
      <c r="HG376" s="217"/>
      <c r="HH376" s="217"/>
      <c r="HI376" s="217"/>
      <c r="HJ376" s="217"/>
      <c r="HK376" s="217"/>
      <c r="HL376" s="217"/>
      <c r="HM376" s="217"/>
      <c r="HN376" s="217"/>
      <c r="HO376" s="217"/>
      <c r="HP376" s="217"/>
      <c r="HQ376" s="217"/>
      <c r="HR376" s="217"/>
      <c r="HS376" s="217"/>
      <c r="HT376" s="217"/>
      <c r="HU376" s="217"/>
      <c r="HV376" s="217"/>
      <c r="HW376" s="217"/>
      <c r="HX376" s="217"/>
      <c r="HY376" s="217"/>
      <c r="HZ376" s="217"/>
      <c r="IA376" s="217"/>
      <c r="IB376" s="217"/>
      <c r="IC376" s="217"/>
      <c r="ID376" s="217"/>
      <c r="IE376" s="217"/>
      <c r="IF376" s="217"/>
      <c r="IG376" s="217"/>
      <c r="IH376" s="217"/>
      <c r="II376" s="217"/>
      <c r="IJ376" s="217"/>
      <c r="IK376" s="217"/>
      <c r="IL376" s="217"/>
      <c r="IM376" s="217"/>
      <c r="IN376" s="217"/>
      <c r="IO376" s="217"/>
      <c r="IP376" s="217"/>
      <c r="IQ376" s="217"/>
      <c r="IR376" s="217"/>
      <c r="IS376" s="217"/>
      <c r="IT376" s="217"/>
      <c r="IU376" s="217"/>
      <c r="IV376" s="217"/>
    </row>
    <row r="377" spans="1:256" x14ac:dyDescent="0.15">
      <c r="A377" s="218"/>
      <c r="B377" s="215"/>
      <c r="C377" s="217"/>
      <c r="D377" s="219"/>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c r="AA377" s="217"/>
      <c r="AB377" s="217"/>
      <c r="AC377" s="217"/>
      <c r="AD377" s="217"/>
      <c r="AE377" s="217"/>
      <c r="AF377" s="217"/>
      <c r="AG377" s="217"/>
      <c r="AH377" s="217"/>
      <c r="AI377" s="217"/>
      <c r="AJ377" s="217"/>
      <c r="AK377" s="217"/>
      <c r="AL377" s="217"/>
      <c r="AM377" s="217"/>
      <c r="AN377" s="217"/>
      <c r="AO377" s="217"/>
      <c r="AP377" s="217"/>
      <c r="AQ377" s="217"/>
      <c r="AR377" s="217"/>
      <c r="AS377" s="217"/>
      <c r="AT377" s="217"/>
      <c r="AU377" s="217"/>
      <c r="AV377" s="217"/>
      <c r="AW377" s="217"/>
      <c r="AX377" s="217"/>
      <c r="AY377" s="217"/>
      <c r="AZ377" s="217"/>
      <c r="BA377" s="217"/>
      <c r="BB377" s="217"/>
      <c r="BC377" s="217"/>
      <c r="BD377" s="217"/>
      <c r="BE377" s="217"/>
      <c r="BF377" s="217"/>
      <c r="BG377" s="217"/>
      <c r="BH377" s="217"/>
      <c r="BI377" s="217"/>
      <c r="BJ377" s="217"/>
      <c r="BK377" s="217"/>
      <c r="BL377" s="217"/>
      <c r="BM377" s="217"/>
      <c r="BN377" s="217"/>
      <c r="BO377" s="217"/>
      <c r="BP377" s="217"/>
      <c r="BQ377" s="217"/>
      <c r="BR377" s="217"/>
      <c r="BS377" s="217"/>
      <c r="BT377" s="217"/>
      <c r="BU377" s="217"/>
      <c r="BV377" s="217"/>
      <c r="BW377" s="217"/>
      <c r="BX377" s="217"/>
      <c r="BY377" s="217"/>
      <c r="BZ377" s="217"/>
      <c r="CA377" s="217"/>
      <c r="CB377" s="217"/>
      <c r="CC377" s="217"/>
      <c r="CD377" s="217"/>
      <c r="CE377" s="217"/>
      <c r="CF377" s="217"/>
      <c r="CG377" s="217"/>
      <c r="CH377" s="217"/>
      <c r="CI377" s="217"/>
      <c r="CJ377" s="217"/>
      <c r="CK377" s="217"/>
      <c r="CL377" s="217"/>
      <c r="CM377" s="217"/>
      <c r="CN377" s="217"/>
      <c r="CO377" s="217"/>
      <c r="CP377" s="217"/>
      <c r="CQ377" s="217"/>
      <c r="CR377" s="217"/>
      <c r="CS377" s="217"/>
      <c r="CT377" s="217"/>
      <c r="CU377" s="217"/>
      <c r="CV377" s="217"/>
      <c r="CW377" s="217"/>
      <c r="CX377" s="217"/>
      <c r="CY377" s="217"/>
      <c r="CZ377" s="217"/>
      <c r="DA377" s="217"/>
      <c r="DB377" s="217"/>
      <c r="DC377" s="217"/>
      <c r="DD377" s="217"/>
      <c r="DE377" s="217"/>
      <c r="DF377" s="217"/>
      <c r="DG377" s="217"/>
      <c r="DH377" s="217"/>
      <c r="DI377" s="217"/>
      <c r="DJ377" s="217"/>
      <c r="DK377" s="217"/>
      <c r="DL377" s="217"/>
      <c r="DM377" s="217"/>
      <c r="DN377" s="217"/>
      <c r="DO377" s="217"/>
      <c r="DP377" s="217"/>
      <c r="DQ377" s="217"/>
      <c r="DR377" s="217"/>
      <c r="DS377" s="217"/>
      <c r="DT377" s="217"/>
      <c r="DU377" s="217"/>
      <c r="DV377" s="217"/>
      <c r="DW377" s="217"/>
      <c r="DX377" s="217"/>
      <c r="DY377" s="217"/>
      <c r="DZ377" s="217"/>
      <c r="EA377" s="217"/>
      <c r="EB377" s="217"/>
      <c r="EC377" s="217"/>
      <c r="ED377" s="217"/>
      <c r="EE377" s="217"/>
      <c r="EF377" s="217"/>
      <c r="EG377" s="217"/>
      <c r="EH377" s="217"/>
      <c r="EI377" s="217"/>
      <c r="EJ377" s="217"/>
      <c r="EK377" s="217"/>
      <c r="EL377" s="217"/>
      <c r="EM377" s="217"/>
      <c r="EN377" s="217"/>
      <c r="EO377" s="217"/>
      <c r="EP377" s="217"/>
      <c r="EQ377" s="217"/>
      <c r="ER377" s="217"/>
      <c r="ES377" s="217"/>
      <c r="ET377" s="217"/>
      <c r="EU377" s="217"/>
      <c r="EV377" s="217"/>
      <c r="EW377" s="217"/>
      <c r="EX377" s="217"/>
      <c r="EY377" s="217"/>
      <c r="EZ377" s="217"/>
      <c r="FA377" s="217"/>
      <c r="FB377" s="217"/>
      <c r="FC377" s="217"/>
      <c r="FD377" s="217"/>
      <c r="FE377" s="217"/>
      <c r="FF377" s="217"/>
      <c r="FG377" s="217"/>
      <c r="FH377" s="217"/>
      <c r="FI377" s="217"/>
      <c r="FJ377" s="217"/>
      <c r="FK377" s="217"/>
      <c r="FL377" s="217"/>
      <c r="FM377" s="217"/>
      <c r="FN377" s="217"/>
      <c r="FO377" s="217"/>
      <c r="FP377" s="217"/>
      <c r="FQ377" s="217"/>
      <c r="FR377" s="217"/>
      <c r="FS377" s="217"/>
      <c r="FT377" s="217"/>
      <c r="FU377" s="217"/>
      <c r="FV377" s="217"/>
      <c r="FW377" s="217"/>
      <c r="FX377" s="217"/>
      <c r="FY377" s="217"/>
      <c r="FZ377" s="217"/>
      <c r="GA377" s="217"/>
      <c r="GB377" s="217"/>
      <c r="GC377" s="217"/>
      <c r="GD377" s="217"/>
      <c r="GE377" s="217"/>
      <c r="GF377" s="217"/>
      <c r="GG377" s="217"/>
      <c r="GH377" s="217"/>
      <c r="GI377" s="217"/>
      <c r="GJ377" s="217"/>
      <c r="GK377" s="217"/>
      <c r="GL377" s="217"/>
      <c r="GM377" s="217"/>
      <c r="GN377" s="217"/>
      <c r="GO377" s="217"/>
      <c r="GP377" s="217"/>
      <c r="GQ377" s="217"/>
      <c r="GR377" s="217"/>
      <c r="GS377" s="217"/>
      <c r="GT377" s="217"/>
      <c r="GU377" s="217"/>
      <c r="GV377" s="217"/>
      <c r="GW377" s="217"/>
      <c r="GX377" s="217"/>
      <c r="GY377" s="217"/>
      <c r="GZ377" s="217"/>
      <c r="HA377" s="217"/>
      <c r="HB377" s="217"/>
      <c r="HC377" s="217"/>
      <c r="HD377" s="217"/>
      <c r="HE377" s="217"/>
      <c r="HF377" s="217"/>
      <c r="HG377" s="217"/>
      <c r="HH377" s="217"/>
      <c r="HI377" s="217"/>
      <c r="HJ377" s="217"/>
      <c r="HK377" s="217"/>
      <c r="HL377" s="217"/>
      <c r="HM377" s="217"/>
      <c r="HN377" s="217"/>
      <c r="HO377" s="217"/>
      <c r="HP377" s="217"/>
      <c r="HQ377" s="217"/>
      <c r="HR377" s="217"/>
      <c r="HS377" s="217"/>
      <c r="HT377" s="217"/>
      <c r="HU377" s="217"/>
      <c r="HV377" s="217"/>
      <c r="HW377" s="217"/>
      <c r="HX377" s="217"/>
      <c r="HY377" s="217"/>
      <c r="HZ377" s="217"/>
      <c r="IA377" s="217"/>
      <c r="IB377" s="217"/>
      <c r="IC377" s="217"/>
      <c r="ID377" s="217"/>
      <c r="IE377" s="217"/>
      <c r="IF377" s="217"/>
      <c r="IG377" s="217"/>
      <c r="IH377" s="217"/>
      <c r="II377" s="217"/>
      <c r="IJ377" s="217"/>
      <c r="IK377" s="217"/>
      <c r="IL377" s="217"/>
      <c r="IM377" s="217"/>
      <c r="IN377" s="217"/>
      <c r="IO377" s="217"/>
      <c r="IP377" s="217"/>
      <c r="IQ377" s="217"/>
      <c r="IR377" s="217"/>
      <c r="IS377" s="217"/>
      <c r="IT377" s="217"/>
      <c r="IU377" s="217"/>
      <c r="IV377" s="217"/>
    </row>
    <row r="378" spans="1:256" x14ac:dyDescent="0.15">
      <c r="A378" s="218"/>
      <c r="B378" s="215"/>
      <c r="C378" s="217"/>
      <c r="D378" s="219"/>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c r="AA378" s="217"/>
      <c r="AB378" s="217"/>
      <c r="AC378" s="217"/>
      <c r="AD378" s="217"/>
      <c r="AE378" s="217"/>
      <c r="AF378" s="217"/>
      <c r="AG378" s="217"/>
      <c r="AH378" s="217"/>
      <c r="AI378" s="217"/>
      <c r="AJ378" s="217"/>
      <c r="AK378" s="217"/>
      <c r="AL378" s="217"/>
      <c r="AM378" s="217"/>
      <c r="AN378" s="217"/>
      <c r="AO378" s="217"/>
      <c r="AP378" s="217"/>
      <c r="AQ378" s="217"/>
      <c r="AR378" s="217"/>
      <c r="AS378" s="217"/>
      <c r="AT378" s="217"/>
      <c r="AU378" s="217"/>
      <c r="AV378" s="217"/>
      <c r="AW378" s="217"/>
      <c r="AX378" s="217"/>
      <c r="AY378" s="217"/>
      <c r="AZ378" s="217"/>
      <c r="BA378" s="217"/>
      <c r="BB378" s="217"/>
      <c r="BC378" s="217"/>
      <c r="BD378" s="217"/>
      <c r="BE378" s="217"/>
      <c r="BF378" s="217"/>
      <c r="BG378" s="217"/>
      <c r="BH378" s="217"/>
      <c r="BI378" s="217"/>
      <c r="BJ378" s="217"/>
      <c r="BK378" s="217"/>
      <c r="BL378" s="217"/>
      <c r="BM378" s="217"/>
      <c r="BN378" s="217"/>
      <c r="BO378" s="217"/>
      <c r="BP378" s="217"/>
      <c r="BQ378" s="217"/>
      <c r="BR378" s="217"/>
      <c r="BS378" s="217"/>
      <c r="BT378" s="217"/>
      <c r="BU378" s="217"/>
      <c r="BV378" s="217"/>
      <c r="BW378" s="217"/>
      <c r="BX378" s="217"/>
      <c r="BY378" s="217"/>
      <c r="BZ378" s="217"/>
      <c r="CA378" s="217"/>
      <c r="CB378" s="217"/>
      <c r="CC378" s="217"/>
      <c r="CD378" s="217"/>
      <c r="CE378" s="217"/>
      <c r="CF378" s="217"/>
      <c r="CG378" s="217"/>
      <c r="CH378" s="217"/>
      <c r="CI378" s="217"/>
      <c r="CJ378" s="217"/>
      <c r="CK378" s="217"/>
      <c r="CL378" s="217"/>
      <c r="CM378" s="217"/>
      <c r="CN378" s="217"/>
      <c r="CO378" s="217"/>
      <c r="CP378" s="217"/>
      <c r="CQ378" s="217"/>
      <c r="CR378" s="217"/>
      <c r="CS378" s="217"/>
      <c r="CT378" s="217"/>
      <c r="CU378" s="217"/>
      <c r="CV378" s="217"/>
      <c r="CW378" s="217"/>
      <c r="CX378" s="217"/>
      <c r="CY378" s="217"/>
      <c r="CZ378" s="217"/>
      <c r="DA378" s="217"/>
      <c r="DB378" s="217"/>
      <c r="DC378" s="217"/>
      <c r="DD378" s="217"/>
      <c r="DE378" s="217"/>
      <c r="DF378" s="217"/>
      <c r="DG378" s="217"/>
      <c r="DH378" s="217"/>
      <c r="DI378" s="217"/>
      <c r="DJ378" s="217"/>
      <c r="DK378" s="217"/>
      <c r="DL378" s="217"/>
      <c r="DM378" s="217"/>
      <c r="DN378" s="217"/>
      <c r="DO378" s="217"/>
      <c r="DP378" s="217"/>
      <c r="DQ378" s="217"/>
      <c r="DR378" s="217"/>
      <c r="DS378" s="217"/>
      <c r="DT378" s="217"/>
      <c r="DU378" s="217"/>
      <c r="DV378" s="217"/>
      <c r="DW378" s="217"/>
      <c r="DX378" s="217"/>
      <c r="DY378" s="217"/>
      <c r="DZ378" s="217"/>
      <c r="EA378" s="217"/>
      <c r="EB378" s="217"/>
      <c r="EC378" s="217"/>
      <c r="ED378" s="217"/>
      <c r="EE378" s="217"/>
      <c r="EF378" s="217"/>
      <c r="EG378" s="217"/>
      <c r="EH378" s="217"/>
      <c r="EI378" s="217"/>
      <c r="EJ378" s="217"/>
      <c r="EK378" s="217"/>
      <c r="EL378" s="217"/>
      <c r="EM378" s="217"/>
      <c r="EN378" s="217"/>
      <c r="EO378" s="217"/>
      <c r="EP378" s="217"/>
      <c r="EQ378" s="217"/>
      <c r="ER378" s="217"/>
      <c r="ES378" s="217"/>
      <c r="ET378" s="217"/>
      <c r="EU378" s="217"/>
      <c r="EV378" s="217"/>
      <c r="EW378" s="217"/>
      <c r="EX378" s="217"/>
      <c r="EY378" s="217"/>
      <c r="EZ378" s="217"/>
      <c r="FA378" s="217"/>
      <c r="FB378" s="217"/>
      <c r="FC378" s="217"/>
      <c r="FD378" s="217"/>
      <c r="FE378" s="217"/>
      <c r="FF378" s="217"/>
      <c r="FG378" s="217"/>
      <c r="FH378" s="217"/>
      <c r="FI378" s="217"/>
      <c r="FJ378" s="217"/>
      <c r="FK378" s="217"/>
      <c r="FL378" s="217"/>
      <c r="FM378" s="217"/>
      <c r="FN378" s="217"/>
      <c r="FO378" s="217"/>
      <c r="FP378" s="217"/>
      <c r="FQ378" s="217"/>
      <c r="FR378" s="217"/>
      <c r="FS378" s="217"/>
      <c r="FT378" s="217"/>
      <c r="FU378" s="217"/>
      <c r="FV378" s="217"/>
      <c r="FW378" s="217"/>
      <c r="FX378" s="217"/>
      <c r="FY378" s="217"/>
      <c r="FZ378" s="217"/>
      <c r="GA378" s="217"/>
      <c r="GB378" s="217"/>
      <c r="GC378" s="217"/>
      <c r="GD378" s="217"/>
      <c r="GE378" s="217"/>
      <c r="GF378" s="217"/>
      <c r="GG378" s="217"/>
      <c r="GH378" s="217"/>
      <c r="GI378" s="217"/>
      <c r="GJ378" s="217"/>
      <c r="GK378" s="217"/>
      <c r="GL378" s="217"/>
      <c r="GM378" s="217"/>
      <c r="GN378" s="217"/>
      <c r="GO378" s="217"/>
      <c r="GP378" s="217"/>
      <c r="GQ378" s="217"/>
      <c r="GR378" s="217"/>
      <c r="GS378" s="217"/>
      <c r="GT378" s="217"/>
      <c r="GU378" s="217"/>
      <c r="GV378" s="217"/>
      <c r="GW378" s="217"/>
      <c r="GX378" s="217"/>
      <c r="GY378" s="217"/>
      <c r="GZ378" s="217"/>
      <c r="HA378" s="217"/>
      <c r="HB378" s="217"/>
      <c r="HC378" s="217"/>
      <c r="HD378" s="217"/>
      <c r="HE378" s="217"/>
      <c r="HF378" s="217"/>
      <c r="HG378" s="217"/>
      <c r="HH378" s="217"/>
      <c r="HI378" s="217"/>
      <c r="HJ378" s="217"/>
      <c r="HK378" s="217"/>
      <c r="HL378" s="217"/>
      <c r="HM378" s="217"/>
      <c r="HN378" s="217"/>
      <c r="HO378" s="217"/>
      <c r="HP378" s="217"/>
      <c r="HQ378" s="217"/>
      <c r="HR378" s="217"/>
      <c r="HS378" s="217"/>
      <c r="HT378" s="217"/>
      <c r="HU378" s="217"/>
      <c r="HV378" s="217"/>
      <c r="HW378" s="217"/>
      <c r="HX378" s="217"/>
      <c r="HY378" s="217"/>
      <c r="HZ378" s="217"/>
      <c r="IA378" s="217"/>
      <c r="IB378" s="217"/>
      <c r="IC378" s="217"/>
      <c r="ID378" s="217"/>
      <c r="IE378" s="217"/>
      <c r="IF378" s="217"/>
      <c r="IG378" s="217"/>
      <c r="IH378" s="217"/>
      <c r="II378" s="217"/>
      <c r="IJ378" s="217"/>
      <c r="IK378" s="217"/>
      <c r="IL378" s="217"/>
      <c r="IM378" s="217"/>
      <c r="IN378" s="217"/>
      <c r="IO378" s="217"/>
      <c r="IP378" s="217"/>
      <c r="IQ378" s="217"/>
      <c r="IR378" s="217"/>
      <c r="IS378" s="217"/>
      <c r="IT378" s="217"/>
      <c r="IU378" s="217"/>
      <c r="IV378" s="217"/>
    </row>
    <row r="379" spans="1:256" x14ac:dyDescent="0.15">
      <c r="A379" s="218"/>
      <c r="B379" s="215"/>
      <c r="C379" s="217"/>
      <c r="D379" s="219"/>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c r="AA379" s="217"/>
      <c r="AB379" s="217"/>
      <c r="AC379" s="217"/>
      <c r="AD379" s="217"/>
      <c r="AE379" s="217"/>
      <c r="AF379" s="217"/>
      <c r="AG379" s="217"/>
      <c r="AH379" s="217"/>
      <c r="AI379" s="217"/>
      <c r="AJ379" s="217"/>
      <c r="AK379" s="217"/>
      <c r="AL379" s="217"/>
      <c r="AM379" s="217"/>
      <c r="AN379" s="217"/>
      <c r="AO379" s="217"/>
      <c r="AP379" s="217"/>
      <c r="AQ379" s="217"/>
      <c r="AR379" s="217"/>
      <c r="AS379" s="217"/>
      <c r="AT379" s="217"/>
      <c r="AU379" s="217"/>
      <c r="AV379" s="217"/>
      <c r="AW379" s="217"/>
      <c r="AX379" s="217"/>
      <c r="AY379" s="217"/>
      <c r="AZ379" s="217"/>
      <c r="BA379" s="217"/>
      <c r="BB379" s="217"/>
      <c r="BC379" s="217"/>
      <c r="BD379" s="217"/>
      <c r="BE379" s="217"/>
      <c r="BF379" s="217"/>
      <c r="BG379" s="217"/>
      <c r="BH379" s="217"/>
      <c r="BI379" s="217"/>
      <c r="BJ379" s="217"/>
      <c r="BK379" s="217"/>
      <c r="BL379" s="217"/>
      <c r="BM379" s="217"/>
      <c r="BN379" s="217"/>
      <c r="BO379" s="217"/>
      <c r="BP379" s="217"/>
      <c r="BQ379" s="217"/>
      <c r="BR379" s="217"/>
      <c r="BS379" s="217"/>
      <c r="BT379" s="217"/>
      <c r="BU379" s="217"/>
      <c r="BV379" s="217"/>
      <c r="BW379" s="217"/>
      <c r="BX379" s="217"/>
      <c r="BY379" s="217"/>
      <c r="BZ379" s="217"/>
      <c r="CA379" s="217"/>
      <c r="CB379" s="217"/>
      <c r="CC379" s="217"/>
      <c r="CD379" s="217"/>
      <c r="CE379" s="217"/>
      <c r="CF379" s="217"/>
      <c r="CG379" s="217"/>
      <c r="CH379" s="217"/>
      <c r="CI379" s="217"/>
      <c r="CJ379" s="217"/>
      <c r="CK379" s="217"/>
      <c r="CL379" s="217"/>
      <c r="CM379" s="217"/>
      <c r="CN379" s="217"/>
      <c r="CO379" s="217"/>
      <c r="CP379" s="217"/>
      <c r="CQ379" s="217"/>
      <c r="CR379" s="217"/>
      <c r="CS379" s="217"/>
      <c r="CT379" s="217"/>
      <c r="CU379" s="217"/>
      <c r="CV379" s="217"/>
      <c r="CW379" s="217"/>
      <c r="CX379" s="217"/>
      <c r="CY379" s="217"/>
      <c r="CZ379" s="217"/>
      <c r="DA379" s="217"/>
      <c r="DB379" s="217"/>
      <c r="DC379" s="217"/>
      <c r="DD379" s="217"/>
      <c r="DE379" s="217"/>
      <c r="DF379" s="217"/>
      <c r="DG379" s="217"/>
      <c r="DH379" s="217"/>
      <c r="DI379" s="217"/>
      <c r="DJ379" s="217"/>
      <c r="DK379" s="217"/>
      <c r="DL379" s="217"/>
      <c r="DM379" s="217"/>
      <c r="DN379" s="217"/>
      <c r="DO379" s="217"/>
      <c r="DP379" s="217"/>
      <c r="DQ379" s="217"/>
      <c r="DR379" s="217"/>
      <c r="DS379" s="217"/>
      <c r="DT379" s="217"/>
      <c r="DU379" s="217"/>
      <c r="DV379" s="217"/>
      <c r="DW379" s="217"/>
      <c r="DX379" s="217"/>
      <c r="DY379" s="217"/>
      <c r="DZ379" s="217"/>
      <c r="EA379" s="217"/>
      <c r="EB379" s="217"/>
      <c r="EC379" s="217"/>
      <c r="ED379" s="217"/>
      <c r="EE379" s="217"/>
      <c r="EF379" s="217"/>
      <c r="EG379" s="217"/>
      <c r="EH379" s="217"/>
      <c r="EI379" s="217"/>
      <c r="EJ379" s="217"/>
      <c r="EK379" s="217"/>
      <c r="EL379" s="217"/>
      <c r="EM379" s="217"/>
      <c r="EN379" s="217"/>
      <c r="EO379" s="217"/>
      <c r="EP379" s="217"/>
      <c r="EQ379" s="217"/>
      <c r="ER379" s="217"/>
      <c r="ES379" s="217"/>
      <c r="ET379" s="217"/>
      <c r="EU379" s="217"/>
      <c r="EV379" s="217"/>
      <c r="EW379" s="217"/>
      <c r="EX379" s="217"/>
      <c r="EY379" s="217"/>
      <c r="EZ379" s="217"/>
      <c r="FA379" s="217"/>
      <c r="FB379" s="217"/>
      <c r="FC379" s="217"/>
      <c r="FD379" s="217"/>
      <c r="FE379" s="217"/>
      <c r="FF379" s="217"/>
      <c r="FG379" s="217"/>
      <c r="FH379" s="217"/>
      <c r="FI379" s="217"/>
      <c r="FJ379" s="217"/>
      <c r="FK379" s="217"/>
      <c r="FL379" s="217"/>
      <c r="FM379" s="217"/>
      <c r="FN379" s="217"/>
      <c r="FO379" s="217"/>
      <c r="FP379" s="217"/>
      <c r="FQ379" s="217"/>
      <c r="FR379" s="217"/>
      <c r="FS379" s="217"/>
      <c r="FT379" s="217"/>
      <c r="FU379" s="217"/>
      <c r="FV379" s="217"/>
      <c r="FW379" s="217"/>
      <c r="FX379" s="217"/>
      <c r="FY379" s="217"/>
      <c r="FZ379" s="217"/>
      <c r="GA379" s="217"/>
      <c r="GB379" s="217"/>
      <c r="GC379" s="217"/>
      <c r="GD379" s="217"/>
      <c r="GE379" s="217"/>
      <c r="GF379" s="217"/>
      <c r="GG379" s="217"/>
      <c r="GH379" s="217"/>
      <c r="GI379" s="217"/>
      <c r="GJ379" s="217"/>
      <c r="GK379" s="217"/>
      <c r="GL379" s="217"/>
      <c r="GM379" s="217"/>
      <c r="GN379" s="217"/>
      <c r="GO379" s="217"/>
      <c r="GP379" s="217"/>
      <c r="GQ379" s="217"/>
      <c r="GR379" s="217"/>
      <c r="GS379" s="217"/>
      <c r="GT379" s="217"/>
      <c r="GU379" s="217"/>
      <c r="GV379" s="217"/>
      <c r="GW379" s="217"/>
      <c r="GX379" s="217"/>
      <c r="GY379" s="217"/>
      <c r="GZ379" s="217"/>
      <c r="HA379" s="217"/>
      <c r="HB379" s="217"/>
      <c r="HC379" s="217"/>
      <c r="HD379" s="217"/>
      <c r="HE379" s="217"/>
      <c r="HF379" s="217"/>
      <c r="HG379" s="217"/>
      <c r="HH379" s="217"/>
      <c r="HI379" s="217"/>
      <c r="HJ379" s="217"/>
      <c r="HK379" s="217"/>
      <c r="HL379" s="217"/>
      <c r="HM379" s="217"/>
      <c r="HN379" s="217"/>
      <c r="HO379" s="217"/>
      <c r="HP379" s="217"/>
      <c r="HQ379" s="217"/>
      <c r="HR379" s="217"/>
      <c r="HS379" s="217"/>
      <c r="HT379" s="217"/>
      <c r="HU379" s="217"/>
      <c r="HV379" s="217"/>
      <c r="HW379" s="217"/>
      <c r="HX379" s="217"/>
      <c r="HY379" s="217"/>
      <c r="HZ379" s="217"/>
      <c r="IA379" s="217"/>
      <c r="IB379" s="217"/>
      <c r="IC379" s="217"/>
      <c r="ID379" s="217"/>
      <c r="IE379" s="217"/>
      <c r="IF379" s="217"/>
      <c r="IG379" s="217"/>
      <c r="IH379" s="217"/>
      <c r="II379" s="217"/>
      <c r="IJ379" s="217"/>
      <c r="IK379" s="217"/>
      <c r="IL379" s="217"/>
      <c r="IM379" s="217"/>
      <c r="IN379" s="217"/>
      <c r="IO379" s="217"/>
      <c r="IP379" s="217"/>
      <c r="IQ379" s="217"/>
      <c r="IR379" s="217"/>
      <c r="IS379" s="217"/>
      <c r="IT379" s="217"/>
      <c r="IU379" s="217"/>
      <c r="IV379" s="217"/>
    </row>
    <row r="380" spans="1:256" x14ac:dyDescent="0.15">
      <c r="A380" s="218"/>
      <c r="B380" s="215"/>
      <c r="C380" s="217"/>
      <c r="D380" s="219"/>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c r="AA380" s="217"/>
      <c r="AB380" s="217"/>
      <c r="AC380" s="217"/>
      <c r="AD380" s="217"/>
      <c r="AE380" s="217"/>
      <c r="AF380" s="217"/>
      <c r="AG380" s="217"/>
      <c r="AH380" s="217"/>
      <c r="AI380" s="217"/>
      <c r="AJ380" s="217"/>
      <c r="AK380" s="217"/>
      <c r="AL380" s="217"/>
      <c r="AM380" s="217"/>
      <c r="AN380" s="217"/>
      <c r="AO380" s="217"/>
      <c r="AP380" s="217"/>
      <c r="AQ380" s="217"/>
      <c r="AR380" s="217"/>
      <c r="AS380" s="217"/>
      <c r="AT380" s="217"/>
      <c r="AU380" s="217"/>
      <c r="AV380" s="217"/>
      <c r="AW380" s="217"/>
      <c r="AX380" s="217"/>
      <c r="AY380" s="217"/>
      <c r="AZ380" s="217"/>
      <c r="BA380" s="217"/>
      <c r="BB380" s="217"/>
      <c r="BC380" s="217"/>
      <c r="BD380" s="217"/>
      <c r="BE380" s="217"/>
      <c r="BF380" s="217"/>
      <c r="BG380" s="217"/>
      <c r="BH380" s="217"/>
      <c r="BI380" s="217"/>
      <c r="BJ380" s="217"/>
      <c r="BK380" s="217"/>
      <c r="BL380" s="217"/>
      <c r="BM380" s="217"/>
      <c r="BN380" s="217"/>
      <c r="BO380" s="217"/>
      <c r="BP380" s="217"/>
      <c r="BQ380" s="217"/>
      <c r="BR380" s="217"/>
      <c r="BS380" s="217"/>
      <c r="BT380" s="217"/>
      <c r="BU380" s="217"/>
      <c r="BV380" s="217"/>
      <c r="BW380" s="217"/>
      <c r="BX380" s="217"/>
      <c r="BY380" s="217"/>
      <c r="BZ380" s="217"/>
      <c r="CA380" s="217"/>
      <c r="CB380" s="217"/>
      <c r="CC380" s="217"/>
      <c r="CD380" s="217"/>
      <c r="CE380" s="217"/>
      <c r="CF380" s="217"/>
      <c r="CG380" s="217"/>
      <c r="CH380" s="217"/>
      <c r="CI380" s="217"/>
      <c r="CJ380" s="217"/>
      <c r="CK380" s="217"/>
      <c r="CL380" s="217"/>
      <c r="CM380" s="217"/>
      <c r="CN380" s="217"/>
      <c r="CO380" s="217"/>
      <c r="CP380" s="217"/>
      <c r="CQ380" s="217"/>
      <c r="CR380" s="217"/>
      <c r="CS380" s="217"/>
      <c r="CT380" s="217"/>
      <c r="CU380" s="217"/>
      <c r="CV380" s="217"/>
      <c r="CW380" s="217"/>
      <c r="CX380" s="217"/>
      <c r="CY380" s="217"/>
      <c r="CZ380" s="217"/>
      <c r="DA380" s="217"/>
      <c r="DB380" s="217"/>
      <c r="DC380" s="217"/>
      <c r="DD380" s="217"/>
      <c r="DE380" s="217"/>
      <c r="DF380" s="217"/>
      <c r="DG380" s="217"/>
      <c r="DH380" s="217"/>
      <c r="DI380" s="217"/>
      <c r="DJ380" s="217"/>
      <c r="DK380" s="217"/>
      <c r="DL380" s="217"/>
      <c r="DM380" s="217"/>
      <c r="DN380" s="217"/>
      <c r="DO380" s="217"/>
      <c r="DP380" s="217"/>
      <c r="DQ380" s="217"/>
      <c r="DR380" s="217"/>
      <c r="DS380" s="217"/>
      <c r="DT380" s="217"/>
      <c r="DU380" s="217"/>
      <c r="DV380" s="217"/>
      <c r="DW380" s="217"/>
      <c r="DX380" s="217"/>
      <c r="DY380" s="217"/>
      <c r="DZ380" s="217"/>
      <c r="EA380" s="217"/>
      <c r="EB380" s="217"/>
      <c r="EC380" s="217"/>
      <c r="ED380" s="217"/>
      <c r="EE380" s="217"/>
      <c r="EF380" s="217"/>
      <c r="EG380" s="217"/>
      <c r="EH380" s="217"/>
      <c r="EI380" s="217"/>
      <c r="EJ380" s="217"/>
      <c r="EK380" s="217"/>
      <c r="EL380" s="217"/>
      <c r="EM380" s="217"/>
      <c r="EN380" s="217"/>
      <c r="EO380" s="217"/>
      <c r="EP380" s="217"/>
      <c r="EQ380" s="217"/>
      <c r="ER380" s="217"/>
      <c r="ES380" s="217"/>
      <c r="ET380" s="217"/>
      <c r="EU380" s="217"/>
      <c r="EV380" s="217"/>
      <c r="EW380" s="217"/>
      <c r="EX380" s="217"/>
      <c r="EY380" s="217"/>
      <c r="EZ380" s="217"/>
      <c r="FA380" s="217"/>
      <c r="FB380" s="217"/>
      <c r="FC380" s="217"/>
      <c r="FD380" s="217"/>
      <c r="FE380" s="217"/>
      <c r="FF380" s="217"/>
      <c r="FG380" s="217"/>
      <c r="FH380" s="217"/>
      <c r="FI380" s="217"/>
      <c r="FJ380" s="217"/>
      <c r="FK380" s="217"/>
      <c r="FL380" s="217"/>
      <c r="FM380" s="217"/>
      <c r="FN380" s="217"/>
      <c r="FO380" s="217"/>
      <c r="FP380" s="217"/>
      <c r="FQ380" s="217"/>
      <c r="FR380" s="217"/>
      <c r="FS380" s="217"/>
      <c r="FT380" s="217"/>
      <c r="FU380" s="217"/>
      <c r="FV380" s="217"/>
      <c r="FW380" s="217"/>
      <c r="FX380" s="217"/>
      <c r="FY380" s="217"/>
      <c r="FZ380" s="217"/>
      <c r="GA380" s="217"/>
      <c r="GB380" s="217"/>
      <c r="GC380" s="217"/>
      <c r="GD380" s="217"/>
      <c r="GE380" s="217"/>
      <c r="GF380" s="217"/>
      <c r="GG380" s="217"/>
      <c r="GH380" s="217"/>
      <c r="GI380" s="217"/>
      <c r="GJ380" s="217"/>
      <c r="GK380" s="217"/>
      <c r="GL380" s="217"/>
      <c r="GM380" s="217"/>
      <c r="GN380" s="217"/>
      <c r="GO380" s="217"/>
      <c r="GP380" s="217"/>
      <c r="GQ380" s="217"/>
      <c r="GR380" s="217"/>
      <c r="GS380" s="217"/>
      <c r="GT380" s="217"/>
      <c r="GU380" s="217"/>
      <c r="GV380" s="217"/>
      <c r="GW380" s="217"/>
      <c r="GX380" s="217"/>
      <c r="GY380" s="217"/>
      <c r="GZ380" s="217"/>
      <c r="HA380" s="217"/>
      <c r="HB380" s="217"/>
      <c r="HC380" s="217"/>
      <c r="HD380" s="217"/>
      <c r="HE380" s="217"/>
      <c r="HF380" s="217"/>
      <c r="HG380" s="217"/>
      <c r="HH380" s="217"/>
      <c r="HI380" s="217"/>
      <c r="HJ380" s="217"/>
      <c r="HK380" s="217"/>
      <c r="HL380" s="217"/>
      <c r="HM380" s="217"/>
      <c r="HN380" s="217"/>
      <c r="HO380" s="217"/>
      <c r="HP380" s="217"/>
      <c r="HQ380" s="217"/>
      <c r="HR380" s="217"/>
      <c r="HS380" s="217"/>
      <c r="HT380" s="217"/>
      <c r="HU380" s="217"/>
      <c r="HV380" s="217"/>
      <c r="HW380" s="217"/>
      <c r="HX380" s="217"/>
      <c r="HY380" s="217"/>
      <c r="HZ380" s="217"/>
      <c r="IA380" s="217"/>
      <c r="IB380" s="217"/>
      <c r="IC380" s="217"/>
      <c r="ID380" s="217"/>
      <c r="IE380" s="217"/>
      <c r="IF380" s="217"/>
      <c r="IG380" s="217"/>
      <c r="IH380" s="217"/>
      <c r="II380" s="217"/>
      <c r="IJ380" s="217"/>
      <c r="IK380" s="217"/>
      <c r="IL380" s="217"/>
      <c r="IM380" s="217"/>
      <c r="IN380" s="217"/>
      <c r="IO380" s="217"/>
      <c r="IP380" s="217"/>
      <c r="IQ380" s="217"/>
      <c r="IR380" s="217"/>
      <c r="IS380" s="217"/>
      <c r="IT380" s="217"/>
      <c r="IU380" s="217"/>
      <c r="IV380" s="217"/>
    </row>
    <row r="381" spans="1:256" x14ac:dyDescent="0.15">
      <c r="A381" s="218"/>
      <c r="B381" s="215"/>
      <c r="C381" s="217"/>
      <c r="D381" s="219"/>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c r="AA381" s="217"/>
      <c r="AB381" s="217"/>
      <c r="AC381" s="217"/>
      <c r="AD381" s="217"/>
      <c r="AE381" s="217"/>
      <c r="AF381" s="217"/>
      <c r="AG381" s="217"/>
      <c r="AH381" s="217"/>
      <c r="AI381" s="217"/>
      <c r="AJ381" s="217"/>
      <c r="AK381" s="217"/>
      <c r="AL381" s="217"/>
      <c r="AM381" s="217"/>
      <c r="AN381" s="217"/>
      <c r="AO381" s="217"/>
      <c r="AP381" s="217"/>
      <c r="AQ381" s="217"/>
      <c r="AR381" s="217"/>
      <c r="AS381" s="217"/>
      <c r="AT381" s="217"/>
      <c r="AU381" s="217"/>
      <c r="AV381" s="217"/>
      <c r="AW381" s="217"/>
      <c r="AX381" s="217"/>
      <c r="AY381" s="217"/>
      <c r="AZ381" s="217"/>
      <c r="BA381" s="217"/>
      <c r="BB381" s="217"/>
      <c r="BC381" s="217"/>
      <c r="BD381" s="217"/>
      <c r="BE381" s="217"/>
      <c r="BF381" s="217"/>
      <c r="BG381" s="217"/>
      <c r="BH381" s="217"/>
      <c r="BI381" s="217"/>
      <c r="BJ381" s="217"/>
      <c r="BK381" s="217"/>
      <c r="BL381" s="217"/>
      <c r="BM381" s="217"/>
      <c r="BN381" s="217"/>
      <c r="BO381" s="217"/>
      <c r="BP381" s="217"/>
      <c r="BQ381" s="217"/>
      <c r="BR381" s="217"/>
      <c r="BS381" s="217"/>
      <c r="BT381" s="217"/>
      <c r="BU381" s="217"/>
      <c r="BV381" s="217"/>
      <c r="BW381" s="217"/>
      <c r="BX381" s="217"/>
      <c r="BY381" s="217"/>
      <c r="BZ381" s="217"/>
      <c r="CA381" s="217"/>
      <c r="CB381" s="217"/>
      <c r="CC381" s="217"/>
      <c r="CD381" s="217"/>
      <c r="CE381" s="217"/>
      <c r="CF381" s="217"/>
      <c r="CG381" s="217"/>
      <c r="CH381" s="217"/>
      <c r="CI381" s="217"/>
      <c r="CJ381" s="217"/>
      <c r="CK381" s="217"/>
      <c r="CL381" s="217"/>
      <c r="CM381" s="217"/>
      <c r="CN381" s="217"/>
      <c r="CO381" s="217"/>
      <c r="CP381" s="217"/>
      <c r="CQ381" s="217"/>
      <c r="CR381" s="217"/>
      <c r="CS381" s="217"/>
      <c r="CT381" s="217"/>
      <c r="CU381" s="217"/>
      <c r="CV381" s="217"/>
      <c r="CW381" s="217"/>
      <c r="CX381" s="217"/>
      <c r="CY381" s="217"/>
      <c r="CZ381" s="217"/>
      <c r="DA381" s="217"/>
      <c r="DB381" s="217"/>
      <c r="DC381" s="217"/>
      <c r="DD381" s="217"/>
      <c r="DE381" s="217"/>
      <c r="DF381" s="217"/>
      <c r="DG381" s="217"/>
      <c r="DH381" s="217"/>
      <c r="DI381" s="217"/>
      <c r="DJ381" s="217"/>
      <c r="DK381" s="217"/>
      <c r="DL381" s="217"/>
      <c r="DM381" s="217"/>
      <c r="DN381" s="217"/>
      <c r="DO381" s="217"/>
      <c r="DP381" s="217"/>
      <c r="DQ381" s="217"/>
      <c r="DR381" s="217"/>
      <c r="DS381" s="217"/>
      <c r="DT381" s="217"/>
      <c r="DU381" s="217"/>
      <c r="DV381" s="217"/>
      <c r="DW381" s="217"/>
      <c r="DX381" s="217"/>
      <c r="DY381" s="217"/>
      <c r="DZ381" s="217"/>
      <c r="EA381" s="217"/>
      <c r="EB381" s="217"/>
      <c r="EC381" s="217"/>
      <c r="ED381" s="217"/>
      <c r="EE381" s="217"/>
      <c r="EF381" s="217"/>
      <c r="EG381" s="217"/>
      <c r="EH381" s="217"/>
      <c r="EI381" s="217"/>
      <c r="EJ381" s="217"/>
      <c r="EK381" s="217"/>
      <c r="EL381" s="217"/>
      <c r="EM381" s="217"/>
      <c r="EN381" s="217"/>
      <c r="EO381" s="217"/>
      <c r="EP381" s="217"/>
      <c r="EQ381" s="217"/>
      <c r="ER381" s="217"/>
      <c r="ES381" s="217"/>
      <c r="ET381" s="217"/>
      <c r="EU381" s="217"/>
      <c r="EV381" s="217"/>
      <c r="EW381" s="217"/>
      <c r="EX381" s="217"/>
      <c r="EY381" s="217"/>
      <c r="EZ381" s="217"/>
      <c r="FA381" s="217"/>
      <c r="FB381" s="217"/>
      <c r="FC381" s="217"/>
      <c r="FD381" s="217"/>
      <c r="FE381" s="217"/>
      <c r="FF381" s="217"/>
      <c r="FG381" s="217"/>
      <c r="FH381" s="217"/>
      <c r="FI381" s="217"/>
      <c r="FJ381" s="217"/>
      <c r="FK381" s="217"/>
      <c r="FL381" s="217"/>
      <c r="FM381" s="217"/>
      <c r="FN381" s="217"/>
      <c r="FO381" s="217"/>
      <c r="FP381" s="217"/>
      <c r="FQ381" s="217"/>
      <c r="FR381" s="217"/>
      <c r="FS381" s="217"/>
      <c r="FT381" s="217"/>
      <c r="FU381" s="217"/>
      <c r="FV381" s="217"/>
      <c r="FW381" s="217"/>
      <c r="FX381" s="217"/>
      <c r="FY381" s="217"/>
      <c r="FZ381" s="217"/>
      <c r="GA381" s="217"/>
      <c r="GB381" s="217"/>
      <c r="GC381" s="217"/>
      <c r="GD381" s="217"/>
      <c r="GE381" s="217"/>
      <c r="GF381" s="217"/>
      <c r="GG381" s="217"/>
      <c r="GH381" s="217"/>
      <c r="GI381" s="217"/>
      <c r="GJ381" s="217"/>
      <c r="GK381" s="217"/>
      <c r="GL381" s="217"/>
      <c r="GM381" s="217"/>
      <c r="GN381" s="217"/>
      <c r="GO381" s="217"/>
      <c r="GP381" s="217"/>
      <c r="GQ381" s="217"/>
      <c r="GR381" s="217"/>
      <c r="GS381" s="217"/>
      <c r="GT381" s="217"/>
      <c r="GU381" s="217"/>
      <c r="GV381" s="217"/>
      <c r="GW381" s="217"/>
      <c r="GX381" s="217"/>
      <c r="GY381" s="217"/>
      <c r="GZ381" s="217"/>
      <c r="HA381" s="217"/>
      <c r="HB381" s="217"/>
      <c r="HC381" s="217"/>
      <c r="HD381" s="217"/>
      <c r="HE381" s="217"/>
      <c r="HF381" s="217"/>
      <c r="HG381" s="217"/>
      <c r="HH381" s="217"/>
      <c r="HI381" s="217"/>
      <c r="HJ381" s="217"/>
      <c r="HK381" s="217"/>
      <c r="HL381" s="217"/>
      <c r="HM381" s="217"/>
      <c r="HN381" s="217"/>
      <c r="HO381" s="217"/>
      <c r="HP381" s="217"/>
      <c r="HQ381" s="217"/>
      <c r="HR381" s="217"/>
      <c r="HS381" s="217"/>
      <c r="HT381" s="217"/>
      <c r="HU381" s="217"/>
      <c r="HV381" s="217"/>
      <c r="HW381" s="217"/>
      <c r="HX381" s="217"/>
      <c r="HY381" s="217"/>
      <c r="HZ381" s="217"/>
      <c r="IA381" s="217"/>
      <c r="IB381" s="217"/>
      <c r="IC381" s="217"/>
      <c r="ID381" s="217"/>
      <c r="IE381" s="217"/>
      <c r="IF381" s="217"/>
      <c r="IG381" s="217"/>
      <c r="IH381" s="217"/>
      <c r="II381" s="217"/>
      <c r="IJ381" s="217"/>
      <c r="IK381" s="217"/>
      <c r="IL381" s="217"/>
      <c r="IM381" s="217"/>
      <c r="IN381" s="217"/>
      <c r="IO381" s="217"/>
      <c r="IP381" s="217"/>
      <c r="IQ381" s="217"/>
      <c r="IR381" s="217"/>
      <c r="IS381" s="217"/>
      <c r="IT381" s="217"/>
      <c r="IU381" s="217"/>
      <c r="IV381" s="217"/>
    </row>
    <row r="382" spans="1:256" x14ac:dyDescent="0.15">
      <c r="A382" s="218"/>
      <c r="B382" s="215"/>
      <c r="C382" s="217"/>
      <c r="D382" s="219"/>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c r="AA382" s="217"/>
      <c r="AB382" s="217"/>
      <c r="AC382" s="217"/>
      <c r="AD382" s="217"/>
      <c r="AE382" s="217"/>
      <c r="AF382" s="217"/>
      <c r="AG382" s="217"/>
      <c r="AH382" s="217"/>
      <c r="AI382" s="217"/>
      <c r="AJ382" s="217"/>
      <c r="AK382" s="217"/>
      <c r="AL382" s="217"/>
      <c r="AM382" s="217"/>
      <c r="AN382" s="217"/>
      <c r="AO382" s="217"/>
      <c r="AP382" s="217"/>
      <c r="AQ382" s="217"/>
      <c r="AR382" s="217"/>
      <c r="AS382" s="217"/>
      <c r="AT382" s="217"/>
      <c r="AU382" s="217"/>
      <c r="AV382" s="217"/>
      <c r="AW382" s="217"/>
      <c r="AX382" s="217"/>
      <c r="AY382" s="217"/>
      <c r="AZ382" s="217"/>
      <c r="BA382" s="217"/>
      <c r="BB382" s="217"/>
      <c r="BC382" s="217"/>
      <c r="BD382" s="217"/>
      <c r="BE382" s="217"/>
      <c r="BF382" s="217"/>
      <c r="BG382" s="217"/>
      <c r="BH382" s="217"/>
      <c r="BI382" s="217"/>
      <c r="BJ382" s="217"/>
      <c r="BK382" s="217"/>
      <c r="BL382" s="217"/>
      <c r="BM382" s="217"/>
      <c r="BN382" s="217"/>
      <c r="BO382" s="217"/>
      <c r="BP382" s="217"/>
      <c r="BQ382" s="217"/>
      <c r="BR382" s="217"/>
      <c r="BS382" s="217"/>
      <c r="BT382" s="217"/>
      <c r="BU382" s="217"/>
      <c r="BV382" s="217"/>
      <c r="BW382" s="217"/>
      <c r="BX382" s="217"/>
      <c r="BY382" s="217"/>
      <c r="BZ382" s="217"/>
      <c r="CA382" s="217"/>
      <c r="CB382" s="217"/>
      <c r="CC382" s="217"/>
      <c r="CD382" s="217"/>
      <c r="CE382" s="217"/>
      <c r="CF382" s="217"/>
      <c r="CG382" s="217"/>
      <c r="CH382" s="217"/>
      <c r="CI382" s="217"/>
      <c r="CJ382" s="217"/>
      <c r="CK382" s="217"/>
      <c r="CL382" s="217"/>
      <c r="CM382" s="217"/>
      <c r="CN382" s="217"/>
      <c r="CO382" s="217"/>
      <c r="CP382" s="217"/>
      <c r="CQ382" s="217"/>
      <c r="CR382" s="217"/>
      <c r="CS382" s="217"/>
      <c r="CT382" s="217"/>
      <c r="CU382" s="217"/>
      <c r="CV382" s="217"/>
      <c r="CW382" s="217"/>
      <c r="CX382" s="217"/>
      <c r="CY382" s="217"/>
      <c r="CZ382" s="217"/>
      <c r="DA382" s="217"/>
      <c r="DB382" s="217"/>
      <c r="DC382" s="217"/>
      <c r="DD382" s="217"/>
      <c r="DE382" s="217"/>
      <c r="DF382" s="217"/>
      <c r="DG382" s="217"/>
      <c r="DH382" s="217"/>
      <c r="DI382" s="217"/>
      <c r="DJ382" s="217"/>
      <c r="DK382" s="217"/>
      <c r="DL382" s="217"/>
      <c r="DM382" s="217"/>
      <c r="DN382" s="217"/>
      <c r="DO382" s="217"/>
      <c r="DP382" s="217"/>
      <c r="DQ382" s="217"/>
      <c r="DR382" s="217"/>
      <c r="DS382" s="217"/>
      <c r="DT382" s="217"/>
      <c r="DU382" s="217"/>
      <c r="DV382" s="217"/>
      <c r="DW382" s="217"/>
      <c r="DX382" s="217"/>
      <c r="DY382" s="217"/>
      <c r="DZ382" s="217"/>
      <c r="EA382" s="217"/>
      <c r="EB382" s="217"/>
      <c r="EC382" s="217"/>
      <c r="ED382" s="217"/>
      <c r="EE382" s="217"/>
      <c r="EF382" s="217"/>
      <c r="EG382" s="217"/>
      <c r="EH382" s="217"/>
      <c r="EI382" s="217"/>
      <c r="EJ382" s="217"/>
      <c r="EK382" s="217"/>
      <c r="EL382" s="217"/>
      <c r="EM382" s="217"/>
      <c r="EN382" s="217"/>
      <c r="EO382" s="217"/>
      <c r="EP382" s="217"/>
      <c r="EQ382" s="217"/>
      <c r="ER382" s="217"/>
      <c r="ES382" s="217"/>
      <c r="ET382" s="217"/>
      <c r="EU382" s="217"/>
      <c r="EV382" s="217"/>
      <c r="EW382" s="217"/>
      <c r="EX382" s="217"/>
      <c r="EY382" s="217"/>
      <c r="EZ382" s="217"/>
      <c r="FA382" s="217"/>
      <c r="FB382" s="217"/>
      <c r="FC382" s="217"/>
      <c r="FD382" s="217"/>
      <c r="FE382" s="217"/>
      <c r="FF382" s="217"/>
      <c r="FG382" s="217"/>
      <c r="FH382" s="217"/>
      <c r="FI382" s="217"/>
      <c r="FJ382" s="217"/>
      <c r="FK382" s="217"/>
      <c r="FL382" s="217"/>
      <c r="FM382" s="217"/>
      <c r="FN382" s="217"/>
      <c r="FO382" s="217"/>
      <c r="FP382" s="217"/>
      <c r="FQ382" s="217"/>
      <c r="FR382" s="217"/>
      <c r="FS382" s="217"/>
      <c r="FT382" s="217"/>
      <c r="FU382" s="217"/>
      <c r="FV382" s="217"/>
      <c r="FW382" s="217"/>
      <c r="FX382" s="217"/>
      <c r="FY382" s="217"/>
      <c r="FZ382" s="217"/>
      <c r="GA382" s="217"/>
      <c r="GB382" s="217"/>
      <c r="GC382" s="217"/>
      <c r="GD382" s="217"/>
      <c r="GE382" s="217"/>
      <c r="GF382" s="217"/>
      <c r="GG382" s="217"/>
      <c r="GH382" s="217"/>
      <c r="GI382" s="217"/>
      <c r="GJ382" s="217"/>
      <c r="GK382" s="217"/>
      <c r="GL382" s="217"/>
      <c r="GM382" s="217"/>
      <c r="GN382" s="217"/>
      <c r="GO382" s="217"/>
      <c r="GP382" s="217"/>
      <c r="GQ382" s="217"/>
      <c r="GR382" s="217"/>
      <c r="GS382" s="217"/>
      <c r="GT382" s="217"/>
      <c r="GU382" s="217"/>
      <c r="GV382" s="217"/>
      <c r="GW382" s="217"/>
      <c r="GX382" s="217"/>
      <c r="GY382" s="217"/>
      <c r="GZ382" s="217"/>
      <c r="HA382" s="217"/>
      <c r="HB382" s="217"/>
      <c r="HC382" s="217"/>
      <c r="HD382" s="217"/>
      <c r="HE382" s="217"/>
      <c r="HF382" s="217"/>
      <c r="HG382" s="217"/>
      <c r="HH382" s="217"/>
      <c r="HI382" s="217"/>
      <c r="HJ382" s="217"/>
      <c r="HK382" s="217"/>
      <c r="HL382" s="217"/>
      <c r="HM382" s="217"/>
      <c r="HN382" s="217"/>
      <c r="HO382" s="217"/>
      <c r="HP382" s="217"/>
      <c r="HQ382" s="217"/>
      <c r="HR382" s="217"/>
      <c r="HS382" s="217"/>
      <c r="HT382" s="217"/>
      <c r="HU382" s="217"/>
      <c r="HV382" s="217"/>
      <c r="HW382" s="217"/>
      <c r="HX382" s="217"/>
      <c r="HY382" s="217"/>
      <c r="HZ382" s="217"/>
      <c r="IA382" s="217"/>
      <c r="IB382" s="217"/>
      <c r="IC382" s="217"/>
      <c r="ID382" s="217"/>
      <c r="IE382" s="217"/>
      <c r="IF382" s="217"/>
      <c r="IG382" s="217"/>
      <c r="IH382" s="217"/>
      <c r="II382" s="217"/>
      <c r="IJ382" s="217"/>
      <c r="IK382" s="217"/>
      <c r="IL382" s="217"/>
      <c r="IM382" s="217"/>
      <c r="IN382" s="217"/>
      <c r="IO382" s="217"/>
      <c r="IP382" s="217"/>
      <c r="IQ382" s="217"/>
      <c r="IR382" s="217"/>
      <c r="IS382" s="217"/>
      <c r="IT382" s="217"/>
      <c r="IU382" s="217"/>
      <c r="IV382" s="217"/>
    </row>
    <row r="383" spans="1:256" x14ac:dyDescent="0.15">
      <c r="A383" s="218"/>
      <c r="B383" s="215"/>
      <c r="C383" s="217"/>
      <c r="D383" s="219"/>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c r="AA383" s="217"/>
      <c r="AB383" s="217"/>
      <c r="AC383" s="217"/>
      <c r="AD383" s="217"/>
      <c r="AE383" s="217"/>
      <c r="AF383" s="217"/>
      <c r="AG383" s="217"/>
      <c r="AH383" s="217"/>
      <c r="AI383" s="217"/>
      <c r="AJ383" s="217"/>
      <c r="AK383" s="217"/>
      <c r="AL383" s="217"/>
      <c r="AM383" s="217"/>
      <c r="AN383" s="217"/>
      <c r="AO383" s="217"/>
      <c r="AP383" s="217"/>
      <c r="AQ383" s="217"/>
      <c r="AR383" s="217"/>
      <c r="AS383" s="217"/>
      <c r="AT383" s="217"/>
      <c r="AU383" s="217"/>
      <c r="AV383" s="217"/>
      <c r="AW383" s="217"/>
      <c r="AX383" s="217"/>
      <c r="AY383" s="217"/>
      <c r="AZ383" s="217"/>
      <c r="BA383" s="217"/>
      <c r="BB383" s="217"/>
      <c r="BC383" s="217"/>
      <c r="BD383" s="217"/>
      <c r="BE383" s="217"/>
      <c r="BF383" s="217"/>
      <c r="BG383" s="217"/>
      <c r="BH383" s="217"/>
      <c r="BI383" s="217"/>
      <c r="BJ383" s="217"/>
      <c r="BK383" s="217"/>
      <c r="BL383" s="217"/>
      <c r="BM383" s="217"/>
      <c r="BN383" s="217"/>
      <c r="BO383" s="217"/>
      <c r="BP383" s="217"/>
      <c r="BQ383" s="217"/>
      <c r="BR383" s="217"/>
      <c r="BS383" s="217"/>
      <c r="BT383" s="217"/>
      <c r="BU383" s="217"/>
      <c r="BV383" s="217"/>
      <c r="BW383" s="217"/>
      <c r="BX383" s="217"/>
      <c r="BY383" s="217"/>
      <c r="BZ383" s="217"/>
      <c r="CA383" s="217"/>
      <c r="CB383" s="217"/>
      <c r="CC383" s="217"/>
      <c r="CD383" s="217"/>
      <c r="CE383" s="217"/>
      <c r="CF383" s="217"/>
      <c r="CG383" s="217"/>
      <c r="CH383" s="217"/>
      <c r="CI383" s="217"/>
      <c r="CJ383" s="217"/>
      <c r="CK383" s="217"/>
      <c r="CL383" s="217"/>
      <c r="CM383" s="217"/>
      <c r="CN383" s="217"/>
      <c r="CO383" s="217"/>
      <c r="CP383" s="217"/>
      <c r="CQ383" s="217"/>
      <c r="CR383" s="217"/>
      <c r="CS383" s="217"/>
      <c r="CT383" s="217"/>
      <c r="CU383" s="217"/>
      <c r="CV383" s="217"/>
      <c r="CW383" s="217"/>
      <c r="CX383" s="217"/>
      <c r="CY383" s="217"/>
      <c r="CZ383" s="217"/>
      <c r="DA383" s="217"/>
      <c r="DB383" s="217"/>
      <c r="DC383" s="217"/>
      <c r="DD383" s="217"/>
      <c r="DE383" s="217"/>
      <c r="DF383" s="217"/>
      <c r="DG383" s="217"/>
      <c r="DH383" s="217"/>
      <c r="DI383" s="217"/>
      <c r="DJ383" s="217"/>
      <c r="DK383" s="217"/>
      <c r="DL383" s="217"/>
      <c r="DM383" s="217"/>
      <c r="DN383" s="217"/>
      <c r="DO383" s="217"/>
      <c r="DP383" s="217"/>
      <c r="DQ383" s="217"/>
      <c r="DR383" s="217"/>
      <c r="DS383" s="217"/>
      <c r="DT383" s="217"/>
      <c r="DU383" s="217"/>
      <c r="DV383" s="217"/>
      <c r="DW383" s="217"/>
      <c r="DX383" s="217"/>
      <c r="DY383" s="217"/>
      <c r="DZ383" s="217"/>
      <c r="EA383" s="217"/>
      <c r="EB383" s="217"/>
      <c r="EC383" s="217"/>
      <c r="ED383" s="217"/>
      <c r="EE383" s="217"/>
      <c r="EF383" s="217"/>
      <c r="EG383" s="217"/>
      <c r="EH383" s="217"/>
      <c r="EI383" s="217"/>
      <c r="EJ383" s="217"/>
      <c r="EK383" s="217"/>
      <c r="EL383" s="217"/>
      <c r="EM383" s="217"/>
      <c r="EN383" s="217"/>
      <c r="EO383" s="217"/>
      <c r="EP383" s="217"/>
      <c r="EQ383" s="217"/>
      <c r="ER383" s="217"/>
      <c r="ES383" s="217"/>
      <c r="ET383" s="217"/>
      <c r="EU383" s="217"/>
      <c r="EV383" s="217"/>
      <c r="EW383" s="217"/>
      <c r="EX383" s="217"/>
      <c r="EY383" s="217"/>
      <c r="EZ383" s="217"/>
      <c r="FA383" s="217"/>
      <c r="FB383" s="217"/>
      <c r="FC383" s="217"/>
      <c r="FD383" s="217"/>
      <c r="FE383" s="217"/>
      <c r="FF383" s="217"/>
      <c r="FG383" s="217"/>
      <c r="FH383" s="217"/>
      <c r="FI383" s="217"/>
      <c r="FJ383" s="217"/>
      <c r="FK383" s="217"/>
      <c r="FL383" s="217"/>
      <c r="FM383" s="217"/>
      <c r="FN383" s="217"/>
      <c r="FO383" s="217"/>
      <c r="FP383" s="217"/>
      <c r="FQ383" s="217"/>
      <c r="FR383" s="217"/>
      <c r="FS383" s="217"/>
      <c r="FT383" s="217"/>
      <c r="FU383" s="217"/>
      <c r="FV383" s="217"/>
      <c r="FW383" s="217"/>
      <c r="FX383" s="217"/>
      <c r="FY383" s="217"/>
      <c r="FZ383" s="217"/>
      <c r="GA383" s="217"/>
      <c r="GB383" s="217"/>
      <c r="GC383" s="217"/>
      <c r="GD383" s="217"/>
      <c r="GE383" s="217"/>
      <c r="GF383" s="217"/>
      <c r="GG383" s="217"/>
      <c r="GH383" s="217"/>
      <c r="GI383" s="217"/>
      <c r="GJ383" s="217"/>
      <c r="GK383" s="217"/>
      <c r="GL383" s="217"/>
      <c r="GM383" s="217"/>
      <c r="GN383" s="217"/>
      <c r="GO383" s="217"/>
      <c r="GP383" s="217"/>
      <c r="GQ383" s="217"/>
      <c r="GR383" s="217"/>
      <c r="GS383" s="217"/>
      <c r="GT383" s="217"/>
      <c r="GU383" s="217"/>
      <c r="GV383" s="217"/>
      <c r="GW383" s="217"/>
      <c r="GX383" s="217"/>
      <c r="GY383" s="217"/>
      <c r="GZ383" s="217"/>
      <c r="HA383" s="217"/>
      <c r="HB383" s="217"/>
      <c r="HC383" s="217"/>
      <c r="HD383" s="217"/>
      <c r="HE383" s="217"/>
      <c r="HF383" s="217"/>
      <c r="HG383" s="217"/>
      <c r="HH383" s="217"/>
      <c r="HI383" s="217"/>
      <c r="HJ383" s="217"/>
      <c r="HK383" s="217"/>
      <c r="HL383" s="217"/>
      <c r="HM383" s="217"/>
      <c r="HN383" s="217"/>
      <c r="HO383" s="217"/>
      <c r="HP383" s="217"/>
      <c r="HQ383" s="217"/>
      <c r="HR383" s="217"/>
      <c r="HS383" s="217"/>
      <c r="HT383" s="217"/>
      <c r="HU383" s="217"/>
      <c r="HV383" s="217"/>
      <c r="HW383" s="217"/>
      <c r="HX383" s="217"/>
      <c r="HY383" s="217"/>
      <c r="HZ383" s="217"/>
      <c r="IA383" s="217"/>
      <c r="IB383" s="217"/>
      <c r="IC383" s="217"/>
      <c r="ID383" s="217"/>
      <c r="IE383" s="217"/>
      <c r="IF383" s="217"/>
      <c r="IG383" s="217"/>
      <c r="IH383" s="217"/>
      <c r="II383" s="217"/>
      <c r="IJ383" s="217"/>
      <c r="IK383" s="217"/>
      <c r="IL383" s="217"/>
      <c r="IM383" s="217"/>
      <c r="IN383" s="217"/>
      <c r="IO383" s="217"/>
      <c r="IP383" s="217"/>
      <c r="IQ383" s="217"/>
      <c r="IR383" s="217"/>
      <c r="IS383" s="217"/>
      <c r="IT383" s="217"/>
      <c r="IU383" s="217"/>
      <c r="IV383" s="217"/>
    </row>
    <row r="384" spans="1:256" x14ac:dyDescent="0.15">
      <c r="A384" s="218"/>
      <c r="B384" s="215"/>
      <c r="C384" s="217"/>
      <c r="D384" s="219"/>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c r="AA384" s="217"/>
      <c r="AB384" s="217"/>
      <c r="AC384" s="217"/>
      <c r="AD384" s="217"/>
      <c r="AE384" s="217"/>
      <c r="AF384" s="217"/>
      <c r="AG384" s="217"/>
      <c r="AH384" s="217"/>
      <c r="AI384" s="217"/>
      <c r="AJ384" s="217"/>
      <c r="AK384" s="217"/>
      <c r="AL384" s="217"/>
      <c r="AM384" s="217"/>
      <c r="AN384" s="217"/>
      <c r="AO384" s="217"/>
      <c r="AP384" s="217"/>
      <c r="AQ384" s="217"/>
      <c r="AR384" s="217"/>
      <c r="AS384" s="217"/>
      <c r="AT384" s="217"/>
      <c r="AU384" s="217"/>
      <c r="AV384" s="217"/>
      <c r="AW384" s="217"/>
      <c r="AX384" s="217"/>
      <c r="AY384" s="217"/>
      <c r="AZ384" s="217"/>
      <c r="BA384" s="217"/>
      <c r="BB384" s="217"/>
      <c r="BC384" s="217"/>
      <c r="BD384" s="217"/>
      <c r="BE384" s="217"/>
      <c r="BF384" s="217"/>
      <c r="BG384" s="217"/>
      <c r="BH384" s="217"/>
      <c r="BI384" s="217"/>
      <c r="BJ384" s="217"/>
      <c r="BK384" s="217"/>
      <c r="BL384" s="217"/>
      <c r="BM384" s="217"/>
      <c r="BN384" s="217"/>
      <c r="BO384" s="217"/>
      <c r="BP384" s="217"/>
      <c r="BQ384" s="217"/>
      <c r="BR384" s="217"/>
      <c r="BS384" s="217"/>
      <c r="BT384" s="217"/>
      <c r="BU384" s="217"/>
      <c r="BV384" s="217"/>
      <c r="BW384" s="217"/>
      <c r="BX384" s="217"/>
      <c r="BY384" s="217"/>
      <c r="BZ384" s="217"/>
      <c r="CA384" s="217"/>
      <c r="CB384" s="217"/>
      <c r="CC384" s="217"/>
      <c r="CD384" s="217"/>
      <c r="CE384" s="217"/>
      <c r="CF384" s="217"/>
      <c r="CG384" s="217"/>
      <c r="CH384" s="217"/>
      <c r="CI384" s="217"/>
      <c r="CJ384" s="217"/>
      <c r="CK384" s="217"/>
      <c r="CL384" s="217"/>
      <c r="CM384" s="217"/>
      <c r="CN384" s="217"/>
      <c r="CO384" s="217"/>
      <c r="CP384" s="217"/>
      <c r="CQ384" s="217"/>
      <c r="CR384" s="217"/>
      <c r="CS384" s="217"/>
      <c r="CT384" s="217"/>
      <c r="CU384" s="217"/>
      <c r="CV384" s="217"/>
      <c r="CW384" s="217"/>
      <c r="CX384" s="217"/>
      <c r="CY384" s="217"/>
      <c r="CZ384" s="217"/>
      <c r="DA384" s="217"/>
      <c r="DB384" s="217"/>
      <c r="DC384" s="217"/>
      <c r="DD384" s="217"/>
      <c r="DE384" s="217"/>
      <c r="DF384" s="217"/>
      <c r="DG384" s="217"/>
      <c r="DH384" s="217"/>
      <c r="DI384" s="217"/>
      <c r="DJ384" s="217"/>
      <c r="DK384" s="217"/>
      <c r="DL384" s="217"/>
      <c r="DM384" s="217"/>
      <c r="DN384" s="217"/>
      <c r="DO384" s="217"/>
      <c r="DP384" s="217"/>
      <c r="DQ384" s="217"/>
      <c r="DR384" s="217"/>
      <c r="DS384" s="217"/>
      <c r="DT384" s="217"/>
      <c r="DU384" s="217"/>
      <c r="DV384" s="217"/>
      <c r="DW384" s="217"/>
      <c r="DX384" s="217"/>
      <c r="DY384" s="217"/>
      <c r="DZ384" s="217"/>
      <c r="EA384" s="217"/>
      <c r="EB384" s="217"/>
      <c r="EC384" s="217"/>
      <c r="ED384" s="217"/>
      <c r="EE384" s="217"/>
      <c r="EF384" s="217"/>
      <c r="EG384" s="217"/>
      <c r="EH384" s="217"/>
      <c r="EI384" s="217"/>
      <c r="EJ384" s="217"/>
      <c r="EK384" s="217"/>
      <c r="EL384" s="217"/>
      <c r="EM384" s="217"/>
      <c r="EN384" s="217"/>
      <c r="EO384" s="217"/>
      <c r="EP384" s="217"/>
      <c r="EQ384" s="217"/>
      <c r="ER384" s="217"/>
      <c r="ES384" s="217"/>
      <c r="ET384" s="217"/>
      <c r="EU384" s="217"/>
      <c r="EV384" s="217"/>
      <c r="EW384" s="217"/>
      <c r="EX384" s="217"/>
      <c r="EY384" s="217"/>
      <c r="EZ384" s="217"/>
      <c r="FA384" s="217"/>
      <c r="FB384" s="217"/>
      <c r="FC384" s="217"/>
      <c r="FD384" s="217"/>
      <c r="FE384" s="217"/>
      <c r="FF384" s="217"/>
      <c r="FG384" s="217"/>
      <c r="FH384" s="217"/>
      <c r="FI384" s="217"/>
      <c r="FJ384" s="217"/>
      <c r="FK384" s="217"/>
      <c r="FL384" s="217"/>
      <c r="FM384" s="217"/>
      <c r="FN384" s="217"/>
      <c r="FO384" s="217"/>
      <c r="FP384" s="217"/>
      <c r="FQ384" s="217"/>
      <c r="FR384" s="217"/>
      <c r="FS384" s="217"/>
      <c r="FT384" s="217"/>
      <c r="FU384" s="217"/>
      <c r="FV384" s="217"/>
      <c r="FW384" s="217"/>
      <c r="FX384" s="217"/>
      <c r="FY384" s="217"/>
      <c r="FZ384" s="217"/>
      <c r="GA384" s="217"/>
      <c r="GB384" s="217"/>
      <c r="GC384" s="217"/>
      <c r="GD384" s="217"/>
      <c r="GE384" s="217"/>
      <c r="GF384" s="217"/>
      <c r="GG384" s="217"/>
      <c r="GH384" s="217"/>
      <c r="GI384" s="217"/>
      <c r="GJ384" s="217"/>
      <c r="GK384" s="217"/>
      <c r="GL384" s="217"/>
      <c r="GM384" s="217"/>
      <c r="GN384" s="217"/>
      <c r="GO384" s="217"/>
      <c r="GP384" s="217"/>
      <c r="GQ384" s="217"/>
      <c r="GR384" s="217"/>
      <c r="GS384" s="217"/>
      <c r="GT384" s="217"/>
      <c r="GU384" s="217"/>
      <c r="GV384" s="217"/>
      <c r="GW384" s="217"/>
      <c r="GX384" s="217"/>
      <c r="GY384" s="217"/>
      <c r="GZ384" s="217"/>
      <c r="HA384" s="217"/>
      <c r="HB384" s="217"/>
      <c r="HC384" s="217"/>
      <c r="HD384" s="217"/>
      <c r="HE384" s="217"/>
      <c r="HF384" s="217"/>
      <c r="HG384" s="217"/>
      <c r="HH384" s="217"/>
      <c r="HI384" s="217"/>
      <c r="HJ384" s="217"/>
      <c r="HK384" s="217"/>
      <c r="HL384" s="217"/>
      <c r="HM384" s="217"/>
      <c r="HN384" s="217"/>
      <c r="HO384" s="217"/>
      <c r="HP384" s="217"/>
      <c r="HQ384" s="217"/>
      <c r="HR384" s="217"/>
      <c r="HS384" s="217"/>
      <c r="HT384" s="217"/>
      <c r="HU384" s="217"/>
      <c r="HV384" s="217"/>
      <c r="HW384" s="217"/>
      <c r="HX384" s="217"/>
      <c r="HY384" s="217"/>
      <c r="HZ384" s="217"/>
      <c r="IA384" s="217"/>
      <c r="IB384" s="217"/>
      <c r="IC384" s="217"/>
      <c r="ID384" s="217"/>
      <c r="IE384" s="217"/>
      <c r="IF384" s="217"/>
      <c r="IG384" s="217"/>
      <c r="IH384" s="217"/>
      <c r="II384" s="217"/>
      <c r="IJ384" s="217"/>
      <c r="IK384" s="217"/>
      <c r="IL384" s="217"/>
      <c r="IM384" s="217"/>
      <c r="IN384" s="217"/>
      <c r="IO384" s="217"/>
      <c r="IP384" s="217"/>
      <c r="IQ384" s="217"/>
      <c r="IR384" s="217"/>
      <c r="IS384" s="217"/>
      <c r="IT384" s="217"/>
      <c r="IU384" s="217"/>
      <c r="IV384" s="217"/>
    </row>
    <row r="385" spans="1:256" x14ac:dyDescent="0.15">
      <c r="A385" s="218"/>
      <c r="B385" s="215"/>
      <c r="C385" s="217"/>
      <c r="D385" s="219"/>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c r="AA385" s="217"/>
      <c r="AB385" s="217"/>
      <c r="AC385" s="217"/>
      <c r="AD385" s="217"/>
      <c r="AE385" s="217"/>
      <c r="AF385" s="217"/>
      <c r="AG385" s="217"/>
      <c r="AH385" s="217"/>
      <c r="AI385" s="217"/>
      <c r="AJ385" s="217"/>
      <c r="AK385" s="217"/>
      <c r="AL385" s="217"/>
      <c r="AM385" s="217"/>
      <c r="AN385" s="217"/>
      <c r="AO385" s="217"/>
      <c r="AP385" s="217"/>
      <c r="AQ385" s="217"/>
      <c r="AR385" s="217"/>
      <c r="AS385" s="217"/>
      <c r="AT385" s="217"/>
      <c r="AU385" s="217"/>
      <c r="AV385" s="217"/>
      <c r="AW385" s="217"/>
      <c r="AX385" s="217"/>
      <c r="AY385" s="217"/>
      <c r="AZ385" s="217"/>
      <c r="BA385" s="217"/>
      <c r="BB385" s="217"/>
      <c r="BC385" s="217"/>
      <c r="BD385" s="217"/>
      <c r="BE385" s="217"/>
      <c r="BF385" s="217"/>
      <c r="BG385" s="217"/>
      <c r="BH385" s="217"/>
      <c r="BI385" s="217"/>
      <c r="BJ385" s="217"/>
      <c r="BK385" s="217"/>
      <c r="BL385" s="217"/>
      <c r="BM385" s="217"/>
      <c r="BN385" s="217"/>
      <c r="BO385" s="217"/>
      <c r="BP385" s="217"/>
      <c r="BQ385" s="217"/>
      <c r="BR385" s="217"/>
      <c r="BS385" s="217"/>
      <c r="BT385" s="217"/>
      <c r="BU385" s="217"/>
      <c r="BV385" s="217"/>
      <c r="BW385" s="217"/>
      <c r="BX385" s="217"/>
      <c r="BY385" s="217"/>
      <c r="BZ385" s="217"/>
      <c r="CA385" s="217"/>
      <c r="CB385" s="217"/>
      <c r="CC385" s="217"/>
      <c r="CD385" s="217"/>
      <c r="CE385" s="217"/>
      <c r="CF385" s="217"/>
      <c r="CG385" s="217"/>
      <c r="CH385" s="217"/>
      <c r="CI385" s="217"/>
      <c r="CJ385" s="217"/>
      <c r="CK385" s="217"/>
      <c r="CL385" s="217"/>
      <c r="CM385" s="217"/>
      <c r="CN385" s="217"/>
      <c r="CO385" s="217"/>
      <c r="CP385" s="217"/>
      <c r="CQ385" s="217"/>
      <c r="CR385" s="217"/>
      <c r="CS385" s="217"/>
      <c r="CT385" s="217"/>
      <c r="CU385" s="217"/>
      <c r="CV385" s="217"/>
      <c r="CW385" s="217"/>
      <c r="CX385" s="217"/>
      <c r="CY385" s="217"/>
      <c r="CZ385" s="217"/>
      <c r="DA385" s="217"/>
      <c r="DB385" s="217"/>
      <c r="DC385" s="217"/>
      <c r="DD385" s="217"/>
      <c r="DE385" s="217"/>
      <c r="DF385" s="217"/>
      <c r="DG385" s="217"/>
      <c r="DH385" s="217"/>
      <c r="DI385" s="217"/>
      <c r="DJ385" s="217"/>
      <c r="DK385" s="217"/>
      <c r="DL385" s="217"/>
      <c r="DM385" s="217"/>
      <c r="DN385" s="217"/>
      <c r="DO385" s="217"/>
      <c r="DP385" s="217"/>
      <c r="DQ385" s="217"/>
      <c r="DR385" s="217"/>
      <c r="DS385" s="217"/>
      <c r="DT385" s="217"/>
      <c r="DU385" s="217"/>
      <c r="DV385" s="217"/>
      <c r="DW385" s="217"/>
      <c r="DX385" s="217"/>
      <c r="DY385" s="217"/>
      <c r="DZ385" s="217"/>
      <c r="EA385" s="217"/>
      <c r="EB385" s="217"/>
      <c r="EC385" s="217"/>
      <c r="ED385" s="217"/>
      <c r="EE385" s="217"/>
      <c r="EF385" s="217"/>
      <c r="EG385" s="217"/>
      <c r="EH385" s="217"/>
      <c r="EI385" s="217"/>
      <c r="EJ385" s="217"/>
      <c r="EK385" s="217"/>
      <c r="EL385" s="217"/>
      <c r="EM385" s="217"/>
      <c r="EN385" s="217"/>
      <c r="EO385" s="217"/>
      <c r="EP385" s="217"/>
      <c r="EQ385" s="217"/>
      <c r="ER385" s="217"/>
      <c r="ES385" s="217"/>
      <c r="ET385" s="217"/>
      <c r="EU385" s="217"/>
      <c r="EV385" s="217"/>
      <c r="EW385" s="217"/>
      <c r="EX385" s="217"/>
      <c r="EY385" s="217"/>
      <c r="EZ385" s="217"/>
      <c r="FA385" s="217"/>
      <c r="FB385" s="217"/>
      <c r="FC385" s="217"/>
      <c r="FD385" s="217"/>
      <c r="FE385" s="217"/>
      <c r="FF385" s="217"/>
      <c r="FG385" s="217"/>
      <c r="FH385" s="217"/>
      <c r="FI385" s="217"/>
      <c r="FJ385" s="217"/>
      <c r="FK385" s="217"/>
      <c r="FL385" s="217"/>
      <c r="FM385" s="217"/>
      <c r="FN385" s="217"/>
      <c r="FO385" s="217"/>
      <c r="FP385" s="217"/>
      <c r="FQ385" s="217"/>
      <c r="FR385" s="217"/>
      <c r="FS385" s="217"/>
      <c r="FT385" s="217"/>
      <c r="FU385" s="217"/>
      <c r="FV385" s="217"/>
      <c r="FW385" s="217"/>
      <c r="FX385" s="217"/>
      <c r="FY385" s="217"/>
      <c r="FZ385" s="217"/>
      <c r="GA385" s="217"/>
      <c r="GB385" s="217"/>
      <c r="GC385" s="217"/>
      <c r="GD385" s="217"/>
      <c r="GE385" s="217"/>
      <c r="GF385" s="217"/>
      <c r="GG385" s="217"/>
      <c r="GH385" s="217"/>
      <c r="GI385" s="217"/>
      <c r="GJ385" s="217"/>
      <c r="GK385" s="217"/>
      <c r="GL385" s="217"/>
      <c r="GM385" s="217"/>
      <c r="GN385" s="217"/>
      <c r="GO385" s="217"/>
      <c r="GP385" s="217"/>
      <c r="GQ385" s="217"/>
      <c r="GR385" s="217"/>
      <c r="GS385" s="217"/>
      <c r="GT385" s="217"/>
      <c r="GU385" s="217"/>
      <c r="GV385" s="217"/>
      <c r="GW385" s="217"/>
      <c r="GX385" s="217"/>
      <c r="GY385" s="217"/>
      <c r="GZ385" s="217"/>
      <c r="HA385" s="217"/>
      <c r="HB385" s="217"/>
      <c r="HC385" s="217"/>
      <c r="HD385" s="217"/>
      <c r="HE385" s="217"/>
      <c r="HF385" s="217"/>
      <c r="HG385" s="217"/>
      <c r="HH385" s="217"/>
      <c r="HI385" s="217"/>
      <c r="HJ385" s="217"/>
      <c r="HK385" s="217"/>
      <c r="HL385" s="217"/>
      <c r="HM385" s="217"/>
      <c r="HN385" s="217"/>
      <c r="HO385" s="217"/>
      <c r="HP385" s="217"/>
      <c r="HQ385" s="217"/>
      <c r="HR385" s="217"/>
      <c r="HS385" s="217"/>
      <c r="HT385" s="217"/>
      <c r="HU385" s="217"/>
      <c r="HV385" s="217"/>
      <c r="HW385" s="217"/>
      <c r="HX385" s="217"/>
      <c r="HY385" s="217"/>
      <c r="HZ385" s="217"/>
      <c r="IA385" s="217"/>
      <c r="IB385" s="217"/>
      <c r="IC385" s="217"/>
      <c r="ID385" s="217"/>
      <c r="IE385" s="217"/>
      <c r="IF385" s="217"/>
      <c r="IG385" s="217"/>
      <c r="IH385" s="217"/>
      <c r="II385" s="217"/>
      <c r="IJ385" s="217"/>
      <c r="IK385" s="217"/>
      <c r="IL385" s="217"/>
      <c r="IM385" s="217"/>
      <c r="IN385" s="217"/>
      <c r="IO385" s="217"/>
      <c r="IP385" s="217"/>
      <c r="IQ385" s="217"/>
      <c r="IR385" s="217"/>
      <c r="IS385" s="217"/>
      <c r="IT385" s="217"/>
      <c r="IU385" s="217"/>
      <c r="IV385" s="217"/>
    </row>
    <row r="386" spans="1:256" x14ac:dyDescent="0.15">
      <c r="A386" s="218"/>
      <c r="B386" s="215"/>
      <c r="C386" s="217"/>
      <c r="D386" s="219"/>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c r="AA386" s="217"/>
      <c r="AB386" s="217"/>
      <c r="AC386" s="217"/>
      <c r="AD386" s="217"/>
      <c r="AE386" s="217"/>
      <c r="AF386" s="217"/>
      <c r="AG386" s="217"/>
      <c r="AH386" s="217"/>
      <c r="AI386" s="217"/>
      <c r="AJ386" s="217"/>
      <c r="AK386" s="217"/>
      <c r="AL386" s="217"/>
      <c r="AM386" s="217"/>
      <c r="AN386" s="217"/>
      <c r="AO386" s="217"/>
      <c r="AP386" s="217"/>
      <c r="AQ386" s="217"/>
      <c r="AR386" s="217"/>
      <c r="AS386" s="217"/>
      <c r="AT386" s="217"/>
      <c r="AU386" s="217"/>
      <c r="AV386" s="217"/>
      <c r="AW386" s="217"/>
      <c r="AX386" s="217"/>
      <c r="AY386" s="217"/>
      <c r="AZ386" s="217"/>
      <c r="BA386" s="217"/>
      <c r="BB386" s="217"/>
      <c r="BC386" s="217"/>
      <c r="BD386" s="217"/>
      <c r="BE386" s="217"/>
      <c r="BF386" s="217"/>
      <c r="BG386" s="217"/>
      <c r="BH386" s="217"/>
      <c r="BI386" s="217"/>
      <c r="BJ386" s="217"/>
      <c r="BK386" s="217"/>
      <c r="BL386" s="217"/>
      <c r="BM386" s="217"/>
      <c r="BN386" s="217"/>
      <c r="BO386" s="217"/>
      <c r="BP386" s="217"/>
      <c r="BQ386" s="217"/>
      <c r="BR386" s="217"/>
      <c r="BS386" s="217"/>
      <c r="BT386" s="217"/>
      <c r="BU386" s="217"/>
      <c r="BV386" s="217"/>
      <c r="BW386" s="217"/>
      <c r="BX386" s="217"/>
      <c r="BY386" s="217"/>
      <c r="BZ386" s="217"/>
      <c r="CA386" s="217"/>
      <c r="CB386" s="217"/>
      <c r="CC386" s="217"/>
      <c r="CD386" s="217"/>
      <c r="CE386" s="217"/>
      <c r="CF386" s="217"/>
      <c r="CG386" s="217"/>
      <c r="CH386" s="217"/>
      <c r="CI386" s="217"/>
      <c r="CJ386" s="217"/>
      <c r="CK386" s="217"/>
      <c r="CL386" s="217"/>
      <c r="CM386" s="217"/>
      <c r="CN386" s="217"/>
      <c r="CO386" s="217"/>
      <c r="CP386" s="217"/>
      <c r="CQ386" s="217"/>
      <c r="CR386" s="217"/>
      <c r="CS386" s="217"/>
      <c r="CT386" s="217"/>
      <c r="CU386" s="217"/>
      <c r="CV386" s="217"/>
      <c r="CW386" s="217"/>
      <c r="CX386" s="217"/>
      <c r="CY386" s="217"/>
      <c r="CZ386" s="217"/>
      <c r="DA386" s="217"/>
      <c r="DB386" s="217"/>
      <c r="DC386" s="217"/>
      <c r="DD386" s="217"/>
      <c r="DE386" s="217"/>
      <c r="DF386" s="217"/>
      <c r="DG386" s="217"/>
      <c r="DH386" s="217"/>
      <c r="DI386" s="217"/>
      <c r="DJ386" s="217"/>
      <c r="DK386" s="217"/>
      <c r="DL386" s="217"/>
      <c r="DM386" s="217"/>
      <c r="DN386" s="217"/>
      <c r="DO386" s="217"/>
      <c r="DP386" s="217"/>
      <c r="DQ386" s="217"/>
      <c r="DR386" s="217"/>
      <c r="DS386" s="217"/>
      <c r="DT386" s="217"/>
      <c r="DU386" s="217"/>
      <c r="DV386" s="217"/>
      <c r="DW386" s="217"/>
      <c r="DX386" s="217"/>
      <c r="DY386" s="217"/>
      <c r="DZ386" s="217"/>
      <c r="EA386" s="217"/>
      <c r="EB386" s="217"/>
      <c r="EC386" s="217"/>
      <c r="ED386" s="217"/>
      <c r="EE386" s="217"/>
      <c r="EF386" s="217"/>
      <c r="EG386" s="217"/>
      <c r="EH386" s="217"/>
      <c r="EI386" s="217"/>
      <c r="EJ386" s="217"/>
      <c r="EK386" s="217"/>
      <c r="EL386" s="217"/>
      <c r="EM386" s="217"/>
      <c r="EN386" s="217"/>
      <c r="EO386" s="217"/>
      <c r="EP386" s="217"/>
      <c r="EQ386" s="217"/>
      <c r="ER386" s="217"/>
      <c r="ES386" s="217"/>
      <c r="ET386" s="217"/>
      <c r="EU386" s="217"/>
      <c r="EV386" s="217"/>
      <c r="EW386" s="217"/>
      <c r="EX386" s="217"/>
      <c r="EY386" s="217"/>
      <c r="EZ386" s="217"/>
      <c r="FA386" s="217"/>
      <c r="FB386" s="217"/>
      <c r="FC386" s="217"/>
      <c r="FD386" s="217"/>
      <c r="FE386" s="217"/>
      <c r="FF386" s="217"/>
      <c r="FG386" s="217"/>
      <c r="FH386" s="217"/>
      <c r="FI386" s="217"/>
      <c r="FJ386" s="217"/>
      <c r="FK386" s="217"/>
      <c r="FL386" s="217"/>
      <c r="FM386" s="217"/>
      <c r="FN386" s="217"/>
      <c r="FO386" s="217"/>
      <c r="FP386" s="217"/>
      <c r="FQ386" s="217"/>
      <c r="FR386" s="217"/>
      <c r="FS386" s="217"/>
      <c r="FT386" s="217"/>
      <c r="FU386" s="217"/>
      <c r="FV386" s="217"/>
      <c r="FW386" s="217"/>
      <c r="FX386" s="217"/>
      <c r="FY386" s="217"/>
      <c r="FZ386" s="217"/>
      <c r="GA386" s="217"/>
      <c r="GB386" s="217"/>
      <c r="GC386" s="217"/>
      <c r="GD386" s="217"/>
      <c r="GE386" s="217"/>
      <c r="GF386" s="217"/>
      <c r="GG386" s="217"/>
      <c r="GH386" s="217"/>
      <c r="GI386" s="217"/>
      <c r="GJ386" s="217"/>
      <c r="GK386" s="217"/>
      <c r="GL386" s="217"/>
      <c r="GM386" s="217"/>
      <c r="GN386" s="217"/>
      <c r="GO386" s="217"/>
      <c r="GP386" s="217"/>
      <c r="GQ386" s="217"/>
      <c r="GR386" s="217"/>
      <c r="GS386" s="217"/>
      <c r="GT386" s="217"/>
      <c r="GU386" s="217"/>
      <c r="GV386" s="217"/>
      <c r="GW386" s="217"/>
      <c r="GX386" s="217"/>
      <c r="GY386" s="217"/>
      <c r="GZ386" s="217"/>
      <c r="HA386" s="217"/>
      <c r="HB386" s="217"/>
      <c r="HC386" s="217"/>
      <c r="HD386" s="217"/>
      <c r="HE386" s="217"/>
      <c r="HF386" s="217"/>
      <c r="HG386" s="217"/>
      <c r="HH386" s="217"/>
      <c r="HI386" s="217"/>
      <c r="HJ386" s="217"/>
      <c r="HK386" s="217"/>
      <c r="HL386" s="217"/>
      <c r="HM386" s="217"/>
      <c r="HN386" s="217"/>
      <c r="HO386" s="217"/>
      <c r="HP386" s="217"/>
      <c r="HQ386" s="217"/>
      <c r="HR386" s="217"/>
      <c r="HS386" s="217"/>
      <c r="HT386" s="217"/>
      <c r="HU386" s="217"/>
      <c r="HV386" s="217"/>
      <c r="HW386" s="217"/>
      <c r="HX386" s="217"/>
      <c r="HY386" s="217"/>
      <c r="HZ386" s="217"/>
      <c r="IA386" s="217"/>
      <c r="IB386" s="217"/>
      <c r="IC386" s="217"/>
      <c r="ID386" s="217"/>
      <c r="IE386" s="217"/>
      <c r="IF386" s="217"/>
      <c r="IG386" s="217"/>
      <c r="IH386" s="217"/>
      <c r="II386" s="217"/>
      <c r="IJ386" s="217"/>
      <c r="IK386" s="217"/>
      <c r="IL386" s="217"/>
      <c r="IM386" s="217"/>
      <c r="IN386" s="217"/>
      <c r="IO386" s="217"/>
      <c r="IP386" s="217"/>
      <c r="IQ386" s="217"/>
      <c r="IR386" s="217"/>
      <c r="IS386" s="217"/>
      <c r="IT386" s="217"/>
      <c r="IU386" s="217"/>
      <c r="IV386" s="217"/>
    </row>
    <row r="387" spans="1:256" x14ac:dyDescent="0.15">
      <c r="A387" s="218"/>
      <c r="B387" s="215"/>
      <c r="C387" s="217"/>
      <c r="D387" s="219"/>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c r="AA387" s="217"/>
      <c r="AB387" s="217"/>
      <c r="AC387" s="217"/>
      <c r="AD387" s="217"/>
      <c r="AE387" s="217"/>
      <c r="AF387" s="217"/>
      <c r="AG387" s="217"/>
      <c r="AH387" s="217"/>
      <c r="AI387" s="217"/>
      <c r="AJ387" s="217"/>
      <c r="AK387" s="217"/>
      <c r="AL387" s="217"/>
      <c r="AM387" s="217"/>
      <c r="AN387" s="217"/>
      <c r="AO387" s="217"/>
      <c r="AP387" s="217"/>
      <c r="AQ387" s="217"/>
      <c r="AR387" s="217"/>
      <c r="AS387" s="217"/>
      <c r="AT387" s="217"/>
      <c r="AU387" s="217"/>
      <c r="AV387" s="217"/>
      <c r="AW387" s="217"/>
      <c r="AX387" s="217"/>
      <c r="AY387" s="217"/>
      <c r="AZ387" s="217"/>
      <c r="BA387" s="217"/>
      <c r="BB387" s="217"/>
      <c r="BC387" s="217"/>
      <c r="BD387" s="217"/>
      <c r="BE387" s="217"/>
      <c r="BF387" s="217"/>
      <c r="BG387" s="217"/>
      <c r="BH387" s="217"/>
      <c r="BI387" s="217"/>
      <c r="BJ387" s="217"/>
      <c r="BK387" s="217"/>
      <c r="BL387" s="217"/>
      <c r="BM387" s="217"/>
      <c r="BN387" s="217"/>
      <c r="BO387" s="217"/>
      <c r="BP387" s="217"/>
      <c r="BQ387" s="217"/>
      <c r="BR387" s="217"/>
      <c r="BS387" s="217"/>
      <c r="BT387" s="217"/>
      <c r="BU387" s="217"/>
      <c r="BV387" s="217"/>
      <c r="BW387" s="217"/>
      <c r="BX387" s="217"/>
      <c r="BY387" s="217"/>
      <c r="BZ387" s="217"/>
      <c r="CA387" s="217"/>
      <c r="CB387" s="217"/>
      <c r="CC387" s="217"/>
      <c r="CD387" s="217"/>
      <c r="CE387" s="217"/>
      <c r="CF387" s="217"/>
      <c r="CG387" s="217"/>
      <c r="CH387" s="217"/>
      <c r="CI387" s="217"/>
      <c r="CJ387" s="217"/>
      <c r="CK387" s="217"/>
      <c r="CL387" s="217"/>
      <c r="CM387" s="217"/>
      <c r="CN387" s="217"/>
      <c r="CO387" s="217"/>
      <c r="CP387" s="217"/>
      <c r="CQ387" s="217"/>
      <c r="CR387" s="217"/>
      <c r="CS387" s="217"/>
      <c r="CT387" s="217"/>
      <c r="CU387" s="217"/>
      <c r="CV387" s="217"/>
      <c r="CW387" s="217"/>
      <c r="CX387" s="217"/>
      <c r="CY387" s="217"/>
      <c r="CZ387" s="217"/>
      <c r="DA387" s="217"/>
      <c r="DB387" s="217"/>
      <c r="DC387" s="217"/>
      <c r="DD387" s="217"/>
      <c r="DE387" s="217"/>
      <c r="DF387" s="217"/>
      <c r="DG387" s="217"/>
      <c r="DH387" s="217"/>
      <c r="DI387" s="217"/>
      <c r="DJ387" s="217"/>
      <c r="DK387" s="217"/>
      <c r="DL387" s="217"/>
      <c r="DM387" s="217"/>
      <c r="DN387" s="217"/>
      <c r="DO387" s="217"/>
      <c r="DP387" s="217"/>
      <c r="DQ387" s="217"/>
      <c r="DR387" s="217"/>
      <c r="DS387" s="217"/>
      <c r="DT387" s="217"/>
      <c r="DU387" s="217"/>
      <c r="DV387" s="217"/>
      <c r="DW387" s="217"/>
      <c r="DX387" s="217"/>
      <c r="DY387" s="217"/>
      <c r="DZ387" s="217"/>
      <c r="EA387" s="217"/>
      <c r="EB387" s="217"/>
      <c r="EC387" s="217"/>
      <c r="ED387" s="217"/>
      <c r="EE387" s="217"/>
      <c r="EF387" s="217"/>
      <c r="EG387" s="217"/>
      <c r="EH387" s="217"/>
      <c r="EI387" s="217"/>
      <c r="EJ387" s="217"/>
      <c r="EK387" s="217"/>
      <c r="EL387" s="217"/>
      <c r="EM387" s="217"/>
      <c r="EN387" s="217"/>
      <c r="EO387" s="217"/>
      <c r="EP387" s="217"/>
      <c r="EQ387" s="217"/>
      <c r="ER387" s="217"/>
      <c r="ES387" s="217"/>
      <c r="ET387" s="217"/>
      <c r="EU387" s="217"/>
      <c r="EV387" s="217"/>
      <c r="EW387" s="217"/>
      <c r="EX387" s="217"/>
      <c r="EY387" s="217"/>
      <c r="EZ387" s="217"/>
      <c r="FA387" s="217"/>
      <c r="FB387" s="217"/>
      <c r="FC387" s="217"/>
      <c r="FD387" s="217"/>
      <c r="FE387" s="217"/>
      <c r="FF387" s="217"/>
      <c r="FG387" s="217"/>
      <c r="FH387" s="217"/>
      <c r="FI387" s="217"/>
      <c r="FJ387" s="217"/>
      <c r="FK387" s="217"/>
      <c r="FL387" s="217"/>
      <c r="FM387" s="217"/>
      <c r="FN387" s="217"/>
      <c r="FO387" s="217"/>
      <c r="FP387" s="217"/>
      <c r="FQ387" s="217"/>
      <c r="FR387" s="217"/>
      <c r="FS387" s="217"/>
      <c r="FT387" s="217"/>
      <c r="FU387" s="217"/>
      <c r="FV387" s="217"/>
      <c r="FW387" s="217"/>
      <c r="FX387" s="217"/>
      <c r="FY387" s="217"/>
      <c r="FZ387" s="217"/>
      <c r="GA387" s="217"/>
      <c r="GB387" s="217"/>
      <c r="GC387" s="217"/>
      <c r="GD387" s="217"/>
      <c r="GE387" s="217"/>
      <c r="GF387" s="217"/>
      <c r="GG387" s="217"/>
      <c r="GH387" s="217"/>
      <c r="GI387" s="217"/>
      <c r="GJ387" s="217"/>
      <c r="GK387" s="217"/>
      <c r="GL387" s="217"/>
      <c r="GM387" s="217"/>
      <c r="GN387" s="217"/>
      <c r="GO387" s="217"/>
      <c r="GP387" s="217"/>
      <c r="GQ387" s="217"/>
      <c r="GR387" s="217"/>
      <c r="GS387" s="217"/>
      <c r="GT387" s="217"/>
      <c r="GU387" s="217"/>
      <c r="GV387" s="217"/>
      <c r="GW387" s="217"/>
      <c r="GX387" s="217"/>
      <c r="GY387" s="217"/>
      <c r="GZ387" s="217"/>
      <c r="HA387" s="217"/>
      <c r="HB387" s="217"/>
      <c r="HC387" s="217"/>
      <c r="HD387" s="217"/>
      <c r="HE387" s="217"/>
      <c r="HF387" s="217"/>
      <c r="HG387" s="217"/>
      <c r="HH387" s="217"/>
      <c r="HI387" s="217"/>
      <c r="HJ387" s="217"/>
      <c r="HK387" s="217"/>
      <c r="HL387" s="217"/>
      <c r="HM387" s="217"/>
      <c r="HN387" s="217"/>
      <c r="HO387" s="217"/>
      <c r="HP387" s="217"/>
      <c r="HQ387" s="217"/>
      <c r="HR387" s="217"/>
      <c r="HS387" s="217"/>
      <c r="HT387" s="217"/>
      <c r="HU387" s="217"/>
      <c r="HV387" s="217"/>
      <c r="HW387" s="217"/>
      <c r="HX387" s="217"/>
      <c r="HY387" s="217"/>
      <c r="HZ387" s="217"/>
      <c r="IA387" s="217"/>
      <c r="IB387" s="217"/>
      <c r="IC387" s="217"/>
      <c r="ID387" s="217"/>
      <c r="IE387" s="217"/>
      <c r="IF387" s="217"/>
      <c r="IG387" s="217"/>
      <c r="IH387" s="217"/>
      <c r="II387" s="217"/>
      <c r="IJ387" s="217"/>
      <c r="IK387" s="217"/>
      <c r="IL387" s="217"/>
      <c r="IM387" s="217"/>
      <c r="IN387" s="217"/>
      <c r="IO387" s="217"/>
      <c r="IP387" s="217"/>
      <c r="IQ387" s="217"/>
      <c r="IR387" s="217"/>
      <c r="IS387" s="217"/>
      <c r="IT387" s="217"/>
      <c r="IU387" s="217"/>
      <c r="IV387" s="217"/>
    </row>
    <row r="388" spans="1:256" x14ac:dyDescent="0.15">
      <c r="A388" s="218"/>
      <c r="B388" s="215"/>
      <c r="C388" s="217"/>
      <c r="D388" s="219"/>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c r="AA388" s="217"/>
      <c r="AB388" s="217"/>
      <c r="AC388" s="217"/>
      <c r="AD388" s="217"/>
      <c r="AE388" s="217"/>
      <c r="AF388" s="217"/>
      <c r="AG388" s="217"/>
      <c r="AH388" s="217"/>
      <c r="AI388" s="217"/>
      <c r="AJ388" s="217"/>
      <c r="AK388" s="217"/>
      <c r="AL388" s="217"/>
      <c r="AM388" s="217"/>
      <c r="AN388" s="217"/>
      <c r="AO388" s="217"/>
      <c r="AP388" s="217"/>
      <c r="AQ388" s="217"/>
      <c r="AR388" s="217"/>
      <c r="AS388" s="217"/>
      <c r="AT388" s="217"/>
      <c r="AU388" s="217"/>
      <c r="AV388" s="217"/>
      <c r="AW388" s="217"/>
      <c r="AX388" s="217"/>
      <c r="AY388" s="217"/>
      <c r="AZ388" s="217"/>
      <c r="BA388" s="217"/>
      <c r="BB388" s="217"/>
      <c r="BC388" s="217"/>
      <c r="BD388" s="217"/>
      <c r="BE388" s="217"/>
      <c r="BF388" s="217"/>
      <c r="BG388" s="217"/>
      <c r="BH388" s="217"/>
      <c r="BI388" s="217"/>
      <c r="BJ388" s="217"/>
      <c r="BK388" s="217"/>
      <c r="BL388" s="217"/>
      <c r="BM388" s="217"/>
      <c r="BN388" s="217"/>
      <c r="BO388" s="217"/>
      <c r="BP388" s="217"/>
      <c r="BQ388" s="217"/>
      <c r="BR388" s="217"/>
      <c r="BS388" s="217"/>
      <c r="BT388" s="217"/>
      <c r="BU388" s="217"/>
      <c r="BV388" s="217"/>
      <c r="BW388" s="217"/>
      <c r="BX388" s="217"/>
      <c r="BY388" s="217"/>
      <c r="BZ388" s="217"/>
      <c r="CA388" s="217"/>
      <c r="CB388" s="217"/>
      <c r="CC388" s="217"/>
      <c r="CD388" s="217"/>
      <c r="CE388" s="217"/>
      <c r="CF388" s="217"/>
      <c r="CG388" s="217"/>
      <c r="CH388" s="217"/>
      <c r="CI388" s="217"/>
      <c r="CJ388" s="217"/>
      <c r="CK388" s="217"/>
      <c r="CL388" s="217"/>
      <c r="CM388" s="217"/>
      <c r="CN388" s="217"/>
      <c r="CO388" s="217"/>
      <c r="CP388" s="217"/>
      <c r="CQ388" s="217"/>
      <c r="CR388" s="217"/>
      <c r="CS388" s="217"/>
      <c r="CT388" s="217"/>
      <c r="CU388" s="217"/>
      <c r="CV388" s="217"/>
      <c r="CW388" s="217"/>
      <c r="CX388" s="217"/>
      <c r="CY388" s="217"/>
      <c r="CZ388" s="217"/>
      <c r="DA388" s="217"/>
      <c r="DB388" s="217"/>
      <c r="DC388" s="217"/>
      <c r="DD388" s="217"/>
      <c r="DE388" s="217"/>
      <c r="DF388" s="217"/>
      <c r="DG388" s="217"/>
      <c r="DH388" s="217"/>
      <c r="DI388" s="217"/>
      <c r="DJ388" s="217"/>
      <c r="DK388" s="217"/>
      <c r="DL388" s="217"/>
      <c r="DM388" s="217"/>
      <c r="DN388" s="217"/>
      <c r="DO388" s="217"/>
      <c r="DP388" s="217"/>
      <c r="DQ388" s="217"/>
      <c r="DR388" s="217"/>
      <c r="DS388" s="217"/>
      <c r="DT388" s="217"/>
      <c r="DU388" s="217"/>
      <c r="DV388" s="217"/>
      <c r="DW388" s="217"/>
      <c r="DX388" s="217"/>
      <c r="DY388" s="217"/>
      <c r="DZ388" s="217"/>
      <c r="EA388" s="217"/>
      <c r="EB388" s="217"/>
      <c r="EC388" s="217"/>
      <c r="ED388" s="217"/>
      <c r="EE388" s="217"/>
      <c r="EF388" s="217"/>
      <c r="EG388" s="217"/>
      <c r="EH388" s="217"/>
      <c r="EI388" s="217"/>
      <c r="EJ388" s="217"/>
      <c r="EK388" s="217"/>
      <c r="EL388" s="217"/>
      <c r="EM388" s="217"/>
      <c r="EN388" s="217"/>
      <c r="EO388" s="217"/>
      <c r="EP388" s="217"/>
      <c r="EQ388" s="217"/>
      <c r="ER388" s="217"/>
      <c r="ES388" s="217"/>
      <c r="ET388" s="217"/>
      <c r="EU388" s="217"/>
      <c r="EV388" s="217"/>
      <c r="EW388" s="217"/>
      <c r="EX388" s="217"/>
      <c r="EY388" s="217"/>
      <c r="EZ388" s="217"/>
      <c r="FA388" s="217"/>
      <c r="FB388" s="217"/>
      <c r="FC388" s="217"/>
      <c r="FD388" s="217"/>
      <c r="FE388" s="217"/>
      <c r="FF388" s="217"/>
      <c r="FG388" s="217"/>
      <c r="FH388" s="217"/>
      <c r="FI388" s="217"/>
      <c r="FJ388" s="217"/>
      <c r="FK388" s="217"/>
      <c r="FL388" s="217"/>
      <c r="FM388" s="217"/>
      <c r="FN388" s="217"/>
      <c r="FO388" s="217"/>
      <c r="FP388" s="217"/>
      <c r="FQ388" s="217"/>
      <c r="FR388" s="217"/>
      <c r="FS388" s="217"/>
      <c r="FT388" s="217"/>
      <c r="FU388" s="217"/>
      <c r="FV388" s="217"/>
      <c r="FW388" s="217"/>
      <c r="FX388" s="217"/>
      <c r="FY388" s="217"/>
      <c r="FZ388" s="217"/>
      <c r="GA388" s="217"/>
      <c r="GB388" s="217"/>
      <c r="GC388" s="217"/>
      <c r="GD388" s="217"/>
      <c r="GE388" s="217"/>
      <c r="GF388" s="217"/>
      <c r="GG388" s="217"/>
      <c r="GH388" s="217"/>
      <c r="GI388" s="217"/>
      <c r="GJ388" s="217"/>
      <c r="GK388" s="217"/>
      <c r="GL388" s="217"/>
      <c r="GM388" s="217"/>
      <c r="GN388" s="217"/>
      <c r="GO388" s="217"/>
      <c r="GP388" s="217"/>
      <c r="GQ388" s="217"/>
      <c r="GR388" s="217"/>
      <c r="GS388" s="217"/>
      <c r="GT388" s="217"/>
      <c r="GU388" s="217"/>
      <c r="GV388" s="217"/>
      <c r="GW388" s="217"/>
      <c r="GX388" s="217"/>
      <c r="GY388" s="217"/>
      <c r="GZ388" s="217"/>
      <c r="HA388" s="217"/>
      <c r="HB388" s="217"/>
      <c r="HC388" s="217"/>
      <c r="HD388" s="217"/>
      <c r="HE388" s="217"/>
      <c r="HF388" s="217"/>
      <c r="HG388" s="217"/>
      <c r="HH388" s="217"/>
      <c r="HI388" s="217"/>
      <c r="HJ388" s="217"/>
      <c r="HK388" s="217"/>
      <c r="HL388" s="217"/>
      <c r="HM388" s="217"/>
      <c r="HN388" s="217"/>
      <c r="HO388" s="217"/>
      <c r="HP388" s="217"/>
      <c r="HQ388" s="217"/>
      <c r="HR388" s="217"/>
      <c r="HS388" s="217"/>
      <c r="HT388" s="217"/>
      <c r="HU388" s="217"/>
      <c r="HV388" s="217"/>
      <c r="HW388" s="217"/>
      <c r="HX388" s="217"/>
      <c r="HY388" s="217"/>
      <c r="HZ388" s="217"/>
      <c r="IA388" s="217"/>
      <c r="IB388" s="217"/>
      <c r="IC388" s="217"/>
      <c r="ID388" s="217"/>
      <c r="IE388" s="217"/>
      <c r="IF388" s="217"/>
      <c r="IG388" s="217"/>
      <c r="IH388" s="217"/>
      <c r="II388" s="217"/>
      <c r="IJ388" s="217"/>
      <c r="IK388" s="217"/>
      <c r="IL388" s="217"/>
      <c r="IM388" s="217"/>
      <c r="IN388" s="217"/>
      <c r="IO388" s="217"/>
      <c r="IP388" s="217"/>
      <c r="IQ388" s="217"/>
      <c r="IR388" s="217"/>
      <c r="IS388" s="217"/>
      <c r="IT388" s="217"/>
      <c r="IU388" s="217"/>
      <c r="IV388" s="217"/>
    </row>
    <row r="389" spans="1:256" x14ac:dyDescent="0.15">
      <c r="A389" s="218"/>
      <c r="B389" s="215"/>
      <c r="C389" s="217"/>
      <c r="D389" s="219"/>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c r="AA389" s="217"/>
      <c r="AB389" s="217"/>
      <c r="AC389" s="217"/>
      <c r="AD389" s="217"/>
      <c r="AE389" s="217"/>
      <c r="AF389" s="217"/>
      <c r="AG389" s="217"/>
      <c r="AH389" s="217"/>
      <c r="AI389" s="217"/>
      <c r="AJ389" s="217"/>
      <c r="AK389" s="217"/>
      <c r="AL389" s="217"/>
      <c r="AM389" s="217"/>
      <c r="AN389" s="217"/>
      <c r="AO389" s="217"/>
      <c r="AP389" s="217"/>
      <c r="AQ389" s="217"/>
      <c r="AR389" s="217"/>
      <c r="AS389" s="217"/>
      <c r="AT389" s="217"/>
      <c r="AU389" s="217"/>
      <c r="AV389" s="217"/>
      <c r="AW389" s="217"/>
      <c r="AX389" s="217"/>
      <c r="AY389" s="217"/>
      <c r="AZ389" s="217"/>
      <c r="BA389" s="217"/>
      <c r="BB389" s="217"/>
      <c r="BC389" s="217"/>
      <c r="BD389" s="217"/>
      <c r="BE389" s="217"/>
      <c r="BF389" s="217"/>
      <c r="BG389" s="217"/>
      <c r="BH389" s="217"/>
      <c r="BI389" s="217"/>
      <c r="BJ389" s="217"/>
      <c r="BK389" s="217"/>
      <c r="BL389" s="217"/>
      <c r="BM389" s="217"/>
      <c r="BN389" s="217"/>
      <c r="BO389" s="217"/>
      <c r="BP389" s="217"/>
      <c r="BQ389" s="217"/>
      <c r="BR389" s="217"/>
      <c r="BS389" s="217"/>
      <c r="BT389" s="217"/>
      <c r="BU389" s="217"/>
      <c r="BV389" s="217"/>
      <c r="BW389" s="217"/>
      <c r="BX389" s="217"/>
      <c r="BY389" s="217"/>
      <c r="BZ389" s="217"/>
      <c r="CA389" s="217"/>
      <c r="CB389" s="217"/>
      <c r="CC389" s="217"/>
      <c r="CD389" s="217"/>
      <c r="CE389" s="217"/>
      <c r="CF389" s="217"/>
      <c r="CG389" s="217"/>
      <c r="CH389" s="217"/>
      <c r="CI389" s="217"/>
      <c r="CJ389" s="217"/>
      <c r="CK389" s="217"/>
      <c r="CL389" s="217"/>
      <c r="CM389" s="217"/>
      <c r="CN389" s="217"/>
      <c r="CO389" s="217"/>
      <c r="CP389" s="217"/>
      <c r="CQ389" s="217"/>
      <c r="CR389" s="217"/>
      <c r="CS389" s="217"/>
      <c r="CT389" s="217"/>
      <c r="CU389" s="217"/>
      <c r="CV389" s="217"/>
      <c r="CW389" s="217"/>
      <c r="CX389" s="217"/>
      <c r="CY389" s="217"/>
      <c r="CZ389" s="217"/>
      <c r="DA389" s="217"/>
      <c r="DB389" s="217"/>
      <c r="DC389" s="217"/>
      <c r="DD389" s="217"/>
      <c r="DE389" s="217"/>
      <c r="DF389" s="217"/>
      <c r="DG389" s="217"/>
      <c r="DH389" s="217"/>
      <c r="DI389" s="217"/>
      <c r="DJ389" s="217"/>
      <c r="DK389" s="217"/>
      <c r="DL389" s="217"/>
      <c r="DM389" s="217"/>
      <c r="DN389" s="217"/>
      <c r="DO389" s="217"/>
      <c r="DP389" s="217"/>
      <c r="DQ389" s="217"/>
      <c r="DR389" s="217"/>
      <c r="DS389" s="217"/>
      <c r="DT389" s="217"/>
      <c r="DU389" s="217"/>
      <c r="DV389" s="217"/>
      <c r="DW389" s="217"/>
      <c r="DX389" s="217"/>
      <c r="DY389" s="217"/>
      <c r="DZ389" s="217"/>
      <c r="EA389" s="217"/>
      <c r="EB389" s="217"/>
      <c r="EC389" s="217"/>
      <c r="ED389" s="217"/>
      <c r="EE389" s="217"/>
      <c r="EF389" s="217"/>
      <c r="EG389" s="217"/>
      <c r="EH389" s="217"/>
      <c r="EI389" s="217"/>
      <c r="EJ389" s="217"/>
      <c r="EK389" s="217"/>
      <c r="EL389" s="217"/>
      <c r="EM389" s="217"/>
      <c r="EN389" s="217"/>
      <c r="EO389" s="217"/>
      <c r="EP389" s="217"/>
      <c r="EQ389" s="217"/>
      <c r="ER389" s="217"/>
      <c r="ES389" s="217"/>
      <c r="ET389" s="217"/>
      <c r="EU389" s="217"/>
      <c r="EV389" s="217"/>
      <c r="EW389" s="217"/>
      <c r="EX389" s="217"/>
      <c r="EY389" s="217"/>
      <c r="EZ389" s="217"/>
      <c r="FA389" s="217"/>
      <c r="FB389" s="217"/>
      <c r="FC389" s="217"/>
      <c r="FD389" s="217"/>
      <c r="FE389" s="217"/>
      <c r="FF389" s="217"/>
      <c r="FG389" s="217"/>
      <c r="FH389" s="217"/>
      <c r="FI389" s="217"/>
      <c r="FJ389" s="217"/>
      <c r="FK389" s="217"/>
      <c r="FL389" s="217"/>
      <c r="FM389" s="217"/>
      <c r="FN389" s="217"/>
      <c r="FO389" s="217"/>
      <c r="FP389" s="217"/>
      <c r="FQ389" s="217"/>
      <c r="FR389" s="217"/>
      <c r="FS389" s="217"/>
      <c r="FT389" s="217"/>
      <c r="FU389" s="217"/>
      <c r="FV389" s="217"/>
      <c r="FW389" s="217"/>
      <c r="FX389" s="217"/>
      <c r="FY389" s="217"/>
      <c r="FZ389" s="217"/>
      <c r="GA389" s="217"/>
      <c r="GB389" s="217"/>
      <c r="GC389" s="217"/>
      <c r="GD389" s="217"/>
      <c r="GE389" s="217"/>
      <c r="GF389" s="217"/>
      <c r="GG389" s="217"/>
      <c r="GH389" s="217"/>
      <c r="GI389" s="217"/>
      <c r="GJ389" s="217"/>
      <c r="GK389" s="217"/>
      <c r="GL389" s="217"/>
      <c r="GM389" s="217"/>
      <c r="GN389" s="217"/>
      <c r="GO389" s="217"/>
      <c r="GP389" s="217"/>
      <c r="GQ389" s="217"/>
      <c r="GR389" s="217"/>
      <c r="GS389" s="217"/>
      <c r="GT389" s="217"/>
      <c r="GU389" s="217"/>
      <c r="GV389" s="217"/>
      <c r="GW389" s="217"/>
      <c r="GX389" s="217"/>
      <c r="GY389" s="217"/>
      <c r="GZ389" s="217"/>
      <c r="HA389" s="217"/>
      <c r="HB389" s="217"/>
      <c r="HC389" s="217"/>
      <c r="HD389" s="217"/>
      <c r="HE389" s="217"/>
      <c r="HF389" s="217"/>
      <c r="HG389" s="217"/>
      <c r="HH389" s="217"/>
      <c r="HI389" s="217"/>
      <c r="HJ389" s="217"/>
      <c r="HK389" s="217"/>
      <c r="HL389" s="217"/>
      <c r="HM389" s="217"/>
      <c r="HN389" s="217"/>
      <c r="HO389" s="217"/>
      <c r="HP389" s="217"/>
      <c r="HQ389" s="217"/>
      <c r="HR389" s="217"/>
      <c r="HS389" s="217"/>
      <c r="HT389" s="217"/>
      <c r="HU389" s="217"/>
      <c r="HV389" s="217"/>
      <c r="HW389" s="217"/>
      <c r="HX389" s="217"/>
      <c r="HY389" s="217"/>
      <c r="HZ389" s="217"/>
      <c r="IA389" s="217"/>
      <c r="IB389" s="217"/>
      <c r="IC389" s="217"/>
      <c r="ID389" s="217"/>
      <c r="IE389" s="217"/>
      <c r="IF389" s="217"/>
      <c r="IG389" s="217"/>
      <c r="IH389" s="217"/>
      <c r="II389" s="217"/>
      <c r="IJ389" s="217"/>
      <c r="IK389" s="217"/>
      <c r="IL389" s="217"/>
      <c r="IM389" s="217"/>
      <c r="IN389" s="217"/>
      <c r="IO389" s="217"/>
      <c r="IP389" s="217"/>
      <c r="IQ389" s="217"/>
      <c r="IR389" s="217"/>
      <c r="IS389" s="217"/>
      <c r="IT389" s="217"/>
      <c r="IU389" s="217"/>
      <c r="IV389" s="217"/>
    </row>
    <row r="390" spans="1:256" x14ac:dyDescent="0.15">
      <c r="A390" s="218"/>
      <c r="B390" s="215"/>
      <c r="C390" s="217"/>
      <c r="D390" s="219"/>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c r="AA390" s="217"/>
      <c r="AB390" s="217"/>
      <c r="AC390" s="217"/>
      <c r="AD390" s="217"/>
      <c r="AE390" s="217"/>
      <c r="AF390" s="217"/>
      <c r="AG390" s="217"/>
      <c r="AH390" s="217"/>
      <c r="AI390" s="217"/>
      <c r="AJ390" s="217"/>
      <c r="AK390" s="217"/>
      <c r="AL390" s="217"/>
      <c r="AM390" s="217"/>
      <c r="AN390" s="217"/>
      <c r="AO390" s="217"/>
      <c r="AP390" s="217"/>
      <c r="AQ390" s="217"/>
      <c r="AR390" s="217"/>
      <c r="AS390" s="217"/>
      <c r="AT390" s="217"/>
      <c r="AU390" s="217"/>
      <c r="AV390" s="217"/>
      <c r="AW390" s="217"/>
      <c r="AX390" s="217"/>
      <c r="AY390" s="217"/>
      <c r="AZ390" s="217"/>
      <c r="BA390" s="217"/>
      <c r="BB390" s="217"/>
      <c r="BC390" s="217"/>
      <c r="BD390" s="217"/>
      <c r="BE390" s="217"/>
      <c r="BF390" s="217"/>
      <c r="BG390" s="217"/>
      <c r="BH390" s="217"/>
      <c r="BI390" s="217"/>
      <c r="BJ390" s="217"/>
      <c r="BK390" s="217"/>
      <c r="BL390" s="217"/>
      <c r="BM390" s="217"/>
      <c r="BN390" s="217"/>
      <c r="BO390" s="217"/>
      <c r="BP390" s="217"/>
      <c r="BQ390" s="217"/>
      <c r="BR390" s="217"/>
      <c r="BS390" s="217"/>
      <c r="BT390" s="217"/>
      <c r="BU390" s="217"/>
      <c r="BV390" s="217"/>
      <c r="BW390" s="217"/>
      <c r="BX390" s="217"/>
      <c r="BY390" s="217"/>
      <c r="BZ390" s="217"/>
      <c r="CA390" s="217"/>
      <c r="CB390" s="217"/>
      <c r="CC390" s="217"/>
      <c r="CD390" s="217"/>
      <c r="CE390" s="217"/>
      <c r="CF390" s="217"/>
      <c r="CG390" s="217"/>
      <c r="CH390" s="217"/>
      <c r="CI390" s="217"/>
      <c r="CJ390" s="217"/>
      <c r="CK390" s="217"/>
      <c r="CL390" s="217"/>
      <c r="CM390" s="217"/>
      <c r="CN390" s="217"/>
      <c r="CO390" s="217"/>
      <c r="CP390" s="217"/>
      <c r="CQ390" s="217"/>
      <c r="CR390" s="217"/>
      <c r="CS390" s="217"/>
      <c r="CT390" s="217"/>
      <c r="CU390" s="217"/>
      <c r="CV390" s="217"/>
      <c r="CW390" s="217"/>
      <c r="CX390" s="217"/>
      <c r="CY390" s="217"/>
      <c r="CZ390" s="217"/>
      <c r="DA390" s="217"/>
      <c r="DB390" s="217"/>
      <c r="DC390" s="217"/>
      <c r="DD390" s="217"/>
      <c r="DE390" s="217"/>
      <c r="DF390" s="217"/>
      <c r="DG390" s="217"/>
      <c r="DH390" s="217"/>
      <c r="DI390" s="217"/>
      <c r="DJ390" s="217"/>
      <c r="DK390" s="217"/>
      <c r="DL390" s="217"/>
      <c r="DM390" s="217"/>
      <c r="DN390" s="217"/>
      <c r="DO390" s="217"/>
      <c r="DP390" s="217"/>
      <c r="DQ390" s="217"/>
      <c r="DR390" s="217"/>
      <c r="DS390" s="217"/>
      <c r="DT390" s="217"/>
      <c r="DU390" s="217"/>
      <c r="DV390" s="217"/>
      <c r="DW390" s="217"/>
      <c r="DX390" s="217"/>
      <c r="DY390" s="217"/>
      <c r="DZ390" s="217"/>
      <c r="EA390" s="217"/>
      <c r="EB390" s="217"/>
      <c r="EC390" s="217"/>
      <c r="ED390" s="217"/>
      <c r="EE390" s="217"/>
      <c r="EF390" s="217"/>
      <c r="EG390" s="217"/>
      <c r="EH390" s="217"/>
      <c r="EI390" s="217"/>
      <c r="EJ390" s="217"/>
      <c r="EK390" s="217"/>
      <c r="EL390" s="217"/>
      <c r="EM390" s="217"/>
      <c r="EN390" s="217"/>
      <c r="EO390" s="217"/>
      <c r="EP390" s="217"/>
      <c r="EQ390" s="217"/>
      <c r="ER390" s="217"/>
      <c r="ES390" s="217"/>
      <c r="ET390" s="217"/>
      <c r="EU390" s="217"/>
      <c r="EV390" s="217"/>
      <c r="EW390" s="217"/>
      <c r="EX390" s="217"/>
      <c r="EY390" s="217"/>
      <c r="EZ390" s="217"/>
      <c r="FA390" s="217"/>
      <c r="FB390" s="217"/>
      <c r="FC390" s="217"/>
      <c r="FD390" s="217"/>
      <c r="FE390" s="217"/>
      <c r="FF390" s="217"/>
      <c r="FG390" s="217"/>
      <c r="FH390" s="217"/>
      <c r="FI390" s="217"/>
      <c r="FJ390" s="217"/>
      <c r="FK390" s="217"/>
      <c r="FL390" s="217"/>
      <c r="FM390" s="217"/>
      <c r="FN390" s="217"/>
      <c r="FO390" s="217"/>
      <c r="FP390" s="217"/>
      <c r="FQ390" s="217"/>
      <c r="FR390" s="217"/>
      <c r="FS390" s="217"/>
      <c r="FT390" s="217"/>
      <c r="FU390" s="217"/>
      <c r="FV390" s="217"/>
      <c r="FW390" s="217"/>
      <c r="FX390" s="217"/>
      <c r="FY390" s="217"/>
      <c r="FZ390" s="217"/>
      <c r="GA390" s="217"/>
      <c r="GB390" s="217"/>
      <c r="GC390" s="217"/>
      <c r="GD390" s="217"/>
      <c r="GE390" s="217"/>
      <c r="GF390" s="217"/>
      <c r="GG390" s="217"/>
      <c r="GH390" s="217"/>
      <c r="GI390" s="217"/>
      <c r="GJ390" s="217"/>
      <c r="GK390" s="217"/>
      <c r="GL390" s="217"/>
      <c r="GM390" s="217"/>
      <c r="GN390" s="217"/>
      <c r="GO390" s="217"/>
      <c r="GP390" s="217"/>
      <c r="GQ390" s="217"/>
      <c r="GR390" s="217"/>
      <c r="GS390" s="217"/>
      <c r="GT390" s="217"/>
      <c r="GU390" s="217"/>
      <c r="GV390" s="217"/>
      <c r="GW390" s="217"/>
      <c r="GX390" s="217"/>
      <c r="GY390" s="217"/>
      <c r="GZ390" s="217"/>
      <c r="HA390" s="217"/>
      <c r="HB390" s="217"/>
      <c r="HC390" s="217"/>
      <c r="HD390" s="217"/>
      <c r="HE390" s="217"/>
      <c r="HF390" s="217"/>
      <c r="HG390" s="217"/>
      <c r="HH390" s="217"/>
      <c r="HI390" s="217"/>
      <c r="HJ390" s="217"/>
      <c r="HK390" s="217"/>
      <c r="HL390" s="217"/>
      <c r="HM390" s="217"/>
      <c r="HN390" s="217"/>
      <c r="HO390" s="217"/>
      <c r="HP390" s="217"/>
      <c r="HQ390" s="217"/>
      <c r="HR390" s="217"/>
      <c r="HS390" s="217"/>
      <c r="HT390" s="217"/>
      <c r="HU390" s="217"/>
      <c r="HV390" s="217"/>
      <c r="HW390" s="217"/>
      <c r="HX390" s="217"/>
      <c r="HY390" s="217"/>
      <c r="HZ390" s="217"/>
      <c r="IA390" s="217"/>
      <c r="IB390" s="217"/>
      <c r="IC390" s="217"/>
      <c r="ID390" s="217"/>
      <c r="IE390" s="217"/>
      <c r="IF390" s="217"/>
      <c r="IG390" s="217"/>
      <c r="IH390" s="217"/>
      <c r="II390" s="217"/>
      <c r="IJ390" s="217"/>
      <c r="IK390" s="217"/>
      <c r="IL390" s="217"/>
      <c r="IM390" s="217"/>
      <c r="IN390" s="217"/>
      <c r="IO390" s="217"/>
      <c r="IP390" s="217"/>
      <c r="IQ390" s="217"/>
      <c r="IR390" s="217"/>
      <c r="IS390" s="217"/>
      <c r="IT390" s="217"/>
      <c r="IU390" s="217"/>
      <c r="IV390" s="217"/>
    </row>
    <row r="391" spans="1:256" x14ac:dyDescent="0.15">
      <c r="A391" s="218"/>
      <c r="B391" s="215"/>
      <c r="C391" s="217"/>
      <c r="D391" s="219"/>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c r="AA391" s="217"/>
      <c r="AB391" s="217"/>
      <c r="AC391" s="217"/>
      <c r="AD391" s="217"/>
      <c r="AE391" s="217"/>
      <c r="AF391" s="217"/>
      <c r="AG391" s="217"/>
      <c r="AH391" s="217"/>
      <c r="AI391" s="217"/>
      <c r="AJ391" s="217"/>
      <c r="AK391" s="217"/>
      <c r="AL391" s="217"/>
      <c r="AM391" s="217"/>
      <c r="AN391" s="217"/>
      <c r="AO391" s="217"/>
      <c r="AP391" s="217"/>
      <c r="AQ391" s="217"/>
      <c r="AR391" s="217"/>
      <c r="AS391" s="217"/>
      <c r="AT391" s="217"/>
      <c r="AU391" s="217"/>
      <c r="AV391" s="217"/>
      <c r="AW391" s="217"/>
      <c r="AX391" s="217"/>
      <c r="AY391" s="217"/>
      <c r="AZ391" s="217"/>
      <c r="BA391" s="217"/>
      <c r="BB391" s="217"/>
      <c r="BC391" s="217"/>
      <c r="BD391" s="217"/>
      <c r="BE391" s="217"/>
      <c r="BF391" s="217"/>
      <c r="BG391" s="217"/>
      <c r="BH391" s="217"/>
      <c r="BI391" s="217"/>
      <c r="BJ391" s="217"/>
      <c r="BK391" s="217"/>
      <c r="BL391" s="217"/>
      <c r="BM391" s="217"/>
      <c r="BN391" s="217"/>
      <c r="BO391" s="217"/>
      <c r="BP391" s="217"/>
      <c r="BQ391" s="217"/>
      <c r="BR391" s="217"/>
      <c r="BS391" s="217"/>
      <c r="BT391" s="217"/>
      <c r="BU391" s="217"/>
      <c r="BV391" s="217"/>
      <c r="BW391" s="217"/>
      <c r="BX391" s="217"/>
      <c r="BY391" s="217"/>
      <c r="BZ391" s="217"/>
      <c r="CA391" s="217"/>
      <c r="CB391" s="217"/>
      <c r="CC391" s="217"/>
      <c r="CD391" s="217"/>
      <c r="CE391" s="217"/>
      <c r="CF391" s="217"/>
      <c r="CG391" s="217"/>
      <c r="CH391" s="217"/>
      <c r="CI391" s="217"/>
      <c r="CJ391" s="217"/>
      <c r="CK391" s="217"/>
      <c r="CL391" s="217"/>
      <c r="CM391" s="217"/>
      <c r="CN391" s="217"/>
      <c r="CO391" s="217"/>
      <c r="CP391" s="217"/>
      <c r="CQ391" s="217"/>
      <c r="CR391" s="217"/>
      <c r="CS391" s="217"/>
      <c r="CT391" s="217"/>
      <c r="CU391" s="217"/>
      <c r="CV391" s="217"/>
      <c r="CW391" s="217"/>
      <c r="CX391" s="217"/>
      <c r="CY391" s="217"/>
      <c r="CZ391" s="217"/>
      <c r="DA391" s="217"/>
      <c r="DB391" s="217"/>
      <c r="DC391" s="217"/>
      <c r="DD391" s="217"/>
      <c r="DE391" s="217"/>
      <c r="DF391" s="217"/>
      <c r="DG391" s="217"/>
      <c r="DH391" s="217"/>
      <c r="DI391" s="217"/>
      <c r="DJ391" s="217"/>
      <c r="DK391" s="217"/>
      <c r="DL391" s="217"/>
      <c r="DM391" s="217"/>
      <c r="DN391" s="217"/>
      <c r="DO391" s="217"/>
      <c r="DP391" s="217"/>
      <c r="DQ391" s="217"/>
      <c r="DR391" s="217"/>
      <c r="DS391" s="217"/>
      <c r="DT391" s="217"/>
      <c r="DU391" s="217"/>
      <c r="DV391" s="217"/>
      <c r="DW391" s="217"/>
      <c r="DX391" s="217"/>
      <c r="DY391" s="217"/>
      <c r="DZ391" s="217"/>
      <c r="EA391" s="217"/>
      <c r="EB391" s="217"/>
      <c r="EC391" s="217"/>
      <c r="ED391" s="217"/>
      <c r="EE391" s="217"/>
      <c r="EF391" s="217"/>
      <c r="EG391" s="217"/>
      <c r="EH391" s="217"/>
      <c r="EI391" s="217"/>
      <c r="EJ391" s="217"/>
      <c r="EK391" s="217"/>
      <c r="EL391" s="217"/>
      <c r="EM391" s="217"/>
      <c r="EN391" s="217"/>
      <c r="EO391" s="217"/>
      <c r="EP391" s="217"/>
      <c r="EQ391" s="217"/>
      <c r="ER391" s="217"/>
      <c r="ES391" s="217"/>
      <c r="ET391" s="217"/>
      <c r="EU391" s="217"/>
      <c r="EV391" s="217"/>
      <c r="EW391" s="217"/>
      <c r="EX391" s="217"/>
      <c r="EY391" s="217"/>
      <c r="EZ391" s="217"/>
      <c r="FA391" s="217"/>
      <c r="FB391" s="217"/>
      <c r="FC391" s="217"/>
      <c r="FD391" s="217"/>
      <c r="FE391" s="217"/>
      <c r="FF391" s="217"/>
      <c r="FG391" s="217"/>
      <c r="FH391" s="217"/>
      <c r="FI391" s="217"/>
      <c r="FJ391" s="217"/>
      <c r="FK391" s="217"/>
      <c r="FL391" s="217"/>
      <c r="FM391" s="217"/>
      <c r="FN391" s="217"/>
      <c r="FO391" s="217"/>
      <c r="FP391" s="217"/>
      <c r="FQ391" s="217"/>
      <c r="FR391" s="217"/>
      <c r="FS391" s="217"/>
      <c r="FT391" s="217"/>
      <c r="FU391" s="217"/>
      <c r="FV391" s="217"/>
      <c r="FW391" s="217"/>
      <c r="FX391" s="217"/>
      <c r="FY391" s="217"/>
      <c r="FZ391" s="217"/>
      <c r="GA391" s="217"/>
      <c r="GB391" s="217"/>
      <c r="GC391" s="217"/>
      <c r="GD391" s="217"/>
      <c r="GE391" s="217"/>
      <c r="GF391" s="217"/>
      <c r="GG391" s="217"/>
      <c r="GH391" s="217"/>
      <c r="GI391" s="217"/>
      <c r="GJ391" s="217"/>
      <c r="GK391" s="217"/>
      <c r="GL391" s="217"/>
      <c r="GM391" s="217"/>
      <c r="GN391" s="217"/>
      <c r="GO391" s="217"/>
      <c r="GP391" s="217"/>
      <c r="GQ391" s="217"/>
      <c r="GR391" s="217"/>
      <c r="GS391" s="217"/>
      <c r="GT391" s="217"/>
      <c r="GU391" s="217"/>
      <c r="GV391" s="217"/>
      <c r="GW391" s="217"/>
      <c r="GX391" s="217"/>
      <c r="GY391" s="217"/>
      <c r="GZ391" s="217"/>
      <c r="HA391" s="217"/>
      <c r="HB391" s="217"/>
      <c r="HC391" s="217"/>
      <c r="HD391" s="217"/>
      <c r="HE391" s="217"/>
      <c r="HF391" s="217"/>
      <c r="HG391" s="217"/>
      <c r="HH391" s="217"/>
      <c r="HI391" s="217"/>
      <c r="HJ391" s="217"/>
      <c r="HK391" s="217"/>
      <c r="HL391" s="217"/>
      <c r="HM391" s="217"/>
      <c r="HN391" s="217"/>
      <c r="HO391" s="217"/>
      <c r="HP391" s="217"/>
      <c r="HQ391" s="217"/>
      <c r="HR391" s="217"/>
      <c r="HS391" s="217"/>
      <c r="HT391" s="217"/>
      <c r="HU391" s="217"/>
      <c r="HV391" s="217"/>
      <c r="HW391" s="217"/>
      <c r="HX391" s="217"/>
      <c r="HY391" s="217"/>
      <c r="HZ391" s="217"/>
      <c r="IA391" s="217"/>
      <c r="IB391" s="217"/>
      <c r="IC391" s="217"/>
      <c r="ID391" s="217"/>
      <c r="IE391" s="217"/>
      <c r="IF391" s="217"/>
      <c r="IG391" s="217"/>
      <c r="IH391" s="217"/>
      <c r="II391" s="217"/>
      <c r="IJ391" s="217"/>
      <c r="IK391" s="217"/>
      <c r="IL391" s="217"/>
      <c r="IM391" s="217"/>
      <c r="IN391" s="217"/>
      <c r="IO391" s="217"/>
      <c r="IP391" s="217"/>
      <c r="IQ391" s="217"/>
      <c r="IR391" s="217"/>
      <c r="IS391" s="217"/>
      <c r="IT391" s="217"/>
      <c r="IU391" s="217"/>
      <c r="IV391" s="217"/>
    </row>
    <row r="392" spans="1:256" x14ac:dyDescent="0.15">
      <c r="A392" s="218"/>
      <c r="B392" s="215"/>
      <c r="C392" s="217"/>
      <c r="D392" s="219"/>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c r="AA392" s="217"/>
      <c r="AB392" s="217"/>
      <c r="AC392" s="217"/>
      <c r="AD392" s="217"/>
      <c r="AE392" s="217"/>
      <c r="AF392" s="217"/>
      <c r="AG392" s="217"/>
      <c r="AH392" s="217"/>
      <c r="AI392" s="217"/>
      <c r="AJ392" s="217"/>
      <c r="AK392" s="217"/>
      <c r="AL392" s="217"/>
      <c r="AM392" s="217"/>
      <c r="AN392" s="217"/>
      <c r="AO392" s="217"/>
      <c r="AP392" s="217"/>
      <c r="AQ392" s="217"/>
      <c r="AR392" s="217"/>
      <c r="AS392" s="217"/>
      <c r="AT392" s="217"/>
      <c r="AU392" s="217"/>
      <c r="AV392" s="217"/>
      <c r="AW392" s="217"/>
      <c r="AX392" s="217"/>
      <c r="AY392" s="217"/>
      <c r="AZ392" s="217"/>
      <c r="BA392" s="217"/>
      <c r="BB392" s="217"/>
      <c r="BC392" s="217"/>
      <c r="BD392" s="217"/>
      <c r="BE392" s="217"/>
      <c r="BF392" s="217"/>
      <c r="BG392" s="217"/>
      <c r="BH392" s="217"/>
      <c r="BI392" s="217"/>
      <c r="BJ392" s="217"/>
      <c r="BK392" s="217"/>
      <c r="BL392" s="217"/>
      <c r="BM392" s="217"/>
      <c r="BN392" s="217"/>
      <c r="BO392" s="217"/>
      <c r="BP392" s="217"/>
      <c r="BQ392" s="217"/>
      <c r="BR392" s="217"/>
      <c r="BS392" s="217"/>
      <c r="BT392" s="217"/>
      <c r="BU392" s="217"/>
      <c r="BV392" s="217"/>
      <c r="BW392" s="217"/>
      <c r="BX392" s="217"/>
      <c r="BY392" s="217"/>
      <c r="BZ392" s="217"/>
      <c r="CA392" s="217"/>
      <c r="CB392" s="217"/>
      <c r="CC392" s="217"/>
      <c r="CD392" s="217"/>
      <c r="CE392" s="217"/>
      <c r="CF392" s="217"/>
      <c r="CG392" s="217"/>
      <c r="CH392" s="217"/>
      <c r="CI392" s="217"/>
      <c r="CJ392" s="217"/>
      <c r="CK392" s="217"/>
      <c r="CL392" s="217"/>
      <c r="CM392" s="217"/>
      <c r="CN392" s="217"/>
      <c r="CO392" s="217"/>
      <c r="CP392" s="217"/>
      <c r="CQ392" s="217"/>
      <c r="CR392" s="217"/>
      <c r="CS392" s="217"/>
      <c r="CT392" s="217"/>
      <c r="CU392" s="217"/>
      <c r="CV392" s="217"/>
      <c r="CW392" s="217"/>
      <c r="CX392" s="217"/>
      <c r="CY392" s="217"/>
      <c r="CZ392" s="217"/>
      <c r="DA392" s="217"/>
      <c r="DB392" s="217"/>
      <c r="DC392" s="217"/>
      <c r="DD392" s="217"/>
      <c r="DE392" s="217"/>
      <c r="DF392" s="217"/>
      <c r="DG392" s="217"/>
      <c r="DH392" s="217"/>
      <c r="DI392" s="217"/>
      <c r="DJ392" s="217"/>
      <c r="DK392" s="217"/>
      <c r="DL392" s="217"/>
      <c r="DM392" s="217"/>
      <c r="DN392" s="217"/>
      <c r="DO392" s="217"/>
      <c r="DP392" s="217"/>
      <c r="DQ392" s="217"/>
      <c r="DR392" s="217"/>
      <c r="DS392" s="217"/>
      <c r="DT392" s="217"/>
      <c r="DU392" s="217"/>
      <c r="DV392" s="217"/>
      <c r="DW392" s="217"/>
      <c r="DX392" s="217"/>
      <c r="DY392" s="217"/>
      <c r="DZ392" s="217"/>
      <c r="EA392" s="217"/>
      <c r="EB392" s="217"/>
      <c r="EC392" s="217"/>
      <c r="ED392" s="217"/>
      <c r="EE392" s="217"/>
      <c r="EF392" s="217"/>
      <c r="EG392" s="217"/>
      <c r="EH392" s="217"/>
      <c r="EI392" s="217"/>
      <c r="EJ392" s="217"/>
      <c r="EK392" s="217"/>
      <c r="EL392" s="217"/>
      <c r="EM392" s="217"/>
      <c r="EN392" s="217"/>
      <c r="EO392" s="217"/>
      <c r="EP392" s="217"/>
      <c r="EQ392" s="217"/>
      <c r="ER392" s="217"/>
      <c r="ES392" s="217"/>
      <c r="ET392" s="217"/>
      <c r="EU392" s="217"/>
      <c r="EV392" s="217"/>
      <c r="EW392" s="217"/>
      <c r="EX392" s="217"/>
      <c r="EY392" s="217"/>
      <c r="EZ392" s="217"/>
      <c r="FA392" s="217"/>
      <c r="FB392" s="217"/>
      <c r="FC392" s="217"/>
      <c r="FD392" s="217"/>
      <c r="FE392" s="217"/>
      <c r="FF392" s="217"/>
      <c r="FG392" s="217"/>
      <c r="FH392" s="217"/>
      <c r="FI392" s="217"/>
      <c r="FJ392" s="217"/>
      <c r="FK392" s="217"/>
      <c r="FL392" s="217"/>
      <c r="FM392" s="217"/>
      <c r="FN392" s="217"/>
      <c r="FO392" s="217"/>
      <c r="FP392" s="217"/>
      <c r="FQ392" s="217"/>
      <c r="FR392" s="217"/>
      <c r="FS392" s="217"/>
      <c r="FT392" s="217"/>
      <c r="FU392" s="217"/>
      <c r="FV392" s="217"/>
      <c r="FW392" s="217"/>
      <c r="FX392" s="217"/>
      <c r="FY392" s="217"/>
      <c r="FZ392" s="217"/>
      <c r="GA392" s="217"/>
      <c r="GB392" s="217"/>
      <c r="GC392" s="217"/>
      <c r="GD392" s="217"/>
      <c r="GE392" s="217"/>
      <c r="GF392" s="217"/>
      <c r="GG392" s="217"/>
      <c r="GH392" s="217"/>
      <c r="GI392" s="217"/>
      <c r="GJ392" s="217"/>
      <c r="GK392" s="217"/>
      <c r="GL392" s="217"/>
      <c r="GM392" s="217"/>
      <c r="GN392" s="217"/>
      <c r="GO392" s="217"/>
      <c r="GP392" s="217"/>
      <c r="GQ392" s="217"/>
      <c r="GR392" s="217"/>
      <c r="GS392" s="217"/>
      <c r="GT392" s="217"/>
      <c r="GU392" s="217"/>
      <c r="GV392" s="217"/>
      <c r="GW392" s="217"/>
      <c r="GX392" s="217"/>
      <c r="GY392" s="217"/>
      <c r="GZ392" s="217"/>
      <c r="HA392" s="217"/>
      <c r="HB392" s="217"/>
      <c r="HC392" s="217"/>
      <c r="HD392" s="217"/>
      <c r="HE392" s="217"/>
      <c r="HF392" s="217"/>
      <c r="HG392" s="217"/>
      <c r="HH392" s="217"/>
      <c r="HI392" s="217"/>
      <c r="HJ392" s="217"/>
      <c r="HK392" s="217"/>
      <c r="HL392" s="217"/>
      <c r="HM392" s="217"/>
      <c r="HN392" s="217"/>
      <c r="HO392" s="217"/>
      <c r="HP392" s="217"/>
      <c r="HQ392" s="217"/>
      <c r="HR392" s="217"/>
      <c r="HS392" s="217"/>
      <c r="HT392" s="217"/>
      <c r="HU392" s="217"/>
      <c r="HV392" s="217"/>
      <c r="HW392" s="217"/>
      <c r="HX392" s="217"/>
      <c r="HY392" s="217"/>
      <c r="HZ392" s="217"/>
      <c r="IA392" s="217"/>
      <c r="IB392" s="217"/>
      <c r="IC392" s="217"/>
      <c r="ID392" s="217"/>
      <c r="IE392" s="217"/>
      <c r="IF392" s="217"/>
      <c r="IG392" s="217"/>
      <c r="IH392" s="217"/>
      <c r="II392" s="217"/>
      <c r="IJ392" s="217"/>
      <c r="IK392" s="217"/>
      <c r="IL392" s="217"/>
      <c r="IM392" s="217"/>
      <c r="IN392" s="217"/>
      <c r="IO392" s="217"/>
      <c r="IP392" s="217"/>
      <c r="IQ392" s="217"/>
      <c r="IR392" s="217"/>
      <c r="IS392" s="217"/>
      <c r="IT392" s="217"/>
      <c r="IU392" s="217"/>
      <c r="IV392" s="217"/>
    </row>
    <row r="393" spans="1:256" x14ac:dyDescent="0.15">
      <c r="A393" s="218"/>
      <c r="B393" s="215"/>
      <c r="C393" s="217"/>
      <c r="D393" s="219"/>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c r="AA393" s="217"/>
      <c r="AB393" s="217"/>
      <c r="AC393" s="217"/>
      <c r="AD393" s="217"/>
      <c r="AE393" s="217"/>
      <c r="AF393" s="217"/>
      <c r="AG393" s="217"/>
      <c r="AH393" s="217"/>
      <c r="AI393" s="217"/>
      <c r="AJ393" s="217"/>
      <c r="AK393" s="217"/>
      <c r="AL393" s="217"/>
      <c r="AM393" s="217"/>
      <c r="AN393" s="217"/>
      <c r="AO393" s="217"/>
      <c r="AP393" s="217"/>
      <c r="AQ393" s="217"/>
      <c r="AR393" s="217"/>
      <c r="AS393" s="217"/>
      <c r="AT393" s="217"/>
      <c r="AU393" s="217"/>
      <c r="AV393" s="217"/>
      <c r="AW393" s="217"/>
      <c r="AX393" s="217"/>
      <c r="AY393" s="217"/>
      <c r="AZ393" s="217"/>
      <c r="BA393" s="217"/>
      <c r="BB393" s="217"/>
      <c r="BC393" s="217"/>
      <c r="BD393" s="217"/>
      <c r="BE393" s="217"/>
      <c r="BF393" s="217"/>
      <c r="BG393" s="217"/>
      <c r="BH393" s="217"/>
      <c r="BI393" s="217"/>
      <c r="BJ393" s="217"/>
      <c r="BK393" s="217"/>
      <c r="BL393" s="217"/>
      <c r="BM393" s="217"/>
      <c r="BN393" s="217"/>
      <c r="BO393" s="217"/>
      <c r="BP393" s="217"/>
      <c r="BQ393" s="217"/>
      <c r="BR393" s="217"/>
      <c r="BS393" s="217"/>
      <c r="BT393" s="217"/>
      <c r="BU393" s="217"/>
      <c r="BV393" s="217"/>
      <c r="BW393" s="217"/>
      <c r="BX393" s="217"/>
      <c r="BY393" s="217"/>
      <c r="BZ393" s="217"/>
      <c r="CA393" s="217"/>
      <c r="CB393" s="217"/>
      <c r="CC393" s="217"/>
      <c r="CD393" s="217"/>
      <c r="CE393" s="217"/>
      <c r="CF393" s="217"/>
      <c r="CG393" s="217"/>
      <c r="CH393" s="217"/>
      <c r="CI393" s="217"/>
      <c r="CJ393" s="217"/>
      <c r="CK393" s="217"/>
      <c r="CL393" s="217"/>
      <c r="CM393" s="217"/>
      <c r="CN393" s="217"/>
      <c r="CO393" s="217"/>
      <c r="CP393" s="217"/>
      <c r="CQ393" s="217"/>
      <c r="CR393" s="217"/>
      <c r="CS393" s="217"/>
      <c r="CT393" s="217"/>
      <c r="CU393" s="217"/>
      <c r="CV393" s="217"/>
      <c r="CW393" s="217"/>
      <c r="CX393" s="217"/>
      <c r="CY393" s="217"/>
      <c r="CZ393" s="217"/>
      <c r="DA393" s="217"/>
      <c r="DB393" s="217"/>
      <c r="DC393" s="217"/>
      <c r="DD393" s="217"/>
      <c r="DE393" s="217"/>
      <c r="DF393" s="217"/>
      <c r="DG393" s="217"/>
      <c r="DH393" s="217"/>
      <c r="DI393" s="217"/>
      <c r="DJ393" s="217"/>
      <c r="DK393" s="217"/>
      <c r="DL393" s="217"/>
      <c r="DM393" s="217"/>
      <c r="DN393" s="217"/>
      <c r="DO393" s="217"/>
      <c r="DP393" s="217"/>
      <c r="DQ393" s="217"/>
      <c r="DR393" s="217"/>
      <c r="DS393" s="217"/>
      <c r="DT393" s="217"/>
      <c r="DU393" s="217"/>
      <c r="DV393" s="217"/>
      <c r="DW393" s="217"/>
      <c r="DX393" s="217"/>
      <c r="DY393" s="217"/>
      <c r="DZ393" s="217"/>
      <c r="EA393" s="217"/>
      <c r="EB393" s="217"/>
      <c r="EC393" s="217"/>
      <c r="ED393" s="217"/>
      <c r="EE393" s="217"/>
      <c r="EF393" s="217"/>
      <c r="EG393" s="217"/>
      <c r="EH393" s="217"/>
      <c r="EI393" s="217"/>
      <c r="EJ393" s="217"/>
      <c r="EK393" s="217"/>
      <c r="EL393" s="217"/>
      <c r="EM393" s="217"/>
      <c r="EN393" s="217"/>
      <c r="EO393" s="217"/>
      <c r="EP393" s="217"/>
      <c r="EQ393" s="217"/>
      <c r="ER393" s="217"/>
      <c r="ES393" s="217"/>
      <c r="ET393" s="217"/>
      <c r="EU393" s="217"/>
      <c r="EV393" s="217"/>
      <c r="EW393" s="217"/>
      <c r="EX393" s="217"/>
      <c r="EY393" s="217"/>
      <c r="EZ393" s="217"/>
      <c r="FA393" s="217"/>
      <c r="FB393" s="217"/>
      <c r="FC393" s="217"/>
      <c r="FD393" s="217"/>
      <c r="FE393" s="217"/>
      <c r="FF393" s="217"/>
      <c r="FG393" s="217"/>
      <c r="FH393" s="217"/>
      <c r="FI393" s="217"/>
      <c r="FJ393" s="217"/>
      <c r="FK393" s="217"/>
      <c r="FL393" s="217"/>
      <c r="FM393" s="217"/>
      <c r="FN393" s="217"/>
      <c r="FO393" s="217"/>
      <c r="FP393" s="217"/>
      <c r="FQ393" s="217"/>
      <c r="FR393" s="217"/>
      <c r="FS393" s="217"/>
      <c r="FT393" s="217"/>
      <c r="FU393" s="217"/>
      <c r="FV393" s="217"/>
      <c r="FW393" s="217"/>
      <c r="FX393" s="217"/>
      <c r="FY393" s="217"/>
      <c r="FZ393" s="217"/>
      <c r="GA393" s="217"/>
      <c r="GB393" s="217"/>
      <c r="GC393" s="217"/>
      <c r="GD393" s="217"/>
      <c r="GE393" s="217"/>
      <c r="GF393" s="217"/>
      <c r="GG393" s="217"/>
      <c r="GH393" s="217"/>
      <c r="GI393" s="217"/>
      <c r="GJ393" s="217"/>
      <c r="GK393" s="217"/>
      <c r="GL393" s="217"/>
      <c r="GM393" s="217"/>
      <c r="GN393" s="217"/>
      <c r="GO393" s="217"/>
      <c r="GP393" s="217"/>
      <c r="GQ393" s="217"/>
      <c r="GR393" s="217"/>
      <c r="GS393" s="217"/>
      <c r="GT393" s="217"/>
      <c r="GU393" s="217"/>
      <c r="GV393" s="217"/>
      <c r="GW393" s="217"/>
      <c r="GX393" s="217"/>
      <c r="GY393" s="217"/>
      <c r="GZ393" s="217"/>
      <c r="HA393" s="217"/>
      <c r="HB393" s="217"/>
      <c r="HC393" s="217"/>
      <c r="HD393" s="217"/>
      <c r="HE393" s="217"/>
      <c r="HF393" s="217"/>
      <c r="HG393" s="217"/>
      <c r="HH393" s="217"/>
      <c r="HI393" s="217"/>
      <c r="HJ393" s="217"/>
      <c r="HK393" s="217"/>
      <c r="HL393" s="217"/>
      <c r="HM393" s="217"/>
      <c r="HN393" s="217"/>
      <c r="HO393" s="217"/>
      <c r="HP393" s="217"/>
      <c r="HQ393" s="217"/>
      <c r="HR393" s="217"/>
      <c r="HS393" s="217"/>
      <c r="HT393" s="217"/>
      <c r="HU393" s="217"/>
      <c r="HV393" s="217"/>
      <c r="HW393" s="217"/>
      <c r="HX393" s="217"/>
      <c r="HY393" s="217"/>
      <c r="HZ393" s="217"/>
      <c r="IA393" s="217"/>
      <c r="IB393" s="217"/>
      <c r="IC393" s="217"/>
      <c r="ID393" s="217"/>
      <c r="IE393" s="217"/>
      <c r="IF393" s="217"/>
      <c r="IG393" s="217"/>
      <c r="IH393" s="217"/>
      <c r="II393" s="217"/>
      <c r="IJ393" s="217"/>
      <c r="IK393" s="217"/>
      <c r="IL393" s="217"/>
      <c r="IM393" s="217"/>
      <c r="IN393" s="217"/>
      <c r="IO393" s="217"/>
      <c r="IP393" s="217"/>
      <c r="IQ393" s="217"/>
      <c r="IR393" s="217"/>
      <c r="IS393" s="217"/>
      <c r="IT393" s="217"/>
      <c r="IU393" s="217"/>
      <c r="IV393" s="217"/>
    </row>
    <row r="394" spans="1:256" x14ac:dyDescent="0.15">
      <c r="A394" s="218"/>
      <c r="B394" s="215"/>
      <c r="C394" s="217"/>
      <c r="D394" s="219"/>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c r="AA394" s="217"/>
      <c r="AB394" s="217"/>
      <c r="AC394" s="217"/>
      <c r="AD394" s="217"/>
      <c r="AE394" s="217"/>
      <c r="AF394" s="217"/>
      <c r="AG394" s="217"/>
      <c r="AH394" s="217"/>
      <c r="AI394" s="217"/>
      <c r="AJ394" s="217"/>
      <c r="AK394" s="217"/>
      <c r="AL394" s="217"/>
      <c r="AM394" s="217"/>
      <c r="AN394" s="217"/>
      <c r="AO394" s="217"/>
      <c r="AP394" s="217"/>
      <c r="AQ394" s="217"/>
      <c r="AR394" s="217"/>
      <c r="AS394" s="217"/>
      <c r="AT394" s="217"/>
      <c r="AU394" s="217"/>
      <c r="AV394" s="217"/>
      <c r="AW394" s="217"/>
      <c r="AX394" s="217"/>
      <c r="AY394" s="217"/>
      <c r="AZ394" s="217"/>
      <c r="BA394" s="217"/>
      <c r="BB394" s="217"/>
      <c r="BC394" s="217"/>
      <c r="BD394" s="217"/>
      <c r="BE394" s="217"/>
      <c r="BF394" s="217"/>
      <c r="BG394" s="217"/>
      <c r="BH394" s="217"/>
      <c r="BI394" s="217"/>
      <c r="BJ394" s="217"/>
      <c r="BK394" s="217"/>
      <c r="BL394" s="217"/>
      <c r="BM394" s="217"/>
      <c r="BN394" s="217"/>
      <c r="BO394" s="217"/>
      <c r="BP394" s="217"/>
      <c r="BQ394" s="217"/>
      <c r="BR394" s="217"/>
      <c r="BS394" s="217"/>
      <c r="BT394" s="217"/>
      <c r="BU394" s="217"/>
      <c r="BV394" s="217"/>
      <c r="BW394" s="217"/>
      <c r="BX394" s="217"/>
      <c r="BY394" s="217"/>
      <c r="BZ394" s="217"/>
      <c r="CA394" s="217"/>
      <c r="CB394" s="217"/>
      <c r="CC394" s="217"/>
      <c r="CD394" s="217"/>
      <c r="CE394" s="217"/>
      <c r="CF394" s="217"/>
      <c r="CG394" s="217"/>
      <c r="CH394" s="217"/>
      <c r="CI394" s="217"/>
      <c r="CJ394" s="217"/>
      <c r="CK394" s="217"/>
      <c r="CL394" s="217"/>
      <c r="CM394" s="217"/>
      <c r="CN394" s="217"/>
      <c r="CO394" s="217"/>
      <c r="CP394" s="217"/>
      <c r="CQ394" s="217"/>
      <c r="CR394" s="217"/>
      <c r="CS394" s="217"/>
      <c r="CT394" s="217"/>
      <c r="CU394" s="217"/>
      <c r="CV394" s="217"/>
      <c r="CW394" s="217"/>
      <c r="CX394" s="217"/>
      <c r="CY394" s="217"/>
      <c r="CZ394" s="217"/>
      <c r="DA394" s="217"/>
      <c r="DB394" s="217"/>
      <c r="DC394" s="217"/>
      <c r="DD394" s="217"/>
      <c r="DE394" s="217"/>
      <c r="DF394" s="217"/>
      <c r="DG394" s="217"/>
      <c r="DH394" s="217"/>
      <c r="DI394" s="217"/>
      <c r="DJ394" s="217"/>
      <c r="DK394" s="217"/>
      <c r="DL394" s="217"/>
      <c r="DM394" s="217"/>
      <c r="DN394" s="217"/>
      <c r="DO394" s="217"/>
      <c r="DP394" s="217"/>
      <c r="DQ394" s="217"/>
      <c r="DR394" s="217"/>
      <c r="DS394" s="217"/>
      <c r="DT394" s="217"/>
      <c r="DU394" s="217"/>
      <c r="DV394" s="217"/>
      <c r="DW394" s="217"/>
      <c r="DX394" s="217"/>
      <c r="DY394" s="217"/>
      <c r="DZ394" s="217"/>
      <c r="EA394" s="217"/>
      <c r="EB394" s="217"/>
      <c r="EC394" s="217"/>
      <c r="ED394" s="217"/>
      <c r="EE394" s="217"/>
      <c r="EF394" s="217"/>
      <c r="EG394" s="217"/>
      <c r="EH394" s="217"/>
      <c r="EI394" s="217"/>
      <c r="EJ394" s="217"/>
      <c r="EK394" s="217"/>
      <c r="EL394" s="217"/>
      <c r="EM394" s="217"/>
      <c r="EN394" s="217"/>
      <c r="EO394" s="217"/>
      <c r="EP394" s="217"/>
      <c r="EQ394" s="217"/>
      <c r="ER394" s="217"/>
      <c r="ES394" s="217"/>
      <c r="ET394" s="217"/>
      <c r="EU394" s="217"/>
      <c r="EV394" s="217"/>
      <c r="EW394" s="217"/>
      <c r="EX394" s="217"/>
      <c r="EY394" s="217"/>
      <c r="EZ394" s="217"/>
      <c r="FA394" s="217"/>
      <c r="FB394" s="217"/>
      <c r="FC394" s="217"/>
      <c r="FD394" s="217"/>
      <c r="FE394" s="217"/>
      <c r="FF394" s="217"/>
      <c r="FG394" s="217"/>
      <c r="FH394" s="217"/>
      <c r="FI394" s="217"/>
      <c r="FJ394" s="217"/>
      <c r="FK394" s="217"/>
      <c r="FL394" s="217"/>
      <c r="FM394" s="217"/>
      <c r="FN394" s="217"/>
      <c r="FO394" s="217"/>
      <c r="FP394" s="217"/>
      <c r="FQ394" s="217"/>
      <c r="FR394" s="217"/>
      <c r="FS394" s="217"/>
      <c r="FT394" s="217"/>
      <c r="FU394" s="217"/>
      <c r="FV394" s="217"/>
      <c r="FW394" s="217"/>
      <c r="FX394" s="217"/>
      <c r="FY394" s="217"/>
      <c r="FZ394" s="217"/>
      <c r="GA394" s="217"/>
      <c r="GB394" s="217"/>
      <c r="GC394" s="217"/>
      <c r="GD394" s="217"/>
      <c r="GE394" s="217"/>
      <c r="GF394" s="217"/>
      <c r="GG394" s="217"/>
      <c r="GH394" s="217"/>
      <c r="GI394" s="217"/>
      <c r="GJ394" s="217"/>
      <c r="GK394" s="217"/>
      <c r="GL394" s="217"/>
      <c r="GM394" s="217"/>
      <c r="GN394" s="217"/>
      <c r="GO394" s="217"/>
      <c r="GP394" s="217"/>
      <c r="GQ394" s="217"/>
      <c r="GR394" s="217"/>
      <c r="GS394" s="217"/>
      <c r="GT394" s="217"/>
      <c r="GU394" s="217"/>
      <c r="GV394" s="217"/>
      <c r="GW394" s="217"/>
      <c r="GX394" s="217"/>
      <c r="GY394" s="217"/>
      <c r="GZ394" s="217"/>
      <c r="HA394" s="217"/>
      <c r="HB394" s="217"/>
      <c r="HC394" s="217"/>
      <c r="HD394" s="217"/>
      <c r="HE394" s="217"/>
      <c r="HF394" s="217"/>
      <c r="HG394" s="217"/>
      <c r="HH394" s="217"/>
      <c r="HI394" s="217"/>
      <c r="HJ394" s="217"/>
      <c r="HK394" s="217"/>
      <c r="HL394" s="217"/>
      <c r="HM394" s="217"/>
      <c r="HN394" s="217"/>
      <c r="HO394" s="217"/>
      <c r="HP394" s="217"/>
      <c r="HQ394" s="217"/>
      <c r="HR394" s="217"/>
      <c r="HS394" s="217"/>
      <c r="HT394" s="217"/>
      <c r="HU394" s="217"/>
      <c r="HV394" s="217"/>
      <c r="HW394" s="217"/>
      <c r="HX394" s="217"/>
      <c r="HY394" s="217"/>
      <c r="HZ394" s="217"/>
      <c r="IA394" s="217"/>
      <c r="IB394" s="217"/>
      <c r="IC394" s="217"/>
      <c r="ID394" s="217"/>
      <c r="IE394" s="217"/>
      <c r="IF394" s="217"/>
      <c r="IG394" s="217"/>
      <c r="IH394" s="217"/>
      <c r="II394" s="217"/>
      <c r="IJ394" s="217"/>
      <c r="IK394" s="217"/>
      <c r="IL394" s="217"/>
      <c r="IM394" s="217"/>
      <c r="IN394" s="217"/>
      <c r="IO394" s="217"/>
      <c r="IP394" s="217"/>
      <c r="IQ394" s="217"/>
      <c r="IR394" s="217"/>
      <c r="IS394" s="217"/>
      <c r="IT394" s="217"/>
      <c r="IU394" s="217"/>
      <c r="IV394" s="217"/>
    </row>
    <row r="395" spans="1:256" x14ac:dyDescent="0.15">
      <c r="A395" s="218"/>
      <c r="B395" s="215"/>
      <c r="C395" s="217"/>
      <c r="D395" s="219"/>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c r="AA395" s="217"/>
      <c r="AB395" s="217"/>
      <c r="AC395" s="217"/>
      <c r="AD395" s="217"/>
      <c r="AE395" s="217"/>
      <c r="AF395" s="217"/>
      <c r="AG395" s="217"/>
      <c r="AH395" s="217"/>
      <c r="AI395" s="217"/>
      <c r="AJ395" s="217"/>
      <c r="AK395" s="217"/>
      <c r="AL395" s="217"/>
      <c r="AM395" s="217"/>
      <c r="AN395" s="217"/>
      <c r="AO395" s="217"/>
      <c r="AP395" s="217"/>
      <c r="AQ395" s="217"/>
      <c r="AR395" s="217"/>
      <c r="AS395" s="217"/>
      <c r="AT395" s="217"/>
      <c r="AU395" s="217"/>
      <c r="AV395" s="217"/>
      <c r="AW395" s="217"/>
      <c r="AX395" s="217"/>
      <c r="AY395" s="217"/>
      <c r="AZ395" s="217"/>
      <c r="BA395" s="217"/>
      <c r="BB395" s="217"/>
      <c r="BC395" s="217"/>
      <c r="BD395" s="217"/>
      <c r="BE395" s="217"/>
      <c r="BF395" s="217"/>
      <c r="BG395" s="217"/>
      <c r="BH395" s="217"/>
      <c r="BI395" s="217"/>
      <c r="BJ395" s="217"/>
      <c r="BK395" s="217"/>
      <c r="BL395" s="217"/>
      <c r="BM395" s="217"/>
      <c r="BN395" s="217"/>
      <c r="BO395" s="217"/>
      <c r="BP395" s="217"/>
      <c r="BQ395" s="217"/>
      <c r="BR395" s="217"/>
      <c r="BS395" s="217"/>
      <c r="BT395" s="217"/>
      <c r="BU395" s="217"/>
      <c r="BV395" s="217"/>
      <c r="BW395" s="217"/>
      <c r="BX395" s="217"/>
      <c r="BY395" s="217"/>
      <c r="BZ395" s="217"/>
      <c r="CA395" s="217"/>
      <c r="CB395" s="217"/>
      <c r="CC395" s="217"/>
      <c r="CD395" s="217"/>
      <c r="CE395" s="217"/>
      <c r="CF395" s="217"/>
      <c r="CG395" s="217"/>
      <c r="CH395" s="217"/>
      <c r="CI395" s="217"/>
      <c r="CJ395" s="217"/>
      <c r="CK395" s="217"/>
      <c r="CL395" s="217"/>
      <c r="CM395" s="217"/>
      <c r="CN395" s="217"/>
      <c r="CO395" s="217"/>
      <c r="CP395" s="217"/>
      <c r="CQ395" s="217"/>
      <c r="CR395" s="217"/>
      <c r="CS395" s="217"/>
      <c r="CT395" s="217"/>
      <c r="CU395" s="217"/>
      <c r="CV395" s="217"/>
      <c r="CW395" s="217"/>
      <c r="CX395" s="217"/>
      <c r="CY395" s="217"/>
      <c r="CZ395" s="217"/>
      <c r="DA395" s="217"/>
      <c r="DB395" s="217"/>
      <c r="DC395" s="217"/>
      <c r="DD395" s="217"/>
      <c r="DE395" s="217"/>
      <c r="DF395" s="217"/>
      <c r="DG395" s="217"/>
      <c r="DH395" s="217"/>
      <c r="DI395" s="217"/>
      <c r="DJ395" s="217"/>
      <c r="DK395" s="217"/>
      <c r="DL395" s="217"/>
      <c r="DM395" s="217"/>
      <c r="DN395" s="217"/>
      <c r="DO395" s="217"/>
      <c r="DP395" s="217"/>
      <c r="DQ395" s="217"/>
      <c r="DR395" s="217"/>
      <c r="DS395" s="217"/>
      <c r="DT395" s="217"/>
      <c r="DU395" s="217"/>
      <c r="DV395" s="217"/>
      <c r="DW395" s="217"/>
      <c r="DX395" s="217"/>
      <c r="DY395" s="217"/>
      <c r="DZ395" s="217"/>
      <c r="EA395" s="217"/>
      <c r="EB395" s="217"/>
      <c r="EC395" s="217"/>
      <c r="ED395" s="217"/>
      <c r="EE395" s="217"/>
      <c r="EF395" s="217"/>
      <c r="EG395" s="217"/>
      <c r="EH395" s="217"/>
      <c r="EI395" s="217"/>
      <c r="EJ395" s="217"/>
      <c r="EK395" s="217"/>
      <c r="EL395" s="217"/>
      <c r="EM395" s="217"/>
      <c r="EN395" s="217"/>
      <c r="EO395" s="217"/>
      <c r="EP395" s="217"/>
      <c r="EQ395" s="217"/>
      <c r="ER395" s="217"/>
      <c r="ES395" s="217"/>
      <c r="ET395" s="217"/>
      <c r="EU395" s="217"/>
      <c r="EV395" s="217"/>
      <c r="EW395" s="217"/>
      <c r="EX395" s="217"/>
      <c r="EY395" s="217"/>
      <c r="EZ395" s="217"/>
      <c r="FA395" s="217"/>
      <c r="FB395" s="217"/>
      <c r="FC395" s="217"/>
      <c r="FD395" s="217"/>
      <c r="FE395" s="217"/>
      <c r="FF395" s="217"/>
      <c r="FG395" s="217"/>
      <c r="FH395" s="217"/>
      <c r="FI395" s="217"/>
      <c r="FJ395" s="217"/>
      <c r="FK395" s="217"/>
      <c r="FL395" s="217"/>
      <c r="FM395" s="217"/>
      <c r="FN395" s="217"/>
      <c r="FO395" s="217"/>
      <c r="FP395" s="217"/>
      <c r="FQ395" s="217"/>
      <c r="FR395" s="217"/>
      <c r="FS395" s="217"/>
      <c r="FT395" s="217"/>
      <c r="FU395" s="217"/>
      <c r="FV395" s="217"/>
      <c r="FW395" s="217"/>
      <c r="FX395" s="217"/>
      <c r="FY395" s="217"/>
      <c r="FZ395" s="217"/>
      <c r="GA395" s="217"/>
      <c r="GB395" s="217"/>
      <c r="GC395" s="217"/>
      <c r="GD395" s="217"/>
      <c r="GE395" s="217"/>
      <c r="GF395" s="217"/>
      <c r="GG395" s="217"/>
      <c r="GH395" s="217"/>
      <c r="GI395" s="217"/>
      <c r="GJ395" s="217"/>
      <c r="GK395" s="217"/>
      <c r="GL395" s="217"/>
      <c r="GM395" s="217"/>
      <c r="GN395" s="217"/>
      <c r="GO395" s="217"/>
      <c r="GP395" s="217"/>
      <c r="GQ395" s="217"/>
      <c r="GR395" s="217"/>
      <c r="GS395" s="217"/>
      <c r="GT395" s="217"/>
      <c r="GU395" s="217"/>
      <c r="GV395" s="217"/>
      <c r="GW395" s="217"/>
      <c r="GX395" s="217"/>
      <c r="GY395" s="217"/>
      <c r="GZ395" s="217"/>
      <c r="HA395" s="217"/>
      <c r="HB395" s="217"/>
      <c r="HC395" s="217"/>
      <c r="HD395" s="217"/>
      <c r="HE395" s="217"/>
      <c r="HF395" s="217"/>
      <c r="HG395" s="217"/>
      <c r="HH395" s="217"/>
      <c r="HI395" s="217"/>
      <c r="HJ395" s="217"/>
      <c r="HK395" s="217"/>
      <c r="HL395" s="217"/>
      <c r="HM395" s="217"/>
      <c r="HN395" s="217"/>
      <c r="HO395" s="217"/>
      <c r="HP395" s="217"/>
      <c r="HQ395" s="217"/>
      <c r="HR395" s="217"/>
      <c r="HS395" s="217"/>
      <c r="HT395" s="217"/>
      <c r="HU395" s="217"/>
      <c r="HV395" s="217"/>
      <c r="HW395" s="217"/>
      <c r="HX395" s="217"/>
      <c r="HY395" s="217"/>
      <c r="HZ395" s="217"/>
      <c r="IA395" s="217"/>
      <c r="IB395" s="217"/>
      <c r="IC395" s="217"/>
      <c r="ID395" s="217"/>
      <c r="IE395" s="217"/>
      <c r="IF395" s="217"/>
      <c r="IG395" s="217"/>
      <c r="IH395" s="217"/>
      <c r="II395" s="217"/>
      <c r="IJ395" s="217"/>
      <c r="IK395" s="217"/>
      <c r="IL395" s="217"/>
      <c r="IM395" s="217"/>
      <c r="IN395" s="217"/>
      <c r="IO395" s="217"/>
      <c r="IP395" s="217"/>
      <c r="IQ395" s="217"/>
      <c r="IR395" s="217"/>
      <c r="IS395" s="217"/>
      <c r="IT395" s="217"/>
      <c r="IU395" s="217"/>
      <c r="IV395" s="217"/>
    </row>
    <row r="396" spans="1:256" x14ac:dyDescent="0.15">
      <c r="A396" s="218"/>
      <c r="B396" s="215"/>
      <c r="C396" s="217"/>
      <c r="D396" s="219"/>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c r="AA396" s="217"/>
      <c r="AB396" s="217"/>
      <c r="AC396" s="217"/>
      <c r="AD396" s="217"/>
      <c r="AE396" s="217"/>
      <c r="AF396" s="217"/>
      <c r="AG396" s="217"/>
      <c r="AH396" s="217"/>
      <c r="AI396" s="217"/>
      <c r="AJ396" s="217"/>
      <c r="AK396" s="217"/>
      <c r="AL396" s="217"/>
      <c r="AM396" s="217"/>
      <c r="AN396" s="217"/>
      <c r="AO396" s="217"/>
      <c r="AP396" s="217"/>
      <c r="AQ396" s="217"/>
      <c r="AR396" s="217"/>
      <c r="AS396" s="217"/>
      <c r="AT396" s="217"/>
      <c r="AU396" s="217"/>
      <c r="AV396" s="217"/>
      <c r="AW396" s="217"/>
      <c r="AX396" s="217"/>
      <c r="AY396" s="217"/>
      <c r="AZ396" s="217"/>
      <c r="BA396" s="217"/>
      <c r="BB396" s="217"/>
      <c r="BC396" s="217"/>
      <c r="BD396" s="217"/>
      <c r="BE396" s="217"/>
      <c r="BF396" s="217"/>
      <c r="BG396" s="217"/>
      <c r="BH396" s="217"/>
      <c r="BI396" s="217"/>
      <c r="BJ396" s="217"/>
      <c r="BK396" s="217"/>
      <c r="BL396" s="217"/>
      <c r="BM396" s="217"/>
      <c r="BN396" s="217"/>
      <c r="BO396" s="217"/>
      <c r="BP396" s="217"/>
      <c r="BQ396" s="217"/>
      <c r="BR396" s="217"/>
      <c r="BS396" s="217"/>
      <c r="BT396" s="217"/>
      <c r="BU396" s="217"/>
      <c r="BV396" s="217"/>
      <c r="BW396" s="217"/>
      <c r="BX396" s="217"/>
      <c r="BY396" s="217"/>
      <c r="BZ396" s="217"/>
      <c r="CA396" s="217"/>
      <c r="CB396" s="217"/>
      <c r="CC396" s="217"/>
      <c r="CD396" s="217"/>
      <c r="CE396" s="217"/>
      <c r="CF396" s="217"/>
      <c r="CG396" s="217"/>
      <c r="CH396" s="217"/>
      <c r="CI396" s="217"/>
      <c r="CJ396" s="217"/>
      <c r="CK396" s="217"/>
      <c r="CL396" s="217"/>
      <c r="CM396" s="217"/>
      <c r="CN396" s="217"/>
      <c r="CO396" s="217"/>
      <c r="CP396" s="217"/>
      <c r="CQ396" s="217"/>
      <c r="CR396" s="217"/>
      <c r="CS396" s="217"/>
      <c r="CT396" s="217"/>
      <c r="CU396" s="217"/>
      <c r="CV396" s="217"/>
      <c r="CW396" s="217"/>
      <c r="CX396" s="217"/>
      <c r="CY396" s="217"/>
      <c r="CZ396" s="217"/>
      <c r="DA396" s="217"/>
      <c r="DB396" s="217"/>
      <c r="DC396" s="217"/>
      <c r="DD396" s="217"/>
      <c r="DE396" s="217"/>
      <c r="DF396" s="217"/>
      <c r="DG396" s="217"/>
      <c r="DH396" s="217"/>
      <c r="DI396" s="217"/>
      <c r="DJ396" s="217"/>
      <c r="DK396" s="217"/>
      <c r="DL396" s="217"/>
      <c r="DM396" s="217"/>
      <c r="DN396" s="217"/>
      <c r="DO396" s="217"/>
      <c r="DP396" s="217"/>
      <c r="DQ396" s="217"/>
      <c r="DR396" s="217"/>
      <c r="DS396" s="217"/>
      <c r="DT396" s="217"/>
      <c r="DU396" s="217"/>
      <c r="DV396" s="217"/>
      <c r="DW396" s="217"/>
      <c r="DX396" s="217"/>
      <c r="DY396" s="217"/>
      <c r="DZ396" s="217"/>
      <c r="EA396" s="217"/>
      <c r="EB396" s="217"/>
      <c r="EC396" s="217"/>
      <c r="ED396" s="217"/>
      <c r="EE396" s="217"/>
      <c r="EF396" s="217"/>
      <c r="EG396" s="217"/>
      <c r="EH396" s="217"/>
      <c r="EI396" s="217"/>
      <c r="EJ396" s="217"/>
      <c r="EK396" s="217"/>
      <c r="EL396" s="217"/>
      <c r="EM396" s="217"/>
      <c r="EN396" s="217"/>
      <c r="EO396" s="217"/>
      <c r="EP396" s="217"/>
      <c r="EQ396" s="217"/>
      <c r="ER396" s="217"/>
      <c r="ES396" s="217"/>
      <c r="ET396" s="217"/>
      <c r="EU396" s="217"/>
      <c r="EV396" s="217"/>
      <c r="EW396" s="217"/>
      <c r="EX396" s="217"/>
      <c r="EY396" s="217"/>
      <c r="EZ396" s="217"/>
      <c r="FA396" s="217"/>
      <c r="FB396" s="217"/>
      <c r="FC396" s="217"/>
      <c r="FD396" s="217"/>
      <c r="FE396" s="217"/>
      <c r="FF396" s="217"/>
      <c r="FG396" s="217"/>
      <c r="FH396" s="217"/>
      <c r="FI396" s="217"/>
      <c r="FJ396" s="217"/>
      <c r="FK396" s="217"/>
      <c r="FL396" s="217"/>
      <c r="FM396" s="217"/>
      <c r="FN396" s="217"/>
      <c r="FO396" s="217"/>
      <c r="FP396" s="217"/>
      <c r="FQ396" s="217"/>
      <c r="FR396" s="217"/>
      <c r="FS396" s="217"/>
      <c r="FT396" s="217"/>
      <c r="FU396" s="217"/>
      <c r="FV396" s="217"/>
      <c r="FW396" s="217"/>
      <c r="FX396" s="217"/>
      <c r="FY396" s="217"/>
      <c r="FZ396" s="217"/>
      <c r="GA396" s="217"/>
      <c r="GB396" s="217"/>
      <c r="GC396" s="217"/>
      <c r="GD396" s="217"/>
      <c r="GE396" s="217"/>
      <c r="GF396" s="217"/>
      <c r="GG396" s="217"/>
      <c r="GH396" s="217"/>
      <c r="GI396" s="217"/>
      <c r="GJ396" s="217"/>
      <c r="GK396" s="217"/>
      <c r="GL396" s="217"/>
      <c r="GM396" s="217"/>
      <c r="GN396" s="217"/>
      <c r="GO396" s="217"/>
      <c r="GP396" s="217"/>
      <c r="GQ396" s="217"/>
      <c r="GR396" s="217"/>
      <c r="GS396" s="217"/>
      <c r="GT396" s="217"/>
      <c r="GU396" s="217"/>
      <c r="GV396" s="217"/>
      <c r="GW396" s="217"/>
      <c r="GX396" s="217"/>
      <c r="GY396" s="217"/>
      <c r="GZ396" s="217"/>
      <c r="HA396" s="217"/>
      <c r="HB396" s="217"/>
      <c r="HC396" s="217"/>
      <c r="HD396" s="217"/>
      <c r="HE396" s="217"/>
      <c r="HF396" s="217"/>
      <c r="HG396" s="217"/>
      <c r="HH396" s="217"/>
      <c r="HI396" s="217"/>
      <c r="HJ396" s="217"/>
      <c r="HK396" s="217"/>
      <c r="HL396" s="217"/>
      <c r="HM396" s="217"/>
      <c r="HN396" s="217"/>
      <c r="HO396" s="217"/>
      <c r="HP396" s="217"/>
      <c r="HQ396" s="217"/>
      <c r="HR396" s="217"/>
      <c r="HS396" s="217"/>
      <c r="HT396" s="217"/>
      <c r="HU396" s="217"/>
      <c r="HV396" s="217"/>
      <c r="HW396" s="217"/>
      <c r="HX396" s="217"/>
      <c r="HY396" s="217"/>
      <c r="HZ396" s="217"/>
      <c r="IA396" s="217"/>
      <c r="IB396" s="217"/>
      <c r="IC396" s="217"/>
      <c r="ID396" s="217"/>
      <c r="IE396" s="217"/>
      <c r="IF396" s="217"/>
      <c r="IG396" s="217"/>
      <c r="IH396" s="217"/>
      <c r="II396" s="217"/>
      <c r="IJ396" s="217"/>
      <c r="IK396" s="217"/>
      <c r="IL396" s="217"/>
      <c r="IM396" s="217"/>
      <c r="IN396" s="217"/>
      <c r="IO396" s="217"/>
      <c r="IP396" s="217"/>
      <c r="IQ396" s="217"/>
      <c r="IR396" s="217"/>
      <c r="IS396" s="217"/>
      <c r="IT396" s="217"/>
      <c r="IU396" s="217"/>
      <c r="IV396" s="217"/>
    </row>
    <row r="397" spans="1:256" x14ac:dyDescent="0.15">
      <c r="A397" s="218"/>
      <c r="B397" s="215"/>
      <c r="C397" s="217"/>
      <c r="D397" s="219"/>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c r="AA397" s="217"/>
      <c r="AB397" s="217"/>
      <c r="AC397" s="217"/>
      <c r="AD397" s="217"/>
      <c r="AE397" s="217"/>
      <c r="AF397" s="217"/>
      <c r="AG397" s="217"/>
      <c r="AH397" s="217"/>
      <c r="AI397" s="217"/>
      <c r="AJ397" s="217"/>
      <c r="AK397" s="217"/>
      <c r="AL397" s="217"/>
      <c r="AM397" s="217"/>
      <c r="AN397" s="217"/>
      <c r="AO397" s="217"/>
      <c r="AP397" s="217"/>
      <c r="AQ397" s="217"/>
      <c r="AR397" s="217"/>
      <c r="AS397" s="217"/>
      <c r="AT397" s="217"/>
      <c r="AU397" s="217"/>
      <c r="AV397" s="217"/>
      <c r="AW397" s="217"/>
      <c r="AX397" s="217"/>
      <c r="AY397" s="217"/>
      <c r="AZ397" s="217"/>
      <c r="BA397" s="217"/>
      <c r="BB397" s="217"/>
      <c r="BC397" s="217"/>
      <c r="BD397" s="217"/>
      <c r="BE397" s="217"/>
      <c r="BF397" s="217"/>
      <c r="BG397" s="217"/>
      <c r="BH397" s="217"/>
      <c r="BI397" s="217"/>
      <c r="BJ397" s="217"/>
      <c r="BK397" s="217"/>
      <c r="BL397" s="217"/>
      <c r="BM397" s="217"/>
      <c r="BN397" s="217"/>
      <c r="BO397" s="217"/>
      <c r="BP397" s="217"/>
      <c r="BQ397" s="217"/>
      <c r="BR397" s="217"/>
      <c r="BS397" s="217"/>
      <c r="BT397" s="217"/>
      <c r="BU397" s="217"/>
      <c r="BV397" s="217"/>
      <c r="BW397" s="217"/>
      <c r="BX397" s="217"/>
      <c r="BY397" s="217"/>
      <c r="BZ397" s="217"/>
      <c r="CA397" s="217"/>
      <c r="CB397" s="217"/>
      <c r="CC397" s="217"/>
      <c r="CD397" s="217"/>
      <c r="CE397" s="217"/>
      <c r="CF397" s="217"/>
      <c r="CG397" s="217"/>
      <c r="CH397" s="217"/>
      <c r="CI397" s="217"/>
      <c r="CJ397" s="217"/>
      <c r="CK397" s="217"/>
      <c r="CL397" s="217"/>
      <c r="CM397" s="217"/>
      <c r="CN397" s="217"/>
      <c r="CO397" s="217"/>
      <c r="CP397" s="217"/>
      <c r="CQ397" s="217"/>
      <c r="CR397" s="217"/>
      <c r="CS397" s="217"/>
      <c r="CT397" s="217"/>
      <c r="CU397" s="217"/>
      <c r="CV397" s="217"/>
      <c r="CW397" s="217"/>
      <c r="CX397" s="217"/>
      <c r="CY397" s="217"/>
      <c r="CZ397" s="217"/>
      <c r="DA397" s="217"/>
      <c r="DB397" s="217"/>
      <c r="DC397" s="217"/>
      <c r="DD397" s="217"/>
      <c r="DE397" s="217"/>
      <c r="DF397" s="217"/>
      <c r="DG397" s="217"/>
      <c r="DH397" s="217"/>
      <c r="DI397" s="217"/>
      <c r="DJ397" s="217"/>
      <c r="DK397" s="217"/>
      <c r="DL397" s="217"/>
      <c r="DM397" s="217"/>
      <c r="DN397" s="217"/>
      <c r="DO397" s="217"/>
      <c r="DP397" s="217"/>
      <c r="DQ397" s="217"/>
      <c r="DR397" s="217"/>
      <c r="DS397" s="217"/>
      <c r="DT397" s="217"/>
      <c r="DU397" s="217"/>
      <c r="DV397" s="217"/>
      <c r="DW397" s="217"/>
      <c r="DX397" s="217"/>
      <c r="DY397" s="217"/>
      <c r="DZ397" s="217"/>
      <c r="EA397" s="217"/>
      <c r="EB397" s="217"/>
      <c r="EC397" s="217"/>
      <c r="ED397" s="217"/>
      <c r="EE397" s="217"/>
      <c r="EF397" s="217"/>
      <c r="EG397" s="217"/>
      <c r="EH397" s="217"/>
      <c r="EI397" s="217"/>
      <c r="EJ397" s="217"/>
      <c r="EK397" s="217"/>
      <c r="EL397" s="217"/>
      <c r="EM397" s="217"/>
      <c r="EN397" s="217"/>
      <c r="EO397" s="217"/>
      <c r="EP397" s="217"/>
      <c r="EQ397" s="217"/>
      <c r="ER397" s="217"/>
      <c r="ES397" s="217"/>
      <c r="ET397" s="217"/>
      <c r="EU397" s="217"/>
      <c r="EV397" s="217"/>
      <c r="EW397" s="217"/>
      <c r="EX397" s="217"/>
      <c r="EY397" s="217"/>
      <c r="EZ397" s="217"/>
      <c r="FA397" s="217"/>
      <c r="FB397" s="217"/>
      <c r="FC397" s="217"/>
      <c r="FD397" s="217"/>
      <c r="FE397" s="217"/>
      <c r="FF397" s="217"/>
      <c r="FG397" s="217"/>
      <c r="FH397" s="217"/>
      <c r="FI397" s="217"/>
      <c r="FJ397" s="217"/>
      <c r="FK397" s="217"/>
      <c r="FL397" s="217"/>
      <c r="FM397" s="217"/>
      <c r="FN397" s="217"/>
      <c r="FO397" s="217"/>
      <c r="FP397" s="217"/>
      <c r="FQ397" s="217"/>
      <c r="FR397" s="217"/>
      <c r="FS397" s="217"/>
      <c r="FT397" s="217"/>
      <c r="FU397" s="217"/>
      <c r="FV397" s="217"/>
      <c r="FW397" s="217"/>
      <c r="FX397" s="217"/>
      <c r="FY397" s="217"/>
      <c r="FZ397" s="217"/>
      <c r="GA397" s="217"/>
      <c r="GB397" s="217"/>
      <c r="GC397" s="217"/>
      <c r="GD397" s="217"/>
      <c r="GE397" s="217"/>
      <c r="GF397" s="217"/>
      <c r="GG397" s="217"/>
      <c r="GH397" s="217"/>
      <c r="GI397" s="217"/>
      <c r="GJ397" s="217"/>
      <c r="GK397" s="217"/>
      <c r="GL397" s="217"/>
      <c r="GM397" s="217"/>
      <c r="GN397" s="217"/>
      <c r="GO397" s="217"/>
      <c r="GP397" s="217"/>
      <c r="GQ397" s="217"/>
      <c r="GR397" s="217"/>
      <c r="GS397" s="217"/>
      <c r="GT397" s="217"/>
      <c r="GU397" s="217"/>
      <c r="GV397" s="217"/>
      <c r="GW397" s="217"/>
      <c r="GX397" s="217"/>
      <c r="GY397" s="217"/>
      <c r="GZ397" s="217"/>
      <c r="HA397" s="217"/>
      <c r="HB397" s="217"/>
      <c r="HC397" s="217"/>
      <c r="HD397" s="217"/>
      <c r="HE397" s="217"/>
      <c r="HF397" s="217"/>
      <c r="HG397" s="217"/>
      <c r="HH397" s="217"/>
      <c r="HI397" s="217"/>
      <c r="HJ397" s="217"/>
      <c r="HK397" s="217"/>
      <c r="HL397" s="217"/>
      <c r="HM397" s="217"/>
      <c r="HN397" s="217"/>
      <c r="HO397" s="217"/>
      <c r="HP397" s="217"/>
      <c r="HQ397" s="217"/>
      <c r="HR397" s="217"/>
      <c r="HS397" s="217"/>
      <c r="HT397" s="217"/>
      <c r="HU397" s="217"/>
      <c r="HV397" s="217"/>
      <c r="HW397" s="217"/>
      <c r="HX397" s="217"/>
      <c r="HY397" s="217"/>
      <c r="HZ397" s="217"/>
      <c r="IA397" s="217"/>
      <c r="IB397" s="217"/>
      <c r="IC397" s="217"/>
      <c r="ID397" s="217"/>
      <c r="IE397" s="217"/>
      <c r="IF397" s="217"/>
      <c r="IG397" s="217"/>
      <c r="IH397" s="217"/>
      <c r="II397" s="217"/>
      <c r="IJ397" s="217"/>
      <c r="IK397" s="217"/>
      <c r="IL397" s="217"/>
      <c r="IM397" s="217"/>
      <c r="IN397" s="217"/>
      <c r="IO397" s="217"/>
      <c r="IP397" s="217"/>
      <c r="IQ397" s="217"/>
      <c r="IR397" s="217"/>
      <c r="IS397" s="217"/>
      <c r="IT397" s="217"/>
      <c r="IU397" s="217"/>
      <c r="IV397" s="217"/>
    </row>
    <row r="398" spans="1:256" x14ac:dyDescent="0.15">
      <c r="A398" s="218"/>
      <c r="B398" s="215"/>
      <c r="C398" s="217"/>
      <c r="D398" s="219"/>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c r="AA398" s="217"/>
      <c r="AB398" s="217"/>
      <c r="AC398" s="217"/>
      <c r="AD398" s="217"/>
      <c r="AE398" s="217"/>
      <c r="AF398" s="217"/>
      <c r="AG398" s="217"/>
      <c r="AH398" s="217"/>
      <c r="AI398" s="217"/>
      <c r="AJ398" s="217"/>
      <c r="AK398" s="217"/>
      <c r="AL398" s="217"/>
      <c r="AM398" s="217"/>
      <c r="AN398" s="217"/>
      <c r="AO398" s="217"/>
      <c r="AP398" s="217"/>
      <c r="AQ398" s="217"/>
      <c r="AR398" s="217"/>
      <c r="AS398" s="217"/>
      <c r="AT398" s="217"/>
      <c r="AU398" s="217"/>
      <c r="AV398" s="217"/>
      <c r="AW398" s="217"/>
      <c r="AX398" s="217"/>
      <c r="AY398" s="217"/>
      <c r="AZ398" s="217"/>
      <c r="BA398" s="217"/>
      <c r="BB398" s="217"/>
      <c r="BC398" s="217"/>
      <c r="BD398" s="217"/>
      <c r="BE398" s="217"/>
      <c r="BF398" s="217"/>
      <c r="BG398" s="217"/>
      <c r="BH398" s="217"/>
      <c r="BI398" s="217"/>
      <c r="BJ398" s="217"/>
      <c r="BK398" s="217"/>
      <c r="BL398" s="217"/>
      <c r="BM398" s="217"/>
      <c r="BN398" s="217"/>
      <c r="BO398" s="217"/>
      <c r="BP398" s="217"/>
      <c r="BQ398" s="217"/>
      <c r="BR398" s="217"/>
      <c r="BS398" s="217"/>
      <c r="BT398" s="217"/>
      <c r="BU398" s="217"/>
      <c r="BV398" s="217"/>
      <c r="BW398" s="217"/>
      <c r="BX398" s="217"/>
      <c r="BY398" s="217"/>
      <c r="BZ398" s="217"/>
      <c r="CA398" s="217"/>
      <c r="CB398" s="217"/>
      <c r="CC398" s="217"/>
      <c r="CD398" s="217"/>
      <c r="CE398" s="217"/>
      <c r="CF398" s="217"/>
      <c r="CG398" s="217"/>
      <c r="CH398" s="217"/>
      <c r="CI398" s="217"/>
      <c r="CJ398" s="217"/>
      <c r="CK398" s="217"/>
      <c r="CL398" s="217"/>
      <c r="CM398" s="217"/>
      <c r="CN398" s="217"/>
      <c r="CO398" s="217"/>
      <c r="CP398" s="217"/>
      <c r="CQ398" s="217"/>
      <c r="CR398" s="217"/>
      <c r="CS398" s="217"/>
      <c r="CT398" s="217"/>
      <c r="CU398" s="217"/>
      <c r="CV398" s="217"/>
      <c r="CW398" s="217"/>
      <c r="CX398" s="217"/>
      <c r="CY398" s="217"/>
      <c r="CZ398" s="217"/>
      <c r="DA398" s="217"/>
      <c r="DB398" s="217"/>
      <c r="DC398" s="217"/>
      <c r="DD398" s="217"/>
      <c r="DE398" s="217"/>
      <c r="DF398" s="217"/>
      <c r="DG398" s="217"/>
      <c r="DH398" s="217"/>
      <c r="DI398" s="217"/>
      <c r="DJ398" s="217"/>
      <c r="DK398" s="217"/>
      <c r="DL398" s="217"/>
      <c r="DM398" s="217"/>
      <c r="DN398" s="217"/>
      <c r="DO398" s="217"/>
      <c r="DP398" s="217"/>
      <c r="DQ398" s="217"/>
      <c r="DR398" s="217"/>
      <c r="DS398" s="217"/>
      <c r="DT398" s="217"/>
      <c r="DU398" s="217"/>
      <c r="DV398" s="217"/>
      <c r="DW398" s="217"/>
      <c r="DX398" s="217"/>
      <c r="DY398" s="217"/>
      <c r="DZ398" s="217"/>
      <c r="EA398" s="217"/>
      <c r="EB398" s="217"/>
      <c r="EC398" s="217"/>
      <c r="ED398" s="217"/>
      <c r="EE398" s="217"/>
      <c r="EF398" s="217"/>
      <c r="EG398" s="217"/>
      <c r="EH398" s="217"/>
      <c r="EI398" s="217"/>
      <c r="EJ398" s="217"/>
      <c r="EK398" s="217"/>
      <c r="EL398" s="217"/>
      <c r="EM398" s="217"/>
      <c r="EN398" s="217"/>
      <c r="EO398" s="217"/>
      <c r="EP398" s="217"/>
      <c r="EQ398" s="217"/>
      <c r="ER398" s="217"/>
      <c r="ES398" s="217"/>
      <c r="ET398" s="217"/>
      <c r="EU398" s="217"/>
      <c r="EV398" s="217"/>
      <c r="EW398" s="217"/>
      <c r="EX398" s="217"/>
      <c r="EY398" s="217"/>
      <c r="EZ398" s="217"/>
      <c r="FA398" s="217"/>
      <c r="FB398" s="217"/>
      <c r="FC398" s="217"/>
      <c r="FD398" s="217"/>
      <c r="FE398" s="217"/>
      <c r="FF398" s="217"/>
      <c r="FG398" s="217"/>
      <c r="FH398" s="217"/>
      <c r="FI398" s="217"/>
      <c r="FJ398" s="217"/>
      <c r="FK398" s="217"/>
      <c r="FL398" s="217"/>
      <c r="FM398" s="217"/>
      <c r="FN398" s="217"/>
      <c r="FO398" s="217"/>
      <c r="FP398" s="217"/>
      <c r="FQ398" s="217"/>
      <c r="FR398" s="217"/>
      <c r="FS398" s="217"/>
      <c r="FT398" s="217"/>
      <c r="FU398" s="217"/>
      <c r="FV398" s="217"/>
      <c r="FW398" s="217"/>
      <c r="FX398" s="217"/>
      <c r="FY398" s="217"/>
      <c r="FZ398" s="217"/>
      <c r="GA398" s="217"/>
      <c r="GB398" s="217"/>
      <c r="GC398" s="217"/>
      <c r="GD398" s="217"/>
      <c r="GE398" s="217"/>
      <c r="GF398" s="217"/>
      <c r="GG398" s="217"/>
      <c r="GH398" s="217"/>
      <c r="GI398" s="217"/>
      <c r="GJ398" s="217"/>
      <c r="GK398" s="217"/>
      <c r="GL398" s="217"/>
      <c r="GM398" s="217"/>
      <c r="GN398" s="217"/>
      <c r="GO398" s="217"/>
      <c r="GP398" s="217"/>
      <c r="GQ398" s="217"/>
      <c r="GR398" s="217"/>
      <c r="GS398" s="217"/>
      <c r="GT398" s="217"/>
      <c r="GU398" s="217"/>
      <c r="GV398" s="217"/>
      <c r="GW398" s="217"/>
      <c r="GX398" s="217"/>
      <c r="GY398" s="217"/>
      <c r="GZ398" s="217"/>
      <c r="HA398" s="217"/>
      <c r="HB398" s="217"/>
      <c r="HC398" s="217"/>
      <c r="HD398" s="217"/>
      <c r="HE398" s="217"/>
      <c r="HF398" s="217"/>
      <c r="HG398" s="217"/>
      <c r="HH398" s="217"/>
      <c r="HI398" s="217"/>
      <c r="HJ398" s="217"/>
      <c r="HK398" s="217"/>
      <c r="HL398" s="217"/>
      <c r="HM398" s="217"/>
      <c r="HN398" s="217"/>
      <c r="HO398" s="217"/>
      <c r="HP398" s="217"/>
      <c r="HQ398" s="217"/>
      <c r="HR398" s="217"/>
      <c r="HS398" s="217"/>
      <c r="HT398" s="217"/>
      <c r="HU398" s="217"/>
      <c r="HV398" s="217"/>
      <c r="HW398" s="217"/>
      <c r="HX398" s="217"/>
      <c r="HY398" s="217"/>
      <c r="HZ398" s="217"/>
      <c r="IA398" s="217"/>
      <c r="IB398" s="217"/>
      <c r="IC398" s="217"/>
      <c r="ID398" s="217"/>
      <c r="IE398" s="217"/>
      <c r="IF398" s="217"/>
      <c r="IG398" s="217"/>
      <c r="IH398" s="217"/>
      <c r="II398" s="217"/>
      <c r="IJ398" s="217"/>
      <c r="IK398" s="217"/>
      <c r="IL398" s="217"/>
      <c r="IM398" s="217"/>
      <c r="IN398" s="217"/>
      <c r="IO398" s="217"/>
      <c r="IP398" s="217"/>
      <c r="IQ398" s="217"/>
      <c r="IR398" s="217"/>
      <c r="IS398" s="217"/>
      <c r="IT398" s="217"/>
      <c r="IU398" s="217"/>
      <c r="IV398" s="217"/>
    </row>
    <row r="399" spans="1:256" x14ac:dyDescent="0.15">
      <c r="A399" s="218"/>
      <c r="B399" s="215"/>
      <c r="C399" s="217"/>
      <c r="D399" s="219"/>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c r="AA399" s="217"/>
      <c r="AB399" s="217"/>
      <c r="AC399" s="217"/>
      <c r="AD399" s="217"/>
      <c r="AE399" s="217"/>
      <c r="AF399" s="217"/>
      <c r="AG399" s="217"/>
      <c r="AH399" s="217"/>
      <c r="AI399" s="217"/>
      <c r="AJ399" s="217"/>
      <c r="AK399" s="217"/>
      <c r="AL399" s="217"/>
      <c r="AM399" s="217"/>
      <c r="AN399" s="217"/>
      <c r="AO399" s="217"/>
      <c r="AP399" s="217"/>
      <c r="AQ399" s="217"/>
      <c r="AR399" s="217"/>
      <c r="AS399" s="217"/>
      <c r="AT399" s="217"/>
      <c r="AU399" s="217"/>
      <c r="AV399" s="217"/>
      <c r="AW399" s="217"/>
      <c r="AX399" s="217"/>
      <c r="AY399" s="217"/>
      <c r="AZ399" s="217"/>
      <c r="BA399" s="217"/>
      <c r="BB399" s="217"/>
      <c r="BC399" s="217"/>
      <c r="BD399" s="217"/>
      <c r="BE399" s="217"/>
      <c r="BF399" s="217"/>
      <c r="BG399" s="217"/>
      <c r="BH399" s="217"/>
      <c r="BI399" s="217"/>
      <c r="BJ399" s="217"/>
      <c r="BK399" s="217"/>
      <c r="BL399" s="217"/>
      <c r="BM399" s="217"/>
      <c r="BN399" s="217"/>
      <c r="BO399" s="217"/>
      <c r="BP399" s="217"/>
      <c r="BQ399" s="217"/>
      <c r="BR399" s="217"/>
      <c r="BS399" s="217"/>
      <c r="BT399" s="217"/>
      <c r="BU399" s="217"/>
      <c r="BV399" s="217"/>
      <c r="BW399" s="217"/>
      <c r="BX399" s="217"/>
      <c r="BY399" s="217"/>
      <c r="BZ399" s="217"/>
      <c r="CA399" s="217"/>
      <c r="CB399" s="217"/>
      <c r="CC399" s="217"/>
      <c r="CD399" s="217"/>
      <c r="CE399" s="217"/>
      <c r="CF399" s="217"/>
      <c r="CG399" s="217"/>
      <c r="CH399" s="217"/>
      <c r="CI399" s="217"/>
      <c r="CJ399" s="217"/>
      <c r="CK399" s="217"/>
      <c r="CL399" s="217"/>
      <c r="CM399" s="217"/>
      <c r="CN399" s="217"/>
      <c r="CO399" s="217"/>
      <c r="CP399" s="217"/>
      <c r="CQ399" s="217"/>
      <c r="CR399" s="217"/>
      <c r="CS399" s="217"/>
      <c r="CT399" s="217"/>
      <c r="CU399" s="217"/>
      <c r="CV399" s="217"/>
      <c r="CW399" s="217"/>
      <c r="CX399" s="217"/>
      <c r="CY399" s="217"/>
      <c r="CZ399" s="217"/>
      <c r="DA399" s="217"/>
      <c r="DB399" s="217"/>
      <c r="DC399" s="217"/>
      <c r="DD399" s="217"/>
      <c r="DE399" s="217"/>
      <c r="DF399" s="217"/>
      <c r="DG399" s="217"/>
      <c r="DH399" s="217"/>
      <c r="DI399" s="217"/>
      <c r="DJ399" s="217"/>
      <c r="DK399" s="217"/>
      <c r="DL399" s="217"/>
      <c r="DM399" s="217"/>
      <c r="DN399" s="217"/>
      <c r="DO399" s="217"/>
      <c r="DP399" s="217"/>
      <c r="DQ399" s="217"/>
      <c r="DR399" s="217"/>
      <c r="DS399" s="217"/>
      <c r="DT399" s="217"/>
      <c r="DU399" s="217"/>
      <c r="DV399" s="217"/>
      <c r="DW399" s="217"/>
      <c r="DX399" s="217"/>
      <c r="DY399" s="217"/>
      <c r="DZ399" s="217"/>
      <c r="EA399" s="217"/>
      <c r="EB399" s="217"/>
      <c r="EC399" s="217"/>
      <c r="ED399" s="217"/>
      <c r="EE399" s="217"/>
      <c r="EF399" s="217"/>
      <c r="EG399" s="217"/>
      <c r="EH399" s="217"/>
      <c r="EI399" s="217"/>
      <c r="EJ399" s="217"/>
      <c r="EK399" s="217"/>
      <c r="EL399" s="217"/>
      <c r="EM399" s="217"/>
      <c r="EN399" s="217"/>
      <c r="EO399" s="217"/>
      <c r="EP399" s="217"/>
      <c r="EQ399" s="217"/>
      <c r="ER399" s="217"/>
      <c r="ES399" s="217"/>
      <c r="ET399" s="217"/>
      <c r="EU399" s="217"/>
      <c r="EV399" s="217"/>
      <c r="EW399" s="217"/>
      <c r="EX399" s="217"/>
      <c r="EY399" s="217"/>
      <c r="EZ399" s="217"/>
      <c r="FA399" s="217"/>
      <c r="FB399" s="217"/>
      <c r="FC399" s="217"/>
      <c r="FD399" s="217"/>
      <c r="FE399" s="217"/>
      <c r="FF399" s="217"/>
      <c r="FG399" s="217"/>
      <c r="FH399" s="217"/>
      <c r="FI399" s="217"/>
      <c r="FJ399" s="217"/>
      <c r="FK399" s="217"/>
      <c r="FL399" s="217"/>
      <c r="FM399" s="217"/>
      <c r="FN399" s="217"/>
      <c r="FO399" s="217"/>
      <c r="FP399" s="217"/>
      <c r="FQ399" s="217"/>
      <c r="FR399" s="217"/>
      <c r="FS399" s="217"/>
      <c r="FT399" s="217"/>
      <c r="FU399" s="217"/>
      <c r="FV399" s="217"/>
      <c r="FW399" s="217"/>
      <c r="FX399" s="217"/>
      <c r="FY399" s="217"/>
      <c r="FZ399" s="217"/>
      <c r="GA399" s="217"/>
      <c r="GB399" s="217"/>
      <c r="GC399" s="217"/>
      <c r="GD399" s="217"/>
      <c r="GE399" s="217"/>
      <c r="GF399" s="217"/>
      <c r="GG399" s="217"/>
      <c r="GH399" s="217"/>
      <c r="GI399" s="217"/>
      <c r="GJ399" s="217"/>
      <c r="GK399" s="217"/>
      <c r="GL399" s="217"/>
      <c r="GM399" s="217"/>
      <c r="GN399" s="217"/>
      <c r="GO399" s="217"/>
      <c r="GP399" s="217"/>
      <c r="GQ399" s="217"/>
      <c r="GR399" s="217"/>
      <c r="GS399" s="217"/>
      <c r="GT399" s="217"/>
      <c r="GU399" s="217"/>
      <c r="GV399" s="217"/>
      <c r="GW399" s="217"/>
      <c r="GX399" s="217"/>
      <c r="GY399" s="217"/>
      <c r="GZ399" s="217"/>
      <c r="HA399" s="217"/>
      <c r="HB399" s="217"/>
      <c r="HC399" s="217"/>
      <c r="HD399" s="217"/>
      <c r="HE399" s="217"/>
      <c r="HF399" s="217"/>
      <c r="HG399" s="217"/>
      <c r="HH399" s="217"/>
      <c r="HI399" s="217"/>
      <c r="HJ399" s="217"/>
      <c r="HK399" s="217"/>
      <c r="HL399" s="217"/>
      <c r="HM399" s="217"/>
      <c r="HN399" s="217"/>
      <c r="HO399" s="217"/>
      <c r="HP399" s="217"/>
      <c r="HQ399" s="217"/>
      <c r="HR399" s="217"/>
      <c r="HS399" s="217"/>
      <c r="HT399" s="217"/>
      <c r="HU399" s="217"/>
      <c r="HV399" s="217"/>
      <c r="HW399" s="217"/>
      <c r="HX399" s="217"/>
      <c r="HY399" s="217"/>
      <c r="HZ399" s="217"/>
      <c r="IA399" s="217"/>
      <c r="IB399" s="217"/>
      <c r="IC399" s="217"/>
      <c r="ID399" s="217"/>
      <c r="IE399" s="217"/>
      <c r="IF399" s="217"/>
      <c r="IG399" s="217"/>
      <c r="IH399" s="217"/>
      <c r="II399" s="217"/>
      <c r="IJ399" s="217"/>
      <c r="IK399" s="217"/>
      <c r="IL399" s="217"/>
      <c r="IM399" s="217"/>
      <c r="IN399" s="217"/>
      <c r="IO399" s="217"/>
      <c r="IP399" s="217"/>
      <c r="IQ399" s="217"/>
      <c r="IR399" s="217"/>
      <c r="IS399" s="217"/>
      <c r="IT399" s="217"/>
      <c r="IU399" s="217"/>
      <c r="IV399" s="217"/>
    </row>
    <row r="400" spans="1:256" x14ac:dyDescent="0.15">
      <c r="A400" s="218"/>
      <c r="B400" s="215"/>
      <c r="C400" s="217"/>
      <c r="D400" s="219"/>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c r="AA400" s="217"/>
      <c r="AB400" s="217"/>
      <c r="AC400" s="217"/>
      <c r="AD400" s="217"/>
      <c r="AE400" s="217"/>
      <c r="AF400" s="217"/>
      <c r="AG400" s="217"/>
      <c r="AH400" s="217"/>
      <c r="AI400" s="217"/>
      <c r="AJ400" s="217"/>
      <c r="AK400" s="217"/>
      <c r="AL400" s="217"/>
      <c r="AM400" s="217"/>
      <c r="AN400" s="217"/>
      <c r="AO400" s="217"/>
      <c r="AP400" s="217"/>
      <c r="AQ400" s="217"/>
      <c r="AR400" s="217"/>
      <c r="AS400" s="217"/>
      <c r="AT400" s="217"/>
      <c r="AU400" s="217"/>
      <c r="AV400" s="217"/>
      <c r="AW400" s="217"/>
      <c r="AX400" s="217"/>
      <c r="AY400" s="217"/>
      <c r="AZ400" s="217"/>
      <c r="BA400" s="217"/>
      <c r="BB400" s="217"/>
      <c r="BC400" s="217"/>
      <c r="BD400" s="217"/>
      <c r="BE400" s="217"/>
      <c r="BF400" s="217"/>
      <c r="BG400" s="217"/>
      <c r="BH400" s="217"/>
      <c r="BI400" s="217"/>
      <c r="BJ400" s="217"/>
      <c r="BK400" s="217"/>
      <c r="BL400" s="217"/>
      <c r="BM400" s="217"/>
      <c r="BN400" s="217"/>
      <c r="BO400" s="217"/>
      <c r="BP400" s="217"/>
      <c r="BQ400" s="217"/>
      <c r="BR400" s="217"/>
      <c r="BS400" s="217"/>
      <c r="BT400" s="217"/>
      <c r="BU400" s="217"/>
      <c r="BV400" s="217"/>
      <c r="BW400" s="217"/>
      <c r="BX400" s="217"/>
      <c r="BY400" s="217"/>
      <c r="BZ400" s="217"/>
      <c r="CA400" s="217"/>
      <c r="CB400" s="217"/>
      <c r="CC400" s="217"/>
      <c r="CD400" s="217"/>
      <c r="CE400" s="217"/>
      <c r="CF400" s="217"/>
      <c r="CG400" s="217"/>
      <c r="CH400" s="217"/>
      <c r="CI400" s="217"/>
      <c r="CJ400" s="217"/>
      <c r="CK400" s="217"/>
      <c r="CL400" s="217"/>
      <c r="CM400" s="217"/>
      <c r="CN400" s="217"/>
      <c r="CO400" s="217"/>
      <c r="CP400" s="217"/>
      <c r="CQ400" s="217"/>
      <c r="CR400" s="217"/>
      <c r="CS400" s="217"/>
      <c r="CT400" s="217"/>
      <c r="CU400" s="217"/>
      <c r="CV400" s="217"/>
      <c r="CW400" s="217"/>
      <c r="CX400" s="217"/>
      <c r="CY400" s="217"/>
      <c r="CZ400" s="217"/>
      <c r="DA400" s="217"/>
      <c r="DB400" s="217"/>
      <c r="DC400" s="217"/>
      <c r="DD400" s="217"/>
      <c r="DE400" s="217"/>
      <c r="DF400" s="217"/>
      <c r="DG400" s="217"/>
      <c r="DH400" s="217"/>
      <c r="DI400" s="217"/>
      <c r="DJ400" s="217"/>
      <c r="DK400" s="217"/>
      <c r="DL400" s="217"/>
      <c r="DM400" s="217"/>
      <c r="DN400" s="217"/>
      <c r="DO400" s="217"/>
      <c r="DP400" s="217"/>
      <c r="DQ400" s="217"/>
      <c r="DR400" s="217"/>
      <c r="DS400" s="217"/>
      <c r="DT400" s="217"/>
      <c r="DU400" s="217"/>
      <c r="DV400" s="217"/>
      <c r="DW400" s="217"/>
      <c r="DX400" s="217"/>
      <c r="DY400" s="217"/>
      <c r="DZ400" s="217"/>
      <c r="EA400" s="217"/>
      <c r="EB400" s="217"/>
      <c r="EC400" s="217"/>
      <c r="ED400" s="217"/>
      <c r="EE400" s="217"/>
      <c r="EF400" s="217"/>
      <c r="EG400" s="217"/>
      <c r="EH400" s="217"/>
      <c r="EI400" s="217"/>
      <c r="EJ400" s="217"/>
      <c r="EK400" s="217"/>
      <c r="EL400" s="217"/>
      <c r="EM400" s="217"/>
      <c r="EN400" s="217"/>
      <c r="EO400" s="217"/>
      <c r="EP400" s="217"/>
      <c r="EQ400" s="217"/>
      <c r="ER400" s="217"/>
      <c r="ES400" s="217"/>
      <c r="ET400" s="217"/>
      <c r="EU400" s="217"/>
      <c r="EV400" s="217"/>
      <c r="EW400" s="217"/>
      <c r="EX400" s="217"/>
      <c r="EY400" s="217"/>
      <c r="EZ400" s="217"/>
      <c r="FA400" s="217"/>
      <c r="FB400" s="217"/>
      <c r="FC400" s="217"/>
      <c r="FD400" s="217"/>
      <c r="FE400" s="217"/>
      <c r="FF400" s="217"/>
      <c r="FG400" s="217"/>
      <c r="FH400" s="217"/>
      <c r="FI400" s="217"/>
      <c r="FJ400" s="217"/>
      <c r="FK400" s="217"/>
      <c r="FL400" s="217"/>
      <c r="FM400" s="217"/>
      <c r="FN400" s="217"/>
      <c r="FO400" s="217"/>
      <c r="FP400" s="217"/>
      <c r="FQ400" s="217"/>
      <c r="FR400" s="217"/>
      <c r="FS400" s="217"/>
      <c r="FT400" s="217"/>
      <c r="FU400" s="217"/>
      <c r="FV400" s="217"/>
      <c r="FW400" s="217"/>
      <c r="FX400" s="217"/>
      <c r="FY400" s="217"/>
      <c r="FZ400" s="217"/>
      <c r="GA400" s="217"/>
      <c r="GB400" s="217"/>
      <c r="GC400" s="217"/>
      <c r="GD400" s="217"/>
      <c r="GE400" s="217"/>
      <c r="GF400" s="217"/>
      <c r="GG400" s="217"/>
      <c r="GH400" s="217"/>
      <c r="GI400" s="217"/>
      <c r="GJ400" s="217"/>
      <c r="GK400" s="217"/>
      <c r="GL400" s="217"/>
      <c r="GM400" s="217"/>
      <c r="GN400" s="217"/>
      <c r="GO400" s="217"/>
      <c r="GP400" s="217"/>
      <c r="GQ400" s="217"/>
      <c r="GR400" s="217"/>
      <c r="GS400" s="217"/>
      <c r="GT400" s="217"/>
      <c r="GU400" s="217"/>
      <c r="GV400" s="217"/>
      <c r="GW400" s="217"/>
      <c r="GX400" s="217"/>
      <c r="GY400" s="217"/>
      <c r="GZ400" s="217"/>
      <c r="HA400" s="217"/>
      <c r="HB400" s="217"/>
      <c r="HC400" s="217"/>
      <c r="HD400" s="217"/>
      <c r="HE400" s="217"/>
      <c r="HF400" s="217"/>
      <c r="HG400" s="217"/>
      <c r="HH400" s="217"/>
      <c r="HI400" s="217"/>
      <c r="HJ400" s="217"/>
      <c r="HK400" s="217"/>
      <c r="HL400" s="217"/>
      <c r="HM400" s="217"/>
      <c r="HN400" s="217"/>
      <c r="HO400" s="217"/>
      <c r="HP400" s="217"/>
      <c r="HQ400" s="217"/>
      <c r="HR400" s="217"/>
      <c r="HS400" s="217"/>
      <c r="HT400" s="217"/>
      <c r="HU400" s="217"/>
      <c r="HV400" s="217"/>
      <c r="HW400" s="217"/>
      <c r="HX400" s="217"/>
      <c r="HY400" s="217"/>
      <c r="HZ400" s="217"/>
      <c r="IA400" s="217"/>
      <c r="IB400" s="217"/>
      <c r="IC400" s="217"/>
      <c r="ID400" s="217"/>
      <c r="IE400" s="217"/>
      <c r="IF400" s="217"/>
      <c r="IG400" s="217"/>
      <c r="IH400" s="217"/>
      <c r="II400" s="217"/>
      <c r="IJ400" s="217"/>
      <c r="IK400" s="217"/>
      <c r="IL400" s="217"/>
      <c r="IM400" s="217"/>
      <c r="IN400" s="217"/>
      <c r="IO400" s="217"/>
      <c r="IP400" s="217"/>
      <c r="IQ400" s="217"/>
      <c r="IR400" s="217"/>
      <c r="IS400" s="217"/>
      <c r="IT400" s="217"/>
      <c r="IU400" s="217"/>
      <c r="IV400" s="217"/>
    </row>
    <row r="401" spans="1:256" x14ac:dyDescent="0.15">
      <c r="A401" s="218"/>
      <c r="B401" s="215"/>
      <c r="C401" s="217"/>
      <c r="D401" s="219"/>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c r="AA401" s="217"/>
      <c r="AB401" s="217"/>
      <c r="AC401" s="217"/>
      <c r="AD401" s="217"/>
      <c r="AE401" s="217"/>
      <c r="AF401" s="217"/>
      <c r="AG401" s="217"/>
      <c r="AH401" s="217"/>
      <c r="AI401" s="217"/>
      <c r="AJ401" s="217"/>
      <c r="AK401" s="217"/>
      <c r="AL401" s="217"/>
      <c r="AM401" s="217"/>
      <c r="AN401" s="217"/>
      <c r="AO401" s="217"/>
      <c r="AP401" s="217"/>
      <c r="AQ401" s="217"/>
      <c r="AR401" s="217"/>
      <c r="AS401" s="217"/>
      <c r="AT401" s="217"/>
      <c r="AU401" s="217"/>
      <c r="AV401" s="217"/>
      <c r="AW401" s="217"/>
      <c r="AX401" s="217"/>
      <c r="AY401" s="217"/>
      <c r="AZ401" s="217"/>
      <c r="BA401" s="217"/>
      <c r="BB401" s="217"/>
      <c r="BC401" s="217"/>
      <c r="BD401" s="217"/>
      <c r="BE401" s="217"/>
      <c r="BF401" s="217"/>
      <c r="BG401" s="217"/>
      <c r="BH401" s="217"/>
      <c r="BI401" s="217"/>
      <c r="BJ401" s="217"/>
      <c r="BK401" s="217"/>
      <c r="BL401" s="217"/>
      <c r="BM401" s="217"/>
      <c r="BN401" s="217"/>
      <c r="BO401" s="217"/>
      <c r="BP401" s="217"/>
      <c r="BQ401" s="217"/>
      <c r="BR401" s="217"/>
      <c r="BS401" s="217"/>
      <c r="BT401" s="217"/>
      <c r="BU401" s="217"/>
      <c r="BV401" s="217"/>
      <c r="BW401" s="217"/>
      <c r="BX401" s="217"/>
      <c r="BY401" s="217"/>
      <c r="BZ401" s="217"/>
      <c r="CA401" s="217"/>
      <c r="CB401" s="217"/>
      <c r="CC401" s="217"/>
      <c r="CD401" s="217"/>
      <c r="CE401" s="217"/>
      <c r="CF401" s="217"/>
      <c r="CG401" s="217"/>
      <c r="CH401" s="217"/>
      <c r="CI401" s="217"/>
      <c r="CJ401" s="217"/>
      <c r="CK401" s="217"/>
      <c r="CL401" s="217"/>
      <c r="CM401" s="217"/>
      <c r="CN401" s="217"/>
      <c r="CO401" s="217"/>
      <c r="CP401" s="217"/>
      <c r="CQ401" s="217"/>
      <c r="CR401" s="217"/>
      <c r="CS401" s="217"/>
      <c r="CT401" s="217"/>
      <c r="CU401" s="217"/>
      <c r="CV401" s="217"/>
      <c r="CW401" s="217"/>
      <c r="CX401" s="217"/>
      <c r="CY401" s="217"/>
      <c r="CZ401" s="217"/>
      <c r="DA401" s="217"/>
      <c r="DB401" s="217"/>
      <c r="DC401" s="217"/>
      <c r="DD401" s="217"/>
      <c r="DE401" s="217"/>
      <c r="DF401" s="217"/>
      <c r="DG401" s="217"/>
      <c r="DH401" s="217"/>
      <c r="DI401" s="217"/>
      <c r="DJ401" s="217"/>
      <c r="DK401" s="217"/>
      <c r="DL401" s="217"/>
      <c r="DM401" s="217"/>
      <c r="DN401" s="217"/>
      <c r="DO401" s="217"/>
      <c r="DP401" s="217"/>
      <c r="DQ401" s="217"/>
      <c r="DR401" s="217"/>
      <c r="DS401" s="217"/>
      <c r="DT401" s="217"/>
      <c r="DU401" s="217"/>
      <c r="DV401" s="217"/>
      <c r="DW401" s="217"/>
      <c r="DX401" s="217"/>
      <c r="DY401" s="217"/>
      <c r="DZ401" s="217"/>
      <c r="EA401" s="217"/>
      <c r="EB401" s="217"/>
      <c r="EC401" s="217"/>
      <c r="ED401" s="217"/>
      <c r="EE401" s="217"/>
      <c r="EF401" s="217"/>
      <c r="EG401" s="217"/>
      <c r="EH401" s="217"/>
      <c r="EI401" s="217"/>
      <c r="EJ401" s="217"/>
      <c r="EK401" s="217"/>
      <c r="EL401" s="217"/>
      <c r="EM401" s="217"/>
      <c r="EN401" s="217"/>
      <c r="EO401" s="217"/>
      <c r="EP401" s="217"/>
      <c r="EQ401" s="217"/>
      <c r="ER401" s="217"/>
      <c r="ES401" s="217"/>
      <c r="ET401" s="217"/>
      <c r="EU401" s="217"/>
      <c r="EV401" s="217"/>
      <c r="EW401" s="217"/>
      <c r="EX401" s="217"/>
      <c r="EY401" s="217"/>
      <c r="EZ401" s="217"/>
      <c r="FA401" s="217"/>
      <c r="FB401" s="217"/>
      <c r="FC401" s="217"/>
      <c r="FD401" s="217"/>
      <c r="FE401" s="217"/>
      <c r="FF401" s="217"/>
      <c r="FG401" s="217"/>
      <c r="FH401" s="217"/>
      <c r="FI401" s="217"/>
      <c r="FJ401" s="217"/>
      <c r="FK401" s="217"/>
      <c r="FL401" s="217"/>
      <c r="FM401" s="217"/>
      <c r="FN401" s="217"/>
      <c r="FO401" s="217"/>
      <c r="FP401" s="217"/>
      <c r="FQ401" s="217"/>
      <c r="FR401" s="217"/>
      <c r="FS401" s="217"/>
      <c r="FT401" s="217"/>
      <c r="FU401" s="217"/>
      <c r="FV401" s="217"/>
      <c r="FW401" s="217"/>
      <c r="FX401" s="217"/>
      <c r="FY401" s="217"/>
      <c r="FZ401" s="217"/>
      <c r="GA401" s="217"/>
      <c r="GB401" s="217"/>
      <c r="GC401" s="217"/>
      <c r="GD401" s="217"/>
      <c r="GE401" s="217"/>
      <c r="GF401" s="217"/>
      <c r="GG401" s="217"/>
      <c r="GH401" s="217"/>
      <c r="GI401" s="217"/>
      <c r="GJ401" s="217"/>
      <c r="GK401" s="217"/>
      <c r="GL401" s="217"/>
      <c r="GM401" s="217"/>
      <c r="GN401" s="217"/>
      <c r="GO401" s="217"/>
      <c r="GP401" s="217"/>
      <c r="GQ401" s="217"/>
      <c r="GR401" s="217"/>
      <c r="GS401" s="217"/>
      <c r="GT401" s="217"/>
      <c r="GU401" s="217"/>
      <c r="GV401" s="217"/>
      <c r="GW401" s="217"/>
      <c r="GX401" s="217"/>
      <c r="GY401" s="217"/>
      <c r="GZ401" s="217"/>
      <c r="HA401" s="217"/>
      <c r="HB401" s="217"/>
      <c r="HC401" s="217"/>
      <c r="HD401" s="217"/>
      <c r="HE401" s="217"/>
      <c r="HF401" s="217"/>
      <c r="HG401" s="217"/>
      <c r="HH401" s="217"/>
      <c r="HI401" s="217"/>
      <c r="HJ401" s="217"/>
      <c r="HK401" s="217"/>
      <c r="HL401" s="217"/>
      <c r="HM401" s="217"/>
      <c r="HN401" s="217"/>
      <c r="HO401" s="217"/>
      <c r="HP401" s="217"/>
      <c r="HQ401" s="217"/>
      <c r="HR401" s="217"/>
      <c r="HS401" s="217"/>
      <c r="HT401" s="217"/>
      <c r="HU401" s="217"/>
      <c r="HV401" s="217"/>
      <c r="HW401" s="217"/>
      <c r="HX401" s="217"/>
      <c r="HY401" s="217"/>
      <c r="HZ401" s="217"/>
      <c r="IA401" s="217"/>
      <c r="IB401" s="217"/>
      <c r="IC401" s="217"/>
      <c r="ID401" s="217"/>
      <c r="IE401" s="217"/>
      <c r="IF401" s="217"/>
      <c r="IG401" s="217"/>
      <c r="IH401" s="217"/>
      <c r="II401" s="217"/>
      <c r="IJ401" s="217"/>
      <c r="IK401" s="217"/>
      <c r="IL401" s="217"/>
      <c r="IM401" s="217"/>
      <c r="IN401" s="217"/>
      <c r="IO401" s="217"/>
      <c r="IP401" s="217"/>
      <c r="IQ401" s="217"/>
      <c r="IR401" s="217"/>
      <c r="IS401" s="217"/>
      <c r="IT401" s="217"/>
      <c r="IU401" s="217"/>
      <c r="IV401" s="217"/>
    </row>
    <row r="402" spans="1:256" x14ac:dyDescent="0.15">
      <c r="A402" s="218"/>
      <c r="B402" s="215"/>
      <c r="C402" s="217"/>
      <c r="D402" s="219"/>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c r="AA402" s="217"/>
      <c r="AB402" s="217"/>
      <c r="AC402" s="217"/>
      <c r="AD402" s="217"/>
      <c r="AE402" s="217"/>
      <c r="AF402" s="217"/>
      <c r="AG402" s="217"/>
      <c r="AH402" s="217"/>
      <c r="AI402" s="217"/>
      <c r="AJ402" s="217"/>
      <c r="AK402" s="217"/>
      <c r="AL402" s="217"/>
      <c r="AM402" s="217"/>
      <c r="AN402" s="217"/>
      <c r="AO402" s="217"/>
      <c r="AP402" s="217"/>
      <c r="AQ402" s="217"/>
      <c r="AR402" s="217"/>
      <c r="AS402" s="217"/>
      <c r="AT402" s="217"/>
      <c r="AU402" s="217"/>
      <c r="AV402" s="217"/>
      <c r="AW402" s="217"/>
      <c r="AX402" s="217"/>
      <c r="AY402" s="217"/>
      <c r="AZ402" s="217"/>
      <c r="BA402" s="217"/>
      <c r="BB402" s="217"/>
      <c r="BC402" s="217"/>
      <c r="BD402" s="217"/>
      <c r="BE402" s="217"/>
      <c r="BF402" s="217"/>
      <c r="BG402" s="217"/>
      <c r="BH402" s="217"/>
      <c r="BI402" s="217"/>
      <c r="BJ402" s="217"/>
      <c r="BK402" s="217"/>
      <c r="BL402" s="217"/>
      <c r="BM402" s="217"/>
      <c r="BN402" s="217"/>
      <c r="BO402" s="217"/>
      <c r="BP402" s="217"/>
      <c r="BQ402" s="217"/>
      <c r="BR402" s="217"/>
      <c r="BS402" s="217"/>
      <c r="BT402" s="217"/>
      <c r="BU402" s="217"/>
      <c r="BV402" s="217"/>
      <c r="BW402" s="217"/>
      <c r="BX402" s="217"/>
      <c r="BY402" s="217"/>
      <c r="BZ402" s="217"/>
      <c r="CA402" s="217"/>
      <c r="CB402" s="217"/>
      <c r="CC402" s="217"/>
      <c r="CD402" s="217"/>
      <c r="CE402" s="217"/>
      <c r="CF402" s="217"/>
      <c r="CG402" s="217"/>
      <c r="CH402" s="217"/>
      <c r="CI402" s="217"/>
      <c r="CJ402" s="217"/>
      <c r="CK402" s="217"/>
      <c r="CL402" s="217"/>
      <c r="CM402" s="217"/>
      <c r="CN402" s="217"/>
      <c r="CO402" s="217"/>
      <c r="CP402" s="217"/>
      <c r="CQ402" s="217"/>
      <c r="CR402" s="217"/>
      <c r="CS402" s="217"/>
      <c r="CT402" s="217"/>
      <c r="CU402" s="217"/>
      <c r="CV402" s="217"/>
      <c r="CW402" s="217"/>
      <c r="CX402" s="217"/>
      <c r="CY402" s="217"/>
      <c r="CZ402" s="217"/>
      <c r="DA402" s="217"/>
      <c r="DB402" s="217"/>
      <c r="DC402" s="217"/>
      <c r="DD402" s="217"/>
      <c r="DE402" s="217"/>
      <c r="DF402" s="217"/>
      <c r="DG402" s="217"/>
      <c r="DH402" s="217"/>
      <c r="DI402" s="217"/>
      <c r="DJ402" s="217"/>
      <c r="DK402" s="217"/>
      <c r="DL402" s="217"/>
      <c r="DM402" s="217"/>
      <c r="DN402" s="217"/>
      <c r="DO402" s="217"/>
      <c r="DP402" s="217"/>
      <c r="DQ402" s="217"/>
      <c r="DR402" s="217"/>
      <c r="DS402" s="217"/>
      <c r="DT402" s="217"/>
      <c r="DU402" s="217"/>
      <c r="DV402" s="217"/>
      <c r="DW402" s="217"/>
      <c r="DX402" s="217"/>
      <c r="DY402" s="217"/>
      <c r="DZ402" s="217"/>
      <c r="EA402" s="217"/>
      <c r="EB402" s="217"/>
      <c r="EC402" s="217"/>
      <c r="ED402" s="217"/>
      <c r="EE402" s="217"/>
      <c r="EF402" s="217"/>
      <c r="EG402" s="217"/>
      <c r="EH402" s="217"/>
      <c r="EI402" s="217"/>
      <c r="EJ402" s="217"/>
      <c r="EK402" s="217"/>
      <c r="EL402" s="217"/>
      <c r="EM402" s="217"/>
      <c r="EN402" s="217"/>
      <c r="EO402" s="217"/>
      <c r="EP402" s="217"/>
      <c r="EQ402" s="217"/>
      <c r="ER402" s="217"/>
      <c r="ES402" s="217"/>
      <c r="ET402" s="217"/>
      <c r="EU402" s="217"/>
      <c r="EV402" s="217"/>
      <c r="EW402" s="217"/>
      <c r="EX402" s="217"/>
      <c r="EY402" s="217"/>
      <c r="EZ402" s="217"/>
      <c r="FA402" s="217"/>
      <c r="FB402" s="217"/>
      <c r="FC402" s="217"/>
      <c r="FD402" s="217"/>
      <c r="FE402" s="217"/>
      <c r="FF402" s="217"/>
      <c r="FG402" s="217"/>
      <c r="FH402" s="217"/>
      <c r="FI402" s="217"/>
      <c r="FJ402" s="217"/>
      <c r="FK402" s="217"/>
      <c r="FL402" s="217"/>
      <c r="FM402" s="217"/>
      <c r="FN402" s="217"/>
      <c r="FO402" s="217"/>
      <c r="FP402" s="217"/>
      <c r="FQ402" s="217"/>
      <c r="FR402" s="217"/>
      <c r="FS402" s="217"/>
      <c r="FT402" s="217"/>
      <c r="FU402" s="217"/>
      <c r="FV402" s="217"/>
      <c r="FW402" s="217"/>
      <c r="FX402" s="217"/>
      <c r="FY402" s="217"/>
      <c r="FZ402" s="217"/>
      <c r="GA402" s="217"/>
      <c r="GB402" s="217"/>
      <c r="GC402" s="217"/>
      <c r="GD402" s="217"/>
      <c r="GE402" s="217"/>
      <c r="GF402" s="217"/>
      <c r="GG402" s="217"/>
      <c r="GH402" s="217"/>
      <c r="GI402" s="217"/>
      <c r="GJ402" s="217"/>
      <c r="GK402" s="217"/>
      <c r="GL402" s="217"/>
      <c r="GM402" s="217"/>
      <c r="GN402" s="217"/>
      <c r="GO402" s="217"/>
      <c r="GP402" s="217"/>
      <c r="GQ402" s="217"/>
      <c r="GR402" s="217"/>
      <c r="GS402" s="217"/>
      <c r="GT402" s="217"/>
      <c r="GU402" s="217"/>
      <c r="GV402" s="217"/>
      <c r="GW402" s="217"/>
      <c r="GX402" s="217"/>
      <c r="GY402" s="217"/>
      <c r="GZ402" s="217"/>
      <c r="HA402" s="217"/>
      <c r="HB402" s="217"/>
      <c r="HC402" s="217"/>
      <c r="HD402" s="217"/>
      <c r="HE402" s="217"/>
      <c r="HF402" s="217"/>
      <c r="HG402" s="217"/>
      <c r="HH402" s="217"/>
      <c r="HI402" s="217"/>
      <c r="HJ402" s="217"/>
      <c r="HK402" s="217"/>
      <c r="HL402" s="217"/>
      <c r="HM402" s="217"/>
      <c r="HN402" s="217"/>
      <c r="HO402" s="217"/>
      <c r="HP402" s="217"/>
      <c r="HQ402" s="217"/>
      <c r="HR402" s="217"/>
      <c r="HS402" s="217"/>
      <c r="HT402" s="217"/>
      <c r="HU402" s="217"/>
      <c r="HV402" s="217"/>
      <c r="HW402" s="217"/>
      <c r="HX402" s="217"/>
      <c r="HY402" s="217"/>
      <c r="HZ402" s="217"/>
      <c r="IA402" s="217"/>
      <c r="IB402" s="217"/>
      <c r="IC402" s="217"/>
      <c r="ID402" s="217"/>
      <c r="IE402" s="217"/>
      <c r="IF402" s="217"/>
      <c r="IG402" s="217"/>
      <c r="IH402" s="217"/>
      <c r="II402" s="217"/>
      <c r="IJ402" s="217"/>
      <c r="IK402" s="217"/>
      <c r="IL402" s="217"/>
      <c r="IM402" s="217"/>
      <c r="IN402" s="217"/>
      <c r="IO402" s="217"/>
      <c r="IP402" s="217"/>
      <c r="IQ402" s="217"/>
      <c r="IR402" s="217"/>
      <c r="IS402" s="217"/>
      <c r="IT402" s="217"/>
      <c r="IU402" s="217"/>
      <c r="IV402" s="217"/>
    </row>
    <row r="403" spans="1:256" x14ac:dyDescent="0.15">
      <c r="A403" s="218"/>
      <c r="B403" s="215"/>
      <c r="C403" s="217"/>
      <c r="D403" s="219"/>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c r="AA403" s="217"/>
      <c r="AB403" s="217"/>
      <c r="AC403" s="217"/>
      <c r="AD403" s="217"/>
      <c r="AE403" s="217"/>
      <c r="AF403" s="217"/>
      <c r="AG403" s="217"/>
      <c r="AH403" s="217"/>
      <c r="AI403" s="217"/>
      <c r="AJ403" s="217"/>
      <c r="AK403" s="217"/>
      <c r="AL403" s="217"/>
      <c r="AM403" s="217"/>
      <c r="AN403" s="217"/>
      <c r="AO403" s="217"/>
      <c r="AP403" s="217"/>
      <c r="AQ403" s="217"/>
      <c r="AR403" s="217"/>
      <c r="AS403" s="217"/>
      <c r="AT403" s="217"/>
      <c r="AU403" s="217"/>
      <c r="AV403" s="217"/>
      <c r="AW403" s="217"/>
      <c r="AX403" s="217"/>
      <c r="AY403" s="217"/>
      <c r="AZ403" s="217"/>
      <c r="BA403" s="217"/>
      <c r="BB403" s="217"/>
      <c r="BC403" s="217"/>
      <c r="BD403" s="217"/>
      <c r="BE403" s="217"/>
      <c r="BF403" s="217"/>
      <c r="BG403" s="217"/>
      <c r="BH403" s="217"/>
      <c r="BI403" s="217"/>
      <c r="BJ403" s="217"/>
      <c r="BK403" s="217"/>
      <c r="BL403" s="217"/>
      <c r="BM403" s="217"/>
      <c r="BN403" s="217"/>
      <c r="BO403" s="217"/>
      <c r="BP403" s="217"/>
      <c r="BQ403" s="217"/>
      <c r="BR403" s="217"/>
      <c r="BS403" s="217"/>
      <c r="BT403" s="217"/>
      <c r="BU403" s="217"/>
      <c r="BV403" s="217"/>
      <c r="BW403" s="217"/>
      <c r="BX403" s="217"/>
      <c r="BY403" s="217"/>
      <c r="BZ403" s="217"/>
      <c r="CA403" s="217"/>
      <c r="CB403" s="217"/>
      <c r="CC403" s="217"/>
      <c r="CD403" s="217"/>
      <c r="CE403" s="217"/>
      <c r="CF403" s="217"/>
      <c r="CG403" s="217"/>
      <c r="CH403" s="217"/>
      <c r="CI403" s="217"/>
      <c r="CJ403" s="217"/>
      <c r="CK403" s="217"/>
      <c r="CL403" s="217"/>
      <c r="CM403" s="217"/>
      <c r="CN403" s="217"/>
      <c r="CO403" s="217"/>
      <c r="CP403" s="217"/>
      <c r="CQ403" s="217"/>
      <c r="CR403" s="217"/>
      <c r="CS403" s="217"/>
      <c r="CT403" s="217"/>
      <c r="CU403" s="217"/>
      <c r="CV403" s="217"/>
      <c r="CW403" s="217"/>
      <c r="CX403" s="217"/>
      <c r="CY403" s="217"/>
      <c r="CZ403" s="217"/>
      <c r="DA403" s="217"/>
      <c r="DB403" s="217"/>
      <c r="DC403" s="217"/>
      <c r="DD403" s="217"/>
      <c r="DE403" s="217"/>
      <c r="DF403" s="217"/>
      <c r="DG403" s="217"/>
      <c r="DH403" s="217"/>
      <c r="DI403" s="217"/>
      <c r="DJ403" s="217"/>
      <c r="DK403" s="217"/>
      <c r="DL403" s="217"/>
      <c r="DM403" s="217"/>
      <c r="DN403" s="217"/>
      <c r="DO403" s="217"/>
      <c r="DP403" s="217"/>
      <c r="DQ403" s="217"/>
      <c r="DR403" s="217"/>
      <c r="DS403" s="217"/>
      <c r="DT403" s="217"/>
      <c r="DU403" s="217"/>
      <c r="DV403" s="217"/>
      <c r="DW403" s="217"/>
      <c r="DX403" s="217"/>
      <c r="DY403" s="217"/>
      <c r="DZ403" s="217"/>
      <c r="EA403" s="217"/>
      <c r="EB403" s="217"/>
      <c r="EC403" s="217"/>
      <c r="ED403" s="217"/>
      <c r="EE403" s="217"/>
      <c r="EF403" s="217"/>
      <c r="EG403" s="217"/>
      <c r="EH403" s="217"/>
      <c r="EI403" s="217"/>
      <c r="EJ403" s="217"/>
      <c r="EK403" s="217"/>
      <c r="EL403" s="217"/>
      <c r="EM403" s="217"/>
      <c r="EN403" s="217"/>
      <c r="EO403" s="217"/>
      <c r="EP403" s="217"/>
      <c r="EQ403" s="217"/>
      <c r="ER403" s="217"/>
      <c r="ES403" s="217"/>
      <c r="ET403" s="217"/>
      <c r="EU403" s="217"/>
      <c r="EV403" s="217"/>
      <c r="EW403" s="217"/>
      <c r="EX403" s="217"/>
      <c r="EY403" s="217"/>
      <c r="EZ403" s="217"/>
      <c r="FA403" s="217"/>
      <c r="FB403" s="217"/>
      <c r="FC403" s="217"/>
      <c r="FD403" s="217"/>
      <c r="FE403" s="217"/>
      <c r="FF403" s="217"/>
      <c r="FG403" s="217"/>
      <c r="FH403" s="217"/>
      <c r="FI403" s="217"/>
      <c r="FJ403" s="217"/>
      <c r="FK403" s="217"/>
      <c r="FL403" s="217"/>
      <c r="FM403" s="217"/>
      <c r="FN403" s="217"/>
      <c r="FO403" s="217"/>
      <c r="FP403" s="217"/>
      <c r="FQ403" s="217"/>
      <c r="FR403" s="217"/>
      <c r="FS403" s="217"/>
      <c r="FT403" s="217"/>
      <c r="FU403" s="217"/>
      <c r="FV403" s="217"/>
      <c r="FW403" s="217"/>
      <c r="FX403" s="217"/>
      <c r="FY403" s="217"/>
      <c r="FZ403" s="217"/>
      <c r="GA403" s="217"/>
      <c r="GB403" s="217"/>
      <c r="GC403" s="217"/>
      <c r="GD403" s="217"/>
      <c r="GE403" s="217"/>
      <c r="GF403" s="217"/>
      <c r="GG403" s="217"/>
      <c r="GH403" s="217"/>
      <c r="GI403" s="217"/>
      <c r="GJ403" s="217"/>
      <c r="GK403" s="217"/>
      <c r="GL403" s="217"/>
      <c r="GM403" s="217"/>
      <c r="GN403" s="217"/>
      <c r="GO403" s="217"/>
      <c r="GP403" s="217"/>
      <c r="GQ403" s="217"/>
      <c r="GR403" s="217"/>
      <c r="GS403" s="217"/>
      <c r="GT403" s="217"/>
      <c r="GU403" s="217"/>
      <c r="GV403" s="217"/>
      <c r="GW403" s="217"/>
      <c r="GX403" s="217"/>
      <c r="GY403" s="217"/>
      <c r="GZ403" s="217"/>
      <c r="HA403" s="217"/>
      <c r="HB403" s="217"/>
      <c r="HC403" s="217"/>
      <c r="HD403" s="217"/>
      <c r="HE403" s="217"/>
      <c r="HF403" s="217"/>
      <c r="HG403" s="217"/>
      <c r="HH403" s="217"/>
      <c r="HI403" s="217"/>
      <c r="HJ403" s="217"/>
      <c r="HK403" s="217"/>
      <c r="HL403" s="217"/>
      <c r="HM403" s="217"/>
      <c r="HN403" s="217"/>
      <c r="HO403" s="217"/>
      <c r="HP403" s="217"/>
      <c r="HQ403" s="217"/>
      <c r="HR403" s="217"/>
      <c r="HS403" s="217"/>
      <c r="HT403" s="217"/>
      <c r="HU403" s="217"/>
      <c r="HV403" s="217"/>
      <c r="HW403" s="217"/>
      <c r="HX403" s="217"/>
      <c r="HY403" s="217"/>
      <c r="HZ403" s="217"/>
      <c r="IA403" s="217"/>
      <c r="IB403" s="217"/>
      <c r="IC403" s="217"/>
      <c r="ID403" s="217"/>
      <c r="IE403" s="217"/>
      <c r="IF403" s="217"/>
      <c r="IG403" s="217"/>
      <c r="IH403" s="217"/>
      <c r="II403" s="217"/>
      <c r="IJ403" s="217"/>
      <c r="IK403" s="217"/>
      <c r="IL403" s="217"/>
      <c r="IM403" s="217"/>
      <c r="IN403" s="217"/>
      <c r="IO403" s="217"/>
      <c r="IP403" s="217"/>
      <c r="IQ403" s="217"/>
      <c r="IR403" s="217"/>
      <c r="IS403" s="217"/>
      <c r="IT403" s="217"/>
      <c r="IU403" s="217"/>
      <c r="IV403" s="217"/>
    </row>
    <row r="404" spans="1:256" x14ac:dyDescent="0.15">
      <c r="A404" s="218"/>
      <c r="B404" s="215"/>
      <c r="C404" s="217"/>
      <c r="D404" s="219"/>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c r="AA404" s="217"/>
      <c r="AB404" s="217"/>
      <c r="AC404" s="217"/>
      <c r="AD404" s="217"/>
      <c r="AE404" s="217"/>
      <c r="AF404" s="217"/>
      <c r="AG404" s="217"/>
      <c r="AH404" s="217"/>
      <c r="AI404" s="217"/>
      <c r="AJ404" s="217"/>
      <c r="AK404" s="217"/>
      <c r="AL404" s="217"/>
      <c r="AM404" s="217"/>
      <c r="AN404" s="217"/>
      <c r="AO404" s="217"/>
      <c r="AP404" s="217"/>
      <c r="AQ404" s="217"/>
      <c r="AR404" s="217"/>
      <c r="AS404" s="217"/>
      <c r="AT404" s="217"/>
      <c r="AU404" s="217"/>
      <c r="AV404" s="217"/>
      <c r="AW404" s="217"/>
      <c r="AX404" s="217"/>
      <c r="AY404" s="217"/>
      <c r="AZ404" s="217"/>
      <c r="BA404" s="217"/>
      <c r="BB404" s="217"/>
      <c r="BC404" s="217"/>
      <c r="BD404" s="217"/>
      <c r="BE404" s="217"/>
      <c r="BF404" s="217"/>
      <c r="BG404" s="217"/>
      <c r="BH404" s="217"/>
      <c r="BI404" s="217"/>
      <c r="BJ404" s="217"/>
      <c r="BK404" s="217"/>
      <c r="BL404" s="217"/>
      <c r="BM404" s="217"/>
      <c r="BN404" s="217"/>
      <c r="BO404" s="217"/>
      <c r="BP404" s="217"/>
      <c r="BQ404" s="217"/>
      <c r="BR404" s="217"/>
      <c r="BS404" s="217"/>
      <c r="BT404" s="217"/>
      <c r="BU404" s="217"/>
      <c r="BV404" s="217"/>
      <c r="BW404" s="217"/>
      <c r="BX404" s="217"/>
      <c r="BY404" s="217"/>
      <c r="BZ404" s="217"/>
      <c r="CA404" s="217"/>
      <c r="CB404" s="217"/>
      <c r="CC404" s="217"/>
      <c r="CD404" s="217"/>
      <c r="CE404" s="217"/>
      <c r="CF404" s="217"/>
      <c r="CG404" s="217"/>
      <c r="CH404" s="217"/>
      <c r="CI404" s="217"/>
      <c r="CJ404" s="217"/>
      <c r="CK404" s="217"/>
      <c r="CL404" s="217"/>
      <c r="CM404" s="217"/>
      <c r="CN404" s="217"/>
      <c r="CO404" s="217"/>
      <c r="CP404" s="217"/>
      <c r="CQ404" s="217"/>
      <c r="CR404" s="217"/>
      <c r="CS404" s="217"/>
      <c r="CT404" s="217"/>
      <c r="CU404" s="217"/>
      <c r="CV404" s="217"/>
      <c r="CW404" s="217"/>
      <c r="CX404" s="217"/>
      <c r="CY404" s="217"/>
      <c r="CZ404" s="217"/>
      <c r="DA404" s="217"/>
      <c r="DB404" s="217"/>
      <c r="DC404" s="217"/>
      <c r="DD404" s="217"/>
      <c r="DE404" s="217"/>
      <c r="DF404" s="217"/>
      <c r="DG404" s="217"/>
      <c r="DH404" s="217"/>
      <c r="DI404" s="217"/>
      <c r="DJ404" s="217"/>
      <c r="DK404" s="217"/>
      <c r="DL404" s="217"/>
      <c r="DM404" s="217"/>
      <c r="DN404" s="217"/>
      <c r="DO404" s="217"/>
      <c r="DP404" s="217"/>
      <c r="DQ404" s="217"/>
      <c r="DR404" s="217"/>
      <c r="DS404" s="217"/>
      <c r="DT404" s="217"/>
      <c r="DU404" s="217"/>
      <c r="DV404" s="217"/>
      <c r="DW404" s="217"/>
      <c r="DX404" s="217"/>
      <c r="DY404" s="217"/>
      <c r="DZ404" s="217"/>
      <c r="EA404" s="217"/>
      <c r="EB404" s="217"/>
      <c r="EC404" s="217"/>
      <c r="ED404" s="217"/>
      <c r="EE404" s="217"/>
      <c r="EF404" s="217"/>
      <c r="EG404" s="217"/>
      <c r="EH404" s="217"/>
      <c r="EI404" s="217"/>
      <c r="EJ404" s="217"/>
      <c r="EK404" s="217"/>
      <c r="EL404" s="217"/>
      <c r="EM404" s="217"/>
      <c r="EN404" s="217"/>
      <c r="EO404" s="217"/>
      <c r="EP404" s="217"/>
      <c r="EQ404" s="217"/>
      <c r="ER404" s="217"/>
      <c r="ES404" s="217"/>
      <c r="ET404" s="217"/>
      <c r="EU404" s="217"/>
      <c r="EV404" s="217"/>
      <c r="EW404" s="217"/>
      <c r="EX404" s="217"/>
      <c r="EY404" s="217"/>
      <c r="EZ404" s="217"/>
      <c r="FA404" s="217"/>
      <c r="FB404" s="217"/>
      <c r="FC404" s="217"/>
      <c r="FD404" s="217"/>
      <c r="FE404" s="217"/>
      <c r="FF404" s="217"/>
      <c r="FG404" s="217"/>
      <c r="FH404" s="217"/>
      <c r="FI404" s="217"/>
      <c r="FJ404" s="217"/>
      <c r="FK404" s="217"/>
      <c r="FL404" s="217"/>
      <c r="FM404" s="217"/>
      <c r="FN404" s="217"/>
      <c r="FO404" s="217"/>
      <c r="FP404" s="217"/>
      <c r="FQ404" s="217"/>
      <c r="FR404" s="217"/>
      <c r="FS404" s="217"/>
      <c r="FT404" s="217"/>
      <c r="FU404" s="217"/>
      <c r="FV404" s="217"/>
      <c r="FW404" s="217"/>
      <c r="FX404" s="217"/>
      <c r="FY404" s="217"/>
      <c r="FZ404" s="217"/>
      <c r="GA404" s="217"/>
      <c r="GB404" s="217"/>
      <c r="GC404" s="217"/>
      <c r="GD404" s="217"/>
      <c r="GE404" s="217"/>
      <c r="GF404" s="217"/>
      <c r="GG404" s="217"/>
      <c r="GH404" s="217"/>
      <c r="GI404" s="217"/>
      <c r="GJ404" s="217"/>
      <c r="GK404" s="217"/>
      <c r="GL404" s="217"/>
      <c r="GM404" s="217"/>
      <c r="GN404" s="217"/>
      <c r="GO404" s="217"/>
      <c r="GP404" s="217"/>
      <c r="GQ404" s="217"/>
      <c r="GR404" s="217"/>
      <c r="GS404" s="217"/>
      <c r="GT404" s="217"/>
      <c r="GU404" s="217"/>
      <c r="GV404" s="217"/>
      <c r="GW404" s="217"/>
      <c r="GX404" s="217"/>
      <c r="GY404" s="217"/>
      <c r="GZ404" s="217"/>
      <c r="HA404" s="217"/>
      <c r="HB404" s="217"/>
      <c r="HC404" s="217"/>
      <c r="HD404" s="217"/>
      <c r="HE404" s="217"/>
      <c r="HF404" s="217"/>
      <c r="HG404" s="217"/>
      <c r="HH404" s="217"/>
      <c r="HI404" s="217"/>
      <c r="HJ404" s="217"/>
      <c r="HK404" s="217"/>
      <c r="HL404" s="217"/>
      <c r="HM404" s="217"/>
      <c r="HN404" s="217"/>
      <c r="HO404" s="217"/>
      <c r="HP404" s="217"/>
      <c r="HQ404" s="217"/>
      <c r="HR404" s="217"/>
      <c r="HS404" s="217"/>
      <c r="HT404" s="217"/>
      <c r="HU404" s="217"/>
      <c r="HV404" s="217"/>
      <c r="HW404" s="217"/>
      <c r="HX404" s="217"/>
      <c r="HY404" s="217"/>
      <c r="HZ404" s="217"/>
      <c r="IA404" s="217"/>
      <c r="IB404" s="217"/>
      <c r="IC404" s="217"/>
      <c r="ID404" s="217"/>
      <c r="IE404" s="217"/>
      <c r="IF404" s="217"/>
      <c r="IG404" s="217"/>
      <c r="IH404" s="217"/>
      <c r="II404" s="217"/>
      <c r="IJ404" s="217"/>
      <c r="IK404" s="217"/>
      <c r="IL404" s="217"/>
      <c r="IM404" s="217"/>
      <c r="IN404" s="217"/>
      <c r="IO404" s="217"/>
      <c r="IP404" s="217"/>
      <c r="IQ404" s="217"/>
      <c r="IR404" s="217"/>
      <c r="IS404" s="217"/>
      <c r="IT404" s="217"/>
      <c r="IU404" s="217"/>
      <c r="IV404" s="217"/>
    </row>
    <row r="405" spans="1:256" x14ac:dyDescent="0.15">
      <c r="A405" s="218"/>
      <c r="B405" s="215"/>
      <c r="C405" s="217"/>
      <c r="D405" s="219"/>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c r="AA405" s="217"/>
      <c r="AB405" s="217"/>
      <c r="AC405" s="217"/>
      <c r="AD405" s="217"/>
      <c r="AE405" s="217"/>
      <c r="AF405" s="217"/>
      <c r="AG405" s="217"/>
      <c r="AH405" s="217"/>
      <c r="AI405" s="217"/>
      <c r="AJ405" s="217"/>
      <c r="AK405" s="217"/>
      <c r="AL405" s="217"/>
      <c r="AM405" s="217"/>
      <c r="AN405" s="217"/>
      <c r="AO405" s="217"/>
      <c r="AP405" s="217"/>
      <c r="AQ405" s="217"/>
      <c r="AR405" s="217"/>
      <c r="AS405" s="217"/>
      <c r="AT405" s="217"/>
      <c r="AU405" s="217"/>
      <c r="AV405" s="217"/>
      <c r="AW405" s="217"/>
      <c r="AX405" s="217"/>
      <c r="AY405" s="217"/>
      <c r="AZ405" s="217"/>
      <c r="BA405" s="217"/>
      <c r="BB405" s="217"/>
      <c r="BC405" s="217"/>
      <c r="BD405" s="217"/>
      <c r="BE405" s="217"/>
      <c r="BF405" s="217"/>
      <c r="BG405" s="217"/>
      <c r="BH405" s="217"/>
      <c r="BI405" s="217"/>
      <c r="BJ405" s="217"/>
      <c r="BK405" s="217"/>
      <c r="BL405" s="217"/>
      <c r="BM405" s="217"/>
      <c r="BN405" s="217"/>
      <c r="BO405" s="217"/>
      <c r="BP405" s="217"/>
      <c r="BQ405" s="217"/>
      <c r="BR405" s="217"/>
      <c r="BS405" s="217"/>
      <c r="BT405" s="217"/>
      <c r="BU405" s="217"/>
      <c r="BV405" s="217"/>
      <c r="BW405" s="217"/>
      <c r="BX405" s="217"/>
      <c r="BY405" s="217"/>
      <c r="BZ405" s="217"/>
      <c r="CA405" s="217"/>
      <c r="CB405" s="217"/>
      <c r="CC405" s="217"/>
      <c r="CD405" s="217"/>
      <c r="CE405" s="217"/>
      <c r="CF405" s="217"/>
      <c r="CG405" s="217"/>
      <c r="CH405" s="217"/>
      <c r="CI405" s="217"/>
      <c r="CJ405" s="217"/>
      <c r="CK405" s="217"/>
      <c r="CL405" s="217"/>
      <c r="CM405" s="217"/>
      <c r="CN405" s="217"/>
      <c r="CO405" s="217"/>
      <c r="CP405" s="217"/>
      <c r="CQ405" s="217"/>
      <c r="CR405" s="217"/>
      <c r="CS405" s="217"/>
      <c r="CT405" s="217"/>
      <c r="CU405" s="217"/>
      <c r="CV405" s="217"/>
      <c r="CW405" s="217"/>
      <c r="CX405" s="217"/>
      <c r="CY405" s="217"/>
      <c r="CZ405" s="217"/>
      <c r="DA405" s="217"/>
      <c r="DB405" s="217"/>
      <c r="DC405" s="217"/>
      <c r="DD405" s="217"/>
      <c r="DE405" s="217"/>
      <c r="DF405" s="217"/>
      <c r="DG405" s="217"/>
      <c r="DH405" s="217"/>
      <c r="DI405" s="217"/>
      <c r="DJ405" s="217"/>
      <c r="DK405" s="217"/>
      <c r="DL405" s="217"/>
      <c r="DM405" s="217"/>
      <c r="DN405" s="217"/>
      <c r="DO405" s="217"/>
      <c r="DP405" s="217"/>
      <c r="DQ405" s="217"/>
      <c r="DR405" s="217"/>
      <c r="DS405" s="217"/>
      <c r="DT405" s="217"/>
      <c r="DU405" s="217"/>
      <c r="DV405" s="217"/>
      <c r="DW405" s="217"/>
      <c r="DX405" s="217"/>
      <c r="DY405" s="217"/>
      <c r="DZ405" s="217"/>
      <c r="EA405" s="217"/>
      <c r="EB405" s="217"/>
      <c r="EC405" s="217"/>
      <c r="ED405" s="217"/>
      <c r="EE405" s="217"/>
      <c r="EF405" s="217"/>
      <c r="EG405" s="217"/>
      <c r="EH405" s="217"/>
      <c r="EI405" s="217"/>
      <c r="EJ405" s="217"/>
      <c r="EK405" s="217"/>
      <c r="EL405" s="217"/>
      <c r="EM405" s="217"/>
      <c r="EN405" s="217"/>
      <c r="EO405" s="217"/>
      <c r="EP405" s="217"/>
      <c r="EQ405" s="217"/>
      <c r="ER405" s="217"/>
      <c r="ES405" s="217"/>
      <c r="ET405" s="217"/>
      <c r="EU405" s="217"/>
      <c r="EV405" s="217"/>
      <c r="EW405" s="217"/>
      <c r="EX405" s="217"/>
      <c r="EY405" s="217"/>
      <c r="EZ405" s="217"/>
      <c r="FA405" s="217"/>
      <c r="FB405" s="217"/>
      <c r="FC405" s="217"/>
      <c r="FD405" s="217"/>
      <c r="FE405" s="217"/>
      <c r="FF405" s="217"/>
      <c r="FG405" s="217"/>
      <c r="FH405" s="217"/>
      <c r="FI405" s="217"/>
      <c r="FJ405" s="217"/>
      <c r="FK405" s="217"/>
      <c r="FL405" s="217"/>
      <c r="FM405" s="217"/>
      <c r="FN405" s="217"/>
      <c r="FO405" s="217"/>
      <c r="FP405" s="217"/>
      <c r="FQ405" s="217"/>
      <c r="FR405" s="217"/>
      <c r="FS405" s="217"/>
      <c r="FT405" s="217"/>
      <c r="FU405" s="217"/>
      <c r="FV405" s="217"/>
      <c r="FW405" s="217"/>
      <c r="FX405" s="217"/>
      <c r="FY405" s="217"/>
      <c r="FZ405" s="217"/>
      <c r="GA405" s="217"/>
      <c r="GB405" s="217"/>
      <c r="GC405" s="217"/>
      <c r="GD405" s="217"/>
      <c r="GE405" s="217"/>
      <c r="GF405" s="217"/>
      <c r="GG405" s="217"/>
      <c r="GH405" s="217"/>
      <c r="GI405" s="217"/>
      <c r="GJ405" s="217"/>
      <c r="GK405" s="217"/>
      <c r="GL405" s="217"/>
      <c r="GM405" s="217"/>
      <c r="GN405" s="217"/>
      <c r="GO405" s="217"/>
      <c r="GP405" s="217"/>
      <c r="GQ405" s="217"/>
      <c r="GR405" s="217"/>
      <c r="GS405" s="217"/>
      <c r="GT405" s="217"/>
      <c r="GU405" s="217"/>
      <c r="GV405" s="217"/>
      <c r="GW405" s="217"/>
      <c r="GX405" s="217"/>
      <c r="GY405" s="217"/>
      <c r="GZ405" s="217"/>
      <c r="HA405" s="217"/>
      <c r="HB405" s="217"/>
      <c r="HC405" s="217"/>
      <c r="HD405" s="217"/>
      <c r="HE405" s="217"/>
      <c r="HF405" s="217"/>
      <c r="HG405" s="217"/>
      <c r="HH405" s="217"/>
      <c r="HI405" s="217"/>
      <c r="HJ405" s="217"/>
      <c r="HK405" s="217"/>
      <c r="HL405" s="217"/>
      <c r="HM405" s="217"/>
      <c r="HN405" s="217"/>
      <c r="HO405" s="217"/>
      <c r="HP405" s="217"/>
      <c r="HQ405" s="217"/>
      <c r="HR405" s="217"/>
      <c r="HS405" s="217"/>
      <c r="HT405" s="217"/>
      <c r="HU405" s="217"/>
      <c r="HV405" s="217"/>
      <c r="HW405" s="217"/>
      <c r="HX405" s="217"/>
      <c r="HY405" s="217"/>
      <c r="HZ405" s="217"/>
      <c r="IA405" s="217"/>
      <c r="IB405" s="217"/>
      <c r="IC405" s="217"/>
      <c r="ID405" s="217"/>
      <c r="IE405" s="217"/>
      <c r="IF405" s="217"/>
      <c r="IG405" s="217"/>
      <c r="IH405" s="217"/>
      <c r="II405" s="217"/>
      <c r="IJ405" s="217"/>
      <c r="IK405" s="217"/>
      <c r="IL405" s="217"/>
      <c r="IM405" s="217"/>
      <c r="IN405" s="217"/>
      <c r="IO405" s="217"/>
      <c r="IP405" s="217"/>
      <c r="IQ405" s="217"/>
      <c r="IR405" s="217"/>
      <c r="IS405" s="217"/>
      <c r="IT405" s="217"/>
      <c r="IU405" s="217"/>
      <c r="IV405" s="217"/>
    </row>
    <row r="406" spans="1:256" x14ac:dyDescent="0.15">
      <c r="A406" s="218"/>
      <c r="B406" s="215"/>
      <c r="C406" s="217"/>
      <c r="D406" s="219"/>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c r="AA406" s="217"/>
      <c r="AB406" s="217"/>
      <c r="AC406" s="217"/>
      <c r="AD406" s="217"/>
      <c r="AE406" s="217"/>
      <c r="AF406" s="217"/>
      <c r="AG406" s="217"/>
      <c r="AH406" s="217"/>
      <c r="AI406" s="217"/>
      <c r="AJ406" s="217"/>
      <c r="AK406" s="217"/>
      <c r="AL406" s="217"/>
      <c r="AM406" s="217"/>
      <c r="AN406" s="217"/>
      <c r="AO406" s="217"/>
      <c r="AP406" s="217"/>
      <c r="AQ406" s="217"/>
      <c r="AR406" s="217"/>
      <c r="AS406" s="217"/>
      <c r="AT406" s="217"/>
      <c r="AU406" s="217"/>
      <c r="AV406" s="217"/>
      <c r="AW406" s="217"/>
      <c r="AX406" s="217"/>
      <c r="AY406" s="217"/>
      <c r="AZ406" s="217"/>
      <c r="BA406" s="217"/>
      <c r="BB406" s="217"/>
      <c r="BC406" s="217"/>
      <c r="BD406" s="217"/>
      <c r="BE406" s="217"/>
      <c r="BF406" s="217"/>
      <c r="BG406" s="217"/>
      <c r="BH406" s="217"/>
      <c r="BI406" s="217"/>
      <c r="BJ406" s="217"/>
      <c r="BK406" s="217"/>
      <c r="BL406" s="217"/>
      <c r="BM406" s="217"/>
      <c r="BN406" s="217"/>
      <c r="BO406" s="217"/>
      <c r="BP406" s="217"/>
      <c r="BQ406" s="217"/>
      <c r="BR406" s="217"/>
      <c r="BS406" s="217"/>
      <c r="BT406" s="217"/>
      <c r="BU406" s="217"/>
      <c r="BV406" s="217"/>
      <c r="BW406" s="217"/>
      <c r="BX406" s="217"/>
      <c r="BY406" s="217"/>
      <c r="BZ406" s="217"/>
      <c r="CA406" s="217"/>
      <c r="CB406" s="217"/>
      <c r="CC406" s="217"/>
      <c r="CD406" s="217"/>
      <c r="CE406" s="217"/>
      <c r="CF406" s="217"/>
      <c r="CG406" s="217"/>
      <c r="CH406" s="217"/>
      <c r="CI406" s="217"/>
      <c r="CJ406" s="217"/>
      <c r="CK406" s="217"/>
      <c r="CL406" s="217"/>
      <c r="CM406" s="217"/>
      <c r="CN406" s="217"/>
      <c r="CO406" s="217"/>
      <c r="CP406" s="217"/>
      <c r="CQ406" s="217"/>
      <c r="CR406" s="217"/>
      <c r="CS406" s="217"/>
      <c r="CT406" s="217"/>
      <c r="CU406" s="217"/>
      <c r="CV406" s="217"/>
      <c r="CW406" s="217"/>
      <c r="CX406" s="217"/>
      <c r="CY406" s="217"/>
      <c r="CZ406" s="217"/>
      <c r="DA406" s="217"/>
      <c r="DB406" s="217"/>
      <c r="DC406" s="217"/>
      <c r="DD406" s="217"/>
      <c r="DE406" s="217"/>
      <c r="DF406" s="217"/>
      <c r="DG406" s="217"/>
      <c r="DH406" s="217"/>
      <c r="DI406" s="217"/>
      <c r="DJ406" s="217"/>
      <c r="DK406" s="217"/>
      <c r="DL406" s="217"/>
      <c r="DM406" s="217"/>
      <c r="DN406" s="217"/>
      <c r="DO406" s="217"/>
      <c r="DP406" s="217"/>
      <c r="DQ406" s="217"/>
      <c r="DR406" s="217"/>
      <c r="DS406" s="217"/>
      <c r="DT406" s="217"/>
      <c r="DU406" s="217"/>
      <c r="DV406" s="217"/>
      <c r="DW406" s="217"/>
      <c r="DX406" s="217"/>
      <c r="DY406" s="217"/>
      <c r="DZ406" s="217"/>
      <c r="EA406" s="217"/>
      <c r="EB406" s="217"/>
      <c r="EC406" s="217"/>
      <c r="ED406" s="217"/>
      <c r="EE406" s="217"/>
      <c r="EF406" s="217"/>
      <c r="EG406" s="217"/>
      <c r="EH406" s="217"/>
      <c r="EI406" s="217"/>
      <c r="EJ406" s="217"/>
      <c r="EK406" s="217"/>
      <c r="EL406" s="217"/>
      <c r="EM406" s="217"/>
      <c r="EN406" s="217"/>
      <c r="EO406" s="217"/>
      <c r="EP406" s="217"/>
      <c r="EQ406" s="217"/>
      <c r="ER406" s="217"/>
      <c r="ES406" s="217"/>
      <c r="ET406" s="217"/>
      <c r="EU406" s="217"/>
      <c r="EV406" s="217"/>
      <c r="EW406" s="217"/>
      <c r="EX406" s="217"/>
      <c r="EY406" s="217"/>
      <c r="EZ406" s="217"/>
      <c r="FA406" s="217"/>
      <c r="FB406" s="217"/>
      <c r="FC406" s="217"/>
      <c r="FD406" s="217"/>
      <c r="FE406" s="217"/>
      <c r="FF406" s="217"/>
      <c r="FG406" s="217"/>
      <c r="FH406" s="217"/>
      <c r="FI406" s="217"/>
      <c r="FJ406" s="217"/>
      <c r="FK406" s="217"/>
      <c r="FL406" s="217"/>
      <c r="FM406" s="217"/>
      <c r="FN406" s="217"/>
      <c r="FO406" s="217"/>
      <c r="FP406" s="217"/>
      <c r="FQ406" s="217"/>
      <c r="FR406" s="217"/>
      <c r="FS406" s="217"/>
      <c r="FT406" s="217"/>
      <c r="FU406" s="217"/>
      <c r="FV406" s="217"/>
      <c r="FW406" s="217"/>
      <c r="FX406" s="217"/>
      <c r="FY406" s="217"/>
      <c r="FZ406" s="217"/>
      <c r="GA406" s="217"/>
      <c r="GB406" s="217"/>
      <c r="GC406" s="217"/>
      <c r="GD406" s="217"/>
      <c r="GE406" s="217"/>
      <c r="GF406" s="217"/>
      <c r="GG406" s="217"/>
      <c r="GH406" s="217"/>
      <c r="GI406" s="217"/>
      <c r="GJ406" s="217"/>
      <c r="GK406" s="217"/>
      <c r="GL406" s="217"/>
      <c r="GM406" s="217"/>
      <c r="GN406" s="217"/>
      <c r="GO406" s="217"/>
      <c r="GP406" s="217"/>
      <c r="GQ406" s="217"/>
      <c r="GR406" s="217"/>
      <c r="GS406" s="217"/>
      <c r="GT406" s="217"/>
      <c r="GU406" s="217"/>
      <c r="GV406" s="217"/>
      <c r="GW406" s="217"/>
      <c r="GX406" s="217"/>
      <c r="GY406" s="217"/>
      <c r="GZ406" s="217"/>
      <c r="HA406" s="217"/>
      <c r="HB406" s="217"/>
      <c r="HC406" s="217"/>
      <c r="HD406" s="217"/>
      <c r="HE406" s="217"/>
      <c r="HF406" s="217"/>
      <c r="HG406" s="217"/>
      <c r="HH406" s="217"/>
      <c r="HI406" s="217"/>
      <c r="HJ406" s="217"/>
      <c r="HK406" s="217"/>
      <c r="HL406" s="217"/>
      <c r="HM406" s="217"/>
      <c r="HN406" s="217"/>
      <c r="HO406" s="217"/>
      <c r="HP406" s="217"/>
      <c r="HQ406" s="217"/>
      <c r="HR406" s="217"/>
      <c r="HS406" s="217"/>
      <c r="HT406" s="217"/>
      <c r="HU406" s="217"/>
      <c r="HV406" s="217"/>
      <c r="HW406" s="217"/>
      <c r="HX406" s="217"/>
      <c r="HY406" s="217"/>
      <c r="HZ406" s="217"/>
      <c r="IA406" s="217"/>
      <c r="IB406" s="217"/>
      <c r="IC406" s="217"/>
      <c r="ID406" s="217"/>
      <c r="IE406" s="217"/>
      <c r="IF406" s="217"/>
      <c r="IG406" s="217"/>
      <c r="IH406" s="217"/>
      <c r="II406" s="217"/>
      <c r="IJ406" s="217"/>
      <c r="IK406" s="217"/>
      <c r="IL406" s="217"/>
      <c r="IM406" s="217"/>
      <c r="IN406" s="217"/>
      <c r="IO406" s="217"/>
      <c r="IP406" s="217"/>
      <c r="IQ406" s="217"/>
      <c r="IR406" s="217"/>
      <c r="IS406" s="217"/>
      <c r="IT406" s="217"/>
      <c r="IU406" s="217"/>
      <c r="IV406" s="217"/>
    </row>
    <row r="407" spans="1:256" x14ac:dyDescent="0.15">
      <c r="A407" s="218"/>
      <c r="B407" s="215"/>
      <c r="C407" s="217"/>
      <c r="D407" s="219"/>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c r="AA407" s="217"/>
      <c r="AB407" s="217"/>
      <c r="AC407" s="217"/>
      <c r="AD407" s="217"/>
      <c r="AE407" s="217"/>
      <c r="AF407" s="217"/>
      <c r="AG407" s="217"/>
      <c r="AH407" s="217"/>
      <c r="AI407" s="217"/>
      <c r="AJ407" s="217"/>
      <c r="AK407" s="217"/>
      <c r="AL407" s="217"/>
      <c r="AM407" s="217"/>
      <c r="AN407" s="217"/>
      <c r="AO407" s="217"/>
      <c r="AP407" s="217"/>
      <c r="AQ407" s="217"/>
      <c r="AR407" s="217"/>
      <c r="AS407" s="217"/>
      <c r="AT407" s="217"/>
      <c r="AU407" s="217"/>
      <c r="AV407" s="217"/>
      <c r="AW407" s="217"/>
      <c r="AX407" s="217"/>
      <c r="AY407" s="217"/>
      <c r="AZ407" s="217"/>
      <c r="BA407" s="217"/>
      <c r="BB407" s="217"/>
      <c r="BC407" s="217"/>
      <c r="BD407" s="217"/>
      <c r="BE407" s="217"/>
      <c r="BF407" s="217"/>
      <c r="BG407" s="217"/>
      <c r="BH407" s="217"/>
      <c r="BI407" s="217"/>
      <c r="BJ407" s="217"/>
      <c r="BK407" s="217"/>
      <c r="BL407" s="217"/>
      <c r="BM407" s="217"/>
      <c r="BN407" s="217"/>
      <c r="BO407" s="217"/>
      <c r="BP407" s="217"/>
      <c r="BQ407" s="217"/>
      <c r="BR407" s="217"/>
      <c r="BS407" s="217"/>
      <c r="BT407" s="217"/>
      <c r="BU407" s="217"/>
      <c r="BV407" s="217"/>
      <c r="BW407" s="217"/>
      <c r="BX407" s="217"/>
      <c r="BY407" s="217"/>
      <c r="BZ407" s="217"/>
      <c r="CA407" s="217"/>
      <c r="CB407" s="217"/>
      <c r="CC407" s="217"/>
      <c r="CD407" s="217"/>
      <c r="CE407" s="217"/>
      <c r="CF407" s="217"/>
      <c r="CG407" s="217"/>
      <c r="CH407" s="217"/>
      <c r="CI407" s="217"/>
      <c r="CJ407" s="217"/>
      <c r="CK407" s="217"/>
      <c r="CL407" s="217"/>
      <c r="CM407" s="217"/>
      <c r="CN407" s="217"/>
      <c r="CO407" s="217"/>
      <c r="CP407" s="217"/>
      <c r="CQ407" s="217"/>
      <c r="CR407" s="217"/>
      <c r="CS407" s="217"/>
      <c r="CT407" s="217"/>
      <c r="CU407" s="217"/>
      <c r="CV407" s="217"/>
      <c r="CW407" s="217"/>
      <c r="CX407" s="217"/>
      <c r="CY407" s="217"/>
      <c r="CZ407" s="217"/>
      <c r="DA407" s="217"/>
      <c r="DB407" s="217"/>
      <c r="DC407" s="217"/>
      <c r="DD407" s="217"/>
      <c r="DE407" s="217"/>
      <c r="DF407" s="217"/>
      <c r="DG407" s="217"/>
      <c r="DH407" s="217"/>
      <c r="DI407" s="217"/>
      <c r="DJ407" s="217"/>
      <c r="DK407" s="217"/>
      <c r="DL407" s="217"/>
      <c r="DM407" s="217"/>
      <c r="DN407" s="217"/>
      <c r="DO407" s="217"/>
      <c r="DP407" s="217"/>
      <c r="DQ407" s="217"/>
      <c r="DR407" s="217"/>
      <c r="DS407" s="217"/>
      <c r="DT407" s="217"/>
      <c r="DU407" s="217"/>
      <c r="DV407" s="217"/>
      <c r="DW407" s="217"/>
      <c r="DX407" s="217"/>
      <c r="DY407" s="217"/>
      <c r="DZ407" s="217"/>
      <c r="EA407" s="217"/>
      <c r="EB407" s="217"/>
      <c r="EC407" s="217"/>
      <c r="ED407" s="217"/>
      <c r="EE407" s="217"/>
      <c r="EF407" s="217"/>
      <c r="EG407" s="217"/>
      <c r="EH407" s="217"/>
      <c r="EI407" s="217"/>
      <c r="EJ407" s="217"/>
      <c r="EK407" s="217"/>
      <c r="EL407" s="217"/>
      <c r="EM407" s="217"/>
      <c r="EN407" s="217"/>
      <c r="EO407" s="217"/>
      <c r="EP407" s="217"/>
      <c r="EQ407" s="217"/>
      <c r="ER407" s="217"/>
      <c r="ES407" s="217"/>
      <c r="ET407" s="217"/>
      <c r="EU407" s="217"/>
      <c r="EV407" s="217"/>
      <c r="EW407" s="217"/>
      <c r="EX407" s="217"/>
      <c r="EY407" s="217"/>
      <c r="EZ407" s="217"/>
      <c r="FA407" s="217"/>
      <c r="FB407" s="217"/>
      <c r="FC407" s="217"/>
      <c r="FD407" s="217"/>
      <c r="FE407" s="217"/>
      <c r="FF407" s="217"/>
      <c r="FG407" s="217"/>
      <c r="FH407" s="217"/>
      <c r="FI407" s="217"/>
      <c r="FJ407" s="217"/>
      <c r="FK407" s="217"/>
      <c r="FL407" s="217"/>
      <c r="FM407" s="217"/>
      <c r="FN407" s="217"/>
      <c r="FO407" s="217"/>
      <c r="FP407" s="217"/>
      <c r="FQ407" s="217"/>
      <c r="FR407" s="217"/>
      <c r="FS407" s="217"/>
      <c r="FT407" s="217"/>
      <c r="FU407" s="217"/>
      <c r="FV407" s="217"/>
      <c r="FW407" s="217"/>
      <c r="FX407" s="217"/>
      <c r="FY407" s="217"/>
      <c r="FZ407" s="217"/>
      <c r="GA407" s="217"/>
      <c r="GB407" s="217"/>
      <c r="GC407" s="217"/>
      <c r="GD407" s="217"/>
      <c r="GE407" s="217"/>
      <c r="GF407" s="217"/>
      <c r="GG407" s="217"/>
      <c r="GH407" s="217"/>
      <c r="GI407" s="217"/>
      <c r="GJ407" s="217"/>
      <c r="GK407" s="217"/>
      <c r="GL407" s="217"/>
      <c r="GM407" s="217"/>
      <c r="GN407" s="217"/>
      <c r="GO407" s="217"/>
      <c r="GP407" s="217"/>
      <c r="GQ407" s="217"/>
      <c r="GR407" s="217"/>
      <c r="GS407" s="217"/>
      <c r="GT407" s="217"/>
      <c r="GU407" s="217"/>
      <c r="GV407" s="217"/>
      <c r="GW407" s="217"/>
      <c r="GX407" s="217"/>
      <c r="GY407" s="217"/>
      <c r="GZ407" s="217"/>
      <c r="HA407" s="217"/>
      <c r="HB407" s="217"/>
      <c r="HC407" s="217"/>
      <c r="HD407" s="217"/>
      <c r="HE407" s="217"/>
      <c r="HF407" s="217"/>
      <c r="HG407" s="217"/>
      <c r="HH407" s="217"/>
      <c r="HI407" s="217"/>
      <c r="HJ407" s="217"/>
      <c r="HK407" s="217"/>
      <c r="HL407" s="217"/>
      <c r="HM407" s="217"/>
      <c r="HN407" s="217"/>
      <c r="HO407" s="217"/>
      <c r="HP407" s="217"/>
      <c r="HQ407" s="217"/>
      <c r="HR407" s="217"/>
      <c r="HS407" s="217"/>
      <c r="HT407" s="217"/>
      <c r="HU407" s="217"/>
      <c r="HV407" s="217"/>
      <c r="HW407" s="217"/>
      <c r="HX407" s="217"/>
      <c r="HY407" s="217"/>
      <c r="HZ407" s="217"/>
      <c r="IA407" s="217"/>
      <c r="IB407" s="217"/>
      <c r="IC407" s="217"/>
      <c r="ID407" s="217"/>
      <c r="IE407" s="217"/>
      <c r="IF407" s="217"/>
      <c r="IG407" s="217"/>
      <c r="IH407" s="217"/>
      <c r="II407" s="217"/>
      <c r="IJ407" s="217"/>
      <c r="IK407" s="217"/>
      <c r="IL407" s="217"/>
      <c r="IM407" s="217"/>
      <c r="IN407" s="217"/>
      <c r="IO407" s="217"/>
      <c r="IP407" s="217"/>
      <c r="IQ407" s="217"/>
      <c r="IR407" s="217"/>
      <c r="IS407" s="217"/>
      <c r="IT407" s="217"/>
      <c r="IU407" s="217"/>
      <c r="IV407" s="217"/>
    </row>
    <row r="408" spans="1:256" x14ac:dyDescent="0.15">
      <c r="A408" s="218"/>
      <c r="B408" s="215"/>
      <c r="C408" s="217"/>
      <c r="D408" s="219"/>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c r="AA408" s="217"/>
      <c r="AB408" s="217"/>
      <c r="AC408" s="217"/>
      <c r="AD408" s="217"/>
      <c r="AE408" s="217"/>
      <c r="AF408" s="217"/>
      <c r="AG408" s="217"/>
      <c r="AH408" s="217"/>
      <c r="AI408" s="217"/>
      <c r="AJ408" s="217"/>
      <c r="AK408" s="217"/>
      <c r="AL408" s="217"/>
      <c r="AM408" s="217"/>
      <c r="AN408" s="217"/>
      <c r="AO408" s="217"/>
      <c r="AP408" s="217"/>
      <c r="AQ408" s="217"/>
      <c r="AR408" s="217"/>
      <c r="AS408" s="217"/>
      <c r="AT408" s="217"/>
      <c r="AU408" s="217"/>
      <c r="AV408" s="217"/>
      <c r="AW408" s="217"/>
      <c r="AX408" s="217"/>
      <c r="AY408" s="217"/>
      <c r="AZ408" s="217"/>
      <c r="BA408" s="217"/>
      <c r="BB408" s="217"/>
      <c r="BC408" s="217"/>
      <c r="BD408" s="217"/>
      <c r="BE408" s="217"/>
      <c r="BF408" s="217"/>
      <c r="BG408" s="217"/>
      <c r="BH408" s="217"/>
      <c r="BI408" s="217"/>
      <c r="BJ408" s="217"/>
      <c r="BK408" s="217"/>
      <c r="BL408" s="217"/>
      <c r="BM408" s="217"/>
      <c r="BN408" s="217"/>
      <c r="BO408" s="217"/>
      <c r="BP408" s="217"/>
      <c r="BQ408" s="217"/>
      <c r="BR408" s="217"/>
      <c r="BS408" s="217"/>
      <c r="BT408" s="217"/>
      <c r="BU408" s="217"/>
      <c r="BV408" s="217"/>
      <c r="BW408" s="217"/>
      <c r="BX408" s="217"/>
      <c r="BY408" s="217"/>
      <c r="BZ408" s="217"/>
      <c r="CA408" s="217"/>
      <c r="CB408" s="217"/>
      <c r="CC408" s="217"/>
      <c r="CD408" s="217"/>
      <c r="CE408" s="217"/>
      <c r="CF408" s="217"/>
      <c r="CG408" s="217"/>
      <c r="CH408" s="217"/>
      <c r="CI408" s="217"/>
      <c r="CJ408" s="217"/>
      <c r="CK408" s="217"/>
      <c r="CL408" s="217"/>
      <c r="CM408" s="217"/>
      <c r="CN408" s="217"/>
      <c r="CO408" s="217"/>
      <c r="CP408" s="217"/>
      <c r="CQ408" s="217"/>
      <c r="CR408" s="217"/>
      <c r="CS408" s="217"/>
      <c r="CT408" s="217"/>
      <c r="CU408" s="217"/>
      <c r="CV408" s="217"/>
      <c r="CW408" s="217"/>
      <c r="CX408" s="217"/>
      <c r="CY408" s="217"/>
      <c r="CZ408" s="217"/>
      <c r="DA408" s="217"/>
      <c r="DB408" s="217"/>
      <c r="DC408" s="217"/>
      <c r="DD408" s="217"/>
      <c r="DE408" s="217"/>
      <c r="DF408" s="217"/>
      <c r="DG408" s="217"/>
      <c r="DH408" s="217"/>
      <c r="DI408" s="217"/>
      <c r="DJ408" s="217"/>
      <c r="DK408" s="217"/>
      <c r="DL408" s="217"/>
      <c r="DM408" s="217"/>
      <c r="DN408" s="217"/>
      <c r="DO408" s="217"/>
      <c r="DP408" s="217"/>
      <c r="DQ408" s="217"/>
      <c r="DR408" s="217"/>
      <c r="DS408" s="217"/>
      <c r="DT408" s="217"/>
      <c r="DU408" s="217"/>
      <c r="DV408" s="217"/>
      <c r="DW408" s="217"/>
      <c r="DX408" s="217"/>
      <c r="DY408" s="217"/>
      <c r="DZ408" s="217"/>
      <c r="EA408" s="217"/>
      <c r="EB408" s="217"/>
      <c r="EC408" s="217"/>
      <c r="ED408" s="217"/>
      <c r="EE408" s="217"/>
      <c r="EF408" s="217"/>
      <c r="EG408" s="217"/>
      <c r="EH408" s="217"/>
      <c r="EI408" s="217"/>
      <c r="EJ408" s="217"/>
      <c r="EK408" s="217"/>
      <c r="EL408" s="217"/>
      <c r="EM408" s="217"/>
      <c r="EN408" s="217"/>
      <c r="EO408" s="217"/>
      <c r="EP408" s="217"/>
      <c r="EQ408" s="217"/>
      <c r="ER408" s="217"/>
      <c r="ES408" s="217"/>
      <c r="ET408" s="217"/>
      <c r="EU408" s="217"/>
      <c r="EV408" s="217"/>
      <c r="EW408" s="217"/>
      <c r="EX408" s="217"/>
      <c r="EY408" s="217"/>
      <c r="EZ408" s="217"/>
      <c r="FA408" s="217"/>
      <c r="FB408" s="217"/>
      <c r="FC408" s="217"/>
      <c r="FD408" s="217"/>
      <c r="FE408" s="217"/>
      <c r="FF408" s="217"/>
      <c r="FG408" s="217"/>
      <c r="FH408" s="217"/>
      <c r="FI408" s="217"/>
      <c r="FJ408" s="217"/>
      <c r="FK408" s="217"/>
      <c r="FL408" s="217"/>
      <c r="FM408" s="217"/>
      <c r="FN408" s="217"/>
      <c r="FO408" s="217"/>
      <c r="FP408" s="217"/>
      <c r="FQ408" s="217"/>
      <c r="FR408" s="217"/>
      <c r="FS408" s="217"/>
      <c r="FT408" s="217"/>
      <c r="FU408" s="217"/>
      <c r="FV408" s="217"/>
      <c r="FW408" s="217"/>
      <c r="FX408" s="217"/>
      <c r="FY408" s="217"/>
      <c r="FZ408" s="217"/>
      <c r="GA408" s="217"/>
      <c r="GB408" s="217"/>
      <c r="GC408" s="217"/>
      <c r="GD408" s="217"/>
      <c r="GE408" s="217"/>
      <c r="GF408" s="217"/>
      <c r="GG408" s="217"/>
      <c r="GH408" s="217"/>
      <c r="GI408" s="217"/>
      <c r="GJ408" s="217"/>
      <c r="GK408" s="217"/>
      <c r="GL408" s="217"/>
      <c r="GM408" s="217"/>
      <c r="GN408" s="217"/>
      <c r="GO408" s="217"/>
      <c r="GP408" s="217"/>
      <c r="GQ408" s="217"/>
      <c r="GR408" s="217"/>
      <c r="GS408" s="217"/>
      <c r="GT408" s="217"/>
      <c r="GU408" s="217"/>
      <c r="GV408" s="217"/>
      <c r="GW408" s="217"/>
      <c r="GX408" s="217"/>
      <c r="GY408" s="217"/>
      <c r="GZ408" s="217"/>
      <c r="HA408" s="217"/>
      <c r="HB408" s="217"/>
      <c r="HC408" s="217"/>
      <c r="HD408" s="217"/>
      <c r="HE408" s="217"/>
      <c r="HF408" s="217"/>
      <c r="HG408" s="217"/>
      <c r="HH408" s="217"/>
      <c r="HI408" s="217"/>
      <c r="HJ408" s="217"/>
      <c r="HK408" s="217"/>
      <c r="HL408" s="217"/>
      <c r="HM408" s="217"/>
      <c r="HN408" s="217"/>
      <c r="HO408" s="217"/>
      <c r="HP408" s="217"/>
      <c r="HQ408" s="217"/>
      <c r="HR408" s="217"/>
      <c r="HS408" s="217"/>
      <c r="HT408" s="217"/>
      <c r="HU408" s="217"/>
      <c r="HV408" s="217"/>
      <c r="HW408" s="217"/>
      <c r="HX408" s="217"/>
      <c r="HY408" s="217"/>
      <c r="HZ408" s="217"/>
      <c r="IA408" s="217"/>
      <c r="IB408" s="217"/>
      <c r="IC408" s="217"/>
      <c r="ID408" s="217"/>
      <c r="IE408" s="217"/>
      <c r="IF408" s="217"/>
      <c r="IG408" s="217"/>
      <c r="IH408" s="217"/>
      <c r="II408" s="217"/>
      <c r="IJ408" s="217"/>
      <c r="IK408" s="217"/>
      <c r="IL408" s="217"/>
      <c r="IM408" s="217"/>
      <c r="IN408" s="217"/>
      <c r="IO408" s="217"/>
      <c r="IP408" s="217"/>
      <c r="IQ408" s="217"/>
      <c r="IR408" s="217"/>
      <c r="IS408" s="217"/>
      <c r="IT408" s="217"/>
      <c r="IU408" s="217"/>
      <c r="IV408" s="217"/>
    </row>
    <row r="409" spans="1:256" x14ac:dyDescent="0.15">
      <c r="A409" s="218"/>
      <c r="B409" s="215"/>
      <c r="C409" s="217"/>
      <c r="D409" s="219"/>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c r="AB409" s="217"/>
      <c r="AC409" s="217"/>
      <c r="AD409" s="217"/>
      <c r="AE409" s="217"/>
      <c r="AF409" s="217"/>
      <c r="AG409" s="217"/>
      <c r="AH409" s="217"/>
      <c r="AI409" s="217"/>
      <c r="AJ409" s="217"/>
      <c r="AK409" s="217"/>
      <c r="AL409" s="217"/>
      <c r="AM409" s="217"/>
      <c r="AN409" s="217"/>
      <c r="AO409" s="217"/>
      <c r="AP409" s="217"/>
      <c r="AQ409" s="217"/>
      <c r="AR409" s="217"/>
      <c r="AS409" s="217"/>
      <c r="AT409" s="217"/>
      <c r="AU409" s="217"/>
      <c r="AV409" s="217"/>
      <c r="AW409" s="217"/>
      <c r="AX409" s="217"/>
      <c r="AY409" s="217"/>
      <c r="AZ409" s="217"/>
      <c r="BA409" s="217"/>
      <c r="BB409" s="217"/>
      <c r="BC409" s="217"/>
      <c r="BD409" s="217"/>
      <c r="BE409" s="217"/>
      <c r="BF409" s="217"/>
      <c r="BG409" s="217"/>
      <c r="BH409" s="217"/>
      <c r="BI409" s="217"/>
      <c r="BJ409" s="217"/>
      <c r="BK409" s="217"/>
      <c r="BL409" s="217"/>
      <c r="BM409" s="217"/>
      <c r="BN409" s="217"/>
      <c r="BO409" s="217"/>
      <c r="BP409" s="217"/>
      <c r="BQ409" s="217"/>
      <c r="BR409" s="217"/>
      <c r="BS409" s="217"/>
      <c r="BT409" s="217"/>
      <c r="BU409" s="217"/>
      <c r="BV409" s="217"/>
      <c r="BW409" s="217"/>
      <c r="BX409" s="217"/>
      <c r="BY409" s="217"/>
      <c r="BZ409" s="217"/>
      <c r="CA409" s="217"/>
      <c r="CB409" s="217"/>
      <c r="CC409" s="217"/>
      <c r="CD409" s="217"/>
      <c r="CE409" s="217"/>
      <c r="CF409" s="217"/>
      <c r="CG409" s="217"/>
      <c r="CH409" s="217"/>
      <c r="CI409" s="217"/>
      <c r="CJ409" s="217"/>
      <c r="CK409" s="217"/>
      <c r="CL409" s="217"/>
      <c r="CM409" s="217"/>
      <c r="CN409" s="217"/>
      <c r="CO409" s="217"/>
      <c r="CP409" s="217"/>
      <c r="CQ409" s="217"/>
      <c r="CR409" s="217"/>
      <c r="CS409" s="217"/>
      <c r="CT409" s="217"/>
      <c r="CU409" s="217"/>
      <c r="CV409" s="217"/>
      <c r="CW409" s="217"/>
      <c r="CX409" s="217"/>
      <c r="CY409" s="217"/>
      <c r="CZ409" s="217"/>
      <c r="DA409" s="217"/>
      <c r="DB409" s="217"/>
      <c r="DC409" s="217"/>
      <c r="DD409" s="217"/>
      <c r="DE409" s="217"/>
      <c r="DF409" s="217"/>
      <c r="DG409" s="217"/>
      <c r="DH409" s="217"/>
      <c r="DI409" s="217"/>
      <c r="DJ409" s="217"/>
      <c r="DK409" s="217"/>
      <c r="DL409" s="217"/>
      <c r="DM409" s="217"/>
      <c r="DN409" s="217"/>
      <c r="DO409" s="217"/>
      <c r="DP409" s="217"/>
      <c r="DQ409" s="217"/>
      <c r="DR409" s="217"/>
      <c r="DS409" s="217"/>
      <c r="DT409" s="217"/>
      <c r="DU409" s="217"/>
      <c r="DV409" s="217"/>
      <c r="DW409" s="217"/>
      <c r="DX409" s="217"/>
      <c r="DY409" s="217"/>
      <c r="DZ409" s="217"/>
      <c r="EA409" s="217"/>
      <c r="EB409" s="217"/>
      <c r="EC409" s="217"/>
      <c r="ED409" s="217"/>
      <c r="EE409" s="217"/>
      <c r="EF409" s="217"/>
      <c r="EG409" s="217"/>
      <c r="EH409" s="217"/>
      <c r="EI409" s="217"/>
      <c r="EJ409" s="217"/>
      <c r="EK409" s="217"/>
      <c r="EL409" s="217"/>
      <c r="EM409" s="217"/>
      <c r="EN409" s="217"/>
      <c r="EO409" s="217"/>
      <c r="EP409" s="217"/>
      <c r="EQ409" s="217"/>
      <c r="ER409" s="217"/>
      <c r="ES409" s="217"/>
      <c r="ET409" s="217"/>
      <c r="EU409" s="217"/>
      <c r="EV409" s="217"/>
      <c r="EW409" s="217"/>
      <c r="EX409" s="217"/>
      <c r="EY409" s="217"/>
      <c r="EZ409" s="217"/>
      <c r="FA409" s="217"/>
      <c r="FB409" s="217"/>
      <c r="FC409" s="217"/>
      <c r="FD409" s="217"/>
      <c r="FE409" s="217"/>
      <c r="FF409" s="217"/>
      <c r="FG409" s="217"/>
      <c r="FH409" s="217"/>
      <c r="FI409" s="217"/>
      <c r="FJ409" s="217"/>
      <c r="FK409" s="217"/>
      <c r="FL409" s="217"/>
      <c r="FM409" s="217"/>
      <c r="FN409" s="217"/>
      <c r="FO409" s="217"/>
      <c r="FP409" s="217"/>
      <c r="FQ409" s="217"/>
      <c r="FR409" s="217"/>
      <c r="FS409" s="217"/>
      <c r="FT409" s="217"/>
      <c r="FU409" s="217"/>
      <c r="FV409" s="217"/>
      <c r="FW409" s="217"/>
      <c r="FX409" s="217"/>
      <c r="FY409" s="217"/>
      <c r="FZ409" s="217"/>
      <c r="GA409" s="217"/>
      <c r="GB409" s="217"/>
      <c r="GC409" s="217"/>
      <c r="GD409" s="217"/>
      <c r="GE409" s="217"/>
      <c r="GF409" s="217"/>
      <c r="GG409" s="217"/>
      <c r="GH409" s="217"/>
      <c r="GI409" s="217"/>
      <c r="GJ409" s="217"/>
      <c r="GK409" s="217"/>
      <c r="GL409" s="217"/>
      <c r="GM409" s="217"/>
      <c r="GN409" s="217"/>
      <c r="GO409" s="217"/>
      <c r="GP409" s="217"/>
      <c r="GQ409" s="217"/>
      <c r="GR409" s="217"/>
      <c r="GS409" s="217"/>
      <c r="GT409" s="217"/>
      <c r="GU409" s="217"/>
      <c r="GV409" s="217"/>
      <c r="GW409" s="217"/>
      <c r="GX409" s="217"/>
      <c r="GY409" s="217"/>
      <c r="GZ409" s="217"/>
      <c r="HA409" s="217"/>
      <c r="HB409" s="217"/>
      <c r="HC409" s="217"/>
      <c r="HD409" s="217"/>
      <c r="HE409" s="217"/>
      <c r="HF409" s="217"/>
      <c r="HG409" s="217"/>
      <c r="HH409" s="217"/>
      <c r="HI409" s="217"/>
      <c r="HJ409" s="217"/>
      <c r="HK409" s="217"/>
      <c r="HL409" s="217"/>
      <c r="HM409" s="217"/>
      <c r="HN409" s="217"/>
      <c r="HO409" s="217"/>
      <c r="HP409" s="217"/>
      <c r="HQ409" s="217"/>
      <c r="HR409" s="217"/>
      <c r="HS409" s="217"/>
      <c r="HT409" s="217"/>
      <c r="HU409" s="217"/>
      <c r="HV409" s="217"/>
      <c r="HW409" s="217"/>
      <c r="HX409" s="217"/>
      <c r="HY409" s="217"/>
      <c r="HZ409" s="217"/>
      <c r="IA409" s="217"/>
      <c r="IB409" s="217"/>
      <c r="IC409" s="217"/>
      <c r="ID409" s="217"/>
      <c r="IE409" s="217"/>
      <c r="IF409" s="217"/>
      <c r="IG409" s="217"/>
      <c r="IH409" s="217"/>
      <c r="II409" s="217"/>
      <c r="IJ409" s="217"/>
      <c r="IK409" s="217"/>
      <c r="IL409" s="217"/>
      <c r="IM409" s="217"/>
      <c r="IN409" s="217"/>
      <c r="IO409" s="217"/>
      <c r="IP409" s="217"/>
      <c r="IQ409" s="217"/>
      <c r="IR409" s="217"/>
      <c r="IS409" s="217"/>
      <c r="IT409" s="217"/>
      <c r="IU409" s="217"/>
      <c r="IV409" s="217"/>
    </row>
    <row r="410" spans="1:256" x14ac:dyDescent="0.15">
      <c r="A410" s="218"/>
      <c r="B410" s="215"/>
      <c r="C410" s="217"/>
      <c r="D410" s="219"/>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c r="AA410" s="217"/>
      <c r="AB410" s="217"/>
      <c r="AC410" s="217"/>
      <c r="AD410" s="217"/>
      <c r="AE410" s="217"/>
      <c r="AF410" s="217"/>
      <c r="AG410" s="217"/>
      <c r="AH410" s="217"/>
      <c r="AI410" s="217"/>
      <c r="AJ410" s="217"/>
      <c r="AK410" s="217"/>
      <c r="AL410" s="217"/>
      <c r="AM410" s="217"/>
      <c r="AN410" s="217"/>
      <c r="AO410" s="217"/>
      <c r="AP410" s="217"/>
      <c r="AQ410" s="217"/>
      <c r="AR410" s="217"/>
      <c r="AS410" s="217"/>
      <c r="AT410" s="217"/>
      <c r="AU410" s="217"/>
      <c r="AV410" s="217"/>
      <c r="AW410" s="217"/>
      <c r="AX410" s="217"/>
      <c r="AY410" s="217"/>
      <c r="AZ410" s="217"/>
      <c r="BA410" s="217"/>
      <c r="BB410" s="217"/>
      <c r="BC410" s="217"/>
      <c r="BD410" s="217"/>
      <c r="BE410" s="217"/>
      <c r="BF410" s="217"/>
      <c r="BG410" s="217"/>
      <c r="BH410" s="217"/>
      <c r="BI410" s="217"/>
      <c r="BJ410" s="217"/>
      <c r="BK410" s="217"/>
      <c r="BL410" s="217"/>
      <c r="BM410" s="217"/>
      <c r="BN410" s="217"/>
      <c r="BO410" s="217"/>
      <c r="BP410" s="217"/>
      <c r="BQ410" s="217"/>
      <c r="BR410" s="217"/>
      <c r="BS410" s="217"/>
      <c r="BT410" s="217"/>
      <c r="BU410" s="217"/>
      <c r="BV410" s="217"/>
      <c r="BW410" s="217"/>
      <c r="BX410" s="217"/>
      <c r="BY410" s="217"/>
      <c r="BZ410" s="217"/>
      <c r="CA410" s="217"/>
      <c r="CB410" s="217"/>
      <c r="CC410" s="217"/>
      <c r="CD410" s="217"/>
      <c r="CE410" s="217"/>
      <c r="CF410" s="217"/>
      <c r="CG410" s="217"/>
      <c r="CH410" s="217"/>
      <c r="CI410" s="217"/>
      <c r="CJ410" s="217"/>
      <c r="CK410" s="217"/>
      <c r="CL410" s="217"/>
      <c r="CM410" s="217"/>
      <c r="CN410" s="217"/>
      <c r="CO410" s="217"/>
      <c r="CP410" s="217"/>
      <c r="CQ410" s="217"/>
      <c r="CR410" s="217"/>
      <c r="CS410" s="217"/>
      <c r="CT410" s="217"/>
      <c r="CU410" s="217"/>
      <c r="CV410" s="217"/>
      <c r="CW410" s="217"/>
      <c r="CX410" s="217"/>
      <c r="CY410" s="217"/>
      <c r="CZ410" s="217"/>
      <c r="DA410" s="217"/>
      <c r="DB410" s="217"/>
      <c r="DC410" s="217"/>
      <c r="DD410" s="217"/>
      <c r="DE410" s="217"/>
      <c r="DF410" s="217"/>
      <c r="DG410" s="217"/>
      <c r="DH410" s="217"/>
      <c r="DI410" s="217"/>
      <c r="DJ410" s="217"/>
      <c r="DK410" s="217"/>
      <c r="DL410" s="217"/>
      <c r="DM410" s="217"/>
      <c r="DN410" s="217"/>
      <c r="DO410" s="217"/>
      <c r="DP410" s="217"/>
      <c r="DQ410" s="217"/>
      <c r="DR410" s="217"/>
      <c r="DS410" s="217"/>
      <c r="DT410" s="217"/>
      <c r="DU410" s="217"/>
      <c r="DV410" s="217"/>
      <c r="DW410" s="217"/>
      <c r="DX410" s="217"/>
      <c r="DY410" s="217"/>
      <c r="DZ410" s="217"/>
      <c r="EA410" s="217"/>
      <c r="EB410" s="217"/>
      <c r="EC410" s="217"/>
      <c r="ED410" s="217"/>
      <c r="EE410" s="217"/>
      <c r="EF410" s="217"/>
      <c r="EG410" s="217"/>
      <c r="EH410" s="217"/>
      <c r="EI410" s="217"/>
      <c r="EJ410" s="217"/>
      <c r="EK410" s="217"/>
      <c r="EL410" s="217"/>
      <c r="EM410" s="217"/>
      <c r="EN410" s="217"/>
      <c r="EO410" s="217"/>
      <c r="EP410" s="217"/>
      <c r="EQ410" s="217"/>
      <c r="ER410" s="217"/>
      <c r="ES410" s="217"/>
      <c r="ET410" s="217"/>
      <c r="EU410" s="217"/>
      <c r="EV410" s="217"/>
      <c r="EW410" s="217"/>
      <c r="EX410" s="217"/>
      <c r="EY410" s="217"/>
      <c r="EZ410" s="217"/>
      <c r="FA410" s="217"/>
      <c r="FB410" s="217"/>
      <c r="FC410" s="217"/>
      <c r="FD410" s="217"/>
      <c r="FE410" s="217"/>
      <c r="FF410" s="217"/>
      <c r="FG410" s="217"/>
      <c r="FH410" s="217"/>
      <c r="FI410" s="217"/>
      <c r="FJ410" s="217"/>
      <c r="FK410" s="217"/>
      <c r="FL410" s="217"/>
      <c r="FM410" s="217"/>
      <c r="FN410" s="217"/>
      <c r="FO410" s="217"/>
      <c r="FP410" s="217"/>
      <c r="FQ410" s="217"/>
      <c r="FR410" s="217"/>
      <c r="FS410" s="217"/>
      <c r="FT410" s="217"/>
      <c r="FU410" s="217"/>
      <c r="FV410" s="217"/>
      <c r="FW410" s="217"/>
      <c r="FX410" s="217"/>
      <c r="FY410" s="217"/>
      <c r="FZ410" s="217"/>
      <c r="GA410" s="217"/>
      <c r="GB410" s="217"/>
      <c r="GC410" s="217"/>
      <c r="GD410" s="217"/>
      <c r="GE410" s="217"/>
      <c r="GF410" s="217"/>
      <c r="GG410" s="217"/>
      <c r="GH410" s="217"/>
      <c r="GI410" s="217"/>
      <c r="GJ410" s="217"/>
      <c r="GK410" s="217"/>
      <c r="GL410" s="217"/>
      <c r="GM410" s="217"/>
      <c r="GN410" s="217"/>
      <c r="GO410" s="217"/>
      <c r="GP410" s="217"/>
      <c r="GQ410" s="217"/>
      <c r="GR410" s="217"/>
      <c r="GS410" s="217"/>
      <c r="GT410" s="217"/>
      <c r="GU410" s="217"/>
      <c r="GV410" s="217"/>
      <c r="GW410" s="217"/>
      <c r="GX410" s="217"/>
      <c r="GY410" s="217"/>
      <c r="GZ410" s="217"/>
      <c r="HA410" s="217"/>
      <c r="HB410" s="217"/>
      <c r="HC410" s="217"/>
      <c r="HD410" s="217"/>
      <c r="HE410" s="217"/>
      <c r="HF410" s="217"/>
      <c r="HG410" s="217"/>
      <c r="HH410" s="217"/>
      <c r="HI410" s="217"/>
      <c r="HJ410" s="217"/>
      <c r="HK410" s="217"/>
      <c r="HL410" s="217"/>
      <c r="HM410" s="217"/>
      <c r="HN410" s="217"/>
      <c r="HO410" s="217"/>
      <c r="HP410" s="217"/>
      <c r="HQ410" s="217"/>
      <c r="HR410" s="217"/>
      <c r="HS410" s="217"/>
      <c r="HT410" s="217"/>
      <c r="HU410" s="217"/>
      <c r="HV410" s="217"/>
      <c r="HW410" s="217"/>
      <c r="HX410" s="217"/>
      <c r="HY410" s="217"/>
      <c r="HZ410" s="217"/>
      <c r="IA410" s="217"/>
      <c r="IB410" s="217"/>
      <c r="IC410" s="217"/>
      <c r="ID410" s="217"/>
      <c r="IE410" s="217"/>
      <c r="IF410" s="217"/>
      <c r="IG410" s="217"/>
      <c r="IH410" s="217"/>
      <c r="II410" s="217"/>
      <c r="IJ410" s="217"/>
      <c r="IK410" s="217"/>
      <c r="IL410" s="217"/>
      <c r="IM410" s="217"/>
      <c r="IN410" s="217"/>
      <c r="IO410" s="217"/>
      <c r="IP410" s="217"/>
      <c r="IQ410" s="217"/>
      <c r="IR410" s="217"/>
      <c r="IS410" s="217"/>
      <c r="IT410" s="217"/>
      <c r="IU410" s="217"/>
      <c r="IV410" s="217"/>
    </row>
    <row r="411" spans="1:256" x14ac:dyDescent="0.15">
      <c r="A411" s="218"/>
      <c r="B411" s="215"/>
      <c r="C411" s="217"/>
      <c r="D411" s="219"/>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c r="AA411" s="217"/>
      <c r="AB411" s="217"/>
      <c r="AC411" s="217"/>
      <c r="AD411" s="217"/>
      <c r="AE411" s="217"/>
      <c r="AF411" s="217"/>
      <c r="AG411" s="217"/>
      <c r="AH411" s="217"/>
      <c r="AI411" s="217"/>
      <c r="AJ411" s="217"/>
      <c r="AK411" s="217"/>
      <c r="AL411" s="217"/>
      <c r="AM411" s="217"/>
      <c r="AN411" s="217"/>
      <c r="AO411" s="217"/>
      <c r="AP411" s="217"/>
      <c r="AQ411" s="217"/>
      <c r="AR411" s="217"/>
      <c r="AS411" s="217"/>
      <c r="AT411" s="217"/>
      <c r="AU411" s="217"/>
      <c r="AV411" s="217"/>
      <c r="AW411" s="217"/>
      <c r="AX411" s="217"/>
      <c r="AY411" s="217"/>
      <c r="AZ411" s="217"/>
      <c r="BA411" s="217"/>
      <c r="BB411" s="217"/>
      <c r="BC411" s="217"/>
      <c r="BD411" s="217"/>
      <c r="BE411" s="217"/>
      <c r="BF411" s="217"/>
      <c r="BG411" s="217"/>
      <c r="BH411" s="217"/>
      <c r="BI411" s="217"/>
      <c r="BJ411" s="217"/>
      <c r="BK411" s="217"/>
      <c r="BL411" s="217"/>
      <c r="BM411" s="217"/>
      <c r="BN411" s="217"/>
      <c r="BO411" s="217"/>
      <c r="BP411" s="217"/>
      <c r="BQ411" s="217"/>
      <c r="BR411" s="217"/>
      <c r="BS411" s="217"/>
      <c r="BT411" s="217"/>
      <c r="BU411" s="217"/>
      <c r="BV411" s="217"/>
      <c r="BW411" s="217"/>
      <c r="BX411" s="217"/>
      <c r="BY411" s="217"/>
      <c r="BZ411" s="217"/>
      <c r="CA411" s="217"/>
      <c r="CB411" s="217"/>
      <c r="CC411" s="217"/>
      <c r="CD411" s="217"/>
      <c r="CE411" s="217"/>
      <c r="CF411" s="217"/>
      <c r="CG411" s="217"/>
      <c r="CH411" s="217"/>
      <c r="CI411" s="217"/>
      <c r="CJ411" s="217"/>
      <c r="CK411" s="217"/>
      <c r="CL411" s="217"/>
      <c r="CM411" s="217"/>
      <c r="CN411" s="217"/>
      <c r="CO411" s="217"/>
      <c r="CP411" s="217"/>
      <c r="CQ411" s="217"/>
      <c r="CR411" s="217"/>
      <c r="CS411" s="217"/>
      <c r="CT411" s="217"/>
      <c r="CU411" s="217"/>
      <c r="CV411" s="217"/>
      <c r="CW411" s="217"/>
      <c r="CX411" s="217"/>
      <c r="CY411" s="217"/>
      <c r="CZ411" s="217"/>
      <c r="DA411" s="217"/>
      <c r="DB411" s="217"/>
      <c r="DC411" s="217"/>
      <c r="DD411" s="217"/>
      <c r="DE411" s="217"/>
      <c r="DF411" s="217"/>
      <c r="DG411" s="217"/>
      <c r="DH411" s="217"/>
      <c r="DI411" s="217"/>
      <c r="DJ411" s="217"/>
      <c r="DK411" s="217"/>
      <c r="DL411" s="217"/>
      <c r="DM411" s="217"/>
      <c r="DN411" s="217"/>
      <c r="DO411" s="217"/>
      <c r="DP411" s="217"/>
      <c r="DQ411" s="217"/>
      <c r="DR411" s="217"/>
      <c r="DS411" s="217"/>
      <c r="DT411" s="217"/>
      <c r="DU411" s="217"/>
      <c r="DV411" s="217"/>
      <c r="DW411" s="217"/>
      <c r="DX411" s="217"/>
      <c r="DY411" s="217"/>
      <c r="DZ411" s="217"/>
      <c r="EA411" s="217"/>
      <c r="EB411" s="217"/>
      <c r="EC411" s="217"/>
      <c r="ED411" s="217"/>
      <c r="EE411" s="217"/>
      <c r="EF411" s="217"/>
      <c r="EG411" s="217"/>
      <c r="EH411" s="217"/>
      <c r="EI411" s="217"/>
      <c r="EJ411" s="217"/>
      <c r="EK411" s="217"/>
      <c r="EL411" s="217"/>
      <c r="EM411" s="217"/>
      <c r="EN411" s="217"/>
      <c r="EO411" s="217"/>
      <c r="EP411" s="217"/>
      <c r="EQ411" s="217"/>
      <c r="ER411" s="217"/>
      <c r="ES411" s="217"/>
      <c r="ET411" s="217"/>
      <c r="EU411" s="217"/>
      <c r="EV411" s="217"/>
      <c r="EW411" s="217"/>
      <c r="EX411" s="217"/>
      <c r="EY411" s="217"/>
      <c r="EZ411" s="217"/>
      <c r="FA411" s="217"/>
      <c r="FB411" s="217"/>
      <c r="FC411" s="217"/>
      <c r="FD411" s="217"/>
      <c r="FE411" s="217"/>
      <c r="FF411" s="217"/>
      <c r="FG411" s="217"/>
      <c r="FH411" s="217"/>
      <c r="FI411" s="217"/>
      <c r="FJ411" s="217"/>
      <c r="FK411" s="217"/>
      <c r="FL411" s="217"/>
      <c r="FM411" s="217"/>
      <c r="FN411" s="217"/>
      <c r="FO411" s="217"/>
      <c r="FP411" s="217"/>
      <c r="FQ411" s="217"/>
      <c r="FR411" s="217"/>
      <c r="FS411" s="217"/>
      <c r="FT411" s="217"/>
      <c r="FU411" s="217"/>
      <c r="FV411" s="217"/>
      <c r="FW411" s="217"/>
      <c r="FX411" s="217"/>
      <c r="FY411" s="217"/>
      <c r="FZ411" s="217"/>
      <c r="GA411" s="217"/>
      <c r="GB411" s="217"/>
      <c r="GC411" s="217"/>
      <c r="GD411" s="217"/>
      <c r="GE411" s="217"/>
      <c r="GF411" s="217"/>
      <c r="GG411" s="217"/>
      <c r="GH411" s="217"/>
      <c r="GI411" s="217"/>
      <c r="GJ411" s="217"/>
      <c r="GK411" s="217"/>
      <c r="GL411" s="217"/>
      <c r="GM411" s="217"/>
      <c r="GN411" s="217"/>
      <c r="GO411" s="217"/>
      <c r="GP411" s="217"/>
      <c r="GQ411" s="217"/>
      <c r="GR411" s="217"/>
      <c r="GS411" s="217"/>
      <c r="GT411" s="217"/>
      <c r="GU411" s="217"/>
      <c r="GV411" s="217"/>
      <c r="GW411" s="217"/>
      <c r="GX411" s="217"/>
      <c r="GY411" s="217"/>
      <c r="GZ411" s="217"/>
      <c r="HA411" s="217"/>
      <c r="HB411" s="217"/>
      <c r="HC411" s="217"/>
      <c r="HD411" s="217"/>
      <c r="HE411" s="217"/>
      <c r="HF411" s="217"/>
      <c r="HG411" s="217"/>
      <c r="HH411" s="217"/>
      <c r="HI411" s="217"/>
      <c r="HJ411" s="217"/>
      <c r="HK411" s="217"/>
      <c r="HL411" s="217"/>
      <c r="HM411" s="217"/>
      <c r="HN411" s="217"/>
      <c r="HO411" s="217"/>
      <c r="HP411" s="217"/>
      <c r="HQ411" s="217"/>
      <c r="HR411" s="217"/>
      <c r="HS411" s="217"/>
      <c r="HT411" s="217"/>
      <c r="HU411" s="217"/>
      <c r="HV411" s="217"/>
      <c r="HW411" s="217"/>
      <c r="HX411" s="217"/>
      <c r="HY411" s="217"/>
      <c r="HZ411" s="217"/>
      <c r="IA411" s="217"/>
      <c r="IB411" s="217"/>
      <c r="IC411" s="217"/>
      <c r="ID411" s="217"/>
      <c r="IE411" s="217"/>
      <c r="IF411" s="217"/>
      <c r="IG411" s="217"/>
      <c r="IH411" s="217"/>
      <c r="II411" s="217"/>
      <c r="IJ411" s="217"/>
      <c r="IK411" s="217"/>
      <c r="IL411" s="217"/>
      <c r="IM411" s="217"/>
      <c r="IN411" s="217"/>
      <c r="IO411" s="217"/>
      <c r="IP411" s="217"/>
      <c r="IQ411" s="217"/>
      <c r="IR411" s="217"/>
      <c r="IS411" s="217"/>
      <c r="IT411" s="217"/>
      <c r="IU411" s="217"/>
      <c r="IV411" s="217"/>
    </row>
    <row r="412" spans="1:256" x14ac:dyDescent="0.15">
      <c r="A412" s="218"/>
      <c r="B412" s="215"/>
      <c r="C412" s="217"/>
      <c r="D412" s="219"/>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c r="AA412" s="217"/>
      <c r="AB412" s="217"/>
      <c r="AC412" s="217"/>
      <c r="AD412" s="217"/>
      <c r="AE412" s="217"/>
      <c r="AF412" s="217"/>
      <c r="AG412" s="217"/>
      <c r="AH412" s="217"/>
      <c r="AI412" s="217"/>
      <c r="AJ412" s="217"/>
      <c r="AK412" s="217"/>
      <c r="AL412" s="217"/>
      <c r="AM412" s="217"/>
      <c r="AN412" s="217"/>
      <c r="AO412" s="217"/>
      <c r="AP412" s="217"/>
      <c r="AQ412" s="217"/>
      <c r="AR412" s="217"/>
      <c r="AS412" s="217"/>
      <c r="AT412" s="217"/>
      <c r="AU412" s="217"/>
      <c r="AV412" s="217"/>
      <c r="AW412" s="217"/>
      <c r="AX412" s="217"/>
      <c r="AY412" s="217"/>
      <c r="AZ412" s="217"/>
      <c r="BA412" s="217"/>
      <c r="BB412" s="217"/>
      <c r="BC412" s="217"/>
      <c r="BD412" s="217"/>
      <c r="BE412" s="217"/>
      <c r="BF412" s="217"/>
      <c r="BG412" s="217"/>
      <c r="BH412" s="217"/>
      <c r="BI412" s="217"/>
      <c r="BJ412" s="217"/>
      <c r="BK412" s="217"/>
      <c r="BL412" s="217"/>
      <c r="BM412" s="217"/>
      <c r="BN412" s="217"/>
      <c r="BO412" s="217"/>
      <c r="BP412" s="217"/>
      <c r="BQ412" s="217"/>
      <c r="BR412" s="217"/>
      <c r="BS412" s="217"/>
      <c r="BT412" s="217"/>
      <c r="BU412" s="217"/>
      <c r="BV412" s="217"/>
      <c r="BW412" s="217"/>
      <c r="BX412" s="217"/>
      <c r="BY412" s="217"/>
      <c r="BZ412" s="217"/>
      <c r="CA412" s="217"/>
      <c r="CB412" s="217"/>
      <c r="CC412" s="217"/>
      <c r="CD412" s="217"/>
      <c r="CE412" s="217"/>
      <c r="CF412" s="217"/>
      <c r="CG412" s="217"/>
      <c r="CH412" s="217"/>
      <c r="CI412" s="217"/>
      <c r="CJ412" s="217"/>
      <c r="CK412" s="217"/>
      <c r="CL412" s="217"/>
      <c r="CM412" s="217"/>
      <c r="CN412" s="217"/>
      <c r="CO412" s="217"/>
      <c r="CP412" s="217"/>
      <c r="CQ412" s="217"/>
      <c r="CR412" s="217"/>
      <c r="CS412" s="217"/>
      <c r="CT412" s="217"/>
      <c r="CU412" s="217"/>
      <c r="CV412" s="217"/>
      <c r="CW412" s="217"/>
      <c r="CX412" s="217"/>
      <c r="CY412" s="217"/>
      <c r="CZ412" s="217"/>
      <c r="DA412" s="217"/>
      <c r="DB412" s="217"/>
      <c r="DC412" s="217"/>
      <c r="DD412" s="217"/>
      <c r="DE412" s="217"/>
      <c r="DF412" s="217"/>
      <c r="DG412" s="217"/>
      <c r="DH412" s="217"/>
      <c r="DI412" s="217"/>
      <c r="DJ412" s="217"/>
      <c r="DK412" s="217"/>
      <c r="DL412" s="217"/>
      <c r="DM412" s="217"/>
      <c r="DN412" s="217"/>
      <c r="DO412" s="217"/>
      <c r="DP412" s="217"/>
      <c r="DQ412" s="217"/>
      <c r="DR412" s="217"/>
      <c r="DS412" s="217"/>
      <c r="DT412" s="217"/>
      <c r="DU412" s="217"/>
      <c r="DV412" s="217"/>
      <c r="DW412" s="217"/>
      <c r="DX412" s="217"/>
      <c r="DY412" s="217"/>
      <c r="DZ412" s="217"/>
      <c r="EA412" s="217"/>
      <c r="EB412" s="217"/>
      <c r="EC412" s="217"/>
      <c r="ED412" s="217"/>
      <c r="EE412" s="217"/>
      <c r="EF412" s="217"/>
      <c r="EG412" s="217"/>
      <c r="EH412" s="217"/>
      <c r="EI412" s="217"/>
      <c r="EJ412" s="217"/>
      <c r="EK412" s="217"/>
      <c r="EL412" s="217"/>
      <c r="EM412" s="217"/>
      <c r="EN412" s="217"/>
      <c r="EO412" s="217"/>
      <c r="EP412" s="217"/>
      <c r="EQ412" s="217"/>
      <c r="ER412" s="217"/>
      <c r="ES412" s="217"/>
      <c r="ET412" s="217"/>
      <c r="EU412" s="217"/>
      <c r="EV412" s="217"/>
      <c r="EW412" s="217"/>
      <c r="EX412" s="217"/>
      <c r="EY412" s="217"/>
      <c r="EZ412" s="217"/>
      <c r="FA412" s="217"/>
      <c r="FB412" s="217"/>
      <c r="FC412" s="217"/>
      <c r="FD412" s="217"/>
      <c r="FE412" s="217"/>
      <c r="FF412" s="217"/>
      <c r="FG412" s="217"/>
      <c r="FH412" s="217"/>
      <c r="FI412" s="217"/>
      <c r="FJ412" s="217"/>
      <c r="FK412" s="217"/>
      <c r="FL412" s="217"/>
      <c r="FM412" s="217"/>
      <c r="FN412" s="217"/>
      <c r="FO412" s="217"/>
      <c r="FP412" s="217"/>
      <c r="FQ412" s="217"/>
      <c r="FR412" s="217"/>
      <c r="FS412" s="217"/>
      <c r="FT412" s="217"/>
      <c r="FU412" s="217"/>
      <c r="FV412" s="217"/>
      <c r="FW412" s="217"/>
      <c r="FX412" s="217"/>
      <c r="FY412" s="217"/>
      <c r="FZ412" s="217"/>
      <c r="GA412" s="217"/>
      <c r="GB412" s="217"/>
      <c r="GC412" s="217"/>
      <c r="GD412" s="217"/>
      <c r="GE412" s="217"/>
      <c r="GF412" s="217"/>
      <c r="GG412" s="217"/>
      <c r="GH412" s="217"/>
      <c r="GI412" s="217"/>
      <c r="GJ412" s="217"/>
      <c r="GK412" s="217"/>
      <c r="GL412" s="217"/>
      <c r="GM412" s="217"/>
      <c r="GN412" s="217"/>
      <c r="GO412" s="217"/>
      <c r="GP412" s="217"/>
      <c r="GQ412" s="217"/>
      <c r="GR412" s="217"/>
      <c r="GS412" s="217"/>
      <c r="GT412" s="217"/>
      <c r="GU412" s="217"/>
      <c r="GV412" s="217"/>
      <c r="GW412" s="217"/>
      <c r="GX412" s="217"/>
      <c r="GY412" s="217"/>
      <c r="GZ412" s="217"/>
      <c r="HA412" s="217"/>
      <c r="HB412" s="217"/>
      <c r="HC412" s="217"/>
      <c r="HD412" s="217"/>
      <c r="HE412" s="217"/>
      <c r="HF412" s="217"/>
      <c r="HG412" s="217"/>
      <c r="HH412" s="217"/>
      <c r="HI412" s="217"/>
      <c r="HJ412" s="217"/>
      <c r="HK412" s="217"/>
      <c r="HL412" s="217"/>
      <c r="HM412" s="217"/>
      <c r="HN412" s="217"/>
      <c r="HO412" s="217"/>
      <c r="HP412" s="217"/>
      <c r="HQ412" s="217"/>
      <c r="HR412" s="217"/>
      <c r="HS412" s="217"/>
      <c r="HT412" s="217"/>
      <c r="HU412" s="217"/>
      <c r="HV412" s="217"/>
      <c r="HW412" s="217"/>
      <c r="HX412" s="217"/>
      <c r="HY412" s="217"/>
      <c r="HZ412" s="217"/>
      <c r="IA412" s="217"/>
      <c r="IB412" s="217"/>
      <c r="IC412" s="217"/>
      <c r="ID412" s="217"/>
      <c r="IE412" s="217"/>
      <c r="IF412" s="217"/>
      <c r="IG412" s="217"/>
      <c r="IH412" s="217"/>
      <c r="II412" s="217"/>
      <c r="IJ412" s="217"/>
      <c r="IK412" s="217"/>
      <c r="IL412" s="217"/>
      <c r="IM412" s="217"/>
      <c r="IN412" s="217"/>
      <c r="IO412" s="217"/>
      <c r="IP412" s="217"/>
      <c r="IQ412" s="217"/>
      <c r="IR412" s="217"/>
      <c r="IS412" s="217"/>
      <c r="IT412" s="217"/>
      <c r="IU412" s="217"/>
      <c r="IV412" s="217"/>
    </row>
    <row r="413" spans="1:256" x14ac:dyDescent="0.15">
      <c r="A413" s="218"/>
      <c r="B413" s="215"/>
      <c r="C413" s="217"/>
      <c r="D413" s="219"/>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c r="AA413" s="217"/>
      <c r="AB413" s="217"/>
      <c r="AC413" s="217"/>
      <c r="AD413" s="217"/>
      <c r="AE413" s="217"/>
      <c r="AF413" s="217"/>
      <c r="AG413" s="217"/>
      <c r="AH413" s="217"/>
      <c r="AI413" s="217"/>
      <c r="AJ413" s="217"/>
      <c r="AK413" s="217"/>
      <c r="AL413" s="217"/>
      <c r="AM413" s="217"/>
      <c r="AN413" s="217"/>
      <c r="AO413" s="217"/>
      <c r="AP413" s="217"/>
      <c r="AQ413" s="217"/>
      <c r="AR413" s="217"/>
      <c r="AS413" s="217"/>
      <c r="AT413" s="217"/>
      <c r="AU413" s="217"/>
      <c r="AV413" s="217"/>
      <c r="AW413" s="217"/>
      <c r="AX413" s="217"/>
      <c r="AY413" s="217"/>
      <c r="AZ413" s="217"/>
      <c r="BA413" s="217"/>
      <c r="BB413" s="217"/>
      <c r="BC413" s="217"/>
      <c r="BD413" s="217"/>
      <c r="BE413" s="217"/>
      <c r="BF413" s="217"/>
      <c r="BG413" s="217"/>
      <c r="BH413" s="217"/>
      <c r="BI413" s="217"/>
      <c r="BJ413" s="217"/>
      <c r="BK413" s="217"/>
      <c r="BL413" s="217"/>
      <c r="BM413" s="217"/>
      <c r="BN413" s="217"/>
      <c r="BO413" s="217"/>
      <c r="BP413" s="217"/>
      <c r="BQ413" s="217"/>
      <c r="BR413" s="217"/>
      <c r="BS413" s="217"/>
      <c r="BT413" s="217"/>
      <c r="BU413" s="217"/>
      <c r="BV413" s="217"/>
      <c r="BW413" s="217"/>
      <c r="BX413" s="217"/>
      <c r="BY413" s="217"/>
      <c r="BZ413" s="217"/>
      <c r="CA413" s="217"/>
      <c r="CB413" s="217"/>
      <c r="CC413" s="217"/>
      <c r="CD413" s="217"/>
      <c r="CE413" s="217"/>
      <c r="CF413" s="217"/>
      <c r="CG413" s="217"/>
      <c r="CH413" s="217"/>
      <c r="CI413" s="217"/>
      <c r="CJ413" s="217"/>
      <c r="CK413" s="217"/>
      <c r="CL413" s="217"/>
      <c r="CM413" s="217"/>
      <c r="CN413" s="217"/>
      <c r="CO413" s="217"/>
      <c r="CP413" s="217"/>
      <c r="CQ413" s="217"/>
      <c r="CR413" s="217"/>
      <c r="CS413" s="217"/>
      <c r="CT413" s="217"/>
      <c r="CU413" s="217"/>
      <c r="CV413" s="217"/>
      <c r="CW413" s="217"/>
      <c r="CX413" s="217"/>
      <c r="CY413" s="217"/>
      <c r="CZ413" s="217"/>
      <c r="DA413" s="217"/>
      <c r="DB413" s="217"/>
      <c r="DC413" s="217"/>
      <c r="DD413" s="217"/>
      <c r="DE413" s="217"/>
      <c r="DF413" s="217"/>
      <c r="DG413" s="217"/>
      <c r="DH413" s="217"/>
      <c r="DI413" s="217"/>
      <c r="DJ413" s="217"/>
      <c r="DK413" s="217"/>
      <c r="DL413" s="217"/>
      <c r="DM413" s="217"/>
      <c r="DN413" s="217"/>
      <c r="DO413" s="217"/>
      <c r="DP413" s="217"/>
      <c r="DQ413" s="217"/>
      <c r="DR413" s="217"/>
      <c r="DS413" s="217"/>
      <c r="DT413" s="217"/>
      <c r="DU413" s="217"/>
      <c r="DV413" s="217"/>
      <c r="DW413" s="217"/>
      <c r="DX413" s="217"/>
      <c r="DY413" s="217"/>
      <c r="DZ413" s="217"/>
      <c r="EA413" s="217"/>
      <c r="EB413" s="217"/>
      <c r="EC413" s="217"/>
      <c r="ED413" s="217"/>
      <c r="EE413" s="217"/>
      <c r="EF413" s="217"/>
      <c r="EG413" s="217"/>
      <c r="EH413" s="217"/>
      <c r="EI413" s="217"/>
      <c r="EJ413" s="217"/>
      <c r="EK413" s="217"/>
      <c r="EL413" s="217"/>
      <c r="EM413" s="217"/>
      <c r="EN413" s="217"/>
      <c r="EO413" s="217"/>
      <c r="EP413" s="217"/>
      <c r="EQ413" s="217"/>
      <c r="ER413" s="217"/>
      <c r="ES413" s="217"/>
      <c r="ET413" s="217"/>
      <c r="EU413" s="217"/>
      <c r="EV413" s="217"/>
      <c r="EW413" s="217"/>
      <c r="EX413" s="217"/>
      <c r="EY413" s="217"/>
      <c r="EZ413" s="217"/>
      <c r="FA413" s="217"/>
      <c r="FB413" s="217"/>
      <c r="FC413" s="217"/>
      <c r="FD413" s="217"/>
      <c r="FE413" s="217"/>
      <c r="FF413" s="217"/>
      <c r="FG413" s="217"/>
      <c r="FH413" s="217"/>
      <c r="FI413" s="217"/>
      <c r="FJ413" s="217"/>
      <c r="FK413" s="217"/>
      <c r="FL413" s="217"/>
      <c r="FM413" s="217"/>
      <c r="FN413" s="217"/>
      <c r="FO413" s="217"/>
      <c r="FP413" s="217"/>
      <c r="FQ413" s="217"/>
      <c r="FR413" s="217"/>
      <c r="FS413" s="217"/>
      <c r="FT413" s="217"/>
      <c r="FU413" s="217"/>
      <c r="FV413" s="217"/>
      <c r="FW413" s="217"/>
      <c r="FX413" s="217"/>
      <c r="FY413" s="217"/>
      <c r="FZ413" s="217"/>
      <c r="GA413" s="217"/>
      <c r="GB413" s="217"/>
      <c r="GC413" s="217"/>
      <c r="GD413" s="217"/>
      <c r="GE413" s="217"/>
      <c r="GF413" s="217"/>
      <c r="GG413" s="217"/>
      <c r="GH413" s="217"/>
      <c r="GI413" s="217"/>
      <c r="GJ413" s="217"/>
      <c r="GK413" s="217"/>
      <c r="GL413" s="217"/>
      <c r="GM413" s="217"/>
      <c r="GN413" s="217"/>
      <c r="GO413" s="217"/>
      <c r="GP413" s="217"/>
      <c r="GQ413" s="217"/>
      <c r="GR413" s="217"/>
      <c r="GS413" s="217"/>
      <c r="GT413" s="217"/>
      <c r="GU413" s="217"/>
      <c r="GV413" s="217"/>
      <c r="GW413" s="217"/>
      <c r="GX413" s="217"/>
      <c r="GY413" s="217"/>
      <c r="GZ413" s="217"/>
      <c r="HA413" s="217"/>
      <c r="HB413" s="217"/>
      <c r="HC413" s="217"/>
      <c r="HD413" s="217"/>
      <c r="HE413" s="217"/>
      <c r="HF413" s="217"/>
      <c r="HG413" s="217"/>
      <c r="HH413" s="217"/>
      <c r="HI413" s="217"/>
      <c r="HJ413" s="217"/>
      <c r="HK413" s="217"/>
      <c r="HL413" s="217"/>
      <c r="HM413" s="217"/>
      <c r="HN413" s="217"/>
      <c r="HO413" s="217"/>
      <c r="HP413" s="217"/>
      <c r="HQ413" s="217"/>
      <c r="HR413" s="217"/>
      <c r="HS413" s="217"/>
      <c r="HT413" s="217"/>
      <c r="HU413" s="217"/>
      <c r="HV413" s="217"/>
      <c r="HW413" s="217"/>
      <c r="HX413" s="217"/>
      <c r="HY413" s="217"/>
      <c r="HZ413" s="217"/>
      <c r="IA413" s="217"/>
      <c r="IB413" s="217"/>
      <c r="IC413" s="217"/>
      <c r="ID413" s="217"/>
      <c r="IE413" s="217"/>
      <c r="IF413" s="217"/>
      <c r="IG413" s="217"/>
      <c r="IH413" s="217"/>
      <c r="II413" s="217"/>
      <c r="IJ413" s="217"/>
      <c r="IK413" s="217"/>
      <c r="IL413" s="217"/>
      <c r="IM413" s="217"/>
      <c r="IN413" s="217"/>
      <c r="IO413" s="217"/>
      <c r="IP413" s="217"/>
      <c r="IQ413" s="217"/>
      <c r="IR413" s="217"/>
      <c r="IS413" s="217"/>
      <c r="IT413" s="217"/>
      <c r="IU413" s="217"/>
      <c r="IV413" s="217"/>
    </row>
    <row r="414" spans="1:256" x14ac:dyDescent="0.15">
      <c r="A414" s="218"/>
      <c r="B414" s="215"/>
      <c r="C414" s="217"/>
      <c r="D414" s="219"/>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c r="AA414" s="217"/>
      <c r="AB414" s="217"/>
      <c r="AC414" s="217"/>
      <c r="AD414" s="217"/>
      <c r="AE414" s="217"/>
      <c r="AF414" s="217"/>
      <c r="AG414" s="217"/>
      <c r="AH414" s="217"/>
      <c r="AI414" s="217"/>
      <c r="AJ414" s="217"/>
      <c r="AK414" s="217"/>
      <c r="AL414" s="217"/>
      <c r="AM414" s="217"/>
      <c r="AN414" s="217"/>
      <c r="AO414" s="217"/>
      <c r="AP414" s="217"/>
      <c r="AQ414" s="217"/>
      <c r="AR414" s="217"/>
      <c r="AS414" s="217"/>
      <c r="AT414" s="217"/>
      <c r="AU414" s="217"/>
      <c r="AV414" s="217"/>
      <c r="AW414" s="217"/>
      <c r="AX414" s="217"/>
      <c r="AY414" s="217"/>
      <c r="AZ414" s="217"/>
      <c r="BA414" s="217"/>
      <c r="BB414" s="217"/>
      <c r="BC414" s="217"/>
      <c r="BD414" s="217"/>
      <c r="BE414" s="217"/>
      <c r="BF414" s="217"/>
      <c r="BG414" s="217"/>
      <c r="BH414" s="217"/>
      <c r="BI414" s="217"/>
      <c r="BJ414" s="217"/>
      <c r="BK414" s="217"/>
      <c r="BL414" s="217"/>
      <c r="BM414" s="217"/>
      <c r="BN414" s="217"/>
      <c r="BO414" s="217"/>
      <c r="BP414" s="217"/>
      <c r="BQ414" s="217"/>
      <c r="BR414" s="217"/>
      <c r="BS414" s="217"/>
      <c r="BT414" s="217"/>
      <c r="BU414" s="217"/>
      <c r="BV414" s="217"/>
      <c r="BW414" s="217"/>
      <c r="BX414" s="217"/>
      <c r="BY414" s="217"/>
      <c r="BZ414" s="217"/>
      <c r="CA414" s="217"/>
      <c r="CB414" s="217"/>
      <c r="CC414" s="217"/>
      <c r="CD414" s="217"/>
      <c r="CE414" s="217"/>
      <c r="CF414" s="217"/>
      <c r="CG414" s="217"/>
      <c r="CH414" s="217"/>
      <c r="CI414" s="217"/>
      <c r="CJ414" s="217"/>
      <c r="CK414" s="217"/>
      <c r="CL414" s="217"/>
      <c r="CM414" s="217"/>
      <c r="CN414" s="217"/>
      <c r="CO414" s="217"/>
      <c r="CP414" s="217"/>
      <c r="CQ414" s="217"/>
      <c r="CR414" s="217"/>
      <c r="CS414" s="217"/>
      <c r="CT414" s="217"/>
      <c r="CU414" s="217"/>
      <c r="CV414" s="217"/>
      <c r="CW414" s="217"/>
      <c r="CX414" s="217"/>
      <c r="CY414" s="217"/>
      <c r="CZ414" s="217"/>
      <c r="DA414" s="217"/>
      <c r="DB414" s="217"/>
      <c r="DC414" s="217"/>
      <c r="DD414" s="217"/>
      <c r="DE414" s="217"/>
      <c r="DF414" s="217"/>
      <c r="DG414" s="217"/>
      <c r="DH414" s="217"/>
      <c r="DI414" s="217"/>
      <c r="DJ414" s="217"/>
      <c r="DK414" s="217"/>
      <c r="DL414" s="217"/>
      <c r="DM414" s="217"/>
      <c r="DN414" s="217"/>
      <c r="DO414" s="217"/>
      <c r="DP414" s="217"/>
      <c r="DQ414" s="217"/>
      <c r="DR414" s="217"/>
      <c r="DS414" s="217"/>
      <c r="DT414" s="217"/>
      <c r="DU414" s="217"/>
      <c r="DV414" s="217"/>
      <c r="DW414" s="217"/>
      <c r="DX414" s="217"/>
      <c r="DY414" s="217"/>
      <c r="DZ414" s="217"/>
      <c r="EA414" s="217"/>
      <c r="EB414" s="217"/>
      <c r="EC414" s="217"/>
      <c r="ED414" s="217"/>
      <c r="EE414" s="217"/>
      <c r="EF414" s="217"/>
      <c r="EG414" s="217"/>
      <c r="EH414" s="217"/>
      <c r="EI414" s="217"/>
      <c r="EJ414" s="217"/>
      <c r="EK414" s="217"/>
      <c r="EL414" s="217"/>
      <c r="EM414" s="217"/>
      <c r="EN414" s="217"/>
      <c r="EO414" s="217"/>
      <c r="EP414" s="217"/>
      <c r="EQ414" s="217"/>
      <c r="ER414" s="217"/>
      <c r="ES414" s="217"/>
      <c r="ET414" s="217"/>
      <c r="EU414" s="217"/>
      <c r="EV414" s="217"/>
      <c r="EW414" s="217"/>
      <c r="EX414" s="217"/>
      <c r="EY414" s="217"/>
      <c r="EZ414" s="217"/>
      <c r="FA414" s="217"/>
      <c r="FB414" s="217"/>
      <c r="FC414" s="217"/>
      <c r="FD414" s="217"/>
      <c r="FE414" s="217"/>
      <c r="FF414" s="217"/>
      <c r="FG414" s="217"/>
      <c r="FH414" s="217"/>
      <c r="FI414" s="217"/>
      <c r="FJ414" s="217"/>
      <c r="FK414" s="217"/>
      <c r="FL414" s="217"/>
      <c r="FM414" s="217"/>
      <c r="FN414" s="217"/>
      <c r="FO414" s="217"/>
      <c r="FP414" s="217"/>
      <c r="FQ414" s="217"/>
      <c r="FR414" s="217"/>
      <c r="FS414" s="217"/>
      <c r="FT414" s="217"/>
      <c r="FU414" s="217"/>
      <c r="FV414" s="217"/>
      <c r="FW414" s="217"/>
      <c r="FX414" s="217"/>
      <c r="FY414" s="217"/>
      <c r="FZ414" s="217"/>
      <c r="GA414" s="217"/>
      <c r="GB414" s="217"/>
      <c r="GC414" s="217"/>
      <c r="GD414" s="217"/>
      <c r="GE414" s="217"/>
      <c r="GF414" s="217"/>
      <c r="GG414" s="217"/>
      <c r="GH414" s="217"/>
      <c r="GI414" s="217"/>
      <c r="GJ414" s="217"/>
      <c r="GK414" s="217"/>
      <c r="GL414" s="217"/>
      <c r="GM414" s="217"/>
      <c r="GN414" s="217"/>
      <c r="GO414" s="217"/>
      <c r="GP414" s="217"/>
      <c r="GQ414" s="217"/>
      <c r="GR414" s="217"/>
      <c r="GS414" s="217"/>
      <c r="GT414" s="217"/>
      <c r="GU414" s="217"/>
      <c r="GV414" s="217"/>
      <c r="GW414" s="217"/>
      <c r="GX414" s="217"/>
      <c r="GY414" s="217"/>
      <c r="GZ414" s="217"/>
      <c r="HA414" s="217"/>
      <c r="HB414" s="217"/>
      <c r="HC414" s="217"/>
      <c r="HD414" s="217"/>
      <c r="HE414" s="217"/>
      <c r="HF414" s="217"/>
      <c r="HG414" s="217"/>
      <c r="HH414" s="217"/>
      <c r="HI414" s="217"/>
      <c r="HJ414" s="217"/>
      <c r="HK414" s="217"/>
      <c r="HL414" s="217"/>
      <c r="HM414" s="217"/>
      <c r="HN414" s="217"/>
      <c r="HO414" s="217"/>
      <c r="HP414" s="217"/>
      <c r="HQ414" s="217"/>
      <c r="HR414" s="217"/>
      <c r="HS414" s="217"/>
      <c r="HT414" s="217"/>
      <c r="HU414" s="217"/>
      <c r="HV414" s="217"/>
      <c r="HW414" s="217"/>
      <c r="HX414" s="217"/>
      <c r="HY414" s="217"/>
      <c r="HZ414" s="217"/>
      <c r="IA414" s="217"/>
      <c r="IB414" s="217"/>
      <c r="IC414" s="217"/>
      <c r="ID414" s="217"/>
      <c r="IE414" s="217"/>
      <c r="IF414" s="217"/>
      <c r="IG414" s="217"/>
      <c r="IH414" s="217"/>
      <c r="II414" s="217"/>
      <c r="IJ414" s="217"/>
      <c r="IK414" s="217"/>
      <c r="IL414" s="217"/>
      <c r="IM414" s="217"/>
      <c r="IN414" s="217"/>
      <c r="IO414" s="217"/>
      <c r="IP414" s="217"/>
      <c r="IQ414" s="217"/>
      <c r="IR414" s="217"/>
      <c r="IS414" s="217"/>
      <c r="IT414" s="217"/>
      <c r="IU414" s="217"/>
      <c r="IV414" s="217"/>
    </row>
    <row r="415" spans="1:256" x14ac:dyDescent="0.15">
      <c r="A415" s="218"/>
      <c r="B415" s="215"/>
      <c r="C415" s="217"/>
      <c r="D415" s="219"/>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c r="AA415" s="217"/>
      <c r="AB415" s="217"/>
      <c r="AC415" s="217"/>
      <c r="AD415" s="217"/>
      <c r="AE415" s="217"/>
      <c r="AF415" s="217"/>
      <c r="AG415" s="217"/>
      <c r="AH415" s="217"/>
      <c r="AI415" s="217"/>
      <c r="AJ415" s="217"/>
      <c r="AK415" s="217"/>
      <c r="AL415" s="217"/>
      <c r="AM415" s="217"/>
      <c r="AN415" s="217"/>
      <c r="AO415" s="217"/>
      <c r="AP415" s="217"/>
      <c r="AQ415" s="217"/>
      <c r="AR415" s="217"/>
      <c r="AS415" s="217"/>
      <c r="AT415" s="217"/>
      <c r="AU415" s="217"/>
      <c r="AV415" s="217"/>
      <c r="AW415" s="217"/>
      <c r="AX415" s="217"/>
      <c r="AY415" s="217"/>
      <c r="AZ415" s="217"/>
      <c r="BA415" s="217"/>
      <c r="BB415" s="217"/>
      <c r="BC415" s="217"/>
      <c r="BD415" s="217"/>
      <c r="BE415" s="217"/>
      <c r="BF415" s="217"/>
      <c r="BG415" s="217"/>
      <c r="BH415" s="217"/>
      <c r="BI415" s="217"/>
      <c r="BJ415" s="217"/>
      <c r="BK415" s="217"/>
      <c r="BL415" s="217"/>
      <c r="BM415" s="217"/>
      <c r="BN415" s="217"/>
      <c r="BO415" s="217"/>
      <c r="BP415" s="217"/>
      <c r="BQ415" s="217"/>
      <c r="BR415" s="217"/>
      <c r="BS415" s="217"/>
      <c r="BT415" s="217"/>
      <c r="BU415" s="217"/>
      <c r="BV415" s="217"/>
      <c r="BW415" s="217"/>
      <c r="BX415" s="217"/>
      <c r="BY415" s="217"/>
      <c r="BZ415" s="217"/>
      <c r="CA415" s="217"/>
      <c r="CB415" s="217"/>
      <c r="CC415" s="217"/>
      <c r="CD415" s="217"/>
      <c r="CE415" s="217"/>
      <c r="CF415" s="217"/>
      <c r="CG415" s="217"/>
      <c r="CH415" s="217"/>
      <c r="CI415" s="217"/>
      <c r="CJ415" s="217"/>
      <c r="CK415" s="217"/>
      <c r="CL415" s="217"/>
      <c r="CM415" s="217"/>
      <c r="CN415" s="217"/>
      <c r="CO415" s="217"/>
      <c r="CP415" s="217"/>
      <c r="CQ415" s="217"/>
      <c r="CR415" s="217"/>
      <c r="CS415" s="217"/>
      <c r="CT415" s="217"/>
      <c r="CU415" s="217"/>
      <c r="CV415" s="217"/>
      <c r="CW415" s="217"/>
      <c r="CX415" s="217"/>
      <c r="CY415" s="217"/>
      <c r="CZ415" s="217"/>
      <c r="DA415" s="217"/>
      <c r="DB415" s="217"/>
      <c r="DC415" s="217"/>
      <c r="DD415" s="217"/>
      <c r="DE415" s="217"/>
      <c r="DF415" s="217"/>
      <c r="DG415" s="217"/>
      <c r="DH415" s="217"/>
      <c r="DI415" s="217"/>
      <c r="DJ415" s="217"/>
      <c r="DK415" s="217"/>
      <c r="DL415" s="217"/>
      <c r="DM415" s="217"/>
      <c r="DN415" s="217"/>
      <c r="DO415" s="217"/>
      <c r="DP415" s="217"/>
      <c r="DQ415" s="217"/>
      <c r="DR415" s="217"/>
      <c r="DS415" s="217"/>
      <c r="DT415" s="217"/>
      <c r="DU415" s="217"/>
      <c r="DV415" s="217"/>
      <c r="DW415" s="217"/>
      <c r="DX415" s="217"/>
      <c r="DY415" s="217"/>
      <c r="DZ415" s="217"/>
      <c r="EA415" s="217"/>
      <c r="EB415" s="217"/>
      <c r="EC415" s="217"/>
      <c r="ED415" s="217"/>
      <c r="EE415" s="217"/>
      <c r="EF415" s="217"/>
      <c r="EG415" s="217"/>
      <c r="EH415" s="217"/>
      <c r="EI415" s="217"/>
      <c r="EJ415" s="217"/>
      <c r="EK415" s="217"/>
      <c r="EL415" s="217"/>
      <c r="EM415" s="217"/>
      <c r="EN415" s="217"/>
      <c r="EO415" s="217"/>
      <c r="EP415" s="217"/>
      <c r="EQ415" s="217"/>
      <c r="ER415" s="217"/>
      <c r="ES415" s="217"/>
      <c r="ET415" s="217"/>
      <c r="EU415" s="217"/>
      <c r="EV415" s="217"/>
      <c r="EW415" s="217"/>
      <c r="EX415" s="217"/>
      <c r="EY415" s="217"/>
      <c r="EZ415" s="217"/>
      <c r="FA415" s="217"/>
      <c r="FB415" s="217"/>
      <c r="FC415" s="217"/>
      <c r="FD415" s="217"/>
      <c r="FE415" s="217"/>
      <c r="FF415" s="217"/>
      <c r="FG415" s="217"/>
      <c r="FH415" s="217"/>
      <c r="FI415" s="217"/>
      <c r="FJ415" s="217"/>
      <c r="FK415" s="217"/>
      <c r="FL415" s="217"/>
      <c r="FM415" s="217"/>
      <c r="FN415" s="217"/>
      <c r="FO415" s="217"/>
      <c r="FP415" s="217"/>
      <c r="FQ415" s="217"/>
      <c r="FR415" s="217"/>
      <c r="FS415" s="217"/>
      <c r="FT415" s="217"/>
      <c r="FU415" s="217"/>
      <c r="FV415" s="217"/>
      <c r="FW415" s="217"/>
      <c r="FX415" s="217"/>
      <c r="FY415" s="217"/>
      <c r="FZ415" s="217"/>
      <c r="GA415" s="217"/>
      <c r="GB415" s="217"/>
      <c r="GC415" s="217"/>
      <c r="GD415" s="217"/>
      <c r="GE415" s="217"/>
      <c r="GF415" s="217"/>
      <c r="GG415" s="217"/>
      <c r="GH415" s="217"/>
      <c r="GI415" s="217"/>
      <c r="GJ415" s="217"/>
      <c r="GK415" s="217"/>
      <c r="GL415" s="217"/>
      <c r="GM415" s="217"/>
      <c r="GN415" s="217"/>
      <c r="GO415" s="217"/>
      <c r="GP415" s="217"/>
      <c r="GQ415" s="217"/>
      <c r="GR415" s="217"/>
      <c r="GS415" s="217"/>
      <c r="GT415" s="217"/>
      <c r="GU415" s="217"/>
      <c r="GV415" s="217"/>
      <c r="GW415" s="217"/>
      <c r="GX415" s="217"/>
      <c r="GY415" s="217"/>
      <c r="GZ415" s="217"/>
      <c r="HA415" s="217"/>
      <c r="HB415" s="217"/>
      <c r="HC415" s="217"/>
      <c r="HD415" s="217"/>
      <c r="HE415" s="217"/>
      <c r="HF415" s="217"/>
      <c r="HG415" s="217"/>
      <c r="HH415" s="217"/>
      <c r="HI415" s="217"/>
      <c r="HJ415" s="217"/>
      <c r="HK415" s="217"/>
      <c r="HL415" s="217"/>
      <c r="HM415" s="217"/>
      <c r="HN415" s="217"/>
      <c r="HO415" s="217"/>
      <c r="HP415" s="217"/>
      <c r="HQ415" s="217"/>
      <c r="HR415" s="217"/>
      <c r="HS415" s="217"/>
      <c r="HT415" s="217"/>
      <c r="HU415" s="217"/>
      <c r="HV415" s="217"/>
      <c r="HW415" s="217"/>
      <c r="HX415" s="217"/>
      <c r="HY415" s="217"/>
      <c r="HZ415" s="217"/>
      <c r="IA415" s="217"/>
      <c r="IB415" s="217"/>
      <c r="IC415" s="217"/>
      <c r="ID415" s="217"/>
      <c r="IE415" s="217"/>
      <c r="IF415" s="217"/>
      <c r="IG415" s="217"/>
      <c r="IH415" s="217"/>
      <c r="II415" s="217"/>
      <c r="IJ415" s="217"/>
      <c r="IK415" s="217"/>
      <c r="IL415" s="217"/>
      <c r="IM415" s="217"/>
      <c r="IN415" s="217"/>
      <c r="IO415" s="217"/>
      <c r="IP415" s="217"/>
      <c r="IQ415" s="217"/>
      <c r="IR415" s="217"/>
      <c r="IS415" s="217"/>
      <c r="IT415" s="217"/>
      <c r="IU415" s="217"/>
      <c r="IV415" s="217"/>
    </row>
    <row r="416" spans="1:256" x14ac:dyDescent="0.15">
      <c r="A416" s="218"/>
      <c r="B416" s="215"/>
      <c r="C416" s="217"/>
      <c r="D416" s="219"/>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c r="AA416" s="217"/>
      <c r="AB416" s="217"/>
      <c r="AC416" s="217"/>
      <c r="AD416" s="217"/>
      <c r="AE416" s="217"/>
      <c r="AF416" s="217"/>
      <c r="AG416" s="217"/>
      <c r="AH416" s="217"/>
      <c r="AI416" s="217"/>
      <c r="AJ416" s="217"/>
      <c r="AK416" s="217"/>
      <c r="AL416" s="217"/>
      <c r="AM416" s="217"/>
      <c r="AN416" s="217"/>
      <c r="AO416" s="217"/>
      <c r="AP416" s="217"/>
      <c r="AQ416" s="217"/>
      <c r="AR416" s="217"/>
      <c r="AS416" s="217"/>
      <c r="AT416" s="217"/>
      <c r="AU416" s="217"/>
      <c r="AV416" s="217"/>
      <c r="AW416" s="217"/>
      <c r="AX416" s="217"/>
      <c r="AY416" s="217"/>
      <c r="AZ416" s="217"/>
      <c r="BA416" s="217"/>
      <c r="BB416" s="217"/>
      <c r="BC416" s="217"/>
      <c r="BD416" s="217"/>
      <c r="BE416" s="217"/>
      <c r="BF416" s="217"/>
      <c r="BG416" s="217"/>
      <c r="BH416" s="217"/>
      <c r="BI416" s="217"/>
      <c r="BJ416" s="217"/>
      <c r="BK416" s="217"/>
      <c r="BL416" s="217"/>
      <c r="BM416" s="217"/>
      <c r="BN416" s="217"/>
      <c r="BO416" s="217"/>
      <c r="BP416" s="217"/>
      <c r="BQ416" s="217"/>
      <c r="BR416" s="217"/>
      <c r="BS416" s="217"/>
      <c r="BT416" s="217"/>
      <c r="BU416" s="217"/>
      <c r="BV416" s="217"/>
      <c r="BW416" s="217"/>
      <c r="BX416" s="217"/>
      <c r="BY416" s="217"/>
      <c r="BZ416" s="217"/>
      <c r="CA416" s="217"/>
      <c r="CB416" s="217"/>
      <c r="CC416" s="217"/>
      <c r="CD416" s="217"/>
      <c r="CE416" s="217"/>
      <c r="CF416" s="217"/>
      <c r="CG416" s="217"/>
      <c r="CH416" s="217"/>
      <c r="CI416" s="217"/>
      <c r="CJ416" s="217"/>
      <c r="CK416" s="217"/>
      <c r="CL416" s="217"/>
      <c r="CM416" s="217"/>
      <c r="CN416" s="217"/>
      <c r="CO416" s="217"/>
      <c r="CP416" s="217"/>
      <c r="CQ416" s="217"/>
      <c r="CR416" s="217"/>
      <c r="CS416" s="217"/>
      <c r="CT416" s="217"/>
      <c r="CU416" s="217"/>
      <c r="CV416" s="217"/>
      <c r="CW416" s="217"/>
      <c r="CX416" s="217"/>
      <c r="CY416" s="217"/>
      <c r="CZ416" s="217"/>
      <c r="DA416" s="217"/>
      <c r="DB416" s="217"/>
      <c r="DC416" s="217"/>
      <c r="DD416" s="217"/>
      <c r="DE416" s="217"/>
      <c r="DF416" s="217"/>
      <c r="DG416" s="217"/>
      <c r="DH416" s="217"/>
      <c r="DI416" s="217"/>
      <c r="DJ416" s="217"/>
      <c r="DK416" s="217"/>
      <c r="DL416" s="217"/>
      <c r="DM416" s="217"/>
      <c r="DN416" s="217"/>
      <c r="DO416" s="217"/>
      <c r="DP416" s="217"/>
      <c r="DQ416" s="217"/>
      <c r="DR416" s="217"/>
      <c r="DS416" s="217"/>
      <c r="DT416" s="217"/>
      <c r="DU416" s="217"/>
      <c r="DV416" s="217"/>
      <c r="DW416" s="217"/>
      <c r="DX416" s="217"/>
      <c r="DY416" s="217"/>
      <c r="DZ416" s="217"/>
      <c r="EA416" s="217"/>
      <c r="EB416" s="217"/>
      <c r="EC416" s="217"/>
      <c r="ED416" s="217"/>
      <c r="EE416" s="217"/>
      <c r="EF416" s="217"/>
      <c r="EG416" s="217"/>
      <c r="EH416" s="217"/>
      <c r="EI416" s="217"/>
      <c r="EJ416" s="217"/>
      <c r="EK416" s="217"/>
      <c r="EL416" s="217"/>
      <c r="EM416" s="217"/>
      <c r="EN416" s="217"/>
      <c r="EO416" s="217"/>
      <c r="EP416" s="217"/>
      <c r="EQ416" s="217"/>
      <c r="ER416" s="217"/>
      <c r="ES416" s="217"/>
      <c r="ET416" s="217"/>
      <c r="EU416" s="217"/>
      <c r="EV416" s="217"/>
      <c r="EW416" s="217"/>
      <c r="EX416" s="217"/>
      <c r="EY416" s="217"/>
      <c r="EZ416" s="217"/>
      <c r="FA416" s="217"/>
      <c r="FB416" s="217"/>
      <c r="FC416" s="217"/>
      <c r="FD416" s="217"/>
      <c r="FE416" s="217"/>
      <c r="FF416" s="217"/>
      <c r="FG416" s="217"/>
      <c r="FH416" s="217"/>
      <c r="FI416" s="217"/>
      <c r="FJ416" s="217"/>
      <c r="FK416" s="217"/>
      <c r="FL416" s="217"/>
      <c r="FM416" s="217"/>
      <c r="FN416" s="217"/>
      <c r="FO416" s="217"/>
      <c r="FP416" s="217"/>
      <c r="FQ416" s="217"/>
      <c r="FR416" s="217"/>
      <c r="FS416" s="217"/>
      <c r="FT416" s="217"/>
      <c r="FU416" s="217"/>
      <c r="FV416" s="217"/>
      <c r="FW416" s="217"/>
      <c r="FX416" s="217"/>
      <c r="FY416" s="217"/>
      <c r="FZ416" s="217"/>
      <c r="GA416" s="217"/>
      <c r="GB416" s="217"/>
      <c r="GC416" s="217"/>
      <c r="GD416" s="217"/>
      <c r="GE416" s="217"/>
      <c r="GF416" s="217"/>
      <c r="GG416" s="217"/>
      <c r="GH416" s="217"/>
      <c r="GI416" s="217"/>
      <c r="GJ416" s="217"/>
      <c r="GK416" s="217"/>
      <c r="GL416" s="217"/>
      <c r="GM416" s="217"/>
      <c r="GN416" s="217"/>
      <c r="GO416" s="217"/>
      <c r="GP416" s="217"/>
      <c r="GQ416" s="217"/>
      <c r="GR416" s="217"/>
      <c r="GS416" s="217"/>
      <c r="GT416" s="217"/>
      <c r="GU416" s="217"/>
      <c r="GV416" s="217"/>
      <c r="GW416" s="217"/>
      <c r="GX416" s="217"/>
      <c r="GY416" s="217"/>
      <c r="GZ416" s="217"/>
      <c r="HA416" s="217"/>
      <c r="HB416" s="217"/>
      <c r="HC416" s="217"/>
      <c r="HD416" s="217"/>
      <c r="HE416" s="217"/>
      <c r="HF416" s="217"/>
      <c r="HG416" s="217"/>
      <c r="HH416" s="217"/>
      <c r="HI416" s="217"/>
      <c r="HJ416" s="217"/>
      <c r="HK416" s="217"/>
      <c r="HL416" s="217"/>
      <c r="HM416" s="217"/>
      <c r="HN416" s="217"/>
      <c r="HO416" s="217"/>
      <c r="HP416" s="217"/>
      <c r="HQ416" s="217"/>
      <c r="HR416" s="217"/>
      <c r="HS416" s="217"/>
      <c r="HT416" s="217"/>
      <c r="HU416" s="217"/>
      <c r="HV416" s="217"/>
      <c r="HW416" s="217"/>
      <c r="HX416" s="217"/>
      <c r="HY416" s="217"/>
      <c r="HZ416" s="217"/>
      <c r="IA416" s="217"/>
      <c r="IB416" s="217"/>
      <c r="IC416" s="217"/>
      <c r="ID416" s="217"/>
      <c r="IE416" s="217"/>
      <c r="IF416" s="217"/>
      <c r="IG416" s="217"/>
      <c r="IH416" s="217"/>
      <c r="II416" s="217"/>
      <c r="IJ416" s="217"/>
      <c r="IK416" s="217"/>
      <c r="IL416" s="217"/>
      <c r="IM416" s="217"/>
      <c r="IN416" s="217"/>
      <c r="IO416" s="217"/>
      <c r="IP416" s="217"/>
      <c r="IQ416" s="217"/>
      <c r="IR416" s="217"/>
      <c r="IS416" s="217"/>
      <c r="IT416" s="217"/>
      <c r="IU416" s="217"/>
      <c r="IV416" s="217"/>
    </row>
    <row r="417" spans="1:256" x14ac:dyDescent="0.15">
      <c r="A417" s="218"/>
      <c r="B417" s="215"/>
      <c r="C417" s="217"/>
      <c r="D417" s="219"/>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c r="AA417" s="217"/>
      <c r="AB417" s="217"/>
      <c r="AC417" s="217"/>
      <c r="AD417" s="217"/>
      <c r="AE417" s="217"/>
      <c r="AF417" s="217"/>
      <c r="AG417" s="217"/>
      <c r="AH417" s="217"/>
      <c r="AI417" s="217"/>
      <c r="AJ417" s="217"/>
      <c r="AK417" s="217"/>
      <c r="AL417" s="217"/>
      <c r="AM417" s="217"/>
      <c r="AN417" s="217"/>
      <c r="AO417" s="217"/>
      <c r="AP417" s="217"/>
      <c r="AQ417" s="217"/>
      <c r="AR417" s="217"/>
      <c r="AS417" s="217"/>
      <c r="AT417" s="217"/>
      <c r="AU417" s="217"/>
      <c r="AV417" s="217"/>
      <c r="AW417" s="217"/>
      <c r="AX417" s="217"/>
      <c r="AY417" s="217"/>
      <c r="AZ417" s="217"/>
      <c r="BA417" s="217"/>
      <c r="BB417" s="217"/>
      <c r="BC417" s="217"/>
      <c r="BD417" s="217"/>
      <c r="BE417" s="217"/>
      <c r="BF417" s="217"/>
      <c r="BG417" s="217"/>
      <c r="BH417" s="217"/>
      <c r="BI417" s="217"/>
      <c r="BJ417" s="217"/>
      <c r="BK417" s="217"/>
      <c r="BL417" s="217"/>
      <c r="BM417" s="217"/>
      <c r="BN417" s="217"/>
      <c r="BO417" s="217"/>
      <c r="BP417" s="217"/>
      <c r="BQ417" s="217"/>
      <c r="BR417" s="217"/>
      <c r="BS417" s="217"/>
      <c r="BT417" s="217"/>
      <c r="BU417" s="217"/>
      <c r="BV417" s="217"/>
      <c r="BW417" s="217"/>
      <c r="BX417" s="217"/>
      <c r="BY417" s="217"/>
      <c r="BZ417" s="217"/>
      <c r="CA417" s="217"/>
      <c r="CB417" s="217"/>
      <c r="CC417" s="217"/>
      <c r="CD417" s="217"/>
      <c r="CE417" s="217"/>
      <c r="CF417" s="217"/>
      <c r="CG417" s="217"/>
      <c r="CH417" s="217"/>
      <c r="CI417" s="217"/>
      <c r="CJ417" s="217"/>
      <c r="CK417" s="217"/>
      <c r="CL417" s="217"/>
      <c r="CM417" s="217"/>
      <c r="CN417" s="217"/>
      <c r="CO417" s="217"/>
      <c r="CP417" s="217"/>
      <c r="CQ417" s="217"/>
      <c r="CR417" s="217"/>
      <c r="CS417" s="217"/>
      <c r="CT417" s="217"/>
      <c r="CU417" s="217"/>
      <c r="CV417" s="217"/>
      <c r="CW417" s="217"/>
      <c r="CX417" s="217"/>
      <c r="CY417" s="217"/>
      <c r="CZ417" s="217"/>
      <c r="DA417" s="217"/>
      <c r="DB417" s="217"/>
      <c r="DC417" s="217"/>
      <c r="DD417" s="217"/>
      <c r="DE417" s="217"/>
      <c r="DF417" s="217"/>
      <c r="DG417" s="217"/>
      <c r="DH417" s="217"/>
      <c r="DI417" s="217"/>
      <c r="DJ417" s="217"/>
      <c r="DK417" s="217"/>
      <c r="DL417" s="217"/>
      <c r="DM417" s="217"/>
      <c r="DN417" s="217"/>
      <c r="DO417" s="217"/>
      <c r="DP417" s="217"/>
      <c r="DQ417" s="217"/>
      <c r="DR417" s="217"/>
      <c r="DS417" s="217"/>
      <c r="DT417" s="217"/>
      <c r="DU417" s="217"/>
      <c r="DV417" s="217"/>
      <c r="DW417" s="217"/>
      <c r="DX417" s="217"/>
      <c r="DY417" s="217"/>
      <c r="DZ417" s="217"/>
      <c r="EA417" s="217"/>
      <c r="EB417" s="217"/>
      <c r="EC417" s="217"/>
      <c r="ED417" s="217"/>
      <c r="EE417" s="217"/>
      <c r="EF417" s="217"/>
      <c r="EG417" s="217"/>
      <c r="EH417" s="217"/>
      <c r="EI417" s="217"/>
      <c r="EJ417" s="217"/>
      <c r="EK417" s="217"/>
      <c r="EL417" s="217"/>
      <c r="EM417" s="217"/>
      <c r="EN417" s="217"/>
      <c r="EO417" s="217"/>
      <c r="EP417" s="217"/>
      <c r="EQ417" s="217"/>
      <c r="ER417" s="217"/>
      <c r="ES417" s="217"/>
      <c r="ET417" s="217"/>
      <c r="EU417" s="217"/>
      <c r="EV417" s="217"/>
      <c r="EW417" s="217"/>
      <c r="EX417" s="217"/>
      <c r="EY417" s="217"/>
      <c r="EZ417" s="217"/>
      <c r="FA417" s="217"/>
      <c r="FB417" s="217"/>
      <c r="FC417" s="217"/>
      <c r="FD417" s="217"/>
      <c r="FE417" s="217"/>
      <c r="FF417" s="217"/>
      <c r="FG417" s="217"/>
      <c r="FH417" s="217"/>
      <c r="FI417" s="217"/>
      <c r="FJ417" s="217"/>
      <c r="FK417" s="217"/>
      <c r="FL417" s="217"/>
      <c r="FM417" s="217"/>
      <c r="FN417" s="217"/>
      <c r="FO417" s="217"/>
      <c r="FP417" s="217"/>
      <c r="FQ417" s="217"/>
      <c r="FR417" s="217"/>
      <c r="FS417" s="217"/>
      <c r="FT417" s="217"/>
      <c r="FU417" s="217"/>
      <c r="FV417" s="217"/>
      <c r="FW417" s="217"/>
      <c r="FX417" s="217"/>
      <c r="FY417" s="217"/>
      <c r="FZ417" s="217"/>
      <c r="GA417" s="217"/>
      <c r="GB417" s="217"/>
      <c r="GC417" s="217"/>
      <c r="GD417" s="217"/>
      <c r="GE417" s="217"/>
      <c r="GF417" s="217"/>
      <c r="GG417" s="217"/>
      <c r="GH417" s="217"/>
      <c r="GI417" s="217"/>
      <c r="GJ417" s="217"/>
      <c r="GK417" s="217"/>
      <c r="GL417" s="217"/>
      <c r="GM417" s="217"/>
      <c r="GN417" s="217"/>
      <c r="GO417" s="217"/>
      <c r="GP417" s="217"/>
      <c r="GQ417" s="217"/>
      <c r="GR417" s="217"/>
      <c r="GS417" s="217"/>
      <c r="GT417" s="217"/>
      <c r="GU417" s="217"/>
      <c r="GV417" s="217"/>
      <c r="GW417" s="217"/>
      <c r="GX417" s="217"/>
      <c r="GY417" s="217"/>
      <c r="GZ417" s="217"/>
      <c r="HA417" s="217"/>
      <c r="HB417" s="217"/>
      <c r="HC417" s="217"/>
      <c r="HD417" s="217"/>
      <c r="HE417" s="217"/>
      <c r="HF417" s="217"/>
      <c r="HG417" s="217"/>
      <c r="HH417" s="217"/>
      <c r="HI417" s="217"/>
      <c r="HJ417" s="217"/>
      <c r="HK417" s="217"/>
      <c r="HL417" s="217"/>
      <c r="HM417" s="217"/>
      <c r="HN417" s="217"/>
      <c r="HO417" s="217"/>
      <c r="HP417" s="217"/>
      <c r="HQ417" s="217"/>
      <c r="HR417" s="217"/>
      <c r="HS417" s="217"/>
      <c r="HT417" s="217"/>
      <c r="HU417" s="217"/>
      <c r="HV417" s="217"/>
      <c r="HW417" s="217"/>
      <c r="HX417" s="217"/>
      <c r="HY417" s="217"/>
      <c r="HZ417" s="217"/>
      <c r="IA417" s="217"/>
      <c r="IB417" s="217"/>
      <c r="IC417" s="217"/>
      <c r="ID417" s="217"/>
      <c r="IE417" s="217"/>
      <c r="IF417" s="217"/>
      <c r="IG417" s="217"/>
      <c r="IH417" s="217"/>
      <c r="II417" s="217"/>
      <c r="IJ417" s="217"/>
      <c r="IK417" s="217"/>
      <c r="IL417" s="217"/>
      <c r="IM417" s="217"/>
      <c r="IN417" s="217"/>
      <c r="IO417" s="217"/>
      <c r="IP417" s="217"/>
      <c r="IQ417" s="217"/>
      <c r="IR417" s="217"/>
      <c r="IS417" s="217"/>
      <c r="IT417" s="217"/>
      <c r="IU417" s="217"/>
      <c r="IV417" s="217"/>
    </row>
    <row r="418" spans="1:256" x14ac:dyDescent="0.15">
      <c r="A418" s="218"/>
      <c r="B418" s="215"/>
      <c r="C418" s="217"/>
      <c r="D418" s="219"/>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c r="AA418" s="217"/>
      <c r="AB418" s="217"/>
      <c r="AC418" s="217"/>
      <c r="AD418" s="217"/>
      <c r="AE418" s="217"/>
      <c r="AF418" s="217"/>
      <c r="AG418" s="217"/>
      <c r="AH418" s="217"/>
      <c r="AI418" s="217"/>
      <c r="AJ418" s="217"/>
      <c r="AK418" s="217"/>
      <c r="AL418" s="217"/>
      <c r="AM418" s="217"/>
      <c r="AN418" s="217"/>
      <c r="AO418" s="217"/>
      <c r="AP418" s="217"/>
      <c r="AQ418" s="217"/>
      <c r="AR418" s="217"/>
      <c r="AS418" s="217"/>
      <c r="AT418" s="217"/>
      <c r="AU418" s="217"/>
      <c r="AV418" s="217"/>
      <c r="AW418" s="217"/>
      <c r="AX418" s="217"/>
      <c r="AY418" s="217"/>
      <c r="AZ418" s="217"/>
      <c r="BA418" s="217"/>
      <c r="BB418" s="217"/>
      <c r="BC418" s="217"/>
      <c r="BD418" s="217"/>
      <c r="BE418" s="217"/>
      <c r="BF418" s="217"/>
      <c r="BG418" s="217"/>
      <c r="BH418" s="217"/>
      <c r="BI418" s="217"/>
      <c r="BJ418" s="217"/>
      <c r="BK418" s="217"/>
      <c r="BL418" s="217"/>
      <c r="BM418" s="217"/>
      <c r="BN418" s="217"/>
      <c r="BO418" s="217"/>
      <c r="BP418" s="217"/>
      <c r="BQ418" s="217"/>
      <c r="BR418" s="217"/>
      <c r="BS418" s="217"/>
      <c r="BT418" s="217"/>
      <c r="BU418" s="217"/>
      <c r="BV418" s="217"/>
      <c r="BW418" s="217"/>
      <c r="BX418" s="217"/>
      <c r="BY418" s="217"/>
      <c r="BZ418" s="217"/>
      <c r="CA418" s="217"/>
      <c r="CB418" s="217"/>
      <c r="CC418" s="217"/>
      <c r="CD418" s="217"/>
      <c r="CE418" s="217"/>
      <c r="CF418" s="217"/>
      <c r="CG418" s="217"/>
      <c r="CH418" s="217"/>
      <c r="CI418" s="217"/>
      <c r="CJ418" s="217"/>
      <c r="CK418" s="217"/>
      <c r="CL418" s="217"/>
      <c r="CM418" s="217"/>
      <c r="CN418" s="217"/>
      <c r="CO418" s="217"/>
      <c r="CP418" s="217"/>
      <c r="CQ418" s="217"/>
      <c r="CR418" s="217"/>
      <c r="CS418" s="217"/>
      <c r="CT418" s="217"/>
      <c r="CU418" s="217"/>
      <c r="CV418" s="217"/>
      <c r="CW418" s="217"/>
      <c r="CX418" s="217"/>
      <c r="CY418" s="217"/>
      <c r="CZ418" s="217"/>
      <c r="DA418" s="217"/>
      <c r="DB418" s="217"/>
      <c r="DC418" s="217"/>
      <c r="DD418" s="217"/>
      <c r="DE418" s="217"/>
      <c r="DF418" s="217"/>
      <c r="DG418" s="217"/>
      <c r="DH418" s="217"/>
      <c r="DI418" s="217"/>
      <c r="DJ418" s="217"/>
      <c r="DK418" s="217"/>
      <c r="DL418" s="217"/>
      <c r="DM418" s="217"/>
      <c r="DN418" s="217"/>
      <c r="DO418" s="217"/>
      <c r="DP418" s="217"/>
      <c r="DQ418" s="217"/>
      <c r="DR418" s="217"/>
      <c r="DS418" s="217"/>
      <c r="DT418" s="217"/>
      <c r="DU418" s="217"/>
      <c r="DV418" s="217"/>
      <c r="DW418" s="217"/>
      <c r="DX418" s="217"/>
      <c r="DY418" s="217"/>
      <c r="DZ418" s="217"/>
      <c r="EA418" s="217"/>
      <c r="EB418" s="217"/>
      <c r="EC418" s="217"/>
      <c r="ED418" s="217"/>
      <c r="EE418" s="217"/>
      <c r="EF418" s="217"/>
      <c r="EG418" s="217"/>
      <c r="EH418" s="217"/>
      <c r="EI418" s="217"/>
      <c r="EJ418" s="217"/>
      <c r="EK418" s="217"/>
      <c r="EL418" s="217"/>
      <c r="EM418" s="217"/>
      <c r="EN418" s="217"/>
      <c r="EO418" s="217"/>
      <c r="EP418" s="217"/>
      <c r="EQ418" s="217"/>
      <c r="ER418" s="217"/>
      <c r="ES418" s="217"/>
      <c r="ET418" s="217"/>
      <c r="EU418" s="217"/>
      <c r="EV418" s="217"/>
      <c r="EW418" s="217"/>
      <c r="EX418" s="217"/>
      <c r="EY418" s="217"/>
      <c r="EZ418" s="217"/>
      <c r="FA418" s="217"/>
      <c r="FB418" s="217"/>
      <c r="FC418" s="217"/>
      <c r="FD418" s="217"/>
      <c r="FE418" s="217"/>
      <c r="FF418" s="217"/>
      <c r="FG418" s="217"/>
      <c r="FH418" s="217"/>
      <c r="FI418" s="217"/>
      <c r="FJ418" s="217"/>
      <c r="FK418" s="217"/>
      <c r="FL418" s="217"/>
      <c r="FM418" s="217"/>
      <c r="FN418" s="217"/>
      <c r="FO418" s="217"/>
      <c r="FP418" s="217"/>
      <c r="FQ418" s="217"/>
      <c r="FR418" s="217"/>
      <c r="FS418" s="217"/>
      <c r="FT418" s="217"/>
      <c r="FU418" s="217"/>
      <c r="FV418" s="217"/>
      <c r="FW418" s="217"/>
      <c r="FX418" s="217"/>
      <c r="FY418" s="217"/>
      <c r="FZ418" s="217"/>
      <c r="GA418" s="217"/>
      <c r="GB418" s="217"/>
      <c r="GC418" s="217"/>
      <c r="GD418" s="217"/>
      <c r="GE418" s="217"/>
      <c r="GF418" s="217"/>
      <c r="GG418" s="217"/>
      <c r="GH418" s="217"/>
      <c r="GI418" s="217"/>
      <c r="GJ418" s="217"/>
      <c r="GK418" s="217"/>
      <c r="GL418" s="217"/>
      <c r="GM418" s="217"/>
      <c r="GN418" s="217"/>
      <c r="GO418" s="217"/>
      <c r="GP418" s="217"/>
      <c r="GQ418" s="217"/>
      <c r="GR418" s="217"/>
      <c r="GS418" s="217"/>
      <c r="GT418" s="217"/>
      <c r="GU418" s="217"/>
      <c r="GV418" s="217"/>
      <c r="GW418" s="217"/>
      <c r="GX418" s="217"/>
      <c r="GY418" s="217"/>
      <c r="GZ418" s="217"/>
      <c r="HA418" s="217"/>
      <c r="HB418" s="217"/>
      <c r="HC418" s="217"/>
      <c r="HD418" s="217"/>
      <c r="HE418" s="217"/>
      <c r="HF418" s="217"/>
      <c r="HG418" s="217"/>
      <c r="HH418" s="217"/>
      <c r="HI418" s="217"/>
      <c r="HJ418" s="217"/>
      <c r="HK418" s="217"/>
      <c r="HL418" s="217"/>
      <c r="HM418" s="217"/>
      <c r="HN418" s="217"/>
      <c r="HO418" s="217"/>
      <c r="HP418" s="217"/>
      <c r="HQ418" s="217"/>
      <c r="HR418" s="217"/>
      <c r="HS418" s="217"/>
      <c r="HT418" s="217"/>
      <c r="HU418" s="217"/>
      <c r="HV418" s="217"/>
      <c r="HW418" s="217"/>
      <c r="HX418" s="217"/>
      <c r="HY418" s="217"/>
      <c r="HZ418" s="217"/>
      <c r="IA418" s="217"/>
      <c r="IB418" s="217"/>
      <c r="IC418" s="217"/>
      <c r="ID418" s="217"/>
      <c r="IE418" s="217"/>
      <c r="IF418" s="217"/>
      <c r="IG418" s="217"/>
      <c r="IH418" s="217"/>
      <c r="II418" s="217"/>
      <c r="IJ418" s="217"/>
      <c r="IK418" s="217"/>
      <c r="IL418" s="217"/>
      <c r="IM418" s="217"/>
      <c r="IN418" s="217"/>
      <c r="IO418" s="217"/>
      <c r="IP418" s="217"/>
      <c r="IQ418" s="217"/>
      <c r="IR418" s="217"/>
      <c r="IS418" s="217"/>
      <c r="IT418" s="217"/>
      <c r="IU418" s="217"/>
      <c r="IV418" s="217"/>
    </row>
    <row r="419" spans="1:256" x14ac:dyDescent="0.15">
      <c r="A419" s="218"/>
      <c r="B419" s="215"/>
      <c r="C419" s="217"/>
      <c r="D419" s="219"/>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c r="AA419" s="217"/>
      <c r="AB419" s="217"/>
      <c r="AC419" s="217"/>
      <c r="AD419" s="217"/>
      <c r="AE419" s="217"/>
      <c r="AF419" s="217"/>
      <c r="AG419" s="217"/>
      <c r="AH419" s="217"/>
      <c r="AI419" s="217"/>
      <c r="AJ419" s="217"/>
      <c r="AK419" s="217"/>
      <c r="AL419" s="217"/>
      <c r="AM419" s="217"/>
      <c r="AN419" s="217"/>
      <c r="AO419" s="217"/>
      <c r="AP419" s="217"/>
      <c r="AQ419" s="217"/>
      <c r="AR419" s="217"/>
      <c r="AS419" s="217"/>
      <c r="AT419" s="217"/>
      <c r="AU419" s="217"/>
      <c r="AV419" s="217"/>
      <c r="AW419" s="217"/>
      <c r="AX419" s="217"/>
      <c r="AY419" s="217"/>
      <c r="AZ419" s="217"/>
      <c r="BA419" s="217"/>
      <c r="BB419" s="217"/>
      <c r="BC419" s="217"/>
      <c r="BD419" s="217"/>
      <c r="BE419" s="217"/>
      <c r="BF419" s="217"/>
      <c r="BG419" s="217"/>
      <c r="BH419" s="217"/>
      <c r="BI419" s="217"/>
      <c r="BJ419" s="217"/>
      <c r="BK419" s="217"/>
      <c r="BL419" s="217"/>
      <c r="BM419" s="217"/>
      <c r="BN419" s="217"/>
      <c r="BO419" s="217"/>
      <c r="BP419" s="217"/>
      <c r="BQ419" s="217"/>
      <c r="BR419" s="217"/>
      <c r="BS419" s="217"/>
      <c r="BT419" s="217"/>
      <c r="BU419" s="217"/>
      <c r="BV419" s="217"/>
      <c r="BW419" s="217"/>
      <c r="BX419" s="217"/>
      <c r="BY419" s="217"/>
      <c r="BZ419" s="217"/>
      <c r="CA419" s="217"/>
      <c r="CB419" s="217"/>
      <c r="CC419" s="217"/>
      <c r="CD419" s="217"/>
      <c r="CE419" s="217"/>
      <c r="CF419" s="217"/>
      <c r="CG419" s="217"/>
      <c r="CH419" s="217"/>
      <c r="CI419" s="217"/>
      <c r="CJ419" s="217"/>
      <c r="CK419" s="217"/>
      <c r="CL419" s="217"/>
      <c r="CM419" s="217"/>
      <c r="CN419" s="217"/>
      <c r="CO419" s="217"/>
      <c r="CP419" s="217"/>
      <c r="CQ419" s="217"/>
      <c r="CR419" s="217"/>
      <c r="CS419" s="217"/>
      <c r="CT419" s="217"/>
      <c r="CU419" s="217"/>
      <c r="CV419" s="217"/>
      <c r="CW419" s="217"/>
      <c r="CX419" s="217"/>
      <c r="CY419" s="217"/>
      <c r="CZ419" s="217"/>
      <c r="DA419" s="217"/>
      <c r="DB419" s="217"/>
      <c r="DC419" s="217"/>
      <c r="DD419" s="217"/>
      <c r="DE419" s="217"/>
      <c r="DF419" s="217"/>
      <c r="DG419" s="217"/>
      <c r="DH419" s="217"/>
      <c r="DI419" s="217"/>
      <c r="DJ419" s="217"/>
      <c r="DK419" s="217"/>
      <c r="DL419" s="217"/>
      <c r="DM419" s="217"/>
      <c r="DN419" s="217"/>
      <c r="DO419" s="217"/>
      <c r="DP419" s="217"/>
      <c r="DQ419" s="217"/>
      <c r="DR419" s="217"/>
      <c r="DS419" s="217"/>
      <c r="DT419" s="217"/>
      <c r="DU419" s="217"/>
      <c r="DV419" s="217"/>
      <c r="DW419" s="217"/>
      <c r="DX419" s="217"/>
      <c r="DY419" s="217"/>
      <c r="DZ419" s="217"/>
      <c r="EA419" s="217"/>
      <c r="EB419" s="217"/>
      <c r="EC419" s="217"/>
      <c r="ED419" s="217"/>
      <c r="EE419" s="217"/>
      <c r="EF419" s="217"/>
      <c r="EG419" s="217"/>
      <c r="EH419" s="217"/>
      <c r="EI419" s="217"/>
      <c r="EJ419" s="217"/>
      <c r="EK419" s="217"/>
      <c r="EL419" s="217"/>
      <c r="EM419" s="217"/>
      <c r="EN419" s="217"/>
      <c r="EO419" s="217"/>
      <c r="EP419" s="217"/>
      <c r="EQ419" s="217"/>
      <c r="ER419" s="217"/>
      <c r="ES419" s="217"/>
      <c r="ET419" s="217"/>
      <c r="EU419" s="217"/>
      <c r="EV419" s="217"/>
      <c r="EW419" s="217"/>
      <c r="EX419" s="217"/>
      <c r="EY419" s="217"/>
      <c r="EZ419" s="217"/>
      <c r="FA419" s="217"/>
      <c r="FB419" s="217"/>
      <c r="FC419" s="217"/>
      <c r="FD419" s="217"/>
      <c r="FE419" s="217"/>
      <c r="FF419" s="217"/>
      <c r="FG419" s="217"/>
      <c r="FH419" s="217"/>
      <c r="FI419" s="217"/>
      <c r="FJ419" s="217"/>
      <c r="FK419" s="217"/>
      <c r="FL419" s="217"/>
      <c r="FM419" s="217"/>
      <c r="FN419" s="217"/>
      <c r="FO419" s="217"/>
      <c r="FP419" s="217"/>
      <c r="FQ419" s="217"/>
      <c r="FR419" s="217"/>
      <c r="FS419" s="217"/>
      <c r="FT419" s="217"/>
      <c r="FU419" s="217"/>
      <c r="FV419" s="217"/>
      <c r="FW419" s="217"/>
      <c r="FX419" s="217"/>
      <c r="FY419" s="217"/>
      <c r="FZ419" s="217"/>
      <c r="GA419" s="217"/>
      <c r="GB419" s="217"/>
      <c r="GC419" s="217"/>
      <c r="GD419" s="217"/>
      <c r="GE419" s="217"/>
      <c r="GF419" s="217"/>
      <c r="GG419" s="217"/>
      <c r="GH419" s="217"/>
      <c r="GI419" s="217"/>
      <c r="GJ419" s="217"/>
      <c r="GK419" s="217"/>
      <c r="GL419" s="217"/>
      <c r="GM419" s="217"/>
      <c r="GN419" s="217"/>
      <c r="GO419" s="217"/>
      <c r="GP419" s="217"/>
      <c r="GQ419" s="217"/>
      <c r="GR419" s="217"/>
      <c r="GS419" s="217"/>
      <c r="GT419" s="217"/>
      <c r="GU419" s="217"/>
      <c r="GV419" s="217"/>
      <c r="GW419" s="217"/>
      <c r="GX419" s="217"/>
      <c r="GY419" s="217"/>
      <c r="GZ419" s="217"/>
      <c r="HA419" s="217"/>
      <c r="HB419" s="217"/>
      <c r="HC419" s="217"/>
      <c r="HD419" s="217"/>
      <c r="HE419" s="217"/>
      <c r="HF419" s="217"/>
      <c r="HG419" s="217"/>
      <c r="HH419" s="217"/>
      <c r="HI419" s="217"/>
      <c r="HJ419" s="217"/>
      <c r="HK419" s="217"/>
      <c r="HL419" s="217"/>
      <c r="HM419" s="217"/>
      <c r="HN419" s="217"/>
      <c r="HO419" s="217"/>
      <c r="HP419" s="217"/>
      <c r="HQ419" s="217"/>
      <c r="HR419" s="217"/>
      <c r="HS419" s="217"/>
      <c r="HT419" s="217"/>
      <c r="HU419" s="217"/>
      <c r="HV419" s="217"/>
      <c r="HW419" s="217"/>
      <c r="HX419" s="217"/>
      <c r="HY419" s="217"/>
      <c r="HZ419" s="217"/>
      <c r="IA419" s="217"/>
      <c r="IB419" s="217"/>
      <c r="IC419" s="217"/>
      <c r="ID419" s="217"/>
      <c r="IE419" s="217"/>
      <c r="IF419" s="217"/>
      <c r="IG419" s="217"/>
      <c r="IH419" s="217"/>
      <c r="II419" s="217"/>
      <c r="IJ419" s="217"/>
      <c r="IK419" s="217"/>
      <c r="IL419" s="217"/>
      <c r="IM419" s="217"/>
      <c r="IN419" s="217"/>
      <c r="IO419" s="217"/>
      <c r="IP419" s="217"/>
      <c r="IQ419" s="217"/>
      <c r="IR419" s="217"/>
      <c r="IS419" s="217"/>
      <c r="IT419" s="217"/>
      <c r="IU419" s="217"/>
      <c r="IV419" s="217"/>
    </row>
    <row r="420" spans="1:256" x14ac:dyDescent="0.15">
      <c r="A420" s="218"/>
      <c r="B420" s="215"/>
      <c r="C420" s="217"/>
      <c r="D420" s="219"/>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c r="AA420" s="217"/>
      <c r="AB420" s="217"/>
      <c r="AC420" s="217"/>
      <c r="AD420" s="217"/>
      <c r="AE420" s="217"/>
      <c r="AF420" s="217"/>
      <c r="AG420" s="217"/>
      <c r="AH420" s="217"/>
      <c r="AI420" s="217"/>
      <c r="AJ420" s="217"/>
      <c r="AK420" s="217"/>
      <c r="AL420" s="217"/>
      <c r="AM420" s="217"/>
      <c r="AN420" s="217"/>
      <c r="AO420" s="217"/>
      <c r="AP420" s="217"/>
      <c r="AQ420" s="217"/>
      <c r="AR420" s="217"/>
      <c r="AS420" s="217"/>
      <c r="AT420" s="217"/>
      <c r="AU420" s="217"/>
      <c r="AV420" s="217"/>
      <c r="AW420" s="217"/>
      <c r="AX420" s="217"/>
      <c r="AY420" s="217"/>
      <c r="AZ420" s="217"/>
      <c r="BA420" s="217"/>
      <c r="BB420" s="217"/>
      <c r="BC420" s="217"/>
      <c r="BD420" s="217"/>
      <c r="BE420" s="217"/>
      <c r="BF420" s="217"/>
      <c r="BG420" s="217"/>
      <c r="BH420" s="217"/>
      <c r="BI420" s="217"/>
      <c r="BJ420" s="217"/>
      <c r="BK420" s="217"/>
      <c r="BL420" s="217"/>
      <c r="BM420" s="217"/>
      <c r="BN420" s="217"/>
      <c r="BO420" s="217"/>
      <c r="BP420" s="217"/>
      <c r="BQ420" s="217"/>
      <c r="BR420" s="217"/>
      <c r="BS420" s="217"/>
      <c r="BT420" s="217"/>
      <c r="BU420" s="217"/>
      <c r="BV420" s="217"/>
      <c r="BW420" s="217"/>
      <c r="BX420" s="217"/>
      <c r="BY420" s="217"/>
      <c r="BZ420" s="217"/>
      <c r="CA420" s="217"/>
      <c r="CB420" s="217"/>
      <c r="CC420" s="217"/>
      <c r="CD420" s="217"/>
      <c r="CE420" s="217"/>
      <c r="CF420" s="217"/>
      <c r="CG420" s="217"/>
      <c r="CH420" s="217"/>
      <c r="CI420" s="217"/>
      <c r="CJ420" s="217"/>
      <c r="CK420" s="217"/>
      <c r="CL420" s="217"/>
      <c r="CM420" s="217"/>
      <c r="CN420" s="217"/>
      <c r="CO420" s="217"/>
      <c r="CP420" s="217"/>
      <c r="CQ420" s="217"/>
      <c r="CR420" s="217"/>
      <c r="CS420" s="217"/>
      <c r="CT420" s="217"/>
      <c r="CU420" s="217"/>
      <c r="CV420" s="217"/>
      <c r="CW420" s="217"/>
      <c r="CX420" s="217"/>
      <c r="CY420" s="217"/>
      <c r="CZ420" s="217"/>
      <c r="DA420" s="217"/>
      <c r="DB420" s="217"/>
      <c r="DC420" s="217"/>
      <c r="DD420" s="217"/>
      <c r="DE420" s="217"/>
      <c r="DF420" s="217"/>
      <c r="DG420" s="217"/>
      <c r="DH420" s="217"/>
      <c r="DI420" s="217"/>
      <c r="DJ420" s="217"/>
      <c r="DK420" s="217"/>
      <c r="DL420" s="217"/>
      <c r="DM420" s="217"/>
      <c r="DN420" s="217"/>
      <c r="DO420" s="217"/>
      <c r="DP420" s="217"/>
      <c r="DQ420" s="217"/>
      <c r="DR420" s="217"/>
      <c r="DS420" s="217"/>
      <c r="DT420" s="217"/>
      <c r="DU420" s="217"/>
      <c r="DV420" s="217"/>
      <c r="DW420" s="217"/>
      <c r="DX420" s="217"/>
      <c r="DY420" s="217"/>
      <c r="DZ420" s="217"/>
      <c r="EA420" s="217"/>
      <c r="EB420" s="217"/>
      <c r="EC420" s="217"/>
      <c r="ED420" s="217"/>
      <c r="EE420" s="217"/>
      <c r="EF420" s="217"/>
      <c r="EG420" s="217"/>
      <c r="EH420" s="217"/>
      <c r="EI420" s="217"/>
      <c r="EJ420" s="217"/>
      <c r="EK420" s="217"/>
      <c r="EL420" s="217"/>
      <c r="EM420" s="217"/>
      <c r="EN420" s="217"/>
      <c r="EO420" s="217"/>
      <c r="EP420" s="217"/>
      <c r="EQ420" s="217"/>
      <c r="ER420" s="217"/>
      <c r="ES420" s="217"/>
      <c r="ET420" s="217"/>
      <c r="EU420" s="217"/>
      <c r="EV420" s="217"/>
      <c r="EW420" s="217"/>
      <c r="EX420" s="217"/>
      <c r="EY420" s="217"/>
      <c r="EZ420" s="217"/>
      <c r="FA420" s="217"/>
      <c r="FB420" s="217"/>
      <c r="FC420" s="217"/>
      <c r="FD420" s="217"/>
      <c r="FE420" s="217"/>
      <c r="FF420" s="217"/>
      <c r="FG420" s="217"/>
      <c r="FH420" s="217"/>
      <c r="FI420" s="217"/>
      <c r="FJ420" s="217"/>
      <c r="FK420" s="217"/>
      <c r="FL420" s="217"/>
      <c r="FM420" s="217"/>
      <c r="FN420" s="217"/>
      <c r="FO420" s="217"/>
      <c r="FP420" s="217"/>
      <c r="FQ420" s="217"/>
      <c r="FR420" s="217"/>
      <c r="FS420" s="217"/>
      <c r="FT420" s="217"/>
      <c r="FU420" s="217"/>
      <c r="FV420" s="217"/>
      <c r="FW420" s="217"/>
      <c r="FX420" s="217"/>
      <c r="FY420" s="217"/>
      <c r="FZ420" s="217"/>
      <c r="GA420" s="217"/>
      <c r="GB420" s="217"/>
      <c r="GC420" s="217"/>
      <c r="GD420" s="217"/>
      <c r="GE420" s="217"/>
      <c r="GF420" s="217"/>
      <c r="GG420" s="217"/>
      <c r="GH420" s="217"/>
      <c r="GI420" s="217"/>
      <c r="GJ420" s="217"/>
      <c r="GK420" s="217"/>
      <c r="GL420" s="217"/>
      <c r="GM420" s="217"/>
      <c r="GN420" s="217"/>
      <c r="GO420" s="217"/>
      <c r="GP420" s="217"/>
      <c r="GQ420" s="217"/>
      <c r="GR420" s="217"/>
      <c r="GS420" s="217"/>
      <c r="GT420" s="217"/>
      <c r="GU420" s="217"/>
      <c r="GV420" s="217"/>
      <c r="GW420" s="217"/>
      <c r="GX420" s="217"/>
      <c r="GY420" s="217"/>
      <c r="GZ420" s="217"/>
      <c r="HA420" s="217"/>
      <c r="HB420" s="217"/>
      <c r="HC420" s="217"/>
      <c r="HD420" s="217"/>
      <c r="HE420" s="217"/>
      <c r="HF420" s="217"/>
      <c r="HG420" s="217"/>
      <c r="HH420" s="217"/>
      <c r="HI420" s="217"/>
      <c r="HJ420" s="217"/>
      <c r="HK420" s="217"/>
      <c r="HL420" s="217"/>
      <c r="HM420" s="217"/>
      <c r="HN420" s="217"/>
      <c r="HO420" s="217"/>
      <c r="HP420" s="217"/>
      <c r="HQ420" s="217"/>
      <c r="HR420" s="217"/>
      <c r="HS420" s="217"/>
      <c r="HT420" s="217"/>
      <c r="HU420" s="217"/>
      <c r="HV420" s="217"/>
      <c r="HW420" s="217"/>
      <c r="HX420" s="217"/>
      <c r="HY420" s="217"/>
      <c r="HZ420" s="217"/>
      <c r="IA420" s="217"/>
      <c r="IB420" s="217"/>
      <c r="IC420" s="217"/>
      <c r="ID420" s="217"/>
      <c r="IE420" s="217"/>
      <c r="IF420" s="217"/>
      <c r="IG420" s="217"/>
      <c r="IH420" s="217"/>
      <c r="II420" s="217"/>
      <c r="IJ420" s="217"/>
      <c r="IK420" s="217"/>
      <c r="IL420" s="217"/>
      <c r="IM420" s="217"/>
      <c r="IN420" s="217"/>
      <c r="IO420" s="217"/>
      <c r="IP420" s="217"/>
      <c r="IQ420" s="217"/>
      <c r="IR420" s="217"/>
      <c r="IS420" s="217"/>
      <c r="IT420" s="217"/>
      <c r="IU420" s="217"/>
      <c r="IV420" s="217"/>
    </row>
    <row r="421" spans="1:256" x14ac:dyDescent="0.15">
      <c r="A421" s="218"/>
      <c r="B421" s="215"/>
      <c r="C421" s="217"/>
      <c r="D421" s="219"/>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c r="AA421" s="217"/>
      <c r="AB421" s="217"/>
      <c r="AC421" s="217"/>
      <c r="AD421" s="217"/>
      <c r="AE421" s="217"/>
      <c r="AF421" s="217"/>
      <c r="AG421" s="217"/>
      <c r="AH421" s="217"/>
      <c r="AI421" s="217"/>
      <c r="AJ421" s="217"/>
      <c r="AK421" s="217"/>
      <c r="AL421" s="217"/>
      <c r="AM421" s="217"/>
      <c r="AN421" s="217"/>
      <c r="AO421" s="217"/>
      <c r="AP421" s="217"/>
      <c r="AQ421" s="217"/>
      <c r="AR421" s="217"/>
      <c r="AS421" s="217"/>
      <c r="AT421" s="217"/>
      <c r="AU421" s="217"/>
      <c r="AV421" s="217"/>
      <c r="AW421" s="217"/>
      <c r="AX421" s="217"/>
      <c r="AY421" s="217"/>
      <c r="AZ421" s="217"/>
      <c r="BA421" s="217"/>
      <c r="BB421" s="217"/>
      <c r="BC421" s="217"/>
      <c r="BD421" s="217"/>
      <c r="BE421" s="217"/>
      <c r="BF421" s="217"/>
      <c r="BG421" s="217"/>
      <c r="BH421" s="217"/>
      <c r="BI421" s="217"/>
      <c r="BJ421" s="217"/>
      <c r="BK421" s="217"/>
      <c r="BL421" s="217"/>
      <c r="BM421" s="217"/>
      <c r="BN421" s="217"/>
      <c r="BO421" s="217"/>
      <c r="BP421" s="217"/>
      <c r="BQ421" s="217"/>
      <c r="BR421" s="217"/>
      <c r="BS421" s="217"/>
      <c r="BT421" s="217"/>
      <c r="BU421" s="217"/>
      <c r="BV421" s="217"/>
      <c r="BW421" s="217"/>
      <c r="BX421" s="217"/>
      <c r="BY421" s="217"/>
      <c r="BZ421" s="217"/>
      <c r="CA421" s="217"/>
      <c r="CB421" s="217"/>
      <c r="CC421" s="217"/>
      <c r="CD421" s="217"/>
      <c r="CE421" s="217"/>
      <c r="CF421" s="217"/>
      <c r="CG421" s="217"/>
      <c r="CH421" s="217"/>
      <c r="CI421" s="217"/>
      <c r="CJ421" s="217"/>
      <c r="CK421" s="217"/>
      <c r="CL421" s="217"/>
      <c r="CM421" s="217"/>
      <c r="CN421" s="217"/>
      <c r="CO421" s="217"/>
      <c r="CP421" s="217"/>
      <c r="CQ421" s="217"/>
      <c r="CR421" s="217"/>
      <c r="CS421" s="217"/>
      <c r="CT421" s="217"/>
      <c r="CU421" s="217"/>
      <c r="CV421" s="217"/>
      <c r="CW421" s="217"/>
      <c r="CX421" s="217"/>
      <c r="CY421" s="217"/>
      <c r="CZ421" s="217"/>
      <c r="DA421" s="217"/>
      <c r="DB421" s="217"/>
      <c r="DC421" s="217"/>
      <c r="DD421" s="217"/>
      <c r="DE421" s="217"/>
      <c r="DF421" s="217"/>
      <c r="DG421" s="217"/>
      <c r="DH421" s="217"/>
      <c r="DI421" s="217"/>
      <c r="DJ421" s="217"/>
      <c r="DK421" s="217"/>
      <c r="DL421" s="217"/>
      <c r="DM421" s="217"/>
      <c r="DN421" s="217"/>
      <c r="DO421" s="217"/>
      <c r="DP421" s="217"/>
      <c r="DQ421" s="217"/>
      <c r="DR421" s="217"/>
      <c r="DS421" s="217"/>
      <c r="DT421" s="217"/>
      <c r="DU421" s="217"/>
      <c r="DV421" s="217"/>
      <c r="DW421" s="217"/>
      <c r="DX421" s="217"/>
      <c r="DY421" s="217"/>
      <c r="DZ421" s="217"/>
      <c r="EA421" s="217"/>
      <c r="EB421" s="217"/>
      <c r="EC421" s="217"/>
      <c r="ED421" s="217"/>
      <c r="EE421" s="217"/>
      <c r="EF421" s="217"/>
      <c r="EG421" s="217"/>
      <c r="EH421" s="217"/>
      <c r="EI421" s="217"/>
      <c r="EJ421" s="217"/>
      <c r="EK421" s="217"/>
      <c r="EL421" s="217"/>
      <c r="EM421" s="217"/>
      <c r="EN421" s="217"/>
      <c r="EO421" s="217"/>
      <c r="EP421" s="217"/>
      <c r="EQ421" s="217"/>
      <c r="ER421" s="217"/>
      <c r="ES421" s="217"/>
      <c r="ET421" s="217"/>
      <c r="EU421" s="217"/>
      <c r="EV421" s="217"/>
      <c r="EW421" s="217"/>
      <c r="EX421" s="217"/>
      <c r="EY421" s="217"/>
      <c r="EZ421" s="217"/>
      <c r="FA421" s="217"/>
      <c r="FB421" s="217"/>
      <c r="FC421" s="217"/>
      <c r="FD421" s="217"/>
      <c r="FE421" s="217"/>
      <c r="FF421" s="217"/>
      <c r="FG421" s="217"/>
      <c r="FH421" s="217"/>
      <c r="FI421" s="217"/>
      <c r="FJ421" s="217"/>
      <c r="FK421" s="217"/>
      <c r="FL421" s="217"/>
      <c r="FM421" s="217"/>
      <c r="FN421" s="217"/>
      <c r="FO421" s="217"/>
      <c r="FP421" s="217"/>
      <c r="FQ421" s="217"/>
      <c r="FR421" s="217"/>
      <c r="FS421" s="217"/>
      <c r="FT421" s="217"/>
      <c r="FU421" s="217"/>
      <c r="FV421" s="217"/>
      <c r="FW421" s="217"/>
      <c r="FX421" s="217"/>
      <c r="FY421" s="217"/>
      <c r="FZ421" s="217"/>
      <c r="GA421" s="217"/>
      <c r="GB421" s="217"/>
      <c r="GC421" s="217"/>
      <c r="GD421" s="217"/>
      <c r="GE421" s="217"/>
      <c r="GF421" s="217"/>
      <c r="GG421" s="217"/>
      <c r="GH421" s="217"/>
      <c r="GI421" s="217"/>
      <c r="GJ421" s="217"/>
      <c r="GK421" s="217"/>
      <c r="GL421" s="217"/>
      <c r="GM421" s="217"/>
      <c r="GN421" s="217"/>
      <c r="GO421" s="217"/>
      <c r="GP421" s="217"/>
      <c r="GQ421" s="217"/>
      <c r="GR421" s="217"/>
      <c r="GS421" s="217"/>
      <c r="GT421" s="217"/>
      <c r="GU421" s="217"/>
      <c r="GV421" s="217"/>
      <c r="GW421" s="217"/>
      <c r="GX421" s="217"/>
      <c r="GY421" s="217"/>
      <c r="GZ421" s="217"/>
      <c r="HA421" s="217"/>
      <c r="HB421" s="217"/>
      <c r="HC421" s="217"/>
      <c r="HD421" s="217"/>
      <c r="HE421" s="217"/>
      <c r="HF421" s="217"/>
      <c r="HG421" s="217"/>
      <c r="HH421" s="217"/>
      <c r="HI421" s="217"/>
      <c r="HJ421" s="217"/>
      <c r="HK421" s="217"/>
      <c r="HL421" s="217"/>
      <c r="HM421" s="217"/>
      <c r="HN421" s="217"/>
      <c r="HO421" s="217"/>
      <c r="HP421" s="217"/>
      <c r="HQ421" s="217"/>
      <c r="HR421" s="217"/>
      <c r="HS421" s="217"/>
      <c r="HT421" s="217"/>
      <c r="HU421" s="217"/>
      <c r="HV421" s="217"/>
      <c r="HW421" s="217"/>
      <c r="HX421" s="217"/>
      <c r="HY421" s="217"/>
      <c r="HZ421" s="217"/>
      <c r="IA421" s="217"/>
      <c r="IB421" s="217"/>
      <c r="IC421" s="217"/>
      <c r="ID421" s="217"/>
      <c r="IE421" s="217"/>
      <c r="IF421" s="217"/>
      <c r="IG421" s="217"/>
      <c r="IH421" s="217"/>
      <c r="II421" s="217"/>
      <c r="IJ421" s="217"/>
      <c r="IK421" s="217"/>
      <c r="IL421" s="217"/>
      <c r="IM421" s="217"/>
      <c r="IN421" s="217"/>
      <c r="IO421" s="217"/>
      <c r="IP421" s="217"/>
      <c r="IQ421" s="217"/>
      <c r="IR421" s="217"/>
      <c r="IS421" s="217"/>
      <c r="IT421" s="217"/>
      <c r="IU421" s="217"/>
      <c r="IV421" s="217"/>
    </row>
    <row r="422" spans="1:256" x14ac:dyDescent="0.15">
      <c r="A422" s="218"/>
      <c r="B422" s="215"/>
      <c r="C422" s="217"/>
      <c r="D422" s="219"/>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c r="AA422" s="217"/>
      <c r="AB422" s="217"/>
      <c r="AC422" s="217"/>
      <c r="AD422" s="217"/>
      <c r="AE422" s="217"/>
      <c r="AF422" s="217"/>
      <c r="AG422" s="217"/>
      <c r="AH422" s="217"/>
      <c r="AI422" s="217"/>
      <c r="AJ422" s="217"/>
      <c r="AK422" s="217"/>
      <c r="AL422" s="217"/>
      <c r="AM422" s="217"/>
      <c r="AN422" s="217"/>
      <c r="AO422" s="217"/>
      <c r="AP422" s="217"/>
      <c r="AQ422" s="217"/>
      <c r="AR422" s="217"/>
      <c r="AS422" s="217"/>
      <c r="AT422" s="217"/>
      <c r="AU422" s="217"/>
      <c r="AV422" s="217"/>
      <c r="AW422" s="217"/>
      <c r="AX422" s="217"/>
      <c r="AY422" s="217"/>
      <c r="AZ422" s="217"/>
      <c r="BA422" s="217"/>
      <c r="BB422" s="217"/>
      <c r="BC422" s="217"/>
      <c r="BD422" s="217"/>
      <c r="BE422" s="217"/>
      <c r="BF422" s="217"/>
      <c r="BG422" s="217"/>
      <c r="BH422" s="217"/>
      <c r="BI422" s="217"/>
      <c r="BJ422" s="217"/>
      <c r="BK422" s="217"/>
      <c r="BL422" s="217"/>
      <c r="BM422" s="217"/>
      <c r="BN422" s="217"/>
      <c r="BO422" s="217"/>
      <c r="BP422" s="217"/>
      <c r="BQ422" s="217"/>
      <c r="BR422" s="217"/>
      <c r="BS422" s="217"/>
      <c r="BT422" s="217"/>
      <c r="BU422" s="217"/>
      <c r="BV422" s="217"/>
      <c r="BW422" s="217"/>
      <c r="BX422" s="217"/>
      <c r="BY422" s="217"/>
      <c r="BZ422" s="217"/>
      <c r="CA422" s="217"/>
      <c r="CB422" s="217"/>
      <c r="CC422" s="217"/>
      <c r="CD422" s="217"/>
      <c r="CE422" s="217"/>
      <c r="CF422" s="217"/>
      <c r="CG422" s="217"/>
      <c r="CH422" s="217"/>
      <c r="CI422" s="217"/>
      <c r="CJ422" s="217"/>
      <c r="CK422" s="217"/>
      <c r="CL422" s="217"/>
      <c r="CM422" s="217"/>
      <c r="CN422" s="217"/>
      <c r="CO422" s="217"/>
      <c r="CP422" s="217"/>
      <c r="CQ422" s="217"/>
      <c r="CR422" s="217"/>
      <c r="CS422" s="217"/>
      <c r="CT422" s="217"/>
      <c r="CU422" s="217"/>
      <c r="CV422" s="217"/>
      <c r="CW422" s="217"/>
      <c r="CX422" s="217"/>
      <c r="CY422" s="217"/>
      <c r="CZ422" s="217"/>
      <c r="DA422" s="217"/>
      <c r="DB422" s="217"/>
      <c r="DC422" s="217"/>
      <c r="DD422" s="217"/>
      <c r="DE422" s="217"/>
      <c r="DF422" s="217"/>
      <c r="DG422" s="217"/>
      <c r="DH422" s="217"/>
      <c r="DI422" s="217"/>
      <c r="DJ422" s="217"/>
      <c r="DK422" s="217"/>
      <c r="DL422" s="217"/>
      <c r="DM422" s="217"/>
      <c r="DN422" s="217"/>
      <c r="DO422" s="217"/>
      <c r="DP422" s="217"/>
      <c r="DQ422" s="217"/>
      <c r="DR422" s="217"/>
      <c r="DS422" s="217"/>
      <c r="DT422" s="217"/>
      <c r="DU422" s="217"/>
      <c r="DV422" s="217"/>
      <c r="DW422" s="217"/>
      <c r="DX422" s="217"/>
      <c r="DY422" s="217"/>
      <c r="DZ422" s="217"/>
      <c r="EA422" s="217"/>
      <c r="EB422" s="217"/>
      <c r="EC422" s="217"/>
      <c r="ED422" s="217"/>
      <c r="EE422" s="217"/>
      <c r="EF422" s="217"/>
      <c r="EG422" s="217"/>
      <c r="EH422" s="217"/>
      <c r="EI422" s="217"/>
      <c r="EJ422" s="217"/>
      <c r="EK422" s="217"/>
      <c r="EL422" s="217"/>
      <c r="EM422" s="217"/>
      <c r="EN422" s="217"/>
      <c r="EO422" s="217"/>
      <c r="EP422" s="217"/>
      <c r="EQ422" s="217"/>
      <c r="ER422" s="217"/>
      <c r="ES422" s="217"/>
      <c r="ET422" s="217"/>
      <c r="EU422" s="217"/>
      <c r="EV422" s="217"/>
      <c r="EW422" s="217"/>
      <c r="EX422" s="217"/>
      <c r="EY422" s="217"/>
      <c r="EZ422" s="217"/>
      <c r="FA422" s="217"/>
      <c r="FB422" s="217"/>
      <c r="FC422" s="217"/>
      <c r="FD422" s="217"/>
      <c r="FE422" s="217"/>
      <c r="FF422" s="217"/>
      <c r="FG422" s="217"/>
      <c r="FH422" s="217"/>
      <c r="FI422" s="217"/>
      <c r="FJ422" s="217"/>
      <c r="FK422" s="217"/>
      <c r="FL422" s="217"/>
      <c r="FM422" s="217"/>
      <c r="FN422" s="217"/>
      <c r="FO422" s="217"/>
      <c r="FP422" s="217"/>
      <c r="FQ422" s="217"/>
      <c r="FR422" s="217"/>
      <c r="FS422" s="217"/>
      <c r="FT422" s="217"/>
      <c r="FU422" s="217"/>
      <c r="FV422" s="217"/>
      <c r="FW422" s="217"/>
      <c r="FX422" s="217"/>
      <c r="FY422" s="217"/>
      <c r="FZ422" s="217"/>
      <c r="GA422" s="217"/>
      <c r="GB422" s="217"/>
      <c r="GC422" s="217"/>
      <c r="GD422" s="217"/>
      <c r="GE422" s="217"/>
      <c r="GF422" s="217"/>
      <c r="GG422" s="217"/>
      <c r="GH422" s="217"/>
      <c r="GI422" s="217"/>
      <c r="GJ422" s="217"/>
      <c r="GK422" s="217"/>
      <c r="GL422" s="217"/>
      <c r="GM422" s="217"/>
      <c r="GN422" s="217"/>
      <c r="GO422" s="217"/>
      <c r="GP422" s="217"/>
      <c r="GQ422" s="217"/>
      <c r="GR422" s="217"/>
      <c r="GS422" s="217"/>
      <c r="GT422" s="217"/>
      <c r="GU422" s="217"/>
      <c r="GV422" s="217"/>
      <c r="GW422" s="217"/>
      <c r="GX422" s="217"/>
      <c r="GY422" s="217"/>
      <c r="GZ422" s="217"/>
      <c r="HA422" s="217"/>
      <c r="HB422" s="217"/>
      <c r="HC422" s="217"/>
      <c r="HD422" s="217"/>
      <c r="HE422" s="217"/>
      <c r="HF422" s="217"/>
      <c r="HG422" s="217"/>
      <c r="HH422" s="217"/>
      <c r="HI422" s="217"/>
      <c r="HJ422" s="217"/>
      <c r="HK422" s="217"/>
      <c r="HL422" s="217"/>
      <c r="HM422" s="217"/>
      <c r="HN422" s="217"/>
      <c r="HO422" s="217"/>
      <c r="HP422" s="217"/>
      <c r="HQ422" s="217"/>
      <c r="HR422" s="217"/>
      <c r="HS422" s="217"/>
      <c r="HT422" s="217"/>
      <c r="HU422" s="217"/>
      <c r="HV422" s="217"/>
      <c r="HW422" s="217"/>
      <c r="HX422" s="217"/>
      <c r="HY422" s="217"/>
      <c r="HZ422" s="217"/>
      <c r="IA422" s="217"/>
      <c r="IB422" s="217"/>
      <c r="IC422" s="217"/>
      <c r="ID422" s="217"/>
      <c r="IE422" s="217"/>
      <c r="IF422" s="217"/>
      <c r="IG422" s="217"/>
      <c r="IH422" s="217"/>
      <c r="II422" s="217"/>
      <c r="IJ422" s="217"/>
      <c r="IK422" s="217"/>
      <c r="IL422" s="217"/>
      <c r="IM422" s="217"/>
      <c r="IN422" s="217"/>
      <c r="IO422" s="217"/>
      <c r="IP422" s="217"/>
      <c r="IQ422" s="217"/>
      <c r="IR422" s="217"/>
      <c r="IS422" s="217"/>
      <c r="IT422" s="217"/>
      <c r="IU422" s="217"/>
      <c r="IV422" s="217"/>
    </row>
    <row r="423" spans="1:256" x14ac:dyDescent="0.15">
      <c r="A423" s="218"/>
      <c r="B423" s="215"/>
      <c r="C423" s="217"/>
      <c r="D423" s="219"/>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c r="AA423" s="217"/>
      <c r="AB423" s="217"/>
      <c r="AC423" s="217"/>
      <c r="AD423" s="217"/>
      <c r="AE423" s="217"/>
      <c r="AF423" s="217"/>
      <c r="AG423" s="217"/>
      <c r="AH423" s="217"/>
      <c r="AI423" s="217"/>
      <c r="AJ423" s="217"/>
      <c r="AK423" s="217"/>
      <c r="AL423" s="217"/>
      <c r="AM423" s="217"/>
      <c r="AN423" s="217"/>
      <c r="AO423" s="217"/>
      <c r="AP423" s="217"/>
      <c r="AQ423" s="217"/>
      <c r="AR423" s="217"/>
      <c r="AS423" s="217"/>
      <c r="AT423" s="217"/>
      <c r="AU423" s="217"/>
      <c r="AV423" s="217"/>
      <c r="AW423" s="217"/>
      <c r="AX423" s="217"/>
      <c r="AY423" s="217"/>
      <c r="AZ423" s="217"/>
      <c r="BA423" s="217"/>
      <c r="BB423" s="217"/>
      <c r="BC423" s="217"/>
      <c r="BD423" s="217"/>
      <c r="BE423" s="217"/>
      <c r="BF423" s="217"/>
      <c r="BG423" s="217"/>
      <c r="BH423" s="217"/>
      <c r="BI423" s="217"/>
      <c r="BJ423" s="217"/>
      <c r="BK423" s="217"/>
      <c r="BL423" s="217"/>
      <c r="BM423" s="217"/>
      <c r="BN423" s="217"/>
      <c r="BO423" s="217"/>
      <c r="BP423" s="217"/>
      <c r="BQ423" s="217"/>
      <c r="BR423" s="217"/>
      <c r="BS423" s="217"/>
      <c r="BT423" s="217"/>
      <c r="BU423" s="217"/>
      <c r="BV423" s="217"/>
      <c r="BW423" s="217"/>
      <c r="BX423" s="217"/>
      <c r="BY423" s="217"/>
      <c r="BZ423" s="217"/>
      <c r="CA423" s="217"/>
      <c r="CB423" s="217"/>
      <c r="CC423" s="217"/>
      <c r="CD423" s="217"/>
      <c r="CE423" s="217"/>
      <c r="CF423" s="217"/>
      <c r="CG423" s="217"/>
      <c r="CH423" s="217"/>
      <c r="CI423" s="217"/>
      <c r="CJ423" s="217"/>
      <c r="CK423" s="217"/>
      <c r="CL423" s="217"/>
      <c r="CM423" s="217"/>
      <c r="CN423" s="217"/>
      <c r="CO423" s="217"/>
      <c r="CP423" s="217"/>
      <c r="CQ423" s="217"/>
      <c r="CR423" s="217"/>
      <c r="CS423" s="217"/>
      <c r="CT423" s="217"/>
      <c r="CU423" s="217"/>
      <c r="CV423" s="217"/>
      <c r="CW423" s="217"/>
      <c r="CX423" s="217"/>
      <c r="CY423" s="217"/>
      <c r="CZ423" s="217"/>
      <c r="DA423" s="217"/>
      <c r="DB423" s="217"/>
      <c r="DC423" s="217"/>
      <c r="DD423" s="217"/>
      <c r="DE423" s="217"/>
      <c r="DF423" s="217"/>
      <c r="DG423" s="217"/>
      <c r="DH423" s="217"/>
      <c r="DI423" s="217"/>
      <c r="DJ423" s="217"/>
      <c r="DK423" s="217"/>
      <c r="DL423" s="217"/>
      <c r="DM423" s="217"/>
      <c r="DN423" s="217"/>
      <c r="DO423" s="217"/>
      <c r="DP423" s="217"/>
      <c r="DQ423" s="217"/>
      <c r="DR423" s="217"/>
      <c r="DS423" s="217"/>
      <c r="DT423" s="217"/>
      <c r="DU423" s="217"/>
      <c r="DV423" s="217"/>
      <c r="DW423" s="217"/>
      <c r="DX423" s="217"/>
      <c r="DY423" s="217"/>
      <c r="DZ423" s="217"/>
      <c r="EA423" s="217"/>
      <c r="EB423" s="217"/>
      <c r="EC423" s="217"/>
      <c r="ED423" s="217"/>
      <c r="EE423" s="217"/>
      <c r="EF423" s="217"/>
      <c r="EG423" s="217"/>
      <c r="EH423" s="217"/>
      <c r="EI423" s="217"/>
      <c r="EJ423" s="217"/>
      <c r="EK423" s="217"/>
      <c r="EL423" s="217"/>
      <c r="EM423" s="217"/>
      <c r="EN423" s="217"/>
      <c r="EO423" s="217"/>
      <c r="EP423" s="217"/>
      <c r="EQ423" s="217"/>
      <c r="ER423" s="217"/>
      <c r="ES423" s="217"/>
      <c r="ET423" s="217"/>
      <c r="EU423" s="217"/>
      <c r="EV423" s="217"/>
      <c r="EW423" s="217"/>
      <c r="EX423" s="217"/>
      <c r="EY423" s="217"/>
      <c r="EZ423" s="217"/>
      <c r="FA423" s="217"/>
      <c r="FB423" s="217"/>
      <c r="FC423" s="217"/>
      <c r="FD423" s="217"/>
      <c r="FE423" s="217"/>
      <c r="FF423" s="217"/>
      <c r="FG423" s="217"/>
      <c r="FH423" s="217"/>
      <c r="FI423" s="217"/>
      <c r="FJ423" s="217"/>
      <c r="FK423" s="217"/>
      <c r="FL423" s="217"/>
      <c r="FM423" s="217"/>
      <c r="FN423" s="217"/>
      <c r="FO423" s="217"/>
      <c r="FP423" s="217"/>
      <c r="FQ423" s="217"/>
      <c r="FR423" s="217"/>
      <c r="FS423" s="217"/>
      <c r="FT423" s="217"/>
      <c r="FU423" s="217"/>
      <c r="FV423" s="217"/>
      <c r="FW423" s="217"/>
      <c r="FX423" s="217"/>
      <c r="FY423" s="217"/>
      <c r="FZ423" s="217"/>
      <c r="GA423" s="217"/>
      <c r="GB423" s="217"/>
      <c r="GC423" s="217"/>
      <c r="GD423" s="217"/>
      <c r="GE423" s="217"/>
      <c r="GF423" s="217"/>
      <c r="GG423" s="217"/>
      <c r="GH423" s="217"/>
      <c r="GI423" s="217"/>
      <c r="GJ423" s="217"/>
      <c r="GK423" s="217"/>
      <c r="GL423" s="217"/>
      <c r="GM423" s="217"/>
      <c r="GN423" s="217"/>
      <c r="GO423" s="217"/>
      <c r="GP423" s="217"/>
      <c r="GQ423" s="217"/>
      <c r="GR423" s="217"/>
      <c r="GS423" s="217"/>
      <c r="GT423" s="217"/>
      <c r="GU423" s="217"/>
      <c r="GV423" s="217"/>
      <c r="GW423" s="217"/>
      <c r="GX423" s="217"/>
      <c r="GY423" s="217"/>
      <c r="GZ423" s="217"/>
      <c r="HA423" s="217"/>
      <c r="HB423" s="217"/>
      <c r="HC423" s="217"/>
      <c r="HD423" s="217"/>
      <c r="HE423" s="217"/>
      <c r="HF423" s="217"/>
      <c r="HG423" s="217"/>
      <c r="HH423" s="217"/>
      <c r="HI423" s="217"/>
      <c r="HJ423" s="217"/>
      <c r="HK423" s="217"/>
      <c r="HL423" s="217"/>
      <c r="HM423" s="217"/>
      <c r="HN423" s="217"/>
      <c r="HO423" s="217"/>
      <c r="HP423" s="217"/>
      <c r="HQ423" s="217"/>
      <c r="HR423" s="217"/>
      <c r="HS423" s="217"/>
      <c r="HT423" s="217"/>
      <c r="HU423" s="217"/>
      <c r="HV423" s="217"/>
      <c r="HW423" s="217"/>
      <c r="HX423" s="217"/>
      <c r="HY423" s="217"/>
      <c r="HZ423" s="217"/>
      <c r="IA423" s="217"/>
      <c r="IB423" s="217"/>
      <c r="IC423" s="217"/>
      <c r="ID423" s="217"/>
      <c r="IE423" s="217"/>
      <c r="IF423" s="217"/>
      <c r="IG423" s="217"/>
      <c r="IH423" s="217"/>
      <c r="II423" s="217"/>
      <c r="IJ423" s="217"/>
      <c r="IK423" s="217"/>
      <c r="IL423" s="217"/>
      <c r="IM423" s="217"/>
      <c r="IN423" s="217"/>
      <c r="IO423" s="217"/>
      <c r="IP423" s="217"/>
      <c r="IQ423" s="217"/>
      <c r="IR423" s="217"/>
      <c r="IS423" s="217"/>
      <c r="IT423" s="217"/>
      <c r="IU423" s="217"/>
      <c r="IV423" s="217"/>
    </row>
    <row r="424" spans="1:256" x14ac:dyDescent="0.15">
      <c r="A424" s="218"/>
      <c r="B424" s="215"/>
      <c r="C424" s="217"/>
      <c r="D424" s="219"/>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c r="AA424" s="217"/>
      <c r="AB424" s="217"/>
      <c r="AC424" s="217"/>
      <c r="AD424" s="217"/>
      <c r="AE424" s="217"/>
      <c r="AF424" s="217"/>
      <c r="AG424" s="217"/>
      <c r="AH424" s="217"/>
      <c r="AI424" s="217"/>
      <c r="AJ424" s="217"/>
      <c r="AK424" s="217"/>
      <c r="AL424" s="217"/>
      <c r="AM424" s="217"/>
      <c r="AN424" s="217"/>
      <c r="AO424" s="217"/>
      <c r="AP424" s="217"/>
      <c r="AQ424" s="217"/>
      <c r="AR424" s="217"/>
      <c r="AS424" s="217"/>
      <c r="AT424" s="217"/>
      <c r="AU424" s="217"/>
      <c r="AV424" s="217"/>
      <c r="AW424" s="217"/>
      <c r="AX424" s="217"/>
      <c r="AY424" s="217"/>
      <c r="AZ424" s="217"/>
      <c r="BA424" s="217"/>
      <c r="BB424" s="217"/>
      <c r="BC424" s="217"/>
      <c r="BD424" s="217"/>
      <c r="BE424" s="217"/>
      <c r="BF424" s="217"/>
      <c r="BG424" s="217"/>
      <c r="BH424" s="217"/>
      <c r="BI424" s="217"/>
      <c r="BJ424" s="217"/>
      <c r="BK424" s="217"/>
      <c r="BL424" s="217"/>
      <c r="BM424" s="217"/>
      <c r="BN424" s="217"/>
      <c r="BO424" s="217"/>
      <c r="BP424" s="217"/>
      <c r="BQ424" s="217"/>
      <c r="BR424" s="217"/>
      <c r="BS424" s="217"/>
      <c r="BT424" s="217"/>
      <c r="BU424" s="217"/>
      <c r="BV424" s="217"/>
      <c r="BW424" s="217"/>
      <c r="BX424" s="217"/>
      <c r="BY424" s="217"/>
      <c r="BZ424" s="217"/>
      <c r="CA424" s="217"/>
      <c r="CB424" s="217"/>
      <c r="CC424" s="217"/>
      <c r="CD424" s="217"/>
      <c r="CE424" s="217"/>
      <c r="CF424" s="217"/>
      <c r="CG424" s="217"/>
      <c r="CH424" s="217"/>
      <c r="CI424" s="217"/>
      <c r="CJ424" s="217"/>
      <c r="CK424" s="217"/>
      <c r="CL424" s="217"/>
      <c r="CM424" s="217"/>
      <c r="CN424" s="217"/>
      <c r="CO424" s="217"/>
      <c r="CP424" s="217"/>
      <c r="CQ424" s="217"/>
      <c r="CR424" s="217"/>
      <c r="CS424" s="217"/>
      <c r="CT424" s="217"/>
      <c r="CU424" s="217"/>
      <c r="CV424" s="217"/>
      <c r="CW424" s="217"/>
      <c r="CX424" s="217"/>
      <c r="CY424" s="217"/>
      <c r="CZ424" s="217"/>
      <c r="DA424" s="217"/>
      <c r="DB424" s="217"/>
      <c r="DC424" s="217"/>
      <c r="DD424" s="217"/>
      <c r="DE424" s="217"/>
      <c r="DF424" s="217"/>
      <c r="DG424" s="217"/>
      <c r="DH424" s="217"/>
      <c r="DI424" s="217"/>
      <c r="DJ424" s="217"/>
      <c r="DK424" s="217"/>
      <c r="DL424" s="217"/>
      <c r="DM424" s="217"/>
      <c r="DN424" s="217"/>
      <c r="DO424" s="217"/>
      <c r="DP424" s="217"/>
      <c r="DQ424" s="217"/>
      <c r="DR424" s="217"/>
      <c r="DS424" s="217"/>
      <c r="DT424" s="217"/>
      <c r="DU424" s="217"/>
      <c r="DV424" s="217"/>
      <c r="DW424" s="217"/>
      <c r="DX424" s="217"/>
      <c r="DY424" s="217"/>
      <c r="DZ424" s="217"/>
      <c r="EA424" s="217"/>
      <c r="EB424" s="217"/>
      <c r="EC424" s="217"/>
      <c r="ED424" s="217"/>
      <c r="EE424" s="217"/>
      <c r="EF424" s="217"/>
      <c r="EG424" s="217"/>
      <c r="EH424" s="217"/>
      <c r="EI424" s="217"/>
      <c r="EJ424" s="217"/>
      <c r="EK424" s="217"/>
      <c r="EL424" s="217"/>
      <c r="EM424" s="217"/>
      <c r="EN424" s="217"/>
      <c r="EO424" s="217"/>
      <c r="EP424" s="217"/>
      <c r="EQ424" s="217"/>
      <c r="ER424" s="217"/>
      <c r="ES424" s="217"/>
      <c r="ET424" s="217"/>
      <c r="EU424" s="217"/>
      <c r="EV424" s="217"/>
      <c r="EW424" s="217"/>
      <c r="EX424" s="217"/>
      <c r="EY424" s="217"/>
      <c r="EZ424" s="217"/>
      <c r="FA424" s="217"/>
      <c r="FB424" s="217"/>
      <c r="FC424" s="217"/>
      <c r="FD424" s="217"/>
      <c r="FE424" s="217"/>
      <c r="FF424" s="217"/>
      <c r="FG424" s="217"/>
      <c r="FH424" s="217"/>
      <c r="FI424" s="217"/>
      <c r="FJ424" s="217"/>
      <c r="FK424" s="217"/>
      <c r="FL424" s="217"/>
      <c r="FM424" s="217"/>
      <c r="FN424" s="217"/>
      <c r="FO424" s="217"/>
      <c r="FP424" s="217"/>
      <c r="FQ424" s="217"/>
      <c r="FR424" s="217"/>
      <c r="FS424" s="217"/>
      <c r="FT424" s="217"/>
      <c r="FU424" s="217"/>
      <c r="FV424" s="217"/>
      <c r="FW424" s="217"/>
      <c r="FX424" s="217"/>
      <c r="FY424" s="217"/>
      <c r="FZ424" s="217"/>
      <c r="GA424" s="217"/>
      <c r="GB424" s="217"/>
      <c r="GC424" s="217"/>
      <c r="GD424" s="217"/>
      <c r="GE424" s="217"/>
      <c r="GF424" s="217"/>
      <c r="GG424" s="217"/>
      <c r="GH424" s="217"/>
      <c r="GI424" s="217"/>
      <c r="GJ424" s="217"/>
      <c r="GK424" s="217"/>
      <c r="GL424" s="217"/>
      <c r="GM424" s="217"/>
      <c r="GN424" s="217"/>
      <c r="GO424" s="217"/>
      <c r="GP424" s="217"/>
      <c r="GQ424" s="217"/>
      <c r="GR424" s="217"/>
      <c r="GS424" s="217"/>
      <c r="GT424" s="217"/>
      <c r="GU424" s="217"/>
      <c r="GV424" s="217"/>
      <c r="GW424" s="217"/>
      <c r="GX424" s="217"/>
      <c r="GY424" s="217"/>
      <c r="GZ424" s="217"/>
      <c r="HA424" s="217"/>
      <c r="HB424" s="217"/>
      <c r="HC424" s="217"/>
      <c r="HD424" s="217"/>
      <c r="HE424" s="217"/>
      <c r="HF424" s="217"/>
      <c r="HG424" s="217"/>
      <c r="HH424" s="217"/>
      <c r="HI424" s="217"/>
      <c r="HJ424" s="217"/>
      <c r="HK424" s="217"/>
      <c r="HL424" s="217"/>
      <c r="HM424" s="217"/>
      <c r="HN424" s="217"/>
      <c r="HO424" s="217"/>
      <c r="HP424" s="217"/>
      <c r="HQ424" s="217"/>
      <c r="HR424" s="217"/>
      <c r="HS424" s="217"/>
      <c r="HT424" s="217"/>
      <c r="HU424" s="217"/>
      <c r="HV424" s="217"/>
      <c r="HW424" s="217"/>
      <c r="HX424" s="217"/>
      <c r="HY424" s="217"/>
      <c r="HZ424" s="217"/>
      <c r="IA424" s="217"/>
      <c r="IB424" s="217"/>
      <c r="IC424" s="217"/>
      <c r="ID424" s="217"/>
      <c r="IE424" s="217"/>
      <c r="IF424" s="217"/>
      <c r="IG424" s="217"/>
      <c r="IH424" s="217"/>
      <c r="II424" s="217"/>
      <c r="IJ424" s="217"/>
      <c r="IK424" s="217"/>
      <c r="IL424" s="217"/>
      <c r="IM424" s="217"/>
      <c r="IN424" s="217"/>
      <c r="IO424" s="217"/>
      <c r="IP424" s="217"/>
      <c r="IQ424" s="217"/>
      <c r="IR424" s="217"/>
      <c r="IS424" s="217"/>
      <c r="IT424" s="217"/>
      <c r="IU424" s="217"/>
      <c r="IV424" s="217"/>
    </row>
    <row r="425" spans="1:256" x14ac:dyDescent="0.15">
      <c r="A425" s="218"/>
      <c r="B425" s="215"/>
      <c r="C425" s="217"/>
      <c r="D425" s="219"/>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c r="AA425" s="217"/>
      <c r="AB425" s="217"/>
      <c r="AC425" s="217"/>
      <c r="AD425" s="217"/>
      <c r="AE425" s="217"/>
      <c r="AF425" s="217"/>
      <c r="AG425" s="217"/>
      <c r="AH425" s="217"/>
      <c r="AI425" s="217"/>
      <c r="AJ425" s="217"/>
      <c r="AK425" s="217"/>
      <c r="AL425" s="217"/>
      <c r="AM425" s="217"/>
      <c r="AN425" s="217"/>
      <c r="AO425" s="217"/>
      <c r="AP425" s="217"/>
      <c r="AQ425" s="217"/>
      <c r="AR425" s="217"/>
      <c r="AS425" s="217"/>
      <c r="AT425" s="217"/>
      <c r="AU425" s="217"/>
      <c r="AV425" s="217"/>
      <c r="AW425" s="217"/>
      <c r="AX425" s="217"/>
      <c r="AY425" s="217"/>
      <c r="AZ425" s="217"/>
      <c r="BA425" s="217"/>
      <c r="BB425" s="217"/>
      <c r="BC425" s="217"/>
      <c r="BD425" s="217"/>
      <c r="BE425" s="217"/>
      <c r="BF425" s="217"/>
      <c r="BG425" s="217"/>
      <c r="BH425" s="217"/>
      <c r="BI425" s="217"/>
      <c r="BJ425" s="217"/>
      <c r="BK425" s="217"/>
      <c r="BL425" s="217"/>
      <c r="BM425" s="217"/>
      <c r="BN425" s="217"/>
      <c r="BO425" s="217"/>
      <c r="BP425" s="217"/>
      <c r="BQ425" s="217"/>
      <c r="BR425" s="217"/>
      <c r="BS425" s="217"/>
      <c r="BT425" s="217"/>
      <c r="BU425" s="217"/>
      <c r="BV425" s="217"/>
      <c r="BW425" s="217"/>
      <c r="BX425" s="217"/>
      <c r="BY425" s="217"/>
      <c r="BZ425" s="217"/>
      <c r="CA425" s="217"/>
      <c r="CB425" s="217"/>
      <c r="CC425" s="217"/>
      <c r="CD425" s="217"/>
      <c r="CE425" s="217"/>
      <c r="CF425" s="217"/>
      <c r="CG425" s="217"/>
      <c r="CH425" s="217"/>
      <c r="CI425" s="217"/>
      <c r="CJ425" s="217"/>
      <c r="CK425" s="217"/>
      <c r="CL425" s="217"/>
      <c r="CM425" s="217"/>
      <c r="CN425" s="217"/>
      <c r="CO425" s="217"/>
      <c r="CP425" s="217"/>
      <c r="CQ425" s="217"/>
      <c r="CR425" s="217"/>
      <c r="CS425" s="217"/>
      <c r="CT425" s="217"/>
      <c r="CU425" s="217"/>
      <c r="CV425" s="217"/>
      <c r="CW425" s="217"/>
      <c r="CX425" s="217"/>
      <c r="CY425" s="217"/>
      <c r="CZ425" s="217"/>
      <c r="DA425" s="217"/>
      <c r="DB425" s="217"/>
      <c r="DC425" s="217"/>
      <c r="DD425" s="217"/>
      <c r="DE425" s="217"/>
      <c r="DF425" s="217"/>
      <c r="DG425" s="217"/>
      <c r="DH425" s="217"/>
      <c r="DI425" s="217"/>
      <c r="DJ425" s="217"/>
      <c r="DK425" s="217"/>
      <c r="DL425" s="217"/>
      <c r="DM425" s="217"/>
      <c r="DN425" s="217"/>
      <c r="DO425" s="217"/>
      <c r="DP425" s="217"/>
      <c r="DQ425" s="217"/>
      <c r="DR425" s="217"/>
      <c r="DS425" s="217"/>
      <c r="DT425" s="217"/>
      <c r="DU425" s="217"/>
      <c r="DV425" s="217"/>
      <c r="DW425" s="217"/>
      <c r="DX425" s="217"/>
      <c r="DY425" s="217"/>
      <c r="DZ425" s="217"/>
      <c r="EA425" s="217"/>
      <c r="EB425" s="217"/>
      <c r="EC425" s="217"/>
      <c r="ED425" s="217"/>
      <c r="EE425" s="217"/>
      <c r="EF425" s="217"/>
      <c r="EG425" s="217"/>
      <c r="EH425" s="217"/>
      <c r="EI425" s="217"/>
      <c r="EJ425" s="217"/>
      <c r="EK425" s="217"/>
      <c r="EL425" s="217"/>
      <c r="EM425" s="217"/>
      <c r="EN425" s="217"/>
      <c r="EO425" s="217"/>
      <c r="EP425" s="217"/>
      <c r="EQ425" s="217"/>
      <c r="ER425" s="217"/>
      <c r="ES425" s="217"/>
      <c r="ET425" s="217"/>
      <c r="EU425" s="217"/>
      <c r="EV425" s="217"/>
      <c r="EW425" s="217"/>
      <c r="EX425" s="217"/>
      <c r="EY425" s="217"/>
      <c r="EZ425" s="217"/>
      <c r="FA425" s="217"/>
      <c r="FB425" s="217"/>
      <c r="FC425" s="217"/>
      <c r="FD425" s="217"/>
      <c r="FE425" s="217"/>
      <c r="FF425" s="217"/>
      <c r="FG425" s="217"/>
      <c r="FH425" s="217"/>
      <c r="FI425" s="217"/>
      <c r="FJ425" s="217"/>
      <c r="FK425" s="217"/>
      <c r="FL425" s="217"/>
      <c r="FM425" s="217"/>
      <c r="FN425" s="217"/>
      <c r="FO425" s="217"/>
      <c r="FP425" s="217"/>
      <c r="FQ425" s="217"/>
      <c r="FR425" s="217"/>
      <c r="FS425" s="217"/>
      <c r="FT425" s="217"/>
      <c r="FU425" s="217"/>
      <c r="FV425" s="217"/>
      <c r="FW425" s="217"/>
      <c r="FX425" s="217"/>
      <c r="FY425" s="217"/>
      <c r="FZ425" s="217"/>
      <c r="GA425" s="217"/>
      <c r="GB425" s="217"/>
      <c r="GC425" s="217"/>
      <c r="GD425" s="217"/>
      <c r="GE425" s="217"/>
      <c r="GF425" s="217"/>
      <c r="GG425" s="217"/>
      <c r="GH425" s="217"/>
      <c r="GI425" s="217"/>
      <c r="GJ425" s="217"/>
      <c r="GK425" s="217"/>
      <c r="GL425" s="217"/>
      <c r="GM425" s="217"/>
      <c r="GN425" s="217"/>
      <c r="GO425" s="217"/>
      <c r="GP425" s="217"/>
      <c r="GQ425" s="217"/>
      <c r="GR425" s="217"/>
      <c r="GS425" s="217"/>
      <c r="GT425" s="217"/>
      <c r="GU425" s="217"/>
      <c r="GV425" s="217"/>
      <c r="GW425" s="217"/>
      <c r="GX425" s="217"/>
      <c r="GY425" s="217"/>
      <c r="GZ425" s="217"/>
      <c r="HA425" s="217"/>
      <c r="HB425" s="217"/>
      <c r="HC425" s="217"/>
      <c r="HD425" s="217"/>
      <c r="HE425" s="217"/>
      <c r="HF425" s="217"/>
      <c r="HG425" s="217"/>
      <c r="HH425" s="217"/>
      <c r="HI425" s="217"/>
      <c r="HJ425" s="217"/>
      <c r="HK425" s="217"/>
      <c r="HL425" s="217"/>
      <c r="HM425" s="217"/>
      <c r="HN425" s="217"/>
      <c r="HO425" s="217"/>
      <c r="HP425" s="217"/>
      <c r="HQ425" s="217"/>
      <c r="HR425" s="217"/>
      <c r="HS425" s="217"/>
      <c r="HT425" s="217"/>
      <c r="HU425" s="217"/>
      <c r="HV425" s="217"/>
      <c r="HW425" s="217"/>
      <c r="HX425" s="217"/>
      <c r="HY425" s="217"/>
      <c r="HZ425" s="217"/>
      <c r="IA425" s="217"/>
      <c r="IB425" s="217"/>
      <c r="IC425" s="217"/>
      <c r="ID425" s="217"/>
      <c r="IE425" s="217"/>
      <c r="IF425" s="217"/>
      <c r="IG425" s="217"/>
      <c r="IH425" s="217"/>
      <c r="II425" s="217"/>
      <c r="IJ425" s="217"/>
      <c r="IK425" s="217"/>
      <c r="IL425" s="217"/>
      <c r="IM425" s="217"/>
      <c r="IN425" s="217"/>
      <c r="IO425" s="217"/>
      <c r="IP425" s="217"/>
      <c r="IQ425" s="217"/>
      <c r="IR425" s="217"/>
      <c r="IS425" s="217"/>
      <c r="IT425" s="217"/>
      <c r="IU425" s="217"/>
      <c r="IV425" s="217"/>
    </row>
    <row r="426" spans="1:256" x14ac:dyDescent="0.15">
      <c r="A426" s="218"/>
      <c r="B426" s="215"/>
      <c r="C426" s="217"/>
      <c r="D426" s="219"/>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c r="AA426" s="217"/>
      <c r="AB426" s="217"/>
      <c r="AC426" s="217"/>
      <c r="AD426" s="217"/>
      <c r="AE426" s="217"/>
      <c r="AF426" s="217"/>
      <c r="AG426" s="217"/>
      <c r="AH426" s="217"/>
      <c r="AI426" s="217"/>
      <c r="AJ426" s="217"/>
      <c r="AK426" s="217"/>
      <c r="AL426" s="217"/>
      <c r="AM426" s="217"/>
      <c r="AN426" s="217"/>
      <c r="AO426" s="217"/>
      <c r="AP426" s="217"/>
      <c r="AQ426" s="217"/>
      <c r="AR426" s="217"/>
      <c r="AS426" s="217"/>
      <c r="AT426" s="217"/>
      <c r="AU426" s="217"/>
      <c r="AV426" s="217"/>
      <c r="AW426" s="217"/>
      <c r="AX426" s="217"/>
      <c r="AY426" s="217"/>
      <c r="AZ426" s="217"/>
      <c r="BA426" s="217"/>
      <c r="BB426" s="217"/>
      <c r="BC426" s="217"/>
      <c r="BD426" s="217"/>
      <c r="BE426" s="217"/>
      <c r="BF426" s="217"/>
      <c r="BG426" s="217"/>
      <c r="BH426" s="217"/>
      <c r="BI426" s="217"/>
      <c r="BJ426" s="217"/>
      <c r="BK426" s="217"/>
      <c r="BL426" s="217"/>
      <c r="BM426" s="217"/>
      <c r="BN426" s="217"/>
      <c r="BO426" s="217"/>
      <c r="BP426" s="217"/>
      <c r="BQ426" s="217"/>
      <c r="BR426" s="217"/>
      <c r="BS426" s="217"/>
      <c r="BT426" s="217"/>
      <c r="BU426" s="217"/>
      <c r="BV426" s="217"/>
      <c r="BW426" s="217"/>
      <c r="BX426" s="217"/>
      <c r="BY426" s="217"/>
      <c r="BZ426" s="217"/>
      <c r="CA426" s="217"/>
      <c r="CB426" s="217"/>
      <c r="CC426" s="217"/>
      <c r="CD426" s="217"/>
      <c r="CE426" s="217"/>
      <c r="CF426" s="217"/>
      <c r="CG426" s="217"/>
      <c r="CH426" s="217"/>
      <c r="CI426" s="217"/>
      <c r="CJ426" s="217"/>
      <c r="CK426" s="217"/>
      <c r="CL426" s="217"/>
      <c r="CM426" s="217"/>
      <c r="CN426" s="217"/>
      <c r="CO426" s="217"/>
      <c r="CP426" s="217"/>
      <c r="CQ426" s="217"/>
      <c r="CR426" s="217"/>
      <c r="CS426" s="217"/>
      <c r="CT426" s="217"/>
      <c r="CU426" s="217"/>
      <c r="CV426" s="217"/>
      <c r="CW426" s="217"/>
      <c r="CX426" s="217"/>
      <c r="CY426" s="217"/>
      <c r="CZ426" s="217"/>
      <c r="DA426" s="217"/>
      <c r="DB426" s="217"/>
      <c r="DC426" s="217"/>
      <c r="DD426" s="217"/>
      <c r="DE426" s="217"/>
      <c r="DF426" s="217"/>
      <c r="DG426" s="217"/>
      <c r="DH426" s="217"/>
      <c r="DI426" s="217"/>
      <c r="DJ426" s="217"/>
      <c r="DK426" s="217"/>
      <c r="DL426" s="217"/>
      <c r="DM426" s="217"/>
      <c r="DN426" s="217"/>
      <c r="DO426" s="217"/>
      <c r="DP426" s="217"/>
      <c r="DQ426" s="217"/>
      <c r="DR426" s="217"/>
      <c r="DS426" s="217"/>
      <c r="DT426" s="217"/>
      <c r="DU426" s="217"/>
      <c r="DV426" s="217"/>
      <c r="DW426" s="217"/>
      <c r="DX426" s="217"/>
      <c r="DY426" s="217"/>
      <c r="DZ426" s="217"/>
      <c r="EA426" s="217"/>
      <c r="EB426" s="217"/>
      <c r="EC426" s="217"/>
      <c r="ED426" s="217"/>
      <c r="EE426" s="217"/>
      <c r="EF426" s="217"/>
      <c r="EG426" s="217"/>
      <c r="EH426" s="217"/>
      <c r="EI426" s="217"/>
      <c r="EJ426" s="217"/>
      <c r="EK426" s="217"/>
      <c r="EL426" s="217"/>
      <c r="EM426" s="217"/>
      <c r="EN426" s="217"/>
      <c r="EO426" s="217"/>
      <c r="EP426" s="217"/>
      <c r="EQ426" s="217"/>
      <c r="ER426" s="217"/>
      <c r="ES426" s="217"/>
      <c r="ET426" s="217"/>
      <c r="EU426" s="217"/>
      <c r="EV426" s="217"/>
      <c r="EW426" s="217"/>
      <c r="EX426" s="217"/>
      <c r="EY426" s="217"/>
      <c r="EZ426" s="217"/>
      <c r="FA426" s="217"/>
      <c r="FB426" s="217"/>
      <c r="FC426" s="217"/>
      <c r="FD426" s="217"/>
      <c r="FE426" s="217"/>
      <c r="FF426" s="217"/>
      <c r="FG426" s="217"/>
      <c r="FH426" s="217"/>
      <c r="FI426" s="217"/>
      <c r="FJ426" s="217"/>
      <c r="FK426" s="217"/>
      <c r="FL426" s="217"/>
      <c r="FM426" s="217"/>
      <c r="FN426" s="217"/>
      <c r="FO426" s="217"/>
      <c r="FP426" s="217"/>
      <c r="FQ426" s="217"/>
      <c r="FR426" s="217"/>
      <c r="FS426" s="217"/>
      <c r="FT426" s="217"/>
      <c r="FU426" s="217"/>
      <c r="FV426" s="217"/>
      <c r="FW426" s="217"/>
      <c r="FX426" s="217"/>
      <c r="FY426" s="217"/>
      <c r="FZ426" s="217"/>
      <c r="GA426" s="217"/>
      <c r="GB426" s="217"/>
      <c r="GC426" s="217"/>
      <c r="GD426" s="217"/>
      <c r="GE426" s="217"/>
      <c r="GF426" s="217"/>
      <c r="GG426" s="217"/>
      <c r="GH426" s="217"/>
      <c r="GI426" s="217"/>
      <c r="GJ426" s="217"/>
      <c r="GK426" s="217"/>
      <c r="GL426" s="217"/>
      <c r="GM426" s="217"/>
      <c r="GN426" s="217"/>
      <c r="GO426" s="217"/>
      <c r="GP426" s="217"/>
      <c r="GQ426" s="217"/>
      <c r="GR426" s="217"/>
      <c r="GS426" s="217"/>
      <c r="GT426" s="217"/>
      <c r="GU426" s="217"/>
      <c r="GV426" s="217"/>
      <c r="GW426" s="217"/>
      <c r="GX426" s="217"/>
      <c r="GY426" s="217"/>
      <c r="GZ426" s="217"/>
      <c r="HA426" s="217"/>
      <c r="HB426" s="217"/>
      <c r="HC426" s="217"/>
      <c r="HD426" s="217"/>
      <c r="HE426" s="217"/>
      <c r="HF426" s="217"/>
      <c r="HG426" s="217"/>
      <c r="HH426" s="217"/>
      <c r="HI426" s="217"/>
      <c r="HJ426" s="217"/>
      <c r="HK426" s="217"/>
      <c r="HL426" s="217"/>
      <c r="HM426" s="217"/>
      <c r="HN426" s="217"/>
      <c r="HO426" s="217"/>
      <c r="HP426" s="217"/>
      <c r="HQ426" s="217"/>
      <c r="HR426" s="217"/>
      <c r="HS426" s="217"/>
      <c r="HT426" s="217"/>
      <c r="HU426" s="217"/>
      <c r="HV426" s="217"/>
      <c r="HW426" s="217"/>
      <c r="HX426" s="217"/>
      <c r="HY426" s="217"/>
      <c r="HZ426" s="217"/>
      <c r="IA426" s="217"/>
      <c r="IB426" s="217"/>
      <c r="IC426" s="217"/>
      <c r="ID426" s="217"/>
      <c r="IE426" s="217"/>
      <c r="IF426" s="217"/>
      <c r="IG426" s="217"/>
      <c r="IH426" s="217"/>
      <c r="II426" s="217"/>
      <c r="IJ426" s="217"/>
      <c r="IK426" s="217"/>
      <c r="IL426" s="217"/>
      <c r="IM426" s="217"/>
      <c r="IN426" s="217"/>
      <c r="IO426" s="217"/>
      <c r="IP426" s="217"/>
      <c r="IQ426" s="217"/>
      <c r="IR426" s="217"/>
      <c r="IS426" s="217"/>
      <c r="IT426" s="217"/>
      <c r="IU426" s="217"/>
      <c r="IV426" s="217"/>
    </row>
    <row r="427" spans="1:256" x14ac:dyDescent="0.15">
      <c r="A427" s="218"/>
      <c r="B427" s="215"/>
      <c r="C427" s="217"/>
      <c r="D427" s="219"/>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c r="AA427" s="217"/>
      <c r="AB427" s="217"/>
      <c r="AC427" s="217"/>
      <c r="AD427" s="217"/>
      <c r="AE427" s="217"/>
      <c r="AF427" s="217"/>
      <c r="AG427" s="217"/>
      <c r="AH427" s="217"/>
      <c r="AI427" s="217"/>
      <c r="AJ427" s="217"/>
      <c r="AK427" s="217"/>
      <c r="AL427" s="217"/>
      <c r="AM427" s="217"/>
      <c r="AN427" s="217"/>
      <c r="AO427" s="217"/>
      <c r="AP427" s="217"/>
      <c r="AQ427" s="217"/>
      <c r="AR427" s="217"/>
      <c r="AS427" s="217"/>
      <c r="AT427" s="217"/>
      <c r="AU427" s="217"/>
      <c r="AV427" s="217"/>
      <c r="AW427" s="217"/>
      <c r="AX427" s="217"/>
      <c r="AY427" s="217"/>
      <c r="AZ427" s="217"/>
      <c r="BA427" s="217"/>
      <c r="BB427" s="217"/>
      <c r="BC427" s="217"/>
      <c r="BD427" s="217"/>
      <c r="BE427" s="217"/>
      <c r="BF427" s="217"/>
      <c r="BG427" s="217"/>
      <c r="BH427" s="217"/>
      <c r="BI427" s="217"/>
      <c r="BJ427" s="217"/>
      <c r="BK427" s="217"/>
      <c r="BL427" s="217"/>
      <c r="BM427" s="217"/>
      <c r="BN427" s="217"/>
      <c r="BO427" s="217"/>
      <c r="BP427" s="217"/>
      <c r="BQ427" s="217"/>
      <c r="BR427" s="217"/>
      <c r="BS427" s="217"/>
      <c r="BT427" s="217"/>
      <c r="BU427" s="217"/>
      <c r="BV427" s="217"/>
      <c r="BW427" s="217"/>
      <c r="BX427" s="217"/>
      <c r="BY427" s="217"/>
      <c r="BZ427" s="217"/>
      <c r="CA427" s="217"/>
      <c r="CB427" s="217"/>
      <c r="CC427" s="217"/>
      <c r="CD427" s="217"/>
      <c r="CE427" s="217"/>
      <c r="CF427" s="217"/>
      <c r="CG427" s="217"/>
      <c r="CH427" s="217"/>
      <c r="CI427" s="217"/>
      <c r="CJ427" s="217"/>
      <c r="CK427" s="217"/>
      <c r="CL427" s="217"/>
      <c r="CM427" s="217"/>
      <c r="CN427" s="217"/>
      <c r="CO427" s="217"/>
      <c r="CP427" s="217"/>
      <c r="CQ427" s="217"/>
      <c r="CR427" s="217"/>
      <c r="CS427" s="217"/>
      <c r="CT427" s="217"/>
      <c r="CU427" s="217"/>
      <c r="CV427" s="217"/>
      <c r="CW427" s="217"/>
      <c r="CX427" s="217"/>
      <c r="CY427" s="217"/>
      <c r="CZ427" s="217"/>
      <c r="DA427" s="217"/>
      <c r="DB427" s="217"/>
      <c r="DC427" s="217"/>
      <c r="DD427" s="217"/>
      <c r="DE427" s="217"/>
      <c r="DF427" s="217"/>
      <c r="DG427" s="217"/>
      <c r="DH427" s="217"/>
      <c r="DI427" s="217"/>
      <c r="DJ427" s="217"/>
      <c r="DK427" s="217"/>
      <c r="DL427" s="217"/>
      <c r="DM427" s="217"/>
      <c r="DN427" s="217"/>
      <c r="DO427" s="217"/>
      <c r="DP427" s="217"/>
      <c r="DQ427" s="217"/>
      <c r="DR427" s="217"/>
      <c r="DS427" s="217"/>
      <c r="DT427" s="217"/>
      <c r="DU427" s="217"/>
      <c r="DV427" s="217"/>
      <c r="DW427" s="217"/>
      <c r="DX427" s="217"/>
      <c r="DY427" s="217"/>
      <c r="DZ427" s="217"/>
      <c r="EA427" s="217"/>
      <c r="EB427" s="217"/>
      <c r="EC427" s="217"/>
      <c r="ED427" s="217"/>
      <c r="EE427" s="217"/>
      <c r="EF427" s="217"/>
      <c r="EG427" s="217"/>
      <c r="EH427" s="217"/>
      <c r="EI427" s="217"/>
      <c r="EJ427" s="217"/>
      <c r="EK427" s="217"/>
      <c r="EL427" s="217"/>
      <c r="EM427" s="217"/>
      <c r="EN427" s="217"/>
      <c r="EO427" s="217"/>
      <c r="EP427" s="217"/>
      <c r="EQ427" s="217"/>
      <c r="ER427" s="217"/>
      <c r="ES427" s="217"/>
      <c r="ET427" s="217"/>
      <c r="EU427" s="217"/>
      <c r="EV427" s="217"/>
      <c r="EW427" s="217"/>
      <c r="EX427" s="217"/>
      <c r="EY427" s="217"/>
      <c r="EZ427" s="217"/>
      <c r="FA427" s="217"/>
      <c r="FB427" s="217"/>
      <c r="FC427" s="217"/>
      <c r="FD427" s="217"/>
      <c r="FE427" s="217"/>
      <c r="FF427" s="217"/>
      <c r="FG427" s="217"/>
      <c r="FH427" s="217"/>
      <c r="FI427" s="217"/>
      <c r="FJ427" s="217"/>
      <c r="FK427" s="217"/>
      <c r="FL427" s="217"/>
      <c r="FM427" s="217"/>
      <c r="FN427" s="217"/>
      <c r="FO427" s="217"/>
      <c r="FP427" s="217"/>
      <c r="FQ427" s="217"/>
      <c r="FR427" s="217"/>
      <c r="FS427" s="217"/>
      <c r="FT427" s="217"/>
      <c r="FU427" s="217"/>
      <c r="FV427" s="217"/>
      <c r="FW427" s="217"/>
      <c r="FX427" s="217"/>
      <c r="FY427" s="217"/>
      <c r="FZ427" s="217"/>
      <c r="GA427" s="217"/>
      <c r="GB427" s="217"/>
      <c r="GC427" s="217"/>
      <c r="GD427" s="217"/>
      <c r="GE427" s="217"/>
      <c r="GF427" s="217"/>
      <c r="GG427" s="217"/>
      <c r="GH427" s="217"/>
      <c r="GI427" s="217"/>
      <c r="GJ427" s="217"/>
      <c r="GK427" s="217"/>
      <c r="GL427" s="217"/>
      <c r="GM427" s="217"/>
      <c r="GN427" s="217"/>
      <c r="GO427" s="217"/>
      <c r="GP427" s="217"/>
      <c r="GQ427" s="217"/>
      <c r="GR427" s="217"/>
      <c r="GS427" s="217"/>
      <c r="GT427" s="217"/>
      <c r="GU427" s="217"/>
      <c r="GV427" s="217"/>
      <c r="GW427" s="217"/>
      <c r="GX427" s="217"/>
      <c r="GY427" s="217"/>
      <c r="GZ427" s="217"/>
      <c r="HA427" s="217"/>
      <c r="HB427" s="217"/>
      <c r="HC427" s="217"/>
      <c r="HD427" s="217"/>
      <c r="HE427" s="217"/>
      <c r="HF427" s="217"/>
      <c r="HG427" s="217"/>
      <c r="HH427" s="217"/>
      <c r="HI427" s="217"/>
      <c r="HJ427" s="217"/>
      <c r="HK427" s="217"/>
      <c r="HL427" s="217"/>
      <c r="HM427" s="217"/>
      <c r="HN427" s="217"/>
      <c r="HO427" s="217"/>
      <c r="HP427" s="217"/>
      <c r="HQ427" s="217"/>
      <c r="HR427" s="217"/>
      <c r="HS427" s="217"/>
      <c r="HT427" s="217"/>
      <c r="HU427" s="217"/>
      <c r="HV427" s="217"/>
      <c r="HW427" s="217"/>
      <c r="HX427" s="217"/>
      <c r="HY427" s="217"/>
      <c r="HZ427" s="217"/>
      <c r="IA427" s="217"/>
      <c r="IB427" s="217"/>
      <c r="IC427" s="217"/>
      <c r="ID427" s="217"/>
      <c r="IE427" s="217"/>
      <c r="IF427" s="217"/>
      <c r="IG427" s="217"/>
      <c r="IH427" s="217"/>
      <c r="II427" s="217"/>
      <c r="IJ427" s="217"/>
      <c r="IK427" s="217"/>
      <c r="IL427" s="217"/>
      <c r="IM427" s="217"/>
      <c r="IN427" s="217"/>
      <c r="IO427" s="217"/>
      <c r="IP427" s="217"/>
      <c r="IQ427" s="217"/>
      <c r="IR427" s="217"/>
      <c r="IS427" s="217"/>
      <c r="IT427" s="217"/>
      <c r="IU427" s="217"/>
      <c r="IV427" s="217"/>
    </row>
    <row r="428" spans="1:256" x14ac:dyDescent="0.15">
      <c r="A428" s="218"/>
      <c r="B428" s="215"/>
      <c r="C428" s="217"/>
      <c r="D428" s="219"/>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c r="AA428" s="217"/>
      <c r="AB428" s="217"/>
      <c r="AC428" s="217"/>
      <c r="AD428" s="217"/>
      <c r="AE428" s="217"/>
      <c r="AF428" s="217"/>
      <c r="AG428" s="217"/>
      <c r="AH428" s="217"/>
      <c r="AI428" s="217"/>
      <c r="AJ428" s="217"/>
      <c r="AK428" s="217"/>
      <c r="AL428" s="217"/>
      <c r="AM428" s="217"/>
      <c r="AN428" s="217"/>
      <c r="AO428" s="217"/>
      <c r="AP428" s="217"/>
      <c r="AQ428" s="217"/>
      <c r="AR428" s="217"/>
      <c r="AS428" s="217"/>
      <c r="AT428" s="217"/>
      <c r="AU428" s="217"/>
      <c r="AV428" s="217"/>
      <c r="AW428" s="217"/>
      <c r="AX428" s="217"/>
      <c r="AY428" s="217"/>
      <c r="AZ428" s="217"/>
      <c r="BA428" s="217"/>
      <c r="BB428" s="217"/>
      <c r="BC428" s="217"/>
      <c r="BD428" s="217"/>
      <c r="BE428" s="217"/>
      <c r="BF428" s="217"/>
      <c r="BG428" s="217"/>
      <c r="BH428" s="217"/>
      <c r="BI428" s="217"/>
      <c r="BJ428" s="217"/>
      <c r="BK428" s="217"/>
      <c r="BL428" s="217"/>
      <c r="BM428" s="217"/>
      <c r="BN428" s="217"/>
      <c r="BO428" s="217"/>
      <c r="BP428" s="217"/>
      <c r="BQ428" s="217"/>
      <c r="BR428" s="217"/>
      <c r="BS428" s="217"/>
      <c r="BT428" s="217"/>
      <c r="BU428" s="217"/>
      <c r="BV428" s="217"/>
      <c r="BW428" s="217"/>
      <c r="BX428" s="217"/>
      <c r="BY428" s="217"/>
      <c r="BZ428" s="217"/>
      <c r="CA428" s="217"/>
      <c r="CB428" s="217"/>
      <c r="CC428" s="217"/>
      <c r="CD428" s="217"/>
      <c r="CE428" s="217"/>
      <c r="CF428" s="217"/>
      <c r="CG428" s="217"/>
      <c r="CH428" s="217"/>
      <c r="CI428" s="217"/>
      <c r="CJ428" s="217"/>
      <c r="CK428" s="217"/>
      <c r="CL428" s="217"/>
      <c r="CM428" s="217"/>
      <c r="CN428" s="217"/>
      <c r="CO428" s="217"/>
      <c r="CP428" s="217"/>
      <c r="CQ428" s="217"/>
      <c r="CR428" s="217"/>
      <c r="CS428" s="217"/>
      <c r="CT428" s="217"/>
      <c r="CU428" s="217"/>
      <c r="CV428" s="217"/>
      <c r="CW428" s="217"/>
      <c r="CX428" s="217"/>
      <c r="CY428" s="217"/>
      <c r="CZ428" s="217"/>
      <c r="DA428" s="217"/>
      <c r="DB428" s="217"/>
      <c r="DC428" s="217"/>
      <c r="DD428" s="217"/>
      <c r="DE428" s="217"/>
      <c r="DF428" s="217"/>
      <c r="DG428" s="217"/>
      <c r="DH428" s="217"/>
      <c r="DI428" s="217"/>
      <c r="DJ428" s="217"/>
      <c r="DK428" s="217"/>
      <c r="DL428" s="217"/>
      <c r="DM428" s="217"/>
      <c r="DN428" s="217"/>
      <c r="DO428" s="217"/>
      <c r="DP428" s="217"/>
      <c r="DQ428" s="217"/>
      <c r="DR428" s="217"/>
      <c r="DS428" s="217"/>
      <c r="DT428" s="217"/>
      <c r="DU428" s="217"/>
      <c r="DV428" s="217"/>
      <c r="DW428" s="217"/>
      <c r="DX428" s="217"/>
      <c r="DY428" s="217"/>
      <c r="DZ428" s="217"/>
      <c r="EA428" s="217"/>
      <c r="EB428" s="217"/>
      <c r="EC428" s="217"/>
      <c r="ED428" s="217"/>
      <c r="EE428" s="217"/>
      <c r="EF428" s="217"/>
      <c r="EG428" s="217"/>
      <c r="EH428" s="217"/>
      <c r="EI428" s="217"/>
      <c r="EJ428" s="217"/>
      <c r="EK428" s="217"/>
      <c r="EL428" s="217"/>
      <c r="EM428" s="217"/>
      <c r="EN428" s="217"/>
      <c r="EO428" s="217"/>
      <c r="EP428" s="217"/>
      <c r="EQ428" s="217"/>
      <c r="ER428" s="217"/>
      <c r="ES428" s="217"/>
      <c r="ET428" s="217"/>
      <c r="EU428" s="217"/>
      <c r="EV428" s="217"/>
      <c r="EW428" s="217"/>
      <c r="EX428" s="217"/>
      <c r="EY428" s="217"/>
      <c r="EZ428" s="217"/>
      <c r="FA428" s="217"/>
      <c r="FB428" s="217"/>
      <c r="FC428" s="217"/>
      <c r="FD428" s="217"/>
      <c r="FE428" s="217"/>
      <c r="FF428" s="217"/>
      <c r="FG428" s="217"/>
      <c r="FH428" s="217"/>
      <c r="FI428" s="217"/>
      <c r="FJ428" s="217"/>
      <c r="FK428" s="217"/>
      <c r="FL428" s="217"/>
      <c r="FM428" s="217"/>
      <c r="FN428" s="217"/>
      <c r="FO428" s="217"/>
      <c r="FP428" s="217"/>
      <c r="FQ428" s="217"/>
      <c r="FR428" s="217"/>
      <c r="FS428" s="217"/>
      <c r="FT428" s="217"/>
      <c r="FU428" s="217"/>
      <c r="FV428" s="217"/>
      <c r="FW428" s="217"/>
      <c r="FX428" s="217"/>
      <c r="FY428" s="217"/>
      <c r="FZ428" s="217"/>
      <c r="GA428" s="217"/>
      <c r="GB428" s="217"/>
      <c r="GC428" s="217"/>
      <c r="GD428" s="217"/>
      <c r="GE428" s="217"/>
      <c r="GF428" s="217"/>
      <c r="GG428" s="217"/>
      <c r="GH428" s="217"/>
      <c r="GI428" s="217"/>
      <c r="GJ428" s="217"/>
      <c r="GK428" s="217"/>
      <c r="GL428" s="217"/>
      <c r="GM428" s="217"/>
      <c r="GN428" s="217"/>
      <c r="GO428" s="217"/>
      <c r="GP428" s="217"/>
      <c r="GQ428" s="217"/>
      <c r="GR428" s="217"/>
      <c r="GS428" s="217"/>
      <c r="GT428" s="217"/>
      <c r="GU428" s="217"/>
      <c r="GV428" s="217"/>
      <c r="GW428" s="217"/>
      <c r="GX428" s="217"/>
      <c r="GY428" s="217"/>
      <c r="GZ428" s="217"/>
      <c r="HA428" s="217"/>
      <c r="HB428" s="217"/>
      <c r="HC428" s="217"/>
      <c r="HD428" s="217"/>
      <c r="HE428" s="217"/>
      <c r="HF428" s="217"/>
      <c r="HG428" s="217"/>
      <c r="HH428" s="217"/>
      <c r="HI428" s="217"/>
      <c r="HJ428" s="217"/>
      <c r="HK428" s="217"/>
      <c r="HL428" s="217"/>
      <c r="HM428" s="217"/>
      <c r="HN428" s="217"/>
      <c r="HO428" s="217"/>
      <c r="HP428" s="217"/>
      <c r="HQ428" s="217"/>
      <c r="HR428" s="217"/>
      <c r="HS428" s="217"/>
      <c r="HT428" s="217"/>
      <c r="HU428" s="217"/>
      <c r="HV428" s="217"/>
      <c r="HW428" s="217"/>
      <c r="HX428" s="217"/>
      <c r="HY428" s="217"/>
      <c r="HZ428" s="217"/>
      <c r="IA428" s="217"/>
      <c r="IB428" s="217"/>
      <c r="IC428" s="217"/>
      <c r="ID428" s="217"/>
      <c r="IE428" s="217"/>
      <c r="IF428" s="217"/>
      <c r="IG428" s="217"/>
      <c r="IH428" s="217"/>
      <c r="II428" s="217"/>
      <c r="IJ428" s="217"/>
      <c r="IK428" s="217"/>
      <c r="IL428" s="217"/>
      <c r="IM428" s="217"/>
      <c r="IN428" s="217"/>
      <c r="IO428" s="217"/>
      <c r="IP428" s="217"/>
      <c r="IQ428" s="217"/>
      <c r="IR428" s="217"/>
      <c r="IS428" s="217"/>
      <c r="IT428" s="217"/>
      <c r="IU428" s="217"/>
      <c r="IV428" s="217"/>
    </row>
    <row r="429" spans="1:256" x14ac:dyDescent="0.15">
      <c r="A429" s="218"/>
      <c r="B429" s="215"/>
      <c r="C429" s="217"/>
      <c r="D429" s="219"/>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c r="AA429" s="217"/>
      <c r="AB429" s="217"/>
      <c r="AC429" s="217"/>
      <c r="AD429" s="217"/>
      <c r="AE429" s="217"/>
      <c r="AF429" s="217"/>
      <c r="AG429" s="217"/>
      <c r="AH429" s="217"/>
      <c r="AI429" s="217"/>
      <c r="AJ429" s="217"/>
      <c r="AK429" s="217"/>
      <c r="AL429" s="217"/>
      <c r="AM429" s="217"/>
      <c r="AN429" s="217"/>
      <c r="AO429" s="217"/>
      <c r="AP429" s="217"/>
      <c r="AQ429" s="217"/>
      <c r="AR429" s="217"/>
      <c r="AS429" s="217"/>
      <c r="AT429" s="217"/>
      <c r="AU429" s="217"/>
      <c r="AV429" s="217"/>
      <c r="AW429" s="217"/>
      <c r="AX429" s="217"/>
      <c r="AY429" s="217"/>
      <c r="AZ429" s="217"/>
      <c r="BA429" s="217"/>
      <c r="BB429" s="217"/>
      <c r="BC429" s="217"/>
      <c r="BD429" s="217"/>
      <c r="BE429" s="217"/>
      <c r="BF429" s="217"/>
      <c r="BG429" s="217"/>
      <c r="BH429" s="217"/>
      <c r="BI429" s="217"/>
      <c r="BJ429" s="217"/>
      <c r="BK429" s="217"/>
      <c r="BL429" s="217"/>
      <c r="BM429" s="217"/>
      <c r="BN429" s="217"/>
      <c r="BO429" s="217"/>
      <c r="BP429" s="217"/>
      <c r="BQ429" s="217"/>
      <c r="BR429" s="217"/>
      <c r="BS429" s="217"/>
      <c r="BT429" s="217"/>
      <c r="BU429" s="217"/>
      <c r="BV429" s="217"/>
      <c r="BW429" s="217"/>
      <c r="BX429" s="217"/>
      <c r="BY429" s="217"/>
      <c r="BZ429" s="217"/>
      <c r="CA429" s="217"/>
      <c r="CB429" s="217"/>
      <c r="CC429" s="217"/>
      <c r="CD429" s="217"/>
      <c r="CE429" s="217"/>
      <c r="CF429" s="217"/>
      <c r="CG429" s="217"/>
      <c r="CH429" s="217"/>
      <c r="CI429" s="217"/>
      <c r="CJ429" s="217"/>
      <c r="CK429" s="217"/>
      <c r="CL429" s="217"/>
      <c r="CM429" s="217"/>
      <c r="CN429" s="217"/>
      <c r="CO429" s="217"/>
      <c r="CP429" s="217"/>
      <c r="CQ429" s="217"/>
      <c r="CR429" s="217"/>
      <c r="CS429" s="217"/>
      <c r="CT429" s="217"/>
      <c r="CU429" s="217"/>
      <c r="CV429" s="217"/>
      <c r="CW429" s="217"/>
      <c r="CX429" s="217"/>
      <c r="CY429" s="217"/>
      <c r="CZ429" s="217"/>
      <c r="DA429" s="217"/>
      <c r="DB429" s="217"/>
      <c r="DC429" s="217"/>
      <c r="DD429" s="217"/>
      <c r="DE429" s="217"/>
      <c r="DF429" s="217"/>
      <c r="DG429" s="217"/>
      <c r="DH429" s="217"/>
      <c r="DI429" s="217"/>
      <c r="DJ429" s="217"/>
      <c r="DK429" s="217"/>
      <c r="DL429" s="217"/>
      <c r="DM429" s="217"/>
      <c r="DN429" s="217"/>
      <c r="DO429" s="217"/>
      <c r="DP429" s="217"/>
      <c r="DQ429" s="217"/>
      <c r="DR429" s="217"/>
      <c r="DS429" s="217"/>
      <c r="DT429" s="217"/>
      <c r="DU429" s="217"/>
      <c r="DV429" s="217"/>
      <c r="DW429" s="217"/>
      <c r="DX429" s="217"/>
      <c r="DY429" s="217"/>
      <c r="DZ429" s="217"/>
      <c r="EA429" s="217"/>
      <c r="EB429" s="217"/>
      <c r="EC429" s="217"/>
      <c r="ED429" s="217"/>
      <c r="EE429" s="217"/>
      <c r="EF429" s="217"/>
      <c r="EG429" s="217"/>
      <c r="EH429" s="217"/>
      <c r="EI429" s="217"/>
      <c r="EJ429" s="217"/>
      <c r="EK429" s="217"/>
      <c r="EL429" s="217"/>
      <c r="EM429" s="217"/>
      <c r="EN429" s="217"/>
      <c r="EO429" s="217"/>
      <c r="EP429" s="217"/>
      <c r="EQ429" s="217"/>
      <c r="ER429" s="217"/>
      <c r="ES429" s="217"/>
      <c r="ET429" s="217"/>
      <c r="EU429" s="217"/>
      <c r="EV429" s="217"/>
      <c r="EW429" s="217"/>
      <c r="EX429" s="217"/>
      <c r="EY429" s="217"/>
      <c r="EZ429" s="217"/>
      <c r="FA429" s="217"/>
      <c r="FB429" s="217"/>
      <c r="FC429" s="217"/>
      <c r="FD429" s="217"/>
      <c r="FE429" s="217"/>
      <c r="FF429" s="217"/>
      <c r="FG429" s="217"/>
      <c r="FH429" s="217"/>
      <c r="FI429" s="217"/>
      <c r="FJ429" s="217"/>
      <c r="FK429" s="217"/>
      <c r="FL429" s="217"/>
      <c r="FM429" s="217"/>
      <c r="FN429" s="217"/>
      <c r="FO429" s="217"/>
      <c r="FP429" s="217"/>
      <c r="FQ429" s="217"/>
      <c r="FR429" s="217"/>
      <c r="FS429" s="217"/>
      <c r="FT429" s="217"/>
      <c r="FU429" s="217"/>
      <c r="FV429" s="217"/>
      <c r="FW429" s="217"/>
      <c r="FX429" s="217"/>
      <c r="FY429" s="217"/>
      <c r="FZ429" s="217"/>
      <c r="GA429" s="217"/>
      <c r="GB429" s="217"/>
      <c r="GC429" s="217"/>
      <c r="GD429" s="217"/>
      <c r="GE429" s="217"/>
      <c r="GF429" s="217"/>
      <c r="GG429" s="217"/>
      <c r="GH429" s="217"/>
      <c r="GI429" s="217"/>
      <c r="GJ429" s="217"/>
      <c r="GK429" s="217"/>
      <c r="GL429" s="217"/>
      <c r="GM429" s="217"/>
      <c r="GN429" s="217"/>
      <c r="GO429" s="217"/>
      <c r="GP429" s="217"/>
      <c r="GQ429" s="217"/>
      <c r="GR429" s="217"/>
      <c r="GS429" s="217"/>
      <c r="GT429" s="217"/>
      <c r="GU429" s="217"/>
      <c r="GV429" s="217"/>
      <c r="GW429" s="217"/>
      <c r="GX429" s="217"/>
      <c r="GY429" s="217"/>
      <c r="GZ429" s="217"/>
      <c r="HA429" s="217"/>
      <c r="HB429" s="217"/>
      <c r="HC429" s="217"/>
      <c r="HD429" s="217"/>
      <c r="HE429" s="217"/>
      <c r="HF429" s="217"/>
      <c r="HG429" s="217"/>
      <c r="HH429" s="217"/>
      <c r="HI429" s="217"/>
      <c r="HJ429" s="217"/>
      <c r="HK429" s="217"/>
      <c r="HL429" s="217"/>
      <c r="HM429" s="217"/>
      <c r="HN429" s="217"/>
      <c r="HO429" s="217"/>
      <c r="HP429" s="217"/>
      <c r="HQ429" s="217"/>
      <c r="HR429" s="217"/>
      <c r="HS429" s="217"/>
      <c r="HT429" s="217"/>
      <c r="HU429" s="217"/>
      <c r="HV429" s="217"/>
      <c r="HW429" s="217"/>
      <c r="HX429" s="217"/>
      <c r="HY429" s="217"/>
      <c r="HZ429" s="217"/>
      <c r="IA429" s="217"/>
      <c r="IB429" s="217"/>
      <c r="IC429" s="217"/>
      <c r="ID429" s="217"/>
      <c r="IE429" s="217"/>
      <c r="IF429" s="217"/>
      <c r="IG429" s="217"/>
      <c r="IH429" s="217"/>
      <c r="II429" s="217"/>
      <c r="IJ429" s="217"/>
      <c r="IK429" s="217"/>
      <c r="IL429" s="217"/>
      <c r="IM429" s="217"/>
      <c r="IN429" s="217"/>
      <c r="IO429" s="217"/>
      <c r="IP429" s="217"/>
      <c r="IQ429" s="217"/>
      <c r="IR429" s="217"/>
      <c r="IS429" s="217"/>
      <c r="IT429" s="217"/>
      <c r="IU429" s="217"/>
      <c r="IV429" s="217"/>
    </row>
    <row r="430" spans="1:256" x14ac:dyDescent="0.15">
      <c r="A430" s="218"/>
      <c r="B430" s="215"/>
      <c r="C430" s="217"/>
      <c r="D430" s="219"/>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c r="AA430" s="217"/>
      <c r="AB430" s="217"/>
      <c r="AC430" s="217"/>
      <c r="AD430" s="217"/>
      <c r="AE430" s="217"/>
      <c r="AF430" s="217"/>
      <c r="AG430" s="217"/>
      <c r="AH430" s="217"/>
      <c r="AI430" s="217"/>
      <c r="AJ430" s="217"/>
      <c r="AK430" s="217"/>
      <c r="AL430" s="217"/>
      <c r="AM430" s="217"/>
      <c r="AN430" s="217"/>
      <c r="AO430" s="217"/>
      <c r="AP430" s="217"/>
      <c r="AQ430" s="217"/>
      <c r="AR430" s="217"/>
      <c r="AS430" s="217"/>
      <c r="AT430" s="217"/>
      <c r="AU430" s="217"/>
      <c r="AV430" s="217"/>
      <c r="AW430" s="217"/>
      <c r="AX430" s="217"/>
      <c r="AY430" s="217"/>
      <c r="AZ430" s="217"/>
      <c r="BA430" s="217"/>
      <c r="BB430" s="217"/>
      <c r="BC430" s="217"/>
      <c r="BD430" s="217"/>
      <c r="BE430" s="217"/>
      <c r="BF430" s="217"/>
      <c r="BG430" s="217"/>
      <c r="BH430" s="217"/>
      <c r="BI430" s="217"/>
      <c r="BJ430" s="217"/>
      <c r="BK430" s="217"/>
      <c r="BL430" s="217"/>
      <c r="BM430" s="217"/>
      <c r="BN430" s="217"/>
      <c r="BO430" s="217"/>
      <c r="BP430" s="217"/>
      <c r="BQ430" s="217"/>
      <c r="BR430" s="217"/>
      <c r="BS430" s="217"/>
      <c r="BT430" s="217"/>
      <c r="BU430" s="217"/>
      <c r="BV430" s="217"/>
      <c r="BW430" s="217"/>
      <c r="BX430" s="217"/>
      <c r="BY430" s="217"/>
      <c r="BZ430" s="217"/>
      <c r="CA430" s="217"/>
      <c r="CB430" s="217"/>
      <c r="CC430" s="217"/>
      <c r="CD430" s="217"/>
      <c r="CE430" s="217"/>
      <c r="CF430" s="217"/>
      <c r="CG430" s="217"/>
      <c r="CH430" s="217"/>
      <c r="CI430" s="217"/>
      <c r="CJ430" s="217"/>
      <c r="CK430" s="217"/>
      <c r="CL430" s="217"/>
      <c r="CM430" s="217"/>
      <c r="CN430" s="217"/>
      <c r="CO430" s="217"/>
      <c r="CP430" s="217"/>
      <c r="CQ430" s="217"/>
      <c r="CR430" s="217"/>
      <c r="CS430" s="217"/>
      <c r="CT430" s="217"/>
      <c r="CU430" s="217"/>
      <c r="CV430" s="217"/>
      <c r="CW430" s="217"/>
      <c r="CX430" s="217"/>
      <c r="CY430" s="217"/>
      <c r="CZ430" s="217"/>
      <c r="DA430" s="217"/>
      <c r="DB430" s="217"/>
      <c r="DC430" s="217"/>
      <c r="DD430" s="217"/>
      <c r="DE430" s="217"/>
      <c r="DF430" s="217"/>
      <c r="DG430" s="217"/>
      <c r="DH430" s="217"/>
      <c r="DI430" s="217"/>
      <c r="DJ430" s="217"/>
      <c r="DK430" s="217"/>
      <c r="DL430" s="217"/>
      <c r="DM430" s="217"/>
      <c r="DN430" s="217"/>
      <c r="DO430" s="217"/>
      <c r="DP430" s="217"/>
      <c r="DQ430" s="217"/>
      <c r="DR430" s="217"/>
      <c r="DS430" s="217"/>
      <c r="DT430" s="217"/>
      <c r="DU430" s="217"/>
      <c r="DV430" s="217"/>
      <c r="DW430" s="217"/>
      <c r="DX430" s="217"/>
      <c r="DY430" s="217"/>
      <c r="DZ430" s="217"/>
      <c r="EA430" s="217"/>
      <c r="EB430" s="217"/>
      <c r="EC430" s="217"/>
      <c r="ED430" s="217"/>
      <c r="EE430" s="217"/>
      <c r="EF430" s="217"/>
      <c r="EG430" s="217"/>
      <c r="EH430" s="217"/>
      <c r="EI430" s="217"/>
      <c r="EJ430" s="217"/>
      <c r="EK430" s="217"/>
      <c r="EL430" s="217"/>
      <c r="EM430" s="217"/>
      <c r="EN430" s="217"/>
      <c r="EO430" s="217"/>
      <c r="EP430" s="217"/>
      <c r="EQ430" s="217"/>
      <c r="ER430" s="217"/>
      <c r="ES430" s="217"/>
      <c r="ET430" s="217"/>
      <c r="EU430" s="217"/>
      <c r="EV430" s="217"/>
      <c r="EW430" s="217"/>
      <c r="EX430" s="217"/>
      <c r="EY430" s="217"/>
      <c r="EZ430" s="217"/>
      <c r="FA430" s="217"/>
      <c r="FB430" s="217"/>
      <c r="FC430" s="217"/>
      <c r="FD430" s="217"/>
      <c r="FE430" s="217"/>
      <c r="FF430" s="217"/>
      <c r="FG430" s="217"/>
      <c r="FH430" s="217"/>
      <c r="FI430" s="217"/>
      <c r="FJ430" s="217"/>
      <c r="FK430" s="217"/>
      <c r="FL430" s="217"/>
      <c r="FM430" s="217"/>
      <c r="FN430" s="217"/>
      <c r="FO430" s="217"/>
      <c r="FP430" s="217"/>
      <c r="FQ430" s="217"/>
      <c r="FR430" s="217"/>
      <c r="FS430" s="217"/>
      <c r="FT430" s="217"/>
      <c r="FU430" s="217"/>
      <c r="FV430" s="217"/>
      <c r="FW430" s="217"/>
      <c r="FX430" s="217"/>
      <c r="FY430" s="217"/>
      <c r="FZ430" s="217"/>
      <c r="GA430" s="217"/>
      <c r="GB430" s="217"/>
      <c r="GC430" s="217"/>
      <c r="GD430" s="217"/>
      <c r="GE430" s="217"/>
      <c r="GF430" s="217"/>
      <c r="GG430" s="217"/>
      <c r="GH430" s="217"/>
      <c r="GI430" s="217"/>
      <c r="GJ430" s="217"/>
      <c r="GK430" s="217"/>
      <c r="GL430" s="217"/>
      <c r="GM430" s="217"/>
      <c r="GN430" s="217"/>
      <c r="GO430" s="217"/>
      <c r="GP430" s="217"/>
      <c r="GQ430" s="217"/>
      <c r="GR430" s="217"/>
      <c r="GS430" s="217"/>
      <c r="GT430" s="217"/>
      <c r="GU430" s="217"/>
      <c r="GV430" s="217"/>
      <c r="GW430" s="217"/>
      <c r="GX430" s="217"/>
      <c r="GY430" s="217"/>
      <c r="GZ430" s="217"/>
      <c r="HA430" s="217"/>
      <c r="HB430" s="217"/>
      <c r="HC430" s="217"/>
      <c r="HD430" s="217"/>
      <c r="HE430" s="217"/>
      <c r="HF430" s="217"/>
      <c r="HG430" s="217"/>
      <c r="HH430" s="217"/>
      <c r="HI430" s="217"/>
      <c r="HJ430" s="217"/>
      <c r="HK430" s="217"/>
      <c r="HL430" s="217"/>
      <c r="HM430" s="217"/>
      <c r="HN430" s="217"/>
      <c r="HO430" s="217"/>
      <c r="HP430" s="217"/>
      <c r="HQ430" s="217"/>
      <c r="HR430" s="217"/>
      <c r="HS430" s="217"/>
      <c r="HT430" s="217"/>
      <c r="HU430" s="217"/>
      <c r="HV430" s="217"/>
      <c r="HW430" s="217"/>
      <c r="HX430" s="217"/>
      <c r="HY430" s="217"/>
      <c r="HZ430" s="217"/>
      <c r="IA430" s="217"/>
      <c r="IB430" s="217"/>
      <c r="IC430" s="217"/>
      <c r="ID430" s="217"/>
      <c r="IE430" s="217"/>
      <c r="IF430" s="217"/>
      <c r="IG430" s="217"/>
      <c r="IH430" s="217"/>
      <c r="II430" s="217"/>
      <c r="IJ430" s="217"/>
      <c r="IK430" s="217"/>
      <c r="IL430" s="217"/>
      <c r="IM430" s="217"/>
      <c r="IN430" s="217"/>
      <c r="IO430" s="217"/>
      <c r="IP430" s="217"/>
      <c r="IQ430" s="217"/>
      <c r="IR430" s="217"/>
      <c r="IS430" s="217"/>
      <c r="IT430" s="217"/>
      <c r="IU430" s="217"/>
      <c r="IV430" s="217"/>
    </row>
    <row r="431" spans="1:256" x14ac:dyDescent="0.15">
      <c r="A431" s="218"/>
      <c r="B431" s="215"/>
      <c r="C431" s="217"/>
      <c r="D431" s="219"/>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c r="AA431" s="217"/>
      <c r="AB431" s="217"/>
      <c r="AC431" s="217"/>
      <c r="AD431" s="217"/>
      <c r="AE431" s="217"/>
      <c r="AF431" s="217"/>
      <c r="AG431" s="217"/>
      <c r="AH431" s="217"/>
      <c r="AI431" s="217"/>
      <c r="AJ431" s="217"/>
      <c r="AK431" s="217"/>
      <c r="AL431" s="217"/>
      <c r="AM431" s="217"/>
      <c r="AN431" s="217"/>
      <c r="AO431" s="217"/>
      <c r="AP431" s="217"/>
      <c r="AQ431" s="217"/>
      <c r="AR431" s="217"/>
      <c r="AS431" s="217"/>
      <c r="AT431" s="217"/>
      <c r="AU431" s="217"/>
      <c r="AV431" s="217"/>
      <c r="AW431" s="217"/>
      <c r="AX431" s="217"/>
      <c r="AY431" s="217"/>
      <c r="AZ431" s="217"/>
      <c r="BA431" s="217"/>
      <c r="BB431" s="217"/>
      <c r="BC431" s="217"/>
      <c r="BD431" s="217"/>
      <c r="BE431" s="217"/>
      <c r="BF431" s="217"/>
      <c r="BG431" s="217"/>
      <c r="BH431" s="217"/>
      <c r="BI431" s="217"/>
      <c r="BJ431" s="217"/>
      <c r="BK431" s="217"/>
      <c r="BL431" s="217"/>
      <c r="BM431" s="217"/>
      <c r="BN431" s="217"/>
      <c r="BO431" s="217"/>
      <c r="BP431" s="217"/>
      <c r="BQ431" s="217"/>
      <c r="BR431" s="217"/>
      <c r="BS431" s="217"/>
      <c r="BT431" s="217"/>
      <c r="BU431" s="217"/>
      <c r="BV431" s="217"/>
      <c r="BW431" s="217"/>
      <c r="BX431" s="217"/>
      <c r="BY431" s="217"/>
      <c r="BZ431" s="217"/>
      <c r="CA431" s="217"/>
      <c r="CB431" s="217"/>
      <c r="CC431" s="217"/>
      <c r="CD431" s="217"/>
      <c r="CE431" s="217"/>
      <c r="CF431" s="217"/>
      <c r="CG431" s="217"/>
      <c r="CH431" s="217"/>
      <c r="CI431" s="217"/>
      <c r="CJ431" s="217"/>
      <c r="CK431" s="217"/>
      <c r="CL431" s="217"/>
      <c r="CM431" s="217"/>
      <c r="CN431" s="217"/>
      <c r="CO431" s="217"/>
      <c r="CP431" s="217"/>
      <c r="CQ431" s="217"/>
      <c r="CR431" s="217"/>
      <c r="CS431" s="217"/>
      <c r="CT431" s="217"/>
      <c r="CU431" s="217"/>
      <c r="CV431" s="217"/>
      <c r="CW431" s="217"/>
      <c r="CX431" s="217"/>
      <c r="CY431" s="217"/>
      <c r="CZ431" s="217"/>
      <c r="DA431" s="217"/>
      <c r="DB431" s="217"/>
      <c r="DC431" s="217"/>
      <c r="DD431" s="217"/>
      <c r="DE431" s="217"/>
      <c r="DF431" s="217"/>
      <c r="DG431" s="217"/>
      <c r="DH431" s="217"/>
      <c r="DI431" s="217"/>
      <c r="DJ431" s="217"/>
      <c r="DK431" s="217"/>
      <c r="DL431" s="217"/>
      <c r="DM431" s="217"/>
      <c r="DN431" s="217"/>
      <c r="DO431" s="217"/>
      <c r="DP431" s="217"/>
      <c r="DQ431" s="217"/>
      <c r="DR431" s="217"/>
      <c r="DS431" s="217"/>
      <c r="DT431" s="217"/>
      <c r="DU431" s="217"/>
      <c r="DV431" s="217"/>
      <c r="DW431" s="217"/>
      <c r="DX431" s="217"/>
      <c r="DY431" s="217"/>
      <c r="DZ431" s="217"/>
      <c r="EA431" s="217"/>
      <c r="EB431" s="217"/>
      <c r="EC431" s="217"/>
      <c r="ED431" s="217"/>
      <c r="EE431" s="217"/>
      <c r="EF431" s="217"/>
      <c r="EG431" s="217"/>
      <c r="EH431" s="217"/>
      <c r="EI431" s="217"/>
      <c r="EJ431" s="217"/>
      <c r="EK431" s="217"/>
      <c r="EL431" s="217"/>
      <c r="EM431" s="217"/>
      <c r="EN431" s="217"/>
      <c r="EO431" s="217"/>
      <c r="EP431" s="217"/>
      <c r="EQ431" s="217"/>
      <c r="ER431" s="217"/>
      <c r="ES431" s="217"/>
      <c r="ET431" s="217"/>
      <c r="EU431" s="217"/>
      <c r="EV431" s="217"/>
      <c r="EW431" s="217"/>
      <c r="EX431" s="217"/>
      <c r="EY431" s="217"/>
      <c r="EZ431" s="217"/>
      <c r="FA431" s="217"/>
      <c r="FB431" s="217"/>
      <c r="FC431" s="217"/>
      <c r="FD431" s="217"/>
      <c r="FE431" s="217"/>
      <c r="FF431" s="217"/>
      <c r="FG431" s="217"/>
      <c r="FH431" s="217"/>
      <c r="FI431" s="217"/>
      <c r="FJ431" s="217"/>
      <c r="FK431" s="217"/>
      <c r="FL431" s="217"/>
      <c r="FM431" s="217"/>
      <c r="FN431" s="217"/>
      <c r="FO431" s="217"/>
      <c r="FP431" s="217"/>
      <c r="FQ431" s="217"/>
      <c r="FR431" s="217"/>
      <c r="FS431" s="217"/>
      <c r="FT431" s="217"/>
      <c r="FU431" s="217"/>
      <c r="FV431" s="217"/>
      <c r="FW431" s="217"/>
      <c r="FX431" s="217"/>
      <c r="FY431" s="217"/>
      <c r="FZ431" s="217"/>
      <c r="GA431" s="217"/>
      <c r="GB431" s="217"/>
      <c r="GC431" s="217"/>
      <c r="GD431" s="217"/>
      <c r="GE431" s="217"/>
      <c r="GF431" s="217"/>
      <c r="GG431" s="217"/>
      <c r="GH431" s="217"/>
      <c r="GI431" s="217"/>
      <c r="GJ431" s="217"/>
      <c r="GK431" s="217"/>
      <c r="GL431" s="217"/>
      <c r="GM431" s="217"/>
      <c r="GN431" s="217"/>
      <c r="GO431" s="217"/>
      <c r="GP431" s="217"/>
      <c r="GQ431" s="217"/>
      <c r="GR431" s="217"/>
      <c r="GS431" s="217"/>
      <c r="GT431" s="217"/>
      <c r="GU431" s="217"/>
      <c r="GV431" s="217"/>
      <c r="GW431" s="217"/>
      <c r="GX431" s="217"/>
      <c r="GY431" s="217"/>
      <c r="GZ431" s="217"/>
      <c r="HA431" s="217"/>
      <c r="HB431" s="217"/>
      <c r="HC431" s="217"/>
      <c r="HD431" s="217"/>
      <c r="HE431" s="217"/>
      <c r="HF431" s="217"/>
      <c r="HG431" s="217"/>
      <c r="HH431" s="217"/>
      <c r="HI431" s="217"/>
      <c r="HJ431" s="217"/>
      <c r="HK431" s="217"/>
      <c r="HL431" s="217"/>
      <c r="HM431" s="217"/>
      <c r="HN431" s="217"/>
      <c r="HO431" s="217"/>
      <c r="HP431" s="217"/>
      <c r="HQ431" s="217"/>
      <c r="HR431" s="217"/>
      <c r="HS431" s="217"/>
      <c r="HT431" s="217"/>
      <c r="HU431" s="217"/>
      <c r="HV431" s="217"/>
      <c r="HW431" s="217"/>
      <c r="HX431" s="217"/>
      <c r="HY431" s="217"/>
      <c r="HZ431" s="217"/>
      <c r="IA431" s="217"/>
      <c r="IB431" s="217"/>
      <c r="IC431" s="217"/>
      <c r="ID431" s="217"/>
      <c r="IE431" s="217"/>
      <c r="IF431" s="217"/>
      <c r="IG431" s="217"/>
      <c r="IH431" s="217"/>
      <c r="II431" s="217"/>
      <c r="IJ431" s="217"/>
      <c r="IK431" s="217"/>
      <c r="IL431" s="217"/>
      <c r="IM431" s="217"/>
      <c r="IN431" s="217"/>
      <c r="IO431" s="217"/>
      <c r="IP431" s="217"/>
      <c r="IQ431" s="217"/>
      <c r="IR431" s="217"/>
      <c r="IS431" s="217"/>
      <c r="IT431" s="217"/>
      <c r="IU431" s="217"/>
      <c r="IV431" s="217"/>
    </row>
    <row r="432" spans="1:256" x14ac:dyDescent="0.15">
      <c r="A432" s="218"/>
      <c r="B432" s="215"/>
      <c r="C432" s="217"/>
      <c r="D432" s="219"/>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c r="AA432" s="217"/>
      <c r="AB432" s="217"/>
      <c r="AC432" s="217"/>
      <c r="AD432" s="217"/>
      <c r="AE432" s="217"/>
      <c r="AF432" s="217"/>
      <c r="AG432" s="217"/>
      <c r="AH432" s="217"/>
      <c r="AI432" s="217"/>
      <c r="AJ432" s="217"/>
      <c r="AK432" s="217"/>
      <c r="AL432" s="217"/>
      <c r="AM432" s="217"/>
      <c r="AN432" s="217"/>
      <c r="AO432" s="217"/>
      <c r="AP432" s="217"/>
      <c r="AQ432" s="217"/>
      <c r="AR432" s="217"/>
      <c r="AS432" s="217"/>
      <c r="AT432" s="217"/>
      <c r="AU432" s="217"/>
      <c r="AV432" s="217"/>
      <c r="AW432" s="217"/>
      <c r="AX432" s="217"/>
      <c r="AY432" s="217"/>
      <c r="AZ432" s="217"/>
      <c r="BA432" s="217"/>
      <c r="BB432" s="217"/>
      <c r="BC432" s="217"/>
      <c r="BD432" s="217"/>
      <c r="BE432" s="217"/>
      <c r="BF432" s="217"/>
      <c r="BG432" s="217"/>
      <c r="BH432" s="217"/>
      <c r="BI432" s="217"/>
      <c r="BJ432" s="217"/>
      <c r="BK432" s="217"/>
      <c r="BL432" s="217"/>
      <c r="BM432" s="217"/>
      <c r="BN432" s="217"/>
      <c r="BO432" s="217"/>
      <c r="BP432" s="217"/>
      <c r="BQ432" s="217"/>
      <c r="BR432" s="217"/>
      <c r="BS432" s="217"/>
      <c r="BT432" s="217"/>
      <c r="BU432" s="217"/>
      <c r="BV432" s="217"/>
      <c r="BW432" s="217"/>
      <c r="BX432" s="217"/>
      <c r="BY432" s="217"/>
      <c r="BZ432" s="217"/>
      <c r="CA432" s="217"/>
      <c r="CB432" s="217"/>
      <c r="CC432" s="217"/>
      <c r="CD432" s="217"/>
      <c r="CE432" s="217"/>
      <c r="CF432" s="217"/>
      <c r="CG432" s="217"/>
      <c r="CH432" s="217"/>
      <c r="CI432" s="217"/>
      <c r="CJ432" s="217"/>
      <c r="CK432" s="217"/>
      <c r="CL432" s="217"/>
      <c r="CM432" s="217"/>
      <c r="CN432" s="217"/>
      <c r="CO432" s="217"/>
      <c r="CP432" s="217"/>
      <c r="CQ432" s="217"/>
      <c r="CR432" s="217"/>
      <c r="CS432" s="217"/>
      <c r="CT432" s="217"/>
      <c r="CU432" s="217"/>
      <c r="CV432" s="217"/>
      <c r="CW432" s="217"/>
      <c r="CX432" s="217"/>
      <c r="CY432" s="217"/>
      <c r="CZ432" s="217"/>
      <c r="DA432" s="217"/>
      <c r="DB432" s="217"/>
      <c r="DC432" s="217"/>
      <c r="DD432" s="217"/>
      <c r="DE432" s="217"/>
      <c r="DF432" s="217"/>
      <c r="DG432" s="217"/>
      <c r="DH432" s="217"/>
      <c r="DI432" s="217"/>
      <c r="DJ432" s="217"/>
      <c r="DK432" s="217"/>
      <c r="DL432" s="217"/>
      <c r="DM432" s="217"/>
      <c r="DN432" s="217"/>
      <c r="DO432" s="217"/>
      <c r="DP432" s="217"/>
      <c r="DQ432" s="217"/>
      <c r="DR432" s="217"/>
      <c r="DS432" s="217"/>
      <c r="DT432" s="217"/>
      <c r="DU432" s="217"/>
      <c r="DV432" s="217"/>
      <c r="DW432" s="217"/>
      <c r="DX432" s="217"/>
      <c r="DY432" s="217"/>
      <c r="DZ432" s="217"/>
      <c r="EA432" s="217"/>
      <c r="EB432" s="217"/>
      <c r="EC432" s="217"/>
      <c r="ED432" s="217"/>
      <c r="EE432" s="217"/>
      <c r="EF432" s="217"/>
      <c r="EG432" s="217"/>
      <c r="EH432" s="217"/>
      <c r="EI432" s="217"/>
      <c r="EJ432" s="217"/>
      <c r="EK432" s="217"/>
      <c r="EL432" s="217"/>
      <c r="EM432" s="217"/>
      <c r="EN432" s="217"/>
      <c r="EO432" s="217"/>
      <c r="EP432" s="217"/>
      <c r="EQ432" s="217"/>
      <c r="ER432" s="217"/>
      <c r="ES432" s="217"/>
      <c r="ET432" s="217"/>
      <c r="EU432" s="217"/>
      <c r="EV432" s="217"/>
      <c r="EW432" s="217"/>
      <c r="EX432" s="217"/>
      <c r="EY432" s="217"/>
      <c r="EZ432" s="217"/>
      <c r="FA432" s="217"/>
      <c r="FB432" s="217"/>
      <c r="FC432" s="217"/>
      <c r="FD432" s="217"/>
      <c r="FE432" s="217"/>
      <c r="FF432" s="217"/>
      <c r="FG432" s="217"/>
      <c r="FH432" s="217"/>
      <c r="FI432" s="217"/>
      <c r="FJ432" s="217"/>
      <c r="FK432" s="217"/>
      <c r="FL432" s="217"/>
      <c r="FM432" s="217"/>
      <c r="FN432" s="217"/>
      <c r="FO432" s="217"/>
      <c r="FP432" s="217"/>
      <c r="FQ432" s="217"/>
      <c r="FR432" s="217"/>
      <c r="FS432" s="217"/>
      <c r="FT432" s="217"/>
      <c r="FU432" s="217"/>
      <c r="FV432" s="217"/>
      <c r="FW432" s="217"/>
      <c r="FX432" s="217"/>
      <c r="FY432" s="217"/>
      <c r="FZ432" s="217"/>
      <c r="GA432" s="217"/>
      <c r="GB432" s="217"/>
      <c r="GC432" s="217"/>
      <c r="GD432" s="217"/>
      <c r="GE432" s="217"/>
      <c r="GF432" s="217"/>
      <c r="GG432" s="217"/>
      <c r="GH432" s="217"/>
      <c r="GI432" s="217"/>
      <c r="GJ432" s="217"/>
      <c r="GK432" s="217"/>
      <c r="GL432" s="217"/>
      <c r="GM432" s="217"/>
      <c r="GN432" s="217"/>
      <c r="GO432" s="217"/>
      <c r="GP432" s="217"/>
      <c r="GQ432" s="217"/>
      <c r="GR432" s="217"/>
      <c r="GS432" s="217"/>
      <c r="GT432" s="217"/>
      <c r="GU432" s="217"/>
      <c r="GV432" s="217"/>
      <c r="GW432" s="217"/>
      <c r="GX432" s="217"/>
      <c r="GY432" s="217"/>
      <c r="GZ432" s="217"/>
      <c r="HA432" s="217"/>
      <c r="HB432" s="217"/>
      <c r="HC432" s="217"/>
      <c r="HD432" s="217"/>
      <c r="HE432" s="217"/>
      <c r="HF432" s="217"/>
      <c r="HG432" s="217"/>
      <c r="HH432" s="217"/>
      <c r="HI432" s="217"/>
      <c r="HJ432" s="217"/>
      <c r="HK432" s="217"/>
      <c r="HL432" s="217"/>
      <c r="HM432" s="217"/>
      <c r="HN432" s="217"/>
      <c r="HO432" s="217"/>
      <c r="HP432" s="217"/>
      <c r="HQ432" s="217"/>
      <c r="HR432" s="217"/>
      <c r="HS432" s="217"/>
      <c r="HT432" s="217"/>
      <c r="HU432" s="217"/>
      <c r="HV432" s="217"/>
      <c r="HW432" s="217"/>
      <c r="HX432" s="217"/>
      <c r="HY432" s="217"/>
      <c r="HZ432" s="217"/>
      <c r="IA432" s="217"/>
      <c r="IB432" s="217"/>
      <c r="IC432" s="217"/>
      <c r="ID432" s="217"/>
      <c r="IE432" s="217"/>
      <c r="IF432" s="217"/>
      <c r="IG432" s="217"/>
      <c r="IH432" s="217"/>
      <c r="II432" s="217"/>
      <c r="IJ432" s="217"/>
      <c r="IK432" s="217"/>
      <c r="IL432" s="217"/>
      <c r="IM432" s="217"/>
      <c r="IN432" s="217"/>
      <c r="IO432" s="217"/>
      <c r="IP432" s="217"/>
      <c r="IQ432" s="217"/>
      <c r="IR432" s="217"/>
      <c r="IS432" s="217"/>
      <c r="IT432" s="217"/>
      <c r="IU432" s="217"/>
      <c r="IV432" s="217"/>
    </row>
  </sheetData>
  <mergeCells count="1">
    <mergeCell ref="A12:H12"/>
  </mergeCells>
  <conditionalFormatting sqref="A22:A432 B14:IV432 IW14:MZ21">
    <cfRule type="expression" dxfId="5" priority="6" stopIfTrue="1">
      <formula>YEAR($B14)&gt;YEAR(OFFSET($B14,-1,0,1,1))</formula>
    </cfRule>
  </conditionalFormatting>
  <conditionalFormatting sqref="A22:A432 B14:IV432 IW14:MZ21">
    <cfRule type="expression" dxfId="4" priority="5" stopIfTrue="1">
      <formula>YEAR($B14)&gt;YEAR(OFFSET($B14,-1,0,1,1))</formula>
    </cfRule>
  </conditionalFormatting>
  <conditionalFormatting sqref="B13:MZ13">
    <cfRule type="expression" dxfId="3" priority="4" stopIfTrue="1">
      <formula>YEAR($B13)&gt;YEAR(OFFSET($B13,-1,0,1,1))</formula>
    </cfRule>
  </conditionalFormatting>
  <conditionalFormatting sqref="B13:MZ13">
    <cfRule type="expression" dxfId="2" priority="3" stopIfTrue="1">
      <formula>YEAR($B13)&gt;YEAR(OFFSET($B13,-1,0,1,1))</formula>
    </cfRule>
  </conditionalFormatting>
  <conditionalFormatting sqref="C13:MZ13">
    <cfRule type="expression" dxfId="1" priority="2" stopIfTrue="1">
      <formula>YEAR($B13)&gt;YEAR(OFFSET($B13,-1,0,1,1))</formula>
    </cfRule>
  </conditionalFormatting>
  <conditionalFormatting sqref="C13:MZ13">
    <cfRule type="expression" dxfId="0" priority="1" stopIfTrue="1">
      <formula>YEAR($B13)&gt;YEAR(OFFSET($B13,-1,0,1,1))</formula>
    </cfRule>
  </conditionalFormatting>
  <dataValidations count="3">
    <dataValidation type="list" showInputMessage="1" showErrorMessage="1" sqref="D65177" xr:uid="{00000000-0002-0000-0B00-000000000000}">
      <formula1>compound_periods</formula1>
    </dataValidation>
    <dataValidation type="list" showInputMessage="1" showErrorMessage="1" sqref="D65180" xr:uid="{00000000-0002-0000-0B00-000001000000}">
      <formula1>payment_periods</formula1>
    </dataValidation>
    <dataValidation type="list" showInputMessage="1" showErrorMessage="1" sqref="D65181" xr:uid="{00000000-0002-0000-0B00-000002000000}">
      <formula1>payment_types</formula1>
    </dataValidation>
  </dataValidations>
  <pageMargins left="0.7" right="0.7" top="0.75" bottom="0.75" header="0.3" footer="0.3"/>
  <pageSetup orientation="portrait"/>
  <ignoredErrors>
    <ignoredError sqref="D5:D6 D8" unlockedFormula="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D34D4-28E5-9D40-B9DB-76A05E470EA8}">
  <dimension ref="C6:I28"/>
  <sheetViews>
    <sheetView workbookViewId="0">
      <selection activeCell="E29" sqref="E29"/>
    </sheetView>
  </sheetViews>
  <sheetFormatPr baseColWidth="10" defaultRowHeight="13" x14ac:dyDescent="0.15"/>
  <sheetData>
    <row r="6" spans="3:9" x14ac:dyDescent="0.15">
      <c r="C6">
        <f>ROUND(MIN(MIN(ROUND(7,0),7),7),0)*12</f>
        <v>84</v>
      </c>
    </row>
    <row r="7" spans="3:9" x14ac:dyDescent="0.15">
      <c r="C7">
        <f>ROUND(7.28,1)</f>
        <v>7.3</v>
      </c>
    </row>
    <row r="16" spans="3:9" x14ac:dyDescent="0.15">
      <c r="E16" s="48">
        <v>43831</v>
      </c>
      <c r="F16" s="48">
        <v>43862</v>
      </c>
      <c r="G16" s="48">
        <v>43891</v>
      </c>
      <c r="H16" s="48">
        <v>43922</v>
      </c>
      <c r="I16" s="48">
        <v>43952</v>
      </c>
    </row>
    <row r="17" spans="5:9" x14ac:dyDescent="0.15">
      <c r="E17">
        <v>-100</v>
      </c>
      <c r="F17">
        <v>39</v>
      </c>
      <c r="G17">
        <v>59</v>
      </c>
      <c r="H17">
        <v>55</v>
      </c>
      <c r="I17">
        <v>20</v>
      </c>
    </row>
    <row r="21" spans="5:9" x14ac:dyDescent="0.15">
      <c r="E21">
        <f>XIRR(E17:I17,E16:I16)</f>
        <v>18.733107185363775</v>
      </c>
    </row>
    <row r="24" spans="5:9" x14ac:dyDescent="0.15">
      <c r="E24" s="48">
        <v>43831</v>
      </c>
      <c r="F24" s="48">
        <v>43862</v>
      </c>
      <c r="G24" s="48">
        <v>43891</v>
      </c>
      <c r="H24" s="48">
        <v>43922</v>
      </c>
      <c r="I24" s="48">
        <v>43952</v>
      </c>
    </row>
    <row r="25" spans="5:9" x14ac:dyDescent="0.15">
      <c r="E25">
        <v>-100</v>
      </c>
      <c r="F25">
        <v>0</v>
      </c>
      <c r="G25">
        <v>0</v>
      </c>
      <c r="H25">
        <v>74</v>
      </c>
      <c r="I25">
        <v>20</v>
      </c>
    </row>
    <row r="28" spans="5:9" x14ac:dyDescent="0.15">
      <c r="E28">
        <f>XIRR(E25:H25,E24:H24)</f>
        <v>-0.70112480893731122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CE2301"/>
  <sheetViews>
    <sheetView showGridLines="0" zoomScale="192" zoomScaleNormal="192" zoomScalePageLayoutView="205" workbookViewId="0">
      <selection activeCell="C10" sqref="C10"/>
    </sheetView>
  </sheetViews>
  <sheetFormatPr baseColWidth="10" defaultColWidth="8.83203125" defaultRowHeight="13" x14ac:dyDescent="0.15"/>
  <cols>
    <col min="1" max="1" width="2.1640625" customWidth="1"/>
    <col min="2" max="2" width="37.33203125" bestFit="1" customWidth="1"/>
    <col min="3" max="10" width="11" customWidth="1"/>
  </cols>
  <sheetData>
    <row r="1" spans="1:83" ht="14" thickBot="1" x14ac:dyDescent="0.2">
      <c r="A1" s="47"/>
      <c r="B1" s="47"/>
      <c r="C1" s="47"/>
      <c r="D1" s="47"/>
      <c r="E1" s="47"/>
      <c r="F1" s="47"/>
      <c r="G1" s="47"/>
      <c r="H1" s="47"/>
      <c r="I1" s="47"/>
      <c r="J1" s="47"/>
      <c r="K1" s="47"/>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row>
    <row r="2" spans="1:83" ht="17" thickBot="1" x14ac:dyDescent="0.25">
      <c r="A2" s="47"/>
      <c r="B2" s="300" t="s">
        <v>155</v>
      </c>
      <c r="C2" s="301"/>
      <c r="D2" s="301"/>
      <c r="E2" s="301"/>
      <c r="F2" s="301"/>
      <c r="G2" s="301"/>
      <c r="H2" s="301"/>
      <c r="I2" s="301"/>
      <c r="J2" s="302"/>
      <c r="K2" s="47"/>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row>
    <row r="3" spans="1:83" x14ac:dyDescent="0.15">
      <c r="A3" s="47"/>
      <c r="B3" s="98"/>
      <c r="C3" s="99" t="s">
        <v>70</v>
      </c>
      <c r="D3" s="100">
        <v>1</v>
      </c>
      <c r="E3" s="100">
        <v>2</v>
      </c>
      <c r="F3" s="100">
        <v>3</v>
      </c>
      <c r="G3" s="100">
        <v>4</v>
      </c>
      <c r="H3" s="100">
        <v>5</v>
      </c>
      <c r="I3" s="100">
        <v>6</v>
      </c>
      <c r="J3" s="101">
        <v>7</v>
      </c>
      <c r="K3" s="47"/>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row>
    <row r="4" spans="1:83" x14ac:dyDescent="0.15">
      <c r="A4" s="47"/>
      <c r="B4" s="102" t="s">
        <v>150</v>
      </c>
      <c r="C4" s="103">
        <f>'Annual P&amp;L'!C17</f>
        <v>-128500</v>
      </c>
      <c r="D4" s="103">
        <f>'Annual P&amp;L'!D17</f>
        <v>7948.3625000000011</v>
      </c>
      <c r="E4" s="103">
        <f>'Annual P&amp;L'!E17</f>
        <v>13364.863374999997</v>
      </c>
      <c r="F4" s="103">
        <f>'Annual P&amp;L'!F17</f>
        <v>13840.209276250003</v>
      </c>
      <c r="G4" s="103">
        <f>'Annual P&amp;L'!G17</f>
        <v>14329.815554537505</v>
      </c>
      <c r="H4" s="103">
        <f>'Annual P&amp;L'!H17</f>
        <v>14834.11002117363</v>
      </c>
      <c r="I4" s="103">
        <f>'Annual P&amp;L'!I17</f>
        <v>15353.533321808842</v>
      </c>
      <c r="J4" s="104">
        <f>'Annual P&amp;L'!J17</f>
        <v>145460.28263230188</v>
      </c>
      <c r="K4" s="47"/>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row>
    <row r="5" spans="1:83" ht="14" thickBot="1" x14ac:dyDescent="0.2">
      <c r="A5" s="47"/>
      <c r="B5" s="105" t="s">
        <v>149</v>
      </c>
      <c r="C5" s="106">
        <f>'Annual P&amp;L'!C25</f>
        <v>-64250</v>
      </c>
      <c r="D5" s="106">
        <f>'Annual P&amp;L'!D25</f>
        <v>3570.7092996146084</v>
      </c>
      <c r="E5" s="106">
        <f>'Annual P&amp;L'!E25</f>
        <v>8987.2101746146054</v>
      </c>
      <c r="F5" s="106">
        <f>'Annual P&amp;L'!F25</f>
        <v>9462.5560758646097</v>
      </c>
      <c r="G5" s="106">
        <f>'Annual P&amp;L'!G25</f>
        <v>9952.1623541521112</v>
      </c>
      <c r="H5" s="106">
        <f>'Annual P&amp;L'!H25</f>
        <v>10456.456820788238</v>
      </c>
      <c r="I5" s="106">
        <f>'Annual P&amp;L'!I25</f>
        <v>10975.88012142345</v>
      </c>
      <c r="J5" s="107">
        <f>'Annual P&amp;L'!J25</f>
        <v>84018.422369385939</v>
      </c>
      <c r="K5" s="47"/>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row>
    <row r="6" spans="1:83" ht="14" thickBot="1" x14ac:dyDescent="0.2">
      <c r="A6" s="47"/>
      <c r="B6" s="108"/>
      <c r="C6" s="57"/>
      <c r="D6" s="57"/>
      <c r="E6" s="57"/>
      <c r="F6" s="57"/>
      <c r="G6" s="57"/>
      <c r="H6" s="57"/>
      <c r="I6" s="57"/>
      <c r="J6" s="109"/>
      <c r="K6" s="47"/>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row>
    <row r="7" spans="1:83" x14ac:dyDescent="0.15">
      <c r="A7" s="47"/>
      <c r="B7" s="282" t="s">
        <v>45</v>
      </c>
      <c r="C7" s="110">
        <f>'Monthly P&amp;L'!B56</f>
        <v>0.15619748234748845</v>
      </c>
      <c r="D7" s="57"/>
      <c r="E7" s="57"/>
      <c r="F7" s="57"/>
      <c r="G7" s="57"/>
      <c r="H7" s="57"/>
      <c r="I7" s="57"/>
      <c r="J7" s="109"/>
      <c r="K7" s="47"/>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row>
    <row r="8" spans="1:83" x14ac:dyDescent="0.15">
      <c r="A8" s="47"/>
      <c r="B8" s="283" t="s">
        <v>123</v>
      </c>
      <c r="C8" s="112" t="str">
        <f>ROUND('Monthly P&amp;L'!B57,2)&amp;"x"</f>
        <v>2.16x</v>
      </c>
      <c r="D8" s="57"/>
      <c r="E8" s="57"/>
      <c r="F8" s="57"/>
      <c r="G8" s="57"/>
      <c r="H8" s="57"/>
      <c r="I8" s="57"/>
      <c r="J8" s="109"/>
      <c r="K8" s="47"/>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row>
    <row r="9" spans="1:83" x14ac:dyDescent="0.15">
      <c r="A9" s="47"/>
      <c r="B9" s="283" t="str">
        <f>"Leveraged NPV @ "&amp;ROUND('Main Assumptions'!C44*100,2)&amp;"% Discount Rate"</f>
        <v>Leveraged NPV @ 7.5% Discount Rate</v>
      </c>
      <c r="C9" s="246">
        <f>'Monthly P&amp;L'!B58</f>
        <v>27916.297635804298</v>
      </c>
      <c r="D9" s="57"/>
      <c r="E9" s="57"/>
      <c r="F9" s="57"/>
      <c r="G9" s="57"/>
      <c r="H9" s="57"/>
      <c r="I9" s="57"/>
      <c r="J9" s="109"/>
      <c r="K9" s="47"/>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row>
    <row r="10" spans="1:83" x14ac:dyDescent="0.15">
      <c r="A10" s="47"/>
      <c r="B10" s="111" t="s">
        <v>46</v>
      </c>
      <c r="C10" s="113">
        <f>'Monthly P&amp;L'!B53</f>
        <v>0.10954058766365055</v>
      </c>
      <c r="D10" s="57"/>
      <c r="E10" s="57"/>
      <c r="F10" s="57"/>
      <c r="G10" s="57"/>
      <c r="H10" s="57"/>
      <c r="I10" s="57"/>
      <c r="J10" s="109"/>
      <c r="K10" s="47"/>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row>
    <row r="11" spans="1:83" x14ac:dyDescent="0.15">
      <c r="A11" s="47"/>
      <c r="B11" s="111" t="s">
        <v>124</v>
      </c>
      <c r="C11" s="112" t="str">
        <f>ROUND('Monthly P&amp;L'!B54,2)&amp;"x"</f>
        <v>1.73x</v>
      </c>
      <c r="D11" s="57"/>
      <c r="E11" s="57"/>
      <c r="F11" s="57"/>
      <c r="G11" s="57"/>
      <c r="H11" s="57"/>
      <c r="I11" s="57"/>
      <c r="J11" s="109"/>
      <c r="K11" s="47"/>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row>
    <row r="12" spans="1:83" ht="14" thickBot="1" x14ac:dyDescent="0.2">
      <c r="A12" s="47"/>
      <c r="B12" s="114" t="str">
        <f>"Unleveraged NPV @ "&amp;ROUND('Main Assumptions'!C44*100,2)&amp;"% Discount Rate"</f>
        <v>Unleveraged NPV @ 7.5% Discount Rate</v>
      </c>
      <c r="C12" s="115">
        <f>'Monthly P&amp;L'!B55</f>
        <v>20556.513406790233</v>
      </c>
      <c r="D12" s="116"/>
      <c r="E12" s="116"/>
      <c r="F12" s="116"/>
      <c r="G12" s="116"/>
      <c r="H12" s="116"/>
      <c r="I12" s="116"/>
      <c r="J12" s="117"/>
      <c r="K12" s="47"/>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row>
    <row r="13" spans="1:83" x14ac:dyDescent="0.15">
      <c r="A13" s="118"/>
      <c r="B13" s="118"/>
      <c r="C13" s="118"/>
      <c r="D13" s="57"/>
      <c r="E13" s="57"/>
      <c r="F13" s="57"/>
      <c r="G13" s="57"/>
      <c r="H13" s="57"/>
      <c r="I13" s="57"/>
      <c r="J13" s="57"/>
      <c r="K13" s="47"/>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row>
    <row r="14" spans="1:83" x14ac:dyDescent="0.15">
      <c r="A14" s="118"/>
      <c r="B14" s="118"/>
      <c r="C14" s="118"/>
      <c r="D14" s="57"/>
      <c r="E14" s="57"/>
      <c r="F14" s="57"/>
      <c r="G14" s="57"/>
      <c r="H14" s="57"/>
      <c r="I14" s="57"/>
      <c r="J14" s="57"/>
      <c r="K14" s="47"/>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row>
    <row r="15" spans="1:83" x14ac:dyDescent="0.15">
      <c r="A15" s="47"/>
      <c r="B15" s="47"/>
      <c r="C15" s="47"/>
      <c r="D15" s="47"/>
      <c r="E15" s="47"/>
      <c r="F15" s="47"/>
      <c r="G15" s="47"/>
      <c r="H15" s="47"/>
      <c r="I15" s="47"/>
      <c r="J15" s="47"/>
      <c r="K15" s="47"/>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row>
    <row r="16" spans="1:83" x14ac:dyDescent="0.15">
      <c r="A16" s="47"/>
      <c r="B16" s="119"/>
      <c r="C16" s="119"/>
      <c r="D16" s="119"/>
      <c r="E16" s="119"/>
      <c r="F16" s="119"/>
      <c r="G16" s="119"/>
      <c r="H16" s="119"/>
      <c r="I16" s="119"/>
      <c r="J16" s="47"/>
      <c r="K16" s="47"/>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row>
    <row r="17" spans="1:83" x14ac:dyDescent="0.15">
      <c r="A17" s="47"/>
      <c r="B17" s="119"/>
      <c r="C17" s="119"/>
      <c r="D17" s="119"/>
      <c r="E17" s="119"/>
      <c r="F17" s="119"/>
      <c r="G17" s="119"/>
      <c r="H17" s="119"/>
      <c r="I17" s="119"/>
      <c r="J17" s="47"/>
      <c r="K17" s="47"/>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row>
    <row r="18" spans="1:83" x14ac:dyDescent="0.15">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row>
    <row r="19" spans="1:83" x14ac:dyDescent="0.15">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row>
    <row r="20" spans="1:83" x14ac:dyDescent="0.15">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row>
    <row r="21" spans="1:83" x14ac:dyDescent="0.15">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row>
    <row r="22" spans="1:83" x14ac:dyDescent="0.15">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row>
    <row r="23" spans="1:83" x14ac:dyDescent="0.15">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row>
    <row r="24" spans="1:83" x14ac:dyDescent="0.15">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row>
    <row r="25" spans="1:83" x14ac:dyDescent="0.15">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row>
    <row r="26" spans="1:83" x14ac:dyDescent="0.15">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row>
    <row r="27" spans="1:83" x14ac:dyDescent="0.15">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row>
    <row r="28" spans="1:83" x14ac:dyDescent="0.15">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row>
    <row r="29" spans="1:83" x14ac:dyDescent="0.15">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row>
    <row r="30" spans="1:83" x14ac:dyDescent="0.15">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row>
    <row r="31" spans="1:83" x14ac:dyDescent="0.15">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row>
    <row r="32" spans="1:83" x14ac:dyDescent="0.15">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row>
    <row r="33" spans="46:83" x14ac:dyDescent="0.15">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row>
    <row r="34" spans="46:83" x14ac:dyDescent="0.15">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row>
    <row r="35" spans="46:83" x14ac:dyDescent="0.15">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row>
    <row r="36" spans="46:83" x14ac:dyDescent="0.15">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row>
    <row r="37" spans="46:83" x14ac:dyDescent="0.15">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row>
    <row r="38" spans="46:83" x14ac:dyDescent="0.15">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row>
    <row r="39" spans="46:83" x14ac:dyDescent="0.15">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row>
    <row r="40" spans="46:83" x14ac:dyDescent="0.15">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row>
    <row r="41" spans="46:83" x14ac:dyDescent="0.15">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row>
    <row r="42" spans="46:83" x14ac:dyDescent="0.15">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row>
    <row r="43" spans="46:83" x14ac:dyDescent="0.15">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row>
    <row r="44" spans="46:83" x14ac:dyDescent="0.15">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row>
    <row r="45" spans="46:83" x14ac:dyDescent="0.15">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row>
    <row r="46" spans="46:83" x14ac:dyDescent="0.15">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row>
    <row r="47" spans="46:83" x14ac:dyDescent="0.15">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row>
    <row r="48" spans="46:83" x14ac:dyDescent="0.15">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row>
    <row r="49" spans="46:83" x14ac:dyDescent="0.15">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row>
    <row r="50" spans="46:83" x14ac:dyDescent="0.15">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row>
    <row r="51" spans="46:83" x14ac:dyDescent="0.15">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row>
    <row r="52" spans="46:83" x14ac:dyDescent="0.15">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row>
    <row r="53" spans="46:83" x14ac:dyDescent="0.15">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row>
    <row r="54" spans="46:83" x14ac:dyDescent="0.15">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row>
    <row r="55" spans="46:83" x14ac:dyDescent="0.15">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row>
    <row r="56" spans="46:83" x14ac:dyDescent="0.15">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row>
    <row r="57" spans="46:83" x14ac:dyDescent="0.15">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row>
    <row r="58" spans="46:83" x14ac:dyDescent="0.15">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row>
    <row r="59" spans="46:83" x14ac:dyDescent="0.15">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row>
    <row r="60" spans="46:83" x14ac:dyDescent="0.15">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row>
    <row r="61" spans="46:83" x14ac:dyDescent="0.15">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row>
    <row r="62" spans="46:83" x14ac:dyDescent="0.15">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row>
    <row r="63" spans="46:83" x14ac:dyDescent="0.15">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row>
    <row r="64" spans="46:83" x14ac:dyDescent="0.15">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row>
    <row r="65" spans="46:83" x14ac:dyDescent="0.15">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row>
    <row r="66" spans="46:83" x14ac:dyDescent="0.15">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row>
    <row r="67" spans="46:83" x14ac:dyDescent="0.15">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row>
    <row r="68" spans="46:83" x14ac:dyDescent="0.15">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row>
    <row r="69" spans="46:83" x14ac:dyDescent="0.15">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row>
    <row r="70" spans="46:83" x14ac:dyDescent="0.15">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row>
    <row r="71" spans="46:83" x14ac:dyDescent="0.15">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row>
    <row r="72" spans="46:83" x14ac:dyDescent="0.15">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row>
    <row r="73" spans="46:83" x14ac:dyDescent="0.15">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row>
    <row r="74" spans="46:83" x14ac:dyDescent="0.15">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row>
    <row r="75" spans="46:83" x14ac:dyDescent="0.15">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row>
    <row r="76" spans="46:83" x14ac:dyDescent="0.15">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row>
    <row r="77" spans="46:83" x14ac:dyDescent="0.15">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row>
    <row r="78" spans="46:83" x14ac:dyDescent="0.15">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row>
    <row r="79" spans="46:83" x14ac:dyDescent="0.15">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row>
    <row r="80" spans="46:83" x14ac:dyDescent="0.15">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row>
    <row r="81" spans="46:83" x14ac:dyDescent="0.15">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row>
    <row r="82" spans="46:83" x14ac:dyDescent="0.15">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row>
    <row r="83" spans="46:83" x14ac:dyDescent="0.15">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row>
    <row r="84" spans="46:83" x14ac:dyDescent="0.15">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row>
    <row r="85" spans="46:83" x14ac:dyDescent="0.15">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row>
    <row r="86" spans="46:83" x14ac:dyDescent="0.15">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row>
    <row r="87" spans="46:83" x14ac:dyDescent="0.15">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row>
    <row r="88" spans="46:83" x14ac:dyDescent="0.15">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row>
    <row r="89" spans="46:83" x14ac:dyDescent="0.15">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row>
    <row r="90" spans="46:83" x14ac:dyDescent="0.15">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row>
    <row r="91" spans="46:83" x14ac:dyDescent="0.15">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row>
    <row r="92" spans="46:83" x14ac:dyDescent="0.15">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row>
    <row r="93" spans="46:83" x14ac:dyDescent="0.15">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row>
    <row r="94" spans="46:83" x14ac:dyDescent="0.15">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row>
    <row r="95" spans="46:83" x14ac:dyDescent="0.15">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row>
    <row r="96" spans="46:83" x14ac:dyDescent="0.15">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row>
    <row r="97" spans="46:83" x14ac:dyDescent="0.15">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row>
    <row r="98" spans="46:83" x14ac:dyDescent="0.15">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row>
    <row r="99" spans="46:83" x14ac:dyDescent="0.15">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row>
    <row r="100" spans="46:83" x14ac:dyDescent="0.15">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row>
    <row r="101" spans="46:83" x14ac:dyDescent="0.15">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row>
    <row r="102" spans="46:83" x14ac:dyDescent="0.15">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row>
    <row r="103" spans="46:83" x14ac:dyDescent="0.15">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row>
    <row r="104" spans="46:83" x14ac:dyDescent="0.15">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row>
    <row r="105" spans="46:83" x14ac:dyDescent="0.15">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row>
    <row r="106" spans="46:83" x14ac:dyDescent="0.15">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row>
    <row r="107" spans="46:83" x14ac:dyDescent="0.15">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row>
    <row r="108" spans="46:83" x14ac:dyDescent="0.15">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row>
    <row r="109" spans="46:83" x14ac:dyDescent="0.15">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row>
    <row r="110" spans="46:83" x14ac:dyDescent="0.15">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row>
    <row r="111" spans="46:83" x14ac:dyDescent="0.15">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row>
    <row r="112" spans="46:83" x14ac:dyDescent="0.15">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row>
    <row r="113" spans="46:83" x14ac:dyDescent="0.15">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row>
    <row r="114" spans="46:83" x14ac:dyDescent="0.15">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row>
    <row r="115" spans="46:83" x14ac:dyDescent="0.15">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row>
    <row r="116" spans="46:83" x14ac:dyDescent="0.15">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row>
    <row r="117" spans="46:83" x14ac:dyDescent="0.15">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row>
    <row r="118" spans="46:83" x14ac:dyDescent="0.15">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row>
    <row r="119" spans="46:83" x14ac:dyDescent="0.15">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row>
    <row r="120" spans="46:83" x14ac:dyDescent="0.15">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row>
    <row r="121" spans="46:83" x14ac:dyDescent="0.15">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row>
    <row r="122" spans="46:83" x14ac:dyDescent="0.15">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row>
    <row r="123" spans="46:83" x14ac:dyDescent="0.15">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row>
    <row r="124" spans="46:83" x14ac:dyDescent="0.15">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row>
    <row r="125" spans="46:83" x14ac:dyDescent="0.15">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row>
    <row r="126" spans="46:83" x14ac:dyDescent="0.15">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row>
    <row r="127" spans="46:83" x14ac:dyDescent="0.15">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row>
    <row r="128" spans="46:83" x14ac:dyDescent="0.15">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row>
    <row r="129" spans="46:83" x14ac:dyDescent="0.15">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row>
    <row r="130" spans="46:83" x14ac:dyDescent="0.15">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row>
    <row r="131" spans="46:83" x14ac:dyDescent="0.15">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row>
    <row r="132" spans="46:83" x14ac:dyDescent="0.15">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row>
    <row r="133" spans="46:83" x14ac:dyDescent="0.15">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row>
    <row r="134" spans="46:83" x14ac:dyDescent="0.15">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row>
    <row r="135" spans="46:83" x14ac:dyDescent="0.15">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row>
    <row r="136" spans="46:83" x14ac:dyDescent="0.15">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row>
    <row r="137" spans="46:83" x14ac:dyDescent="0.15">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row>
    <row r="138" spans="46:83" x14ac:dyDescent="0.15">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row>
    <row r="139" spans="46:83" x14ac:dyDescent="0.15">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row>
    <row r="140" spans="46:83" x14ac:dyDescent="0.15">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row>
    <row r="141" spans="46:83" x14ac:dyDescent="0.15">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row>
    <row r="142" spans="46:83" x14ac:dyDescent="0.15">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row>
    <row r="143" spans="46:83" x14ac:dyDescent="0.15">
      <c r="AT143" s="24"/>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row>
    <row r="144" spans="46:83" x14ac:dyDescent="0.15">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row>
    <row r="145" spans="46:83" x14ac:dyDescent="0.15">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row>
    <row r="146" spans="46:83" x14ac:dyDescent="0.15">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row>
    <row r="147" spans="46:83" x14ac:dyDescent="0.15">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row>
    <row r="148" spans="46:83" x14ac:dyDescent="0.15">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row>
    <row r="149" spans="46:83" x14ac:dyDescent="0.15">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row>
    <row r="150" spans="46:83" x14ac:dyDescent="0.15">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row>
    <row r="151" spans="46:83" x14ac:dyDescent="0.15">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row>
    <row r="152" spans="46:83" x14ac:dyDescent="0.15">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row>
    <row r="153" spans="46:83" x14ac:dyDescent="0.15">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row>
    <row r="154" spans="46:83" x14ac:dyDescent="0.15">
      <c r="AT154" s="24"/>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c r="CE154" s="24"/>
    </row>
    <row r="155" spans="46:83" x14ac:dyDescent="0.15">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row>
    <row r="156" spans="46:83" x14ac:dyDescent="0.15">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row>
    <row r="157" spans="46:83" x14ac:dyDescent="0.15">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row>
    <row r="158" spans="46:83" x14ac:dyDescent="0.15">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row>
    <row r="159" spans="46:83" x14ac:dyDescent="0.15">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row>
    <row r="160" spans="46:83" x14ac:dyDescent="0.15">
      <c r="AT160" s="24"/>
      <c r="AU160" s="24"/>
      <c r="AV160" s="24"/>
      <c r="AW160" s="24"/>
      <c r="AX160" s="24"/>
      <c r="AY160" s="24"/>
      <c r="AZ160" s="24"/>
      <c r="BA160" s="24"/>
      <c r="BB160" s="24"/>
      <c r="BC160" s="24"/>
      <c r="BD160" s="24"/>
      <c r="BE160" s="24"/>
      <c r="BF160" s="24"/>
      <c r="BG160" s="24"/>
      <c r="BH160" s="24"/>
      <c r="BI160" s="24"/>
      <c r="BJ160" s="24"/>
      <c r="BK160" s="24"/>
      <c r="BL160" s="24"/>
      <c r="BM160" s="24"/>
      <c r="BN160" s="24"/>
      <c r="BO160" s="24"/>
      <c r="BP160" s="24"/>
      <c r="BQ160" s="24"/>
      <c r="BR160" s="24"/>
      <c r="BS160" s="24"/>
      <c r="BT160" s="24"/>
      <c r="BU160" s="24"/>
      <c r="BV160" s="24"/>
      <c r="BW160" s="24"/>
      <c r="BX160" s="24"/>
      <c r="BY160" s="24"/>
      <c r="BZ160" s="24"/>
      <c r="CA160" s="24"/>
      <c r="CB160" s="24"/>
      <c r="CC160" s="24"/>
      <c r="CD160" s="24"/>
      <c r="CE160" s="24"/>
    </row>
    <row r="161" spans="46:83" x14ac:dyDescent="0.15">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row>
    <row r="162" spans="46:83" x14ac:dyDescent="0.15">
      <c r="AT162" s="24"/>
      <c r="AU162" s="24"/>
      <c r="AV162" s="24"/>
      <c r="AW162" s="24"/>
      <c r="AX162" s="24"/>
      <c r="AY162" s="24"/>
      <c r="AZ162" s="24"/>
      <c r="BA162" s="24"/>
      <c r="BB162" s="24"/>
      <c r="BC162" s="24"/>
      <c r="BD162" s="24"/>
      <c r="BE162" s="24"/>
      <c r="BF162" s="24"/>
      <c r="BG162" s="24"/>
      <c r="BH162" s="24"/>
      <c r="BI162" s="24"/>
      <c r="BJ162" s="24"/>
      <c r="BK162" s="24"/>
      <c r="BL162" s="24"/>
      <c r="BM162" s="24"/>
      <c r="BN162" s="24"/>
      <c r="BO162" s="24"/>
      <c r="BP162" s="24"/>
      <c r="BQ162" s="24"/>
      <c r="BR162" s="24"/>
      <c r="BS162" s="24"/>
      <c r="BT162" s="24"/>
      <c r="BU162" s="24"/>
      <c r="BV162" s="24"/>
      <c r="BW162" s="24"/>
      <c r="BX162" s="24"/>
      <c r="BY162" s="24"/>
      <c r="BZ162" s="24"/>
      <c r="CA162" s="24"/>
      <c r="CB162" s="24"/>
      <c r="CC162" s="24"/>
      <c r="CD162" s="24"/>
      <c r="CE162" s="24"/>
    </row>
    <row r="163" spans="46:83" x14ac:dyDescent="0.15">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row>
    <row r="164" spans="46:83" x14ac:dyDescent="0.15">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row>
    <row r="165" spans="46:83" x14ac:dyDescent="0.15">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row>
    <row r="166" spans="46:83" x14ac:dyDescent="0.15">
      <c r="AT166" s="220" t="s">
        <v>156</v>
      </c>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row>
    <row r="167" spans="46:83" x14ac:dyDescent="0.15">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row>
    <row r="168" spans="46:83" x14ac:dyDescent="0.15">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row>
    <row r="169" spans="46:83" x14ac:dyDescent="0.15">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row>
    <row r="170" spans="46:83" x14ac:dyDescent="0.15">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row>
    <row r="171" spans="46:83" x14ac:dyDescent="0.15">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row>
    <row r="172" spans="46:83" x14ac:dyDescent="0.15">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row>
    <row r="173" spans="46:83" x14ac:dyDescent="0.15">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row>
    <row r="174" spans="46:83" x14ac:dyDescent="0.15">
      <c r="AT174" s="24"/>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c r="CE174" s="24"/>
    </row>
    <row r="175" spans="46:83" x14ac:dyDescent="0.15">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row>
    <row r="176" spans="46:83" x14ac:dyDescent="0.15">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row>
    <row r="177" spans="46:83" x14ac:dyDescent="0.15">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row>
    <row r="178" spans="46:83" x14ac:dyDescent="0.15">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row>
    <row r="179" spans="46:83" x14ac:dyDescent="0.15">
      <c r="AT179" s="24"/>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row>
    <row r="180" spans="46:83" x14ac:dyDescent="0.15">
      <c r="AT180" s="24"/>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row>
    <row r="181" spans="46:83" x14ac:dyDescent="0.15">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row>
    <row r="182" spans="46:83" x14ac:dyDescent="0.15">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row>
    <row r="183" spans="46:83" x14ac:dyDescent="0.15">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row>
    <row r="184" spans="46:83" x14ac:dyDescent="0.15">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row>
    <row r="185" spans="46:83" x14ac:dyDescent="0.15">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row>
    <row r="186" spans="46:83" x14ac:dyDescent="0.15">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row>
    <row r="187" spans="46:83" x14ac:dyDescent="0.15">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row>
    <row r="188" spans="46:83" x14ac:dyDescent="0.15">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row>
    <row r="189" spans="46:83" x14ac:dyDescent="0.15">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row>
    <row r="190" spans="46:83" x14ac:dyDescent="0.15">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row>
    <row r="191" spans="46:83" x14ac:dyDescent="0.15">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row>
    <row r="192" spans="46:83" x14ac:dyDescent="0.15">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row>
    <row r="193" spans="46:83" x14ac:dyDescent="0.15">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row>
    <row r="194" spans="46:83" x14ac:dyDescent="0.15">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row>
    <row r="195" spans="46:83" x14ac:dyDescent="0.15">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row>
    <row r="196" spans="46:83" x14ac:dyDescent="0.15">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row>
    <row r="197" spans="46:83" x14ac:dyDescent="0.15">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row>
    <row r="198" spans="46:83" x14ac:dyDescent="0.15">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row>
    <row r="199" spans="46:83" x14ac:dyDescent="0.15">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row>
    <row r="200" spans="46:83" x14ac:dyDescent="0.15">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row>
    <row r="201" spans="46:83" x14ac:dyDescent="0.15">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row>
    <row r="202" spans="46:83" x14ac:dyDescent="0.15">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row>
    <row r="203" spans="46:83" x14ac:dyDescent="0.15">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row>
    <row r="204" spans="46:83" x14ac:dyDescent="0.15">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row>
    <row r="205" spans="46:83" x14ac:dyDescent="0.15">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row>
    <row r="206" spans="46:83" x14ac:dyDescent="0.15">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row>
    <row r="207" spans="46:83" x14ac:dyDescent="0.15">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row>
    <row r="208" spans="46:83" x14ac:dyDescent="0.15">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row>
    <row r="209" spans="46:83" x14ac:dyDescent="0.15">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row>
    <row r="210" spans="46:83" x14ac:dyDescent="0.15">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row>
    <row r="211" spans="46:83" x14ac:dyDescent="0.15">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row>
    <row r="212" spans="46:83" x14ac:dyDescent="0.15">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row>
    <row r="213" spans="46:83" x14ac:dyDescent="0.15">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row>
    <row r="214" spans="46:83" x14ac:dyDescent="0.15">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row>
    <row r="215" spans="46:83" x14ac:dyDescent="0.15">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row>
    <row r="216" spans="46:83" x14ac:dyDescent="0.15">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row>
    <row r="217" spans="46:83" x14ac:dyDescent="0.15">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row>
    <row r="218" spans="46:83" x14ac:dyDescent="0.15">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row>
    <row r="219" spans="46:83" x14ac:dyDescent="0.15">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row>
    <row r="220" spans="46:83" x14ac:dyDescent="0.15">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row>
    <row r="221" spans="46:83" x14ac:dyDescent="0.15">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row>
    <row r="222" spans="46:83" x14ac:dyDescent="0.15">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row>
    <row r="223" spans="46:83" x14ac:dyDescent="0.15">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row>
    <row r="224" spans="46:83" x14ac:dyDescent="0.15">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row>
    <row r="225" spans="46:83" x14ac:dyDescent="0.15">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row>
    <row r="226" spans="46:83" x14ac:dyDescent="0.15">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row>
    <row r="227" spans="46:83" x14ac:dyDescent="0.15">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row>
    <row r="228" spans="46:83" x14ac:dyDescent="0.15">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row>
    <row r="229" spans="46:83" x14ac:dyDescent="0.15">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row>
    <row r="230" spans="46:83" x14ac:dyDescent="0.15">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row>
    <row r="231" spans="46:83" x14ac:dyDescent="0.15">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row>
    <row r="232" spans="46:83" x14ac:dyDescent="0.15">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row>
    <row r="233" spans="46:83" x14ac:dyDescent="0.15">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row>
    <row r="234" spans="46:83" x14ac:dyDescent="0.15">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row>
    <row r="235" spans="46:83" x14ac:dyDescent="0.15">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row>
    <row r="236" spans="46:83" x14ac:dyDescent="0.15">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row>
    <row r="237" spans="46:83" x14ac:dyDescent="0.15">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row>
    <row r="238" spans="46:83" x14ac:dyDescent="0.15">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row>
    <row r="239" spans="46:83" x14ac:dyDescent="0.15">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row>
    <row r="240" spans="46:83" x14ac:dyDescent="0.15">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row>
    <row r="241" spans="46:83" x14ac:dyDescent="0.15">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row>
    <row r="242" spans="46:83" x14ac:dyDescent="0.15">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row>
    <row r="243" spans="46:83" x14ac:dyDescent="0.15">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row>
    <row r="244" spans="46:83" x14ac:dyDescent="0.15">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row>
    <row r="245" spans="46:83" x14ac:dyDescent="0.15">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row>
    <row r="246" spans="46:83" x14ac:dyDescent="0.15">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row>
    <row r="247" spans="46:83" x14ac:dyDescent="0.15">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row>
    <row r="248" spans="46:83" x14ac:dyDescent="0.15">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row>
    <row r="249" spans="46:83" x14ac:dyDescent="0.15">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row>
    <row r="250" spans="46:83" x14ac:dyDescent="0.15">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row>
    <row r="251" spans="46:83" x14ac:dyDescent="0.15">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row>
    <row r="252" spans="46:83" x14ac:dyDescent="0.15">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row>
    <row r="253" spans="46:83" x14ac:dyDescent="0.15">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row>
    <row r="254" spans="46:83" x14ac:dyDescent="0.15">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row>
    <row r="255" spans="46:83" x14ac:dyDescent="0.15">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row>
    <row r="256" spans="46:83" x14ac:dyDescent="0.15">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row>
    <row r="257" spans="46:83" x14ac:dyDescent="0.15">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row>
    <row r="258" spans="46:83" x14ac:dyDescent="0.15">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row>
    <row r="259" spans="46:83" x14ac:dyDescent="0.15">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row>
    <row r="260" spans="46:83" x14ac:dyDescent="0.15">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row>
    <row r="261" spans="46:83" x14ac:dyDescent="0.15">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row>
    <row r="262" spans="46:83" x14ac:dyDescent="0.15">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row>
    <row r="263" spans="46:83" x14ac:dyDescent="0.15">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row>
    <row r="264" spans="46:83" x14ac:dyDescent="0.15">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row>
    <row r="265" spans="46:83" x14ac:dyDescent="0.15">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row>
    <row r="266" spans="46:83" x14ac:dyDescent="0.15">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row>
    <row r="267" spans="46:83" x14ac:dyDescent="0.15">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row>
    <row r="268" spans="46:83" x14ac:dyDescent="0.15">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row>
    <row r="269" spans="46:83" x14ac:dyDescent="0.15">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row>
    <row r="270" spans="46:83" x14ac:dyDescent="0.15">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row>
    <row r="271" spans="46:83" x14ac:dyDescent="0.15">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row>
    <row r="272" spans="46:83" x14ac:dyDescent="0.15">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row>
    <row r="273" spans="46:83" x14ac:dyDescent="0.15">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row>
    <row r="274" spans="46:83" x14ac:dyDescent="0.15">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row>
    <row r="275" spans="46:83" x14ac:dyDescent="0.15">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row>
    <row r="276" spans="46:83" x14ac:dyDescent="0.15">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row>
    <row r="277" spans="46:83" x14ac:dyDescent="0.15">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row>
    <row r="278" spans="46:83" x14ac:dyDescent="0.15">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row>
    <row r="279" spans="46:83" x14ac:dyDescent="0.15">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row>
    <row r="280" spans="46:83" x14ac:dyDescent="0.15">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row>
    <row r="281" spans="46:83" x14ac:dyDescent="0.15">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row>
    <row r="282" spans="46:83" x14ac:dyDescent="0.15">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row>
    <row r="283" spans="46:83" x14ac:dyDescent="0.15">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row>
    <row r="284" spans="46:83" x14ac:dyDescent="0.15">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row>
    <row r="285" spans="46:83" x14ac:dyDescent="0.15">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row>
    <row r="286" spans="46:83" x14ac:dyDescent="0.15">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row>
    <row r="287" spans="46:83" x14ac:dyDescent="0.15">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row>
    <row r="288" spans="46:83" x14ac:dyDescent="0.15">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row>
    <row r="289" spans="46:83" x14ac:dyDescent="0.15">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row>
    <row r="290" spans="46:83" x14ac:dyDescent="0.15">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row>
    <row r="291" spans="46:83" x14ac:dyDescent="0.15">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row>
    <row r="292" spans="46:83" x14ac:dyDescent="0.15">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row>
    <row r="293" spans="46:83" x14ac:dyDescent="0.15">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row>
    <row r="294" spans="46:83" x14ac:dyDescent="0.15">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row>
    <row r="295" spans="46:83" x14ac:dyDescent="0.15">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row>
    <row r="296" spans="46:83" x14ac:dyDescent="0.15">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row>
    <row r="297" spans="46:83" x14ac:dyDescent="0.15">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row>
    <row r="298" spans="46:83" x14ac:dyDescent="0.15">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row>
    <row r="299" spans="46:83" x14ac:dyDescent="0.15">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row>
    <row r="300" spans="46:83" x14ac:dyDescent="0.15">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row>
    <row r="301" spans="46:83" x14ac:dyDescent="0.15">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row>
    <row r="302" spans="46:83" x14ac:dyDescent="0.15">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row>
    <row r="303" spans="46:83" x14ac:dyDescent="0.15">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row>
    <row r="304" spans="46:83" x14ac:dyDescent="0.15">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row>
    <row r="305" spans="46:83" x14ac:dyDescent="0.15">
      <c r="AT305" s="24"/>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row>
    <row r="306" spans="46:83" x14ac:dyDescent="0.15">
      <c r="AT306" s="24"/>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row>
    <row r="307" spans="46:83" x14ac:dyDescent="0.15">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row>
    <row r="308" spans="46:83" x14ac:dyDescent="0.15">
      <c r="AT308" s="24"/>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row>
    <row r="309" spans="46:83" x14ac:dyDescent="0.15">
      <c r="AT309" s="24"/>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row>
    <row r="310" spans="46:83" x14ac:dyDescent="0.15">
      <c r="AT310" s="24"/>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row>
    <row r="311" spans="46:83" x14ac:dyDescent="0.15">
      <c r="AT311" s="24"/>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row>
    <row r="312" spans="46:83" x14ac:dyDescent="0.15">
      <c r="AT312" s="24"/>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row>
    <row r="313" spans="46:83" x14ac:dyDescent="0.15">
      <c r="AT313" s="24"/>
      <c r="AU313" s="24"/>
      <c r="AV313" s="24"/>
      <c r="AW313" s="24"/>
      <c r="AX313" s="24"/>
      <c r="AY313" s="24"/>
      <c r="AZ313" s="24"/>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row>
    <row r="314" spans="46:83" x14ac:dyDescent="0.15">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row>
    <row r="315" spans="46:83" x14ac:dyDescent="0.15">
      <c r="AT315" s="24"/>
      <c r="AU315" s="24"/>
      <c r="AV315" s="24"/>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row>
    <row r="316" spans="46:83" x14ac:dyDescent="0.15">
      <c r="AT316" s="24"/>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row>
    <row r="317" spans="46:83" x14ac:dyDescent="0.15">
      <c r="AT317" s="24"/>
      <c r="AU317" s="24"/>
      <c r="AV317" s="24"/>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row>
    <row r="318" spans="46:83" x14ac:dyDescent="0.15">
      <c r="AT318" s="24"/>
      <c r="AU318" s="24"/>
      <c r="AV318" s="24"/>
      <c r="AW318" s="24"/>
      <c r="AX318" s="24"/>
      <c r="AY318" s="24"/>
      <c r="AZ318" s="24"/>
      <c r="BA318" s="24"/>
      <c r="BB318" s="24"/>
      <c r="BC318" s="24"/>
      <c r="BD318" s="24"/>
      <c r="BE318" s="24"/>
      <c r="BF318" s="24"/>
      <c r="BG318" s="24"/>
      <c r="BH318" s="24"/>
      <c r="BI318" s="24"/>
      <c r="BJ318" s="24"/>
      <c r="BK318" s="24"/>
      <c r="BL318" s="24"/>
      <c r="BM318" s="24"/>
      <c r="BN318" s="24"/>
      <c r="BO318" s="24"/>
      <c r="BP318" s="24"/>
      <c r="BQ318" s="24"/>
      <c r="BR318" s="24"/>
      <c r="BS318" s="24"/>
      <c r="BT318" s="24"/>
      <c r="BU318" s="24"/>
      <c r="BV318" s="24"/>
      <c r="BW318" s="24"/>
      <c r="BX318" s="24"/>
      <c r="BY318" s="24"/>
      <c r="BZ318" s="24"/>
      <c r="CA318" s="24"/>
      <c r="CB318" s="24"/>
      <c r="CC318" s="24"/>
      <c r="CD318" s="24"/>
      <c r="CE318" s="24"/>
    </row>
    <row r="319" spans="46:83" x14ac:dyDescent="0.15">
      <c r="AT319" s="24"/>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row>
    <row r="320" spans="46:83" x14ac:dyDescent="0.15">
      <c r="AT320" s="24"/>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c r="CC320" s="24"/>
      <c r="CD320" s="24"/>
      <c r="CE320" s="24"/>
    </row>
    <row r="321" spans="46:83" x14ac:dyDescent="0.15">
      <c r="AT321" s="24"/>
      <c r="AU321" s="24"/>
      <c r="AV321" s="24"/>
      <c r="AW321" s="24"/>
      <c r="AX321" s="24"/>
      <c r="AY321" s="24"/>
      <c r="AZ321" s="24"/>
      <c r="BA321" s="24"/>
      <c r="BB321" s="24"/>
      <c r="BC321" s="24"/>
      <c r="BD321" s="24"/>
      <c r="BE321" s="24"/>
      <c r="BF321" s="24"/>
      <c r="BG321" s="24"/>
      <c r="BH321" s="24"/>
      <c r="BI321" s="24"/>
      <c r="BJ321" s="24"/>
      <c r="BK321" s="24"/>
      <c r="BL321" s="24"/>
      <c r="BM321" s="24"/>
      <c r="BN321" s="24"/>
      <c r="BO321" s="24"/>
      <c r="BP321" s="24"/>
      <c r="BQ321" s="24"/>
      <c r="BR321" s="24"/>
      <c r="BS321" s="24"/>
      <c r="BT321" s="24"/>
      <c r="BU321" s="24"/>
      <c r="BV321" s="24"/>
      <c r="BW321" s="24"/>
      <c r="BX321" s="24"/>
      <c r="BY321" s="24"/>
      <c r="BZ321" s="24"/>
      <c r="CA321" s="24"/>
      <c r="CB321" s="24"/>
      <c r="CC321" s="24"/>
      <c r="CD321" s="24"/>
      <c r="CE321" s="24"/>
    </row>
    <row r="322" spans="46:83" x14ac:dyDescent="0.15">
      <c r="AT322" s="24"/>
      <c r="AU322" s="24"/>
      <c r="AV322" s="24"/>
      <c r="AW322" s="24"/>
      <c r="AX322" s="24"/>
      <c r="AY322" s="24"/>
      <c r="AZ322" s="24"/>
      <c r="BA322" s="24"/>
      <c r="BB322" s="24"/>
      <c r="BC322" s="24"/>
      <c r="BD322" s="24"/>
      <c r="BE322" s="24"/>
      <c r="BF322" s="24"/>
      <c r="BG322" s="24"/>
      <c r="BH322" s="24"/>
      <c r="BI322" s="24"/>
      <c r="BJ322" s="24"/>
      <c r="BK322" s="24"/>
      <c r="BL322" s="24"/>
      <c r="BM322" s="24"/>
      <c r="BN322" s="24"/>
      <c r="BO322" s="24"/>
      <c r="BP322" s="24"/>
      <c r="BQ322" s="24"/>
      <c r="BR322" s="24"/>
      <c r="BS322" s="24"/>
      <c r="BT322" s="24"/>
      <c r="BU322" s="24"/>
      <c r="BV322" s="24"/>
      <c r="BW322" s="24"/>
      <c r="BX322" s="24"/>
      <c r="BY322" s="24"/>
      <c r="BZ322" s="24"/>
      <c r="CA322" s="24"/>
      <c r="CB322" s="24"/>
      <c r="CC322" s="24"/>
      <c r="CD322" s="24"/>
      <c r="CE322" s="24"/>
    </row>
    <row r="323" spans="46:83" x14ac:dyDescent="0.15">
      <c r="AT323" s="24"/>
      <c r="AU323" s="24"/>
      <c r="AV323" s="24"/>
      <c r="AW323" s="24"/>
      <c r="AX323" s="24"/>
      <c r="AY323" s="24"/>
      <c r="AZ323" s="24"/>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row>
    <row r="324" spans="46:83" x14ac:dyDescent="0.15">
      <c r="AT324" s="24"/>
      <c r="AU324" s="24"/>
      <c r="AV324" s="24"/>
      <c r="AW324" s="24"/>
      <c r="AX324" s="24"/>
      <c r="AY324" s="24"/>
      <c r="AZ324" s="24"/>
      <c r="BA324" s="24"/>
      <c r="BB324" s="24"/>
      <c r="BC324" s="24"/>
      <c r="BD324" s="24"/>
      <c r="BE324" s="24"/>
      <c r="BF324" s="24"/>
      <c r="BG324" s="24"/>
      <c r="BH324" s="24"/>
      <c r="BI324" s="24"/>
      <c r="BJ324" s="24"/>
      <c r="BK324" s="24"/>
      <c r="BL324" s="24"/>
      <c r="BM324" s="24"/>
      <c r="BN324" s="24"/>
      <c r="BO324" s="24"/>
      <c r="BP324" s="24"/>
      <c r="BQ324" s="24"/>
      <c r="BR324" s="24"/>
      <c r="BS324" s="24"/>
      <c r="BT324" s="24"/>
      <c r="BU324" s="24"/>
      <c r="BV324" s="24"/>
      <c r="BW324" s="24"/>
      <c r="BX324" s="24"/>
      <c r="BY324" s="24"/>
      <c r="BZ324" s="24"/>
      <c r="CA324" s="24"/>
      <c r="CB324" s="24"/>
      <c r="CC324" s="24"/>
      <c r="CD324" s="24"/>
      <c r="CE324" s="24"/>
    </row>
    <row r="325" spans="46:83" x14ac:dyDescent="0.15">
      <c r="AT325" s="24"/>
      <c r="AU325" s="24"/>
      <c r="AV325" s="24"/>
      <c r="AW325" s="24"/>
      <c r="AX325" s="24"/>
      <c r="AY325" s="24"/>
      <c r="AZ325" s="24"/>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c r="CE325" s="24"/>
    </row>
    <row r="326" spans="46:83" x14ac:dyDescent="0.15">
      <c r="AT326" s="24"/>
      <c r="AU326" s="24"/>
      <c r="AV326" s="24"/>
      <c r="AW326" s="24"/>
      <c r="AX326" s="24"/>
      <c r="AY326" s="24"/>
      <c r="AZ326" s="24"/>
      <c r="BA326" s="24"/>
      <c r="BB326" s="24"/>
      <c r="BC326" s="24"/>
      <c r="BD326" s="24"/>
      <c r="BE326" s="24"/>
      <c r="BF326" s="24"/>
      <c r="BG326" s="24"/>
      <c r="BH326" s="24"/>
      <c r="BI326" s="24"/>
      <c r="BJ326" s="24"/>
      <c r="BK326" s="24"/>
      <c r="BL326" s="24"/>
      <c r="BM326" s="24"/>
      <c r="BN326" s="24"/>
      <c r="BO326" s="24"/>
      <c r="BP326" s="24"/>
      <c r="BQ326" s="24"/>
      <c r="BR326" s="24"/>
      <c r="BS326" s="24"/>
      <c r="BT326" s="24"/>
      <c r="BU326" s="24"/>
      <c r="BV326" s="24"/>
      <c r="BW326" s="24"/>
      <c r="BX326" s="24"/>
      <c r="BY326" s="24"/>
      <c r="BZ326" s="24"/>
      <c r="CA326" s="24"/>
      <c r="CB326" s="24"/>
      <c r="CC326" s="24"/>
      <c r="CD326" s="24"/>
      <c r="CE326" s="24"/>
    </row>
    <row r="327" spans="46:83" x14ac:dyDescent="0.15">
      <c r="AT327" s="24"/>
      <c r="AU327" s="24"/>
      <c r="AV327" s="24"/>
      <c r="AW327" s="24"/>
      <c r="AX327" s="24"/>
      <c r="AY327" s="24"/>
      <c r="AZ327" s="24"/>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row>
    <row r="328" spans="46:83" x14ac:dyDescent="0.15">
      <c r="AT328" s="24"/>
      <c r="AU328" s="24"/>
      <c r="AV328" s="24"/>
      <c r="AW328" s="24"/>
      <c r="AX328" s="24"/>
      <c r="AY328" s="24"/>
      <c r="AZ328" s="24"/>
      <c r="BA328" s="24"/>
      <c r="BB328" s="24"/>
      <c r="BC328" s="24"/>
      <c r="BD328" s="24"/>
      <c r="BE328" s="24"/>
      <c r="BF328" s="24"/>
      <c r="BG328" s="24"/>
      <c r="BH328" s="24"/>
      <c r="BI328" s="24"/>
      <c r="BJ328" s="24"/>
      <c r="BK328" s="24"/>
      <c r="BL328" s="24"/>
      <c r="BM328" s="24"/>
      <c r="BN328" s="24"/>
      <c r="BO328" s="24"/>
      <c r="BP328" s="24"/>
      <c r="BQ328" s="24"/>
      <c r="BR328" s="24"/>
      <c r="BS328" s="24"/>
      <c r="BT328" s="24"/>
      <c r="BU328" s="24"/>
      <c r="BV328" s="24"/>
      <c r="BW328" s="24"/>
      <c r="BX328" s="24"/>
      <c r="BY328" s="24"/>
      <c r="BZ328" s="24"/>
      <c r="CA328" s="24"/>
      <c r="CB328" s="24"/>
      <c r="CC328" s="24"/>
      <c r="CD328" s="24"/>
      <c r="CE328" s="24"/>
    </row>
    <row r="329" spans="46:83" x14ac:dyDescent="0.15">
      <c r="AT329" s="24"/>
      <c r="AU329" s="24"/>
      <c r="AV329" s="24"/>
      <c r="AW329" s="24"/>
      <c r="AX329" s="24"/>
      <c r="AY329" s="24"/>
      <c r="AZ329" s="24"/>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row>
    <row r="330" spans="46:83" x14ac:dyDescent="0.15">
      <c r="AT330" s="24"/>
      <c r="AU330" s="24"/>
      <c r="AV330" s="24"/>
      <c r="AW330" s="24"/>
      <c r="AX330" s="24"/>
      <c r="AY330" s="24"/>
      <c r="AZ330" s="24"/>
      <c r="BA330" s="24"/>
      <c r="BB330" s="24"/>
      <c r="BC330" s="24"/>
      <c r="BD330" s="24"/>
      <c r="BE330" s="24"/>
      <c r="BF330" s="24"/>
      <c r="BG330" s="24"/>
      <c r="BH330" s="24"/>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row>
    <row r="331" spans="46:83" x14ac:dyDescent="0.15">
      <c r="AT331" s="24"/>
      <c r="AU331" s="24"/>
      <c r="AV331" s="24"/>
      <c r="AW331" s="24"/>
      <c r="AX331" s="24"/>
      <c r="AY331" s="24"/>
      <c r="AZ331" s="24"/>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c r="CE331" s="24"/>
    </row>
    <row r="332" spans="46:83" x14ac:dyDescent="0.15">
      <c r="AT332" s="24"/>
      <c r="AU332" s="24"/>
      <c r="AV332" s="24"/>
      <c r="AW332" s="24"/>
      <c r="AX332" s="24"/>
      <c r="AY332" s="24"/>
      <c r="AZ332" s="24"/>
      <c r="BA332" s="24"/>
      <c r="BB332" s="24"/>
      <c r="BC332" s="220" t="s">
        <v>156</v>
      </c>
      <c r="BD332" s="24"/>
      <c r="BE332" s="24"/>
      <c r="BF332" s="24"/>
      <c r="BG332" s="24"/>
      <c r="BH332" s="24"/>
      <c r="BI332" s="24"/>
      <c r="BJ332" s="24"/>
      <c r="BK332" s="24"/>
      <c r="BL332" s="24"/>
      <c r="BM332" s="24"/>
      <c r="BN332" s="24"/>
      <c r="BO332" s="24"/>
      <c r="BP332" s="24"/>
      <c r="BQ332" s="24"/>
      <c r="BR332" s="24"/>
      <c r="BS332" s="24"/>
      <c r="BT332" s="24"/>
      <c r="BU332" s="24"/>
      <c r="BV332" s="24"/>
      <c r="BW332" s="24"/>
      <c r="BX332" s="24"/>
      <c r="BY332" s="24"/>
      <c r="BZ332" s="24"/>
      <c r="CA332" s="24"/>
      <c r="CB332" s="24"/>
      <c r="CC332" s="24"/>
      <c r="CD332" s="24"/>
      <c r="CE332" s="24"/>
    </row>
    <row r="333" spans="46:83" x14ac:dyDescent="0.15">
      <c r="AT333" s="24"/>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c r="CC333" s="24"/>
      <c r="CD333" s="24"/>
      <c r="CE333" s="24"/>
    </row>
    <row r="334" spans="46:83" x14ac:dyDescent="0.15">
      <c r="AT334" s="24"/>
      <c r="AU334" s="24"/>
      <c r="AV334" s="24"/>
      <c r="AW334" s="24"/>
      <c r="AX334" s="24"/>
      <c r="AY334" s="24"/>
      <c r="AZ334" s="24"/>
      <c r="BA334" s="24"/>
      <c r="BB334" s="24"/>
      <c r="BC334" s="24"/>
      <c r="BD334" s="24"/>
      <c r="BE334" s="24"/>
      <c r="BF334" s="24"/>
      <c r="BG334" s="24"/>
      <c r="BH334" s="24"/>
      <c r="BI334" s="24"/>
      <c r="BJ334" s="24"/>
      <c r="BK334" s="24"/>
      <c r="BL334" s="24"/>
      <c r="BM334" s="24"/>
      <c r="BN334" s="24"/>
      <c r="BO334" s="24"/>
      <c r="BP334" s="24"/>
      <c r="BQ334" s="24"/>
      <c r="BR334" s="24"/>
      <c r="BS334" s="24"/>
      <c r="BT334" s="24"/>
      <c r="BU334" s="24"/>
      <c r="BV334" s="24"/>
      <c r="BW334" s="24"/>
      <c r="BX334" s="24"/>
      <c r="BY334" s="24"/>
      <c r="BZ334" s="24"/>
      <c r="CA334" s="24"/>
      <c r="CB334" s="24"/>
      <c r="CC334" s="24"/>
      <c r="CD334" s="24"/>
      <c r="CE334" s="24"/>
    </row>
    <row r="335" spans="46:83" x14ac:dyDescent="0.15">
      <c r="AT335" s="24"/>
      <c r="AU335" s="24"/>
      <c r="AV335" s="24"/>
      <c r="AW335" s="24"/>
      <c r="AX335" s="24"/>
      <c r="AY335" s="24"/>
      <c r="AZ335" s="24"/>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c r="CE335" s="24"/>
    </row>
    <row r="336" spans="46:83" x14ac:dyDescent="0.15">
      <c r="AT336" s="24"/>
      <c r="AU336" s="24"/>
      <c r="AV336" s="24"/>
      <c r="AW336" s="24"/>
      <c r="AX336" s="24"/>
      <c r="AY336" s="24"/>
      <c r="AZ336" s="24"/>
      <c r="BA336" s="24"/>
      <c r="BB336" s="24"/>
      <c r="BC336" s="24"/>
      <c r="BD336" s="24"/>
      <c r="BE336" s="24"/>
      <c r="BF336" s="24"/>
      <c r="BG336" s="24"/>
      <c r="BH336" s="24"/>
      <c r="BI336" s="24"/>
      <c r="BJ336" s="24"/>
      <c r="BK336" s="24"/>
      <c r="BL336" s="24"/>
      <c r="BM336" s="24"/>
      <c r="BN336" s="24"/>
      <c r="BO336" s="24"/>
      <c r="BP336" s="24"/>
      <c r="BQ336" s="24"/>
      <c r="BR336" s="24"/>
      <c r="BS336" s="24"/>
      <c r="BT336" s="24"/>
      <c r="BU336" s="24"/>
      <c r="BV336" s="24"/>
      <c r="BW336" s="24"/>
      <c r="BX336" s="24"/>
      <c r="BY336" s="24"/>
      <c r="BZ336" s="24"/>
      <c r="CA336" s="24"/>
      <c r="CB336" s="24"/>
      <c r="CC336" s="24"/>
      <c r="CD336" s="24"/>
      <c r="CE336" s="24"/>
    </row>
    <row r="337" spans="46:83" x14ac:dyDescent="0.15">
      <c r="AT337" s="24"/>
      <c r="AU337" s="24"/>
      <c r="AV337" s="24"/>
      <c r="AW337" s="24"/>
      <c r="AX337" s="24"/>
      <c r="AY337" s="24"/>
      <c r="AZ337" s="24"/>
      <c r="BA337" s="24"/>
      <c r="BB337" s="24"/>
      <c r="BC337" s="24"/>
      <c r="BD337" s="24"/>
      <c r="BE337" s="24"/>
      <c r="BF337" s="24"/>
      <c r="BG337" s="24"/>
      <c r="BH337" s="24"/>
      <c r="BI337" s="24"/>
      <c r="BJ337" s="24"/>
      <c r="BK337" s="24"/>
      <c r="BL337" s="24"/>
      <c r="BM337" s="24"/>
      <c r="BN337" s="24"/>
      <c r="BO337" s="24"/>
      <c r="BP337" s="24"/>
      <c r="BQ337" s="24"/>
      <c r="BR337" s="24"/>
      <c r="BS337" s="24"/>
      <c r="BT337" s="24"/>
      <c r="BU337" s="24"/>
      <c r="BV337" s="24"/>
      <c r="BW337" s="24"/>
      <c r="BX337" s="24"/>
      <c r="BY337" s="24"/>
      <c r="BZ337" s="24"/>
      <c r="CA337" s="24"/>
      <c r="CB337" s="24"/>
      <c r="CC337" s="24"/>
      <c r="CD337" s="24"/>
      <c r="CE337" s="24"/>
    </row>
    <row r="338" spans="46:83" x14ac:dyDescent="0.15">
      <c r="AT338" s="24"/>
      <c r="AU338" s="24"/>
      <c r="AV338" s="24"/>
      <c r="AW338" s="24"/>
      <c r="AX338" s="24"/>
      <c r="AY338" s="24"/>
      <c r="AZ338" s="24"/>
      <c r="BA338" s="24"/>
      <c r="BB338" s="24"/>
      <c r="BC338" s="24"/>
      <c r="BD338" s="24"/>
      <c r="BE338" s="24"/>
      <c r="BF338" s="24"/>
      <c r="BG338" s="24"/>
      <c r="BH338" s="24"/>
      <c r="BI338" s="24"/>
      <c r="BJ338" s="24"/>
      <c r="BK338" s="24"/>
      <c r="BL338" s="24"/>
      <c r="BM338" s="24"/>
      <c r="BN338" s="24"/>
      <c r="BO338" s="24"/>
      <c r="BP338" s="24"/>
      <c r="BQ338" s="24"/>
      <c r="BR338" s="24"/>
      <c r="BS338" s="24"/>
      <c r="BT338" s="24"/>
      <c r="BU338" s="24"/>
      <c r="BV338" s="24"/>
      <c r="BW338" s="24"/>
      <c r="BX338" s="24"/>
      <c r="BY338" s="24"/>
      <c r="BZ338" s="24"/>
      <c r="CA338" s="24"/>
      <c r="CB338" s="24"/>
      <c r="CC338" s="24"/>
      <c r="CD338" s="24"/>
      <c r="CE338" s="24"/>
    </row>
    <row r="339" spans="46:83" x14ac:dyDescent="0.15">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row>
    <row r="340" spans="46:83" x14ac:dyDescent="0.15">
      <c r="AT340" s="24"/>
      <c r="AU340" s="24"/>
      <c r="AV340" s="24"/>
      <c r="AW340" s="24"/>
      <c r="AX340" s="24"/>
      <c r="AY340" s="24"/>
      <c r="AZ340" s="24"/>
      <c r="BA340" s="24"/>
      <c r="BB340" s="24"/>
      <c r="BC340" s="24"/>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c r="CC340" s="24"/>
      <c r="CD340" s="24"/>
      <c r="CE340" s="24"/>
    </row>
    <row r="341" spans="46:83" x14ac:dyDescent="0.15">
      <c r="AT341" s="24"/>
      <c r="AU341" s="24"/>
      <c r="AV341" s="24"/>
      <c r="AW341" s="24"/>
      <c r="AX341" s="24"/>
      <c r="AY341" s="24"/>
      <c r="AZ341" s="24"/>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c r="CE341" s="24"/>
    </row>
    <row r="342" spans="46:83" x14ac:dyDescent="0.15">
      <c r="AT342" s="24"/>
      <c r="AU342" s="24"/>
      <c r="AV342" s="24"/>
      <c r="AW342" s="24"/>
      <c r="AX342" s="24"/>
      <c r="AY342" s="24"/>
      <c r="AZ342" s="24"/>
      <c r="BA342" s="24"/>
      <c r="BB342" s="24"/>
      <c r="BC342" s="24"/>
      <c r="BD342" s="24"/>
      <c r="BE342" s="24"/>
      <c r="BF342" s="24"/>
      <c r="BG342" s="24"/>
      <c r="BH342" s="24"/>
      <c r="BI342" s="24"/>
      <c r="BJ342" s="24"/>
      <c r="BK342" s="24"/>
      <c r="BL342" s="24"/>
      <c r="BM342" s="24"/>
      <c r="BN342" s="24"/>
      <c r="BO342" s="24"/>
      <c r="BP342" s="24"/>
      <c r="BQ342" s="24"/>
      <c r="BR342" s="24"/>
      <c r="BS342" s="24"/>
      <c r="BT342" s="24"/>
      <c r="BU342" s="24"/>
      <c r="BV342" s="24"/>
      <c r="BW342" s="24"/>
      <c r="BX342" s="24"/>
      <c r="BY342" s="24"/>
      <c r="BZ342" s="24"/>
      <c r="CA342" s="24"/>
      <c r="CB342" s="24"/>
      <c r="CC342" s="24"/>
      <c r="CD342" s="24"/>
      <c r="CE342" s="24"/>
    </row>
    <row r="343" spans="46:83" x14ac:dyDescent="0.15">
      <c r="AT343" s="24"/>
      <c r="AU343" s="24"/>
      <c r="AV343" s="24"/>
      <c r="AW343" s="24"/>
      <c r="AX343" s="24"/>
      <c r="AY343" s="24"/>
      <c r="AZ343" s="24"/>
      <c r="BA343" s="24"/>
      <c r="BB343" s="24"/>
      <c r="BC343" s="24"/>
      <c r="BD343" s="24"/>
      <c r="BE343" s="24"/>
      <c r="BF343" s="24"/>
      <c r="BG343" s="24"/>
      <c r="BH343" s="24"/>
      <c r="BI343" s="24"/>
      <c r="BJ343" s="24"/>
      <c r="BK343" s="24"/>
      <c r="BL343" s="24"/>
      <c r="BM343" s="24"/>
      <c r="BN343" s="24"/>
      <c r="BO343" s="24"/>
      <c r="BP343" s="24"/>
      <c r="BQ343" s="24"/>
      <c r="BR343" s="24"/>
      <c r="BS343" s="24"/>
      <c r="BT343" s="24"/>
      <c r="BU343" s="24"/>
      <c r="BV343" s="24"/>
      <c r="BW343" s="24"/>
      <c r="BX343" s="24"/>
      <c r="BY343" s="24"/>
      <c r="BZ343" s="24"/>
      <c r="CA343" s="24"/>
      <c r="CB343" s="24"/>
      <c r="CC343" s="24"/>
      <c r="CD343" s="24"/>
      <c r="CE343" s="24"/>
    </row>
    <row r="344" spans="46:83" x14ac:dyDescent="0.15">
      <c r="AT344" s="24"/>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c r="BW344" s="24"/>
      <c r="BX344" s="24"/>
      <c r="BY344" s="24"/>
      <c r="BZ344" s="24"/>
      <c r="CA344" s="24"/>
      <c r="CB344" s="24"/>
      <c r="CC344" s="24"/>
      <c r="CD344" s="24"/>
      <c r="CE344" s="24"/>
    </row>
    <row r="345" spans="46:83" x14ac:dyDescent="0.15">
      <c r="AT345" s="24"/>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c r="BW345" s="24"/>
      <c r="BX345" s="24"/>
      <c r="BY345" s="24"/>
      <c r="BZ345" s="24"/>
      <c r="CA345" s="24"/>
      <c r="CB345" s="24"/>
      <c r="CC345" s="24"/>
      <c r="CD345" s="24"/>
      <c r="CE345" s="24"/>
    </row>
    <row r="346" spans="46:83" x14ac:dyDescent="0.15">
      <c r="AT346" s="24"/>
      <c r="AU346" s="24"/>
      <c r="AV346" s="24"/>
      <c r="AW346" s="24"/>
      <c r="AX346" s="24"/>
      <c r="AY346" s="24"/>
      <c r="AZ346" s="24"/>
      <c r="BA346" s="24"/>
      <c r="BB346" s="24"/>
      <c r="BC346" s="24"/>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c r="CC346" s="24"/>
      <c r="CD346" s="24"/>
      <c r="CE346" s="24"/>
    </row>
    <row r="347" spans="46:83" x14ac:dyDescent="0.15">
      <c r="AT347" s="24"/>
      <c r="AU347" s="24"/>
      <c r="AV347" s="24"/>
      <c r="AW347" s="24"/>
      <c r="AX347" s="24"/>
      <c r="AY347" s="24"/>
      <c r="AZ347" s="24"/>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row>
    <row r="348" spans="46:83" x14ac:dyDescent="0.15">
      <c r="AT348" s="24"/>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c r="CC348" s="24"/>
      <c r="CD348" s="24"/>
      <c r="CE348" s="24"/>
    </row>
    <row r="349" spans="46:83" x14ac:dyDescent="0.15">
      <c r="AT349" s="24"/>
      <c r="AU349" s="24"/>
      <c r="AV349" s="24"/>
      <c r="AW349" s="24"/>
      <c r="AX349" s="24"/>
      <c r="AY349" s="24"/>
      <c r="AZ349" s="24"/>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c r="CE349" s="24"/>
    </row>
    <row r="350" spans="46:83" x14ac:dyDescent="0.15">
      <c r="AT350" s="24"/>
      <c r="AU350" s="24"/>
      <c r="AV350" s="24"/>
      <c r="AW350" s="24"/>
      <c r="AX350" s="24"/>
      <c r="AY350" s="24"/>
      <c r="AZ350" s="24"/>
      <c r="BA350" s="24"/>
      <c r="BB350" s="24"/>
      <c r="BC350" s="24"/>
      <c r="BD350" s="24"/>
      <c r="BE350" s="24"/>
      <c r="BF350" s="24"/>
      <c r="BG350" s="24"/>
      <c r="BH350" s="24"/>
      <c r="BI350" s="24"/>
      <c r="BJ350" s="24"/>
      <c r="BK350" s="24"/>
      <c r="BL350" s="24"/>
      <c r="BM350" s="24"/>
      <c r="BN350" s="24"/>
      <c r="BO350" s="24"/>
      <c r="BP350" s="24"/>
      <c r="BQ350" s="24"/>
      <c r="BR350" s="24"/>
      <c r="BS350" s="24"/>
      <c r="BT350" s="24"/>
      <c r="BU350" s="24"/>
      <c r="BV350" s="24"/>
      <c r="BW350" s="24"/>
      <c r="BX350" s="24"/>
      <c r="BY350" s="24"/>
      <c r="BZ350" s="24"/>
      <c r="CA350" s="24"/>
      <c r="CB350" s="24"/>
      <c r="CC350" s="24"/>
      <c r="CD350" s="24"/>
      <c r="CE350" s="24"/>
    </row>
    <row r="351" spans="46:83" x14ac:dyDescent="0.15">
      <c r="AT351" s="24"/>
      <c r="AU351" s="24"/>
      <c r="AV351" s="24"/>
      <c r="AW351" s="24"/>
      <c r="AX351" s="24"/>
      <c r="AY351" s="24"/>
      <c r="AZ351" s="24"/>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c r="CE351" s="24"/>
    </row>
    <row r="352" spans="46:83" x14ac:dyDescent="0.15">
      <c r="AT352" s="24"/>
      <c r="AU352" s="24"/>
      <c r="AV352" s="24"/>
      <c r="AW352" s="24"/>
      <c r="AX352" s="24"/>
      <c r="AY352" s="24"/>
      <c r="AZ352" s="24"/>
      <c r="BA352" s="24"/>
      <c r="BB352" s="24"/>
      <c r="BC352" s="24"/>
      <c r="BD352" s="24"/>
      <c r="BE352" s="24"/>
      <c r="BF352" s="24"/>
      <c r="BG352" s="24"/>
      <c r="BH352" s="24"/>
      <c r="BI352" s="24"/>
      <c r="BJ352" s="24"/>
      <c r="BK352" s="24"/>
      <c r="BL352" s="24"/>
      <c r="BM352" s="24"/>
      <c r="BN352" s="24"/>
      <c r="BO352" s="24"/>
      <c r="BP352" s="24"/>
      <c r="BQ352" s="24"/>
      <c r="BR352" s="24"/>
      <c r="BS352" s="24"/>
      <c r="BT352" s="24"/>
      <c r="BU352" s="24"/>
      <c r="BV352" s="24"/>
      <c r="BW352" s="24"/>
      <c r="BX352" s="24"/>
      <c r="BY352" s="24"/>
      <c r="BZ352" s="24"/>
      <c r="CA352" s="24"/>
      <c r="CB352" s="24"/>
      <c r="CC352" s="24"/>
      <c r="CD352" s="24"/>
      <c r="CE352" s="24"/>
    </row>
    <row r="353" spans="46:83" x14ac:dyDescent="0.15">
      <c r="AT353" s="24"/>
      <c r="AU353" s="24"/>
      <c r="AV353" s="24"/>
      <c r="AW353" s="24"/>
      <c r="AX353" s="24"/>
      <c r="AY353" s="24"/>
      <c r="AZ353" s="24"/>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c r="CE353" s="24"/>
    </row>
    <row r="354" spans="46:83" x14ac:dyDescent="0.15">
      <c r="AT354" s="24"/>
      <c r="AU354" s="24"/>
      <c r="AV354" s="24"/>
      <c r="AW354" s="24"/>
      <c r="AX354" s="24"/>
      <c r="AY354" s="24"/>
      <c r="AZ354" s="24"/>
      <c r="BA354" s="24"/>
      <c r="BB354" s="24"/>
      <c r="BC354" s="24"/>
      <c r="BD354" s="24"/>
      <c r="BE354" s="24"/>
      <c r="BF354" s="24"/>
      <c r="BG354" s="24"/>
      <c r="BH354" s="24"/>
      <c r="BI354" s="24"/>
      <c r="BJ354" s="24"/>
      <c r="BK354" s="24"/>
      <c r="BL354" s="24"/>
      <c r="BM354" s="24"/>
      <c r="BN354" s="24"/>
      <c r="BO354" s="24"/>
      <c r="BP354" s="24"/>
      <c r="BQ354" s="24"/>
      <c r="BR354" s="24"/>
      <c r="BS354" s="24"/>
      <c r="BT354" s="24"/>
      <c r="BU354" s="24"/>
      <c r="BV354" s="24"/>
      <c r="BW354" s="24"/>
      <c r="BX354" s="24"/>
      <c r="BY354" s="24"/>
      <c r="BZ354" s="24"/>
      <c r="CA354" s="24"/>
      <c r="CB354" s="24"/>
      <c r="CC354" s="24"/>
      <c r="CD354" s="24"/>
      <c r="CE354" s="24"/>
    </row>
    <row r="355" spans="46:83" x14ac:dyDescent="0.15">
      <c r="AT355" s="24"/>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row>
    <row r="356" spans="46:83" x14ac:dyDescent="0.15">
      <c r="AT356" s="24"/>
      <c r="AU356" s="24"/>
      <c r="AV356" s="24"/>
      <c r="AW356" s="24"/>
      <c r="AX356" s="24"/>
      <c r="AY356" s="24"/>
      <c r="AZ356" s="24"/>
      <c r="BA356" s="24"/>
      <c r="BB356" s="24"/>
      <c r="BC356" s="24"/>
      <c r="BD356" s="24"/>
      <c r="BE356" s="24"/>
      <c r="BF356" s="24"/>
      <c r="BG356" s="24"/>
      <c r="BH356" s="24"/>
      <c r="BI356" s="24"/>
      <c r="BJ356" s="24"/>
      <c r="BK356" s="24"/>
      <c r="BL356" s="24"/>
      <c r="BM356" s="24"/>
      <c r="BN356" s="24"/>
      <c r="BO356" s="24"/>
      <c r="BP356" s="24"/>
      <c r="BQ356" s="24"/>
      <c r="BR356" s="24"/>
      <c r="BS356" s="24"/>
      <c r="BT356" s="24"/>
      <c r="BU356" s="24"/>
      <c r="BV356" s="24"/>
      <c r="BW356" s="24"/>
      <c r="BX356" s="24"/>
      <c r="BY356" s="24"/>
      <c r="BZ356" s="24"/>
      <c r="CA356" s="24"/>
      <c r="CB356" s="24"/>
      <c r="CC356" s="24"/>
      <c r="CD356" s="24"/>
      <c r="CE356" s="24"/>
    </row>
    <row r="357" spans="46:83" x14ac:dyDescent="0.15">
      <c r="AT357" s="24"/>
      <c r="AU357" s="24"/>
      <c r="AV357" s="24"/>
      <c r="AW357" s="24"/>
      <c r="AX357" s="24"/>
      <c r="AY357" s="24"/>
      <c r="AZ357" s="24"/>
      <c r="BA357" s="24"/>
      <c r="BB357" s="24"/>
      <c r="BC357" s="24"/>
      <c r="BD357" s="24"/>
      <c r="BE357" s="24"/>
      <c r="BF357" s="24"/>
      <c r="BG357" s="24"/>
      <c r="BH357" s="24"/>
      <c r="BI357" s="24"/>
      <c r="BJ357" s="24"/>
      <c r="BK357" s="24"/>
      <c r="BL357" s="24"/>
      <c r="BM357" s="24"/>
      <c r="BN357" s="24"/>
      <c r="BO357" s="24"/>
      <c r="BP357" s="24"/>
      <c r="BQ357" s="24"/>
      <c r="BR357" s="24"/>
      <c r="BS357" s="24"/>
      <c r="BT357" s="24"/>
      <c r="BU357" s="24"/>
      <c r="BV357" s="24"/>
      <c r="BW357" s="24"/>
      <c r="BX357" s="24"/>
      <c r="BY357" s="24"/>
      <c r="BZ357" s="24"/>
      <c r="CA357" s="24"/>
      <c r="CB357" s="24"/>
      <c r="CC357" s="24"/>
      <c r="CD357" s="24"/>
      <c r="CE357" s="24"/>
    </row>
    <row r="358" spans="46:83" x14ac:dyDescent="0.15">
      <c r="AT358" s="24"/>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row>
    <row r="359" spans="46:83" x14ac:dyDescent="0.15">
      <c r="AT359" s="24"/>
      <c r="AU359" s="24"/>
      <c r="AV359" s="24"/>
      <c r="AW359" s="24"/>
      <c r="AX359" s="24"/>
      <c r="AY359" s="24"/>
      <c r="AZ359" s="24"/>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row>
    <row r="360" spans="46:83" x14ac:dyDescent="0.15">
      <c r="AT360" s="24"/>
      <c r="AU360" s="24"/>
      <c r="AV360" s="24"/>
      <c r="AW360" s="24"/>
      <c r="AX360" s="24"/>
      <c r="AY360" s="24"/>
      <c r="AZ360" s="24"/>
      <c r="BA360" s="24"/>
      <c r="BB360" s="24"/>
      <c r="BC360" s="24"/>
      <c r="BD360" s="24"/>
      <c r="BE360" s="24"/>
      <c r="BF360" s="24"/>
      <c r="BG360" s="24"/>
      <c r="BH360" s="24"/>
      <c r="BI360" s="24"/>
      <c r="BJ360" s="24"/>
      <c r="BK360" s="24"/>
      <c r="BL360" s="24"/>
      <c r="BM360" s="24"/>
      <c r="BN360" s="24"/>
      <c r="BO360" s="24"/>
      <c r="BP360" s="24"/>
      <c r="BQ360" s="24"/>
      <c r="BR360" s="24"/>
      <c r="BS360" s="24"/>
      <c r="BT360" s="24"/>
      <c r="BU360" s="24"/>
      <c r="BV360" s="24"/>
      <c r="BW360" s="24"/>
      <c r="BX360" s="24"/>
      <c r="BY360" s="24"/>
      <c r="BZ360" s="24"/>
      <c r="CA360" s="24"/>
      <c r="CB360" s="24"/>
      <c r="CC360" s="24"/>
      <c r="CD360" s="24"/>
      <c r="CE360" s="24"/>
    </row>
    <row r="361" spans="46:83" x14ac:dyDescent="0.15">
      <c r="AT361" s="24"/>
      <c r="AU361" s="24"/>
      <c r="AV361" s="24"/>
      <c r="AW361" s="24"/>
      <c r="AX361" s="24"/>
      <c r="AY361" s="24"/>
      <c r="AZ361" s="24"/>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row>
    <row r="362" spans="46:83" x14ac:dyDescent="0.15">
      <c r="AT362" s="24"/>
      <c r="AU362" s="24"/>
      <c r="AV362" s="24"/>
      <c r="AW362" s="24"/>
      <c r="AX362" s="24"/>
      <c r="AY362" s="24"/>
      <c r="AZ362" s="24"/>
      <c r="BA362" s="24"/>
      <c r="BB362" s="24"/>
      <c r="BC362" s="24"/>
      <c r="BD362" s="24"/>
      <c r="BE362" s="24"/>
      <c r="BF362" s="24"/>
      <c r="BG362" s="24"/>
      <c r="BH362" s="24"/>
      <c r="BI362" s="24"/>
      <c r="BJ362" s="24"/>
      <c r="BK362" s="24"/>
      <c r="BL362" s="24"/>
      <c r="BM362" s="24"/>
      <c r="BN362" s="24"/>
      <c r="BO362" s="24"/>
      <c r="BP362" s="24"/>
      <c r="BQ362" s="24"/>
      <c r="BR362" s="24"/>
      <c r="BS362" s="24"/>
      <c r="BT362" s="24"/>
      <c r="BU362" s="24"/>
      <c r="BV362" s="24"/>
      <c r="BW362" s="24"/>
      <c r="BX362" s="24"/>
      <c r="BY362" s="24"/>
      <c r="BZ362" s="24"/>
      <c r="CA362" s="24"/>
      <c r="CB362" s="24"/>
      <c r="CC362" s="24"/>
      <c r="CD362" s="24"/>
      <c r="CE362" s="24"/>
    </row>
    <row r="363" spans="46:83" x14ac:dyDescent="0.15">
      <c r="AT363" s="24"/>
      <c r="AU363" s="24"/>
      <c r="AV363" s="24"/>
      <c r="AW363" s="24"/>
      <c r="AX363" s="24"/>
      <c r="AY363" s="24"/>
      <c r="AZ363" s="24"/>
      <c r="BA363" s="24"/>
      <c r="BB363" s="24"/>
      <c r="BC363" s="24"/>
      <c r="BD363" s="24"/>
      <c r="BE363" s="24"/>
      <c r="BF363" s="24"/>
      <c r="BG363" s="24"/>
      <c r="BH363" s="24"/>
      <c r="BI363" s="24"/>
      <c r="BJ363" s="24"/>
      <c r="BK363" s="24"/>
      <c r="BL363" s="24"/>
      <c r="BM363" s="24"/>
      <c r="BN363" s="24"/>
      <c r="BO363" s="24"/>
      <c r="BP363" s="24"/>
      <c r="BQ363" s="24"/>
      <c r="BR363" s="24"/>
      <c r="BS363" s="24"/>
      <c r="BT363" s="24"/>
      <c r="BU363" s="24"/>
      <c r="BV363" s="24"/>
      <c r="BW363" s="24"/>
      <c r="BX363" s="24"/>
      <c r="BY363" s="24"/>
      <c r="BZ363" s="24"/>
      <c r="CA363" s="24"/>
      <c r="CB363" s="24"/>
      <c r="CC363" s="24"/>
      <c r="CD363" s="24"/>
      <c r="CE363" s="24"/>
    </row>
    <row r="364" spans="46:83" x14ac:dyDescent="0.15">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row>
    <row r="365" spans="46:83" x14ac:dyDescent="0.15">
      <c r="AT365" s="24"/>
      <c r="AU365" s="24"/>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4"/>
      <c r="BR365" s="24"/>
      <c r="BS365" s="24"/>
      <c r="BT365" s="24"/>
      <c r="BU365" s="24"/>
      <c r="BV365" s="24"/>
      <c r="BW365" s="24"/>
      <c r="BX365" s="24"/>
      <c r="BY365" s="24"/>
      <c r="BZ365" s="24"/>
      <c r="CA365" s="24"/>
      <c r="CB365" s="24"/>
      <c r="CC365" s="24"/>
      <c r="CD365" s="24"/>
      <c r="CE365" s="24"/>
    </row>
    <row r="366" spans="46:83" x14ac:dyDescent="0.15">
      <c r="AT366" s="24"/>
      <c r="AU366" s="24"/>
      <c r="AV366" s="24"/>
      <c r="AW366" s="24"/>
      <c r="AX366" s="24"/>
      <c r="AY366" s="24"/>
      <c r="AZ366" s="24"/>
      <c r="BA366" s="24"/>
      <c r="BB366" s="24"/>
      <c r="BC366" s="24"/>
      <c r="BD366" s="24"/>
      <c r="BE366" s="24"/>
      <c r="BF366" s="24"/>
      <c r="BG366" s="24"/>
      <c r="BH366" s="24"/>
      <c r="BI366" s="24"/>
      <c r="BJ366" s="24"/>
      <c r="BK366" s="24"/>
      <c r="BL366" s="24"/>
      <c r="BM366" s="24"/>
      <c r="BN366" s="24"/>
      <c r="BO366" s="24"/>
      <c r="BP366" s="24"/>
      <c r="BQ366" s="24"/>
      <c r="BR366" s="24"/>
      <c r="BS366" s="24"/>
      <c r="BT366" s="24"/>
      <c r="BU366" s="24"/>
      <c r="BV366" s="24"/>
      <c r="BW366" s="24"/>
      <c r="BX366" s="24"/>
      <c r="BY366" s="24"/>
      <c r="BZ366" s="24"/>
      <c r="CA366" s="24"/>
      <c r="CB366" s="24"/>
      <c r="CC366" s="24"/>
      <c r="CD366" s="24"/>
      <c r="CE366" s="24"/>
    </row>
    <row r="367" spans="46:83" x14ac:dyDescent="0.15">
      <c r="AT367" s="24"/>
      <c r="AU367" s="24"/>
      <c r="AV367" s="24"/>
      <c r="AW367" s="24"/>
      <c r="AX367" s="24"/>
      <c r="AY367" s="24"/>
      <c r="AZ367" s="24"/>
      <c r="BA367" s="24"/>
      <c r="BB367" s="24"/>
      <c r="BC367" s="24"/>
      <c r="BD367" s="24"/>
      <c r="BE367" s="24"/>
      <c r="BF367" s="24"/>
      <c r="BG367" s="24"/>
      <c r="BH367" s="24"/>
      <c r="BI367" s="24"/>
      <c r="BJ367" s="24"/>
      <c r="BK367" s="24"/>
      <c r="BL367" s="24"/>
      <c r="BM367" s="24"/>
      <c r="BN367" s="24"/>
      <c r="BO367" s="24"/>
      <c r="BP367" s="24"/>
      <c r="BQ367" s="24"/>
      <c r="BR367" s="24"/>
      <c r="BS367" s="24"/>
      <c r="BT367" s="24"/>
      <c r="BU367" s="24"/>
      <c r="BV367" s="24"/>
      <c r="BW367" s="24"/>
      <c r="BX367" s="24"/>
      <c r="BY367" s="24"/>
      <c r="BZ367" s="24"/>
      <c r="CA367" s="24"/>
      <c r="CB367" s="24"/>
      <c r="CC367" s="24"/>
      <c r="CD367" s="24"/>
      <c r="CE367" s="24"/>
    </row>
    <row r="368" spans="46:83" x14ac:dyDescent="0.15">
      <c r="AT368" s="24"/>
      <c r="AU368" s="24"/>
      <c r="AV368" s="24"/>
      <c r="AW368" s="24"/>
      <c r="AX368" s="24"/>
      <c r="AY368" s="24"/>
      <c r="AZ368" s="24"/>
      <c r="BA368" s="24"/>
      <c r="BB368" s="24"/>
      <c r="BC368" s="24"/>
      <c r="BD368" s="24"/>
      <c r="BE368" s="24"/>
      <c r="BF368" s="24"/>
      <c r="BG368" s="24"/>
      <c r="BH368" s="24"/>
      <c r="BI368" s="24"/>
      <c r="BJ368" s="24"/>
      <c r="BK368" s="24"/>
      <c r="BL368" s="24"/>
      <c r="BM368" s="24"/>
      <c r="BN368" s="24"/>
      <c r="BO368" s="24"/>
      <c r="BP368" s="24"/>
      <c r="BQ368" s="24"/>
      <c r="BR368" s="24"/>
      <c r="BS368" s="24"/>
      <c r="BT368" s="24"/>
      <c r="BU368" s="24"/>
      <c r="BV368" s="24"/>
      <c r="BW368" s="24"/>
      <c r="BX368" s="24"/>
      <c r="BY368" s="24"/>
      <c r="BZ368" s="24"/>
      <c r="CA368" s="24"/>
      <c r="CB368" s="24"/>
      <c r="CC368" s="24"/>
      <c r="CD368" s="24"/>
      <c r="CE368" s="24"/>
    </row>
    <row r="369" spans="46:83" x14ac:dyDescent="0.15">
      <c r="AT369" s="24"/>
      <c r="AU369" s="24"/>
      <c r="AV369" s="24"/>
      <c r="AW369" s="24"/>
      <c r="AX369" s="24"/>
      <c r="AY369" s="24"/>
      <c r="AZ369" s="24"/>
      <c r="BA369" s="24"/>
      <c r="BB369" s="24"/>
      <c r="BC369" s="24"/>
      <c r="BD369" s="24"/>
      <c r="BE369" s="24"/>
      <c r="BF369" s="24"/>
      <c r="BG369" s="24"/>
      <c r="BH369" s="24"/>
      <c r="BI369" s="24"/>
      <c r="BJ369" s="24"/>
      <c r="BK369" s="24"/>
      <c r="BL369" s="24"/>
      <c r="BM369" s="24"/>
      <c r="BN369" s="24"/>
      <c r="BO369" s="24"/>
      <c r="BP369" s="24"/>
      <c r="BQ369" s="24"/>
      <c r="BR369" s="24"/>
      <c r="BS369" s="24"/>
      <c r="BT369" s="24"/>
      <c r="BU369" s="24"/>
      <c r="BV369" s="24"/>
      <c r="BW369" s="24"/>
      <c r="BX369" s="24"/>
      <c r="BY369" s="24"/>
      <c r="BZ369" s="24"/>
      <c r="CA369" s="24"/>
      <c r="CB369" s="24"/>
      <c r="CC369" s="24"/>
      <c r="CD369" s="24"/>
      <c r="CE369" s="24"/>
    </row>
    <row r="370" spans="46:83" x14ac:dyDescent="0.15">
      <c r="AT370" s="24"/>
      <c r="AU370" s="24"/>
      <c r="AV370" s="24"/>
      <c r="AW370" s="24"/>
      <c r="AX370" s="24"/>
      <c r="AY370" s="24"/>
      <c r="AZ370" s="24"/>
      <c r="BA370" s="24"/>
      <c r="BB370" s="24"/>
      <c r="BC370" s="24"/>
      <c r="BD370" s="24"/>
      <c r="BE370" s="24"/>
      <c r="BF370" s="24"/>
      <c r="BG370" s="24"/>
      <c r="BH370" s="24"/>
      <c r="BI370" s="24"/>
      <c r="BJ370" s="24"/>
      <c r="BK370" s="24"/>
      <c r="BL370" s="24"/>
      <c r="BM370" s="24"/>
      <c r="BN370" s="24"/>
      <c r="BO370" s="24"/>
      <c r="BP370" s="24"/>
      <c r="BQ370" s="24"/>
      <c r="BR370" s="24"/>
      <c r="BS370" s="24"/>
      <c r="BT370" s="24"/>
      <c r="BU370" s="24"/>
      <c r="BV370" s="24"/>
      <c r="BW370" s="24"/>
      <c r="BX370" s="24"/>
      <c r="BY370" s="24"/>
      <c r="BZ370" s="24"/>
      <c r="CA370" s="24"/>
      <c r="CB370" s="24"/>
      <c r="CC370" s="24"/>
      <c r="CD370" s="24"/>
      <c r="CE370" s="24"/>
    </row>
    <row r="371" spans="46:83" x14ac:dyDescent="0.15">
      <c r="AT371" s="24"/>
      <c r="AU371" s="24"/>
      <c r="AV371" s="24"/>
      <c r="AW371" s="24"/>
      <c r="AX371" s="24"/>
      <c r="AY371" s="24"/>
      <c r="AZ371" s="24"/>
      <c r="BA371" s="24"/>
      <c r="BB371" s="24"/>
      <c r="BC371" s="24"/>
      <c r="BD371" s="24"/>
      <c r="BE371" s="24"/>
      <c r="BF371" s="24"/>
      <c r="BG371" s="24"/>
      <c r="BH371" s="24"/>
      <c r="BI371" s="24"/>
      <c r="BJ371" s="24"/>
      <c r="BK371" s="24"/>
      <c r="BL371" s="24"/>
      <c r="BM371" s="24"/>
      <c r="BN371" s="24"/>
      <c r="BO371" s="24"/>
      <c r="BP371" s="24"/>
      <c r="BQ371" s="24"/>
      <c r="BR371" s="24"/>
      <c r="BS371" s="24"/>
      <c r="BT371" s="24"/>
      <c r="BU371" s="24"/>
      <c r="BV371" s="24"/>
      <c r="BW371" s="24"/>
      <c r="BX371" s="24"/>
      <c r="BY371" s="24"/>
      <c r="BZ371" s="24"/>
      <c r="CA371" s="24"/>
      <c r="CB371" s="24"/>
      <c r="CC371" s="24"/>
      <c r="CD371" s="24"/>
      <c r="CE371" s="24"/>
    </row>
    <row r="372" spans="46:83" x14ac:dyDescent="0.15">
      <c r="AT372" s="24"/>
      <c r="AU372" s="24"/>
      <c r="AV372" s="24"/>
      <c r="AW372" s="24"/>
      <c r="AX372" s="24"/>
      <c r="AY372" s="24"/>
      <c r="AZ372" s="24"/>
      <c r="BA372" s="24"/>
      <c r="BB372" s="24"/>
      <c r="BC372" s="24"/>
      <c r="BD372" s="24"/>
      <c r="BE372" s="24"/>
      <c r="BF372" s="24"/>
      <c r="BG372" s="24"/>
      <c r="BH372" s="24"/>
      <c r="BI372" s="24"/>
      <c r="BJ372" s="24"/>
      <c r="BK372" s="24"/>
      <c r="BL372" s="24"/>
      <c r="BM372" s="24"/>
      <c r="BN372" s="24"/>
      <c r="BO372" s="24"/>
      <c r="BP372" s="24"/>
      <c r="BQ372" s="24"/>
      <c r="BR372" s="24"/>
      <c r="BS372" s="24"/>
      <c r="BT372" s="24"/>
      <c r="BU372" s="24"/>
      <c r="BV372" s="24"/>
      <c r="BW372" s="24"/>
      <c r="BX372" s="24"/>
      <c r="BY372" s="24"/>
      <c r="BZ372" s="24"/>
      <c r="CA372" s="24"/>
      <c r="CB372" s="24"/>
      <c r="CC372" s="24"/>
      <c r="CD372" s="24"/>
      <c r="CE372" s="24"/>
    </row>
    <row r="373" spans="46:83" x14ac:dyDescent="0.15">
      <c r="AT373" s="24"/>
      <c r="AU373" s="24"/>
      <c r="AV373" s="24"/>
      <c r="AW373" s="24"/>
      <c r="AX373" s="24"/>
      <c r="AY373" s="24"/>
      <c r="AZ373" s="24"/>
      <c r="BA373" s="24"/>
      <c r="BB373" s="24"/>
      <c r="BC373" s="24"/>
      <c r="BD373" s="24"/>
      <c r="BE373" s="24"/>
      <c r="BF373" s="24"/>
      <c r="BG373" s="24"/>
      <c r="BH373" s="24"/>
      <c r="BI373" s="24"/>
      <c r="BJ373" s="24"/>
      <c r="BK373" s="24"/>
      <c r="BL373" s="24"/>
      <c r="BM373" s="24"/>
      <c r="BN373" s="24"/>
      <c r="BO373" s="24"/>
      <c r="BP373" s="24"/>
      <c r="BQ373" s="24"/>
      <c r="BR373" s="24"/>
      <c r="BS373" s="24"/>
      <c r="BT373" s="24"/>
      <c r="BU373" s="24"/>
      <c r="BV373" s="24"/>
      <c r="BW373" s="24"/>
      <c r="BX373" s="24"/>
      <c r="BY373" s="24"/>
      <c r="BZ373" s="24"/>
      <c r="CA373" s="24"/>
      <c r="CB373" s="24"/>
      <c r="CC373" s="24"/>
      <c r="CD373" s="24"/>
      <c r="CE373" s="24"/>
    </row>
    <row r="374" spans="46:83" x14ac:dyDescent="0.15">
      <c r="AT374" s="24"/>
      <c r="AU374" s="24"/>
      <c r="AV374" s="24"/>
      <c r="AW374" s="24"/>
      <c r="AX374" s="24"/>
      <c r="AY374" s="24"/>
      <c r="AZ374" s="24"/>
      <c r="BA374" s="24"/>
      <c r="BB374" s="24"/>
      <c r="BC374" s="24"/>
      <c r="BD374" s="24"/>
      <c r="BE374" s="24"/>
      <c r="BF374" s="24"/>
      <c r="BG374" s="24"/>
      <c r="BH374" s="24"/>
      <c r="BI374" s="24"/>
      <c r="BJ374" s="24"/>
      <c r="BK374" s="24"/>
      <c r="BL374" s="24"/>
      <c r="BM374" s="24"/>
      <c r="BN374" s="24"/>
      <c r="BO374" s="24"/>
      <c r="BP374" s="24"/>
      <c r="BQ374" s="24"/>
      <c r="BR374" s="24"/>
      <c r="BS374" s="24"/>
      <c r="BT374" s="24"/>
      <c r="BU374" s="24"/>
      <c r="BV374" s="24"/>
      <c r="BW374" s="24"/>
      <c r="BX374" s="24"/>
      <c r="BY374" s="24"/>
      <c r="BZ374" s="24"/>
      <c r="CA374" s="24"/>
      <c r="CB374" s="24"/>
      <c r="CC374" s="24"/>
      <c r="CD374" s="24"/>
      <c r="CE374" s="24"/>
    </row>
    <row r="375" spans="46:83" x14ac:dyDescent="0.15">
      <c r="AT375" s="24"/>
      <c r="AU375" s="24"/>
      <c r="AV375" s="24"/>
      <c r="AW375" s="24"/>
      <c r="AX375" s="24"/>
      <c r="AY375" s="24"/>
      <c r="AZ375" s="24"/>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c r="CC375" s="24"/>
      <c r="CD375" s="24"/>
      <c r="CE375" s="24"/>
    </row>
    <row r="376" spans="46:83" x14ac:dyDescent="0.15">
      <c r="AT376" s="24"/>
      <c r="AU376" s="24"/>
      <c r="AV376" s="24"/>
      <c r="AW376" s="24"/>
      <c r="AX376" s="24"/>
      <c r="AY376" s="24"/>
      <c r="AZ376" s="24"/>
      <c r="BA376" s="24"/>
      <c r="BB376" s="24"/>
      <c r="BC376" s="24"/>
      <c r="BD376" s="24"/>
      <c r="BE376" s="24"/>
      <c r="BF376" s="24"/>
      <c r="BG376" s="24"/>
      <c r="BH376" s="24"/>
      <c r="BI376" s="24"/>
      <c r="BJ376" s="24"/>
      <c r="BK376" s="24"/>
      <c r="BL376" s="24"/>
      <c r="BM376" s="24"/>
      <c r="BN376" s="24"/>
      <c r="BO376" s="24"/>
      <c r="BP376" s="24"/>
      <c r="BQ376" s="24"/>
      <c r="BR376" s="24"/>
      <c r="BS376" s="24"/>
      <c r="BT376" s="24"/>
      <c r="BU376" s="24"/>
      <c r="BV376" s="24"/>
      <c r="BW376" s="24"/>
      <c r="BX376" s="24"/>
      <c r="BY376" s="24"/>
      <c r="BZ376" s="24"/>
      <c r="CA376" s="24"/>
      <c r="CB376" s="24"/>
      <c r="CC376" s="24"/>
      <c r="CD376" s="24"/>
      <c r="CE376" s="24"/>
    </row>
    <row r="377" spans="46:83" x14ac:dyDescent="0.15">
      <c r="AT377" s="24"/>
      <c r="AU377" s="24"/>
      <c r="AV377" s="24"/>
      <c r="AW377" s="24"/>
      <c r="AX377" s="24"/>
      <c r="AY377" s="24"/>
      <c r="AZ377" s="24"/>
      <c r="BA377" s="24"/>
      <c r="BB377" s="24"/>
      <c r="BC377" s="24"/>
      <c r="BD377" s="24"/>
      <c r="BE377" s="24"/>
      <c r="BF377" s="24"/>
      <c r="BG377" s="24"/>
      <c r="BH377" s="24"/>
      <c r="BI377" s="24"/>
      <c r="BJ377" s="24"/>
      <c r="BK377" s="24"/>
      <c r="BL377" s="24"/>
      <c r="BM377" s="24"/>
      <c r="BN377" s="24"/>
      <c r="BO377" s="24"/>
      <c r="BP377" s="24"/>
      <c r="BQ377" s="24"/>
      <c r="BR377" s="24"/>
      <c r="BS377" s="24"/>
      <c r="BT377" s="24"/>
      <c r="BU377" s="24"/>
      <c r="BV377" s="24"/>
      <c r="BW377" s="24"/>
      <c r="BX377" s="24"/>
      <c r="BY377" s="24"/>
      <c r="BZ377" s="24"/>
      <c r="CA377" s="24"/>
      <c r="CB377" s="24"/>
      <c r="CC377" s="24"/>
      <c r="CD377" s="24"/>
      <c r="CE377" s="24"/>
    </row>
    <row r="378" spans="46:83" x14ac:dyDescent="0.15">
      <c r="AT378" s="24"/>
      <c r="AU378" s="24"/>
      <c r="AV378" s="24"/>
      <c r="AW378" s="24"/>
      <c r="AX378" s="24"/>
      <c r="AY378" s="24"/>
      <c r="AZ378" s="24"/>
      <c r="BA378" s="24"/>
      <c r="BB378" s="24"/>
      <c r="BC378" s="24"/>
      <c r="BD378" s="24"/>
      <c r="BE378" s="24"/>
      <c r="BF378" s="24"/>
      <c r="BG378" s="24"/>
      <c r="BH378" s="24"/>
      <c r="BI378" s="24"/>
      <c r="BJ378" s="24"/>
      <c r="BK378" s="24"/>
      <c r="BL378" s="24"/>
      <c r="BM378" s="24"/>
      <c r="BN378" s="24"/>
      <c r="BO378" s="24"/>
      <c r="BP378" s="24"/>
      <c r="BQ378" s="24"/>
      <c r="BR378" s="24"/>
      <c r="BS378" s="24"/>
      <c r="BT378" s="24"/>
      <c r="BU378" s="24"/>
      <c r="BV378" s="24"/>
      <c r="BW378" s="24"/>
      <c r="BX378" s="24"/>
      <c r="BY378" s="24"/>
      <c r="BZ378" s="24"/>
      <c r="CA378" s="24"/>
      <c r="CB378" s="24"/>
      <c r="CC378" s="24"/>
      <c r="CD378" s="24"/>
      <c r="CE378" s="24"/>
    </row>
    <row r="379" spans="46:83" x14ac:dyDescent="0.15">
      <c r="AT379" s="24"/>
      <c r="AU379" s="24"/>
      <c r="AV379" s="24"/>
      <c r="AW379" s="24"/>
      <c r="AX379" s="24"/>
      <c r="AY379" s="24"/>
      <c r="AZ379" s="24"/>
      <c r="BA379" s="24"/>
      <c r="BB379" s="24"/>
      <c r="BC379" s="24"/>
      <c r="BD379" s="24"/>
      <c r="BE379" s="24"/>
      <c r="BF379" s="24"/>
      <c r="BG379" s="24"/>
      <c r="BH379" s="24"/>
      <c r="BI379" s="24"/>
      <c r="BJ379" s="24"/>
      <c r="BK379" s="24"/>
      <c r="BL379" s="24"/>
      <c r="BM379" s="24"/>
      <c r="BN379" s="24"/>
      <c r="BO379" s="24"/>
      <c r="BP379" s="24"/>
      <c r="BQ379" s="24"/>
      <c r="BR379" s="24"/>
      <c r="BS379" s="24"/>
      <c r="BT379" s="24"/>
      <c r="BU379" s="24"/>
      <c r="BV379" s="24"/>
      <c r="BW379" s="24"/>
      <c r="BX379" s="24"/>
      <c r="BY379" s="24"/>
      <c r="BZ379" s="24"/>
      <c r="CA379" s="24"/>
      <c r="CB379" s="24"/>
      <c r="CC379" s="24"/>
      <c r="CD379" s="24"/>
      <c r="CE379" s="24"/>
    </row>
    <row r="380" spans="46:83" x14ac:dyDescent="0.15">
      <c r="AT380" s="24"/>
      <c r="AU380" s="24"/>
      <c r="AV380" s="24"/>
      <c r="AW380" s="24"/>
      <c r="AX380" s="24"/>
      <c r="AY380" s="24"/>
      <c r="AZ380" s="24"/>
      <c r="BA380" s="24"/>
      <c r="BB380" s="24"/>
      <c r="BC380" s="24"/>
      <c r="BD380" s="24"/>
      <c r="BE380" s="24"/>
      <c r="BF380" s="24"/>
      <c r="BG380" s="24"/>
      <c r="BH380" s="24"/>
      <c r="BI380" s="24"/>
      <c r="BJ380" s="24"/>
      <c r="BK380" s="24"/>
      <c r="BL380" s="24"/>
      <c r="BM380" s="24"/>
      <c r="BN380" s="24"/>
      <c r="BO380" s="24"/>
      <c r="BP380" s="24"/>
      <c r="BQ380" s="24"/>
      <c r="BR380" s="24"/>
      <c r="BS380" s="24"/>
      <c r="BT380" s="24"/>
      <c r="BU380" s="24"/>
      <c r="BV380" s="24"/>
      <c r="BW380" s="24"/>
      <c r="BX380" s="24"/>
      <c r="BY380" s="24"/>
      <c r="BZ380" s="24"/>
      <c r="CA380" s="24"/>
      <c r="CB380" s="24"/>
      <c r="CC380" s="24"/>
      <c r="CD380" s="24"/>
      <c r="CE380" s="24"/>
    </row>
    <row r="381" spans="46:83" x14ac:dyDescent="0.15">
      <c r="AT381" s="24"/>
      <c r="AU381" s="24"/>
      <c r="AV381" s="24"/>
      <c r="AW381" s="24"/>
      <c r="AX381" s="24"/>
      <c r="AY381" s="24"/>
      <c r="AZ381" s="24"/>
      <c r="BA381" s="24"/>
      <c r="BB381" s="24"/>
      <c r="BC381" s="24"/>
      <c r="BD381" s="24"/>
      <c r="BE381" s="24"/>
      <c r="BF381" s="24"/>
      <c r="BG381" s="24"/>
      <c r="BH381" s="24"/>
      <c r="BI381" s="24"/>
      <c r="BJ381" s="24"/>
      <c r="BK381" s="24"/>
      <c r="BL381" s="24"/>
      <c r="BM381" s="24"/>
      <c r="BN381" s="24"/>
      <c r="BO381" s="24"/>
      <c r="BP381" s="24"/>
      <c r="BQ381" s="24"/>
      <c r="BR381" s="24"/>
      <c r="BS381" s="24"/>
      <c r="BT381" s="24"/>
      <c r="BU381" s="24"/>
      <c r="BV381" s="24"/>
      <c r="BW381" s="24"/>
      <c r="BX381" s="24"/>
      <c r="BY381" s="24"/>
      <c r="BZ381" s="24"/>
      <c r="CA381" s="24"/>
      <c r="CB381" s="24"/>
      <c r="CC381" s="24"/>
      <c r="CD381" s="24"/>
      <c r="CE381" s="24"/>
    </row>
    <row r="382" spans="46:83" x14ac:dyDescent="0.15">
      <c r="AT382" s="24"/>
      <c r="AU382" s="24"/>
      <c r="AV382" s="24"/>
      <c r="AW382" s="24"/>
      <c r="AX382" s="24"/>
      <c r="AY382" s="24"/>
      <c r="AZ382" s="24"/>
      <c r="BA382" s="24"/>
      <c r="BB382" s="24"/>
      <c r="BC382" s="24"/>
      <c r="BD382" s="24"/>
      <c r="BE382" s="24"/>
      <c r="BF382" s="24"/>
      <c r="BG382" s="24"/>
      <c r="BH382" s="24"/>
      <c r="BI382" s="24"/>
      <c r="BJ382" s="24"/>
      <c r="BK382" s="24"/>
      <c r="BL382" s="24"/>
      <c r="BM382" s="24"/>
      <c r="BN382" s="24"/>
      <c r="BO382" s="24"/>
      <c r="BP382" s="24"/>
      <c r="BQ382" s="24"/>
      <c r="BR382" s="24"/>
      <c r="BS382" s="24"/>
      <c r="BT382" s="24"/>
      <c r="BU382" s="24"/>
      <c r="BV382" s="24"/>
      <c r="BW382" s="24"/>
      <c r="BX382" s="24"/>
      <c r="BY382" s="24"/>
      <c r="BZ382" s="24"/>
      <c r="CA382" s="24"/>
      <c r="CB382" s="24"/>
      <c r="CC382" s="24"/>
      <c r="CD382" s="24"/>
      <c r="CE382" s="24"/>
    </row>
    <row r="383" spans="46:83" x14ac:dyDescent="0.15">
      <c r="AT383" s="24"/>
      <c r="AU383" s="24"/>
      <c r="AV383" s="24"/>
      <c r="AW383" s="24"/>
      <c r="AX383" s="24"/>
      <c r="AY383" s="24"/>
      <c r="AZ383" s="24"/>
      <c r="BA383" s="24"/>
      <c r="BB383" s="24"/>
      <c r="BC383" s="24"/>
      <c r="BD383" s="24"/>
      <c r="BE383" s="24"/>
      <c r="BF383" s="24"/>
      <c r="BG383" s="24"/>
      <c r="BH383" s="24"/>
      <c r="BI383" s="24"/>
      <c r="BJ383" s="24"/>
      <c r="BK383" s="24"/>
      <c r="BL383" s="24"/>
      <c r="BM383" s="24"/>
      <c r="BN383" s="24"/>
      <c r="BO383" s="24"/>
      <c r="BP383" s="24"/>
      <c r="BQ383" s="24"/>
      <c r="BR383" s="24"/>
      <c r="BS383" s="24"/>
      <c r="BT383" s="24"/>
      <c r="BU383" s="24"/>
      <c r="BV383" s="24"/>
      <c r="BW383" s="24"/>
      <c r="BX383" s="24"/>
      <c r="BY383" s="24"/>
      <c r="BZ383" s="24"/>
      <c r="CA383" s="24"/>
      <c r="CB383" s="24"/>
      <c r="CC383" s="24"/>
      <c r="CD383" s="24"/>
      <c r="CE383" s="24"/>
    </row>
    <row r="384" spans="46:83" x14ac:dyDescent="0.15">
      <c r="AT384" s="24"/>
      <c r="AU384" s="24"/>
      <c r="AV384" s="24"/>
      <c r="AW384" s="24"/>
      <c r="AX384" s="24"/>
      <c r="AY384" s="24"/>
      <c r="AZ384" s="24"/>
      <c r="BA384" s="24"/>
      <c r="BB384" s="24"/>
      <c r="BC384" s="24"/>
      <c r="BD384" s="24"/>
      <c r="BE384" s="24"/>
      <c r="BF384" s="24"/>
      <c r="BG384" s="24"/>
      <c r="BH384" s="24"/>
      <c r="BI384" s="24"/>
      <c r="BJ384" s="24"/>
      <c r="BK384" s="24"/>
      <c r="BL384" s="24"/>
      <c r="BM384" s="24"/>
      <c r="BN384" s="24"/>
      <c r="BO384" s="24"/>
      <c r="BP384" s="24"/>
      <c r="BQ384" s="24"/>
      <c r="BR384" s="24"/>
      <c r="BS384" s="24"/>
      <c r="BT384" s="24"/>
      <c r="BU384" s="24"/>
      <c r="BV384" s="24"/>
      <c r="BW384" s="24"/>
      <c r="BX384" s="24"/>
      <c r="BY384" s="24"/>
      <c r="BZ384" s="24"/>
      <c r="CA384" s="24"/>
      <c r="CB384" s="24"/>
      <c r="CC384" s="24"/>
      <c r="CD384" s="24"/>
      <c r="CE384" s="24"/>
    </row>
    <row r="385" spans="46:83" x14ac:dyDescent="0.15">
      <c r="AT385" s="24"/>
      <c r="AU385" s="24"/>
      <c r="AV385" s="24"/>
      <c r="AW385" s="24"/>
      <c r="AX385" s="24"/>
      <c r="AY385" s="24"/>
      <c r="AZ385" s="24"/>
      <c r="BA385" s="24"/>
      <c r="BB385" s="24"/>
      <c r="BC385" s="24"/>
      <c r="BD385" s="24"/>
      <c r="BE385" s="24"/>
      <c r="BF385" s="24"/>
      <c r="BG385" s="24"/>
      <c r="BH385" s="24"/>
      <c r="BI385" s="24"/>
      <c r="BJ385" s="24"/>
      <c r="BK385" s="24"/>
      <c r="BL385" s="24"/>
      <c r="BM385" s="24"/>
      <c r="BN385" s="24"/>
      <c r="BO385" s="24"/>
      <c r="BP385" s="24"/>
      <c r="BQ385" s="24"/>
      <c r="BR385" s="24"/>
      <c r="BS385" s="24"/>
      <c r="BT385" s="24"/>
      <c r="BU385" s="24"/>
      <c r="BV385" s="24"/>
      <c r="BW385" s="24"/>
      <c r="BX385" s="24"/>
      <c r="BY385" s="24"/>
      <c r="BZ385" s="24"/>
      <c r="CA385" s="24"/>
      <c r="CB385" s="24"/>
      <c r="CC385" s="24"/>
      <c r="CD385" s="24"/>
      <c r="CE385" s="24"/>
    </row>
    <row r="386" spans="46:83" x14ac:dyDescent="0.15">
      <c r="AT386" s="24"/>
      <c r="AU386" s="24"/>
      <c r="AV386" s="24"/>
      <c r="AW386" s="24"/>
      <c r="AX386" s="24"/>
      <c r="AY386" s="24"/>
      <c r="AZ386" s="24"/>
      <c r="BA386" s="24"/>
      <c r="BB386" s="24"/>
      <c r="BC386" s="24"/>
      <c r="BD386" s="24"/>
      <c r="BE386" s="24"/>
      <c r="BF386" s="24"/>
      <c r="BG386" s="24"/>
      <c r="BH386" s="24"/>
      <c r="BI386" s="24"/>
      <c r="BJ386" s="24"/>
      <c r="BK386" s="24"/>
      <c r="BL386" s="24"/>
      <c r="BM386" s="24"/>
      <c r="BN386" s="24"/>
      <c r="BO386" s="24"/>
      <c r="BP386" s="24"/>
      <c r="BQ386" s="24"/>
      <c r="BR386" s="24"/>
      <c r="BS386" s="24"/>
      <c r="BT386" s="24"/>
      <c r="BU386" s="24"/>
      <c r="BV386" s="24"/>
      <c r="BW386" s="24"/>
      <c r="BX386" s="24"/>
      <c r="BY386" s="24"/>
      <c r="BZ386" s="24"/>
      <c r="CA386" s="24"/>
      <c r="CB386" s="24"/>
      <c r="CC386" s="24"/>
      <c r="CD386" s="24"/>
      <c r="CE386" s="24"/>
    </row>
    <row r="387" spans="46:83" x14ac:dyDescent="0.15">
      <c r="AT387" s="24"/>
      <c r="AU387" s="24"/>
      <c r="AV387" s="24"/>
      <c r="AW387" s="24"/>
      <c r="AX387" s="24"/>
      <c r="AY387" s="24"/>
      <c r="AZ387" s="24"/>
      <c r="BA387" s="24"/>
      <c r="BB387" s="24"/>
      <c r="BC387" s="24"/>
      <c r="BD387" s="24"/>
      <c r="BE387" s="24"/>
      <c r="BF387" s="24"/>
      <c r="BG387" s="24"/>
      <c r="BH387" s="24"/>
      <c r="BI387" s="24"/>
      <c r="BJ387" s="24"/>
      <c r="BK387" s="24"/>
      <c r="BL387" s="24"/>
      <c r="BM387" s="24"/>
      <c r="BN387" s="24"/>
      <c r="BO387" s="24"/>
      <c r="BP387" s="24"/>
      <c r="BQ387" s="24"/>
      <c r="BR387" s="24"/>
      <c r="BS387" s="24"/>
      <c r="BT387" s="24"/>
      <c r="BU387" s="24"/>
      <c r="BV387" s="24"/>
      <c r="BW387" s="24"/>
      <c r="BX387" s="24"/>
      <c r="BY387" s="24"/>
      <c r="BZ387" s="24"/>
      <c r="CA387" s="24"/>
      <c r="CB387" s="24"/>
      <c r="CC387" s="24"/>
      <c r="CD387" s="24"/>
      <c r="CE387" s="24"/>
    </row>
    <row r="388" spans="46:83" x14ac:dyDescent="0.15">
      <c r="AT388" s="24"/>
      <c r="AU388" s="24"/>
      <c r="AV388" s="24"/>
      <c r="AW388" s="24"/>
      <c r="AX388" s="24"/>
      <c r="AY388" s="24"/>
      <c r="AZ388" s="24"/>
      <c r="BA388" s="24"/>
      <c r="BB388" s="24"/>
      <c r="BC388" s="24"/>
      <c r="BD388" s="24"/>
      <c r="BE388" s="24"/>
      <c r="BF388" s="24"/>
      <c r="BG388" s="24"/>
      <c r="BH388" s="24"/>
      <c r="BI388" s="24"/>
      <c r="BJ388" s="24"/>
      <c r="BK388" s="24"/>
      <c r="BL388" s="24"/>
      <c r="BM388" s="24"/>
      <c r="BN388" s="24"/>
      <c r="BO388" s="24"/>
      <c r="BP388" s="24"/>
      <c r="BQ388" s="24"/>
      <c r="BR388" s="24"/>
      <c r="BS388" s="24"/>
      <c r="BT388" s="24"/>
      <c r="BU388" s="24"/>
      <c r="BV388" s="24"/>
      <c r="BW388" s="24"/>
      <c r="BX388" s="24"/>
      <c r="BY388" s="24"/>
      <c r="BZ388" s="24"/>
      <c r="CA388" s="24"/>
      <c r="CB388" s="24"/>
      <c r="CC388" s="24"/>
      <c r="CD388" s="24"/>
      <c r="CE388" s="24"/>
    </row>
    <row r="389" spans="46:83" x14ac:dyDescent="0.15">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row>
    <row r="390" spans="46:83" x14ac:dyDescent="0.15">
      <c r="AT390" s="24"/>
      <c r="AU390" s="24"/>
      <c r="AV390" s="24"/>
      <c r="AW390" s="24"/>
      <c r="AX390" s="24"/>
      <c r="AY390" s="24"/>
      <c r="AZ390" s="24"/>
      <c r="BA390" s="24"/>
      <c r="BB390" s="24"/>
      <c r="BC390" s="24"/>
      <c r="BD390" s="24"/>
      <c r="BE390" s="24"/>
      <c r="BF390" s="24"/>
      <c r="BG390" s="24"/>
      <c r="BH390" s="24"/>
      <c r="BI390" s="24"/>
      <c r="BJ390" s="24"/>
      <c r="BK390" s="24"/>
      <c r="BL390" s="24"/>
      <c r="BM390" s="24"/>
      <c r="BN390" s="24"/>
      <c r="BO390" s="24"/>
      <c r="BP390" s="24"/>
      <c r="BQ390" s="24"/>
      <c r="BR390" s="24"/>
      <c r="BS390" s="24"/>
      <c r="BT390" s="24"/>
      <c r="BU390" s="24"/>
      <c r="BV390" s="24"/>
      <c r="BW390" s="24"/>
      <c r="BX390" s="24"/>
      <c r="BY390" s="24"/>
      <c r="BZ390" s="24"/>
      <c r="CA390" s="24"/>
      <c r="CB390" s="24"/>
      <c r="CC390" s="24"/>
      <c r="CD390" s="24"/>
      <c r="CE390" s="24"/>
    </row>
    <row r="391" spans="46:83" x14ac:dyDescent="0.15">
      <c r="AT391" s="24"/>
      <c r="AU391" s="24"/>
      <c r="AV391" s="24"/>
      <c r="AW391" s="24"/>
      <c r="AX391" s="24"/>
      <c r="AY391" s="24"/>
      <c r="AZ391" s="24"/>
      <c r="BA391" s="24"/>
      <c r="BB391" s="24"/>
      <c r="BC391" s="24"/>
      <c r="BD391" s="24"/>
      <c r="BE391" s="24"/>
      <c r="BF391" s="24"/>
      <c r="BG391" s="24"/>
      <c r="BH391" s="24"/>
      <c r="BI391" s="24"/>
      <c r="BJ391" s="24"/>
      <c r="BK391" s="24"/>
      <c r="BL391" s="24"/>
      <c r="BM391" s="24"/>
      <c r="BN391" s="24"/>
      <c r="BO391" s="24"/>
      <c r="BP391" s="24"/>
      <c r="BQ391" s="24"/>
      <c r="BR391" s="24"/>
      <c r="BS391" s="24"/>
      <c r="BT391" s="24"/>
      <c r="BU391" s="24"/>
      <c r="BV391" s="24"/>
      <c r="BW391" s="24"/>
      <c r="BX391" s="24"/>
      <c r="BY391" s="24"/>
      <c r="BZ391" s="24"/>
      <c r="CA391" s="24"/>
      <c r="CB391" s="24"/>
      <c r="CC391" s="24"/>
      <c r="CD391" s="24"/>
      <c r="CE391" s="24"/>
    </row>
    <row r="392" spans="46:83" x14ac:dyDescent="0.15">
      <c r="AT392" s="24"/>
      <c r="AU392" s="24"/>
      <c r="AV392" s="24"/>
      <c r="AW392" s="24"/>
      <c r="AX392" s="24"/>
      <c r="AY392" s="24"/>
      <c r="AZ392" s="24"/>
      <c r="BA392" s="24"/>
      <c r="BB392" s="24"/>
      <c r="BC392" s="24"/>
      <c r="BD392" s="24"/>
      <c r="BE392" s="24"/>
      <c r="BF392" s="24"/>
      <c r="BG392" s="24"/>
      <c r="BH392" s="24"/>
      <c r="BI392" s="24"/>
      <c r="BJ392" s="24"/>
      <c r="BK392" s="24"/>
      <c r="BL392" s="24"/>
      <c r="BM392" s="24"/>
      <c r="BN392" s="24"/>
      <c r="BO392" s="24"/>
      <c r="BP392" s="24"/>
      <c r="BQ392" s="24"/>
      <c r="BR392" s="24"/>
      <c r="BS392" s="24"/>
      <c r="BT392" s="24"/>
      <c r="BU392" s="24"/>
      <c r="BV392" s="24"/>
      <c r="BW392" s="24"/>
      <c r="BX392" s="24"/>
      <c r="BY392" s="24"/>
      <c r="BZ392" s="24"/>
      <c r="CA392" s="24"/>
      <c r="CB392" s="24"/>
      <c r="CC392" s="24"/>
      <c r="CD392" s="24"/>
      <c r="CE392" s="24"/>
    </row>
    <row r="393" spans="46:83" x14ac:dyDescent="0.15">
      <c r="AT393" s="24"/>
      <c r="AU393" s="24"/>
      <c r="AV393" s="24"/>
      <c r="AW393" s="24"/>
      <c r="AX393" s="24"/>
      <c r="AY393" s="24"/>
      <c r="AZ393" s="24"/>
      <c r="BA393" s="24"/>
      <c r="BB393" s="24"/>
      <c r="BC393" s="24"/>
      <c r="BD393" s="24"/>
      <c r="BE393" s="24"/>
      <c r="BF393" s="24"/>
      <c r="BG393" s="24"/>
      <c r="BH393" s="24"/>
      <c r="BI393" s="24"/>
      <c r="BJ393" s="24"/>
      <c r="BK393" s="24"/>
      <c r="BL393" s="24"/>
      <c r="BM393" s="24"/>
      <c r="BN393" s="24"/>
      <c r="BO393" s="24"/>
      <c r="BP393" s="24"/>
      <c r="BQ393" s="24"/>
      <c r="BR393" s="24"/>
      <c r="BS393" s="24"/>
      <c r="BT393" s="24"/>
      <c r="BU393" s="24"/>
      <c r="BV393" s="24"/>
      <c r="BW393" s="24"/>
      <c r="BX393" s="24"/>
      <c r="BY393" s="24"/>
      <c r="BZ393" s="24"/>
      <c r="CA393" s="24"/>
      <c r="CB393" s="24"/>
      <c r="CC393" s="24"/>
      <c r="CD393" s="24"/>
      <c r="CE393" s="24"/>
    </row>
    <row r="394" spans="46:83" x14ac:dyDescent="0.15">
      <c r="AT394" s="24"/>
      <c r="AU394" s="24"/>
      <c r="AV394" s="24"/>
      <c r="AW394" s="24"/>
      <c r="AX394" s="24"/>
      <c r="AY394" s="24"/>
      <c r="AZ394" s="24"/>
      <c r="BA394" s="24"/>
      <c r="BB394" s="24"/>
      <c r="BC394" s="24"/>
      <c r="BD394" s="24"/>
      <c r="BE394" s="24"/>
      <c r="BF394" s="24"/>
      <c r="BG394" s="24"/>
      <c r="BH394" s="24"/>
      <c r="BI394" s="24"/>
      <c r="BJ394" s="24"/>
      <c r="BK394" s="24"/>
      <c r="BL394" s="24"/>
      <c r="BM394" s="24"/>
      <c r="BN394" s="24"/>
      <c r="BO394" s="24"/>
      <c r="BP394" s="24"/>
      <c r="BQ394" s="24"/>
      <c r="BR394" s="24"/>
      <c r="BS394" s="24"/>
      <c r="BT394" s="24"/>
      <c r="BU394" s="24"/>
      <c r="BV394" s="24"/>
      <c r="BW394" s="24"/>
      <c r="BX394" s="24"/>
      <c r="BY394" s="24"/>
      <c r="BZ394" s="24"/>
      <c r="CA394" s="24"/>
      <c r="CB394" s="24"/>
      <c r="CC394" s="24"/>
      <c r="CD394" s="24"/>
      <c r="CE394" s="24"/>
    </row>
    <row r="395" spans="46:83" x14ac:dyDescent="0.15">
      <c r="AT395" s="24"/>
      <c r="AU395" s="24"/>
      <c r="AV395" s="24"/>
      <c r="AW395" s="24"/>
      <c r="AX395" s="24"/>
      <c r="AY395" s="24"/>
      <c r="AZ395" s="24"/>
      <c r="BA395" s="24"/>
      <c r="BB395" s="24"/>
      <c r="BC395" s="24"/>
      <c r="BD395" s="24"/>
      <c r="BE395" s="24"/>
      <c r="BF395" s="24"/>
      <c r="BG395" s="24"/>
      <c r="BH395" s="24"/>
      <c r="BI395" s="24"/>
      <c r="BJ395" s="24"/>
      <c r="BK395" s="24"/>
      <c r="BL395" s="24"/>
      <c r="BM395" s="24"/>
      <c r="BN395" s="24"/>
      <c r="BO395" s="24"/>
      <c r="BP395" s="24"/>
      <c r="BQ395" s="24"/>
      <c r="BR395" s="24"/>
      <c r="BS395" s="24"/>
      <c r="BT395" s="24"/>
      <c r="BU395" s="24"/>
      <c r="BV395" s="24"/>
      <c r="BW395" s="24"/>
      <c r="BX395" s="24"/>
      <c r="BY395" s="24"/>
      <c r="BZ395" s="24"/>
      <c r="CA395" s="24"/>
      <c r="CB395" s="24"/>
      <c r="CC395" s="24"/>
      <c r="CD395" s="24"/>
      <c r="CE395" s="24"/>
    </row>
    <row r="396" spans="46:83" x14ac:dyDescent="0.15">
      <c r="AT396" s="24"/>
      <c r="AU396" s="24"/>
      <c r="AV396" s="24"/>
      <c r="AW396" s="24"/>
      <c r="AX396" s="24"/>
      <c r="AY396" s="24"/>
      <c r="AZ396" s="24"/>
      <c r="BA396" s="24"/>
      <c r="BB396" s="24"/>
      <c r="BC396" s="24"/>
      <c r="BD396" s="24"/>
      <c r="BE396" s="24"/>
      <c r="BF396" s="24"/>
      <c r="BG396" s="24"/>
      <c r="BH396" s="24"/>
      <c r="BI396" s="24"/>
      <c r="BJ396" s="24"/>
      <c r="BK396" s="24"/>
      <c r="BL396" s="24"/>
      <c r="BM396" s="24"/>
      <c r="BN396" s="24"/>
      <c r="BO396" s="24"/>
      <c r="BP396" s="24"/>
      <c r="BQ396" s="24"/>
      <c r="BR396" s="24"/>
      <c r="BS396" s="24"/>
      <c r="BT396" s="24"/>
      <c r="BU396" s="24"/>
      <c r="BV396" s="24"/>
      <c r="BW396" s="24"/>
      <c r="BX396" s="24"/>
      <c r="BY396" s="24"/>
      <c r="BZ396" s="24"/>
      <c r="CA396" s="24"/>
      <c r="CB396" s="24"/>
      <c r="CC396" s="24"/>
      <c r="CD396" s="24"/>
      <c r="CE396" s="24"/>
    </row>
    <row r="397" spans="46:83" x14ac:dyDescent="0.15">
      <c r="AT397" s="24"/>
      <c r="AU397" s="24"/>
      <c r="AV397" s="24"/>
      <c r="AW397" s="24"/>
      <c r="AX397" s="24"/>
      <c r="AY397" s="24"/>
      <c r="AZ397" s="24"/>
      <c r="BA397" s="24"/>
      <c r="BB397" s="24"/>
      <c r="BC397" s="24"/>
      <c r="BD397" s="24"/>
      <c r="BE397" s="24"/>
      <c r="BF397" s="24"/>
      <c r="BG397" s="24"/>
      <c r="BH397" s="24"/>
      <c r="BI397" s="24"/>
      <c r="BJ397" s="24"/>
      <c r="BK397" s="24"/>
      <c r="BL397" s="24"/>
      <c r="BM397" s="24"/>
      <c r="BN397" s="24"/>
      <c r="BO397" s="24"/>
      <c r="BP397" s="24"/>
      <c r="BQ397" s="24"/>
      <c r="BR397" s="24"/>
      <c r="BS397" s="24"/>
      <c r="BT397" s="24"/>
      <c r="BU397" s="24"/>
      <c r="BV397" s="24"/>
      <c r="BW397" s="24"/>
      <c r="BX397" s="24"/>
      <c r="BY397" s="24"/>
      <c r="BZ397" s="24"/>
      <c r="CA397" s="24"/>
      <c r="CB397" s="24"/>
      <c r="CC397" s="24"/>
      <c r="CD397" s="24"/>
      <c r="CE397" s="24"/>
    </row>
    <row r="398" spans="46:83" x14ac:dyDescent="0.15">
      <c r="AT398" s="24"/>
      <c r="AU398" s="24"/>
      <c r="AV398" s="24"/>
      <c r="AW398" s="24"/>
      <c r="AX398" s="24"/>
      <c r="AY398" s="24"/>
      <c r="AZ398" s="24"/>
      <c r="BA398" s="24"/>
      <c r="BB398" s="24"/>
      <c r="BC398" s="24"/>
      <c r="BD398" s="24"/>
      <c r="BE398" s="24"/>
      <c r="BF398" s="24"/>
      <c r="BG398" s="24"/>
      <c r="BH398" s="24"/>
      <c r="BI398" s="24"/>
      <c r="BJ398" s="24"/>
      <c r="BK398" s="24"/>
      <c r="BL398" s="24"/>
      <c r="BM398" s="24"/>
      <c r="BN398" s="24"/>
      <c r="BO398" s="24"/>
      <c r="BP398" s="24"/>
      <c r="BQ398" s="24"/>
      <c r="BR398" s="24"/>
      <c r="BS398" s="24"/>
      <c r="BT398" s="24"/>
      <c r="BU398" s="24"/>
      <c r="BV398" s="24"/>
      <c r="BW398" s="24"/>
      <c r="BX398" s="24"/>
      <c r="BY398" s="24"/>
      <c r="BZ398" s="24"/>
      <c r="CA398" s="24"/>
      <c r="CB398" s="24"/>
      <c r="CC398" s="24"/>
      <c r="CD398" s="24"/>
      <c r="CE398" s="24"/>
    </row>
    <row r="399" spans="46:83" x14ac:dyDescent="0.15">
      <c r="AT399" s="24"/>
      <c r="AU399" s="24"/>
      <c r="AV399" s="24"/>
      <c r="AW399" s="24"/>
      <c r="AX399" s="24"/>
      <c r="AY399" s="24"/>
      <c r="AZ399" s="24"/>
      <c r="BA399" s="24"/>
      <c r="BB399" s="24"/>
      <c r="BC399" s="24"/>
      <c r="BD399" s="24"/>
      <c r="BE399" s="24"/>
      <c r="BF399" s="24"/>
      <c r="BG399" s="24"/>
      <c r="BH399" s="24"/>
      <c r="BI399" s="24"/>
      <c r="BJ399" s="24"/>
      <c r="BK399" s="24"/>
      <c r="BL399" s="24"/>
      <c r="BM399" s="24"/>
      <c r="BN399" s="24"/>
      <c r="BO399" s="24"/>
      <c r="BP399" s="24"/>
      <c r="BQ399" s="24"/>
      <c r="BR399" s="24"/>
      <c r="BS399" s="24"/>
      <c r="BT399" s="24"/>
      <c r="BU399" s="24"/>
      <c r="BV399" s="24"/>
      <c r="BW399" s="24"/>
      <c r="BX399" s="24"/>
      <c r="BY399" s="24"/>
      <c r="BZ399" s="24"/>
      <c r="CA399" s="24"/>
      <c r="CB399" s="24"/>
      <c r="CC399" s="24"/>
      <c r="CD399" s="24"/>
      <c r="CE399" s="24"/>
    </row>
    <row r="400" spans="46:83" x14ac:dyDescent="0.15">
      <c r="AT400" s="24"/>
      <c r="AU400" s="24"/>
      <c r="AV400" s="24"/>
      <c r="AW400" s="24"/>
      <c r="AX400" s="24"/>
      <c r="AY400" s="24"/>
      <c r="AZ400" s="24"/>
      <c r="BA400" s="24"/>
      <c r="BB400" s="24"/>
      <c r="BC400" s="24"/>
      <c r="BD400" s="24"/>
      <c r="BE400" s="24"/>
      <c r="BF400" s="24"/>
      <c r="BG400" s="24"/>
      <c r="BH400" s="24"/>
      <c r="BI400" s="24"/>
      <c r="BJ400" s="24"/>
      <c r="BK400" s="24"/>
      <c r="BL400" s="24"/>
      <c r="BM400" s="24"/>
      <c r="BN400" s="24"/>
      <c r="BO400" s="24"/>
      <c r="BP400" s="24"/>
      <c r="BQ400" s="24"/>
      <c r="BR400" s="24"/>
      <c r="BS400" s="24"/>
      <c r="BT400" s="24"/>
      <c r="BU400" s="24"/>
      <c r="BV400" s="24"/>
      <c r="BW400" s="24"/>
      <c r="BX400" s="24"/>
      <c r="BY400" s="24"/>
      <c r="BZ400" s="24"/>
      <c r="CA400" s="24"/>
      <c r="CB400" s="24"/>
      <c r="CC400" s="24"/>
      <c r="CD400" s="24"/>
      <c r="CE400" s="24"/>
    </row>
    <row r="401" spans="46:83" x14ac:dyDescent="0.15">
      <c r="AT401" s="24"/>
      <c r="AU401" s="24"/>
      <c r="AV401" s="24"/>
      <c r="AW401" s="24"/>
      <c r="AX401" s="24"/>
      <c r="AY401" s="24"/>
      <c r="AZ401" s="24"/>
      <c r="BA401" s="24"/>
      <c r="BB401" s="24"/>
      <c r="BC401" s="24"/>
      <c r="BD401" s="24"/>
      <c r="BE401" s="24"/>
      <c r="BF401" s="24"/>
      <c r="BG401" s="24"/>
      <c r="BH401" s="24"/>
      <c r="BI401" s="24"/>
      <c r="BJ401" s="24"/>
      <c r="BK401" s="24"/>
      <c r="BL401" s="24"/>
      <c r="BM401" s="24"/>
      <c r="BN401" s="24"/>
      <c r="BO401" s="24"/>
      <c r="BP401" s="24"/>
      <c r="BQ401" s="24"/>
      <c r="BR401" s="24"/>
      <c r="BS401" s="24"/>
      <c r="BT401" s="24"/>
      <c r="BU401" s="24"/>
      <c r="BV401" s="24"/>
      <c r="BW401" s="24"/>
      <c r="BX401" s="24"/>
      <c r="BY401" s="24"/>
      <c r="BZ401" s="24"/>
      <c r="CA401" s="24"/>
      <c r="CB401" s="24"/>
      <c r="CC401" s="24"/>
      <c r="CD401" s="24"/>
      <c r="CE401" s="24"/>
    </row>
    <row r="402" spans="46:83" x14ac:dyDescent="0.15">
      <c r="AT402" s="24"/>
      <c r="AU402" s="24"/>
      <c r="AV402" s="24"/>
      <c r="AW402" s="24"/>
      <c r="AX402" s="24"/>
      <c r="AY402" s="24"/>
      <c r="AZ402" s="24"/>
      <c r="BA402" s="24"/>
      <c r="BB402" s="24"/>
      <c r="BC402" s="24"/>
      <c r="BD402" s="24"/>
      <c r="BE402" s="24"/>
      <c r="BF402" s="24"/>
      <c r="BG402" s="24"/>
      <c r="BH402" s="24"/>
      <c r="BI402" s="24"/>
      <c r="BJ402" s="24"/>
      <c r="BK402" s="24"/>
      <c r="BL402" s="24"/>
      <c r="BM402" s="24"/>
      <c r="BN402" s="24"/>
      <c r="BO402" s="24"/>
      <c r="BP402" s="24"/>
      <c r="BQ402" s="24"/>
      <c r="BR402" s="24"/>
      <c r="BS402" s="24"/>
      <c r="BT402" s="24"/>
      <c r="BU402" s="24"/>
      <c r="BV402" s="24"/>
      <c r="BW402" s="24"/>
      <c r="BX402" s="24"/>
      <c r="BY402" s="24"/>
      <c r="BZ402" s="24"/>
      <c r="CA402" s="24"/>
      <c r="CB402" s="24"/>
      <c r="CC402" s="24"/>
      <c r="CD402" s="24"/>
      <c r="CE402" s="24"/>
    </row>
    <row r="403" spans="46:83" x14ac:dyDescent="0.15">
      <c r="AT403" s="24"/>
      <c r="AU403" s="24"/>
      <c r="AV403" s="24"/>
      <c r="AW403" s="24"/>
      <c r="AX403" s="24"/>
      <c r="AY403" s="24"/>
      <c r="AZ403" s="24"/>
      <c r="BA403" s="24"/>
      <c r="BB403" s="24"/>
      <c r="BC403" s="24"/>
      <c r="BD403" s="24"/>
      <c r="BE403" s="24"/>
      <c r="BF403" s="24"/>
      <c r="BG403" s="24"/>
      <c r="BH403" s="24"/>
      <c r="BI403" s="24"/>
      <c r="BJ403" s="24"/>
      <c r="BK403" s="24"/>
      <c r="BL403" s="24"/>
      <c r="BM403" s="24"/>
      <c r="BN403" s="24"/>
      <c r="BO403" s="24"/>
      <c r="BP403" s="24"/>
      <c r="BQ403" s="24"/>
      <c r="BR403" s="24"/>
      <c r="BS403" s="24"/>
      <c r="BT403" s="24"/>
      <c r="BU403" s="24"/>
      <c r="BV403" s="24"/>
      <c r="BW403" s="24"/>
      <c r="BX403" s="24"/>
      <c r="BY403" s="24"/>
      <c r="BZ403" s="24"/>
      <c r="CA403" s="24"/>
      <c r="CB403" s="24"/>
      <c r="CC403" s="24"/>
      <c r="CD403" s="24"/>
      <c r="CE403" s="24"/>
    </row>
    <row r="404" spans="46:83" x14ac:dyDescent="0.15">
      <c r="AT404" s="24"/>
      <c r="AU404" s="24"/>
      <c r="AV404" s="24"/>
      <c r="AW404" s="24"/>
      <c r="AX404" s="24"/>
      <c r="AY404" s="24"/>
      <c r="AZ404" s="24"/>
      <c r="BA404" s="24"/>
      <c r="BB404" s="24"/>
      <c r="BC404" s="24"/>
      <c r="BD404" s="24"/>
      <c r="BE404" s="24"/>
      <c r="BF404" s="24"/>
      <c r="BG404" s="24"/>
      <c r="BH404" s="24"/>
      <c r="BI404" s="24"/>
      <c r="BJ404" s="24"/>
      <c r="BK404" s="24"/>
      <c r="BL404" s="24"/>
      <c r="BM404" s="24"/>
      <c r="BN404" s="24"/>
      <c r="BO404" s="24"/>
      <c r="BP404" s="24"/>
      <c r="BQ404" s="24"/>
      <c r="BR404" s="24"/>
      <c r="BS404" s="24"/>
      <c r="BT404" s="24"/>
      <c r="BU404" s="24"/>
      <c r="BV404" s="24"/>
      <c r="BW404" s="24"/>
      <c r="BX404" s="24"/>
      <c r="BY404" s="24"/>
      <c r="BZ404" s="24"/>
      <c r="CA404" s="24"/>
      <c r="CB404" s="24"/>
      <c r="CC404" s="24"/>
      <c r="CD404" s="24"/>
      <c r="CE404" s="24"/>
    </row>
    <row r="405" spans="46:83" x14ac:dyDescent="0.15">
      <c r="AT405" s="24"/>
      <c r="AU405" s="24"/>
      <c r="AV405" s="24"/>
      <c r="AW405" s="24"/>
      <c r="AX405" s="24"/>
      <c r="AY405" s="24"/>
      <c r="AZ405" s="24"/>
      <c r="BA405" s="24"/>
      <c r="BB405" s="24"/>
      <c r="BC405" s="24"/>
      <c r="BD405" s="24"/>
      <c r="BE405" s="24"/>
      <c r="BF405" s="24"/>
      <c r="BG405" s="24"/>
      <c r="BH405" s="24"/>
      <c r="BI405" s="24"/>
      <c r="BJ405" s="24"/>
      <c r="BK405" s="24"/>
      <c r="BL405" s="24"/>
      <c r="BM405" s="24"/>
      <c r="BN405" s="24"/>
      <c r="BO405" s="24"/>
      <c r="BP405" s="24"/>
      <c r="BQ405" s="24"/>
      <c r="BR405" s="24"/>
      <c r="BS405" s="24"/>
      <c r="BT405" s="24"/>
      <c r="BU405" s="24"/>
      <c r="BV405" s="24"/>
      <c r="BW405" s="24"/>
      <c r="BX405" s="24"/>
      <c r="BY405" s="24"/>
      <c r="BZ405" s="24"/>
      <c r="CA405" s="24"/>
      <c r="CB405" s="24"/>
      <c r="CC405" s="24"/>
      <c r="CD405" s="24"/>
      <c r="CE405" s="24"/>
    </row>
    <row r="406" spans="46:83" x14ac:dyDescent="0.15">
      <c r="AT406" s="24"/>
      <c r="AU406" s="24"/>
      <c r="AV406" s="24"/>
      <c r="AW406" s="24"/>
      <c r="AX406" s="24"/>
      <c r="AY406" s="24"/>
      <c r="AZ406" s="24"/>
      <c r="BA406" s="24"/>
      <c r="BB406" s="24"/>
      <c r="BC406" s="24"/>
      <c r="BD406" s="24"/>
      <c r="BE406" s="24"/>
      <c r="BF406" s="24"/>
      <c r="BG406" s="24"/>
      <c r="BH406" s="24"/>
      <c r="BI406" s="24"/>
      <c r="BJ406" s="24"/>
      <c r="BK406" s="24"/>
      <c r="BL406" s="24"/>
      <c r="BM406" s="24"/>
      <c r="BN406" s="24"/>
      <c r="BO406" s="24"/>
      <c r="BP406" s="24"/>
      <c r="BQ406" s="24"/>
      <c r="BR406" s="24"/>
      <c r="BS406" s="24"/>
      <c r="BT406" s="24"/>
      <c r="BU406" s="24"/>
      <c r="BV406" s="24"/>
      <c r="BW406" s="24"/>
      <c r="BX406" s="24"/>
      <c r="BY406" s="24"/>
      <c r="BZ406" s="24"/>
      <c r="CA406" s="24"/>
      <c r="CB406" s="24"/>
      <c r="CC406" s="24"/>
      <c r="CD406" s="24"/>
      <c r="CE406" s="24"/>
    </row>
    <row r="407" spans="46:83" x14ac:dyDescent="0.15">
      <c r="AT407" s="24"/>
      <c r="AU407" s="24"/>
      <c r="AV407" s="24"/>
      <c r="AW407" s="24"/>
      <c r="AX407" s="24"/>
      <c r="AY407" s="24"/>
      <c r="AZ407" s="24"/>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c r="CC407" s="24"/>
      <c r="CD407" s="24"/>
      <c r="CE407" s="24"/>
    </row>
    <row r="408" spans="46:83" x14ac:dyDescent="0.15">
      <c r="AT408" s="24"/>
      <c r="AU408" s="24"/>
      <c r="AV408" s="24"/>
      <c r="AW408" s="24"/>
      <c r="AX408" s="24"/>
      <c r="AY408" s="24"/>
      <c r="AZ408" s="24"/>
      <c r="BA408" s="24"/>
      <c r="BB408" s="24"/>
      <c r="BC408" s="24"/>
      <c r="BD408" s="24"/>
      <c r="BE408" s="24"/>
      <c r="BF408" s="24"/>
      <c r="BG408" s="24"/>
      <c r="BH408" s="24"/>
      <c r="BI408" s="24"/>
      <c r="BJ408" s="24"/>
      <c r="BK408" s="24"/>
      <c r="BL408" s="24"/>
      <c r="BM408" s="24"/>
      <c r="BN408" s="24"/>
      <c r="BO408" s="24"/>
      <c r="BP408" s="24"/>
      <c r="BQ408" s="24"/>
      <c r="BR408" s="24"/>
      <c r="BS408" s="24"/>
      <c r="BT408" s="24"/>
      <c r="BU408" s="24"/>
      <c r="BV408" s="24"/>
      <c r="BW408" s="24"/>
      <c r="BX408" s="24"/>
      <c r="BY408" s="24"/>
      <c r="BZ408" s="24"/>
      <c r="CA408" s="24"/>
      <c r="CB408" s="24"/>
      <c r="CC408" s="24"/>
      <c r="CD408" s="24"/>
      <c r="CE408" s="24"/>
    </row>
    <row r="409" spans="46:83" x14ac:dyDescent="0.15">
      <c r="AT409" s="24"/>
      <c r="AU409" s="24"/>
      <c r="AV409" s="24"/>
      <c r="AW409" s="24"/>
      <c r="AX409" s="24"/>
      <c r="AY409" s="24"/>
      <c r="AZ409" s="24"/>
      <c r="BA409" s="24"/>
      <c r="BB409" s="24"/>
      <c r="BC409" s="24"/>
      <c r="BD409" s="24"/>
      <c r="BE409" s="24"/>
      <c r="BF409" s="24"/>
      <c r="BG409" s="24"/>
      <c r="BH409" s="24"/>
      <c r="BI409" s="24"/>
      <c r="BJ409" s="24"/>
      <c r="BK409" s="24"/>
      <c r="BL409" s="24"/>
      <c r="BM409" s="24"/>
      <c r="BN409" s="24"/>
      <c r="BO409" s="24"/>
      <c r="BP409" s="24"/>
      <c r="BQ409" s="24"/>
      <c r="BR409" s="24"/>
      <c r="BS409" s="24"/>
      <c r="BT409" s="24"/>
      <c r="BU409" s="24"/>
      <c r="BV409" s="24"/>
      <c r="BW409" s="24"/>
      <c r="BX409" s="24"/>
      <c r="BY409" s="24"/>
      <c r="BZ409" s="24"/>
      <c r="CA409" s="24"/>
      <c r="CB409" s="24"/>
      <c r="CC409" s="24"/>
      <c r="CD409" s="24"/>
      <c r="CE409" s="24"/>
    </row>
    <row r="410" spans="46:83" x14ac:dyDescent="0.15">
      <c r="AT410" s="24"/>
      <c r="AU410" s="24"/>
      <c r="AV410" s="24"/>
      <c r="AW410" s="24"/>
      <c r="AX410" s="24"/>
      <c r="AY410" s="24"/>
      <c r="AZ410" s="24"/>
      <c r="BA410" s="24"/>
      <c r="BB410" s="24"/>
      <c r="BC410" s="24"/>
      <c r="BD410" s="24"/>
      <c r="BE410" s="24"/>
      <c r="BF410" s="24"/>
      <c r="BG410" s="24"/>
      <c r="BH410" s="24"/>
      <c r="BI410" s="24"/>
      <c r="BJ410" s="24"/>
      <c r="BK410" s="24"/>
      <c r="BL410" s="24"/>
      <c r="BM410" s="24"/>
      <c r="BN410" s="24"/>
      <c r="BO410" s="24"/>
      <c r="BP410" s="24"/>
      <c r="BQ410" s="24"/>
      <c r="BR410" s="24"/>
      <c r="BS410" s="24"/>
      <c r="BT410" s="24"/>
      <c r="BU410" s="24"/>
      <c r="BV410" s="24"/>
      <c r="BW410" s="24"/>
      <c r="BX410" s="24"/>
      <c r="BY410" s="24"/>
      <c r="BZ410" s="24"/>
      <c r="CA410" s="24"/>
      <c r="CB410" s="24"/>
      <c r="CC410" s="24"/>
      <c r="CD410" s="24"/>
      <c r="CE410" s="24"/>
    </row>
    <row r="411" spans="46:83" x14ac:dyDescent="0.15">
      <c r="AT411" s="24"/>
      <c r="AU411" s="24"/>
      <c r="AV411" s="24"/>
      <c r="AW411" s="24"/>
      <c r="AX411" s="24"/>
      <c r="AY411" s="24"/>
      <c r="AZ411" s="24"/>
      <c r="BA411" s="24"/>
      <c r="BB411" s="24"/>
      <c r="BC411" s="24"/>
      <c r="BD411" s="24"/>
      <c r="BE411" s="24"/>
      <c r="BF411" s="24"/>
      <c r="BG411" s="24"/>
      <c r="BH411" s="24"/>
      <c r="BI411" s="24"/>
      <c r="BJ411" s="24"/>
      <c r="BK411" s="24"/>
      <c r="BL411" s="24"/>
      <c r="BM411" s="24"/>
      <c r="BN411" s="24"/>
      <c r="BO411" s="24"/>
      <c r="BP411" s="24"/>
      <c r="BQ411" s="24"/>
      <c r="BR411" s="24"/>
      <c r="BS411" s="24"/>
      <c r="BT411" s="24"/>
      <c r="BU411" s="24"/>
      <c r="BV411" s="24"/>
      <c r="BW411" s="24"/>
      <c r="BX411" s="24"/>
      <c r="BY411" s="24"/>
      <c r="BZ411" s="24"/>
      <c r="CA411" s="24"/>
      <c r="CB411" s="24"/>
      <c r="CC411" s="24"/>
      <c r="CD411" s="24"/>
      <c r="CE411" s="24"/>
    </row>
    <row r="412" spans="46:83" x14ac:dyDescent="0.15">
      <c r="AT412" s="24"/>
      <c r="AU412" s="24"/>
      <c r="AV412" s="24"/>
      <c r="AW412" s="24"/>
      <c r="AX412" s="24"/>
      <c r="AY412" s="24"/>
      <c r="AZ412" s="24"/>
      <c r="BA412" s="24"/>
      <c r="BB412" s="24"/>
      <c r="BC412" s="24"/>
      <c r="BD412" s="24"/>
      <c r="BE412" s="24"/>
      <c r="BF412" s="24"/>
      <c r="BG412" s="24"/>
      <c r="BH412" s="24"/>
      <c r="BI412" s="24"/>
      <c r="BJ412" s="24"/>
      <c r="BK412" s="24"/>
      <c r="BL412" s="24"/>
      <c r="BM412" s="24"/>
      <c r="BN412" s="24"/>
      <c r="BO412" s="24"/>
      <c r="BP412" s="24"/>
      <c r="BQ412" s="24"/>
      <c r="BR412" s="24"/>
      <c r="BS412" s="24"/>
      <c r="BT412" s="24"/>
      <c r="BU412" s="24"/>
      <c r="BV412" s="24"/>
      <c r="BW412" s="24"/>
      <c r="BX412" s="24"/>
      <c r="BY412" s="24"/>
      <c r="BZ412" s="24"/>
      <c r="CA412" s="24"/>
      <c r="CB412" s="24"/>
      <c r="CC412" s="24"/>
      <c r="CD412" s="24"/>
      <c r="CE412" s="24"/>
    </row>
    <row r="413" spans="46:83" x14ac:dyDescent="0.15">
      <c r="AT413" s="24"/>
      <c r="AU413" s="24"/>
      <c r="AV413" s="24"/>
      <c r="AW413" s="24"/>
      <c r="AX413" s="24"/>
      <c r="AY413" s="24"/>
      <c r="AZ413" s="24"/>
      <c r="BA413" s="24"/>
      <c r="BB413" s="24"/>
      <c r="BC413" s="24"/>
      <c r="BD413" s="24"/>
      <c r="BE413" s="24"/>
      <c r="BF413" s="24"/>
      <c r="BG413" s="24"/>
      <c r="BH413" s="24"/>
      <c r="BI413" s="24"/>
      <c r="BJ413" s="24"/>
      <c r="BK413" s="24"/>
      <c r="BL413" s="24"/>
      <c r="BM413" s="24"/>
      <c r="BN413" s="24"/>
      <c r="BO413" s="24"/>
      <c r="BP413" s="24"/>
      <c r="BQ413" s="24"/>
      <c r="BR413" s="24"/>
      <c r="BS413" s="24"/>
      <c r="BT413" s="24"/>
      <c r="BU413" s="24"/>
      <c r="BV413" s="24"/>
      <c r="BW413" s="24"/>
      <c r="BX413" s="24"/>
      <c r="BY413" s="24"/>
      <c r="BZ413" s="24"/>
      <c r="CA413" s="24"/>
      <c r="CB413" s="24"/>
      <c r="CC413" s="24"/>
      <c r="CD413" s="24"/>
      <c r="CE413" s="24"/>
    </row>
    <row r="414" spans="46:83" x14ac:dyDescent="0.15">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row>
    <row r="415" spans="46:83" x14ac:dyDescent="0.15">
      <c r="AT415" s="24"/>
      <c r="AU415" s="24"/>
      <c r="AV415" s="24"/>
      <c r="AW415" s="24"/>
      <c r="AX415" s="24"/>
      <c r="AY415" s="24"/>
      <c r="AZ415" s="24"/>
      <c r="BA415" s="24"/>
      <c r="BB415" s="24"/>
      <c r="BC415" s="24"/>
      <c r="BD415" s="24"/>
      <c r="BE415" s="24"/>
      <c r="BF415" s="24"/>
      <c r="BG415" s="24"/>
      <c r="BH415" s="24"/>
      <c r="BI415" s="24"/>
      <c r="BJ415" s="24"/>
      <c r="BK415" s="24"/>
      <c r="BL415" s="24"/>
      <c r="BM415" s="24"/>
      <c r="BN415" s="24"/>
      <c r="BO415" s="24"/>
      <c r="BP415" s="24"/>
      <c r="BQ415" s="24"/>
      <c r="BR415" s="24"/>
      <c r="BS415" s="24"/>
      <c r="BT415" s="24"/>
      <c r="BU415" s="24"/>
      <c r="BV415" s="24"/>
      <c r="BW415" s="24"/>
      <c r="BX415" s="24"/>
      <c r="BY415" s="24"/>
      <c r="BZ415" s="24"/>
      <c r="CA415" s="24"/>
      <c r="CB415" s="24"/>
      <c r="CC415" s="24"/>
      <c r="CD415" s="24"/>
      <c r="CE415" s="24"/>
    </row>
    <row r="416" spans="46:83" x14ac:dyDescent="0.15">
      <c r="AT416" s="24"/>
      <c r="AU416" s="24"/>
      <c r="AV416" s="24"/>
      <c r="AW416" s="24"/>
      <c r="AX416" s="24"/>
      <c r="AY416" s="24"/>
      <c r="AZ416" s="24"/>
      <c r="BA416" s="24"/>
      <c r="BB416" s="24"/>
      <c r="BC416" s="24"/>
      <c r="BD416" s="24"/>
      <c r="BE416" s="24"/>
      <c r="BF416" s="24"/>
      <c r="BG416" s="24"/>
      <c r="BH416" s="24"/>
      <c r="BI416" s="24"/>
      <c r="BJ416" s="24"/>
      <c r="BK416" s="24"/>
      <c r="BL416" s="24"/>
      <c r="BM416" s="24"/>
      <c r="BN416" s="24"/>
      <c r="BO416" s="24"/>
      <c r="BP416" s="24"/>
      <c r="BQ416" s="24"/>
      <c r="BR416" s="24"/>
      <c r="BS416" s="24"/>
      <c r="BT416" s="24"/>
      <c r="BU416" s="24"/>
      <c r="BV416" s="24"/>
      <c r="BW416" s="24"/>
      <c r="BX416" s="24"/>
      <c r="BY416" s="24"/>
      <c r="BZ416" s="24"/>
      <c r="CA416" s="24"/>
      <c r="CB416" s="24"/>
      <c r="CC416" s="24"/>
      <c r="CD416" s="24"/>
      <c r="CE416" s="24"/>
    </row>
    <row r="417" spans="46:83" x14ac:dyDescent="0.15">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row>
    <row r="418" spans="46:83" x14ac:dyDescent="0.15">
      <c r="AT418" s="24"/>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24"/>
      <c r="CB418" s="24"/>
      <c r="CC418" s="24"/>
      <c r="CD418" s="24"/>
      <c r="CE418" s="24"/>
    </row>
    <row r="419" spans="46:83" x14ac:dyDescent="0.15">
      <c r="AT419" s="24"/>
      <c r="AU419" s="24"/>
      <c r="AV419" s="24"/>
      <c r="AW419" s="24"/>
      <c r="AX419" s="24"/>
      <c r="AY419" s="24"/>
      <c r="AZ419" s="24"/>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24"/>
      <c r="CB419" s="24"/>
      <c r="CC419" s="24"/>
      <c r="CD419" s="24"/>
      <c r="CE419" s="24"/>
    </row>
    <row r="420" spans="46:83" x14ac:dyDescent="0.15">
      <c r="AT420" s="24"/>
      <c r="AU420" s="24"/>
      <c r="AV420" s="24"/>
      <c r="AW420" s="24"/>
      <c r="AX420" s="24"/>
      <c r="AY420" s="24"/>
      <c r="AZ420" s="24"/>
      <c r="BA420" s="24"/>
      <c r="BB420" s="24"/>
      <c r="BC420" s="24"/>
      <c r="BD420" s="24"/>
      <c r="BE420" s="24"/>
      <c r="BF420" s="24"/>
      <c r="BG420" s="24"/>
      <c r="BH420" s="24"/>
      <c r="BI420" s="24"/>
      <c r="BJ420" s="24"/>
      <c r="BK420" s="24"/>
      <c r="BL420" s="24"/>
      <c r="BM420" s="24"/>
      <c r="BN420" s="24"/>
      <c r="BO420" s="24"/>
      <c r="BP420" s="24"/>
      <c r="BQ420" s="24"/>
      <c r="BR420" s="24"/>
      <c r="BS420" s="24"/>
      <c r="BT420" s="24"/>
      <c r="BU420" s="24"/>
      <c r="BV420" s="24"/>
      <c r="BW420" s="24"/>
      <c r="BX420" s="24"/>
      <c r="BY420" s="24"/>
      <c r="BZ420" s="24"/>
      <c r="CA420" s="24"/>
      <c r="CB420" s="24"/>
      <c r="CC420" s="24"/>
      <c r="CD420" s="24"/>
      <c r="CE420" s="24"/>
    </row>
    <row r="421" spans="46:83" x14ac:dyDescent="0.15">
      <c r="AT421" s="24"/>
      <c r="AU421" s="24"/>
      <c r="AV421" s="24"/>
      <c r="AW421" s="24"/>
      <c r="AX421" s="24"/>
      <c r="AY421" s="24"/>
      <c r="AZ421" s="24"/>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24"/>
      <c r="CB421" s="24"/>
      <c r="CC421" s="24"/>
      <c r="CD421" s="24"/>
      <c r="CE421" s="24"/>
    </row>
    <row r="422" spans="46:83" x14ac:dyDescent="0.15">
      <c r="AT422" s="24"/>
      <c r="AU422" s="24"/>
      <c r="AV422" s="24"/>
      <c r="AW422" s="24"/>
      <c r="AX422" s="24"/>
      <c r="AY422" s="24"/>
      <c r="AZ422" s="24"/>
      <c r="BA422" s="24"/>
      <c r="BB422" s="24"/>
      <c r="BC422" s="24"/>
      <c r="BD422" s="24"/>
      <c r="BE422" s="24"/>
      <c r="BF422" s="24"/>
      <c r="BG422" s="24"/>
      <c r="BH422" s="24"/>
      <c r="BI422" s="24"/>
      <c r="BJ422" s="24"/>
      <c r="BK422" s="24"/>
      <c r="BL422" s="24"/>
      <c r="BM422" s="24"/>
      <c r="BN422" s="24"/>
      <c r="BO422" s="24"/>
      <c r="BP422" s="24"/>
      <c r="BQ422" s="24"/>
      <c r="BR422" s="24"/>
      <c r="BS422" s="24"/>
      <c r="BT422" s="24"/>
      <c r="BU422" s="24"/>
      <c r="BV422" s="24"/>
      <c r="BW422" s="24"/>
      <c r="BX422" s="24"/>
      <c r="BY422" s="24"/>
      <c r="BZ422" s="24"/>
      <c r="CA422" s="24"/>
      <c r="CB422" s="24"/>
      <c r="CC422" s="24"/>
      <c r="CD422" s="24"/>
      <c r="CE422" s="24"/>
    </row>
    <row r="423" spans="46:83" x14ac:dyDescent="0.15">
      <c r="AT423" s="24"/>
      <c r="AU423" s="24"/>
      <c r="AV423" s="24"/>
      <c r="AW423" s="24"/>
      <c r="AX423" s="24"/>
      <c r="AY423" s="24"/>
      <c r="AZ423" s="24"/>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24"/>
      <c r="CB423" s="24"/>
      <c r="CC423" s="24"/>
      <c r="CD423" s="24"/>
      <c r="CE423" s="24"/>
    </row>
    <row r="424" spans="46:83" x14ac:dyDescent="0.15">
      <c r="AT424" s="24"/>
      <c r="AU424" s="24"/>
      <c r="AV424" s="24"/>
      <c r="AW424" s="24"/>
      <c r="AX424" s="24"/>
      <c r="AY424" s="24"/>
      <c r="AZ424" s="24"/>
      <c r="BA424" s="24"/>
      <c r="BB424" s="24"/>
      <c r="BC424" s="24"/>
      <c r="BD424" s="24"/>
      <c r="BE424" s="24"/>
      <c r="BF424" s="24"/>
      <c r="BG424" s="24"/>
      <c r="BH424" s="24"/>
      <c r="BI424" s="24"/>
      <c r="BJ424" s="24"/>
      <c r="BK424" s="24"/>
      <c r="BL424" s="24"/>
      <c r="BM424" s="24"/>
      <c r="BN424" s="24"/>
      <c r="BO424" s="24"/>
      <c r="BP424" s="24"/>
      <c r="BQ424" s="24"/>
      <c r="BR424" s="24"/>
      <c r="BS424" s="24"/>
      <c r="BT424" s="24"/>
      <c r="BU424" s="24"/>
      <c r="BV424" s="24"/>
      <c r="BW424" s="24"/>
      <c r="BX424" s="24"/>
      <c r="BY424" s="24"/>
      <c r="BZ424" s="24"/>
      <c r="CA424" s="24"/>
      <c r="CB424" s="24"/>
      <c r="CC424" s="24"/>
      <c r="CD424" s="24"/>
      <c r="CE424" s="24"/>
    </row>
    <row r="425" spans="46:83" x14ac:dyDescent="0.15">
      <c r="AT425" s="24"/>
      <c r="AU425" s="24"/>
      <c r="AV425" s="24"/>
      <c r="AW425" s="24"/>
      <c r="AX425" s="24"/>
      <c r="AY425" s="24"/>
      <c r="AZ425" s="24"/>
      <c r="BA425" s="24"/>
      <c r="BB425" s="24"/>
      <c r="BC425" s="24"/>
      <c r="BD425" s="24"/>
      <c r="BE425" s="24"/>
      <c r="BF425" s="24"/>
      <c r="BG425" s="24"/>
      <c r="BH425" s="24"/>
      <c r="BI425" s="24"/>
      <c r="BJ425" s="24"/>
      <c r="BK425" s="24"/>
      <c r="BL425" s="24"/>
      <c r="BM425" s="24"/>
      <c r="BN425" s="24"/>
      <c r="BO425" s="24"/>
      <c r="BP425" s="24"/>
      <c r="BQ425" s="24"/>
      <c r="BR425" s="24"/>
      <c r="BS425" s="24"/>
      <c r="BT425" s="24"/>
      <c r="BU425" s="24"/>
      <c r="BV425" s="24"/>
      <c r="BW425" s="24"/>
      <c r="BX425" s="24"/>
      <c r="BY425" s="24"/>
      <c r="BZ425" s="24"/>
      <c r="CA425" s="24"/>
      <c r="CB425" s="24"/>
      <c r="CC425" s="24"/>
      <c r="CD425" s="24"/>
      <c r="CE425" s="24"/>
    </row>
    <row r="426" spans="46:83" x14ac:dyDescent="0.15">
      <c r="AT426" s="24"/>
      <c r="AU426" s="24"/>
      <c r="AV426" s="24"/>
      <c r="AW426" s="24"/>
      <c r="AX426" s="24"/>
      <c r="AY426" s="24"/>
      <c r="AZ426" s="24"/>
      <c r="BA426" s="24"/>
      <c r="BB426" s="24"/>
      <c r="BC426" s="24"/>
      <c r="BD426" s="24"/>
      <c r="BE426" s="24"/>
      <c r="BF426" s="24"/>
      <c r="BG426" s="24"/>
      <c r="BH426" s="24"/>
      <c r="BI426" s="24"/>
      <c r="BJ426" s="24"/>
      <c r="BK426" s="24"/>
      <c r="BL426" s="24"/>
      <c r="BM426" s="24"/>
      <c r="BN426" s="24"/>
      <c r="BO426" s="24"/>
      <c r="BP426" s="24"/>
      <c r="BQ426" s="24"/>
      <c r="BR426" s="24"/>
      <c r="BS426" s="24"/>
      <c r="BT426" s="24"/>
      <c r="BU426" s="24"/>
      <c r="BV426" s="24"/>
      <c r="BW426" s="24"/>
      <c r="BX426" s="24"/>
      <c r="BY426" s="24"/>
      <c r="BZ426" s="24"/>
      <c r="CA426" s="24"/>
      <c r="CB426" s="24"/>
      <c r="CC426" s="24"/>
      <c r="CD426" s="24"/>
      <c r="CE426" s="24"/>
    </row>
    <row r="427" spans="46:83" x14ac:dyDescent="0.15">
      <c r="AT427" s="24"/>
      <c r="AU427" s="24"/>
      <c r="AV427" s="24"/>
      <c r="AW427" s="24"/>
      <c r="AX427" s="24"/>
      <c r="AY427" s="24"/>
      <c r="AZ427" s="24"/>
      <c r="BA427" s="24"/>
      <c r="BB427" s="24"/>
      <c r="BC427" s="24"/>
      <c r="BD427" s="24"/>
      <c r="BE427" s="24"/>
      <c r="BF427" s="24"/>
      <c r="BG427" s="24"/>
      <c r="BH427" s="24"/>
      <c r="BI427" s="24"/>
      <c r="BJ427" s="24"/>
      <c r="BK427" s="24"/>
      <c r="BL427" s="24"/>
      <c r="BM427" s="24"/>
      <c r="BN427" s="24"/>
      <c r="BO427" s="24"/>
      <c r="BP427" s="24"/>
      <c r="BQ427" s="24"/>
      <c r="BR427" s="24"/>
      <c r="BS427" s="24"/>
      <c r="BT427" s="24"/>
      <c r="BU427" s="24"/>
      <c r="BV427" s="24"/>
      <c r="BW427" s="24"/>
      <c r="BX427" s="24"/>
      <c r="BY427" s="24"/>
      <c r="BZ427" s="24"/>
      <c r="CA427" s="24"/>
      <c r="CB427" s="24"/>
      <c r="CC427" s="24"/>
      <c r="CD427" s="24"/>
      <c r="CE427" s="24"/>
    </row>
    <row r="428" spans="46:83" x14ac:dyDescent="0.15">
      <c r="AT428" s="24"/>
      <c r="AU428" s="24"/>
      <c r="AV428" s="24"/>
      <c r="AW428" s="24"/>
      <c r="AX428" s="24"/>
      <c r="AY428" s="24"/>
      <c r="AZ428" s="24"/>
      <c r="BA428" s="24"/>
      <c r="BB428" s="24"/>
      <c r="BC428" s="24"/>
      <c r="BD428" s="24"/>
      <c r="BE428" s="24"/>
      <c r="BF428" s="24"/>
      <c r="BG428" s="24"/>
      <c r="BH428" s="24"/>
      <c r="BI428" s="24"/>
      <c r="BJ428" s="24"/>
      <c r="BK428" s="24"/>
      <c r="BL428" s="24"/>
      <c r="BM428" s="24"/>
      <c r="BN428" s="24"/>
      <c r="BO428" s="24"/>
      <c r="BP428" s="24"/>
      <c r="BQ428" s="24"/>
      <c r="BR428" s="24"/>
      <c r="BS428" s="24"/>
      <c r="BT428" s="24"/>
      <c r="BU428" s="24"/>
      <c r="BV428" s="24"/>
      <c r="BW428" s="24"/>
      <c r="BX428" s="24"/>
      <c r="BY428" s="24"/>
      <c r="BZ428" s="24"/>
      <c r="CA428" s="24"/>
      <c r="CB428" s="24"/>
      <c r="CC428" s="24"/>
      <c r="CD428" s="24"/>
      <c r="CE428" s="24"/>
    </row>
    <row r="429" spans="46:83" x14ac:dyDescent="0.15">
      <c r="AT429" s="24"/>
      <c r="AU429" s="24"/>
      <c r="AV429" s="24"/>
      <c r="AW429" s="24"/>
      <c r="AX429" s="24"/>
      <c r="AY429" s="24"/>
      <c r="AZ429" s="24"/>
      <c r="BA429" s="24"/>
      <c r="BB429" s="24"/>
      <c r="BC429" s="24"/>
      <c r="BD429" s="24"/>
      <c r="BE429" s="24"/>
      <c r="BF429" s="24"/>
      <c r="BG429" s="24"/>
      <c r="BH429" s="24"/>
      <c r="BI429" s="24"/>
      <c r="BJ429" s="24"/>
      <c r="BK429" s="24"/>
      <c r="BL429" s="24"/>
      <c r="BM429" s="24"/>
      <c r="BN429" s="24"/>
      <c r="BO429" s="24"/>
      <c r="BP429" s="24"/>
      <c r="BQ429" s="24"/>
      <c r="BR429" s="24"/>
      <c r="BS429" s="24"/>
      <c r="BT429" s="24"/>
      <c r="BU429" s="24"/>
      <c r="BV429" s="24"/>
      <c r="BW429" s="24"/>
      <c r="BX429" s="24"/>
      <c r="BY429" s="24"/>
      <c r="BZ429" s="24"/>
      <c r="CA429" s="24"/>
      <c r="CB429" s="24"/>
      <c r="CC429" s="24"/>
      <c r="CD429" s="24"/>
      <c r="CE429" s="24"/>
    </row>
    <row r="430" spans="46:83" x14ac:dyDescent="0.15">
      <c r="AT430" s="24"/>
      <c r="AU430" s="24"/>
      <c r="AV430" s="24"/>
      <c r="AW430" s="24"/>
      <c r="AX430" s="24"/>
      <c r="AY430" s="24"/>
      <c r="AZ430" s="24"/>
      <c r="BA430" s="24"/>
      <c r="BB430" s="24"/>
      <c r="BC430" s="24"/>
      <c r="BD430" s="24"/>
      <c r="BE430" s="24"/>
      <c r="BF430" s="24"/>
      <c r="BG430" s="24"/>
      <c r="BH430" s="24"/>
      <c r="BI430" s="24"/>
      <c r="BJ430" s="24"/>
      <c r="BK430" s="24"/>
      <c r="BL430" s="24"/>
      <c r="BM430" s="24"/>
      <c r="BN430" s="24"/>
      <c r="BO430" s="24"/>
      <c r="BP430" s="24"/>
      <c r="BQ430" s="24"/>
      <c r="BR430" s="24"/>
      <c r="BS430" s="24"/>
      <c r="BT430" s="24"/>
      <c r="BU430" s="24"/>
      <c r="BV430" s="24"/>
      <c r="BW430" s="24"/>
      <c r="BX430" s="24"/>
      <c r="BY430" s="24"/>
      <c r="BZ430" s="24"/>
      <c r="CA430" s="24"/>
      <c r="CB430" s="24"/>
      <c r="CC430" s="24"/>
      <c r="CD430" s="24"/>
      <c r="CE430" s="24"/>
    </row>
    <row r="431" spans="46:83" x14ac:dyDescent="0.15">
      <c r="AT431" s="24"/>
      <c r="AU431" s="24"/>
      <c r="AV431" s="24"/>
      <c r="AW431" s="24"/>
      <c r="AX431" s="24"/>
      <c r="AY431" s="24"/>
      <c r="AZ431" s="24"/>
      <c r="BA431" s="24"/>
      <c r="BB431" s="24"/>
      <c r="BC431" s="24"/>
      <c r="BD431" s="24"/>
      <c r="BE431" s="24"/>
      <c r="BF431" s="24"/>
      <c r="BG431" s="24"/>
      <c r="BH431" s="24"/>
      <c r="BI431" s="24"/>
      <c r="BJ431" s="24"/>
      <c r="BK431" s="24"/>
      <c r="BL431" s="24"/>
      <c r="BM431" s="24"/>
      <c r="BN431" s="24"/>
      <c r="BO431" s="24"/>
      <c r="BP431" s="24"/>
      <c r="BQ431" s="24"/>
      <c r="BR431" s="24"/>
      <c r="BS431" s="24"/>
      <c r="BT431" s="24"/>
      <c r="BU431" s="24"/>
      <c r="BV431" s="24"/>
      <c r="BW431" s="24"/>
      <c r="BX431" s="24"/>
      <c r="BY431" s="24"/>
      <c r="BZ431" s="24"/>
      <c r="CA431" s="24"/>
      <c r="CB431" s="24"/>
      <c r="CC431" s="24"/>
      <c r="CD431" s="24"/>
      <c r="CE431" s="24"/>
    </row>
    <row r="432" spans="46:83" x14ac:dyDescent="0.15">
      <c r="AT432" s="24"/>
      <c r="AU432" s="24"/>
      <c r="AV432" s="24"/>
      <c r="AW432" s="24"/>
      <c r="AX432" s="24"/>
      <c r="AY432" s="24"/>
      <c r="AZ432" s="24"/>
      <c r="BA432" s="24"/>
      <c r="BB432" s="24"/>
      <c r="BC432" s="24"/>
      <c r="BD432" s="24"/>
      <c r="BE432" s="24"/>
      <c r="BF432" s="24"/>
      <c r="BG432" s="24"/>
      <c r="BH432" s="24"/>
      <c r="BI432" s="24"/>
      <c r="BJ432" s="24"/>
      <c r="BK432" s="24"/>
      <c r="BL432" s="24"/>
      <c r="BM432" s="24"/>
      <c r="BN432" s="24"/>
      <c r="BO432" s="24"/>
      <c r="BP432" s="24"/>
      <c r="BQ432" s="24"/>
      <c r="BR432" s="24"/>
      <c r="BS432" s="24"/>
      <c r="BT432" s="24"/>
      <c r="BU432" s="24"/>
      <c r="BV432" s="24"/>
      <c r="BW432" s="24"/>
      <c r="BX432" s="24"/>
      <c r="BY432" s="24"/>
      <c r="BZ432" s="24"/>
      <c r="CA432" s="24"/>
      <c r="CB432" s="24"/>
      <c r="CC432" s="24"/>
      <c r="CD432" s="24"/>
      <c r="CE432" s="24"/>
    </row>
    <row r="433" spans="46:83" x14ac:dyDescent="0.15">
      <c r="AT433" s="24"/>
      <c r="AU433" s="24"/>
      <c r="AV433" s="24"/>
      <c r="AW433" s="24"/>
      <c r="AX433" s="24"/>
      <c r="AY433" s="24"/>
      <c r="AZ433" s="24"/>
      <c r="BA433" s="24"/>
      <c r="BB433" s="24"/>
      <c r="BC433" s="24"/>
      <c r="BD433" s="24"/>
      <c r="BE433" s="24"/>
      <c r="BF433" s="24"/>
      <c r="BG433" s="24"/>
      <c r="BH433" s="24"/>
      <c r="BI433" s="24"/>
      <c r="BJ433" s="24"/>
      <c r="BK433" s="24"/>
      <c r="BL433" s="24"/>
      <c r="BM433" s="24"/>
      <c r="BN433" s="24"/>
      <c r="BO433" s="24"/>
      <c r="BP433" s="24"/>
      <c r="BQ433" s="24"/>
      <c r="BR433" s="24"/>
      <c r="BS433" s="24"/>
      <c r="BT433" s="24"/>
      <c r="BU433" s="24"/>
      <c r="BV433" s="24"/>
      <c r="BW433" s="24"/>
      <c r="BX433" s="24"/>
      <c r="BY433" s="24"/>
      <c r="BZ433" s="24"/>
      <c r="CA433" s="24"/>
      <c r="CB433" s="24"/>
      <c r="CC433" s="24"/>
      <c r="CD433" s="24"/>
      <c r="CE433" s="24"/>
    </row>
    <row r="434" spans="46:83" x14ac:dyDescent="0.15">
      <c r="AT434" s="24"/>
      <c r="AU434" s="24"/>
      <c r="AV434" s="24"/>
      <c r="AW434" s="24"/>
      <c r="AX434" s="24"/>
      <c r="AY434" s="24"/>
      <c r="AZ434" s="24"/>
      <c r="BA434" s="24"/>
      <c r="BB434" s="24"/>
      <c r="BC434" s="24"/>
      <c r="BD434" s="24"/>
      <c r="BE434" s="24"/>
      <c r="BF434" s="24"/>
      <c r="BG434" s="24"/>
      <c r="BH434" s="24"/>
      <c r="BI434" s="24"/>
      <c r="BJ434" s="24"/>
      <c r="BK434" s="24"/>
      <c r="BL434" s="24"/>
      <c r="BM434" s="24"/>
      <c r="BN434" s="24"/>
      <c r="BO434" s="24"/>
      <c r="BP434" s="24"/>
      <c r="BQ434" s="24"/>
      <c r="BR434" s="24"/>
      <c r="BS434" s="24"/>
      <c r="BT434" s="24"/>
      <c r="BU434" s="24"/>
      <c r="BV434" s="24"/>
      <c r="BW434" s="24"/>
      <c r="BX434" s="24"/>
      <c r="BY434" s="24"/>
      <c r="BZ434" s="24"/>
      <c r="CA434" s="24"/>
      <c r="CB434" s="24"/>
      <c r="CC434" s="24"/>
      <c r="CD434" s="24"/>
      <c r="CE434" s="24"/>
    </row>
    <row r="435" spans="46:83" x14ac:dyDescent="0.15">
      <c r="AT435" s="24"/>
      <c r="AU435" s="24"/>
      <c r="AV435" s="24"/>
      <c r="AW435" s="24"/>
      <c r="AX435" s="24"/>
      <c r="AY435" s="24"/>
      <c r="AZ435" s="24"/>
      <c r="BA435" s="24"/>
      <c r="BB435" s="24"/>
      <c r="BC435" s="24"/>
      <c r="BD435" s="24"/>
      <c r="BE435" s="24"/>
      <c r="BF435" s="24"/>
      <c r="BG435" s="24"/>
      <c r="BH435" s="24"/>
      <c r="BI435" s="24"/>
      <c r="BJ435" s="24"/>
      <c r="BK435" s="24"/>
      <c r="BL435" s="24"/>
      <c r="BM435" s="24"/>
      <c r="BN435" s="24"/>
      <c r="BO435" s="24"/>
      <c r="BP435" s="24"/>
      <c r="BQ435" s="24"/>
      <c r="BR435" s="24"/>
      <c r="BS435" s="24"/>
      <c r="BT435" s="24"/>
      <c r="BU435" s="24"/>
      <c r="BV435" s="24"/>
      <c r="BW435" s="24"/>
      <c r="BX435" s="24"/>
      <c r="BY435" s="24"/>
      <c r="BZ435" s="24"/>
      <c r="CA435" s="24"/>
      <c r="CB435" s="24"/>
      <c r="CC435" s="24"/>
      <c r="CD435" s="24"/>
      <c r="CE435" s="24"/>
    </row>
    <row r="436" spans="46:83" x14ac:dyDescent="0.15">
      <c r="AT436" s="24"/>
      <c r="AU436" s="24"/>
      <c r="AV436" s="24"/>
      <c r="AW436" s="24"/>
      <c r="AX436" s="24"/>
      <c r="AY436" s="24"/>
      <c r="AZ436" s="24"/>
      <c r="BA436" s="24"/>
      <c r="BB436" s="24"/>
      <c r="BC436" s="24"/>
      <c r="BD436" s="24"/>
      <c r="BE436" s="24"/>
      <c r="BF436" s="24"/>
      <c r="BG436" s="24"/>
      <c r="BH436" s="24"/>
      <c r="BI436" s="24"/>
      <c r="BJ436" s="24"/>
      <c r="BK436" s="24"/>
      <c r="BL436" s="24"/>
      <c r="BM436" s="24"/>
      <c r="BN436" s="24"/>
      <c r="BO436" s="24"/>
      <c r="BP436" s="24"/>
      <c r="BQ436" s="24"/>
      <c r="BR436" s="24"/>
      <c r="BS436" s="24"/>
      <c r="BT436" s="24"/>
      <c r="BU436" s="24"/>
      <c r="BV436" s="24"/>
      <c r="BW436" s="24"/>
      <c r="BX436" s="24"/>
      <c r="BY436" s="24"/>
      <c r="BZ436" s="24"/>
      <c r="CA436" s="24"/>
      <c r="CB436" s="24"/>
      <c r="CC436" s="24"/>
      <c r="CD436" s="24"/>
      <c r="CE436" s="24"/>
    </row>
    <row r="437" spans="46:83" x14ac:dyDescent="0.15">
      <c r="AT437" s="24"/>
      <c r="AU437" s="24"/>
      <c r="AV437" s="24"/>
      <c r="AW437" s="24"/>
      <c r="AX437" s="24"/>
      <c r="AY437" s="24"/>
      <c r="AZ437" s="24"/>
      <c r="BA437" s="24"/>
      <c r="BB437" s="24"/>
      <c r="BC437" s="24"/>
      <c r="BD437" s="24"/>
      <c r="BE437" s="24"/>
      <c r="BF437" s="24"/>
      <c r="BG437" s="24"/>
      <c r="BH437" s="24"/>
      <c r="BI437" s="24"/>
      <c r="BJ437" s="24"/>
      <c r="BK437" s="24"/>
      <c r="BL437" s="24"/>
      <c r="BM437" s="24"/>
      <c r="BN437" s="24"/>
      <c r="BO437" s="24"/>
      <c r="BP437" s="24"/>
      <c r="BQ437" s="24"/>
      <c r="BR437" s="24"/>
      <c r="BS437" s="24"/>
      <c r="BT437" s="24"/>
      <c r="BU437" s="24"/>
      <c r="BV437" s="24"/>
      <c r="BW437" s="24"/>
      <c r="BX437" s="24"/>
      <c r="BY437" s="24"/>
      <c r="BZ437" s="24"/>
      <c r="CA437" s="24"/>
      <c r="CB437" s="24"/>
      <c r="CC437" s="24"/>
      <c r="CD437" s="24"/>
      <c r="CE437" s="24"/>
    </row>
    <row r="438" spans="46:83" x14ac:dyDescent="0.15">
      <c r="AT438" s="24"/>
      <c r="AU438" s="24"/>
      <c r="AV438" s="24"/>
      <c r="AW438" s="24"/>
      <c r="AX438" s="24"/>
      <c r="AY438" s="24"/>
      <c r="AZ438" s="24"/>
      <c r="BA438" s="24"/>
      <c r="BB438" s="24"/>
      <c r="BC438" s="24"/>
      <c r="BD438" s="24"/>
      <c r="BE438" s="24"/>
      <c r="BF438" s="24"/>
      <c r="BG438" s="24"/>
      <c r="BH438" s="24"/>
      <c r="BI438" s="24"/>
      <c r="BJ438" s="24"/>
      <c r="BK438" s="24"/>
      <c r="BL438" s="24"/>
      <c r="BM438" s="24"/>
      <c r="BN438" s="24"/>
      <c r="BO438" s="24"/>
      <c r="BP438" s="24"/>
      <c r="BQ438" s="24"/>
      <c r="BR438" s="24"/>
      <c r="BS438" s="24"/>
      <c r="BT438" s="24"/>
      <c r="BU438" s="24"/>
      <c r="BV438" s="24"/>
      <c r="BW438" s="24"/>
      <c r="BX438" s="24"/>
      <c r="BY438" s="24"/>
      <c r="BZ438" s="24"/>
      <c r="CA438" s="24"/>
      <c r="CB438" s="24"/>
      <c r="CC438" s="24"/>
      <c r="CD438" s="24"/>
      <c r="CE438" s="24"/>
    </row>
    <row r="439" spans="46:83" x14ac:dyDescent="0.15">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row>
    <row r="440" spans="46:83" x14ac:dyDescent="0.15">
      <c r="AT440" s="24"/>
      <c r="AU440" s="24"/>
      <c r="AV440" s="24"/>
      <c r="AW440" s="24"/>
      <c r="AX440" s="24"/>
      <c r="AY440" s="24"/>
      <c r="AZ440" s="24"/>
      <c r="BA440" s="24"/>
      <c r="BB440" s="24"/>
      <c r="BC440" s="24"/>
      <c r="BD440" s="24"/>
      <c r="BE440" s="24"/>
      <c r="BF440" s="24"/>
      <c r="BG440" s="24"/>
      <c r="BH440" s="24"/>
      <c r="BI440" s="24"/>
      <c r="BJ440" s="24"/>
      <c r="BK440" s="24"/>
      <c r="BL440" s="24"/>
      <c r="BM440" s="24"/>
      <c r="BN440" s="24"/>
      <c r="BO440" s="24"/>
      <c r="BP440" s="24"/>
      <c r="BQ440" s="24"/>
      <c r="BR440" s="24"/>
      <c r="BS440" s="24"/>
      <c r="BT440" s="24"/>
      <c r="BU440" s="24"/>
      <c r="BV440" s="24"/>
      <c r="BW440" s="24"/>
      <c r="BX440" s="24"/>
      <c r="BY440" s="24"/>
      <c r="BZ440" s="24"/>
      <c r="CA440" s="24"/>
      <c r="CB440" s="24"/>
      <c r="CC440" s="24"/>
      <c r="CD440" s="24"/>
      <c r="CE440" s="24"/>
    </row>
    <row r="441" spans="46:83" x14ac:dyDescent="0.15">
      <c r="AT441" s="24"/>
      <c r="AU441" s="24"/>
      <c r="AV441" s="24"/>
      <c r="AW441" s="24"/>
      <c r="AX441" s="24"/>
      <c r="AY441" s="24"/>
      <c r="AZ441" s="24"/>
      <c r="BA441" s="24"/>
      <c r="BB441" s="24"/>
      <c r="BC441" s="24"/>
      <c r="BD441" s="24"/>
      <c r="BE441" s="24"/>
      <c r="BF441" s="24"/>
      <c r="BG441" s="24"/>
      <c r="BH441" s="24"/>
      <c r="BI441" s="24"/>
      <c r="BJ441" s="24"/>
      <c r="BK441" s="24"/>
      <c r="BL441" s="24"/>
      <c r="BM441" s="24"/>
      <c r="BN441" s="24"/>
      <c r="BO441" s="24"/>
      <c r="BP441" s="24"/>
      <c r="BQ441" s="24"/>
      <c r="BR441" s="24"/>
      <c r="BS441" s="24"/>
      <c r="BT441" s="24"/>
      <c r="BU441" s="24"/>
      <c r="BV441" s="24"/>
      <c r="BW441" s="24"/>
      <c r="BX441" s="24"/>
      <c r="BY441" s="24"/>
      <c r="BZ441" s="24"/>
      <c r="CA441" s="24"/>
      <c r="CB441" s="24"/>
      <c r="CC441" s="24"/>
      <c r="CD441" s="24"/>
      <c r="CE441" s="24"/>
    </row>
    <row r="442" spans="46:83" x14ac:dyDescent="0.15">
      <c r="AT442" s="24"/>
      <c r="AU442" s="24"/>
      <c r="AV442" s="24"/>
      <c r="AW442" s="24"/>
      <c r="AX442" s="24"/>
      <c r="AY442" s="24"/>
      <c r="AZ442" s="24"/>
      <c r="BA442" s="24"/>
      <c r="BB442" s="24"/>
      <c r="BC442" s="24"/>
      <c r="BD442" s="24"/>
      <c r="BE442" s="24"/>
      <c r="BF442" s="24"/>
      <c r="BG442" s="24"/>
      <c r="BH442" s="24"/>
      <c r="BI442" s="24"/>
      <c r="BJ442" s="24"/>
      <c r="BK442" s="24"/>
      <c r="BL442" s="24"/>
      <c r="BM442" s="24"/>
      <c r="BN442" s="24"/>
      <c r="BO442" s="24"/>
      <c r="BP442" s="24"/>
      <c r="BQ442" s="24"/>
      <c r="BR442" s="24"/>
      <c r="BS442" s="24"/>
      <c r="BT442" s="24"/>
      <c r="BU442" s="24"/>
      <c r="BV442" s="24"/>
      <c r="BW442" s="24"/>
      <c r="BX442" s="24"/>
      <c r="BY442" s="24"/>
      <c r="BZ442" s="24"/>
      <c r="CA442" s="24"/>
      <c r="CB442" s="24"/>
      <c r="CC442" s="24"/>
      <c r="CD442" s="24"/>
      <c r="CE442" s="24"/>
    </row>
    <row r="443" spans="46:83" x14ac:dyDescent="0.15">
      <c r="AT443" s="24"/>
      <c r="AU443" s="24"/>
      <c r="AV443" s="24"/>
      <c r="AW443" s="24"/>
      <c r="AX443" s="24"/>
      <c r="AY443" s="24"/>
      <c r="AZ443" s="24"/>
      <c r="BA443" s="24"/>
      <c r="BB443" s="24"/>
      <c r="BC443" s="24"/>
      <c r="BD443" s="24"/>
      <c r="BE443" s="24"/>
      <c r="BF443" s="24"/>
      <c r="BG443" s="24"/>
      <c r="BH443" s="24"/>
      <c r="BI443" s="24"/>
      <c r="BJ443" s="24"/>
      <c r="BK443" s="24"/>
      <c r="BL443" s="24"/>
      <c r="BM443" s="24"/>
      <c r="BN443" s="24"/>
      <c r="BO443" s="24"/>
      <c r="BP443" s="24"/>
      <c r="BQ443" s="24"/>
      <c r="BR443" s="24"/>
      <c r="BS443" s="24"/>
      <c r="BT443" s="24"/>
      <c r="BU443" s="24"/>
      <c r="BV443" s="24"/>
      <c r="BW443" s="24"/>
      <c r="BX443" s="24"/>
      <c r="BY443" s="24"/>
      <c r="BZ443" s="24"/>
      <c r="CA443" s="24"/>
      <c r="CB443" s="24"/>
      <c r="CC443" s="24"/>
      <c r="CD443" s="24"/>
      <c r="CE443" s="24"/>
    </row>
    <row r="444" spans="46:83" x14ac:dyDescent="0.15">
      <c r="AT444" s="24"/>
      <c r="AU444" s="24"/>
      <c r="AV444" s="24"/>
      <c r="AW444" s="24"/>
      <c r="AX444" s="24"/>
      <c r="AY444" s="24"/>
      <c r="AZ444" s="24"/>
      <c r="BA444" s="24"/>
      <c r="BB444" s="24"/>
      <c r="BC444" s="24"/>
      <c r="BD444" s="24"/>
      <c r="BE444" s="24"/>
      <c r="BF444" s="24"/>
      <c r="BG444" s="24"/>
      <c r="BH444" s="24"/>
      <c r="BI444" s="24"/>
      <c r="BJ444" s="24"/>
      <c r="BK444" s="24"/>
      <c r="BL444" s="24"/>
      <c r="BM444" s="24"/>
      <c r="BN444" s="24"/>
      <c r="BO444" s="24"/>
      <c r="BP444" s="24"/>
      <c r="BQ444" s="24"/>
      <c r="BR444" s="24"/>
      <c r="BS444" s="24"/>
      <c r="BT444" s="24"/>
      <c r="BU444" s="24"/>
      <c r="BV444" s="24"/>
      <c r="BW444" s="24"/>
      <c r="BX444" s="24"/>
      <c r="BY444" s="24"/>
      <c r="BZ444" s="24"/>
      <c r="CA444" s="24"/>
      <c r="CB444" s="24"/>
      <c r="CC444" s="24"/>
      <c r="CD444" s="24"/>
      <c r="CE444" s="24"/>
    </row>
    <row r="445" spans="46:83" x14ac:dyDescent="0.15">
      <c r="AT445" s="24"/>
      <c r="AU445" s="24"/>
      <c r="AV445" s="24"/>
      <c r="AW445" s="24"/>
      <c r="AX445" s="24"/>
      <c r="AY445" s="24"/>
      <c r="AZ445" s="24"/>
      <c r="BA445" s="24"/>
      <c r="BB445" s="24"/>
      <c r="BC445" s="24"/>
      <c r="BD445" s="24"/>
      <c r="BE445" s="24"/>
      <c r="BF445" s="24"/>
      <c r="BG445" s="24"/>
      <c r="BH445" s="24"/>
      <c r="BI445" s="24"/>
      <c r="BJ445" s="24"/>
      <c r="BK445" s="24"/>
      <c r="BL445" s="24"/>
      <c r="BM445" s="24"/>
      <c r="BN445" s="24"/>
      <c r="BO445" s="24"/>
      <c r="BP445" s="24"/>
      <c r="BQ445" s="24"/>
      <c r="BR445" s="24"/>
      <c r="BS445" s="24"/>
      <c r="BT445" s="24"/>
      <c r="BU445" s="24"/>
      <c r="BV445" s="24"/>
      <c r="BW445" s="24"/>
      <c r="BX445" s="24"/>
      <c r="BY445" s="24"/>
      <c r="BZ445" s="24"/>
      <c r="CA445" s="24"/>
      <c r="CB445" s="24"/>
      <c r="CC445" s="24"/>
      <c r="CD445" s="24"/>
      <c r="CE445" s="24"/>
    </row>
    <row r="446" spans="46:83" x14ac:dyDescent="0.15">
      <c r="AT446" s="24"/>
      <c r="AU446" s="24"/>
      <c r="AV446" s="24"/>
      <c r="AW446" s="24"/>
      <c r="AX446" s="24"/>
      <c r="AY446" s="24"/>
      <c r="AZ446" s="24"/>
      <c r="BA446" s="24"/>
      <c r="BB446" s="24"/>
      <c r="BC446" s="24"/>
      <c r="BD446" s="24"/>
      <c r="BE446" s="24"/>
      <c r="BF446" s="24"/>
      <c r="BG446" s="24"/>
      <c r="BH446" s="24"/>
      <c r="BI446" s="24"/>
      <c r="BJ446" s="24"/>
      <c r="BK446" s="24"/>
      <c r="BL446" s="24"/>
      <c r="BM446" s="24"/>
      <c r="BN446" s="24"/>
      <c r="BO446" s="24"/>
      <c r="BP446" s="24"/>
      <c r="BQ446" s="24"/>
      <c r="BR446" s="24"/>
      <c r="BS446" s="24"/>
      <c r="BT446" s="24"/>
      <c r="BU446" s="24"/>
      <c r="BV446" s="24"/>
      <c r="BW446" s="24"/>
      <c r="BX446" s="24"/>
      <c r="BY446" s="24"/>
      <c r="BZ446" s="24"/>
      <c r="CA446" s="24"/>
      <c r="CB446" s="24"/>
      <c r="CC446" s="24"/>
      <c r="CD446" s="24"/>
      <c r="CE446" s="24"/>
    </row>
    <row r="447" spans="46:83" x14ac:dyDescent="0.15">
      <c r="AT447" s="24"/>
      <c r="AU447" s="24"/>
      <c r="AV447" s="24"/>
      <c r="AW447" s="24"/>
      <c r="AX447" s="24"/>
      <c r="AY447" s="24"/>
      <c r="AZ447" s="24"/>
      <c r="BA447" s="24"/>
      <c r="BB447" s="24"/>
      <c r="BC447" s="24"/>
      <c r="BD447" s="24"/>
      <c r="BE447" s="24"/>
      <c r="BF447" s="24"/>
      <c r="BG447" s="24"/>
      <c r="BH447" s="24"/>
      <c r="BI447" s="24"/>
      <c r="BJ447" s="24"/>
      <c r="BK447" s="24"/>
      <c r="BL447" s="24"/>
      <c r="BM447" s="24"/>
      <c r="BN447" s="24"/>
      <c r="BO447" s="24"/>
      <c r="BP447" s="24"/>
      <c r="BQ447" s="24"/>
      <c r="BR447" s="24"/>
      <c r="BS447" s="24"/>
      <c r="BT447" s="24"/>
      <c r="BU447" s="24"/>
      <c r="BV447" s="24"/>
      <c r="BW447" s="24"/>
      <c r="BX447" s="24"/>
      <c r="BY447" s="24"/>
      <c r="BZ447" s="24"/>
      <c r="CA447" s="24"/>
      <c r="CB447" s="24"/>
      <c r="CC447" s="24"/>
      <c r="CD447" s="24"/>
      <c r="CE447" s="24"/>
    </row>
    <row r="448" spans="46:83" x14ac:dyDescent="0.15">
      <c r="AT448" s="24"/>
      <c r="AU448" s="24"/>
      <c r="AV448" s="24"/>
      <c r="AW448" s="24"/>
      <c r="AX448" s="24"/>
      <c r="AY448" s="24"/>
      <c r="AZ448" s="24"/>
      <c r="BA448" s="24"/>
      <c r="BB448" s="24"/>
      <c r="BC448" s="24"/>
      <c r="BD448" s="24"/>
      <c r="BE448" s="24"/>
      <c r="BF448" s="24"/>
      <c r="BG448" s="24"/>
      <c r="BH448" s="24"/>
      <c r="BI448" s="24"/>
      <c r="BJ448" s="24"/>
      <c r="BK448" s="24"/>
      <c r="BL448" s="24"/>
      <c r="BM448" s="24"/>
      <c r="BN448" s="24"/>
      <c r="BO448" s="24"/>
      <c r="BP448" s="24"/>
      <c r="BQ448" s="24"/>
      <c r="BR448" s="24"/>
      <c r="BS448" s="24"/>
      <c r="BT448" s="24"/>
      <c r="BU448" s="24"/>
      <c r="BV448" s="24"/>
      <c r="BW448" s="24"/>
      <c r="BX448" s="24"/>
      <c r="BY448" s="24"/>
      <c r="BZ448" s="24"/>
      <c r="CA448" s="24"/>
      <c r="CB448" s="24"/>
      <c r="CC448" s="24"/>
      <c r="CD448" s="24"/>
      <c r="CE448" s="24"/>
    </row>
    <row r="449" spans="46:83" x14ac:dyDescent="0.15">
      <c r="AT449" s="24"/>
      <c r="AU449" s="24"/>
      <c r="AV449" s="24"/>
      <c r="AW449" s="24"/>
      <c r="AX449" s="24"/>
      <c r="AY449" s="24"/>
      <c r="AZ449" s="24"/>
      <c r="BA449" s="24"/>
      <c r="BB449" s="24"/>
      <c r="BC449" s="24"/>
      <c r="BD449" s="24"/>
      <c r="BE449" s="24"/>
      <c r="BF449" s="24"/>
      <c r="BG449" s="24"/>
      <c r="BH449" s="24"/>
      <c r="BI449" s="24"/>
      <c r="BJ449" s="24"/>
      <c r="BK449" s="24"/>
      <c r="BL449" s="24"/>
      <c r="BM449" s="24"/>
      <c r="BN449" s="24"/>
      <c r="BO449" s="24"/>
      <c r="BP449" s="24"/>
      <c r="BQ449" s="24"/>
      <c r="BR449" s="24"/>
      <c r="BS449" s="24"/>
      <c r="BT449" s="24"/>
      <c r="BU449" s="24"/>
      <c r="BV449" s="24"/>
      <c r="BW449" s="24"/>
      <c r="BX449" s="24"/>
      <c r="BY449" s="24"/>
      <c r="BZ449" s="24"/>
      <c r="CA449" s="24"/>
      <c r="CB449" s="24"/>
      <c r="CC449" s="24"/>
      <c r="CD449" s="24"/>
      <c r="CE449" s="24"/>
    </row>
    <row r="450" spans="46:83" x14ac:dyDescent="0.15">
      <c r="AT450" s="24"/>
      <c r="AU450" s="24"/>
      <c r="AV450" s="24"/>
      <c r="AW450" s="24"/>
      <c r="AX450" s="24"/>
      <c r="AY450" s="24"/>
      <c r="AZ450" s="24"/>
      <c r="BA450" s="24"/>
      <c r="BB450" s="24"/>
      <c r="BC450" s="24"/>
      <c r="BD450" s="24"/>
      <c r="BE450" s="24"/>
      <c r="BF450" s="24"/>
      <c r="BG450" s="24"/>
      <c r="BH450" s="24"/>
      <c r="BI450" s="24"/>
      <c r="BJ450" s="24"/>
      <c r="BK450" s="24"/>
      <c r="BL450" s="24"/>
      <c r="BM450" s="24"/>
      <c r="BN450" s="24"/>
      <c r="BO450" s="24"/>
      <c r="BP450" s="24"/>
      <c r="BQ450" s="24"/>
      <c r="BR450" s="24"/>
      <c r="BS450" s="24"/>
      <c r="BT450" s="24"/>
      <c r="BU450" s="24"/>
      <c r="BV450" s="24"/>
      <c r="BW450" s="24"/>
      <c r="BX450" s="24"/>
      <c r="BY450" s="24"/>
      <c r="BZ450" s="24"/>
      <c r="CA450" s="24"/>
      <c r="CB450" s="24"/>
      <c r="CC450" s="24"/>
      <c r="CD450" s="24"/>
      <c r="CE450" s="24"/>
    </row>
    <row r="451" spans="46:83" x14ac:dyDescent="0.15">
      <c r="AT451" s="24"/>
      <c r="AU451" s="24"/>
      <c r="AV451" s="24"/>
      <c r="AW451" s="24"/>
      <c r="AX451" s="24"/>
      <c r="AY451" s="24"/>
      <c r="AZ451" s="24"/>
      <c r="BA451" s="24"/>
      <c r="BB451" s="24"/>
      <c r="BC451" s="24"/>
      <c r="BD451" s="24"/>
      <c r="BE451" s="24"/>
      <c r="BF451" s="24"/>
      <c r="BG451" s="24"/>
      <c r="BH451" s="24"/>
      <c r="BI451" s="24"/>
      <c r="BJ451" s="24"/>
      <c r="BK451" s="24"/>
      <c r="BL451" s="24"/>
      <c r="BM451" s="24"/>
      <c r="BN451" s="24"/>
      <c r="BO451" s="24"/>
      <c r="BP451" s="24"/>
      <c r="BQ451" s="24"/>
      <c r="BR451" s="24"/>
      <c r="BS451" s="24"/>
      <c r="BT451" s="24"/>
      <c r="BU451" s="24"/>
      <c r="BV451" s="24"/>
      <c r="BW451" s="24"/>
      <c r="BX451" s="24"/>
      <c r="BY451" s="24"/>
      <c r="BZ451" s="24"/>
      <c r="CA451" s="24"/>
      <c r="CB451" s="24"/>
      <c r="CC451" s="24"/>
      <c r="CD451" s="24"/>
      <c r="CE451" s="24"/>
    </row>
    <row r="452" spans="46:83" x14ac:dyDescent="0.15">
      <c r="AT452" s="24"/>
      <c r="AU452" s="24"/>
      <c r="AV452" s="24"/>
      <c r="AW452" s="24"/>
      <c r="AX452" s="24"/>
      <c r="AY452" s="24"/>
      <c r="AZ452" s="24"/>
      <c r="BA452" s="24"/>
      <c r="BB452" s="24"/>
      <c r="BC452" s="24"/>
      <c r="BD452" s="24"/>
      <c r="BE452" s="24"/>
      <c r="BF452" s="24"/>
      <c r="BG452" s="24"/>
      <c r="BH452" s="24"/>
      <c r="BI452" s="24"/>
      <c r="BJ452" s="24"/>
      <c r="BK452" s="24"/>
      <c r="BL452" s="24"/>
      <c r="BM452" s="24"/>
      <c r="BN452" s="24"/>
      <c r="BO452" s="24"/>
      <c r="BP452" s="24"/>
      <c r="BQ452" s="24"/>
      <c r="BR452" s="24"/>
      <c r="BS452" s="24"/>
      <c r="BT452" s="24"/>
      <c r="BU452" s="24"/>
      <c r="BV452" s="24"/>
      <c r="BW452" s="24"/>
      <c r="BX452" s="24"/>
      <c r="BY452" s="24"/>
      <c r="BZ452" s="24"/>
      <c r="CA452" s="24"/>
      <c r="CB452" s="24"/>
      <c r="CC452" s="24"/>
      <c r="CD452" s="24"/>
      <c r="CE452" s="24"/>
    </row>
    <row r="453" spans="46:83" x14ac:dyDescent="0.15">
      <c r="AT453" s="24"/>
      <c r="AU453" s="24"/>
      <c r="AV453" s="24"/>
      <c r="AW453" s="24"/>
      <c r="AX453" s="24"/>
      <c r="AY453" s="24"/>
      <c r="AZ453" s="24"/>
      <c r="BA453" s="24"/>
      <c r="BB453" s="24"/>
      <c r="BC453" s="24"/>
      <c r="BD453" s="24"/>
      <c r="BE453" s="24"/>
      <c r="BF453" s="24"/>
      <c r="BG453" s="24"/>
      <c r="BH453" s="24"/>
      <c r="BI453" s="24"/>
      <c r="BJ453" s="24"/>
      <c r="BK453" s="24"/>
      <c r="BL453" s="24"/>
      <c r="BM453" s="24"/>
      <c r="BN453" s="24"/>
      <c r="BO453" s="24"/>
      <c r="BP453" s="24"/>
      <c r="BQ453" s="24"/>
      <c r="BR453" s="24"/>
      <c r="BS453" s="24"/>
      <c r="BT453" s="24"/>
      <c r="BU453" s="24"/>
      <c r="BV453" s="24"/>
      <c r="BW453" s="24"/>
      <c r="BX453" s="24"/>
      <c r="BY453" s="24"/>
      <c r="BZ453" s="24"/>
      <c r="CA453" s="24"/>
      <c r="CB453" s="24"/>
      <c r="CC453" s="24"/>
      <c r="CD453" s="24"/>
      <c r="CE453" s="24"/>
    </row>
    <row r="454" spans="46:83" x14ac:dyDescent="0.15">
      <c r="AT454" s="24"/>
      <c r="AU454" s="24"/>
      <c r="AV454" s="24"/>
      <c r="AW454" s="24"/>
      <c r="AX454" s="24"/>
      <c r="AY454" s="24"/>
      <c r="AZ454" s="24"/>
      <c r="BA454" s="24"/>
      <c r="BB454" s="24"/>
      <c r="BC454" s="24"/>
      <c r="BD454" s="24"/>
      <c r="BE454" s="24"/>
      <c r="BF454" s="24"/>
      <c r="BG454" s="24"/>
      <c r="BH454" s="24"/>
      <c r="BI454" s="24"/>
      <c r="BJ454" s="24"/>
      <c r="BK454" s="24"/>
      <c r="BL454" s="24"/>
      <c r="BM454" s="24"/>
      <c r="BN454" s="24"/>
      <c r="BO454" s="24"/>
      <c r="BP454" s="24"/>
      <c r="BQ454" s="24"/>
      <c r="BR454" s="24"/>
      <c r="BS454" s="24"/>
      <c r="BT454" s="24"/>
      <c r="BU454" s="24"/>
      <c r="BV454" s="24"/>
      <c r="BW454" s="24"/>
      <c r="BX454" s="24"/>
      <c r="BY454" s="24"/>
      <c r="BZ454" s="24"/>
      <c r="CA454" s="24"/>
      <c r="CB454" s="24"/>
      <c r="CC454" s="24"/>
      <c r="CD454" s="24"/>
      <c r="CE454" s="24"/>
    </row>
    <row r="455" spans="46:83" x14ac:dyDescent="0.15">
      <c r="AT455" s="24"/>
      <c r="AU455" s="24"/>
      <c r="AV455" s="24"/>
      <c r="AW455" s="24"/>
      <c r="AX455" s="24"/>
      <c r="AY455" s="24"/>
      <c r="AZ455" s="24"/>
      <c r="BA455" s="24"/>
      <c r="BB455" s="24"/>
      <c r="BC455" s="24"/>
      <c r="BD455" s="24"/>
      <c r="BE455" s="24"/>
      <c r="BF455" s="24"/>
      <c r="BG455" s="24"/>
      <c r="BH455" s="24"/>
      <c r="BI455" s="24"/>
      <c r="BJ455" s="24"/>
      <c r="BK455" s="24"/>
      <c r="BL455" s="24"/>
      <c r="BM455" s="24"/>
      <c r="BN455" s="24"/>
      <c r="BO455" s="24"/>
      <c r="BP455" s="24"/>
      <c r="BQ455" s="24"/>
      <c r="BR455" s="24"/>
      <c r="BS455" s="24"/>
      <c r="BT455" s="24"/>
      <c r="BU455" s="24"/>
      <c r="BV455" s="24"/>
      <c r="BW455" s="24"/>
      <c r="BX455" s="24"/>
      <c r="BY455" s="24"/>
      <c r="BZ455" s="24"/>
      <c r="CA455" s="24"/>
      <c r="CB455" s="24"/>
      <c r="CC455" s="24"/>
      <c r="CD455" s="24"/>
      <c r="CE455" s="24"/>
    </row>
    <row r="456" spans="46:83" x14ac:dyDescent="0.15">
      <c r="AT456" s="24"/>
      <c r="AU456" s="24"/>
      <c r="AV456" s="24"/>
      <c r="AW456" s="24"/>
      <c r="AX456" s="24"/>
      <c r="AY456" s="24"/>
      <c r="AZ456" s="24"/>
      <c r="BA456" s="24"/>
      <c r="BB456" s="24"/>
      <c r="BC456" s="24"/>
      <c r="BD456" s="24"/>
      <c r="BE456" s="24"/>
      <c r="BF456" s="24"/>
      <c r="BG456" s="24"/>
      <c r="BH456" s="24"/>
      <c r="BI456" s="24"/>
      <c r="BJ456" s="24"/>
      <c r="BK456" s="24"/>
      <c r="BL456" s="24"/>
      <c r="BM456" s="24"/>
      <c r="BN456" s="24"/>
      <c r="BO456" s="24"/>
      <c r="BP456" s="24"/>
      <c r="BQ456" s="24"/>
      <c r="BR456" s="24"/>
      <c r="BS456" s="24"/>
      <c r="BT456" s="24"/>
      <c r="BU456" s="24"/>
      <c r="BV456" s="24"/>
      <c r="BW456" s="24"/>
      <c r="BX456" s="24"/>
      <c r="BY456" s="24"/>
      <c r="BZ456" s="24"/>
      <c r="CA456" s="24"/>
      <c r="CB456" s="24"/>
      <c r="CC456" s="24"/>
      <c r="CD456" s="24"/>
      <c r="CE456" s="24"/>
    </row>
    <row r="457" spans="46:83" x14ac:dyDescent="0.15">
      <c r="AT457" s="24"/>
      <c r="AU457" s="24"/>
      <c r="AV457" s="24"/>
      <c r="AW457" s="24"/>
      <c r="AX457" s="24"/>
      <c r="AY457" s="24"/>
      <c r="AZ457" s="24"/>
      <c r="BA457" s="24"/>
      <c r="BB457" s="24"/>
      <c r="BC457" s="24"/>
      <c r="BD457" s="24"/>
      <c r="BE457" s="24"/>
      <c r="BF457" s="24"/>
      <c r="BG457" s="24"/>
      <c r="BH457" s="24"/>
      <c r="BI457" s="24"/>
      <c r="BJ457" s="24"/>
      <c r="BK457" s="24"/>
      <c r="BL457" s="24"/>
      <c r="BM457" s="24"/>
      <c r="BN457" s="24"/>
      <c r="BO457" s="24"/>
      <c r="BP457" s="24"/>
      <c r="BQ457" s="24"/>
      <c r="BR457" s="24"/>
      <c r="BS457" s="24"/>
      <c r="BT457" s="24"/>
      <c r="BU457" s="24"/>
      <c r="BV457" s="24"/>
      <c r="BW457" s="24"/>
      <c r="BX457" s="24"/>
      <c r="BY457" s="24"/>
      <c r="BZ457" s="24"/>
      <c r="CA457" s="24"/>
      <c r="CB457" s="24"/>
      <c r="CC457" s="24"/>
      <c r="CD457" s="24"/>
      <c r="CE457" s="24"/>
    </row>
    <row r="458" spans="46:83" x14ac:dyDescent="0.15">
      <c r="AT458" s="24"/>
      <c r="AU458" s="24"/>
      <c r="AV458" s="24"/>
      <c r="AW458" s="24"/>
      <c r="AX458" s="24"/>
      <c r="AY458" s="24"/>
      <c r="AZ458" s="24"/>
      <c r="BA458" s="24"/>
      <c r="BB458" s="24"/>
      <c r="BC458" s="24"/>
      <c r="BD458" s="24"/>
      <c r="BE458" s="24"/>
      <c r="BF458" s="24"/>
      <c r="BG458" s="24"/>
      <c r="BH458" s="24"/>
      <c r="BI458" s="24"/>
      <c r="BJ458" s="24"/>
      <c r="BK458" s="24"/>
      <c r="BL458" s="24"/>
      <c r="BM458" s="24"/>
      <c r="BN458" s="24"/>
      <c r="BO458" s="24"/>
      <c r="BP458" s="24"/>
      <c r="BQ458" s="24"/>
      <c r="BR458" s="24"/>
      <c r="BS458" s="24"/>
      <c r="BT458" s="24"/>
      <c r="BU458" s="24"/>
      <c r="BV458" s="24"/>
      <c r="BW458" s="24"/>
      <c r="BX458" s="24"/>
      <c r="BY458" s="24"/>
      <c r="BZ458" s="24"/>
      <c r="CA458" s="24"/>
      <c r="CB458" s="24"/>
      <c r="CC458" s="24"/>
      <c r="CD458" s="24"/>
      <c r="CE458" s="24"/>
    </row>
    <row r="459" spans="46:83" x14ac:dyDescent="0.15">
      <c r="AT459" s="24"/>
      <c r="AU459" s="24"/>
      <c r="AV459" s="24"/>
      <c r="AW459" s="24"/>
      <c r="AX459" s="24"/>
      <c r="AY459" s="24"/>
      <c r="AZ459" s="24"/>
      <c r="BA459" s="24"/>
      <c r="BB459" s="24"/>
      <c r="BC459" s="24"/>
      <c r="BD459" s="24"/>
      <c r="BE459" s="24"/>
      <c r="BF459" s="24"/>
      <c r="BG459" s="24"/>
      <c r="BH459" s="24"/>
      <c r="BI459" s="24"/>
      <c r="BJ459" s="24"/>
      <c r="BK459" s="24"/>
      <c r="BL459" s="24"/>
      <c r="BM459" s="24"/>
      <c r="BN459" s="24"/>
      <c r="BO459" s="24"/>
      <c r="BP459" s="24"/>
      <c r="BQ459" s="24"/>
      <c r="BR459" s="24"/>
      <c r="BS459" s="24"/>
      <c r="BT459" s="24"/>
      <c r="BU459" s="24"/>
      <c r="BV459" s="24"/>
      <c r="BW459" s="24"/>
      <c r="BX459" s="24"/>
      <c r="BY459" s="24"/>
      <c r="BZ459" s="24"/>
      <c r="CA459" s="24"/>
      <c r="CB459" s="24"/>
      <c r="CC459" s="24"/>
      <c r="CD459" s="24"/>
      <c r="CE459" s="24"/>
    </row>
    <row r="460" spans="46:83" x14ac:dyDescent="0.15">
      <c r="AT460" s="24"/>
      <c r="AU460" s="24"/>
      <c r="AV460" s="24"/>
      <c r="AW460" s="24"/>
      <c r="AX460" s="24"/>
      <c r="AY460" s="24"/>
      <c r="AZ460" s="24"/>
      <c r="BA460" s="24"/>
      <c r="BB460" s="24"/>
      <c r="BC460" s="24"/>
      <c r="BD460" s="24"/>
      <c r="BE460" s="24"/>
      <c r="BF460" s="24"/>
      <c r="BG460" s="24"/>
      <c r="BH460" s="24"/>
      <c r="BI460" s="24"/>
      <c r="BJ460" s="24"/>
      <c r="BK460" s="24"/>
      <c r="BL460" s="24"/>
      <c r="BM460" s="24"/>
      <c r="BN460" s="24"/>
      <c r="BO460" s="24"/>
      <c r="BP460" s="24"/>
      <c r="BQ460" s="24"/>
      <c r="BR460" s="24"/>
      <c r="BS460" s="24"/>
      <c r="BT460" s="24"/>
      <c r="BU460" s="24"/>
      <c r="BV460" s="24"/>
      <c r="BW460" s="24"/>
      <c r="BX460" s="24"/>
      <c r="BY460" s="24"/>
      <c r="BZ460" s="24"/>
      <c r="CA460" s="24"/>
      <c r="CB460" s="24"/>
      <c r="CC460" s="24"/>
      <c r="CD460" s="24"/>
      <c r="CE460" s="24"/>
    </row>
    <row r="461" spans="46:83" x14ac:dyDescent="0.15">
      <c r="AT461" s="24"/>
      <c r="AU461" s="24"/>
      <c r="AV461" s="24"/>
      <c r="AW461" s="24"/>
      <c r="AX461" s="24"/>
      <c r="AY461" s="24"/>
      <c r="AZ461" s="24"/>
      <c r="BA461" s="24"/>
      <c r="BB461" s="24"/>
      <c r="BC461" s="24"/>
      <c r="BD461" s="24"/>
      <c r="BE461" s="24"/>
      <c r="BF461" s="24"/>
      <c r="BG461" s="24"/>
      <c r="BH461" s="24"/>
      <c r="BI461" s="24"/>
      <c r="BJ461" s="24"/>
      <c r="BK461" s="24"/>
      <c r="BL461" s="24"/>
      <c r="BM461" s="24"/>
      <c r="BN461" s="24"/>
      <c r="BO461" s="24"/>
      <c r="BP461" s="24"/>
      <c r="BQ461" s="24"/>
      <c r="BR461" s="24"/>
      <c r="BS461" s="24"/>
      <c r="BT461" s="24"/>
      <c r="BU461" s="24"/>
      <c r="BV461" s="24"/>
      <c r="BW461" s="24"/>
      <c r="BX461" s="24"/>
      <c r="BY461" s="24"/>
      <c r="BZ461" s="24"/>
      <c r="CA461" s="24"/>
      <c r="CB461" s="24"/>
      <c r="CC461" s="24"/>
      <c r="CD461" s="24"/>
      <c r="CE461" s="24"/>
    </row>
    <row r="462" spans="46:83" x14ac:dyDescent="0.15">
      <c r="AT462" s="24"/>
      <c r="AU462" s="24"/>
      <c r="AV462" s="24"/>
      <c r="AW462" s="24"/>
      <c r="AX462" s="24"/>
      <c r="AY462" s="24"/>
      <c r="AZ462" s="24"/>
      <c r="BA462" s="24"/>
      <c r="BB462" s="24"/>
      <c r="BC462" s="24"/>
      <c r="BD462" s="24"/>
      <c r="BE462" s="24"/>
      <c r="BF462" s="24"/>
      <c r="BG462" s="24"/>
      <c r="BH462" s="24"/>
      <c r="BI462" s="24"/>
      <c r="BJ462" s="24"/>
      <c r="BK462" s="24"/>
      <c r="BL462" s="24"/>
      <c r="BM462" s="24"/>
      <c r="BN462" s="24"/>
      <c r="BO462" s="24"/>
      <c r="BP462" s="24"/>
      <c r="BQ462" s="24"/>
      <c r="BR462" s="24"/>
      <c r="BS462" s="24"/>
      <c r="BT462" s="24"/>
      <c r="BU462" s="24"/>
      <c r="BV462" s="24"/>
      <c r="BW462" s="24"/>
      <c r="BX462" s="24"/>
      <c r="BY462" s="24"/>
      <c r="BZ462" s="24"/>
      <c r="CA462" s="24"/>
      <c r="CB462" s="24"/>
      <c r="CC462" s="24"/>
      <c r="CD462" s="24"/>
      <c r="CE462" s="24"/>
    </row>
    <row r="463" spans="46:83" x14ac:dyDescent="0.15">
      <c r="AT463" s="24"/>
      <c r="AU463" s="24"/>
      <c r="AV463" s="24"/>
      <c r="AW463" s="24"/>
      <c r="AX463" s="24"/>
      <c r="AY463" s="24"/>
      <c r="AZ463" s="24"/>
      <c r="BA463" s="24"/>
      <c r="BB463" s="24"/>
      <c r="BC463" s="24"/>
      <c r="BD463" s="24"/>
      <c r="BE463" s="24"/>
      <c r="BF463" s="24"/>
      <c r="BG463" s="24"/>
      <c r="BH463" s="24"/>
      <c r="BI463" s="24"/>
      <c r="BJ463" s="24"/>
      <c r="BK463" s="24"/>
      <c r="BL463" s="24"/>
      <c r="BM463" s="24"/>
      <c r="BN463" s="24"/>
      <c r="BO463" s="24"/>
      <c r="BP463" s="24"/>
      <c r="BQ463" s="24"/>
      <c r="BR463" s="24"/>
      <c r="BS463" s="24"/>
      <c r="BT463" s="24"/>
      <c r="BU463" s="24"/>
      <c r="BV463" s="24"/>
      <c r="BW463" s="24"/>
      <c r="BX463" s="24"/>
      <c r="BY463" s="24"/>
      <c r="BZ463" s="24"/>
      <c r="CA463" s="24"/>
      <c r="CB463" s="24"/>
      <c r="CC463" s="24"/>
      <c r="CD463" s="24"/>
      <c r="CE463" s="24"/>
    </row>
    <row r="464" spans="46:83" x14ac:dyDescent="0.15">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row>
    <row r="465" spans="46:83" x14ac:dyDescent="0.15">
      <c r="AT465" s="24"/>
      <c r="AU465" s="24"/>
      <c r="AV465" s="24"/>
      <c r="AW465" s="24"/>
      <c r="AX465" s="24"/>
      <c r="AY465" s="24"/>
      <c r="AZ465" s="24"/>
      <c r="BA465" s="24"/>
      <c r="BB465" s="24"/>
      <c r="BC465" s="24"/>
      <c r="BD465" s="24"/>
      <c r="BE465" s="24"/>
      <c r="BF465" s="24"/>
      <c r="BG465" s="24"/>
      <c r="BH465" s="24"/>
      <c r="BI465" s="24"/>
      <c r="BJ465" s="24"/>
      <c r="BK465" s="24"/>
      <c r="BL465" s="24"/>
      <c r="BM465" s="24"/>
      <c r="BN465" s="24"/>
      <c r="BO465" s="24"/>
      <c r="BP465" s="24"/>
      <c r="BQ465" s="24"/>
      <c r="BR465" s="24"/>
      <c r="BS465" s="24"/>
      <c r="BT465" s="24"/>
      <c r="BU465" s="24"/>
      <c r="BV465" s="24"/>
      <c r="BW465" s="24"/>
      <c r="BX465" s="24"/>
      <c r="BY465" s="24"/>
      <c r="BZ465" s="24"/>
      <c r="CA465" s="24"/>
      <c r="CB465" s="24"/>
      <c r="CC465" s="24"/>
      <c r="CD465" s="24"/>
      <c r="CE465" s="24"/>
    </row>
    <row r="466" spans="46:83" x14ac:dyDescent="0.15">
      <c r="AT466" s="24"/>
      <c r="AU466" s="24"/>
      <c r="AV466" s="24"/>
      <c r="AW466" s="24"/>
      <c r="AX466" s="24"/>
      <c r="AY466" s="24"/>
      <c r="AZ466" s="24"/>
      <c r="BA466" s="24"/>
      <c r="BB466" s="24"/>
      <c r="BC466" s="24"/>
      <c r="BD466" s="24"/>
      <c r="BE466" s="24"/>
      <c r="BF466" s="24"/>
      <c r="BG466" s="24"/>
      <c r="BH466" s="24"/>
      <c r="BI466" s="24"/>
      <c r="BJ466" s="24"/>
      <c r="BK466" s="24"/>
      <c r="BL466" s="24"/>
      <c r="BM466" s="24"/>
      <c r="BN466" s="24"/>
      <c r="BO466" s="24"/>
      <c r="BP466" s="24"/>
      <c r="BQ466" s="24"/>
      <c r="BR466" s="24"/>
      <c r="BS466" s="24"/>
      <c r="BT466" s="24"/>
      <c r="BU466" s="24"/>
      <c r="BV466" s="24"/>
      <c r="BW466" s="24"/>
      <c r="BX466" s="24"/>
      <c r="BY466" s="24"/>
      <c r="BZ466" s="24"/>
      <c r="CA466" s="24"/>
      <c r="CB466" s="24"/>
      <c r="CC466" s="24"/>
      <c r="CD466" s="24"/>
      <c r="CE466" s="24"/>
    </row>
    <row r="467" spans="46:83" x14ac:dyDescent="0.15">
      <c r="AT467" s="24"/>
      <c r="AU467" s="24"/>
      <c r="AV467" s="24"/>
      <c r="AW467" s="24"/>
      <c r="AX467" s="24"/>
      <c r="AY467" s="24"/>
      <c r="AZ467" s="24"/>
      <c r="BA467" s="24"/>
      <c r="BB467" s="24"/>
      <c r="BC467" s="24"/>
      <c r="BD467" s="24"/>
      <c r="BE467" s="24"/>
      <c r="BF467" s="24"/>
      <c r="BG467" s="24"/>
      <c r="BH467" s="24"/>
      <c r="BI467" s="24"/>
      <c r="BJ467" s="24"/>
      <c r="BK467" s="24"/>
      <c r="BL467" s="24"/>
      <c r="BM467" s="24"/>
      <c r="BN467" s="24"/>
      <c r="BO467" s="24"/>
      <c r="BP467" s="24"/>
      <c r="BQ467" s="24"/>
      <c r="BR467" s="24"/>
      <c r="BS467" s="24"/>
      <c r="BT467" s="24"/>
      <c r="BU467" s="24"/>
      <c r="BV467" s="24"/>
      <c r="BW467" s="24"/>
      <c r="BX467" s="24"/>
      <c r="BY467" s="24"/>
      <c r="BZ467" s="24"/>
      <c r="CA467" s="24"/>
      <c r="CB467" s="24"/>
      <c r="CC467" s="24"/>
      <c r="CD467" s="24"/>
      <c r="CE467" s="24"/>
    </row>
    <row r="468" spans="46:83" x14ac:dyDescent="0.15">
      <c r="AT468" s="24"/>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c r="BR468" s="24"/>
      <c r="BS468" s="24"/>
      <c r="BT468" s="24"/>
      <c r="BU468" s="24"/>
      <c r="BV468" s="24"/>
      <c r="BW468" s="24"/>
      <c r="BX468" s="24"/>
      <c r="BY468" s="24"/>
      <c r="BZ468" s="24"/>
      <c r="CA468" s="24"/>
      <c r="CB468" s="24"/>
      <c r="CC468" s="24"/>
      <c r="CD468" s="24"/>
      <c r="CE468" s="24"/>
    </row>
    <row r="469" spans="46:83" x14ac:dyDescent="0.15">
      <c r="AT469" s="24"/>
      <c r="AU469" s="24"/>
      <c r="AV469" s="24"/>
      <c r="AW469" s="24"/>
      <c r="AX469" s="24"/>
      <c r="AY469" s="24"/>
      <c r="AZ469" s="24"/>
      <c r="BA469" s="24"/>
      <c r="BB469" s="24"/>
      <c r="BC469" s="24"/>
      <c r="BD469" s="24"/>
      <c r="BE469" s="24"/>
      <c r="BF469" s="24"/>
      <c r="BG469" s="24"/>
      <c r="BH469" s="24"/>
      <c r="BI469" s="24"/>
      <c r="BJ469" s="24"/>
      <c r="BK469" s="24"/>
      <c r="BL469" s="24"/>
      <c r="BM469" s="24"/>
      <c r="BN469" s="24"/>
      <c r="BO469" s="24"/>
      <c r="BP469" s="24"/>
      <c r="BQ469" s="24"/>
      <c r="BR469" s="24"/>
      <c r="BS469" s="24"/>
      <c r="BT469" s="24"/>
      <c r="BU469" s="24"/>
      <c r="BV469" s="24"/>
      <c r="BW469" s="24"/>
      <c r="BX469" s="24"/>
      <c r="BY469" s="24"/>
      <c r="BZ469" s="24"/>
      <c r="CA469" s="24"/>
      <c r="CB469" s="24"/>
      <c r="CC469" s="24"/>
      <c r="CD469" s="24"/>
      <c r="CE469" s="24"/>
    </row>
    <row r="470" spans="46:83" x14ac:dyDescent="0.15">
      <c r="AT470" s="24"/>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c r="BR470" s="24"/>
      <c r="BS470" s="24"/>
      <c r="BT470" s="24"/>
      <c r="BU470" s="24"/>
      <c r="BV470" s="24"/>
      <c r="BW470" s="24"/>
      <c r="BX470" s="24"/>
      <c r="BY470" s="24"/>
      <c r="BZ470" s="24"/>
      <c r="CA470" s="24"/>
      <c r="CB470" s="24"/>
      <c r="CC470" s="24"/>
      <c r="CD470" s="24"/>
      <c r="CE470" s="24"/>
    </row>
    <row r="471" spans="46:83" x14ac:dyDescent="0.15">
      <c r="AT471" s="24"/>
      <c r="AU471" s="24"/>
      <c r="AV471" s="24"/>
      <c r="AW471" s="24"/>
      <c r="AX471" s="24"/>
      <c r="AY471" s="24"/>
      <c r="AZ471" s="24"/>
      <c r="BA471" s="24"/>
      <c r="BB471" s="24"/>
      <c r="BC471" s="24"/>
      <c r="BD471" s="24"/>
      <c r="BE471" s="24"/>
      <c r="BF471" s="24"/>
      <c r="BG471" s="24"/>
      <c r="BH471" s="24"/>
      <c r="BI471" s="24"/>
      <c r="BJ471" s="24"/>
      <c r="BK471" s="24"/>
      <c r="BL471" s="24"/>
      <c r="BM471" s="24"/>
      <c r="BN471" s="24"/>
      <c r="BO471" s="24"/>
      <c r="BP471" s="24"/>
      <c r="BQ471" s="24"/>
      <c r="BR471" s="24"/>
      <c r="BS471" s="24"/>
      <c r="BT471" s="24"/>
      <c r="BU471" s="24"/>
      <c r="BV471" s="24"/>
      <c r="BW471" s="24"/>
      <c r="BX471" s="24"/>
      <c r="BY471" s="24"/>
      <c r="BZ471" s="24"/>
      <c r="CA471" s="24"/>
      <c r="CB471" s="24"/>
      <c r="CC471" s="24"/>
      <c r="CD471" s="24"/>
      <c r="CE471" s="24"/>
    </row>
    <row r="472" spans="46:83" x14ac:dyDescent="0.15">
      <c r="AT472" s="24"/>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c r="BR472" s="24"/>
      <c r="BS472" s="24"/>
      <c r="BT472" s="24"/>
      <c r="BU472" s="24"/>
      <c r="BV472" s="24"/>
      <c r="BW472" s="24"/>
      <c r="BX472" s="24"/>
      <c r="BY472" s="24"/>
      <c r="BZ472" s="24"/>
      <c r="CA472" s="24"/>
      <c r="CB472" s="24"/>
      <c r="CC472" s="24"/>
      <c r="CD472" s="24"/>
      <c r="CE472" s="24"/>
    </row>
    <row r="473" spans="46:83" x14ac:dyDescent="0.15">
      <c r="AT473" s="24"/>
      <c r="AU473" s="24"/>
      <c r="AV473" s="24"/>
      <c r="AW473" s="24"/>
      <c r="AX473" s="24"/>
      <c r="AY473" s="24"/>
      <c r="AZ473" s="24"/>
      <c r="BA473" s="24"/>
      <c r="BB473" s="24"/>
      <c r="BC473" s="24"/>
      <c r="BD473" s="24"/>
      <c r="BE473" s="24"/>
      <c r="BF473" s="24"/>
      <c r="BG473" s="24"/>
      <c r="BH473" s="24"/>
      <c r="BI473" s="24"/>
      <c r="BJ473" s="24"/>
      <c r="BK473" s="24"/>
      <c r="BL473" s="24"/>
      <c r="BM473" s="24"/>
      <c r="BN473" s="24"/>
      <c r="BO473" s="24"/>
      <c r="BP473" s="24"/>
      <c r="BQ473" s="24"/>
      <c r="BR473" s="24"/>
      <c r="BS473" s="24"/>
      <c r="BT473" s="24"/>
      <c r="BU473" s="24"/>
      <c r="BV473" s="24"/>
      <c r="BW473" s="24"/>
      <c r="BX473" s="24"/>
      <c r="BY473" s="24"/>
      <c r="BZ473" s="24"/>
      <c r="CA473" s="24"/>
      <c r="CB473" s="24"/>
      <c r="CC473" s="24"/>
      <c r="CD473" s="24"/>
      <c r="CE473" s="24"/>
    </row>
    <row r="474" spans="46:83" x14ac:dyDescent="0.15">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c r="BR474" s="24"/>
      <c r="BS474" s="24"/>
      <c r="BT474" s="24"/>
      <c r="BU474" s="24"/>
      <c r="BV474" s="24"/>
      <c r="BW474" s="24"/>
      <c r="BX474" s="24"/>
      <c r="BY474" s="24"/>
      <c r="BZ474" s="24"/>
      <c r="CA474" s="24"/>
      <c r="CB474" s="24"/>
      <c r="CC474" s="24"/>
      <c r="CD474" s="24"/>
      <c r="CE474" s="24"/>
    </row>
    <row r="475" spans="46:83" x14ac:dyDescent="0.15">
      <c r="AT475" s="24"/>
      <c r="AU475" s="24"/>
      <c r="AV475" s="24"/>
      <c r="AW475" s="24"/>
      <c r="AX475" s="24"/>
      <c r="AY475" s="24"/>
      <c r="AZ475" s="24"/>
      <c r="BA475" s="24"/>
      <c r="BB475" s="24"/>
      <c r="BC475" s="24"/>
      <c r="BD475" s="24"/>
      <c r="BE475" s="24"/>
      <c r="BF475" s="24"/>
      <c r="BG475" s="24"/>
      <c r="BH475" s="24"/>
      <c r="BI475" s="24"/>
      <c r="BJ475" s="24"/>
      <c r="BK475" s="24"/>
      <c r="BL475" s="24"/>
      <c r="BM475" s="24"/>
      <c r="BN475" s="24"/>
      <c r="BO475" s="24"/>
      <c r="BP475" s="24"/>
      <c r="BQ475" s="24"/>
      <c r="BR475" s="24"/>
      <c r="BS475" s="24"/>
      <c r="BT475" s="24"/>
      <c r="BU475" s="24"/>
      <c r="BV475" s="24"/>
      <c r="BW475" s="24"/>
      <c r="BX475" s="24"/>
      <c r="BY475" s="24"/>
      <c r="BZ475" s="24"/>
      <c r="CA475" s="24"/>
      <c r="CB475" s="24"/>
      <c r="CC475" s="24"/>
      <c r="CD475" s="24"/>
      <c r="CE475" s="24"/>
    </row>
    <row r="476" spans="46:83" x14ac:dyDescent="0.15">
      <c r="AT476" s="24"/>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c r="BR476" s="24"/>
      <c r="BS476" s="24"/>
      <c r="BT476" s="24"/>
      <c r="BU476" s="24"/>
      <c r="BV476" s="24"/>
      <c r="BW476" s="24"/>
      <c r="BX476" s="24"/>
      <c r="BY476" s="24"/>
      <c r="BZ476" s="24"/>
      <c r="CA476" s="24"/>
      <c r="CB476" s="24"/>
      <c r="CC476" s="24"/>
      <c r="CD476" s="24"/>
      <c r="CE476" s="24"/>
    </row>
    <row r="477" spans="46:83" x14ac:dyDescent="0.15">
      <c r="AT477" s="24"/>
      <c r="AU477" s="24"/>
      <c r="AV477" s="24"/>
      <c r="AW477" s="24"/>
      <c r="AX477" s="24"/>
      <c r="AY477" s="24"/>
      <c r="AZ477" s="24"/>
      <c r="BA477" s="24"/>
      <c r="BB477" s="24"/>
      <c r="BC477" s="24"/>
      <c r="BD477" s="24"/>
      <c r="BE477" s="24"/>
      <c r="BF477" s="24"/>
      <c r="BG477" s="24"/>
      <c r="BH477" s="24"/>
      <c r="BI477" s="24"/>
      <c r="BJ477" s="24"/>
      <c r="BK477" s="24"/>
      <c r="BL477" s="24"/>
      <c r="BM477" s="24"/>
      <c r="BN477" s="24"/>
      <c r="BO477" s="24"/>
      <c r="BP477" s="24"/>
      <c r="BQ477" s="24"/>
      <c r="BR477" s="24"/>
      <c r="BS477" s="24"/>
      <c r="BT477" s="24"/>
      <c r="BU477" s="24"/>
      <c r="BV477" s="24"/>
      <c r="BW477" s="24"/>
      <c r="BX477" s="24"/>
      <c r="BY477" s="24"/>
      <c r="BZ477" s="24"/>
      <c r="CA477" s="24"/>
      <c r="CB477" s="24"/>
      <c r="CC477" s="24"/>
      <c r="CD477" s="24"/>
      <c r="CE477" s="24"/>
    </row>
    <row r="478" spans="46:83" x14ac:dyDescent="0.15">
      <c r="AT478" s="24"/>
      <c r="AU478" s="24"/>
      <c r="AV478" s="24"/>
      <c r="AW478" s="24"/>
      <c r="AX478" s="24"/>
      <c r="AY478" s="24"/>
      <c r="AZ478" s="24"/>
      <c r="BA478" s="24"/>
      <c r="BB478" s="24"/>
      <c r="BC478" s="24"/>
      <c r="BD478" s="24"/>
      <c r="BE478" s="24"/>
      <c r="BF478" s="24"/>
      <c r="BG478" s="24"/>
      <c r="BH478" s="24"/>
      <c r="BI478" s="24"/>
      <c r="BJ478" s="24"/>
      <c r="BK478" s="24"/>
      <c r="BL478" s="24"/>
      <c r="BM478" s="24"/>
      <c r="BN478" s="24"/>
      <c r="BO478" s="24"/>
      <c r="BP478" s="24"/>
      <c r="BQ478" s="24"/>
      <c r="BR478" s="24"/>
      <c r="BS478" s="24"/>
      <c r="BT478" s="24"/>
      <c r="BU478" s="24"/>
      <c r="BV478" s="24"/>
      <c r="BW478" s="24"/>
      <c r="BX478" s="24"/>
      <c r="BY478" s="24"/>
      <c r="BZ478" s="24"/>
      <c r="CA478" s="24"/>
      <c r="CB478" s="24"/>
      <c r="CC478" s="24"/>
      <c r="CD478" s="24"/>
      <c r="CE478" s="24"/>
    </row>
    <row r="479" spans="46:83" x14ac:dyDescent="0.15">
      <c r="AT479" s="24"/>
      <c r="AU479" s="24"/>
      <c r="AV479" s="24"/>
      <c r="AW479" s="24"/>
      <c r="AX479" s="24"/>
      <c r="AY479" s="24"/>
      <c r="AZ479" s="24"/>
      <c r="BA479" s="24"/>
      <c r="BB479" s="24"/>
      <c r="BC479" s="24"/>
      <c r="BD479" s="24"/>
      <c r="BE479" s="24"/>
      <c r="BF479" s="24"/>
      <c r="BG479" s="24"/>
      <c r="BH479" s="24"/>
      <c r="BI479" s="24"/>
      <c r="BJ479" s="24"/>
      <c r="BK479" s="24"/>
      <c r="BL479" s="24"/>
      <c r="BM479" s="24"/>
      <c r="BN479" s="24"/>
      <c r="BO479" s="24"/>
      <c r="BP479" s="24"/>
      <c r="BQ479" s="24"/>
      <c r="BR479" s="24"/>
      <c r="BS479" s="24"/>
      <c r="BT479" s="24"/>
      <c r="BU479" s="24"/>
      <c r="BV479" s="24"/>
      <c r="BW479" s="24"/>
      <c r="BX479" s="24"/>
      <c r="BY479" s="24"/>
      <c r="BZ479" s="24"/>
      <c r="CA479" s="24"/>
      <c r="CB479" s="24"/>
      <c r="CC479" s="24"/>
      <c r="CD479" s="24"/>
      <c r="CE479" s="24"/>
    </row>
    <row r="480" spans="46:83" x14ac:dyDescent="0.15">
      <c r="AT480" s="24"/>
      <c r="AU480" s="24"/>
      <c r="AV480" s="24"/>
      <c r="AW480" s="24"/>
      <c r="AX480" s="24"/>
      <c r="AY480" s="24"/>
      <c r="AZ480" s="24"/>
      <c r="BA480" s="24"/>
      <c r="BB480" s="24"/>
      <c r="BC480" s="24"/>
      <c r="BD480" s="24"/>
      <c r="BE480" s="24"/>
      <c r="BF480" s="24"/>
      <c r="BG480" s="24"/>
      <c r="BH480" s="24"/>
      <c r="BI480" s="24"/>
      <c r="BJ480" s="24"/>
      <c r="BK480" s="24"/>
      <c r="BL480" s="24"/>
      <c r="BM480" s="24"/>
      <c r="BN480" s="24"/>
      <c r="BO480" s="24"/>
      <c r="BP480" s="24"/>
      <c r="BQ480" s="24"/>
      <c r="BR480" s="24"/>
      <c r="BS480" s="24"/>
      <c r="BT480" s="24"/>
      <c r="BU480" s="24"/>
      <c r="BV480" s="24"/>
      <c r="BW480" s="24"/>
      <c r="BX480" s="24"/>
      <c r="BY480" s="24"/>
      <c r="BZ480" s="24"/>
      <c r="CA480" s="24"/>
      <c r="CB480" s="24"/>
      <c r="CC480" s="24"/>
      <c r="CD480" s="24"/>
      <c r="CE480" s="24"/>
    </row>
    <row r="481" spans="46:83" x14ac:dyDescent="0.15">
      <c r="AT481" s="24"/>
      <c r="AU481" s="24"/>
      <c r="AV481" s="24"/>
      <c r="AW481" s="24"/>
      <c r="AX481" s="24"/>
      <c r="AY481" s="24"/>
      <c r="AZ481" s="24"/>
      <c r="BA481" s="24"/>
      <c r="BB481" s="24"/>
      <c r="BC481" s="24"/>
      <c r="BD481" s="24"/>
      <c r="BE481" s="24"/>
      <c r="BF481" s="24"/>
      <c r="BG481" s="24"/>
      <c r="BH481" s="24"/>
      <c r="BI481" s="24"/>
      <c r="BJ481" s="24"/>
      <c r="BK481" s="24"/>
      <c r="BL481" s="24"/>
      <c r="BM481" s="24"/>
      <c r="BN481" s="24"/>
      <c r="BO481" s="24"/>
      <c r="BP481" s="24"/>
      <c r="BQ481" s="24"/>
      <c r="BR481" s="24"/>
      <c r="BS481" s="24"/>
      <c r="BT481" s="24"/>
      <c r="BU481" s="24"/>
      <c r="BV481" s="24"/>
      <c r="BW481" s="24"/>
      <c r="BX481" s="24"/>
      <c r="BY481" s="24"/>
      <c r="BZ481" s="24"/>
      <c r="CA481" s="24"/>
      <c r="CB481" s="24"/>
      <c r="CC481" s="24"/>
      <c r="CD481" s="24"/>
      <c r="CE481" s="24"/>
    </row>
    <row r="482" spans="46:83" x14ac:dyDescent="0.15">
      <c r="AT482" s="24"/>
      <c r="AU482" s="24"/>
      <c r="AV482" s="24"/>
      <c r="AW482" s="24"/>
      <c r="AX482" s="24"/>
      <c r="AY482" s="24"/>
      <c r="AZ482" s="24"/>
      <c r="BA482" s="24"/>
      <c r="BB482" s="24"/>
      <c r="BC482" s="24"/>
      <c r="BD482" s="24"/>
      <c r="BE482" s="24"/>
      <c r="BF482" s="24"/>
      <c r="BG482" s="24"/>
      <c r="BH482" s="24"/>
      <c r="BI482" s="24"/>
      <c r="BJ482" s="24"/>
      <c r="BK482" s="24"/>
      <c r="BL482" s="24"/>
      <c r="BM482" s="24"/>
      <c r="BN482" s="24"/>
      <c r="BO482" s="24"/>
      <c r="BP482" s="24"/>
      <c r="BQ482" s="24"/>
      <c r="BR482" s="24"/>
      <c r="BS482" s="24"/>
      <c r="BT482" s="24"/>
      <c r="BU482" s="24"/>
      <c r="BV482" s="24"/>
      <c r="BW482" s="24"/>
      <c r="BX482" s="24"/>
      <c r="BY482" s="24"/>
      <c r="BZ482" s="24"/>
      <c r="CA482" s="24"/>
      <c r="CB482" s="24"/>
      <c r="CC482" s="24"/>
      <c r="CD482" s="24"/>
      <c r="CE482" s="24"/>
    </row>
    <row r="483" spans="46:83" x14ac:dyDescent="0.15">
      <c r="AT483" s="24"/>
      <c r="AU483" s="24"/>
      <c r="AV483" s="24"/>
      <c r="AW483" s="24"/>
      <c r="AX483" s="24"/>
      <c r="AY483" s="24"/>
      <c r="AZ483" s="24"/>
      <c r="BA483" s="24"/>
      <c r="BB483" s="24"/>
      <c r="BC483" s="24"/>
      <c r="BD483" s="24"/>
      <c r="BE483" s="24"/>
      <c r="BF483" s="24"/>
      <c r="BG483" s="24"/>
      <c r="BH483" s="24"/>
      <c r="BI483" s="24"/>
      <c r="BJ483" s="24"/>
      <c r="BK483" s="24"/>
      <c r="BL483" s="24"/>
      <c r="BM483" s="24"/>
      <c r="BN483" s="24"/>
      <c r="BO483" s="24"/>
      <c r="BP483" s="24"/>
      <c r="BQ483" s="24"/>
      <c r="BR483" s="24"/>
      <c r="BS483" s="24"/>
      <c r="BT483" s="24"/>
      <c r="BU483" s="24"/>
      <c r="BV483" s="24"/>
      <c r="BW483" s="24"/>
      <c r="BX483" s="24"/>
      <c r="BY483" s="24"/>
      <c r="BZ483" s="24"/>
      <c r="CA483" s="24"/>
      <c r="CB483" s="24"/>
      <c r="CC483" s="24"/>
      <c r="CD483" s="24"/>
      <c r="CE483" s="24"/>
    </row>
    <row r="484" spans="46:83" x14ac:dyDescent="0.15">
      <c r="AT484" s="24"/>
      <c r="AU484" s="24"/>
      <c r="AV484" s="24"/>
      <c r="AW484" s="24"/>
      <c r="AX484" s="24"/>
      <c r="AY484" s="24"/>
      <c r="AZ484" s="24"/>
      <c r="BA484" s="24"/>
      <c r="BB484" s="24"/>
      <c r="BC484" s="24"/>
      <c r="BD484" s="24"/>
      <c r="BE484" s="24"/>
      <c r="BF484" s="24"/>
      <c r="BG484" s="24"/>
      <c r="BH484" s="24"/>
      <c r="BI484" s="24"/>
      <c r="BJ484" s="24"/>
      <c r="BK484" s="24"/>
      <c r="BL484" s="24"/>
      <c r="BM484" s="24"/>
      <c r="BN484" s="24"/>
      <c r="BO484" s="24"/>
      <c r="BP484" s="24"/>
      <c r="BQ484" s="24"/>
      <c r="BR484" s="24"/>
      <c r="BS484" s="24"/>
      <c r="BT484" s="24"/>
      <c r="BU484" s="24"/>
      <c r="BV484" s="24"/>
      <c r="BW484" s="24"/>
      <c r="BX484" s="24"/>
      <c r="BY484" s="24"/>
      <c r="BZ484" s="24"/>
      <c r="CA484" s="24"/>
      <c r="CB484" s="24"/>
      <c r="CC484" s="24"/>
      <c r="CD484" s="24"/>
      <c r="CE484" s="24"/>
    </row>
    <row r="485" spans="46:83" x14ac:dyDescent="0.15">
      <c r="AT485" s="24"/>
      <c r="AU485" s="24"/>
      <c r="AV485" s="24"/>
      <c r="AW485" s="24"/>
      <c r="AX485" s="24"/>
      <c r="AY485" s="24"/>
      <c r="AZ485" s="24"/>
      <c r="BA485" s="24"/>
      <c r="BB485" s="24"/>
      <c r="BC485" s="24"/>
      <c r="BD485" s="24"/>
      <c r="BE485" s="24"/>
      <c r="BF485" s="24"/>
      <c r="BG485" s="24"/>
      <c r="BH485" s="24"/>
      <c r="BI485" s="24"/>
      <c r="BJ485" s="24"/>
      <c r="BK485" s="24"/>
      <c r="BL485" s="24"/>
      <c r="BM485" s="24"/>
      <c r="BN485" s="24"/>
      <c r="BO485" s="24"/>
      <c r="BP485" s="24"/>
      <c r="BQ485" s="24"/>
      <c r="BR485" s="24"/>
      <c r="BS485" s="24"/>
      <c r="BT485" s="24"/>
      <c r="BU485" s="24"/>
      <c r="BV485" s="24"/>
      <c r="BW485" s="24"/>
      <c r="BX485" s="24"/>
      <c r="BY485" s="24"/>
      <c r="BZ485" s="24"/>
      <c r="CA485" s="24"/>
      <c r="CB485" s="24"/>
      <c r="CC485" s="24"/>
      <c r="CD485" s="24"/>
      <c r="CE485" s="24"/>
    </row>
    <row r="486" spans="46:83" x14ac:dyDescent="0.15">
      <c r="AT486" s="24"/>
      <c r="AU486" s="24"/>
      <c r="AV486" s="24"/>
      <c r="AW486" s="24"/>
      <c r="AX486" s="24"/>
      <c r="AY486" s="24"/>
      <c r="AZ486" s="24"/>
      <c r="BA486" s="24"/>
      <c r="BB486" s="24"/>
      <c r="BC486" s="24"/>
      <c r="BD486" s="24"/>
      <c r="BE486" s="24"/>
      <c r="BF486" s="24"/>
      <c r="BG486" s="24"/>
      <c r="BH486" s="24"/>
      <c r="BI486" s="24"/>
      <c r="BJ486" s="24"/>
      <c r="BK486" s="24"/>
      <c r="BL486" s="24"/>
      <c r="BM486" s="24"/>
      <c r="BN486" s="24"/>
      <c r="BO486" s="24"/>
      <c r="BP486" s="24"/>
      <c r="BQ486" s="24"/>
      <c r="BR486" s="24"/>
      <c r="BS486" s="24"/>
      <c r="BT486" s="24"/>
      <c r="BU486" s="24"/>
      <c r="BV486" s="24"/>
      <c r="BW486" s="24"/>
      <c r="BX486" s="24"/>
      <c r="BY486" s="24"/>
      <c r="BZ486" s="24"/>
      <c r="CA486" s="24"/>
      <c r="CB486" s="24"/>
      <c r="CC486" s="24"/>
      <c r="CD486" s="24"/>
      <c r="CE486" s="24"/>
    </row>
    <row r="487" spans="46:83" x14ac:dyDescent="0.15">
      <c r="AT487" s="24"/>
      <c r="AU487" s="24"/>
      <c r="AV487" s="24"/>
      <c r="AW487" s="24"/>
      <c r="AX487" s="24"/>
      <c r="AY487" s="24"/>
      <c r="AZ487" s="24"/>
      <c r="BA487" s="24"/>
      <c r="BB487" s="24"/>
      <c r="BC487" s="24"/>
      <c r="BD487" s="24"/>
      <c r="BE487" s="24"/>
      <c r="BF487" s="24"/>
      <c r="BG487" s="24"/>
      <c r="BH487" s="24"/>
      <c r="BI487" s="24"/>
      <c r="BJ487" s="24"/>
      <c r="BK487" s="24"/>
      <c r="BL487" s="24"/>
      <c r="BM487" s="24"/>
      <c r="BN487" s="24"/>
      <c r="BO487" s="24"/>
      <c r="BP487" s="24"/>
      <c r="BQ487" s="24"/>
      <c r="BR487" s="24"/>
      <c r="BS487" s="24"/>
      <c r="BT487" s="24"/>
      <c r="BU487" s="24"/>
      <c r="BV487" s="24"/>
      <c r="BW487" s="24"/>
      <c r="BX487" s="24"/>
      <c r="BY487" s="24"/>
      <c r="BZ487" s="24"/>
      <c r="CA487" s="24"/>
      <c r="CB487" s="24"/>
      <c r="CC487" s="24"/>
      <c r="CD487" s="24"/>
      <c r="CE487" s="24"/>
    </row>
    <row r="488" spans="46:83" x14ac:dyDescent="0.15">
      <c r="AT488" s="24"/>
      <c r="AU488" s="24"/>
      <c r="AV488" s="24"/>
      <c r="AW488" s="24"/>
      <c r="AX488" s="24"/>
      <c r="AY488" s="24"/>
      <c r="AZ488" s="24"/>
      <c r="BA488" s="24"/>
      <c r="BB488" s="24"/>
      <c r="BC488" s="24"/>
      <c r="BD488" s="24"/>
      <c r="BE488" s="24"/>
      <c r="BF488" s="24"/>
      <c r="BG488" s="24"/>
      <c r="BH488" s="24"/>
      <c r="BI488" s="24"/>
      <c r="BJ488" s="24"/>
      <c r="BK488" s="24"/>
      <c r="BL488" s="24"/>
      <c r="BM488" s="24"/>
      <c r="BN488" s="24"/>
      <c r="BO488" s="24"/>
      <c r="BP488" s="24"/>
      <c r="BQ488" s="24"/>
      <c r="BR488" s="24"/>
      <c r="BS488" s="24"/>
      <c r="BT488" s="24"/>
      <c r="BU488" s="24"/>
      <c r="BV488" s="24"/>
      <c r="BW488" s="24"/>
      <c r="BX488" s="24"/>
      <c r="BY488" s="24"/>
      <c r="BZ488" s="24"/>
      <c r="CA488" s="24"/>
      <c r="CB488" s="24"/>
      <c r="CC488" s="24"/>
      <c r="CD488" s="24"/>
      <c r="CE488" s="24"/>
    </row>
    <row r="489" spans="46:83" x14ac:dyDescent="0.15">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row>
    <row r="490" spans="46:83" x14ac:dyDescent="0.15">
      <c r="AT490" s="24"/>
      <c r="AU490" s="24"/>
      <c r="AV490" s="24"/>
      <c r="AW490" s="24"/>
      <c r="AX490" s="24"/>
      <c r="AY490" s="24"/>
      <c r="AZ490" s="24"/>
      <c r="BA490" s="24"/>
      <c r="BB490" s="24"/>
      <c r="BC490" s="24"/>
      <c r="BD490" s="24"/>
      <c r="BE490" s="24"/>
      <c r="BF490" s="24"/>
      <c r="BG490" s="24"/>
      <c r="BH490" s="24"/>
      <c r="BI490" s="24"/>
      <c r="BJ490" s="24"/>
      <c r="BK490" s="24"/>
      <c r="BL490" s="24"/>
      <c r="BM490" s="24"/>
      <c r="BN490" s="24"/>
      <c r="BO490" s="24"/>
      <c r="BP490" s="24"/>
      <c r="BQ490" s="24"/>
      <c r="BR490" s="24"/>
      <c r="BS490" s="24"/>
      <c r="BT490" s="24"/>
      <c r="BU490" s="24"/>
      <c r="BV490" s="24"/>
      <c r="BW490" s="24"/>
      <c r="BX490" s="24"/>
      <c r="BY490" s="24"/>
      <c r="BZ490" s="24"/>
      <c r="CA490" s="24"/>
      <c r="CB490" s="24"/>
      <c r="CC490" s="24"/>
      <c r="CD490" s="24"/>
      <c r="CE490" s="24"/>
    </row>
    <row r="491" spans="46:83" x14ac:dyDescent="0.15">
      <c r="AT491" s="24"/>
      <c r="AU491" s="24"/>
      <c r="AV491" s="24"/>
      <c r="AW491" s="24"/>
      <c r="AX491" s="24"/>
      <c r="AY491" s="24"/>
      <c r="AZ491" s="24"/>
      <c r="BA491" s="24"/>
      <c r="BB491" s="24"/>
      <c r="BC491" s="24"/>
      <c r="BD491" s="24"/>
      <c r="BE491" s="24"/>
      <c r="BF491" s="24"/>
      <c r="BG491" s="24"/>
      <c r="BH491" s="24"/>
      <c r="BI491" s="24"/>
      <c r="BJ491" s="24"/>
      <c r="BK491" s="24"/>
      <c r="BL491" s="24"/>
      <c r="BM491" s="24"/>
      <c r="BN491" s="24"/>
      <c r="BO491" s="24"/>
      <c r="BP491" s="24"/>
      <c r="BQ491" s="24"/>
      <c r="BR491" s="24"/>
      <c r="BS491" s="24"/>
      <c r="BT491" s="24"/>
      <c r="BU491" s="24"/>
      <c r="BV491" s="24"/>
      <c r="BW491" s="24"/>
      <c r="BX491" s="24"/>
      <c r="BY491" s="24"/>
      <c r="BZ491" s="24"/>
      <c r="CA491" s="24"/>
      <c r="CB491" s="24"/>
      <c r="CC491" s="24"/>
      <c r="CD491" s="24"/>
      <c r="CE491" s="24"/>
    </row>
    <row r="492" spans="46:83" x14ac:dyDescent="0.15">
      <c r="AT492" s="24"/>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c r="BR492" s="24"/>
      <c r="BS492" s="24"/>
      <c r="BT492" s="24"/>
      <c r="BU492" s="24"/>
      <c r="BV492" s="24"/>
      <c r="BW492" s="24"/>
      <c r="BX492" s="24"/>
      <c r="BY492" s="24"/>
      <c r="BZ492" s="24"/>
      <c r="CA492" s="24"/>
      <c r="CB492" s="24"/>
      <c r="CC492" s="24"/>
      <c r="CD492" s="24"/>
      <c r="CE492" s="24"/>
    </row>
    <row r="493" spans="46:83" x14ac:dyDescent="0.15">
      <c r="AT493" s="24"/>
      <c r="AU493" s="24"/>
      <c r="AV493" s="24"/>
      <c r="AW493" s="24"/>
      <c r="AX493" s="24"/>
      <c r="AY493" s="24"/>
      <c r="AZ493" s="24"/>
      <c r="BA493" s="24"/>
      <c r="BB493" s="24"/>
      <c r="BC493" s="24"/>
      <c r="BD493" s="24"/>
      <c r="BE493" s="24"/>
      <c r="BF493" s="24"/>
      <c r="BG493" s="24"/>
      <c r="BH493" s="24"/>
      <c r="BI493" s="24"/>
      <c r="BJ493" s="24"/>
      <c r="BK493" s="24"/>
      <c r="BL493" s="24"/>
      <c r="BM493" s="24"/>
      <c r="BN493" s="24"/>
      <c r="BO493" s="24"/>
      <c r="BP493" s="24"/>
      <c r="BQ493" s="24"/>
      <c r="BR493" s="24"/>
      <c r="BS493" s="24"/>
      <c r="BT493" s="24"/>
      <c r="BU493" s="24"/>
      <c r="BV493" s="24"/>
      <c r="BW493" s="24"/>
      <c r="BX493" s="24"/>
      <c r="BY493" s="24"/>
      <c r="BZ493" s="24"/>
      <c r="CA493" s="24"/>
      <c r="CB493" s="24"/>
      <c r="CC493" s="24"/>
      <c r="CD493" s="24"/>
      <c r="CE493" s="24"/>
    </row>
    <row r="494" spans="46:83" x14ac:dyDescent="0.15">
      <c r="AT494" s="24"/>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c r="BR494" s="24"/>
      <c r="BS494" s="24"/>
      <c r="BT494" s="24"/>
      <c r="BU494" s="24"/>
      <c r="BV494" s="24"/>
      <c r="BW494" s="24"/>
      <c r="BX494" s="24"/>
      <c r="BY494" s="24"/>
      <c r="BZ494" s="24"/>
      <c r="CA494" s="24"/>
      <c r="CB494" s="24"/>
      <c r="CC494" s="24"/>
      <c r="CD494" s="24"/>
      <c r="CE494" s="24"/>
    </row>
    <row r="495" spans="46:83" x14ac:dyDescent="0.15">
      <c r="AT495" s="24"/>
      <c r="AU495" s="24"/>
      <c r="AV495" s="24"/>
      <c r="AW495" s="24"/>
      <c r="AX495" s="24"/>
      <c r="AY495" s="24"/>
      <c r="AZ495" s="24"/>
      <c r="BA495" s="24"/>
      <c r="BB495" s="24"/>
      <c r="BC495" s="24"/>
      <c r="BD495" s="24"/>
      <c r="BE495" s="24"/>
      <c r="BF495" s="24"/>
      <c r="BG495" s="24"/>
      <c r="BH495" s="24"/>
      <c r="BI495" s="24"/>
      <c r="BJ495" s="24"/>
      <c r="BK495" s="24"/>
      <c r="BL495" s="24"/>
      <c r="BM495" s="24"/>
      <c r="BN495" s="24"/>
      <c r="BO495" s="24"/>
      <c r="BP495" s="24"/>
      <c r="BQ495" s="24"/>
      <c r="BR495" s="24"/>
      <c r="BS495" s="24"/>
      <c r="BT495" s="24"/>
      <c r="BU495" s="24"/>
      <c r="BV495" s="24"/>
      <c r="BW495" s="24"/>
      <c r="BX495" s="24"/>
      <c r="BY495" s="24"/>
      <c r="BZ495" s="24"/>
      <c r="CA495" s="24"/>
      <c r="CB495" s="24"/>
      <c r="CC495" s="24"/>
      <c r="CD495" s="24"/>
      <c r="CE495" s="24"/>
    </row>
    <row r="496" spans="46:83" x14ac:dyDescent="0.15">
      <c r="AT496" s="24"/>
      <c r="AU496" s="24"/>
      <c r="AV496" s="24"/>
      <c r="AW496" s="24"/>
      <c r="AX496" s="24"/>
      <c r="AY496" s="24"/>
      <c r="AZ496" s="24"/>
      <c r="BA496" s="24"/>
      <c r="BB496" s="24"/>
      <c r="BC496" s="24"/>
      <c r="BD496" s="24"/>
      <c r="BE496" s="24"/>
      <c r="BF496" s="24"/>
      <c r="BG496" s="24"/>
      <c r="BH496" s="24"/>
      <c r="BI496" s="24"/>
      <c r="BJ496" s="24"/>
      <c r="BK496" s="24"/>
      <c r="BL496" s="24"/>
      <c r="BM496" s="24"/>
      <c r="BN496" s="24"/>
      <c r="BO496" s="24"/>
      <c r="BP496" s="24"/>
      <c r="BQ496" s="24"/>
      <c r="BR496" s="24"/>
      <c r="BS496" s="24"/>
      <c r="BT496" s="24"/>
      <c r="BU496" s="24"/>
      <c r="BV496" s="24"/>
      <c r="BW496" s="24"/>
      <c r="BX496" s="24"/>
      <c r="BY496" s="24"/>
      <c r="BZ496" s="24"/>
      <c r="CA496" s="24"/>
      <c r="CB496" s="24"/>
      <c r="CC496" s="24"/>
      <c r="CD496" s="24"/>
      <c r="CE496" s="24"/>
    </row>
    <row r="497" spans="46:83" x14ac:dyDescent="0.15">
      <c r="AT497" s="24"/>
      <c r="AU497" s="24"/>
      <c r="AV497" s="24"/>
      <c r="AW497" s="24"/>
      <c r="AX497" s="24"/>
      <c r="AY497" s="24"/>
      <c r="AZ497" s="24"/>
      <c r="BA497" s="24"/>
      <c r="BB497" s="24"/>
      <c r="BC497" s="24"/>
      <c r="BD497" s="24"/>
      <c r="BE497" s="24"/>
      <c r="BF497" s="24"/>
      <c r="BG497" s="24"/>
      <c r="BH497" s="24"/>
      <c r="BI497" s="24"/>
      <c r="BJ497" s="24"/>
      <c r="BK497" s="24"/>
      <c r="BL497" s="24"/>
      <c r="BM497" s="24"/>
      <c r="BN497" s="24"/>
      <c r="BO497" s="24"/>
      <c r="BP497" s="24"/>
      <c r="BQ497" s="24"/>
      <c r="BR497" s="24"/>
      <c r="BS497" s="24"/>
      <c r="BT497" s="24"/>
      <c r="BU497" s="24"/>
      <c r="BV497" s="24"/>
      <c r="BW497" s="24"/>
      <c r="BX497" s="24"/>
      <c r="BY497" s="24"/>
      <c r="BZ497" s="24"/>
      <c r="CA497" s="24"/>
      <c r="CB497" s="24"/>
      <c r="CC497" s="24"/>
      <c r="CD497" s="24"/>
      <c r="CE497" s="24"/>
    </row>
    <row r="498" spans="46:83" x14ac:dyDescent="0.15">
      <c r="AT498" s="24"/>
      <c r="AU498" s="24"/>
      <c r="AV498" s="24"/>
      <c r="AW498" s="24"/>
      <c r="AX498" s="24"/>
      <c r="AY498" s="24"/>
      <c r="AZ498" s="24"/>
      <c r="BA498" s="24"/>
      <c r="BB498" s="24"/>
      <c r="BC498" s="24"/>
      <c r="BD498" s="24"/>
      <c r="BE498" s="24"/>
      <c r="BF498" s="24"/>
      <c r="BG498" s="24"/>
      <c r="BH498" s="24"/>
      <c r="BI498" s="24"/>
      <c r="BJ498" s="24"/>
      <c r="BK498" s="24"/>
      <c r="BL498" s="24"/>
      <c r="BM498" s="24"/>
      <c r="BN498" s="24"/>
      <c r="BO498" s="24"/>
      <c r="BP498" s="24"/>
      <c r="BQ498" s="24"/>
      <c r="BR498" s="24"/>
      <c r="BS498" s="24"/>
      <c r="BT498" s="24"/>
      <c r="BU498" s="24"/>
      <c r="BV498" s="24"/>
      <c r="BW498" s="24"/>
      <c r="BX498" s="24"/>
      <c r="BY498" s="24"/>
      <c r="BZ498" s="24"/>
      <c r="CA498" s="24"/>
      <c r="CB498" s="24"/>
      <c r="CC498" s="24"/>
      <c r="CD498" s="24"/>
      <c r="CE498" s="24"/>
    </row>
    <row r="499" spans="46:83" x14ac:dyDescent="0.15">
      <c r="AT499" s="24"/>
      <c r="AU499" s="24"/>
      <c r="AV499" s="24"/>
      <c r="AW499" s="24"/>
      <c r="AX499" s="24"/>
      <c r="AY499" s="24"/>
      <c r="AZ499" s="24"/>
      <c r="BA499" s="24"/>
      <c r="BB499" s="24"/>
      <c r="BC499" s="24"/>
      <c r="BD499" s="24"/>
      <c r="BE499" s="24"/>
      <c r="BF499" s="24"/>
      <c r="BG499" s="24"/>
      <c r="BH499" s="24"/>
      <c r="BI499" s="24"/>
      <c r="BJ499" s="24"/>
      <c r="BK499" s="24"/>
      <c r="BL499" s="24"/>
      <c r="BM499" s="24"/>
      <c r="BN499" s="24"/>
      <c r="BO499" s="24"/>
      <c r="BP499" s="24"/>
      <c r="BQ499" s="24"/>
      <c r="BR499" s="24"/>
      <c r="BS499" s="24"/>
      <c r="BT499" s="24"/>
      <c r="BU499" s="24"/>
      <c r="BV499" s="24"/>
      <c r="BW499" s="24"/>
      <c r="BX499" s="24"/>
      <c r="BY499" s="24"/>
      <c r="BZ499" s="24"/>
      <c r="CA499" s="24"/>
      <c r="CB499" s="24"/>
      <c r="CC499" s="24"/>
      <c r="CD499" s="24"/>
      <c r="CE499" s="24"/>
    </row>
    <row r="500" spans="46:83" x14ac:dyDescent="0.15">
      <c r="AT500" s="24"/>
      <c r="AU500" s="24"/>
      <c r="AV500" s="24"/>
      <c r="AW500" s="24"/>
      <c r="AX500" s="24"/>
      <c r="AY500" s="24"/>
      <c r="AZ500" s="24"/>
      <c r="BA500" s="24"/>
      <c r="BB500" s="24"/>
      <c r="BC500" s="24"/>
      <c r="BD500" s="24"/>
      <c r="BE500" s="24"/>
      <c r="BF500" s="24"/>
      <c r="BG500" s="24"/>
      <c r="BH500" s="24"/>
      <c r="BI500" s="24"/>
      <c r="BJ500" s="24"/>
      <c r="BK500" s="24"/>
      <c r="BL500" s="24"/>
      <c r="BM500" s="24"/>
      <c r="BN500" s="24"/>
      <c r="BO500" s="24"/>
      <c r="BP500" s="24"/>
      <c r="BQ500" s="24"/>
      <c r="BR500" s="24"/>
      <c r="BS500" s="24"/>
      <c r="BT500" s="24"/>
      <c r="BU500" s="24"/>
      <c r="BV500" s="24"/>
      <c r="BW500" s="24"/>
      <c r="BX500" s="24"/>
      <c r="BY500" s="24"/>
      <c r="BZ500" s="24"/>
      <c r="CA500" s="24"/>
      <c r="CB500" s="24"/>
      <c r="CC500" s="24"/>
      <c r="CD500" s="24"/>
      <c r="CE500" s="24"/>
    </row>
    <row r="501" spans="46:83" x14ac:dyDescent="0.15">
      <c r="AT501" s="24"/>
      <c r="AU501" s="24"/>
      <c r="AV501" s="24"/>
      <c r="AW501" s="24"/>
      <c r="AX501" s="24"/>
      <c r="AY501" s="24"/>
      <c r="AZ501" s="24"/>
      <c r="BA501" s="24"/>
      <c r="BB501" s="24"/>
      <c r="BC501" s="24"/>
      <c r="BD501" s="24"/>
      <c r="BE501" s="24"/>
      <c r="BF501" s="24"/>
      <c r="BG501" s="24"/>
      <c r="BH501" s="24"/>
      <c r="BI501" s="24"/>
      <c r="BJ501" s="24"/>
      <c r="BK501" s="24"/>
      <c r="BL501" s="24"/>
      <c r="BM501" s="24"/>
      <c r="BN501" s="24"/>
      <c r="BO501" s="24"/>
      <c r="BP501" s="24"/>
      <c r="BQ501" s="24"/>
      <c r="BR501" s="24"/>
      <c r="BS501" s="24"/>
      <c r="BT501" s="24"/>
      <c r="BU501" s="24"/>
      <c r="BV501" s="24"/>
      <c r="BW501" s="24"/>
      <c r="BX501" s="24"/>
      <c r="BY501" s="24"/>
      <c r="BZ501" s="24"/>
      <c r="CA501" s="24"/>
      <c r="CB501" s="24"/>
      <c r="CC501" s="24"/>
      <c r="CD501" s="24"/>
      <c r="CE501" s="24"/>
    </row>
    <row r="502" spans="46:83" x14ac:dyDescent="0.15">
      <c r="AT502" s="24"/>
      <c r="AU502" s="24"/>
      <c r="AV502" s="24"/>
      <c r="AW502" s="24"/>
      <c r="AX502" s="24"/>
      <c r="AY502" s="24"/>
      <c r="AZ502" s="24"/>
      <c r="BA502" s="24"/>
      <c r="BB502" s="24"/>
      <c r="BC502" s="24"/>
      <c r="BD502" s="24"/>
      <c r="BE502" s="24"/>
      <c r="BF502" s="24"/>
      <c r="BG502" s="24"/>
      <c r="BH502" s="24"/>
      <c r="BI502" s="24"/>
      <c r="BJ502" s="24"/>
      <c r="BK502" s="24"/>
      <c r="BL502" s="24"/>
      <c r="BM502" s="24"/>
      <c r="BN502" s="24"/>
      <c r="BO502" s="24"/>
      <c r="BP502" s="24"/>
      <c r="BQ502" s="24"/>
      <c r="BR502" s="24"/>
      <c r="BS502" s="24"/>
      <c r="BT502" s="24"/>
      <c r="BU502" s="24"/>
      <c r="BV502" s="24"/>
      <c r="BW502" s="24"/>
      <c r="BX502" s="24"/>
      <c r="BY502" s="24"/>
      <c r="BZ502" s="24"/>
      <c r="CA502" s="24"/>
      <c r="CB502" s="24"/>
      <c r="CC502" s="24"/>
      <c r="CD502" s="24"/>
      <c r="CE502" s="24"/>
    </row>
    <row r="503" spans="46:83" x14ac:dyDescent="0.15">
      <c r="AT503" s="24"/>
      <c r="AU503" s="24"/>
      <c r="AV503" s="24"/>
      <c r="AW503" s="24"/>
      <c r="AX503" s="24"/>
      <c r="AY503" s="24"/>
      <c r="AZ503" s="24"/>
      <c r="BA503" s="24"/>
      <c r="BB503" s="24"/>
      <c r="BC503" s="24"/>
      <c r="BD503" s="24"/>
      <c r="BE503" s="24"/>
      <c r="BF503" s="24"/>
      <c r="BG503" s="24"/>
      <c r="BH503" s="24"/>
      <c r="BI503" s="24"/>
      <c r="BJ503" s="24"/>
      <c r="BK503" s="24"/>
      <c r="BL503" s="24"/>
      <c r="BM503" s="24"/>
      <c r="BN503" s="24"/>
      <c r="BO503" s="24"/>
      <c r="BP503" s="24"/>
      <c r="BQ503" s="24"/>
      <c r="BR503" s="24"/>
      <c r="BS503" s="24"/>
      <c r="BT503" s="24"/>
      <c r="BU503" s="24"/>
      <c r="BV503" s="24"/>
      <c r="BW503" s="24"/>
      <c r="BX503" s="24"/>
      <c r="BY503" s="24"/>
      <c r="BZ503" s="24"/>
      <c r="CA503" s="24"/>
      <c r="CB503" s="24"/>
      <c r="CC503" s="24"/>
      <c r="CD503" s="24"/>
      <c r="CE503" s="24"/>
    </row>
    <row r="504" spans="46:83" x14ac:dyDescent="0.15">
      <c r="AT504" s="24"/>
      <c r="AU504" s="24"/>
      <c r="AV504" s="24"/>
      <c r="AW504" s="24"/>
      <c r="AX504" s="24"/>
      <c r="AY504" s="24"/>
      <c r="AZ504" s="24"/>
      <c r="BA504" s="24"/>
      <c r="BB504" s="24"/>
      <c r="BC504" s="24"/>
      <c r="BD504" s="24"/>
      <c r="BE504" s="24"/>
      <c r="BF504" s="24"/>
      <c r="BG504" s="24"/>
      <c r="BH504" s="24"/>
      <c r="BI504" s="24"/>
      <c r="BJ504" s="24"/>
      <c r="BK504" s="24"/>
      <c r="BL504" s="24"/>
      <c r="BM504" s="24"/>
      <c r="BN504" s="24"/>
      <c r="BO504" s="24"/>
      <c r="BP504" s="24"/>
      <c r="BQ504" s="24"/>
      <c r="BR504" s="24"/>
      <c r="BS504" s="24"/>
      <c r="BT504" s="24"/>
      <c r="BU504" s="24"/>
      <c r="BV504" s="24"/>
      <c r="BW504" s="24"/>
      <c r="BX504" s="24"/>
      <c r="BY504" s="24"/>
      <c r="BZ504" s="24"/>
      <c r="CA504" s="24"/>
      <c r="CB504" s="24"/>
      <c r="CC504" s="24"/>
      <c r="CD504" s="24"/>
      <c r="CE504" s="24"/>
    </row>
    <row r="505" spans="46:83" x14ac:dyDescent="0.15">
      <c r="AT505" s="24"/>
      <c r="AU505" s="24"/>
      <c r="AV505" s="24"/>
      <c r="AW505" s="24"/>
      <c r="AX505" s="24"/>
      <c r="AY505" s="24"/>
      <c r="AZ505" s="24"/>
      <c r="BA505" s="24"/>
      <c r="BB505" s="24"/>
      <c r="BC505" s="24"/>
      <c r="BD505" s="24"/>
      <c r="BE505" s="24"/>
      <c r="BF505" s="24"/>
      <c r="BG505" s="24"/>
      <c r="BH505" s="24"/>
      <c r="BI505" s="24"/>
      <c r="BJ505" s="24"/>
      <c r="BK505" s="24"/>
      <c r="BL505" s="24"/>
      <c r="BM505" s="24"/>
      <c r="BN505" s="24"/>
      <c r="BO505" s="24"/>
      <c r="BP505" s="24"/>
      <c r="BQ505" s="24"/>
      <c r="BR505" s="24"/>
      <c r="BS505" s="24"/>
      <c r="BT505" s="24"/>
      <c r="BU505" s="24"/>
      <c r="BV505" s="24"/>
      <c r="BW505" s="24"/>
      <c r="BX505" s="24"/>
      <c r="BY505" s="24"/>
      <c r="BZ505" s="24"/>
      <c r="CA505" s="24"/>
      <c r="CB505" s="24"/>
      <c r="CC505" s="24"/>
      <c r="CD505" s="24"/>
      <c r="CE505" s="24"/>
    </row>
    <row r="506" spans="46:83" x14ac:dyDescent="0.15">
      <c r="AT506" s="24"/>
      <c r="AU506" s="24"/>
      <c r="AV506" s="24"/>
      <c r="AW506" s="24"/>
      <c r="AX506" s="24"/>
      <c r="AY506" s="24"/>
      <c r="AZ506" s="24"/>
      <c r="BA506" s="24"/>
      <c r="BB506" s="24"/>
      <c r="BC506" s="24"/>
      <c r="BD506" s="24"/>
      <c r="BE506" s="24"/>
      <c r="BF506" s="24"/>
      <c r="BG506" s="24"/>
      <c r="BH506" s="24"/>
      <c r="BI506" s="24"/>
      <c r="BJ506" s="24"/>
      <c r="BK506" s="24"/>
      <c r="BL506" s="24"/>
      <c r="BM506" s="24"/>
      <c r="BN506" s="24"/>
      <c r="BO506" s="24"/>
      <c r="BP506" s="24"/>
      <c r="BQ506" s="24"/>
      <c r="BR506" s="24"/>
      <c r="BS506" s="24"/>
      <c r="BT506" s="24"/>
      <c r="BU506" s="24"/>
      <c r="BV506" s="24"/>
      <c r="BW506" s="24"/>
      <c r="BX506" s="24"/>
      <c r="BY506" s="24"/>
      <c r="BZ506" s="24"/>
      <c r="CA506" s="24"/>
      <c r="CB506" s="24"/>
      <c r="CC506" s="24"/>
      <c r="CD506" s="24"/>
      <c r="CE506" s="24"/>
    </row>
    <row r="507" spans="46:83" x14ac:dyDescent="0.15">
      <c r="AT507" s="24"/>
      <c r="AU507" s="24"/>
      <c r="AV507" s="24"/>
      <c r="AW507" s="24"/>
      <c r="AX507" s="24"/>
      <c r="AY507" s="24"/>
      <c r="AZ507" s="24"/>
      <c r="BA507" s="24"/>
      <c r="BB507" s="24"/>
      <c r="BC507" s="24"/>
      <c r="BD507" s="24"/>
      <c r="BE507" s="24"/>
      <c r="BF507" s="24"/>
      <c r="BG507" s="24"/>
      <c r="BH507" s="24"/>
      <c r="BI507" s="24"/>
      <c r="BJ507" s="24"/>
      <c r="BK507" s="24"/>
      <c r="BL507" s="24"/>
      <c r="BM507" s="24"/>
      <c r="BN507" s="24"/>
      <c r="BO507" s="24"/>
      <c r="BP507" s="24"/>
      <c r="BQ507" s="24"/>
      <c r="BR507" s="24"/>
      <c r="BS507" s="24"/>
      <c r="BT507" s="24"/>
      <c r="BU507" s="24"/>
      <c r="BV507" s="24"/>
      <c r="BW507" s="24"/>
      <c r="BX507" s="24"/>
      <c r="BY507" s="24"/>
      <c r="BZ507" s="24"/>
      <c r="CA507" s="24"/>
      <c r="CB507" s="24"/>
      <c r="CC507" s="24"/>
      <c r="CD507" s="24"/>
      <c r="CE507" s="24"/>
    </row>
    <row r="508" spans="46:83" x14ac:dyDescent="0.15">
      <c r="AT508" s="24"/>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c r="BR508" s="24"/>
      <c r="BS508" s="24"/>
      <c r="BT508" s="24"/>
      <c r="BU508" s="24"/>
      <c r="BV508" s="24"/>
      <c r="BW508" s="24"/>
      <c r="BX508" s="24"/>
      <c r="BY508" s="24"/>
      <c r="BZ508" s="24"/>
      <c r="CA508" s="24"/>
      <c r="CB508" s="24"/>
      <c r="CC508" s="24"/>
      <c r="CD508" s="24"/>
      <c r="CE508" s="24"/>
    </row>
    <row r="509" spans="46:83" x14ac:dyDescent="0.15">
      <c r="AT509" s="24"/>
      <c r="AU509" s="24"/>
      <c r="AV509" s="24"/>
      <c r="AW509" s="24"/>
      <c r="AX509" s="24"/>
      <c r="AY509" s="24"/>
      <c r="AZ509" s="24"/>
      <c r="BA509" s="24"/>
      <c r="BB509" s="24"/>
      <c r="BC509" s="24"/>
      <c r="BD509" s="24"/>
      <c r="BE509" s="24"/>
      <c r="BF509" s="24"/>
      <c r="BG509" s="24"/>
      <c r="BH509" s="24"/>
      <c r="BI509" s="24"/>
      <c r="BJ509" s="24"/>
      <c r="BK509" s="24"/>
      <c r="BL509" s="24"/>
      <c r="BM509" s="24"/>
      <c r="BN509" s="24"/>
      <c r="BO509" s="24"/>
      <c r="BP509" s="24"/>
      <c r="BQ509" s="24"/>
      <c r="BR509" s="24"/>
      <c r="BS509" s="24"/>
      <c r="BT509" s="24"/>
      <c r="BU509" s="24"/>
      <c r="BV509" s="24"/>
      <c r="BW509" s="24"/>
      <c r="BX509" s="24"/>
      <c r="BY509" s="24"/>
      <c r="BZ509" s="24"/>
      <c r="CA509" s="24"/>
      <c r="CB509" s="24"/>
      <c r="CC509" s="24"/>
      <c r="CD509" s="24"/>
      <c r="CE509" s="24"/>
    </row>
    <row r="510" spans="46:83" x14ac:dyDescent="0.15">
      <c r="AT510" s="24"/>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c r="BR510" s="24"/>
      <c r="BS510" s="24"/>
      <c r="BT510" s="24"/>
      <c r="BU510" s="24"/>
      <c r="BV510" s="24"/>
      <c r="BW510" s="24"/>
      <c r="BX510" s="24"/>
      <c r="BY510" s="24"/>
      <c r="BZ510" s="24"/>
      <c r="CA510" s="24"/>
      <c r="CB510" s="24"/>
      <c r="CC510" s="24"/>
      <c r="CD510" s="24"/>
      <c r="CE510" s="24"/>
    </row>
    <row r="511" spans="46:83" x14ac:dyDescent="0.15">
      <c r="AT511" s="24"/>
      <c r="AU511" s="24"/>
      <c r="AV511" s="24"/>
      <c r="AW511" s="24"/>
      <c r="AX511" s="24"/>
      <c r="AY511" s="24"/>
      <c r="AZ511" s="24"/>
      <c r="BA511" s="24"/>
      <c r="BB511" s="24"/>
      <c r="BC511" s="24"/>
      <c r="BD511" s="24"/>
      <c r="BE511" s="24"/>
      <c r="BF511" s="24"/>
      <c r="BG511" s="24"/>
      <c r="BH511" s="24"/>
      <c r="BI511" s="24"/>
      <c r="BJ511" s="24"/>
      <c r="BK511" s="24"/>
      <c r="BL511" s="24"/>
      <c r="BM511" s="24"/>
      <c r="BN511" s="24"/>
      <c r="BO511" s="24"/>
      <c r="BP511" s="24"/>
      <c r="BQ511" s="24"/>
      <c r="BR511" s="24"/>
      <c r="BS511" s="24"/>
      <c r="BT511" s="24"/>
      <c r="BU511" s="24"/>
      <c r="BV511" s="24"/>
      <c r="BW511" s="24"/>
      <c r="BX511" s="24"/>
      <c r="BY511" s="24"/>
      <c r="BZ511" s="24"/>
      <c r="CA511" s="24"/>
      <c r="CB511" s="24"/>
      <c r="CC511" s="24"/>
      <c r="CD511" s="24"/>
      <c r="CE511" s="24"/>
    </row>
    <row r="512" spans="46:83" x14ac:dyDescent="0.15">
      <c r="AT512" s="24"/>
      <c r="AU512" s="24"/>
      <c r="AV512" s="24"/>
      <c r="AW512" s="24"/>
      <c r="AX512" s="24"/>
      <c r="AY512" s="24"/>
      <c r="AZ512" s="24"/>
      <c r="BA512" s="24"/>
      <c r="BB512" s="24"/>
      <c r="BC512" s="24"/>
      <c r="BD512" s="24"/>
      <c r="BE512" s="24"/>
      <c r="BF512" s="24"/>
      <c r="BG512" s="24"/>
      <c r="BH512" s="24"/>
      <c r="BI512" s="24"/>
      <c r="BJ512" s="24"/>
      <c r="BK512" s="24"/>
      <c r="BL512" s="24"/>
      <c r="BM512" s="24"/>
      <c r="BN512" s="24"/>
      <c r="BO512" s="24"/>
      <c r="BP512" s="24"/>
      <c r="BQ512" s="24"/>
      <c r="BR512" s="24"/>
      <c r="BS512" s="24"/>
      <c r="BT512" s="24"/>
      <c r="BU512" s="24"/>
      <c r="BV512" s="24"/>
      <c r="BW512" s="24"/>
      <c r="BX512" s="24"/>
      <c r="BY512" s="24"/>
      <c r="BZ512" s="24"/>
      <c r="CA512" s="24"/>
      <c r="CB512" s="24"/>
      <c r="CC512" s="24"/>
      <c r="CD512" s="24"/>
      <c r="CE512" s="24"/>
    </row>
    <row r="513" spans="46:83" x14ac:dyDescent="0.15">
      <c r="AT513" s="24"/>
      <c r="AU513" s="24"/>
      <c r="AV513" s="24"/>
      <c r="AW513" s="24"/>
      <c r="AX513" s="24"/>
      <c r="AY513" s="24"/>
      <c r="AZ513" s="24"/>
      <c r="BA513" s="24"/>
      <c r="BB513" s="24"/>
      <c r="BC513" s="24"/>
      <c r="BD513" s="24"/>
      <c r="BE513" s="24"/>
      <c r="BF513" s="24"/>
      <c r="BG513" s="24"/>
      <c r="BH513" s="24"/>
      <c r="BI513" s="24"/>
      <c r="BJ513" s="24"/>
      <c r="BK513" s="24"/>
      <c r="BL513" s="24"/>
      <c r="BM513" s="24"/>
      <c r="BN513" s="24"/>
      <c r="BO513" s="24"/>
      <c r="BP513" s="24"/>
      <c r="BQ513" s="24"/>
      <c r="BR513" s="24"/>
      <c r="BS513" s="24"/>
      <c r="BT513" s="24"/>
      <c r="BU513" s="24"/>
      <c r="BV513" s="24"/>
      <c r="BW513" s="24"/>
      <c r="BX513" s="24"/>
      <c r="BY513" s="24"/>
      <c r="BZ513" s="24"/>
      <c r="CA513" s="24"/>
      <c r="CB513" s="24"/>
      <c r="CC513" s="24"/>
      <c r="CD513" s="24"/>
      <c r="CE513" s="24"/>
    </row>
    <row r="514" spans="46:83" x14ac:dyDescent="0.15">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row>
    <row r="515" spans="46:83" x14ac:dyDescent="0.15">
      <c r="AT515" s="24"/>
      <c r="AU515" s="24"/>
      <c r="AV515" s="24"/>
      <c r="AW515" s="24"/>
      <c r="AX515" s="24"/>
      <c r="AY515" s="24"/>
      <c r="AZ515" s="24"/>
      <c r="BA515" s="24"/>
      <c r="BB515" s="24"/>
      <c r="BC515" s="24"/>
      <c r="BD515" s="24"/>
      <c r="BE515" s="24"/>
      <c r="BF515" s="24"/>
      <c r="BG515" s="24"/>
      <c r="BH515" s="24"/>
      <c r="BI515" s="24"/>
      <c r="BJ515" s="24"/>
      <c r="BK515" s="24"/>
      <c r="BL515" s="24"/>
      <c r="BM515" s="24"/>
      <c r="BN515" s="24"/>
      <c r="BO515" s="24"/>
      <c r="BP515" s="24"/>
      <c r="BQ515" s="24"/>
      <c r="BR515" s="24"/>
      <c r="BS515" s="24"/>
      <c r="BT515" s="24"/>
      <c r="BU515" s="24"/>
      <c r="BV515" s="24"/>
      <c r="BW515" s="24"/>
      <c r="BX515" s="24"/>
      <c r="BY515" s="24"/>
      <c r="BZ515" s="24"/>
      <c r="CA515" s="24"/>
      <c r="CB515" s="24"/>
      <c r="CC515" s="24"/>
      <c r="CD515" s="24"/>
      <c r="CE515" s="24"/>
    </row>
    <row r="516" spans="46:83" x14ac:dyDescent="0.15">
      <c r="AT516" s="24"/>
      <c r="AU516" s="24"/>
      <c r="AV516" s="24"/>
      <c r="AW516" s="24"/>
      <c r="AX516" s="24"/>
      <c r="AY516" s="24"/>
      <c r="AZ516" s="24"/>
      <c r="BA516" s="24"/>
      <c r="BB516" s="24"/>
      <c r="BC516" s="24"/>
      <c r="BD516" s="24"/>
      <c r="BE516" s="24"/>
      <c r="BF516" s="24"/>
      <c r="BG516" s="24"/>
      <c r="BH516" s="24"/>
      <c r="BI516" s="24"/>
      <c r="BJ516" s="24"/>
      <c r="BK516" s="24"/>
      <c r="BL516" s="24"/>
      <c r="BM516" s="24"/>
      <c r="BN516" s="24"/>
      <c r="BO516" s="24"/>
      <c r="BP516" s="24"/>
      <c r="BQ516" s="24"/>
      <c r="BR516" s="24"/>
      <c r="BS516" s="24"/>
      <c r="BT516" s="24"/>
      <c r="BU516" s="24"/>
      <c r="BV516" s="24"/>
      <c r="BW516" s="24"/>
      <c r="BX516" s="24"/>
      <c r="BY516" s="24"/>
      <c r="BZ516" s="24"/>
      <c r="CA516" s="24"/>
      <c r="CB516" s="24"/>
      <c r="CC516" s="24"/>
      <c r="CD516" s="24"/>
      <c r="CE516" s="24"/>
    </row>
    <row r="517" spans="46:83" x14ac:dyDescent="0.15">
      <c r="AT517" s="24"/>
      <c r="AU517" s="24"/>
      <c r="AV517" s="24"/>
      <c r="AW517" s="24"/>
      <c r="AX517" s="24"/>
      <c r="AY517" s="24"/>
      <c r="AZ517" s="24"/>
      <c r="BA517" s="24"/>
      <c r="BB517" s="24"/>
      <c r="BC517" s="24"/>
      <c r="BD517" s="24"/>
      <c r="BE517" s="24"/>
      <c r="BF517" s="24"/>
      <c r="BG517" s="24"/>
      <c r="BH517" s="24"/>
      <c r="BI517" s="24"/>
      <c r="BJ517" s="24"/>
      <c r="BK517" s="24"/>
      <c r="BL517" s="24"/>
      <c r="BM517" s="24"/>
      <c r="BN517" s="24"/>
      <c r="BO517" s="24"/>
      <c r="BP517" s="24"/>
      <c r="BQ517" s="24"/>
      <c r="BR517" s="24"/>
      <c r="BS517" s="24"/>
      <c r="BT517" s="24"/>
      <c r="BU517" s="24"/>
      <c r="BV517" s="24"/>
      <c r="BW517" s="24"/>
      <c r="BX517" s="24"/>
      <c r="BY517" s="24"/>
      <c r="BZ517" s="24"/>
      <c r="CA517" s="24"/>
      <c r="CB517" s="24"/>
      <c r="CC517" s="24"/>
      <c r="CD517" s="24"/>
      <c r="CE517" s="24"/>
    </row>
    <row r="518" spans="46:83" x14ac:dyDescent="0.15">
      <c r="AT518" s="24"/>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c r="BR518" s="24"/>
      <c r="BS518" s="24"/>
      <c r="BT518" s="24"/>
      <c r="BU518" s="24"/>
      <c r="BV518" s="24"/>
      <c r="BW518" s="24"/>
      <c r="BX518" s="24"/>
      <c r="BY518" s="24"/>
      <c r="BZ518" s="24"/>
      <c r="CA518" s="24"/>
      <c r="CB518" s="24"/>
      <c r="CC518" s="24"/>
      <c r="CD518" s="24"/>
      <c r="CE518" s="24"/>
    </row>
    <row r="519" spans="46:83" x14ac:dyDescent="0.15">
      <c r="AT519" s="24"/>
      <c r="AU519" s="24"/>
      <c r="AV519" s="24"/>
      <c r="AW519" s="24"/>
      <c r="AX519" s="24"/>
      <c r="AY519" s="24"/>
      <c r="AZ519" s="24"/>
      <c r="BA519" s="24"/>
      <c r="BB519" s="24"/>
      <c r="BC519" s="24"/>
      <c r="BD519" s="24"/>
      <c r="BE519" s="24"/>
      <c r="BF519" s="24"/>
      <c r="BG519" s="24"/>
      <c r="BH519" s="24"/>
      <c r="BI519" s="24"/>
      <c r="BJ519" s="24"/>
      <c r="BK519" s="24"/>
      <c r="BL519" s="24"/>
      <c r="BM519" s="24"/>
      <c r="BN519" s="24"/>
      <c r="BO519" s="24"/>
      <c r="BP519" s="24"/>
      <c r="BQ519" s="24"/>
      <c r="BR519" s="24"/>
      <c r="BS519" s="24"/>
      <c r="BT519" s="24"/>
      <c r="BU519" s="24"/>
      <c r="BV519" s="24"/>
      <c r="BW519" s="24"/>
      <c r="BX519" s="24"/>
      <c r="BY519" s="24"/>
      <c r="BZ519" s="24"/>
      <c r="CA519" s="24"/>
      <c r="CB519" s="24"/>
      <c r="CC519" s="24"/>
      <c r="CD519" s="24"/>
      <c r="CE519" s="24"/>
    </row>
    <row r="520" spans="46:83" x14ac:dyDescent="0.15">
      <c r="AT520" s="24"/>
      <c r="AU520" s="24"/>
      <c r="AV520" s="24"/>
      <c r="AW520" s="24"/>
      <c r="AX520" s="24"/>
      <c r="AY520" s="24"/>
      <c r="AZ520" s="24"/>
      <c r="BA520" s="24"/>
      <c r="BB520" s="24"/>
      <c r="BC520" s="24"/>
      <c r="BD520" s="24"/>
      <c r="BE520" s="24"/>
      <c r="BF520" s="24"/>
      <c r="BG520" s="24"/>
      <c r="BH520" s="24"/>
      <c r="BI520" s="24"/>
      <c r="BJ520" s="24"/>
      <c r="BK520" s="24"/>
      <c r="BL520" s="24"/>
      <c r="BM520" s="24"/>
      <c r="BN520" s="24"/>
      <c r="BO520" s="24"/>
      <c r="BP520" s="24"/>
      <c r="BQ520" s="24"/>
      <c r="BR520" s="24"/>
      <c r="BS520" s="24"/>
      <c r="BT520" s="24"/>
      <c r="BU520" s="24"/>
      <c r="BV520" s="24"/>
      <c r="BW520" s="24"/>
      <c r="BX520" s="24"/>
      <c r="BY520" s="24"/>
      <c r="BZ520" s="24"/>
      <c r="CA520" s="24"/>
      <c r="CB520" s="24"/>
      <c r="CC520" s="24"/>
      <c r="CD520" s="24"/>
      <c r="CE520" s="24"/>
    </row>
    <row r="521" spans="46:83" x14ac:dyDescent="0.15">
      <c r="AT521" s="24"/>
      <c r="AU521" s="24"/>
      <c r="AV521" s="24"/>
      <c r="AW521" s="24"/>
      <c r="AX521" s="24"/>
      <c r="AY521" s="24"/>
      <c r="AZ521" s="24"/>
      <c r="BA521" s="24"/>
      <c r="BB521" s="24"/>
      <c r="BC521" s="24"/>
      <c r="BD521" s="24"/>
      <c r="BE521" s="24"/>
      <c r="BF521" s="24"/>
      <c r="BG521" s="24"/>
      <c r="BH521" s="24"/>
      <c r="BI521" s="24"/>
      <c r="BJ521" s="24"/>
      <c r="BK521" s="24"/>
      <c r="BL521" s="24"/>
      <c r="BM521" s="24"/>
      <c r="BN521" s="24"/>
      <c r="BO521" s="24"/>
      <c r="BP521" s="24"/>
      <c r="BQ521" s="24"/>
      <c r="BR521" s="24"/>
      <c r="BS521" s="24"/>
      <c r="BT521" s="24"/>
      <c r="BU521" s="24"/>
      <c r="BV521" s="24"/>
      <c r="BW521" s="24"/>
      <c r="BX521" s="24"/>
      <c r="BY521" s="24"/>
      <c r="BZ521" s="24"/>
      <c r="CA521" s="24"/>
      <c r="CB521" s="24"/>
      <c r="CC521" s="24"/>
      <c r="CD521" s="24"/>
      <c r="CE521" s="24"/>
    </row>
    <row r="522" spans="46:83" x14ac:dyDescent="0.15">
      <c r="AT522" s="24"/>
      <c r="AU522" s="24"/>
      <c r="AV522" s="24"/>
      <c r="AW522" s="24"/>
      <c r="AX522" s="24"/>
      <c r="AY522" s="24"/>
      <c r="AZ522" s="24"/>
      <c r="BA522" s="24"/>
      <c r="BB522" s="24"/>
      <c r="BC522" s="24"/>
      <c r="BD522" s="24"/>
      <c r="BE522" s="24"/>
      <c r="BF522" s="24"/>
      <c r="BG522" s="24"/>
      <c r="BH522" s="24"/>
      <c r="BI522" s="24"/>
      <c r="BJ522" s="24"/>
      <c r="BK522" s="24"/>
      <c r="BL522" s="24"/>
      <c r="BM522" s="24"/>
      <c r="BN522" s="24"/>
      <c r="BO522" s="24"/>
      <c r="BP522" s="24"/>
      <c r="BQ522" s="24"/>
      <c r="BR522" s="24"/>
      <c r="BS522" s="24"/>
      <c r="BT522" s="24"/>
      <c r="BU522" s="24"/>
      <c r="BV522" s="24"/>
      <c r="BW522" s="24"/>
      <c r="BX522" s="24"/>
      <c r="BY522" s="24"/>
      <c r="BZ522" s="24"/>
      <c r="CA522" s="24"/>
      <c r="CB522" s="24"/>
      <c r="CC522" s="24"/>
      <c r="CD522" s="24"/>
      <c r="CE522" s="24"/>
    </row>
    <row r="523" spans="46:83" x14ac:dyDescent="0.15">
      <c r="AT523" s="24"/>
      <c r="AU523" s="24"/>
      <c r="AV523" s="24"/>
      <c r="AW523" s="24"/>
      <c r="AX523" s="24"/>
      <c r="AY523" s="24"/>
      <c r="AZ523" s="24"/>
      <c r="BA523" s="24"/>
      <c r="BB523" s="24"/>
      <c r="BC523" s="24"/>
      <c r="BD523" s="24"/>
      <c r="BE523" s="24"/>
      <c r="BF523" s="24"/>
      <c r="BG523" s="24"/>
      <c r="BH523" s="24"/>
      <c r="BI523" s="24"/>
      <c r="BJ523" s="24"/>
      <c r="BK523" s="24"/>
      <c r="BL523" s="24"/>
      <c r="BM523" s="24"/>
      <c r="BN523" s="24"/>
      <c r="BO523" s="24"/>
      <c r="BP523" s="24"/>
      <c r="BQ523" s="24"/>
      <c r="BR523" s="24"/>
      <c r="BS523" s="24"/>
      <c r="BT523" s="24"/>
      <c r="BU523" s="24"/>
      <c r="BV523" s="24"/>
      <c r="BW523" s="24"/>
      <c r="BX523" s="24"/>
      <c r="BY523" s="24"/>
      <c r="BZ523" s="24"/>
      <c r="CA523" s="24"/>
      <c r="CB523" s="24"/>
      <c r="CC523" s="24"/>
      <c r="CD523" s="24"/>
      <c r="CE523" s="24"/>
    </row>
    <row r="524" spans="46:83" x14ac:dyDescent="0.15">
      <c r="AT524" s="24"/>
      <c r="AU524" s="24"/>
      <c r="AV524" s="24"/>
      <c r="AW524" s="24"/>
      <c r="AX524" s="24"/>
      <c r="AY524" s="24"/>
      <c r="AZ524" s="24"/>
      <c r="BA524" s="24"/>
      <c r="BB524" s="24"/>
      <c r="BC524" s="24"/>
      <c r="BD524" s="24"/>
      <c r="BE524" s="24"/>
      <c r="BF524" s="24"/>
      <c r="BG524" s="24"/>
      <c r="BH524" s="24"/>
      <c r="BI524" s="24"/>
      <c r="BJ524" s="24"/>
      <c r="BK524" s="24"/>
      <c r="BL524" s="24"/>
      <c r="BM524" s="24"/>
      <c r="BN524" s="24"/>
      <c r="BO524" s="24"/>
      <c r="BP524" s="24"/>
      <c r="BQ524" s="24"/>
      <c r="BR524" s="24"/>
      <c r="BS524" s="24"/>
      <c r="BT524" s="24"/>
      <c r="BU524" s="24"/>
      <c r="BV524" s="24"/>
      <c r="BW524" s="24"/>
      <c r="BX524" s="24"/>
      <c r="BY524" s="24"/>
      <c r="BZ524" s="24"/>
      <c r="CA524" s="24"/>
      <c r="CB524" s="24"/>
      <c r="CC524" s="24"/>
      <c r="CD524" s="24"/>
      <c r="CE524" s="24"/>
    </row>
    <row r="525" spans="46:83" x14ac:dyDescent="0.15">
      <c r="AT525" s="24"/>
      <c r="AU525" s="24"/>
      <c r="AV525" s="24"/>
      <c r="AW525" s="24"/>
      <c r="AX525" s="24"/>
      <c r="AY525" s="24"/>
      <c r="AZ525" s="24"/>
      <c r="BA525" s="24"/>
      <c r="BB525" s="24"/>
      <c r="BC525" s="24"/>
      <c r="BD525" s="24"/>
      <c r="BE525" s="24"/>
      <c r="BF525" s="24"/>
      <c r="BG525" s="24"/>
      <c r="BH525" s="24"/>
      <c r="BI525" s="24"/>
      <c r="BJ525" s="24"/>
      <c r="BK525" s="24"/>
      <c r="BL525" s="24"/>
      <c r="BM525" s="24"/>
      <c r="BN525" s="24"/>
      <c r="BO525" s="24"/>
      <c r="BP525" s="24"/>
      <c r="BQ525" s="24"/>
      <c r="BR525" s="24"/>
      <c r="BS525" s="24"/>
      <c r="BT525" s="24"/>
      <c r="BU525" s="24"/>
      <c r="BV525" s="24"/>
      <c r="BW525" s="24"/>
      <c r="BX525" s="24"/>
      <c r="BY525" s="24"/>
      <c r="BZ525" s="24"/>
      <c r="CA525" s="24"/>
      <c r="CB525" s="24"/>
      <c r="CC525" s="24"/>
      <c r="CD525" s="24"/>
      <c r="CE525" s="24"/>
    </row>
    <row r="526" spans="46:83" x14ac:dyDescent="0.15">
      <c r="AT526" s="24"/>
      <c r="AU526" s="24"/>
      <c r="AV526" s="24"/>
      <c r="AW526" s="24"/>
      <c r="AX526" s="24"/>
      <c r="AY526" s="24"/>
      <c r="AZ526" s="24"/>
      <c r="BA526" s="24"/>
      <c r="BB526" s="24"/>
      <c r="BC526" s="24"/>
      <c r="BD526" s="24"/>
      <c r="BE526" s="24"/>
      <c r="BF526" s="24"/>
      <c r="BG526" s="24"/>
      <c r="BH526" s="24"/>
      <c r="BI526" s="24"/>
      <c r="BJ526" s="24"/>
      <c r="BK526" s="24"/>
      <c r="BL526" s="24"/>
      <c r="BM526" s="24"/>
      <c r="BN526" s="24"/>
      <c r="BO526" s="24"/>
      <c r="BP526" s="24"/>
      <c r="BQ526" s="24"/>
      <c r="BR526" s="24"/>
      <c r="BS526" s="24"/>
      <c r="BT526" s="24"/>
      <c r="BU526" s="24"/>
      <c r="BV526" s="24"/>
      <c r="BW526" s="24"/>
      <c r="BX526" s="24"/>
      <c r="BY526" s="24"/>
      <c r="BZ526" s="24"/>
      <c r="CA526" s="24"/>
      <c r="CB526" s="24"/>
      <c r="CC526" s="24"/>
      <c r="CD526" s="24"/>
      <c r="CE526" s="24"/>
    </row>
    <row r="527" spans="46:83" x14ac:dyDescent="0.15">
      <c r="AT527" s="24"/>
      <c r="AU527" s="24"/>
      <c r="AV527" s="24"/>
      <c r="AW527" s="24"/>
      <c r="AX527" s="24"/>
      <c r="AY527" s="24"/>
      <c r="AZ527" s="24"/>
      <c r="BA527" s="24"/>
      <c r="BB527" s="24"/>
      <c r="BC527" s="24"/>
      <c r="BD527" s="24"/>
      <c r="BE527" s="24"/>
      <c r="BF527" s="24"/>
      <c r="BG527" s="24"/>
      <c r="BH527" s="24"/>
      <c r="BI527" s="24"/>
      <c r="BJ527" s="24"/>
      <c r="BK527" s="24"/>
      <c r="BL527" s="24"/>
      <c r="BM527" s="24"/>
      <c r="BN527" s="24"/>
      <c r="BO527" s="24"/>
      <c r="BP527" s="24"/>
      <c r="BQ527" s="24"/>
      <c r="BR527" s="24"/>
      <c r="BS527" s="24"/>
      <c r="BT527" s="24"/>
      <c r="BU527" s="24"/>
      <c r="BV527" s="24"/>
      <c r="BW527" s="24"/>
      <c r="BX527" s="24"/>
      <c r="BY527" s="24"/>
      <c r="BZ527" s="24"/>
      <c r="CA527" s="24"/>
      <c r="CB527" s="24"/>
      <c r="CC527" s="24"/>
      <c r="CD527" s="24"/>
      <c r="CE527" s="24"/>
    </row>
    <row r="528" spans="46:83" x14ac:dyDescent="0.15">
      <c r="AT528" s="24"/>
      <c r="AU528" s="24"/>
      <c r="AV528" s="24"/>
      <c r="AW528" s="24"/>
      <c r="AX528" s="24"/>
      <c r="AY528" s="24"/>
      <c r="AZ528" s="24"/>
      <c r="BA528" s="24"/>
      <c r="BB528" s="24"/>
      <c r="BC528" s="24"/>
      <c r="BD528" s="24"/>
      <c r="BE528" s="24"/>
      <c r="BF528" s="24"/>
      <c r="BG528" s="24"/>
      <c r="BH528" s="24"/>
      <c r="BI528" s="24"/>
      <c r="BJ528" s="24"/>
      <c r="BK528" s="24"/>
      <c r="BL528" s="24"/>
      <c r="BM528" s="24"/>
      <c r="BN528" s="24"/>
      <c r="BO528" s="24"/>
      <c r="BP528" s="24"/>
      <c r="BQ528" s="24"/>
      <c r="BR528" s="24"/>
      <c r="BS528" s="24"/>
      <c r="BT528" s="24"/>
      <c r="BU528" s="24"/>
      <c r="BV528" s="24"/>
      <c r="BW528" s="24"/>
      <c r="BX528" s="24"/>
      <c r="BY528" s="24"/>
      <c r="BZ528" s="24"/>
      <c r="CA528" s="24"/>
      <c r="CB528" s="24"/>
      <c r="CC528" s="24"/>
      <c r="CD528" s="24"/>
      <c r="CE528" s="24"/>
    </row>
    <row r="529" spans="46:83" x14ac:dyDescent="0.15">
      <c r="AT529" s="24"/>
      <c r="AU529" s="24"/>
      <c r="AV529" s="24"/>
      <c r="AW529" s="24"/>
      <c r="AX529" s="24"/>
      <c r="AY529" s="24"/>
      <c r="AZ529" s="24"/>
      <c r="BA529" s="24"/>
      <c r="BB529" s="24"/>
      <c r="BC529" s="24"/>
      <c r="BD529" s="24"/>
      <c r="BE529" s="24"/>
      <c r="BF529" s="24"/>
      <c r="BG529" s="24"/>
      <c r="BH529" s="24"/>
      <c r="BI529" s="24"/>
      <c r="BJ529" s="24"/>
      <c r="BK529" s="24"/>
      <c r="BL529" s="24"/>
      <c r="BM529" s="24"/>
      <c r="BN529" s="24"/>
      <c r="BO529" s="24"/>
      <c r="BP529" s="24"/>
      <c r="BQ529" s="24"/>
      <c r="BR529" s="24"/>
      <c r="BS529" s="24"/>
      <c r="BT529" s="24"/>
      <c r="BU529" s="24"/>
      <c r="BV529" s="24"/>
      <c r="BW529" s="24"/>
      <c r="BX529" s="24"/>
      <c r="BY529" s="24"/>
      <c r="BZ529" s="24"/>
      <c r="CA529" s="24"/>
      <c r="CB529" s="24"/>
      <c r="CC529" s="24"/>
      <c r="CD529" s="24"/>
      <c r="CE529" s="24"/>
    </row>
    <row r="530" spans="46:83" x14ac:dyDescent="0.15">
      <c r="AT530" s="24"/>
      <c r="AU530" s="24"/>
      <c r="AV530" s="24"/>
      <c r="AW530" s="24"/>
      <c r="AX530" s="24"/>
      <c r="AY530" s="24"/>
      <c r="AZ530" s="24"/>
      <c r="BA530" s="24"/>
      <c r="BB530" s="24"/>
      <c r="BC530" s="24"/>
      <c r="BD530" s="24"/>
      <c r="BE530" s="24"/>
      <c r="BF530" s="24"/>
      <c r="BG530" s="24"/>
      <c r="BH530" s="24"/>
      <c r="BI530" s="24"/>
      <c r="BJ530" s="24"/>
      <c r="BK530" s="24"/>
      <c r="BL530" s="24"/>
      <c r="BM530" s="24"/>
      <c r="BN530" s="24"/>
      <c r="BO530" s="24"/>
      <c r="BP530" s="24"/>
      <c r="BQ530" s="24"/>
      <c r="BR530" s="24"/>
      <c r="BS530" s="24"/>
      <c r="BT530" s="24"/>
      <c r="BU530" s="24"/>
      <c r="BV530" s="24"/>
      <c r="BW530" s="24"/>
      <c r="BX530" s="24"/>
      <c r="BY530" s="24"/>
      <c r="BZ530" s="24"/>
      <c r="CA530" s="24"/>
      <c r="CB530" s="24"/>
      <c r="CC530" s="24"/>
      <c r="CD530" s="24"/>
      <c r="CE530" s="24"/>
    </row>
    <row r="531" spans="46:83" x14ac:dyDescent="0.15">
      <c r="AT531" s="24"/>
      <c r="AU531" s="24"/>
      <c r="AV531" s="24"/>
      <c r="AW531" s="24"/>
      <c r="AX531" s="24"/>
      <c r="AY531" s="24"/>
      <c r="AZ531" s="24"/>
      <c r="BA531" s="24"/>
      <c r="BB531" s="24"/>
      <c r="BC531" s="24"/>
      <c r="BD531" s="24"/>
      <c r="BE531" s="24"/>
      <c r="BF531" s="24"/>
      <c r="BG531" s="24"/>
      <c r="BH531" s="24"/>
      <c r="BI531" s="24"/>
      <c r="BJ531" s="24"/>
      <c r="BK531" s="24"/>
      <c r="BL531" s="24"/>
      <c r="BM531" s="24"/>
      <c r="BN531" s="24"/>
      <c r="BO531" s="24"/>
      <c r="BP531" s="24"/>
      <c r="BQ531" s="24"/>
      <c r="BR531" s="24"/>
      <c r="BS531" s="24"/>
      <c r="BT531" s="24"/>
      <c r="BU531" s="24"/>
      <c r="BV531" s="24"/>
      <c r="BW531" s="24"/>
      <c r="BX531" s="24"/>
      <c r="BY531" s="24"/>
      <c r="BZ531" s="24"/>
      <c r="CA531" s="24"/>
      <c r="CB531" s="24"/>
      <c r="CC531" s="24"/>
      <c r="CD531" s="24"/>
      <c r="CE531" s="24"/>
    </row>
    <row r="532" spans="46:83" x14ac:dyDescent="0.15">
      <c r="AT532" s="24"/>
      <c r="AU532" s="24"/>
      <c r="AV532" s="24"/>
      <c r="AW532" s="24"/>
      <c r="AX532" s="24"/>
      <c r="AY532" s="24"/>
      <c r="AZ532" s="24"/>
      <c r="BA532" s="24"/>
      <c r="BB532" s="24"/>
      <c r="BC532" s="24"/>
      <c r="BD532" s="24"/>
      <c r="BE532" s="24"/>
      <c r="BF532" s="24"/>
      <c r="BG532" s="24"/>
      <c r="BH532" s="24"/>
      <c r="BI532" s="24"/>
      <c r="BJ532" s="24"/>
      <c r="BK532" s="24"/>
      <c r="BL532" s="24"/>
      <c r="BM532" s="24"/>
      <c r="BN532" s="24"/>
      <c r="BO532" s="24"/>
      <c r="BP532" s="24"/>
      <c r="BQ532" s="24"/>
      <c r="BR532" s="24"/>
      <c r="BS532" s="24"/>
      <c r="BT532" s="24"/>
      <c r="BU532" s="24"/>
      <c r="BV532" s="24"/>
      <c r="BW532" s="24"/>
      <c r="BX532" s="24"/>
      <c r="BY532" s="24"/>
      <c r="BZ532" s="24"/>
      <c r="CA532" s="24"/>
      <c r="CB532" s="24"/>
      <c r="CC532" s="24"/>
      <c r="CD532" s="24"/>
      <c r="CE532" s="24"/>
    </row>
    <row r="533" spans="46:83" x14ac:dyDescent="0.15">
      <c r="AT533" s="24"/>
      <c r="AU533" s="24"/>
      <c r="AV533" s="24"/>
      <c r="AW533" s="24"/>
      <c r="AX533" s="24"/>
      <c r="AY533" s="24"/>
      <c r="AZ533" s="24"/>
      <c r="BA533" s="24"/>
      <c r="BB533" s="24"/>
      <c r="BC533" s="24"/>
      <c r="BD533" s="24"/>
      <c r="BE533" s="24"/>
      <c r="BF533" s="24"/>
      <c r="BG533" s="24"/>
      <c r="BH533" s="24"/>
      <c r="BI533" s="24"/>
      <c r="BJ533" s="24"/>
      <c r="BK533" s="24"/>
      <c r="BL533" s="24"/>
      <c r="BM533" s="24"/>
      <c r="BN533" s="24"/>
      <c r="BO533" s="24"/>
      <c r="BP533" s="24"/>
      <c r="BQ533" s="24"/>
      <c r="BR533" s="24"/>
      <c r="BS533" s="24"/>
      <c r="BT533" s="24"/>
      <c r="BU533" s="24"/>
      <c r="BV533" s="24"/>
      <c r="BW533" s="24"/>
      <c r="BX533" s="24"/>
      <c r="BY533" s="24"/>
      <c r="BZ533" s="24"/>
      <c r="CA533" s="24"/>
      <c r="CB533" s="24"/>
      <c r="CC533" s="24"/>
      <c r="CD533" s="24"/>
      <c r="CE533" s="24"/>
    </row>
    <row r="534" spans="46:83" x14ac:dyDescent="0.15">
      <c r="AT534" s="24"/>
      <c r="AU534" s="24"/>
      <c r="AV534" s="24"/>
      <c r="AW534" s="24"/>
      <c r="AX534" s="24"/>
      <c r="AY534" s="24"/>
      <c r="AZ534" s="24"/>
      <c r="BA534" s="24"/>
      <c r="BB534" s="24"/>
      <c r="BC534" s="24"/>
      <c r="BD534" s="24"/>
      <c r="BE534" s="24"/>
      <c r="BF534" s="24"/>
      <c r="BG534" s="24"/>
      <c r="BH534" s="24"/>
      <c r="BI534" s="24"/>
      <c r="BJ534" s="24"/>
      <c r="BK534" s="24"/>
      <c r="BL534" s="24"/>
      <c r="BM534" s="24"/>
      <c r="BN534" s="24"/>
      <c r="BO534" s="24"/>
      <c r="BP534" s="24"/>
      <c r="BQ534" s="24"/>
      <c r="BR534" s="24"/>
      <c r="BS534" s="24"/>
      <c r="BT534" s="24"/>
      <c r="BU534" s="24"/>
      <c r="BV534" s="24"/>
      <c r="BW534" s="24"/>
      <c r="BX534" s="24"/>
      <c r="BY534" s="24"/>
      <c r="BZ534" s="24"/>
      <c r="CA534" s="24"/>
      <c r="CB534" s="24"/>
      <c r="CC534" s="24"/>
      <c r="CD534" s="24"/>
      <c r="CE534" s="24"/>
    </row>
    <row r="535" spans="46:83" x14ac:dyDescent="0.15">
      <c r="AT535" s="24"/>
      <c r="AU535" s="24"/>
      <c r="AV535" s="24"/>
      <c r="AW535" s="24"/>
      <c r="AX535" s="24"/>
      <c r="AY535" s="24"/>
      <c r="AZ535" s="24"/>
      <c r="BA535" s="24"/>
      <c r="BB535" s="24"/>
      <c r="BC535" s="24"/>
      <c r="BD535" s="24"/>
      <c r="BE535" s="24"/>
      <c r="BF535" s="24"/>
      <c r="BG535" s="24"/>
      <c r="BH535" s="24"/>
      <c r="BI535" s="24"/>
      <c r="BJ535" s="24"/>
      <c r="BK535" s="24"/>
      <c r="BL535" s="24"/>
      <c r="BM535" s="24"/>
      <c r="BN535" s="24"/>
      <c r="BO535" s="24"/>
      <c r="BP535" s="24"/>
      <c r="BQ535" s="24"/>
      <c r="BR535" s="24"/>
      <c r="BS535" s="24"/>
      <c r="BT535" s="24"/>
      <c r="BU535" s="24"/>
      <c r="BV535" s="24"/>
      <c r="BW535" s="24"/>
      <c r="BX535" s="24"/>
      <c r="BY535" s="24"/>
      <c r="BZ535" s="24"/>
      <c r="CA535" s="24"/>
      <c r="CB535" s="24"/>
      <c r="CC535" s="24"/>
      <c r="CD535" s="24"/>
      <c r="CE535" s="24"/>
    </row>
    <row r="536" spans="46:83" x14ac:dyDescent="0.15">
      <c r="AT536" s="24"/>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c r="BR536" s="24"/>
      <c r="BS536" s="24"/>
      <c r="BT536" s="24"/>
      <c r="BU536" s="24"/>
      <c r="BV536" s="24"/>
      <c r="BW536" s="24"/>
      <c r="BX536" s="24"/>
      <c r="BY536" s="24"/>
      <c r="BZ536" s="24"/>
      <c r="CA536" s="24"/>
      <c r="CB536" s="24"/>
      <c r="CC536" s="24"/>
      <c r="CD536" s="24"/>
      <c r="CE536" s="24"/>
    </row>
    <row r="537" spans="46:83" x14ac:dyDescent="0.15">
      <c r="AT537" s="24"/>
      <c r="AU537" s="24"/>
      <c r="AV537" s="24"/>
      <c r="AW537" s="24"/>
      <c r="AX537" s="24"/>
      <c r="AY537" s="24"/>
      <c r="AZ537" s="24"/>
      <c r="BA537" s="24"/>
      <c r="BB537" s="24"/>
      <c r="BC537" s="24"/>
      <c r="BD537" s="24"/>
      <c r="BE537" s="24"/>
      <c r="BF537" s="24"/>
      <c r="BG537" s="24"/>
      <c r="BH537" s="24"/>
      <c r="BI537" s="24"/>
      <c r="BJ537" s="24"/>
      <c r="BK537" s="24"/>
      <c r="BL537" s="24"/>
      <c r="BM537" s="24"/>
      <c r="BN537" s="24"/>
      <c r="BO537" s="24"/>
      <c r="BP537" s="24"/>
      <c r="BQ537" s="24"/>
      <c r="BR537" s="24"/>
      <c r="BS537" s="24"/>
      <c r="BT537" s="24"/>
      <c r="BU537" s="24"/>
      <c r="BV537" s="24"/>
      <c r="BW537" s="24"/>
      <c r="BX537" s="24"/>
      <c r="BY537" s="24"/>
      <c r="BZ537" s="24"/>
      <c r="CA537" s="24"/>
      <c r="CB537" s="24"/>
      <c r="CC537" s="24"/>
      <c r="CD537" s="24"/>
      <c r="CE537" s="24"/>
    </row>
    <row r="538" spans="46:83" x14ac:dyDescent="0.15">
      <c r="AT538" s="24"/>
      <c r="AU538" s="24"/>
      <c r="AV538" s="24"/>
      <c r="AW538" s="24"/>
      <c r="AX538" s="24"/>
      <c r="AY538" s="24"/>
      <c r="AZ538" s="24"/>
      <c r="BA538" s="24"/>
      <c r="BB538" s="24"/>
      <c r="BC538" s="24"/>
      <c r="BD538" s="24"/>
      <c r="BE538" s="24"/>
      <c r="BF538" s="24"/>
      <c r="BG538" s="24"/>
      <c r="BH538" s="24"/>
      <c r="BI538" s="24"/>
      <c r="BJ538" s="24"/>
      <c r="BK538" s="24"/>
      <c r="BL538" s="24"/>
      <c r="BM538" s="24"/>
      <c r="BN538" s="24"/>
      <c r="BO538" s="24"/>
      <c r="BP538" s="24"/>
      <c r="BQ538" s="24"/>
      <c r="BR538" s="24"/>
      <c r="BS538" s="24"/>
      <c r="BT538" s="24"/>
      <c r="BU538" s="24"/>
      <c r="BV538" s="24"/>
      <c r="BW538" s="24"/>
      <c r="BX538" s="24"/>
      <c r="BY538" s="24"/>
      <c r="BZ538" s="24"/>
      <c r="CA538" s="24"/>
      <c r="CB538" s="24"/>
      <c r="CC538" s="24"/>
      <c r="CD538" s="24"/>
      <c r="CE538" s="24"/>
    </row>
    <row r="539" spans="46:83" x14ac:dyDescent="0.15">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row>
    <row r="540" spans="46:83" x14ac:dyDescent="0.15">
      <c r="AT540" s="24"/>
      <c r="AU540" s="24"/>
      <c r="AV540" s="24"/>
      <c r="AW540" s="24"/>
      <c r="AX540" s="24"/>
      <c r="AY540" s="24"/>
      <c r="AZ540" s="24"/>
      <c r="BA540" s="24"/>
      <c r="BB540" s="24"/>
      <c r="BC540" s="24"/>
      <c r="BD540" s="24"/>
      <c r="BE540" s="24"/>
      <c r="BF540" s="24"/>
      <c r="BG540" s="24"/>
      <c r="BH540" s="24"/>
      <c r="BI540" s="24"/>
      <c r="BJ540" s="24"/>
      <c r="BK540" s="24"/>
      <c r="BL540" s="24"/>
      <c r="BM540" s="24"/>
      <c r="BN540" s="24"/>
      <c r="BO540" s="24"/>
      <c r="BP540" s="24"/>
      <c r="BQ540" s="24"/>
      <c r="BR540" s="24"/>
      <c r="BS540" s="24"/>
      <c r="BT540" s="24"/>
      <c r="BU540" s="24"/>
      <c r="BV540" s="24"/>
      <c r="BW540" s="24"/>
      <c r="BX540" s="24"/>
      <c r="BY540" s="24"/>
      <c r="BZ540" s="24"/>
      <c r="CA540" s="24"/>
      <c r="CB540" s="24"/>
      <c r="CC540" s="24"/>
      <c r="CD540" s="24"/>
      <c r="CE540" s="24"/>
    </row>
    <row r="541" spans="46:83" x14ac:dyDescent="0.15">
      <c r="AT541" s="24"/>
      <c r="AU541" s="24"/>
      <c r="AV541" s="24"/>
      <c r="AW541" s="24"/>
      <c r="AX541" s="24"/>
      <c r="AY541" s="24"/>
      <c r="AZ541" s="24"/>
      <c r="BA541" s="24"/>
      <c r="BB541" s="24"/>
      <c r="BC541" s="24"/>
      <c r="BD541" s="24"/>
      <c r="BE541" s="24"/>
      <c r="BF541" s="24"/>
      <c r="BG541" s="24"/>
      <c r="BH541" s="24"/>
      <c r="BI541" s="24"/>
      <c r="BJ541" s="24"/>
      <c r="BK541" s="24"/>
      <c r="BL541" s="24"/>
      <c r="BM541" s="24"/>
      <c r="BN541" s="24"/>
      <c r="BO541" s="24"/>
      <c r="BP541" s="24"/>
      <c r="BQ541" s="24"/>
      <c r="BR541" s="24"/>
      <c r="BS541" s="24"/>
      <c r="BT541" s="24"/>
      <c r="BU541" s="24"/>
      <c r="BV541" s="24"/>
      <c r="BW541" s="24"/>
      <c r="BX541" s="24"/>
      <c r="BY541" s="24"/>
      <c r="BZ541" s="24"/>
      <c r="CA541" s="24"/>
      <c r="CB541" s="24"/>
      <c r="CC541" s="24"/>
      <c r="CD541" s="24"/>
      <c r="CE541" s="24"/>
    </row>
    <row r="542" spans="46:83" x14ac:dyDescent="0.15">
      <c r="AT542" s="24"/>
      <c r="AU542" s="24"/>
      <c r="AV542" s="24"/>
      <c r="AW542" s="24"/>
      <c r="AX542" s="24"/>
      <c r="AY542" s="24"/>
      <c r="AZ542" s="24"/>
      <c r="BA542" s="24"/>
      <c r="BB542" s="24"/>
      <c r="BC542" s="24"/>
      <c r="BD542" s="24"/>
      <c r="BE542" s="24"/>
      <c r="BF542" s="24"/>
      <c r="BG542" s="24"/>
      <c r="BH542" s="24"/>
      <c r="BI542" s="24"/>
      <c r="BJ542" s="24"/>
      <c r="BK542" s="24"/>
      <c r="BL542" s="24"/>
      <c r="BM542" s="24"/>
      <c r="BN542" s="24"/>
      <c r="BO542" s="24"/>
      <c r="BP542" s="24"/>
      <c r="BQ542" s="24"/>
      <c r="BR542" s="24"/>
      <c r="BS542" s="24"/>
      <c r="BT542" s="24"/>
      <c r="BU542" s="24"/>
      <c r="BV542" s="24"/>
      <c r="BW542" s="24"/>
      <c r="BX542" s="24"/>
      <c r="BY542" s="24"/>
      <c r="BZ542" s="24"/>
      <c r="CA542" s="24"/>
      <c r="CB542" s="24"/>
      <c r="CC542" s="24"/>
      <c r="CD542" s="24"/>
      <c r="CE542" s="24"/>
    </row>
    <row r="543" spans="46:83" x14ac:dyDescent="0.15">
      <c r="AT543" s="24"/>
      <c r="AU543" s="24"/>
      <c r="AV543" s="24"/>
      <c r="AW543" s="24"/>
      <c r="AX543" s="24"/>
      <c r="AY543" s="24"/>
      <c r="AZ543" s="24"/>
      <c r="BA543" s="24"/>
      <c r="BB543" s="24"/>
      <c r="BC543" s="24"/>
      <c r="BD543" s="24"/>
      <c r="BE543" s="24"/>
      <c r="BF543" s="24"/>
      <c r="BG543" s="24"/>
      <c r="BH543" s="24"/>
      <c r="BI543" s="24"/>
      <c r="BJ543" s="24"/>
      <c r="BK543" s="24"/>
      <c r="BL543" s="24"/>
      <c r="BM543" s="24"/>
      <c r="BN543" s="24"/>
      <c r="BO543" s="24"/>
      <c r="BP543" s="24"/>
      <c r="BQ543" s="24"/>
      <c r="BR543" s="24"/>
      <c r="BS543" s="24"/>
      <c r="BT543" s="24"/>
      <c r="BU543" s="24"/>
      <c r="BV543" s="24"/>
      <c r="BW543" s="24"/>
      <c r="BX543" s="24"/>
      <c r="BY543" s="24"/>
      <c r="BZ543" s="24"/>
      <c r="CA543" s="24"/>
      <c r="CB543" s="24"/>
      <c r="CC543" s="24"/>
      <c r="CD543" s="24"/>
      <c r="CE543" s="24"/>
    </row>
    <row r="544" spans="46:83" x14ac:dyDescent="0.15">
      <c r="AT544" s="24"/>
      <c r="AU544" s="24"/>
      <c r="AV544" s="24"/>
      <c r="AW544" s="24"/>
      <c r="AX544" s="24"/>
      <c r="AY544" s="24"/>
      <c r="AZ544" s="24"/>
      <c r="BA544" s="24"/>
      <c r="BB544" s="24"/>
      <c r="BC544" s="24"/>
      <c r="BD544" s="24"/>
      <c r="BE544" s="24"/>
      <c r="BF544" s="24"/>
      <c r="BG544" s="24"/>
      <c r="BH544" s="24"/>
      <c r="BI544" s="24"/>
      <c r="BJ544" s="24"/>
      <c r="BK544" s="24"/>
      <c r="BL544" s="24"/>
      <c r="BM544" s="24"/>
      <c r="BN544" s="24"/>
      <c r="BO544" s="24"/>
      <c r="BP544" s="24"/>
      <c r="BQ544" s="24"/>
      <c r="BR544" s="24"/>
      <c r="BS544" s="24"/>
      <c r="BT544" s="24"/>
      <c r="BU544" s="24"/>
      <c r="BV544" s="24"/>
      <c r="BW544" s="24"/>
      <c r="BX544" s="24"/>
      <c r="BY544" s="24"/>
      <c r="BZ544" s="24"/>
      <c r="CA544" s="24"/>
      <c r="CB544" s="24"/>
      <c r="CC544" s="24"/>
      <c r="CD544" s="24"/>
      <c r="CE544" s="24"/>
    </row>
    <row r="545" spans="46:83" x14ac:dyDescent="0.15">
      <c r="AT545" s="24"/>
      <c r="AU545" s="24"/>
      <c r="AV545" s="24"/>
      <c r="AW545" s="24"/>
      <c r="AX545" s="24"/>
      <c r="AY545" s="24"/>
      <c r="AZ545" s="24"/>
      <c r="BA545" s="24"/>
      <c r="BB545" s="24"/>
      <c r="BC545" s="24"/>
      <c r="BD545" s="24"/>
      <c r="BE545" s="24"/>
      <c r="BF545" s="24"/>
      <c r="BG545" s="24"/>
      <c r="BH545" s="24"/>
      <c r="BI545" s="24"/>
      <c r="BJ545" s="24"/>
      <c r="BK545" s="24"/>
      <c r="BL545" s="24"/>
      <c r="BM545" s="24"/>
      <c r="BN545" s="24"/>
      <c r="BO545" s="24"/>
      <c r="BP545" s="24"/>
      <c r="BQ545" s="24"/>
      <c r="BR545" s="24"/>
      <c r="BS545" s="24"/>
      <c r="BT545" s="24"/>
      <c r="BU545" s="24"/>
      <c r="BV545" s="24"/>
      <c r="BW545" s="24"/>
      <c r="BX545" s="24"/>
      <c r="BY545" s="24"/>
      <c r="BZ545" s="24"/>
      <c r="CA545" s="24"/>
      <c r="CB545" s="24"/>
      <c r="CC545" s="24"/>
      <c r="CD545" s="24"/>
      <c r="CE545" s="24"/>
    </row>
    <row r="546" spans="46:83" x14ac:dyDescent="0.15">
      <c r="AT546" s="24"/>
      <c r="AU546" s="24"/>
      <c r="AV546" s="24"/>
      <c r="AW546" s="24"/>
      <c r="AX546" s="24"/>
      <c r="AY546" s="24"/>
      <c r="AZ546" s="24"/>
      <c r="BA546" s="24"/>
      <c r="BB546" s="24"/>
      <c r="BC546" s="24"/>
      <c r="BD546" s="24"/>
      <c r="BE546" s="24"/>
      <c r="BF546" s="24"/>
      <c r="BG546" s="24"/>
      <c r="BH546" s="24"/>
      <c r="BI546" s="24"/>
      <c r="BJ546" s="24"/>
      <c r="BK546" s="24"/>
      <c r="BL546" s="24"/>
      <c r="BM546" s="24"/>
      <c r="BN546" s="24"/>
      <c r="BO546" s="24"/>
      <c r="BP546" s="24"/>
      <c r="BQ546" s="24"/>
      <c r="BR546" s="24"/>
      <c r="BS546" s="24"/>
      <c r="BT546" s="24"/>
      <c r="BU546" s="24"/>
      <c r="BV546" s="24"/>
      <c r="BW546" s="24"/>
      <c r="BX546" s="24"/>
      <c r="BY546" s="24"/>
      <c r="BZ546" s="24"/>
      <c r="CA546" s="24"/>
      <c r="CB546" s="24"/>
      <c r="CC546" s="24"/>
      <c r="CD546" s="24"/>
      <c r="CE546" s="24"/>
    </row>
    <row r="547" spans="46:83" x14ac:dyDescent="0.15">
      <c r="AT547" s="24"/>
      <c r="AU547" s="24"/>
      <c r="AV547" s="24"/>
      <c r="AW547" s="24"/>
      <c r="AX547" s="24"/>
      <c r="AY547" s="24"/>
      <c r="AZ547" s="24"/>
      <c r="BA547" s="24"/>
      <c r="BB547" s="24"/>
      <c r="BC547" s="24"/>
      <c r="BD547" s="24"/>
      <c r="BE547" s="24"/>
      <c r="BF547" s="24"/>
      <c r="BG547" s="24"/>
      <c r="BH547" s="24"/>
      <c r="BI547" s="24"/>
      <c r="BJ547" s="24"/>
      <c r="BK547" s="24"/>
      <c r="BL547" s="24"/>
      <c r="BM547" s="24"/>
      <c r="BN547" s="24"/>
      <c r="BO547" s="24"/>
      <c r="BP547" s="24"/>
      <c r="BQ547" s="24"/>
      <c r="BR547" s="24"/>
      <c r="BS547" s="24"/>
      <c r="BT547" s="24"/>
      <c r="BU547" s="24"/>
      <c r="BV547" s="24"/>
      <c r="BW547" s="24"/>
      <c r="BX547" s="24"/>
      <c r="BY547" s="24"/>
      <c r="BZ547" s="24"/>
      <c r="CA547" s="24"/>
      <c r="CB547" s="24"/>
      <c r="CC547" s="24"/>
      <c r="CD547" s="24"/>
      <c r="CE547" s="24"/>
    </row>
    <row r="548" spans="46:83" x14ac:dyDescent="0.15">
      <c r="AT548" s="24"/>
      <c r="AU548" s="24"/>
      <c r="AV548" s="24"/>
      <c r="AW548" s="24"/>
      <c r="AX548" s="24"/>
      <c r="AY548" s="24"/>
      <c r="AZ548" s="24"/>
      <c r="BA548" s="24"/>
      <c r="BB548" s="24"/>
      <c r="BC548" s="24"/>
      <c r="BD548" s="24"/>
      <c r="BE548" s="24"/>
      <c r="BF548" s="24"/>
      <c r="BG548" s="24"/>
      <c r="BH548" s="24"/>
      <c r="BI548" s="24"/>
      <c r="BJ548" s="24"/>
      <c r="BK548" s="24"/>
      <c r="BL548" s="24"/>
      <c r="BM548" s="24"/>
      <c r="BN548" s="24"/>
      <c r="BO548" s="24"/>
      <c r="BP548" s="24"/>
      <c r="BQ548" s="24"/>
      <c r="BR548" s="24"/>
      <c r="BS548" s="24"/>
      <c r="BT548" s="24"/>
      <c r="BU548" s="24"/>
      <c r="BV548" s="24"/>
      <c r="BW548" s="24"/>
      <c r="BX548" s="24"/>
      <c r="BY548" s="24"/>
      <c r="BZ548" s="24"/>
      <c r="CA548" s="24"/>
      <c r="CB548" s="24"/>
      <c r="CC548" s="24"/>
      <c r="CD548" s="24"/>
      <c r="CE548" s="24"/>
    </row>
    <row r="549" spans="46:83" x14ac:dyDescent="0.15">
      <c r="AT549" s="24"/>
      <c r="AU549" s="24"/>
      <c r="AV549" s="24"/>
      <c r="AW549" s="24"/>
      <c r="AX549" s="24"/>
      <c r="AY549" s="24"/>
      <c r="AZ549" s="24"/>
      <c r="BA549" s="24"/>
      <c r="BB549" s="24"/>
      <c r="BC549" s="24"/>
      <c r="BD549" s="24"/>
      <c r="BE549" s="24"/>
      <c r="BF549" s="24"/>
      <c r="BG549" s="24"/>
      <c r="BH549" s="24"/>
      <c r="BI549" s="24"/>
      <c r="BJ549" s="24"/>
      <c r="BK549" s="24"/>
      <c r="BL549" s="24"/>
      <c r="BM549" s="24"/>
      <c r="BN549" s="24"/>
      <c r="BO549" s="24"/>
      <c r="BP549" s="24"/>
      <c r="BQ549" s="24"/>
      <c r="BR549" s="24"/>
      <c r="BS549" s="24"/>
      <c r="BT549" s="24"/>
      <c r="BU549" s="24"/>
      <c r="BV549" s="24"/>
      <c r="BW549" s="24"/>
      <c r="BX549" s="24"/>
      <c r="BY549" s="24"/>
      <c r="BZ549" s="24"/>
      <c r="CA549" s="24"/>
      <c r="CB549" s="24"/>
      <c r="CC549" s="24"/>
      <c r="CD549" s="24"/>
      <c r="CE549" s="24"/>
    </row>
    <row r="550" spans="46:83" x14ac:dyDescent="0.15">
      <c r="AT550" s="24"/>
      <c r="AU550" s="24"/>
      <c r="AV550" s="24"/>
      <c r="AW550" s="24"/>
      <c r="AX550" s="24"/>
      <c r="AY550" s="24"/>
      <c r="AZ550" s="24"/>
      <c r="BA550" s="24"/>
      <c r="BB550" s="24"/>
      <c r="BC550" s="24"/>
      <c r="BD550" s="24"/>
      <c r="BE550" s="24"/>
      <c r="BF550" s="24"/>
      <c r="BG550" s="24"/>
      <c r="BH550" s="24"/>
      <c r="BI550" s="24"/>
      <c r="BJ550" s="24"/>
      <c r="BK550" s="24"/>
      <c r="BL550" s="24"/>
      <c r="BM550" s="24"/>
      <c r="BN550" s="24"/>
      <c r="BO550" s="24"/>
      <c r="BP550" s="24"/>
      <c r="BQ550" s="24"/>
      <c r="BR550" s="24"/>
      <c r="BS550" s="24"/>
      <c r="BT550" s="24"/>
      <c r="BU550" s="24"/>
      <c r="BV550" s="24"/>
      <c r="BW550" s="24"/>
      <c r="BX550" s="24"/>
      <c r="BY550" s="24"/>
      <c r="BZ550" s="24"/>
      <c r="CA550" s="24"/>
      <c r="CB550" s="24"/>
      <c r="CC550" s="24"/>
      <c r="CD550" s="24"/>
      <c r="CE550" s="24"/>
    </row>
    <row r="551" spans="46:83" x14ac:dyDescent="0.15">
      <c r="AT551" s="24"/>
      <c r="AU551" s="24"/>
      <c r="AV551" s="24"/>
      <c r="AW551" s="24"/>
      <c r="AX551" s="24"/>
      <c r="AY551" s="24"/>
      <c r="AZ551" s="24"/>
      <c r="BA551" s="24"/>
      <c r="BB551" s="24"/>
      <c r="BC551" s="24"/>
      <c r="BD551" s="24"/>
      <c r="BE551" s="24"/>
      <c r="BF551" s="24"/>
      <c r="BG551" s="24"/>
      <c r="BH551" s="24"/>
      <c r="BI551" s="24"/>
      <c r="BJ551" s="24"/>
      <c r="BK551" s="24"/>
      <c r="BL551" s="24"/>
      <c r="BM551" s="24"/>
      <c r="BN551" s="24"/>
      <c r="BO551" s="24"/>
      <c r="BP551" s="24"/>
      <c r="BQ551" s="24"/>
      <c r="BR551" s="24"/>
      <c r="BS551" s="24"/>
      <c r="BT551" s="24"/>
      <c r="BU551" s="24"/>
      <c r="BV551" s="24"/>
      <c r="BW551" s="24"/>
      <c r="BX551" s="24"/>
      <c r="BY551" s="24"/>
      <c r="BZ551" s="24"/>
      <c r="CA551" s="24"/>
      <c r="CB551" s="24"/>
      <c r="CC551" s="24"/>
      <c r="CD551" s="24"/>
      <c r="CE551" s="24"/>
    </row>
    <row r="552" spans="46:83" x14ac:dyDescent="0.15">
      <c r="AT552" s="24"/>
      <c r="AU552" s="24"/>
      <c r="AV552" s="24"/>
      <c r="AW552" s="24"/>
      <c r="AX552" s="24"/>
      <c r="AY552" s="24"/>
      <c r="AZ552" s="24"/>
      <c r="BA552" s="24"/>
      <c r="BB552" s="24"/>
      <c r="BC552" s="24"/>
      <c r="BD552" s="24"/>
      <c r="BE552" s="24"/>
      <c r="BF552" s="24"/>
      <c r="BG552" s="24"/>
      <c r="BH552" s="24"/>
      <c r="BI552" s="24"/>
      <c r="BJ552" s="24"/>
      <c r="BK552" s="24"/>
      <c r="BL552" s="24"/>
      <c r="BM552" s="24"/>
      <c r="BN552" s="24"/>
      <c r="BO552" s="24"/>
      <c r="BP552" s="24"/>
      <c r="BQ552" s="24"/>
      <c r="BR552" s="24"/>
      <c r="BS552" s="24"/>
      <c r="BT552" s="24"/>
      <c r="BU552" s="24"/>
      <c r="BV552" s="24"/>
      <c r="BW552" s="24"/>
      <c r="BX552" s="24"/>
      <c r="BY552" s="24"/>
      <c r="BZ552" s="24"/>
      <c r="CA552" s="24"/>
      <c r="CB552" s="24"/>
      <c r="CC552" s="24"/>
      <c r="CD552" s="24"/>
      <c r="CE552" s="24"/>
    </row>
    <row r="553" spans="46:83" x14ac:dyDescent="0.15">
      <c r="AT553" s="24"/>
      <c r="AU553" s="24"/>
      <c r="AV553" s="24"/>
      <c r="AW553" s="24"/>
      <c r="AX553" s="24"/>
      <c r="AY553" s="24"/>
      <c r="AZ553" s="24"/>
      <c r="BA553" s="24"/>
      <c r="BB553" s="24"/>
      <c r="BC553" s="24"/>
      <c r="BD553" s="24"/>
      <c r="BE553" s="24"/>
      <c r="BF553" s="24"/>
      <c r="BG553" s="24"/>
      <c r="BH553" s="24"/>
      <c r="BI553" s="24"/>
      <c r="BJ553" s="24"/>
      <c r="BK553" s="24"/>
      <c r="BL553" s="24"/>
      <c r="BM553" s="24"/>
      <c r="BN553" s="24"/>
      <c r="BO553" s="24"/>
      <c r="BP553" s="24"/>
      <c r="BQ553" s="24"/>
      <c r="BR553" s="24"/>
      <c r="BS553" s="24"/>
      <c r="BT553" s="24"/>
      <c r="BU553" s="24"/>
      <c r="BV553" s="24"/>
      <c r="BW553" s="24"/>
      <c r="BX553" s="24"/>
      <c r="BY553" s="24"/>
      <c r="BZ553" s="24"/>
      <c r="CA553" s="24"/>
      <c r="CB553" s="24"/>
      <c r="CC553" s="24"/>
      <c r="CD553" s="24"/>
      <c r="CE553" s="24"/>
    </row>
    <row r="554" spans="46:83" x14ac:dyDescent="0.15">
      <c r="AT554" s="24"/>
      <c r="AU554" s="24"/>
      <c r="AV554" s="24"/>
      <c r="AW554" s="24"/>
      <c r="AX554" s="24"/>
      <c r="AY554" s="24"/>
      <c r="AZ554" s="24"/>
      <c r="BA554" s="24"/>
      <c r="BB554" s="24"/>
      <c r="BC554" s="24"/>
      <c r="BD554" s="24"/>
      <c r="BE554" s="24"/>
      <c r="BF554" s="24"/>
      <c r="BG554" s="24"/>
      <c r="BH554" s="24"/>
      <c r="BI554" s="24"/>
      <c r="BJ554" s="24"/>
      <c r="BK554" s="24"/>
      <c r="BL554" s="24"/>
      <c r="BM554" s="24"/>
      <c r="BN554" s="24"/>
      <c r="BO554" s="24"/>
      <c r="BP554" s="24"/>
      <c r="BQ554" s="24"/>
      <c r="BR554" s="24"/>
      <c r="BS554" s="24"/>
      <c r="BT554" s="24"/>
      <c r="BU554" s="24"/>
      <c r="BV554" s="24"/>
      <c r="BW554" s="24"/>
      <c r="BX554" s="24"/>
      <c r="BY554" s="24"/>
      <c r="BZ554" s="24"/>
      <c r="CA554" s="24"/>
      <c r="CB554" s="24"/>
      <c r="CC554" s="24"/>
      <c r="CD554" s="24"/>
      <c r="CE554" s="24"/>
    </row>
    <row r="555" spans="46:83" x14ac:dyDescent="0.15">
      <c r="AT555" s="24"/>
      <c r="AU555" s="24"/>
      <c r="AV555" s="24"/>
      <c r="AW555" s="24"/>
      <c r="AX555" s="24"/>
      <c r="AY555" s="24"/>
      <c r="AZ555" s="24"/>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row>
    <row r="556" spans="46:83" x14ac:dyDescent="0.15">
      <c r="AT556" s="24"/>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c r="BR556" s="24"/>
      <c r="BS556" s="24"/>
      <c r="BT556" s="24"/>
      <c r="BU556" s="24"/>
      <c r="BV556" s="24"/>
      <c r="BW556" s="24"/>
      <c r="BX556" s="24"/>
      <c r="BY556" s="24"/>
      <c r="BZ556" s="24"/>
      <c r="CA556" s="24"/>
      <c r="CB556" s="24"/>
      <c r="CC556" s="24"/>
      <c r="CD556" s="24"/>
      <c r="CE556" s="24"/>
    </row>
    <row r="557" spans="46:83" x14ac:dyDescent="0.15">
      <c r="AT557" s="24"/>
      <c r="AU557" s="24"/>
      <c r="AV557" s="24"/>
      <c r="AW557" s="24"/>
      <c r="AX557" s="24"/>
      <c r="AY557" s="24"/>
      <c r="AZ557" s="24"/>
      <c r="BA557" s="24"/>
      <c r="BB557" s="24"/>
      <c r="BC557" s="24"/>
      <c r="BD557" s="24"/>
      <c r="BE557" s="24"/>
      <c r="BF557" s="24"/>
      <c r="BG557" s="24"/>
      <c r="BH557" s="24"/>
      <c r="BI557" s="24"/>
      <c r="BJ557" s="24"/>
      <c r="BK557" s="24"/>
      <c r="BL557" s="24"/>
      <c r="BM557" s="24"/>
      <c r="BN557" s="24"/>
      <c r="BO557" s="24"/>
      <c r="BP557" s="24"/>
      <c r="BQ557" s="24"/>
      <c r="BR557" s="24"/>
      <c r="BS557" s="24"/>
      <c r="BT557" s="24"/>
      <c r="BU557" s="24"/>
      <c r="BV557" s="24"/>
      <c r="BW557" s="24"/>
      <c r="BX557" s="24"/>
      <c r="BY557" s="24"/>
      <c r="BZ557" s="24"/>
      <c r="CA557" s="24"/>
      <c r="CB557" s="24"/>
      <c r="CC557" s="24"/>
      <c r="CD557" s="24"/>
      <c r="CE557" s="24"/>
    </row>
    <row r="558" spans="46:83" x14ac:dyDescent="0.15">
      <c r="AT558" s="24"/>
      <c r="AU558" s="24"/>
      <c r="AV558" s="24"/>
      <c r="AW558" s="24"/>
      <c r="AX558" s="24"/>
      <c r="AY558" s="24"/>
      <c r="AZ558" s="24"/>
      <c r="BA558" s="24"/>
      <c r="BB558" s="24"/>
      <c r="BC558" s="24"/>
      <c r="BD558" s="24"/>
      <c r="BE558" s="24"/>
      <c r="BF558" s="24"/>
      <c r="BG558" s="24"/>
      <c r="BH558" s="24"/>
      <c r="BI558" s="24"/>
      <c r="BJ558" s="24"/>
      <c r="BK558" s="24"/>
      <c r="BL558" s="24"/>
      <c r="BM558" s="24"/>
      <c r="BN558" s="24"/>
      <c r="BO558" s="24"/>
      <c r="BP558" s="24"/>
      <c r="BQ558" s="24"/>
      <c r="BR558" s="24"/>
      <c r="BS558" s="24"/>
      <c r="BT558" s="24"/>
      <c r="BU558" s="24"/>
      <c r="BV558" s="24"/>
      <c r="BW558" s="24"/>
      <c r="BX558" s="24"/>
      <c r="BY558" s="24"/>
      <c r="BZ558" s="24"/>
      <c r="CA558" s="24"/>
      <c r="CB558" s="24"/>
      <c r="CC558" s="24"/>
      <c r="CD558" s="24"/>
      <c r="CE558" s="24"/>
    </row>
    <row r="559" spans="46:83" x14ac:dyDescent="0.15">
      <c r="AT559" s="24"/>
      <c r="AU559" s="24"/>
      <c r="AV559" s="24"/>
      <c r="AW559" s="24"/>
      <c r="AX559" s="24"/>
      <c r="AY559" s="24"/>
      <c r="AZ559" s="24"/>
      <c r="BA559" s="24"/>
      <c r="BB559" s="24"/>
      <c r="BC559" s="24"/>
      <c r="BD559" s="24"/>
      <c r="BE559" s="24"/>
      <c r="BF559" s="24"/>
      <c r="BG559" s="24"/>
      <c r="BH559" s="24"/>
      <c r="BI559" s="24"/>
      <c r="BJ559" s="24"/>
      <c r="BK559" s="24"/>
      <c r="BL559" s="24"/>
      <c r="BM559" s="24"/>
      <c r="BN559" s="24"/>
      <c r="BO559" s="24"/>
      <c r="BP559" s="24"/>
      <c r="BQ559" s="24"/>
      <c r="BR559" s="24"/>
      <c r="BS559" s="24"/>
      <c r="BT559" s="24"/>
      <c r="BU559" s="24"/>
      <c r="BV559" s="24"/>
      <c r="BW559" s="24"/>
      <c r="BX559" s="24"/>
      <c r="BY559" s="24"/>
      <c r="BZ559" s="24"/>
      <c r="CA559" s="24"/>
      <c r="CB559" s="24"/>
      <c r="CC559" s="24"/>
      <c r="CD559" s="24"/>
      <c r="CE559" s="24"/>
    </row>
    <row r="560" spans="46:83" x14ac:dyDescent="0.15">
      <c r="AT560" s="24"/>
      <c r="AU560" s="24"/>
      <c r="AV560" s="24"/>
      <c r="AW560" s="24"/>
      <c r="AX560" s="24"/>
      <c r="AY560" s="24"/>
      <c r="AZ560" s="24"/>
      <c r="BA560" s="24"/>
      <c r="BB560" s="24"/>
      <c r="BC560" s="24"/>
      <c r="BD560" s="24"/>
      <c r="BE560" s="24"/>
      <c r="BF560" s="24"/>
      <c r="BG560" s="24"/>
      <c r="BH560" s="24"/>
      <c r="BI560" s="24"/>
      <c r="BJ560" s="24"/>
      <c r="BK560" s="24"/>
      <c r="BL560" s="24"/>
      <c r="BM560" s="24"/>
      <c r="BN560" s="24"/>
      <c r="BO560" s="24"/>
      <c r="BP560" s="24"/>
      <c r="BQ560" s="24"/>
      <c r="BR560" s="24"/>
      <c r="BS560" s="24"/>
      <c r="BT560" s="24"/>
      <c r="BU560" s="24"/>
      <c r="BV560" s="24"/>
      <c r="BW560" s="24"/>
      <c r="BX560" s="24"/>
      <c r="BY560" s="24"/>
      <c r="BZ560" s="24"/>
      <c r="CA560" s="24"/>
      <c r="CB560" s="24"/>
      <c r="CC560" s="24"/>
      <c r="CD560" s="24"/>
      <c r="CE560" s="24"/>
    </row>
    <row r="561" spans="46:83" x14ac:dyDescent="0.15">
      <c r="AT561" s="24"/>
      <c r="AU561" s="24"/>
      <c r="AV561" s="24"/>
      <c r="AW561" s="24"/>
      <c r="AX561" s="24"/>
      <c r="AY561" s="24"/>
      <c r="AZ561" s="24"/>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row>
    <row r="562" spans="46:83" x14ac:dyDescent="0.15">
      <c r="AT562" s="24"/>
      <c r="AU562" s="24"/>
      <c r="AV562" s="24"/>
      <c r="AW562" s="24"/>
      <c r="AX562" s="24"/>
      <c r="AY562" s="24"/>
      <c r="AZ562" s="24"/>
      <c r="BA562" s="24"/>
      <c r="BB562" s="24"/>
      <c r="BC562" s="24"/>
      <c r="BD562" s="24"/>
      <c r="BE562" s="24"/>
      <c r="BF562" s="24"/>
      <c r="BG562" s="24"/>
      <c r="BH562" s="24"/>
      <c r="BI562" s="24"/>
      <c r="BJ562" s="24"/>
      <c r="BK562" s="24"/>
      <c r="BL562" s="24"/>
      <c r="BM562" s="24"/>
      <c r="BN562" s="24"/>
      <c r="BO562" s="24"/>
      <c r="BP562" s="24"/>
      <c r="BQ562" s="24"/>
      <c r="BR562" s="24"/>
      <c r="BS562" s="24"/>
      <c r="BT562" s="24"/>
      <c r="BU562" s="24"/>
      <c r="BV562" s="24"/>
      <c r="BW562" s="24"/>
      <c r="BX562" s="24"/>
      <c r="BY562" s="24"/>
      <c r="BZ562" s="24"/>
      <c r="CA562" s="24"/>
      <c r="CB562" s="24"/>
      <c r="CC562" s="24"/>
      <c r="CD562" s="24"/>
      <c r="CE562" s="24"/>
    </row>
    <row r="563" spans="46:83" x14ac:dyDescent="0.15">
      <c r="AT563" s="24"/>
      <c r="AU563" s="24"/>
      <c r="AV563" s="24"/>
      <c r="AW563" s="24"/>
      <c r="AX563" s="24"/>
      <c r="AY563" s="24"/>
      <c r="AZ563" s="24"/>
      <c r="BA563" s="24"/>
      <c r="BB563" s="24"/>
      <c r="BC563" s="24"/>
      <c r="BD563" s="24"/>
      <c r="BE563" s="24"/>
      <c r="BF563" s="24"/>
      <c r="BG563" s="24"/>
      <c r="BH563" s="24"/>
      <c r="BI563" s="24"/>
      <c r="BJ563" s="24"/>
      <c r="BK563" s="24"/>
      <c r="BL563" s="24"/>
      <c r="BM563" s="24"/>
      <c r="BN563" s="24"/>
      <c r="BO563" s="24"/>
      <c r="BP563" s="24"/>
      <c r="BQ563" s="24"/>
      <c r="BR563" s="24"/>
      <c r="BS563" s="24"/>
      <c r="BT563" s="24"/>
      <c r="BU563" s="24"/>
      <c r="BV563" s="24"/>
      <c r="BW563" s="24"/>
      <c r="BX563" s="24"/>
      <c r="BY563" s="24"/>
      <c r="BZ563" s="24"/>
      <c r="CA563" s="24"/>
      <c r="CB563" s="24"/>
      <c r="CC563" s="24"/>
      <c r="CD563" s="24"/>
      <c r="CE563" s="24"/>
    </row>
    <row r="564" spans="46:83" x14ac:dyDescent="0.15">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row>
    <row r="565" spans="46:83" x14ac:dyDescent="0.15">
      <c r="AT565" s="24"/>
      <c r="AU565" s="24"/>
      <c r="AV565" s="24"/>
      <c r="AW565" s="24"/>
      <c r="AX565" s="24"/>
      <c r="AY565" s="24"/>
      <c r="AZ565" s="24"/>
      <c r="BA565" s="24"/>
      <c r="BB565" s="24"/>
      <c r="BC565" s="24"/>
      <c r="BD565" s="24"/>
      <c r="BE565" s="24"/>
      <c r="BF565" s="24"/>
      <c r="BG565" s="24"/>
      <c r="BH565" s="24"/>
      <c r="BI565" s="24"/>
      <c r="BJ565" s="24"/>
      <c r="BK565" s="24"/>
      <c r="BL565" s="24"/>
      <c r="BM565" s="24"/>
      <c r="BN565" s="24"/>
      <c r="BO565" s="24"/>
      <c r="BP565" s="24"/>
      <c r="BQ565" s="24"/>
      <c r="BR565" s="24"/>
      <c r="BS565" s="24"/>
      <c r="BT565" s="24"/>
      <c r="BU565" s="24"/>
      <c r="BV565" s="24"/>
      <c r="BW565" s="24"/>
      <c r="BX565" s="24"/>
      <c r="BY565" s="24"/>
      <c r="BZ565" s="24"/>
      <c r="CA565" s="24"/>
      <c r="CB565" s="24"/>
      <c r="CC565" s="24"/>
      <c r="CD565" s="24"/>
      <c r="CE565" s="24"/>
    </row>
    <row r="566" spans="46:83" x14ac:dyDescent="0.15">
      <c r="AT566" s="24"/>
      <c r="AU566" s="24"/>
      <c r="AV566" s="24"/>
      <c r="AW566" s="24"/>
      <c r="AX566" s="24"/>
      <c r="AY566" s="24"/>
      <c r="AZ566" s="24"/>
      <c r="BA566" s="24"/>
      <c r="BB566" s="24"/>
      <c r="BC566" s="24"/>
      <c r="BD566" s="24"/>
      <c r="BE566" s="24"/>
      <c r="BF566" s="24"/>
      <c r="BG566" s="24"/>
      <c r="BH566" s="24"/>
      <c r="BI566" s="24"/>
      <c r="BJ566" s="24"/>
      <c r="BK566" s="24"/>
      <c r="BL566" s="24"/>
      <c r="BM566" s="24"/>
      <c r="BN566" s="24"/>
      <c r="BO566" s="24"/>
      <c r="BP566" s="24"/>
      <c r="BQ566" s="24"/>
      <c r="BR566" s="24"/>
      <c r="BS566" s="24"/>
      <c r="BT566" s="24"/>
      <c r="BU566" s="24"/>
      <c r="BV566" s="24"/>
      <c r="BW566" s="24"/>
      <c r="BX566" s="24"/>
      <c r="BY566" s="24"/>
      <c r="BZ566" s="24"/>
      <c r="CA566" s="24"/>
      <c r="CB566" s="24"/>
      <c r="CC566" s="24"/>
      <c r="CD566" s="24"/>
      <c r="CE566" s="24"/>
    </row>
    <row r="567" spans="46:83" x14ac:dyDescent="0.15">
      <c r="AT567" s="24"/>
      <c r="AU567" s="24"/>
      <c r="AV567" s="24"/>
      <c r="AW567" s="24"/>
      <c r="AX567" s="24"/>
      <c r="AY567" s="24"/>
      <c r="AZ567" s="24"/>
      <c r="BA567" s="24"/>
      <c r="BB567" s="24"/>
      <c r="BC567" s="24"/>
      <c r="BD567" s="24"/>
      <c r="BE567" s="24"/>
      <c r="BF567" s="24"/>
      <c r="BG567" s="24"/>
      <c r="BH567" s="24"/>
      <c r="BI567" s="24"/>
      <c r="BJ567" s="24"/>
      <c r="BK567" s="24"/>
      <c r="BL567" s="24"/>
      <c r="BM567" s="24"/>
      <c r="BN567" s="24"/>
      <c r="BO567" s="24"/>
      <c r="BP567" s="24"/>
      <c r="BQ567" s="24"/>
      <c r="BR567" s="24"/>
      <c r="BS567" s="24"/>
      <c r="BT567" s="24"/>
      <c r="BU567" s="24"/>
      <c r="BV567" s="24"/>
      <c r="BW567" s="24"/>
      <c r="BX567" s="24"/>
      <c r="BY567" s="24"/>
      <c r="BZ567" s="24"/>
      <c r="CA567" s="24"/>
      <c r="CB567" s="24"/>
      <c r="CC567" s="24"/>
      <c r="CD567" s="24"/>
      <c r="CE567" s="24"/>
    </row>
    <row r="568" spans="46:83" x14ac:dyDescent="0.15">
      <c r="AT568" s="24"/>
      <c r="AU568" s="24"/>
      <c r="AV568" s="24"/>
      <c r="AW568" s="24"/>
      <c r="AX568" s="24"/>
      <c r="AY568" s="24"/>
      <c r="AZ568" s="24"/>
      <c r="BA568" s="24"/>
      <c r="BB568" s="24"/>
      <c r="BC568" s="24"/>
      <c r="BD568" s="24"/>
      <c r="BE568" s="24"/>
      <c r="BF568" s="24"/>
      <c r="BG568" s="24"/>
      <c r="BH568" s="24"/>
      <c r="BI568" s="24"/>
      <c r="BJ568" s="24"/>
      <c r="BK568" s="24"/>
      <c r="BL568" s="24"/>
      <c r="BM568" s="24"/>
      <c r="BN568" s="24"/>
      <c r="BO568" s="24"/>
      <c r="BP568" s="24"/>
      <c r="BQ568" s="24"/>
      <c r="BR568" s="24"/>
      <c r="BS568" s="24"/>
      <c r="BT568" s="24"/>
      <c r="BU568" s="24"/>
      <c r="BV568" s="24"/>
      <c r="BW568" s="24"/>
      <c r="BX568" s="24"/>
      <c r="BY568" s="24"/>
      <c r="BZ568" s="24"/>
      <c r="CA568" s="24"/>
      <c r="CB568" s="24"/>
      <c r="CC568" s="24"/>
      <c r="CD568" s="24"/>
      <c r="CE568" s="24"/>
    </row>
    <row r="569" spans="46:83" x14ac:dyDescent="0.15">
      <c r="AT569" s="24"/>
      <c r="AU569" s="24"/>
      <c r="AV569" s="24"/>
      <c r="AW569" s="24"/>
      <c r="AX569" s="24"/>
      <c r="AY569" s="24"/>
      <c r="AZ569" s="24"/>
      <c r="BA569" s="24"/>
      <c r="BB569" s="24"/>
      <c r="BC569" s="24"/>
      <c r="BD569" s="24"/>
      <c r="BE569" s="24"/>
      <c r="BF569" s="24"/>
      <c r="BG569" s="24"/>
      <c r="BH569" s="24"/>
      <c r="BI569" s="24"/>
      <c r="BJ569" s="24"/>
      <c r="BK569" s="24"/>
      <c r="BL569" s="24"/>
      <c r="BM569" s="24"/>
      <c r="BN569" s="24"/>
      <c r="BO569" s="24"/>
      <c r="BP569" s="24"/>
      <c r="BQ569" s="24"/>
      <c r="BR569" s="24"/>
      <c r="BS569" s="24"/>
      <c r="BT569" s="24"/>
      <c r="BU569" s="24"/>
      <c r="BV569" s="24"/>
      <c r="BW569" s="24"/>
      <c r="BX569" s="24"/>
      <c r="BY569" s="24"/>
      <c r="BZ569" s="24"/>
      <c r="CA569" s="24"/>
      <c r="CB569" s="24"/>
      <c r="CC569" s="24"/>
      <c r="CD569" s="24"/>
      <c r="CE569" s="24"/>
    </row>
    <row r="570" spans="46:83" x14ac:dyDescent="0.15">
      <c r="AT570" s="24"/>
      <c r="AU570" s="24"/>
      <c r="AV570" s="24"/>
      <c r="AW570" s="24"/>
      <c r="AX570" s="24"/>
      <c r="AY570" s="24"/>
      <c r="AZ570" s="24"/>
      <c r="BA570" s="24"/>
      <c r="BB570" s="24"/>
      <c r="BC570" s="24"/>
      <c r="BD570" s="24"/>
      <c r="BE570" s="24"/>
      <c r="BF570" s="24"/>
      <c r="BG570" s="24"/>
      <c r="BH570" s="24"/>
      <c r="BI570" s="24"/>
      <c r="BJ570" s="24"/>
      <c r="BK570" s="24"/>
      <c r="BL570" s="24"/>
      <c r="BM570" s="24"/>
      <c r="BN570" s="24"/>
      <c r="BO570" s="24"/>
      <c r="BP570" s="24"/>
      <c r="BQ570" s="24"/>
      <c r="BR570" s="24"/>
      <c r="BS570" s="24"/>
      <c r="BT570" s="24"/>
      <c r="BU570" s="24"/>
      <c r="BV570" s="24"/>
      <c r="BW570" s="24"/>
      <c r="BX570" s="24"/>
      <c r="BY570" s="24"/>
      <c r="BZ570" s="24"/>
      <c r="CA570" s="24"/>
      <c r="CB570" s="24"/>
      <c r="CC570" s="24"/>
      <c r="CD570" s="24"/>
      <c r="CE570" s="24"/>
    </row>
    <row r="571" spans="46:83" x14ac:dyDescent="0.15">
      <c r="AT571" s="24"/>
      <c r="AU571" s="24"/>
      <c r="AV571" s="24"/>
      <c r="AW571" s="24"/>
      <c r="AX571" s="24"/>
      <c r="AY571" s="24"/>
      <c r="AZ571" s="24"/>
      <c r="BA571" s="24"/>
      <c r="BB571" s="24"/>
      <c r="BC571" s="24"/>
      <c r="BD571" s="24"/>
      <c r="BE571" s="24"/>
      <c r="BF571" s="24"/>
      <c r="BG571" s="24"/>
      <c r="BH571" s="24"/>
      <c r="BI571" s="24"/>
      <c r="BJ571" s="24"/>
      <c r="BK571" s="24"/>
      <c r="BL571" s="24"/>
      <c r="BM571" s="24"/>
      <c r="BN571" s="24"/>
      <c r="BO571" s="24"/>
      <c r="BP571" s="24"/>
      <c r="BQ571" s="24"/>
      <c r="BR571" s="24"/>
      <c r="BS571" s="24"/>
      <c r="BT571" s="24"/>
      <c r="BU571" s="24"/>
      <c r="BV571" s="24"/>
      <c r="BW571" s="24"/>
      <c r="BX571" s="24"/>
      <c r="BY571" s="24"/>
      <c r="BZ571" s="24"/>
      <c r="CA571" s="24"/>
      <c r="CB571" s="24"/>
      <c r="CC571" s="24"/>
      <c r="CD571" s="24"/>
      <c r="CE571" s="24"/>
    </row>
    <row r="572" spans="46:83" x14ac:dyDescent="0.15">
      <c r="AT572" s="24"/>
      <c r="AU572" s="24"/>
      <c r="AV572" s="24"/>
      <c r="AW572" s="24"/>
      <c r="AX572" s="24"/>
      <c r="AY572" s="24"/>
      <c r="AZ572" s="24"/>
      <c r="BA572" s="24"/>
      <c r="BB572" s="24"/>
      <c r="BC572" s="24"/>
      <c r="BD572" s="24"/>
      <c r="BE572" s="24"/>
      <c r="BF572" s="24"/>
      <c r="BG572" s="24"/>
      <c r="BH572" s="24"/>
      <c r="BI572" s="24"/>
      <c r="BJ572" s="24"/>
      <c r="BK572" s="24"/>
      <c r="BL572" s="24"/>
      <c r="BM572" s="24"/>
      <c r="BN572" s="24"/>
      <c r="BO572" s="24"/>
      <c r="BP572" s="24"/>
      <c r="BQ572" s="24"/>
      <c r="BR572" s="24"/>
      <c r="BS572" s="24"/>
      <c r="BT572" s="24"/>
      <c r="BU572" s="24"/>
      <c r="BV572" s="24"/>
      <c r="BW572" s="24"/>
      <c r="BX572" s="24"/>
      <c r="BY572" s="24"/>
      <c r="BZ572" s="24"/>
      <c r="CA572" s="24"/>
      <c r="CB572" s="24"/>
      <c r="CC572" s="24"/>
      <c r="CD572" s="24"/>
      <c r="CE572" s="24"/>
    </row>
    <row r="573" spans="46:83" x14ac:dyDescent="0.15">
      <c r="AT573" s="24"/>
      <c r="AU573" s="24"/>
      <c r="AV573" s="24"/>
      <c r="AW573" s="24"/>
      <c r="AX573" s="24"/>
      <c r="AY573" s="24"/>
      <c r="AZ573" s="24"/>
      <c r="BA573" s="24"/>
      <c r="BB573" s="24"/>
      <c r="BC573" s="24"/>
      <c r="BD573" s="24"/>
      <c r="BE573" s="24"/>
      <c r="BF573" s="24"/>
      <c r="BG573" s="24"/>
      <c r="BH573" s="24"/>
      <c r="BI573" s="24"/>
      <c r="BJ573" s="24"/>
      <c r="BK573" s="24"/>
      <c r="BL573" s="24"/>
      <c r="BM573" s="24"/>
      <c r="BN573" s="24"/>
      <c r="BO573" s="24"/>
      <c r="BP573" s="24"/>
      <c r="BQ573" s="24"/>
      <c r="BR573" s="24"/>
      <c r="BS573" s="24"/>
      <c r="BT573" s="24"/>
      <c r="BU573" s="24"/>
      <c r="BV573" s="24"/>
      <c r="BW573" s="24"/>
      <c r="BX573" s="24"/>
      <c r="BY573" s="24"/>
      <c r="BZ573" s="24"/>
      <c r="CA573" s="24"/>
      <c r="CB573" s="24"/>
      <c r="CC573" s="24"/>
      <c r="CD573" s="24"/>
      <c r="CE573" s="24"/>
    </row>
    <row r="574" spans="46:83" x14ac:dyDescent="0.15">
      <c r="AT574" s="24"/>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c r="BR574" s="24"/>
      <c r="BS574" s="24"/>
      <c r="BT574" s="24"/>
      <c r="BU574" s="24"/>
      <c r="BV574" s="24"/>
      <c r="BW574" s="24"/>
      <c r="BX574" s="24"/>
      <c r="BY574" s="24"/>
      <c r="BZ574" s="24"/>
      <c r="CA574" s="24"/>
      <c r="CB574" s="24"/>
      <c r="CC574" s="24"/>
      <c r="CD574" s="24"/>
      <c r="CE574" s="24"/>
    </row>
    <row r="575" spans="46:83" x14ac:dyDescent="0.15">
      <c r="AT575" s="24"/>
      <c r="AU575" s="24"/>
      <c r="AV575" s="24"/>
      <c r="AW575" s="24"/>
      <c r="AX575" s="24"/>
      <c r="AY575" s="24"/>
      <c r="AZ575" s="24"/>
      <c r="BA575" s="24"/>
      <c r="BB575" s="24"/>
      <c r="BC575" s="24"/>
      <c r="BD575" s="24"/>
      <c r="BE575" s="24"/>
      <c r="BF575" s="24"/>
      <c r="BG575" s="24"/>
      <c r="BH575" s="24"/>
      <c r="BI575" s="24"/>
      <c r="BJ575" s="24"/>
      <c r="BK575" s="24"/>
      <c r="BL575" s="24"/>
      <c r="BM575" s="24"/>
      <c r="BN575" s="24"/>
      <c r="BO575" s="24"/>
      <c r="BP575" s="24"/>
      <c r="BQ575" s="24"/>
      <c r="BR575" s="24"/>
      <c r="BS575" s="24"/>
      <c r="BT575" s="24"/>
      <c r="BU575" s="24"/>
      <c r="BV575" s="24"/>
      <c r="BW575" s="24"/>
      <c r="BX575" s="24"/>
      <c r="BY575" s="24"/>
      <c r="BZ575" s="24"/>
      <c r="CA575" s="24"/>
      <c r="CB575" s="24"/>
      <c r="CC575" s="24"/>
      <c r="CD575" s="24"/>
      <c r="CE575" s="24"/>
    </row>
    <row r="576" spans="46:83" x14ac:dyDescent="0.15">
      <c r="AT576" s="24"/>
      <c r="AU576" s="24"/>
      <c r="AV576" s="24"/>
      <c r="AW576" s="24"/>
      <c r="AX576" s="24"/>
      <c r="AY576" s="24"/>
      <c r="AZ576" s="24"/>
      <c r="BA576" s="24"/>
      <c r="BB576" s="24"/>
      <c r="BC576" s="24"/>
      <c r="BD576" s="24"/>
      <c r="BE576" s="24"/>
      <c r="BF576" s="24"/>
      <c r="BG576" s="24"/>
      <c r="BH576" s="24"/>
      <c r="BI576" s="24"/>
      <c r="BJ576" s="24"/>
      <c r="BK576" s="24"/>
      <c r="BL576" s="24"/>
      <c r="BM576" s="24"/>
      <c r="BN576" s="24"/>
      <c r="BO576" s="24"/>
      <c r="BP576" s="24"/>
      <c r="BQ576" s="24"/>
      <c r="BR576" s="24"/>
      <c r="BS576" s="24"/>
      <c r="BT576" s="24"/>
      <c r="BU576" s="24"/>
      <c r="BV576" s="24"/>
      <c r="BW576" s="24"/>
      <c r="BX576" s="24"/>
      <c r="BY576" s="24"/>
      <c r="BZ576" s="24"/>
      <c r="CA576" s="24"/>
      <c r="CB576" s="24"/>
      <c r="CC576" s="24"/>
      <c r="CD576" s="24"/>
      <c r="CE576" s="24"/>
    </row>
    <row r="577" spans="46:83" x14ac:dyDescent="0.15">
      <c r="AT577" s="24"/>
      <c r="AU577" s="24"/>
      <c r="AV577" s="24"/>
      <c r="AW577" s="24"/>
      <c r="AX577" s="24"/>
      <c r="AY577" s="24"/>
      <c r="AZ577" s="24"/>
      <c r="BA577" s="24"/>
      <c r="BB577" s="24"/>
      <c r="BC577" s="24"/>
      <c r="BD577" s="24"/>
      <c r="BE577" s="24"/>
      <c r="BF577" s="24"/>
      <c r="BG577" s="24"/>
      <c r="BH577" s="24"/>
      <c r="BI577" s="24"/>
      <c r="BJ577" s="24"/>
      <c r="BK577" s="24"/>
      <c r="BL577" s="24"/>
      <c r="BM577" s="24"/>
      <c r="BN577" s="24"/>
      <c r="BO577" s="24"/>
      <c r="BP577" s="24"/>
      <c r="BQ577" s="24"/>
      <c r="BR577" s="24"/>
      <c r="BS577" s="24"/>
      <c r="BT577" s="24"/>
      <c r="BU577" s="24"/>
      <c r="BV577" s="24"/>
      <c r="BW577" s="24"/>
      <c r="BX577" s="24"/>
      <c r="BY577" s="24"/>
      <c r="BZ577" s="24"/>
      <c r="CA577" s="24"/>
      <c r="CB577" s="24"/>
      <c r="CC577" s="24"/>
      <c r="CD577" s="24"/>
      <c r="CE577" s="24"/>
    </row>
    <row r="578" spans="46:83" x14ac:dyDescent="0.15">
      <c r="AT578" s="24"/>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c r="BR578" s="24"/>
      <c r="BS578" s="24"/>
      <c r="BT578" s="24"/>
      <c r="BU578" s="24"/>
      <c r="BV578" s="24"/>
      <c r="BW578" s="24"/>
      <c r="BX578" s="24"/>
      <c r="BY578" s="24"/>
      <c r="BZ578" s="24"/>
      <c r="CA578" s="24"/>
      <c r="CB578" s="24"/>
      <c r="CC578" s="24"/>
      <c r="CD578" s="24"/>
      <c r="CE578" s="24"/>
    </row>
    <row r="579" spans="46:83" x14ac:dyDescent="0.15">
      <c r="AT579" s="24"/>
      <c r="AU579" s="24"/>
      <c r="AV579" s="24"/>
      <c r="AW579" s="24"/>
      <c r="AX579" s="24"/>
      <c r="AY579" s="24"/>
      <c r="AZ579" s="24"/>
      <c r="BA579" s="24"/>
      <c r="BB579" s="24"/>
      <c r="BC579" s="24"/>
      <c r="BD579" s="24"/>
      <c r="BE579" s="24"/>
      <c r="BF579" s="24"/>
      <c r="BG579" s="24"/>
      <c r="BH579" s="24"/>
      <c r="BI579" s="24"/>
      <c r="BJ579" s="24"/>
      <c r="BK579" s="24"/>
      <c r="BL579" s="24"/>
      <c r="BM579" s="24"/>
      <c r="BN579" s="24"/>
      <c r="BO579" s="24"/>
      <c r="BP579" s="24"/>
      <c r="BQ579" s="24"/>
      <c r="BR579" s="24"/>
      <c r="BS579" s="24"/>
      <c r="BT579" s="24"/>
      <c r="BU579" s="24"/>
      <c r="BV579" s="24"/>
      <c r="BW579" s="24"/>
      <c r="BX579" s="24"/>
      <c r="BY579" s="24"/>
      <c r="BZ579" s="24"/>
      <c r="CA579" s="24"/>
      <c r="CB579" s="24"/>
      <c r="CC579" s="24"/>
      <c r="CD579" s="24"/>
      <c r="CE579" s="24"/>
    </row>
    <row r="580" spans="46:83" x14ac:dyDescent="0.15">
      <c r="AT580" s="24"/>
      <c r="AU580" s="24"/>
      <c r="AV580" s="24"/>
      <c r="AW580" s="24"/>
      <c r="AX580" s="24"/>
      <c r="AY580" s="24"/>
      <c r="AZ580" s="24"/>
      <c r="BA580" s="24"/>
      <c r="BB580" s="24"/>
      <c r="BC580" s="24"/>
      <c r="BD580" s="24"/>
      <c r="BE580" s="24"/>
      <c r="BF580" s="24"/>
      <c r="BG580" s="24"/>
      <c r="BH580" s="24"/>
      <c r="BI580" s="24"/>
      <c r="BJ580" s="24"/>
      <c r="BK580" s="24"/>
      <c r="BL580" s="24"/>
      <c r="BM580" s="24"/>
      <c r="BN580" s="24"/>
      <c r="BO580" s="24"/>
      <c r="BP580" s="24"/>
      <c r="BQ580" s="24"/>
      <c r="BR580" s="24"/>
      <c r="BS580" s="24"/>
      <c r="BT580" s="24"/>
      <c r="BU580" s="24"/>
      <c r="BV580" s="24"/>
      <c r="BW580" s="24"/>
      <c r="BX580" s="24"/>
      <c r="BY580" s="24"/>
      <c r="BZ580" s="24"/>
      <c r="CA580" s="24"/>
      <c r="CB580" s="24"/>
      <c r="CC580" s="24"/>
      <c r="CD580" s="24"/>
      <c r="CE580" s="24"/>
    </row>
    <row r="581" spans="46:83" x14ac:dyDescent="0.15">
      <c r="AT581" s="24"/>
      <c r="AU581" s="24"/>
      <c r="AV581" s="24"/>
      <c r="AW581" s="24"/>
      <c r="AX581" s="24"/>
      <c r="AY581" s="24"/>
      <c r="AZ581" s="24"/>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c r="CC581" s="24"/>
      <c r="CD581" s="24"/>
      <c r="CE581" s="24"/>
    </row>
    <row r="582" spans="46:83" x14ac:dyDescent="0.15">
      <c r="AT582" s="24"/>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c r="BR582" s="24"/>
      <c r="BS582" s="24"/>
      <c r="BT582" s="24"/>
      <c r="BU582" s="24"/>
      <c r="BV582" s="24"/>
      <c r="BW582" s="24"/>
      <c r="BX582" s="24"/>
      <c r="BY582" s="24"/>
      <c r="BZ582" s="24"/>
      <c r="CA582" s="24"/>
      <c r="CB582" s="24"/>
      <c r="CC582" s="24"/>
      <c r="CD582" s="24"/>
      <c r="CE582" s="24"/>
    </row>
    <row r="583" spans="46:83" x14ac:dyDescent="0.15">
      <c r="AT583" s="24"/>
      <c r="AU583" s="24"/>
      <c r="AV583" s="24"/>
      <c r="AW583" s="24"/>
      <c r="AX583" s="24"/>
      <c r="AY583" s="24"/>
      <c r="AZ583" s="24"/>
      <c r="BA583" s="24"/>
      <c r="BB583" s="24"/>
      <c r="BC583" s="24"/>
      <c r="BD583" s="24"/>
      <c r="BE583" s="24"/>
      <c r="BF583" s="24"/>
      <c r="BG583" s="24"/>
      <c r="BH583" s="24"/>
      <c r="BI583" s="24"/>
      <c r="BJ583" s="24"/>
      <c r="BK583" s="24"/>
      <c r="BL583" s="24"/>
      <c r="BM583" s="24"/>
      <c r="BN583" s="24"/>
      <c r="BO583" s="24"/>
      <c r="BP583" s="24"/>
      <c r="BQ583" s="24"/>
      <c r="BR583" s="24"/>
      <c r="BS583" s="24"/>
      <c r="BT583" s="24"/>
      <c r="BU583" s="24"/>
      <c r="BV583" s="24"/>
      <c r="BW583" s="24"/>
      <c r="BX583" s="24"/>
      <c r="BY583" s="24"/>
      <c r="BZ583" s="24"/>
      <c r="CA583" s="24"/>
      <c r="CB583" s="24"/>
      <c r="CC583" s="24"/>
      <c r="CD583" s="24"/>
      <c r="CE583" s="24"/>
    </row>
    <row r="584" spans="46:83" x14ac:dyDescent="0.15">
      <c r="AT584" s="24"/>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c r="BR584" s="24"/>
      <c r="BS584" s="24"/>
      <c r="BT584" s="24"/>
      <c r="BU584" s="24"/>
      <c r="BV584" s="24"/>
      <c r="BW584" s="24"/>
      <c r="BX584" s="24"/>
      <c r="BY584" s="24"/>
      <c r="BZ584" s="24"/>
      <c r="CA584" s="24"/>
      <c r="CB584" s="24"/>
      <c r="CC584" s="24"/>
      <c r="CD584" s="24"/>
      <c r="CE584" s="24"/>
    </row>
    <row r="585" spans="46:83" x14ac:dyDescent="0.15">
      <c r="AT585" s="24"/>
      <c r="AU585" s="24"/>
      <c r="AV585" s="24"/>
      <c r="AW585" s="24"/>
      <c r="AX585" s="24"/>
      <c r="AY585" s="24"/>
      <c r="AZ585" s="24"/>
      <c r="BA585" s="24"/>
      <c r="BB585" s="24"/>
      <c r="BC585" s="24"/>
      <c r="BD585" s="24"/>
      <c r="BE585" s="24"/>
      <c r="BF585" s="24"/>
      <c r="BG585" s="24"/>
      <c r="BH585" s="24"/>
      <c r="BI585" s="24"/>
      <c r="BJ585" s="24"/>
      <c r="BK585" s="24"/>
      <c r="BL585" s="24"/>
      <c r="BM585" s="24"/>
      <c r="BN585" s="24"/>
      <c r="BO585" s="24"/>
      <c r="BP585" s="24"/>
      <c r="BQ585" s="24"/>
      <c r="BR585" s="24"/>
      <c r="BS585" s="24"/>
      <c r="BT585" s="24"/>
      <c r="BU585" s="24"/>
      <c r="BV585" s="24"/>
      <c r="BW585" s="24"/>
      <c r="BX585" s="24"/>
      <c r="BY585" s="24"/>
      <c r="BZ585" s="24"/>
      <c r="CA585" s="24"/>
      <c r="CB585" s="24"/>
      <c r="CC585" s="24"/>
      <c r="CD585" s="24"/>
      <c r="CE585" s="24"/>
    </row>
    <row r="586" spans="46:83" x14ac:dyDescent="0.15">
      <c r="AT586" s="24"/>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c r="BR586" s="24"/>
      <c r="BS586" s="24"/>
      <c r="BT586" s="24"/>
      <c r="BU586" s="24"/>
      <c r="BV586" s="24"/>
      <c r="BW586" s="24"/>
      <c r="BX586" s="24"/>
      <c r="BY586" s="24"/>
      <c r="BZ586" s="24"/>
      <c r="CA586" s="24"/>
      <c r="CB586" s="24"/>
      <c r="CC586" s="24"/>
      <c r="CD586" s="24"/>
      <c r="CE586" s="24"/>
    </row>
    <row r="587" spans="46:83" x14ac:dyDescent="0.15">
      <c r="AT587" s="24"/>
      <c r="AU587" s="24"/>
      <c r="AV587" s="24"/>
      <c r="AW587" s="24"/>
      <c r="AX587" s="24"/>
      <c r="AY587" s="24"/>
      <c r="AZ587" s="24"/>
      <c r="BA587" s="24"/>
      <c r="BB587" s="24"/>
      <c r="BC587" s="24"/>
      <c r="BD587" s="24"/>
      <c r="BE587" s="24"/>
      <c r="BF587" s="24"/>
      <c r="BG587" s="24"/>
      <c r="BH587" s="24"/>
      <c r="BI587" s="24"/>
      <c r="BJ587" s="24"/>
      <c r="BK587" s="24"/>
      <c r="BL587" s="24"/>
      <c r="BM587" s="24"/>
      <c r="BN587" s="24"/>
      <c r="BO587" s="24"/>
      <c r="BP587" s="24"/>
      <c r="BQ587" s="24"/>
      <c r="BR587" s="24"/>
      <c r="BS587" s="24"/>
      <c r="BT587" s="24"/>
      <c r="BU587" s="24"/>
      <c r="BV587" s="24"/>
      <c r="BW587" s="24"/>
      <c r="BX587" s="24"/>
      <c r="BY587" s="24"/>
      <c r="BZ587" s="24"/>
      <c r="CA587" s="24"/>
      <c r="CB587" s="24"/>
      <c r="CC587" s="24"/>
      <c r="CD587" s="24"/>
      <c r="CE587" s="24"/>
    </row>
    <row r="588" spans="46:83" x14ac:dyDescent="0.15">
      <c r="AT588" s="24"/>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c r="BR588" s="24"/>
      <c r="BS588" s="24"/>
      <c r="BT588" s="24"/>
      <c r="BU588" s="24"/>
      <c r="BV588" s="24"/>
      <c r="BW588" s="24"/>
      <c r="BX588" s="24"/>
      <c r="BY588" s="24"/>
      <c r="BZ588" s="24"/>
      <c r="CA588" s="24"/>
      <c r="CB588" s="24"/>
      <c r="CC588" s="24"/>
      <c r="CD588" s="24"/>
      <c r="CE588" s="24"/>
    </row>
    <row r="589" spans="46:83" x14ac:dyDescent="0.15">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row>
    <row r="590" spans="46:83" x14ac:dyDescent="0.15">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row>
    <row r="591" spans="46:83" x14ac:dyDescent="0.15">
      <c r="AT591" s="24"/>
      <c r="AU591" s="24"/>
      <c r="AV591" s="24"/>
      <c r="AW591" s="24"/>
      <c r="AX591" s="24"/>
      <c r="AY591" s="24"/>
      <c r="AZ591" s="24"/>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row>
    <row r="592" spans="46:83" x14ac:dyDescent="0.15">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c r="BR592" s="24"/>
      <c r="BS592" s="24"/>
      <c r="BT592" s="24"/>
      <c r="BU592" s="24"/>
      <c r="BV592" s="24"/>
      <c r="BW592" s="24"/>
      <c r="BX592" s="24"/>
      <c r="BY592" s="24"/>
      <c r="BZ592" s="24"/>
      <c r="CA592" s="24"/>
      <c r="CB592" s="24"/>
      <c r="CC592" s="24"/>
      <c r="CD592" s="24"/>
      <c r="CE592" s="24"/>
    </row>
    <row r="593" spans="46:83" x14ac:dyDescent="0.15">
      <c r="AT593" s="24"/>
      <c r="AU593" s="24"/>
      <c r="AV593" s="24"/>
      <c r="AW593" s="24"/>
      <c r="AX593" s="24"/>
      <c r="AY593" s="24"/>
      <c r="AZ593" s="24"/>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row>
    <row r="594" spans="46:83" x14ac:dyDescent="0.15">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c r="BR594" s="24"/>
      <c r="BS594" s="24"/>
      <c r="BT594" s="24"/>
      <c r="BU594" s="24"/>
      <c r="BV594" s="24"/>
      <c r="BW594" s="24"/>
      <c r="BX594" s="24"/>
      <c r="BY594" s="24"/>
      <c r="BZ594" s="24"/>
      <c r="CA594" s="24"/>
      <c r="CB594" s="24"/>
      <c r="CC594" s="24"/>
      <c r="CD594" s="24"/>
      <c r="CE594" s="24"/>
    </row>
    <row r="595" spans="46:83" x14ac:dyDescent="0.15">
      <c r="AT595" s="24"/>
      <c r="AU595" s="24"/>
      <c r="AV595" s="24"/>
      <c r="AW595" s="24"/>
      <c r="AX595" s="24"/>
      <c r="AY595" s="24"/>
      <c r="AZ595" s="24"/>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row>
    <row r="596" spans="46:83" x14ac:dyDescent="0.15">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c r="BR596" s="24"/>
      <c r="BS596" s="24"/>
      <c r="BT596" s="24"/>
      <c r="BU596" s="24"/>
      <c r="BV596" s="24"/>
      <c r="BW596" s="24"/>
      <c r="BX596" s="24"/>
      <c r="BY596" s="24"/>
      <c r="BZ596" s="24"/>
      <c r="CA596" s="24"/>
      <c r="CB596" s="24"/>
      <c r="CC596" s="24"/>
      <c r="CD596" s="24"/>
      <c r="CE596" s="24"/>
    </row>
    <row r="597" spans="46:83" x14ac:dyDescent="0.15">
      <c r="AT597" s="24"/>
      <c r="AU597" s="24"/>
      <c r="AV597" s="24"/>
      <c r="AW597" s="24"/>
      <c r="AX597" s="24"/>
      <c r="AY597" s="24"/>
      <c r="AZ597" s="24"/>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row>
    <row r="598" spans="46:83" x14ac:dyDescent="0.15">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c r="BR598" s="24"/>
      <c r="BS598" s="24"/>
      <c r="BT598" s="24"/>
      <c r="BU598" s="24"/>
      <c r="BV598" s="24"/>
      <c r="BW598" s="24"/>
      <c r="BX598" s="24"/>
      <c r="BY598" s="24"/>
      <c r="BZ598" s="24"/>
      <c r="CA598" s="24"/>
      <c r="CB598" s="24"/>
      <c r="CC598" s="24"/>
      <c r="CD598" s="24"/>
      <c r="CE598" s="24"/>
    </row>
    <row r="599" spans="46:83" x14ac:dyDescent="0.15">
      <c r="AT599" s="24"/>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row>
    <row r="600" spans="46:83" x14ac:dyDescent="0.15">
      <c r="AT600" s="24"/>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c r="BR600" s="24"/>
      <c r="BS600" s="24"/>
      <c r="BT600" s="24"/>
      <c r="BU600" s="24"/>
      <c r="BV600" s="24"/>
      <c r="BW600" s="24"/>
      <c r="BX600" s="24"/>
      <c r="BY600" s="24"/>
      <c r="BZ600" s="24"/>
      <c r="CA600" s="24"/>
      <c r="CB600" s="24"/>
      <c r="CC600" s="24"/>
      <c r="CD600" s="24"/>
      <c r="CE600" s="24"/>
    </row>
    <row r="601" spans="46:83" x14ac:dyDescent="0.15">
      <c r="AT601" s="24"/>
      <c r="AU601" s="24"/>
      <c r="AV601" s="24"/>
      <c r="AW601" s="24"/>
      <c r="AX601" s="24"/>
      <c r="AY601" s="24"/>
      <c r="AZ601" s="24"/>
      <c r="BA601" s="24"/>
      <c r="BB601" s="24"/>
      <c r="BC601" s="24"/>
      <c r="BD601" s="24"/>
      <c r="BE601" s="24"/>
      <c r="BF601" s="24"/>
      <c r="BG601" s="24"/>
      <c r="BH601" s="24"/>
      <c r="BI601" s="24"/>
      <c r="BJ601" s="24"/>
      <c r="BK601" s="24"/>
      <c r="BL601" s="24"/>
      <c r="BM601" s="24"/>
      <c r="BN601" s="24"/>
      <c r="BO601" s="24"/>
      <c r="BP601" s="24"/>
      <c r="BQ601" s="24"/>
      <c r="BR601" s="24"/>
      <c r="BS601" s="24"/>
      <c r="BT601" s="24"/>
      <c r="BU601" s="24"/>
      <c r="BV601" s="24"/>
      <c r="BW601" s="24"/>
      <c r="BX601" s="24"/>
      <c r="BY601" s="24"/>
      <c r="BZ601" s="24"/>
      <c r="CA601" s="24"/>
      <c r="CB601" s="24"/>
      <c r="CC601" s="24"/>
      <c r="CD601" s="24"/>
      <c r="CE601" s="24"/>
    </row>
    <row r="602" spans="46:83" x14ac:dyDescent="0.15">
      <c r="AT602" s="24"/>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c r="BR602" s="24"/>
      <c r="BS602" s="24"/>
      <c r="BT602" s="24"/>
      <c r="BU602" s="24"/>
      <c r="BV602" s="24"/>
      <c r="BW602" s="24"/>
      <c r="BX602" s="24"/>
      <c r="BY602" s="24"/>
      <c r="BZ602" s="24"/>
      <c r="CA602" s="24"/>
      <c r="CB602" s="24"/>
      <c r="CC602" s="24"/>
      <c r="CD602" s="24"/>
      <c r="CE602" s="24"/>
    </row>
    <row r="603" spans="46:83" x14ac:dyDescent="0.15">
      <c r="AT603" s="24"/>
      <c r="AU603" s="24"/>
      <c r="AV603" s="24"/>
      <c r="AW603" s="24"/>
      <c r="AX603" s="24"/>
      <c r="AY603" s="24"/>
      <c r="AZ603" s="24"/>
      <c r="BA603" s="24"/>
      <c r="BB603" s="24"/>
      <c r="BC603" s="24"/>
      <c r="BD603" s="24"/>
      <c r="BE603" s="24"/>
      <c r="BF603" s="24"/>
      <c r="BG603" s="24"/>
      <c r="BH603" s="24"/>
      <c r="BI603" s="24"/>
      <c r="BJ603" s="24"/>
      <c r="BK603" s="24"/>
      <c r="BL603" s="24"/>
      <c r="BM603" s="24"/>
      <c r="BN603" s="24"/>
      <c r="BO603" s="24"/>
      <c r="BP603" s="24"/>
      <c r="BQ603" s="24"/>
      <c r="BR603" s="24"/>
      <c r="BS603" s="24"/>
      <c r="BT603" s="24"/>
      <c r="BU603" s="24"/>
      <c r="BV603" s="24"/>
      <c r="BW603" s="24"/>
      <c r="BX603" s="24"/>
      <c r="BY603" s="24"/>
      <c r="BZ603" s="24"/>
      <c r="CA603" s="24"/>
      <c r="CB603" s="24"/>
      <c r="CC603" s="24"/>
      <c r="CD603" s="24"/>
      <c r="CE603" s="24"/>
    </row>
    <row r="604" spans="46:83" x14ac:dyDescent="0.15">
      <c r="AT604" s="24"/>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c r="BR604" s="24"/>
      <c r="BS604" s="24"/>
      <c r="BT604" s="24"/>
      <c r="BU604" s="24"/>
      <c r="BV604" s="24"/>
      <c r="BW604" s="24"/>
      <c r="BX604" s="24"/>
      <c r="BY604" s="24"/>
      <c r="BZ604" s="24"/>
      <c r="CA604" s="24"/>
      <c r="CB604" s="24"/>
      <c r="CC604" s="24"/>
      <c r="CD604" s="24"/>
      <c r="CE604" s="24"/>
    </row>
    <row r="605" spans="46:83" x14ac:dyDescent="0.15">
      <c r="AT605" s="24"/>
      <c r="AU605" s="24"/>
      <c r="AV605" s="24"/>
      <c r="AW605" s="24"/>
      <c r="AX605" s="24"/>
      <c r="AY605" s="24"/>
      <c r="AZ605" s="24"/>
      <c r="BA605" s="24"/>
      <c r="BB605" s="24"/>
      <c r="BC605" s="24"/>
      <c r="BD605" s="24"/>
      <c r="BE605" s="24"/>
      <c r="BF605" s="24"/>
      <c r="BG605" s="24"/>
      <c r="BH605" s="24"/>
      <c r="BI605" s="24"/>
      <c r="BJ605" s="24"/>
      <c r="BK605" s="24"/>
      <c r="BL605" s="24"/>
      <c r="BM605" s="24"/>
      <c r="BN605" s="24"/>
      <c r="BO605" s="24"/>
      <c r="BP605" s="24"/>
      <c r="BQ605" s="24"/>
      <c r="BR605" s="24"/>
      <c r="BS605" s="24"/>
      <c r="BT605" s="24"/>
      <c r="BU605" s="24"/>
      <c r="BV605" s="24"/>
      <c r="BW605" s="24"/>
      <c r="BX605" s="24"/>
      <c r="BY605" s="24"/>
      <c r="BZ605" s="24"/>
      <c r="CA605" s="24"/>
      <c r="CB605" s="24"/>
      <c r="CC605" s="24"/>
      <c r="CD605" s="24"/>
      <c r="CE605" s="24"/>
    </row>
    <row r="606" spans="46:83" x14ac:dyDescent="0.15">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c r="BR606" s="24"/>
      <c r="BS606" s="24"/>
      <c r="BT606" s="24"/>
      <c r="BU606" s="24"/>
      <c r="BV606" s="24"/>
      <c r="BW606" s="24"/>
      <c r="BX606" s="24"/>
      <c r="BY606" s="24"/>
      <c r="BZ606" s="24"/>
      <c r="CA606" s="24"/>
      <c r="CB606" s="24"/>
      <c r="CC606" s="24"/>
      <c r="CD606" s="24"/>
      <c r="CE606" s="24"/>
    </row>
    <row r="607" spans="46:83" x14ac:dyDescent="0.15">
      <c r="AT607" s="24"/>
      <c r="AU607" s="24"/>
      <c r="AV607" s="24"/>
      <c r="AW607" s="24"/>
      <c r="AX607" s="24"/>
      <c r="AY607" s="24"/>
      <c r="AZ607" s="24"/>
      <c r="BA607" s="24"/>
      <c r="BB607" s="24"/>
      <c r="BC607" s="24"/>
      <c r="BD607" s="24"/>
      <c r="BE607" s="24"/>
      <c r="BF607" s="24"/>
      <c r="BG607" s="24"/>
      <c r="BH607" s="24"/>
      <c r="BI607" s="24"/>
      <c r="BJ607" s="24"/>
      <c r="BK607" s="24"/>
      <c r="BL607" s="24"/>
      <c r="BM607" s="24"/>
      <c r="BN607" s="24"/>
      <c r="BO607" s="24"/>
      <c r="BP607" s="24"/>
      <c r="BQ607" s="24"/>
      <c r="BR607" s="24"/>
      <c r="BS607" s="24"/>
      <c r="BT607" s="24"/>
      <c r="BU607" s="24"/>
      <c r="BV607" s="24"/>
      <c r="BW607" s="24"/>
      <c r="BX607" s="24"/>
      <c r="BY607" s="24"/>
      <c r="BZ607" s="24"/>
      <c r="CA607" s="24"/>
      <c r="CB607" s="24"/>
      <c r="CC607" s="24"/>
      <c r="CD607" s="24"/>
      <c r="CE607" s="24"/>
    </row>
    <row r="608" spans="46:83" x14ac:dyDescent="0.15">
      <c r="AT608" s="24"/>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c r="BR608" s="24"/>
      <c r="BS608" s="24"/>
      <c r="BT608" s="24"/>
      <c r="BU608" s="24"/>
      <c r="BV608" s="24"/>
      <c r="BW608" s="24"/>
      <c r="BX608" s="24"/>
      <c r="BY608" s="24"/>
      <c r="BZ608" s="24"/>
      <c r="CA608" s="24"/>
      <c r="CB608" s="24"/>
      <c r="CC608" s="24"/>
      <c r="CD608" s="24"/>
      <c r="CE608" s="24"/>
    </row>
    <row r="609" spans="46:83" x14ac:dyDescent="0.15">
      <c r="AT609" s="24"/>
      <c r="AU609" s="24"/>
      <c r="AV609" s="24"/>
      <c r="AW609" s="24"/>
      <c r="AX609" s="24"/>
      <c r="AY609" s="24"/>
      <c r="AZ609" s="24"/>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row>
    <row r="610" spans="46:83" x14ac:dyDescent="0.15">
      <c r="AT610" s="24"/>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c r="BR610" s="24"/>
      <c r="BS610" s="24"/>
      <c r="BT610" s="24"/>
      <c r="BU610" s="24"/>
      <c r="BV610" s="24"/>
      <c r="BW610" s="24"/>
      <c r="BX610" s="24"/>
      <c r="BY610" s="24"/>
      <c r="BZ610" s="24"/>
      <c r="CA610" s="24"/>
      <c r="CB610" s="24"/>
      <c r="CC610" s="24"/>
      <c r="CD610" s="24"/>
      <c r="CE610" s="24"/>
    </row>
    <row r="611" spans="46:83" x14ac:dyDescent="0.15">
      <c r="AT611" s="24"/>
      <c r="AU611" s="24"/>
      <c r="AV611" s="24"/>
      <c r="AW611" s="24"/>
      <c r="AX611" s="24"/>
      <c r="AY611" s="24"/>
      <c r="AZ611" s="24"/>
      <c r="BA611" s="24"/>
      <c r="BB611" s="24"/>
      <c r="BC611" s="24"/>
      <c r="BD611" s="24"/>
      <c r="BE611" s="24"/>
      <c r="BF611" s="24"/>
      <c r="BG611" s="24"/>
      <c r="BH611" s="24"/>
      <c r="BI611" s="24"/>
      <c r="BJ611" s="24"/>
      <c r="BK611" s="24"/>
      <c r="BL611" s="24"/>
      <c r="BM611" s="24"/>
      <c r="BN611" s="24"/>
      <c r="BO611" s="24"/>
      <c r="BP611" s="24"/>
      <c r="BQ611" s="24"/>
      <c r="BR611" s="24"/>
      <c r="BS611" s="24"/>
      <c r="BT611" s="24"/>
      <c r="BU611" s="24"/>
      <c r="BV611" s="24"/>
      <c r="BW611" s="24"/>
      <c r="BX611" s="24"/>
      <c r="BY611" s="24"/>
      <c r="BZ611" s="24"/>
      <c r="CA611" s="24"/>
      <c r="CB611" s="24"/>
      <c r="CC611" s="24"/>
      <c r="CD611" s="24"/>
      <c r="CE611" s="24"/>
    </row>
    <row r="612" spans="46:83" x14ac:dyDescent="0.15">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c r="BR612" s="24"/>
      <c r="BS612" s="24"/>
      <c r="BT612" s="24"/>
      <c r="BU612" s="24"/>
      <c r="BV612" s="24"/>
      <c r="BW612" s="24"/>
      <c r="BX612" s="24"/>
      <c r="BY612" s="24"/>
      <c r="BZ612" s="24"/>
      <c r="CA612" s="24"/>
      <c r="CB612" s="24"/>
      <c r="CC612" s="24"/>
      <c r="CD612" s="24"/>
      <c r="CE612" s="24"/>
    </row>
    <row r="613" spans="46:83" x14ac:dyDescent="0.15">
      <c r="AT613" s="24"/>
      <c r="AU613" s="24"/>
      <c r="AV613" s="24"/>
      <c r="AW613" s="24"/>
      <c r="AX613" s="24"/>
      <c r="AY613" s="24"/>
      <c r="AZ613" s="24"/>
      <c r="BA613" s="24"/>
      <c r="BB613" s="24"/>
      <c r="BC613" s="24"/>
      <c r="BD613" s="24"/>
      <c r="BE613" s="24"/>
      <c r="BF613" s="24"/>
      <c r="BG613" s="24"/>
      <c r="BH613" s="24"/>
      <c r="BI613" s="24"/>
      <c r="BJ613" s="24"/>
      <c r="BK613" s="24"/>
      <c r="BL613" s="24"/>
      <c r="BM613" s="24"/>
      <c r="BN613" s="24"/>
      <c r="BO613" s="24"/>
      <c r="BP613" s="24"/>
      <c r="BQ613" s="24"/>
      <c r="BR613" s="24"/>
      <c r="BS613" s="24"/>
      <c r="BT613" s="24"/>
      <c r="BU613" s="24"/>
      <c r="BV613" s="24"/>
      <c r="BW613" s="24"/>
      <c r="BX613" s="24"/>
      <c r="BY613" s="24"/>
      <c r="BZ613" s="24"/>
      <c r="CA613" s="24"/>
      <c r="CB613" s="24"/>
      <c r="CC613" s="24"/>
      <c r="CD613" s="24"/>
      <c r="CE613" s="24"/>
    </row>
    <row r="614" spans="46:83" x14ac:dyDescent="0.15">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row>
    <row r="615" spans="46:83" x14ac:dyDescent="0.15">
      <c r="AT615" s="24"/>
      <c r="AU615" s="24"/>
      <c r="AV615" s="24"/>
      <c r="AW615" s="24"/>
      <c r="AX615" s="24"/>
      <c r="AY615" s="24"/>
      <c r="AZ615" s="24"/>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row>
    <row r="616" spans="46:83" x14ac:dyDescent="0.15">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c r="BR616" s="24"/>
      <c r="BS616" s="24"/>
      <c r="BT616" s="24"/>
      <c r="BU616" s="24"/>
      <c r="BV616" s="24"/>
      <c r="BW616" s="24"/>
      <c r="BX616" s="24"/>
      <c r="BY616" s="24"/>
      <c r="BZ616" s="24"/>
      <c r="CA616" s="24"/>
      <c r="CB616" s="24"/>
      <c r="CC616" s="24"/>
      <c r="CD616" s="24"/>
      <c r="CE616" s="24"/>
    </row>
    <row r="617" spans="46:83" x14ac:dyDescent="0.15">
      <c r="AT617" s="24"/>
      <c r="AU617" s="24"/>
      <c r="AV617" s="24"/>
      <c r="AW617" s="24"/>
      <c r="AX617" s="24"/>
      <c r="AY617" s="24"/>
      <c r="AZ617" s="24"/>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row>
    <row r="618" spans="46:83" x14ac:dyDescent="0.15">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c r="BR618" s="24"/>
      <c r="BS618" s="24"/>
      <c r="BT618" s="24"/>
      <c r="BU618" s="24"/>
      <c r="BV618" s="24"/>
      <c r="BW618" s="24"/>
      <c r="BX618" s="24"/>
      <c r="BY618" s="24"/>
      <c r="BZ618" s="24"/>
      <c r="CA618" s="24"/>
      <c r="CB618" s="24"/>
      <c r="CC618" s="24"/>
      <c r="CD618" s="24"/>
      <c r="CE618" s="24"/>
    </row>
    <row r="619" spans="46:83" x14ac:dyDescent="0.15">
      <c r="AT619" s="24"/>
      <c r="AU619" s="24"/>
      <c r="AV619" s="24"/>
      <c r="AW619" s="24"/>
      <c r="AX619" s="24"/>
      <c r="AY619" s="24"/>
      <c r="AZ619" s="24"/>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row>
    <row r="620" spans="46:83" x14ac:dyDescent="0.15">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c r="BR620" s="24"/>
      <c r="BS620" s="24"/>
      <c r="BT620" s="24"/>
      <c r="BU620" s="24"/>
      <c r="BV620" s="24"/>
      <c r="BW620" s="24"/>
      <c r="BX620" s="24"/>
      <c r="BY620" s="24"/>
      <c r="BZ620" s="24"/>
      <c r="CA620" s="24"/>
      <c r="CB620" s="24"/>
      <c r="CC620" s="24"/>
      <c r="CD620" s="24"/>
      <c r="CE620" s="24"/>
    </row>
    <row r="621" spans="46:83" x14ac:dyDescent="0.15">
      <c r="AT621" s="24"/>
      <c r="AU621" s="24"/>
      <c r="AV621" s="24"/>
      <c r="AW621" s="24"/>
      <c r="AX621" s="24"/>
      <c r="AY621" s="24"/>
      <c r="AZ621" s="24"/>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row>
    <row r="622" spans="46:83" x14ac:dyDescent="0.15">
      <c r="AT622" s="24"/>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c r="BR622" s="24"/>
      <c r="BS622" s="24"/>
      <c r="BT622" s="24"/>
      <c r="BU622" s="24"/>
      <c r="BV622" s="24"/>
      <c r="BW622" s="24"/>
      <c r="BX622" s="24"/>
      <c r="BY622" s="24"/>
      <c r="BZ622" s="24"/>
      <c r="CA622" s="24"/>
      <c r="CB622" s="24"/>
      <c r="CC622" s="24"/>
      <c r="CD622" s="24"/>
      <c r="CE622" s="24"/>
    </row>
    <row r="623" spans="46:83" x14ac:dyDescent="0.15">
      <c r="AT623" s="24"/>
      <c r="AU623" s="24"/>
      <c r="AV623" s="24"/>
      <c r="AW623" s="24"/>
      <c r="AX623" s="24"/>
      <c r="AY623" s="24"/>
      <c r="AZ623" s="24"/>
      <c r="BA623" s="24"/>
      <c r="BB623" s="24"/>
      <c r="BC623" s="24"/>
      <c r="BD623" s="24"/>
      <c r="BE623" s="24"/>
      <c r="BF623" s="24"/>
      <c r="BG623" s="24"/>
      <c r="BH623" s="24"/>
      <c r="BI623" s="24"/>
      <c r="BJ623" s="24"/>
      <c r="BK623" s="24"/>
      <c r="BL623" s="24"/>
      <c r="BM623" s="24"/>
      <c r="BN623" s="24"/>
      <c r="BO623" s="24"/>
      <c r="BP623" s="24"/>
      <c r="BQ623" s="24"/>
      <c r="BR623" s="24"/>
      <c r="BS623" s="24"/>
      <c r="BT623" s="24"/>
      <c r="BU623" s="24"/>
      <c r="BV623" s="24"/>
      <c r="BW623" s="24"/>
      <c r="BX623" s="24"/>
      <c r="BY623" s="24"/>
      <c r="BZ623" s="24"/>
      <c r="CA623" s="24"/>
      <c r="CB623" s="24"/>
      <c r="CC623" s="24"/>
      <c r="CD623" s="24"/>
      <c r="CE623" s="24"/>
    </row>
    <row r="624" spans="46:83" x14ac:dyDescent="0.15">
      <c r="AT624" s="24"/>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c r="BR624" s="24"/>
      <c r="BS624" s="24"/>
      <c r="BT624" s="24"/>
      <c r="BU624" s="24"/>
      <c r="BV624" s="24"/>
      <c r="BW624" s="24"/>
      <c r="BX624" s="24"/>
      <c r="BY624" s="24"/>
      <c r="BZ624" s="24"/>
      <c r="CA624" s="24"/>
      <c r="CB624" s="24"/>
      <c r="CC624" s="24"/>
      <c r="CD624" s="24"/>
      <c r="CE624" s="24"/>
    </row>
    <row r="625" spans="46:83" x14ac:dyDescent="0.15">
      <c r="AT625" s="24"/>
      <c r="AU625" s="24"/>
      <c r="AV625" s="24"/>
      <c r="AW625" s="24"/>
      <c r="AX625" s="24"/>
      <c r="AY625" s="24"/>
      <c r="AZ625" s="24"/>
      <c r="BA625" s="24"/>
      <c r="BB625" s="24"/>
      <c r="BC625" s="24"/>
      <c r="BD625" s="24"/>
      <c r="BE625" s="24"/>
      <c r="BF625" s="24"/>
      <c r="BG625" s="24"/>
      <c r="BH625" s="24"/>
      <c r="BI625" s="24"/>
      <c r="BJ625" s="24"/>
      <c r="BK625" s="24"/>
      <c r="BL625" s="24"/>
      <c r="BM625" s="24"/>
      <c r="BN625" s="24"/>
      <c r="BO625" s="24"/>
      <c r="BP625" s="24"/>
      <c r="BQ625" s="24"/>
      <c r="BR625" s="24"/>
      <c r="BS625" s="24"/>
      <c r="BT625" s="24"/>
      <c r="BU625" s="24"/>
      <c r="BV625" s="24"/>
      <c r="BW625" s="24"/>
      <c r="BX625" s="24"/>
      <c r="BY625" s="24"/>
      <c r="BZ625" s="24"/>
      <c r="CA625" s="24"/>
      <c r="CB625" s="24"/>
      <c r="CC625" s="24"/>
      <c r="CD625" s="24"/>
      <c r="CE625" s="24"/>
    </row>
    <row r="626" spans="46:83" x14ac:dyDescent="0.15">
      <c r="AT626" s="24"/>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c r="BR626" s="24"/>
      <c r="BS626" s="24"/>
      <c r="BT626" s="24"/>
      <c r="BU626" s="24"/>
      <c r="BV626" s="24"/>
      <c r="BW626" s="24"/>
      <c r="BX626" s="24"/>
      <c r="BY626" s="24"/>
      <c r="BZ626" s="24"/>
      <c r="CA626" s="24"/>
      <c r="CB626" s="24"/>
      <c r="CC626" s="24"/>
      <c r="CD626" s="24"/>
      <c r="CE626" s="24"/>
    </row>
    <row r="627" spans="46:83" x14ac:dyDescent="0.15">
      <c r="AT627" s="24"/>
      <c r="AU627" s="24"/>
      <c r="AV627" s="24"/>
      <c r="AW627" s="24"/>
      <c r="AX627" s="24"/>
      <c r="AY627" s="24"/>
      <c r="AZ627" s="24"/>
      <c r="BA627" s="24"/>
      <c r="BB627" s="24"/>
      <c r="BC627" s="24"/>
      <c r="BD627" s="24"/>
      <c r="BE627" s="24"/>
      <c r="BF627" s="24"/>
      <c r="BG627" s="24"/>
      <c r="BH627" s="24"/>
      <c r="BI627" s="24"/>
      <c r="BJ627" s="24"/>
      <c r="BK627" s="24"/>
      <c r="BL627" s="24"/>
      <c r="BM627" s="24"/>
      <c r="BN627" s="24"/>
      <c r="BO627" s="24"/>
      <c r="BP627" s="24"/>
      <c r="BQ627" s="24"/>
      <c r="BR627" s="24"/>
      <c r="BS627" s="24"/>
      <c r="BT627" s="24"/>
      <c r="BU627" s="24"/>
      <c r="BV627" s="24"/>
      <c r="BW627" s="24"/>
      <c r="BX627" s="24"/>
      <c r="BY627" s="24"/>
      <c r="BZ627" s="24"/>
      <c r="CA627" s="24"/>
      <c r="CB627" s="24"/>
      <c r="CC627" s="24"/>
      <c r="CD627" s="24"/>
      <c r="CE627" s="24"/>
    </row>
    <row r="628" spans="46:83" x14ac:dyDescent="0.15">
      <c r="AT628" s="24"/>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c r="BR628" s="24"/>
      <c r="BS628" s="24"/>
      <c r="BT628" s="24"/>
      <c r="BU628" s="24"/>
      <c r="BV628" s="24"/>
      <c r="BW628" s="24"/>
      <c r="BX628" s="24"/>
      <c r="BY628" s="24"/>
      <c r="BZ628" s="24"/>
      <c r="CA628" s="24"/>
      <c r="CB628" s="24"/>
      <c r="CC628" s="24"/>
      <c r="CD628" s="24"/>
      <c r="CE628" s="24"/>
    </row>
    <row r="629" spans="46:83" x14ac:dyDescent="0.15">
      <c r="AT629" s="24"/>
      <c r="AU629" s="24"/>
      <c r="AV629" s="24"/>
      <c r="AW629" s="24"/>
      <c r="AX629" s="24"/>
      <c r="AY629" s="24"/>
      <c r="AZ629" s="24"/>
      <c r="BA629" s="24"/>
      <c r="BB629" s="24"/>
      <c r="BC629" s="24"/>
      <c r="BD629" s="24"/>
      <c r="BE629" s="24"/>
      <c r="BF629" s="24"/>
      <c r="BG629" s="24"/>
      <c r="BH629" s="24"/>
      <c r="BI629" s="24"/>
      <c r="BJ629" s="24"/>
      <c r="BK629" s="24"/>
      <c r="BL629" s="24"/>
      <c r="BM629" s="24"/>
      <c r="BN629" s="24"/>
      <c r="BO629" s="24"/>
      <c r="BP629" s="24"/>
      <c r="BQ629" s="24"/>
      <c r="BR629" s="24"/>
      <c r="BS629" s="24"/>
      <c r="BT629" s="24"/>
      <c r="BU629" s="24"/>
      <c r="BV629" s="24"/>
      <c r="BW629" s="24"/>
      <c r="BX629" s="24"/>
      <c r="BY629" s="24"/>
      <c r="BZ629" s="24"/>
      <c r="CA629" s="24"/>
      <c r="CB629" s="24"/>
      <c r="CC629" s="24"/>
      <c r="CD629" s="24"/>
      <c r="CE629" s="24"/>
    </row>
    <row r="630" spans="46:83" x14ac:dyDescent="0.15">
      <c r="AT630" s="24"/>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c r="BR630" s="24"/>
      <c r="BS630" s="24"/>
      <c r="BT630" s="24"/>
      <c r="BU630" s="24"/>
      <c r="BV630" s="24"/>
      <c r="BW630" s="24"/>
      <c r="BX630" s="24"/>
      <c r="BY630" s="24"/>
      <c r="BZ630" s="24"/>
      <c r="CA630" s="24"/>
      <c r="CB630" s="24"/>
      <c r="CC630" s="24"/>
      <c r="CD630" s="24"/>
      <c r="CE630" s="24"/>
    </row>
    <row r="631" spans="46:83" x14ac:dyDescent="0.15">
      <c r="AT631" s="24"/>
      <c r="AU631" s="24"/>
      <c r="AV631" s="24"/>
      <c r="AW631" s="24"/>
      <c r="AX631" s="24"/>
      <c r="AY631" s="24"/>
      <c r="AZ631" s="24"/>
      <c r="BA631" s="24"/>
      <c r="BB631" s="24"/>
      <c r="BC631" s="24"/>
      <c r="BD631" s="24"/>
      <c r="BE631" s="24"/>
      <c r="BF631" s="24"/>
      <c r="BG631" s="24"/>
      <c r="BH631" s="24"/>
      <c r="BI631" s="24"/>
      <c r="BJ631" s="24"/>
      <c r="BK631" s="24"/>
      <c r="BL631" s="24"/>
      <c r="BM631" s="24"/>
      <c r="BN631" s="24"/>
      <c r="BO631" s="24"/>
      <c r="BP631" s="24"/>
      <c r="BQ631" s="24"/>
      <c r="BR631" s="24"/>
      <c r="BS631" s="24"/>
      <c r="BT631" s="24"/>
      <c r="BU631" s="24"/>
      <c r="BV631" s="24"/>
      <c r="BW631" s="24"/>
      <c r="BX631" s="24"/>
      <c r="BY631" s="24"/>
      <c r="BZ631" s="24"/>
      <c r="CA631" s="24"/>
      <c r="CB631" s="24"/>
      <c r="CC631" s="24"/>
      <c r="CD631" s="24"/>
      <c r="CE631" s="24"/>
    </row>
    <row r="632" spans="46:83" x14ac:dyDescent="0.15">
      <c r="AT632" s="24"/>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c r="CD632" s="24"/>
      <c r="CE632" s="24"/>
    </row>
    <row r="633" spans="46:83" x14ac:dyDescent="0.15">
      <c r="AT633" s="24"/>
      <c r="AU633" s="24"/>
      <c r="AV633" s="24"/>
      <c r="AW633" s="24"/>
      <c r="AX633" s="24"/>
      <c r="AY633" s="24"/>
      <c r="AZ633" s="24"/>
      <c r="BA633" s="24"/>
      <c r="BB633" s="24"/>
      <c r="BC633" s="24"/>
      <c r="BD633" s="24"/>
      <c r="BE633" s="24"/>
      <c r="BF633" s="24"/>
      <c r="BG633" s="24"/>
      <c r="BH633" s="24"/>
      <c r="BI633" s="24"/>
      <c r="BJ633" s="24"/>
      <c r="BK633" s="24"/>
      <c r="BL633" s="24"/>
      <c r="BM633" s="24"/>
      <c r="BN633" s="24"/>
      <c r="BO633" s="24"/>
      <c r="BP633" s="24"/>
      <c r="BQ633" s="24"/>
      <c r="BR633" s="24"/>
      <c r="BS633" s="24"/>
      <c r="BT633" s="24"/>
      <c r="BU633" s="24"/>
      <c r="BV633" s="24"/>
      <c r="BW633" s="24"/>
      <c r="BX633" s="24"/>
      <c r="BY633" s="24"/>
      <c r="BZ633" s="24"/>
      <c r="CA633" s="24"/>
      <c r="CB633" s="24"/>
      <c r="CC633" s="24"/>
      <c r="CD633" s="24"/>
      <c r="CE633" s="24"/>
    </row>
    <row r="634" spans="46:83" x14ac:dyDescent="0.15">
      <c r="AT634" s="24"/>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c r="CD634" s="24"/>
      <c r="CE634" s="24"/>
    </row>
    <row r="635" spans="46:83" x14ac:dyDescent="0.15">
      <c r="AT635" s="24"/>
      <c r="AU635" s="24"/>
      <c r="AV635" s="24"/>
      <c r="AW635" s="24"/>
      <c r="AX635" s="24"/>
      <c r="AY635" s="24"/>
      <c r="AZ635" s="24"/>
      <c r="BA635" s="24"/>
      <c r="BB635" s="24"/>
      <c r="BC635" s="24"/>
      <c r="BD635" s="24"/>
      <c r="BE635" s="24"/>
      <c r="BF635" s="24"/>
      <c r="BG635" s="24"/>
      <c r="BH635" s="24"/>
      <c r="BI635" s="24"/>
      <c r="BJ635" s="24"/>
      <c r="BK635" s="24"/>
      <c r="BL635" s="24"/>
      <c r="BM635" s="24"/>
      <c r="BN635" s="24"/>
      <c r="BO635" s="24"/>
      <c r="BP635" s="24"/>
      <c r="BQ635" s="24"/>
      <c r="BR635" s="24"/>
      <c r="BS635" s="24"/>
      <c r="BT635" s="24"/>
      <c r="BU635" s="24"/>
      <c r="BV635" s="24"/>
      <c r="BW635" s="24"/>
      <c r="BX635" s="24"/>
      <c r="BY635" s="24"/>
      <c r="BZ635" s="24"/>
      <c r="CA635" s="24"/>
      <c r="CB635" s="24"/>
      <c r="CC635" s="24"/>
      <c r="CD635" s="24"/>
      <c r="CE635" s="24"/>
    </row>
    <row r="636" spans="46:83" x14ac:dyDescent="0.15">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c r="CD636" s="24"/>
      <c r="CE636" s="24"/>
    </row>
    <row r="637" spans="46:83" x14ac:dyDescent="0.15">
      <c r="AT637" s="24"/>
      <c r="AU637" s="24"/>
      <c r="AV637" s="24"/>
      <c r="AW637" s="24"/>
      <c r="AX637" s="24"/>
      <c r="AY637" s="24"/>
      <c r="AZ637" s="24"/>
      <c r="BA637" s="24"/>
      <c r="BB637" s="24"/>
      <c r="BC637" s="24"/>
      <c r="BD637" s="24"/>
      <c r="BE637" s="24"/>
      <c r="BF637" s="24"/>
      <c r="BG637" s="24"/>
      <c r="BH637" s="24"/>
      <c r="BI637" s="24"/>
      <c r="BJ637" s="24"/>
      <c r="BK637" s="24"/>
      <c r="BL637" s="24"/>
      <c r="BM637" s="24"/>
      <c r="BN637" s="24"/>
      <c r="BO637" s="24"/>
      <c r="BP637" s="24"/>
      <c r="BQ637" s="24"/>
      <c r="BR637" s="24"/>
      <c r="BS637" s="24"/>
      <c r="BT637" s="24"/>
      <c r="BU637" s="24"/>
      <c r="BV637" s="24"/>
      <c r="BW637" s="24"/>
      <c r="BX637" s="24"/>
      <c r="BY637" s="24"/>
      <c r="BZ637" s="24"/>
      <c r="CA637" s="24"/>
      <c r="CB637" s="24"/>
      <c r="CC637" s="24"/>
      <c r="CD637" s="24"/>
      <c r="CE637" s="24"/>
    </row>
    <row r="638" spans="46:83" x14ac:dyDescent="0.15">
      <c r="AT638" s="24"/>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c r="CD638" s="24"/>
      <c r="CE638" s="24"/>
    </row>
    <row r="639" spans="46:83" x14ac:dyDescent="0.15">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row>
    <row r="640" spans="46:83" x14ac:dyDescent="0.15">
      <c r="AT640" s="24"/>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c r="CD640" s="24"/>
      <c r="CE640" s="24"/>
    </row>
    <row r="641" spans="46:83" x14ac:dyDescent="0.15">
      <c r="AT641" s="24"/>
      <c r="AU641" s="24"/>
      <c r="AV641" s="24"/>
      <c r="AW641" s="24"/>
      <c r="AX641" s="24"/>
      <c r="AY641" s="24"/>
      <c r="AZ641" s="24"/>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c r="CE641" s="24"/>
    </row>
    <row r="642" spans="46:83" x14ac:dyDescent="0.15">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c r="CD642" s="24"/>
      <c r="CE642" s="24"/>
    </row>
    <row r="643" spans="46:83" x14ac:dyDescent="0.15">
      <c r="AT643" s="24"/>
      <c r="AU643" s="24"/>
      <c r="AV643" s="24"/>
      <c r="AW643" s="24"/>
      <c r="AX643" s="24"/>
      <c r="AY643" s="24"/>
      <c r="AZ643" s="24"/>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c r="CE643" s="24"/>
    </row>
    <row r="644" spans="46:83" x14ac:dyDescent="0.15">
      <c r="AT644" s="24"/>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c r="CD644" s="24"/>
      <c r="CE644" s="24"/>
    </row>
    <row r="645" spans="46:83" x14ac:dyDescent="0.15">
      <c r="AT645" s="24"/>
      <c r="AU645" s="24"/>
      <c r="AV645" s="24"/>
      <c r="AW645" s="24"/>
      <c r="AX645" s="24"/>
      <c r="AY645" s="24"/>
      <c r="AZ645" s="24"/>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row>
    <row r="646" spans="46:83" x14ac:dyDescent="0.15">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c r="CD646" s="24"/>
      <c r="CE646" s="24"/>
    </row>
    <row r="647" spans="46:83" x14ac:dyDescent="0.15">
      <c r="AT647" s="24"/>
      <c r="AU647" s="24"/>
      <c r="AV647" s="24"/>
      <c r="AW647" s="24"/>
      <c r="AX647" s="24"/>
      <c r="AY647" s="24"/>
      <c r="AZ647" s="24"/>
      <c r="BA647" s="24"/>
      <c r="BB647" s="24"/>
      <c r="BC647" s="24"/>
      <c r="BD647" s="24"/>
      <c r="BE647" s="24"/>
      <c r="BF647" s="24"/>
      <c r="BG647" s="24"/>
      <c r="BH647" s="24"/>
      <c r="BI647" s="24"/>
      <c r="BJ647" s="24"/>
      <c r="BK647" s="24"/>
      <c r="BL647" s="24"/>
      <c r="BM647" s="24"/>
      <c r="BN647" s="24"/>
      <c r="BO647" s="24"/>
      <c r="BP647" s="24"/>
      <c r="BQ647" s="24"/>
      <c r="BR647" s="24"/>
      <c r="BS647" s="24"/>
      <c r="BT647" s="24"/>
      <c r="BU647" s="24"/>
      <c r="BV647" s="24"/>
      <c r="BW647" s="24"/>
      <c r="BX647" s="24"/>
      <c r="BY647" s="24"/>
      <c r="BZ647" s="24"/>
      <c r="CA647" s="24"/>
      <c r="CB647" s="24"/>
      <c r="CC647" s="24"/>
      <c r="CD647" s="24"/>
      <c r="CE647" s="24"/>
    </row>
    <row r="648" spans="46:83" x14ac:dyDescent="0.15">
      <c r="AT648" s="24"/>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c r="CD648" s="24"/>
      <c r="CE648" s="24"/>
    </row>
    <row r="649" spans="46:83" x14ac:dyDescent="0.15">
      <c r="AT649" s="24"/>
      <c r="AU649" s="24"/>
      <c r="AV649" s="24"/>
      <c r="AW649" s="24"/>
      <c r="AX649" s="24"/>
      <c r="AY649" s="24"/>
      <c r="AZ649" s="24"/>
      <c r="BA649" s="24"/>
      <c r="BB649" s="24"/>
      <c r="BC649" s="24"/>
      <c r="BD649" s="24"/>
      <c r="BE649" s="24"/>
      <c r="BF649" s="24"/>
      <c r="BG649" s="24"/>
      <c r="BH649" s="24"/>
      <c r="BI649" s="24"/>
      <c r="BJ649" s="24"/>
      <c r="BK649" s="24"/>
      <c r="BL649" s="24"/>
      <c r="BM649" s="24"/>
      <c r="BN649" s="24"/>
      <c r="BO649" s="24"/>
      <c r="BP649" s="24"/>
      <c r="BQ649" s="24"/>
      <c r="BR649" s="24"/>
      <c r="BS649" s="24"/>
      <c r="BT649" s="24"/>
      <c r="BU649" s="24"/>
      <c r="BV649" s="24"/>
      <c r="BW649" s="24"/>
      <c r="BX649" s="24"/>
      <c r="BY649" s="24"/>
      <c r="BZ649" s="24"/>
      <c r="CA649" s="24"/>
      <c r="CB649" s="24"/>
      <c r="CC649" s="24"/>
      <c r="CD649" s="24"/>
      <c r="CE649" s="24"/>
    </row>
    <row r="650" spans="46:83" x14ac:dyDescent="0.15">
      <c r="AT650" s="24"/>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c r="CD650" s="24"/>
      <c r="CE650" s="24"/>
    </row>
    <row r="651" spans="46:83" x14ac:dyDescent="0.15">
      <c r="AT651" s="24"/>
      <c r="AU651" s="24"/>
      <c r="AV651" s="24"/>
      <c r="AW651" s="24"/>
      <c r="AX651" s="24"/>
      <c r="AY651" s="24"/>
      <c r="AZ651" s="24"/>
      <c r="BA651" s="24"/>
      <c r="BB651" s="24"/>
      <c r="BC651" s="24"/>
      <c r="BD651" s="24"/>
      <c r="BE651" s="24"/>
      <c r="BF651" s="24"/>
      <c r="BG651" s="24"/>
      <c r="BH651" s="24"/>
      <c r="BI651" s="24"/>
      <c r="BJ651" s="24"/>
      <c r="BK651" s="24"/>
      <c r="BL651" s="24"/>
      <c r="BM651" s="24"/>
      <c r="BN651" s="24"/>
      <c r="BO651" s="24"/>
      <c r="BP651" s="24"/>
      <c r="BQ651" s="24"/>
      <c r="BR651" s="24"/>
      <c r="BS651" s="24"/>
      <c r="BT651" s="24"/>
      <c r="BU651" s="24"/>
      <c r="BV651" s="24"/>
      <c r="BW651" s="24"/>
      <c r="BX651" s="24"/>
      <c r="BY651" s="24"/>
      <c r="BZ651" s="24"/>
      <c r="CA651" s="24"/>
      <c r="CB651" s="24"/>
      <c r="CC651" s="24"/>
      <c r="CD651" s="24"/>
      <c r="CE651" s="24"/>
    </row>
    <row r="652" spans="46:83" x14ac:dyDescent="0.15">
      <c r="AT652" s="24"/>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c r="CD652" s="24"/>
      <c r="CE652" s="24"/>
    </row>
    <row r="653" spans="46:83" x14ac:dyDescent="0.15">
      <c r="AT653" s="24"/>
      <c r="AU653" s="24"/>
      <c r="AV653" s="24"/>
      <c r="AW653" s="24"/>
      <c r="AX653" s="24"/>
      <c r="AY653" s="24"/>
      <c r="AZ653" s="24"/>
      <c r="BA653" s="24"/>
      <c r="BB653" s="24"/>
      <c r="BC653" s="24"/>
      <c r="BD653" s="24"/>
      <c r="BE653" s="24"/>
      <c r="BF653" s="24"/>
      <c r="BG653" s="24"/>
      <c r="BH653" s="24"/>
      <c r="BI653" s="24"/>
      <c r="BJ653" s="24"/>
      <c r="BK653" s="24"/>
      <c r="BL653" s="24"/>
      <c r="BM653" s="24"/>
      <c r="BN653" s="24"/>
      <c r="BO653" s="24"/>
      <c r="BP653" s="24"/>
      <c r="BQ653" s="24"/>
      <c r="BR653" s="24"/>
      <c r="BS653" s="24"/>
      <c r="BT653" s="24"/>
      <c r="BU653" s="24"/>
      <c r="BV653" s="24"/>
      <c r="BW653" s="24"/>
      <c r="BX653" s="24"/>
      <c r="BY653" s="24"/>
      <c r="BZ653" s="24"/>
      <c r="CA653" s="24"/>
      <c r="CB653" s="24"/>
      <c r="CC653" s="24"/>
      <c r="CD653" s="24"/>
      <c r="CE653" s="24"/>
    </row>
    <row r="654" spans="46:83" x14ac:dyDescent="0.15">
      <c r="AT654" s="24"/>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c r="CD654" s="24"/>
      <c r="CE654" s="24"/>
    </row>
    <row r="655" spans="46:83" x14ac:dyDescent="0.15">
      <c r="AT655" s="24"/>
      <c r="AU655" s="24"/>
      <c r="AV655" s="24"/>
      <c r="AW655" s="24"/>
      <c r="AX655" s="24"/>
      <c r="AY655" s="24"/>
      <c r="AZ655" s="24"/>
      <c r="BA655" s="24"/>
      <c r="BB655" s="24"/>
      <c r="BC655" s="24"/>
      <c r="BD655" s="24"/>
      <c r="BE655" s="24"/>
      <c r="BF655" s="24"/>
      <c r="BG655" s="24"/>
      <c r="BH655" s="24"/>
      <c r="BI655" s="24"/>
      <c r="BJ655" s="24"/>
      <c r="BK655" s="24"/>
      <c r="BL655" s="24"/>
      <c r="BM655" s="24"/>
      <c r="BN655" s="24"/>
      <c r="BO655" s="24"/>
      <c r="BP655" s="24"/>
      <c r="BQ655" s="24"/>
      <c r="BR655" s="24"/>
      <c r="BS655" s="24"/>
      <c r="BT655" s="24"/>
      <c r="BU655" s="24"/>
      <c r="BV655" s="24"/>
      <c r="BW655" s="24"/>
      <c r="BX655" s="24"/>
      <c r="BY655" s="24"/>
      <c r="BZ655" s="24"/>
      <c r="CA655" s="24"/>
      <c r="CB655" s="24"/>
      <c r="CC655" s="24"/>
      <c r="CD655" s="24"/>
      <c r="CE655" s="24"/>
    </row>
    <row r="656" spans="46:83" x14ac:dyDescent="0.15">
      <c r="AT656" s="24"/>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c r="CD656" s="24"/>
      <c r="CE656" s="24"/>
    </row>
    <row r="657" spans="46:83" x14ac:dyDescent="0.15">
      <c r="AT657" s="24"/>
      <c r="AU657" s="24"/>
      <c r="AV657" s="24"/>
      <c r="AW657" s="24"/>
      <c r="AX657" s="24"/>
      <c r="AY657" s="24"/>
      <c r="AZ657" s="24"/>
      <c r="BA657" s="24"/>
      <c r="BB657" s="24"/>
      <c r="BC657" s="24"/>
      <c r="BD657" s="24"/>
      <c r="BE657" s="24"/>
      <c r="BF657" s="24"/>
      <c r="BG657" s="24"/>
      <c r="BH657" s="24"/>
      <c r="BI657" s="24"/>
      <c r="BJ657" s="24"/>
      <c r="BK657" s="24"/>
      <c r="BL657" s="24"/>
      <c r="BM657" s="24"/>
      <c r="BN657" s="24"/>
      <c r="BO657" s="24"/>
      <c r="BP657" s="24"/>
      <c r="BQ657" s="24"/>
      <c r="BR657" s="24"/>
      <c r="BS657" s="24"/>
      <c r="BT657" s="24"/>
      <c r="BU657" s="24"/>
      <c r="BV657" s="24"/>
      <c r="BW657" s="24"/>
      <c r="BX657" s="24"/>
      <c r="BY657" s="24"/>
      <c r="BZ657" s="24"/>
      <c r="CA657" s="24"/>
      <c r="CB657" s="24"/>
      <c r="CC657" s="24"/>
      <c r="CD657" s="24"/>
      <c r="CE657" s="24"/>
    </row>
    <row r="658" spans="46:83" x14ac:dyDescent="0.15">
      <c r="AT658" s="24"/>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c r="CD658" s="24"/>
      <c r="CE658" s="24"/>
    </row>
    <row r="659" spans="46:83" x14ac:dyDescent="0.15">
      <c r="AT659" s="24"/>
      <c r="AU659" s="24"/>
      <c r="AV659" s="24"/>
      <c r="AW659" s="24"/>
      <c r="AX659" s="24"/>
      <c r="AY659" s="24"/>
      <c r="AZ659" s="24"/>
      <c r="BA659" s="24"/>
      <c r="BB659" s="24"/>
      <c r="BC659" s="24"/>
      <c r="BD659" s="24"/>
      <c r="BE659" s="24"/>
      <c r="BF659" s="24"/>
      <c r="BG659" s="24"/>
      <c r="BH659" s="24"/>
      <c r="BI659" s="24"/>
      <c r="BJ659" s="24"/>
      <c r="BK659" s="24"/>
      <c r="BL659" s="24"/>
      <c r="BM659" s="24"/>
      <c r="BN659" s="24"/>
      <c r="BO659" s="24"/>
      <c r="BP659" s="24"/>
      <c r="BQ659" s="24"/>
      <c r="BR659" s="24"/>
      <c r="BS659" s="24"/>
      <c r="BT659" s="24"/>
      <c r="BU659" s="24"/>
      <c r="BV659" s="24"/>
      <c r="BW659" s="24"/>
      <c r="BX659" s="24"/>
      <c r="BY659" s="24"/>
      <c r="BZ659" s="24"/>
      <c r="CA659" s="24"/>
      <c r="CB659" s="24"/>
      <c r="CC659" s="24"/>
      <c r="CD659" s="24"/>
      <c r="CE659" s="24"/>
    </row>
    <row r="660" spans="46:83" x14ac:dyDescent="0.15">
      <c r="AT660" s="24"/>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c r="CD660" s="24"/>
      <c r="CE660" s="24"/>
    </row>
    <row r="661" spans="46:83" x14ac:dyDescent="0.15">
      <c r="AT661" s="24"/>
      <c r="AU661" s="24"/>
      <c r="AV661" s="24"/>
      <c r="AW661" s="24"/>
      <c r="AX661" s="24"/>
      <c r="AY661" s="24"/>
      <c r="AZ661" s="24"/>
      <c r="BA661" s="24"/>
      <c r="BB661" s="24"/>
      <c r="BC661" s="24"/>
      <c r="BD661" s="24"/>
      <c r="BE661" s="24"/>
      <c r="BF661" s="24"/>
      <c r="BG661" s="24"/>
      <c r="BH661" s="24"/>
      <c r="BI661" s="24"/>
      <c r="BJ661" s="24"/>
      <c r="BK661" s="24"/>
      <c r="BL661" s="24"/>
      <c r="BM661" s="24"/>
      <c r="BN661" s="24"/>
      <c r="BO661" s="24"/>
      <c r="BP661" s="24"/>
      <c r="BQ661" s="24"/>
      <c r="BR661" s="24"/>
      <c r="BS661" s="24"/>
      <c r="BT661" s="24"/>
      <c r="BU661" s="24"/>
      <c r="BV661" s="24"/>
      <c r="BW661" s="24"/>
      <c r="BX661" s="24"/>
      <c r="BY661" s="24"/>
      <c r="BZ661" s="24"/>
      <c r="CA661" s="24"/>
      <c r="CB661" s="24"/>
      <c r="CC661" s="24"/>
      <c r="CD661" s="24"/>
      <c r="CE661" s="24"/>
    </row>
    <row r="662" spans="46:83" x14ac:dyDescent="0.15">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c r="CD662" s="24"/>
      <c r="CE662" s="24"/>
    </row>
    <row r="663" spans="46:83" x14ac:dyDescent="0.15">
      <c r="AT663" s="24"/>
      <c r="AU663" s="24"/>
      <c r="AV663" s="24"/>
      <c r="AW663" s="24"/>
      <c r="AX663" s="24"/>
      <c r="AY663" s="24"/>
      <c r="AZ663" s="24"/>
      <c r="BA663" s="24"/>
      <c r="BB663" s="24"/>
      <c r="BC663" s="24"/>
      <c r="BD663" s="24"/>
      <c r="BE663" s="24"/>
      <c r="BF663" s="24"/>
      <c r="BG663" s="24"/>
      <c r="BH663" s="24"/>
      <c r="BI663" s="24"/>
      <c r="BJ663" s="24"/>
      <c r="BK663" s="24"/>
      <c r="BL663" s="24"/>
      <c r="BM663" s="24"/>
      <c r="BN663" s="24"/>
      <c r="BO663" s="24"/>
      <c r="BP663" s="24"/>
      <c r="BQ663" s="24"/>
      <c r="BR663" s="24"/>
      <c r="BS663" s="24"/>
      <c r="BT663" s="24"/>
      <c r="BU663" s="24"/>
      <c r="BV663" s="24"/>
      <c r="BW663" s="24"/>
      <c r="BX663" s="24"/>
      <c r="BY663" s="24"/>
      <c r="BZ663" s="24"/>
      <c r="CA663" s="24"/>
      <c r="CB663" s="24"/>
      <c r="CC663" s="24"/>
      <c r="CD663" s="24"/>
      <c r="CE663" s="24"/>
    </row>
    <row r="664" spans="46:83" x14ac:dyDescent="0.15">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row>
    <row r="665" spans="46:83" x14ac:dyDescent="0.15">
      <c r="AT665" s="24"/>
      <c r="AU665" s="24"/>
      <c r="AV665" s="24"/>
      <c r="AW665" s="24"/>
      <c r="AX665" s="24"/>
      <c r="AY665" s="24"/>
      <c r="AZ665" s="24"/>
      <c r="BA665" s="24"/>
      <c r="BB665" s="24"/>
      <c r="BC665" s="24"/>
      <c r="BD665" s="24"/>
      <c r="BE665" s="24"/>
      <c r="BF665" s="24"/>
      <c r="BG665" s="24"/>
      <c r="BH665" s="24"/>
      <c r="BI665" s="24"/>
      <c r="BJ665" s="24"/>
      <c r="BK665" s="24"/>
      <c r="BL665" s="24"/>
      <c r="BM665" s="24"/>
      <c r="BN665" s="24"/>
      <c r="BO665" s="24"/>
      <c r="BP665" s="24"/>
      <c r="BQ665" s="24"/>
      <c r="BR665" s="24"/>
      <c r="BS665" s="24"/>
      <c r="BT665" s="24"/>
      <c r="BU665" s="24"/>
      <c r="BV665" s="24"/>
      <c r="BW665" s="24"/>
      <c r="BX665" s="24"/>
      <c r="BY665" s="24"/>
      <c r="BZ665" s="24"/>
      <c r="CA665" s="24"/>
      <c r="CB665" s="24"/>
      <c r="CC665" s="24"/>
      <c r="CD665" s="24"/>
      <c r="CE665" s="24"/>
    </row>
    <row r="666" spans="46:83" x14ac:dyDescent="0.15">
      <c r="AT666" s="24"/>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c r="CD666" s="24"/>
      <c r="CE666" s="24"/>
    </row>
    <row r="667" spans="46:83" x14ac:dyDescent="0.15">
      <c r="AT667" s="24"/>
      <c r="AU667" s="24"/>
      <c r="AV667" s="24"/>
      <c r="AW667" s="24"/>
      <c r="AX667" s="24"/>
      <c r="AY667" s="24"/>
      <c r="AZ667" s="24"/>
      <c r="BA667" s="24"/>
      <c r="BB667" s="24"/>
      <c r="BC667" s="24"/>
      <c r="BD667" s="24"/>
      <c r="BE667" s="24"/>
      <c r="BF667" s="24"/>
      <c r="BG667" s="24"/>
      <c r="BH667" s="24"/>
      <c r="BI667" s="24"/>
      <c r="BJ667" s="24"/>
      <c r="BK667" s="24"/>
      <c r="BL667" s="24"/>
      <c r="BM667" s="24"/>
      <c r="BN667" s="24"/>
      <c r="BO667" s="24"/>
      <c r="BP667" s="24"/>
      <c r="BQ667" s="24"/>
      <c r="BR667" s="24"/>
      <c r="BS667" s="24"/>
      <c r="BT667" s="24"/>
      <c r="BU667" s="24"/>
      <c r="BV667" s="24"/>
      <c r="BW667" s="24"/>
      <c r="BX667" s="24"/>
      <c r="BY667" s="24"/>
      <c r="BZ667" s="24"/>
      <c r="CA667" s="24"/>
      <c r="CB667" s="24"/>
      <c r="CC667" s="24"/>
      <c r="CD667" s="24"/>
      <c r="CE667" s="24"/>
    </row>
    <row r="668" spans="46:83" x14ac:dyDescent="0.15">
      <c r="AT668" s="24"/>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c r="CD668" s="24"/>
      <c r="CE668" s="24"/>
    </row>
    <row r="669" spans="46:83" x14ac:dyDescent="0.15">
      <c r="AT669" s="24"/>
      <c r="AU669" s="24"/>
      <c r="AV669" s="24"/>
      <c r="AW669" s="24"/>
      <c r="AX669" s="24"/>
      <c r="AY669" s="24"/>
      <c r="AZ669" s="24"/>
      <c r="BA669" s="24"/>
      <c r="BB669" s="24"/>
      <c r="BC669" s="24"/>
      <c r="BD669" s="24"/>
      <c r="BE669" s="24"/>
      <c r="BF669" s="24"/>
      <c r="BG669" s="24"/>
      <c r="BH669" s="24"/>
      <c r="BI669" s="24"/>
      <c r="BJ669" s="24"/>
      <c r="BK669" s="24"/>
      <c r="BL669" s="24"/>
      <c r="BM669" s="24"/>
      <c r="BN669" s="24"/>
      <c r="BO669" s="24"/>
      <c r="BP669" s="24"/>
      <c r="BQ669" s="24"/>
      <c r="BR669" s="24"/>
      <c r="BS669" s="24"/>
      <c r="BT669" s="24"/>
      <c r="BU669" s="24"/>
      <c r="BV669" s="24"/>
      <c r="BW669" s="24"/>
      <c r="BX669" s="24"/>
      <c r="BY669" s="24"/>
      <c r="BZ669" s="24"/>
      <c r="CA669" s="24"/>
      <c r="CB669" s="24"/>
      <c r="CC669" s="24"/>
      <c r="CD669" s="24"/>
      <c r="CE669" s="24"/>
    </row>
    <row r="670" spans="46:83" x14ac:dyDescent="0.15">
      <c r="AT670" s="24"/>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c r="CD670" s="24"/>
      <c r="CE670" s="24"/>
    </row>
    <row r="671" spans="46:83" x14ac:dyDescent="0.15">
      <c r="AT671" s="24"/>
      <c r="AU671" s="24"/>
      <c r="AV671" s="24"/>
      <c r="AW671" s="24"/>
      <c r="AX671" s="24"/>
      <c r="AY671" s="24"/>
      <c r="AZ671" s="24"/>
      <c r="BA671" s="24"/>
      <c r="BB671" s="24"/>
      <c r="BC671" s="24"/>
      <c r="BD671" s="24"/>
      <c r="BE671" s="24"/>
      <c r="BF671" s="24"/>
      <c r="BG671" s="24"/>
      <c r="BH671" s="24"/>
      <c r="BI671" s="24"/>
      <c r="BJ671" s="24"/>
      <c r="BK671" s="24"/>
      <c r="BL671" s="24"/>
      <c r="BM671" s="24"/>
      <c r="BN671" s="24"/>
      <c r="BO671" s="24"/>
      <c r="BP671" s="24"/>
      <c r="BQ671" s="24"/>
      <c r="BR671" s="24"/>
      <c r="BS671" s="24"/>
      <c r="BT671" s="24"/>
      <c r="BU671" s="24"/>
      <c r="BV671" s="24"/>
      <c r="BW671" s="24"/>
      <c r="BX671" s="24"/>
      <c r="BY671" s="24"/>
      <c r="BZ671" s="24"/>
      <c r="CA671" s="24"/>
      <c r="CB671" s="24"/>
      <c r="CC671" s="24"/>
      <c r="CD671" s="24"/>
      <c r="CE671" s="24"/>
    </row>
    <row r="672" spans="46:83" x14ac:dyDescent="0.15">
      <c r="AT672" s="24"/>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c r="CD672" s="24"/>
      <c r="CE672" s="24"/>
    </row>
    <row r="673" spans="46:83" x14ac:dyDescent="0.15">
      <c r="AT673" s="24"/>
      <c r="AU673" s="24"/>
      <c r="AV673" s="24"/>
      <c r="AW673" s="24"/>
      <c r="AX673" s="24"/>
      <c r="AY673" s="24"/>
      <c r="AZ673" s="24"/>
      <c r="BA673" s="24"/>
      <c r="BB673" s="24"/>
      <c r="BC673" s="24"/>
      <c r="BD673" s="24"/>
      <c r="BE673" s="24"/>
      <c r="BF673" s="24"/>
      <c r="BG673" s="24"/>
      <c r="BH673" s="24"/>
      <c r="BI673" s="24"/>
      <c r="BJ673" s="24"/>
      <c r="BK673" s="24"/>
      <c r="BL673" s="24"/>
      <c r="BM673" s="24"/>
      <c r="BN673" s="24"/>
      <c r="BO673" s="24"/>
      <c r="BP673" s="24"/>
      <c r="BQ673" s="24"/>
      <c r="BR673" s="24"/>
      <c r="BS673" s="24"/>
      <c r="BT673" s="24"/>
      <c r="BU673" s="24"/>
      <c r="BV673" s="24"/>
      <c r="BW673" s="24"/>
      <c r="BX673" s="24"/>
      <c r="BY673" s="24"/>
      <c r="BZ673" s="24"/>
      <c r="CA673" s="24"/>
      <c r="CB673" s="24"/>
      <c r="CC673" s="24"/>
      <c r="CD673" s="24"/>
      <c r="CE673" s="24"/>
    </row>
    <row r="674" spans="46:83" x14ac:dyDescent="0.15">
      <c r="AT674" s="24"/>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c r="CD674" s="24"/>
      <c r="CE674" s="24"/>
    </row>
    <row r="675" spans="46:83" x14ac:dyDescent="0.15">
      <c r="AT675" s="24"/>
      <c r="AU675" s="24"/>
      <c r="AV675" s="24"/>
      <c r="AW675" s="24"/>
      <c r="AX675" s="24"/>
      <c r="AY675" s="24"/>
      <c r="AZ675" s="24"/>
      <c r="BA675" s="24"/>
      <c r="BB675" s="24"/>
      <c r="BC675" s="24"/>
      <c r="BD675" s="24"/>
      <c r="BE675" s="24"/>
      <c r="BF675" s="24"/>
      <c r="BG675" s="24"/>
      <c r="BH675" s="24"/>
      <c r="BI675" s="24"/>
      <c r="BJ675" s="24"/>
      <c r="BK675" s="24"/>
      <c r="BL675" s="24"/>
      <c r="BM675" s="24"/>
      <c r="BN675" s="24"/>
      <c r="BO675" s="24"/>
      <c r="BP675" s="24"/>
      <c r="BQ675" s="24"/>
      <c r="BR675" s="24"/>
      <c r="BS675" s="24"/>
      <c r="BT675" s="24"/>
      <c r="BU675" s="24"/>
      <c r="BV675" s="24"/>
      <c r="BW675" s="24"/>
      <c r="BX675" s="24"/>
      <c r="BY675" s="24"/>
      <c r="BZ675" s="24"/>
      <c r="CA675" s="24"/>
      <c r="CB675" s="24"/>
      <c r="CC675" s="24"/>
      <c r="CD675" s="24"/>
      <c r="CE675" s="24"/>
    </row>
    <row r="676" spans="46:83" x14ac:dyDescent="0.15">
      <c r="AT676" s="24"/>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c r="CD676" s="24"/>
      <c r="CE676" s="24"/>
    </row>
    <row r="677" spans="46:83" x14ac:dyDescent="0.15">
      <c r="AT677" s="24"/>
      <c r="AU677" s="24"/>
      <c r="AV677" s="24"/>
      <c r="AW677" s="24"/>
      <c r="AX677" s="24"/>
      <c r="AY677" s="24"/>
      <c r="AZ677" s="24"/>
      <c r="BA677" s="24"/>
      <c r="BB677" s="24"/>
      <c r="BC677" s="24"/>
      <c r="BD677" s="24"/>
      <c r="BE677" s="24"/>
      <c r="BF677" s="24"/>
      <c r="BG677" s="24"/>
      <c r="BH677" s="24"/>
      <c r="BI677" s="24"/>
      <c r="BJ677" s="24"/>
      <c r="BK677" s="24"/>
      <c r="BL677" s="24"/>
      <c r="BM677" s="24"/>
      <c r="BN677" s="24"/>
      <c r="BO677" s="24"/>
      <c r="BP677" s="24"/>
      <c r="BQ677" s="24"/>
      <c r="BR677" s="24"/>
      <c r="BS677" s="24"/>
      <c r="BT677" s="24"/>
      <c r="BU677" s="24"/>
      <c r="BV677" s="24"/>
      <c r="BW677" s="24"/>
      <c r="BX677" s="24"/>
      <c r="BY677" s="24"/>
      <c r="BZ677" s="24"/>
      <c r="CA677" s="24"/>
      <c r="CB677" s="24"/>
      <c r="CC677" s="24"/>
      <c r="CD677" s="24"/>
      <c r="CE677" s="24"/>
    </row>
    <row r="678" spans="46:83" x14ac:dyDescent="0.15">
      <c r="AT678" s="24"/>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c r="CD678" s="24"/>
      <c r="CE678" s="24"/>
    </row>
    <row r="679" spans="46:83" x14ac:dyDescent="0.15">
      <c r="AT679" s="24"/>
      <c r="AU679" s="24"/>
      <c r="AV679" s="24"/>
      <c r="AW679" s="24"/>
      <c r="AX679" s="24"/>
      <c r="AY679" s="24"/>
      <c r="AZ679" s="24"/>
      <c r="BA679" s="24"/>
      <c r="BB679" s="24"/>
      <c r="BC679" s="24"/>
      <c r="BD679" s="24"/>
      <c r="BE679" s="24"/>
      <c r="BF679" s="24"/>
      <c r="BG679" s="24"/>
      <c r="BH679" s="24"/>
      <c r="BI679" s="24"/>
      <c r="BJ679" s="24"/>
      <c r="BK679" s="24"/>
      <c r="BL679" s="24"/>
      <c r="BM679" s="24"/>
      <c r="BN679" s="24"/>
      <c r="BO679" s="24"/>
      <c r="BP679" s="24"/>
      <c r="BQ679" s="24"/>
      <c r="BR679" s="24"/>
      <c r="BS679" s="24"/>
      <c r="BT679" s="24"/>
      <c r="BU679" s="24"/>
      <c r="BV679" s="24"/>
      <c r="BW679" s="24"/>
      <c r="BX679" s="24"/>
      <c r="BY679" s="24"/>
      <c r="BZ679" s="24"/>
      <c r="CA679" s="24"/>
      <c r="CB679" s="24"/>
      <c r="CC679" s="24"/>
      <c r="CD679" s="24"/>
      <c r="CE679" s="24"/>
    </row>
    <row r="680" spans="46:83" x14ac:dyDescent="0.15">
      <c r="AT680" s="24"/>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c r="CD680" s="24"/>
      <c r="CE680" s="24"/>
    </row>
    <row r="681" spans="46:83" x14ac:dyDescent="0.15">
      <c r="AT681" s="24"/>
      <c r="AU681" s="24"/>
      <c r="AV681" s="24"/>
      <c r="AW681" s="24"/>
      <c r="AX681" s="24"/>
      <c r="AY681" s="24"/>
      <c r="AZ681" s="24"/>
      <c r="BA681" s="24"/>
      <c r="BB681" s="24"/>
      <c r="BC681" s="24"/>
      <c r="BD681" s="24"/>
      <c r="BE681" s="24"/>
      <c r="BF681" s="24"/>
      <c r="BG681" s="24"/>
      <c r="BH681" s="24"/>
      <c r="BI681" s="24"/>
      <c r="BJ681" s="24"/>
      <c r="BK681" s="24"/>
      <c r="BL681" s="24"/>
      <c r="BM681" s="24"/>
      <c r="BN681" s="24"/>
      <c r="BO681" s="24"/>
      <c r="BP681" s="24"/>
      <c r="BQ681" s="24"/>
      <c r="BR681" s="24"/>
      <c r="BS681" s="24"/>
      <c r="BT681" s="24"/>
      <c r="BU681" s="24"/>
      <c r="BV681" s="24"/>
      <c r="BW681" s="24"/>
      <c r="BX681" s="24"/>
      <c r="BY681" s="24"/>
      <c r="BZ681" s="24"/>
      <c r="CA681" s="24"/>
      <c r="CB681" s="24"/>
      <c r="CC681" s="24"/>
      <c r="CD681" s="24"/>
      <c r="CE681" s="24"/>
    </row>
    <row r="682" spans="46:83" x14ac:dyDescent="0.15">
      <c r="AT682" s="24"/>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c r="CD682" s="24"/>
      <c r="CE682" s="24"/>
    </row>
    <row r="683" spans="46:83" x14ac:dyDescent="0.15">
      <c r="AT683" s="24"/>
      <c r="AU683" s="24"/>
      <c r="AV683" s="24"/>
      <c r="AW683" s="24"/>
      <c r="AX683" s="24"/>
      <c r="AY683" s="24"/>
      <c r="AZ683" s="24"/>
      <c r="BA683" s="24"/>
      <c r="BB683" s="24"/>
      <c r="BC683" s="24"/>
      <c r="BD683" s="24"/>
      <c r="BE683" s="24"/>
      <c r="BF683" s="24"/>
      <c r="BG683" s="24"/>
      <c r="BH683" s="24"/>
      <c r="BI683" s="24"/>
      <c r="BJ683" s="24"/>
      <c r="BK683" s="24"/>
      <c r="BL683" s="24"/>
      <c r="BM683" s="24"/>
      <c r="BN683" s="24"/>
      <c r="BO683" s="24"/>
      <c r="BP683" s="24"/>
      <c r="BQ683" s="24"/>
      <c r="BR683" s="24"/>
      <c r="BS683" s="24"/>
      <c r="BT683" s="24"/>
      <c r="BU683" s="24"/>
      <c r="BV683" s="24"/>
      <c r="BW683" s="24"/>
      <c r="BX683" s="24"/>
      <c r="BY683" s="24"/>
      <c r="BZ683" s="24"/>
      <c r="CA683" s="24"/>
      <c r="CB683" s="24"/>
      <c r="CC683" s="24"/>
      <c r="CD683" s="24"/>
      <c r="CE683" s="24"/>
    </row>
    <row r="684" spans="46:83" x14ac:dyDescent="0.15">
      <c r="AT684" s="24"/>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c r="CD684" s="24"/>
      <c r="CE684" s="24"/>
    </row>
    <row r="685" spans="46:83" x14ac:dyDescent="0.15">
      <c r="AT685" s="24"/>
      <c r="AU685" s="24"/>
      <c r="AV685" s="24"/>
      <c r="AW685" s="24"/>
      <c r="AX685" s="24"/>
      <c r="AY685" s="24"/>
      <c r="AZ685" s="24"/>
      <c r="BA685" s="24"/>
      <c r="BB685" s="24"/>
      <c r="BC685" s="24"/>
      <c r="BD685" s="24"/>
      <c r="BE685" s="24"/>
      <c r="BF685" s="24"/>
      <c r="BG685" s="24"/>
      <c r="BH685" s="24"/>
      <c r="BI685" s="24"/>
      <c r="BJ685" s="24"/>
      <c r="BK685" s="24"/>
      <c r="BL685" s="24"/>
      <c r="BM685" s="24"/>
      <c r="BN685" s="24"/>
      <c r="BO685" s="24"/>
      <c r="BP685" s="24"/>
      <c r="BQ685" s="24"/>
      <c r="BR685" s="24"/>
      <c r="BS685" s="24"/>
      <c r="BT685" s="24"/>
      <c r="BU685" s="24"/>
      <c r="BV685" s="24"/>
      <c r="BW685" s="24"/>
      <c r="BX685" s="24"/>
      <c r="BY685" s="24"/>
      <c r="BZ685" s="24"/>
      <c r="CA685" s="24"/>
      <c r="CB685" s="24"/>
      <c r="CC685" s="24"/>
      <c r="CD685" s="24"/>
      <c r="CE685" s="24"/>
    </row>
    <row r="686" spans="46:83" x14ac:dyDescent="0.15">
      <c r="AT686" s="24"/>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c r="CD686" s="24"/>
      <c r="CE686" s="24"/>
    </row>
    <row r="687" spans="46:83" x14ac:dyDescent="0.15">
      <c r="AT687" s="24"/>
      <c r="AU687" s="24"/>
      <c r="AV687" s="24"/>
      <c r="AW687" s="24"/>
      <c r="AX687" s="24"/>
      <c r="AY687" s="24"/>
      <c r="AZ687" s="24"/>
      <c r="BA687" s="24"/>
      <c r="BB687" s="24"/>
      <c r="BC687" s="24"/>
      <c r="BD687" s="24"/>
      <c r="BE687" s="24"/>
      <c r="BF687" s="24"/>
      <c r="BG687" s="24"/>
      <c r="BH687" s="24"/>
      <c r="BI687" s="24"/>
      <c r="BJ687" s="24"/>
      <c r="BK687" s="24"/>
      <c r="BL687" s="24"/>
      <c r="BM687" s="24"/>
      <c r="BN687" s="24"/>
      <c r="BO687" s="24"/>
      <c r="BP687" s="24"/>
      <c r="BQ687" s="24"/>
      <c r="BR687" s="24"/>
      <c r="BS687" s="24"/>
      <c r="BT687" s="24"/>
      <c r="BU687" s="24"/>
      <c r="BV687" s="24"/>
      <c r="BW687" s="24"/>
      <c r="BX687" s="24"/>
      <c r="BY687" s="24"/>
      <c r="BZ687" s="24"/>
      <c r="CA687" s="24"/>
      <c r="CB687" s="24"/>
      <c r="CC687" s="24"/>
      <c r="CD687" s="24"/>
      <c r="CE687" s="24"/>
    </row>
    <row r="688" spans="46:83" x14ac:dyDescent="0.15">
      <c r="AT688" s="24"/>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c r="CD688" s="24"/>
      <c r="CE688" s="24"/>
    </row>
    <row r="689" spans="46:83" x14ac:dyDescent="0.15">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row>
    <row r="690" spans="46:83" x14ac:dyDescent="0.15">
      <c r="AT690" s="24"/>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c r="CD690" s="24"/>
      <c r="CE690" s="24"/>
    </row>
    <row r="691" spans="46:83" x14ac:dyDescent="0.15">
      <c r="AT691" s="24"/>
      <c r="AU691" s="24"/>
      <c r="AV691" s="24"/>
      <c r="AW691" s="24"/>
      <c r="AX691" s="24"/>
      <c r="AY691" s="24"/>
      <c r="AZ691" s="24"/>
      <c r="BA691" s="24"/>
      <c r="BB691" s="24"/>
      <c r="BC691" s="24"/>
      <c r="BD691" s="24"/>
      <c r="BE691" s="24"/>
      <c r="BF691" s="24"/>
      <c r="BG691" s="24"/>
      <c r="BH691" s="24"/>
      <c r="BI691" s="24"/>
      <c r="BJ691" s="24"/>
      <c r="BK691" s="24"/>
      <c r="BL691" s="24"/>
      <c r="BM691" s="24"/>
      <c r="BN691" s="24"/>
      <c r="BO691" s="24"/>
      <c r="BP691" s="24"/>
      <c r="BQ691" s="24"/>
      <c r="BR691" s="24"/>
      <c r="BS691" s="24"/>
      <c r="BT691" s="24"/>
      <c r="BU691" s="24"/>
      <c r="BV691" s="24"/>
      <c r="BW691" s="24"/>
      <c r="BX691" s="24"/>
      <c r="BY691" s="24"/>
      <c r="BZ691" s="24"/>
      <c r="CA691" s="24"/>
      <c r="CB691" s="24"/>
      <c r="CC691" s="24"/>
      <c r="CD691" s="24"/>
      <c r="CE691" s="24"/>
    </row>
    <row r="692" spans="46:83" x14ac:dyDescent="0.15">
      <c r="AT692" s="24"/>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c r="CD692" s="24"/>
      <c r="CE692" s="24"/>
    </row>
    <row r="693" spans="46:83" x14ac:dyDescent="0.15">
      <c r="AT693" s="24"/>
      <c r="AU693" s="24"/>
      <c r="AV693" s="24"/>
      <c r="AW693" s="24"/>
      <c r="AX693" s="24"/>
      <c r="AY693" s="24"/>
      <c r="AZ693" s="24"/>
      <c r="BA693" s="24"/>
      <c r="BB693" s="24"/>
      <c r="BC693" s="24"/>
      <c r="BD693" s="24"/>
      <c r="BE693" s="24"/>
      <c r="BF693" s="24"/>
      <c r="BG693" s="24"/>
      <c r="BH693" s="24"/>
      <c r="BI693" s="24"/>
      <c r="BJ693" s="24"/>
      <c r="BK693" s="24"/>
      <c r="BL693" s="24"/>
      <c r="BM693" s="24"/>
      <c r="BN693" s="24"/>
      <c r="BO693" s="24"/>
      <c r="BP693" s="24"/>
      <c r="BQ693" s="24"/>
      <c r="BR693" s="24"/>
      <c r="BS693" s="24"/>
      <c r="BT693" s="24"/>
      <c r="BU693" s="24"/>
      <c r="BV693" s="24"/>
      <c r="BW693" s="24"/>
      <c r="BX693" s="24"/>
      <c r="BY693" s="24"/>
      <c r="BZ693" s="24"/>
      <c r="CA693" s="24"/>
      <c r="CB693" s="24"/>
      <c r="CC693" s="24"/>
      <c r="CD693" s="24"/>
      <c r="CE693" s="24"/>
    </row>
    <row r="694" spans="46:83" x14ac:dyDescent="0.15">
      <c r="AT694" s="24"/>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c r="CD694" s="24"/>
      <c r="CE694" s="24"/>
    </row>
    <row r="695" spans="46:83" x14ac:dyDescent="0.15">
      <c r="AT695" s="24"/>
      <c r="AU695" s="24"/>
      <c r="AV695" s="24"/>
      <c r="AW695" s="24"/>
      <c r="AX695" s="24"/>
      <c r="AY695" s="24"/>
      <c r="AZ695" s="24"/>
      <c r="BA695" s="24"/>
      <c r="BB695" s="24"/>
      <c r="BC695" s="24"/>
      <c r="BD695" s="24"/>
      <c r="BE695" s="24"/>
      <c r="BF695" s="24"/>
      <c r="BG695" s="24"/>
      <c r="BH695" s="24"/>
      <c r="BI695" s="24"/>
      <c r="BJ695" s="24"/>
      <c r="BK695" s="24"/>
      <c r="BL695" s="24"/>
      <c r="BM695" s="24"/>
      <c r="BN695" s="24"/>
      <c r="BO695" s="24"/>
      <c r="BP695" s="24"/>
      <c r="BQ695" s="24"/>
      <c r="BR695" s="24"/>
      <c r="BS695" s="24"/>
      <c r="BT695" s="24"/>
      <c r="BU695" s="24"/>
      <c r="BV695" s="24"/>
      <c r="BW695" s="24"/>
      <c r="BX695" s="24"/>
      <c r="BY695" s="24"/>
      <c r="BZ695" s="24"/>
      <c r="CA695" s="24"/>
      <c r="CB695" s="24"/>
      <c r="CC695" s="24"/>
      <c r="CD695" s="24"/>
      <c r="CE695" s="24"/>
    </row>
    <row r="696" spans="46:83" x14ac:dyDescent="0.15">
      <c r="AT696" s="24"/>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c r="CD696" s="24"/>
      <c r="CE696" s="24"/>
    </row>
    <row r="697" spans="46:83" x14ac:dyDescent="0.15">
      <c r="AT697" s="24"/>
      <c r="AU697" s="24"/>
      <c r="AV697" s="24"/>
      <c r="AW697" s="24"/>
      <c r="AX697" s="24"/>
      <c r="AY697" s="24"/>
      <c r="AZ697" s="24"/>
      <c r="BA697" s="24"/>
      <c r="BB697" s="24"/>
      <c r="BC697" s="24"/>
      <c r="BD697" s="24"/>
      <c r="BE697" s="24"/>
      <c r="BF697" s="24"/>
      <c r="BG697" s="24"/>
      <c r="BH697" s="24"/>
      <c r="BI697" s="24"/>
      <c r="BJ697" s="24"/>
      <c r="BK697" s="24"/>
      <c r="BL697" s="24"/>
      <c r="BM697" s="24"/>
      <c r="BN697" s="24"/>
      <c r="BO697" s="24"/>
      <c r="BP697" s="24"/>
      <c r="BQ697" s="24"/>
      <c r="BR697" s="24"/>
      <c r="BS697" s="24"/>
      <c r="BT697" s="24"/>
      <c r="BU697" s="24"/>
      <c r="BV697" s="24"/>
      <c r="BW697" s="24"/>
      <c r="BX697" s="24"/>
      <c r="BY697" s="24"/>
      <c r="BZ697" s="24"/>
      <c r="CA697" s="24"/>
      <c r="CB697" s="24"/>
      <c r="CC697" s="24"/>
      <c r="CD697" s="24"/>
      <c r="CE697" s="24"/>
    </row>
    <row r="698" spans="46:83" x14ac:dyDescent="0.15">
      <c r="AT698" s="24"/>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c r="CD698" s="24"/>
      <c r="CE698" s="24"/>
    </row>
    <row r="699" spans="46:83" x14ac:dyDescent="0.15">
      <c r="AT699" s="24"/>
      <c r="AU699" s="24"/>
      <c r="AV699" s="24"/>
      <c r="AW699" s="24"/>
      <c r="AX699" s="24"/>
      <c r="AY699" s="24"/>
      <c r="AZ699" s="24"/>
      <c r="BA699" s="24"/>
      <c r="BB699" s="24"/>
      <c r="BC699" s="24"/>
      <c r="BD699" s="24"/>
      <c r="BE699" s="24"/>
      <c r="BF699" s="24"/>
      <c r="BG699" s="24"/>
      <c r="BH699" s="24"/>
      <c r="BI699" s="24"/>
      <c r="BJ699" s="24"/>
      <c r="BK699" s="24"/>
      <c r="BL699" s="24"/>
      <c r="BM699" s="24"/>
      <c r="BN699" s="24"/>
      <c r="BO699" s="24"/>
      <c r="BP699" s="24"/>
      <c r="BQ699" s="24"/>
      <c r="BR699" s="24"/>
      <c r="BS699" s="24"/>
      <c r="BT699" s="24"/>
      <c r="BU699" s="24"/>
      <c r="BV699" s="24"/>
      <c r="BW699" s="24"/>
      <c r="BX699" s="24"/>
      <c r="BY699" s="24"/>
      <c r="BZ699" s="24"/>
      <c r="CA699" s="24"/>
      <c r="CB699" s="24"/>
      <c r="CC699" s="24"/>
      <c r="CD699" s="24"/>
      <c r="CE699" s="24"/>
    </row>
    <row r="700" spans="46:83" x14ac:dyDescent="0.15">
      <c r="AT700" s="24"/>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c r="CD700" s="24"/>
      <c r="CE700" s="24"/>
    </row>
    <row r="701" spans="46:83" x14ac:dyDescent="0.15">
      <c r="AT701" s="24"/>
      <c r="AU701" s="24"/>
      <c r="AV701" s="24"/>
      <c r="AW701" s="24"/>
      <c r="AX701" s="24"/>
      <c r="AY701" s="24"/>
      <c r="AZ701" s="24"/>
      <c r="BA701" s="24"/>
      <c r="BB701" s="24"/>
      <c r="BC701" s="24"/>
      <c r="BD701" s="24"/>
      <c r="BE701" s="24"/>
      <c r="BF701" s="24"/>
      <c r="BG701" s="24"/>
      <c r="BH701" s="24"/>
      <c r="BI701" s="24"/>
      <c r="BJ701" s="24"/>
      <c r="BK701" s="24"/>
      <c r="BL701" s="24"/>
      <c r="BM701" s="24"/>
      <c r="BN701" s="24"/>
      <c r="BO701" s="24"/>
      <c r="BP701" s="24"/>
      <c r="BQ701" s="24"/>
      <c r="BR701" s="24"/>
      <c r="BS701" s="24"/>
      <c r="BT701" s="24"/>
      <c r="BU701" s="24"/>
      <c r="BV701" s="24"/>
      <c r="BW701" s="24"/>
      <c r="BX701" s="24"/>
      <c r="BY701" s="24"/>
      <c r="BZ701" s="24"/>
      <c r="CA701" s="24"/>
      <c r="CB701" s="24"/>
      <c r="CC701" s="24"/>
      <c r="CD701" s="24"/>
      <c r="CE701" s="24"/>
    </row>
    <row r="702" spans="46:83" x14ac:dyDescent="0.15">
      <c r="AT702" s="24"/>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c r="CD702" s="24"/>
      <c r="CE702" s="24"/>
    </row>
    <row r="703" spans="46:83" x14ac:dyDescent="0.15">
      <c r="AT703" s="24"/>
      <c r="AU703" s="24"/>
      <c r="AV703" s="24"/>
      <c r="AW703" s="24"/>
      <c r="AX703" s="24"/>
      <c r="AY703" s="24"/>
      <c r="AZ703" s="24"/>
      <c r="BA703" s="24"/>
      <c r="BB703" s="24"/>
      <c r="BC703" s="24"/>
      <c r="BD703" s="24"/>
      <c r="BE703" s="24"/>
      <c r="BF703" s="24"/>
      <c r="BG703" s="24"/>
      <c r="BH703" s="24"/>
      <c r="BI703" s="24"/>
      <c r="BJ703" s="24"/>
      <c r="BK703" s="24"/>
      <c r="BL703" s="24"/>
      <c r="BM703" s="24"/>
      <c r="BN703" s="24"/>
      <c r="BO703" s="24"/>
      <c r="BP703" s="24"/>
      <c r="BQ703" s="24"/>
      <c r="BR703" s="24"/>
      <c r="BS703" s="24"/>
      <c r="BT703" s="24"/>
      <c r="BU703" s="24"/>
      <c r="BV703" s="24"/>
      <c r="BW703" s="24"/>
      <c r="BX703" s="24"/>
      <c r="BY703" s="24"/>
      <c r="BZ703" s="24"/>
      <c r="CA703" s="24"/>
      <c r="CB703" s="24"/>
      <c r="CC703" s="24"/>
      <c r="CD703" s="24"/>
      <c r="CE703" s="24"/>
    </row>
    <row r="704" spans="46:83" x14ac:dyDescent="0.15">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c r="CD704" s="24"/>
      <c r="CE704" s="24"/>
    </row>
    <row r="705" spans="46:83" x14ac:dyDescent="0.15">
      <c r="AT705" s="24"/>
      <c r="AU705" s="24"/>
      <c r="AV705" s="24"/>
      <c r="AW705" s="24"/>
      <c r="AX705" s="24"/>
      <c r="AY705" s="24"/>
      <c r="AZ705" s="24"/>
      <c r="BA705" s="24"/>
      <c r="BB705" s="24"/>
      <c r="BC705" s="24"/>
      <c r="BD705" s="24"/>
      <c r="BE705" s="24"/>
      <c r="BF705" s="24"/>
      <c r="BG705" s="24"/>
      <c r="BH705" s="24"/>
      <c r="BI705" s="24"/>
      <c r="BJ705" s="24"/>
      <c r="BK705" s="24"/>
      <c r="BL705" s="24"/>
      <c r="BM705" s="24"/>
      <c r="BN705" s="24"/>
      <c r="BO705" s="24"/>
      <c r="BP705" s="24"/>
      <c r="BQ705" s="24"/>
      <c r="BR705" s="24"/>
      <c r="BS705" s="24"/>
      <c r="BT705" s="24"/>
      <c r="BU705" s="24"/>
      <c r="BV705" s="24"/>
      <c r="BW705" s="24"/>
      <c r="BX705" s="24"/>
      <c r="BY705" s="24"/>
      <c r="BZ705" s="24"/>
      <c r="CA705" s="24"/>
      <c r="CB705" s="24"/>
      <c r="CC705" s="24"/>
      <c r="CD705" s="24"/>
      <c r="CE705" s="24"/>
    </row>
    <row r="706" spans="46:83" x14ac:dyDescent="0.15">
      <c r="AT706" s="24"/>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c r="CD706" s="24"/>
      <c r="CE706" s="24"/>
    </row>
    <row r="707" spans="46:83" x14ac:dyDescent="0.15">
      <c r="AT707" s="24"/>
      <c r="AU707" s="24"/>
      <c r="AV707" s="24"/>
      <c r="AW707" s="24"/>
      <c r="AX707" s="24"/>
      <c r="AY707" s="24"/>
      <c r="AZ707" s="24"/>
      <c r="BA707" s="24"/>
      <c r="BB707" s="24"/>
      <c r="BC707" s="24"/>
      <c r="BD707" s="24"/>
      <c r="BE707" s="24"/>
      <c r="BF707" s="24"/>
      <c r="BG707" s="24"/>
      <c r="BH707" s="24"/>
      <c r="BI707" s="24"/>
      <c r="BJ707" s="24"/>
      <c r="BK707" s="24"/>
      <c r="BL707" s="24"/>
      <c r="BM707" s="24"/>
      <c r="BN707" s="24"/>
      <c r="BO707" s="24"/>
      <c r="BP707" s="24"/>
      <c r="BQ707" s="24"/>
      <c r="BR707" s="24"/>
      <c r="BS707" s="24"/>
      <c r="BT707" s="24"/>
      <c r="BU707" s="24"/>
      <c r="BV707" s="24"/>
      <c r="BW707" s="24"/>
      <c r="BX707" s="24"/>
      <c r="BY707" s="24"/>
      <c r="BZ707" s="24"/>
      <c r="CA707" s="24"/>
      <c r="CB707" s="24"/>
      <c r="CC707" s="24"/>
      <c r="CD707" s="24"/>
      <c r="CE707" s="24"/>
    </row>
    <row r="708" spans="46:83" x14ac:dyDescent="0.15">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c r="CD708" s="24"/>
      <c r="CE708" s="24"/>
    </row>
    <row r="709" spans="46:83" x14ac:dyDescent="0.15">
      <c r="AT709" s="24"/>
      <c r="AU709" s="24"/>
      <c r="AV709" s="24"/>
      <c r="AW709" s="24"/>
      <c r="AX709" s="24"/>
      <c r="AY709" s="24"/>
      <c r="AZ709" s="24"/>
      <c r="BA709" s="24"/>
      <c r="BB709" s="24"/>
      <c r="BC709" s="24"/>
      <c r="BD709" s="24"/>
      <c r="BE709" s="24"/>
      <c r="BF709" s="24"/>
      <c r="BG709" s="24"/>
      <c r="BH709" s="24"/>
      <c r="BI709" s="24"/>
      <c r="BJ709" s="24"/>
      <c r="BK709" s="24"/>
      <c r="BL709" s="24"/>
      <c r="BM709" s="24"/>
      <c r="BN709" s="24"/>
      <c r="BO709" s="24"/>
      <c r="BP709" s="24"/>
      <c r="BQ709" s="24"/>
      <c r="BR709" s="24"/>
      <c r="BS709" s="24"/>
      <c r="BT709" s="24"/>
      <c r="BU709" s="24"/>
      <c r="BV709" s="24"/>
      <c r="BW709" s="24"/>
      <c r="BX709" s="24"/>
      <c r="BY709" s="24"/>
      <c r="BZ709" s="24"/>
      <c r="CA709" s="24"/>
      <c r="CB709" s="24"/>
      <c r="CC709" s="24"/>
      <c r="CD709" s="24"/>
      <c r="CE709" s="24"/>
    </row>
    <row r="710" spans="46:83" x14ac:dyDescent="0.15">
      <c r="AT710" s="24"/>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c r="CD710" s="24"/>
      <c r="CE710" s="24"/>
    </row>
    <row r="711" spans="46:83" x14ac:dyDescent="0.15">
      <c r="AT711" s="24"/>
      <c r="AU711" s="24"/>
      <c r="AV711" s="24"/>
      <c r="AW711" s="24"/>
      <c r="AX711" s="24"/>
      <c r="AY711" s="24"/>
      <c r="AZ711" s="24"/>
      <c r="BA711" s="24"/>
      <c r="BB711" s="24"/>
      <c r="BC711" s="24"/>
      <c r="BD711" s="24"/>
      <c r="BE711" s="24"/>
      <c r="BF711" s="24"/>
      <c r="BG711" s="24"/>
      <c r="BH711" s="24"/>
      <c r="BI711" s="24"/>
      <c r="BJ711" s="24"/>
      <c r="BK711" s="24"/>
      <c r="BL711" s="24"/>
      <c r="BM711" s="24"/>
      <c r="BN711" s="24"/>
      <c r="BO711" s="24"/>
      <c r="BP711" s="24"/>
      <c r="BQ711" s="24"/>
      <c r="BR711" s="24"/>
      <c r="BS711" s="24"/>
      <c r="BT711" s="24"/>
      <c r="BU711" s="24"/>
      <c r="BV711" s="24"/>
      <c r="BW711" s="24"/>
      <c r="BX711" s="24"/>
      <c r="BY711" s="24"/>
      <c r="BZ711" s="24"/>
      <c r="CA711" s="24"/>
      <c r="CB711" s="24"/>
      <c r="CC711" s="24"/>
      <c r="CD711" s="24"/>
      <c r="CE711" s="24"/>
    </row>
    <row r="712" spans="46:83" x14ac:dyDescent="0.15">
      <c r="AT712" s="24"/>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c r="CD712" s="24"/>
      <c r="CE712" s="24"/>
    </row>
    <row r="713" spans="46:83" x14ac:dyDescent="0.15">
      <c r="AT713" s="24"/>
      <c r="AU713" s="24"/>
      <c r="AV713" s="24"/>
      <c r="AW713" s="24"/>
      <c r="AX713" s="24"/>
      <c r="AY713" s="24"/>
      <c r="AZ713" s="24"/>
      <c r="BA713" s="24"/>
      <c r="BB713" s="24"/>
      <c r="BC713" s="24"/>
      <c r="BD713" s="24"/>
      <c r="BE713" s="24"/>
      <c r="BF713" s="24"/>
      <c r="BG713" s="24"/>
      <c r="BH713" s="24"/>
      <c r="BI713" s="24"/>
      <c r="BJ713" s="24"/>
      <c r="BK713" s="24"/>
      <c r="BL713" s="24"/>
      <c r="BM713" s="24"/>
      <c r="BN713" s="24"/>
      <c r="BO713" s="24"/>
      <c r="BP713" s="24"/>
      <c r="BQ713" s="24"/>
      <c r="BR713" s="24"/>
      <c r="BS713" s="24"/>
      <c r="BT713" s="24"/>
      <c r="BU713" s="24"/>
      <c r="BV713" s="24"/>
      <c r="BW713" s="24"/>
      <c r="BX713" s="24"/>
      <c r="BY713" s="24"/>
      <c r="BZ713" s="24"/>
      <c r="CA713" s="24"/>
      <c r="CB713" s="24"/>
      <c r="CC713" s="24"/>
      <c r="CD713" s="24"/>
      <c r="CE713" s="24"/>
    </row>
    <row r="714" spans="46:83" x14ac:dyDescent="0.15">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row>
    <row r="715" spans="46:83" x14ac:dyDescent="0.15">
      <c r="AT715" s="24"/>
      <c r="AU715" s="24"/>
      <c r="AV715" s="24"/>
      <c r="AW715" s="24"/>
      <c r="AX715" s="24"/>
      <c r="AY715" s="24"/>
      <c r="AZ715" s="24"/>
      <c r="BA715" s="24"/>
      <c r="BB715" s="24"/>
      <c r="BC715" s="24"/>
      <c r="BD715" s="24"/>
      <c r="BE715" s="24"/>
      <c r="BF715" s="24"/>
      <c r="BG715" s="24"/>
      <c r="BH715" s="24"/>
      <c r="BI715" s="24"/>
      <c r="BJ715" s="24"/>
      <c r="BK715" s="24"/>
      <c r="BL715" s="24"/>
      <c r="BM715" s="24"/>
      <c r="BN715" s="24"/>
      <c r="BO715" s="24"/>
      <c r="BP715" s="24"/>
      <c r="BQ715" s="24"/>
      <c r="BR715" s="24"/>
      <c r="BS715" s="24"/>
      <c r="BT715" s="24"/>
      <c r="BU715" s="24"/>
      <c r="BV715" s="24"/>
      <c r="BW715" s="24"/>
      <c r="BX715" s="24"/>
      <c r="BY715" s="24"/>
      <c r="BZ715" s="24"/>
      <c r="CA715" s="24"/>
      <c r="CB715" s="24"/>
      <c r="CC715" s="24"/>
      <c r="CD715" s="24"/>
      <c r="CE715" s="24"/>
    </row>
    <row r="716" spans="46:83" x14ac:dyDescent="0.15">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c r="CD716" s="24"/>
      <c r="CE716" s="24"/>
    </row>
    <row r="717" spans="46:83" x14ac:dyDescent="0.15">
      <c r="AT717" s="24"/>
      <c r="AU717" s="24"/>
      <c r="AV717" s="24"/>
      <c r="AW717" s="24"/>
      <c r="AX717" s="24"/>
      <c r="AY717" s="24"/>
      <c r="AZ717" s="24"/>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row>
    <row r="718" spans="46:83" x14ac:dyDescent="0.15">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row>
    <row r="719" spans="46:83" x14ac:dyDescent="0.15">
      <c r="AT719" s="24"/>
      <c r="AU719" s="24"/>
      <c r="AV719" s="24"/>
      <c r="AW719" s="24"/>
      <c r="AX719" s="24"/>
      <c r="AY719" s="24"/>
      <c r="AZ719" s="24"/>
      <c r="BA719" s="24"/>
      <c r="BB719" s="24"/>
      <c r="BC719" s="24"/>
      <c r="BD719" s="24"/>
      <c r="BE719" s="24"/>
      <c r="BF719" s="24"/>
      <c r="BG719" s="24"/>
      <c r="BH719" s="24"/>
      <c r="BI719" s="24"/>
      <c r="BJ719" s="24"/>
      <c r="BK719" s="24"/>
      <c r="BL719" s="24"/>
      <c r="BM719" s="24"/>
      <c r="BN719" s="24"/>
      <c r="BO719" s="24"/>
      <c r="BP719" s="24"/>
      <c r="BQ719" s="24"/>
      <c r="BR719" s="24"/>
      <c r="BS719" s="24"/>
      <c r="BT719" s="24"/>
      <c r="BU719" s="24"/>
      <c r="BV719" s="24"/>
      <c r="BW719" s="24"/>
      <c r="BX719" s="24"/>
      <c r="BY719" s="24"/>
      <c r="BZ719" s="24"/>
      <c r="CA719" s="24"/>
      <c r="CB719" s="24"/>
      <c r="CC719" s="24"/>
      <c r="CD719" s="24"/>
      <c r="CE719" s="24"/>
    </row>
    <row r="720" spans="46:83" x14ac:dyDescent="0.15">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row>
    <row r="721" spans="46:83" x14ac:dyDescent="0.15">
      <c r="AT721" s="24"/>
      <c r="AU721" s="24"/>
      <c r="AV721" s="24"/>
      <c r="AW721" s="24"/>
      <c r="AX721" s="24"/>
      <c r="AY721" s="24"/>
      <c r="AZ721" s="24"/>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row>
    <row r="722" spans="46:83" x14ac:dyDescent="0.15">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row>
    <row r="723" spans="46:83" x14ac:dyDescent="0.15">
      <c r="AT723" s="24"/>
      <c r="AU723" s="24"/>
      <c r="AV723" s="24"/>
      <c r="AW723" s="24"/>
      <c r="AX723" s="24"/>
      <c r="AY723" s="24"/>
      <c r="AZ723" s="24"/>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row>
    <row r="724" spans="46:83" x14ac:dyDescent="0.15">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row>
    <row r="725" spans="46:83" x14ac:dyDescent="0.15">
      <c r="AT725" s="24"/>
      <c r="AU725" s="24"/>
      <c r="AV725" s="24"/>
      <c r="AW725" s="24"/>
      <c r="AX725" s="24"/>
      <c r="AY725" s="24"/>
      <c r="AZ725" s="24"/>
      <c r="BA725" s="24"/>
      <c r="BB725" s="24"/>
      <c r="BC725" s="24"/>
      <c r="BD725" s="24"/>
      <c r="BE725" s="24"/>
      <c r="BF725" s="24"/>
      <c r="BG725" s="24"/>
      <c r="BH725" s="24"/>
      <c r="BI725" s="24"/>
      <c r="BJ725" s="24"/>
      <c r="BK725" s="24"/>
      <c r="BL725" s="24"/>
      <c r="BM725" s="24"/>
      <c r="BN725" s="24"/>
      <c r="BO725" s="24"/>
      <c r="BP725" s="24"/>
      <c r="BQ725" s="24"/>
      <c r="BR725" s="24"/>
      <c r="BS725" s="24"/>
      <c r="BT725" s="24"/>
      <c r="BU725" s="24"/>
      <c r="BV725" s="24"/>
      <c r="BW725" s="24"/>
      <c r="BX725" s="24"/>
      <c r="BY725" s="24"/>
      <c r="BZ725" s="24"/>
      <c r="CA725" s="24"/>
      <c r="CB725" s="24"/>
      <c r="CC725" s="24"/>
      <c r="CD725" s="24"/>
      <c r="CE725" s="24"/>
    </row>
    <row r="726" spans="46:83" x14ac:dyDescent="0.15">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row>
    <row r="727" spans="46:83" x14ac:dyDescent="0.15">
      <c r="AT727" s="24"/>
      <c r="AU727" s="24"/>
      <c r="AV727" s="24"/>
      <c r="AW727" s="24"/>
      <c r="AX727" s="24"/>
      <c r="AY727" s="24"/>
      <c r="AZ727" s="24"/>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row>
    <row r="728" spans="46:83" x14ac:dyDescent="0.15">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row>
    <row r="729" spans="46:83" x14ac:dyDescent="0.15">
      <c r="AT729" s="24"/>
      <c r="AU729" s="24"/>
      <c r="AV729" s="24"/>
      <c r="AW729" s="24"/>
      <c r="AX729" s="24"/>
      <c r="AY729" s="24"/>
      <c r="AZ729" s="24"/>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row>
    <row r="730" spans="46:83" x14ac:dyDescent="0.15">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row>
    <row r="731" spans="46:83" x14ac:dyDescent="0.15">
      <c r="AT731" s="24"/>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row>
    <row r="732" spans="46:83" x14ac:dyDescent="0.15">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row>
    <row r="733" spans="46:83" x14ac:dyDescent="0.15">
      <c r="AT733" s="24"/>
      <c r="AU733" s="24"/>
      <c r="AV733" s="24"/>
      <c r="AW733" s="24"/>
      <c r="AX733" s="24"/>
      <c r="AY733" s="24"/>
      <c r="AZ733" s="24"/>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row>
    <row r="734" spans="46:83" x14ac:dyDescent="0.15">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row>
    <row r="735" spans="46:83" x14ac:dyDescent="0.15">
      <c r="AT735" s="24"/>
      <c r="AU735" s="24"/>
      <c r="AV735" s="24"/>
      <c r="AW735" s="24"/>
      <c r="AX735" s="24"/>
      <c r="AY735" s="24"/>
      <c r="AZ735" s="24"/>
      <c r="BA735" s="24"/>
      <c r="BB735" s="24"/>
      <c r="BC735" s="24"/>
      <c r="BD735" s="24"/>
      <c r="BE735" s="24"/>
      <c r="BF735" s="24"/>
      <c r="BG735" s="24"/>
      <c r="BH735" s="24"/>
      <c r="BI735" s="24"/>
      <c r="BJ735" s="24"/>
      <c r="BK735" s="24"/>
      <c r="BL735" s="24"/>
      <c r="BM735" s="24"/>
      <c r="BN735" s="24"/>
      <c r="BO735" s="24"/>
      <c r="BP735" s="24"/>
      <c r="BQ735" s="24"/>
      <c r="BR735" s="24"/>
      <c r="BS735" s="24"/>
      <c r="BT735" s="24"/>
      <c r="BU735" s="24"/>
      <c r="BV735" s="24"/>
      <c r="BW735" s="24"/>
      <c r="BX735" s="24"/>
      <c r="BY735" s="24"/>
      <c r="BZ735" s="24"/>
      <c r="CA735" s="24"/>
      <c r="CB735" s="24"/>
      <c r="CC735" s="24"/>
      <c r="CD735" s="24"/>
      <c r="CE735" s="24"/>
    </row>
    <row r="736" spans="46:83" x14ac:dyDescent="0.15">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row>
    <row r="737" spans="46:83" x14ac:dyDescent="0.15">
      <c r="AT737" s="24"/>
      <c r="AU737" s="24"/>
      <c r="AV737" s="24"/>
      <c r="AW737" s="24"/>
      <c r="AX737" s="24"/>
      <c r="AY737" s="24"/>
      <c r="AZ737" s="24"/>
      <c r="BA737" s="24"/>
      <c r="BB737" s="24"/>
      <c r="BC737" s="24"/>
      <c r="BD737" s="24"/>
      <c r="BE737" s="24"/>
      <c r="BF737" s="24"/>
      <c r="BG737" s="24"/>
      <c r="BH737" s="24"/>
      <c r="BI737" s="24"/>
      <c r="BJ737" s="24"/>
      <c r="BK737" s="24"/>
      <c r="BL737" s="24"/>
      <c r="BM737" s="24"/>
      <c r="BN737" s="24"/>
      <c r="BO737" s="24"/>
      <c r="BP737" s="24"/>
      <c r="BQ737" s="24"/>
      <c r="BR737" s="24"/>
      <c r="BS737" s="24"/>
      <c r="BT737" s="24"/>
      <c r="BU737" s="24"/>
      <c r="BV737" s="24"/>
      <c r="BW737" s="24"/>
      <c r="BX737" s="24"/>
      <c r="BY737" s="24"/>
      <c r="BZ737" s="24"/>
      <c r="CA737" s="24"/>
      <c r="CB737" s="24"/>
      <c r="CC737" s="24"/>
      <c r="CD737" s="24"/>
      <c r="CE737" s="24"/>
    </row>
    <row r="738" spans="46:83" x14ac:dyDescent="0.15">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row>
    <row r="739" spans="46:83" x14ac:dyDescent="0.15">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row>
    <row r="740" spans="46:83" x14ac:dyDescent="0.15">
      <c r="AT740" s="24"/>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row>
    <row r="741" spans="46:83" x14ac:dyDescent="0.15">
      <c r="AT741" s="24"/>
      <c r="AU741" s="24"/>
      <c r="AV741" s="24"/>
      <c r="AW741" s="24"/>
      <c r="AX741" s="24"/>
      <c r="AY741" s="24"/>
      <c r="AZ741" s="24"/>
      <c r="BA741" s="24"/>
      <c r="BB741" s="24"/>
      <c r="BC741" s="24"/>
      <c r="BD741" s="24"/>
      <c r="BE741" s="24"/>
      <c r="BF741" s="24"/>
      <c r="BG741" s="24"/>
      <c r="BH741" s="24"/>
      <c r="BI741" s="24"/>
      <c r="BJ741" s="24"/>
      <c r="BK741" s="24"/>
      <c r="BL741" s="24"/>
      <c r="BM741" s="24"/>
      <c r="BN741" s="24"/>
      <c r="BO741" s="24"/>
      <c r="BP741" s="24"/>
      <c r="BQ741" s="24"/>
      <c r="BR741" s="24"/>
      <c r="BS741" s="24"/>
      <c r="BT741" s="24"/>
      <c r="BU741" s="24"/>
      <c r="BV741" s="24"/>
      <c r="BW741" s="24"/>
      <c r="BX741" s="24"/>
      <c r="BY741" s="24"/>
      <c r="BZ741" s="24"/>
      <c r="CA741" s="24"/>
      <c r="CB741" s="24"/>
      <c r="CC741" s="24"/>
      <c r="CD741" s="24"/>
      <c r="CE741" s="24"/>
    </row>
    <row r="742" spans="46:83" x14ac:dyDescent="0.15">
      <c r="AT742" s="24"/>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row>
    <row r="743" spans="46:83" x14ac:dyDescent="0.15">
      <c r="AT743" s="24"/>
      <c r="AU743" s="24"/>
      <c r="AV743" s="24"/>
      <c r="AW743" s="24"/>
      <c r="AX743" s="24"/>
      <c r="AY743" s="24"/>
      <c r="AZ743" s="24"/>
      <c r="BA743" s="24"/>
      <c r="BB743" s="24"/>
      <c r="BC743" s="24"/>
      <c r="BD743" s="24"/>
      <c r="BE743" s="24"/>
      <c r="BF743" s="24"/>
      <c r="BG743" s="24"/>
      <c r="BH743" s="24"/>
      <c r="BI743" s="24"/>
      <c r="BJ743" s="24"/>
      <c r="BK743" s="24"/>
      <c r="BL743" s="24"/>
      <c r="BM743" s="24"/>
      <c r="BN743" s="24"/>
      <c r="BO743" s="24"/>
      <c r="BP743" s="24"/>
      <c r="BQ743" s="24"/>
      <c r="BR743" s="24"/>
      <c r="BS743" s="24"/>
      <c r="BT743" s="24"/>
      <c r="BU743" s="24"/>
      <c r="BV743" s="24"/>
      <c r="BW743" s="24"/>
      <c r="BX743" s="24"/>
      <c r="BY743" s="24"/>
      <c r="BZ743" s="24"/>
      <c r="CA743" s="24"/>
      <c r="CB743" s="24"/>
      <c r="CC743" s="24"/>
      <c r="CD743" s="24"/>
      <c r="CE743" s="24"/>
    </row>
    <row r="744" spans="46:83" x14ac:dyDescent="0.15">
      <c r="AT744" s="24"/>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row>
    <row r="745" spans="46:83" x14ac:dyDescent="0.15">
      <c r="AT745" s="24"/>
      <c r="AU745" s="24"/>
      <c r="AV745" s="24"/>
      <c r="AW745" s="24"/>
      <c r="AX745" s="24"/>
      <c r="AY745" s="24"/>
      <c r="AZ745" s="24"/>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A745" s="24"/>
      <c r="CB745" s="24"/>
      <c r="CC745" s="24"/>
      <c r="CD745" s="24"/>
      <c r="CE745" s="24"/>
    </row>
    <row r="746" spans="46:83" x14ac:dyDescent="0.15">
      <c r="AT746" s="24"/>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4"/>
      <c r="BU746" s="24"/>
      <c r="BV746" s="24"/>
      <c r="BW746" s="24"/>
      <c r="BX746" s="24"/>
      <c r="BY746" s="24"/>
      <c r="BZ746" s="24"/>
      <c r="CA746" s="24"/>
      <c r="CB746" s="24"/>
      <c r="CC746" s="24"/>
      <c r="CD746" s="24"/>
      <c r="CE746" s="24"/>
    </row>
    <row r="747" spans="46:83" x14ac:dyDescent="0.15">
      <c r="AT747" s="24"/>
      <c r="AU747" s="24"/>
      <c r="AV747" s="24"/>
      <c r="AW747" s="24"/>
      <c r="AX747" s="24"/>
      <c r="AY747" s="24"/>
      <c r="AZ747" s="24"/>
      <c r="BA747" s="24"/>
      <c r="BB747" s="24"/>
      <c r="BC747" s="24"/>
      <c r="BD747" s="24"/>
      <c r="BE747" s="24"/>
      <c r="BF747" s="24"/>
      <c r="BG747" s="24"/>
      <c r="BH747" s="24"/>
      <c r="BI747" s="24"/>
      <c r="BJ747" s="24"/>
      <c r="BK747" s="24"/>
      <c r="BL747" s="24"/>
      <c r="BM747" s="24"/>
      <c r="BN747" s="24"/>
      <c r="BO747" s="24"/>
      <c r="BP747" s="24"/>
      <c r="BQ747" s="24"/>
      <c r="BR747" s="24"/>
      <c r="BS747" s="24"/>
      <c r="BT747" s="24"/>
      <c r="BU747" s="24"/>
      <c r="BV747" s="24"/>
      <c r="BW747" s="24"/>
      <c r="BX747" s="24"/>
      <c r="BY747" s="24"/>
      <c r="BZ747" s="24"/>
      <c r="CA747" s="24"/>
      <c r="CB747" s="24"/>
      <c r="CC747" s="24"/>
      <c r="CD747" s="24"/>
      <c r="CE747" s="24"/>
    </row>
    <row r="748" spans="46:83" x14ac:dyDescent="0.15">
      <c r="AT748" s="24"/>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row>
    <row r="749" spans="46:83" x14ac:dyDescent="0.15">
      <c r="AT749" s="24"/>
      <c r="AU749" s="24"/>
      <c r="AV749" s="24"/>
      <c r="AW749" s="24"/>
      <c r="AX749" s="24"/>
      <c r="AY749" s="24"/>
      <c r="AZ749" s="24"/>
      <c r="BA749" s="24"/>
      <c r="BB749" s="24"/>
      <c r="BC749" s="24"/>
      <c r="BD749" s="24"/>
      <c r="BE749" s="24"/>
      <c r="BF749" s="24"/>
      <c r="BG749" s="24"/>
      <c r="BH749" s="24"/>
      <c r="BI749" s="24"/>
      <c r="BJ749" s="24"/>
      <c r="BK749" s="24"/>
      <c r="BL749" s="24"/>
      <c r="BM749" s="24"/>
      <c r="BN749" s="24"/>
      <c r="BO749" s="24"/>
      <c r="BP749" s="24"/>
      <c r="BQ749" s="24"/>
      <c r="BR749" s="24"/>
      <c r="BS749" s="24"/>
      <c r="BT749" s="24"/>
      <c r="BU749" s="24"/>
      <c r="BV749" s="24"/>
      <c r="BW749" s="24"/>
      <c r="BX749" s="24"/>
      <c r="BY749" s="24"/>
      <c r="BZ749" s="24"/>
      <c r="CA749" s="24"/>
      <c r="CB749" s="24"/>
      <c r="CC749" s="24"/>
      <c r="CD749" s="24"/>
      <c r="CE749" s="24"/>
    </row>
    <row r="750" spans="46:83" x14ac:dyDescent="0.15">
      <c r="AT750" s="24"/>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row>
    <row r="751" spans="46:83" x14ac:dyDescent="0.15">
      <c r="AT751" s="24"/>
      <c r="AU751" s="24"/>
      <c r="AV751" s="24"/>
      <c r="AW751" s="24"/>
      <c r="AX751" s="24"/>
      <c r="AY751" s="24"/>
      <c r="AZ751" s="24"/>
      <c r="BA751" s="24"/>
      <c r="BB751" s="24"/>
      <c r="BC751" s="24"/>
      <c r="BD751" s="24"/>
      <c r="BE751" s="24"/>
      <c r="BF751" s="24"/>
      <c r="BG751" s="24"/>
      <c r="BH751" s="24"/>
      <c r="BI751" s="24"/>
      <c r="BJ751" s="24"/>
      <c r="BK751" s="24"/>
      <c r="BL751" s="24"/>
      <c r="BM751" s="24"/>
      <c r="BN751" s="24"/>
      <c r="BO751" s="24"/>
      <c r="BP751" s="24"/>
      <c r="BQ751" s="24"/>
      <c r="BR751" s="24"/>
      <c r="BS751" s="24"/>
      <c r="BT751" s="24"/>
      <c r="BU751" s="24"/>
      <c r="BV751" s="24"/>
      <c r="BW751" s="24"/>
      <c r="BX751" s="24"/>
      <c r="BY751" s="24"/>
      <c r="BZ751" s="24"/>
      <c r="CA751" s="24"/>
      <c r="CB751" s="24"/>
      <c r="CC751" s="24"/>
      <c r="CD751" s="24"/>
      <c r="CE751" s="24"/>
    </row>
    <row r="752" spans="46:83" x14ac:dyDescent="0.15">
      <c r="AT752" s="24"/>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row>
    <row r="753" spans="46:83" x14ac:dyDescent="0.15">
      <c r="AT753" s="24"/>
      <c r="AU753" s="24"/>
      <c r="AV753" s="24"/>
      <c r="AW753" s="24"/>
      <c r="AX753" s="24"/>
      <c r="AY753" s="24"/>
      <c r="AZ753" s="24"/>
      <c r="BA753" s="24"/>
      <c r="BB753" s="24"/>
      <c r="BC753" s="24"/>
      <c r="BD753" s="24"/>
      <c r="BE753" s="24"/>
      <c r="BF753" s="24"/>
      <c r="BG753" s="24"/>
      <c r="BH753" s="24"/>
      <c r="BI753" s="24"/>
      <c r="BJ753" s="24"/>
      <c r="BK753" s="24"/>
      <c r="BL753" s="24"/>
      <c r="BM753" s="24"/>
      <c r="BN753" s="24"/>
      <c r="BO753" s="24"/>
      <c r="BP753" s="24"/>
      <c r="BQ753" s="24"/>
      <c r="BR753" s="24"/>
      <c r="BS753" s="24"/>
      <c r="BT753" s="24"/>
      <c r="BU753" s="24"/>
      <c r="BV753" s="24"/>
      <c r="BW753" s="24"/>
      <c r="BX753" s="24"/>
      <c r="BY753" s="24"/>
      <c r="BZ753" s="24"/>
      <c r="CA753" s="24"/>
      <c r="CB753" s="24"/>
      <c r="CC753" s="24"/>
      <c r="CD753" s="24"/>
      <c r="CE753" s="24"/>
    </row>
    <row r="754" spans="46:83" x14ac:dyDescent="0.15">
      <c r="AT754" s="24"/>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row>
    <row r="755" spans="46:83" x14ac:dyDescent="0.15">
      <c r="AT755" s="24"/>
      <c r="AU755" s="24"/>
      <c r="AV755" s="24"/>
      <c r="AW755" s="24"/>
      <c r="AX755" s="24"/>
      <c r="AY755" s="24"/>
      <c r="AZ755" s="24"/>
      <c r="BA755" s="24"/>
      <c r="BB755" s="24"/>
      <c r="BC755" s="24"/>
      <c r="BD755" s="24"/>
      <c r="BE755" s="24"/>
      <c r="BF755" s="24"/>
      <c r="BG755" s="24"/>
      <c r="BH755" s="24"/>
      <c r="BI755" s="24"/>
      <c r="BJ755" s="24"/>
      <c r="BK755" s="24"/>
      <c r="BL755" s="24"/>
      <c r="BM755" s="24"/>
      <c r="BN755" s="24"/>
      <c r="BO755" s="24"/>
      <c r="BP755" s="24"/>
      <c r="BQ755" s="24"/>
      <c r="BR755" s="24"/>
      <c r="BS755" s="24"/>
      <c r="BT755" s="24"/>
      <c r="BU755" s="24"/>
      <c r="BV755" s="24"/>
      <c r="BW755" s="24"/>
      <c r="BX755" s="24"/>
      <c r="BY755" s="24"/>
      <c r="BZ755" s="24"/>
      <c r="CA755" s="24"/>
      <c r="CB755" s="24"/>
      <c r="CC755" s="24"/>
      <c r="CD755" s="24"/>
      <c r="CE755" s="24"/>
    </row>
    <row r="756" spans="46:83" x14ac:dyDescent="0.15">
      <c r="AT756" s="24"/>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row>
    <row r="757" spans="46:83" x14ac:dyDescent="0.15">
      <c r="AT757" s="24"/>
      <c r="AU757" s="24"/>
      <c r="AV757" s="24"/>
      <c r="AW757" s="24"/>
      <c r="AX757" s="24"/>
      <c r="AY757" s="24"/>
      <c r="AZ757" s="24"/>
      <c r="BA757" s="24"/>
      <c r="BB757" s="24"/>
      <c r="BC757" s="24"/>
      <c r="BD757" s="24"/>
      <c r="BE757" s="24"/>
      <c r="BF757" s="24"/>
      <c r="BG757" s="24"/>
      <c r="BH757" s="24"/>
      <c r="BI757" s="24"/>
      <c r="BJ757" s="24"/>
      <c r="BK757" s="24"/>
      <c r="BL757" s="24"/>
      <c r="BM757" s="24"/>
      <c r="BN757" s="24"/>
      <c r="BO757" s="24"/>
      <c r="BP757" s="24"/>
      <c r="BQ757" s="24"/>
      <c r="BR757" s="24"/>
      <c r="BS757" s="24"/>
      <c r="BT757" s="24"/>
      <c r="BU757" s="24"/>
      <c r="BV757" s="24"/>
      <c r="BW757" s="24"/>
      <c r="BX757" s="24"/>
      <c r="BY757" s="24"/>
      <c r="BZ757" s="24"/>
      <c r="CA757" s="24"/>
      <c r="CB757" s="24"/>
      <c r="CC757" s="24"/>
      <c r="CD757" s="24"/>
      <c r="CE757" s="24"/>
    </row>
    <row r="758" spans="46:83" x14ac:dyDescent="0.15">
      <c r="AT758" s="24"/>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4"/>
      <c r="BU758" s="24"/>
      <c r="BV758" s="24"/>
      <c r="BW758" s="24"/>
      <c r="BX758" s="24"/>
      <c r="BY758" s="24"/>
      <c r="BZ758" s="24"/>
      <c r="CA758" s="24"/>
      <c r="CB758" s="24"/>
      <c r="CC758" s="24"/>
      <c r="CD758" s="24"/>
      <c r="CE758" s="24"/>
    </row>
    <row r="759" spans="46:83" x14ac:dyDescent="0.15">
      <c r="AT759" s="24"/>
      <c r="AU759" s="24"/>
      <c r="AV759" s="24"/>
      <c r="AW759" s="24"/>
      <c r="AX759" s="24"/>
      <c r="AY759" s="24"/>
      <c r="AZ759" s="24"/>
      <c r="BA759" s="24"/>
      <c r="BB759" s="24"/>
      <c r="BC759" s="24"/>
      <c r="BD759" s="24"/>
      <c r="BE759" s="24"/>
      <c r="BF759" s="24"/>
      <c r="BG759" s="24"/>
      <c r="BH759" s="24"/>
      <c r="BI759" s="24"/>
      <c r="BJ759" s="24"/>
      <c r="BK759" s="24"/>
      <c r="BL759" s="24"/>
      <c r="BM759" s="24"/>
      <c r="BN759" s="24"/>
      <c r="BO759" s="24"/>
      <c r="BP759" s="24"/>
      <c r="BQ759" s="24"/>
      <c r="BR759" s="24"/>
      <c r="BS759" s="24"/>
      <c r="BT759" s="24"/>
      <c r="BU759" s="24"/>
      <c r="BV759" s="24"/>
      <c r="BW759" s="24"/>
      <c r="BX759" s="24"/>
      <c r="BY759" s="24"/>
      <c r="BZ759" s="24"/>
      <c r="CA759" s="24"/>
      <c r="CB759" s="24"/>
      <c r="CC759" s="24"/>
      <c r="CD759" s="24"/>
      <c r="CE759" s="24"/>
    </row>
    <row r="760" spans="46:83" x14ac:dyDescent="0.15">
      <c r="AT760" s="24"/>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row>
    <row r="761" spans="46:83" x14ac:dyDescent="0.15">
      <c r="AT761" s="24"/>
      <c r="AU761" s="24"/>
      <c r="AV761" s="24"/>
      <c r="AW761" s="24"/>
      <c r="AX761" s="24"/>
      <c r="AY761" s="24"/>
      <c r="AZ761" s="24"/>
      <c r="BA761" s="24"/>
      <c r="BB761" s="24"/>
      <c r="BC761" s="24"/>
      <c r="BD761" s="24"/>
      <c r="BE761" s="24"/>
      <c r="BF761" s="24"/>
      <c r="BG761" s="24"/>
      <c r="BH761" s="24"/>
      <c r="BI761" s="24"/>
      <c r="BJ761" s="24"/>
      <c r="BK761" s="24"/>
      <c r="BL761" s="24"/>
      <c r="BM761" s="24"/>
      <c r="BN761" s="24"/>
      <c r="BO761" s="24"/>
      <c r="BP761" s="24"/>
      <c r="BQ761" s="24"/>
      <c r="BR761" s="24"/>
      <c r="BS761" s="24"/>
      <c r="BT761" s="24"/>
      <c r="BU761" s="24"/>
      <c r="BV761" s="24"/>
      <c r="BW761" s="24"/>
      <c r="BX761" s="24"/>
      <c r="BY761" s="24"/>
      <c r="BZ761" s="24"/>
      <c r="CA761" s="24"/>
      <c r="CB761" s="24"/>
      <c r="CC761" s="24"/>
      <c r="CD761" s="24"/>
      <c r="CE761" s="24"/>
    </row>
    <row r="762" spans="46:83" x14ac:dyDescent="0.15">
      <c r="AT762" s="24"/>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row>
    <row r="763" spans="46:83" x14ac:dyDescent="0.15">
      <c r="AT763" s="24"/>
      <c r="AU763" s="24"/>
      <c r="AV763" s="24"/>
      <c r="AW763" s="24"/>
      <c r="AX763" s="24"/>
      <c r="AY763" s="24"/>
      <c r="AZ763" s="24"/>
      <c r="BA763" s="24"/>
      <c r="BB763" s="24"/>
      <c r="BC763" s="24"/>
      <c r="BD763" s="24"/>
      <c r="BE763" s="24"/>
      <c r="BF763" s="24"/>
      <c r="BG763" s="24"/>
      <c r="BH763" s="24"/>
      <c r="BI763" s="24"/>
      <c r="BJ763" s="24"/>
      <c r="BK763" s="24"/>
      <c r="BL763" s="24"/>
      <c r="BM763" s="24"/>
      <c r="BN763" s="24"/>
      <c r="BO763" s="24"/>
      <c r="BP763" s="24"/>
      <c r="BQ763" s="24"/>
      <c r="BR763" s="24"/>
      <c r="BS763" s="24"/>
      <c r="BT763" s="24"/>
      <c r="BU763" s="24"/>
      <c r="BV763" s="24"/>
      <c r="BW763" s="24"/>
      <c r="BX763" s="24"/>
      <c r="BY763" s="24"/>
      <c r="BZ763" s="24"/>
      <c r="CA763" s="24"/>
      <c r="CB763" s="24"/>
      <c r="CC763" s="24"/>
      <c r="CD763" s="24"/>
      <c r="CE763" s="24"/>
    </row>
    <row r="764" spans="46:83" x14ac:dyDescent="0.15">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row>
    <row r="765" spans="46:83" x14ac:dyDescent="0.15">
      <c r="AT765" s="24"/>
      <c r="AU765" s="24"/>
      <c r="AV765" s="24"/>
      <c r="AW765" s="24"/>
      <c r="AX765" s="24"/>
      <c r="AY765" s="24"/>
      <c r="AZ765" s="24"/>
      <c r="BA765" s="24"/>
      <c r="BB765" s="24"/>
      <c r="BC765" s="24"/>
      <c r="BD765" s="24"/>
      <c r="BE765" s="24"/>
      <c r="BF765" s="24"/>
      <c r="BG765" s="24"/>
      <c r="BH765" s="24"/>
      <c r="BI765" s="24"/>
      <c r="BJ765" s="24"/>
      <c r="BK765" s="24"/>
      <c r="BL765" s="24"/>
      <c r="BM765" s="24"/>
      <c r="BN765" s="24"/>
      <c r="BO765" s="24"/>
      <c r="BP765" s="24"/>
      <c r="BQ765" s="24"/>
      <c r="BR765" s="24"/>
      <c r="BS765" s="24"/>
      <c r="BT765" s="24"/>
      <c r="BU765" s="24"/>
      <c r="BV765" s="24"/>
      <c r="BW765" s="24"/>
      <c r="BX765" s="24"/>
      <c r="BY765" s="24"/>
      <c r="BZ765" s="24"/>
      <c r="CA765" s="24"/>
      <c r="CB765" s="24"/>
      <c r="CC765" s="24"/>
      <c r="CD765" s="24"/>
      <c r="CE765" s="24"/>
    </row>
    <row r="766" spans="46:83" x14ac:dyDescent="0.15">
      <c r="AT766" s="24"/>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row>
    <row r="767" spans="46:83" x14ac:dyDescent="0.15">
      <c r="AT767" s="24"/>
      <c r="AU767" s="24"/>
      <c r="AV767" s="24"/>
      <c r="AW767" s="24"/>
      <c r="AX767" s="24"/>
      <c r="AY767" s="24"/>
      <c r="AZ767" s="24"/>
      <c r="BA767" s="24"/>
      <c r="BB767" s="24"/>
      <c r="BC767" s="24"/>
      <c r="BD767" s="24"/>
      <c r="BE767" s="24"/>
      <c r="BF767" s="24"/>
      <c r="BG767" s="24"/>
      <c r="BH767" s="24"/>
      <c r="BI767" s="24"/>
      <c r="BJ767" s="24"/>
      <c r="BK767" s="24"/>
      <c r="BL767" s="24"/>
      <c r="BM767" s="24"/>
      <c r="BN767" s="24"/>
      <c r="BO767" s="24"/>
      <c r="BP767" s="24"/>
      <c r="BQ767" s="24"/>
      <c r="BR767" s="24"/>
      <c r="BS767" s="24"/>
      <c r="BT767" s="24"/>
      <c r="BU767" s="24"/>
      <c r="BV767" s="24"/>
      <c r="BW767" s="24"/>
      <c r="BX767" s="24"/>
      <c r="BY767" s="24"/>
      <c r="BZ767" s="24"/>
      <c r="CA767" s="24"/>
      <c r="CB767" s="24"/>
      <c r="CC767" s="24"/>
      <c r="CD767" s="24"/>
      <c r="CE767" s="24"/>
    </row>
    <row r="768" spans="46:83" x14ac:dyDescent="0.15">
      <c r="AT768" s="24"/>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row>
    <row r="769" spans="46:83" x14ac:dyDescent="0.15">
      <c r="AT769" s="24"/>
      <c r="AU769" s="24"/>
      <c r="AV769" s="24"/>
      <c r="AW769" s="24"/>
      <c r="AX769" s="24"/>
      <c r="AY769" s="24"/>
      <c r="AZ769" s="24"/>
      <c r="BA769" s="24"/>
      <c r="BB769" s="24"/>
      <c r="BC769" s="24"/>
      <c r="BD769" s="24"/>
      <c r="BE769" s="24"/>
      <c r="BF769" s="24"/>
      <c r="BG769" s="24"/>
      <c r="BH769" s="24"/>
      <c r="BI769" s="24"/>
      <c r="BJ769" s="24"/>
      <c r="BK769" s="24"/>
      <c r="BL769" s="24"/>
      <c r="BM769" s="24"/>
      <c r="BN769" s="24"/>
      <c r="BO769" s="24"/>
      <c r="BP769" s="24"/>
      <c r="BQ769" s="24"/>
      <c r="BR769" s="24"/>
      <c r="BS769" s="24"/>
      <c r="BT769" s="24"/>
      <c r="BU769" s="24"/>
      <c r="BV769" s="24"/>
      <c r="BW769" s="24"/>
      <c r="BX769" s="24"/>
      <c r="BY769" s="24"/>
      <c r="BZ769" s="24"/>
      <c r="CA769" s="24"/>
      <c r="CB769" s="24"/>
      <c r="CC769" s="24"/>
      <c r="CD769" s="24"/>
      <c r="CE769" s="24"/>
    </row>
    <row r="770" spans="46:83" x14ac:dyDescent="0.15">
      <c r="AT770" s="24"/>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row>
    <row r="771" spans="46:83" x14ac:dyDescent="0.15">
      <c r="AT771" s="24"/>
      <c r="AU771" s="24"/>
      <c r="AV771" s="24"/>
      <c r="AW771" s="24"/>
      <c r="AX771" s="24"/>
      <c r="AY771" s="24"/>
      <c r="AZ771" s="24"/>
      <c r="BA771" s="24"/>
      <c r="BB771" s="24"/>
      <c r="BC771" s="24"/>
      <c r="BD771" s="24"/>
      <c r="BE771" s="24"/>
      <c r="BF771" s="24"/>
      <c r="BG771" s="24"/>
      <c r="BH771" s="24"/>
      <c r="BI771" s="24"/>
      <c r="BJ771" s="24"/>
      <c r="BK771" s="24"/>
      <c r="BL771" s="24"/>
      <c r="BM771" s="24"/>
      <c r="BN771" s="24"/>
      <c r="BO771" s="24"/>
      <c r="BP771" s="24"/>
      <c r="BQ771" s="24"/>
      <c r="BR771" s="24"/>
      <c r="BS771" s="24"/>
      <c r="BT771" s="24"/>
      <c r="BU771" s="24"/>
      <c r="BV771" s="24"/>
      <c r="BW771" s="24"/>
      <c r="BX771" s="24"/>
      <c r="BY771" s="24"/>
      <c r="BZ771" s="24"/>
      <c r="CA771" s="24"/>
      <c r="CB771" s="24"/>
      <c r="CC771" s="24"/>
      <c r="CD771" s="24"/>
      <c r="CE771" s="24"/>
    </row>
    <row r="772" spans="46:83" x14ac:dyDescent="0.15">
      <c r="AT772" s="24"/>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row>
    <row r="773" spans="46:83" x14ac:dyDescent="0.15">
      <c r="AT773" s="24"/>
      <c r="AU773" s="24"/>
      <c r="AV773" s="24"/>
      <c r="AW773" s="24"/>
      <c r="AX773" s="24"/>
      <c r="AY773" s="24"/>
      <c r="AZ773" s="24"/>
      <c r="BA773" s="24"/>
      <c r="BB773" s="24"/>
      <c r="BC773" s="24"/>
      <c r="BD773" s="24"/>
      <c r="BE773" s="24"/>
      <c r="BF773" s="24"/>
      <c r="BG773" s="24"/>
      <c r="BH773" s="24"/>
      <c r="BI773" s="24"/>
      <c r="BJ773" s="24"/>
      <c r="BK773" s="24"/>
      <c r="BL773" s="24"/>
      <c r="BM773" s="24"/>
      <c r="BN773" s="24"/>
      <c r="BO773" s="24"/>
      <c r="BP773" s="24"/>
      <c r="BQ773" s="24"/>
      <c r="BR773" s="24"/>
      <c r="BS773" s="24"/>
      <c r="BT773" s="24"/>
      <c r="BU773" s="24"/>
      <c r="BV773" s="24"/>
      <c r="BW773" s="24"/>
      <c r="BX773" s="24"/>
      <c r="BY773" s="24"/>
      <c r="BZ773" s="24"/>
      <c r="CA773" s="24"/>
      <c r="CB773" s="24"/>
      <c r="CC773" s="24"/>
      <c r="CD773" s="24"/>
      <c r="CE773" s="24"/>
    </row>
    <row r="774" spans="46:83" x14ac:dyDescent="0.15">
      <c r="AT774" s="24"/>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row>
    <row r="775" spans="46:83" x14ac:dyDescent="0.15">
      <c r="AT775" s="24"/>
      <c r="AU775" s="24"/>
      <c r="AV775" s="24"/>
      <c r="AW775" s="24"/>
      <c r="AX775" s="24"/>
      <c r="AY775" s="24"/>
      <c r="AZ775" s="24"/>
      <c r="BA775" s="24"/>
      <c r="BB775" s="24"/>
      <c r="BC775" s="24"/>
      <c r="BD775" s="24"/>
      <c r="BE775" s="24"/>
      <c r="BF775" s="24"/>
      <c r="BG775" s="24"/>
      <c r="BH775" s="24"/>
      <c r="BI775" s="24"/>
      <c r="BJ775" s="24"/>
      <c r="BK775" s="24"/>
      <c r="BL775" s="24"/>
      <c r="BM775" s="24"/>
      <c r="BN775" s="24"/>
      <c r="BO775" s="24"/>
      <c r="BP775" s="24"/>
      <c r="BQ775" s="24"/>
      <c r="BR775" s="24"/>
      <c r="BS775" s="24"/>
      <c r="BT775" s="24"/>
      <c r="BU775" s="24"/>
      <c r="BV775" s="24"/>
      <c r="BW775" s="24"/>
      <c r="BX775" s="24"/>
      <c r="BY775" s="24"/>
      <c r="BZ775" s="24"/>
      <c r="CA775" s="24"/>
      <c r="CB775" s="24"/>
      <c r="CC775" s="24"/>
      <c r="CD775" s="24"/>
      <c r="CE775" s="24"/>
    </row>
    <row r="776" spans="46:83" x14ac:dyDescent="0.15">
      <c r="AT776" s="24"/>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4"/>
      <c r="BU776" s="24"/>
      <c r="BV776" s="24"/>
      <c r="BW776" s="24"/>
      <c r="BX776" s="24"/>
      <c r="BY776" s="24"/>
      <c r="BZ776" s="24"/>
      <c r="CA776" s="24"/>
      <c r="CB776" s="24"/>
      <c r="CC776" s="24"/>
      <c r="CD776" s="24"/>
      <c r="CE776" s="24"/>
    </row>
    <row r="777" spans="46:83" x14ac:dyDescent="0.15">
      <c r="AT777" s="24"/>
      <c r="AU777" s="24"/>
      <c r="AV777" s="24"/>
      <c r="AW777" s="24"/>
      <c r="AX777" s="24"/>
      <c r="AY777" s="24"/>
      <c r="AZ777" s="24"/>
      <c r="BA777" s="24"/>
      <c r="BB777" s="24"/>
      <c r="BC777" s="24"/>
      <c r="BD777" s="24"/>
      <c r="BE777" s="24"/>
      <c r="BF777" s="24"/>
      <c r="BG777" s="24"/>
      <c r="BH777" s="24"/>
      <c r="BI777" s="24"/>
      <c r="BJ777" s="24"/>
      <c r="BK777" s="24"/>
      <c r="BL777" s="24"/>
      <c r="BM777" s="24"/>
      <c r="BN777" s="24"/>
      <c r="BO777" s="24"/>
      <c r="BP777" s="24"/>
      <c r="BQ777" s="24"/>
      <c r="BR777" s="24"/>
      <c r="BS777" s="24"/>
      <c r="BT777" s="24"/>
      <c r="BU777" s="24"/>
      <c r="BV777" s="24"/>
      <c r="BW777" s="24"/>
      <c r="BX777" s="24"/>
      <c r="BY777" s="24"/>
      <c r="BZ777" s="24"/>
      <c r="CA777" s="24"/>
      <c r="CB777" s="24"/>
      <c r="CC777" s="24"/>
      <c r="CD777" s="24"/>
      <c r="CE777" s="24"/>
    </row>
    <row r="778" spans="46:83" x14ac:dyDescent="0.15">
      <c r="AT778" s="24"/>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4"/>
      <c r="BU778" s="24"/>
      <c r="BV778" s="24"/>
      <c r="BW778" s="24"/>
      <c r="BX778" s="24"/>
      <c r="BY778" s="24"/>
      <c r="BZ778" s="24"/>
      <c r="CA778" s="24"/>
      <c r="CB778" s="24"/>
      <c r="CC778" s="24"/>
      <c r="CD778" s="24"/>
      <c r="CE778" s="24"/>
    </row>
    <row r="779" spans="46:83" x14ac:dyDescent="0.15">
      <c r="AT779" s="24"/>
      <c r="AU779" s="24"/>
      <c r="AV779" s="24"/>
      <c r="AW779" s="24"/>
      <c r="AX779" s="24"/>
      <c r="AY779" s="24"/>
      <c r="AZ779" s="24"/>
      <c r="BA779" s="24"/>
      <c r="BB779" s="24"/>
      <c r="BC779" s="24"/>
      <c r="BD779" s="24"/>
      <c r="BE779" s="24"/>
      <c r="BF779" s="24"/>
      <c r="BG779" s="24"/>
      <c r="BH779" s="24"/>
      <c r="BI779" s="24"/>
      <c r="BJ779" s="24"/>
      <c r="BK779" s="24"/>
      <c r="BL779" s="24"/>
      <c r="BM779" s="24"/>
      <c r="BN779" s="24"/>
      <c r="BO779" s="24"/>
      <c r="BP779" s="24"/>
      <c r="BQ779" s="24"/>
      <c r="BR779" s="24"/>
      <c r="BS779" s="24"/>
      <c r="BT779" s="24"/>
      <c r="BU779" s="24"/>
      <c r="BV779" s="24"/>
      <c r="BW779" s="24"/>
      <c r="BX779" s="24"/>
      <c r="BY779" s="24"/>
      <c r="BZ779" s="24"/>
      <c r="CA779" s="24"/>
      <c r="CB779" s="24"/>
      <c r="CC779" s="24"/>
      <c r="CD779" s="24"/>
      <c r="CE779" s="24"/>
    </row>
    <row r="780" spans="46:83" x14ac:dyDescent="0.15">
      <c r="AT780" s="24"/>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row>
    <row r="781" spans="46:83" x14ac:dyDescent="0.15">
      <c r="AT781" s="24"/>
      <c r="AU781" s="24"/>
      <c r="AV781" s="24"/>
      <c r="AW781" s="24"/>
      <c r="AX781" s="24"/>
      <c r="AY781" s="24"/>
      <c r="AZ781" s="24"/>
      <c r="BA781" s="24"/>
      <c r="BB781" s="24"/>
      <c r="BC781" s="24"/>
      <c r="BD781" s="24"/>
      <c r="BE781" s="24"/>
      <c r="BF781" s="24"/>
      <c r="BG781" s="24"/>
      <c r="BH781" s="24"/>
      <c r="BI781" s="24"/>
      <c r="BJ781" s="24"/>
      <c r="BK781" s="24"/>
      <c r="BL781" s="24"/>
      <c r="BM781" s="24"/>
      <c r="BN781" s="24"/>
      <c r="BO781" s="24"/>
      <c r="BP781" s="24"/>
      <c r="BQ781" s="24"/>
      <c r="BR781" s="24"/>
      <c r="BS781" s="24"/>
      <c r="BT781" s="24"/>
      <c r="BU781" s="24"/>
      <c r="BV781" s="24"/>
      <c r="BW781" s="24"/>
      <c r="BX781" s="24"/>
      <c r="BY781" s="24"/>
      <c r="BZ781" s="24"/>
      <c r="CA781" s="24"/>
      <c r="CB781" s="24"/>
      <c r="CC781" s="24"/>
      <c r="CD781" s="24"/>
      <c r="CE781" s="24"/>
    </row>
    <row r="782" spans="46:83" x14ac:dyDescent="0.15">
      <c r="AT782" s="24"/>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row>
    <row r="783" spans="46:83" x14ac:dyDescent="0.15">
      <c r="AT783" s="24"/>
      <c r="AU783" s="24"/>
      <c r="AV783" s="24"/>
      <c r="AW783" s="24"/>
      <c r="AX783" s="24"/>
      <c r="AY783" s="24"/>
      <c r="AZ783" s="24"/>
      <c r="BA783" s="24"/>
      <c r="BB783" s="24"/>
      <c r="BC783" s="24"/>
      <c r="BD783" s="24"/>
      <c r="BE783" s="24"/>
      <c r="BF783" s="24"/>
      <c r="BG783" s="24"/>
      <c r="BH783" s="24"/>
      <c r="BI783" s="24"/>
      <c r="BJ783" s="24"/>
      <c r="BK783" s="24"/>
      <c r="BL783" s="24"/>
      <c r="BM783" s="24"/>
      <c r="BN783" s="24"/>
      <c r="BO783" s="24"/>
      <c r="BP783" s="24"/>
      <c r="BQ783" s="24"/>
      <c r="BR783" s="24"/>
      <c r="BS783" s="24"/>
      <c r="BT783" s="24"/>
      <c r="BU783" s="24"/>
      <c r="BV783" s="24"/>
      <c r="BW783" s="24"/>
      <c r="BX783" s="24"/>
      <c r="BY783" s="24"/>
      <c r="BZ783" s="24"/>
      <c r="CA783" s="24"/>
      <c r="CB783" s="24"/>
      <c r="CC783" s="24"/>
      <c r="CD783" s="24"/>
      <c r="CE783" s="24"/>
    </row>
    <row r="784" spans="46:83" x14ac:dyDescent="0.15">
      <c r="AT784" s="24"/>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row>
    <row r="785" spans="46:83" x14ac:dyDescent="0.15">
      <c r="AT785" s="24"/>
      <c r="AU785" s="24"/>
      <c r="AV785" s="24"/>
      <c r="AW785" s="24"/>
      <c r="AX785" s="24"/>
      <c r="AY785" s="24"/>
      <c r="AZ785" s="24"/>
      <c r="BA785" s="24"/>
      <c r="BB785" s="24"/>
      <c r="BC785" s="24"/>
      <c r="BD785" s="24"/>
      <c r="BE785" s="24"/>
      <c r="BF785" s="24"/>
      <c r="BG785" s="24"/>
      <c r="BH785" s="24"/>
      <c r="BI785" s="24"/>
      <c r="BJ785" s="24"/>
      <c r="BK785" s="24"/>
      <c r="BL785" s="24"/>
      <c r="BM785" s="24"/>
      <c r="BN785" s="24"/>
      <c r="BO785" s="24"/>
      <c r="BP785" s="24"/>
      <c r="BQ785" s="24"/>
      <c r="BR785" s="24"/>
      <c r="BS785" s="24"/>
      <c r="BT785" s="24"/>
      <c r="BU785" s="24"/>
      <c r="BV785" s="24"/>
      <c r="BW785" s="24"/>
      <c r="BX785" s="24"/>
      <c r="BY785" s="24"/>
      <c r="BZ785" s="24"/>
      <c r="CA785" s="24"/>
      <c r="CB785" s="24"/>
      <c r="CC785" s="24"/>
      <c r="CD785" s="24"/>
      <c r="CE785" s="24"/>
    </row>
    <row r="786" spans="46:83" x14ac:dyDescent="0.15">
      <c r="AT786" s="24"/>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4"/>
      <c r="BU786" s="24"/>
      <c r="BV786" s="24"/>
      <c r="BW786" s="24"/>
      <c r="BX786" s="24"/>
      <c r="BY786" s="24"/>
      <c r="BZ786" s="24"/>
      <c r="CA786" s="24"/>
      <c r="CB786" s="24"/>
      <c r="CC786" s="24"/>
      <c r="CD786" s="24"/>
      <c r="CE786" s="24"/>
    </row>
    <row r="787" spans="46:83" x14ac:dyDescent="0.15">
      <c r="AT787" s="24"/>
      <c r="AU787" s="24"/>
      <c r="AV787" s="24"/>
      <c r="AW787" s="24"/>
      <c r="AX787" s="24"/>
      <c r="AY787" s="24"/>
      <c r="AZ787" s="24"/>
      <c r="BA787" s="24"/>
      <c r="BB787" s="24"/>
      <c r="BC787" s="24"/>
      <c r="BD787" s="24"/>
      <c r="BE787" s="24"/>
      <c r="BF787" s="24"/>
      <c r="BG787" s="24"/>
      <c r="BH787" s="24"/>
      <c r="BI787" s="24"/>
      <c r="BJ787" s="24"/>
      <c r="BK787" s="24"/>
      <c r="BL787" s="24"/>
      <c r="BM787" s="24"/>
      <c r="BN787" s="24"/>
      <c r="BO787" s="24"/>
      <c r="BP787" s="24"/>
      <c r="BQ787" s="24"/>
      <c r="BR787" s="24"/>
      <c r="BS787" s="24"/>
      <c r="BT787" s="24"/>
      <c r="BU787" s="24"/>
      <c r="BV787" s="24"/>
      <c r="BW787" s="24"/>
      <c r="BX787" s="24"/>
      <c r="BY787" s="24"/>
      <c r="BZ787" s="24"/>
      <c r="CA787" s="24"/>
      <c r="CB787" s="24"/>
      <c r="CC787" s="24"/>
      <c r="CD787" s="24"/>
      <c r="CE787" s="24"/>
    </row>
    <row r="788" spans="46:83" x14ac:dyDescent="0.15">
      <c r="AT788" s="24"/>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4"/>
      <c r="BU788" s="24"/>
      <c r="BV788" s="24"/>
      <c r="BW788" s="24"/>
      <c r="BX788" s="24"/>
      <c r="BY788" s="24"/>
      <c r="BZ788" s="24"/>
      <c r="CA788" s="24"/>
      <c r="CB788" s="24"/>
      <c r="CC788" s="24"/>
      <c r="CD788" s="24"/>
      <c r="CE788" s="24"/>
    </row>
    <row r="789" spans="46:83" x14ac:dyDescent="0.15">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row>
    <row r="790" spans="46:83" x14ac:dyDescent="0.15">
      <c r="AT790" s="24"/>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row>
    <row r="791" spans="46:83" x14ac:dyDescent="0.15">
      <c r="AT791" s="24"/>
      <c r="AU791" s="24"/>
      <c r="AV791" s="24"/>
      <c r="AW791" s="24"/>
      <c r="AX791" s="24"/>
      <c r="AY791" s="24"/>
      <c r="AZ791" s="24"/>
      <c r="BA791" s="24"/>
      <c r="BB791" s="24"/>
      <c r="BC791" s="24"/>
      <c r="BD791" s="24"/>
      <c r="BE791" s="24"/>
      <c r="BF791" s="24"/>
      <c r="BG791" s="24"/>
      <c r="BH791" s="24"/>
      <c r="BI791" s="24"/>
      <c r="BJ791" s="24"/>
      <c r="BK791" s="24"/>
      <c r="BL791" s="24"/>
      <c r="BM791" s="24"/>
      <c r="BN791" s="24"/>
      <c r="BO791" s="24"/>
      <c r="BP791" s="24"/>
      <c r="BQ791" s="24"/>
      <c r="BR791" s="24"/>
      <c r="BS791" s="24"/>
      <c r="BT791" s="24"/>
      <c r="BU791" s="24"/>
      <c r="BV791" s="24"/>
      <c r="BW791" s="24"/>
      <c r="BX791" s="24"/>
      <c r="BY791" s="24"/>
      <c r="BZ791" s="24"/>
      <c r="CA791" s="24"/>
      <c r="CB791" s="24"/>
      <c r="CC791" s="24"/>
      <c r="CD791" s="24"/>
      <c r="CE791" s="24"/>
    </row>
    <row r="792" spans="46:83" x14ac:dyDescent="0.15">
      <c r="AT792" s="24"/>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4"/>
      <c r="BU792" s="24"/>
      <c r="BV792" s="24"/>
      <c r="BW792" s="24"/>
      <c r="BX792" s="24"/>
      <c r="BY792" s="24"/>
      <c r="BZ792" s="24"/>
      <c r="CA792" s="24"/>
      <c r="CB792" s="24"/>
      <c r="CC792" s="24"/>
      <c r="CD792" s="24"/>
      <c r="CE792" s="24"/>
    </row>
    <row r="793" spans="46:83" x14ac:dyDescent="0.15">
      <c r="AT793" s="24"/>
      <c r="AU793" s="24"/>
      <c r="AV793" s="24"/>
      <c r="AW793" s="24"/>
      <c r="AX793" s="24"/>
      <c r="AY793" s="24"/>
      <c r="AZ793" s="24"/>
      <c r="BA793" s="24"/>
      <c r="BB793" s="24"/>
      <c r="BC793" s="24"/>
      <c r="BD793" s="24"/>
      <c r="BE793" s="24"/>
      <c r="BF793" s="24"/>
      <c r="BG793" s="24"/>
      <c r="BH793" s="24"/>
      <c r="BI793" s="24"/>
      <c r="BJ793" s="24"/>
      <c r="BK793" s="24"/>
      <c r="BL793" s="24"/>
      <c r="BM793" s="24"/>
      <c r="BN793" s="24"/>
      <c r="BO793" s="24"/>
      <c r="BP793" s="24"/>
      <c r="BQ793" s="24"/>
      <c r="BR793" s="24"/>
      <c r="BS793" s="24"/>
      <c r="BT793" s="24"/>
      <c r="BU793" s="24"/>
      <c r="BV793" s="24"/>
      <c r="BW793" s="24"/>
      <c r="BX793" s="24"/>
      <c r="BY793" s="24"/>
      <c r="BZ793" s="24"/>
      <c r="CA793" s="24"/>
      <c r="CB793" s="24"/>
      <c r="CC793" s="24"/>
      <c r="CD793" s="24"/>
      <c r="CE793" s="24"/>
    </row>
    <row r="794" spans="46:83" x14ac:dyDescent="0.15">
      <c r="AT794" s="24"/>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row>
    <row r="795" spans="46:83" x14ac:dyDescent="0.15">
      <c r="AT795" s="24"/>
      <c r="AU795" s="24"/>
      <c r="AV795" s="24"/>
      <c r="AW795" s="24"/>
      <c r="AX795" s="24"/>
      <c r="AY795" s="24"/>
      <c r="AZ795" s="24"/>
      <c r="BA795" s="24"/>
      <c r="BB795" s="24"/>
      <c r="BC795" s="24"/>
      <c r="BD795" s="24"/>
      <c r="BE795" s="24"/>
      <c r="BF795" s="24"/>
      <c r="BG795" s="24"/>
      <c r="BH795" s="24"/>
      <c r="BI795" s="24"/>
      <c r="BJ795" s="24"/>
      <c r="BK795" s="24"/>
      <c r="BL795" s="24"/>
      <c r="BM795" s="24"/>
      <c r="BN795" s="24"/>
      <c r="BO795" s="24"/>
      <c r="BP795" s="24"/>
      <c r="BQ795" s="24"/>
      <c r="BR795" s="24"/>
      <c r="BS795" s="24"/>
      <c r="BT795" s="24"/>
      <c r="BU795" s="24"/>
      <c r="BV795" s="24"/>
      <c r="BW795" s="24"/>
      <c r="BX795" s="24"/>
      <c r="BY795" s="24"/>
      <c r="BZ795" s="24"/>
      <c r="CA795" s="24"/>
      <c r="CB795" s="24"/>
      <c r="CC795" s="24"/>
      <c r="CD795" s="24"/>
      <c r="CE795" s="24"/>
    </row>
    <row r="796" spans="46:83" x14ac:dyDescent="0.15">
      <c r="AT796" s="24"/>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4"/>
      <c r="BU796" s="24"/>
      <c r="BV796" s="24"/>
      <c r="BW796" s="24"/>
      <c r="BX796" s="24"/>
      <c r="BY796" s="24"/>
      <c r="BZ796" s="24"/>
      <c r="CA796" s="24"/>
      <c r="CB796" s="24"/>
      <c r="CC796" s="24"/>
      <c r="CD796" s="24"/>
      <c r="CE796" s="24"/>
    </row>
    <row r="797" spans="46:83" x14ac:dyDescent="0.15">
      <c r="AT797" s="24"/>
      <c r="AU797" s="24"/>
      <c r="AV797" s="24"/>
      <c r="AW797" s="24"/>
      <c r="AX797" s="24"/>
      <c r="AY797" s="24"/>
      <c r="AZ797" s="24"/>
      <c r="BA797" s="24"/>
      <c r="BB797" s="24"/>
      <c r="BC797" s="24"/>
      <c r="BD797" s="24"/>
      <c r="BE797" s="24"/>
      <c r="BF797" s="24"/>
      <c r="BG797" s="24"/>
      <c r="BH797" s="24"/>
      <c r="BI797" s="24"/>
      <c r="BJ797" s="24"/>
      <c r="BK797" s="24"/>
      <c r="BL797" s="24"/>
      <c r="BM797" s="24"/>
      <c r="BN797" s="24"/>
      <c r="BO797" s="24"/>
      <c r="BP797" s="24"/>
      <c r="BQ797" s="24"/>
      <c r="BR797" s="24"/>
      <c r="BS797" s="24"/>
      <c r="BT797" s="24"/>
      <c r="BU797" s="24"/>
      <c r="BV797" s="24"/>
      <c r="BW797" s="24"/>
      <c r="BX797" s="24"/>
      <c r="BY797" s="24"/>
      <c r="BZ797" s="24"/>
      <c r="CA797" s="24"/>
      <c r="CB797" s="24"/>
      <c r="CC797" s="24"/>
      <c r="CD797" s="24"/>
      <c r="CE797" s="24"/>
    </row>
    <row r="798" spans="46:83" x14ac:dyDescent="0.15">
      <c r="AT798" s="24"/>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row>
    <row r="799" spans="46:83" x14ac:dyDescent="0.15">
      <c r="AT799" s="24"/>
      <c r="AU799" s="24"/>
      <c r="AV799" s="24"/>
      <c r="AW799" s="24"/>
      <c r="AX799" s="24"/>
      <c r="AY799" s="24"/>
      <c r="AZ799" s="24"/>
      <c r="BA799" s="24"/>
      <c r="BB799" s="24"/>
      <c r="BC799" s="24"/>
      <c r="BD799" s="24"/>
      <c r="BE799" s="24"/>
      <c r="BF799" s="24"/>
      <c r="BG799" s="24"/>
      <c r="BH799" s="24"/>
      <c r="BI799" s="24"/>
      <c r="BJ799" s="24"/>
      <c r="BK799" s="24"/>
      <c r="BL799" s="24"/>
      <c r="BM799" s="24"/>
      <c r="BN799" s="24"/>
      <c r="BO799" s="24"/>
      <c r="BP799" s="24"/>
      <c r="BQ799" s="24"/>
      <c r="BR799" s="24"/>
      <c r="BS799" s="24"/>
      <c r="BT799" s="24"/>
      <c r="BU799" s="24"/>
      <c r="BV799" s="24"/>
      <c r="BW799" s="24"/>
      <c r="BX799" s="24"/>
      <c r="BY799" s="24"/>
      <c r="BZ799" s="24"/>
      <c r="CA799" s="24"/>
      <c r="CB799" s="24"/>
      <c r="CC799" s="24"/>
      <c r="CD799" s="24"/>
      <c r="CE799" s="24"/>
    </row>
    <row r="800" spans="46:83" x14ac:dyDescent="0.15">
      <c r="AT800" s="24"/>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4"/>
      <c r="BU800" s="24"/>
      <c r="BV800" s="24"/>
      <c r="BW800" s="24"/>
      <c r="BX800" s="24"/>
      <c r="BY800" s="24"/>
      <c r="BZ800" s="24"/>
      <c r="CA800" s="24"/>
      <c r="CB800" s="24"/>
      <c r="CC800" s="24"/>
      <c r="CD800" s="24"/>
      <c r="CE800" s="24"/>
    </row>
    <row r="801" spans="46:83" x14ac:dyDescent="0.15">
      <c r="AT801" s="24"/>
      <c r="AU801" s="24"/>
      <c r="AV801" s="24"/>
      <c r="AW801" s="24"/>
      <c r="AX801" s="24"/>
      <c r="AY801" s="24"/>
      <c r="AZ801" s="24"/>
      <c r="BA801" s="24"/>
      <c r="BB801" s="24"/>
      <c r="BC801" s="24"/>
      <c r="BD801" s="24"/>
      <c r="BE801" s="24"/>
      <c r="BF801" s="24"/>
      <c r="BG801" s="24"/>
      <c r="BH801" s="24"/>
      <c r="BI801" s="24"/>
      <c r="BJ801" s="24"/>
      <c r="BK801" s="24"/>
      <c r="BL801" s="24"/>
      <c r="BM801" s="24"/>
      <c r="BN801" s="24"/>
      <c r="BO801" s="24"/>
      <c r="BP801" s="24"/>
      <c r="BQ801" s="24"/>
      <c r="BR801" s="24"/>
      <c r="BS801" s="24"/>
      <c r="BT801" s="24"/>
      <c r="BU801" s="24"/>
      <c r="BV801" s="24"/>
      <c r="BW801" s="24"/>
      <c r="BX801" s="24"/>
      <c r="BY801" s="24"/>
      <c r="BZ801" s="24"/>
      <c r="CA801" s="24"/>
      <c r="CB801" s="24"/>
      <c r="CC801" s="24"/>
      <c r="CD801" s="24"/>
      <c r="CE801" s="24"/>
    </row>
    <row r="802" spans="46:83" x14ac:dyDescent="0.15">
      <c r="AT802" s="24"/>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row>
    <row r="803" spans="46:83" x14ac:dyDescent="0.15">
      <c r="AT803" s="24"/>
      <c r="AU803" s="24"/>
      <c r="AV803" s="24"/>
      <c r="AW803" s="24"/>
      <c r="AX803" s="24"/>
      <c r="AY803" s="24"/>
      <c r="AZ803" s="24"/>
      <c r="BA803" s="24"/>
      <c r="BB803" s="24"/>
      <c r="BC803" s="24"/>
      <c r="BD803" s="24"/>
      <c r="BE803" s="24"/>
      <c r="BF803" s="24"/>
      <c r="BG803" s="24"/>
      <c r="BH803" s="24"/>
      <c r="BI803" s="24"/>
      <c r="BJ803" s="24"/>
      <c r="BK803" s="24"/>
      <c r="BL803" s="24"/>
      <c r="BM803" s="24"/>
      <c r="BN803" s="24"/>
      <c r="BO803" s="24"/>
      <c r="BP803" s="24"/>
      <c r="BQ803" s="24"/>
      <c r="BR803" s="24"/>
      <c r="BS803" s="24"/>
      <c r="BT803" s="24"/>
      <c r="BU803" s="24"/>
      <c r="BV803" s="24"/>
      <c r="BW803" s="24"/>
      <c r="BX803" s="24"/>
      <c r="BY803" s="24"/>
      <c r="BZ803" s="24"/>
      <c r="CA803" s="24"/>
      <c r="CB803" s="24"/>
      <c r="CC803" s="24"/>
      <c r="CD803" s="24"/>
      <c r="CE803" s="24"/>
    </row>
    <row r="804" spans="46:83" x14ac:dyDescent="0.15">
      <c r="AT804" s="24"/>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row>
    <row r="805" spans="46:83" x14ac:dyDescent="0.15">
      <c r="AT805" s="24"/>
      <c r="AU805" s="24"/>
      <c r="AV805" s="24"/>
      <c r="AW805" s="24"/>
      <c r="AX805" s="24"/>
      <c r="AY805" s="24"/>
      <c r="AZ805" s="24"/>
      <c r="BA805" s="24"/>
      <c r="BB805" s="24"/>
      <c r="BC805" s="24"/>
      <c r="BD805" s="24"/>
      <c r="BE805" s="24"/>
      <c r="BF805" s="24"/>
      <c r="BG805" s="24"/>
      <c r="BH805" s="24"/>
      <c r="BI805" s="24"/>
      <c r="BJ805" s="24"/>
      <c r="BK805" s="24"/>
      <c r="BL805" s="24"/>
      <c r="BM805" s="24"/>
      <c r="BN805" s="24"/>
      <c r="BO805" s="24"/>
      <c r="BP805" s="24"/>
      <c r="BQ805" s="24"/>
      <c r="BR805" s="24"/>
      <c r="BS805" s="24"/>
      <c r="BT805" s="24"/>
      <c r="BU805" s="24"/>
      <c r="BV805" s="24"/>
      <c r="BW805" s="24"/>
      <c r="BX805" s="24"/>
      <c r="BY805" s="24"/>
      <c r="BZ805" s="24"/>
      <c r="CA805" s="24"/>
      <c r="CB805" s="24"/>
      <c r="CC805" s="24"/>
      <c r="CD805" s="24"/>
      <c r="CE805" s="24"/>
    </row>
    <row r="806" spans="46:83" x14ac:dyDescent="0.15">
      <c r="AT806" s="24"/>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4"/>
      <c r="BU806" s="24"/>
      <c r="BV806" s="24"/>
      <c r="BW806" s="24"/>
      <c r="BX806" s="24"/>
      <c r="BY806" s="24"/>
      <c r="BZ806" s="24"/>
      <c r="CA806" s="24"/>
      <c r="CB806" s="24"/>
      <c r="CC806" s="24"/>
      <c r="CD806" s="24"/>
      <c r="CE806" s="24"/>
    </row>
    <row r="807" spans="46:83" x14ac:dyDescent="0.15">
      <c r="AT807" s="24"/>
      <c r="AU807" s="24"/>
      <c r="AV807" s="24"/>
      <c r="AW807" s="24"/>
      <c r="AX807" s="24"/>
      <c r="AY807" s="24"/>
      <c r="AZ807" s="24"/>
      <c r="BA807" s="24"/>
      <c r="BB807" s="24"/>
      <c r="BC807" s="24"/>
      <c r="BD807" s="24"/>
      <c r="BE807" s="24"/>
      <c r="BF807" s="24"/>
      <c r="BG807" s="24"/>
      <c r="BH807" s="24"/>
      <c r="BI807" s="24"/>
      <c r="BJ807" s="24"/>
      <c r="BK807" s="24"/>
      <c r="BL807" s="24"/>
      <c r="BM807" s="24"/>
      <c r="BN807" s="24"/>
      <c r="BO807" s="24"/>
      <c r="BP807" s="24"/>
      <c r="BQ807" s="24"/>
      <c r="BR807" s="24"/>
      <c r="BS807" s="24"/>
      <c r="BT807" s="24"/>
      <c r="BU807" s="24"/>
      <c r="BV807" s="24"/>
      <c r="BW807" s="24"/>
      <c r="BX807" s="24"/>
      <c r="BY807" s="24"/>
      <c r="BZ807" s="24"/>
      <c r="CA807" s="24"/>
      <c r="CB807" s="24"/>
      <c r="CC807" s="24"/>
      <c r="CD807" s="24"/>
      <c r="CE807" s="24"/>
    </row>
    <row r="808" spans="46:83" x14ac:dyDescent="0.15">
      <c r="AT808" s="24"/>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4"/>
      <c r="BU808" s="24"/>
      <c r="BV808" s="24"/>
      <c r="BW808" s="24"/>
      <c r="BX808" s="24"/>
      <c r="BY808" s="24"/>
      <c r="BZ808" s="24"/>
      <c r="CA808" s="24"/>
      <c r="CB808" s="24"/>
      <c r="CC808" s="24"/>
      <c r="CD808" s="24"/>
      <c r="CE808" s="24"/>
    </row>
    <row r="809" spans="46:83" x14ac:dyDescent="0.15">
      <c r="AT809" s="24"/>
      <c r="AU809" s="24"/>
      <c r="AV809" s="24"/>
      <c r="AW809" s="24"/>
      <c r="AX809" s="24"/>
      <c r="AY809" s="24"/>
      <c r="AZ809" s="24"/>
      <c r="BA809" s="24"/>
      <c r="BB809" s="24"/>
      <c r="BC809" s="24"/>
      <c r="BD809" s="24"/>
      <c r="BE809" s="24"/>
      <c r="BF809" s="24"/>
      <c r="BG809" s="24"/>
      <c r="BH809" s="24"/>
      <c r="BI809" s="24"/>
      <c r="BJ809" s="24"/>
      <c r="BK809" s="24"/>
      <c r="BL809" s="24"/>
      <c r="BM809" s="24"/>
      <c r="BN809" s="24"/>
      <c r="BO809" s="24"/>
      <c r="BP809" s="24"/>
      <c r="BQ809" s="24"/>
      <c r="BR809" s="24"/>
      <c r="BS809" s="24"/>
      <c r="BT809" s="24"/>
      <c r="BU809" s="24"/>
      <c r="BV809" s="24"/>
      <c r="BW809" s="24"/>
      <c r="BX809" s="24"/>
      <c r="BY809" s="24"/>
      <c r="BZ809" s="24"/>
      <c r="CA809" s="24"/>
      <c r="CB809" s="24"/>
      <c r="CC809" s="24"/>
      <c r="CD809" s="24"/>
      <c r="CE809" s="24"/>
    </row>
    <row r="810" spans="46:83" x14ac:dyDescent="0.15">
      <c r="AT810" s="24"/>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4"/>
      <c r="BU810" s="24"/>
      <c r="BV810" s="24"/>
      <c r="BW810" s="24"/>
      <c r="BX810" s="24"/>
      <c r="BY810" s="24"/>
      <c r="BZ810" s="24"/>
      <c r="CA810" s="24"/>
      <c r="CB810" s="24"/>
      <c r="CC810" s="24"/>
      <c r="CD810" s="24"/>
      <c r="CE810" s="24"/>
    </row>
    <row r="811" spans="46:83" x14ac:dyDescent="0.15">
      <c r="AT811" s="24"/>
      <c r="AU811" s="24"/>
      <c r="AV811" s="24"/>
      <c r="AW811" s="24"/>
      <c r="AX811" s="24"/>
      <c r="AY811" s="24"/>
      <c r="AZ811" s="24"/>
      <c r="BA811" s="24"/>
      <c r="BB811" s="24"/>
      <c r="BC811" s="24"/>
      <c r="BD811" s="24"/>
      <c r="BE811" s="24"/>
      <c r="BF811" s="24"/>
      <c r="BG811" s="24"/>
      <c r="BH811" s="24"/>
      <c r="BI811" s="24"/>
      <c r="BJ811" s="24"/>
      <c r="BK811" s="24"/>
      <c r="BL811" s="24"/>
      <c r="BM811" s="24"/>
      <c r="BN811" s="24"/>
      <c r="BO811" s="24"/>
      <c r="BP811" s="24"/>
      <c r="BQ811" s="24"/>
      <c r="BR811" s="24"/>
      <c r="BS811" s="24"/>
      <c r="BT811" s="24"/>
      <c r="BU811" s="24"/>
      <c r="BV811" s="24"/>
      <c r="BW811" s="24"/>
      <c r="BX811" s="24"/>
      <c r="BY811" s="24"/>
      <c r="BZ811" s="24"/>
      <c r="CA811" s="24"/>
      <c r="CB811" s="24"/>
      <c r="CC811" s="24"/>
      <c r="CD811" s="24"/>
      <c r="CE811" s="24"/>
    </row>
    <row r="812" spans="46:83" x14ac:dyDescent="0.15">
      <c r="AT812" s="24"/>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row>
    <row r="813" spans="46:83" x14ac:dyDescent="0.15">
      <c r="AT813" s="24"/>
      <c r="AU813" s="24"/>
      <c r="AV813" s="24"/>
      <c r="AW813" s="24"/>
      <c r="AX813" s="24"/>
      <c r="AY813" s="24"/>
      <c r="AZ813" s="24"/>
      <c r="BA813" s="24"/>
      <c r="BB813" s="24"/>
      <c r="BC813" s="24"/>
      <c r="BD813" s="24"/>
      <c r="BE813" s="24"/>
      <c r="BF813" s="24"/>
      <c r="BG813" s="24"/>
      <c r="BH813" s="24"/>
      <c r="BI813" s="24"/>
      <c r="BJ813" s="24"/>
      <c r="BK813" s="24"/>
      <c r="BL813" s="24"/>
      <c r="BM813" s="24"/>
      <c r="BN813" s="24"/>
      <c r="BO813" s="24"/>
      <c r="BP813" s="24"/>
      <c r="BQ813" s="24"/>
      <c r="BR813" s="24"/>
      <c r="BS813" s="24"/>
      <c r="BT813" s="24"/>
      <c r="BU813" s="24"/>
      <c r="BV813" s="24"/>
      <c r="BW813" s="24"/>
      <c r="BX813" s="24"/>
      <c r="BY813" s="24"/>
      <c r="BZ813" s="24"/>
      <c r="CA813" s="24"/>
      <c r="CB813" s="24"/>
      <c r="CC813" s="24"/>
      <c r="CD813" s="24"/>
      <c r="CE813" s="24"/>
    </row>
    <row r="814" spans="46:83" x14ac:dyDescent="0.15">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row>
    <row r="815" spans="46:83" x14ac:dyDescent="0.15">
      <c r="AT815" s="24"/>
      <c r="AU815" s="24"/>
      <c r="AV815" s="24"/>
      <c r="AW815" s="24"/>
      <c r="AX815" s="24"/>
      <c r="AY815" s="24"/>
      <c r="AZ815" s="24"/>
      <c r="BA815" s="24"/>
      <c r="BB815" s="24"/>
      <c r="BC815" s="24"/>
      <c r="BD815" s="24"/>
      <c r="BE815" s="24"/>
      <c r="BF815" s="24"/>
      <c r="BG815" s="24"/>
      <c r="BH815" s="24"/>
      <c r="BI815" s="24"/>
      <c r="BJ815" s="24"/>
      <c r="BK815" s="24"/>
      <c r="BL815" s="24"/>
      <c r="BM815" s="24"/>
      <c r="BN815" s="24"/>
      <c r="BO815" s="24"/>
      <c r="BP815" s="24"/>
      <c r="BQ815" s="24"/>
      <c r="BR815" s="24"/>
      <c r="BS815" s="24"/>
      <c r="BT815" s="24"/>
      <c r="BU815" s="24"/>
      <c r="BV815" s="24"/>
      <c r="BW815" s="24"/>
      <c r="BX815" s="24"/>
      <c r="BY815" s="24"/>
      <c r="BZ815" s="24"/>
      <c r="CA815" s="24"/>
      <c r="CB815" s="24"/>
      <c r="CC815" s="24"/>
      <c r="CD815" s="24"/>
      <c r="CE815" s="24"/>
    </row>
    <row r="816" spans="46:83" x14ac:dyDescent="0.15">
      <c r="AT816" s="24"/>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4"/>
      <c r="BU816" s="24"/>
      <c r="BV816" s="24"/>
      <c r="BW816" s="24"/>
      <c r="BX816" s="24"/>
      <c r="BY816" s="24"/>
      <c r="BZ816" s="24"/>
      <c r="CA816" s="24"/>
      <c r="CB816" s="24"/>
      <c r="CC816" s="24"/>
      <c r="CD816" s="24"/>
      <c r="CE816" s="24"/>
    </row>
    <row r="817" spans="46:83" x14ac:dyDescent="0.15">
      <c r="AT817" s="24"/>
      <c r="AU817" s="24"/>
      <c r="AV817" s="24"/>
      <c r="AW817" s="24"/>
      <c r="AX817" s="24"/>
      <c r="AY817" s="24"/>
      <c r="AZ817" s="24"/>
      <c r="BA817" s="24"/>
      <c r="BB817" s="24"/>
      <c r="BC817" s="24"/>
      <c r="BD817" s="24"/>
      <c r="BE817" s="24"/>
      <c r="BF817" s="24"/>
      <c r="BG817" s="24"/>
      <c r="BH817" s="24"/>
      <c r="BI817" s="24"/>
      <c r="BJ817" s="24"/>
      <c r="BK817" s="24"/>
      <c r="BL817" s="24"/>
      <c r="BM817" s="24"/>
      <c r="BN817" s="24"/>
      <c r="BO817" s="24"/>
      <c r="BP817" s="24"/>
      <c r="BQ817" s="24"/>
      <c r="BR817" s="24"/>
      <c r="BS817" s="24"/>
      <c r="BT817" s="24"/>
      <c r="BU817" s="24"/>
      <c r="BV817" s="24"/>
      <c r="BW817" s="24"/>
      <c r="BX817" s="24"/>
      <c r="BY817" s="24"/>
      <c r="BZ817" s="24"/>
      <c r="CA817" s="24"/>
      <c r="CB817" s="24"/>
      <c r="CC817" s="24"/>
      <c r="CD817" s="24"/>
      <c r="CE817" s="24"/>
    </row>
    <row r="818" spans="46:83" x14ac:dyDescent="0.15">
      <c r="AT818" s="24"/>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4"/>
      <c r="BU818" s="24"/>
      <c r="BV818" s="24"/>
      <c r="BW818" s="24"/>
      <c r="BX818" s="24"/>
      <c r="BY818" s="24"/>
      <c r="BZ818" s="24"/>
      <c r="CA818" s="24"/>
      <c r="CB818" s="24"/>
      <c r="CC818" s="24"/>
      <c r="CD818" s="24"/>
      <c r="CE818" s="24"/>
    </row>
    <row r="819" spans="46:83" x14ac:dyDescent="0.15">
      <c r="AT819" s="24"/>
      <c r="AU819" s="24"/>
      <c r="AV819" s="24"/>
      <c r="AW819" s="24"/>
      <c r="AX819" s="24"/>
      <c r="AY819" s="24"/>
      <c r="AZ819" s="24"/>
      <c r="BA819" s="24"/>
      <c r="BB819" s="24"/>
      <c r="BC819" s="24"/>
      <c r="BD819" s="24"/>
      <c r="BE819" s="24"/>
      <c r="BF819" s="24"/>
      <c r="BG819" s="24"/>
      <c r="BH819" s="24"/>
      <c r="BI819" s="24"/>
      <c r="BJ819" s="24"/>
      <c r="BK819" s="24"/>
      <c r="BL819" s="24"/>
      <c r="BM819" s="24"/>
      <c r="BN819" s="24"/>
      <c r="BO819" s="24"/>
      <c r="BP819" s="24"/>
      <c r="BQ819" s="24"/>
      <c r="BR819" s="24"/>
      <c r="BS819" s="24"/>
      <c r="BT819" s="24"/>
      <c r="BU819" s="24"/>
      <c r="BV819" s="24"/>
      <c r="BW819" s="24"/>
      <c r="BX819" s="24"/>
      <c r="BY819" s="24"/>
      <c r="BZ819" s="24"/>
      <c r="CA819" s="24"/>
      <c r="CB819" s="24"/>
      <c r="CC819" s="24"/>
      <c r="CD819" s="24"/>
      <c r="CE819" s="24"/>
    </row>
    <row r="820" spans="46:83" x14ac:dyDescent="0.15">
      <c r="AT820" s="24"/>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4"/>
      <c r="BU820" s="24"/>
      <c r="BV820" s="24"/>
      <c r="BW820" s="24"/>
      <c r="BX820" s="24"/>
      <c r="BY820" s="24"/>
      <c r="BZ820" s="24"/>
      <c r="CA820" s="24"/>
      <c r="CB820" s="24"/>
      <c r="CC820" s="24"/>
      <c r="CD820" s="24"/>
      <c r="CE820" s="24"/>
    </row>
    <row r="821" spans="46:83" x14ac:dyDescent="0.15">
      <c r="AT821" s="24"/>
      <c r="AU821" s="24"/>
      <c r="AV821" s="24"/>
      <c r="AW821" s="24"/>
      <c r="AX821" s="24"/>
      <c r="AY821" s="24"/>
      <c r="AZ821" s="24"/>
      <c r="BA821" s="24"/>
      <c r="BB821" s="24"/>
      <c r="BC821" s="24"/>
      <c r="BD821" s="24"/>
      <c r="BE821" s="24"/>
      <c r="BF821" s="24"/>
      <c r="BG821" s="24"/>
      <c r="BH821" s="24"/>
      <c r="BI821" s="24"/>
      <c r="BJ821" s="24"/>
      <c r="BK821" s="24"/>
      <c r="BL821" s="24"/>
      <c r="BM821" s="24"/>
      <c r="BN821" s="24"/>
      <c r="BO821" s="24"/>
      <c r="BP821" s="24"/>
      <c r="BQ821" s="24"/>
      <c r="BR821" s="24"/>
      <c r="BS821" s="24"/>
      <c r="BT821" s="24"/>
      <c r="BU821" s="24"/>
      <c r="BV821" s="24"/>
      <c r="BW821" s="24"/>
      <c r="BX821" s="24"/>
      <c r="BY821" s="24"/>
      <c r="BZ821" s="24"/>
      <c r="CA821" s="24"/>
      <c r="CB821" s="24"/>
      <c r="CC821" s="24"/>
      <c r="CD821" s="24"/>
      <c r="CE821" s="24"/>
    </row>
    <row r="822" spans="46:83" x14ac:dyDescent="0.15">
      <c r="AT822" s="24"/>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row>
    <row r="823" spans="46:83" x14ac:dyDescent="0.15">
      <c r="AT823" s="24"/>
      <c r="AU823" s="24"/>
      <c r="AV823" s="24"/>
      <c r="AW823" s="24"/>
      <c r="AX823" s="24"/>
      <c r="AY823" s="24"/>
      <c r="AZ823" s="24"/>
      <c r="BA823" s="24"/>
      <c r="BB823" s="24"/>
      <c r="BC823" s="24"/>
      <c r="BD823" s="24"/>
      <c r="BE823" s="24"/>
      <c r="BF823" s="24"/>
      <c r="BG823" s="24"/>
      <c r="BH823" s="24"/>
      <c r="BI823" s="24"/>
      <c r="BJ823" s="24"/>
      <c r="BK823" s="24"/>
      <c r="BL823" s="24"/>
      <c r="BM823" s="24"/>
      <c r="BN823" s="24"/>
      <c r="BO823" s="24"/>
      <c r="BP823" s="24"/>
      <c r="BQ823" s="24"/>
      <c r="BR823" s="24"/>
      <c r="BS823" s="24"/>
      <c r="BT823" s="24"/>
      <c r="BU823" s="24"/>
      <c r="BV823" s="24"/>
      <c r="BW823" s="24"/>
      <c r="BX823" s="24"/>
      <c r="BY823" s="24"/>
      <c r="BZ823" s="24"/>
      <c r="CA823" s="24"/>
      <c r="CB823" s="24"/>
      <c r="CC823" s="24"/>
      <c r="CD823" s="24"/>
      <c r="CE823" s="24"/>
    </row>
    <row r="824" spans="46:83" x14ac:dyDescent="0.15">
      <c r="AT824" s="24"/>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4"/>
      <c r="BU824" s="24"/>
      <c r="BV824" s="24"/>
      <c r="BW824" s="24"/>
      <c r="BX824" s="24"/>
      <c r="BY824" s="24"/>
      <c r="BZ824" s="24"/>
      <c r="CA824" s="24"/>
      <c r="CB824" s="24"/>
      <c r="CC824" s="24"/>
      <c r="CD824" s="24"/>
      <c r="CE824" s="24"/>
    </row>
    <row r="825" spans="46:83" x14ac:dyDescent="0.15">
      <c r="AT825" s="24"/>
      <c r="AU825" s="24"/>
      <c r="AV825" s="24"/>
      <c r="AW825" s="24"/>
      <c r="AX825" s="24"/>
      <c r="AY825" s="24"/>
      <c r="AZ825" s="24"/>
      <c r="BA825" s="24"/>
      <c r="BB825" s="24"/>
      <c r="BC825" s="24"/>
      <c r="BD825" s="24"/>
      <c r="BE825" s="24"/>
      <c r="BF825" s="24"/>
      <c r="BG825" s="24"/>
      <c r="BH825" s="24"/>
      <c r="BI825" s="24"/>
      <c r="BJ825" s="24"/>
      <c r="BK825" s="24"/>
      <c r="BL825" s="24"/>
      <c r="BM825" s="24"/>
      <c r="BN825" s="24"/>
      <c r="BO825" s="24"/>
      <c r="BP825" s="24"/>
      <c r="BQ825" s="24"/>
      <c r="BR825" s="24"/>
      <c r="BS825" s="24"/>
      <c r="BT825" s="24"/>
      <c r="BU825" s="24"/>
      <c r="BV825" s="24"/>
      <c r="BW825" s="24"/>
      <c r="BX825" s="24"/>
      <c r="BY825" s="24"/>
      <c r="BZ825" s="24"/>
      <c r="CA825" s="24"/>
      <c r="CB825" s="24"/>
      <c r="CC825" s="24"/>
      <c r="CD825" s="24"/>
      <c r="CE825" s="24"/>
    </row>
    <row r="826" spans="46:83" x14ac:dyDescent="0.15">
      <c r="AT826" s="24"/>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4"/>
      <c r="BU826" s="24"/>
      <c r="BV826" s="24"/>
      <c r="BW826" s="24"/>
      <c r="BX826" s="24"/>
      <c r="BY826" s="24"/>
      <c r="BZ826" s="24"/>
      <c r="CA826" s="24"/>
      <c r="CB826" s="24"/>
      <c r="CC826" s="24"/>
      <c r="CD826" s="24"/>
      <c r="CE826" s="24"/>
    </row>
    <row r="827" spans="46:83" x14ac:dyDescent="0.15">
      <c r="AT827" s="24"/>
      <c r="AU827" s="24"/>
      <c r="AV827" s="24"/>
      <c r="AW827" s="24"/>
      <c r="AX827" s="24"/>
      <c r="AY827" s="24"/>
      <c r="AZ827" s="24"/>
      <c r="BA827" s="24"/>
      <c r="BB827" s="24"/>
      <c r="BC827" s="24"/>
      <c r="BD827" s="24"/>
      <c r="BE827" s="24"/>
      <c r="BF827" s="24"/>
      <c r="BG827" s="24"/>
      <c r="BH827" s="24"/>
      <c r="BI827" s="24"/>
      <c r="BJ827" s="24"/>
      <c r="BK827" s="24"/>
      <c r="BL827" s="24"/>
      <c r="BM827" s="24"/>
      <c r="BN827" s="24"/>
      <c r="BO827" s="24"/>
      <c r="BP827" s="24"/>
      <c r="BQ827" s="24"/>
      <c r="BR827" s="24"/>
      <c r="BS827" s="24"/>
      <c r="BT827" s="24"/>
      <c r="BU827" s="24"/>
      <c r="BV827" s="24"/>
      <c r="BW827" s="24"/>
      <c r="BX827" s="24"/>
      <c r="BY827" s="24"/>
      <c r="BZ827" s="24"/>
      <c r="CA827" s="24"/>
      <c r="CB827" s="24"/>
      <c r="CC827" s="24"/>
      <c r="CD827" s="24"/>
      <c r="CE827" s="24"/>
    </row>
    <row r="828" spans="46:83" x14ac:dyDescent="0.15">
      <c r="AT828" s="24"/>
      <c r="AU828" s="24"/>
      <c r="AV828" s="24"/>
      <c r="AW828" s="24"/>
      <c r="AX828" s="24"/>
      <c r="AY828" s="24"/>
      <c r="AZ828" s="24"/>
      <c r="BA828" s="24"/>
      <c r="BB828" s="24"/>
      <c r="BC828" s="24"/>
      <c r="BD828" s="24"/>
      <c r="BE828" s="24"/>
      <c r="BF828" s="24"/>
      <c r="BG828" s="24"/>
      <c r="BH828" s="24"/>
      <c r="BI828" s="24"/>
      <c r="BJ828" s="24"/>
      <c r="BK828" s="24"/>
      <c r="BL828" s="24"/>
      <c r="BM828" s="24"/>
      <c r="BN828" s="24"/>
      <c r="BO828" s="24"/>
      <c r="BP828" s="24"/>
      <c r="BQ828" s="24"/>
      <c r="BR828" s="24"/>
      <c r="BS828" s="24"/>
      <c r="BT828" s="24"/>
      <c r="BU828" s="24"/>
      <c r="BV828" s="24"/>
      <c r="BW828" s="24"/>
      <c r="BX828" s="24"/>
      <c r="BY828" s="24"/>
      <c r="BZ828" s="24"/>
      <c r="CA828" s="24"/>
      <c r="CB828" s="24"/>
      <c r="CC828" s="24"/>
      <c r="CD828" s="24"/>
      <c r="CE828" s="24"/>
    </row>
    <row r="829" spans="46:83" x14ac:dyDescent="0.15">
      <c r="AT829" s="24"/>
      <c r="AU829" s="24"/>
      <c r="AV829" s="24"/>
      <c r="AW829" s="24"/>
      <c r="AX829" s="24"/>
      <c r="AY829" s="24"/>
      <c r="AZ829" s="24"/>
      <c r="BA829" s="24"/>
      <c r="BB829" s="24"/>
      <c r="BC829" s="24"/>
      <c r="BD829" s="24"/>
      <c r="BE829" s="24"/>
      <c r="BF829" s="24"/>
      <c r="BG829" s="24"/>
      <c r="BH829" s="24"/>
      <c r="BI829" s="24"/>
      <c r="BJ829" s="24"/>
      <c r="BK829" s="24"/>
      <c r="BL829" s="24"/>
      <c r="BM829" s="24"/>
      <c r="BN829" s="24"/>
      <c r="BO829" s="24"/>
      <c r="BP829" s="24"/>
      <c r="BQ829" s="24"/>
      <c r="BR829" s="24"/>
      <c r="BS829" s="24"/>
      <c r="BT829" s="24"/>
      <c r="BU829" s="24"/>
      <c r="BV829" s="24"/>
      <c r="BW829" s="24"/>
      <c r="BX829" s="24"/>
      <c r="BY829" s="24"/>
      <c r="BZ829" s="24"/>
      <c r="CA829" s="24"/>
      <c r="CB829" s="24"/>
      <c r="CC829" s="24"/>
      <c r="CD829" s="24"/>
      <c r="CE829" s="24"/>
    </row>
    <row r="830" spans="46:83" x14ac:dyDescent="0.15">
      <c r="AT830" s="24"/>
      <c r="AU830" s="24"/>
      <c r="AV830" s="24"/>
      <c r="AW830" s="24"/>
      <c r="AX830" s="24"/>
      <c r="AY830" s="24"/>
      <c r="AZ830" s="24"/>
      <c r="BA830" s="24"/>
      <c r="BB830" s="24"/>
      <c r="BC830" s="24"/>
      <c r="BD830" s="24"/>
      <c r="BE830" s="24"/>
      <c r="BF830" s="24"/>
      <c r="BG830" s="24"/>
      <c r="BH830" s="24"/>
      <c r="BI830" s="24"/>
      <c r="BJ830" s="24"/>
      <c r="BK830" s="24"/>
      <c r="BL830" s="24"/>
      <c r="BM830" s="24"/>
      <c r="BN830" s="24"/>
      <c r="BO830" s="24"/>
      <c r="BP830" s="24"/>
      <c r="BQ830" s="24"/>
      <c r="BR830" s="24"/>
      <c r="BS830" s="24"/>
      <c r="BT830" s="24"/>
      <c r="BU830" s="24"/>
      <c r="BV830" s="24"/>
      <c r="BW830" s="24"/>
      <c r="BX830" s="24"/>
      <c r="BY830" s="24"/>
      <c r="BZ830" s="24"/>
      <c r="CA830" s="24"/>
      <c r="CB830" s="24"/>
      <c r="CC830" s="24"/>
      <c r="CD830" s="24"/>
      <c r="CE830" s="24"/>
    </row>
    <row r="831" spans="46:83" x14ac:dyDescent="0.15">
      <c r="AT831" s="24"/>
      <c r="AU831" s="24"/>
      <c r="AV831" s="24"/>
      <c r="AW831" s="24"/>
      <c r="AX831" s="24"/>
      <c r="AY831" s="24"/>
      <c r="AZ831" s="24"/>
      <c r="BA831" s="24"/>
      <c r="BB831" s="24"/>
      <c r="BC831" s="24"/>
      <c r="BD831" s="24"/>
      <c r="BE831" s="24"/>
      <c r="BF831" s="24"/>
      <c r="BG831" s="24"/>
      <c r="BH831" s="24"/>
      <c r="BI831" s="24"/>
      <c r="BJ831" s="24"/>
      <c r="BK831" s="24"/>
      <c r="BL831" s="24"/>
      <c r="BM831" s="24"/>
      <c r="BN831" s="24"/>
      <c r="BO831" s="24"/>
      <c r="BP831" s="24"/>
      <c r="BQ831" s="24"/>
      <c r="BR831" s="24"/>
      <c r="BS831" s="24"/>
      <c r="BT831" s="24"/>
      <c r="BU831" s="24"/>
      <c r="BV831" s="24"/>
      <c r="BW831" s="24"/>
      <c r="BX831" s="24"/>
      <c r="BY831" s="24"/>
      <c r="BZ831" s="24"/>
      <c r="CA831" s="24"/>
      <c r="CB831" s="24"/>
      <c r="CC831" s="24"/>
      <c r="CD831" s="24"/>
      <c r="CE831" s="24"/>
    </row>
    <row r="832" spans="46:83" x14ac:dyDescent="0.15">
      <c r="AT832" s="24"/>
      <c r="AU832" s="24"/>
      <c r="AV832" s="24"/>
      <c r="AW832" s="24"/>
      <c r="AX832" s="24"/>
      <c r="AY832" s="24"/>
      <c r="AZ832" s="24"/>
      <c r="BA832" s="24"/>
      <c r="BB832" s="24"/>
      <c r="BC832" s="24"/>
      <c r="BD832" s="24"/>
      <c r="BE832" s="24"/>
      <c r="BF832" s="24"/>
      <c r="BG832" s="24"/>
      <c r="BH832" s="24"/>
      <c r="BI832" s="24"/>
      <c r="BJ832" s="24"/>
      <c r="BK832" s="24"/>
      <c r="BL832" s="24"/>
      <c r="BM832" s="24"/>
      <c r="BN832" s="24"/>
      <c r="BO832" s="24"/>
      <c r="BP832" s="24"/>
      <c r="BQ832" s="24"/>
      <c r="BR832" s="24"/>
      <c r="BS832" s="24"/>
      <c r="BT832" s="24"/>
      <c r="BU832" s="24"/>
      <c r="BV832" s="24"/>
      <c r="BW832" s="24"/>
      <c r="BX832" s="24"/>
      <c r="BY832" s="24"/>
      <c r="BZ832" s="24"/>
      <c r="CA832" s="24"/>
      <c r="CB832" s="24"/>
      <c r="CC832" s="24"/>
      <c r="CD832" s="24"/>
      <c r="CE832" s="24"/>
    </row>
    <row r="833" spans="46:83" x14ac:dyDescent="0.15">
      <c r="AT833" s="24"/>
      <c r="AU833" s="24"/>
      <c r="AV833" s="24"/>
      <c r="AW833" s="24"/>
      <c r="AX833" s="24"/>
      <c r="AY833" s="24"/>
      <c r="AZ833" s="24"/>
      <c r="BA833" s="24"/>
      <c r="BB833" s="24"/>
      <c r="BC833" s="24"/>
      <c r="BD833" s="24"/>
      <c r="BE833" s="24"/>
      <c r="BF833" s="24"/>
      <c r="BG833" s="24"/>
      <c r="BH833" s="24"/>
      <c r="BI833" s="24"/>
      <c r="BJ833" s="24"/>
      <c r="BK833" s="24"/>
      <c r="BL833" s="24"/>
      <c r="BM833" s="24"/>
      <c r="BN833" s="24"/>
      <c r="BO833" s="24"/>
      <c r="BP833" s="24"/>
      <c r="BQ833" s="24"/>
      <c r="BR833" s="24"/>
      <c r="BS833" s="24"/>
      <c r="BT833" s="24"/>
      <c r="BU833" s="24"/>
      <c r="BV833" s="24"/>
      <c r="BW833" s="24"/>
      <c r="BX833" s="24"/>
      <c r="BY833" s="24"/>
      <c r="BZ833" s="24"/>
      <c r="CA833" s="24"/>
      <c r="CB833" s="24"/>
      <c r="CC833" s="24"/>
      <c r="CD833" s="24"/>
      <c r="CE833" s="24"/>
    </row>
    <row r="834" spans="46:83" x14ac:dyDescent="0.15">
      <c r="AT834" s="24"/>
      <c r="AU834" s="24"/>
      <c r="AV834" s="24"/>
      <c r="AW834" s="24"/>
      <c r="AX834" s="24"/>
      <c r="AY834" s="24"/>
      <c r="AZ834" s="24"/>
      <c r="BA834" s="24"/>
      <c r="BB834" s="24"/>
      <c r="BC834" s="24"/>
      <c r="BD834" s="24"/>
      <c r="BE834" s="24"/>
      <c r="BF834" s="24"/>
      <c r="BG834" s="24"/>
      <c r="BH834" s="24"/>
      <c r="BI834" s="24"/>
      <c r="BJ834" s="24"/>
      <c r="BK834" s="24"/>
      <c r="BL834" s="24"/>
      <c r="BM834" s="24"/>
      <c r="BN834" s="24"/>
      <c r="BO834" s="24"/>
      <c r="BP834" s="24"/>
      <c r="BQ834" s="24"/>
      <c r="BR834" s="24"/>
      <c r="BS834" s="24"/>
      <c r="BT834" s="24"/>
      <c r="BU834" s="24"/>
      <c r="BV834" s="24"/>
      <c r="BW834" s="24"/>
      <c r="BX834" s="24"/>
      <c r="BY834" s="24"/>
      <c r="BZ834" s="24"/>
      <c r="CA834" s="24"/>
      <c r="CB834" s="24"/>
      <c r="CC834" s="24"/>
      <c r="CD834" s="24"/>
      <c r="CE834" s="24"/>
    </row>
    <row r="835" spans="46:83" x14ac:dyDescent="0.15">
      <c r="AT835" s="24"/>
      <c r="AU835" s="24"/>
      <c r="AV835" s="24"/>
      <c r="AW835" s="24"/>
      <c r="AX835" s="24"/>
      <c r="AY835" s="24"/>
      <c r="AZ835" s="24"/>
      <c r="BA835" s="24"/>
      <c r="BB835" s="24"/>
      <c r="BC835" s="24"/>
      <c r="BD835" s="24"/>
      <c r="BE835" s="24"/>
      <c r="BF835" s="24"/>
      <c r="BG835" s="24"/>
      <c r="BH835" s="24"/>
      <c r="BI835" s="24"/>
      <c r="BJ835" s="24"/>
      <c r="BK835" s="24"/>
      <c r="BL835" s="24"/>
      <c r="BM835" s="24"/>
      <c r="BN835" s="24"/>
      <c r="BO835" s="24"/>
      <c r="BP835" s="24"/>
      <c r="BQ835" s="24"/>
      <c r="BR835" s="24"/>
      <c r="BS835" s="24"/>
      <c r="BT835" s="24"/>
      <c r="BU835" s="24"/>
      <c r="BV835" s="24"/>
      <c r="BW835" s="24"/>
      <c r="BX835" s="24"/>
      <c r="BY835" s="24"/>
      <c r="BZ835" s="24"/>
      <c r="CA835" s="24"/>
      <c r="CB835" s="24"/>
      <c r="CC835" s="24"/>
      <c r="CD835" s="24"/>
      <c r="CE835" s="24"/>
    </row>
    <row r="836" spans="46:83" x14ac:dyDescent="0.15">
      <c r="AT836" s="24"/>
      <c r="AU836" s="24"/>
      <c r="AV836" s="24"/>
      <c r="AW836" s="24"/>
      <c r="AX836" s="24"/>
      <c r="AY836" s="24"/>
      <c r="AZ836" s="24"/>
      <c r="BA836" s="24"/>
      <c r="BB836" s="24"/>
      <c r="BC836" s="24"/>
      <c r="BD836" s="24"/>
      <c r="BE836" s="24"/>
      <c r="BF836" s="24"/>
      <c r="BG836" s="24"/>
      <c r="BH836" s="24"/>
      <c r="BI836" s="24"/>
      <c r="BJ836" s="24"/>
      <c r="BK836" s="24"/>
      <c r="BL836" s="24"/>
      <c r="BM836" s="24"/>
      <c r="BN836" s="24"/>
      <c r="BO836" s="24"/>
      <c r="BP836" s="24"/>
      <c r="BQ836" s="24"/>
      <c r="BR836" s="24"/>
      <c r="BS836" s="24"/>
      <c r="BT836" s="24"/>
      <c r="BU836" s="24"/>
      <c r="BV836" s="24"/>
      <c r="BW836" s="24"/>
      <c r="BX836" s="24"/>
      <c r="BY836" s="24"/>
      <c r="BZ836" s="24"/>
      <c r="CA836" s="24"/>
      <c r="CB836" s="24"/>
      <c r="CC836" s="24"/>
      <c r="CD836" s="24"/>
      <c r="CE836" s="24"/>
    </row>
    <row r="837" spans="46:83" x14ac:dyDescent="0.15">
      <c r="AT837" s="24"/>
      <c r="AU837" s="24"/>
      <c r="AV837" s="24"/>
      <c r="AW837" s="24"/>
      <c r="AX837" s="24"/>
      <c r="AY837" s="24"/>
      <c r="AZ837" s="24"/>
      <c r="BA837" s="24"/>
      <c r="BB837" s="24"/>
      <c r="BC837" s="24"/>
      <c r="BD837" s="24"/>
      <c r="BE837" s="24"/>
      <c r="BF837" s="24"/>
      <c r="BG837" s="24"/>
      <c r="BH837" s="24"/>
      <c r="BI837" s="24"/>
      <c r="BJ837" s="24"/>
      <c r="BK837" s="24"/>
      <c r="BL837" s="24"/>
      <c r="BM837" s="24"/>
      <c r="BN837" s="24"/>
      <c r="BO837" s="24"/>
      <c r="BP837" s="24"/>
      <c r="BQ837" s="24"/>
      <c r="BR837" s="24"/>
      <c r="BS837" s="24"/>
      <c r="BT837" s="24"/>
      <c r="BU837" s="24"/>
      <c r="BV837" s="24"/>
      <c r="BW837" s="24"/>
      <c r="BX837" s="24"/>
      <c r="BY837" s="24"/>
      <c r="BZ837" s="24"/>
      <c r="CA837" s="24"/>
      <c r="CB837" s="24"/>
      <c r="CC837" s="24"/>
      <c r="CD837" s="24"/>
      <c r="CE837" s="24"/>
    </row>
    <row r="838" spans="46:83" x14ac:dyDescent="0.15">
      <c r="AT838" s="24"/>
      <c r="AU838" s="24"/>
      <c r="AV838" s="24"/>
      <c r="AW838" s="24"/>
      <c r="AX838" s="24"/>
      <c r="AY838" s="24"/>
      <c r="AZ838" s="24"/>
      <c r="BA838" s="24"/>
      <c r="BB838" s="24"/>
      <c r="BC838" s="24"/>
      <c r="BD838" s="24"/>
      <c r="BE838" s="24"/>
      <c r="BF838" s="24"/>
      <c r="BG838" s="24"/>
      <c r="BH838" s="24"/>
      <c r="BI838" s="24"/>
      <c r="BJ838" s="24"/>
      <c r="BK838" s="24"/>
      <c r="BL838" s="24"/>
      <c r="BM838" s="24"/>
      <c r="BN838" s="24"/>
      <c r="BO838" s="24"/>
      <c r="BP838" s="24"/>
      <c r="BQ838" s="24"/>
      <c r="BR838" s="24"/>
      <c r="BS838" s="24"/>
      <c r="BT838" s="24"/>
      <c r="BU838" s="24"/>
      <c r="BV838" s="24"/>
      <c r="BW838" s="24"/>
      <c r="BX838" s="24"/>
      <c r="BY838" s="24"/>
      <c r="BZ838" s="24"/>
      <c r="CA838" s="24"/>
      <c r="CB838" s="24"/>
      <c r="CC838" s="24"/>
      <c r="CD838" s="24"/>
      <c r="CE838" s="24"/>
    </row>
    <row r="839" spans="46:83" x14ac:dyDescent="0.15">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row>
    <row r="840" spans="46:83" x14ac:dyDescent="0.15">
      <c r="AT840" s="24"/>
      <c r="AU840" s="24"/>
      <c r="AV840" s="24"/>
      <c r="AW840" s="24"/>
      <c r="AX840" s="24"/>
      <c r="AY840" s="24"/>
      <c r="AZ840" s="24"/>
      <c r="BA840" s="24"/>
      <c r="BB840" s="24"/>
      <c r="BC840" s="24"/>
      <c r="BD840" s="24"/>
      <c r="BE840" s="24"/>
      <c r="BF840" s="24"/>
      <c r="BG840" s="24"/>
      <c r="BH840" s="24"/>
      <c r="BI840" s="24"/>
      <c r="BJ840" s="24"/>
      <c r="BK840" s="24"/>
      <c r="BL840" s="24"/>
      <c r="BM840" s="24"/>
      <c r="BN840" s="24"/>
      <c r="BO840" s="24"/>
      <c r="BP840" s="24"/>
      <c r="BQ840" s="24"/>
      <c r="BR840" s="24"/>
      <c r="BS840" s="24"/>
      <c r="BT840" s="24"/>
      <c r="BU840" s="24"/>
      <c r="BV840" s="24"/>
      <c r="BW840" s="24"/>
      <c r="BX840" s="24"/>
      <c r="BY840" s="24"/>
      <c r="BZ840" s="24"/>
      <c r="CA840" s="24"/>
      <c r="CB840" s="24"/>
      <c r="CC840" s="24"/>
      <c r="CD840" s="24"/>
      <c r="CE840" s="24"/>
    </row>
    <row r="841" spans="46:83" x14ac:dyDescent="0.15">
      <c r="AT841" s="24"/>
      <c r="AU841" s="24"/>
      <c r="AV841" s="24"/>
      <c r="AW841" s="24"/>
      <c r="AX841" s="24"/>
      <c r="AY841" s="24"/>
      <c r="AZ841" s="24"/>
      <c r="BA841" s="24"/>
      <c r="BB841" s="24"/>
      <c r="BC841" s="24"/>
      <c r="BD841" s="24"/>
      <c r="BE841" s="24"/>
      <c r="BF841" s="24"/>
      <c r="BG841" s="24"/>
      <c r="BH841" s="24"/>
      <c r="BI841" s="24"/>
      <c r="BJ841" s="24"/>
      <c r="BK841" s="24"/>
      <c r="BL841" s="24"/>
      <c r="BM841" s="24"/>
      <c r="BN841" s="24"/>
      <c r="BO841" s="24"/>
      <c r="BP841" s="24"/>
      <c r="BQ841" s="24"/>
      <c r="BR841" s="24"/>
      <c r="BS841" s="24"/>
      <c r="BT841" s="24"/>
      <c r="BU841" s="24"/>
      <c r="BV841" s="24"/>
      <c r="BW841" s="24"/>
      <c r="BX841" s="24"/>
      <c r="BY841" s="24"/>
      <c r="BZ841" s="24"/>
      <c r="CA841" s="24"/>
      <c r="CB841" s="24"/>
      <c r="CC841" s="24"/>
      <c r="CD841" s="24"/>
      <c r="CE841" s="24"/>
    </row>
    <row r="842" spans="46:83" x14ac:dyDescent="0.15">
      <c r="AT842" s="24"/>
      <c r="AU842" s="24"/>
      <c r="AV842" s="24"/>
      <c r="AW842" s="24"/>
      <c r="AX842" s="24"/>
      <c r="AY842" s="24"/>
      <c r="AZ842" s="24"/>
      <c r="BA842" s="24"/>
      <c r="BB842" s="24"/>
      <c r="BC842" s="24"/>
      <c r="BD842" s="24"/>
      <c r="BE842" s="24"/>
      <c r="BF842" s="24"/>
      <c r="BG842" s="24"/>
      <c r="BH842" s="24"/>
      <c r="BI842" s="24"/>
      <c r="BJ842" s="24"/>
      <c r="BK842" s="24"/>
      <c r="BL842" s="24"/>
      <c r="BM842" s="24"/>
      <c r="BN842" s="24"/>
      <c r="BO842" s="24"/>
      <c r="BP842" s="24"/>
      <c r="BQ842" s="24"/>
      <c r="BR842" s="24"/>
      <c r="BS842" s="24"/>
      <c r="BT842" s="24"/>
      <c r="BU842" s="24"/>
      <c r="BV842" s="24"/>
      <c r="BW842" s="24"/>
      <c r="BX842" s="24"/>
      <c r="BY842" s="24"/>
      <c r="BZ842" s="24"/>
      <c r="CA842" s="24"/>
      <c r="CB842" s="24"/>
      <c r="CC842" s="24"/>
      <c r="CD842" s="24"/>
      <c r="CE842" s="24"/>
    </row>
    <row r="843" spans="46:83" x14ac:dyDescent="0.15">
      <c r="AT843" s="24"/>
      <c r="AU843" s="24"/>
      <c r="AV843" s="24"/>
      <c r="AW843" s="24"/>
      <c r="AX843" s="24"/>
      <c r="AY843" s="24"/>
      <c r="AZ843" s="24"/>
      <c r="BA843" s="24"/>
      <c r="BB843" s="24"/>
      <c r="BC843" s="24"/>
      <c r="BD843" s="24"/>
      <c r="BE843" s="24"/>
      <c r="BF843" s="24"/>
      <c r="BG843" s="24"/>
      <c r="BH843" s="24"/>
      <c r="BI843" s="24"/>
      <c r="BJ843" s="24"/>
      <c r="BK843" s="24"/>
      <c r="BL843" s="24"/>
      <c r="BM843" s="24"/>
      <c r="BN843" s="24"/>
      <c r="BO843" s="24"/>
      <c r="BP843" s="24"/>
      <c r="BQ843" s="24"/>
      <c r="BR843" s="24"/>
      <c r="BS843" s="24"/>
      <c r="BT843" s="24"/>
      <c r="BU843" s="24"/>
      <c r="BV843" s="24"/>
      <c r="BW843" s="24"/>
      <c r="BX843" s="24"/>
      <c r="BY843" s="24"/>
      <c r="BZ843" s="24"/>
      <c r="CA843" s="24"/>
      <c r="CB843" s="24"/>
      <c r="CC843" s="24"/>
      <c r="CD843" s="24"/>
      <c r="CE843" s="24"/>
    </row>
    <row r="844" spans="46:83" x14ac:dyDescent="0.15">
      <c r="AT844" s="24"/>
      <c r="AU844" s="24"/>
      <c r="AV844" s="24"/>
      <c r="AW844" s="24"/>
      <c r="AX844" s="24"/>
      <c r="AY844" s="24"/>
      <c r="AZ844" s="24"/>
      <c r="BA844" s="24"/>
      <c r="BB844" s="24"/>
      <c r="BC844" s="24"/>
      <c r="BD844" s="24"/>
      <c r="BE844" s="24"/>
      <c r="BF844" s="24"/>
      <c r="BG844" s="24"/>
      <c r="BH844" s="24"/>
      <c r="BI844" s="24"/>
      <c r="BJ844" s="24"/>
      <c r="BK844" s="24"/>
      <c r="BL844" s="24"/>
      <c r="BM844" s="24"/>
      <c r="BN844" s="24"/>
      <c r="BO844" s="24"/>
      <c r="BP844" s="24"/>
      <c r="BQ844" s="24"/>
      <c r="BR844" s="24"/>
      <c r="BS844" s="24"/>
      <c r="BT844" s="24"/>
      <c r="BU844" s="24"/>
      <c r="BV844" s="24"/>
      <c r="BW844" s="24"/>
      <c r="BX844" s="24"/>
      <c r="BY844" s="24"/>
      <c r="BZ844" s="24"/>
      <c r="CA844" s="24"/>
      <c r="CB844" s="24"/>
      <c r="CC844" s="24"/>
      <c r="CD844" s="24"/>
      <c r="CE844" s="24"/>
    </row>
    <row r="845" spans="46:83" x14ac:dyDescent="0.15">
      <c r="AT845" s="24"/>
      <c r="AU845" s="24"/>
      <c r="AV845" s="24"/>
      <c r="AW845" s="24"/>
      <c r="AX845" s="24"/>
      <c r="AY845" s="24"/>
      <c r="AZ845" s="24"/>
      <c r="BA845" s="24"/>
      <c r="BB845" s="24"/>
      <c r="BC845" s="24"/>
      <c r="BD845" s="24"/>
      <c r="BE845" s="24"/>
      <c r="BF845" s="24"/>
      <c r="BG845" s="24"/>
      <c r="BH845" s="24"/>
      <c r="BI845" s="24"/>
      <c r="BJ845" s="24"/>
      <c r="BK845" s="24"/>
      <c r="BL845" s="24"/>
      <c r="BM845" s="24"/>
      <c r="BN845" s="24"/>
      <c r="BO845" s="24"/>
      <c r="BP845" s="24"/>
      <c r="BQ845" s="24"/>
      <c r="BR845" s="24"/>
      <c r="BS845" s="24"/>
      <c r="BT845" s="24"/>
      <c r="BU845" s="24"/>
      <c r="BV845" s="24"/>
      <c r="BW845" s="24"/>
      <c r="BX845" s="24"/>
      <c r="BY845" s="24"/>
      <c r="BZ845" s="24"/>
      <c r="CA845" s="24"/>
      <c r="CB845" s="24"/>
      <c r="CC845" s="24"/>
      <c r="CD845" s="24"/>
      <c r="CE845" s="24"/>
    </row>
    <row r="846" spans="46:83" x14ac:dyDescent="0.15">
      <c r="AT846" s="24"/>
      <c r="AU846" s="24"/>
      <c r="AV846" s="24"/>
      <c r="AW846" s="24"/>
      <c r="AX846" s="24"/>
      <c r="AY846" s="24"/>
      <c r="AZ846" s="24"/>
      <c r="BA846" s="24"/>
      <c r="BB846" s="24"/>
      <c r="BC846" s="24"/>
      <c r="BD846" s="24"/>
      <c r="BE846" s="24"/>
      <c r="BF846" s="24"/>
      <c r="BG846" s="24"/>
      <c r="BH846" s="24"/>
      <c r="BI846" s="24"/>
      <c r="BJ846" s="24"/>
      <c r="BK846" s="24"/>
      <c r="BL846" s="24"/>
      <c r="BM846" s="24"/>
      <c r="BN846" s="24"/>
      <c r="BO846" s="24"/>
      <c r="BP846" s="24"/>
      <c r="BQ846" s="24"/>
      <c r="BR846" s="24"/>
      <c r="BS846" s="24"/>
      <c r="BT846" s="24"/>
      <c r="BU846" s="24"/>
      <c r="BV846" s="24"/>
      <c r="BW846" s="24"/>
      <c r="BX846" s="24"/>
      <c r="BY846" s="24"/>
      <c r="BZ846" s="24"/>
      <c r="CA846" s="24"/>
      <c r="CB846" s="24"/>
      <c r="CC846" s="24"/>
      <c r="CD846" s="24"/>
      <c r="CE846" s="24"/>
    </row>
    <row r="847" spans="46:83" x14ac:dyDescent="0.15">
      <c r="AT847" s="24"/>
      <c r="AU847" s="24"/>
      <c r="AV847" s="24"/>
      <c r="AW847" s="24"/>
      <c r="AX847" s="24"/>
      <c r="AY847" s="24"/>
      <c r="AZ847" s="24"/>
      <c r="BA847" s="24"/>
      <c r="BB847" s="24"/>
      <c r="BC847" s="24"/>
      <c r="BD847" s="24"/>
      <c r="BE847" s="24"/>
      <c r="BF847" s="24"/>
      <c r="BG847" s="24"/>
      <c r="BH847" s="24"/>
      <c r="BI847" s="24"/>
      <c r="BJ847" s="24"/>
      <c r="BK847" s="24"/>
      <c r="BL847" s="24"/>
      <c r="BM847" s="24"/>
      <c r="BN847" s="24"/>
      <c r="BO847" s="24"/>
      <c r="BP847" s="24"/>
      <c r="BQ847" s="24"/>
      <c r="BR847" s="24"/>
      <c r="BS847" s="24"/>
      <c r="BT847" s="24"/>
      <c r="BU847" s="24"/>
      <c r="BV847" s="24"/>
      <c r="BW847" s="24"/>
      <c r="BX847" s="24"/>
      <c r="BY847" s="24"/>
      <c r="BZ847" s="24"/>
      <c r="CA847" s="24"/>
      <c r="CB847" s="24"/>
      <c r="CC847" s="24"/>
      <c r="CD847" s="24"/>
      <c r="CE847" s="24"/>
    </row>
    <row r="848" spans="46:83" x14ac:dyDescent="0.15">
      <c r="AT848" s="24"/>
      <c r="AU848" s="24"/>
      <c r="AV848" s="24"/>
      <c r="AW848" s="24"/>
      <c r="AX848" s="24"/>
      <c r="AY848" s="24"/>
      <c r="AZ848" s="24"/>
      <c r="BA848" s="24"/>
      <c r="BB848" s="24"/>
      <c r="BC848" s="24"/>
      <c r="BD848" s="24"/>
      <c r="BE848" s="24"/>
      <c r="BF848" s="24"/>
      <c r="BG848" s="24"/>
      <c r="BH848" s="24"/>
      <c r="BI848" s="24"/>
      <c r="BJ848" s="24"/>
      <c r="BK848" s="24"/>
      <c r="BL848" s="24"/>
      <c r="BM848" s="24"/>
      <c r="BN848" s="24"/>
      <c r="BO848" s="24"/>
      <c r="BP848" s="24"/>
      <c r="BQ848" s="24"/>
      <c r="BR848" s="24"/>
      <c r="BS848" s="24"/>
      <c r="BT848" s="24"/>
      <c r="BU848" s="24"/>
      <c r="BV848" s="24"/>
      <c r="BW848" s="24"/>
      <c r="BX848" s="24"/>
      <c r="BY848" s="24"/>
      <c r="BZ848" s="24"/>
      <c r="CA848" s="24"/>
      <c r="CB848" s="24"/>
      <c r="CC848" s="24"/>
      <c r="CD848" s="24"/>
      <c r="CE848" s="24"/>
    </row>
    <row r="849" spans="46:83" x14ac:dyDescent="0.15">
      <c r="AT849" s="24"/>
      <c r="AU849" s="24"/>
      <c r="AV849" s="24"/>
      <c r="AW849" s="24"/>
      <c r="AX849" s="24"/>
      <c r="AY849" s="24"/>
      <c r="AZ849" s="24"/>
      <c r="BA849" s="24"/>
      <c r="BB849" s="24"/>
      <c r="BC849" s="24"/>
      <c r="BD849" s="24"/>
      <c r="BE849" s="24"/>
      <c r="BF849" s="24"/>
      <c r="BG849" s="24"/>
      <c r="BH849" s="24"/>
      <c r="BI849" s="24"/>
      <c r="BJ849" s="24"/>
      <c r="BK849" s="24"/>
      <c r="BL849" s="24"/>
      <c r="BM849" s="24"/>
      <c r="BN849" s="24"/>
      <c r="BO849" s="24"/>
      <c r="BP849" s="24"/>
      <c r="BQ849" s="24"/>
      <c r="BR849" s="24"/>
      <c r="BS849" s="24"/>
      <c r="BT849" s="24"/>
      <c r="BU849" s="24"/>
      <c r="BV849" s="24"/>
      <c r="BW849" s="24"/>
      <c r="BX849" s="24"/>
      <c r="BY849" s="24"/>
      <c r="BZ849" s="24"/>
      <c r="CA849" s="24"/>
      <c r="CB849" s="24"/>
      <c r="CC849" s="24"/>
      <c r="CD849" s="24"/>
      <c r="CE849" s="24"/>
    </row>
    <row r="850" spans="46:83" x14ac:dyDescent="0.15">
      <c r="AT850" s="24"/>
      <c r="AU850" s="24"/>
      <c r="AV850" s="24"/>
      <c r="AW850" s="24"/>
      <c r="AX850" s="24"/>
      <c r="AY850" s="24"/>
      <c r="AZ850" s="24"/>
      <c r="BA850" s="24"/>
      <c r="BB850" s="24"/>
      <c r="BC850" s="24"/>
      <c r="BD850" s="24"/>
      <c r="BE850" s="24"/>
      <c r="BF850" s="24"/>
      <c r="BG850" s="24"/>
      <c r="BH850" s="24"/>
      <c r="BI850" s="24"/>
      <c r="BJ850" s="24"/>
      <c r="BK850" s="24"/>
      <c r="BL850" s="24"/>
      <c r="BM850" s="24"/>
      <c r="BN850" s="24"/>
      <c r="BO850" s="24"/>
      <c r="BP850" s="24"/>
      <c r="BQ850" s="24"/>
      <c r="BR850" s="24"/>
      <c r="BS850" s="24"/>
      <c r="BT850" s="24"/>
      <c r="BU850" s="24"/>
      <c r="BV850" s="24"/>
      <c r="BW850" s="24"/>
      <c r="BX850" s="24"/>
      <c r="BY850" s="24"/>
      <c r="BZ850" s="24"/>
      <c r="CA850" s="24"/>
      <c r="CB850" s="24"/>
      <c r="CC850" s="24"/>
      <c r="CD850" s="24"/>
      <c r="CE850" s="24"/>
    </row>
    <row r="851" spans="46:83" x14ac:dyDescent="0.15">
      <c r="AT851" s="24"/>
      <c r="AU851" s="24"/>
      <c r="AV851" s="24"/>
      <c r="AW851" s="24"/>
      <c r="AX851" s="24"/>
      <c r="AY851" s="24"/>
      <c r="AZ851" s="24"/>
      <c r="BA851" s="24"/>
      <c r="BB851" s="24"/>
      <c r="BC851" s="24"/>
      <c r="BD851" s="24"/>
      <c r="BE851" s="24"/>
      <c r="BF851" s="24"/>
      <c r="BG851" s="24"/>
      <c r="BH851" s="24"/>
      <c r="BI851" s="24"/>
      <c r="BJ851" s="24"/>
      <c r="BK851" s="24"/>
      <c r="BL851" s="24"/>
      <c r="BM851" s="24"/>
      <c r="BN851" s="24"/>
      <c r="BO851" s="24"/>
      <c r="BP851" s="24"/>
      <c r="BQ851" s="24"/>
      <c r="BR851" s="24"/>
      <c r="BS851" s="24"/>
      <c r="BT851" s="24"/>
      <c r="BU851" s="24"/>
      <c r="BV851" s="24"/>
      <c r="BW851" s="24"/>
      <c r="BX851" s="24"/>
      <c r="BY851" s="24"/>
      <c r="BZ851" s="24"/>
      <c r="CA851" s="24"/>
      <c r="CB851" s="24"/>
      <c r="CC851" s="24"/>
      <c r="CD851" s="24"/>
      <c r="CE851" s="24"/>
    </row>
    <row r="852" spans="46:83" x14ac:dyDescent="0.15">
      <c r="AT852" s="24"/>
      <c r="AU852" s="24"/>
      <c r="AV852" s="24"/>
      <c r="AW852" s="24"/>
      <c r="AX852" s="24"/>
      <c r="AY852" s="24"/>
      <c r="AZ852" s="24"/>
      <c r="BA852" s="24"/>
      <c r="BB852" s="24"/>
      <c r="BC852" s="24"/>
      <c r="BD852" s="24"/>
      <c r="BE852" s="24"/>
      <c r="BF852" s="24"/>
      <c r="BG852" s="24"/>
      <c r="BH852" s="24"/>
      <c r="BI852" s="24"/>
      <c r="BJ852" s="24"/>
      <c r="BK852" s="24"/>
      <c r="BL852" s="24"/>
      <c r="BM852" s="24"/>
      <c r="BN852" s="24"/>
      <c r="BO852" s="24"/>
      <c r="BP852" s="24"/>
      <c r="BQ852" s="24"/>
      <c r="BR852" s="24"/>
      <c r="BS852" s="24"/>
      <c r="BT852" s="24"/>
      <c r="BU852" s="24"/>
      <c r="BV852" s="24"/>
      <c r="BW852" s="24"/>
      <c r="BX852" s="24"/>
      <c r="BY852" s="24"/>
      <c r="BZ852" s="24"/>
      <c r="CA852" s="24"/>
      <c r="CB852" s="24"/>
      <c r="CC852" s="24"/>
      <c r="CD852" s="24"/>
      <c r="CE852" s="24"/>
    </row>
    <row r="853" spans="46:83" x14ac:dyDescent="0.15">
      <c r="AT853" s="24"/>
      <c r="AU853" s="24"/>
      <c r="AV853" s="24"/>
      <c r="AW853" s="24"/>
      <c r="AX853" s="24"/>
      <c r="AY853" s="24"/>
      <c r="AZ853" s="24"/>
      <c r="BA853" s="24"/>
      <c r="BB853" s="24"/>
      <c r="BC853" s="24"/>
      <c r="BD853" s="24"/>
      <c r="BE853" s="24"/>
      <c r="BF853" s="24"/>
      <c r="BG853" s="24"/>
      <c r="BH853" s="24"/>
      <c r="BI853" s="24"/>
      <c r="BJ853" s="24"/>
      <c r="BK853" s="24"/>
      <c r="BL853" s="24"/>
      <c r="BM853" s="24"/>
      <c r="BN853" s="24"/>
      <c r="BO853" s="24"/>
      <c r="BP853" s="24"/>
      <c r="BQ853" s="24"/>
      <c r="BR853" s="24"/>
      <c r="BS853" s="24"/>
      <c r="BT853" s="24"/>
      <c r="BU853" s="24"/>
      <c r="BV853" s="24"/>
      <c r="BW853" s="24"/>
      <c r="BX853" s="24"/>
      <c r="BY853" s="24"/>
      <c r="BZ853" s="24"/>
      <c r="CA853" s="24"/>
      <c r="CB853" s="24"/>
      <c r="CC853" s="24"/>
      <c r="CD853" s="24"/>
      <c r="CE853" s="24"/>
    </row>
    <row r="854" spans="46:83" x14ac:dyDescent="0.15">
      <c r="AT854" s="24"/>
      <c r="AU854" s="24"/>
      <c r="AV854" s="24"/>
      <c r="AW854" s="24"/>
      <c r="AX854" s="24"/>
      <c r="AY854" s="24"/>
      <c r="AZ854" s="24"/>
      <c r="BA854" s="24"/>
      <c r="BB854" s="24"/>
      <c r="BC854" s="24"/>
      <c r="BD854" s="24"/>
      <c r="BE854" s="24"/>
      <c r="BF854" s="24"/>
      <c r="BG854" s="24"/>
      <c r="BH854" s="24"/>
      <c r="BI854" s="24"/>
      <c r="BJ854" s="24"/>
      <c r="BK854" s="24"/>
      <c r="BL854" s="24"/>
      <c r="BM854" s="24"/>
      <c r="BN854" s="24"/>
      <c r="BO854" s="24"/>
      <c r="BP854" s="24"/>
      <c r="BQ854" s="24"/>
      <c r="BR854" s="24"/>
      <c r="BS854" s="24"/>
      <c r="BT854" s="24"/>
      <c r="BU854" s="24"/>
      <c r="BV854" s="24"/>
      <c r="BW854" s="24"/>
      <c r="BX854" s="24"/>
      <c r="BY854" s="24"/>
      <c r="BZ854" s="24"/>
      <c r="CA854" s="24"/>
      <c r="CB854" s="24"/>
      <c r="CC854" s="24"/>
      <c r="CD854" s="24"/>
      <c r="CE854" s="24"/>
    </row>
    <row r="855" spans="46:83" x14ac:dyDescent="0.15">
      <c r="AT855" s="24"/>
      <c r="AU855" s="24"/>
      <c r="AV855" s="24"/>
      <c r="AW855" s="24"/>
      <c r="AX855" s="24"/>
      <c r="AY855" s="24"/>
      <c r="AZ855" s="24"/>
      <c r="BA855" s="24"/>
      <c r="BB855" s="24"/>
      <c r="BC855" s="24"/>
      <c r="BD855" s="24"/>
      <c r="BE855" s="24"/>
      <c r="BF855" s="24"/>
      <c r="BG855" s="24"/>
      <c r="BH855" s="24"/>
      <c r="BI855" s="24"/>
      <c r="BJ855" s="24"/>
      <c r="BK855" s="24"/>
      <c r="BL855" s="24"/>
      <c r="BM855" s="24"/>
      <c r="BN855" s="24"/>
      <c r="BO855" s="24"/>
      <c r="BP855" s="24"/>
      <c r="BQ855" s="24"/>
      <c r="BR855" s="24"/>
      <c r="BS855" s="24"/>
      <c r="BT855" s="24"/>
      <c r="BU855" s="24"/>
      <c r="BV855" s="24"/>
      <c r="BW855" s="24"/>
      <c r="BX855" s="24"/>
      <c r="BY855" s="24"/>
      <c r="BZ855" s="24"/>
      <c r="CA855" s="24"/>
      <c r="CB855" s="24"/>
      <c r="CC855" s="24"/>
      <c r="CD855" s="24"/>
      <c r="CE855" s="24"/>
    </row>
    <row r="856" spans="46:83" x14ac:dyDescent="0.15">
      <c r="AT856" s="24"/>
      <c r="AU856" s="24"/>
      <c r="AV856" s="24"/>
      <c r="AW856" s="24"/>
      <c r="AX856" s="24"/>
      <c r="AY856" s="24"/>
      <c r="AZ856" s="24"/>
      <c r="BA856" s="24"/>
      <c r="BB856" s="24"/>
      <c r="BC856" s="24"/>
      <c r="BD856" s="24"/>
      <c r="BE856" s="24"/>
      <c r="BF856" s="24"/>
      <c r="BG856" s="24"/>
      <c r="BH856" s="24"/>
      <c r="BI856" s="24"/>
      <c r="BJ856" s="24"/>
      <c r="BK856" s="24"/>
      <c r="BL856" s="24"/>
      <c r="BM856" s="24"/>
      <c r="BN856" s="24"/>
      <c r="BO856" s="24"/>
      <c r="BP856" s="24"/>
      <c r="BQ856" s="24"/>
      <c r="BR856" s="24"/>
      <c r="BS856" s="24"/>
      <c r="BT856" s="24"/>
      <c r="BU856" s="24"/>
      <c r="BV856" s="24"/>
      <c r="BW856" s="24"/>
      <c r="BX856" s="24"/>
      <c r="BY856" s="24"/>
      <c r="BZ856" s="24"/>
      <c r="CA856" s="24"/>
      <c r="CB856" s="24"/>
      <c r="CC856" s="24"/>
      <c r="CD856" s="24"/>
      <c r="CE856" s="24"/>
    </row>
    <row r="857" spans="46:83" x14ac:dyDescent="0.15">
      <c r="AT857" s="24"/>
      <c r="AU857" s="24"/>
      <c r="AV857" s="24"/>
      <c r="AW857" s="24"/>
      <c r="AX857" s="24"/>
      <c r="AY857" s="24"/>
      <c r="AZ857" s="24"/>
      <c r="BA857" s="24"/>
      <c r="BB857" s="24"/>
      <c r="BC857" s="24"/>
      <c r="BD857" s="24"/>
      <c r="BE857" s="24"/>
      <c r="BF857" s="24"/>
      <c r="BG857" s="24"/>
      <c r="BH857" s="24"/>
      <c r="BI857" s="24"/>
      <c r="BJ857" s="24"/>
      <c r="BK857" s="24"/>
      <c r="BL857" s="24"/>
      <c r="BM857" s="24"/>
      <c r="BN857" s="24"/>
      <c r="BO857" s="24"/>
      <c r="BP857" s="24"/>
      <c r="BQ857" s="24"/>
      <c r="BR857" s="24"/>
      <c r="BS857" s="24"/>
      <c r="BT857" s="24"/>
      <c r="BU857" s="24"/>
      <c r="BV857" s="24"/>
      <c r="BW857" s="24"/>
      <c r="BX857" s="24"/>
      <c r="BY857" s="24"/>
      <c r="BZ857" s="24"/>
      <c r="CA857" s="24"/>
      <c r="CB857" s="24"/>
      <c r="CC857" s="24"/>
      <c r="CD857" s="24"/>
      <c r="CE857" s="24"/>
    </row>
    <row r="858" spans="46:83" x14ac:dyDescent="0.15">
      <c r="AT858" s="24"/>
      <c r="AU858" s="24"/>
      <c r="AV858" s="24"/>
      <c r="AW858" s="24"/>
      <c r="AX858" s="24"/>
      <c r="AY858" s="24"/>
      <c r="AZ858" s="24"/>
      <c r="BA858" s="24"/>
      <c r="BB858" s="24"/>
      <c r="BC858" s="24"/>
      <c r="BD858" s="24"/>
      <c r="BE858" s="24"/>
      <c r="BF858" s="24"/>
      <c r="BG858" s="24"/>
      <c r="BH858" s="24"/>
      <c r="BI858" s="24"/>
      <c r="BJ858" s="24"/>
      <c r="BK858" s="24"/>
      <c r="BL858" s="24"/>
      <c r="BM858" s="24"/>
      <c r="BN858" s="24"/>
      <c r="BO858" s="24"/>
      <c r="BP858" s="24"/>
      <c r="BQ858" s="24"/>
      <c r="BR858" s="24"/>
      <c r="BS858" s="24"/>
      <c r="BT858" s="24"/>
      <c r="BU858" s="24"/>
      <c r="BV858" s="24"/>
      <c r="BW858" s="24"/>
      <c r="BX858" s="24"/>
      <c r="BY858" s="24"/>
      <c r="BZ858" s="24"/>
      <c r="CA858" s="24"/>
      <c r="CB858" s="24"/>
      <c r="CC858" s="24"/>
      <c r="CD858" s="24"/>
      <c r="CE858" s="24"/>
    </row>
    <row r="859" spans="46:83" x14ac:dyDescent="0.15">
      <c r="AT859" s="24"/>
      <c r="AU859" s="24"/>
      <c r="AV859" s="24"/>
      <c r="AW859" s="24"/>
      <c r="AX859" s="24"/>
      <c r="AY859" s="24"/>
      <c r="AZ859" s="24"/>
      <c r="BA859" s="24"/>
      <c r="BB859" s="24"/>
      <c r="BC859" s="24"/>
      <c r="BD859" s="24"/>
      <c r="BE859" s="24"/>
      <c r="BF859" s="24"/>
      <c r="BG859" s="24"/>
      <c r="BH859" s="24"/>
      <c r="BI859" s="24"/>
      <c r="BJ859" s="24"/>
      <c r="BK859" s="24"/>
      <c r="BL859" s="24"/>
      <c r="BM859" s="24"/>
      <c r="BN859" s="24"/>
      <c r="BO859" s="24"/>
      <c r="BP859" s="24"/>
      <c r="BQ859" s="24"/>
      <c r="BR859" s="24"/>
      <c r="BS859" s="24"/>
      <c r="BT859" s="24"/>
      <c r="BU859" s="24"/>
      <c r="BV859" s="24"/>
      <c r="BW859" s="24"/>
      <c r="BX859" s="24"/>
      <c r="BY859" s="24"/>
      <c r="BZ859" s="24"/>
      <c r="CA859" s="24"/>
      <c r="CB859" s="24"/>
      <c r="CC859" s="24"/>
      <c r="CD859" s="24"/>
      <c r="CE859" s="24"/>
    </row>
    <row r="860" spans="46:83" x14ac:dyDescent="0.15">
      <c r="AT860" s="24"/>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24"/>
      <c r="CC860" s="24"/>
      <c r="CD860" s="24"/>
      <c r="CE860" s="24"/>
    </row>
    <row r="861" spans="46:83" x14ac:dyDescent="0.15">
      <c r="AT861" s="24"/>
      <c r="AU861" s="24"/>
      <c r="AV861" s="24"/>
      <c r="AW861" s="24"/>
      <c r="AX861" s="24"/>
      <c r="AY861" s="24"/>
      <c r="AZ861" s="24"/>
      <c r="BA861" s="24"/>
      <c r="BB861" s="24"/>
      <c r="BC861" s="24"/>
      <c r="BD861" s="24"/>
      <c r="BE861" s="24"/>
      <c r="BF861" s="24"/>
      <c r="BG861" s="24"/>
      <c r="BH861" s="24"/>
      <c r="BI861" s="24"/>
      <c r="BJ861" s="24"/>
      <c r="BK861" s="24"/>
      <c r="BL861" s="24"/>
      <c r="BM861" s="24"/>
      <c r="BN861" s="24"/>
      <c r="BO861" s="24"/>
      <c r="BP861" s="24"/>
      <c r="BQ861" s="24"/>
      <c r="BR861" s="24"/>
      <c r="BS861" s="24"/>
      <c r="BT861" s="24"/>
      <c r="BU861" s="24"/>
      <c r="BV861" s="24"/>
      <c r="BW861" s="24"/>
      <c r="BX861" s="24"/>
      <c r="BY861" s="24"/>
      <c r="BZ861" s="24"/>
      <c r="CA861" s="24"/>
      <c r="CB861" s="24"/>
      <c r="CC861" s="24"/>
      <c r="CD861" s="24"/>
      <c r="CE861" s="24"/>
    </row>
    <row r="862" spans="46:83" x14ac:dyDescent="0.15">
      <c r="AT862" s="24"/>
      <c r="AU862" s="24"/>
      <c r="AV862" s="24"/>
      <c r="AW862" s="24"/>
      <c r="AX862" s="24"/>
      <c r="AY862" s="24"/>
      <c r="AZ862" s="24"/>
      <c r="BA862" s="24"/>
      <c r="BB862" s="24"/>
      <c r="BC862" s="24"/>
      <c r="BD862" s="24"/>
      <c r="BE862" s="24"/>
      <c r="BF862" s="24"/>
      <c r="BG862" s="24"/>
      <c r="BH862" s="24"/>
      <c r="BI862" s="24"/>
      <c r="BJ862" s="24"/>
      <c r="BK862" s="24"/>
      <c r="BL862" s="24"/>
      <c r="BM862" s="24"/>
      <c r="BN862" s="24"/>
      <c r="BO862" s="24"/>
      <c r="BP862" s="24"/>
      <c r="BQ862" s="24"/>
      <c r="BR862" s="24"/>
      <c r="BS862" s="24"/>
      <c r="BT862" s="24"/>
      <c r="BU862" s="24"/>
      <c r="BV862" s="24"/>
      <c r="BW862" s="24"/>
      <c r="BX862" s="24"/>
      <c r="BY862" s="24"/>
      <c r="BZ862" s="24"/>
      <c r="CA862" s="24"/>
      <c r="CB862" s="24"/>
      <c r="CC862" s="24"/>
      <c r="CD862" s="24"/>
      <c r="CE862" s="24"/>
    </row>
    <row r="863" spans="46:83" x14ac:dyDescent="0.15">
      <c r="AT863" s="24"/>
      <c r="AU863" s="24"/>
      <c r="AV863" s="24"/>
      <c r="AW863" s="24"/>
      <c r="AX863" s="24"/>
      <c r="AY863" s="24"/>
      <c r="AZ863" s="24"/>
      <c r="BA863" s="24"/>
      <c r="BB863" s="24"/>
      <c r="BC863" s="24"/>
      <c r="BD863" s="24"/>
      <c r="BE863" s="24"/>
      <c r="BF863" s="24"/>
      <c r="BG863" s="24"/>
      <c r="BH863" s="24"/>
      <c r="BI863" s="24"/>
      <c r="BJ863" s="24"/>
      <c r="BK863" s="24"/>
      <c r="BL863" s="24"/>
      <c r="BM863" s="24"/>
      <c r="BN863" s="24"/>
      <c r="BO863" s="24"/>
      <c r="BP863" s="24"/>
      <c r="BQ863" s="24"/>
      <c r="BR863" s="24"/>
      <c r="BS863" s="24"/>
      <c r="BT863" s="24"/>
      <c r="BU863" s="24"/>
      <c r="BV863" s="24"/>
      <c r="BW863" s="24"/>
      <c r="BX863" s="24"/>
      <c r="BY863" s="24"/>
      <c r="BZ863" s="24"/>
      <c r="CA863" s="24"/>
      <c r="CB863" s="24"/>
      <c r="CC863" s="24"/>
      <c r="CD863" s="24"/>
      <c r="CE863" s="24"/>
    </row>
    <row r="864" spans="46:83" x14ac:dyDescent="0.15">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row>
    <row r="865" spans="46:83" x14ac:dyDescent="0.15">
      <c r="AT865" s="24"/>
      <c r="AU865" s="24"/>
      <c r="AV865" s="24"/>
      <c r="AW865" s="24"/>
      <c r="AX865" s="24"/>
      <c r="AY865" s="24"/>
      <c r="AZ865" s="24"/>
      <c r="BA865" s="24"/>
      <c r="BB865" s="24"/>
      <c r="BC865" s="24"/>
      <c r="BD865" s="24"/>
      <c r="BE865" s="24"/>
      <c r="BF865" s="24"/>
      <c r="BG865" s="24"/>
      <c r="BH865" s="24"/>
      <c r="BI865" s="24"/>
      <c r="BJ865" s="24"/>
      <c r="BK865" s="24"/>
      <c r="BL865" s="24"/>
      <c r="BM865" s="24"/>
      <c r="BN865" s="24"/>
      <c r="BO865" s="24"/>
      <c r="BP865" s="24"/>
      <c r="BQ865" s="24"/>
      <c r="BR865" s="24"/>
      <c r="BS865" s="24"/>
      <c r="BT865" s="24"/>
      <c r="BU865" s="24"/>
      <c r="BV865" s="24"/>
      <c r="BW865" s="24"/>
      <c r="BX865" s="24"/>
      <c r="BY865" s="24"/>
      <c r="BZ865" s="24"/>
      <c r="CA865" s="24"/>
      <c r="CB865" s="24"/>
      <c r="CC865" s="24"/>
      <c r="CD865" s="24"/>
      <c r="CE865" s="24"/>
    </row>
    <row r="866" spans="46:83" x14ac:dyDescent="0.15">
      <c r="AT866" s="24"/>
      <c r="AU866" s="24"/>
      <c r="AV866" s="24"/>
      <c r="AW866" s="24"/>
      <c r="AX866" s="24"/>
      <c r="AY866" s="24"/>
      <c r="AZ866" s="24"/>
      <c r="BA866" s="24"/>
      <c r="BB866" s="24"/>
      <c r="BC866" s="24"/>
      <c r="BD866" s="24"/>
      <c r="BE866" s="24"/>
      <c r="BF866" s="24"/>
      <c r="BG866" s="24"/>
      <c r="BH866" s="24"/>
      <c r="BI866" s="24"/>
      <c r="BJ866" s="24"/>
      <c r="BK866" s="24"/>
      <c r="BL866" s="24"/>
      <c r="BM866" s="24"/>
      <c r="BN866" s="24"/>
      <c r="BO866" s="24"/>
      <c r="BP866" s="24"/>
      <c r="BQ866" s="24"/>
      <c r="BR866" s="24"/>
      <c r="BS866" s="24"/>
      <c r="BT866" s="24"/>
      <c r="BU866" s="24"/>
      <c r="BV866" s="24"/>
      <c r="BW866" s="24"/>
      <c r="BX866" s="24"/>
      <c r="BY866" s="24"/>
      <c r="BZ866" s="24"/>
      <c r="CA866" s="24"/>
      <c r="CB866" s="24"/>
      <c r="CC866" s="24"/>
      <c r="CD866" s="24"/>
      <c r="CE866" s="24"/>
    </row>
    <row r="867" spans="46:83" x14ac:dyDescent="0.15">
      <c r="AT867" s="24"/>
      <c r="AU867" s="24"/>
      <c r="AV867" s="24"/>
      <c r="AW867" s="24"/>
      <c r="AX867" s="24"/>
      <c r="AY867" s="24"/>
      <c r="AZ867" s="24"/>
      <c r="BA867" s="24"/>
      <c r="BB867" s="24"/>
      <c r="BC867" s="24"/>
      <c r="BD867" s="24"/>
      <c r="BE867" s="24"/>
      <c r="BF867" s="24"/>
      <c r="BG867" s="24"/>
      <c r="BH867" s="24"/>
      <c r="BI867" s="24"/>
      <c r="BJ867" s="24"/>
      <c r="BK867" s="24"/>
      <c r="BL867" s="24"/>
      <c r="BM867" s="24"/>
      <c r="BN867" s="24"/>
      <c r="BO867" s="24"/>
      <c r="BP867" s="24"/>
      <c r="BQ867" s="24"/>
      <c r="BR867" s="24"/>
      <c r="BS867" s="24"/>
      <c r="BT867" s="24"/>
      <c r="BU867" s="24"/>
      <c r="BV867" s="24"/>
      <c r="BW867" s="24"/>
      <c r="BX867" s="24"/>
      <c r="BY867" s="24"/>
      <c r="BZ867" s="24"/>
      <c r="CA867" s="24"/>
      <c r="CB867" s="24"/>
      <c r="CC867" s="24"/>
      <c r="CD867" s="24"/>
      <c r="CE867" s="24"/>
    </row>
    <row r="868" spans="46:83" x14ac:dyDescent="0.15">
      <c r="AT868" s="24"/>
      <c r="AU868" s="24"/>
      <c r="AV868" s="24"/>
      <c r="AW868" s="24"/>
      <c r="AX868" s="24"/>
      <c r="AY868" s="24"/>
      <c r="AZ868" s="24"/>
      <c r="BA868" s="24"/>
      <c r="BB868" s="24"/>
      <c r="BC868" s="24"/>
      <c r="BD868" s="24"/>
      <c r="BE868" s="24"/>
      <c r="BF868" s="24"/>
      <c r="BG868" s="24"/>
      <c r="BH868" s="24"/>
      <c r="BI868" s="24"/>
      <c r="BJ868" s="24"/>
      <c r="BK868" s="24"/>
      <c r="BL868" s="24"/>
      <c r="BM868" s="24"/>
      <c r="BN868" s="24"/>
      <c r="BO868" s="24"/>
      <c r="BP868" s="24"/>
      <c r="BQ868" s="24"/>
      <c r="BR868" s="24"/>
      <c r="BS868" s="24"/>
      <c r="BT868" s="24"/>
      <c r="BU868" s="24"/>
      <c r="BV868" s="24"/>
      <c r="BW868" s="24"/>
      <c r="BX868" s="24"/>
      <c r="BY868" s="24"/>
      <c r="BZ868" s="24"/>
      <c r="CA868" s="24"/>
      <c r="CB868" s="24"/>
      <c r="CC868" s="24"/>
      <c r="CD868" s="24"/>
      <c r="CE868" s="24"/>
    </row>
    <row r="869" spans="46:83" x14ac:dyDescent="0.15">
      <c r="AT869" s="24"/>
      <c r="AU869" s="24"/>
      <c r="AV869" s="24"/>
      <c r="AW869" s="24"/>
      <c r="AX869" s="24"/>
      <c r="AY869" s="24"/>
      <c r="AZ869" s="24"/>
      <c r="BA869" s="24"/>
      <c r="BB869" s="24"/>
      <c r="BC869" s="24"/>
      <c r="BD869" s="24"/>
      <c r="BE869" s="24"/>
      <c r="BF869" s="24"/>
      <c r="BG869" s="24"/>
      <c r="BH869" s="24"/>
      <c r="BI869" s="24"/>
      <c r="BJ869" s="24"/>
      <c r="BK869" s="24"/>
      <c r="BL869" s="24"/>
      <c r="BM869" s="24"/>
      <c r="BN869" s="24"/>
      <c r="BO869" s="24"/>
      <c r="BP869" s="24"/>
      <c r="BQ869" s="24"/>
      <c r="BR869" s="24"/>
      <c r="BS869" s="24"/>
      <c r="BT869" s="24"/>
      <c r="BU869" s="24"/>
      <c r="BV869" s="24"/>
      <c r="BW869" s="24"/>
      <c r="BX869" s="24"/>
      <c r="BY869" s="24"/>
      <c r="BZ869" s="24"/>
      <c r="CA869" s="24"/>
      <c r="CB869" s="24"/>
      <c r="CC869" s="24"/>
      <c r="CD869" s="24"/>
      <c r="CE869" s="24"/>
    </row>
    <row r="870" spans="46:83" x14ac:dyDescent="0.15">
      <c r="AT870" s="24"/>
      <c r="AU870" s="24"/>
      <c r="AV870" s="24"/>
      <c r="AW870" s="24"/>
      <c r="AX870" s="24"/>
      <c r="AY870" s="24"/>
      <c r="AZ870" s="24"/>
      <c r="BA870" s="24"/>
      <c r="BB870" s="24"/>
      <c r="BC870" s="24"/>
      <c r="BD870" s="24"/>
      <c r="BE870" s="24"/>
      <c r="BF870" s="24"/>
      <c r="BG870" s="24"/>
      <c r="BH870" s="24"/>
      <c r="BI870" s="24"/>
      <c r="BJ870" s="24"/>
      <c r="BK870" s="24"/>
      <c r="BL870" s="24"/>
      <c r="BM870" s="24"/>
      <c r="BN870" s="24"/>
      <c r="BO870" s="24"/>
      <c r="BP870" s="24"/>
      <c r="BQ870" s="24"/>
      <c r="BR870" s="24"/>
      <c r="BS870" s="24"/>
      <c r="BT870" s="24"/>
      <c r="BU870" s="24"/>
      <c r="BV870" s="24"/>
      <c r="BW870" s="24"/>
      <c r="BX870" s="24"/>
      <c r="BY870" s="24"/>
      <c r="BZ870" s="24"/>
      <c r="CA870" s="24"/>
      <c r="CB870" s="24"/>
      <c r="CC870" s="24"/>
      <c r="CD870" s="24"/>
      <c r="CE870" s="24"/>
    </row>
    <row r="871" spans="46:83" x14ac:dyDescent="0.15">
      <c r="AT871" s="24"/>
      <c r="AU871" s="24"/>
      <c r="AV871" s="24"/>
      <c r="AW871" s="24"/>
      <c r="AX871" s="24"/>
      <c r="AY871" s="24"/>
      <c r="AZ871" s="24"/>
      <c r="BA871" s="24"/>
      <c r="BB871" s="24"/>
      <c r="BC871" s="24"/>
      <c r="BD871" s="24"/>
      <c r="BE871" s="24"/>
      <c r="BF871" s="24"/>
      <c r="BG871" s="24"/>
      <c r="BH871" s="24"/>
      <c r="BI871" s="24"/>
      <c r="BJ871" s="24"/>
      <c r="BK871" s="24"/>
      <c r="BL871" s="24"/>
      <c r="BM871" s="24"/>
      <c r="BN871" s="24"/>
      <c r="BO871" s="24"/>
      <c r="BP871" s="24"/>
      <c r="BQ871" s="24"/>
      <c r="BR871" s="24"/>
      <c r="BS871" s="24"/>
      <c r="BT871" s="24"/>
      <c r="BU871" s="24"/>
      <c r="BV871" s="24"/>
      <c r="BW871" s="24"/>
      <c r="BX871" s="24"/>
      <c r="BY871" s="24"/>
      <c r="BZ871" s="24"/>
      <c r="CA871" s="24"/>
      <c r="CB871" s="24"/>
      <c r="CC871" s="24"/>
      <c r="CD871" s="24"/>
      <c r="CE871" s="24"/>
    </row>
    <row r="872" spans="46:83" x14ac:dyDescent="0.15">
      <c r="AT872" s="24"/>
      <c r="AU872" s="24"/>
      <c r="AV872" s="24"/>
      <c r="AW872" s="24"/>
      <c r="AX872" s="24"/>
      <c r="AY872" s="24"/>
      <c r="AZ872" s="24"/>
      <c r="BA872" s="24"/>
      <c r="BB872" s="24"/>
      <c r="BC872" s="24"/>
      <c r="BD872" s="24"/>
      <c r="BE872" s="24"/>
      <c r="BF872" s="24"/>
      <c r="BG872" s="24"/>
      <c r="BH872" s="24"/>
      <c r="BI872" s="24"/>
      <c r="BJ872" s="24"/>
      <c r="BK872" s="24"/>
      <c r="BL872" s="24"/>
      <c r="BM872" s="24"/>
      <c r="BN872" s="24"/>
      <c r="BO872" s="24"/>
      <c r="BP872" s="24"/>
      <c r="BQ872" s="24"/>
      <c r="BR872" s="24"/>
      <c r="BS872" s="24"/>
      <c r="BT872" s="24"/>
      <c r="BU872" s="24"/>
      <c r="BV872" s="24"/>
      <c r="BW872" s="24"/>
      <c r="BX872" s="24"/>
      <c r="BY872" s="24"/>
      <c r="BZ872" s="24"/>
      <c r="CA872" s="24"/>
      <c r="CB872" s="24"/>
      <c r="CC872" s="24"/>
      <c r="CD872" s="24"/>
      <c r="CE872" s="24"/>
    </row>
    <row r="873" spans="46:83" x14ac:dyDescent="0.15">
      <c r="AT873" s="24"/>
      <c r="AU873" s="24"/>
      <c r="AV873" s="24"/>
      <c r="AW873" s="24"/>
      <c r="AX873" s="24"/>
      <c r="AY873" s="24"/>
      <c r="AZ873" s="24"/>
      <c r="BA873" s="24"/>
      <c r="BB873" s="24"/>
      <c r="BC873" s="24"/>
      <c r="BD873" s="24"/>
      <c r="BE873" s="24"/>
      <c r="BF873" s="24"/>
      <c r="BG873" s="24"/>
      <c r="BH873" s="24"/>
      <c r="BI873" s="24"/>
      <c r="BJ873" s="24"/>
      <c r="BK873" s="24"/>
      <c r="BL873" s="24"/>
      <c r="BM873" s="24"/>
      <c r="BN873" s="24"/>
      <c r="BO873" s="24"/>
      <c r="BP873" s="24"/>
      <c r="BQ873" s="24"/>
      <c r="BR873" s="24"/>
      <c r="BS873" s="24"/>
      <c r="BT873" s="24"/>
      <c r="BU873" s="24"/>
      <c r="BV873" s="24"/>
      <c r="BW873" s="24"/>
      <c r="BX873" s="24"/>
      <c r="BY873" s="24"/>
      <c r="BZ873" s="24"/>
      <c r="CA873" s="24"/>
      <c r="CB873" s="24"/>
      <c r="CC873" s="24"/>
      <c r="CD873" s="24"/>
      <c r="CE873" s="24"/>
    </row>
    <row r="874" spans="46:83" x14ac:dyDescent="0.15">
      <c r="AT874" s="24"/>
      <c r="AU874" s="24"/>
      <c r="AV874" s="24"/>
      <c r="AW874" s="24"/>
      <c r="AX874" s="24"/>
      <c r="AY874" s="24"/>
      <c r="AZ874" s="24"/>
      <c r="BA874" s="24"/>
      <c r="BB874" s="24"/>
      <c r="BC874" s="24"/>
      <c r="BD874" s="24"/>
      <c r="BE874" s="24"/>
      <c r="BF874" s="24"/>
      <c r="BG874" s="24"/>
      <c r="BH874" s="24"/>
      <c r="BI874" s="24"/>
      <c r="BJ874" s="24"/>
      <c r="BK874" s="24"/>
      <c r="BL874" s="24"/>
      <c r="BM874" s="24"/>
      <c r="BN874" s="24"/>
      <c r="BO874" s="24"/>
      <c r="BP874" s="24"/>
      <c r="BQ874" s="24"/>
      <c r="BR874" s="24"/>
      <c r="BS874" s="24"/>
      <c r="BT874" s="24"/>
      <c r="BU874" s="24"/>
      <c r="BV874" s="24"/>
      <c r="BW874" s="24"/>
      <c r="BX874" s="24"/>
      <c r="BY874" s="24"/>
      <c r="BZ874" s="24"/>
      <c r="CA874" s="24"/>
      <c r="CB874" s="24"/>
      <c r="CC874" s="24"/>
      <c r="CD874" s="24"/>
      <c r="CE874" s="24"/>
    </row>
    <row r="875" spans="46:83" x14ac:dyDescent="0.15">
      <c r="AT875" s="24"/>
      <c r="AU875" s="24"/>
      <c r="AV875" s="24"/>
      <c r="AW875" s="24"/>
      <c r="AX875" s="24"/>
      <c r="AY875" s="24"/>
      <c r="AZ875" s="24"/>
      <c r="BA875" s="24"/>
      <c r="BB875" s="24"/>
      <c r="BC875" s="24"/>
      <c r="BD875" s="24"/>
      <c r="BE875" s="24"/>
      <c r="BF875" s="24"/>
      <c r="BG875" s="24"/>
      <c r="BH875" s="24"/>
      <c r="BI875" s="24"/>
      <c r="BJ875" s="24"/>
      <c r="BK875" s="24"/>
      <c r="BL875" s="24"/>
      <c r="BM875" s="24"/>
      <c r="BN875" s="24"/>
      <c r="BO875" s="24"/>
      <c r="BP875" s="24"/>
      <c r="BQ875" s="24"/>
      <c r="BR875" s="24"/>
      <c r="BS875" s="24"/>
      <c r="BT875" s="24"/>
      <c r="BU875" s="24"/>
      <c r="BV875" s="24"/>
      <c r="BW875" s="24"/>
      <c r="BX875" s="24"/>
      <c r="BY875" s="24"/>
      <c r="BZ875" s="24"/>
      <c r="CA875" s="24"/>
      <c r="CB875" s="24"/>
      <c r="CC875" s="24"/>
      <c r="CD875" s="24"/>
      <c r="CE875" s="24"/>
    </row>
    <row r="876" spans="46:83" x14ac:dyDescent="0.15">
      <c r="AT876" s="24"/>
      <c r="AU876" s="24"/>
      <c r="AV876" s="24"/>
      <c r="AW876" s="24"/>
      <c r="AX876" s="24"/>
      <c r="AY876" s="24"/>
      <c r="AZ876" s="24"/>
      <c r="BA876" s="24"/>
      <c r="BB876" s="24"/>
      <c r="BC876" s="24"/>
      <c r="BD876" s="24"/>
      <c r="BE876" s="24"/>
      <c r="BF876" s="24"/>
      <c r="BG876" s="24"/>
      <c r="BH876" s="24"/>
      <c r="BI876" s="24"/>
      <c r="BJ876" s="24"/>
      <c r="BK876" s="24"/>
      <c r="BL876" s="24"/>
      <c r="BM876" s="24"/>
      <c r="BN876" s="24"/>
      <c r="BO876" s="24"/>
      <c r="BP876" s="24"/>
      <c r="BQ876" s="24"/>
      <c r="BR876" s="24"/>
      <c r="BS876" s="24"/>
      <c r="BT876" s="24"/>
      <c r="BU876" s="24"/>
      <c r="BV876" s="24"/>
      <c r="BW876" s="24"/>
      <c r="BX876" s="24"/>
      <c r="BY876" s="24"/>
      <c r="BZ876" s="24"/>
      <c r="CA876" s="24"/>
      <c r="CB876" s="24"/>
      <c r="CC876" s="24"/>
      <c r="CD876" s="24"/>
      <c r="CE876" s="24"/>
    </row>
    <row r="877" spans="46:83" x14ac:dyDescent="0.15">
      <c r="AT877" s="24"/>
      <c r="AU877" s="24"/>
      <c r="AV877" s="24"/>
      <c r="AW877" s="24"/>
      <c r="AX877" s="24"/>
      <c r="AY877" s="24"/>
      <c r="AZ877" s="24"/>
      <c r="BA877" s="24"/>
      <c r="BB877" s="24"/>
      <c r="BC877" s="24"/>
      <c r="BD877" s="24"/>
      <c r="BE877" s="24"/>
      <c r="BF877" s="24"/>
      <c r="BG877" s="24"/>
      <c r="BH877" s="24"/>
      <c r="BI877" s="24"/>
      <c r="BJ877" s="24"/>
      <c r="BK877" s="24"/>
      <c r="BL877" s="24"/>
      <c r="BM877" s="24"/>
      <c r="BN877" s="24"/>
      <c r="BO877" s="24"/>
      <c r="BP877" s="24"/>
      <c r="BQ877" s="24"/>
      <c r="BR877" s="24"/>
      <c r="BS877" s="24"/>
      <c r="BT877" s="24"/>
      <c r="BU877" s="24"/>
      <c r="BV877" s="24"/>
      <c r="BW877" s="24"/>
      <c r="BX877" s="24"/>
      <c r="BY877" s="24"/>
      <c r="BZ877" s="24"/>
      <c r="CA877" s="24"/>
      <c r="CB877" s="24"/>
      <c r="CC877" s="24"/>
      <c r="CD877" s="24"/>
      <c r="CE877" s="24"/>
    </row>
    <row r="878" spans="46:83" x14ac:dyDescent="0.15">
      <c r="AT878" s="24"/>
      <c r="AU878" s="24"/>
      <c r="AV878" s="24"/>
      <c r="AW878" s="24"/>
      <c r="AX878" s="24"/>
      <c r="AY878" s="24"/>
      <c r="AZ878" s="24"/>
      <c r="BA878" s="24"/>
      <c r="BB878" s="24"/>
      <c r="BC878" s="24"/>
      <c r="BD878" s="24"/>
      <c r="BE878" s="24"/>
      <c r="BF878" s="24"/>
      <c r="BG878" s="24"/>
      <c r="BH878" s="24"/>
      <c r="BI878" s="24"/>
      <c r="BJ878" s="24"/>
      <c r="BK878" s="24"/>
      <c r="BL878" s="24"/>
      <c r="BM878" s="24"/>
      <c r="BN878" s="24"/>
      <c r="BO878" s="24"/>
      <c r="BP878" s="24"/>
      <c r="BQ878" s="24"/>
      <c r="BR878" s="24"/>
      <c r="BS878" s="24"/>
      <c r="BT878" s="24"/>
      <c r="BU878" s="24"/>
      <c r="BV878" s="24"/>
      <c r="BW878" s="24"/>
      <c r="BX878" s="24"/>
      <c r="BY878" s="24"/>
      <c r="BZ878" s="24"/>
      <c r="CA878" s="24"/>
      <c r="CB878" s="24"/>
      <c r="CC878" s="24"/>
      <c r="CD878" s="24"/>
      <c r="CE878" s="24"/>
    </row>
    <row r="879" spans="46:83" x14ac:dyDescent="0.15">
      <c r="AT879" s="24"/>
      <c r="AU879" s="24"/>
      <c r="AV879" s="24"/>
      <c r="AW879" s="24"/>
      <c r="AX879" s="24"/>
      <c r="AY879" s="24"/>
      <c r="AZ879" s="24"/>
      <c r="BA879" s="24"/>
      <c r="BB879" s="24"/>
      <c r="BC879" s="24"/>
      <c r="BD879" s="24"/>
      <c r="BE879" s="24"/>
      <c r="BF879" s="24"/>
      <c r="BG879" s="24"/>
      <c r="BH879" s="24"/>
      <c r="BI879" s="24"/>
      <c r="BJ879" s="24"/>
      <c r="BK879" s="24"/>
      <c r="BL879" s="24"/>
      <c r="BM879" s="24"/>
      <c r="BN879" s="24"/>
      <c r="BO879" s="24"/>
      <c r="BP879" s="24"/>
      <c r="BQ879" s="24"/>
      <c r="BR879" s="24"/>
      <c r="BS879" s="24"/>
      <c r="BT879" s="24"/>
      <c r="BU879" s="24"/>
      <c r="BV879" s="24"/>
      <c r="BW879" s="24"/>
      <c r="BX879" s="24"/>
      <c r="BY879" s="24"/>
      <c r="BZ879" s="24"/>
      <c r="CA879" s="24"/>
      <c r="CB879" s="24"/>
      <c r="CC879" s="24"/>
      <c r="CD879" s="24"/>
      <c r="CE879" s="24"/>
    </row>
    <row r="880" spans="46:83" x14ac:dyDescent="0.15">
      <c r="AT880" s="24"/>
      <c r="AU880" s="24"/>
      <c r="AV880" s="24"/>
      <c r="AW880" s="24"/>
      <c r="AX880" s="24"/>
      <c r="AY880" s="24"/>
      <c r="AZ880" s="24"/>
      <c r="BA880" s="24"/>
      <c r="BB880" s="24"/>
      <c r="BC880" s="24"/>
      <c r="BD880" s="24"/>
      <c r="BE880" s="24"/>
      <c r="BF880" s="24"/>
      <c r="BG880" s="24"/>
      <c r="BH880" s="24"/>
      <c r="BI880" s="24"/>
      <c r="BJ880" s="24"/>
      <c r="BK880" s="24"/>
      <c r="BL880" s="24"/>
      <c r="BM880" s="24"/>
      <c r="BN880" s="24"/>
      <c r="BO880" s="24"/>
      <c r="BP880" s="24"/>
      <c r="BQ880" s="24"/>
      <c r="BR880" s="24"/>
      <c r="BS880" s="24"/>
      <c r="BT880" s="24"/>
      <c r="BU880" s="24"/>
      <c r="BV880" s="24"/>
      <c r="BW880" s="24"/>
      <c r="BX880" s="24"/>
      <c r="BY880" s="24"/>
      <c r="BZ880" s="24"/>
      <c r="CA880" s="24"/>
      <c r="CB880" s="24"/>
      <c r="CC880" s="24"/>
      <c r="CD880" s="24"/>
      <c r="CE880" s="24"/>
    </row>
    <row r="881" spans="46:83" x14ac:dyDescent="0.15">
      <c r="AT881" s="24"/>
      <c r="AU881" s="24"/>
      <c r="AV881" s="24"/>
      <c r="AW881" s="24"/>
      <c r="AX881" s="24"/>
      <c r="AY881" s="24"/>
      <c r="AZ881" s="24"/>
      <c r="BA881" s="24"/>
      <c r="BB881" s="24"/>
      <c r="BC881" s="24"/>
      <c r="BD881" s="24"/>
      <c r="BE881" s="24"/>
      <c r="BF881" s="24"/>
      <c r="BG881" s="24"/>
      <c r="BH881" s="24"/>
      <c r="BI881" s="24"/>
      <c r="BJ881" s="24"/>
      <c r="BK881" s="24"/>
      <c r="BL881" s="24"/>
      <c r="BM881" s="24"/>
      <c r="BN881" s="24"/>
      <c r="BO881" s="24"/>
      <c r="BP881" s="24"/>
      <c r="BQ881" s="24"/>
      <c r="BR881" s="24"/>
      <c r="BS881" s="24"/>
      <c r="BT881" s="24"/>
      <c r="BU881" s="24"/>
      <c r="BV881" s="24"/>
      <c r="BW881" s="24"/>
      <c r="BX881" s="24"/>
      <c r="BY881" s="24"/>
      <c r="BZ881" s="24"/>
      <c r="CA881" s="24"/>
      <c r="CB881" s="24"/>
      <c r="CC881" s="24"/>
      <c r="CD881" s="24"/>
      <c r="CE881" s="24"/>
    </row>
    <row r="882" spans="46:83" x14ac:dyDescent="0.15">
      <c r="AT882" s="24"/>
      <c r="AU882" s="24"/>
      <c r="AV882" s="24"/>
      <c r="AW882" s="24"/>
      <c r="AX882" s="24"/>
      <c r="AY882" s="24"/>
      <c r="AZ882" s="24"/>
      <c r="BA882" s="24"/>
      <c r="BB882" s="24"/>
      <c r="BC882" s="24"/>
      <c r="BD882" s="24"/>
      <c r="BE882" s="24"/>
      <c r="BF882" s="24"/>
      <c r="BG882" s="24"/>
      <c r="BH882" s="24"/>
      <c r="BI882" s="24"/>
      <c r="BJ882" s="24"/>
      <c r="BK882" s="24"/>
      <c r="BL882" s="24"/>
      <c r="BM882" s="24"/>
      <c r="BN882" s="24"/>
      <c r="BO882" s="24"/>
      <c r="BP882" s="24"/>
      <c r="BQ882" s="24"/>
      <c r="BR882" s="24"/>
      <c r="BS882" s="24"/>
      <c r="BT882" s="24"/>
      <c r="BU882" s="24"/>
      <c r="BV882" s="24"/>
      <c r="BW882" s="24"/>
      <c r="BX882" s="24"/>
      <c r="BY882" s="24"/>
      <c r="BZ882" s="24"/>
      <c r="CA882" s="24"/>
      <c r="CB882" s="24"/>
      <c r="CC882" s="24"/>
      <c r="CD882" s="24"/>
      <c r="CE882" s="24"/>
    </row>
    <row r="883" spans="46:83" x14ac:dyDescent="0.15">
      <c r="AT883" s="24"/>
      <c r="AU883" s="24"/>
      <c r="AV883" s="24"/>
      <c r="AW883" s="24"/>
      <c r="AX883" s="24"/>
      <c r="AY883" s="24"/>
      <c r="AZ883" s="24"/>
      <c r="BA883" s="24"/>
      <c r="BB883" s="24"/>
      <c r="BC883" s="24"/>
      <c r="BD883" s="24"/>
      <c r="BE883" s="24"/>
      <c r="BF883" s="24"/>
      <c r="BG883" s="24"/>
      <c r="BH883" s="24"/>
      <c r="BI883" s="24"/>
      <c r="BJ883" s="24"/>
      <c r="BK883" s="24"/>
      <c r="BL883" s="24"/>
      <c r="BM883" s="24"/>
      <c r="BN883" s="24"/>
      <c r="BO883" s="24"/>
      <c r="BP883" s="24"/>
      <c r="BQ883" s="24"/>
      <c r="BR883" s="24"/>
      <c r="BS883" s="24"/>
      <c r="BT883" s="24"/>
      <c r="BU883" s="24"/>
      <c r="BV883" s="24"/>
      <c r="BW883" s="24"/>
      <c r="BX883" s="24"/>
      <c r="BY883" s="24"/>
      <c r="BZ883" s="24"/>
      <c r="CA883" s="24"/>
      <c r="CB883" s="24"/>
      <c r="CC883" s="24"/>
      <c r="CD883" s="24"/>
      <c r="CE883" s="24"/>
    </row>
    <row r="884" spans="46:83" x14ac:dyDescent="0.15">
      <c r="AT884" s="24"/>
      <c r="AU884" s="24"/>
      <c r="AV884" s="24"/>
      <c r="AW884" s="24"/>
      <c r="AX884" s="24"/>
      <c r="AY884" s="24"/>
      <c r="AZ884" s="24"/>
      <c r="BA884" s="24"/>
      <c r="BB884" s="24"/>
      <c r="BC884" s="24"/>
      <c r="BD884" s="24"/>
      <c r="BE884" s="24"/>
      <c r="BF884" s="24"/>
      <c r="BG884" s="24"/>
      <c r="BH884" s="24"/>
      <c r="BI884" s="24"/>
      <c r="BJ884" s="24"/>
      <c r="BK884" s="24"/>
      <c r="BL884" s="24"/>
      <c r="BM884" s="24"/>
      <c r="BN884" s="24"/>
      <c r="BO884" s="24"/>
      <c r="BP884" s="24"/>
      <c r="BQ884" s="24"/>
      <c r="BR884" s="24"/>
      <c r="BS884" s="24"/>
      <c r="BT884" s="24"/>
      <c r="BU884" s="24"/>
      <c r="BV884" s="24"/>
      <c r="BW884" s="24"/>
      <c r="BX884" s="24"/>
      <c r="BY884" s="24"/>
      <c r="BZ884" s="24"/>
      <c r="CA884" s="24"/>
      <c r="CB884" s="24"/>
      <c r="CC884" s="24"/>
      <c r="CD884" s="24"/>
      <c r="CE884" s="24"/>
    </row>
    <row r="885" spans="46:83" x14ac:dyDescent="0.15">
      <c r="AT885" s="24"/>
      <c r="AU885" s="24"/>
      <c r="AV885" s="24"/>
      <c r="AW885" s="24"/>
      <c r="AX885" s="24"/>
      <c r="AY885" s="24"/>
      <c r="AZ885" s="24"/>
      <c r="BA885" s="24"/>
      <c r="BB885" s="24"/>
      <c r="BC885" s="24"/>
      <c r="BD885" s="24"/>
      <c r="BE885" s="24"/>
      <c r="BF885" s="24"/>
      <c r="BG885" s="24"/>
      <c r="BH885" s="24"/>
      <c r="BI885" s="24"/>
      <c r="BJ885" s="24"/>
      <c r="BK885" s="24"/>
      <c r="BL885" s="24"/>
      <c r="BM885" s="24"/>
      <c r="BN885" s="24"/>
      <c r="BO885" s="24"/>
      <c r="BP885" s="24"/>
      <c r="BQ885" s="24"/>
      <c r="BR885" s="24"/>
      <c r="BS885" s="24"/>
      <c r="BT885" s="24"/>
      <c r="BU885" s="24"/>
      <c r="BV885" s="24"/>
      <c r="BW885" s="24"/>
      <c r="BX885" s="24"/>
      <c r="BY885" s="24"/>
      <c r="BZ885" s="24"/>
      <c r="CA885" s="24"/>
      <c r="CB885" s="24"/>
      <c r="CC885" s="24"/>
      <c r="CD885" s="24"/>
      <c r="CE885" s="24"/>
    </row>
    <row r="886" spans="46:83" x14ac:dyDescent="0.15">
      <c r="AT886" s="24"/>
      <c r="AU886" s="24"/>
      <c r="AV886" s="24"/>
      <c r="AW886" s="24"/>
      <c r="AX886" s="24"/>
      <c r="AY886" s="24"/>
      <c r="AZ886" s="24"/>
      <c r="BA886" s="24"/>
      <c r="BB886" s="24"/>
      <c r="BC886" s="24"/>
      <c r="BD886" s="24"/>
      <c r="BE886" s="24"/>
      <c r="BF886" s="24"/>
      <c r="BG886" s="24"/>
      <c r="BH886" s="24"/>
      <c r="BI886" s="24"/>
      <c r="BJ886" s="24"/>
      <c r="BK886" s="24"/>
      <c r="BL886" s="24"/>
      <c r="BM886" s="24"/>
      <c r="BN886" s="24"/>
      <c r="BO886" s="24"/>
      <c r="BP886" s="24"/>
      <c r="BQ886" s="24"/>
      <c r="BR886" s="24"/>
      <c r="BS886" s="24"/>
      <c r="BT886" s="24"/>
      <c r="BU886" s="24"/>
      <c r="BV886" s="24"/>
      <c r="BW886" s="24"/>
      <c r="BX886" s="24"/>
      <c r="BY886" s="24"/>
      <c r="BZ886" s="24"/>
      <c r="CA886" s="24"/>
      <c r="CB886" s="24"/>
      <c r="CC886" s="24"/>
      <c r="CD886" s="24"/>
      <c r="CE886" s="24"/>
    </row>
    <row r="887" spans="46:83" x14ac:dyDescent="0.15">
      <c r="AT887" s="24"/>
      <c r="AU887" s="24"/>
      <c r="AV887" s="24"/>
      <c r="AW887" s="24"/>
      <c r="AX887" s="24"/>
      <c r="AY887" s="24"/>
      <c r="AZ887" s="24"/>
      <c r="BA887" s="24"/>
      <c r="BB887" s="24"/>
      <c r="BC887" s="24"/>
      <c r="BD887" s="24"/>
      <c r="BE887" s="24"/>
      <c r="BF887" s="24"/>
      <c r="BG887" s="24"/>
      <c r="BH887" s="24"/>
      <c r="BI887" s="24"/>
      <c r="BJ887" s="24"/>
      <c r="BK887" s="24"/>
      <c r="BL887" s="24"/>
      <c r="BM887" s="24"/>
      <c r="BN887" s="24"/>
      <c r="BO887" s="24"/>
      <c r="BP887" s="24"/>
      <c r="BQ887" s="24"/>
      <c r="BR887" s="24"/>
      <c r="BS887" s="24"/>
      <c r="BT887" s="24"/>
      <c r="BU887" s="24"/>
      <c r="BV887" s="24"/>
      <c r="BW887" s="24"/>
      <c r="BX887" s="24"/>
      <c r="BY887" s="24"/>
      <c r="BZ887" s="24"/>
      <c r="CA887" s="24"/>
      <c r="CB887" s="24"/>
      <c r="CC887" s="24"/>
      <c r="CD887" s="24"/>
      <c r="CE887" s="24"/>
    </row>
    <row r="888" spans="46:83" x14ac:dyDescent="0.15">
      <c r="AT888" s="24"/>
      <c r="AU888" s="24"/>
      <c r="AV888" s="24"/>
      <c r="AW888" s="24"/>
      <c r="AX888" s="24"/>
      <c r="AY888" s="24"/>
      <c r="AZ888" s="24"/>
      <c r="BA888" s="24"/>
      <c r="BB888" s="24"/>
      <c r="BC888" s="24"/>
      <c r="BD888" s="24"/>
      <c r="BE888" s="24"/>
      <c r="BF888" s="24"/>
      <c r="BG888" s="24"/>
      <c r="BH888" s="24"/>
      <c r="BI888" s="24"/>
      <c r="BJ888" s="24"/>
      <c r="BK888" s="24"/>
      <c r="BL888" s="24"/>
      <c r="BM888" s="24"/>
      <c r="BN888" s="24"/>
      <c r="BO888" s="24"/>
      <c r="BP888" s="24"/>
      <c r="BQ888" s="24"/>
      <c r="BR888" s="24"/>
      <c r="BS888" s="24"/>
      <c r="BT888" s="24"/>
      <c r="BU888" s="24"/>
      <c r="BV888" s="24"/>
      <c r="BW888" s="24"/>
      <c r="BX888" s="24"/>
      <c r="BY888" s="24"/>
      <c r="BZ888" s="24"/>
      <c r="CA888" s="24"/>
      <c r="CB888" s="24"/>
      <c r="CC888" s="24"/>
      <c r="CD888" s="24"/>
      <c r="CE888" s="24"/>
    </row>
    <row r="889" spans="46:83" x14ac:dyDescent="0.15">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row>
    <row r="890" spans="46:83" x14ac:dyDescent="0.15">
      <c r="AT890" s="24"/>
      <c r="AU890" s="24"/>
      <c r="AV890" s="24"/>
      <c r="AW890" s="24"/>
      <c r="AX890" s="24"/>
      <c r="AY890" s="24"/>
      <c r="AZ890" s="24"/>
      <c r="BA890" s="24"/>
      <c r="BB890" s="24"/>
      <c r="BC890" s="24"/>
      <c r="BD890" s="24"/>
      <c r="BE890" s="24"/>
      <c r="BF890" s="24"/>
      <c r="BG890" s="24"/>
      <c r="BH890" s="24"/>
      <c r="BI890" s="24"/>
      <c r="BJ890" s="24"/>
      <c r="BK890" s="24"/>
      <c r="BL890" s="24"/>
      <c r="BM890" s="24"/>
      <c r="BN890" s="24"/>
      <c r="BO890" s="24"/>
      <c r="BP890" s="24"/>
      <c r="BQ890" s="24"/>
      <c r="BR890" s="24"/>
      <c r="BS890" s="24"/>
      <c r="BT890" s="24"/>
      <c r="BU890" s="24"/>
      <c r="BV890" s="24"/>
      <c r="BW890" s="24"/>
      <c r="BX890" s="24"/>
      <c r="BY890" s="24"/>
      <c r="BZ890" s="24"/>
      <c r="CA890" s="24"/>
      <c r="CB890" s="24"/>
      <c r="CC890" s="24"/>
      <c r="CD890" s="24"/>
      <c r="CE890" s="24"/>
    </row>
    <row r="891" spans="46:83" x14ac:dyDescent="0.15">
      <c r="AT891" s="24"/>
      <c r="AU891" s="24"/>
      <c r="AV891" s="24"/>
      <c r="AW891" s="24"/>
      <c r="AX891" s="24"/>
      <c r="AY891" s="24"/>
      <c r="AZ891" s="24"/>
      <c r="BA891" s="24"/>
      <c r="BB891" s="24"/>
      <c r="BC891" s="24"/>
      <c r="BD891" s="24"/>
      <c r="BE891" s="24"/>
      <c r="BF891" s="24"/>
      <c r="BG891" s="24"/>
      <c r="BH891" s="24"/>
      <c r="BI891" s="24"/>
      <c r="BJ891" s="24"/>
      <c r="BK891" s="24"/>
      <c r="BL891" s="24"/>
      <c r="BM891" s="24"/>
      <c r="BN891" s="24"/>
      <c r="BO891" s="24"/>
      <c r="BP891" s="24"/>
      <c r="BQ891" s="24"/>
      <c r="BR891" s="24"/>
      <c r="BS891" s="24"/>
      <c r="BT891" s="24"/>
      <c r="BU891" s="24"/>
      <c r="BV891" s="24"/>
      <c r="BW891" s="24"/>
      <c r="BX891" s="24"/>
      <c r="BY891" s="24"/>
      <c r="BZ891" s="24"/>
      <c r="CA891" s="24"/>
      <c r="CB891" s="24"/>
      <c r="CC891" s="24"/>
      <c r="CD891" s="24"/>
      <c r="CE891" s="24"/>
    </row>
    <row r="892" spans="46:83" x14ac:dyDescent="0.15">
      <c r="AT892" s="24"/>
      <c r="AU892" s="24"/>
      <c r="AV892" s="24"/>
      <c r="AW892" s="24"/>
      <c r="AX892" s="24"/>
      <c r="AY892" s="24"/>
      <c r="AZ892" s="24"/>
      <c r="BA892" s="24"/>
      <c r="BB892" s="24"/>
      <c r="BC892" s="24"/>
      <c r="BD892" s="24"/>
      <c r="BE892" s="24"/>
      <c r="BF892" s="24"/>
      <c r="BG892" s="24"/>
      <c r="BH892" s="24"/>
      <c r="BI892" s="24"/>
      <c r="BJ892" s="24"/>
      <c r="BK892" s="24"/>
      <c r="BL892" s="24"/>
      <c r="BM892" s="24"/>
      <c r="BN892" s="24"/>
      <c r="BO892" s="24"/>
      <c r="BP892" s="24"/>
      <c r="BQ892" s="24"/>
      <c r="BR892" s="24"/>
      <c r="BS892" s="24"/>
      <c r="BT892" s="24"/>
      <c r="BU892" s="24"/>
      <c r="BV892" s="24"/>
      <c r="BW892" s="24"/>
      <c r="BX892" s="24"/>
      <c r="BY892" s="24"/>
      <c r="BZ892" s="24"/>
      <c r="CA892" s="24"/>
      <c r="CB892" s="24"/>
      <c r="CC892" s="24"/>
      <c r="CD892" s="24"/>
      <c r="CE892" s="24"/>
    </row>
    <row r="893" spans="46:83" x14ac:dyDescent="0.15">
      <c r="AT893" s="24"/>
      <c r="AU893" s="24"/>
      <c r="AV893" s="24"/>
      <c r="AW893" s="24"/>
      <c r="AX893" s="24"/>
      <c r="AY893" s="24"/>
      <c r="AZ893" s="24"/>
      <c r="BA893" s="24"/>
      <c r="BB893" s="24"/>
      <c r="BC893" s="24"/>
      <c r="BD893" s="24"/>
      <c r="BE893" s="24"/>
      <c r="BF893" s="24"/>
      <c r="BG893" s="24"/>
      <c r="BH893" s="24"/>
      <c r="BI893" s="24"/>
      <c r="BJ893" s="24"/>
      <c r="BK893" s="24"/>
      <c r="BL893" s="24"/>
      <c r="BM893" s="24"/>
      <c r="BN893" s="24"/>
      <c r="BO893" s="24"/>
      <c r="BP893" s="24"/>
      <c r="BQ893" s="24"/>
      <c r="BR893" s="24"/>
      <c r="BS893" s="24"/>
      <c r="BT893" s="24"/>
      <c r="BU893" s="24"/>
      <c r="BV893" s="24"/>
      <c r="BW893" s="24"/>
      <c r="BX893" s="24"/>
      <c r="BY893" s="24"/>
      <c r="BZ893" s="24"/>
      <c r="CA893" s="24"/>
      <c r="CB893" s="24"/>
      <c r="CC893" s="24"/>
      <c r="CD893" s="24"/>
      <c r="CE893" s="24"/>
    </row>
    <row r="894" spans="46:83" x14ac:dyDescent="0.15">
      <c r="AT894" s="24"/>
      <c r="AU894" s="24"/>
      <c r="AV894" s="24"/>
      <c r="AW894" s="24"/>
      <c r="AX894" s="24"/>
      <c r="AY894" s="24"/>
      <c r="AZ894" s="24"/>
      <c r="BA894" s="24"/>
      <c r="BB894" s="24"/>
      <c r="BC894" s="24"/>
      <c r="BD894" s="24"/>
      <c r="BE894" s="24"/>
      <c r="BF894" s="24"/>
      <c r="BG894" s="24"/>
      <c r="BH894" s="24"/>
      <c r="BI894" s="24"/>
      <c r="BJ894" s="24"/>
      <c r="BK894" s="24"/>
      <c r="BL894" s="24"/>
      <c r="BM894" s="24"/>
      <c r="BN894" s="24"/>
      <c r="BO894" s="24"/>
      <c r="BP894" s="24"/>
      <c r="BQ894" s="24"/>
      <c r="BR894" s="24"/>
      <c r="BS894" s="24"/>
      <c r="BT894" s="24"/>
      <c r="BU894" s="24"/>
      <c r="BV894" s="24"/>
      <c r="BW894" s="24"/>
      <c r="BX894" s="24"/>
      <c r="BY894" s="24"/>
      <c r="BZ894" s="24"/>
      <c r="CA894" s="24"/>
      <c r="CB894" s="24"/>
      <c r="CC894" s="24"/>
      <c r="CD894" s="24"/>
      <c r="CE894" s="24"/>
    </row>
    <row r="895" spans="46:83" x14ac:dyDescent="0.15">
      <c r="AT895" s="24"/>
      <c r="AU895" s="24"/>
      <c r="AV895" s="24"/>
      <c r="AW895" s="24"/>
      <c r="AX895" s="24"/>
      <c r="AY895" s="24"/>
      <c r="AZ895" s="24"/>
      <c r="BA895" s="24"/>
      <c r="BB895" s="24"/>
      <c r="BC895" s="24"/>
      <c r="BD895" s="24"/>
      <c r="BE895" s="24"/>
      <c r="BF895" s="24"/>
      <c r="BG895" s="24"/>
      <c r="BH895" s="24"/>
      <c r="BI895" s="24"/>
      <c r="BJ895" s="24"/>
      <c r="BK895" s="24"/>
      <c r="BL895" s="24"/>
      <c r="BM895" s="24"/>
      <c r="BN895" s="24"/>
      <c r="BO895" s="24"/>
      <c r="BP895" s="24"/>
      <c r="BQ895" s="24"/>
      <c r="BR895" s="24"/>
      <c r="BS895" s="24"/>
      <c r="BT895" s="24"/>
      <c r="BU895" s="24"/>
      <c r="BV895" s="24"/>
      <c r="BW895" s="24"/>
      <c r="BX895" s="24"/>
      <c r="BY895" s="24"/>
      <c r="BZ895" s="24"/>
      <c r="CA895" s="24"/>
      <c r="CB895" s="24"/>
      <c r="CC895" s="24"/>
      <c r="CD895" s="24"/>
      <c r="CE895" s="24"/>
    </row>
    <row r="896" spans="46:83" x14ac:dyDescent="0.15">
      <c r="AT896" s="24"/>
      <c r="AU896" s="24"/>
      <c r="AV896" s="24"/>
      <c r="AW896" s="24"/>
      <c r="AX896" s="24"/>
      <c r="AY896" s="24"/>
      <c r="AZ896" s="24"/>
      <c r="BA896" s="24"/>
      <c r="BB896" s="24"/>
      <c r="BC896" s="24"/>
      <c r="BD896" s="24"/>
      <c r="BE896" s="24"/>
      <c r="BF896" s="24"/>
      <c r="BG896" s="24"/>
      <c r="BH896" s="24"/>
      <c r="BI896" s="24"/>
      <c r="BJ896" s="24"/>
      <c r="BK896" s="24"/>
      <c r="BL896" s="24"/>
      <c r="BM896" s="24"/>
      <c r="BN896" s="24"/>
      <c r="BO896" s="24"/>
      <c r="BP896" s="24"/>
      <c r="BQ896" s="24"/>
      <c r="BR896" s="24"/>
      <c r="BS896" s="24"/>
      <c r="BT896" s="24"/>
      <c r="BU896" s="24"/>
      <c r="BV896" s="24"/>
      <c r="BW896" s="24"/>
      <c r="BX896" s="24"/>
      <c r="BY896" s="24"/>
      <c r="BZ896" s="24"/>
      <c r="CA896" s="24"/>
      <c r="CB896" s="24"/>
      <c r="CC896" s="24"/>
      <c r="CD896" s="24"/>
      <c r="CE896" s="24"/>
    </row>
    <row r="897" spans="46:83" x14ac:dyDescent="0.15">
      <c r="AT897" s="24"/>
      <c r="AU897" s="24"/>
      <c r="AV897" s="24"/>
      <c r="AW897" s="24"/>
      <c r="AX897" s="24"/>
      <c r="AY897" s="24"/>
      <c r="AZ897" s="24"/>
      <c r="BA897" s="24"/>
      <c r="BB897" s="24"/>
      <c r="BC897" s="24"/>
      <c r="BD897" s="24"/>
      <c r="BE897" s="24"/>
      <c r="BF897" s="24"/>
      <c r="BG897" s="24"/>
      <c r="BH897" s="24"/>
      <c r="BI897" s="24"/>
      <c r="BJ897" s="24"/>
      <c r="BK897" s="24"/>
      <c r="BL897" s="24"/>
      <c r="BM897" s="24"/>
      <c r="BN897" s="24"/>
      <c r="BO897" s="24"/>
      <c r="BP897" s="24"/>
      <c r="BQ897" s="24"/>
      <c r="BR897" s="24"/>
      <c r="BS897" s="24"/>
      <c r="BT897" s="24"/>
      <c r="BU897" s="24"/>
      <c r="BV897" s="24"/>
      <c r="BW897" s="24"/>
      <c r="BX897" s="24"/>
      <c r="BY897" s="24"/>
      <c r="BZ897" s="24"/>
      <c r="CA897" s="24"/>
      <c r="CB897" s="24"/>
      <c r="CC897" s="24"/>
      <c r="CD897" s="24"/>
      <c r="CE897" s="24"/>
    </row>
    <row r="898" spans="46:83" x14ac:dyDescent="0.15">
      <c r="AT898" s="24"/>
      <c r="AU898" s="24"/>
      <c r="AV898" s="24"/>
      <c r="AW898" s="24"/>
      <c r="AX898" s="24"/>
      <c r="AY898" s="24"/>
      <c r="AZ898" s="24"/>
      <c r="BA898" s="24"/>
      <c r="BB898" s="24"/>
      <c r="BC898" s="24"/>
      <c r="BD898" s="24"/>
      <c r="BE898" s="24"/>
      <c r="BF898" s="24"/>
      <c r="BG898" s="24"/>
      <c r="BH898" s="24"/>
      <c r="BI898" s="24"/>
      <c r="BJ898" s="24"/>
      <c r="BK898" s="24"/>
      <c r="BL898" s="24"/>
      <c r="BM898" s="24"/>
      <c r="BN898" s="24"/>
      <c r="BO898" s="24"/>
      <c r="BP898" s="24"/>
      <c r="BQ898" s="24"/>
      <c r="BR898" s="24"/>
      <c r="BS898" s="24"/>
      <c r="BT898" s="24"/>
      <c r="BU898" s="24"/>
      <c r="BV898" s="24"/>
      <c r="BW898" s="24"/>
      <c r="BX898" s="24"/>
      <c r="BY898" s="24"/>
      <c r="BZ898" s="24"/>
      <c r="CA898" s="24"/>
      <c r="CB898" s="24"/>
      <c r="CC898" s="24"/>
      <c r="CD898" s="24"/>
      <c r="CE898" s="24"/>
    </row>
    <row r="899" spans="46:83" x14ac:dyDescent="0.15">
      <c r="AT899" s="24"/>
      <c r="AU899" s="24"/>
      <c r="AV899" s="24"/>
      <c r="AW899" s="24"/>
      <c r="AX899" s="24"/>
      <c r="AY899" s="24"/>
      <c r="AZ899" s="24"/>
      <c r="BA899" s="24"/>
      <c r="BB899" s="24"/>
      <c r="BC899" s="24"/>
      <c r="BD899" s="24"/>
      <c r="BE899" s="24"/>
      <c r="BF899" s="24"/>
      <c r="BG899" s="24"/>
      <c r="BH899" s="24"/>
      <c r="BI899" s="24"/>
      <c r="BJ899" s="24"/>
      <c r="BK899" s="24"/>
      <c r="BL899" s="24"/>
      <c r="BM899" s="24"/>
      <c r="BN899" s="24"/>
      <c r="BO899" s="24"/>
      <c r="BP899" s="24"/>
      <c r="BQ899" s="24"/>
      <c r="BR899" s="24"/>
      <c r="BS899" s="24"/>
      <c r="BT899" s="24"/>
      <c r="BU899" s="24"/>
      <c r="BV899" s="24"/>
      <c r="BW899" s="24"/>
      <c r="BX899" s="24"/>
      <c r="BY899" s="24"/>
      <c r="BZ899" s="24"/>
      <c r="CA899" s="24"/>
      <c r="CB899" s="24"/>
      <c r="CC899" s="24"/>
      <c r="CD899" s="24"/>
      <c r="CE899" s="24"/>
    </row>
    <row r="900" spans="46:83" x14ac:dyDescent="0.15">
      <c r="AT900" s="24"/>
      <c r="AU900" s="24"/>
      <c r="AV900" s="24"/>
      <c r="AW900" s="24"/>
      <c r="AX900" s="24"/>
      <c r="AY900" s="24"/>
      <c r="AZ900" s="24"/>
      <c r="BA900" s="24"/>
      <c r="BB900" s="24"/>
      <c r="BC900" s="24"/>
      <c r="BD900" s="24"/>
      <c r="BE900" s="24"/>
      <c r="BF900" s="24"/>
      <c r="BG900" s="24"/>
      <c r="BH900" s="24"/>
      <c r="BI900" s="24"/>
      <c r="BJ900" s="24"/>
      <c r="BK900" s="24"/>
      <c r="BL900" s="24"/>
      <c r="BM900" s="24"/>
      <c r="BN900" s="24"/>
      <c r="BO900" s="24"/>
      <c r="BP900" s="24"/>
      <c r="BQ900" s="24"/>
      <c r="BR900" s="24"/>
      <c r="BS900" s="24"/>
      <c r="BT900" s="24"/>
      <c r="BU900" s="24"/>
      <c r="BV900" s="24"/>
      <c r="BW900" s="24"/>
      <c r="BX900" s="24"/>
      <c r="BY900" s="24"/>
      <c r="BZ900" s="24"/>
      <c r="CA900" s="24"/>
      <c r="CB900" s="24"/>
      <c r="CC900" s="24"/>
      <c r="CD900" s="24"/>
      <c r="CE900" s="24"/>
    </row>
    <row r="901" spans="46:83" x14ac:dyDescent="0.15">
      <c r="AT901" s="24"/>
      <c r="AU901" s="24"/>
      <c r="AV901" s="24"/>
      <c r="AW901" s="24"/>
      <c r="AX901" s="24"/>
      <c r="AY901" s="24"/>
      <c r="AZ901" s="24"/>
      <c r="BA901" s="24"/>
      <c r="BB901" s="24"/>
      <c r="BC901" s="24"/>
      <c r="BD901" s="24"/>
      <c r="BE901" s="24"/>
      <c r="BF901" s="24"/>
      <c r="BG901" s="24"/>
      <c r="BH901" s="24"/>
      <c r="BI901" s="24"/>
      <c r="BJ901" s="24"/>
      <c r="BK901" s="24"/>
      <c r="BL901" s="24"/>
      <c r="BM901" s="24"/>
      <c r="BN901" s="24"/>
      <c r="BO901" s="24"/>
      <c r="BP901" s="24"/>
      <c r="BQ901" s="24"/>
      <c r="BR901" s="24"/>
      <c r="BS901" s="24"/>
      <c r="BT901" s="24"/>
      <c r="BU901" s="24"/>
      <c r="BV901" s="24"/>
      <c r="BW901" s="24"/>
      <c r="BX901" s="24"/>
      <c r="BY901" s="24"/>
      <c r="BZ901" s="24"/>
      <c r="CA901" s="24"/>
      <c r="CB901" s="24"/>
      <c r="CC901" s="24"/>
      <c r="CD901" s="24"/>
      <c r="CE901" s="24"/>
    </row>
    <row r="902" spans="46:83" x14ac:dyDescent="0.15">
      <c r="AT902" s="24"/>
      <c r="AU902" s="24"/>
      <c r="AV902" s="24"/>
      <c r="AW902" s="24"/>
      <c r="AX902" s="24"/>
      <c r="AY902" s="24"/>
      <c r="AZ902" s="24"/>
      <c r="BA902" s="24"/>
      <c r="BB902" s="24"/>
      <c r="BC902" s="24"/>
      <c r="BD902" s="24"/>
      <c r="BE902" s="24"/>
      <c r="BF902" s="24"/>
      <c r="BG902" s="24"/>
      <c r="BH902" s="24"/>
      <c r="BI902" s="24"/>
      <c r="BJ902" s="24"/>
      <c r="BK902" s="24"/>
      <c r="BL902" s="24"/>
      <c r="BM902" s="24"/>
      <c r="BN902" s="24"/>
      <c r="BO902" s="24"/>
      <c r="BP902" s="24"/>
      <c r="BQ902" s="24"/>
      <c r="BR902" s="24"/>
      <c r="BS902" s="24"/>
      <c r="BT902" s="24"/>
      <c r="BU902" s="24"/>
      <c r="BV902" s="24"/>
      <c r="BW902" s="24"/>
      <c r="BX902" s="24"/>
      <c r="BY902" s="24"/>
      <c r="BZ902" s="24"/>
      <c r="CA902" s="24"/>
      <c r="CB902" s="24"/>
      <c r="CC902" s="24"/>
      <c r="CD902" s="24"/>
      <c r="CE902" s="24"/>
    </row>
    <row r="903" spans="46:83" x14ac:dyDescent="0.15">
      <c r="AT903" s="24"/>
      <c r="AU903" s="24"/>
      <c r="AV903" s="24"/>
      <c r="AW903" s="24"/>
      <c r="AX903" s="24"/>
      <c r="AY903" s="24"/>
      <c r="AZ903" s="24"/>
      <c r="BA903" s="24"/>
      <c r="BB903" s="24"/>
      <c r="BC903" s="24"/>
      <c r="BD903" s="24"/>
      <c r="BE903" s="24"/>
      <c r="BF903" s="24"/>
      <c r="BG903" s="24"/>
      <c r="BH903" s="24"/>
      <c r="BI903" s="24"/>
      <c r="BJ903" s="24"/>
      <c r="BK903" s="24"/>
      <c r="BL903" s="24"/>
      <c r="BM903" s="24"/>
      <c r="BN903" s="24"/>
      <c r="BO903" s="24"/>
      <c r="BP903" s="24"/>
      <c r="BQ903" s="24"/>
      <c r="BR903" s="24"/>
      <c r="BS903" s="24"/>
      <c r="BT903" s="24"/>
      <c r="BU903" s="24"/>
      <c r="BV903" s="24"/>
      <c r="BW903" s="24"/>
      <c r="BX903" s="24"/>
      <c r="BY903" s="24"/>
      <c r="BZ903" s="24"/>
      <c r="CA903" s="24"/>
      <c r="CB903" s="24"/>
      <c r="CC903" s="24"/>
      <c r="CD903" s="24"/>
      <c r="CE903" s="24"/>
    </row>
    <row r="904" spans="46:83" x14ac:dyDescent="0.15">
      <c r="AT904" s="24"/>
      <c r="AU904" s="24"/>
      <c r="AV904" s="24"/>
      <c r="AW904" s="24"/>
      <c r="AX904" s="24"/>
      <c r="AY904" s="24"/>
      <c r="AZ904" s="24"/>
      <c r="BA904" s="24"/>
      <c r="BB904" s="24"/>
      <c r="BC904" s="24"/>
      <c r="BD904" s="24"/>
      <c r="BE904" s="24"/>
      <c r="BF904" s="24"/>
      <c r="BG904" s="24"/>
      <c r="BH904" s="24"/>
      <c r="BI904" s="24"/>
      <c r="BJ904" s="24"/>
      <c r="BK904" s="24"/>
      <c r="BL904" s="24"/>
      <c r="BM904" s="24"/>
      <c r="BN904" s="24"/>
      <c r="BO904" s="24"/>
      <c r="BP904" s="24"/>
      <c r="BQ904" s="24"/>
      <c r="BR904" s="24"/>
      <c r="BS904" s="24"/>
      <c r="BT904" s="24"/>
      <c r="BU904" s="24"/>
      <c r="BV904" s="24"/>
      <c r="BW904" s="24"/>
      <c r="BX904" s="24"/>
      <c r="BY904" s="24"/>
      <c r="BZ904" s="24"/>
      <c r="CA904" s="24"/>
      <c r="CB904" s="24"/>
      <c r="CC904" s="24"/>
      <c r="CD904" s="24"/>
      <c r="CE904" s="24"/>
    </row>
    <row r="905" spans="46:83" x14ac:dyDescent="0.15">
      <c r="AT905" s="24"/>
      <c r="AU905" s="24"/>
      <c r="AV905" s="24"/>
      <c r="AW905" s="24"/>
      <c r="AX905" s="24"/>
      <c r="AY905" s="24"/>
      <c r="AZ905" s="24"/>
      <c r="BA905" s="24"/>
      <c r="BB905" s="24"/>
      <c r="BC905" s="24"/>
      <c r="BD905" s="24"/>
      <c r="BE905" s="24"/>
      <c r="BF905" s="24"/>
      <c r="BG905" s="24"/>
      <c r="BH905" s="24"/>
      <c r="BI905" s="24"/>
      <c r="BJ905" s="24"/>
      <c r="BK905" s="24"/>
      <c r="BL905" s="24"/>
      <c r="BM905" s="24"/>
      <c r="BN905" s="24"/>
      <c r="BO905" s="24"/>
      <c r="BP905" s="24"/>
      <c r="BQ905" s="24"/>
      <c r="BR905" s="24"/>
      <c r="BS905" s="24"/>
      <c r="BT905" s="24"/>
      <c r="BU905" s="24"/>
      <c r="BV905" s="24"/>
      <c r="BW905" s="24"/>
      <c r="BX905" s="24"/>
      <c r="BY905" s="24"/>
      <c r="BZ905" s="24"/>
      <c r="CA905" s="24"/>
      <c r="CB905" s="24"/>
      <c r="CC905" s="24"/>
      <c r="CD905" s="24"/>
      <c r="CE905" s="24"/>
    </row>
    <row r="906" spans="46:83" x14ac:dyDescent="0.15">
      <c r="AT906" s="24"/>
      <c r="AU906" s="24"/>
      <c r="AV906" s="24"/>
      <c r="AW906" s="24"/>
      <c r="AX906" s="24"/>
      <c r="AY906" s="24"/>
      <c r="AZ906" s="24"/>
      <c r="BA906" s="24"/>
      <c r="BB906" s="24"/>
      <c r="BC906" s="24"/>
      <c r="BD906" s="24"/>
      <c r="BE906" s="24"/>
      <c r="BF906" s="24"/>
      <c r="BG906" s="24"/>
      <c r="BH906" s="24"/>
      <c r="BI906" s="24"/>
      <c r="BJ906" s="24"/>
      <c r="BK906" s="24"/>
      <c r="BL906" s="24"/>
      <c r="BM906" s="24"/>
      <c r="BN906" s="24"/>
      <c r="BO906" s="24"/>
      <c r="BP906" s="24"/>
      <c r="BQ906" s="24"/>
      <c r="BR906" s="24"/>
      <c r="BS906" s="24"/>
      <c r="BT906" s="24"/>
      <c r="BU906" s="24"/>
      <c r="BV906" s="24"/>
      <c r="BW906" s="24"/>
      <c r="BX906" s="24"/>
      <c r="BY906" s="24"/>
      <c r="BZ906" s="24"/>
      <c r="CA906" s="24"/>
      <c r="CB906" s="24"/>
      <c r="CC906" s="24"/>
      <c r="CD906" s="24"/>
      <c r="CE906" s="24"/>
    </row>
    <row r="907" spans="46:83" x14ac:dyDescent="0.15">
      <c r="AT907" s="24"/>
      <c r="AU907" s="24"/>
      <c r="AV907" s="24"/>
      <c r="AW907" s="24"/>
      <c r="AX907" s="24"/>
      <c r="AY907" s="24"/>
      <c r="AZ907" s="24"/>
      <c r="BA907" s="24"/>
      <c r="BB907" s="24"/>
      <c r="BC907" s="24"/>
      <c r="BD907" s="24"/>
      <c r="BE907" s="24"/>
      <c r="BF907" s="24"/>
      <c r="BG907" s="24"/>
      <c r="BH907" s="24"/>
      <c r="BI907" s="24"/>
      <c r="BJ907" s="24"/>
      <c r="BK907" s="24"/>
      <c r="BL907" s="24"/>
      <c r="BM907" s="24"/>
      <c r="BN907" s="24"/>
      <c r="BO907" s="24"/>
      <c r="BP907" s="24"/>
      <c r="BQ907" s="24"/>
      <c r="BR907" s="24"/>
      <c r="BS907" s="24"/>
      <c r="BT907" s="24"/>
      <c r="BU907" s="24"/>
      <c r="BV907" s="24"/>
      <c r="BW907" s="24"/>
      <c r="BX907" s="24"/>
      <c r="BY907" s="24"/>
      <c r="BZ907" s="24"/>
      <c r="CA907" s="24"/>
      <c r="CB907" s="24"/>
      <c r="CC907" s="24"/>
      <c r="CD907" s="24"/>
      <c r="CE907" s="24"/>
    </row>
    <row r="908" spans="46:83" x14ac:dyDescent="0.15">
      <c r="AT908" s="24"/>
      <c r="AU908" s="24"/>
      <c r="AV908" s="24"/>
      <c r="AW908" s="24"/>
      <c r="AX908" s="24"/>
      <c r="AY908" s="24"/>
      <c r="AZ908" s="24"/>
      <c r="BA908" s="24"/>
      <c r="BB908" s="24"/>
      <c r="BC908" s="24"/>
      <c r="BD908" s="24"/>
      <c r="BE908" s="24"/>
      <c r="BF908" s="24"/>
      <c r="BG908" s="24"/>
      <c r="BH908" s="24"/>
      <c r="BI908" s="24"/>
      <c r="BJ908" s="24"/>
      <c r="BK908" s="24"/>
      <c r="BL908" s="24"/>
      <c r="BM908" s="24"/>
      <c r="BN908" s="24"/>
      <c r="BO908" s="24"/>
      <c r="BP908" s="24"/>
      <c r="BQ908" s="24"/>
      <c r="BR908" s="24"/>
      <c r="BS908" s="24"/>
      <c r="BT908" s="24"/>
      <c r="BU908" s="24"/>
      <c r="BV908" s="24"/>
      <c r="BW908" s="24"/>
      <c r="BX908" s="24"/>
      <c r="BY908" s="24"/>
      <c r="BZ908" s="24"/>
      <c r="CA908" s="24"/>
      <c r="CB908" s="24"/>
      <c r="CC908" s="24"/>
      <c r="CD908" s="24"/>
      <c r="CE908" s="24"/>
    </row>
    <row r="909" spans="46:83" x14ac:dyDescent="0.15">
      <c r="AT909" s="24"/>
      <c r="AU909" s="24"/>
      <c r="AV909" s="24"/>
      <c r="AW909" s="24"/>
      <c r="AX909" s="24"/>
      <c r="AY909" s="24"/>
      <c r="AZ909" s="24"/>
      <c r="BA909" s="24"/>
      <c r="BB909" s="24"/>
      <c r="BC909" s="24"/>
      <c r="BD909" s="24"/>
      <c r="BE909" s="24"/>
      <c r="BF909" s="24"/>
      <c r="BG909" s="24"/>
      <c r="BH909" s="24"/>
      <c r="BI909" s="24"/>
      <c r="BJ909" s="24"/>
      <c r="BK909" s="24"/>
      <c r="BL909" s="24"/>
      <c r="BM909" s="24"/>
      <c r="BN909" s="24"/>
      <c r="BO909" s="24"/>
      <c r="BP909" s="24"/>
      <c r="BQ909" s="24"/>
      <c r="BR909" s="24"/>
      <c r="BS909" s="24"/>
      <c r="BT909" s="24"/>
      <c r="BU909" s="24"/>
      <c r="BV909" s="24"/>
      <c r="BW909" s="24"/>
      <c r="BX909" s="24"/>
      <c r="BY909" s="24"/>
      <c r="BZ909" s="24"/>
      <c r="CA909" s="24"/>
      <c r="CB909" s="24"/>
      <c r="CC909" s="24"/>
      <c r="CD909" s="24"/>
      <c r="CE909" s="24"/>
    </row>
    <row r="910" spans="46:83" x14ac:dyDescent="0.15">
      <c r="AT910" s="24"/>
      <c r="AU910" s="24"/>
      <c r="AV910" s="24"/>
      <c r="AW910" s="24"/>
      <c r="AX910" s="24"/>
      <c r="AY910" s="24"/>
      <c r="AZ910" s="24"/>
      <c r="BA910" s="24"/>
      <c r="BB910" s="24"/>
      <c r="BC910" s="24"/>
      <c r="BD910" s="24"/>
      <c r="BE910" s="24"/>
      <c r="BF910" s="24"/>
      <c r="BG910" s="24"/>
      <c r="BH910" s="24"/>
      <c r="BI910" s="24"/>
      <c r="BJ910" s="24"/>
      <c r="BK910" s="24"/>
      <c r="BL910" s="24"/>
      <c r="BM910" s="24"/>
      <c r="BN910" s="24"/>
      <c r="BO910" s="24"/>
      <c r="BP910" s="24"/>
      <c r="BQ910" s="24"/>
      <c r="BR910" s="24"/>
      <c r="BS910" s="24"/>
      <c r="BT910" s="24"/>
      <c r="BU910" s="24"/>
      <c r="BV910" s="24"/>
      <c r="BW910" s="24"/>
      <c r="BX910" s="24"/>
      <c r="BY910" s="24"/>
      <c r="BZ910" s="24"/>
      <c r="CA910" s="24"/>
      <c r="CB910" s="24"/>
      <c r="CC910" s="24"/>
      <c r="CD910" s="24"/>
      <c r="CE910" s="24"/>
    </row>
    <row r="911" spans="46:83" x14ac:dyDescent="0.15">
      <c r="AT911" s="24"/>
      <c r="AU911" s="24"/>
      <c r="AV911" s="24"/>
      <c r="AW911" s="24"/>
      <c r="AX911" s="24"/>
      <c r="AY911" s="24"/>
      <c r="AZ911" s="24"/>
      <c r="BA911" s="24"/>
      <c r="BB911" s="24"/>
      <c r="BC911" s="24"/>
      <c r="BD911" s="24"/>
      <c r="BE911" s="24"/>
      <c r="BF911" s="24"/>
      <c r="BG911" s="24"/>
      <c r="BH911" s="24"/>
      <c r="BI911" s="24"/>
      <c r="BJ911" s="24"/>
      <c r="BK911" s="24"/>
      <c r="BL911" s="24"/>
      <c r="BM911" s="24"/>
      <c r="BN911" s="24"/>
      <c r="BO911" s="24"/>
      <c r="BP911" s="24"/>
      <c r="BQ911" s="24"/>
      <c r="BR911" s="24"/>
      <c r="BS911" s="24"/>
      <c r="BT911" s="24"/>
      <c r="BU911" s="24"/>
      <c r="BV911" s="24"/>
      <c r="BW911" s="24"/>
      <c r="BX911" s="24"/>
      <c r="BY911" s="24"/>
      <c r="BZ911" s="24"/>
      <c r="CA911" s="24"/>
      <c r="CB911" s="24"/>
      <c r="CC911" s="24"/>
      <c r="CD911" s="24"/>
      <c r="CE911" s="24"/>
    </row>
    <row r="912" spans="46:83" x14ac:dyDescent="0.15">
      <c r="AT912" s="24"/>
      <c r="AU912" s="24"/>
      <c r="AV912" s="24"/>
      <c r="AW912" s="24"/>
      <c r="AX912" s="24"/>
      <c r="AY912" s="24"/>
      <c r="AZ912" s="24"/>
      <c r="BA912" s="24"/>
      <c r="BB912" s="24"/>
      <c r="BC912" s="24"/>
      <c r="BD912" s="24"/>
      <c r="BE912" s="24"/>
      <c r="BF912" s="24"/>
      <c r="BG912" s="24"/>
      <c r="BH912" s="24"/>
      <c r="BI912" s="24"/>
      <c r="BJ912" s="24"/>
      <c r="BK912" s="24"/>
      <c r="BL912" s="24"/>
      <c r="BM912" s="24"/>
      <c r="BN912" s="24"/>
      <c r="BO912" s="24"/>
      <c r="BP912" s="24"/>
      <c r="BQ912" s="24"/>
      <c r="BR912" s="24"/>
      <c r="BS912" s="24"/>
      <c r="BT912" s="24"/>
      <c r="BU912" s="24"/>
      <c r="BV912" s="24"/>
      <c r="BW912" s="24"/>
      <c r="BX912" s="24"/>
      <c r="BY912" s="24"/>
      <c r="BZ912" s="24"/>
      <c r="CA912" s="24"/>
      <c r="CB912" s="24"/>
      <c r="CC912" s="24"/>
      <c r="CD912" s="24"/>
      <c r="CE912" s="24"/>
    </row>
    <row r="913" spans="46:83" x14ac:dyDescent="0.15">
      <c r="AT913" s="24"/>
      <c r="AU913" s="24"/>
      <c r="AV913" s="24"/>
      <c r="AW913" s="24"/>
      <c r="AX913" s="24"/>
      <c r="AY913" s="24"/>
      <c r="AZ913" s="24"/>
      <c r="BA913" s="24"/>
      <c r="BB913" s="24"/>
      <c r="BC913" s="24"/>
      <c r="BD913" s="24"/>
      <c r="BE913" s="24"/>
      <c r="BF913" s="24"/>
      <c r="BG913" s="24"/>
      <c r="BH913" s="24"/>
      <c r="BI913" s="24"/>
      <c r="BJ913" s="24"/>
      <c r="BK913" s="24"/>
      <c r="BL913" s="24"/>
      <c r="BM913" s="24"/>
      <c r="BN913" s="24"/>
      <c r="BO913" s="24"/>
      <c r="BP913" s="24"/>
      <c r="BQ913" s="24"/>
      <c r="BR913" s="24"/>
      <c r="BS913" s="24"/>
      <c r="BT913" s="24"/>
      <c r="BU913" s="24"/>
      <c r="BV913" s="24"/>
      <c r="BW913" s="24"/>
      <c r="BX913" s="24"/>
      <c r="BY913" s="24"/>
      <c r="BZ913" s="24"/>
      <c r="CA913" s="24"/>
      <c r="CB913" s="24"/>
      <c r="CC913" s="24"/>
      <c r="CD913" s="24"/>
      <c r="CE913" s="24"/>
    </row>
    <row r="914" spans="46:83" x14ac:dyDescent="0.15">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row>
    <row r="915" spans="46:83" x14ac:dyDescent="0.15">
      <c r="AT915" s="24"/>
      <c r="AU915" s="24"/>
      <c r="AV915" s="24"/>
      <c r="AW915" s="24"/>
      <c r="AX915" s="24"/>
      <c r="AY915" s="24"/>
      <c r="AZ915" s="24"/>
      <c r="BA915" s="24"/>
      <c r="BB915" s="24"/>
      <c r="BC915" s="24"/>
      <c r="BD915" s="24"/>
      <c r="BE915" s="24"/>
      <c r="BF915" s="24"/>
      <c r="BG915" s="24"/>
      <c r="BH915" s="24"/>
      <c r="BI915" s="24"/>
      <c r="BJ915" s="24"/>
      <c r="BK915" s="24"/>
      <c r="BL915" s="24"/>
      <c r="BM915" s="24"/>
      <c r="BN915" s="24"/>
      <c r="BO915" s="24"/>
      <c r="BP915" s="24"/>
      <c r="BQ915" s="24"/>
      <c r="BR915" s="24"/>
      <c r="BS915" s="24"/>
      <c r="BT915" s="24"/>
      <c r="BU915" s="24"/>
      <c r="BV915" s="24"/>
      <c r="BW915" s="24"/>
      <c r="BX915" s="24"/>
      <c r="BY915" s="24"/>
      <c r="BZ915" s="24"/>
      <c r="CA915" s="24"/>
      <c r="CB915" s="24"/>
      <c r="CC915" s="24"/>
      <c r="CD915" s="24"/>
      <c r="CE915" s="24"/>
    </row>
    <row r="916" spans="46:83" x14ac:dyDescent="0.15">
      <c r="AT916" s="24"/>
      <c r="AU916" s="24"/>
      <c r="AV916" s="24"/>
      <c r="AW916" s="24"/>
      <c r="AX916" s="24"/>
      <c r="AY916" s="24"/>
      <c r="AZ916" s="24"/>
      <c r="BA916" s="24"/>
      <c r="BB916" s="24"/>
      <c r="BC916" s="24"/>
      <c r="BD916" s="24"/>
      <c r="BE916" s="24"/>
      <c r="BF916" s="24"/>
      <c r="BG916" s="24"/>
      <c r="BH916" s="24"/>
      <c r="BI916" s="24"/>
      <c r="BJ916" s="24"/>
      <c r="BK916" s="24"/>
      <c r="BL916" s="24"/>
      <c r="BM916" s="24"/>
      <c r="BN916" s="24"/>
      <c r="BO916" s="24"/>
      <c r="BP916" s="24"/>
      <c r="BQ916" s="24"/>
      <c r="BR916" s="24"/>
      <c r="BS916" s="24"/>
      <c r="BT916" s="24"/>
      <c r="BU916" s="24"/>
      <c r="BV916" s="24"/>
      <c r="BW916" s="24"/>
      <c r="BX916" s="24"/>
      <c r="BY916" s="24"/>
      <c r="BZ916" s="24"/>
      <c r="CA916" s="24"/>
      <c r="CB916" s="24"/>
      <c r="CC916" s="24"/>
      <c r="CD916" s="24"/>
      <c r="CE916" s="24"/>
    </row>
    <row r="917" spans="46:83" x14ac:dyDescent="0.15">
      <c r="AT917" s="24"/>
      <c r="AU917" s="24"/>
      <c r="AV917" s="24"/>
      <c r="AW917" s="24"/>
      <c r="AX917" s="24"/>
      <c r="AY917" s="24"/>
      <c r="AZ917" s="24"/>
      <c r="BA917" s="24"/>
      <c r="BB917" s="24"/>
      <c r="BC917" s="24"/>
      <c r="BD917" s="24"/>
      <c r="BE917" s="24"/>
      <c r="BF917" s="24"/>
      <c r="BG917" s="24"/>
      <c r="BH917" s="24"/>
      <c r="BI917" s="24"/>
      <c r="BJ917" s="24"/>
      <c r="BK917" s="24"/>
      <c r="BL917" s="24"/>
      <c r="BM917" s="24"/>
      <c r="BN917" s="24"/>
      <c r="BO917" s="24"/>
      <c r="BP917" s="24"/>
      <c r="BQ917" s="24"/>
      <c r="BR917" s="24"/>
      <c r="BS917" s="24"/>
      <c r="BT917" s="24"/>
      <c r="BU917" s="24"/>
      <c r="BV917" s="24"/>
      <c r="BW917" s="24"/>
      <c r="BX917" s="24"/>
      <c r="BY917" s="24"/>
      <c r="BZ917" s="24"/>
      <c r="CA917" s="24"/>
      <c r="CB917" s="24"/>
      <c r="CC917" s="24"/>
      <c r="CD917" s="24"/>
      <c r="CE917" s="24"/>
    </row>
    <row r="918" spans="46:83" x14ac:dyDescent="0.15">
      <c r="AT918" s="24"/>
      <c r="AU918" s="24"/>
      <c r="AV918" s="24"/>
      <c r="AW918" s="24"/>
      <c r="AX918" s="24"/>
      <c r="AY918" s="24"/>
      <c r="AZ918" s="24"/>
      <c r="BA918" s="24"/>
      <c r="BB918" s="24"/>
      <c r="BC918" s="24"/>
      <c r="BD918" s="24"/>
      <c r="BE918" s="24"/>
      <c r="BF918" s="24"/>
      <c r="BG918" s="24"/>
      <c r="BH918" s="24"/>
      <c r="BI918" s="24"/>
      <c r="BJ918" s="24"/>
      <c r="BK918" s="24"/>
      <c r="BL918" s="24"/>
      <c r="BM918" s="24"/>
      <c r="BN918" s="24"/>
      <c r="BO918" s="24"/>
      <c r="BP918" s="24"/>
      <c r="BQ918" s="24"/>
      <c r="BR918" s="24"/>
      <c r="BS918" s="24"/>
      <c r="BT918" s="24"/>
      <c r="BU918" s="24"/>
      <c r="BV918" s="24"/>
      <c r="BW918" s="24"/>
      <c r="BX918" s="24"/>
      <c r="BY918" s="24"/>
      <c r="BZ918" s="24"/>
      <c r="CA918" s="24"/>
      <c r="CB918" s="24"/>
      <c r="CC918" s="24"/>
      <c r="CD918" s="24"/>
      <c r="CE918" s="24"/>
    </row>
    <row r="919" spans="46:83" x14ac:dyDescent="0.15">
      <c r="AT919" s="24"/>
      <c r="AU919" s="24"/>
      <c r="AV919" s="24"/>
      <c r="AW919" s="24"/>
      <c r="AX919" s="24"/>
      <c r="AY919" s="24"/>
      <c r="AZ919" s="24"/>
      <c r="BA919" s="24"/>
      <c r="BB919" s="24"/>
      <c r="BC919" s="24"/>
      <c r="BD919" s="24"/>
      <c r="BE919" s="24"/>
      <c r="BF919" s="24"/>
      <c r="BG919" s="24"/>
      <c r="BH919" s="24"/>
      <c r="BI919" s="24"/>
      <c r="BJ919" s="24"/>
      <c r="BK919" s="24"/>
      <c r="BL919" s="24"/>
      <c r="BM919" s="24"/>
      <c r="BN919" s="24"/>
      <c r="BO919" s="24"/>
      <c r="BP919" s="24"/>
      <c r="BQ919" s="24"/>
      <c r="BR919" s="24"/>
      <c r="BS919" s="24"/>
      <c r="BT919" s="24"/>
      <c r="BU919" s="24"/>
      <c r="BV919" s="24"/>
      <c r="BW919" s="24"/>
      <c r="BX919" s="24"/>
      <c r="BY919" s="24"/>
      <c r="BZ919" s="24"/>
      <c r="CA919" s="24"/>
      <c r="CB919" s="24"/>
      <c r="CC919" s="24"/>
      <c r="CD919" s="24"/>
      <c r="CE919" s="24"/>
    </row>
    <row r="920" spans="46:83" x14ac:dyDescent="0.15">
      <c r="AT920" s="24"/>
      <c r="AU920" s="24"/>
      <c r="AV920" s="24"/>
      <c r="AW920" s="24"/>
      <c r="AX920" s="24"/>
      <c r="AY920" s="24"/>
      <c r="AZ920" s="24"/>
      <c r="BA920" s="24"/>
      <c r="BB920" s="24"/>
      <c r="BC920" s="24"/>
      <c r="BD920" s="24"/>
      <c r="BE920" s="24"/>
      <c r="BF920" s="24"/>
      <c r="BG920" s="24"/>
      <c r="BH920" s="24"/>
      <c r="BI920" s="24"/>
      <c r="BJ920" s="24"/>
      <c r="BK920" s="24"/>
      <c r="BL920" s="24"/>
      <c r="BM920" s="24"/>
      <c r="BN920" s="24"/>
      <c r="BO920" s="24"/>
      <c r="BP920" s="24"/>
      <c r="BQ920" s="24"/>
      <c r="BR920" s="24"/>
      <c r="BS920" s="24"/>
      <c r="BT920" s="24"/>
      <c r="BU920" s="24"/>
      <c r="BV920" s="24"/>
      <c r="BW920" s="24"/>
      <c r="BX920" s="24"/>
      <c r="BY920" s="24"/>
      <c r="BZ920" s="24"/>
      <c r="CA920" s="24"/>
      <c r="CB920" s="24"/>
      <c r="CC920" s="24"/>
      <c r="CD920" s="24"/>
      <c r="CE920" s="24"/>
    </row>
    <row r="921" spans="46:83" x14ac:dyDescent="0.15">
      <c r="AT921" s="24"/>
      <c r="AU921" s="24"/>
      <c r="AV921" s="24"/>
      <c r="AW921" s="24"/>
      <c r="AX921" s="24"/>
      <c r="AY921" s="24"/>
      <c r="AZ921" s="24"/>
      <c r="BA921" s="24"/>
      <c r="BB921" s="24"/>
      <c r="BC921" s="24"/>
      <c r="BD921" s="24"/>
      <c r="BE921" s="24"/>
      <c r="BF921" s="24"/>
      <c r="BG921" s="24"/>
      <c r="BH921" s="24"/>
      <c r="BI921" s="24"/>
      <c r="BJ921" s="24"/>
      <c r="BK921" s="24"/>
      <c r="BL921" s="24"/>
      <c r="BM921" s="24"/>
      <c r="BN921" s="24"/>
      <c r="BO921" s="24"/>
      <c r="BP921" s="24"/>
      <c r="BQ921" s="24"/>
      <c r="BR921" s="24"/>
      <c r="BS921" s="24"/>
      <c r="BT921" s="24"/>
      <c r="BU921" s="24"/>
      <c r="BV921" s="24"/>
      <c r="BW921" s="24"/>
      <c r="BX921" s="24"/>
      <c r="BY921" s="24"/>
      <c r="BZ921" s="24"/>
      <c r="CA921" s="24"/>
      <c r="CB921" s="24"/>
      <c r="CC921" s="24"/>
      <c r="CD921" s="24"/>
      <c r="CE921" s="24"/>
    </row>
    <row r="922" spans="46:83" x14ac:dyDescent="0.15">
      <c r="AT922" s="24"/>
      <c r="AU922" s="24"/>
      <c r="AV922" s="24"/>
      <c r="AW922" s="24"/>
      <c r="AX922" s="24"/>
      <c r="AY922" s="24"/>
      <c r="AZ922" s="24"/>
      <c r="BA922" s="24"/>
      <c r="BB922" s="24"/>
      <c r="BC922" s="24"/>
      <c r="BD922" s="24"/>
      <c r="BE922" s="24"/>
      <c r="BF922" s="24"/>
      <c r="BG922" s="24"/>
      <c r="BH922" s="24"/>
      <c r="BI922" s="24"/>
      <c r="BJ922" s="24"/>
      <c r="BK922" s="24"/>
      <c r="BL922" s="24"/>
      <c r="BM922" s="24"/>
      <c r="BN922" s="24"/>
      <c r="BO922" s="24"/>
      <c r="BP922" s="24"/>
      <c r="BQ922" s="24"/>
      <c r="BR922" s="24"/>
      <c r="BS922" s="24"/>
      <c r="BT922" s="24"/>
      <c r="BU922" s="24"/>
      <c r="BV922" s="24"/>
      <c r="BW922" s="24"/>
      <c r="BX922" s="24"/>
      <c r="BY922" s="24"/>
      <c r="BZ922" s="24"/>
      <c r="CA922" s="24"/>
      <c r="CB922" s="24"/>
      <c r="CC922" s="24"/>
      <c r="CD922" s="24"/>
      <c r="CE922" s="24"/>
    </row>
    <row r="923" spans="46:83" x14ac:dyDescent="0.15">
      <c r="AT923" s="24"/>
      <c r="AU923" s="24"/>
      <c r="AV923" s="24"/>
      <c r="AW923" s="24"/>
      <c r="AX923" s="24"/>
      <c r="AY923" s="24"/>
      <c r="AZ923" s="24"/>
      <c r="BA923" s="24"/>
      <c r="BB923" s="24"/>
      <c r="BC923" s="24"/>
      <c r="BD923" s="24"/>
      <c r="BE923" s="24"/>
      <c r="BF923" s="24"/>
      <c r="BG923" s="24"/>
      <c r="BH923" s="24"/>
      <c r="BI923" s="24"/>
      <c r="BJ923" s="24"/>
      <c r="BK923" s="24"/>
      <c r="BL923" s="24"/>
      <c r="BM923" s="24"/>
      <c r="BN923" s="24"/>
      <c r="BO923" s="24"/>
      <c r="BP923" s="24"/>
      <c r="BQ923" s="24"/>
      <c r="BR923" s="24"/>
      <c r="BS923" s="24"/>
      <c r="BT923" s="24"/>
      <c r="BU923" s="24"/>
      <c r="BV923" s="24"/>
      <c r="BW923" s="24"/>
      <c r="BX923" s="24"/>
      <c r="BY923" s="24"/>
      <c r="BZ923" s="24"/>
      <c r="CA923" s="24"/>
      <c r="CB923" s="24"/>
      <c r="CC923" s="24"/>
      <c r="CD923" s="24"/>
      <c r="CE923" s="24"/>
    </row>
    <row r="924" spans="46:83" x14ac:dyDescent="0.15">
      <c r="AT924" s="24"/>
      <c r="AU924" s="24"/>
      <c r="AV924" s="24"/>
      <c r="AW924" s="24"/>
      <c r="AX924" s="24"/>
      <c r="AY924" s="24"/>
      <c r="AZ924" s="24"/>
      <c r="BA924" s="24"/>
      <c r="BB924" s="24"/>
      <c r="BC924" s="24"/>
      <c r="BD924" s="24"/>
      <c r="BE924" s="24"/>
      <c r="BF924" s="24"/>
      <c r="BG924" s="24"/>
      <c r="BH924" s="24"/>
      <c r="BI924" s="24"/>
      <c r="BJ924" s="24"/>
      <c r="BK924" s="24"/>
      <c r="BL924" s="24"/>
      <c r="BM924" s="24"/>
      <c r="BN924" s="24"/>
      <c r="BO924" s="24"/>
      <c r="BP924" s="24"/>
      <c r="BQ924" s="24"/>
      <c r="BR924" s="24"/>
      <c r="BS924" s="24"/>
      <c r="BT924" s="24"/>
      <c r="BU924" s="24"/>
      <c r="BV924" s="24"/>
      <c r="BW924" s="24"/>
      <c r="BX924" s="24"/>
      <c r="BY924" s="24"/>
      <c r="BZ924" s="24"/>
      <c r="CA924" s="24"/>
      <c r="CB924" s="24"/>
      <c r="CC924" s="24"/>
      <c r="CD924" s="24"/>
      <c r="CE924" s="24"/>
    </row>
    <row r="925" spans="46:83" x14ac:dyDescent="0.15">
      <c r="AT925" s="24"/>
      <c r="AU925" s="24"/>
      <c r="AV925" s="24"/>
      <c r="AW925" s="24"/>
      <c r="AX925" s="24"/>
      <c r="AY925" s="24"/>
      <c r="AZ925" s="24"/>
      <c r="BA925" s="24"/>
      <c r="BB925" s="24"/>
      <c r="BC925" s="24"/>
      <c r="BD925" s="24"/>
      <c r="BE925" s="24"/>
      <c r="BF925" s="24"/>
      <c r="BG925" s="24"/>
      <c r="BH925" s="24"/>
      <c r="BI925" s="24"/>
      <c r="BJ925" s="24"/>
      <c r="BK925" s="24"/>
      <c r="BL925" s="24"/>
      <c r="BM925" s="24"/>
      <c r="BN925" s="24"/>
      <c r="BO925" s="24"/>
      <c r="BP925" s="24"/>
      <c r="BQ925" s="24"/>
      <c r="BR925" s="24"/>
      <c r="BS925" s="24"/>
      <c r="BT925" s="24"/>
      <c r="BU925" s="24"/>
      <c r="BV925" s="24"/>
      <c r="BW925" s="24"/>
      <c r="BX925" s="24"/>
      <c r="BY925" s="24"/>
      <c r="BZ925" s="24"/>
      <c r="CA925" s="24"/>
      <c r="CB925" s="24"/>
      <c r="CC925" s="24"/>
      <c r="CD925" s="24"/>
      <c r="CE925" s="24"/>
    </row>
    <row r="926" spans="46:83" x14ac:dyDescent="0.15">
      <c r="AT926" s="24"/>
      <c r="AU926" s="24"/>
      <c r="AV926" s="24"/>
      <c r="AW926" s="24"/>
      <c r="AX926" s="24"/>
      <c r="AY926" s="24"/>
      <c r="AZ926" s="24"/>
      <c r="BA926" s="24"/>
      <c r="BB926" s="24"/>
      <c r="BC926" s="24"/>
      <c r="BD926" s="24"/>
      <c r="BE926" s="24"/>
      <c r="BF926" s="24"/>
      <c r="BG926" s="24"/>
      <c r="BH926" s="24"/>
      <c r="BI926" s="24"/>
      <c r="BJ926" s="24"/>
      <c r="BK926" s="24"/>
      <c r="BL926" s="24"/>
      <c r="BM926" s="24"/>
      <c r="BN926" s="24"/>
      <c r="BO926" s="24"/>
      <c r="BP926" s="24"/>
      <c r="BQ926" s="24"/>
      <c r="BR926" s="24"/>
      <c r="BS926" s="24"/>
      <c r="BT926" s="24"/>
      <c r="BU926" s="24"/>
      <c r="BV926" s="24"/>
      <c r="BW926" s="24"/>
      <c r="BX926" s="24"/>
      <c r="BY926" s="24"/>
      <c r="BZ926" s="24"/>
      <c r="CA926" s="24"/>
      <c r="CB926" s="24"/>
      <c r="CC926" s="24"/>
      <c r="CD926" s="24"/>
      <c r="CE926" s="24"/>
    </row>
    <row r="927" spans="46:83" x14ac:dyDescent="0.15">
      <c r="AT927" s="24"/>
      <c r="AU927" s="24"/>
      <c r="AV927" s="24"/>
      <c r="AW927" s="24"/>
      <c r="AX927" s="24"/>
      <c r="AY927" s="24"/>
      <c r="AZ927" s="24"/>
      <c r="BA927" s="24"/>
      <c r="BB927" s="24"/>
      <c r="BC927" s="24"/>
      <c r="BD927" s="24"/>
      <c r="BE927" s="24"/>
      <c r="BF927" s="24"/>
      <c r="BG927" s="24"/>
      <c r="BH927" s="24"/>
      <c r="BI927" s="24"/>
      <c r="BJ927" s="24"/>
      <c r="BK927" s="24"/>
      <c r="BL927" s="24"/>
      <c r="BM927" s="24"/>
      <c r="BN927" s="24"/>
      <c r="BO927" s="24"/>
      <c r="BP927" s="24"/>
      <c r="BQ927" s="24"/>
      <c r="BR927" s="24"/>
      <c r="BS927" s="24"/>
      <c r="BT927" s="24"/>
      <c r="BU927" s="24"/>
      <c r="BV927" s="24"/>
      <c r="BW927" s="24"/>
      <c r="BX927" s="24"/>
      <c r="BY927" s="24"/>
      <c r="BZ927" s="24"/>
      <c r="CA927" s="24"/>
      <c r="CB927" s="24"/>
      <c r="CC927" s="24"/>
      <c r="CD927" s="24"/>
      <c r="CE927" s="24"/>
    </row>
    <row r="928" spans="46:83" x14ac:dyDescent="0.15">
      <c r="AT928" s="24"/>
      <c r="AU928" s="24"/>
      <c r="AV928" s="24"/>
      <c r="AW928" s="24"/>
      <c r="AX928" s="24"/>
      <c r="AY928" s="24"/>
      <c r="AZ928" s="24"/>
      <c r="BA928" s="24"/>
      <c r="BB928" s="24"/>
      <c r="BC928" s="24"/>
      <c r="BD928" s="24"/>
      <c r="BE928" s="24"/>
      <c r="BF928" s="24"/>
      <c r="BG928" s="24"/>
      <c r="BH928" s="24"/>
      <c r="BI928" s="24"/>
      <c r="BJ928" s="24"/>
      <c r="BK928" s="24"/>
      <c r="BL928" s="24"/>
      <c r="BM928" s="24"/>
      <c r="BN928" s="24"/>
      <c r="BO928" s="24"/>
      <c r="BP928" s="24"/>
      <c r="BQ928" s="24"/>
      <c r="BR928" s="24"/>
      <c r="BS928" s="24"/>
      <c r="BT928" s="24"/>
      <c r="BU928" s="24"/>
      <c r="BV928" s="24"/>
      <c r="BW928" s="24"/>
      <c r="BX928" s="24"/>
      <c r="BY928" s="24"/>
      <c r="BZ928" s="24"/>
      <c r="CA928" s="24"/>
      <c r="CB928" s="24"/>
      <c r="CC928" s="24"/>
      <c r="CD928" s="24"/>
      <c r="CE928" s="24"/>
    </row>
    <row r="929" spans="46:83" x14ac:dyDescent="0.15">
      <c r="AT929" s="24"/>
      <c r="AU929" s="24"/>
      <c r="AV929" s="24"/>
      <c r="AW929" s="24"/>
      <c r="AX929" s="24"/>
      <c r="AY929" s="24"/>
      <c r="AZ929" s="24"/>
      <c r="BA929" s="24"/>
      <c r="BB929" s="24"/>
      <c r="BC929" s="24"/>
      <c r="BD929" s="24"/>
      <c r="BE929" s="24"/>
      <c r="BF929" s="24"/>
      <c r="BG929" s="24"/>
      <c r="BH929" s="24"/>
      <c r="BI929" s="24"/>
      <c r="BJ929" s="24"/>
      <c r="BK929" s="24"/>
      <c r="BL929" s="24"/>
      <c r="BM929" s="24"/>
      <c r="BN929" s="24"/>
      <c r="BO929" s="24"/>
      <c r="BP929" s="24"/>
      <c r="BQ929" s="24"/>
      <c r="BR929" s="24"/>
      <c r="BS929" s="24"/>
      <c r="BT929" s="24"/>
      <c r="BU929" s="24"/>
      <c r="BV929" s="24"/>
      <c r="BW929" s="24"/>
      <c r="BX929" s="24"/>
      <c r="BY929" s="24"/>
      <c r="BZ929" s="24"/>
      <c r="CA929" s="24"/>
      <c r="CB929" s="24"/>
      <c r="CC929" s="24"/>
      <c r="CD929" s="24"/>
      <c r="CE929" s="24"/>
    </row>
    <row r="930" spans="46:83" x14ac:dyDescent="0.15">
      <c r="AT930" s="24"/>
      <c r="AU930" s="24"/>
      <c r="AV930" s="24"/>
      <c r="AW930" s="24"/>
      <c r="AX930" s="24"/>
      <c r="AY930" s="24"/>
      <c r="AZ930" s="24"/>
      <c r="BA930" s="24"/>
      <c r="BB930" s="24"/>
      <c r="BC930" s="24"/>
      <c r="BD930" s="24"/>
      <c r="BE930" s="24"/>
      <c r="BF930" s="24"/>
      <c r="BG930" s="24"/>
      <c r="BH930" s="24"/>
      <c r="BI930" s="24"/>
      <c r="BJ930" s="24"/>
      <c r="BK930" s="24"/>
      <c r="BL930" s="24"/>
      <c r="BM930" s="24"/>
      <c r="BN930" s="24"/>
      <c r="BO930" s="24"/>
      <c r="BP930" s="24"/>
      <c r="BQ930" s="24"/>
      <c r="BR930" s="24"/>
      <c r="BS930" s="24"/>
      <c r="BT930" s="24"/>
      <c r="BU930" s="24"/>
      <c r="BV930" s="24"/>
      <c r="BW930" s="24"/>
      <c r="BX930" s="24"/>
      <c r="BY930" s="24"/>
      <c r="BZ930" s="24"/>
      <c r="CA930" s="24"/>
      <c r="CB930" s="24"/>
      <c r="CC930" s="24"/>
      <c r="CD930" s="24"/>
      <c r="CE930" s="24"/>
    </row>
    <row r="931" spans="46:83" x14ac:dyDescent="0.15">
      <c r="AT931" s="24"/>
      <c r="AU931" s="24"/>
      <c r="AV931" s="24"/>
      <c r="AW931" s="24"/>
      <c r="AX931" s="24"/>
      <c r="AY931" s="24"/>
      <c r="AZ931" s="24"/>
      <c r="BA931" s="24"/>
      <c r="BB931" s="24"/>
      <c r="BC931" s="24"/>
      <c r="BD931" s="24"/>
      <c r="BE931" s="24"/>
      <c r="BF931" s="24"/>
      <c r="BG931" s="24"/>
      <c r="BH931" s="24"/>
      <c r="BI931" s="24"/>
      <c r="BJ931" s="24"/>
      <c r="BK931" s="24"/>
      <c r="BL931" s="24"/>
      <c r="BM931" s="24"/>
      <c r="BN931" s="24"/>
      <c r="BO931" s="24"/>
      <c r="BP931" s="24"/>
      <c r="BQ931" s="24"/>
      <c r="BR931" s="24"/>
      <c r="BS931" s="24"/>
      <c r="BT931" s="24"/>
      <c r="BU931" s="24"/>
      <c r="BV931" s="24"/>
      <c r="BW931" s="24"/>
      <c r="BX931" s="24"/>
      <c r="BY931" s="24"/>
      <c r="BZ931" s="24"/>
      <c r="CA931" s="24"/>
      <c r="CB931" s="24"/>
      <c r="CC931" s="24"/>
      <c r="CD931" s="24"/>
      <c r="CE931" s="24"/>
    </row>
    <row r="932" spans="46:83" x14ac:dyDescent="0.15">
      <c r="AT932" s="24"/>
      <c r="AU932" s="24"/>
      <c r="AV932" s="24"/>
      <c r="AW932" s="24"/>
      <c r="AX932" s="24"/>
      <c r="AY932" s="24"/>
      <c r="AZ932" s="24"/>
      <c r="BA932" s="24"/>
      <c r="BB932" s="24"/>
      <c r="BC932" s="24"/>
      <c r="BD932" s="24"/>
      <c r="BE932" s="24"/>
      <c r="BF932" s="24"/>
      <c r="BG932" s="24"/>
      <c r="BH932" s="24"/>
      <c r="BI932" s="24"/>
      <c r="BJ932" s="24"/>
      <c r="BK932" s="24"/>
      <c r="BL932" s="24"/>
      <c r="BM932" s="24"/>
      <c r="BN932" s="24"/>
      <c r="BO932" s="24"/>
      <c r="BP932" s="24"/>
      <c r="BQ932" s="24"/>
      <c r="BR932" s="24"/>
      <c r="BS932" s="24"/>
      <c r="BT932" s="24"/>
      <c r="BU932" s="24"/>
      <c r="BV932" s="24"/>
      <c r="BW932" s="24"/>
      <c r="BX932" s="24"/>
      <c r="BY932" s="24"/>
      <c r="BZ932" s="24"/>
      <c r="CA932" s="24"/>
      <c r="CB932" s="24"/>
      <c r="CC932" s="24"/>
      <c r="CD932" s="24"/>
      <c r="CE932" s="24"/>
    </row>
    <row r="933" spans="46:83" x14ac:dyDescent="0.15">
      <c r="AT933" s="24"/>
      <c r="AU933" s="24"/>
      <c r="AV933" s="24"/>
      <c r="AW933" s="24"/>
      <c r="AX933" s="24"/>
      <c r="AY933" s="24"/>
      <c r="AZ933" s="24"/>
      <c r="BA933" s="24"/>
      <c r="BB933" s="24"/>
      <c r="BC933" s="24"/>
      <c r="BD933" s="24"/>
      <c r="BE933" s="24"/>
      <c r="BF933" s="24"/>
      <c r="BG933" s="24"/>
      <c r="BH933" s="24"/>
      <c r="BI933" s="24"/>
      <c r="BJ933" s="24"/>
      <c r="BK933" s="24"/>
      <c r="BL933" s="24"/>
      <c r="BM933" s="24"/>
      <c r="BN933" s="24"/>
      <c r="BO933" s="24"/>
      <c r="BP933" s="24"/>
      <c r="BQ933" s="24"/>
      <c r="BR933" s="24"/>
      <c r="BS933" s="24"/>
      <c r="BT933" s="24"/>
      <c r="BU933" s="24"/>
      <c r="BV933" s="24"/>
      <c r="BW933" s="24"/>
      <c r="BX933" s="24"/>
      <c r="BY933" s="24"/>
      <c r="BZ933" s="24"/>
      <c r="CA933" s="24"/>
      <c r="CB933" s="24"/>
      <c r="CC933" s="24"/>
      <c r="CD933" s="24"/>
      <c r="CE933" s="24"/>
    </row>
    <row r="934" spans="46:83" x14ac:dyDescent="0.15">
      <c r="AT934" s="24"/>
      <c r="AU934" s="24"/>
      <c r="AV934" s="24"/>
      <c r="AW934" s="24"/>
      <c r="AX934" s="24"/>
      <c r="AY934" s="24"/>
      <c r="AZ934" s="24"/>
      <c r="BA934" s="24"/>
      <c r="BB934" s="24"/>
      <c r="BC934" s="24"/>
      <c r="BD934" s="24"/>
      <c r="BE934" s="24"/>
      <c r="BF934" s="24"/>
      <c r="BG934" s="24"/>
      <c r="BH934" s="24"/>
      <c r="BI934" s="24"/>
      <c r="BJ934" s="24"/>
      <c r="BK934" s="24"/>
      <c r="BL934" s="24"/>
      <c r="BM934" s="24"/>
      <c r="BN934" s="24"/>
      <c r="BO934" s="24"/>
      <c r="BP934" s="24"/>
      <c r="BQ934" s="24"/>
      <c r="BR934" s="24"/>
      <c r="BS934" s="24"/>
      <c r="BT934" s="24"/>
      <c r="BU934" s="24"/>
      <c r="BV934" s="24"/>
      <c r="BW934" s="24"/>
      <c r="BX934" s="24"/>
      <c r="BY934" s="24"/>
      <c r="BZ934" s="24"/>
      <c r="CA934" s="24"/>
      <c r="CB934" s="24"/>
      <c r="CC934" s="24"/>
      <c r="CD934" s="24"/>
      <c r="CE934" s="24"/>
    </row>
    <row r="935" spans="46:83" x14ac:dyDescent="0.15">
      <c r="AT935" s="24"/>
      <c r="AU935" s="24"/>
      <c r="AV935" s="24"/>
      <c r="AW935" s="24"/>
      <c r="AX935" s="24"/>
      <c r="AY935" s="24"/>
      <c r="AZ935" s="24"/>
      <c r="BA935" s="24"/>
      <c r="BB935" s="24"/>
      <c r="BC935" s="24"/>
      <c r="BD935" s="24"/>
      <c r="BE935" s="24"/>
      <c r="BF935" s="24"/>
      <c r="BG935" s="24"/>
      <c r="BH935" s="24"/>
      <c r="BI935" s="24"/>
      <c r="BJ935" s="24"/>
      <c r="BK935" s="24"/>
      <c r="BL935" s="24"/>
      <c r="BM935" s="24"/>
      <c r="BN935" s="24"/>
      <c r="BO935" s="24"/>
      <c r="BP935" s="24"/>
      <c r="BQ935" s="24"/>
      <c r="BR935" s="24"/>
      <c r="BS935" s="24"/>
      <c r="BT935" s="24"/>
      <c r="BU935" s="24"/>
      <c r="BV935" s="24"/>
      <c r="BW935" s="24"/>
      <c r="BX935" s="24"/>
      <c r="BY935" s="24"/>
      <c r="BZ935" s="24"/>
      <c r="CA935" s="24"/>
      <c r="CB935" s="24"/>
      <c r="CC935" s="24"/>
      <c r="CD935" s="24"/>
      <c r="CE935" s="24"/>
    </row>
    <row r="936" spans="46:83" x14ac:dyDescent="0.15">
      <c r="AT936" s="24"/>
      <c r="AU936" s="24"/>
      <c r="AV936" s="24"/>
      <c r="AW936" s="24"/>
      <c r="AX936" s="24"/>
      <c r="AY936" s="24"/>
      <c r="AZ936" s="24"/>
      <c r="BA936" s="24"/>
      <c r="BB936" s="24"/>
      <c r="BC936" s="24"/>
      <c r="BD936" s="24"/>
      <c r="BE936" s="24"/>
      <c r="BF936" s="24"/>
      <c r="BG936" s="24"/>
      <c r="BH936" s="24"/>
      <c r="BI936" s="24"/>
      <c r="BJ936" s="24"/>
      <c r="BK936" s="24"/>
      <c r="BL936" s="24"/>
      <c r="BM936" s="24"/>
      <c r="BN936" s="24"/>
      <c r="BO936" s="24"/>
      <c r="BP936" s="24"/>
      <c r="BQ936" s="24"/>
      <c r="BR936" s="24"/>
      <c r="BS936" s="24"/>
      <c r="BT936" s="24"/>
      <c r="BU936" s="24"/>
      <c r="BV936" s="24"/>
      <c r="BW936" s="24"/>
      <c r="BX936" s="24"/>
      <c r="BY936" s="24"/>
      <c r="BZ936" s="24"/>
      <c r="CA936" s="24"/>
      <c r="CB936" s="24"/>
      <c r="CC936" s="24"/>
      <c r="CD936" s="24"/>
      <c r="CE936" s="24"/>
    </row>
    <row r="937" spans="46:83" x14ac:dyDescent="0.15">
      <c r="AT937" s="24"/>
      <c r="AU937" s="24"/>
      <c r="AV937" s="24"/>
      <c r="AW937" s="24"/>
      <c r="AX937" s="24"/>
      <c r="AY937" s="24"/>
      <c r="AZ937" s="24"/>
      <c r="BA937" s="24"/>
      <c r="BB937" s="24"/>
      <c r="BC937" s="24"/>
      <c r="BD937" s="24"/>
      <c r="BE937" s="24"/>
      <c r="BF937" s="24"/>
      <c r="BG937" s="24"/>
      <c r="BH937" s="24"/>
      <c r="BI937" s="24"/>
      <c r="BJ937" s="24"/>
      <c r="BK937" s="24"/>
      <c r="BL937" s="24"/>
      <c r="BM937" s="24"/>
      <c r="BN937" s="24"/>
      <c r="BO937" s="24"/>
      <c r="BP937" s="24"/>
      <c r="BQ937" s="24"/>
      <c r="BR937" s="24"/>
      <c r="BS937" s="24"/>
      <c r="BT937" s="24"/>
      <c r="BU937" s="24"/>
      <c r="BV937" s="24"/>
      <c r="BW937" s="24"/>
      <c r="BX937" s="24"/>
      <c r="BY937" s="24"/>
      <c r="BZ937" s="24"/>
      <c r="CA937" s="24"/>
      <c r="CB937" s="24"/>
      <c r="CC937" s="24"/>
      <c r="CD937" s="24"/>
      <c r="CE937" s="24"/>
    </row>
    <row r="938" spans="46:83" x14ac:dyDescent="0.15">
      <c r="AT938" s="24"/>
      <c r="AU938" s="24"/>
      <c r="AV938" s="24"/>
      <c r="AW938" s="24"/>
      <c r="AX938" s="24"/>
      <c r="AY938" s="24"/>
      <c r="AZ938" s="24"/>
      <c r="BA938" s="24"/>
      <c r="BB938" s="24"/>
      <c r="BC938" s="24"/>
      <c r="BD938" s="24"/>
      <c r="BE938" s="24"/>
      <c r="BF938" s="24"/>
      <c r="BG938" s="24"/>
      <c r="BH938" s="24"/>
      <c r="BI938" s="24"/>
      <c r="BJ938" s="24"/>
      <c r="BK938" s="24"/>
      <c r="BL938" s="24"/>
      <c r="BM938" s="24"/>
      <c r="BN938" s="24"/>
      <c r="BO938" s="24"/>
      <c r="BP938" s="24"/>
      <c r="BQ938" s="24"/>
      <c r="BR938" s="24"/>
      <c r="BS938" s="24"/>
      <c r="BT938" s="24"/>
      <c r="BU938" s="24"/>
      <c r="BV938" s="24"/>
      <c r="BW938" s="24"/>
      <c r="BX938" s="24"/>
      <c r="BY938" s="24"/>
      <c r="BZ938" s="24"/>
      <c r="CA938" s="24"/>
      <c r="CB938" s="24"/>
      <c r="CC938" s="24"/>
      <c r="CD938" s="24"/>
      <c r="CE938" s="24"/>
    </row>
    <row r="939" spans="46:83" x14ac:dyDescent="0.15">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row>
    <row r="940" spans="46:83" x14ac:dyDescent="0.15">
      <c r="AT940" s="24"/>
      <c r="AU940" s="24"/>
      <c r="AV940" s="24"/>
      <c r="AW940" s="24"/>
      <c r="AX940" s="24"/>
      <c r="AY940" s="24"/>
      <c r="AZ940" s="24"/>
      <c r="BA940" s="24"/>
      <c r="BB940" s="24"/>
      <c r="BC940" s="24"/>
      <c r="BD940" s="24"/>
      <c r="BE940" s="24"/>
      <c r="BF940" s="24"/>
      <c r="BG940" s="24"/>
      <c r="BH940" s="24"/>
      <c r="BI940" s="24"/>
      <c r="BJ940" s="24"/>
      <c r="BK940" s="24"/>
      <c r="BL940" s="24"/>
      <c r="BM940" s="24"/>
      <c r="BN940" s="24"/>
      <c r="BO940" s="24"/>
      <c r="BP940" s="24"/>
      <c r="BQ940" s="24"/>
      <c r="BR940" s="24"/>
      <c r="BS940" s="24"/>
      <c r="BT940" s="24"/>
      <c r="BU940" s="24"/>
      <c r="BV940" s="24"/>
      <c r="BW940" s="24"/>
      <c r="BX940" s="24"/>
      <c r="BY940" s="24"/>
      <c r="BZ940" s="24"/>
      <c r="CA940" s="24"/>
      <c r="CB940" s="24"/>
      <c r="CC940" s="24"/>
      <c r="CD940" s="24"/>
      <c r="CE940" s="24"/>
    </row>
    <row r="941" spans="46:83" x14ac:dyDescent="0.15">
      <c r="AT941" s="24"/>
      <c r="AU941" s="24"/>
      <c r="AV941" s="24"/>
      <c r="AW941" s="24"/>
      <c r="AX941" s="24"/>
      <c r="AY941" s="24"/>
      <c r="AZ941" s="24"/>
      <c r="BA941" s="24"/>
      <c r="BB941" s="24"/>
      <c r="BC941" s="24"/>
      <c r="BD941" s="24"/>
      <c r="BE941" s="24"/>
      <c r="BF941" s="24"/>
      <c r="BG941" s="24"/>
      <c r="BH941" s="24"/>
      <c r="BI941" s="24"/>
      <c r="BJ941" s="24"/>
      <c r="BK941" s="24"/>
      <c r="BL941" s="24"/>
      <c r="BM941" s="24"/>
      <c r="BN941" s="24"/>
      <c r="BO941" s="24"/>
      <c r="BP941" s="24"/>
      <c r="BQ941" s="24"/>
      <c r="BR941" s="24"/>
      <c r="BS941" s="24"/>
      <c r="BT941" s="24"/>
      <c r="BU941" s="24"/>
      <c r="BV941" s="24"/>
      <c r="BW941" s="24"/>
      <c r="BX941" s="24"/>
      <c r="BY941" s="24"/>
      <c r="BZ941" s="24"/>
      <c r="CA941" s="24"/>
      <c r="CB941" s="24"/>
      <c r="CC941" s="24"/>
      <c r="CD941" s="24"/>
      <c r="CE941" s="24"/>
    </row>
    <row r="942" spans="46:83" x14ac:dyDescent="0.15">
      <c r="AT942" s="24"/>
      <c r="AU942" s="24"/>
      <c r="AV942" s="24"/>
      <c r="AW942" s="24"/>
      <c r="AX942" s="24"/>
      <c r="AY942" s="24"/>
      <c r="AZ942" s="24"/>
      <c r="BA942" s="24"/>
      <c r="BB942" s="24"/>
      <c r="BC942" s="24"/>
      <c r="BD942" s="24"/>
      <c r="BE942" s="24"/>
      <c r="BF942" s="24"/>
      <c r="BG942" s="24"/>
      <c r="BH942" s="24"/>
      <c r="BI942" s="24"/>
      <c r="BJ942" s="24"/>
      <c r="BK942" s="24"/>
      <c r="BL942" s="24"/>
      <c r="BM942" s="24"/>
      <c r="BN942" s="24"/>
      <c r="BO942" s="24"/>
      <c r="BP942" s="24"/>
      <c r="BQ942" s="24"/>
      <c r="BR942" s="24"/>
      <c r="BS942" s="24"/>
      <c r="BT942" s="24"/>
      <c r="BU942" s="24"/>
      <c r="BV942" s="24"/>
      <c r="BW942" s="24"/>
      <c r="BX942" s="24"/>
      <c r="BY942" s="24"/>
      <c r="BZ942" s="24"/>
      <c r="CA942" s="24"/>
      <c r="CB942" s="24"/>
      <c r="CC942" s="24"/>
      <c r="CD942" s="24"/>
      <c r="CE942" s="24"/>
    </row>
    <row r="943" spans="46:83" x14ac:dyDescent="0.15">
      <c r="AT943" s="24"/>
      <c r="AU943" s="24"/>
      <c r="AV943" s="24"/>
      <c r="AW943" s="24"/>
      <c r="AX943" s="24"/>
      <c r="AY943" s="24"/>
      <c r="AZ943" s="24"/>
      <c r="BA943" s="24"/>
      <c r="BB943" s="24"/>
      <c r="BC943" s="24"/>
      <c r="BD943" s="24"/>
      <c r="BE943" s="24"/>
      <c r="BF943" s="24"/>
      <c r="BG943" s="24"/>
      <c r="BH943" s="24"/>
      <c r="BI943" s="24"/>
      <c r="BJ943" s="24"/>
      <c r="BK943" s="24"/>
      <c r="BL943" s="24"/>
      <c r="BM943" s="24"/>
      <c r="BN943" s="24"/>
      <c r="BO943" s="24"/>
      <c r="BP943" s="24"/>
      <c r="BQ943" s="24"/>
      <c r="BR943" s="24"/>
      <c r="BS943" s="24"/>
      <c r="BT943" s="24"/>
      <c r="BU943" s="24"/>
      <c r="BV943" s="24"/>
      <c r="BW943" s="24"/>
      <c r="BX943" s="24"/>
      <c r="BY943" s="24"/>
      <c r="BZ943" s="24"/>
      <c r="CA943" s="24"/>
      <c r="CB943" s="24"/>
      <c r="CC943" s="24"/>
      <c r="CD943" s="24"/>
      <c r="CE943" s="24"/>
    </row>
    <row r="944" spans="46:83" x14ac:dyDescent="0.15">
      <c r="AT944" s="24"/>
      <c r="AU944" s="24"/>
      <c r="AV944" s="24"/>
      <c r="AW944" s="24"/>
      <c r="AX944" s="24"/>
      <c r="AY944" s="24"/>
      <c r="AZ944" s="24"/>
      <c r="BA944" s="24"/>
      <c r="BB944" s="24"/>
      <c r="BC944" s="24"/>
      <c r="BD944" s="24"/>
      <c r="BE944" s="24"/>
      <c r="BF944" s="24"/>
      <c r="BG944" s="24"/>
      <c r="BH944" s="24"/>
      <c r="BI944" s="24"/>
      <c r="BJ944" s="24"/>
      <c r="BK944" s="24"/>
      <c r="BL944" s="24"/>
      <c r="BM944" s="24"/>
      <c r="BN944" s="24"/>
      <c r="BO944" s="24"/>
      <c r="BP944" s="24"/>
      <c r="BQ944" s="24"/>
      <c r="BR944" s="24"/>
      <c r="BS944" s="24"/>
      <c r="BT944" s="24"/>
      <c r="BU944" s="24"/>
      <c r="BV944" s="24"/>
      <c r="BW944" s="24"/>
      <c r="BX944" s="24"/>
      <c r="BY944" s="24"/>
      <c r="BZ944" s="24"/>
      <c r="CA944" s="24"/>
      <c r="CB944" s="24"/>
      <c r="CC944" s="24"/>
      <c r="CD944" s="24"/>
      <c r="CE944" s="24"/>
    </row>
    <row r="945" spans="46:83" x14ac:dyDescent="0.15">
      <c r="AT945" s="24"/>
      <c r="AU945" s="24"/>
      <c r="AV945" s="24"/>
      <c r="AW945" s="24"/>
      <c r="AX945" s="24"/>
      <c r="AY945" s="24"/>
      <c r="AZ945" s="24"/>
      <c r="BA945" s="24"/>
      <c r="BB945" s="24"/>
      <c r="BC945" s="24"/>
      <c r="BD945" s="24"/>
      <c r="BE945" s="24"/>
      <c r="BF945" s="24"/>
      <c r="BG945" s="24"/>
      <c r="BH945" s="24"/>
      <c r="BI945" s="24"/>
      <c r="BJ945" s="24"/>
      <c r="BK945" s="24"/>
      <c r="BL945" s="24"/>
      <c r="BM945" s="24"/>
      <c r="BN945" s="24"/>
      <c r="BO945" s="24"/>
      <c r="BP945" s="24"/>
      <c r="BQ945" s="24"/>
      <c r="BR945" s="24"/>
      <c r="BS945" s="24"/>
      <c r="BT945" s="24"/>
      <c r="BU945" s="24"/>
      <c r="BV945" s="24"/>
      <c r="BW945" s="24"/>
      <c r="BX945" s="24"/>
      <c r="BY945" s="24"/>
      <c r="BZ945" s="24"/>
      <c r="CA945" s="24"/>
      <c r="CB945" s="24"/>
      <c r="CC945" s="24"/>
      <c r="CD945" s="24"/>
      <c r="CE945" s="24"/>
    </row>
    <row r="946" spans="46:83" x14ac:dyDescent="0.15">
      <c r="AT946" s="24"/>
      <c r="AU946" s="24"/>
      <c r="AV946" s="24"/>
      <c r="AW946" s="24"/>
      <c r="AX946" s="24"/>
      <c r="AY946" s="24"/>
      <c r="AZ946" s="24"/>
      <c r="BA946" s="24"/>
      <c r="BB946" s="24"/>
      <c r="BC946" s="24"/>
      <c r="BD946" s="24"/>
      <c r="BE946" s="24"/>
      <c r="BF946" s="24"/>
      <c r="BG946" s="24"/>
      <c r="BH946" s="24"/>
      <c r="BI946" s="24"/>
      <c r="BJ946" s="24"/>
      <c r="BK946" s="24"/>
      <c r="BL946" s="24"/>
      <c r="BM946" s="24"/>
      <c r="BN946" s="24"/>
      <c r="BO946" s="24"/>
      <c r="BP946" s="24"/>
      <c r="BQ946" s="24"/>
      <c r="BR946" s="24"/>
      <c r="BS946" s="24"/>
      <c r="BT946" s="24"/>
      <c r="BU946" s="24"/>
      <c r="BV946" s="24"/>
      <c r="BW946" s="24"/>
      <c r="BX946" s="24"/>
      <c r="BY946" s="24"/>
      <c r="BZ946" s="24"/>
      <c r="CA946" s="24"/>
      <c r="CB946" s="24"/>
      <c r="CC946" s="24"/>
      <c r="CD946" s="24"/>
      <c r="CE946" s="24"/>
    </row>
    <row r="947" spans="46:83" x14ac:dyDescent="0.15">
      <c r="AT947" s="24"/>
      <c r="AU947" s="24"/>
      <c r="AV947" s="24"/>
      <c r="AW947" s="24"/>
      <c r="AX947" s="24"/>
      <c r="AY947" s="24"/>
      <c r="AZ947" s="24"/>
      <c r="BA947" s="24"/>
      <c r="BB947" s="24"/>
      <c r="BC947" s="24"/>
      <c r="BD947" s="24"/>
      <c r="BE947" s="24"/>
      <c r="BF947" s="24"/>
      <c r="BG947" s="24"/>
      <c r="BH947" s="24"/>
      <c r="BI947" s="24"/>
      <c r="BJ947" s="24"/>
      <c r="BK947" s="24"/>
      <c r="BL947" s="24"/>
      <c r="BM947" s="24"/>
      <c r="BN947" s="24"/>
      <c r="BO947" s="24"/>
      <c r="BP947" s="24"/>
      <c r="BQ947" s="24"/>
      <c r="BR947" s="24"/>
      <c r="BS947" s="24"/>
      <c r="BT947" s="24"/>
      <c r="BU947" s="24"/>
      <c r="BV947" s="24"/>
      <c r="BW947" s="24"/>
      <c r="BX947" s="24"/>
      <c r="BY947" s="24"/>
      <c r="BZ947" s="24"/>
      <c r="CA947" s="24"/>
      <c r="CB947" s="24"/>
      <c r="CC947" s="24"/>
      <c r="CD947" s="24"/>
      <c r="CE947" s="24"/>
    </row>
    <row r="948" spans="46:83" x14ac:dyDescent="0.15">
      <c r="AT948" s="24"/>
      <c r="AU948" s="24"/>
      <c r="AV948" s="24"/>
      <c r="AW948" s="24"/>
      <c r="AX948" s="24"/>
      <c r="AY948" s="24"/>
      <c r="AZ948" s="24"/>
      <c r="BA948" s="24"/>
      <c r="BB948" s="24"/>
      <c r="BC948" s="24"/>
      <c r="BD948" s="24"/>
      <c r="BE948" s="24"/>
      <c r="BF948" s="24"/>
      <c r="BG948" s="24"/>
      <c r="BH948" s="24"/>
      <c r="BI948" s="24"/>
      <c r="BJ948" s="24"/>
      <c r="BK948" s="24"/>
      <c r="BL948" s="24"/>
      <c r="BM948" s="24"/>
      <c r="BN948" s="24"/>
      <c r="BO948" s="24"/>
      <c r="BP948" s="24"/>
      <c r="BQ948" s="24"/>
      <c r="BR948" s="24"/>
      <c r="BS948" s="24"/>
      <c r="BT948" s="24"/>
      <c r="BU948" s="24"/>
      <c r="BV948" s="24"/>
      <c r="BW948" s="24"/>
      <c r="BX948" s="24"/>
      <c r="BY948" s="24"/>
      <c r="BZ948" s="24"/>
      <c r="CA948" s="24"/>
      <c r="CB948" s="24"/>
      <c r="CC948" s="24"/>
      <c r="CD948" s="24"/>
      <c r="CE948" s="24"/>
    </row>
    <row r="949" spans="46:83" x14ac:dyDescent="0.15">
      <c r="AT949" s="24"/>
      <c r="AU949" s="24"/>
      <c r="AV949" s="24"/>
      <c r="AW949" s="24"/>
      <c r="AX949" s="24"/>
      <c r="AY949" s="24"/>
      <c r="AZ949" s="24"/>
      <c r="BA949" s="24"/>
      <c r="BB949" s="24"/>
      <c r="BC949" s="24"/>
      <c r="BD949" s="24"/>
      <c r="BE949" s="24"/>
      <c r="BF949" s="24"/>
      <c r="BG949" s="24"/>
      <c r="BH949" s="24"/>
      <c r="BI949" s="24"/>
      <c r="BJ949" s="24"/>
      <c r="BK949" s="24"/>
      <c r="BL949" s="24"/>
      <c r="BM949" s="24"/>
      <c r="BN949" s="24"/>
      <c r="BO949" s="24"/>
      <c r="BP949" s="24"/>
      <c r="BQ949" s="24"/>
      <c r="BR949" s="24"/>
      <c r="BS949" s="24"/>
      <c r="BT949" s="24"/>
      <c r="BU949" s="24"/>
      <c r="BV949" s="24"/>
      <c r="BW949" s="24"/>
      <c r="BX949" s="24"/>
      <c r="BY949" s="24"/>
      <c r="BZ949" s="24"/>
      <c r="CA949" s="24"/>
      <c r="CB949" s="24"/>
      <c r="CC949" s="24"/>
      <c r="CD949" s="24"/>
      <c r="CE949" s="24"/>
    </row>
    <row r="950" spans="46:83" x14ac:dyDescent="0.15">
      <c r="AT950" s="24"/>
      <c r="AU950" s="24"/>
      <c r="AV950" s="24"/>
      <c r="AW950" s="24"/>
      <c r="AX950" s="24"/>
      <c r="AY950" s="24"/>
      <c r="AZ950" s="24"/>
      <c r="BA950" s="24"/>
      <c r="BB950" s="24"/>
      <c r="BC950" s="24"/>
      <c r="BD950" s="24"/>
      <c r="BE950" s="24"/>
      <c r="BF950" s="24"/>
      <c r="BG950" s="24"/>
      <c r="BH950" s="24"/>
      <c r="BI950" s="24"/>
      <c r="BJ950" s="24"/>
      <c r="BK950" s="24"/>
      <c r="BL950" s="24"/>
      <c r="BM950" s="24"/>
      <c r="BN950" s="24"/>
      <c r="BO950" s="24"/>
      <c r="BP950" s="24"/>
      <c r="BQ950" s="24"/>
      <c r="BR950" s="24"/>
      <c r="BS950" s="24"/>
      <c r="BT950" s="24"/>
      <c r="BU950" s="24"/>
      <c r="BV950" s="24"/>
      <c r="BW950" s="24"/>
      <c r="BX950" s="24"/>
      <c r="BY950" s="24"/>
      <c r="BZ950" s="24"/>
      <c r="CA950" s="24"/>
      <c r="CB950" s="24"/>
      <c r="CC950" s="24"/>
      <c r="CD950" s="24"/>
      <c r="CE950" s="24"/>
    </row>
    <row r="951" spans="46:83" x14ac:dyDescent="0.15">
      <c r="AT951" s="24"/>
      <c r="AU951" s="24"/>
      <c r="AV951" s="24"/>
      <c r="AW951" s="24"/>
      <c r="AX951" s="24"/>
      <c r="AY951" s="24"/>
      <c r="AZ951" s="24"/>
      <c r="BA951" s="24"/>
      <c r="BB951" s="24"/>
      <c r="BC951" s="24"/>
      <c r="BD951" s="24"/>
      <c r="BE951" s="24"/>
      <c r="BF951" s="24"/>
      <c r="BG951" s="24"/>
      <c r="BH951" s="24"/>
      <c r="BI951" s="24"/>
      <c r="BJ951" s="24"/>
      <c r="BK951" s="24"/>
      <c r="BL951" s="24"/>
      <c r="BM951" s="24"/>
      <c r="BN951" s="24"/>
      <c r="BO951" s="24"/>
      <c r="BP951" s="24"/>
      <c r="BQ951" s="24"/>
      <c r="BR951" s="24"/>
      <c r="BS951" s="24"/>
      <c r="BT951" s="24"/>
      <c r="BU951" s="24"/>
      <c r="BV951" s="24"/>
      <c r="BW951" s="24"/>
      <c r="BX951" s="24"/>
      <c r="BY951" s="24"/>
      <c r="BZ951" s="24"/>
      <c r="CA951" s="24"/>
      <c r="CB951" s="24"/>
      <c r="CC951" s="24"/>
      <c r="CD951" s="24"/>
      <c r="CE951" s="24"/>
    </row>
    <row r="952" spans="46:83" x14ac:dyDescent="0.15">
      <c r="AT952" s="24"/>
      <c r="AU952" s="24"/>
      <c r="AV952" s="24"/>
      <c r="AW952" s="24"/>
      <c r="AX952" s="24"/>
      <c r="AY952" s="24"/>
      <c r="AZ952" s="24"/>
      <c r="BA952" s="24"/>
      <c r="BB952" s="24"/>
      <c r="BC952" s="24"/>
      <c r="BD952" s="24"/>
      <c r="BE952" s="24"/>
      <c r="BF952" s="24"/>
      <c r="BG952" s="24"/>
      <c r="BH952" s="24"/>
      <c r="BI952" s="24"/>
      <c r="BJ952" s="24"/>
      <c r="BK952" s="24"/>
      <c r="BL952" s="24"/>
      <c r="BM952" s="24"/>
      <c r="BN952" s="24"/>
      <c r="BO952" s="24"/>
      <c r="BP952" s="24"/>
      <c r="BQ952" s="24"/>
      <c r="BR952" s="24"/>
      <c r="BS952" s="24"/>
      <c r="BT952" s="24"/>
      <c r="BU952" s="24"/>
      <c r="BV952" s="24"/>
      <c r="BW952" s="24"/>
      <c r="BX952" s="24"/>
      <c r="BY952" s="24"/>
      <c r="BZ952" s="24"/>
      <c r="CA952" s="24"/>
      <c r="CB952" s="24"/>
      <c r="CC952" s="24"/>
      <c r="CD952" s="24"/>
      <c r="CE952" s="24"/>
    </row>
    <row r="953" spans="46:83" x14ac:dyDescent="0.15">
      <c r="AT953" s="24"/>
      <c r="AU953" s="24"/>
      <c r="AV953" s="24"/>
      <c r="AW953" s="24"/>
      <c r="AX953" s="24"/>
      <c r="AY953" s="24"/>
      <c r="AZ953" s="24"/>
      <c r="BA953" s="24"/>
      <c r="BB953" s="24"/>
      <c r="BC953" s="24"/>
      <c r="BD953" s="24"/>
      <c r="BE953" s="24"/>
      <c r="BF953" s="24"/>
      <c r="BG953" s="24"/>
      <c r="BH953" s="24"/>
      <c r="BI953" s="24"/>
      <c r="BJ953" s="24"/>
      <c r="BK953" s="24"/>
      <c r="BL953" s="24"/>
      <c r="BM953" s="24"/>
      <c r="BN953" s="24"/>
      <c r="BO953" s="24"/>
      <c r="BP953" s="24"/>
      <c r="BQ953" s="24"/>
      <c r="BR953" s="24"/>
      <c r="BS953" s="24"/>
      <c r="BT953" s="24"/>
      <c r="BU953" s="24"/>
      <c r="BV953" s="24"/>
      <c r="BW953" s="24"/>
      <c r="BX953" s="24"/>
      <c r="BY953" s="24"/>
      <c r="BZ953" s="24"/>
      <c r="CA953" s="24"/>
      <c r="CB953" s="24"/>
      <c r="CC953" s="24"/>
      <c r="CD953" s="24"/>
      <c r="CE953" s="24"/>
    </row>
    <row r="954" spans="46:83" x14ac:dyDescent="0.15">
      <c r="AT954" s="24"/>
      <c r="AU954" s="24"/>
      <c r="AV954" s="24"/>
      <c r="AW954" s="24"/>
      <c r="AX954" s="24"/>
      <c r="AY954" s="24"/>
      <c r="AZ954" s="24"/>
      <c r="BA954" s="24"/>
      <c r="BB954" s="24"/>
      <c r="BC954" s="24"/>
      <c r="BD954" s="24"/>
      <c r="BE954" s="24"/>
      <c r="BF954" s="24"/>
      <c r="BG954" s="24"/>
      <c r="BH954" s="24"/>
      <c r="BI954" s="24"/>
      <c r="BJ954" s="24"/>
      <c r="BK954" s="24"/>
      <c r="BL954" s="24"/>
      <c r="BM954" s="24"/>
      <c r="BN954" s="24"/>
      <c r="BO954" s="24"/>
      <c r="BP954" s="24"/>
      <c r="BQ954" s="24"/>
      <c r="BR954" s="24"/>
      <c r="BS954" s="24"/>
      <c r="BT954" s="24"/>
      <c r="BU954" s="24"/>
      <c r="BV954" s="24"/>
      <c r="BW954" s="24"/>
      <c r="BX954" s="24"/>
      <c r="BY954" s="24"/>
      <c r="BZ954" s="24"/>
      <c r="CA954" s="24"/>
      <c r="CB954" s="24"/>
      <c r="CC954" s="24"/>
      <c r="CD954" s="24"/>
      <c r="CE954" s="24"/>
    </row>
    <row r="955" spans="46:83" x14ac:dyDescent="0.15">
      <c r="AT955" s="24"/>
      <c r="AU955" s="24"/>
      <c r="AV955" s="24"/>
      <c r="AW955" s="24"/>
      <c r="AX955" s="24"/>
      <c r="AY955" s="24"/>
      <c r="AZ955" s="24"/>
      <c r="BA955" s="24"/>
      <c r="BB955" s="24"/>
      <c r="BC955" s="24"/>
      <c r="BD955" s="24"/>
      <c r="BE955" s="24"/>
      <c r="BF955" s="24"/>
      <c r="BG955" s="24"/>
      <c r="BH955" s="24"/>
      <c r="BI955" s="24"/>
      <c r="BJ955" s="24"/>
      <c r="BK955" s="24"/>
      <c r="BL955" s="24"/>
      <c r="BM955" s="24"/>
      <c r="BN955" s="24"/>
      <c r="BO955" s="24"/>
      <c r="BP955" s="24"/>
      <c r="BQ955" s="24"/>
      <c r="BR955" s="24"/>
      <c r="BS955" s="24"/>
      <c r="BT955" s="24"/>
      <c r="BU955" s="24"/>
      <c r="BV955" s="24"/>
      <c r="BW955" s="24"/>
      <c r="BX955" s="24"/>
      <c r="BY955" s="24"/>
      <c r="BZ955" s="24"/>
      <c r="CA955" s="24"/>
      <c r="CB955" s="24"/>
      <c r="CC955" s="24"/>
      <c r="CD955" s="24"/>
      <c r="CE955" s="24"/>
    </row>
    <row r="956" spans="46:83" x14ac:dyDescent="0.15">
      <c r="AT956" s="24"/>
      <c r="AU956" s="24"/>
      <c r="AV956" s="24"/>
      <c r="AW956" s="24"/>
      <c r="AX956" s="24"/>
      <c r="AY956" s="24"/>
      <c r="AZ956" s="24"/>
      <c r="BA956" s="24"/>
      <c r="BB956" s="24"/>
      <c r="BC956" s="24"/>
      <c r="BD956" s="24"/>
      <c r="BE956" s="24"/>
      <c r="BF956" s="24"/>
      <c r="BG956" s="24"/>
      <c r="BH956" s="24"/>
      <c r="BI956" s="24"/>
      <c r="BJ956" s="24"/>
      <c r="BK956" s="24"/>
      <c r="BL956" s="24"/>
      <c r="BM956" s="24"/>
      <c r="BN956" s="24"/>
      <c r="BO956" s="24"/>
      <c r="BP956" s="24"/>
      <c r="BQ956" s="24"/>
      <c r="BR956" s="24"/>
      <c r="BS956" s="24"/>
      <c r="BT956" s="24"/>
      <c r="BU956" s="24"/>
      <c r="BV956" s="24"/>
      <c r="BW956" s="24"/>
      <c r="BX956" s="24"/>
      <c r="BY956" s="24"/>
      <c r="BZ956" s="24"/>
      <c r="CA956" s="24"/>
      <c r="CB956" s="24"/>
      <c r="CC956" s="24"/>
      <c r="CD956" s="24"/>
      <c r="CE956" s="24"/>
    </row>
    <row r="957" spans="46:83" x14ac:dyDescent="0.15">
      <c r="AT957" s="24"/>
      <c r="AU957" s="24"/>
      <c r="AV957" s="24"/>
      <c r="AW957" s="24"/>
      <c r="AX957" s="24"/>
      <c r="AY957" s="24"/>
      <c r="AZ957" s="24"/>
      <c r="BA957" s="24"/>
      <c r="BB957" s="24"/>
      <c r="BC957" s="24"/>
      <c r="BD957" s="24"/>
      <c r="BE957" s="24"/>
      <c r="BF957" s="24"/>
      <c r="BG957" s="24"/>
      <c r="BH957" s="24"/>
      <c r="BI957" s="24"/>
      <c r="BJ957" s="24"/>
      <c r="BK957" s="24"/>
      <c r="BL957" s="24"/>
      <c r="BM957" s="24"/>
      <c r="BN957" s="24"/>
      <c r="BO957" s="24"/>
      <c r="BP957" s="24"/>
      <c r="BQ957" s="24"/>
      <c r="BR957" s="24"/>
      <c r="BS957" s="24"/>
      <c r="BT957" s="24"/>
      <c r="BU957" s="24"/>
      <c r="BV957" s="24"/>
      <c r="BW957" s="24"/>
      <c r="BX957" s="24"/>
      <c r="BY957" s="24"/>
      <c r="BZ957" s="24"/>
      <c r="CA957" s="24"/>
      <c r="CB957" s="24"/>
      <c r="CC957" s="24"/>
      <c r="CD957" s="24"/>
      <c r="CE957" s="24"/>
    </row>
    <row r="958" spans="46:83" x14ac:dyDescent="0.15">
      <c r="AT958" s="24"/>
      <c r="AU958" s="24"/>
      <c r="AV958" s="24"/>
      <c r="AW958" s="24"/>
      <c r="AX958" s="24"/>
      <c r="AY958" s="24"/>
      <c r="AZ958" s="24"/>
      <c r="BA958" s="24"/>
      <c r="BB958" s="24"/>
      <c r="BC958" s="24"/>
      <c r="BD958" s="24"/>
      <c r="BE958" s="24"/>
      <c r="BF958" s="24"/>
      <c r="BG958" s="24"/>
      <c r="BH958" s="24"/>
      <c r="BI958" s="24"/>
      <c r="BJ958" s="24"/>
      <c r="BK958" s="24"/>
      <c r="BL958" s="24"/>
      <c r="BM958" s="24"/>
      <c r="BN958" s="24"/>
      <c r="BO958" s="24"/>
      <c r="BP958" s="24"/>
      <c r="BQ958" s="24"/>
      <c r="BR958" s="24"/>
      <c r="BS958" s="24"/>
      <c r="BT958" s="24"/>
      <c r="BU958" s="24"/>
      <c r="BV958" s="24"/>
      <c r="BW958" s="24"/>
      <c r="BX958" s="24"/>
      <c r="BY958" s="24"/>
      <c r="BZ958" s="24"/>
      <c r="CA958" s="24"/>
      <c r="CB958" s="24"/>
      <c r="CC958" s="24"/>
      <c r="CD958" s="24"/>
      <c r="CE958" s="24"/>
    </row>
    <row r="959" spans="46:83" x14ac:dyDescent="0.15">
      <c r="AT959" s="24"/>
      <c r="AU959" s="24"/>
      <c r="AV959" s="24"/>
      <c r="AW959" s="24"/>
      <c r="AX959" s="24"/>
      <c r="AY959" s="24"/>
      <c r="AZ959" s="24"/>
      <c r="BA959" s="24"/>
      <c r="BB959" s="24"/>
      <c r="BC959" s="24"/>
      <c r="BD959" s="24"/>
      <c r="BE959" s="24"/>
      <c r="BF959" s="24"/>
      <c r="BG959" s="24"/>
      <c r="BH959" s="24"/>
      <c r="BI959" s="24"/>
      <c r="BJ959" s="24"/>
      <c r="BK959" s="24"/>
      <c r="BL959" s="24"/>
      <c r="BM959" s="24"/>
      <c r="BN959" s="24"/>
      <c r="BO959" s="24"/>
      <c r="BP959" s="24"/>
      <c r="BQ959" s="24"/>
      <c r="BR959" s="24"/>
      <c r="BS959" s="24"/>
      <c r="BT959" s="24"/>
      <c r="BU959" s="24"/>
      <c r="BV959" s="24"/>
      <c r="BW959" s="24"/>
      <c r="BX959" s="24"/>
      <c r="BY959" s="24"/>
      <c r="BZ959" s="24"/>
      <c r="CA959" s="24"/>
      <c r="CB959" s="24"/>
      <c r="CC959" s="24"/>
      <c r="CD959" s="24"/>
      <c r="CE959" s="24"/>
    </row>
    <row r="960" spans="46:83" x14ac:dyDescent="0.15">
      <c r="AT960" s="24"/>
      <c r="AU960" s="24"/>
      <c r="AV960" s="24"/>
      <c r="AW960" s="24"/>
      <c r="AX960" s="24"/>
      <c r="AY960" s="24"/>
      <c r="AZ960" s="24"/>
      <c r="BA960" s="24"/>
      <c r="BB960" s="24"/>
      <c r="BC960" s="24"/>
      <c r="BD960" s="24"/>
      <c r="BE960" s="24"/>
      <c r="BF960" s="24"/>
      <c r="BG960" s="24"/>
      <c r="BH960" s="24"/>
      <c r="BI960" s="24"/>
      <c r="BJ960" s="24"/>
      <c r="BK960" s="24"/>
      <c r="BL960" s="24"/>
      <c r="BM960" s="24"/>
      <c r="BN960" s="24"/>
      <c r="BO960" s="24"/>
      <c r="BP960" s="24"/>
      <c r="BQ960" s="24"/>
      <c r="BR960" s="24"/>
      <c r="BS960" s="24"/>
      <c r="BT960" s="24"/>
      <c r="BU960" s="24"/>
      <c r="BV960" s="24"/>
      <c r="BW960" s="24"/>
      <c r="BX960" s="24"/>
      <c r="BY960" s="24"/>
      <c r="BZ960" s="24"/>
      <c r="CA960" s="24"/>
      <c r="CB960" s="24"/>
      <c r="CC960" s="24"/>
      <c r="CD960" s="24"/>
      <c r="CE960" s="24"/>
    </row>
    <row r="961" spans="46:83" x14ac:dyDescent="0.15">
      <c r="AT961" s="24"/>
      <c r="AU961" s="24"/>
      <c r="AV961" s="24"/>
      <c r="AW961" s="24"/>
      <c r="AX961" s="24"/>
      <c r="AY961" s="24"/>
      <c r="AZ961" s="24"/>
      <c r="BA961" s="24"/>
      <c r="BB961" s="24"/>
      <c r="BC961" s="24"/>
      <c r="BD961" s="24"/>
      <c r="BE961" s="24"/>
      <c r="BF961" s="24"/>
      <c r="BG961" s="24"/>
      <c r="BH961" s="24"/>
      <c r="BI961" s="24"/>
      <c r="BJ961" s="24"/>
      <c r="BK961" s="24"/>
      <c r="BL961" s="24"/>
      <c r="BM961" s="24"/>
      <c r="BN961" s="24"/>
      <c r="BO961" s="24"/>
      <c r="BP961" s="24"/>
      <c r="BQ961" s="24"/>
      <c r="BR961" s="24"/>
      <c r="BS961" s="24"/>
      <c r="BT961" s="24"/>
      <c r="BU961" s="24"/>
      <c r="BV961" s="24"/>
      <c r="BW961" s="24"/>
      <c r="BX961" s="24"/>
      <c r="BY961" s="24"/>
      <c r="BZ961" s="24"/>
      <c r="CA961" s="24"/>
      <c r="CB961" s="24"/>
      <c r="CC961" s="24"/>
      <c r="CD961" s="24"/>
      <c r="CE961" s="24"/>
    </row>
    <row r="962" spans="46:83" x14ac:dyDescent="0.15">
      <c r="AT962" s="24"/>
      <c r="AU962" s="24"/>
      <c r="AV962" s="24"/>
      <c r="AW962" s="24"/>
      <c r="AX962" s="24"/>
      <c r="AY962" s="24"/>
      <c r="AZ962" s="24"/>
      <c r="BA962" s="24"/>
      <c r="BB962" s="24"/>
      <c r="BC962" s="24"/>
      <c r="BD962" s="24"/>
      <c r="BE962" s="24"/>
      <c r="BF962" s="24"/>
      <c r="BG962" s="24"/>
      <c r="BH962" s="24"/>
      <c r="BI962" s="24"/>
      <c r="BJ962" s="24"/>
      <c r="BK962" s="24"/>
      <c r="BL962" s="24"/>
      <c r="BM962" s="24"/>
      <c r="BN962" s="24"/>
      <c r="BO962" s="24"/>
      <c r="BP962" s="24"/>
      <c r="BQ962" s="24"/>
      <c r="BR962" s="24"/>
      <c r="BS962" s="24"/>
      <c r="BT962" s="24"/>
      <c r="BU962" s="24"/>
      <c r="BV962" s="24"/>
      <c r="BW962" s="24"/>
      <c r="BX962" s="24"/>
      <c r="BY962" s="24"/>
      <c r="BZ962" s="24"/>
      <c r="CA962" s="24"/>
      <c r="CB962" s="24"/>
      <c r="CC962" s="24"/>
      <c r="CD962" s="24"/>
      <c r="CE962" s="24"/>
    </row>
    <row r="963" spans="46:83" x14ac:dyDescent="0.15">
      <c r="AT963" s="24"/>
      <c r="AU963" s="24"/>
      <c r="AV963" s="24"/>
      <c r="AW963" s="24"/>
      <c r="AX963" s="24"/>
      <c r="AY963" s="24"/>
      <c r="AZ963" s="24"/>
      <c r="BA963" s="24"/>
      <c r="BB963" s="24"/>
      <c r="BC963" s="24"/>
      <c r="BD963" s="24"/>
      <c r="BE963" s="24"/>
      <c r="BF963" s="24"/>
      <c r="BG963" s="24"/>
      <c r="BH963" s="24"/>
      <c r="BI963" s="24"/>
      <c r="BJ963" s="24"/>
      <c r="BK963" s="24"/>
      <c r="BL963" s="24"/>
      <c r="BM963" s="24"/>
      <c r="BN963" s="24"/>
      <c r="BO963" s="24"/>
      <c r="BP963" s="24"/>
      <c r="BQ963" s="24"/>
      <c r="BR963" s="24"/>
      <c r="BS963" s="24"/>
      <c r="BT963" s="24"/>
      <c r="BU963" s="24"/>
      <c r="BV963" s="24"/>
      <c r="BW963" s="24"/>
      <c r="BX963" s="24"/>
      <c r="BY963" s="24"/>
      <c r="BZ963" s="24"/>
      <c r="CA963" s="24"/>
      <c r="CB963" s="24"/>
      <c r="CC963" s="24"/>
      <c r="CD963" s="24"/>
      <c r="CE963" s="24"/>
    </row>
    <row r="964" spans="46:83" x14ac:dyDescent="0.15">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row>
    <row r="965" spans="46:83" x14ac:dyDescent="0.15">
      <c r="AT965" s="24"/>
      <c r="AU965" s="24"/>
      <c r="AV965" s="24"/>
      <c r="AW965" s="24"/>
      <c r="AX965" s="24"/>
      <c r="AY965" s="24"/>
      <c r="AZ965" s="24"/>
      <c r="BA965" s="24"/>
      <c r="BB965" s="24"/>
      <c r="BC965" s="24"/>
      <c r="BD965" s="24"/>
      <c r="BE965" s="24"/>
      <c r="BF965" s="24"/>
      <c r="BG965" s="24"/>
      <c r="BH965" s="24"/>
      <c r="BI965" s="24"/>
      <c r="BJ965" s="24"/>
      <c r="BK965" s="24"/>
      <c r="BL965" s="24"/>
      <c r="BM965" s="24"/>
      <c r="BN965" s="24"/>
      <c r="BO965" s="24"/>
      <c r="BP965" s="24"/>
      <c r="BQ965" s="24"/>
      <c r="BR965" s="24"/>
      <c r="BS965" s="24"/>
      <c r="BT965" s="24"/>
      <c r="BU965" s="24"/>
      <c r="BV965" s="24"/>
      <c r="BW965" s="24"/>
      <c r="BX965" s="24"/>
      <c r="BY965" s="24"/>
      <c r="BZ965" s="24"/>
      <c r="CA965" s="24"/>
      <c r="CB965" s="24"/>
      <c r="CC965" s="24"/>
      <c r="CD965" s="24"/>
      <c r="CE965" s="24"/>
    </row>
    <row r="966" spans="46:83" x14ac:dyDescent="0.15">
      <c r="AT966" s="24"/>
      <c r="AU966" s="24"/>
      <c r="AV966" s="24"/>
      <c r="AW966" s="24"/>
      <c r="AX966" s="24"/>
      <c r="AY966" s="24"/>
      <c r="AZ966" s="24"/>
      <c r="BA966" s="24"/>
      <c r="BB966" s="24"/>
      <c r="BC966" s="24"/>
      <c r="BD966" s="24"/>
      <c r="BE966" s="24"/>
      <c r="BF966" s="24"/>
      <c r="BG966" s="24"/>
      <c r="BH966" s="24"/>
      <c r="BI966" s="24"/>
      <c r="BJ966" s="24"/>
      <c r="BK966" s="24"/>
      <c r="BL966" s="24"/>
      <c r="BM966" s="24"/>
      <c r="BN966" s="24"/>
      <c r="BO966" s="24"/>
      <c r="BP966" s="24"/>
      <c r="BQ966" s="24"/>
      <c r="BR966" s="24"/>
      <c r="BS966" s="24"/>
      <c r="BT966" s="24"/>
      <c r="BU966" s="24"/>
      <c r="BV966" s="24"/>
      <c r="BW966" s="24"/>
      <c r="BX966" s="24"/>
      <c r="BY966" s="24"/>
      <c r="BZ966" s="24"/>
      <c r="CA966" s="24"/>
      <c r="CB966" s="24"/>
      <c r="CC966" s="24"/>
      <c r="CD966" s="24"/>
      <c r="CE966" s="24"/>
    </row>
    <row r="967" spans="46:83" x14ac:dyDescent="0.15">
      <c r="AT967" s="24"/>
      <c r="AU967" s="24"/>
      <c r="AV967" s="24"/>
      <c r="AW967" s="24"/>
      <c r="AX967" s="24"/>
      <c r="AY967" s="24"/>
      <c r="AZ967" s="24"/>
      <c r="BA967" s="24"/>
      <c r="BB967" s="24"/>
      <c r="BC967" s="24"/>
      <c r="BD967" s="24"/>
      <c r="BE967" s="24"/>
      <c r="BF967" s="24"/>
      <c r="BG967" s="24"/>
      <c r="BH967" s="24"/>
      <c r="BI967" s="24"/>
      <c r="BJ967" s="24"/>
      <c r="BK967" s="24"/>
      <c r="BL967" s="24"/>
      <c r="BM967" s="24"/>
      <c r="BN967" s="24"/>
      <c r="BO967" s="24"/>
      <c r="BP967" s="24"/>
      <c r="BQ967" s="24"/>
      <c r="BR967" s="24"/>
      <c r="BS967" s="24"/>
      <c r="BT967" s="24"/>
      <c r="BU967" s="24"/>
      <c r="BV967" s="24"/>
      <c r="BW967" s="24"/>
      <c r="BX967" s="24"/>
      <c r="BY967" s="24"/>
      <c r="BZ967" s="24"/>
      <c r="CA967" s="24"/>
      <c r="CB967" s="24"/>
      <c r="CC967" s="24"/>
      <c r="CD967" s="24"/>
      <c r="CE967" s="24"/>
    </row>
    <row r="968" spans="46:83" x14ac:dyDescent="0.15">
      <c r="AT968" s="24"/>
      <c r="AU968" s="24"/>
      <c r="AV968" s="24"/>
      <c r="AW968" s="24"/>
      <c r="AX968" s="24"/>
      <c r="AY968" s="24"/>
      <c r="AZ968" s="24"/>
      <c r="BA968" s="24"/>
      <c r="BB968" s="24"/>
      <c r="BC968" s="24"/>
      <c r="BD968" s="24"/>
      <c r="BE968" s="24"/>
      <c r="BF968" s="24"/>
      <c r="BG968" s="24"/>
      <c r="BH968" s="24"/>
      <c r="BI968" s="24"/>
      <c r="BJ968" s="24"/>
      <c r="BK968" s="24"/>
      <c r="BL968" s="24"/>
      <c r="BM968" s="24"/>
      <c r="BN968" s="24"/>
      <c r="BO968" s="24"/>
      <c r="BP968" s="24"/>
      <c r="BQ968" s="24"/>
      <c r="BR968" s="24"/>
      <c r="BS968" s="24"/>
      <c r="BT968" s="24"/>
      <c r="BU968" s="24"/>
      <c r="BV968" s="24"/>
      <c r="BW968" s="24"/>
      <c r="BX968" s="24"/>
      <c r="BY968" s="24"/>
      <c r="BZ968" s="24"/>
      <c r="CA968" s="24"/>
      <c r="CB968" s="24"/>
      <c r="CC968" s="24"/>
      <c r="CD968" s="24"/>
      <c r="CE968" s="24"/>
    </row>
    <row r="969" spans="46:83" x14ac:dyDescent="0.15">
      <c r="AT969" s="24"/>
      <c r="AU969" s="24"/>
      <c r="AV969" s="24"/>
      <c r="AW969" s="24"/>
      <c r="AX969" s="24"/>
      <c r="AY969" s="24"/>
      <c r="AZ969" s="24"/>
      <c r="BA969" s="24"/>
      <c r="BB969" s="24"/>
      <c r="BC969" s="24"/>
      <c r="BD969" s="24"/>
      <c r="BE969" s="24"/>
      <c r="BF969" s="24"/>
      <c r="BG969" s="24"/>
      <c r="BH969" s="24"/>
      <c r="BI969" s="24"/>
      <c r="BJ969" s="24"/>
      <c r="BK969" s="24"/>
      <c r="BL969" s="24"/>
      <c r="BM969" s="24"/>
      <c r="BN969" s="24"/>
      <c r="BO969" s="24"/>
      <c r="BP969" s="24"/>
      <c r="BQ969" s="24"/>
      <c r="BR969" s="24"/>
      <c r="BS969" s="24"/>
      <c r="BT969" s="24"/>
      <c r="BU969" s="24"/>
      <c r="BV969" s="24"/>
      <c r="BW969" s="24"/>
      <c r="BX969" s="24"/>
      <c r="BY969" s="24"/>
      <c r="BZ969" s="24"/>
      <c r="CA969" s="24"/>
      <c r="CB969" s="24"/>
      <c r="CC969" s="24"/>
      <c r="CD969" s="24"/>
      <c r="CE969" s="24"/>
    </row>
    <row r="970" spans="46:83" x14ac:dyDescent="0.15">
      <c r="AT970" s="24"/>
      <c r="AU970" s="24"/>
      <c r="AV970" s="24"/>
      <c r="AW970" s="24"/>
      <c r="AX970" s="24"/>
      <c r="AY970" s="24"/>
      <c r="AZ970" s="24"/>
      <c r="BA970" s="24"/>
      <c r="BB970" s="24"/>
      <c r="BC970" s="24"/>
      <c r="BD970" s="24"/>
      <c r="BE970" s="24"/>
      <c r="BF970" s="24"/>
      <c r="BG970" s="24"/>
      <c r="BH970" s="24"/>
      <c r="BI970" s="24"/>
      <c r="BJ970" s="24"/>
      <c r="BK970" s="24"/>
      <c r="BL970" s="24"/>
      <c r="BM970" s="24"/>
      <c r="BN970" s="24"/>
      <c r="BO970" s="24"/>
      <c r="BP970" s="24"/>
      <c r="BQ970" s="24"/>
      <c r="BR970" s="24"/>
      <c r="BS970" s="24"/>
      <c r="BT970" s="24"/>
      <c r="BU970" s="24"/>
      <c r="BV970" s="24"/>
      <c r="BW970" s="24"/>
      <c r="BX970" s="24"/>
      <c r="BY970" s="24"/>
      <c r="BZ970" s="24"/>
      <c r="CA970" s="24"/>
      <c r="CB970" s="24"/>
      <c r="CC970" s="24"/>
      <c r="CD970" s="24"/>
      <c r="CE970" s="24"/>
    </row>
    <row r="971" spans="46:83" x14ac:dyDescent="0.15">
      <c r="AT971" s="24"/>
      <c r="AU971" s="24"/>
      <c r="AV971" s="24"/>
      <c r="AW971" s="24"/>
      <c r="AX971" s="24"/>
      <c r="AY971" s="24"/>
      <c r="AZ971" s="24"/>
      <c r="BA971" s="24"/>
      <c r="BB971" s="24"/>
      <c r="BC971" s="24"/>
      <c r="BD971" s="24"/>
      <c r="BE971" s="24"/>
      <c r="BF971" s="24"/>
      <c r="BG971" s="24"/>
      <c r="BH971" s="24"/>
      <c r="BI971" s="24"/>
      <c r="BJ971" s="24"/>
      <c r="BK971" s="24"/>
      <c r="BL971" s="24"/>
      <c r="BM971" s="24"/>
      <c r="BN971" s="24"/>
      <c r="BO971" s="24"/>
      <c r="BP971" s="24"/>
      <c r="BQ971" s="24"/>
      <c r="BR971" s="24"/>
      <c r="BS971" s="24"/>
      <c r="BT971" s="24"/>
      <c r="BU971" s="24"/>
      <c r="BV971" s="24"/>
      <c r="BW971" s="24"/>
      <c r="BX971" s="24"/>
      <c r="BY971" s="24"/>
      <c r="BZ971" s="24"/>
      <c r="CA971" s="24"/>
      <c r="CB971" s="24"/>
      <c r="CC971" s="24"/>
      <c r="CD971" s="24"/>
      <c r="CE971" s="24"/>
    </row>
    <row r="972" spans="46:83" x14ac:dyDescent="0.15">
      <c r="AT972" s="24"/>
      <c r="AU972" s="24"/>
      <c r="AV972" s="24"/>
      <c r="AW972" s="24"/>
      <c r="AX972" s="24"/>
      <c r="AY972" s="24"/>
      <c r="AZ972" s="24"/>
      <c r="BA972" s="24"/>
      <c r="BB972" s="24"/>
      <c r="BC972" s="24"/>
      <c r="BD972" s="24"/>
      <c r="BE972" s="24"/>
      <c r="BF972" s="24"/>
      <c r="BG972" s="24"/>
      <c r="BH972" s="24"/>
      <c r="BI972" s="24"/>
      <c r="BJ972" s="24"/>
      <c r="BK972" s="24"/>
      <c r="BL972" s="24"/>
      <c r="BM972" s="24"/>
      <c r="BN972" s="24"/>
      <c r="BO972" s="24"/>
      <c r="BP972" s="24"/>
      <c r="BQ972" s="24"/>
      <c r="BR972" s="24"/>
      <c r="BS972" s="24"/>
      <c r="BT972" s="24"/>
      <c r="BU972" s="24"/>
      <c r="BV972" s="24"/>
      <c r="BW972" s="24"/>
      <c r="BX972" s="24"/>
      <c r="BY972" s="24"/>
      <c r="BZ972" s="24"/>
      <c r="CA972" s="24"/>
      <c r="CB972" s="24"/>
      <c r="CC972" s="24"/>
      <c r="CD972" s="24"/>
      <c r="CE972" s="24"/>
    </row>
    <row r="973" spans="46:83" x14ac:dyDescent="0.15">
      <c r="AT973" s="24"/>
      <c r="AU973" s="24"/>
      <c r="AV973" s="24"/>
      <c r="AW973" s="24"/>
      <c r="AX973" s="24"/>
      <c r="AY973" s="24"/>
      <c r="AZ973" s="24"/>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c r="CA973" s="24"/>
      <c r="CB973" s="24"/>
      <c r="CC973" s="24"/>
      <c r="CD973" s="24"/>
      <c r="CE973" s="24"/>
    </row>
    <row r="974" spans="46:83" x14ac:dyDescent="0.15">
      <c r="AT974" s="24"/>
      <c r="AU974" s="24"/>
      <c r="AV974" s="24"/>
      <c r="AW974" s="24"/>
      <c r="AX974" s="24"/>
      <c r="AY974" s="24"/>
      <c r="AZ974" s="24"/>
      <c r="BA974" s="24"/>
      <c r="BB974" s="24"/>
      <c r="BC974" s="24"/>
      <c r="BD974" s="24"/>
      <c r="BE974" s="24"/>
      <c r="BF974" s="24"/>
      <c r="BG974" s="24"/>
      <c r="BH974" s="24"/>
      <c r="BI974" s="24"/>
      <c r="BJ974" s="24"/>
      <c r="BK974" s="24"/>
      <c r="BL974" s="24"/>
      <c r="BM974" s="24"/>
      <c r="BN974" s="24"/>
      <c r="BO974" s="24"/>
      <c r="BP974" s="24"/>
      <c r="BQ974" s="24"/>
      <c r="BR974" s="24"/>
      <c r="BS974" s="24"/>
      <c r="BT974" s="24"/>
      <c r="BU974" s="24"/>
      <c r="BV974" s="24"/>
      <c r="BW974" s="24"/>
      <c r="BX974" s="24"/>
      <c r="BY974" s="24"/>
      <c r="BZ974" s="24"/>
      <c r="CA974" s="24"/>
      <c r="CB974" s="24"/>
      <c r="CC974" s="24"/>
      <c r="CD974" s="24"/>
      <c r="CE974" s="24"/>
    </row>
    <row r="975" spans="46:83" x14ac:dyDescent="0.15">
      <c r="AT975" s="24"/>
      <c r="AU975" s="24"/>
      <c r="AV975" s="24"/>
      <c r="AW975" s="24"/>
      <c r="AX975" s="24"/>
      <c r="AY975" s="24"/>
      <c r="AZ975" s="24"/>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c r="CA975" s="24"/>
      <c r="CB975" s="24"/>
      <c r="CC975" s="24"/>
      <c r="CD975" s="24"/>
      <c r="CE975" s="24"/>
    </row>
    <row r="976" spans="46:83" x14ac:dyDescent="0.15">
      <c r="AT976" s="24"/>
      <c r="AU976" s="24"/>
      <c r="AV976" s="24"/>
      <c r="AW976" s="24"/>
      <c r="AX976" s="24"/>
      <c r="AY976" s="24"/>
      <c r="AZ976" s="24"/>
      <c r="BA976" s="24"/>
      <c r="BB976" s="24"/>
      <c r="BC976" s="24"/>
      <c r="BD976" s="24"/>
      <c r="BE976" s="24"/>
      <c r="BF976" s="24"/>
      <c r="BG976" s="24"/>
      <c r="BH976" s="24"/>
      <c r="BI976" s="24"/>
      <c r="BJ976" s="24"/>
      <c r="BK976" s="24"/>
      <c r="BL976" s="24"/>
      <c r="BM976" s="24"/>
      <c r="BN976" s="24"/>
      <c r="BO976" s="24"/>
      <c r="BP976" s="24"/>
      <c r="BQ976" s="24"/>
      <c r="BR976" s="24"/>
      <c r="BS976" s="24"/>
      <c r="BT976" s="24"/>
      <c r="BU976" s="24"/>
      <c r="BV976" s="24"/>
      <c r="BW976" s="24"/>
      <c r="BX976" s="24"/>
      <c r="BY976" s="24"/>
      <c r="BZ976" s="24"/>
      <c r="CA976" s="24"/>
      <c r="CB976" s="24"/>
      <c r="CC976" s="24"/>
      <c r="CD976" s="24"/>
      <c r="CE976" s="24"/>
    </row>
    <row r="977" spans="46:83" x14ac:dyDescent="0.15">
      <c r="AT977" s="24"/>
      <c r="AU977" s="24"/>
      <c r="AV977" s="24"/>
      <c r="AW977" s="24"/>
      <c r="AX977" s="24"/>
      <c r="AY977" s="24"/>
      <c r="AZ977" s="24"/>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c r="CA977" s="24"/>
      <c r="CB977" s="24"/>
      <c r="CC977" s="24"/>
      <c r="CD977" s="24"/>
      <c r="CE977" s="24"/>
    </row>
    <row r="978" spans="46:83" x14ac:dyDescent="0.15">
      <c r="AT978" s="24"/>
      <c r="AU978" s="24"/>
      <c r="AV978" s="24"/>
      <c r="AW978" s="24"/>
      <c r="AX978" s="24"/>
      <c r="AY978" s="24"/>
      <c r="AZ978" s="24"/>
      <c r="BA978" s="24"/>
      <c r="BB978" s="24"/>
      <c r="BC978" s="24"/>
      <c r="BD978" s="24"/>
      <c r="BE978" s="24"/>
      <c r="BF978" s="24"/>
      <c r="BG978" s="24"/>
      <c r="BH978" s="24"/>
      <c r="BI978" s="24"/>
      <c r="BJ978" s="24"/>
      <c r="BK978" s="24"/>
      <c r="BL978" s="24"/>
      <c r="BM978" s="24"/>
      <c r="BN978" s="24"/>
      <c r="BO978" s="24"/>
      <c r="BP978" s="24"/>
      <c r="BQ978" s="24"/>
      <c r="BR978" s="24"/>
      <c r="BS978" s="24"/>
      <c r="BT978" s="24"/>
      <c r="BU978" s="24"/>
      <c r="BV978" s="24"/>
      <c r="BW978" s="24"/>
      <c r="BX978" s="24"/>
      <c r="BY978" s="24"/>
      <c r="BZ978" s="24"/>
      <c r="CA978" s="24"/>
      <c r="CB978" s="24"/>
      <c r="CC978" s="24"/>
      <c r="CD978" s="24"/>
      <c r="CE978" s="24"/>
    </row>
    <row r="979" spans="46:83" x14ac:dyDescent="0.15">
      <c r="AT979" s="24"/>
      <c r="AU979" s="24"/>
      <c r="AV979" s="24"/>
      <c r="AW979" s="24"/>
      <c r="AX979" s="24"/>
      <c r="AY979" s="24"/>
      <c r="AZ979" s="24"/>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c r="CA979" s="24"/>
      <c r="CB979" s="24"/>
      <c r="CC979" s="24"/>
      <c r="CD979" s="24"/>
      <c r="CE979" s="24"/>
    </row>
    <row r="980" spans="46:83" x14ac:dyDescent="0.15">
      <c r="AT980" s="24"/>
      <c r="AU980" s="24"/>
      <c r="AV980" s="24"/>
      <c r="AW980" s="24"/>
      <c r="AX980" s="24"/>
      <c r="AY980" s="24"/>
      <c r="AZ980" s="24"/>
      <c r="BA980" s="24"/>
      <c r="BB980" s="24"/>
      <c r="BC980" s="24"/>
      <c r="BD980" s="24"/>
      <c r="BE980" s="24"/>
      <c r="BF980" s="24"/>
      <c r="BG980" s="24"/>
      <c r="BH980" s="24"/>
      <c r="BI980" s="24"/>
      <c r="BJ980" s="24"/>
      <c r="BK980" s="24"/>
      <c r="BL980" s="24"/>
      <c r="BM980" s="24"/>
      <c r="BN980" s="24"/>
      <c r="BO980" s="24"/>
      <c r="BP980" s="24"/>
      <c r="BQ980" s="24"/>
      <c r="BR980" s="24"/>
      <c r="BS980" s="24"/>
      <c r="BT980" s="24"/>
      <c r="BU980" s="24"/>
      <c r="BV980" s="24"/>
      <c r="BW980" s="24"/>
      <c r="BX980" s="24"/>
      <c r="BY980" s="24"/>
      <c r="BZ980" s="24"/>
      <c r="CA980" s="24"/>
      <c r="CB980" s="24"/>
      <c r="CC980" s="24"/>
      <c r="CD980" s="24"/>
      <c r="CE980" s="24"/>
    </row>
    <row r="981" spans="46:83" x14ac:dyDescent="0.15">
      <c r="AT981" s="24"/>
      <c r="AU981" s="24"/>
      <c r="AV981" s="24"/>
      <c r="AW981" s="24"/>
      <c r="AX981" s="24"/>
      <c r="AY981" s="24"/>
      <c r="AZ981" s="24"/>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c r="CA981" s="24"/>
      <c r="CB981" s="24"/>
      <c r="CC981" s="24"/>
      <c r="CD981" s="24"/>
      <c r="CE981" s="24"/>
    </row>
    <row r="982" spans="46:83" x14ac:dyDescent="0.15">
      <c r="AT982" s="24"/>
      <c r="AU982" s="24"/>
      <c r="AV982" s="24"/>
      <c r="AW982" s="24"/>
      <c r="AX982" s="24"/>
      <c r="AY982" s="24"/>
      <c r="AZ982" s="24"/>
      <c r="BA982" s="24"/>
      <c r="BB982" s="24"/>
      <c r="BC982" s="24"/>
      <c r="BD982" s="24"/>
      <c r="BE982" s="24"/>
      <c r="BF982" s="24"/>
      <c r="BG982" s="24"/>
      <c r="BH982" s="24"/>
      <c r="BI982" s="24"/>
      <c r="BJ982" s="24"/>
      <c r="BK982" s="24"/>
      <c r="BL982" s="24"/>
      <c r="BM982" s="24"/>
      <c r="BN982" s="24"/>
      <c r="BO982" s="24"/>
      <c r="BP982" s="24"/>
      <c r="BQ982" s="24"/>
      <c r="BR982" s="24"/>
      <c r="BS982" s="24"/>
      <c r="BT982" s="24"/>
      <c r="BU982" s="24"/>
      <c r="BV982" s="24"/>
      <c r="BW982" s="24"/>
      <c r="BX982" s="24"/>
      <c r="BY982" s="24"/>
      <c r="BZ982" s="24"/>
      <c r="CA982" s="24"/>
      <c r="CB982" s="24"/>
      <c r="CC982" s="24"/>
      <c r="CD982" s="24"/>
      <c r="CE982" s="24"/>
    </row>
    <row r="983" spans="46:83" x14ac:dyDescent="0.15">
      <c r="AT983" s="24"/>
      <c r="AU983" s="24"/>
      <c r="AV983" s="24"/>
      <c r="AW983" s="24"/>
      <c r="AX983" s="24"/>
      <c r="AY983" s="24"/>
      <c r="AZ983" s="24"/>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c r="CA983" s="24"/>
      <c r="CB983" s="24"/>
      <c r="CC983" s="24"/>
      <c r="CD983" s="24"/>
      <c r="CE983" s="24"/>
    </row>
    <row r="984" spans="46:83" x14ac:dyDescent="0.15">
      <c r="AT984" s="24"/>
      <c r="AU984" s="24"/>
      <c r="AV984" s="24"/>
      <c r="AW984" s="24"/>
      <c r="AX984" s="24"/>
      <c r="AY984" s="24"/>
      <c r="AZ984" s="24"/>
      <c r="BA984" s="24"/>
      <c r="BB984" s="24"/>
      <c r="BC984" s="24"/>
      <c r="BD984" s="24"/>
      <c r="BE984" s="24"/>
      <c r="BF984" s="24"/>
      <c r="BG984" s="24"/>
      <c r="BH984" s="24"/>
      <c r="BI984" s="24"/>
      <c r="BJ984" s="24"/>
      <c r="BK984" s="24"/>
      <c r="BL984" s="24"/>
      <c r="BM984" s="24"/>
      <c r="BN984" s="24"/>
      <c r="BO984" s="24"/>
      <c r="BP984" s="24"/>
      <c r="BQ984" s="24"/>
      <c r="BR984" s="24"/>
      <c r="BS984" s="24"/>
      <c r="BT984" s="24"/>
      <c r="BU984" s="24"/>
      <c r="BV984" s="24"/>
      <c r="BW984" s="24"/>
      <c r="BX984" s="24"/>
      <c r="BY984" s="24"/>
      <c r="BZ984" s="24"/>
      <c r="CA984" s="24"/>
      <c r="CB984" s="24"/>
      <c r="CC984" s="24"/>
      <c r="CD984" s="24"/>
      <c r="CE984" s="24"/>
    </row>
    <row r="985" spans="46:83" x14ac:dyDescent="0.15">
      <c r="AT985" s="24"/>
      <c r="AU985" s="24"/>
      <c r="AV985" s="24"/>
      <c r="AW985" s="24"/>
      <c r="AX985" s="24"/>
      <c r="AY985" s="24"/>
      <c r="AZ985" s="24"/>
      <c r="BA985" s="24"/>
      <c r="BB985" s="24"/>
      <c r="BC985" s="24"/>
      <c r="BD985" s="24"/>
      <c r="BE985" s="24"/>
      <c r="BF985" s="24"/>
      <c r="BG985" s="24"/>
      <c r="BH985" s="24"/>
      <c r="BI985" s="24"/>
      <c r="BJ985" s="24"/>
      <c r="BK985" s="24"/>
      <c r="BL985" s="24"/>
      <c r="BM985" s="24"/>
      <c r="BN985" s="24"/>
      <c r="BO985" s="24"/>
      <c r="BP985" s="24"/>
      <c r="BQ985" s="24"/>
      <c r="BR985" s="24"/>
      <c r="BS985" s="24"/>
      <c r="BT985" s="24"/>
      <c r="BU985" s="24"/>
      <c r="BV985" s="24"/>
      <c r="BW985" s="24"/>
      <c r="BX985" s="24"/>
      <c r="BY985" s="24"/>
      <c r="BZ985" s="24"/>
      <c r="CA985" s="24"/>
      <c r="CB985" s="24"/>
      <c r="CC985" s="24"/>
      <c r="CD985" s="24"/>
      <c r="CE985" s="24"/>
    </row>
    <row r="986" spans="46:83" x14ac:dyDescent="0.15">
      <c r="AT986" s="24"/>
      <c r="AU986" s="24"/>
      <c r="AV986" s="24"/>
      <c r="AW986" s="24"/>
      <c r="AX986" s="24"/>
      <c r="AY986" s="24"/>
      <c r="AZ986" s="24"/>
      <c r="BA986" s="24"/>
      <c r="BB986" s="24"/>
      <c r="BC986" s="24"/>
      <c r="BD986" s="24"/>
      <c r="BE986" s="24"/>
      <c r="BF986" s="24"/>
      <c r="BG986" s="24"/>
      <c r="BH986" s="24"/>
      <c r="BI986" s="24"/>
      <c r="BJ986" s="24"/>
      <c r="BK986" s="24"/>
      <c r="BL986" s="24"/>
      <c r="BM986" s="24"/>
      <c r="BN986" s="24"/>
      <c r="BO986" s="24"/>
      <c r="BP986" s="24"/>
      <c r="BQ986" s="24"/>
      <c r="BR986" s="24"/>
      <c r="BS986" s="24"/>
      <c r="BT986" s="24"/>
      <c r="BU986" s="24"/>
      <c r="BV986" s="24"/>
      <c r="BW986" s="24"/>
      <c r="BX986" s="24"/>
      <c r="BY986" s="24"/>
      <c r="BZ986" s="24"/>
      <c r="CA986" s="24"/>
      <c r="CB986" s="24"/>
      <c r="CC986" s="24"/>
      <c r="CD986" s="24"/>
      <c r="CE986" s="24"/>
    </row>
    <row r="987" spans="46:83" x14ac:dyDescent="0.15">
      <c r="AT987" s="24"/>
      <c r="AU987" s="24"/>
      <c r="AV987" s="24"/>
      <c r="AW987" s="24"/>
      <c r="AX987" s="24"/>
      <c r="AY987" s="24"/>
      <c r="AZ987" s="24"/>
      <c r="BA987" s="24"/>
      <c r="BB987" s="24"/>
      <c r="BC987" s="24"/>
      <c r="BD987" s="24"/>
      <c r="BE987" s="24"/>
      <c r="BF987" s="24"/>
      <c r="BG987" s="24"/>
      <c r="BH987" s="24"/>
      <c r="BI987" s="24"/>
      <c r="BJ987" s="24"/>
      <c r="BK987" s="24"/>
      <c r="BL987" s="24"/>
      <c r="BM987" s="24"/>
      <c r="BN987" s="24"/>
      <c r="BO987" s="24"/>
      <c r="BP987" s="24"/>
      <c r="BQ987" s="24"/>
      <c r="BR987" s="24"/>
      <c r="BS987" s="24"/>
      <c r="BT987" s="24"/>
      <c r="BU987" s="24"/>
      <c r="BV987" s="24"/>
      <c r="BW987" s="24"/>
      <c r="BX987" s="24"/>
      <c r="BY987" s="24"/>
      <c r="BZ987" s="24"/>
      <c r="CA987" s="24"/>
      <c r="CB987" s="24"/>
      <c r="CC987" s="24"/>
      <c r="CD987" s="24"/>
      <c r="CE987" s="24"/>
    </row>
    <row r="988" spans="46:83" x14ac:dyDescent="0.15">
      <c r="AT988" s="24"/>
      <c r="AU988" s="24"/>
      <c r="AV988" s="24"/>
      <c r="AW988" s="24"/>
      <c r="AX988" s="24"/>
      <c r="AY988" s="24"/>
      <c r="AZ988" s="24"/>
      <c r="BA988" s="24"/>
      <c r="BB988" s="24"/>
      <c r="BC988" s="24"/>
      <c r="BD988" s="24"/>
      <c r="BE988" s="24"/>
      <c r="BF988" s="24"/>
      <c r="BG988" s="24"/>
      <c r="BH988" s="24"/>
      <c r="BI988" s="24"/>
      <c r="BJ988" s="24"/>
      <c r="BK988" s="24"/>
      <c r="BL988" s="24"/>
      <c r="BM988" s="24"/>
      <c r="BN988" s="24"/>
      <c r="BO988" s="24"/>
      <c r="BP988" s="24"/>
      <c r="BQ988" s="24"/>
      <c r="BR988" s="24"/>
      <c r="BS988" s="24"/>
      <c r="BT988" s="24"/>
      <c r="BU988" s="24"/>
      <c r="BV988" s="24"/>
      <c r="BW988" s="24"/>
      <c r="BX988" s="24"/>
      <c r="BY988" s="24"/>
      <c r="BZ988" s="24"/>
      <c r="CA988" s="24"/>
      <c r="CB988" s="24"/>
      <c r="CC988" s="24"/>
      <c r="CD988" s="24"/>
      <c r="CE988" s="24"/>
    </row>
    <row r="989" spans="46:83" x14ac:dyDescent="0.15">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row>
    <row r="990" spans="46:83" x14ac:dyDescent="0.15">
      <c r="AT990" s="24"/>
      <c r="AU990" s="24"/>
      <c r="AV990" s="24"/>
      <c r="AW990" s="24"/>
      <c r="AX990" s="24"/>
      <c r="AY990" s="24"/>
      <c r="AZ990" s="24"/>
      <c r="BA990" s="24"/>
      <c r="BB990" s="24"/>
      <c r="BC990" s="24"/>
      <c r="BD990" s="24"/>
      <c r="BE990" s="24"/>
      <c r="BF990" s="24"/>
      <c r="BG990" s="24"/>
      <c r="BH990" s="24"/>
      <c r="BI990" s="24"/>
      <c r="BJ990" s="24"/>
      <c r="BK990" s="24"/>
      <c r="BL990" s="24"/>
      <c r="BM990" s="24"/>
      <c r="BN990" s="24"/>
      <c r="BO990" s="24"/>
      <c r="BP990" s="24"/>
      <c r="BQ990" s="24"/>
      <c r="BR990" s="24"/>
      <c r="BS990" s="24"/>
      <c r="BT990" s="24"/>
      <c r="BU990" s="24"/>
      <c r="BV990" s="24"/>
      <c r="BW990" s="24"/>
      <c r="BX990" s="24"/>
      <c r="BY990" s="24"/>
      <c r="BZ990" s="24"/>
      <c r="CA990" s="24"/>
      <c r="CB990" s="24"/>
      <c r="CC990" s="24"/>
      <c r="CD990" s="24"/>
      <c r="CE990" s="24"/>
    </row>
    <row r="991" spans="46:83" x14ac:dyDescent="0.15">
      <c r="AT991" s="24"/>
      <c r="AU991" s="24"/>
      <c r="AV991" s="24"/>
      <c r="AW991" s="24"/>
      <c r="AX991" s="24"/>
      <c r="AY991" s="24"/>
      <c r="AZ991" s="24"/>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c r="CA991" s="24"/>
      <c r="CB991" s="24"/>
      <c r="CC991" s="24"/>
      <c r="CD991" s="24"/>
      <c r="CE991" s="24"/>
    </row>
    <row r="992" spans="46:83" x14ac:dyDescent="0.15">
      <c r="AT992" s="24"/>
      <c r="AU992" s="24"/>
      <c r="AV992" s="24"/>
      <c r="AW992" s="24"/>
      <c r="AX992" s="24"/>
      <c r="AY992" s="24"/>
      <c r="AZ992" s="24"/>
      <c r="BA992" s="24"/>
      <c r="BB992" s="24"/>
      <c r="BC992" s="24"/>
      <c r="BD992" s="24"/>
      <c r="BE992" s="24"/>
      <c r="BF992" s="24"/>
      <c r="BG992" s="24"/>
      <c r="BH992" s="24"/>
      <c r="BI992" s="24"/>
      <c r="BJ992" s="24"/>
      <c r="BK992" s="24"/>
      <c r="BL992" s="24"/>
      <c r="BM992" s="24"/>
      <c r="BN992" s="24"/>
      <c r="BO992" s="24"/>
      <c r="BP992" s="24"/>
      <c r="BQ992" s="24"/>
      <c r="BR992" s="24"/>
      <c r="BS992" s="24"/>
      <c r="BT992" s="24"/>
      <c r="BU992" s="24"/>
      <c r="BV992" s="24"/>
      <c r="BW992" s="24"/>
      <c r="BX992" s="24"/>
      <c r="BY992" s="24"/>
      <c r="BZ992" s="24"/>
      <c r="CA992" s="24"/>
      <c r="CB992" s="24"/>
      <c r="CC992" s="24"/>
      <c r="CD992" s="24"/>
      <c r="CE992" s="24"/>
    </row>
    <row r="993" spans="46:83" x14ac:dyDescent="0.15">
      <c r="AT993" s="24"/>
      <c r="AU993" s="24"/>
      <c r="AV993" s="24"/>
      <c r="AW993" s="24"/>
      <c r="AX993" s="24"/>
      <c r="AY993" s="24"/>
      <c r="AZ993" s="24"/>
      <c r="BA993" s="24"/>
      <c r="BB993" s="24"/>
      <c r="BC993" s="24"/>
      <c r="BD993" s="24"/>
      <c r="BE993" s="24"/>
      <c r="BF993" s="24"/>
      <c r="BG993" s="24"/>
      <c r="BH993" s="24"/>
      <c r="BI993" s="24"/>
      <c r="BJ993" s="24"/>
      <c r="BK993" s="24"/>
      <c r="BL993" s="24"/>
      <c r="BM993" s="24"/>
      <c r="BN993" s="24"/>
      <c r="BO993" s="24"/>
      <c r="BP993" s="24"/>
      <c r="BQ993" s="24"/>
      <c r="BR993" s="24"/>
      <c r="BS993" s="24"/>
      <c r="BT993" s="24"/>
      <c r="BU993" s="24"/>
      <c r="BV993" s="24"/>
      <c r="BW993" s="24"/>
      <c r="BX993" s="24"/>
      <c r="BY993" s="24"/>
      <c r="BZ993" s="24"/>
      <c r="CA993" s="24"/>
      <c r="CB993" s="24"/>
      <c r="CC993" s="24"/>
      <c r="CD993" s="24"/>
      <c r="CE993" s="24"/>
    </row>
    <row r="994" spans="46:83" x14ac:dyDescent="0.15">
      <c r="AT994" s="24"/>
      <c r="AU994" s="24"/>
      <c r="AV994" s="24"/>
      <c r="AW994" s="24"/>
      <c r="AX994" s="24"/>
      <c r="AY994" s="24"/>
      <c r="AZ994" s="24"/>
      <c r="BA994" s="24"/>
      <c r="BB994" s="24"/>
      <c r="BC994" s="24"/>
      <c r="BD994" s="24"/>
      <c r="BE994" s="24"/>
      <c r="BF994" s="24"/>
      <c r="BG994" s="24"/>
      <c r="BH994" s="24"/>
      <c r="BI994" s="24"/>
      <c r="BJ994" s="24"/>
      <c r="BK994" s="24"/>
      <c r="BL994" s="24"/>
      <c r="BM994" s="24"/>
      <c r="BN994" s="24"/>
      <c r="BO994" s="24"/>
      <c r="BP994" s="24"/>
      <c r="BQ994" s="24"/>
      <c r="BR994" s="24"/>
      <c r="BS994" s="24"/>
      <c r="BT994" s="24"/>
      <c r="BU994" s="24"/>
      <c r="BV994" s="24"/>
      <c r="BW994" s="24"/>
      <c r="BX994" s="24"/>
      <c r="BY994" s="24"/>
      <c r="BZ994" s="24"/>
      <c r="CA994" s="24"/>
      <c r="CB994" s="24"/>
      <c r="CC994" s="24"/>
      <c r="CD994" s="24"/>
      <c r="CE994" s="24"/>
    </row>
    <row r="995" spans="46:83" x14ac:dyDescent="0.15">
      <c r="AT995" s="24"/>
      <c r="AU995" s="24"/>
      <c r="AV995" s="24"/>
      <c r="AW995" s="24"/>
      <c r="AX995" s="24"/>
      <c r="AY995" s="24"/>
      <c r="AZ995" s="24"/>
      <c r="BA995" s="24"/>
      <c r="BB995" s="24"/>
      <c r="BC995" s="24"/>
      <c r="BD995" s="24"/>
      <c r="BE995" s="24"/>
      <c r="BF995" s="24"/>
      <c r="BG995" s="24"/>
      <c r="BH995" s="24"/>
      <c r="BI995" s="24"/>
      <c r="BJ995" s="24"/>
      <c r="BK995" s="24"/>
      <c r="BL995" s="24"/>
      <c r="BM995" s="24"/>
      <c r="BN995" s="24"/>
      <c r="BO995" s="24"/>
      <c r="BP995" s="24"/>
      <c r="BQ995" s="24"/>
      <c r="BR995" s="24"/>
      <c r="BS995" s="24"/>
      <c r="BT995" s="24"/>
      <c r="BU995" s="24"/>
      <c r="BV995" s="24"/>
      <c r="BW995" s="24"/>
      <c r="BX995" s="24"/>
      <c r="BY995" s="24"/>
      <c r="BZ995" s="24"/>
      <c r="CA995" s="24"/>
      <c r="CB995" s="24"/>
      <c r="CC995" s="24"/>
      <c r="CD995" s="24"/>
      <c r="CE995" s="24"/>
    </row>
    <row r="996" spans="46:83" x14ac:dyDescent="0.15">
      <c r="AT996" s="24"/>
      <c r="AU996" s="24"/>
      <c r="AV996" s="24"/>
      <c r="AW996" s="24"/>
      <c r="AX996" s="24"/>
      <c r="AY996" s="24"/>
      <c r="AZ996" s="24"/>
      <c r="BA996" s="24"/>
      <c r="BB996" s="24"/>
      <c r="BC996" s="24"/>
      <c r="BD996" s="24"/>
      <c r="BE996" s="24"/>
      <c r="BF996" s="24"/>
      <c r="BG996" s="24"/>
      <c r="BH996" s="24"/>
      <c r="BI996" s="24"/>
      <c r="BJ996" s="24"/>
      <c r="BK996" s="24"/>
      <c r="BL996" s="24"/>
      <c r="BM996" s="24"/>
      <c r="BN996" s="24"/>
      <c r="BO996" s="24"/>
      <c r="BP996" s="24"/>
      <c r="BQ996" s="24"/>
      <c r="BR996" s="24"/>
      <c r="BS996" s="24"/>
      <c r="BT996" s="24"/>
      <c r="BU996" s="24"/>
      <c r="BV996" s="24"/>
      <c r="BW996" s="24"/>
      <c r="BX996" s="24"/>
      <c r="BY996" s="24"/>
      <c r="BZ996" s="24"/>
      <c r="CA996" s="24"/>
      <c r="CB996" s="24"/>
      <c r="CC996" s="24"/>
      <c r="CD996" s="24"/>
      <c r="CE996" s="24"/>
    </row>
    <row r="997" spans="46:83" x14ac:dyDescent="0.15">
      <c r="AT997" s="24"/>
      <c r="AU997" s="24"/>
      <c r="AV997" s="24"/>
      <c r="AW997" s="24"/>
      <c r="AX997" s="24"/>
      <c r="AY997" s="24"/>
      <c r="AZ997" s="24"/>
      <c r="BA997" s="24"/>
      <c r="BB997" s="24"/>
      <c r="BC997" s="24"/>
      <c r="BD997" s="24"/>
      <c r="BE997" s="24"/>
      <c r="BF997" s="24"/>
      <c r="BG997" s="24"/>
      <c r="BH997" s="24"/>
      <c r="BI997" s="24"/>
      <c r="BJ997" s="24"/>
      <c r="BK997" s="24"/>
      <c r="BL997" s="24"/>
      <c r="BM997" s="24"/>
      <c r="BN997" s="24"/>
      <c r="BO997" s="24"/>
      <c r="BP997" s="24"/>
      <c r="BQ997" s="24"/>
      <c r="BR997" s="24"/>
      <c r="BS997" s="24"/>
      <c r="BT997" s="24"/>
      <c r="BU997" s="24"/>
      <c r="BV997" s="24"/>
      <c r="BW997" s="24"/>
      <c r="BX997" s="24"/>
      <c r="BY997" s="24"/>
      <c r="BZ997" s="24"/>
      <c r="CA997" s="24"/>
      <c r="CB997" s="24"/>
      <c r="CC997" s="24"/>
      <c r="CD997" s="24"/>
      <c r="CE997" s="24"/>
    </row>
    <row r="998" spans="46:83" x14ac:dyDescent="0.15">
      <c r="AT998" s="24"/>
      <c r="AU998" s="24"/>
      <c r="AV998" s="24"/>
      <c r="AW998" s="24"/>
      <c r="AX998" s="24"/>
      <c r="AY998" s="24"/>
      <c r="AZ998" s="24"/>
      <c r="BA998" s="24"/>
      <c r="BB998" s="24"/>
      <c r="BC998" s="24"/>
      <c r="BD998" s="24"/>
      <c r="BE998" s="24"/>
      <c r="BF998" s="24"/>
      <c r="BG998" s="24"/>
      <c r="BH998" s="24"/>
      <c r="BI998" s="24"/>
      <c r="BJ998" s="24"/>
      <c r="BK998" s="24"/>
      <c r="BL998" s="24"/>
      <c r="BM998" s="24"/>
      <c r="BN998" s="24"/>
      <c r="BO998" s="24"/>
      <c r="BP998" s="24"/>
      <c r="BQ998" s="24"/>
      <c r="BR998" s="24"/>
      <c r="BS998" s="24"/>
      <c r="BT998" s="24"/>
      <c r="BU998" s="24"/>
      <c r="BV998" s="24"/>
      <c r="BW998" s="24"/>
      <c r="BX998" s="24"/>
      <c r="BY998" s="24"/>
      <c r="BZ998" s="24"/>
      <c r="CA998" s="24"/>
      <c r="CB998" s="24"/>
      <c r="CC998" s="24"/>
      <c r="CD998" s="24"/>
      <c r="CE998" s="24"/>
    </row>
    <row r="999" spans="46:83" x14ac:dyDescent="0.15">
      <c r="AT999" s="24"/>
      <c r="AU999" s="24"/>
      <c r="AV999" s="24"/>
      <c r="AW999" s="24"/>
      <c r="AX999" s="24"/>
      <c r="AY999" s="24"/>
      <c r="AZ999" s="24"/>
      <c r="BA999" s="24"/>
      <c r="BB999" s="24"/>
      <c r="BC999" s="24"/>
      <c r="BD999" s="24"/>
      <c r="BE999" s="24"/>
      <c r="BF999" s="24"/>
      <c r="BG999" s="24"/>
      <c r="BH999" s="24"/>
      <c r="BI999" s="24"/>
      <c r="BJ999" s="24"/>
      <c r="BK999" s="24"/>
      <c r="BL999" s="24"/>
      <c r="BM999" s="24"/>
      <c r="BN999" s="24"/>
      <c r="BO999" s="24"/>
      <c r="BP999" s="24"/>
      <c r="BQ999" s="24"/>
      <c r="BR999" s="24"/>
      <c r="BS999" s="24"/>
      <c r="BT999" s="24"/>
      <c r="BU999" s="24"/>
      <c r="BV999" s="24"/>
      <c r="BW999" s="24"/>
      <c r="BX999" s="24"/>
      <c r="BY999" s="24"/>
      <c r="BZ999" s="24"/>
      <c r="CA999" s="24"/>
      <c r="CB999" s="24"/>
      <c r="CC999" s="24"/>
      <c r="CD999" s="24"/>
      <c r="CE999" s="24"/>
    </row>
    <row r="1000" spans="46:83" x14ac:dyDescent="0.15">
      <c r="AT1000" s="24"/>
      <c r="AU1000" s="24"/>
      <c r="AV1000" s="24"/>
      <c r="AW1000" s="24"/>
      <c r="AX1000" s="24"/>
      <c r="AY1000" s="24"/>
      <c r="AZ1000" s="24"/>
      <c r="BA1000" s="24"/>
      <c r="BB1000" s="24"/>
      <c r="BC1000" s="24"/>
      <c r="BD1000" s="24"/>
      <c r="BE1000" s="24"/>
      <c r="BF1000" s="24"/>
      <c r="BG1000" s="24"/>
      <c r="BH1000" s="24"/>
      <c r="BI1000" s="24"/>
      <c r="BJ1000" s="24"/>
      <c r="BK1000" s="24"/>
      <c r="BL1000" s="24"/>
      <c r="BM1000" s="24"/>
      <c r="BN1000" s="24"/>
      <c r="BO1000" s="24"/>
      <c r="BP1000" s="24"/>
      <c r="BQ1000" s="24"/>
      <c r="BR1000" s="24"/>
      <c r="BS1000" s="24"/>
      <c r="BT1000" s="24"/>
      <c r="BU1000" s="24"/>
      <c r="BV1000" s="24"/>
      <c r="BW1000" s="24"/>
      <c r="BX1000" s="24"/>
      <c r="BY1000" s="24"/>
      <c r="BZ1000" s="24"/>
      <c r="CA1000" s="24"/>
      <c r="CB1000" s="24"/>
      <c r="CC1000" s="24"/>
      <c r="CD1000" s="24"/>
      <c r="CE1000" s="24"/>
    </row>
    <row r="1001" spans="46:83" x14ac:dyDescent="0.15">
      <c r="AT1001" s="24"/>
      <c r="AU1001" s="24"/>
      <c r="AV1001" s="24"/>
      <c r="AW1001" s="24"/>
      <c r="AX1001" s="24"/>
      <c r="AY1001" s="24"/>
      <c r="AZ1001" s="24"/>
      <c r="BA1001" s="24"/>
      <c r="BB1001" s="24"/>
      <c r="BC1001" s="24"/>
      <c r="BD1001" s="24"/>
      <c r="BE1001" s="24"/>
      <c r="BF1001" s="24"/>
      <c r="BG1001" s="24"/>
      <c r="BH1001" s="24"/>
      <c r="BI1001" s="24"/>
      <c r="BJ1001" s="24"/>
      <c r="BK1001" s="24"/>
      <c r="BL1001" s="24"/>
      <c r="BM1001" s="24"/>
      <c r="BN1001" s="24"/>
      <c r="BO1001" s="24"/>
      <c r="BP1001" s="24"/>
      <c r="BQ1001" s="24"/>
      <c r="BR1001" s="24"/>
      <c r="BS1001" s="24"/>
      <c r="BT1001" s="24"/>
      <c r="BU1001" s="24"/>
      <c r="BV1001" s="24"/>
      <c r="BW1001" s="24"/>
      <c r="BX1001" s="24"/>
      <c r="BY1001" s="24"/>
      <c r="BZ1001" s="24"/>
      <c r="CA1001" s="24"/>
      <c r="CB1001" s="24"/>
      <c r="CC1001" s="24"/>
      <c r="CD1001" s="24"/>
      <c r="CE1001" s="24"/>
    </row>
    <row r="1002" spans="46:83" x14ac:dyDescent="0.15">
      <c r="AT1002" s="24"/>
      <c r="AU1002" s="24"/>
      <c r="AV1002" s="24"/>
      <c r="AW1002" s="24"/>
      <c r="AX1002" s="24"/>
      <c r="AY1002" s="24"/>
      <c r="AZ1002" s="24"/>
      <c r="BA1002" s="24"/>
      <c r="BB1002" s="24"/>
      <c r="BC1002" s="24"/>
      <c r="BD1002" s="24"/>
      <c r="BE1002" s="24"/>
      <c r="BF1002" s="24"/>
      <c r="BG1002" s="24"/>
      <c r="BH1002" s="24"/>
      <c r="BI1002" s="24"/>
      <c r="BJ1002" s="24"/>
      <c r="BK1002" s="24"/>
      <c r="BL1002" s="24"/>
      <c r="BM1002" s="24"/>
      <c r="BN1002" s="24"/>
      <c r="BO1002" s="24"/>
      <c r="BP1002" s="24"/>
      <c r="BQ1002" s="24"/>
      <c r="BR1002" s="24"/>
      <c r="BS1002" s="24"/>
      <c r="BT1002" s="24"/>
      <c r="BU1002" s="24"/>
      <c r="BV1002" s="24"/>
      <c r="BW1002" s="24"/>
      <c r="BX1002" s="24"/>
      <c r="BY1002" s="24"/>
      <c r="BZ1002" s="24"/>
      <c r="CA1002" s="24"/>
      <c r="CB1002" s="24"/>
      <c r="CC1002" s="24"/>
      <c r="CD1002" s="24"/>
      <c r="CE1002" s="24"/>
    </row>
    <row r="1003" spans="46:83" x14ac:dyDescent="0.15">
      <c r="AT1003" s="24"/>
      <c r="AU1003" s="24"/>
      <c r="AV1003" s="24"/>
      <c r="AW1003" s="24"/>
      <c r="AX1003" s="24"/>
      <c r="AY1003" s="24"/>
      <c r="AZ1003" s="24"/>
      <c r="BA1003" s="24"/>
      <c r="BB1003" s="24"/>
      <c r="BC1003" s="24"/>
      <c r="BD1003" s="24"/>
      <c r="BE1003" s="24"/>
      <c r="BF1003" s="24"/>
      <c r="BG1003" s="24"/>
      <c r="BH1003" s="24"/>
      <c r="BI1003" s="24"/>
      <c r="BJ1003" s="24"/>
      <c r="BK1003" s="24"/>
      <c r="BL1003" s="24"/>
      <c r="BM1003" s="24"/>
      <c r="BN1003" s="24"/>
      <c r="BO1003" s="24"/>
      <c r="BP1003" s="24"/>
      <c r="BQ1003" s="24"/>
      <c r="BR1003" s="24"/>
      <c r="BS1003" s="24"/>
      <c r="BT1003" s="24"/>
      <c r="BU1003" s="24"/>
      <c r="BV1003" s="24"/>
      <c r="BW1003" s="24"/>
      <c r="BX1003" s="24"/>
      <c r="BY1003" s="24"/>
      <c r="BZ1003" s="24"/>
      <c r="CA1003" s="24"/>
      <c r="CB1003" s="24"/>
      <c r="CC1003" s="24"/>
      <c r="CD1003" s="24"/>
      <c r="CE1003" s="24"/>
    </row>
    <row r="1004" spans="46:83" x14ac:dyDescent="0.15">
      <c r="AT1004" s="24"/>
      <c r="AU1004" s="24"/>
      <c r="AV1004" s="24"/>
      <c r="AW1004" s="24"/>
      <c r="AX1004" s="24"/>
      <c r="AY1004" s="24"/>
      <c r="AZ1004" s="24"/>
      <c r="BA1004" s="24"/>
      <c r="BB1004" s="24"/>
      <c r="BC1004" s="24"/>
      <c r="BD1004" s="24"/>
      <c r="BE1004" s="24"/>
      <c r="BF1004" s="24"/>
      <c r="BG1004" s="24"/>
      <c r="BH1004" s="24"/>
      <c r="BI1004" s="24"/>
      <c r="BJ1004" s="24"/>
      <c r="BK1004" s="24"/>
      <c r="BL1004" s="24"/>
      <c r="BM1004" s="24"/>
      <c r="BN1004" s="24"/>
      <c r="BO1004" s="24"/>
      <c r="BP1004" s="24"/>
      <c r="BQ1004" s="24"/>
      <c r="BR1004" s="24"/>
      <c r="BS1004" s="24"/>
      <c r="BT1004" s="24"/>
      <c r="BU1004" s="24"/>
      <c r="BV1004" s="24"/>
      <c r="BW1004" s="24"/>
      <c r="BX1004" s="24"/>
      <c r="BY1004" s="24"/>
      <c r="BZ1004" s="24"/>
      <c r="CA1004" s="24"/>
      <c r="CB1004" s="24"/>
      <c r="CC1004" s="24"/>
      <c r="CD1004" s="24"/>
      <c r="CE1004" s="24"/>
    </row>
    <row r="1005" spans="46:83" x14ac:dyDescent="0.15">
      <c r="AT1005" s="24"/>
      <c r="AU1005" s="24"/>
      <c r="AV1005" s="24"/>
      <c r="AW1005" s="24"/>
      <c r="AX1005" s="24"/>
      <c r="AY1005" s="24"/>
      <c r="AZ1005" s="24"/>
      <c r="BA1005" s="24"/>
      <c r="BB1005" s="24"/>
      <c r="BC1005" s="24"/>
      <c r="BD1005" s="24"/>
      <c r="BE1005" s="24"/>
      <c r="BF1005" s="24"/>
      <c r="BG1005" s="24"/>
      <c r="BH1005" s="24"/>
      <c r="BI1005" s="24"/>
      <c r="BJ1005" s="24"/>
      <c r="BK1005" s="24"/>
      <c r="BL1005" s="24"/>
      <c r="BM1005" s="24"/>
      <c r="BN1005" s="24"/>
      <c r="BO1005" s="24"/>
      <c r="BP1005" s="24"/>
      <c r="BQ1005" s="24"/>
      <c r="BR1005" s="24"/>
      <c r="BS1005" s="24"/>
      <c r="BT1005" s="24"/>
      <c r="BU1005" s="24"/>
      <c r="BV1005" s="24"/>
      <c r="BW1005" s="24"/>
      <c r="BX1005" s="24"/>
      <c r="BY1005" s="24"/>
      <c r="BZ1005" s="24"/>
      <c r="CA1005" s="24"/>
      <c r="CB1005" s="24"/>
      <c r="CC1005" s="24"/>
      <c r="CD1005" s="24"/>
      <c r="CE1005" s="24"/>
    </row>
    <row r="1006" spans="46:83" x14ac:dyDescent="0.15">
      <c r="AT1006" s="24"/>
      <c r="AU1006" s="24"/>
      <c r="AV1006" s="24"/>
      <c r="AW1006" s="24"/>
      <c r="AX1006" s="24"/>
      <c r="AY1006" s="24"/>
      <c r="AZ1006" s="24"/>
      <c r="BA1006" s="24"/>
      <c r="BB1006" s="24"/>
      <c r="BC1006" s="24"/>
      <c r="BD1006" s="24"/>
      <c r="BE1006" s="24"/>
      <c r="BF1006" s="24"/>
      <c r="BG1006" s="24"/>
      <c r="BH1006" s="24"/>
      <c r="BI1006" s="24"/>
      <c r="BJ1006" s="24"/>
      <c r="BK1006" s="24"/>
      <c r="BL1006" s="24"/>
      <c r="BM1006" s="24"/>
      <c r="BN1006" s="24"/>
      <c r="BO1006" s="24"/>
      <c r="BP1006" s="24"/>
      <c r="BQ1006" s="24"/>
      <c r="BR1006" s="24"/>
      <c r="BS1006" s="24"/>
      <c r="BT1006" s="24"/>
      <c r="BU1006" s="24"/>
      <c r="BV1006" s="24"/>
      <c r="BW1006" s="24"/>
      <c r="BX1006" s="24"/>
      <c r="BY1006" s="24"/>
      <c r="BZ1006" s="24"/>
      <c r="CA1006" s="24"/>
      <c r="CB1006" s="24"/>
      <c r="CC1006" s="24"/>
      <c r="CD1006" s="24"/>
      <c r="CE1006" s="24"/>
    </row>
    <row r="1007" spans="46:83" x14ac:dyDescent="0.15">
      <c r="AT1007" s="24"/>
      <c r="AU1007" s="24"/>
      <c r="AV1007" s="24"/>
      <c r="AW1007" s="24"/>
      <c r="AX1007" s="24"/>
      <c r="AY1007" s="24"/>
      <c r="AZ1007" s="24"/>
      <c r="BA1007" s="24"/>
      <c r="BB1007" s="24"/>
      <c r="BC1007" s="24"/>
      <c r="BD1007" s="24"/>
      <c r="BE1007" s="24"/>
      <c r="BF1007" s="24"/>
      <c r="BG1007" s="24"/>
      <c r="BH1007" s="24"/>
      <c r="BI1007" s="24"/>
      <c r="BJ1007" s="24"/>
      <c r="BK1007" s="24"/>
      <c r="BL1007" s="24"/>
      <c r="BM1007" s="24"/>
      <c r="BN1007" s="24"/>
      <c r="BO1007" s="24"/>
      <c r="BP1007" s="24"/>
      <c r="BQ1007" s="24"/>
      <c r="BR1007" s="24"/>
      <c r="BS1007" s="24"/>
      <c r="BT1007" s="24"/>
      <c r="BU1007" s="24"/>
      <c r="BV1007" s="24"/>
      <c r="BW1007" s="24"/>
      <c r="BX1007" s="24"/>
      <c r="BY1007" s="24"/>
      <c r="BZ1007" s="24"/>
      <c r="CA1007" s="24"/>
      <c r="CB1007" s="24"/>
      <c r="CC1007" s="24"/>
      <c r="CD1007" s="24"/>
      <c r="CE1007" s="24"/>
    </row>
    <row r="1008" spans="46:83" x14ac:dyDescent="0.15">
      <c r="AT1008" s="24"/>
      <c r="AU1008" s="24"/>
      <c r="AV1008" s="24"/>
      <c r="AW1008" s="24"/>
      <c r="AX1008" s="24"/>
      <c r="AY1008" s="24"/>
      <c r="AZ1008" s="24"/>
      <c r="BA1008" s="24"/>
      <c r="BB1008" s="24"/>
      <c r="BC1008" s="24"/>
      <c r="BD1008" s="24"/>
      <c r="BE1008" s="24"/>
      <c r="BF1008" s="24"/>
      <c r="BG1008" s="24"/>
      <c r="BH1008" s="24"/>
      <c r="BI1008" s="24"/>
      <c r="BJ1008" s="24"/>
      <c r="BK1008" s="24"/>
      <c r="BL1008" s="24"/>
      <c r="BM1008" s="24"/>
      <c r="BN1008" s="24"/>
      <c r="BO1008" s="24"/>
      <c r="BP1008" s="24"/>
      <c r="BQ1008" s="24"/>
      <c r="BR1008" s="24"/>
      <c r="BS1008" s="24"/>
      <c r="BT1008" s="24"/>
      <c r="BU1008" s="24"/>
      <c r="BV1008" s="24"/>
      <c r="BW1008" s="24"/>
      <c r="BX1008" s="24"/>
      <c r="BY1008" s="24"/>
      <c r="BZ1008" s="24"/>
      <c r="CA1008" s="24"/>
      <c r="CB1008" s="24"/>
      <c r="CC1008" s="24"/>
      <c r="CD1008" s="24"/>
      <c r="CE1008" s="24"/>
    </row>
    <row r="1009" spans="46:83" x14ac:dyDescent="0.15">
      <c r="AT1009" s="24"/>
      <c r="AU1009" s="24"/>
      <c r="AV1009" s="24"/>
      <c r="AW1009" s="24"/>
      <c r="AX1009" s="24"/>
      <c r="AY1009" s="24"/>
      <c r="AZ1009" s="24"/>
      <c r="BA1009" s="24"/>
      <c r="BB1009" s="24"/>
      <c r="BC1009" s="24"/>
      <c r="BD1009" s="24"/>
      <c r="BE1009" s="24"/>
      <c r="BF1009" s="24"/>
      <c r="BG1009" s="24"/>
      <c r="BH1009" s="24"/>
      <c r="BI1009" s="24"/>
      <c r="BJ1009" s="24"/>
      <c r="BK1009" s="24"/>
      <c r="BL1009" s="24"/>
      <c r="BM1009" s="24"/>
      <c r="BN1009" s="24"/>
      <c r="BO1009" s="24"/>
      <c r="BP1009" s="24"/>
      <c r="BQ1009" s="24"/>
      <c r="BR1009" s="24"/>
      <c r="BS1009" s="24"/>
      <c r="BT1009" s="24"/>
      <c r="BU1009" s="24"/>
      <c r="BV1009" s="24"/>
      <c r="BW1009" s="24"/>
      <c r="BX1009" s="24"/>
      <c r="BY1009" s="24"/>
      <c r="BZ1009" s="24"/>
      <c r="CA1009" s="24"/>
      <c r="CB1009" s="24"/>
      <c r="CC1009" s="24"/>
      <c r="CD1009" s="24"/>
      <c r="CE1009" s="24"/>
    </row>
    <row r="1010" spans="46:83" x14ac:dyDescent="0.15">
      <c r="AT1010" s="24"/>
      <c r="AU1010" s="24"/>
      <c r="AV1010" s="24"/>
      <c r="AW1010" s="24"/>
      <c r="AX1010" s="24"/>
      <c r="AY1010" s="24"/>
      <c r="AZ1010" s="24"/>
      <c r="BA1010" s="24"/>
      <c r="BB1010" s="24"/>
      <c r="BC1010" s="24"/>
      <c r="BD1010" s="24"/>
      <c r="BE1010" s="24"/>
      <c r="BF1010" s="24"/>
      <c r="BG1010" s="24"/>
      <c r="BH1010" s="24"/>
      <c r="BI1010" s="24"/>
      <c r="BJ1010" s="24"/>
      <c r="BK1010" s="24"/>
      <c r="BL1010" s="24"/>
      <c r="BM1010" s="24"/>
      <c r="BN1010" s="24"/>
      <c r="BO1010" s="24"/>
      <c r="BP1010" s="24"/>
      <c r="BQ1010" s="24"/>
      <c r="BR1010" s="24"/>
      <c r="BS1010" s="24"/>
      <c r="BT1010" s="24"/>
      <c r="BU1010" s="24"/>
      <c r="BV1010" s="24"/>
      <c r="BW1010" s="24"/>
      <c r="BX1010" s="24"/>
      <c r="BY1010" s="24"/>
      <c r="BZ1010" s="24"/>
      <c r="CA1010" s="24"/>
      <c r="CB1010" s="24"/>
      <c r="CC1010" s="24"/>
      <c r="CD1010" s="24"/>
      <c r="CE1010" s="24"/>
    </row>
    <row r="1011" spans="46:83" x14ac:dyDescent="0.15">
      <c r="AT1011" s="24"/>
      <c r="AU1011" s="24"/>
      <c r="AV1011" s="24"/>
      <c r="AW1011" s="24"/>
      <c r="AX1011" s="24"/>
      <c r="AY1011" s="24"/>
      <c r="AZ1011" s="24"/>
      <c r="BA1011" s="24"/>
      <c r="BB1011" s="24"/>
      <c r="BC1011" s="24"/>
      <c r="BD1011" s="24"/>
      <c r="BE1011" s="24"/>
      <c r="BF1011" s="24"/>
      <c r="BG1011" s="24"/>
      <c r="BH1011" s="24"/>
      <c r="BI1011" s="24"/>
      <c r="BJ1011" s="24"/>
      <c r="BK1011" s="24"/>
      <c r="BL1011" s="24"/>
      <c r="BM1011" s="24"/>
      <c r="BN1011" s="24"/>
      <c r="BO1011" s="24"/>
      <c r="BP1011" s="24"/>
      <c r="BQ1011" s="24"/>
      <c r="BR1011" s="24"/>
      <c r="BS1011" s="24"/>
      <c r="BT1011" s="24"/>
      <c r="BU1011" s="24"/>
      <c r="BV1011" s="24"/>
      <c r="BW1011" s="24"/>
      <c r="BX1011" s="24"/>
      <c r="BY1011" s="24"/>
      <c r="BZ1011" s="24"/>
      <c r="CA1011" s="24"/>
      <c r="CB1011" s="24"/>
      <c r="CC1011" s="24"/>
      <c r="CD1011" s="24"/>
      <c r="CE1011" s="24"/>
    </row>
    <row r="1012" spans="46:83" x14ac:dyDescent="0.15">
      <c r="AT1012" s="24"/>
      <c r="AU1012" s="24"/>
      <c r="AV1012" s="24"/>
      <c r="AW1012" s="24"/>
      <c r="AX1012" s="24"/>
      <c r="AY1012" s="24"/>
      <c r="AZ1012" s="24"/>
      <c r="BA1012" s="24"/>
      <c r="BB1012" s="24"/>
      <c r="BC1012" s="24"/>
      <c r="BD1012" s="24"/>
      <c r="BE1012" s="24"/>
      <c r="BF1012" s="24"/>
      <c r="BG1012" s="24"/>
      <c r="BH1012" s="24"/>
      <c r="BI1012" s="24"/>
      <c r="BJ1012" s="24"/>
      <c r="BK1012" s="24"/>
      <c r="BL1012" s="24"/>
      <c r="BM1012" s="24"/>
      <c r="BN1012" s="24"/>
      <c r="BO1012" s="24"/>
      <c r="BP1012" s="24"/>
      <c r="BQ1012" s="24"/>
      <c r="BR1012" s="24"/>
      <c r="BS1012" s="24"/>
      <c r="BT1012" s="24"/>
      <c r="BU1012" s="24"/>
      <c r="BV1012" s="24"/>
      <c r="BW1012" s="24"/>
      <c r="BX1012" s="24"/>
      <c r="BY1012" s="24"/>
      <c r="BZ1012" s="24"/>
      <c r="CA1012" s="24"/>
      <c r="CB1012" s="24"/>
      <c r="CC1012" s="24"/>
      <c r="CD1012" s="24"/>
      <c r="CE1012" s="24"/>
    </row>
    <row r="1013" spans="46:83" x14ac:dyDescent="0.15">
      <c r="AT1013" s="24"/>
      <c r="AU1013" s="24"/>
      <c r="AV1013" s="24"/>
      <c r="AW1013" s="24"/>
      <c r="AX1013" s="24"/>
      <c r="AY1013" s="24"/>
      <c r="AZ1013" s="24"/>
      <c r="BA1013" s="24"/>
      <c r="BB1013" s="24"/>
      <c r="BC1013" s="24"/>
      <c r="BD1013" s="24"/>
      <c r="BE1013" s="24"/>
      <c r="BF1013" s="24"/>
      <c r="BG1013" s="24"/>
      <c r="BH1013" s="24"/>
      <c r="BI1013" s="24"/>
      <c r="BJ1013" s="24"/>
      <c r="BK1013" s="24"/>
      <c r="BL1013" s="24"/>
      <c r="BM1013" s="24"/>
      <c r="BN1013" s="24"/>
      <c r="BO1013" s="24"/>
      <c r="BP1013" s="24"/>
      <c r="BQ1013" s="24"/>
      <c r="BR1013" s="24"/>
      <c r="BS1013" s="24"/>
      <c r="BT1013" s="24"/>
      <c r="BU1013" s="24"/>
      <c r="BV1013" s="24"/>
      <c r="BW1013" s="24"/>
      <c r="BX1013" s="24"/>
      <c r="BY1013" s="24"/>
      <c r="BZ1013" s="24"/>
      <c r="CA1013" s="24"/>
      <c r="CB1013" s="24"/>
      <c r="CC1013" s="24"/>
      <c r="CD1013" s="24"/>
      <c r="CE1013" s="24"/>
    </row>
    <row r="1014" spans="46:83" x14ac:dyDescent="0.15">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row>
    <row r="1015" spans="46:83" x14ac:dyDescent="0.15">
      <c r="AT1015" s="24"/>
      <c r="AU1015" s="24"/>
      <c r="AV1015" s="24"/>
      <c r="AW1015" s="24"/>
      <c r="AX1015" s="24"/>
      <c r="AY1015" s="24"/>
      <c r="AZ1015" s="24"/>
      <c r="BA1015" s="24"/>
      <c r="BB1015" s="24"/>
      <c r="BC1015" s="24"/>
      <c r="BD1015" s="24"/>
      <c r="BE1015" s="24"/>
      <c r="BF1015" s="24"/>
      <c r="BG1015" s="24"/>
      <c r="BH1015" s="24"/>
      <c r="BI1015" s="24"/>
      <c r="BJ1015" s="24"/>
      <c r="BK1015" s="24"/>
      <c r="BL1015" s="24"/>
      <c r="BM1015" s="24"/>
      <c r="BN1015" s="24"/>
      <c r="BO1015" s="24"/>
      <c r="BP1015" s="24"/>
      <c r="BQ1015" s="24"/>
      <c r="BR1015" s="24"/>
      <c r="BS1015" s="24"/>
      <c r="BT1015" s="24"/>
      <c r="BU1015" s="24"/>
      <c r="BV1015" s="24"/>
      <c r="BW1015" s="24"/>
      <c r="BX1015" s="24"/>
      <c r="BY1015" s="24"/>
      <c r="BZ1015" s="24"/>
      <c r="CA1015" s="24"/>
      <c r="CB1015" s="24"/>
      <c r="CC1015" s="24"/>
      <c r="CD1015" s="24"/>
      <c r="CE1015" s="24"/>
    </row>
    <row r="1016" spans="46:83" x14ac:dyDescent="0.15">
      <c r="AT1016" s="24"/>
      <c r="AU1016" s="24"/>
      <c r="AV1016" s="24"/>
      <c r="AW1016" s="24"/>
      <c r="AX1016" s="24"/>
      <c r="AY1016" s="24"/>
      <c r="AZ1016" s="24"/>
      <c r="BA1016" s="24"/>
      <c r="BB1016" s="24"/>
      <c r="BC1016" s="24"/>
      <c r="BD1016" s="24"/>
      <c r="BE1016" s="24"/>
      <c r="BF1016" s="24"/>
      <c r="BG1016" s="24"/>
      <c r="BH1016" s="24"/>
      <c r="BI1016" s="24"/>
      <c r="BJ1016" s="24"/>
      <c r="BK1016" s="24"/>
      <c r="BL1016" s="24"/>
      <c r="BM1016" s="24"/>
      <c r="BN1016" s="24"/>
      <c r="BO1016" s="24"/>
      <c r="BP1016" s="24"/>
      <c r="BQ1016" s="24"/>
      <c r="BR1016" s="24"/>
      <c r="BS1016" s="24"/>
      <c r="BT1016" s="24"/>
      <c r="BU1016" s="24"/>
      <c r="BV1016" s="24"/>
      <c r="BW1016" s="24"/>
      <c r="BX1016" s="24"/>
      <c r="BY1016" s="24"/>
      <c r="BZ1016" s="24"/>
      <c r="CA1016" s="24"/>
      <c r="CB1016" s="24"/>
      <c r="CC1016" s="24"/>
      <c r="CD1016" s="24"/>
      <c r="CE1016" s="24"/>
    </row>
    <row r="1017" spans="46:83" x14ac:dyDescent="0.15">
      <c r="AT1017" s="24"/>
      <c r="AU1017" s="24"/>
      <c r="AV1017" s="24"/>
      <c r="AW1017" s="24"/>
      <c r="AX1017" s="24"/>
      <c r="AY1017" s="24"/>
      <c r="AZ1017" s="24"/>
      <c r="BA1017" s="24"/>
      <c r="BB1017" s="24"/>
      <c r="BC1017" s="24"/>
      <c r="BD1017" s="24"/>
      <c r="BE1017" s="24"/>
      <c r="BF1017" s="24"/>
      <c r="BG1017" s="24"/>
      <c r="BH1017" s="24"/>
      <c r="BI1017" s="24"/>
      <c r="BJ1017" s="24"/>
      <c r="BK1017" s="24"/>
      <c r="BL1017" s="24"/>
      <c r="BM1017" s="24"/>
      <c r="BN1017" s="24"/>
      <c r="BO1017" s="24"/>
      <c r="BP1017" s="24"/>
      <c r="BQ1017" s="24"/>
      <c r="BR1017" s="24"/>
      <c r="BS1017" s="24"/>
      <c r="BT1017" s="24"/>
      <c r="BU1017" s="24"/>
      <c r="BV1017" s="24"/>
      <c r="BW1017" s="24"/>
      <c r="BX1017" s="24"/>
      <c r="BY1017" s="24"/>
      <c r="BZ1017" s="24"/>
      <c r="CA1017" s="24"/>
      <c r="CB1017" s="24"/>
      <c r="CC1017" s="24"/>
      <c r="CD1017" s="24"/>
      <c r="CE1017" s="24"/>
    </row>
    <row r="1018" spans="46:83" x14ac:dyDescent="0.15">
      <c r="AT1018" s="24"/>
      <c r="AU1018" s="24"/>
      <c r="AV1018" s="24"/>
      <c r="AW1018" s="24"/>
      <c r="AX1018" s="24"/>
      <c r="AY1018" s="24"/>
      <c r="AZ1018" s="24"/>
      <c r="BA1018" s="24"/>
      <c r="BB1018" s="24"/>
      <c r="BC1018" s="24"/>
      <c r="BD1018" s="24"/>
      <c r="BE1018" s="24"/>
      <c r="BF1018" s="24"/>
      <c r="BG1018" s="24"/>
      <c r="BH1018" s="24"/>
      <c r="BI1018" s="24"/>
      <c r="BJ1018" s="24"/>
      <c r="BK1018" s="24"/>
      <c r="BL1018" s="24"/>
      <c r="BM1018" s="24"/>
      <c r="BN1018" s="24"/>
      <c r="BO1018" s="24"/>
      <c r="BP1018" s="24"/>
      <c r="BQ1018" s="24"/>
      <c r="BR1018" s="24"/>
      <c r="BS1018" s="24"/>
      <c r="BT1018" s="24"/>
      <c r="BU1018" s="24"/>
      <c r="BV1018" s="24"/>
      <c r="BW1018" s="24"/>
      <c r="BX1018" s="24"/>
      <c r="BY1018" s="24"/>
      <c r="BZ1018" s="24"/>
      <c r="CA1018" s="24"/>
      <c r="CB1018" s="24"/>
      <c r="CC1018" s="24"/>
      <c r="CD1018" s="24"/>
      <c r="CE1018" s="24"/>
    </row>
    <row r="1019" spans="46:83" x14ac:dyDescent="0.15">
      <c r="AT1019" s="24"/>
      <c r="AU1019" s="24"/>
      <c r="AV1019" s="24"/>
      <c r="AW1019" s="24"/>
      <c r="AX1019" s="24"/>
      <c r="AY1019" s="24"/>
      <c r="AZ1019" s="24"/>
      <c r="BA1019" s="24"/>
      <c r="BB1019" s="24"/>
      <c r="BC1019" s="24"/>
      <c r="BD1019" s="24"/>
      <c r="BE1019" s="24"/>
      <c r="BF1019" s="24"/>
      <c r="BG1019" s="24"/>
      <c r="BH1019" s="24"/>
      <c r="BI1019" s="24"/>
      <c r="BJ1019" s="24"/>
      <c r="BK1019" s="24"/>
      <c r="BL1019" s="24"/>
      <c r="BM1019" s="24"/>
      <c r="BN1019" s="24"/>
      <c r="BO1019" s="24"/>
      <c r="BP1019" s="24"/>
      <c r="BQ1019" s="24"/>
      <c r="BR1019" s="24"/>
      <c r="BS1019" s="24"/>
      <c r="BT1019" s="24"/>
      <c r="BU1019" s="24"/>
      <c r="BV1019" s="24"/>
      <c r="BW1019" s="24"/>
      <c r="BX1019" s="24"/>
      <c r="BY1019" s="24"/>
      <c r="BZ1019" s="24"/>
      <c r="CA1019" s="24"/>
      <c r="CB1019" s="24"/>
      <c r="CC1019" s="24"/>
      <c r="CD1019" s="24"/>
      <c r="CE1019" s="24"/>
    </row>
    <row r="1020" spans="46:83" x14ac:dyDescent="0.15">
      <c r="AT1020" s="24"/>
      <c r="AU1020" s="24"/>
      <c r="AV1020" s="24"/>
      <c r="AW1020" s="24"/>
      <c r="AX1020" s="24"/>
      <c r="AY1020" s="24"/>
      <c r="AZ1020" s="24"/>
      <c r="BA1020" s="24"/>
      <c r="BB1020" s="24"/>
      <c r="BC1020" s="24"/>
      <c r="BD1020" s="24"/>
      <c r="BE1020" s="24"/>
      <c r="BF1020" s="24"/>
      <c r="BG1020" s="24"/>
      <c r="BH1020" s="24"/>
      <c r="BI1020" s="24"/>
      <c r="BJ1020" s="24"/>
      <c r="BK1020" s="24"/>
      <c r="BL1020" s="24"/>
      <c r="BM1020" s="24"/>
      <c r="BN1020" s="24"/>
      <c r="BO1020" s="24"/>
      <c r="BP1020" s="24"/>
      <c r="BQ1020" s="24"/>
      <c r="BR1020" s="24"/>
      <c r="BS1020" s="24"/>
      <c r="BT1020" s="24"/>
      <c r="BU1020" s="24"/>
      <c r="BV1020" s="24"/>
      <c r="BW1020" s="24"/>
      <c r="BX1020" s="24"/>
      <c r="BY1020" s="24"/>
      <c r="BZ1020" s="24"/>
      <c r="CA1020" s="24"/>
      <c r="CB1020" s="24"/>
      <c r="CC1020" s="24"/>
      <c r="CD1020" s="24"/>
      <c r="CE1020" s="24"/>
    </row>
    <row r="1021" spans="46:83" x14ac:dyDescent="0.15">
      <c r="AT1021" s="24"/>
      <c r="AU1021" s="24"/>
      <c r="AV1021" s="24"/>
      <c r="AW1021" s="24"/>
      <c r="AX1021" s="24"/>
      <c r="AY1021" s="24"/>
      <c r="AZ1021" s="24"/>
      <c r="BA1021" s="24"/>
      <c r="BB1021" s="24"/>
      <c r="BC1021" s="24"/>
      <c r="BD1021" s="24"/>
      <c r="BE1021" s="24"/>
      <c r="BF1021" s="24"/>
      <c r="BG1021" s="24"/>
      <c r="BH1021" s="24"/>
      <c r="BI1021" s="24"/>
      <c r="BJ1021" s="24"/>
      <c r="BK1021" s="24"/>
      <c r="BL1021" s="24"/>
      <c r="BM1021" s="24"/>
      <c r="BN1021" s="24"/>
      <c r="BO1021" s="24"/>
      <c r="BP1021" s="24"/>
      <c r="BQ1021" s="24"/>
      <c r="BR1021" s="24"/>
      <c r="BS1021" s="24"/>
      <c r="BT1021" s="24"/>
      <c r="BU1021" s="24"/>
      <c r="BV1021" s="24"/>
      <c r="BW1021" s="24"/>
      <c r="BX1021" s="24"/>
      <c r="BY1021" s="24"/>
      <c r="BZ1021" s="24"/>
      <c r="CA1021" s="24"/>
      <c r="CB1021" s="24"/>
      <c r="CC1021" s="24"/>
      <c r="CD1021" s="24"/>
      <c r="CE1021" s="24"/>
    </row>
    <row r="1022" spans="46:83" x14ac:dyDescent="0.15">
      <c r="AT1022" s="24"/>
      <c r="AU1022" s="24"/>
      <c r="AV1022" s="24"/>
      <c r="AW1022" s="24"/>
      <c r="AX1022" s="24"/>
      <c r="AY1022" s="24"/>
      <c r="AZ1022" s="24"/>
      <c r="BA1022" s="24"/>
      <c r="BB1022" s="24"/>
      <c r="BC1022" s="24"/>
      <c r="BD1022" s="24"/>
      <c r="BE1022" s="24"/>
      <c r="BF1022" s="24"/>
      <c r="BG1022" s="24"/>
      <c r="BH1022" s="24"/>
      <c r="BI1022" s="24"/>
      <c r="BJ1022" s="24"/>
      <c r="BK1022" s="24"/>
      <c r="BL1022" s="24"/>
      <c r="BM1022" s="24"/>
      <c r="BN1022" s="24"/>
      <c r="BO1022" s="24"/>
      <c r="BP1022" s="24"/>
      <c r="BQ1022" s="24"/>
      <c r="BR1022" s="24"/>
      <c r="BS1022" s="24"/>
      <c r="BT1022" s="24"/>
      <c r="BU1022" s="24"/>
      <c r="BV1022" s="24"/>
      <c r="BW1022" s="24"/>
      <c r="BX1022" s="24"/>
      <c r="BY1022" s="24"/>
      <c r="BZ1022" s="24"/>
      <c r="CA1022" s="24"/>
      <c r="CB1022" s="24"/>
      <c r="CC1022" s="24"/>
      <c r="CD1022" s="24"/>
      <c r="CE1022" s="24"/>
    </row>
    <row r="1023" spans="46:83" x14ac:dyDescent="0.15">
      <c r="AT1023" s="24"/>
      <c r="AU1023" s="24"/>
      <c r="AV1023" s="24"/>
      <c r="AW1023" s="24"/>
      <c r="AX1023" s="24"/>
      <c r="AY1023" s="24"/>
      <c r="AZ1023" s="24"/>
      <c r="BA1023" s="24"/>
      <c r="BB1023" s="24"/>
      <c r="BC1023" s="24"/>
      <c r="BD1023" s="24"/>
      <c r="BE1023" s="24"/>
      <c r="BF1023" s="24"/>
      <c r="BG1023" s="24"/>
      <c r="BH1023" s="24"/>
      <c r="BI1023" s="24"/>
      <c r="BJ1023" s="24"/>
      <c r="BK1023" s="24"/>
      <c r="BL1023" s="24"/>
      <c r="BM1023" s="24"/>
      <c r="BN1023" s="24"/>
      <c r="BO1023" s="24"/>
      <c r="BP1023" s="24"/>
      <c r="BQ1023" s="24"/>
      <c r="BR1023" s="24"/>
      <c r="BS1023" s="24"/>
      <c r="BT1023" s="24"/>
      <c r="BU1023" s="24"/>
      <c r="BV1023" s="24"/>
      <c r="BW1023" s="24"/>
      <c r="BX1023" s="24"/>
      <c r="BY1023" s="24"/>
      <c r="BZ1023" s="24"/>
      <c r="CA1023" s="24"/>
      <c r="CB1023" s="24"/>
      <c r="CC1023" s="24"/>
      <c r="CD1023" s="24"/>
      <c r="CE1023" s="24"/>
    </row>
    <row r="1024" spans="46:83" x14ac:dyDescent="0.15">
      <c r="AT1024" s="24"/>
      <c r="AU1024" s="24"/>
      <c r="AV1024" s="24"/>
      <c r="AW1024" s="24"/>
      <c r="AX1024" s="24"/>
      <c r="AY1024" s="24"/>
      <c r="AZ1024" s="24"/>
      <c r="BA1024" s="24"/>
      <c r="BB1024" s="24"/>
      <c r="BC1024" s="24"/>
      <c r="BD1024" s="24"/>
      <c r="BE1024" s="24"/>
      <c r="BF1024" s="24"/>
      <c r="BG1024" s="24"/>
      <c r="BH1024" s="24"/>
      <c r="BI1024" s="24"/>
      <c r="BJ1024" s="24"/>
      <c r="BK1024" s="24"/>
      <c r="BL1024" s="24"/>
      <c r="BM1024" s="24"/>
      <c r="BN1024" s="24"/>
      <c r="BO1024" s="24"/>
      <c r="BP1024" s="24"/>
      <c r="BQ1024" s="24"/>
      <c r="BR1024" s="24"/>
      <c r="BS1024" s="24"/>
      <c r="BT1024" s="24"/>
      <c r="BU1024" s="24"/>
      <c r="BV1024" s="24"/>
      <c r="BW1024" s="24"/>
      <c r="BX1024" s="24"/>
      <c r="BY1024" s="24"/>
      <c r="BZ1024" s="24"/>
      <c r="CA1024" s="24"/>
      <c r="CB1024" s="24"/>
      <c r="CC1024" s="24"/>
      <c r="CD1024" s="24"/>
      <c r="CE1024" s="24"/>
    </row>
    <row r="1025" spans="46:83" x14ac:dyDescent="0.15">
      <c r="AT1025" s="24"/>
      <c r="AU1025" s="24"/>
      <c r="AV1025" s="24"/>
      <c r="AW1025" s="24"/>
      <c r="AX1025" s="24"/>
      <c r="AY1025" s="24"/>
      <c r="AZ1025" s="24"/>
      <c r="BA1025" s="24"/>
      <c r="BB1025" s="24"/>
      <c r="BC1025" s="24"/>
      <c r="BD1025" s="24"/>
      <c r="BE1025" s="24"/>
      <c r="BF1025" s="24"/>
      <c r="BG1025" s="24"/>
      <c r="BH1025" s="24"/>
      <c r="BI1025" s="24"/>
      <c r="BJ1025" s="24"/>
      <c r="BK1025" s="24"/>
      <c r="BL1025" s="24"/>
      <c r="BM1025" s="24"/>
      <c r="BN1025" s="24"/>
      <c r="BO1025" s="24"/>
      <c r="BP1025" s="24"/>
      <c r="BQ1025" s="24"/>
      <c r="BR1025" s="24"/>
      <c r="BS1025" s="24"/>
      <c r="BT1025" s="24"/>
      <c r="BU1025" s="24"/>
      <c r="BV1025" s="24"/>
      <c r="BW1025" s="24"/>
      <c r="BX1025" s="24"/>
      <c r="BY1025" s="24"/>
      <c r="BZ1025" s="24"/>
      <c r="CA1025" s="24"/>
      <c r="CB1025" s="24"/>
      <c r="CC1025" s="24"/>
      <c r="CD1025" s="24"/>
      <c r="CE1025" s="24"/>
    </row>
    <row r="1026" spans="46:83" x14ac:dyDescent="0.15">
      <c r="AT1026" s="24"/>
      <c r="AU1026" s="24"/>
      <c r="AV1026" s="24"/>
      <c r="AW1026" s="24"/>
      <c r="AX1026" s="24"/>
      <c r="AY1026" s="24"/>
      <c r="AZ1026" s="24"/>
      <c r="BA1026" s="24"/>
      <c r="BB1026" s="24"/>
      <c r="BC1026" s="24"/>
      <c r="BD1026" s="24"/>
      <c r="BE1026" s="24"/>
      <c r="BF1026" s="24"/>
      <c r="BG1026" s="24"/>
      <c r="BH1026" s="24"/>
      <c r="BI1026" s="24"/>
      <c r="BJ1026" s="24"/>
      <c r="BK1026" s="24"/>
      <c r="BL1026" s="24"/>
      <c r="BM1026" s="24"/>
      <c r="BN1026" s="24"/>
      <c r="BO1026" s="24"/>
      <c r="BP1026" s="24"/>
      <c r="BQ1026" s="24"/>
      <c r="BR1026" s="24"/>
      <c r="BS1026" s="24"/>
      <c r="BT1026" s="24"/>
      <c r="BU1026" s="24"/>
      <c r="BV1026" s="24"/>
      <c r="BW1026" s="24"/>
      <c r="BX1026" s="24"/>
      <c r="BY1026" s="24"/>
      <c r="BZ1026" s="24"/>
      <c r="CA1026" s="24"/>
      <c r="CB1026" s="24"/>
      <c r="CC1026" s="24"/>
      <c r="CD1026" s="24"/>
      <c r="CE1026" s="24"/>
    </row>
    <row r="1027" spans="46:83" x14ac:dyDescent="0.15">
      <c r="AT1027" s="24"/>
      <c r="AU1027" s="24"/>
      <c r="AV1027" s="24"/>
      <c r="AW1027" s="24"/>
      <c r="AX1027" s="24"/>
      <c r="AY1027" s="24"/>
      <c r="AZ1027" s="24"/>
      <c r="BA1027" s="24"/>
      <c r="BB1027" s="24"/>
      <c r="BC1027" s="24"/>
      <c r="BD1027" s="24"/>
      <c r="BE1027" s="24"/>
      <c r="BF1027" s="24"/>
      <c r="BG1027" s="24"/>
      <c r="BH1027" s="24"/>
      <c r="BI1027" s="24"/>
      <c r="BJ1027" s="24"/>
      <c r="BK1027" s="24"/>
      <c r="BL1027" s="24"/>
      <c r="BM1027" s="24"/>
      <c r="BN1027" s="24"/>
      <c r="BO1027" s="24"/>
      <c r="BP1027" s="24"/>
      <c r="BQ1027" s="24"/>
      <c r="BR1027" s="24"/>
      <c r="BS1027" s="24"/>
      <c r="BT1027" s="24"/>
      <c r="BU1027" s="24"/>
      <c r="BV1027" s="24"/>
      <c r="BW1027" s="24"/>
      <c r="BX1027" s="24"/>
      <c r="BY1027" s="24"/>
      <c r="BZ1027" s="24"/>
      <c r="CA1027" s="24"/>
      <c r="CB1027" s="24"/>
      <c r="CC1027" s="24"/>
      <c r="CD1027" s="24"/>
      <c r="CE1027" s="24"/>
    </row>
    <row r="1028" spans="46:83" x14ac:dyDescent="0.15">
      <c r="AT1028" s="24"/>
      <c r="AU1028" s="24"/>
      <c r="AV1028" s="24"/>
      <c r="AW1028" s="24"/>
      <c r="AX1028" s="24"/>
      <c r="AY1028" s="24"/>
      <c r="AZ1028" s="24"/>
      <c r="BA1028" s="24"/>
      <c r="BB1028" s="24"/>
      <c r="BC1028" s="24"/>
      <c r="BD1028" s="24"/>
      <c r="BE1028" s="24"/>
      <c r="BF1028" s="24"/>
      <c r="BG1028" s="24"/>
      <c r="BH1028" s="24"/>
      <c r="BI1028" s="24"/>
      <c r="BJ1028" s="24"/>
      <c r="BK1028" s="24"/>
      <c r="BL1028" s="24"/>
      <c r="BM1028" s="24"/>
      <c r="BN1028" s="24"/>
      <c r="BO1028" s="24"/>
      <c r="BP1028" s="24"/>
      <c r="BQ1028" s="24"/>
      <c r="BR1028" s="24"/>
      <c r="BS1028" s="24"/>
      <c r="BT1028" s="24"/>
      <c r="BU1028" s="24"/>
      <c r="BV1028" s="24"/>
      <c r="BW1028" s="24"/>
      <c r="BX1028" s="24"/>
      <c r="BY1028" s="24"/>
      <c r="BZ1028" s="24"/>
      <c r="CA1028" s="24"/>
      <c r="CB1028" s="24"/>
      <c r="CC1028" s="24"/>
      <c r="CD1028" s="24"/>
      <c r="CE1028" s="24"/>
    </row>
    <row r="1029" spans="46:83" x14ac:dyDescent="0.15">
      <c r="AT1029" s="24"/>
      <c r="AU1029" s="24"/>
      <c r="AV1029" s="24"/>
      <c r="AW1029" s="24"/>
      <c r="AX1029" s="24"/>
      <c r="AY1029" s="24"/>
      <c r="AZ1029" s="24"/>
      <c r="BA1029" s="24"/>
      <c r="BB1029" s="24"/>
      <c r="BC1029" s="24"/>
      <c r="BD1029" s="24"/>
      <c r="BE1029" s="24"/>
      <c r="BF1029" s="24"/>
      <c r="BG1029" s="24"/>
      <c r="BH1029" s="24"/>
      <c r="BI1029" s="24"/>
      <c r="BJ1029" s="24"/>
      <c r="BK1029" s="24"/>
      <c r="BL1029" s="24"/>
      <c r="BM1029" s="24"/>
      <c r="BN1029" s="24"/>
      <c r="BO1029" s="24"/>
      <c r="BP1029" s="24"/>
      <c r="BQ1029" s="24"/>
      <c r="BR1029" s="24"/>
      <c r="BS1029" s="24"/>
      <c r="BT1029" s="24"/>
      <c r="BU1029" s="24"/>
      <c r="BV1029" s="24"/>
      <c r="BW1029" s="24"/>
      <c r="BX1029" s="24"/>
      <c r="BY1029" s="24"/>
      <c r="BZ1029" s="24"/>
      <c r="CA1029" s="24"/>
      <c r="CB1029" s="24"/>
      <c r="CC1029" s="24"/>
      <c r="CD1029" s="24"/>
      <c r="CE1029" s="24"/>
    </row>
    <row r="1030" spans="46:83" x14ac:dyDescent="0.15">
      <c r="AT1030" s="24"/>
      <c r="AU1030" s="24"/>
      <c r="AV1030" s="24"/>
      <c r="AW1030" s="24"/>
      <c r="AX1030" s="24"/>
      <c r="AY1030" s="24"/>
      <c r="AZ1030" s="24"/>
      <c r="BA1030" s="24"/>
      <c r="BB1030" s="24"/>
      <c r="BC1030" s="24"/>
      <c r="BD1030" s="24"/>
      <c r="BE1030" s="24"/>
      <c r="BF1030" s="24"/>
      <c r="BG1030" s="24"/>
      <c r="BH1030" s="24"/>
      <c r="BI1030" s="24"/>
      <c r="BJ1030" s="24"/>
      <c r="BK1030" s="24"/>
      <c r="BL1030" s="24"/>
      <c r="BM1030" s="24"/>
      <c r="BN1030" s="24"/>
      <c r="BO1030" s="24"/>
      <c r="BP1030" s="24"/>
      <c r="BQ1030" s="24"/>
      <c r="BR1030" s="24"/>
      <c r="BS1030" s="24"/>
      <c r="BT1030" s="24"/>
      <c r="BU1030" s="24"/>
      <c r="BV1030" s="24"/>
      <c r="BW1030" s="24"/>
      <c r="BX1030" s="24"/>
      <c r="BY1030" s="24"/>
      <c r="BZ1030" s="24"/>
      <c r="CA1030" s="24"/>
      <c r="CB1030" s="24"/>
      <c r="CC1030" s="24"/>
      <c r="CD1030" s="24"/>
      <c r="CE1030" s="24"/>
    </row>
    <row r="1031" spans="46:83" x14ac:dyDescent="0.15">
      <c r="AT1031" s="24"/>
      <c r="AU1031" s="24"/>
      <c r="AV1031" s="24"/>
      <c r="AW1031" s="24"/>
      <c r="AX1031" s="24"/>
      <c r="AY1031" s="24"/>
      <c r="AZ1031" s="24"/>
      <c r="BA1031" s="24"/>
      <c r="BB1031" s="24"/>
      <c r="BC1031" s="24"/>
      <c r="BD1031" s="24"/>
      <c r="BE1031" s="24"/>
      <c r="BF1031" s="24"/>
      <c r="BG1031" s="24"/>
      <c r="BH1031" s="24"/>
      <c r="BI1031" s="24"/>
      <c r="BJ1031" s="24"/>
      <c r="BK1031" s="24"/>
      <c r="BL1031" s="24"/>
      <c r="BM1031" s="24"/>
      <c r="BN1031" s="24"/>
      <c r="BO1031" s="24"/>
      <c r="BP1031" s="24"/>
      <c r="BQ1031" s="24"/>
      <c r="BR1031" s="24"/>
      <c r="BS1031" s="24"/>
      <c r="BT1031" s="24"/>
      <c r="BU1031" s="24"/>
      <c r="BV1031" s="24"/>
      <c r="BW1031" s="24"/>
      <c r="BX1031" s="24"/>
      <c r="BY1031" s="24"/>
      <c r="BZ1031" s="24"/>
      <c r="CA1031" s="24"/>
      <c r="CB1031" s="24"/>
      <c r="CC1031" s="24"/>
      <c r="CD1031" s="24"/>
      <c r="CE1031" s="24"/>
    </row>
    <row r="1032" spans="46:83" x14ac:dyDescent="0.15">
      <c r="AT1032" s="24"/>
      <c r="AU1032" s="24"/>
      <c r="AV1032" s="24"/>
      <c r="AW1032" s="24"/>
      <c r="AX1032" s="24"/>
      <c r="AY1032" s="24"/>
      <c r="AZ1032" s="24"/>
      <c r="BA1032" s="24"/>
      <c r="BB1032" s="24"/>
      <c r="BC1032" s="24"/>
      <c r="BD1032" s="24"/>
      <c r="BE1032" s="24"/>
      <c r="BF1032" s="24"/>
      <c r="BG1032" s="24"/>
      <c r="BH1032" s="24"/>
      <c r="BI1032" s="24"/>
      <c r="BJ1032" s="24"/>
      <c r="BK1032" s="24"/>
      <c r="BL1032" s="24"/>
      <c r="BM1032" s="24"/>
      <c r="BN1032" s="24"/>
      <c r="BO1032" s="24"/>
      <c r="BP1032" s="24"/>
      <c r="BQ1032" s="24"/>
      <c r="BR1032" s="24"/>
      <c r="BS1032" s="24"/>
      <c r="BT1032" s="24"/>
      <c r="BU1032" s="24"/>
      <c r="BV1032" s="24"/>
      <c r="BW1032" s="24"/>
      <c r="BX1032" s="24"/>
      <c r="BY1032" s="24"/>
      <c r="BZ1032" s="24"/>
      <c r="CA1032" s="24"/>
      <c r="CB1032" s="24"/>
      <c r="CC1032" s="24"/>
      <c r="CD1032" s="24"/>
      <c r="CE1032" s="24"/>
    </row>
    <row r="1033" spans="46:83" x14ac:dyDescent="0.15">
      <c r="AT1033" s="24"/>
      <c r="AU1033" s="24"/>
      <c r="AV1033" s="24"/>
      <c r="AW1033" s="24"/>
      <c r="AX1033" s="24"/>
      <c r="AY1033" s="24"/>
      <c r="AZ1033" s="24"/>
      <c r="BA1033" s="24"/>
      <c r="BB1033" s="24"/>
      <c r="BC1033" s="24"/>
      <c r="BD1033" s="24"/>
      <c r="BE1033" s="24"/>
      <c r="BF1033" s="24"/>
      <c r="BG1033" s="24"/>
      <c r="BH1033" s="24"/>
      <c r="BI1033" s="24"/>
      <c r="BJ1033" s="24"/>
      <c r="BK1033" s="24"/>
      <c r="BL1033" s="24"/>
      <c r="BM1033" s="24"/>
      <c r="BN1033" s="24"/>
      <c r="BO1033" s="24"/>
      <c r="BP1033" s="24"/>
      <c r="BQ1033" s="24"/>
      <c r="BR1033" s="24"/>
      <c r="BS1033" s="24"/>
      <c r="BT1033" s="24"/>
      <c r="BU1033" s="24"/>
      <c r="BV1033" s="24"/>
      <c r="BW1033" s="24"/>
      <c r="BX1033" s="24"/>
      <c r="BY1033" s="24"/>
      <c r="BZ1033" s="24"/>
      <c r="CA1033" s="24"/>
      <c r="CB1033" s="24"/>
      <c r="CC1033" s="24"/>
      <c r="CD1033" s="24"/>
      <c r="CE1033" s="24"/>
    </row>
    <row r="1034" spans="46:83" x14ac:dyDescent="0.15">
      <c r="AT1034" s="24"/>
      <c r="AU1034" s="24"/>
      <c r="AV1034" s="24"/>
      <c r="AW1034" s="24"/>
      <c r="AX1034" s="24"/>
      <c r="AY1034" s="24"/>
      <c r="AZ1034" s="24"/>
      <c r="BA1034" s="24"/>
      <c r="BB1034" s="24"/>
      <c r="BC1034" s="24"/>
      <c r="BD1034" s="24"/>
      <c r="BE1034" s="24"/>
      <c r="BF1034" s="24"/>
      <c r="BG1034" s="24"/>
      <c r="BH1034" s="24"/>
      <c r="BI1034" s="24"/>
      <c r="BJ1034" s="24"/>
      <c r="BK1034" s="24"/>
      <c r="BL1034" s="24"/>
      <c r="BM1034" s="24"/>
      <c r="BN1034" s="24"/>
      <c r="BO1034" s="24"/>
      <c r="BP1034" s="24"/>
      <c r="BQ1034" s="24"/>
      <c r="BR1034" s="24"/>
      <c r="BS1034" s="24"/>
      <c r="BT1034" s="24"/>
      <c r="BU1034" s="24"/>
      <c r="BV1034" s="24"/>
      <c r="BW1034" s="24"/>
      <c r="BX1034" s="24"/>
      <c r="BY1034" s="24"/>
      <c r="BZ1034" s="24"/>
      <c r="CA1034" s="24"/>
      <c r="CB1034" s="24"/>
      <c r="CC1034" s="24"/>
      <c r="CD1034" s="24"/>
      <c r="CE1034" s="24"/>
    </row>
    <row r="1035" spans="46:83" x14ac:dyDescent="0.15">
      <c r="AT1035" s="24"/>
      <c r="AU1035" s="24"/>
      <c r="AV1035" s="24"/>
      <c r="AW1035" s="24"/>
      <c r="AX1035" s="24"/>
      <c r="AY1035" s="24"/>
      <c r="AZ1035" s="24"/>
      <c r="BA1035" s="24"/>
      <c r="BB1035" s="24"/>
      <c r="BC1035" s="24"/>
      <c r="BD1035" s="24"/>
      <c r="BE1035" s="24"/>
      <c r="BF1035" s="24"/>
      <c r="BG1035" s="24"/>
      <c r="BH1035" s="24"/>
      <c r="BI1035" s="24"/>
      <c r="BJ1035" s="24"/>
      <c r="BK1035" s="24"/>
      <c r="BL1035" s="24"/>
      <c r="BM1035" s="24"/>
      <c r="BN1035" s="24"/>
      <c r="BO1035" s="24"/>
      <c r="BP1035" s="24"/>
      <c r="BQ1035" s="24"/>
      <c r="BR1035" s="24"/>
      <c r="BS1035" s="24"/>
      <c r="BT1035" s="24"/>
      <c r="BU1035" s="24"/>
      <c r="BV1035" s="24"/>
      <c r="BW1035" s="24"/>
      <c r="BX1035" s="24"/>
      <c r="BY1035" s="24"/>
      <c r="BZ1035" s="24"/>
      <c r="CA1035" s="24"/>
      <c r="CB1035" s="24"/>
      <c r="CC1035" s="24"/>
      <c r="CD1035" s="24"/>
      <c r="CE1035" s="24"/>
    </row>
    <row r="1036" spans="46:83" x14ac:dyDescent="0.15">
      <c r="AT1036" s="24"/>
      <c r="AU1036" s="24"/>
      <c r="AV1036" s="24"/>
      <c r="AW1036" s="24"/>
      <c r="AX1036" s="24"/>
      <c r="AY1036" s="24"/>
      <c r="AZ1036" s="24"/>
      <c r="BA1036" s="24"/>
      <c r="BB1036" s="24"/>
      <c r="BC1036" s="24"/>
      <c r="BD1036" s="24"/>
      <c r="BE1036" s="24"/>
      <c r="BF1036" s="24"/>
      <c r="BG1036" s="24"/>
      <c r="BH1036" s="24"/>
      <c r="BI1036" s="24"/>
      <c r="BJ1036" s="24"/>
      <c r="BK1036" s="24"/>
      <c r="BL1036" s="24"/>
      <c r="BM1036" s="24"/>
      <c r="BN1036" s="24"/>
      <c r="BO1036" s="24"/>
      <c r="BP1036" s="24"/>
      <c r="BQ1036" s="24"/>
      <c r="BR1036" s="24"/>
      <c r="BS1036" s="24"/>
      <c r="BT1036" s="24"/>
      <c r="BU1036" s="24"/>
      <c r="BV1036" s="24"/>
      <c r="BW1036" s="24"/>
      <c r="BX1036" s="24"/>
      <c r="BY1036" s="24"/>
      <c r="BZ1036" s="24"/>
      <c r="CA1036" s="24"/>
      <c r="CB1036" s="24"/>
      <c r="CC1036" s="24"/>
      <c r="CD1036" s="24"/>
      <c r="CE1036" s="24"/>
    </row>
    <row r="1037" spans="46:83" x14ac:dyDescent="0.15">
      <c r="AT1037" s="24"/>
      <c r="AU1037" s="24"/>
      <c r="AV1037" s="24"/>
      <c r="AW1037" s="24"/>
      <c r="AX1037" s="24"/>
      <c r="AY1037" s="24"/>
      <c r="AZ1037" s="24"/>
      <c r="BA1037" s="24"/>
      <c r="BB1037" s="24"/>
      <c r="BC1037" s="24"/>
      <c r="BD1037" s="24"/>
      <c r="BE1037" s="24"/>
      <c r="BF1037" s="24"/>
      <c r="BG1037" s="24"/>
      <c r="BH1037" s="24"/>
      <c r="BI1037" s="24"/>
      <c r="BJ1037" s="24"/>
      <c r="BK1037" s="24"/>
      <c r="BL1037" s="24"/>
      <c r="BM1037" s="24"/>
      <c r="BN1037" s="24"/>
      <c r="BO1037" s="24"/>
      <c r="BP1037" s="24"/>
      <c r="BQ1037" s="24"/>
      <c r="BR1037" s="24"/>
      <c r="BS1037" s="24"/>
      <c r="BT1037" s="24"/>
      <c r="BU1037" s="24"/>
      <c r="BV1037" s="24"/>
      <c r="BW1037" s="24"/>
      <c r="BX1037" s="24"/>
      <c r="BY1037" s="24"/>
      <c r="BZ1037" s="24"/>
      <c r="CA1037" s="24"/>
      <c r="CB1037" s="24"/>
      <c r="CC1037" s="24"/>
      <c r="CD1037" s="24"/>
      <c r="CE1037" s="24"/>
    </row>
    <row r="1038" spans="46:83" x14ac:dyDescent="0.15">
      <c r="AT1038" s="24"/>
      <c r="AU1038" s="24"/>
      <c r="AV1038" s="24"/>
      <c r="AW1038" s="24"/>
      <c r="AX1038" s="24"/>
      <c r="AY1038" s="24"/>
      <c r="AZ1038" s="24"/>
      <c r="BA1038" s="24"/>
      <c r="BB1038" s="24"/>
      <c r="BC1038" s="24"/>
      <c r="BD1038" s="24"/>
      <c r="BE1038" s="24"/>
      <c r="BF1038" s="24"/>
      <c r="BG1038" s="24"/>
      <c r="BH1038" s="24"/>
      <c r="BI1038" s="24"/>
      <c r="BJ1038" s="24"/>
      <c r="BK1038" s="24"/>
      <c r="BL1038" s="24"/>
      <c r="BM1038" s="24"/>
      <c r="BN1038" s="24"/>
      <c r="BO1038" s="24"/>
      <c r="BP1038" s="24"/>
      <c r="BQ1038" s="24"/>
      <c r="BR1038" s="24"/>
      <c r="BS1038" s="24"/>
      <c r="BT1038" s="24"/>
      <c r="BU1038" s="24"/>
      <c r="BV1038" s="24"/>
      <c r="BW1038" s="24"/>
      <c r="BX1038" s="24"/>
      <c r="BY1038" s="24"/>
      <c r="BZ1038" s="24"/>
      <c r="CA1038" s="24"/>
      <c r="CB1038" s="24"/>
      <c r="CC1038" s="24"/>
      <c r="CD1038" s="24"/>
      <c r="CE1038" s="24"/>
    </row>
    <row r="1039" spans="46:83" x14ac:dyDescent="0.15">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row>
    <row r="1040" spans="46:83" x14ac:dyDescent="0.15">
      <c r="AT1040" s="24"/>
      <c r="AU1040" s="24"/>
      <c r="AV1040" s="24"/>
      <c r="AW1040" s="24"/>
      <c r="AX1040" s="24"/>
      <c r="AY1040" s="24"/>
      <c r="AZ1040" s="24"/>
      <c r="BA1040" s="24"/>
      <c r="BB1040" s="24"/>
      <c r="BC1040" s="24"/>
      <c r="BD1040" s="24"/>
      <c r="BE1040" s="24"/>
      <c r="BF1040" s="24"/>
      <c r="BG1040" s="24"/>
      <c r="BH1040" s="24"/>
      <c r="BI1040" s="24"/>
      <c r="BJ1040" s="24"/>
      <c r="BK1040" s="24"/>
      <c r="BL1040" s="24"/>
      <c r="BM1040" s="24"/>
      <c r="BN1040" s="24"/>
      <c r="BO1040" s="24"/>
      <c r="BP1040" s="24"/>
      <c r="BQ1040" s="24"/>
      <c r="BR1040" s="24"/>
      <c r="BS1040" s="24"/>
      <c r="BT1040" s="24"/>
      <c r="BU1040" s="24"/>
      <c r="BV1040" s="24"/>
      <c r="BW1040" s="24"/>
      <c r="BX1040" s="24"/>
      <c r="BY1040" s="24"/>
      <c r="BZ1040" s="24"/>
      <c r="CA1040" s="24"/>
      <c r="CB1040" s="24"/>
      <c r="CC1040" s="24"/>
      <c r="CD1040" s="24"/>
      <c r="CE1040" s="24"/>
    </row>
    <row r="1041" spans="46:83" x14ac:dyDescent="0.15">
      <c r="AT1041" s="24"/>
      <c r="AU1041" s="24"/>
      <c r="AV1041" s="24"/>
      <c r="AW1041" s="24"/>
      <c r="AX1041" s="24"/>
      <c r="AY1041" s="24"/>
      <c r="AZ1041" s="24"/>
      <c r="BA1041" s="24"/>
      <c r="BB1041" s="24"/>
      <c r="BC1041" s="24"/>
      <c r="BD1041" s="24"/>
      <c r="BE1041" s="24"/>
      <c r="BF1041" s="24"/>
      <c r="BG1041" s="24"/>
      <c r="BH1041" s="24"/>
      <c r="BI1041" s="24"/>
      <c r="BJ1041" s="24"/>
      <c r="BK1041" s="24"/>
      <c r="BL1041" s="24"/>
      <c r="BM1041" s="24"/>
      <c r="BN1041" s="24"/>
      <c r="BO1041" s="24"/>
      <c r="BP1041" s="24"/>
      <c r="BQ1041" s="24"/>
      <c r="BR1041" s="24"/>
      <c r="BS1041" s="24"/>
      <c r="BT1041" s="24"/>
      <c r="BU1041" s="24"/>
      <c r="BV1041" s="24"/>
      <c r="BW1041" s="24"/>
      <c r="BX1041" s="24"/>
      <c r="BY1041" s="24"/>
      <c r="BZ1041" s="24"/>
      <c r="CA1041" s="24"/>
      <c r="CB1041" s="24"/>
      <c r="CC1041" s="24"/>
      <c r="CD1041" s="24"/>
      <c r="CE1041" s="24"/>
    </row>
    <row r="1042" spans="46:83" x14ac:dyDescent="0.15">
      <c r="AT1042" s="24"/>
      <c r="AU1042" s="24"/>
      <c r="AV1042" s="24"/>
      <c r="AW1042" s="24"/>
      <c r="AX1042" s="24"/>
      <c r="AY1042" s="24"/>
      <c r="AZ1042" s="24"/>
      <c r="BA1042" s="24"/>
      <c r="BB1042" s="24"/>
      <c r="BC1042" s="24"/>
      <c r="BD1042" s="24"/>
      <c r="BE1042" s="24"/>
      <c r="BF1042" s="24"/>
      <c r="BG1042" s="24"/>
      <c r="BH1042" s="24"/>
      <c r="BI1042" s="24"/>
      <c r="BJ1042" s="24"/>
      <c r="BK1042" s="24"/>
      <c r="BL1042" s="24"/>
      <c r="BM1042" s="24"/>
      <c r="BN1042" s="24"/>
      <c r="BO1042" s="24"/>
      <c r="BP1042" s="24"/>
      <c r="BQ1042" s="24"/>
      <c r="BR1042" s="24"/>
      <c r="BS1042" s="24"/>
      <c r="BT1042" s="24"/>
      <c r="BU1042" s="24"/>
      <c r="BV1042" s="24"/>
      <c r="BW1042" s="24"/>
      <c r="BX1042" s="24"/>
      <c r="BY1042" s="24"/>
      <c r="BZ1042" s="24"/>
      <c r="CA1042" s="24"/>
      <c r="CB1042" s="24"/>
      <c r="CC1042" s="24"/>
      <c r="CD1042" s="24"/>
      <c r="CE1042" s="24"/>
    </row>
    <row r="1043" spans="46:83" x14ac:dyDescent="0.15">
      <c r="AT1043" s="24"/>
      <c r="AU1043" s="24"/>
      <c r="AV1043" s="24"/>
      <c r="AW1043" s="24"/>
      <c r="AX1043" s="24"/>
      <c r="AY1043" s="24"/>
      <c r="AZ1043" s="24"/>
      <c r="BA1043" s="24"/>
      <c r="BB1043" s="24"/>
      <c r="BC1043" s="24"/>
      <c r="BD1043" s="24"/>
      <c r="BE1043" s="24"/>
      <c r="BF1043" s="24"/>
      <c r="BG1043" s="24"/>
      <c r="BH1043" s="24"/>
      <c r="BI1043" s="24"/>
      <c r="BJ1043" s="24"/>
      <c r="BK1043" s="24"/>
      <c r="BL1043" s="24"/>
      <c r="BM1043" s="24"/>
      <c r="BN1043" s="24"/>
      <c r="BO1043" s="24"/>
      <c r="BP1043" s="24"/>
      <c r="BQ1043" s="24"/>
      <c r="BR1043" s="24"/>
      <c r="BS1043" s="24"/>
      <c r="BT1043" s="24"/>
      <c r="BU1043" s="24"/>
      <c r="BV1043" s="24"/>
      <c r="BW1043" s="24"/>
      <c r="BX1043" s="24"/>
      <c r="BY1043" s="24"/>
      <c r="BZ1043" s="24"/>
      <c r="CA1043" s="24"/>
      <c r="CB1043" s="24"/>
      <c r="CC1043" s="24"/>
      <c r="CD1043" s="24"/>
      <c r="CE1043" s="24"/>
    </row>
    <row r="1044" spans="46:83" x14ac:dyDescent="0.15">
      <c r="AT1044" s="24"/>
      <c r="AU1044" s="24"/>
      <c r="AV1044" s="24"/>
      <c r="AW1044" s="24"/>
      <c r="AX1044" s="24"/>
      <c r="AY1044" s="24"/>
      <c r="AZ1044" s="24"/>
      <c r="BA1044" s="24"/>
      <c r="BB1044" s="24"/>
      <c r="BC1044" s="24"/>
      <c r="BD1044" s="24"/>
      <c r="BE1044" s="24"/>
      <c r="BF1044" s="24"/>
      <c r="BG1044" s="24"/>
      <c r="BH1044" s="24"/>
      <c r="BI1044" s="24"/>
      <c r="BJ1044" s="24"/>
      <c r="BK1044" s="24"/>
      <c r="BL1044" s="24"/>
      <c r="BM1044" s="24"/>
      <c r="BN1044" s="24"/>
      <c r="BO1044" s="24"/>
      <c r="BP1044" s="24"/>
      <c r="BQ1044" s="24"/>
      <c r="BR1044" s="24"/>
      <c r="BS1044" s="24"/>
      <c r="BT1044" s="24"/>
      <c r="BU1044" s="24"/>
      <c r="BV1044" s="24"/>
      <c r="BW1044" s="24"/>
      <c r="BX1044" s="24"/>
      <c r="BY1044" s="24"/>
      <c r="BZ1044" s="24"/>
      <c r="CA1044" s="24"/>
      <c r="CB1044" s="24"/>
      <c r="CC1044" s="24"/>
      <c r="CD1044" s="24"/>
      <c r="CE1044" s="24"/>
    </row>
    <row r="1045" spans="46:83" x14ac:dyDescent="0.15">
      <c r="AT1045" s="24"/>
      <c r="AU1045" s="24"/>
      <c r="AV1045" s="24"/>
      <c r="AW1045" s="24"/>
      <c r="AX1045" s="24"/>
      <c r="AY1045" s="24"/>
      <c r="AZ1045" s="24"/>
      <c r="BA1045" s="24"/>
      <c r="BB1045" s="24"/>
      <c r="BC1045" s="24"/>
      <c r="BD1045" s="24"/>
      <c r="BE1045" s="24"/>
      <c r="BF1045" s="24"/>
      <c r="BG1045" s="24"/>
      <c r="BH1045" s="24"/>
      <c r="BI1045" s="24"/>
      <c r="BJ1045" s="24"/>
      <c r="BK1045" s="24"/>
      <c r="BL1045" s="24"/>
      <c r="BM1045" s="24"/>
      <c r="BN1045" s="24"/>
      <c r="BO1045" s="24"/>
      <c r="BP1045" s="24"/>
      <c r="BQ1045" s="24"/>
      <c r="BR1045" s="24"/>
      <c r="BS1045" s="24"/>
      <c r="BT1045" s="24"/>
      <c r="BU1045" s="24"/>
      <c r="BV1045" s="24"/>
      <c r="BW1045" s="24"/>
      <c r="BX1045" s="24"/>
      <c r="BY1045" s="24"/>
      <c r="BZ1045" s="24"/>
      <c r="CA1045" s="24"/>
      <c r="CB1045" s="24"/>
      <c r="CC1045" s="24"/>
      <c r="CD1045" s="24"/>
      <c r="CE1045" s="24"/>
    </row>
    <row r="1046" spans="46:83" x14ac:dyDescent="0.15">
      <c r="AT1046" s="24"/>
      <c r="AU1046" s="24"/>
      <c r="AV1046" s="24"/>
      <c r="AW1046" s="24"/>
      <c r="AX1046" s="24"/>
      <c r="AY1046" s="24"/>
      <c r="AZ1046" s="24"/>
      <c r="BA1046" s="24"/>
      <c r="BB1046" s="24"/>
      <c r="BC1046" s="24"/>
      <c r="BD1046" s="24"/>
      <c r="BE1046" s="24"/>
      <c r="BF1046" s="24"/>
      <c r="BG1046" s="24"/>
      <c r="BH1046" s="24"/>
      <c r="BI1046" s="24"/>
      <c r="BJ1046" s="24"/>
      <c r="BK1046" s="24"/>
      <c r="BL1046" s="24"/>
      <c r="BM1046" s="24"/>
      <c r="BN1046" s="24"/>
      <c r="BO1046" s="24"/>
      <c r="BP1046" s="24"/>
      <c r="BQ1046" s="24"/>
      <c r="BR1046" s="24"/>
      <c r="BS1046" s="24"/>
      <c r="BT1046" s="24"/>
      <c r="BU1046" s="24"/>
      <c r="BV1046" s="24"/>
      <c r="BW1046" s="24"/>
      <c r="BX1046" s="24"/>
      <c r="BY1046" s="24"/>
      <c r="BZ1046" s="24"/>
      <c r="CA1046" s="24"/>
      <c r="CB1046" s="24"/>
      <c r="CC1046" s="24"/>
      <c r="CD1046" s="24"/>
      <c r="CE1046" s="24"/>
    </row>
    <row r="1047" spans="46:83" x14ac:dyDescent="0.15">
      <c r="AT1047" s="24"/>
      <c r="AU1047" s="24"/>
      <c r="AV1047" s="24"/>
      <c r="AW1047" s="24"/>
      <c r="AX1047" s="24"/>
      <c r="AY1047" s="24"/>
      <c r="AZ1047" s="24"/>
      <c r="BA1047" s="24"/>
      <c r="BB1047" s="24"/>
      <c r="BC1047" s="24"/>
      <c r="BD1047" s="24"/>
      <c r="BE1047" s="24"/>
      <c r="BF1047" s="24"/>
      <c r="BG1047" s="24"/>
      <c r="BH1047" s="24"/>
      <c r="BI1047" s="24"/>
      <c r="BJ1047" s="24"/>
      <c r="BK1047" s="24"/>
      <c r="BL1047" s="24"/>
      <c r="BM1047" s="24"/>
      <c r="BN1047" s="24"/>
      <c r="BO1047" s="24"/>
      <c r="BP1047" s="24"/>
      <c r="BQ1047" s="24"/>
      <c r="BR1047" s="24"/>
      <c r="BS1047" s="24"/>
      <c r="BT1047" s="24"/>
      <c r="BU1047" s="24"/>
      <c r="BV1047" s="24"/>
      <c r="BW1047" s="24"/>
      <c r="BX1047" s="24"/>
      <c r="BY1047" s="24"/>
      <c r="BZ1047" s="24"/>
      <c r="CA1047" s="24"/>
      <c r="CB1047" s="24"/>
      <c r="CC1047" s="24"/>
      <c r="CD1047" s="24"/>
      <c r="CE1047" s="24"/>
    </row>
    <row r="1048" spans="46:83" x14ac:dyDescent="0.15">
      <c r="AT1048" s="24"/>
      <c r="AU1048" s="24"/>
      <c r="AV1048" s="24"/>
      <c r="AW1048" s="24"/>
      <c r="AX1048" s="24"/>
      <c r="AY1048" s="24"/>
      <c r="AZ1048" s="24"/>
      <c r="BA1048" s="24"/>
      <c r="BB1048" s="24"/>
      <c r="BC1048" s="24"/>
      <c r="BD1048" s="24"/>
      <c r="BE1048" s="24"/>
      <c r="BF1048" s="24"/>
      <c r="BG1048" s="24"/>
      <c r="BH1048" s="24"/>
      <c r="BI1048" s="24"/>
      <c r="BJ1048" s="24"/>
      <c r="BK1048" s="24"/>
      <c r="BL1048" s="24"/>
      <c r="BM1048" s="24"/>
      <c r="BN1048" s="24"/>
      <c r="BO1048" s="24"/>
      <c r="BP1048" s="24"/>
      <c r="BQ1048" s="24"/>
      <c r="BR1048" s="24"/>
      <c r="BS1048" s="24"/>
      <c r="BT1048" s="24"/>
      <c r="BU1048" s="24"/>
      <c r="BV1048" s="24"/>
      <c r="BW1048" s="24"/>
      <c r="BX1048" s="24"/>
      <c r="BY1048" s="24"/>
      <c r="BZ1048" s="24"/>
      <c r="CA1048" s="24"/>
      <c r="CB1048" s="24"/>
      <c r="CC1048" s="24"/>
      <c r="CD1048" s="24"/>
      <c r="CE1048" s="24"/>
    </row>
    <row r="1049" spans="46:83" x14ac:dyDescent="0.15">
      <c r="AT1049" s="24"/>
      <c r="AU1049" s="24"/>
      <c r="AV1049" s="24"/>
      <c r="AW1049" s="24"/>
      <c r="AX1049" s="24"/>
      <c r="AY1049" s="24"/>
      <c r="AZ1049" s="24"/>
      <c r="BA1049" s="24"/>
      <c r="BB1049" s="24"/>
      <c r="BC1049" s="24"/>
      <c r="BD1049" s="24"/>
      <c r="BE1049" s="24"/>
      <c r="BF1049" s="24"/>
      <c r="BG1049" s="24"/>
      <c r="BH1049" s="24"/>
      <c r="BI1049" s="24"/>
      <c r="BJ1049" s="24"/>
      <c r="BK1049" s="24"/>
      <c r="BL1049" s="24"/>
      <c r="BM1049" s="24"/>
      <c r="BN1049" s="24"/>
      <c r="BO1049" s="24"/>
      <c r="BP1049" s="24"/>
      <c r="BQ1049" s="24"/>
      <c r="BR1049" s="24"/>
      <c r="BS1049" s="24"/>
      <c r="BT1049" s="24"/>
      <c r="BU1049" s="24"/>
      <c r="BV1049" s="24"/>
      <c r="BW1049" s="24"/>
      <c r="BX1049" s="24"/>
      <c r="BY1049" s="24"/>
      <c r="BZ1049" s="24"/>
      <c r="CA1049" s="24"/>
      <c r="CB1049" s="24"/>
      <c r="CC1049" s="24"/>
      <c r="CD1049" s="24"/>
      <c r="CE1049" s="24"/>
    </row>
    <row r="1050" spans="46:83" x14ac:dyDescent="0.15">
      <c r="AT1050" s="24"/>
      <c r="AU1050" s="24"/>
      <c r="AV1050" s="24"/>
      <c r="AW1050" s="24"/>
      <c r="AX1050" s="24"/>
      <c r="AY1050" s="24"/>
      <c r="AZ1050" s="24"/>
      <c r="BA1050" s="24"/>
      <c r="BB1050" s="24"/>
      <c r="BC1050" s="24"/>
      <c r="BD1050" s="24"/>
      <c r="BE1050" s="24"/>
      <c r="BF1050" s="24"/>
      <c r="BG1050" s="24"/>
      <c r="BH1050" s="24"/>
      <c r="BI1050" s="24"/>
      <c r="BJ1050" s="24"/>
      <c r="BK1050" s="24"/>
      <c r="BL1050" s="24"/>
      <c r="BM1050" s="24"/>
      <c r="BN1050" s="24"/>
      <c r="BO1050" s="24"/>
      <c r="BP1050" s="24"/>
      <c r="BQ1050" s="24"/>
      <c r="BR1050" s="24"/>
      <c r="BS1050" s="24"/>
      <c r="BT1050" s="24"/>
      <c r="BU1050" s="24"/>
      <c r="BV1050" s="24"/>
      <c r="BW1050" s="24"/>
      <c r="BX1050" s="24"/>
      <c r="BY1050" s="24"/>
      <c r="BZ1050" s="24"/>
      <c r="CA1050" s="24"/>
      <c r="CB1050" s="24"/>
      <c r="CC1050" s="24"/>
      <c r="CD1050" s="24"/>
      <c r="CE1050" s="24"/>
    </row>
    <row r="1051" spans="46:83" x14ac:dyDescent="0.15">
      <c r="AT1051" s="24"/>
      <c r="AU1051" s="24"/>
      <c r="AV1051" s="24"/>
      <c r="AW1051" s="24"/>
      <c r="AX1051" s="24"/>
      <c r="AY1051" s="24"/>
      <c r="AZ1051" s="24"/>
      <c r="BA1051" s="24"/>
      <c r="BB1051" s="24"/>
      <c r="BC1051" s="24"/>
      <c r="BD1051" s="24"/>
      <c r="BE1051" s="24"/>
      <c r="BF1051" s="24"/>
      <c r="BG1051" s="24"/>
      <c r="BH1051" s="24"/>
      <c r="BI1051" s="24"/>
      <c r="BJ1051" s="24"/>
      <c r="BK1051" s="24"/>
      <c r="BL1051" s="24"/>
      <c r="BM1051" s="24"/>
      <c r="BN1051" s="24"/>
      <c r="BO1051" s="24"/>
      <c r="BP1051" s="24"/>
      <c r="BQ1051" s="24"/>
      <c r="BR1051" s="24"/>
      <c r="BS1051" s="24"/>
      <c r="BT1051" s="24"/>
      <c r="BU1051" s="24"/>
      <c r="BV1051" s="24"/>
      <c r="BW1051" s="24"/>
      <c r="BX1051" s="24"/>
      <c r="BY1051" s="24"/>
      <c r="BZ1051" s="24"/>
      <c r="CA1051" s="24"/>
      <c r="CB1051" s="24"/>
      <c r="CC1051" s="24"/>
      <c r="CD1051" s="24"/>
      <c r="CE1051" s="24"/>
    </row>
    <row r="1052" spans="46:83" x14ac:dyDescent="0.15">
      <c r="AT1052" s="24"/>
      <c r="AU1052" s="24"/>
      <c r="AV1052" s="24"/>
      <c r="AW1052" s="24"/>
      <c r="AX1052" s="24"/>
      <c r="AY1052" s="24"/>
      <c r="AZ1052" s="24"/>
      <c r="BA1052" s="24"/>
      <c r="BB1052" s="24"/>
      <c r="BC1052" s="24"/>
      <c r="BD1052" s="24"/>
      <c r="BE1052" s="24"/>
      <c r="BF1052" s="24"/>
      <c r="BG1052" s="24"/>
      <c r="BH1052" s="24"/>
      <c r="BI1052" s="24"/>
      <c r="BJ1052" s="24"/>
      <c r="BK1052" s="24"/>
      <c r="BL1052" s="24"/>
      <c r="BM1052" s="24"/>
      <c r="BN1052" s="24"/>
      <c r="BO1052" s="24"/>
      <c r="BP1052" s="24"/>
      <c r="BQ1052" s="24"/>
      <c r="BR1052" s="24"/>
      <c r="BS1052" s="24"/>
      <c r="BT1052" s="24"/>
      <c r="BU1052" s="24"/>
      <c r="BV1052" s="24"/>
      <c r="BW1052" s="24"/>
      <c r="BX1052" s="24"/>
      <c r="BY1052" s="24"/>
      <c r="BZ1052" s="24"/>
      <c r="CA1052" s="24"/>
      <c r="CB1052" s="24"/>
      <c r="CC1052" s="24"/>
      <c r="CD1052" s="24"/>
      <c r="CE1052" s="24"/>
    </row>
    <row r="1053" spans="46:83" x14ac:dyDescent="0.15">
      <c r="AT1053" s="24"/>
      <c r="AU1053" s="24"/>
      <c r="AV1053" s="24"/>
      <c r="AW1053" s="24"/>
      <c r="AX1053" s="24"/>
      <c r="AY1053" s="24"/>
      <c r="AZ1053" s="24"/>
      <c r="BA1053" s="24"/>
      <c r="BB1053" s="24"/>
      <c r="BC1053" s="24"/>
      <c r="BD1053" s="24"/>
      <c r="BE1053" s="24"/>
      <c r="BF1053" s="24"/>
      <c r="BG1053" s="24"/>
      <c r="BH1053" s="24"/>
      <c r="BI1053" s="24"/>
      <c r="BJ1053" s="24"/>
      <c r="BK1053" s="24"/>
      <c r="BL1053" s="24"/>
      <c r="BM1053" s="24"/>
      <c r="BN1053" s="24"/>
      <c r="BO1053" s="24"/>
      <c r="BP1053" s="24"/>
      <c r="BQ1053" s="24"/>
      <c r="BR1053" s="24"/>
      <c r="BS1053" s="24"/>
      <c r="BT1053" s="24"/>
      <c r="BU1053" s="24"/>
      <c r="BV1053" s="24"/>
      <c r="BW1053" s="24"/>
      <c r="BX1053" s="24"/>
      <c r="BY1053" s="24"/>
      <c r="BZ1053" s="24"/>
      <c r="CA1053" s="24"/>
      <c r="CB1053" s="24"/>
      <c r="CC1053" s="24"/>
      <c r="CD1053" s="24"/>
      <c r="CE1053" s="24"/>
    </row>
    <row r="1054" spans="46:83" x14ac:dyDescent="0.15">
      <c r="AT1054" s="24"/>
      <c r="AU1054" s="24"/>
      <c r="AV1054" s="24"/>
      <c r="AW1054" s="24"/>
      <c r="AX1054" s="24"/>
      <c r="AY1054" s="24"/>
      <c r="AZ1054" s="24"/>
      <c r="BA1054" s="24"/>
      <c r="BB1054" s="24"/>
      <c r="BC1054" s="24"/>
      <c r="BD1054" s="24"/>
      <c r="BE1054" s="24"/>
      <c r="BF1054" s="24"/>
      <c r="BG1054" s="24"/>
      <c r="BH1054" s="24"/>
      <c r="BI1054" s="24"/>
      <c r="BJ1054" s="24"/>
      <c r="BK1054" s="24"/>
      <c r="BL1054" s="24"/>
      <c r="BM1054" s="24"/>
      <c r="BN1054" s="24"/>
      <c r="BO1054" s="24"/>
      <c r="BP1054" s="24"/>
      <c r="BQ1054" s="24"/>
      <c r="BR1054" s="24"/>
      <c r="BS1054" s="24"/>
      <c r="BT1054" s="24"/>
      <c r="BU1054" s="24"/>
      <c r="BV1054" s="24"/>
      <c r="BW1054" s="24"/>
      <c r="BX1054" s="24"/>
      <c r="BY1054" s="24"/>
      <c r="BZ1054" s="24"/>
      <c r="CA1054" s="24"/>
      <c r="CB1054" s="24"/>
      <c r="CC1054" s="24"/>
      <c r="CD1054" s="24"/>
      <c r="CE1054" s="24"/>
    </row>
    <row r="1055" spans="46:83" x14ac:dyDescent="0.15">
      <c r="AT1055" s="24"/>
      <c r="AU1055" s="24"/>
      <c r="AV1055" s="24"/>
      <c r="AW1055" s="24"/>
      <c r="AX1055" s="24"/>
      <c r="AY1055" s="24"/>
      <c r="AZ1055" s="24"/>
      <c r="BA1055" s="24"/>
      <c r="BB1055" s="24"/>
      <c r="BC1055" s="24"/>
      <c r="BD1055" s="24"/>
      <c r="BE1055" s="24"/>
      <c r="BF1055" s="24"/>
      <c r="BG1055" s="24"/>
      <c r="BH1055" s="24"/>
      <c r="BI1055" s="24"/>
      <c r="BJ1055" s="24"/>
      <c r="BK1055" s="24"/>
      <c r="BL1055" s="24"/>
      <c r="BM1055" s="24"/>
      <c r="BN1055" s="24"/>
      <c r="BO1055" s="24"/>
      <c r="BP1055" s="24"/>
      <c r="BQ1055" s="24"/>
      <c r="BR1055" s="24"/>
      <c r="BS1055" s="24"/>
      <c r="BT1055" s="24"/>
      <c r="BU1055" s="24"/>
      <c r="BV1055" s="24"/>
      <c r="BW1055" s="24"/>
      <c r="BX1055" s="24"/>
      <c r="BY1055" s="24"/>
      <c r="BZ1055" s="24"/>
      <c r="CA1055" s="24"/>
      <c r="CB1055" s="24"/>
      <c r="CC1055" s="24"/>
      <c r="CD1055" s="24"/>
      <c r="CE1055" s="24"/>
    </row>
    <row r="1056" spans="46:83" x14ac:dyDescent="0.15">
      <c r="AT1056" s="24"/>
      <c r="AU1056" s="24"/>
      <c r="AV1056" s="24"/>
      <c r="AW1056" s="24"/>
      <c r="AX1056" s="24"/>
      <c r="AY1056" s="24"/>
      <c r="AZ1056" s="24"/>
      <c r="BA1056" s="24"/>
      <c r="BB1056" s="24"/>
      <c r="BC1056" s="24"/>
      <c r="BD1056" s="24"/>
      <c r="BE1056" s="24"/>
      <c r="BF1056" s="24"/>
      <c r="BG1056" s="24"/>
      <c r="BH1056" s="24"/>
      <c r="BI1056" s="24"/>
      <c r="BJ1056" s="24"/>
      <c r="BK1056" s="24"/>
      <c r="BL1056" s="24"/>
      <c r="BM1056" s="24"/>
      <c r="BN1056" s="24"/>
      <c r="BO1056" s="24"/>
      <c r="BP1056" s="24"/>
      <c r="BQ1056" s="24"/>
      <c r="BR1056" s="24"/>
      <c r="BS1056" s="24"/>
      <c r="BT1056" s="24"/>
      <c r="BU1056" s="24"/>
      <c r="BV1056" s="24"/>
      <c r="BW1056" s="24"/>
      <c r="BX1056" s="24"/>
      <c r="BY1056" s="24"/>
      <c r="BZ1056" s="24"/>
      <c r="CA1056" s="24"/>
      <c r="CB1056" s="24"/>
      <c r="CC1056" s="24"/>
      <c r="CD1056" s="24"/>
      <c r="CE1056" s="24"/>
    </row>
    <row r="1057" spans="46:83" x14ac:dyDescent="0.15">
      <c r="AT1057" s="24"/>
      <c r="AU1057" s="24"/>
      <c r="AV1057" s="24"/>
      <c r="AW1057" s="24"/>
      <c r="AX1057" s="24"/>
      <c r="AY1057" s="24"/>
      <c r="AZ1057" s="24"/>
      <c r="BA1057" s="24"/>
      <c r="BB1057" s="24"/>
      <c r="BC1057" s="24"/>
      <c r="BD1057" s="24"/>
      <c r="BE1057" s="24"/>
      <c r="BF1057" s="24"/>
      <c r="BG1057" s="24"/>
      <c r="BH1057" s="24"/>
      <c r="BI1057" s="24"/>
      <c r="BJ1057" s="24"/>
      <c r="BK1057" s="24"/>
      <c r="BL1057" s="24"/>
      <c r="BM1057" s="24"/>
      <c r="BN1057" s="24"/>
      <c r="BO1057" s="24"/>
      <c r="BP1057" s="24"/>
      <c r="BQ1057" s="24"/>
      <c r="BR1057" s="24"/>
      <c r="BS1057" s="24"/>
      <c r="BT1057" s="24"/>
      <c r="BU1057" s="24"/>
      <c r="BV1057" s="24"/>
      <c r="BW1057" s="24"/>
      <c r="BX1057" s="24"/>
      <c r="BY1057" s="24"/>
      <c r="BZ1057" s="24"/>
      <c r="CA1057" s="24"/>
      <c r="CB1057" s="24"/>
      <c r="CC1057" s="24"/>
      <c r="CD1057" s="24"/>
      <c r="CE1057" s="24"/>
    </row>
    <row r="1058" spans="46:83" x14ac:dyDescent="0.15">
      <c r="AT1058" s="24"/>
      <c r="AU1058" s="24"/>
      <c r="AV1058" s="24"/>
      <c r="AW1058" s="24"/>
      <c r="AX1058" s="24"/>
      <c r="AY1058" s="24"/>
      <c r="AZ1058" s="24"/>
      <c r="BA1058" s="24"/>
      <c r="BB1058" s="24"/>
      <c r="BC1058" s="24"/>
      <c r="BD1058" s="24"/>
      <c r="BE1058" s="24"/>
      <c r="BF1058" s="24"/>
      <c r="BG1058" s="24"/>
      <c r="BH1058" s="24"/>
      <c r="BI1058" s="24"/>
      <c r="BJ1058" s="24"/>
      <c r="BK1058" s="24"/>
      <c r="BL1058" s="24"/>
      <c r="BM1058" s="24"/>
      <c r="BN1058" s="24"/>
      <c r="BO1058" s="24"/>
      <c r="BP1058" s="24"/>
      <c r="BQ1058" s="24"/>
      <c r="BR1058" s="24"/>
      <c r="BS1058" s="24"/>
      <c r="BT1058" s="24"/>
      <c r="BU1058" s="24"/>
      <c r="BV1058" s="24"/>
      <c r="BW1058" s="24"/>
      <c r="BX1058" s="24"/>
      <c r="BY1058" s="24"/>
      <c r="BZ1058" s="24"/>
      <c r="CA1058" s="24"/>
      <c r="CB1058" s="24"/>
      <c r="CC1058" s="24"/>
      <c r="CD1058" s="24"/>
      <c r="CE1058" s="24"/>
    </row>
    <row r="1059" spans="46:83" x14ac:dyDescent="0.15">
      <c r="AT1059" s="24"/>
      <c r="AU1059" s="24"/>
      <c r="AV1059" s="24"/>
      <c r="AW1059" s="24"/>
      <c r="AX1059" s="24"/>
      <c r="AY1059" s="24"/>
      <c r="AZ1059" s="24"/>
      <c r="BA1059" s="24"/>
      <c r="BB1059" s="24"/>
      <c r="BC1059" s="24"/>
      <c r="BD1059" s="24"/>
      <c r="BE1059" s="24"/>
      <c r="BF1059" s="24"/>
      <c r="BG1059" s="24"/>
      <c r="BH1059" s="24"/>
      <c r="BI1059" s="24"/>
      <c r="BJ1059" s="24"/>
      <c r="BK1059" s="24"/>
      <c r="BL1059" s="24"/>
      <c r="BM1059" s="24"/>
      <c r="BN1059" s="24"/>
      <c r="BO1059" s="24"/>
      <c r="BP1059" s="24"/>
      <c r="BQ1059" s="24"/>
      <c r="BR1059" s="24"/>
      <c r="BS1059" s="24"/>
      <c r="BT1059" s="24"/>
      <c r="BU1059" s="24"/>
      <c r="BV1059" s="24"/>
      <c r="BW1059" s="24"/>
      <c r="BX1059" s="24"/>
      <c r="BY1059" s="24"/>
      <c r="BZ1059" s="24"/>
      <c r="CA1059" s="24"/>
      <c r="CB1059" s="24"/>
      <c r="CC1059" s="24"/>
      <c r="CD1059" s="24"/>
      <c r="CE1059" s="24"/>
    </row>
    <row r="1060" spans="46:83" x14ac:dyDescent="0.15">
      <c r="AT1060" s="24"/>
      <c r="AU1060" s="24"/>
      <c r="AV1060" s="24"/>
      <c r="AW1060" s="24"/>
      <c r="AX1060" s="24"/>
      <c r="AY1060" s="24"/>
      <c r="AZ1060" s="24"/>
      <c r="BA1060" s="24"/>
      <c r="BB1060" s="24"/>
      <c r="BC1060" s="24"/>
      <c r="BD1060" s="24"/>
      <c r="BE1060" s="24"/>
      <c r="BF1060" s="24"/>
      <c r="BG1060" s="24"/>
      <c r="BH1060" s="24"/>
      <c r="BI1060" s="24"/>
      <c r="BJ1060" s="24"/>
      <c r="BK1060" s="24"/>
      <c r="BL1060" s="24"/>
      <c r="BM1060" s="24"/>
      <c r="BN1060" s="24"/>
      <c r="BO1060" s="24"/>
      <c r="BP1060" s="24"/>
      <c r="BQ1060" s="24"/>
      <c r="BR1060" s="24"/>
      <c r="BS1060" s="24"/>
      <c r="BT1060" s="24"/>
      <c r="BU1060" s="24"/>
      <c r="BV1060" s="24"/>
      <c r="BW1060" s="24"/>
      <c r="BX1060" s="24"/>
      <c r="BY1060" s="24"/>
      <c r="BZ1060" s="24"/>
      <c r="CA1060" s="24"/>
      <c r="CB1060" s="24"/>
      <c r="CC1060" s="24"/>
      <c r="CD1060" s="24"/>
      <c r="CE1060" s="24"/>
    </row>
    <row r="1061" spans="46:83" x14ac:dyDescent="0.15">
      <c r="AT1061" s="24"/>
      <c r="AU1061" s="24"/>
      <c r="AV1061" s="24"/>
      <c r="AW1061" s="24"/>
      <c r="AX1061" s="24"/>
      <c r="AY1061" s="24"/>
      <c r="AZ1061" s="24"/>
      <c r="BA1061" s="24"/>
      <c r="BB1061" s="24"/>
      <c r="BC1061" s="24"/>
      <c r="BD1061" s="24"/>
      <c r="BE1061" s="24"/>
      <c r="BF1061" s="24"/>
      <c r="BG1061" s="24"/>
      <c r="BH1061" s="24"/>
      <c r="BI1061" s="24"/>
      <c r="BJ1061" s="24"/>
      <c r="BK1061" s="24"/>
      <c r="BL1061" s="24"/>
      <c r="BM1061" s="24"/>
      <c r="BN1061" s="24"/>
      <c r="BO1061" s="24"/>
      <c r="BP1061" s="24"/>
      <c r="BQ1061" s="24"/>
      <c r="BR1061" s="24"/>
      <c r="BS1061" s="24"/>
      <c r="BT1061" s="24"/>
      <c r="BU1061" s="24"/>
      <c r="BV1061" s="24"/>
      <c r="BW1061" s="24"/>
      <c r="BX1061" s="24"/>
      <c r="BY1061" s="24"/>
      <c r="BZ1061" s="24"/>
      <c r="CA1061" s="24"/>
      <c r="CB1061" s="24"/>
      <c r="CC1061" s="24"/>
      <c r="CD1061" s="24"/>
      <c r="CE1061" s="24"/>
    </row>
    <row r="1062" spans="46:83" x14ac:dyDescent="0.15">
      <c r="AT1062" s="24"/>
      <c r="AU1062" s="24"/>
      <c r="AV1062" s="24"/>
      <c r="AW1062" s="24"/>
      <c r="AX1062" s="24"/>
      <c r="AY1062" s="24"/>
      <c r="AZ1062" s="24"/>
      <c r="BA1062" s="24"/>
      <c r="BB1062" s="24"/>
      <c r="BC1062" s="24"/>
      <c r="BD1062" s="24"/>
      <c r="BE1062" s="24"/>
      <c r="BF1062" s="24"/>
      <c r="BG1062" s="24"/>
      <c r="BH1062" s="24"/>
      <c r="BI1062" s="24"/>
      <c r="BJ1062" s="24"/>
      <c r="BK1062" s="24"/>
      <c r="BL1062" s="24"/>
      <c r="BM1062" s="24"/>
      <c r="BN1062" s="24"/>
      <c r="BO1062" s="24"/>
      <c r="BP1062" s="24"/>
      <c r="BQ1062" s="24"/>
      <c r="BR1062" s="24"/>
      <c r="BS1062" s="24"/>
      <c r="BT1062" s="24"/>
      <c r="BU1062" s="24"/>
      <c r="BV1062" s="24"/>
      <c r="BW1062" s="24"/>
      <c r="BX1062" s="24"/>
      <c r="BY1062" s="24"/>
      <c r="BZ1062" s="24"/>
      <c r="CA1062" s="24"/>
      <c r="CB1062" s="24"/>
      <c r="CC1062" s="24"/>
      <c r="CD1062" s="24"/>
      <c r="CE1062" s="24"/>
    </row>
    <row r="1063" spans="46:83" x14ac:dyDescent="0.15">
      <c r="AT1063" s="24"/>
      <c r="AU1063" s="24"/>
      <c r="AV1063" s="24"/>
      <c r="AW1063" s="24"/>
      <c r="AX1063" s="24"/>
      <c r="AY1063" s="24"/>
      <c r="AZ1063" s="24"/>
      <c r="BA1063" s="24"/>
      <c r="BB1063" s="24"/>
      <c r="BC1063" s="24"/>
      <c r="BD1063" s="24"/>
      <c r="BE1063" s="24"/>
      <c r="BF1063" s="24"/>
      <c r="BG1063" s="24"/>
      <c r="BH1063" s="24"/>
      <c r="BI1063" s="24"/>
      <c r="BJ1063" s="24"/>
      <c r="BK1063" s="24"/>
      <c r="BL1063" s="24"/>
      <c r="BM1063" s="24"/>
      <c r="BN1063" s="24"/>
      <c r="BO1063" s="24"/>
      <c r="BP1063" s="24"/>
      <c r="BQ1063" s="24"/>
      <c r="BR1063" s="24"/>
      <c r="BS1063" s="24"/>
      <c r="BT1063" s="24"/>
      <c r="BU1063" s="24"/>
      <c r="BV1063" s="24"/>
      <c r="BW1063" s="24"/>
      <c r="BX1063" s="24"/>
      <c r="BY1063" s="24"/>
      <c r="BZ1063" s="24"/>
      <c r="CA1063" s="24"/>
      <c r="CB1063" s="24"/>
      <c r="CC1063" s="24"/>
      <c r="CD1063" s="24"/>
      <c r="CE1063" s="24"/>
    </row>
    <row r="1064" spans="46:83" x14ac:dyDescent="0.15">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row>
    <row r="1065" spans="46:83" x14ac:dyDescent="0.15">
      <c r="AT1065" s="24"/>
      <c r="AU1065" s="24"/>
      <c r="AV1065" s="24"/>
      <c r="AW1065" s="24"/>
      <c r="AX1065" s="24"/>
      <c r="AY1065" s="24"/>
      <c r="AZ1065" s="24"/>
      <c r="BA1065" s="24"/>
      <c r="BB1065" s="24"/>
      <c r="BC1065" s="24"/>
      <c r="BD1065" s="24"/>
      <c r="BE1065" s="24"/>
      <c r="BF1065" s="24"/>
      <c r="BG1065" s="24"/>
      <c r="BH1065" s="24"/>
      <c r="BI1065" s="24"/>
      <c r="BJ1065" s="24"/>
      <c r="BK1065" s="24"/>
      <c r="BL1065" s="24"/>
      <c r="BM1065" s="24"/>
      <c r="BN1065" s="24"/>
      <c r="BO1065" s="24"/>
      <c r="BP1065" s="24"/>
      <c r="BQ1065" s="24"/>
      <c r="BR1065" s="24"/>
      <c r="BS1065" s="24"/>
      <c r="BT1065" s="24"/>
      <c r="BU1065" s="24"/>
      <c r="BV1065" s="24"/>
      <c r="BW1065" s="24"/>
      <c r="BX1065" s="24"/>
      <c r="BY1065" s="24"/>
      <c r="BZ1065" s="24"/>
      <c r="CA1065" s="24"/>
      <c r="CB1065" s="24"/>
      <c r="CC1065" s="24"/>
      <c r="CD1065" s="24"/>
      <c r="CE1065" s="24"/>
    </row>
    <row r="1066" spans="46:83" x14ac:dyDescent="0.15">
      <c r="AT1066" s="24"/>
      <c r="AU1066" s="24"/>
      <c r="AV1066" s="24"/>
      <c r="AW1066" s="24"/>
      <c r="AX1066" s="24"/>
      <c r="AY1066" s="24"/>
      <c r="AZ1066" s="24"/>
      <c r="BA1066" s="24"/>
      <c r="BB1066" s="24"/>
      <c r="BC1066" s="24"/>
      <c r="BD1066" s="24"/>
      <c r="BE1066" s="24"/>
      <c r="BF1066" s="24"/>
      <c r="BG1066" s="24"/>
      <c r="BH1066" s="24"/>
      <c r="BI1066" s="24"/>
      <c r="BJ1066" s="24"/>
      <c r="BK1066" s="24"/>
      <c r="BL1066" s="24"/>
      <c r="BM1066" s="24"/>
      <c r="BN1066" s="24"/>
      <c r="BO1066" s="24"/>
      <c r="BP1066" s="24"/>
      <c r="BQ1066" s="24"/>
      <c r="BR1066" s="24"/>
      <c r="BS1066" s="24"/>
      <c r="BT1066" s="24"/>
      <c r="BU1066" s="24"/>
      <c r="BV1066" s="24"/>
      <c r="BW1066" s="24"/>
      <c r="BX1066" s="24"/>
      <c r="BY1066" s="24"/>
      <c r="BZ1066" s="24"/>
      <c r="CA1066" s="24"/>
      <c r="CB1066" s="24"/>
      <c r="CC1066" s="24"/>
      <c r="CD1066" s="24"/>
      <c r="CE1066" s="24"/>
    </row>
    <row r="1067" spans="46:83" x14ac:dyDescent="0.15">
      <c r="AT1067" s="24"/>
      <c r="AU1067" s="24"/>
      <c r="AV1067" s="24"/>
      <c r="AW1067" s="24"/>
      <c r="AX1067" s="24"/>
      <c r="AY1067" s="24"/>
      <c r="AZ1067" s="24"/>
      <c r="BA1067" s="24"/>
      <c r="BB1067" s="24"/>
      <c r="BC1067" s="24"/>
      <c r="BD1067" s="24"/>
      <c r="BE1067" s="24"/>
      <c r="BF1067" s="24"/>
      <c r="BG1067" s="24"/>
      <c r="BH1067" s="24"/>
      <c r="BI1067" s="24"/>
      <c r="BJ1067" s="24"/>
      <c r="BK1067" s="24"/>
      <c r="BL1067" s="24"/>
      <c r="BM1067" s="24"/>
      <c r="BN1067" s="24"/>
      <c r="BO1067" s="24"/>
      <c r="BP1067" s="24"/>
      <c r="BQ1067" s="24"/>
      <c r="BR1067" s="24"/>
      <c r="BS1067" s="24"/>
      <c r="BT1067" s="24"/>
      <c r="BU1067" s="24"/>
      <c r="BV1067" s="24"/>
      <c r="BW1067" s="24"/>
      <c r="BX1067" s="24"/>
      <c r="BY1067" s="24"/>
      <c r="BZ1067" s="24"/>
      <c r="CA1067" s="24"/>
      <c r="CB1067" s="24"/>
      <c r="CC1067" s="24"/>
      <c r="CD1067" s="24"/>
      <c r="CE1067" s="24"/>
    </row>
    <row r="1068" spans="46:83" x14ac:dyDescent="0.15">
      <c r="AT1068" s="24"/>
      <c r="AU1068" s="24"/>
      <c r="AV1068" s="24"/>
      <c r="AW1068" s="24"/>
      <c r="AX1068" s="24"/>
      <c r="AY1068" s="24"/>
      <c r="AZ1068" s="24"/>
      <c r="BA1068" s="24"/>
      <c r="BB1068" s="24"/>
      <c r="BC1068" s="24"/>
      <c r="BD1068" s="24"/>
      <c r="BE1068" s="24"/>
      <c r="BF1068" s="24"/>
      <c r="BG1068" s="24"/>
      <c r="BH1068" s="24"/>
      <c r="BI1068" s="24"/>
      <c r="BJ1068" s="24"/>
      <c r="BK1068" s="24"/>
      <c r="BL1068" s="24"/>
      <c r="BM1068" s="24"/>
      <c r="BN1068" s="24"/>
      <c r="BO1068" s="24"/>
      <c r="BP1068" s="24"/>
      <c r="BQ1068" s="24"/>
      <c r="BR1068" s="24"/>
      <c r="BS1068" s="24"/>
      <c r="BT1068" s="24"/>
      <c r="BU1068" s="24"/>
      <c r="BV1068" s="24"/>
      <c r="BW1068" s="24"/>
      <c r="BX1068" s="24"/>
      <c r="BY1068" s="24"/>
      <c r="BZ1068" s="24"/>
      <c r="CA1068" s="24"/>
      <c r="CB1068" s="24"/>
      <c r="CC1068" s="24"/>
      <c r="CD1068" s="24"/>
      <c r="CE1068" s="24"/>
    </row>
    <row r="1069" spans="46:83" x14ac:dyDescent="0.15">
      <c r="AT1069" s="24"/>
      <c r="AU1069" s="24"/>
      <c r="AV1069" s="24"/>
      <c r="AW1069" s="24"/>
      <c r="AX1069" s="24"/>
      <c r="AY1069" s="24"/>
      <c r="AZ1069" s="24"/>
      <c r="BA1069" s="24"/>
      <c r="BB1069" s="24"/>
      <c r="BC1069" s="24"/>
      <c r="BD1069" s="24"/>
      <c r="BE1069" s="24"/>
      <c r="BF1069" s="24"/>
      <c r="BG1069" s="24"/>
      <c r="BH1069" s="24"/>
      <c r="BI1069" s="24"/>
      <c r="BJ1069" s="24"/>
      <c r="BK1069" s="24"/>
      <c r="BL1069" s="24"/>
      <c r="BM1069" s="24"/>
      <c r="BN1069" s="24"/>
      <c r="BO1069" s="24"/>
      <c r="BP1069" s="24"/>
      <c r="BQ1069" s="24"/>
      <c r="BR1069" s="24"/>
      <c r="BS1069" s="24"/>
      <c r="BT1069" s="24"/>
      <c r="BU1069" s="24"/>
      <c r="BV1069" s="24"/>
      <c r="BW1069" s="24"/>
      <c r="BX1069" s="24"/>
      <c r="BY1069" s="24"/>
      <c r="BZ1069" s="24"/>
      <c r="CA1069" s="24"/>
      <c r="CB1069" s="24"/>
      <c r="CC1069" s="24"/>
      <c r="CD1069" s="24"/>
      <c r="CE1069" s="24"/>
    </row>
    <row r="1070" spans="46:83" x14ac:dyDescent="0.15">
      <c r="AT1070" s="24"/>
      <c r="AU1070" s="24"/>
      <c r="AV1070" s="24"/>
      <c r="AW1070" s="24"/>
      <c r="AX1070" s="24"/>
      <c r="AY1070" s="24"/>
      <c r="AZ1070" s="24"/>
      <c r="BA1070" s="24"/>
      <c r="BB1070" s="24"/>
      <c r="BC1070" s="24"/>
      <c r="BD1070" s="24"/>
      <c r="BE1070" s="24"/>
      <c r="BF1070" s="24"/>
      <c r="BG1070" s="24"/>
      <c r="BH1070" s="24"/>
      <c r="BI1070" s="24"/>
      <c r="BJ1070" s="24"/>
      <c r="BK1070" s="24"/>
      <c r="BL1070" s="24"/>
      <c r="BM1070" s="24"/>
      <c r="BN1070" s="24"/>
      <c r="BO1070" s="24"/>
      <c r="BP1070" s="24"/>
      <c r="BQ1070" s="24"/>
      <c r="BR1070" s="24"/>
      <c r="BS1070" s="24"/>
      <c r="BT1070" s="24"/>
      <c r="BU1070" s="24"/>
      <c r="BV1070" s="24"/>
      <c r="BW1070" s="24"/>
      <c r="BX1070" s="24"/>
      <c r="BY1070" s="24"/>
      <c r="BZ1070" s="24"/>
      <c r="CA1070" s="24"/>
      <c r="CB1070" s="24"/>
      <c r="CC1070" s="24"/>
      <c r="CD1070" s="24"/>
      <c r="CE1070" s="24"/>
    </row>
    <row r="1071" spans="46:83" x14ac:dyDescent="0.15">
      <c r="AT1071" s="24"/>
      <c r="AU1071" s="24"/>
      <c r="AV1071" s="24"/>
      <c r="AW1071" s="24"/>
      <c r="AX1071" s="24"/>
      <c r="AY1071" s="24"/>
      <c r="AZ1071" s="24"/>
      <c r="BA1071" s="24"/>
      <c r="BB1071" s="24"/>
      <c r="BC1071" s="24"/>
      <c r="BD1071" s="24"/>
      <c r="BE1071" s="24"/>
      <c r="BF1071" s="24"/>
      <c r="BG1071" s="24"/>
      <c r="BH1071" s="24"/>
      <c r="BI1071" s="24"/>
      <c r="BJ1071" s="24"/>
      <c r="BK1071" s="24"/>
      <c r="BL1071" s="24"/>
      <c r="BM1071" s="24"/>
      <c r="BN1071" s="24"/>
      <c r="BO1071" s="24"/>
      <c r="BP1071" s="24"/>
      <c r="BQ1071" s="24"/>
      <c r="BR1071" s="24"/>
      <c r="BS1071" s="24"/>
      <c r="BT1071" s="24"/>
      <c r="BU1071" s="24"/>
      <c r="BV1071" s="24"/>
      <c r="BW1071" s="24"/>
      <c r="BX1071" s="24"/>
      <c r="BY1071" s="24"/>
      <c r="BZ1071" s="24"/>
      <c r="CA1071" s="24"/>
      <c r="CB1071" s="24"/>
      <c r="CC1071" s="24"/>
      <c r="CD1071" s="24"/>
      <c r="CE1071" s="24"/>
    </row>
    <row r="1072" spans="46:83" x14ac:dyDescent="0.15">
      <c r="AT1072" s="24"/>
      <c r="AU1072" s="24"/>
      <c r="AV1072" s="24"/>
      <c r="AW1072" s="24"/>
      <c r="AX1072" s="24"/>
      <c r="AY1072" s="24"/>
      <c r="AZ1072" s="24"/>
      <c r="BA1072" s="24"/>
      <c r="BB1072" s="24"/>
      <c r="BC1072" s="24"/>
      <c r="BD1072" s="24"/>
      <c r="BE1072" s="24"/>
      <c r="BF1072" s="24"/>
      <c r="BG1072" s="24"/>
      <c r="BH1072" s="24"/>
      <c r="BI1072" s="24"/>
      <c r="BJ1072" s="24"/>
      <c r="BK1072" s="24"/>
      <c r="BL1072" s="24"/>
      <c r="BM1072" s="24"/>
      <c r="BN1072" s="24"/>
      <c r="BO1072" s="24"/>
      <c r="BP1072" s="24"/>
      <c r="BQ1072" s="24"/>
      <c r="BR1072" s="24"/>
      <c r="BS1072" s="24"/>
      <c r="BT1072" s="24"/>
      <c r="BU1072" s="24"/>
      <c r="BV1072" s="24"/>
      <c r="BW1072" s="24"/>
      <c r="BX1072" s="24"/>
      <c r="BY1072" s="24"/>
      <c r="BZ1072" s="24"/>
      <c r="CA1072" s="24"/>
      <c r="CB1072" s="24"/>
      <c r="CC1072" s="24"/>
      <c r="CD1072" s="24"/>
      <c r="CE1072" s="24"/>
    </row>
    <row r="1073" spans="46:83" x14ac:dyDescent="0.15">
      <c r="AT1073" s="24"/>
      <c r="AU1073" s="24"/>
      <c r="AV1073" s="24"/>
      <c r="AW1073" s="24"/>
      <c r="AX1073" s="24"/>
      <c r="AY1073" s="24"/>
      <c r="AZ1073" s="24"/>
      <c r="BA1073" s="24"/>
      <c r="BB1073" s="24"/>
      <c r="BC1073" s="24"/>
      <c r="BD1073" s="24"/>
      <c r="BE1073" s="24"/>
      <c r="BF1073" s="24"/>
      <c r="BG1073" s="24"/>
      <c r="BH1073" s="24"/>
      <c r="BI1073" s="24"/>
      <c r="BJ1073" s="24"/>
      <c r="BK1073" s="24"/>
      <c r="BL1073" s="24"/>
      <c r="BM1073" s="24"/>
      <c r="BN1073" s="24"/>
      <c r="BO1073" s="24"/>
      <c r="BP1073" s="24"/>
      <c r="BQ1073" s="24"/>
      <c r="BR1073" s="24"/>
      <c r="BS1073" s="24"/>
      <c r="BT1073" s="24"/>
      <c r="BU1073" s="24"/>
      <c r="BV1073" s="24"/>
      <c r="BW1073" s="24"/>
      <c r="BX1073" s="24"/>
      <c r="BY1073" s="24"/>
      <c r="BZ1073" s="24"/>
      <c r="CA1073" s="24"/>
      <c r="CB1073" s="24"/>
      <c r="CC1073" s="24"/>
      <c r="CD1073" s="24"/>
      <c r="CE1073" s="24"/>
    </row>
    <row r="1074" spans="46:83" x14ac:dyDescent="0.15">
      <c r="AT1074" s="24"/>
      <c r="AU1074" s="24"/>
      <c r="AV1074" s="24"/>
      <c r="AW1074" s="24"/>
      <c r="AX1074" s="24"/>
      <c r="AY1074" s="24"/>
      <c r="AZ1074" s="24"/>
      <c r="BA1074" s="24"/>
      <c r="BB1074" s="24"/>
      <c r="BC1074" s="24"/>
      <c r="BD1074" s="24"/>
      <c r="BE1074" s="24"/>
      <c r="BF1074" s="24"/>
      <c r="BG1074" s="24"/>
      <c r="BH1074" s="24"/>
      <c r="BI1074" s="24"/>
      <c r="BJ1074" s="24"/>
      <c r="BK1074" s="24"/>
      <c r="BL1074" s="24"/>
      <c r="BM1074" s="24"/>
      <c r="BN1074" s="24"/>
      <c r="BO1074" s="24"/>
      <c r="BP1074" s="24"/>
      <c r="BQ1074" s="24"/>
      <c r="BR1074" s="24"/>
      <c r="BS1074" s="24"/>
      <c r="BT1074" s="24"/>
      <c r="BU1074" s="24"/>
      <c r="BV1074" s="24"/>
      <c r="BW1074" s="24"/>
      <c r="BX1074" s="24"/>
      <c r="BY1074" s="24"/>
      <c r="BZ1074" s="24"/>
      <c r="CA1074" s="24"/>
      <c r="CB1074" s="24"/>
      <c r="CC1074" s="24"/>
      <c r="CD1074" s="24"/>
      <c r="CE1074" s="24"/>
    </row>
    <row r="1075" spans="46:83" x14ac:dyDescent="0.15">
      <c r="AT1075" s="24"/>
      <c r="AU1075" s="24"/>
      <c r="AV1075" s="24"/>
      <c r="AW1075" s="24"/>
      <c r="AX1075" s="24"/>
      <c r="AY1075" s="24"/>
      <c r="AZ1075" s="24"/>
      <c r="BA1075" s="24"/>
      <c r="BB1075" s="24"/>
      <c r="BC1075" s="24"/>
      <c r="BD1075" s="24"/>
      <c r="BE1075" s="24"/>
      <c r="BF1075" s="24"/>
      <c r="BG1075" s="24"/>
      <c r="BH1075" s="24"/>
      <c r="BI1075" s="24"/>
      <c r="BJ1075" s="24"/>
      <c r="BK1075" s="24"/>
      <c r="BL1075" s="24"/>
      <c r="BM1075" s="24"/>
      <c r="BN1075" s="24"/>
      <c r="BO1075" s="24"/>
      <c r="BP1075" s="24"/>
      <c r="BQ1075" s="24"/>
      <c r="BR1075" s="24"/>
      <c r="BS1075" s="24"/>
      <c r="BT1075" s="24"/>
      <c r="BU1075" s="24"/>
      <c r="BV1075" s="24"/>
      <c r="BW1075" s="24"/>
      <c r="BX1075" s="24"/>
      <c r="BY1075" s="24"/>
      <c r="BZ1075" s="24"/>
      <c r="CA1075" s="24"/>
      <c r="CB1075" s="24"/>
      <c r="CC1075" s="24"/>
      <c r="CD1075" s="24"/>
      <c r="CE1075" s="24"/>
    </row>
    <row r="1076" spans="46:83" x14ac:dyDescent="0.15">
      <c r="AT1076" s="24"/>
      <c r="AU1076" s="24"/>
      <c r="AV1076" s="24"/>
      <c r="AW1076" s="24"/>
      <c r="AX1076" s="24"/>
      <c r="AY1076" s="24"/>
      <c r="AZ1076" s="24"/>
      <c r="BA1076" s="24"/>
      <c r="BB1076" s="24"/>
      <c r="BC1076" s="24"/>
      <c r="BD1076" s="24"/>
      <c r="BE1076" s="24"/>
      <c r="BF1076" s="24"/>
      <c r="BG1076" s="24"/>
      <c r="BH1076" s="24"/>
      <c r="BI1076" s="24"/>
      <c r="BJ1076" s="24"/>
      <c r="BK1076" s="24"/>
      <c r="BL1076" s="24"/>
      <c r="BM1076" s="24"/>
      <c r="BN1076" s="24"/>
      <c r="BO1076" s="24"/>
      <c r="BP1076" s="24"/>
      <c r="BQ1076" s="24"/>
      <c r="BR1076" s="24"/>
      <c r="BS1076" s="24"/>
      <c r="BT1076" s="24"/>
      <c r="BU1076" s="24"/>
      <c r="BV1076" s="24"/>
      <c r="BW1076" s="24"/>
      <c r="BX1076" s="24"/>
      <c r="BY1076" s="24"/>
      <c r="BZ1076" s="24"/>
      <c r="CA1076" s="24"/>
      <c r="CB1076" s="24"/>
      <c r="CC1076" s="24"/>
      <c r="CD1076" s="24"/>
      <c r="CE1076" s="24"/>
    </row>
    <row r="1077" spans="46:83" x14ac:dyDescent="0.15">
      <c r="AT1077" s="24"/>
      <c r="AU1077" s="24"/>
      <c r="AV1077" s="24"/>
      <c r="AW1077" s="24"/>
      <c r="AX1077" s="24"/>
      <c r="AY1077" s="24"/>
      <c r="AZ1077" s="24"/>
      <c r="BA1077" s="24"/>
      <c r="BB1077" s="24"/>
      <c r="BC1077" s="24"/>
      <c r="BD1077" s="24"/>
      <c r="BE1077" s="24"/>
      <c r="BF1077" s="24"/>
      <c r="BG1077" s="24"/>
      <c r="BH1077" s="24"/>
      <c r="BI1077" s="24"/>
      <c r="BJ1077" s="24"/>
      <c r="BK1077" s="24"/>
      <c r="BL1077" s="24"/>
      <c r="BM1077" s="24"/>
      <c r="BN1077" s="24"/>
      <c r="BO1077" s="24"/>
      <c r="BP1077" s="24"/>
      <c r="BQ1077" s="24"/>
      <c r="BR1077" s="24"/>
      <c r="BS1077" s="24"/>
      <c r="BT1077" s="24"/>
      <c r="BU1077" s="24"/>
      <c r="BV1077" s="24"/>
      <c r="BW1077" s="24"/>
      <c r="BX1077" s="24"/>
      <c r="BY1077" s="24"/>
      <c r="BZ1077" s="24"/>
      <c r="CA1077" s="24"/>
      <c r="CB1077" s="24"/>
      <c r="CC1077" s="24"/>
      <c r="CD1077" s="24"/>
      <c r="CE1077" s="24"/>
    </row>
    <row r="1078" spans="46:83" x14ac:dyDescent="0.15">
      <c r="AT1078" s="24"/>
      <c r="AU1078" s="24"/>
      <c r="AV1078" s="24"/>
      <c r="AW1078" s="24"/>
      <c r="AX1078" s="24"/>
      <c r="AY1078" s="24"/>
      <c r="AZ1078" s="24"/>
      <c r="BA1078" s="24"/>
      <c r="BB1078" s="24"/>
      <c r="BC1078" s="24"/>
      <c r="BD1078" s="24"/>
      <c r="BE1078" s="24"/>
      <c r="BF1078" s="24"/>
      <c r="BG1078" s="24"/>
      <c r="BH1078" s="24"/>
      <c r="BI1078" s="24"/>
      <c r="BJ1078" s="24"/>
      <c r="BK1078" s="24"/>
      <c r="BL1078" s="24"/>
      <c r="BM1078" s="24"/>
      <c r="BN1078" s="24"/>
      <c r="BO1078" s="24"/>
      <c r="BP1078" s="24"/>
      <c r="BQ1078" s="24"/>
      <c r="BR1078" s="24"/>
      <c r="BS1078" s="24"/>
      <c r="BT1078" s="24"/>
      <c r="BU1078" s="24"/>
      <c r="BV1078" s="24"/>
      <c r="BW1078" s="24"/>
      <c r="BX1078" s="24"/>
      <c r="BY1078" s="24"/>
      <c r="BZ1078" s="24"/>
      <c r="CA1078" s="24"/>
      <c r="CB1078" s="24"/>
      <c r="CC1078" s="24"/>
      <c r="CD1078" s="24"/>
      <c r="CE1078" s="24"/>
    </row>
    <row r="1079" spans="46:83" x14ac:dyDescent="0.15">
      <c r="AT1079" s="24"/>
      <c r="AU1079" s="24"/>
      <c r="AV1079" s="24"/>
      <c r="AW1079" s="24"/>
      <c r="AX1079" s="24"/>
      <c r="AY1079" s="24"/>
      <c r="AZ1079" s="24"/>
      <c r="BA1079" s="24"/>
      <c r="BB1079" s="24"/>
      <c r="BC1079" s="24"/>
      <c r="BD1079" s="24"/>
      <c r="BE1079" s="24"/>
      <c r="BF1079" s="24"/>
      <c r="BG1079" s="24"/>
      <c r="BH1079" s="24"/>
      <c r="BI1079" s="24"/>
      <c r="BJ1079" s="24"/>
      <c r="BK1079" s="24"/>
      <c r="BL1079" s="24"/>
      <c r="BM1079" s="24"/>
      <c r="BN1079" s="24"/>
      <c r="BO1079" s="24"/>
      <c r="BP1079" s="24"/>
      <c r="BQ1079" s="24"/>
      <c r="BR1079" s="24"/>
      <c r="BS1079" s="24"/>
      <c r="BT1079" s="24"/>
      <c r="BU1079" s="24"/>
      <c r="BV1079" s="24"/>
      <c r="BW1079" s="24"/>
      <c r="BX1079" s="24"/>
      <c r="BY1079" s="24"/>
      <c r="BZ1079" s="24"/>
      <c r="CA1079" s="24"/>
      <c r="CB1079" s="24"/>
      <c r="CC1079" s="24"/>
      <c r="CD1079" s="24"/>
      <c r="CE1079" s="24"/>
    </row>
    <row r="1080" spans="46:83" x14ac:dyDescent="0.15">
      <c r="AT1080" s="24"/>
      <c r="AU1080" s="24"/>
      <c r="AV1080" s="24"/>
      <c r="AW1080" s="24"/>
      <c r="AX1080" s="24"/>
      <c r="AY1080" s="24"/>
      <c r="AZ1080" s="24"/>
      <c r="BA1080" s="24"/>
      <c r="BB1080" s="24"/>
      <c r="BC1080" s="24"/>
      <c r="BD1080" s="24"/>
      <c r="BE1080" s="24"/>
      <c r="BF1080" s="24"/>
      <c r="BG1080" s="24"/>
      <c r="BH1080" s="24"/>
      <c r="BI1080" s="24"/>
      <c r="BJ1080" s="24"/>
      <c r="BK1080" s="24"/>
      <c r="BL1080" s="24"/>
      <c r="BM1080" s="24"/>
      <c r="BN1080" s="24"/>
      <c r="BO1080" s="24"/>
      <c r="BP1080" s="24"/>
      <c r="BQ1080" s="24"/>
      <c r="BR1080" s="24"/>
      <c r="BS1080" s="24"/>
      <c r="BT1080" s="24"/>
      <c r="BU1080" s="24"/>
      <c r="BV1080" s="24"/>
      <c r="BW1080" s="24"/>
      <c r="BX1080" s="24"/>
      <c r="BY1080" s="24"/>
      <c r="BZ1080" s="24"/>
      <c r="CA1080" s="24"/>
      <c r="CB1080" s="24"/>
      <c r="CC1080" s="24"/>
      <c r="CD1080" s="24"/>
      <c r="CE1080" s="24"/>
    </row>
    <row r="1081" spans="46:83" x14ac:dyDescent="0.15">
      <c r="AT1081" s="24"/>
      <c r="AU1081" s="24"/>
      <c r="AV1081" s="24"/>
      <c r="AW1081" s="24"/>
      <c r="AX1081" s="24"/>
      <c r="AY1081" s="24"/>
      <c r="AZ1081" s="24"/>
      <c r="BA1081" s="24"/>
      <c r="BB1081" s="24"/>
      <c r="BC1081" s="24"/>
      <c r="BD1081" s="24"/>
      <c r="BE1081" s="24"/>
      <c r="BF1081" s="24"/>
      <c r="BG1081" s="24"/>
      <c r="BH1081" s="24"/>
      <c r="BI1081" s="24"/>
      <c r="BJ1081" s="24"/>
      <c r="BK1081" s="24"/>
      <c r="BL1081" s="24"/>
      <c r="BM1081" s="24"/>
      <c r="BN1081" s="24"/>
      <c r="BO1081" s="24"/>
      <c r="BP1081" s="24"/>
      <c r="BQ1081" s="24"/>
      <c r="BR1081" s="24"/>
      <c r="BS1081" s="24"/>
      <c r="BT1081" s="24"/>
      <c r="BU1081" s="24"/>
      <c r="BV1081" s="24"/>
      <c r="BW1081" s="24"/>
      <c r="BX1081" s="24"/>
      <c r="BY1081" s="24"/>
      <c r="BZ1081" s="24"/>
      <c r="CA1081" s="24"/>
      <c r="CB1081" s="24"/>
      <c r="CC1081" s="24"/>
      <c r="CD1081" s="24"/>
      <c r="CE1081" s="24"/>
    </row>
    <row r="1082" spans="46:83" x14ac:dyDescent="0.15">
      <c r="AT1082" s="24"/>
      <c r="AU1082" s="24"/>
      <c r="AV1082" s="24"/>
      <c r="AW1082" s="24"/>
      <c r="AX1082" s="24"/>
      <c r="AY1082" s="24"/>
      <c r="AZ1082" s="24"/>
      <c r="BA1082" s="24"/>
      <c r="BB1082" s="24"/>
      <c r="BC1082" s="24"/>
      <c r="BD1082" s="24"/>
      <c r="BE1082" s="24"/>
      <c r="BF1082" s="24"/>
      <c r="BG1082" s="24"/>
      <c r="BH1082" s="24"/>
      <c r="BI1082" s="24"/>
      <c r="BJ1082" s="24"/>
      <c r="BK1082" s="24"/>
      <c r="BL1082" s="24"/>
      <c r="BM1082" s="24"/>
      <c r="BN1082" s="24"/>
      <c r="BO1082" s="24"/>
      <c r="BP1082" s="24"/>
      <c r="BQ1082" s="24"/>
      <c r="BR1082" s="24"/>
      <c r="BS1082" s="24"/>
      <c r="BT1082" s="24"/>
      <c r="BU1082" s="24"/>
      <c r="BV1082" s="24"/>
      <c r="BW1082" s="24"/>
      <c r="BX1082" s="24"/>
      <c r="BY1082" s="24"/>
      <c r="BZ1082" s="24"/>
      <c r="CA1082" s="24"/>
      <c r="CB1082" s="24"/>
      <c r="CC1082" s="24"/>
      <c r="CD1082" s="24"/>
      <c r="CE1082" s="24"/>
    </row>
    <row r="1083" spans="46:83" x14ac:dyDescent="0.15">
      <c r="AT1083" s="24"/>
      <c r="AU1083" s="24"/>
      <c r="AV1083" s="24"/>
      <c r="AW1083" s="24"/>
      <c r="AX1083" s="24"/>
      <c r="AY1083" s="24"/>
      <c r="AZ1083" s="24"/>
      <c r="BA1083" s="24"/>
      <c r="BB1083" s="24"/>
      <c r="BC1083" s="24"/>
      <c r="BD1083" s="24"/>
      <c r="BE1083" s="24"/>
      <c r="BF1083" s="24"/>
      <c r="BG1083" s="24"/>
      <c r="BH1083" s="24"/>
      <c r="BI1083" s="24"/>
      <c r="BJ1083" s="24"/>
      <c r="BK1083" s="24"/>
      <c r="BL1083" s="24"/>
      <c r="BM1083" s="24"/>
      <c r="BN1083" s="24"/>
      <c r="BO1083" s="24"/>
      <c r="BP1083" s="24"/>
      <c r="BQ1083" s="24"/>
      <c r="BR1083" s="24"/>
      <c r="BS1083" s="24"/>
      <c r="BT1083" s="24"/>
      <c r="BU1083" s="24"/>
      <c r="BV1083" s="24"/>
      <c r="BW1083" s="24"/>
      <c r="BX1083" s="24"/>
      <c r="BY1083" s="24"/>
      <c r="BZ1083" s="24"/>
      <c r="CA1083" s="24"/>
      <c r="CB1083" s="24"/>
      <c r="CC1083" s="24"/>
      <c r="CD1083" s="24"/>
      <c r="CE1083" s="24"/>
    </row>
    <row r="1084" spans="46:83" x14ac:dyDescent="0.15">
      <c r="AT1084" s="24"/>
      <c r="AU1084" s="24"/>
      <c r="AV1084" s="24"/>
      <c r="AW1084" s="24"/>
      <c r="AX1084" s="24"/>
      <c r="AY1084" s="24"/>
      <c r="AZ1084" s="24"/>
      <c r="BA1084" s="24"/>
      <c r="BB1084" s="24"/>
      <c r="BC1084" s="24"/>
      <c r="BD1084" s="24"/>
      <c r="BE1084" s="24"/>
      <c r="BF1084" s="24"/>
      <c r="BG1084" s="24"/>
      <c r="BH1084" s="24"/>
      <c r="BI1084" s="24"/>
      <c r="BJ1084" s="24"/>
      <c r="BK1084" s="24"/>
      <c r="BL1084" s="24"/>
      <c r="BM1084" s="24"/>
      <c r="BN1084" s="24"/>
      <c r="BO1084" s="24"/>
      <c r="BP1084" s="24"/>
      <c r="BQ1084" s="24"/>
      <c r="BR1084" s="24"/>
      <c r="BS1084" s="24"/>
      <c r="BT1084" s="24"/>
      <c r="BU1084" s="24"/>
      <c r="BV1084" s="24"/>
      <c r="BW1084" s="24"/>
      <c r="BX1084" s="24"/>
      <c r="BY1084" s="24"/>
      <c r="BZ1084" s="24"/>
      <c r="CA1084" s="24"/>
      <c r="CB1084" s="24"/>
      <c r="CC1084" s="24"/>
      <c r="CD1084" s="24"/>
      <c r="CE1084" s="24"/>
    </row>
    <row r="1085" spans="46:83" x14ac:dyDescent="0.15">
      <c r="AT1085" s="24"/>
      <c r="AU1085" s="24"/>
      <c r="AV1085" s="24"/>
      <c r="AW1085" s="24"/>
      <c r="AX1085" s="24"/>
      <c r="AY1085" s="24"/>
      <c r="AZ1085" s="24"/>
      <c r="BA1085" s="24"/>
      <c r="BB1085" s="24"/>
      <c r="BC1085" s="24"/>
      <c r="BD1085" s="24"/>
      <c r="BE1085" s="24"/>
      <c r="BF1085" s="24"/>
      <c r="BG1085" s="24"/>
      <c r="BH1085" s="24"/>
      <c r="BI1085" s="24"/>
      <c r="BJ1085" s="24"/>
      <c r="BK1085" s="24"/>
      <c r="BL1085" s="24"/>
      <c r="BM1085" s="24"/>
      <c r="BN1085" s="24"/>
      <c r="BO1085" s="24"/>
      <c r="BP1085" s="24"/>
      <c r="BQ1085" s="24"/>
      <c r="BR1085" s="24"/>
      <c r="BS1085" s="24"/>
      <c r="BT1085" s="24"/>
      <c r="BU1085" s="24"/>
      <c r="BV1085" s="24"/>
      <c r="BW1085" s="24"/>
      <c r="BX1085" s="24"/>
      <c r="BY1085" s="24"/>
      <c r="BZ1085" s="24"/>
      <c r="CA1085" s="24"/>
      <c r="CB1085" s="24"/>
      <c r="CC1085" s="24"/>
      <c r="CD1085" s="24"/>
      <c r="CE1085" s="24"/>
    </row>
    <row r="1086" spans="46:83" x14ac:dyDescent="0.15">
      <c r="AT1086" s="24"/>
      <c r="AU1086" s="24"/>
      <c r="AV1086" s="24"/>
      <c r="AW1086" s="24"/>
      <c r="AX1086" s="24"/>
      <c r="AY1086" s="24"/>
      <c r="AZ1086" s="24"/>
      <c r="BA1086" s="24"/>
      <c r="BB1086" s="24"/>
      <c r="BC1086" s="24"/>
      <c r="BD1086" s="24"/>
      <c r="BE1086" s="24"/>
      <c r="BF1086" s="24"/>
      <c r="BG1086" s="24"/>
      <c r="BH1086" s="24"/>
      <c r="BI1086" s="24"/>
      <c r="BJ1086" s="24"/>
      <c r="BK1086" s="24"/>
      <c r="BL1086" s="24"/>
      <c r="BM1086" s="24"/>
      <c r="BN1086" s="24"/>
      <c r="BO1086" s="24"/>
      <c r="BP1086" s="24"/>
      <c r="BQ1086" s="24"/>
      <c r="BR1086" s="24"/>
      <c r="BS1086" s="24"/>
      <c r="BT1086" s="24"/>
      <c r="BU1086" s="24"/>
      <c r="BV1086" s="24"/>
      <c r="BW1086" s="24"/>
      <c r="BX1086" s="24"/>
      <c r="BY1086" s="24"/>
      <c r="BZ1086" s="24"/>
      <c r="CA1086" s="24"/>
      <c r="CB1086" s="24"/>
      <c r="CC1086" s="24"/>
      <c r="CD1086" s="24"/>
      <c r="CE1086" s="24"/>
    </row>
    <row r="1087" spans="46:83" x14ac:dyDescent="0.15">
      <c r="AT1087" s="24"/>
      <c r="AU1087" s="24"/>
      <c r="AV1087" s="24"/>
      <c r="AW1087" s="24"/>
      <c r="AX1087" s="24"/>
      <c r="AY1087" s="24"/>
      <c r="AZ1087" s="24"/>
      <c r="BA1087" s="24"/>
      <c r="BB1087" s="24"/>
      <c r="BC1087" s="24"/>
      <c r="BD1087" s="24"/>
      <c r="BE1087" s="24"/>
      <c r="BF1087" s="24"/>
      <c r="BG1087" s="24"/>
      <c r="BH1087" s="24"/>
      <c r="BI1087" s="24"/>
      <c r="BJ1087" s="24"/>
      <c r="BK1087" s="24"/>
      <c r="BL1087" s="24"/>
      <c r="BM1087" s="24"/>
      <c r="BN1087" s="24"/>
      <c r="BO1087" s="24"/>
      <c r="BP1087" s="24"/>
      <c r="BQ1087" s="24"/>
      <c r="BR1087" s="24"/>
      <c r="BS1087" s="24"/>
      <c r="BT1087" s="24"/>
      <c r="BU1087" s="24"/>
      <c r="BV1087" s="24"/>
      <c r="BW1087" s="24"/>
      <c r="BX1087" s="24"/>
      <c r="BY1087" s="24"/>
      <c r="BZ1087" s="24"/>
      <c r="CA1087" s="24"/>
      <c r="CB1087" s="24"/>
      <c r="CC1087" s="24"/>
      <c r="CD1087" s="24"/>
      <c r="CE1087" s="24"/>
    </row>
    <row r="1088" spans="46:83" x14ac:dyDescent="0.15">
      <c r="AT1088" s="24"/>
      <c r="AU1088" s="24"/>
      <c r="AV1088" s="24"/>
      <c r="AW1088" s="24"/>
      <c r="AX1088" s="24"/>
      <c r="AY1088" s="24"/>
      <c r="AZ1088" s="24"/>
      <c r="BA1088" s="24"/>
      <c r="BB1088" s="24"/>
      <c r="BC1088" s="24"/>
      <c r="BD1088" s="24"/>
      <c r="BE1088" s="24"/>
      <c r="BF1088" s="24"/>
      <c r="BG1088" s="24"/>
      <c r="BH1088" s="24"/>
      <c r="BI1088" s="24"/>
      <c r="BJ1088" s="24"/>
      <c r="BK1088" s="24"/>
      <c r="BL1088" s="24"/>
      <c r="BM1088" s="24"/>
      <c r="BN1088" s="24"/>
      <c r="BO1088" s="24"/>
      <c r="BP1088" s="24"/>
      <c r="BQ1088" s="24"/>
      <c r="BR1088" s="24"/>
      <c r="BS1088" s="24"/>
      <c r="BT1088" s="24"/>
      <c r="BU1088" s="24"/>
      <c r="BV1088" s="24"/>
      <c r="BW1088" s="24"/>
      <c r="BX1088" s="24"/>
      <c r="BY1088" s="24"/>
      <c r="BZ1088" s="24"/>
      <c r="CA1088" s="24"/>
      <c r="CB1088" s="24"/>
      <c r="CC1088" s="24"/>
      <c r="CD1088" s="24"/>
      <c r="CE1088" s="24"/>
    </row>
    <row r="1089" spans="46:83" x14ac:dyDescent="0.15">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row>
    <row r="1090" spans="46:83" x14ac:dyDescent="0.15">
      <c r="AT1090" s="24"/>
      <c r="AU1090" s="24"/>
      <c r="AV1090" s="24"/>
      <c r="AW1090" s="24"/>
      <c r="AX1090" s="24"/>
      <c r="AY1090" s="24"/>
      <c r="AZ1090" s="24"/>
      <c r="BA1090" s="24"/>
      <c r="BB1090" s="24"/>
      <c r="BC1090" s="24"/>
      <c r="BD1090" s="24"/>
      <c r="BE1090" s="24"/>
      <c r="BF1090" s="24"/>
      <c r="BG1090" s="24"/>
      <c r="BH1090" s="24"/>
      <c r="BI1090" s="24"/>
      <c r="BJ1090" s="24"/>
      <c r="BK1090" s="24"/>
      <c r="BL1090" s="24"/>
      <c r="BM1090" s="24"/>
      <c r="BN1090" s="24"/>
      <c r="BO1090" s="24"/>
      <c r="BP1090" s="24"/>
      <c r="BQ1090" s="24"/>
      <c r="BR1090" s="24"/>
      <c r="BS1090" s="24"/>
      <c r="BT1090" s="24"/>
      <c r="BU1090" s="24"/>
      <c r="BV1090" s="24"/>
      <c r="BW1090" s="24"/>
      <c r="BX1090" s="24"/>
      <c r="BY1090" s="24"/>
      <c r="BZ1090" s="24"/>
      <c r="CA1090" s="24"/>
      <c r="CB1090" s="24"/>
      <c r="CC1090" s="24"/>
      <c r="CD1090" s="24"/>
      <c r="CE1090" s="24"/>
    </row>
    <row r="1091" spans="46:83" x14ac:dyDescent="0.15">
      <c r="AT1091" s="24"/>
      <c r="AU1091" s="24"/>
      <c r="AV1091" s="24"/>
      <c r="AW1091" s="24"/>
      <c r="AX1091" s="24"/>
      <c r="AY1091" s="24"/>
      <c r="AZ1091" s="24"/>
      <c r="BA1091" s="24"/>
      <c r="BB1091" s="24"/>
      <c r="BC1091" s="24"/>
      <c r="BD1091" s="24"/>
      <c r="BE1091" s="24"/>
      <c r="BF1091" s="24"/>
      <c r="BG1091" s="24"/>
      <c r="BH1091" s="24"/>
      <c r="BI1091" s="24"/>
      <c r="BJ1091" s="24"/>
      <c r="BK1091" s="24"/>
      <c r="BL1091" s="24"/>
      <c r="BM1091" s="24"/>
      <c r="BN1091" s="24"/>
      <c r="BO1091" s="24"/>
      <c r="BP1091" s="24"/>
      <c r="BQ1091" s="24"/>
      <c r="BR1091" s="24"/>
      <c r="BS1091" s="24"/>
      <c r="BT1091" s="24"/>
      <c r="BU1091" s="24"/>
      <c r="BV1091" s="24"/>
      <c r="BW1091" s="24"/>
      <c r="BX1091" s="24"/>
      <c r="BY1091" s="24"/>
      <c r="BZ1091" s="24"/>
      <c r="CA1091" s="24"/>
      <c r="CB1091" s="24"/>
      <c r="CC1091" s="24"/>
      <c r="CD1091" s="24"/>
      <c r="CE1091" s="24"/>
    </row>
    <row r="1092" spans="46:83" x14ac:dyDescent="0.15">
      <c r="AT1092" s="24"/>
      <c r="AU1092" s="24"/>
      <c r="AV1092" s="24"/>
      <c r="AW1092" s="24"/>
      <c r="AX1092" s="24"/>
      <c r="AY1092" s="24"/>
      <c r="AZ1092" s="24"/>
      <c r="BA1092" s="24"/>
      <c r="BB1092" s="24"/>
      <c r="BC1092" s="24"/>
      <c r="BD1092" s="24"/>
      <c r="BE1092" s="24"/>
      <c r="BF1092" s="24"/>
      <c r="BG1092" s="24"/>
      <c r="BH1092" s="24"/>
      <c r="BI1092" s="24"/>
      <c r="BJ1092" s="24"/>
      <c r="BK1092" s="24"/>
      <c r="BL1092" s="24"/>
      <c r="BM1092" s="24"/>
      <c r="BN1092" s="24"/>
      <c r="BO1092" s="24"/>
      <c r="BP1092" s="24"/>
      <c r="BQ1092" s="24"/>
      <c r="BR1092" s="24"/>
      <c r="BS1092" s="24"/>
      <c r="BT1092" s="24"/>
      <c r="BU1092" s="24"/>
      <c r="BV1092" s="24"/>
      <c r="BW1092" s="24"/>
      <c r="BX1092" s="24"/>
      <c r="BY1092" s="24"/>
      <c r="BZ1092" s="24"/>
      <c r="CA1092" s="24"/>
      <c r="CB1092" s="24"/>
      <c r="CC1092" s="24"/>
      <c r="CD1092" s="24"/>
      <c r="CE1092" s="24"/>
    </row>
    <row r="1093" spans="46:83" x14ac:dyDescent="0.15">
      <c r="AT1093" s="24"/>
      <c r="AU1093" s="24"/>
      <c r="AV1093" s="24"/>
      <c r="AW1093" s="24"/>
      <c r="AX1093" s="24"/>
      <c r="AY1093" s="24"/>
      <c r="AZ1093" s="24"/>
      <c r="BA1093" s="24"/>
      <c r="BB1093" s="24"/>
      <c r="BC1093" s="24"/>
      <c r="BD1093" s="24"/>
      <c r="BE1093" s="24"/>
      <c r="BF1093" s="24"/>
      <c r="BG1093" s="24"/>
      <c r="BH1093" s="24"/>
      <c r="BI1093" s="24"/>
      <c r="BJ1093" s="24"/>
      <c r="BK1093" s="24"/>
      <c r="BL1093" s="24"/>
      <c r="BM1093" s="24"/>
      <c r="BN1093" s="24"/>
      <c r="BO1093" s="24"/>
      <c r="BP1093" s="24"/>
      <c r="BQ1093" s="24"/>
      <c r="BR1093" s="24"/>
      <c r="BS1093" s="24"/>
      <c r="BT1093" s="24"/>
      <c r="BU1093" s="24"/>
      <c r="BV1093" s="24"/>
      <c r="BW1093" s="24"/>
      <c r="BX1093" s="24"/>
      <c r="BY1093" s="24"/>
      <c r="BZ1093" s="24"/>
      <c r="CA1093" s="24"/>
      <c r="CB1093" s="24"/>
      <c r="CC1093" s="24"/>
      <c r="CD1093" s="24"/>
      <c r="CE1093" s="24"/>
    </row>
    <row r="1094" spans="46:83" x14ac:dyDescent="0.15">
      <c r="AT1094" s="24"/>
      <c r="AU1094" s="24"/>
      <c r="AV1094" s="24"/>
      <c r="AW1094" s="24"/>
      <c r="AX1094" s="24"/>
      <c r="AY1094" s="24"/>
      <c r="AZ1094" s="24"/>
      <c r="BA1094" s="24"/>
      <c r="BB1094" s="24"/>
      <c r="BC1094" s="24"/>
      <c r="BD1094" s="24"/>
      <c r="BE1094" s="24"/>
      <c r="BF1094" s="24"/>
      <c r="BG1094" s="24"/>
      <c r="BH1094" s="24"/>
      <c r="BI1094" s="24"/>
      <c r="BJ1094" s="24"/>
      <c r="BK1094" s="24"/>
      <c r="BL1094" s="24"/>
      <c r="BM1094" s="24"/>
      <c r="BN1094" s="24"/>
      <c r="BO1094" s="24"/>
      <c r="BP1094" s="24"/>
      <c r="BQ1094" s="24"/>
      <c r="BR1094" s="24"/>
      <c r="BS1094" s="24"/>
      <c r="BT1094" s="24"/>
      <c r="BU1094" s="24"/>
      <c r="BV1094" s="24"/>
      <c r="BW1094" s="24"/>
      <c r="BX1094" s="24"/>
      <c r="BY1094" s="24"/>
      <c r="BZ1094" s="24"/>
      <c r="CA1094" s="24"/>
      <c r="CB1094" s="24"/>
      <c r="CC1094" s="24"/>
      <c r="CD1094" s="24"/>
      <c r="CE1094" s="24"/>
    </row>
    <row r="1095" spans="46:83" x14ac:dyDescent="0.15">
      <c r="AT1095" s="24"/>
      <c r="AU1095" s="24"/>
      <c r="AV1095" s="24"/>
      <c r="AW1095" s="24"/>
      <c r="AX1095" s="24"/>
      <c r="AY1095" s="24"/>
      <c r="AZ1095" s="24"/>
      <c r="BA1095" s="24"/>
      <c r="BB1095" s="24"/>
      <c r="BC1095" s="24"/>
      <c r="BD1095" s="24"/>
      <c r="BE1095" s="24"/>
      <c r="BF1095" s="24"/>
      <c r="BG1095" s="24"/>
      <c r="BH1095" s="24"/>
      <c r="BI1095" s="24"/>
      <c r="BJ1095" s="24"/>
      <c r="BK1095" s="24"/>
      <c r="BL1095" s="24"/>
      <c r="BM1095" s="24"/>
      <c r="BN1095" s="24"/>
      <c r="BO1095" s="24"/>
      <c r="BP1095" s="24"/>
      <c r="BQ1095" s="24"/>
      <c r="BR1095" s="24"/>
      <c r="BS1095" s="24"/>
      <c r="BT1095" s="24"/>
      <c r="BU1095" s="24"/>
      <c r="BV1095" s="24"/>
      <c r="BW1095" s="24"/>
      <c r="BX1095" s="24"/>
      <c r="BY1095" s="24"/>
      <c r="BZ1095" s="24"/>
      <c r="CA1095" s="24"/>
      <c r="CB1095" s="24"/>
      <c r="CC1095" s="24"/>
      <c r="CD1095" s="24"/>
      <c r="CE1095" s="24"/>
    </row>
    <row r="1096" spans="46:83" x14ac:dyDescent="0.15">
      <c r="AT1096" s="24"/>
      <c r="AU1096" s="24"/>
      <c r="AV1096" s="24"/>
      <c r="AW1096" s="24"/>
      <c r="AX1096" s="24"/>
      <c r="AY1096" s="24"/>
      <c r="AZ1096" s="24"/>
      <c r="BA1096" s="24"/>
      <c r="BB1096" s="24"/>
      <c r="BC1096" s="24"/>
      <c r="BD1096" s="24"/>
      <c r="BE1096" s="24"/>
      <c r="BF1096" s="24"/>
      <c r="BG1096" s="24"/>
      <c r="BH1096" s="24"/>
      <c r="BI1096" s="24"/>
      <c r="BJ1096" s="24"/>
      <c r="BK1096" s="24"/>
      <c r="BL1096" s="24"/>
      <c r="BM1096" s="24"/>
      <c r="BN1096" s="24"/>
      <c r="BO1096" s="24"/>
      <c r="BP1096" s="24"/>
      <c r="BQ1096" s="24"/>
      <c r="BR1096" s="24"/>
      <c r="BS1096" s="24"/>
      <c r="BT1096" s="24"/>
      <c r="BU1096" s="24"/>
      <c r="BV1096" s="24"/>
      <c r="BW1096" s="24"/>
      <c r="BX1096" s="24"/>
      <c r="BY1096" s="24"/>
      <c r="BZ1096" s="24"/>
      <c r="CA1096" s="24"/>
      <c r="CB1096" s="24"/>
      <c r="CC1096" s="24"/>
      <c r="CD1096" s="24"/>
      <c r="CE1096" s="24"/>
    </row>
    <row r="1097" spans="46:83" x14ac:dyDescent="0.15">
      <c r="AT1097" s="24"/>
      <c r="AU1097" s="24"/>
      <c r="AV1097" s="24"/>
      <c r="AW1097" s="24"/>
      <c r="AX1097" s="24"/>
      <c r="AY1097" s="24"/>
      <c r="AZ1097" s="24"/>
      <c r="BA1097" s="24"/>
      <c r="BB1097" s="24"/>
      <c r="BC1097" s="24"/>
      <c r="BD1097" s="24"/>
      <c r="BE1097" s="24"/>
      <c r="BF1097" s="24"/>
      <c r="BG1097" s="24"/>
      <c r="BH1097" s="24"/>
      <c r="BI1097" s="24"/>
      <c r="BJ1097" s="24"/>
      <c r="BK1097" s="24"/>
      <c r="BL1097" s="24"/>
      <c r="BM1097" s="24"/>
      <c r="BN1097" s="24"/>
      <c r="BO1097" s="24"/>
      <c r="BP1097" s="24"/>
      <c r="BQ1097" s="24"/>
      <c r="BR1097" s="24"/>
      <c r="BS1097" s="24"/>
      <c r="BT1097" s="24"/>
      <c r="BU1097" s="24"/>
      <c r="BV1097" s="24"/>
      <c r="BW1097" s="24"/>
      <c r="BX1097" s="24"/>
      <c r="BY1097" s="24"/>
      <c r="BZ1097" s="24"/>
      <c r="CA1097" s="24"/>
      <c r="CB1097" s="24"/>
      <c r="CC1097" s="24"/>
      <c r="CD1097" s="24"/>
      <c r="CE1097" s="24"/>
    </row>
    <row r="1098" spans="46:83" x14ac:dyDescent="0.15">
      <c r="AT1098" s="24"/>
      <c r="AU1098" s="24"/>
      <c r="AV1098" s="24"/>
      <c r="AW1098" s="24"/>
      <c r="AX1098" s="24"/>
      <c r="AY1098" s="24"/>
      <c r="AZ1098" s="24"/>
      <c r="BA1098" s="24"/>
      <c r="BB1098" s="24"/>
      <c r="BC1098" s="24"/>
      <c r="BD1098" s="24"/>
      <c r="BE1098" s="24"/>
      <c r="BF1098" s="24"/>
      <c r="BG1098" s="24"/>
      <c r="BH1098" s="24"/>
      <c r="BI1098" s="24"/>
      <c r="BJ1098" s="24"/>
      <c r="BK1098" s="24"/>
      <c r="BL1098" s="24"/>
      <c r="BM1098" s="24"/>
      <c r="BN1098" s="24"/>
      <c r="BO1098" s="24"/>
      <c r="BP1098" s="24"/>
      <c r="BQ1098" s="24"/>
      <c r="BR1098" s="24"/>
      <c r="BS1098" s="24"/>
      <c r="BT1098" s="24"/>
      <c r="BU1098" s="24"/>
      <c r="BV1098" s="24"/>
      <c r="BW1098" s="24"/>
      <c r="BX1098" s="24"/>
      <c r="BY1098" s="24"/>
      <c r="BZ1098" s="24"/>
      <c r="CA1098" s="24"/>
      <c r="CB1098" s="24"/>
      <c r="CC1098" s="24"/>
      <c r="CD1098" s="24"/>
      <c r="CE1098" s="24"/>
    </row>
    <row r="1099" spans="46:83" x14ac:dyDescent="0.15">
      <c r="AT1099" s="24"/>
      <c r="AU1099" s="24"/>
      <c r="AV1099" s="24"/>
      <c r="AW1099" s="24"/>
      <c r="AX1099" s="24"/>
      <c r="AY1099" s="24"/>
      <c r="AZ1099" s="24"/>
      <c r="BA1099" s="24"/>
      <c r="BB1099" s="24"/>
      <c r="BC1099" s="24"/>
      <c r="BD1099" s="24"/>
      <c r="BE1099" s="24"/>
      <c r="BF1099" s="24"/>
      <c r="BG1099" s="24"/>
      <c r="BH1099" s="24"/>
      <c r="BI1099" s="24"/>
      <c r="BJ1099" s="24"/>
      <c r="BK1099" s="24"/>
      <c r="BL1099" s="24"/>
      <c r="BM1099" s="24"/>
      <c r="BN1099" s="24"/>
      <c r="BO1099" s="24"/>
      <c r="BP1099" s="24"/>
      <c r="BQ1099" s="24"/>
      <c r="BR1099" s="24"/>
      <c r="BS1099" s="24"/>
      <c r="BT1099" s="24"/>
      <c r="BU1099" s="24"/>
      <c r="BV1099" s="24"/>
      <c r="BW1099" s="24"/>
      <c r="BX1099" s="24"/>
      <c r="BY1099" s="24"/>
      <c r="BZ1099" s="24"/>
      <c r="CA1099" s="24"/>
      <c r="CB1099" s="24"/>
      <c r="CC1099" s="24"/>
      <c r="CD1099" s="24"/>
      <c r="CE1099" s="24"/>
    </row>
    <row r="1100" spans="46:83" x14ac:dyDescent="0.15">
      <c r="AT1100" s="24"/>
      <c r="AU1100" s="24"/>
      <c r="AV1100" s="24"/>
      <c r="AW1100" s="24"/>
      <c r="AX1100" s="24"/>
      <c r="AY1100" s="24"/>
      <c r="AZ1100" s="24"/>
      <c r="BA1100" s="24"/>
      <c r="BB1100" s="24"/>
      <c r="BC1100" s="24"/>
      <c r="BD1100" s="24"/>
      <c r="BE1100" s="24"/>
      <c r="BF1100" s="24"/>
      <c r="BG1100" s="24"/>
      <c r="BH1100" s="24"/>
      <c r="BI1100" s="24"/>
      <c r="BJ1100" s="24"/>
      <c r="BK1100" s="24"/>
      <c r="BL1100" s="24"/>
      <c r="BM1100" s="24"/>
      <c r="BN1100" s="24"/>
      <c r="BO1100" s="24"/>
      <c r="BP1100" s="24"/>
      <c r="BQ1100" s="24"/>
      <c r="BR1100" s="24"/>
      <c r="BS1100" s="24"/>
      <c r="BT1100" s="24"/>
      <c r="BU1100" s="24"/>
      <c r="BV1100" s="24"/>
      <c r="BW1100" s="24"/>
      <c r="BX1100" s="24"/>
      <c r="BY1100" s="24"/>
      <c r="BZ1100" s="24"/>
      <c r="CA1100" s="24"/>
      <c r="CB1100" s="24"/>
      <c r="CC1100" s="24"/>
      <c r="CD1100" s="24"/>
      <c r="CE1100" s="24"/>
    </row>
    <row r="1101" spans="46:83" x14ac:dyDescent="0.15">
      <c r="AT1101" s="24"/>
      <c r="AU1101" s="24"/>
      <c r="AV1101" s="24"/>
      <c r="AW1101" s="24"/>
      <c r="AX1101" s="24"/>
      <c r="AY1101" s="24"/>
      <c r="AZ1101" s="24"/>
      <c r="BA1101" s="24"/>
      <c r="BB1101" s="24"/>
      <c r="BC1101" s="24"/>
      <c r="BD1101" s="24"/>
      <c r="BE1101" s="24"/>
      <c r="BF1101" s="24"/>
      <c r="BG1101" s="24"/>
      <c r="BH1101" s="24"/>
      <c r="BI1101" s="24"/>
      <c r="BJ1101" s="24"/>
      <c r="BK1101" s="24"/>
      <c r="BL1101" s="24"/>
      <c r="BM1101" s="24"/>
      <c r="BN1101" s="24"/>
      <c r="BO1101" s="24"/>
      <c r="BP1101" s="24"/>
      <c r="BQ1101" s="24"/>
      <c r="BR1101" s="24"/>
      <c r="BS1101" s="24"/>
      <c r="BT1101" s="24"/>
      <c r="BU1101" s="24"/>
      <c r="BV1101" s="24"/>
      <c r="BW1101" s="24"/>
      <c r="BX1101" s="24"/>
      <c r="BY1101" s="24"/>
      <c r="BZ1101" s="24"/>
      <c r="CA1101" s="24"/>
      <c r="CB1101" s="24"/>
      <c r="CC1101" s="24"/>
      <c r="CD1101" s="24"/>
      <c r="CE1101" s="24"/>
    </row>
    <row r="1102" spans="46:83" x14ac:dyDescent="0.15">
      <c r="AT1102" s="24"/>
      <c r="AU1102" s="24"/>
      <c r="AV1102" s="24"/>
      <c r="AW1102" s="24"/>
      <c r="AX1102" s="24"/>
      <c r="AY1102" s="24"/>
      <c r="AZ1102" s="24"/>
      <c r="BA1102" s="24"/>
      <c r="BB1102" s="24"/>
      <c r="BC1102" s="24"/>
      <c r="BD1102" s="24"/>
      <c r="BE1102" s="24"/>
      <c r="BF1102" s="24"/>
      <c r="BG1102" s="24"/>
      <c r="BH1102" s="24"/>
      <c r="BI1102" s="24"/>
      <c r="BJ1102" s="24"/>
      <c r="BK1102" s="24"/>
      <c r="BL1102" s="24"/>
      <c r="BM1102" s="24"/>
      <c r="BN1102" s="24"/>
      <c r="BO1102" s="24"/>
      <c r="BP1102" s="24"/>
      <c r="BQ1102" s="24"/>
      <c r="BR1102" s="24"/>
      <c r="BS1102" s="24"/>
      <c r="BT1102" s="24"/>
      <c r="BU1102" s="24"/>
      <c r="BV1102" s="24"/>
      <c r="BW1102" s="24"/>
      <c r="BX1102" s="24"/>
      <c r="BY1102" s="24"/>
      <c r="BZ1102" s="24"/>
      <c r="CA1102" s="24"/>
      <c r="CB1102" s="24"/>
      <c r="CC1102" s="24"/>
      <c r="CD1102" s="24"/>
      <c r="CE1102" s="24"/>
    </row>
    <row r="1103" spans="46:83" x14ac:dyDescent="0.15">
      <c r="AT1103" s="24"/>
      <c r="AU1103" s="24"/>
      <c r="AV1103" s="24"/>
      <c r="AW1103" s="24"/>
      <c r="AX1103" s="24"/>
      <c r="AY1103" s="24"/>
      <c r="AZ1103" s="24"/>
      <c r="BA1103" s="24"/>
      <c r="BB1103" s="24"/>
      <c r="BC1103" s="24"/>
      <c r="BD1103" s="24"/>
      <c r="BE1103" s="24"/>
      <c r="BF1103" s="24"/>
      <c r="BG1103" s="24"/>
      <c r="BH1103" s="24"/>
      <c r="BI1103" s="24"/>
      <c r="BJ1103" s="24"/>
      <c r="BK1103" s="24"/>
      <c r="BL1103" s="24"/>
      <c r="BM1103" s="24"/>
      <c r="BN1103" s="24"/>
      <c r="BO1103" s="24"/>
      <c r="BP1103" s="24"/>
      <c r="BQ1103" s="24"/>
      <c r="BR1103" s="24"/>
      <c r="BS1103" s="24"/>
      <c r="BT1103" s="24"/>
      <c r="BU1103" s="24"/>
      <c r="BV1103" s="24"/>
      <c r="BW1103" s="24"/>
      <c r="BX1103" s="24"/>
      <c r="BY1103" s="24"/>
      <c r="BZ1103" s="24"/>
      <c r="CA1103" s="24"/>
      <c r="CB1103" s="24"/>
      <c r="CC1103" s="24"/>
      <c r="CD1103" s="24"/>
      <c r="CE1103" s="24"/>
    </row>
    <row r="1104" spans="46:83" x14ac:dyDescent="0.15">
      <c r="AT1104" s="24"/>
      <c r="AU1104" s="24"/>
      <c r="AV1104" s="24"/>
      <c r="AW1104" s="24"/>
      <c r="AX1104" s="24"/>
      <c r="AY1104" s="24"/>
      <c r="AZ1104" s="24"/>
      <c r="BA1104" s="24"/>
      <c r="BB1104" s="24"/>
      <c r="BC1104" s="24"/>
      <c r="BD1104" s="24"/>
      <c r="BE1104" s="24"/>
      <c r="BF1104" s="24"/>
      <c r="BG1104" s="24"/>
      <c r="BH1104" s="24"/>
      <c r="BI1104" s="24"/>
      <c r="BJ1104" s="24"/>
      <c r="BK1104" s="24"/>
      <c r="BL1104" s="24"/>
      <c r="BM1104" s="24"/>
      <c r="BN1104" s="24"/>
      <c r="BO1104" s="24"/>
      <c r="BP1104" s="24"/>
      <c r="BQ1104" s="24"/>
      <c r="BR1104" s="24"/>
      <c r="BS1104" s="24"/>
      <c r="BT1104" s="24"/>
      <c r="BU1104" s="24"/>
      <c r="BV1104" s="24"/>
      <c r="BW1104" s="24"/>
      <c r="BX1104" s="24"/>
      <c r="BY1104" s="24"/>
      <c r="BZ1104" s="24"/>
      <c r="CA1104" s="24"/>
      <c r="CB1104" s="24"/>
      <c r="CC1104" s="24"/>
      <c r="CD1104" s="24"/>
      <c r="CE1104" s="24"/>
    </row>
    <row r="1105" spans="46:83" x14ac:dyDescent="0.15">
      <c r="AT1105" s="24"/>
      <c r="AU1105" s="24"/>
      <c r="AV1105" s="24"/>
      <c r="AW1105" s="24"/>
      <c r="AX1105" s="24"/>
      <c r="AY1105" s="24"/>
      <c r="AZ1105" s="24"/>
      <c r="BA1105" s="24"/>
      <c r="BB1105" s="24"/>
      <c r="BC1105" s="24"/>
      <c r="BD1105" s="24"/>
      <c r="BE1105" s="24"/>
      <c r="BF1105" s="24"/>
      <c r="BG1105" s="24"/>
      <c r="BH1105" s="24"/>
      <c r="BI1105" s="24"/>
      <c r="BJ1105" s="24"/>
      <c r="BK1105" s="24"/>
      <c r="BL1105" s="24"/>
      <c r="BM1105" s="24"/>
      <c r="BN1105" s="24"/>
      <c r="BO1105" s="24"/>
      <c r="BP1105" s="24"/>
      <c r="BQ1105" s="24"/>
      <c r="BR1105" s="24"/>
      <c r="BS1105" s="24"/>
      <c r="BT1105" s="24"/>
      <c r="BU1105" s="24"/>
      <c r="BV1105" s="24"/>
      <c r="BW1105" s="24"/>
      <c r="BX1105" s="24"/>
      <c r="BY1105" s="24"/>
      <c r="BZ1105" s="24"/>
      <c r="CA1105" s="24"/>
      <c r="CB1105" s="24"/>
      <c r="CC1105" s="24"/>
      <c r="CD1105" s="24"/>
      <c r="CE1105" s="24"/>
    </row>
    <row r="1106" spans="46:83" x14ac:dyDescent="0.15">
      <c r="AT1106" s="24"/>
      <c r="AU1106" s="24"/>
      <c r="AV1106" s="24"/>
      <c r="AW1106" s="24"/>
      <c r="AX1106" s="24"/>
      <c r="AY1106" s="24"/>
      <c r="AZ1106" s="24"/>
      <c r="BA1106" s="24"/>
      <c r="BB1106" s="24"/>
      <c r="BC1106" s="24"/>
      <c r="BD1106" s="24"/>
      <c r="BE1106" s="24"/>
      <c r="BF1106" s="24"/>
      <c r="BG1106" s="24"/>
      <c r="BH1106" s="24"/>
      <c r="BI1106" s="24"/>
      <c r="BJ1106" s="24"/>
      <c r="BK1106" s="24"/>
      <c r="BL1106" s="24"/>
      <c r="BM1106" s="24"/>
      <c r="BN1106" s="24"/>
      <c r="BO1106" s="24"/>
      <c r="BP1106" s="24"/>
      <c r="BQ1106" s="24"/>
      <c r="BR1106" s="24"/>
      <c r="BS1106" s="24"/>
      <c r="BT1106" s="24"/>
      <c r="BU1106" s="24"/>
      <c r="BV1106" s="24"/>
      <c r="BW1106" s="24"/>
      <c r="BX1106" s="24"/>
      <c r="BY1106" s="24"/>
      <c r="BZ1106" s="24"/>
      <c r="CA1106" s="24"/>
      <c r="CB1106" s="24"/>
      <c r="CC1106" s="24"/>
      <c r="CD1106" s="24"/>
      <c r="CE1106" s="24"/>
    </row>
    <row r="1107" spans="46:83" x14ac:dyDescent="0.15">
      <c r="AT1107" s="24"/>
      <c r="AU1107" s="24"/>
      <c r="AV1107" s="24"/>
      <c r="AW1107" s="24"/>
      <c r="AX1107" s="24"/>
      <c r="AY1107" s="24"/>
      <c r="AZ1107" s="24"/>
      <c r="BA1107" s="24"/>
      <c r="BB1107" s="24"/>
      <c r="BC1107" s="24"/>
      <c r="BD1107" s="24"/>
      <c r="BE1107" s="24"/>
      <c r="BF1107" s="24"/>
      <c r="BG1107" s="24"/>
      <c r="BH1107" s="24"/>
      <c r="BI1107" s="24"/>
      <c r="BJ1107" s="24"/>
      <c r="BK1107" s="24"/>
      <c r="BL1107" s="24"/>
      <c r="BM1107" s="24"/>
      <c r="BN1107" s="24"/>
      <c r="BO1107" s="24"/>
      <c r="BP1107" s="24"/>
      <c r="BQ1107" s="24"/>
      <c r="BR1107" s="24"/>
      <c r="BS1107" s="24"/>
      <c r="BT1107" s="24"/>
      <c r="BU1107" s="24"/>
      <c r="BV1107" s="24"/>
      <c r="BW1107" s="24"/>
      <c r="BX1107" s="24"/>
      <c r="BY1107" s="24"/>
      <c r="BZ1107" s="24"/>
      <c r="CA1107" s="24"/>
      <c r="CB1107" s="24"/>
      <c r="CC1107" s="24"/>
      <c r="CD1107" s="24"/>
      <c r="CE1107" s="24"/>
    </row>
    <row r="1108" spans="46:83" x14ac:dyDescent="0.15">
      <c r="AT1108" s="24"/>
      <c r="AU1108" s="24"/>
      <c r="AV1108" s="24"/>
      <c r="AW1108" s="24"/>
      <c r="AX1108" s="24"/>
      <c r="AY1108" s="24"/>
      <c r="AZ1108" s="24"/>
      <c r="BA1108" s="24"/>
      <c r="BB1108" s="24"/>
      <c r="BC1108" s="24"/>
      <c r="BD1108" s="24"/>
      <c r="BE1108" s="24"/>
      <c r="BF1108" s="24"/>
      <c r="BG1108" s="24"/>
      <c r="BH1108" s="24"/>
      <c r="BI1108" s="24"/>
      <c r="BJ1108" s="24"/>
      <c r="BK1108" s="24"/>
      <c r="BL1108" s="24"/>
      <c r="BM1108" s="24"/>
      <c r="BN1108" s="24"/>
      <c r="BO1108" s="24"/>
      <c r="BP1108" s="24"/>
      <c r="BQ1108" s="24"/>
      <c r="BR1108" s="24"/>
      <c r="BS1108" s="24"/>
      <c r="BT1108" s="24"/>
      <c r="BU1108" s="24"/>
      <c r="BV1108" s="24"/>
      <c r="BW1108" s="24"/>
      <c r="BX1108" s="24"/>
      <c r="BY1108" s="24"/>
      <c r="BZ1108" s="24"/>
      <c r="CA1108" s="24"/>
      <c r="CB1108" s="24"/>
      <c r="CC1108" s="24"/>
      <c r="CD1108" s="24"/>
      <c r="CE1108" s="24"/>
    </row>
    <row r="1109" spans="46:83" x14ac:dyDescent="0.15">
      <c r="AT1109" s="24"/>
      <c r="AU1109" s="24"/>
      <c r="AV1109" s="24"/>
      <c r="AW1109" s="24"/>
      <c r="AX1109" s="24"/>
      <c r="AY1109" s="24"/>
      <c r="AZ1109" s="24"/>
      <c r="BA1109" s="24"/>
      <c r="BB1109" s="24"/>
      <c r="BC1109" s="24"/>
      <c r="BD1109" s="24"/>
      <c r="BE1109" s="24"/>
      <c r="BF1109" s="24"/>
      <c r="BG1109" s="24"/>
      <c r="BH1109" s="24"/>
      <c r="BI1109" s="24"/>
      <c r="BJ1109" s="24"/>
      <c r="BK1109" s="24"/>
      <c r="BL1109" s="24"/>
      <c r="BM1109" s="24"/>
      <c r="BN1109" s="24"/>
      <c r="BO1109" s="24"/>
      <c r="BP1109" s="24"/>
      <c r="BQ1109" s="24"/>
      <c r="BR1109" s="24"/>
      <c r="BS1109" s="24"/>
      <c r="BT1109" s="24"/>
      <c r="BU1109" s="24"/>
      <c r="BV1109" s="24"/>
      <c r="BW1109" s="24"/>
      <c r="BX1109" s="24"/>
      <c r="BY1109" s="24"/>
      <c r="BZ1109" s="24"/>
      <c r="CA1109" s="24"/>
      <c r="CB1109" s="24"/>
      <c r="CC1109" s="24"/>
      <c r="CD1109" s="24"/>
      <c r="CE1109" s="24"/>
    </row>
    <row r="1110" spans="46:83" x14ac:dyDescent="0.15">
      <c r="AT1110" s="24"/>
      <c r="AU1110" s="24"/>
      <c r="AV1110" s="24"/>
      <c r="AW1110" s="24"/>
      <c r="AX1110" s="24"/>
      <c r="AY1110" s="24"/>
      <c r="AZ1110" s="24"/>
      <c r="BA1110" s="24"/>
      <c r="BB1110" s="24"/>
      <c r="BC1110" s="24"/>
      <c r="BD1110" s="24"/>
      <c r="BE1110" s="24"/>
      <c r="BF1110" s="24"/>
      <c r="BG1110" s="24"/>
      <c r="BH1110" s="24"/>
      <c r="BI1110" s="24"/>
      <c r="BJ1110" s="24"/>
      <c r="BK1110" s="24"/>
      <c r="BL1110" s="24"/>
      <c r="BM1110" s="24"/>
      <c r="BN1110" s="24"/>
      <c r="BO1110" s="24"/>
      <c r="BP1110" s="24"/>
      <c r="BQ1110" s="24"/>
      <c r="BR1110" s="24"/>
      <c r="BS1110" s="24"/>
      <c r="BT1110" s="24"/>
      <c r="BU1110" s="24"/>
      <c r="BV1110" s="24"/>
      <c r="BW1110" s="24"/>
      <c r="BX1110" s="24"/>
      <c r="BY1110" s="24"/>
      <c r="BZ1110" s="24"/>
      <c r="CA1110" s="24"/>
      <c r="CB1110" s="24"/>
      <c r="CC1110" s="24"/>
      <c r="CD1110" s="24"/>
      <c r="CE1110" s="24"/>
    </row>
    <row r="1111" spans="46:83" x14ac:dyDescent="0.15">
      <c r="AT1111" s="24"/>
      <c r="AU1111" s="24"/>
      <c r="AV1111" s="24"/>
      <c r="AW1111" s="24"/>
      <c r="AX1111" s="24"/>
      <c r="AY1111" s="24"/>
      <c r="AZ1111" s="24"/>
      <c r="BA1111" s="24"/>
      <c r="BB1111" s="24"/>
      <c r="BC1111" s="24"/>
      <c r="BD1111" s="24"/>
      <c r="BE1111" s="24"/>
      <c r="BF1111" s="24"/>
      <c r="BG1111" s="24"/>
      <c r="BH1111" s="24"/>
      <c r="BI1111" s="24"/>
      <c r="BJ1111" s="24"/>
      <c r="BK1111" s="24"/>
      <c r="BL1111" s="24"/>
      <c r="BM1111" s="24"/>
      <c r="BN1111" s="24"/>
      <c r="BO1111" s="24"/>
      <c r="BP1111" s="24"/>
      <c r="BQ1111" s="24"/>
      <c r="BR1111" s="24"/>
      <c r="BS1111" s="24"/>
      <c r="BT1111" s="24"/>
      <c r="BU1111" s="24"/>
      <c r="BV1111" s="24"/>
      <c r="BW1111" s="24"/>
      <c r="BX1111" s="24"/>
      <c r="BY1111" s="24"/>
      <c r="BZ1111" s="24"/>
      <c r="CA1111" s="24"/>
      <c r="CB1111" s="24"/>
      <c r="CC1111" s="24"/>
      <c r="CD1111" s="24"/>
      <c r="CE1111" s="24"/>
    </row>
    <row r="1112" spans="46:83" x14ac:dyDescent="0.15">
      <c r="AT1112" s="24"/>
      <c r="AU1112" s="24"/>
      <c r="AV1112" s="24"/>
      <c r="AW1112" s="24"/>
      <c r="AX1112" s="24"/>
      <c r="AY1112" s="24"/>
      <c r="AZ1112" s="24"/>
      <c r="BA1112" s="24"/>
      <c r="BB1112" s="24"/>
      <c r="BC1112" s="24"/>
      <c r="BD1112" s="24"/>
      <c r="BE1112" s="24"/>
      <c r="BF1112" s="24"/>
      <c r="BG1112" s="24"/>
      <c r="BH1112" s="24"/>
      <c r="BI1112" s="24"/>
      <c r="BJ1112" s="24"/>
      <c r="BK1112" s="24"/>
      <c r="BL1112" s="24"/>
      <c r="BM1112" s="24"/>
      <c r="BN1112" s="24"/>
      <c r="BO1112" s="24"/>
      <c r="BP1112" s="24"/>
      <c r="BQ1112" s="24"/>
      <c r="BR1112" s="24"/>
      <c r="BS1112" s="24"/>
      <c r="BT1112" s="24"/>
      <c r="BU1112" s="24"/>
      <c r="BV1112" s="24"/>
      <c r="BW1112" s="24"/>
      <c r="BX1112" s="24"/>
      <c r="BY1112" s="24"/>
      <c r="BZ1112" s="24"/>
      <c r="CA1112" s="24"/>
      <c r="CB1112" s="24"/>
      <c r="CC1112" s="24"/>
      <c r="CD1112" s="24"/>
      <c r="CE1112" s="24"/>
    </row>
    <row r="1113" spans="46:83" x14ac:dyDescent="0.15">
      <c r="AT1113" s="24"/>
      <c r="AU1113" s="24"/>
      <c r="AV1113" s="24"/>
      <c r="AW1113" s="24"/>
      <c r="AX1113" s="24"/>
      <c r="AY1113" s="24"/>
      <c r="AZ1113" s="24"/>
      <c r="BA1113" s="24"/>
      <c r="BB1113" s="24"/>
      <c r="BC1113" s="24"/>
      <c r="BD1113" s="24"/>
      <c r="BE1113" s="24"/>
      <c r="BF1113" s="24"/>
      <c r="BG1113" s="24"/>
      <c r="BH1113" s="24"/>
      <c r="BI1113" s="24"/>
      <c r="BJ1113" s="24"/>
      <c r="BK1113" s="24"/>
      <c r="BL1113" s="24"/>
      <c r="BM1113" s="24"/>
      <c r="BN1113" s="24"/>
      <c r="BO1113" s="24"/>
      <c r="BP1113" s="24"/>
      <c r="BQ1113" s="24"/>
      <c r="BR1113" s="24"/>
      <c r="BS1113" s="24"/>
      <c r="BT1113" s="24"/>
      <c r="BU1113" s="24"/>
      <c r="BV1113" s="24"/>
      <c r="BW1113" s="24"/>
      <c r="BX1113" s="24"/>
      <c r="BY1113" s="24"/>
      <c r="BZ1113" s="24"/>
      <c r="CA1113" s="24"/>
      <c r="CB1113" s="24"/>
      <c r="CC1113" s="24"/>
      <c r="CD1113" s="24"/>
      <c r="CE1113" s="24"/>
    </row>
    <row r="1114" spans="46:83" x14ac:dyDescent="0.15">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row>
    <row r="1115" spans="46:83" x14ac:dyDescent="0.15">
      <c r="AT1115" s="24"/>
      <c r="AU1115" s="24"/>
      <c r="AV1115" s="24"/>
      <c r="AW1115" s="24"/>
      <c r="AX1115" s="24"/>
      <c r="AY1115" s="24"/>
      <c r="AZ1115" s="24"/>
      <c r="BA1115" s="24"/>
      <c r="BB1115" s="24"/>
      <c r="BC1115" s="24"/>
      <c r="BD1115" s="24"/>
      <c r="BE1115" s="24"/>
      <c r="BF1115" s="24"/>
      <c r="BG1115" s="24"/>
      <c r="BH1115" s="24"/>
      <c r="BI1115" s="24"/>
      <c r="BJ1115" s="24"/>
      <c r="BK1115" s="24"/>
      <c r="BL1115" s="24"/>
      <c r="BM1115" s="24"/>
      <c r="BN1115" s="24"/>
      <c r="BO1115" s="24"/>
      <c r="BP1115" s="24"/>
      <c r="BQ1115" s="24"/>
      <c r="BR1115" s="24"/>
      <c r="BS1115" s="24"/>
      <c r="BT1115" s="24"/>
      <c r="BU1115" s="24"/>
      <c r="BV1115" s="24"/>
      <c r="BW1115" s="24"/>
      <c r="BX1115" s="24"/>
      <c r="BY1115" s="24"/>
      <c r="BZ1115" s="24"/>
      <c r="CA1115" s="24"/>
      <c r="CB1115" s="24"/>
      <c r="CC1115" s="24"/>
      <c r="CD1115" s="24"/>
      <c r="CE1115" s="24"/>
    </row>
    <row r="1116" spans="46:83" x14ac:dyDescent="0.15">
      <c r="AT1116" s="24"/>
      <c r="AU1116" s="24"/>
      <c r="AV1116" s="24"/>
      <c r="AW1116" s="24"/>
      <c r="AX1116" s="24"/>
      <c r="AY1116" s="24"/>
      <c r="AZ1116" s="24"/>
      <c r="BA1116" s="24"/>
      <c r="BB1116" s="24"/>
      <c r="BC1116" s="24"/>
      <c r="BD1116" s="24"/>
      <c r="BE1116" s="24"/>
      <c r="BF1116" s="24"/>
      <c r="BG1116" s="24"/>
      <c r="BH1116" s="24"/>
      <c r="BI1116" s="24"/>
      <c r="BJ1116" s="24"/>
      <c r="BK1116" s="24"/>
      <c r="BL1116" s="24"/>
      <c r="BM1116" s="24"/>
      <c r="BN1116" s="24"/>
      <c r="BO1116" s="24"/>
      <c r="BP1116" s="24"/>
      <c r="BQ1116" s="24"/>
      <c r="BR1116" s="24"/>
      <c r="BS1116" s="24"/>
      <c r="BT1116" s="24"/>
      <c r="BU1116" s="24"/>
      <c r="BV1116" s="24"/>
      <c r="BW1116" s="24"/>
      <c r="BX1116" s="24"/>
      <c r="BY1116" s="24"/>
      <c r="BZ1116" s="24"/>
      <c r="CA1116" s="24"/>
      <c r="CB1116" s="24"/>
      <c r="CC1116" s="24"/>
      <c r="CD1116" s="24"/>
      <c r="CE1116" s="24"/>
    </row>
    <row r="1117" spans="46:83" x14ac:dyDescent="0.15">
      <c r="AT1117" s="24"/>
      <c r="AU1117" s="24"/>
      <c r="AV1117" s="24"/>
      <c r="AW1117" s="24"/>
      <c r="AX1117" s="24"/>
      <c r="AY1117" s="24"/>
      <c r="AZ1117" s="24"/>
      <c r="BA1117" s="24"/>
      <c r="BB1117" s="24"/>
      <c r="BC1117" s="24"/>
      <c r="BD1117" s="24"/>
      <c r="BE1117" s="24"/>
      <c r="BF1117" s="24"/>
      <c r="BG1117" s="24"/>
      <c r="BH1117" s="24"/>
      <c r="BI1117" s="24"/>
      <c r="BJ1117" s="24"/>
      <c r="BK1117" s="24"/>
      <c r="BL1117" s="24"/>
      <c r="BM1117" s="24"/>
      <c r="BN1117" s="24"/>
      <c r="BO1117" s="24"/>
      <c r="BP1117" s="24"/>
      <c r="BQ1117" s="24"/>
      <c r="BR1117" s="24"/>
      <c r="BS1117" s="24"/>
      <c r="BT1117" s="24"/>
      <c r="BU1117" s="24"/>
      <c r="BV1117" s="24"/>
      <c r="BW1117" s="24"/>
      <c r="BX1117" s="24"/>
      <c r="BY1117" s="24"/>
      <c r="BZ1117" s="24"/>
      <c r="CA1117" s="24"/>
      <c r="CB1117" s="24"/>
      <c r="CC1117" s="24"/>
      <c r="CD1117" s="24"/>
      <c r="CE1117" s="24"/>
    </row>
    <row r="1118" spans="46:83" x14ac:dyDescent="0.15">
      <c r="AT1118" s="24"/>
      <c r="AU1118" s="24"/>
      <c r="AV1118" s="24"/>
      <c r="AW1118" s="24"/>
      <c r="AX1118" s="24"/>
      <c r="AY1118" s="24"/>
      <c r="AZ1118" s="24"/>
      <c r="BA1118" s="24"/>
      <c r="BB1118" s="24"/>
      <c r="BC1118" s="24"/>
      <c r="BD1118" s="24"/>
      <c r="BE1118" s="24"/>
      <c r="BF1118" s="24"/>
      <c r="BG1118" s="24"/>
      <c r="BH1118" s="24"/>
      <c r="BI1118" s="24"/>
      <c r="BJ1118" s="24"/>
      <c r="BK1118" s="24"/>
      <c r="BL1118" s="24"/>
      <c r="BM1118" s="24"/>
      <c r="BN1118" s="24"/>
      <c r="BO1118" s="24"/>
      <c r="BP1118" s="24"/>
      <c r="BQ1118" s="24"/>
      <c r="BR1118" s="24"/>
      <c r="BS1118" s="24"/>
      <c r="BT1118" s="24"/>
      <c r="BU1118" s="24"/>
      <c r="BV1118" s="24"/>
      <c r="BW1118" s="24"/>
      <c r="BX1118" s="24"/>
      <c r="BY1118" s="24"/>
      <c r="BZ1118" s="24"/>
      <c r="CA1118" s="24"/>
      <c r="CB1118" s="24"/>
      <c r="CC1118" s="24"/>
      <c r="CD1118" s="24"/>
      <c r="CE1118" s="24"/>
    </row>
    <row r="1119" spans="46:83" x14ac:dyDescent="0.15">
      <c r="AT1119" s="24"/>
      <c r="AU1119" s="24"/>
      <c r="AV1119" s="24"/>
      <c r="AW1119" s="24"/>
      <c r="AX1119" s="24"/>
      <c r="AY1119" s="24"/>
      <c r="AZ1119" s="24"/>
      <c r="BA1119" s="24"/>
      <c r="BB1119" s="24"/>
      <c r="BC1119" s="24"/>
      <c r="BD1119" s="24"/>
      <c r="BE1119" s="24"/>
      <c r="BF1119" s="24"/>
      <c r="BG1119" s="24"/>
      <c r="BH1119" s="24"/>
      <c r="BI1119" s="24"/>
      <c r="BJ1119" s="24"/>
      <c r="BK1119" s="24"/>
      <c r="BL1119" s="24"/>
      <c r="BM1119" s="24"/>
      <c r="BN1119" s="24"/>
      <c r="BO1119" s="24"/>
      <c r="BP1119" s="24"/>
      <c r="BQ1119" s="24"/>
      <c r="BR1119" s="24"/>
      <c r="BS1119" s="24"/>
      <c r="BT1119" s="24"/>
      <c r="BU1119" s="24"/>
      <c r="BV1119" s="24"/>
      <c r="BW1119" s="24"/>
      <c r="BX1119" s="24"/>
      <c r="BY1119" s="24"/>
      <c r="BZ1119" s="24"/>
      <c r="CA1119" s="24"/>
      <c r="CB1119" s="24"/>
      <c r="CC1119" s="24"/>
      <c r="CD1119" s="24"/>
      <c r="CE1119" s="24"/>
    </row>
    <row r="1120" spans="46:83" x14ac:dyDescent="0.15">
      <c r="AT1120" s="24"/>
      <c r="AU1120" s="24"/>
      <c r="AV1120" s="24"/>
      <c r="AW1120" s="24"/>
      <c r="AX1120" s="24"/>
      <c r="AY1120" s="24"/>
      <c r="AZ1120" s="24"/>
      <c r="BA1120" s="24"/>
      <c r="BB1120" s="24"/>
      <c r="BC1120" s="24"/>
      <c r="BD1120" s="24"/>
      <c r="BE1120" s="24"/>
      <c r="BF1120" s="24"/>
      <c r="BG1120" s="24"/>
      <c r="BH1120" s="24"/>
      <c r="BI1120" s="24"/>
      <c r="BJ1120" s="24"/>
      <c r="BK1120" s="24"/>
      <c r="BL1120" s="24"/>
      <c r="BM1120" s="24"/>
      <c r="BN1120" s="24"/>
      <c r="BO1120" s="24"/>
      <c r="BP1120" s="24"/>
      <c r="BQ1120" s="24"/>
      <c r="BR1120" s="24"/>
      <c r="BS1120" s="24"/>
      <c r="BT1120" s="24"/>
      <c r="BU1120" s="24"/>
      <c r="BV1120" s="24"/>
      <c r="BW1120" s="24"/>
      <c r="BX1120" s="24"/>
      <c r="BY1120" s="24"/>
      <c r="BZ1120" s="24"/>
      <c r="CA1120" s="24"/>
      <c r="CB1120" s="24"/>
      <c r="CC1120" s="24"/>
      <c r="CD1120" s="24"/>
      <c r="CE1120" s="24"/>
    </row>
    <row r="1121" spans="46:83" x14ac:dyDescent="0.15">
      <c r="AT1121" s="24"/>
      <c r="AU1121" s="24"/>
      <c r="AV1121" s="24"/>
      <c r="AW1121" s="24"/>
      <c r="AX1121" s="24"/>
      <c r="AY1121" s="24"/>
      <c r="AZ1121" s="24"/>
      <c r="BA1121" s="24"/>
      <c r="BB1121" s="24"/>
      <c r="BC1121" s="24"/>
      <c r="BD1121" s="24"/>
      <c r="BE1121" s="24"/>
      <c r="BF1121" s="24"/>
      <c r="BG1121" s="24"/>
      <c r="BH1121" s="24"/>
      <c r="BI1121" s="24"/>
      <c r="BJ1121" s="24"/>
      <c r="BK1121" s="24"/>
      <c r="BL1121" s="24"/>
      <c r="BM1121" s="24"/>
      <c r="BN1121" s="24"/>
      <c r="BO1121" s="24"/>
      <c r="BP1121" s="24"/>
      <c r="BQ1121" s="24"/>
      <c r="BR1121" s="24"/>
      <c r="BS1121" s="24"/>
      <c r="BT1121" s="24"/>
      <c r="BU1121" s="24"/>
      <c r="BV1121" s="24"/>
      <c r="BW1121" s="24"/>
      <c r="BX1121" s="24"/>
      <c r="BY1121" s="24"/>
      <c r="BZ1121" s="24"/>
      <c r="CA1121" s="24"/>
      <c r="CB1121" s="24"/>
      <c r="CC1121" s="24"/>
      <c r="CD1121" s="24"/>
      <c r="CE1121" s="24"/>
    </row>
    <row r="1122" spans="46:83" x14ac:dyDescent="0.15">
      <c r="AT1122" s="24"/>
      <c r="AU1122" s="24"/>
      <c r="AV1122" s="24"/>
      <c r="AW1122" s="24"/>
      <c r="AX1122" s="24"/>
      <c r="AY1122" s="24"/>
      <c r="AZ1122" s="24"/>
      <c r="BA1122" s="24"/>
      <c r="BB1122" s="24"/>
      <c r="BC1122" s="24"/>
      <c r="BD1122" s="24"/>
      <c r="BE1122" s="24"/>
      <c r="BF1122" s="24"/>
      <c r="BG1122" s="24"/>
      <c r="BH1122" s="24"/>
      <c r="BI1122" s="24"/>
      <c r="BJ1122" s="24"/>
      <c r="BK1122" s="24"/>
      <c r="BL1122" s="24"/>
      <c r="BM1122" s="24"/>
      <c r="BN1122" s="24"/>
      <c r="BO1122" s="24"/>
      <c r="BP1122" s="24"/>
      <c r="BQ1122" s="24"/>
      <c r="BR1122" s="24"/>
      <c r="BS1122" s="24"/>
      <c r="BT1122" s="24"/>
      <c r="BU1122" s="24"/>
      <c r="BV1122" s="24"/>
      <c r="BW1122" s="24"/>
      <c r="BX1122" s="24"/>
      <c r="BY1122" s="24"/>
      <c r="BZ1122" s="24"/>
      <c r="CA1122" s="24"/>
      <c r="CB1122" s="24"/>
      <c r="CC1122" s="24"/>
      <c r="CD1122" s="24"/>
      <c r="CE1122" s="24"/>
    </row>
    <row r="1123" spans="46:83" x14ac:dyDescent="0.15">
      <c r="AT1123" s="24"/>
      <c r="AU1123" s="24"/>
      <c r="AV1123" s="24"/>
      <c r="AW1123" s="24"/>
      <c r="AX1123" s="24"/>
      <c r="AY1123" s="24"/>
      <c r="AZ1123" s="24"/>
      <c r="BA1123" s="24"/>
      <c r="BB1123" s="24"/>
      <c r="BC1123" s="24"/>
      <c r="BD1123" s="24"/>
      <c r="BE1123" s="24"/>
      <c r="BF1123" s="24"/>
      <c r="BG1123" s="24"/>
      <c r="BH1123" s="24"/>
      <c r="BI1123" s="24"/>
      <c r="BJ1123" s="24"/>
      <c r="BK1123" s="24"/>
      <c r="BL1123" s="24"/>
      <c r="BM1123" s="24"/>
      <c r="BN1123" s="24"/>
      <c r="BO1123" s="24"/>
      <c r="BP1123" s="24"/>
      <c r="BQ1123" s="24"/>
      <c r="BR1123" s="24"/>
      <c r="BS1123" s="24"/>
      <c r="BT1123" s="24"/>
      <c r="BU1123" s="24"/>
      <c r="BV1123" s="24"/>
      <c r="BW1123" s="24"/>
      <c r="BX1123" s="24"/>
      <c r="BY1123" s="24"/>
      <c r="BZ1123" s="24"/>
      <c r="CA1123" s="24"/>
      <c r="CB1123" s="24"/>
      <c r="CC1123" s="24"/>
      <c r="CD1123" s="24"/>
      <c r="CE1123" s="24"/>
    </row>
    <row r="1124" spans="46:83" x14ac:dyDescent="0.15">
      <c r="AT1124" s="24"/>
      <c r="AU1124" s="24"/>
      <c r="AV1124" s="24"/>
      <c r="AW1124" s="24"/>
      <c r="AX1124" s="24"/>
      <c r="AY1124" s="24"/>
      <c r="AZ1124" s="24"/>
      <c r="BA1124" s="24"/>
      <c r="BB1124" s="24"/>
      <c r="BC1124" s="24"/>
      <c r="BD1124" s="24"/>
      <c r="BE1124" s="24"/>
      <c r="BF1124" s="24"/>
      <c r="BG1124" s="24"/>
      <c r="BH1124" s="24"/>
      <c r="BI1124" s="24"/>
      <c r="BJ1124" s="24"/>
      <c r="BK1124" s="24"/>
      <c r="BL1124" s="24"/>
      <c r="BM1124" s="24"/>
      <c r="BN1124" s="24"/>
      <c r="BO1124" s="24"/>
      <c r="BP1124" s="24"/>
      <c r="BQ1124" s="24"/>
      <c r="BR1124" s="24"/>
      <c r="BS1124" s="24"/>
      <c r="BT1124" s="24"/>
      <c r="BU1124" s="24"/>
      <c r="BV1124" s="24"/>
      <c r="BW1124" s="24"/>
      <c r="BX1124" s="24"/>
      <c r="BY1124" s="24"/>
      <c r="BZ1124" s="24"/>
      <c r="CA1124" s="24"/>
      <c r="CB1124" s="24"/>
      <c r="CC1124" s="24"/>
      <c r="CD1124" s="24"/>
      <c r="CE1124" s="24"/>
    </row>
    <row r="1125" spans="46:83" x14ac:dyDescent="0.15">
      <c r="AT1125" s="24"/>
      <c r="AU1125" s="24"/>
      <c r="AV1125" s="24"/>
      <c r="AW1125" s="24"/>
      <c r="AX1125" s="24"/>
      <c r="AY1125" s="24"/>
      <c r="AZ1125" s="24"/>
      <c r="BA1125" s="24"/>
      <c r="BB1125" s="24"/>
      <c r="BC1125" s="24"/>
      <c r="BD1125" s="24"/>
      <c r="BE1125" s="24"/>
      <c r="BF1125" s="24"/>
      <c r="BG1125" s="24"/>
      <c r="BH1125" s="24"/>
      <c r="BI1125" s="24"/>
      <c r="BJ1125" s="24"/>
      <c r="BK1125" s="24"/>
      <c r="BL1125" s="24"/>
      <c r="BM1125" s="24"/>
      <c r="BN1125" s="24"/>
      <c r="BO1125" s="24"/>
      <c r="BP1125" s="24"/>
      <c r="BQ1125" s="24"/>
      <c r="BR1125" s="24"/>
      <c r="BS1125" s="24"/>
      <c r="BT1125" s="24"/>
      <c r="BU1125" s="24"/>
      <c r="BV1125" s="24"/>
      <c r="BW1125" s="24"/>
      <c r="BX1125" s="24"/>
      <c r="BY1125" s="24"/>
      <c r="BZ1125" s="24"/>
      <c r="CA1125" s="24"/>
      <c r="CB1125" s="24"/>
      <c r="CC1125" s="24"/>
      <c r="CD1125" s="24"/>
      <c r="CE1125" s="24"/>
    </row>
    <row r="1126" spans="46:83" x14ac:dyDescent="0.15">
      <c r="AT1126" s="24"/>
      <c r="AU1126" s="24"/>
      <c r="AV1126" s="24"/>
      <c r="AW1126" s="24"/>
      <c r="AX1126" s="24"/>
      <c r="AY1126" s="24"/>
      <c r="AZ1126" s="24"/>
      <c r="BA1126" s="24"/>
      <c r="BB1126" s="24"/>
      <c r="BC1126" s="24"/>
      <c r="BD1126" s="24"/>
      <c r="BE1126" s="24"/>
      <c r="BF1126" s="24"/>
      <c r="BG1126" s="24"/>
      <c r="BH1126" s="24"/>
      <c r="BI1126" s="24"/>
      <c r="BJ1126" s="24"/>
      <c r="BK1126" s="24"/>
      <c r="BL1126" s="24"/>
      <c r="BM1126" s="24"/>
      <c r="BN1126" s="24"/>
      <c r="BO1126" s="24"/>
      <c r="BP1126" s="24"/>
      <c r="BQ1126" s="24"/>
      <c r="BR1126" s="24"/>
      <c r="BS1126" s="24"/>
      <c r="BT1126" s="24"/>
      <c r="BU1126" s="24"/>
      <c r="BV1126" s="24"/>
      <c r="BW1126" s="24"/>
      <c r="BX1126" s="24"/>
      <c r="BY1126" s="24"/>
      <c r="BZ1126" s="24"/>
      <c r="CA1126" s="24"/>
      <c r="CB1126" s="24"/>
      <c r="CC1126" s="24"/>
      <c r="CD1126" s="24"/>
      <c r="CE1126" s="24"/>
    </row>
    <row r="1127" spans="46:83" x14ac:dyDescent="0.15">
      <c r="AT1127" s="24"/>
      <c r="AU1127" s="24"/>
      <c r="AV1127" s="24"/>
      <c r="AW1127" s="24"/>
      <c r="AX1127" s="24"/>
      <c r="AY1127" s="24"/>
      <c r="AZ1127" s="24"/>
      <c r="BA1127" s="24"/>
      <c r="BB1127" s="24"/>
      <c r="BC1127" s="24"/>
      <c r="BD1127" s="24"/>
      <c r="BE1127" s="24"/>
      <c r="BF1127" s="24"/>
      <c r="BG1127" s="24"/>
      <c r="BH1127" s="24"/>
      <c r="BI1127" s="24"/>
      <c r="BJ1127" s="24"/>
      <c r="BK1127" s="24"/>
      <c r="BL1127" s="24"/>
      <c r="BM1127" s="24"/>
      <c r="BN1127" s="24"/>
      <c r="BO1127" s="24"/>
      <c r="BP1127" s="24"/>
      <c r="BQ1127" s="24"/>
      <c r="BR1127" s="24"/>
      <c r="BS1127" s="24"/>
      <c r="BT1127" s="24"/>
      <c r="BU1127" s="24"/>
      <c r="BV1127" s="24"/>
      <c r="BW1127" s="24"/>
      <c r="BX1127" s="24"/>
      <c r="BY1127" s="24"/>
      <c r="BZ1127" s="24"/>
      <c r="CA1127" s="24"/>
      <c r="CB1127" s="24"/>
      <c r="CC1127" s="24"/>
      <c r="CD1127" s="24"/>
      <c r="CE1127" s="24"/>
    </row>
    <row r="1128" spans="46:83" x14ac:dyDescent="0.15">
      <c r="AT1128" s="24"/>
      <c r="AU1128" s="24"/>
      <c r="AV1128" s="24"/>
      <c r="AW1128" s="24"/>
      <c r="AX1128" s="24"/>
      <c r="AY1128" s="24"/>
      <c r="AZ1128" s="24"/>
      <c r="BA1128" s="24"/>
      <c r="BB1128" s="24"/>
      <c r="BC1128" s="24"/>
      <c r="BD1128" s="24"/>
      <c r="BE1128" s="24"/>
      <c r="BF1128" s="24"/>
      <c r="BG1128" s="24"/>
      <c r="BH1128" s="24"/>
      <c r="BI1128" s="24"/>
      <c r="BJ1128" s="24"/>
      <c r="BK1128" s="24"/>
      <c r="BL1128" s="24"/>
      <c r="BM1128" s="24"/>
      <c r="BN1128" s="24"/>
      <c r="BO1128" s="24"/>
      <c r="BP1128" s="24"/>
      <c r="BQ1128" s="24"/>
      <c r="BR1128" s="24"/>
      <c r="BS1128" s="24"/>
      <c r="BT1128" s="24"/>
      <c r="BU1128" s="24"/>
      <c r="BV1128" s="24"/>
      <c r="BW1128" s="24"/>
      <c r="BX1128" s="24"/>
      <c r="BY1128" s="24"/>
      <c r="BZ1128" s="24"/>
      <c r="CA1128" s="24"/>
      <c r="CB1128" s="24"/>
      <c r="CC1128" s="24"/>
      <c r="CD1128" s="24"/>
      <c r="CE1128" s="24"/>
    </row>
    <row r="1129" spans="46:83" x14ac:dyDescent="0.15">
      <c r="AT1129" s="24"/>
      <c r="AU1129" s="24"/>
      <c r="AV1129" s="24"/>
      <c r="AW1129" s="24"/>
      <c r="AX1129" s="24"/>
      <c r="AY1129" s="24"/>
      <c r="AZ1129" s="24"/>
      <c r="BA1129" s="24"/>
      <c r="BB1129" s="24"/>
      <c r="BC1129" s="24"/>
      <c r="BD1129" s="24"/>
      <c r="BE1129" s="24"/>
      <c r="BF1129" s="24"/>
      <c r="BG1129" s="24"/>
      <c r="BH1129" s="24"/>
      <c r="BI1129" s="24"/>
      <c r="BJ1129" s="24"/>
      <c r="BK1129" s="24"/>
      <c r="BL1129" s="24"/>
      <c r="BM1129" s="24"/>
      <c r="BN1129" s="24"/>
      <c r="BO1129" s="24"/>
      <c r="BP1129" s="24"/>
      <c r="BQ1129" s="24"/>
      <c r="BR1129" s="24"/>
      <c r="BS1129" s="24"/>
      <c r="BT1129" s="24"/>
      <c r="BU1129" s="24"/>
      <c r="BV1129" s="24"/>
      <c r="BW1129" s="24"/>
      <c r="BX1129" s="24"/>
      <c r="BY1129" s="24"/>
      <c r="BZ1129" s="24"/>
      <c r="CA1129" s="24"/>
      <c r="CB1129" s="24"/>
      <c r="CC1129" s="24"/>
      <c r="CD1129" s="24"/>
      <c r="CE1129" s="24"/>
    </row>
    <row r="1130" spans="46:83" x14ac:dyDescent="0.15">
      <c r="AT1130" s="24"/>
      <c r="AU1130" s="24"/>
      <c r="AV1130" s="24"/>
      <c r="AW1130" s="24"/>
      <c r="AX1130" s="24"/>
      <c r="AY1130" s="24"/>
      <c r="AZ1130" s="24"/>
      <c r="BA1130" s="24"/>
      <c r="BB1130" s="24"/>
      <c r="BC1130" s="24"/>
      <c r="BD1130" s="24"/>
      <c r="BE1130" s="24"/>
      <c r="BF1130" s="24"/>
      <c r="BG1130" s="24"/>
      <c r="BH1130" s="24"/>
      <c r="BI1130" s="24"/>
      <c r="BJ1130" s="24"/>
      <c r="BK1130" s="24"/>
      <c r="BL1130" s="24"/>
      <c r="BM1130" s="24"/>
      <c r="BN1130" s="24"/>
      <c r="BO1130" s="24"/>
      <c r="BP1130" s="24"/>
      <c r="BQ1130" s="24"/>
      <c r="BR1130" s="24"/>
      <c r="BS1130" s="24"/>
      <c r="BT1130" s="24"/>
      <c r="BU1130" s="24"/>
      <c r="BV1130" s="24"/>
      <c r="BW1130" s="24"/>
      <c r="BX1130" s="24"/>
      <c r="BY1130" s="24"/>
      <c r="BZ1130" s="24"/>
      <c r="CA1130" s="24"/>
      <c r="CB1130" s="24"/>
      <c r="CC1130" s="24"/>
      <c r="CD1130" s="24"/>
      <c r="CE1130" s="24"/>
    </row>
    <row r="1131" spans="46:83" x14ac:dyDescent="0.15">
      <c r="AT1131" s="24"/>
      <c r="AU1131" s="24"/>
      <c r="AV1131" s="24"/>
      <c r="AW1131" s="24"/>
      <c r="AX1131" s="24"/>
      <c r="AY1131" s="24"/>
      <c r="AZ1131" s="24"/>
      <c r="BA1131" s="24"/>
      <c r="BB1131" s="24"/>
      <c r="BC1131" s="24"/>
      <c r="BD1131" s="24"/>
      <c r="BE1131" s="24"/>
      <c r="BF1131" s="24"/>
      <c r="BG1131" s="24"/>
      <c r="BH1131" s="24"/>
      <c r="BI1131" s="24"/>
      <c r="BJ1131" s="24"/>
      <c r="BK1131" s="24"/>
      <c r="BL1131" s="24"/>
      <c r="BM1131" s="24"/>
      <c r="BN1131" s="24"/>
      <c r="BO1131" s="24"/>
      <c r="BP1131" s="24"/>
      <c r="BQ1131" s="24"/>
      <c r="BR1131" s="24"/>
      <c r="BS1131" s="24"/>
      <c r="BT1131" s="24"/>
      <c r="BU1131" s="24"/>
      <c r="BV1131" s="24"/>
      <c r="BW1131" s="24"/>
      <c r="BX1131" s="24"/>
      <c r="BY1131" s="24"/>
      <c r="BZ1131" s="24"/>
      <c r="CA1131" s="24"/>
      <c r="CB1131" s="24"/>
      <c r="CC1131" s="24"/>
      <c r="CD1131" s="24"/>
      <c r="CE1131" s="24"/>
    </row>
    <row r="1132" spans="46:83" x14ac:dyDescent="0.15">
      <c r="AT1132" s="24"/>
      <c r="AU1132" s="24"/>
      <c r="AV1132" s="24"/>
      <c r="AW1132" s="24"/>
      <c r="AX1132" s="24"/>
      <c r="AY1132" s="24"/>
      <c r="AZ1132" s="24"/>
      <c r="BA1132" s="24"/>
      <c r="BB1132" s="24"/>
      <c r="BC1132" s="24"/>
      <c r="BD1132" s="24"/>
      <c r="BE1132" s="24"/>
      <c r="BF1132" s="24"/>
      <c r="BG1132" s="24"/>
      <c r="BH1132" s="24"/>
      <c r="BI1132" s="24"/>
      <c r="BJ1132" s="24"/>
      <c r="BK1132" s="24"/>
      <c r="BL1132" s="24"/>
      <c r="BM1132" s="24"/>
      <c r="BN1132" s="24"/>
      <c r="BO1132" s="24"/>
      <c r="BP1132" s="24"/>
      <c r="BQ1132" s="24"/>
      <c r="BR1132" s="24"/>
      <c r="BS1132" s="24"/>
      <c r="BT1132" s="24"/>
      <c r="BU1132" s="24"/>
      <c r="BV1132" s="24"/>
      <c r="BW1132" s="24"/>
      <c r="BX1132" s="24"/>
      <c r="BY1132" s="24"/>
      <c r="BZ1132" s="24"/>
      <c r="CA1132" s="24"/>
      <c r="CB1132" s="24"/>
      <c r="CC1132" s="24"/>
      <c r="CD1132" s="24"/>
      <c r="CE1132" s="24"/>
    </row>
    <row r="1133" spans="46:83" x14ac:dyDescent="0.15">
      <c r="AT1133" s="24"/>
      <c r="AU1133" s="24"/>
      <c r="AV1133" s="24"/>
      <c r="AW1133" s="24"/>
      <c r="AX1133" s="24"/>
      <c r="AY1133" s="24"/>
      <c r="AZ1133" s="24"/>
      <c r="BA1133" s="24"/>
      <c r="BB1133" s="24"/>
      <c r="BC1133" s="24"/>
      <c r="BD1133" s="24"/>
      <c r="BE1133" s="24"/>
      <c r="BF1133" s="24"/>
      <c r="BG1133" s="24"/>
      <c r="BH1133" s="24"/>
      <c r="BI1133" s="24"/>
      <c r="BJ1133" s="24"/>
      <c r="BK1133" s="24"/>
      <c r="BL1133" s="24"/>
      <c r="BM1133" s="24"/>
      <c r="BN1133" s="24"/>
      <c r="BO1133" s="24"/>
      <c r="BP1133" s="24"/>
      <c r="BQ1133" s="24"/>
      <c r="BR1133" s="24"/>
      <c r="BS1133" s="24"/>
      <c r="BT1133" s="24"/>
      <c r="BU1133" s="24"/>
      <c r="BV1133" s="24"/>
      <c r="BW1133" s="24"/>
      <c r="BX1133" s="24"/>
      <c r="BY1133" s="24"/>
      <c r="BZ1133" s="24"/>
      <c r="CA1133" s="24"/>
      <c r="CB1133" s="24"/>
      <c r="CC1133" s="24"/>
      <c r="CD1133" s="24"/>
      <c r="CE1133" s="24"/>
    </row>
    <row r="1134" spans="46:83" x14ac:dyDescent="0.15">
      <c r="AT1134" s="24"/>
      <c r="AU1134" s="24"/>
      <c r="AV1134" s="24"/>
      <c r="AW1134" s="24"/>
      <c r="AX1134" s="24"/>
      <c r="AY1134" s="24"/>
      <c r="AZ1134" s="24"/>
      <c r="BA1134" s="24"/>
      <c r="BB1134" s="24"/>
      <c r="BC1134" s="24"/>
      <c r="BD1134" s="24"/>
      <c r="BE1134" s="24"/>
      <c r="BF1134" s="24"/>
      <c r="BG1134" s="24"/>
      <c r="BH1134" s="24"/>
      <c r="BI1134" s="24"/>
      <c r="BJ1134" s="24"/>
      <c r="BK1134" s="24"/>
      <c r="BL1134" s="24"/>
      <c r="BM1134" s="24"/>
      <c r="BN1134" s="24"/>
      <c r="BO1134" s="24"/>
      <c r="BP1134" s="24"/>
      <c r="BQ1134" s="24"/>
      <c r="BR1134" s="24"/>
      <c r="BS1134" s="24"/>
      <c r="BT1134" s="24"/>
      <c r="BU1134" s="24"/>
      <c r="BV1134" s="24"/>
      <c r="BW1134" s="24"/>
      <c r="BX1134" s="24"/>
      <c r="BY1134" s="24"/>
      <c r="BZ1134" s="24"/>
      <c r="CA1134" s="24"/>
      <c r="CB1134" s="24"/>
      <c r="CC1134" s="24"/>
      <c r="CD1134" s="24"/>
      <c r="CE1134" s="24"/>
    </row>
    <row r="1135" spans="46:83" x14ac:dyDescent="0.15">
      <c r="AT1135" s="24"/>
      <c r="AU1135" s="24"/>
      <c r="AV1135" s="24"/>
      <c r="AW1135" s="24"/>
      <c r="AX1135" s="24"/>
      <c r="AY1135" s="24"/>
      <c r="AZ1135" s="24"/>
      <c r="BA1135" s="24"/>
      <c r="BB1135" s="24"/>
      <c r="BC1135" s="24"/>
      <c r="BD1135" s="24"/>
      <c r="BE1135" s="24"/>
      <c r="BF1135" s="24"/>
      <c r="BG1135" s="24"/>
      <c r="BH1135" s="24"/>
      <c r="BI1135" s="24"/>
      <c r="BJ1135" s="24"/>
      <c r="BK1135" s="24"/>
      <c r="BL1135" s="24"/>
      <c r="BM1135" s="24"/>
      <c r="BN1135" s="24"/>
      <c r="BO1135" s="24"/>
      <c r="BP1135" s="24"/>
      <c r="BQ1135" s="24"/>
      <c r="BR1135" s="24"/>
      <c r="BS1135" s="24"/>
      <c r="BT1135" s="24"/>
      <c r="BU1135" s="24"/>
      <c r="BV1135" s="24"/>
      <c r="BW1135" s="24"/>
      <c r="BX1135" s="24"/>
      <c r="BY1135" s="24"/>
      <c r="BZ1135" s="24"/>
      <c r="CA1135" s="24"/>
      <c r="CB1135" s="24"/>
      <c r="CC1135" s="24"/>
      <c r="CD1135" s="24"/>
      <c r="CE1135" s="24"/>
    </row>
    <row r="1136" spans="46:83" x14ac:dyDescent="0.15">
      <c r="AT1136" s="24"/>
      <c r="AU1136" s="24"/>
      <c r="AV1136" s="24"/>
      <c r="AW1136" s="24"/>
      <c r="AX1136" s="24"/>
      <c r="AY1136" s="24"/>
      <c r="AZ1136" s="24"/>
      <c r="BA1136" s="24"/>
      <c r="BB1136" s="24"/>
      <c r="BC1136" s="24"/>
      <c r="BD1136" s="24"/>
      <c r="BE1136" s="24"/>
      <c r="BF1136" s="24"/>
      <c r="BG1136" s="24"/>
      <c r="BH1136" s="24"/>
      <c r="BI1136" s="24"/>
      <c r="BJ1136" s="24"/>
      <c r="BK1136" s="24"/>
      <c r="BL1136" s="24"/>
      <c r="BM1136" s="24"/>
      <c r="BN1136" s="24"/>
      <c r="BO1136" s="24"/>
      <c r="BP1136" s="24"/>
      <c r="BQ1136" s="24"/>
      <c r="BR1136" s="24"/>
      <c r="BS1136" s="24"/>
      <c r="BT1136" s="24"/>
      <c r="BU1136" s="24"/>
      <c r="BV1136" s="24"/>
      <c r="BW1136" s="24"/>
      <c r="BX1136" s="24"/>
      <c r="BY1136" s="24"/>
      <c r="BZ1136" s="24"/>
      <c r="CA1136" s="24"/>
      <c r="CB1136" s="24"/>
      <c r="CC1136" s="24"/>
      <c r="CD1136" s="24"/>
      <c r="CE1136" s="24"/>
    </row>
    <row r="1137" spans="46:83" x14ac:dyDescent="0.15">
      <c r="AT1137" s="24"/>
      <c r="AU1137" s="24"/>
      <c r="AV1137" s="24"/>
      <c r="AW1137" s="24"/>
      <c r="AX1137" s="24"/>
      <c r="AY1137" s="24"/>
      <c r="AZ1137" s="24"/>
      <c r="BA1137" s="24"/>
      <c r="BB1137" s="24"/>
      <c r="BC1137" s="24"/>
      <c r="BD1137" s="24"/>
      <c r="BE1137" s="24"/>
      <c r="BF1137" s="24"/>
      <c r="BG1137" s="24"/>
      <c r="BH1137" s="24"/>
      <c r="BI1137" s="24"/>
      <c r="BJ1137" s="24"/>
      <c r="BK1137" s="24"/>
      <c r="BL1137" s="24"/>
      <c r="BM1137" s="24"/>
      <c r="BN1137" s="24"/>
      <c r="BO1137" s="24"/>
      <c r="BP1137" s="24"/>
      <c r="BQ1137" s="24"/>
      <c r="BR1137" s="24"/>
      <c r="BS1137" s="24"/>
      <c r="BT1137" s="24"/>
      <c r="BU1137" s="24"/>
      <c r="BV1137" s="24"/>
      <c r="BW1137" s="24"/>
      <c r="BX1137" s="24"/>
      <c r="BY1137" s="24"/>
      <c r="BZ1137" s="24"/>
      <c r="CA1137" s="24"/>
      <c r="CB1137" s="24"/>
      <c r="CC1137" s="24"/>
      <c r="CD1137" s="24"/>
      <c r="CE1137" s="24"/>
    </row>
    <row r="1138" spans="46:83" x14ac:dyDescent="0.15">
      <c r="AT1138" s="24"/>
      <c r="AU1138" s="24"/>
      <c r="AV1138" s="24"/>
      <c r="AW1138" s="24"/>
      <c r="AX1138" s="24"/>
      <c r="AY1138" s="24"/>
      <c r="AZ1138" s="24"/>
      <c r="BA1138" s="24"/>
      <c r="BB1138" s="24"/>
      <c r="BC1138" s="24"/>
      <c r="BD1138" s="24"/>
      <c r="BE1138" s="24"/>
      <c r="BF1138" s="24"/>
      <c r="BG1138" s="24"/>
      <c r="BH1138" s="24"/>
      <c r="BI1138" s="24"/>
      <c r="BJ1138" s="24"/>
      <c r="BK1138" s="24"/>
      <c r="BL1138" s="24"/>
      <c r="BM1138" s="24"/>
      <c r="BN1138" s="24"/>
      <c r="BO1138" s="24"/>
      <c r="BP1138" s="24"/>
      <c r="BQ1138" s="24"/>
      <c r="BR1138" s="24"/>
      <c r="BS1138" s="24"/>
      <c r="BT1138" s="24"/>
      <c r="BU1138" s="24"/>
      <c r="BV1138" s="24"/>
      <c r="BW1138" s="24"/>
      <c r="BX1138" s="24"/>
      <c r="BY1138" s="24"/>
      <c r="BZ1138" s="24"/>
      <c r="CA1138" s="24"/>
      <c r="CB1138" s="24"/>
      <c r="CC1138" s="24"/>
      <c r="CD1138" s="24"/>
      <c r="CE1138" s="24"/>
    </row>
    <row r="1139" spans="46:83" x14ac:dyDescent="0.15">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row>
    <row r="1140" spans="46:83" x14ac:dyDescent="0.15">
      <c r="AT1140" s="24"/>
      <c r="AU1140" s="24"/>
      <c r="AV1140" s="24"/>
      <c r="AW1140" s="24"/>
      <c r="AX1140" s="24"/>
      <c r="AY1140" s="24"/>
      <c r="AZ1140" s="24"/>
      <c r="BA1140" s="24"/>
      <c r="BB1140" s="24"/>
      <c r="BC1140" s="24"/>
      <c r="BD1140" s="24"/>
      <c r="BE1140" s="24"/>
      <c r="BF1140" s="24"/>
      <c r="BG1140" s="24"/>
      <c r="BH1140" s="24"/>
      <c r="BI1140" s="24"/>
      <c r="BJ1140" s="24"/>
      <c r="BK1140" s="24"/>
      <c r="BL1140" s="24"/>
      <c r="BM1140" s="24"/>
      <c r="BN1140" s="24"/>
      <c r="BO1140" s="24"/>
      <c r="BP1140" s="24"/>
      <c r="BQ1140" s="24"/>
      <c r="BR1140" s="24"/>
      <c r="BS1140" s="24"/>
      <c r="BT1140" s="24"/>
      <c r="BU1140" s="24"/>
      <c r="BV1140" s="24"/>
      <c r="BW1140" s="24"/>
      <c r="BX1140" s="24"/>
      <c r="BY1140" s="24"/>
      <c r="BZ1140" s="24"/>
      <c r="CA1140" s="24"/>
      <c r="CB1140" s="24"/>
      <c r="CC1140" s="24"/>
      <c r="CD1140" s="24"/>
      <c r="CE1140" s="24"/>
    </row>
    <row r="1141" spans="46:83" x14ac:dyDescent="0.15">
      <c r="AT1141" s="24"/>
      <c r="AU1141" s="24"/>
      <c r="AV1141" s="24"/>
      <c r="AW1141" s="24"/>
      <c r="AX1141" s="24"/>
      <c r="AY1141" s="24"/>
      <c r="AZ1141" s="24"/>
      <c r="BA1141" s="24"/>
      <c r="BB1141" s="24"/>
      <c r="BC1141" s="24"/>
      <c r="BD1141" s="24"/>
      <c r="BE1141" s="24"/>
      <c r="BF1141" s="24"/>
      <c r="BG1141" s="24"/>
      <c r="BH1141" s="24"/>
      <c r="BI1141" s="24"/>
      <c r="BJ1141" s="24"/>
      <c r="BK1141" s="24"/>
      <c r="BL1141" s="24"/>
      <c r="BM1141" s="24"/>
      <c r="BN1141" s="24"/>
      <c r="BO1141" s="24"/>
      <c r="BP1141" s="24"/>
      <c r="BQ1141" s="24"/>
      <c r="BR1141" s="24"/>
      <c r="BS1141" s="24"/>
      <c r="BT1141" s="24"/>
      <c r="BU1141" s="24"/>
      <c r="BV1141" s="24"/>
      <c r="BW1141" s="24"/>
      <c r="BX1141" s="24"/>
      <c r="BY1141" s="24"/>
      <c r="BZ1141" s="24"/>
      <c r="CA1141" s="24"/>
      <c r="CB1141" s="24"/>
      <c r="CC1141" s="24"/>
      <c r="CD1141" s="24"/>
      <c r="CE1141" s="24"/>
    </row>
    <row r="1142" spans="46:83" x14ac:dyDescent="0.15">
      <c r="AT1142" s="24"/>
      <c r="AU1142" s="24"/>
      <c r="AV1142" s="24"/>
      <c r="AW1142" s="24"/>
      <c r="AX1142" s="24"/>
      <c r="AY1142" s="24"/>
      <c r="AZ1142" s="24"/>
      <c r="BA1142" s="24"/>
      <c r="BB1142" s="24"/>
      <c r="BC1142" s="24"/>
      <c r="BD1142" s="24"/>
      <c r="BE1142" s="24"/>
      <c r="BF1142" s="24"/>
      <c r="BG1142" s="24"/>
      <c r="BH1142" s="24"/>
      <c r="BI1142" s="24"/>
      <c r="BJ1142" s="24"/>
      <c r="BK1142" s="24"/>
      <c r="BL1142" s="24"/>
      <c r="BM1142" s="24"/>
      <c r="BN1142" s="24"/>
      <c r="BO1142" s="24"/>
      <c r="BP1142" s="24"/>
      <c r="BQ1142" s="24"/>
      <c r="BR1142" s="24"/>
      <c r="BS1142" s="24"/>
      <c r="BT1142" s="24"/>
      <c r="BU1142" s="24"/>
      <c r="BV1142" s="24"/>
      <c r="BW1142" s="24"/>
      <c r="BX1142" s="24"/>
      <c r="BY1142" s="24"/>
      <c r="BZ1142" s="24"/>
      <c r="CA1142" s="24"/>
      <c r="CB1142" s="24"/>
      <c r="CC1142" s="24"/>
      <c r="CD1142" s="24"/>
      <c r="CE1142" s="24"/>
    </row>
    <row r="1143" spans="46:83" x14ac:dyDescent="0.15">
      <c r="AT1143" s="24"/>
      <c r="AU1143" s="24"/>
      <c r="AV1143" s="24"/>
      <c r="AW1143" s="24"/>
      <c r="AX1143" s="24"/>
      <c r="AY1143" s="24"/>
      <c r="AZ1143" s="24"/>
      <c r="BA1143" s="24"/>
      <c r="BB1143" s="24"/>
      <c r="BC1143" s="24"/>
      <c r="BD1143" s="24"/>
      <c r="BE1143" s="24"/>
      <c r="BF1143" s="24"/>
      <c r="BG1143" s="24"/>
      <c r="BH1143" s="24"/>
      <c r="BI1143" s="24"/>
      <c r="BJ1143" s="24"/>
      <c r="BK1143" s="24"/>
      <c r="BL1143" s="24"/>
      <c r="BM1143" s="24"/>
      <c r="BN1143" s="24"/>
      <c r="BO1143" s="24"/>
      <c r="BP1143" s="24"/>
      <c r="BQ1143" s="24"/>
      <c r="BR1143" s="24"/>
      <c r="BS1143" s="24"/>
      <c r="BT1143" s="24"/>
      <c r="BU1143" s="24"/>
      <c r="BV1143" s="24"/>
      <c r="BW1143" s="24"/>
      <c r="BX1143" s="24"/>
      <c r="BY1143" s="24"/>
      <c r="BZ1143" s="24"/>
      <c r="CA1143" s="24"/>
      <c r="CB1143" s="24"/>
      <c r="CC1143" s="24"/>
      <c r="CD1143" s="24"/>
      <c r="CE1143" s="24"/>
    </row>
    <row r="1144" spans="46:83" x14ac:dyDescent="0.15">
      <c r="AT1144" s="24"/>
      <c r="AU1144" s="24"/>
      <c r="AV1144" s="24"/>
      <c r="AW1144" s="24"/>
      <c r="AX1144" s="24"/>
      <c r="AY1144" s="24"/>
      <c r="AZ1144" s="24"/>
      <c r="BA1144" s="24"/>
      <c r="BB1144" s="24"/>
      <c r="BC1144" s="24"/>
      <c r="BD1144" s="24"/>
      <c r="BE1144" s="24"/>
      <c r="BF1144" s="24"/>
      <c r="BG1144" s="24"/>
      <c r="BH1144" s="24"/>
      <c r="BI1144" s="24"/>
      <c r="BJ1144" s="24"/>
      <c r="BK1144" s="24"/>
      <c r="BL1144" s="24"/>
      <c r="BM1144" s="24"/>
      <c r="BN1144" s="24"/>
      <c r="BO1144" s="24"/>
      <c r="BP1144" s="24"/>
      <c r="BQ1144" s="24"/>
      <c r="BR1144" s="24"/>
      <c r="BS1144" s="24"/>
      <c r="BT1144" s="24"/>
      <c r="BU1144" s="24"/>
      <c r="BV1144" s="24"/>
      <c r="BW1144" s="24"/>
      <c r="BX1144" s="24"/>
      <c r="BY1144" s="24"/>
      <c r="BZ1144" s="24"/>
      <c r="CA1144" s="24"/>
      <c r="CB1144" s="24"/>
      <c r="CC1144" s="24"/>
      <c r="CD1144" s="24"/>
      <c r="CE1144" s="24"/>
    </row>
    <row r="1145" spans="46:83" x14ac:dyDescent="0.15">
      <c r="AT1145" s="24"/>
      <c r="AU1145" s="24"/>
      <c r="AV1145" s="24"/>
      <c r="AW1145" s="24"/>
      <c r="AX1145" s="24"/>
      <c r="AY1145" s="24"/>
      <c r="AZ1145" s="24"/>
      <c r="BA1145" s="24"/>
      <c r="BB1145" s="24"/>
      <c r="BC1145" s="24"/>
      <c r="BD1145" s="24"/>
      <c r="BE1145" s="24"/>
      <c r="BF1145" s="24"/>
      <c r="BG1145" s="24"/>
      <c r="BH1145" s="24"/>
      <c r="BI1145" s="24"/>
      <c r="BJ1145" s="24"/>
      <c r="BK1145" s="24"/>
      <c r="BL1145" s="24"/>
      <c r="BM1145" s="24"/>
      <c r="BN1145" s="24"/>
      <c r="BO1145" s="24"/>
      <c r="BP1145" s="24"/>
      <c r="BQ1145" s="24"/>
      <c r="BR1145" s="24"/>
      <c r="BS1145" s="24"/>
      <c r="BT1145" s="24"/>
      <c r="BU1145" s="24"/>
      <c r="BV1145" s="24"/>
      <c r="BW1145" s="24"/>
      <c r="BX1145" s="24"/>
      <c r="BY1145" s="24"/>
      <c r="BZ1145" s="24"/>
      <c r="CA1145" s="24"/>
      <c r="CB1145" s="24"/>
      <c r="CC1145" s="24"/>
      <c r="CD1145" s="24"/>
      <c r="CE1145" s="24"/>
    </row>
    <row r="1146" spans="46:83" x14ac:dyDescent="0.15">
      <c r="AT1146" s="24"/>
      <c r="AU1146" s="24"/>
      <c r="AV1146" s="24"/>
      <c r="AW1146" s="24"/>
      <c r="AX1146" s="24"/>
      <c r="AY1146" s="24"/>
      <c r="AZ1146" s="24"/>
      <c r="BA1146" s="24"/>
      <c r="BB1146" s="24"/>
      <c r="BC1146" s="24"/>
      <c r="BD1146" s="24"/>
      <c r="BE1146" s="24"/>
      <c r="BF1146" s="24"/>
      <c r="BG1146" s="24"/>
      <c r="BH1146" s="24"/>
      <c r="BI1146" s="24"/>
      <c r="BJ1146" s="24"/>
      <c r="BK1146" s="24"/>
      <c r="BL1146" s="24"/>
      <c r="BM1146" s="24"/>
      <c r="BN1146" s="24"/>
      <c r="BO1146" s="24"/>
      <c r="BP1146" s="24"/>
      <c r="BQ1146" s="24"/>
      <c r="BR1146" s="24"/>
      <c r="BS1146" s="24"/>
      <c r="BT1146" s="24"/>
      <c r="BU1146" s="24"/>
      <c r="BV1146" s="24"/>
      <c r="BW1146" s="24"/>
      <c r="BX1146" s="24"/>
      <c r="BY1146" s="24"/>
      <c r="BZ1146" s="24"/>
      <c r="CA1146" s="24"/>
      <c r="CB1146" s="24"/>
      <c r="CC1146" s="24"/>
      <c r="CD1146" s="24"/>
      <c r="CE1146" s="24"/>
    </row>
    <row r="1147" spans="46:83" x14ac:dyDescent="0.15">
      <c r="AT1147" s="24"/>
      <c r="AU1147" s="24"/>
      <c r="AV1147" s="24"/>
      <c r="AW1147" s="24"/>
      <c r="AX1147" s="24"/>
      <c r="AY1147" s="24"/>
      <c r="AZ1147" s="24"/>
      <c r="BA1147" s="24"/>
      <c r="BB1147" s="24"/>
      <c r="BC1147" s="24"/>
      <c r="BD1147" s="24"/>
      <c r="BE1147" s="24"/>
      <c r="BF1147" s="24"/>
      <c r="BG1147" s="24"/>
      <c r="BH1147" s="24"/>
      <c r="BI1147" s="24"/>
      <c r="BJ1147" s="24"/>
      <c r="BK1147" s="24"/>
      <c r="BL1147" s="24"/>
      <c r="BM1147" s="24"/>
      <c r="BN1147" s="24"/>
      <c r="BO1147" s="24"/>
      <c r="BP1147" s="24"/>
      <c r="BQ1147" s="24"/>
      <c r="BR1147" s="24"/>
      <c r="BS1147" s="24"/>
      <c r="BT1147" s="24"/>
      <c r="BU1147" s="24"/>
      <c r="BV1147" s="24"/>
      <c r="BW1147" s="24"/>
      <c r="BX1147" s="24"/>
      <c r="BY1147" s="24"/>
      <c r="BZ1147" s="24"/>
      <c r="CA1147" s="24"/>
      <c r="CB1147" s="24"/>
      <c r="CC1147" s="24"/>
      <c r="CD1147" s="24"/>
      <c r="CE1147" s="24"/>
    </row>
    <row r="1148" spans="46:83" x14ac:dyDescent="0.15">
      <c r="AT1148" s="24"/>
      <c r="AU1148" s="24"/>
      <c r="AV1148" s="24"/>
      <c r="AW1148" s="24"/>
      <c r="AX1148" s="24"/>
      <c r="AY1148" s="24"/>
      <c r="AZ1148" s="24"/>
      <c r="BA1148" s="24"/>
      <c r="BB1148" s="24"/>
      <c r="BC1148" s="24"/>
      <c r="BD1148" s="24"/>
      <c r="BE1148" s="24"/>
      <c r="BF1148" s="24"/>
      <c r="BG1148" s="24"/>
      <c r="BH1148" s="24"/>
      <c r="BI1148" s="24"/>
      <c r="BJ1148" s="24"/>
      <c r="BK1148" s="24"/>
      <c r="BL1148" s="24"/>
      <c r="BM1148" s="24"/>
      <c r="BN1148" s="24"/>
      <c r="BO1148" s="24"/>
      <c r="BP1148" s="24"/>
      <c r="BQ1148" s="24"/>
      <c r="BR1148" s="24"/>
      <c r="BS1148" s="24"/>
      <c r="BT1148" s="24"/>
      <c r="BU1148" s="24"/>
      <c r="BV1148" s="24"/>
      <c r="BW1148" s="24"/>
      <c r="BX1148" s="24"/>
      <c r="BY1148" s="24"/>
      <c r="BZ1148" s="24"/>
      <c r="CA1148" s="24"/>
      <c r="CB1148" s="24"/>
      <c r="CC1148" s="24"/>
      <c r="CD1148" s="24"/>
      <c r="CE1148" s="24"/>
    </row>
    <row r="1149" spans="46:83" x14ac:dyDescent="0.15">
      <c r="AT1149" s="24"/>
      <c r="AU1149" s="24"/>
      <c r="AV1149" s="24"/>
      <c r="AW1149" s="24"/>
      <c r="AX1149" s="24"/>
      <c r="AY1149" s="24"/>
      <c r="AZ1149" s="24"/>
      <c r="BA1149" s="24"/>
      <c r="BB1149" s="24"/>
      <c r="BC1149" s="24"/>
      <c r="BD1149" s="24"/>
      <c r="BE1149" s="24"/>
      <c r="BF1149" s="24"/>
      <c r="BG1149" s="24"/>
      <c r="BH1149" s="24"/>
      <c r="BI1149" s="24"/>
      <c r="BJ1149" s="24"/>
      <c r="BK1149" s="24"/>
      <c r="BL1149" s="24"/>
      <c r="BM1149" s="24"/>
      <c r="BN1149" s="24"/>
      <c r="BO1149" s="24"/>
      <c r="BP1149" s="24"/>
      <c r="BQ1149" s="24"/>
      <c r="BR1149" s="24"/>
      <c r="BS1149" s="24"/>
      <c r="BT1149" s="24"/>
      <c r="BU1149" s="24"/>
      <c r="BV1149" s="24"/>
      <c r="BW1149" s="24"/>
      <c r="BX1149" s="24"/>
      <c r="BY1149" s="24"/>
      <c r="BZ1149" s="24"/>
      <c r="CA1149" s="24"/>
      <c r="CB1149" s="24"/>
      <c r="CC1149" s="24"/>
      <c r="CD1149" s="24"/>
      <c r="CE1149" s="24"/>
    </row>
    <row r="1150" spans="46:83" x14ac:dyDescent="0.15">
      <c r="AT1150" s="24"/>
      <c r="AU1150" s="24"/>
      <c r="AV1150" s="24"/>
      <c r="AW1150" s="24"/>
      <c r="AX1150" s="24"/>
      <c r="AY1150" s="24"/>
      <c r="AZ1150" s="24"/>
      <c r="BA1150" s="24"/>
      <c r="BB1150" s="24"/>
      <c r="BC1150" s="24"/>
      <c r="BD1150" s="24"/>
      <c r="BE1150" s="24"/>
      <c r="BF1150" s="24"/>
      <c r="BG1150" s="24"/>
      <c r="BH1150" s="24"/>
      <c r="BI1150" s="24"/>
      <c r="BJ1150" s="24"/>
      <c r="BK1150" s="24"/>
      <c r="BL1150" s="24"/>
      <c r="BM1150" s="24"/>
      <c r="BN1150" s="24"/>
      <c r="BO1150" s="24"/>
      <c r="BP1150" s="24"/>
      <c r="BQ1150" s="24"/>
      <c r="BR1150" s="24"/>
      <c r="BS1150" s="24"/>
      <c r="BT1150" s="24"/>
      <c r="BU1150" s="24"/>
      <c r="BV1150" s="24"/>
      <c r="BW1150" s="24"/>
      <c r="BX1150" s="24"/>
      <c r="BY1150" s="24"/>
      <c r="BZ1150" s="24"/>
      <c r="CA1150" s="24"/>
      <c r="CB1150" s="24"/>
      <c r="CC1150" s="24"/>
      <c r="CD1150" s="24"/>
      <c r="CE1150" s="24"/>
    </row>
    <row r="1151" spans="46:83" x14ac:dyDescent="0.15">
      <c r="AT1151" s="24"/>
      <c r="AU1151" s="24"/>
      <c r="AV1151" s="24"/>
      <c r="AW1151" s="24"/>
      <c r="AX1151" s="24"/>
      <c r="AY1151" s="24"/>
      <c r="AZ1151" s="24"/>
      <c r="BA1151" s="24"/>
      <c r="BB1151" s="24"/>
      <c r="BC1151" s="24"/>
      <c r="BD1151" s="24"/>
      <c r="BE1151" s="24"/>
      <c r="BF1151" s="24"/>
      <c r="BG1151" s="24"/>
      <c r="BH1151" s="24"/>
      <c r="BI1151" s="24"/>
      <c r="BJ1151" s="24"/>
      <c r="BK1151" s="24"/>
      <c r="BL1151" s="24"/>
      <c r="BM1151" s="24"/>
      <c r="BN1151" s="24"/>
      <c r="BO1151" s="24"/>
      <c r="BP1151" s="24"/>
      <c r="BQ1151" s="24"/>
      <c r="BR1151" s="24"/>
      <c r="BS1151" s="24"/>
      <c r="BT1151" s="24"/>
      <c r="BU1151" s="24"/>
      <c r="BV1151" s="24"/>
      <c r="BW1151" s="24"/>
      <c r="BX1151" s="24"/>
      <c r="BY1151" s="24"/>
      <c r="BZ1151" s="24"/>
      <c r="CA1151" s="24"/>
      <c r="CB1151" s="24"/>
      <c r="CC1151" s="24"/>
      <c r="CD1151" s="24"/>
      <c r="CE1151" s="24"/>
    </row>
    <row r="1152" spans="46:83" x14ac:dyDescent="0.15">
      <c r="AT1152" s="24"/>
      <c r="AU1152" s="24"/>
      <c r="AV1152" s="24"/>
      <c r="AW1152" s="24"/>
      <c r="AX1152" s="24"/>
      <c r="AY1152" s="24"/>
      <c r="AZ1152" s="24"/>
      <c r="BA1152" s="24"/>
      <c r="BB1152" s="24"/>
      <c r="BC1152" s="24"/>
      <c r="BD1152" s="24"/>
      <c r="BE1152" s="24"/>
      <c r="BF1152" s="24"/>
      <c r="BG1152" s="24"/>
      <c r="BH1152" s="24"/>
      <c r="BI1152" s="24"/>
      <c r="BJ1152" s="24"/>
      <c r="BK1152" s="24"/>
      <c r="BL1152" s="24"/>
      <c r="BM1152" s="24"/>
      <c r="BN1152" s="24"/>
      <c r="BO1152" s="24"/>
      <c r="BP1152" s="24"/>
      <c r="BQ1152" s="24"/>
      <c r="BR1152" s="24"/>
      <c r="BS1152" s="24"/>
      <c r="BT1152" s="24"/>
      <c r="BU1152" s="24"/>
      <c r="BV1152" s="24"/>
      <c r="BW1152" s="24"/>
      <c r="BX1152" s="24"/>
      <c r="BY1152" s="24"/>
      <c r="BZ1152" s="24"/>
      <c r="CA1152" s="24"/>
      <c r="CB1152" s="24"/>
      <c r="CC1152" s="24"/>
      <c r="CD1152" s="24"/>
      <c r="CE1152" s="24"/>
    </row>
    <row r="1153" spans="46:83" x14ac:dyDescent="0.15">
      <c r="AT1153" s="24"/>
      <c r="AU1153" s="24"/>
      <c r="AV1153" s="24"/>
      <c r="AW1153" s="24"/>
      <c r="AX1153" s="24"/>
      <c r="AY1153" s="24"/>
      <c r="AZ1153" s="24"/>
      <c r="BA1153" s="24"/>
      <c r="BB1153" s="24"/>
      <c r="BC1153" s="24"/>
      <c r="BD1153" s="24"/>
      <c r="BE1153" s="24"/>
      <c r="BF1153" s="24"/>
      <c r="BG1153" s="24"/>
      <c r="BH1153" s="24"/>
      <c r="BI1153" s="24"/>
      <c r="BJ1153" s="24"/>
      <c r="BK1153" s="24"/>
      <c r="BL1153" s="24"/>
      <c r="BM1153" s="24"/>
      <c r="BN1153" s="24"/>
      <c r="BO1153" s="24"/>
      <c r="BP1153" s="24"/>
      <c r="BQ1153" s="24"/>
      <c r="BR1153" s="24"/>
      <c r="BS1153" s="24"/>
      <c r="BT1153" s="24"/>
      <c r="BU1153" s="24"/>
      <c r="BV1153" s="24"/>
      <c r="BW1153" s="24"/>
      <c r="BX1153" s="24"/>
      <c r="BY1153" s="24"/>
      <c r="BZ1153" s="24"/>
      <c r="CA1153" s="24"/>
      <c r="CB1153" s="24"/>
      <c r="CC1153" s="24"/>
      <c r="CD1153" s="24"/>
      <c r="CE1153" s="24"/>
    </row>
    <row r="1154" spans="46:83" x14ac:dyDescent="0.15">
      <c r="AT1154" s="24"/>
      <c r="AU1154" s="24"/>
      <c r="AV1154" s="24"/>
      <c r="AW1154" s="24"/>
      <c r="AX1154" s="24"/>
      <c r="AY1154" s="24"/>
      <c r="AZ1154" s="24"/>
      <c r="BA1154" s="24"/>
      <c r="BB1154" s="24"/>
      <c r="BC1154" s="24"/>
      <c r="BD1154" s="24"/>
      <c r="BE1154" s="24"/>
      <c r="BF1154" s="24"/>
      <c r="BG1154" s="24"/>
      <c r="BH1154" s="24"/>
      <c r="BI1154" s="24"/>
      <c r="BJ1154" s="24"/>
      <c r="BK1154" s="24"/>
      <c r="BL1154" s="24"/>
      <c r="BM1154" s="24"/>
      <c r="BN1154" s="24"/>
      <c r="BO1154" s="24"/>
      <c r="BP1154" s="24"/>
      <c r="BQ1154" s="24"/>
      <c r="BR1154" s="24"/>
      <c r="BS1154" s="24"/>
      <c r="BT1154" s="24"/>
      <c r="BU1154" s="24"/>
      <c r="BV1154" s="24"/>
      <c r="BW1154" s="24"/>
      <c r="BX1154" s="24"/>
      <c r="BY1154" s="24"/>
      <c r="BZ1154" s="24"/>
      <c r="CA1154" s="24"/>
      <c r="CB1154" s="24"/>
      <c r="CC1154" s="24"/>
      <c r="CD1154" s="24"/>
      <c r="CE1154" s="24"/>
    </row>
    <row r="1155" spans="46:83" x14ac:dyDescent="0.15">
      <c r="AT1155" s="24"/>
      <c r="AU1155" s="24"/>
      <c r="AV1155" s="24"/>
      <c r="AW1155" s="24"/>
      <c r="AX1155" s="24"/>
      <c r="AY1155" s="24"/>
      <c r="AZ1155" s="24"/>
      <c r="BA1155" s="24"/>
      <c r="BB1155" s="24"/>
      <c r="BC1155" s="24"/>
      <c r="BD1155" s="24"/>
      <c r="BE1155" s="24"/>
      <c r="BF1155" s="24"/>
      <c r="BG1155" s="24"/>
      <c r="BH1155" s="24"/>
      <c r="BI1155" s="24"/>
      <c r="BJ1155" s="24"/>
      <c r="BK1155" s="24"/>
      <c r="BL1155" s="24"/>
      <c r="BM1155" s="24"/>
      <c r="BN1155" s="24"/>
      <c r="BO1155" s="24"/>
      <c r="BP1155" s="24"/>
      <c r="BQ1155" s="24"/>
      <c r="BR1155" s="24"/>
      <c r="BS1155" s="24"/>
      <c r="BT1155" s="24"/>
      <c r="BU1155" s="24"/>
      <c r="BV1155" s="24"/>
      <c r="BW1155" s="24"/>
      <c r="BX1155" s="24"/>
      <c r="BY1155" s="24"/>
      <c r="BZ1155" s="24"/>
      <c r="CA1155" s="24"/>
      <c r="CB1155" s="24"/>
      <c r="CC1155" s="24"/>
      <c r="CD1155" s="24"/>
      <c r="CE1155" s="24"/>
    </row>
    <row r="1156" spans="46:83" x14ac:dyDescent="0.15">
      <c r="AT1156" s="24"/>
      <c r="AU1156" s="24"/>
      <c r="AV1156" s="24"/>
      <c r="AW1156" s="24"/>
      <c r="AX1156" s="24"/>
      <c r="AY1156" s="24"/>
      <c r="AZ1156" s="24"/>
      <c r="BA1156" s="24"/>
      <c r="BB1156" s="24"/>
      <c r="BC1156" s="24"/>
      <c r="BD1156" s="24"/>
      <c r="BE1156" s="24"/>
      <c r="BF1156" s="24"/>
      <c r="BG1156" s="24"/>
      <c r="BH1156" s="24"/>
      <c r="BI1156" s="24"/>
      <c r="BJ1156" s="24"/>
      <c r="BK1156" s="24"/>
      <c r="BL1156" s="24"/>
      <c r="BM1156" s="24"/>
      <c r="BN1156" s="24"/>
      <c r="BO1156" s="24"/>
      <c r="BP1156" s="24"/>
      <c r="BQ1156" s="24"/>
      <c r="BR1156" s="24"/>
      <c r="BS1156" s="24"/>
      <c r="BT1156" s="24"/>
      <c r="BU1156" s="24"/>
      <c r="BV1156" s="24"/>
      <c r="BW1156" s="24"/>
      <c r="BX1156" s="24"/>
      <c r="BY1156" s="24"/>
      <c r="BZ1156" s="24"/>
      <c r="CA1156" s="24"/>
      <c r="CB1156" s="24"/>
      <c r="CC1156" s="24"/>
      <c r="CD1156" s="24"/>
      <c r="CE1156" s="24"/>
    </row>
    <row r="1157" spans="46:83" x14ac:dyDescent="0.15">
      <c r="AT1157" s="24"/>
      <c r="AU1157" s="24"/>
      <c r="AV1157" s="24"/>
      <c r="AW1157" s="24"/>
      <c r="AX1157" s="24"/>
      <c r="AY1157" s="24"/>
      <c r="AZ1157" s="24"/>
      <c r="BA1157" s="24"/>
      <c r="BB1157" s="24"/>
      <c r="BC1157" s="24"/>
      <c r="BD1157" s="24"/>
      <c r="BE1157" s="24"/>
      <c r="BF1157" s="24"/>
      <c r="BG1157" s="24"/>
      <c r="BH1157" s="24"/>
      <c r="BI1157" s="24"/>
      <c r="BJ1157" s="24"/>
      <c r="BK1157" s="24"/>
      <c r="BL1157" s="24"/>
      <c r="BM1157" s="24"/>
      <c r="BN1157" s="24"/>
      <c r="BO1157" s="24"/>
      <c r="BP1157" s="24"/>
      <c r="BQ1157" s="24"/>
      <c r="BR1157" s="24"/>
      <c r="BS1157" s="24"/>
      <c r="BT1157" s="24"/>
      <c r="BU1157" s="24"/>
      <c r="BV1157" s="24"/>
      <c r="BW1157" s="24"/>
      <c r="BX1157" s="24"/>
      <c r="BY1157" s="24"/>
      <c r="BZ1157" s="24"/>
      <c r="CA1157" s="24"/>
      <c r="CB1157" s="24"/>
      <c r="CC1157" s="24"/>
      <c r="CD1157" s="24"/>
      <c r="CE1157" s="24"/>
    </row>
    <row r="1158" spans="46:83" x14ac:dyDescent="0.15">
      <c r="AT1158" s="24"/>
      <c r="AU1158" s="24"/>
      <c r="AV1158" s="24"/>
      <c r="AW1158" s="24"/>
      <c r="AX1158" s="24"/>
      <c r="AY1158" s="24"/>
      <c r="AZ1158" s="24"/>
      <c r="BA1158" s="24"/>
      <c r="BB1158" s="24"/>
      <c r="BC1158" s="24"/>
      <c r="BD1158" s="24"/>
      <c r="BE1158" s="24"/>
      <c r="BF1158" s="24"/>
      <c r="BG1158" s="24"/>
      <c r="BH1158" s="24"/>
      <c r="BI1158" s="24"/>
      <c r="BJ1158" s="24"/>
      <c r="BK1158" s="24"/>
      <c r="BL1158" s="24"/>
      <c r="BM1158" s="24"/>
      <c r="BN1158" s="24"/>
      <c r="BO1158" s="24"/>
      <c r="BP1158" s="24"/>
      <c r="BQ1158" s="24"/>
      <c r="BR1158" s="24"/>
      <c r="BS1158" s="24"/>
      <c r="BT1158" s="24"/>
      <c r="BU1158" s="24"/>
      <c r="BV1158" s="24"/>
      <c r="BW1158" s="24"/>
      <c r="BX1158" s="24"/>
      <c r="BY1158" s="24"/>
      <c r="BZ1158" s="24"/>
      <c r="CA1158" s="24"/>
      <c r="CB1158" s="24"/>
      <c r="CC1158" s="24"/>
      <c r="CD1158" s="24"/>
      <c r="CE1158" s="24"/>
    </row>
    <row r="1159" spans="46:83" x14ac:dyDescent="0.15">
      <c r="AT1159" s="24"/>
      <c r="AU1159" s="24"/>
      <c r="AV1159" s="24"/>
      <c r="AW1159" s="24"/>
      <c r="AX1159" s="24"/>
      <c r="AY1159" s="24"/>
      <c r="AZ1159" s="24"/>
      <c r="BA1159" s="24"/>
      <c r="BB1159" s="24"/>
      <c r="BC1159" s="24"/>
      <c r="BD1159" s="24"/>
      <c r="BE1159" s="24"/>
      <c r="BF1159" s="24"/>
      <c r="BG1159" s="24"/>
      <c r="BH1159" s="24"/>
      <c r="BI1159" s="24"/>
      <c r="BJ1159" s="24"/>
      <c r="BK1159" s="24"/>
      <c r="BL1159" s="24"/>
      <c r="BM1159" s="24"/>
      <c r="BN1159" s="24"/>
      <c r="BO1159" s="24"/>
      <c r="BP1159" s="24"/>
      <c r="BQ1159" s="24"/>
      <c r="BR1159" s="24"/>
      <c r="BS1159" s="24"/>
      <c r="BT1159" s="24"/>
      <c r="BU1159" s="24"/>
      <c r="BV1159" s="24"/>
      <c r="BW1159" s="24"/>
      <c r="BX1159" s="24"/>
      <c r="BY1159" s="24"/>
      <c r="BZ1159" s="24"/>
      <c r="CA1159" s="24"/>
      <c r="CB1159" s="24"/>
      <c r="CC1159" s="24"/>
      <c r="CD1159" s="24"/>
      <c r="CE1159" s="24"/>
    </row>
    <row r="1160" spans="46:83" x14ac:dyDescent="0.15">
      <c r="AT1160" s="24"/>
      <c r="AU1160" s="24"/>
      <c r="AV1160" s="24"/>
      <c r="AW1160" s="24"/>
      <c r="AX1160" s="24"/>
      <c r="AY1160" s="24"/>
      <c r="AZ1160" s="24"/>
      <c r="BA1160" s="24"/>
      <c r="BB1160" s="24"/>
      <c r="BC1160" s="24"/>
      <c r="BD1160" s="24"/>
      <c r="BE1160" s="24"/>
      <c r="BF1160" s="24"/>
      <c r="BG1160" s="24"/>
      <c r="BH1160" s="24"/>
      <c r="BI1160" s="24"/>
      <c r="BJ1160" s="24"/>
      <c r="BK1160" s="24"/>
      <c r="BL1160" s="24"/>
      <c r="BM1160" s="24"/>
      <c r="BN1160" s="24"/>
      <c r="BO1160" s="24"/>
      <c r="BP1160" s="24"/>
      <c r="BQ1160" s="24"/>
      <c r="BR1160" s="24"/>
      <c r="BS1160" s="24"/>
      <c r="BT1160" s="24"/>
      <c r="BU1160" s="24"/>
      <c r="BV1160" s="24"/>
      <c r="BW1160" s="24"/>
      <c r="BX1160" s="24"/>
      <c r="BY1160" s="24"/>
      <c r="BZ1160" s="24"/>
      <c r="CA1160" s="24"/>
      <c r="CB1160" s="24"/>
      <c r="CC1160" s="24"/>
      <c r="CD1160" s="24"/>
      <c r="CE1160" s="24"/>
    </row>
    <row r="1161" spans="46:83" x14ac:dyDescent="0.15">
      <c r="AT1161" s="24"/>
      <c r="AU1161" s="24"/>
      <c r="AV1161" s="24"/>
      <c r="AW1161" s="24"/>
      <c r="AX1161" s="24"/>
      <c r="AY1161" s="24"/>
      <c r="AZ1161" s="24"/>
      <c r="BA1161" s="24"/>
      <c r="BB1161" s="24"/>
      <c r="BC1161" s="24"/>
      <c r="BD1161" s="24"/>
      <c r="BE1161" s="24"/>
      <c r="BF1161" s="24"/>
      <c r="BG1161" s="24"/>
      <c r="BH1161" s="24"/>
      <c r="BI1161" s="24"/>
      <c r="BJ1161" s="24"/>
      <c r="BK1161" s="24"/>
      <c r="BL1161" s="24"/>
      <c r="BM1161" s="24"/>
      <c r="BN1161" s="24"/>
      <c r="BO1161" s="24"/>
      <c r="BP1161" s="24"/>
      <c r="BQ1161" s="24"/>
      <c r="BR1161" s="24"/>
      <c r="BS1161" s="24"/>
      <c r="BT1161" s="24"/>
      <c r="BU1161" s="24"/>
      <c r="BV1161" s="24"/>
      <c r="BW1161" s="24"/>
      <c r="BX1161" s="24"/>
      <c r="BY1161" s="24"/>
      <c r="BZ1161" s="24"/>
      <c r="CA1161" s="24"/>
      <c r="CB1161" s="24"/>
      <c r="CC1161" s="24"/>
      <c r="CD1161" s="24"/>
      <c r="CE1161" s="24"/>
    </row>
    <row r="1162" spans="46:83" x14ac:dyDescent="0.15">
      <c r="AT1162" s="24"/>
      <c r="AU1162" s="24"/>
      <c r="AV1162" s="24"/>
      <c r="AW1162" s="24"/>
      <c r="AX1162" s="24"/>
      <c r="AY1162" s="24"/>
      <c r="AZ1162" s="24"/>
      <c r="BA1162" s="24"/>
      <c r="BB1162" s="24"/>
      <c r="BC1162" s="24"/>
      <c r="BD1162" s="24"/>
      <c r="BE1162" s="24"/>
      <c r="BF1162" s="24"/>
      <c r="BG1162" s="24"/>
      <c r="BH1162" s="24"/>
      <c r="BI1162" s="24"/>
      <c r="BJ1162" s="24"/>
      <c r="BK1162" s="24"/>
      <c r="BL1162" s="24"/>
      <c r="BM1162" s="24"/>
      <c r="BN1162" s="24"/>
      <c r="BO1162" s="24"/>
      <c r="BP1162" s="24"/>
      <c r="BQ1162" s="24"/>
      <c r="BR1162" s="24"/>
      <c r="BS1162" s="24"/>
      <c r="BT1162" s="24"/>
      <c r="BU1162" s="24"/>
      <c r="BV1162" s="24"/>
      <c r="BW1162" s="24"/>
      <c r="BX1162" s="24"/>
      <c r="BY1162" s="24"/>
      <c r="BZ1162" s="24"/>
      <c r="CA1162" s="24"/>
      <c r="CB1162" s="24"/>
      <c r="CC1162" s="24"/>
      <c r="CD1162" s="24"/>
      <c r="CE1162" s="24"/>
    </row>
    <row r="1163" spans="46:83" x14ac:dyDescent="0.15">
      <c r="AT1163" s="24"/>
      <c r="AU1163" s="24"/>
      <c r="AV1163" s="24"/>
      <c r="AW1163" s="24"/>
      <c r="AX1163" s="24"/>
      <c r="AY1163" s="24"/>
      <c r="AZ1163" s="24"/>
      <c r="BA1163" s="24"/>
      <c r="BB1163" s="24"/>
      <c r="BC1163" s="24"/>
      <c r="BD1163" s="24"/>
      <c r="BE1163" s="24"/>
      <c r="BF1163" s="24"/>
      <c r="BG1163" s="24"/>
      <c r="BH1163" s="24"/>
      <c r="BI1163" s="24"/>
      <c r="BJ1163" s="24"/>
      <c r="BK1163" s="24"/>
      <c r="BL1163" s="24"/>
      <c r="BM1163" s="24"/>
      <c r="BN1163" s="24"/>
      <c r="BO1163" s="24"/>
      <c r="BP1163" s="24"/>
      <c r="BQ1163" s="24"/>
      <c r="BR1163" s="24"/>
      <c r="BS1163" s="24"/>
      <c r="BT1163" s="24"/>
      <c r="BU1163" s="24"/>
      <c r="BV1163" s="24"/>
      <c r="BW1163" s="24"/>
      <c r="BX1163" s="24"/>
      <c r="BY1163" s="24"/>
      <c r="BZ1163" s="24"/>
      <c r="CA1163" s="24"/>
      <c r="CB1163" s="24"/>
      <c r="CC1163" s="24"/>
      <c r="CD1163" s="24"/>
      <c r="CE1163" s="24"/>
    </row>
    <row r="1164" spans="46:83" x14ac:dyDescent="0.15">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row>
    <row r="1165" spans="46:83" x14ac:dyDescent="0.15">
      <c r="AT1165" s="24"/>
      <c r="AU1165" s="24"/>
      <c r="AV1165" s="24"/>
      <c r="AW1165" s="24"/>
      <c r="AX1165" s="24"/>
      <c r="AY1165" s="24"/>
      <c r="AZ1165" s="24"/>
      <c r="BA1165" s="24"/>
      <c r="BB1165" s="24"/>
      <c r="BC1165" s="24"/>
      <c r="BD1165" s="24"/>
      <c r="BE1165" s="24"/>
      <c r="BF1165" s="24"/>
      <c r="BG1165" s="24"/>
      <c r="BH1165" s="24"/>
      <c r="BI1165" s="24"/>
      <c r="BJ1165" s="24"/>
      <c r="BK1165" s="24"/>
      <c r="BL1165" s="24"/>
      <c r="BM1165" s="24"/>
      <c r="BN1165" s="24"/>
      <c r="BO1165" s="24"/>
      <c r="BP1165" s="24"/>
      <c r="BQ1165" s="24"/>
      <c r="BR1165" s="24"/>
      <c r="BS1165" s="24"/>
      <c r="BT1165" s="24"/>
      <c r="BU1165" s="24"/>
      <c r="BV1165" s="24"/>
      <c r="BW1165" s="24"/>
      <c r="BX1165" s="24"/>
      <c r="BY1165" s="24"/>
      <c r="BZ1165" s="24"/>
      <c r="CA1165" s="24"/>
      <c r="CB1165" s="24"/>
      <c r="CC1165" s="24"/>
      <c r="CD1165" s="24"/>
      <c r="CE1165" s="24"/>
    </row>
    <row r="1166" spans="46:83" x14ac:dyDescent="0.15">
      <c r="AT1166" s="24"/>
      <c r="AU1166" s="24"/>
      <c r="AV1166" s="24"/>
      <c r="AW1166" s="24"/>
      <c r="AX1166" s="24"/>
      <c r="AY1166" s="24"/>
      <c r="AZ1166" s="24"/>
      <c r="BA1166" s="24"/>
      <c r="BB1166" s="24"/>
      <c r="BC1166" s="24"/>
      <c r="BD1166" s="24"/>
      <c r="BE1166" s="24"/>
      <c r="BF1166" s="24"/>
      <c r="BG1166" s="24"/>
      <c r="BH1166" s="24"/>
      <c r="BI1166" s="24"/>
      <c r="BJ1166" s="24"/>
      <c r="BK1166" s="24"/>
      <c r="BL1166" s="24"/>
      <c r="BM1166" s="24"/>
      <c r="BN1166" s="24"/>
      <c r="BO1166" s="24"/>
      <c r="BP1166" s="24"/>
      <c r="BQ1166" s="24"/>
      <c r="BR1166" s="24"/>
      <c r="BS1166" s="24"/>
      <c r="BT1166" s="24"/>
      <c r="BU1166" s="24"/>
      <c r="BV1166" s="24"/>
      <c r="BW1166" s="24"/>
      <c r="BX1166" s="24"/>
      <c r="BY1166" s="24"/>
      <c r="BZ1166" s="24"/>
      <c r="CA1166" s="24"/>
      <c r="CB1166" s="24"/>
      <c r="CC1166" s="24"/>
      <c r="CD1166" s="24"/>
      <c r="CE1166" s="24"/>
    </row>
    <row r="1167" spans="46:83" x14ac:dyDescent="0.15">
      <c r="AT1167" s="24"/>
      <c r="AU1167" s="24"/>
      <c r="AV1167" s="24"/>
      <c r="AW1167" s="24"/>
      <c r="AX1167" s="24"/>
      <c r="AY1167" s="24"/>
      <c r="AZ1167" s="24"/>
      <c r="BA1167" s="24"/>
      <c r="BB1167" s="24"/>
      <c r="BC1167" s="24"/>
      <c r="BD1167" s="24"/>
      <c r="BE1167" s="24"/>
      <c r="BF1167" s="24"/>
      <c r="BG1167" s="24"/>
      <c r="BH1167" s="24"/>
      <c r="BI1167" s="24"/>
      <c r="BJ1167" s="24"/>
      <c r="BK1167" s="24"/>
      <c r="BL1167" s="24"/>
      <c r="BM1167" s="24"/>
      <c r="BN1167" s="24"/>
      <c r="BO1167" s="24"/>
      <c r="BP1167" s="24"/>
      <c r="BQ1167" s="24"/>
      <c r="BR1167" s="24"/>
      <c r="BS1167" s="24"/>
      <c r="BT1167" s="24"/>
      <c r="BU1167" s="24"/>
      <c r="BV1167" s="24"/>
      <c r="BW1167" s="24"/>
      <c r="BX1167" s="24"/>
      <c r="BY1167" s="24"/>
      <c r="BZ1167" s="24"/>
      <c r="CA1167" s="24"/>
      <c r="CB1167" s="24"/>
      <c r="CC1167" s="24"/>
      <c r="CD1167" s="24"/>
      <c r="CE1167" s="24"/>
    </row>
    <row r="1168" spans="46:83" x14ac:dyDescent="0.15">
      <c r="AT1168" s="24"/>
      <c r="AU1168" s="24"/>
      <c r="AV1168" s="24"/>
      <c r="AW1168" s="24"/>
      <c r="AX1168" s="24"/>
      <c r="AY1168" s="24"/>
      <c r="AZ1168" s="24"/>
      <c r="BA1168" s="24"/>
      <c r="BB1168" s="24"/>
      <c r="BC1168" s="24"/>
      <c r="BD1168" s="24"/>
      <c r="BE1168" s="24"/>
      <c r="BF1168" s="24"/>
      <c r="BG1168" s="24"/>
      <c r="BH1168" s="24"/>
      <c r="BI1168" s="24"/>
      <c r="BJ1168" s="24"/>
      <c r="BK1168" s="24"/>
      <c r="BL1168" s="24"/>
      <c r="BM1168" s="24"/>
      <c r="BN1168" s="24"/>
      <c r="BO1168" s="24"/>
      <c r="BP1168" s="24"/>
      <c r="BQ1168" s="24"/>
      <c r="BR1168" s="24"/>
      <c r="BS1168" s="24"/>
      <c r="BT1168" s="24"/>
      <c r="BU1168" s="24"/>
      <c r="BV1168" s="24"/>
      <c r="BW1168" s="24"/>
      <c r="BX1168" s="24"/>
      <c r="BY1168" s="24"/>
      <c r="BZ1168" s="24"/>
      <c r="CA1168" s="24"/>
      <c r="CB1168" s="24"/>
      <c r="CC1168" s="24"/>
      <c r="CD1168" s="24"/>
      <c r="CE1168" s="24"/>
    </row>
    <row r="1169" spans="46:83" x14ac:dyDescent="0.15">
      <c r="AT1169" s="24"/>
      <c r="AU1169" s="24"/>
      <c r="AV1169" s="24"/>
      <c r="AW1169" s="24"/>
      <c r="AX1169" s="24"/>
      <c r="AY1169" s="24"/>
      <c r="AZ1169" s="24"/>
      <c r="BA1169" s="24"/>
      <c r="BB1169" s="24"/>
      <c r="BC1169" s="24"/>
      <c r="BD1169" s="24"/>
      <c r="BE1169" s="24"/>
      <c r="BF1169" s="24"/>
      <c r="BG1169" s="24"/>
      <c r="BH1169" s="24"/>
      <c r="BI1169" s="24"/>
      <c r="BJ1169" s="24"/>
      <c r="BK1169" s="24"/>
      <c r="BL1169" s="24"/>
      <c r="BM1169" s="24"/>
      <c r="BN1169" s="24"/>
      <c r="BO1169" s="24"/>
      <c r="BP1169" s="24"/>
      <c r="BQ1169" s="24"/>
      <c r="BR1169" s="24"/>
      <c r="BS1169" s="24"/>
      <c r="BT1169" s="24"/>
      <c r="BU1169" s="24"/>
      <c r="BV1169" s="24"/>
      <c r="BW1169" s="24"/>
      <c r="BX1169" s="24"/>
      <c r="BY1169" s="24"/>
      <c r="BZ1169" s="24"/>
      <c r="CA1169" s="24"/>
      <c r="CB1169" s="24"/>
      <c r="CC1169" s="24"/>
      <c r="CD1169" s="24"/>
      <c r="CE1169" s="24"/>
    </row>
    <row r="1170" spans="46:83" x14ac:dyDescent="0.15">
      <c r="AT1170" s="24"/>
      <c r="AU1170" s="24"/>
      <c r="AV1170" s="24"/>
      <c r="AW1170" s="24"/>
      <c r="AX1170" s="24"/>
      <c r="AY1170" s="24"/>
      <c r="AZ1170" s="24"/>
      <c r="BA1170" s="24"/>
      <c r="BB1170" s="24"/>
      <c r="BC1170" s="24"/>
      <c r="BD1170" s="24"/>
      <c r="BE1170" s="24"/>
      <c r="BF1170" s="24"/>
      <c r="BG1170" s="24"/>
      <c r="BH1170" s="24"/>
      <c r="BI1170" s="24"/>
      <c r="BJ1170" s="24"/>
      <c r="BK1170" s="24"/>
      <c r="BL1170" s="24"/>
      <c r="BM1170" s="24"/>
      <c r="BN1170" s="24"/>
      <c r="BO1170" s="24"/>
      <c r="BP1170" s="24"/>
      <c r="BQ1170" s="24"/>
      <c r="BR1170" s="24"/>
      <c r="BS1170" s="24"/>
      <c r="BT1170" s="24"/>
      <c r="BU1170" s="24"/>
      <c r="BV1170" s="24"/>
      <c r="BW1170" s="24"/>
      <c r="BX1170" s="24"/>
      <c r="BY1170" s="24"/>
      <c r="BZ1170" s="24"/>
      <c r="CA1170" s="24"/>
      <c r="CB1170" s="24"/>
      <c r="CC1170" s="24"/>
      <c r="CD1170" s="24"/>
      <c r="CE1170" s="24"/>
    </row>
    <row r="1171" spans="46:83" x14ac:dyDescent="0.15">
      <c r="AT1171" s="24"/>
      <c r="AU1171" s="24"/>
      <c r="AV1171" s="24"/>
      <c r="AW1171" s="24"/>
      <c r="AX1171" s="24"/>
      <c r="AY1171" s="24"/>
      <c r="AZ1171" s="24"/>
      <c r="BA1171" s="24"/>
      <c r="BB1171" s="24"/>
      <c r="BC1171" s="24"/>
      <c r="BD1171" s="24"/>
      <c r="BE1171" s="24"/>
      <c r="BF1171" s="24"/>
      <c r="BG1171" s="24"/>
      <c r="BH1171" s="24"/>
      <c r="BI1171" s="24"/>
      <c r="BJ1171" s="24"/>
      <c r="BK1171" s="24"/>
      <c r="BL1171" s="24"/>
      <c r="BM1171" s="24"/>
      <c r="BN1171" s="24"/>
      <c r="BO1171" s="24"/>
      <c r="BP1171" s="24"/>
      <c r="BQ1171" s="24"/>
      <c r="BR1171" s="24"/>
      <c r="BS1171" s="24"/>
      <c r="BT1171" s="24"/>
      <c r="BU1171" s="24"/>
      <c r="BV1171" s="24"/>
      <c r="BW1171" s="24"/>
      <c r="BX1171" s="24"/>
      <c r="BY1171" s="24"/>
      <c r="BZ1171" s="24"/>
      <c r="CA1171" s="24"/>
      <c r="CB1171" s="24"/>
      <c r="CC1171" s="24"/>
      <c r="CD1171" s="24"/>
      <c r="CE1171" s="24"/>
    </row>
    <row r="1172" spans="46:83" x14ac:dyDescent="0.15">
      <c r="AT1172" s="24"/>
      <c r="AU1172" s="24"/>
      <c r="AV1172" s="24"/>
      <c r="AW1172" s="24"/>
      <c r="AX1172" s="24"/>
      <c r="AY1172" s="24"/>
      <c r="AZ1172" s="24"/>
      <c r="BA1172" s="24"/>
      <c r="BB1172" s="24"/>
      <c r="BC1172" s="24"/>
      <c r="BD1172" s="24"/>
      <c r="BE1172" s="24"/>
      <c r="BF1172" s="24"/>
      <c r="BG1172" s="24"/>
      <c r="BH1172" s="24"/>
      <c r="BI1172" s="24"/>
      <c r="BJ1172" s="24"/>
      <c r="BK1172" s="24"/>
      <c r="BL1172" s="24"/>
      <c r="BM1172" s="24"/>
      <c r="BN1172" s="24"/>
      <c r="BO1172" s="24"/>
      <c r="BP1172" s="24"/>
      <c r="BQ1172" s="24"/>
      <c r="BR1172" s="24"/>
      <c r="BS1172" s="24"/>
      <c r="BT1172" s="24"/>
      <c r="BU1172" s="24"/>
      <c r="BV1172" s="24"/>
      <c r="BW1172" s="24"/>
      <c r="BX1172" s="24"/>
      <c r="BY1172" s="24"/>
      <c r="BZ1172" s="24"/>
      <c r="CA1172" s="24"/>
      <c r="CB1172" s="24"/>
      <c r="CC1172" s="24"/>
      <c r="CD1172" s="24"/>
      <c r="CE1172" s="24"/>
    </row>
    <row r="1173" spans="46:83" x14ac:dyDescent="0.15">
      <c r="AT1173" s="24"/>
      <c r="AU1173" s="24"/>
      <c r="AV1173" s="24"/>
      <c r="AW1173" s="24"/>
      <c r="AX1173" s="24"/>
      <c r="AY1173" s="24"/>
      <c r="AZ1173" s="24"/>
      <c r="BA1173" s="24"/>
      <c r="BB1173" s="24"/>
      <c r="BC1173" s="24"/>
      <c r="BD1173" s="24"/>
      <c r="BE1173" s="24"/>
      <c r="BF1173" s="24"/>
      <c r="BG1173" s="24"/>
      <c r="BH1173" s="24"/>
      <c r="BI1173" s="24"/>
      <c r="BJ1173" s="24"/>
      <c r="BK1173" s="24"/>
      <c r="BL1173" s="24"/>
      <c r="BM1173" s="24"/>
      <c r="BN1173" s="24"/>
      <c r="BO1173" s="24"/>
      <c r="BP1173" s="24"/>
      <c r="BQ1173" s="24"/>
      <c r="BR1173" s="24"/>
      <c r="BS1173" s="24"/>
      <c r="BT1173" s="24"/>
      <c r="BU1173" s="24"/>
      <c r="BV1173" s="24"/>
      <c r="BW1173" s="24"/>
      <c r="BX1173" s="24"/>
      <c r="BY1173" s="24"/>
      <c r="BZ1173" s="24"/>
      <c r="CA1173" s="24"/>
      <c r="CB1173" s="24"/>
      <c r="CC1173" s="24"/>
      <c r="CD1173" s="24"/>
      <c r="CE1173" s="24"/>
    </row>
    <row r="1174" spans="46:83" x14ac:dyDescent="0.15">
      <c r="AT1174" s="24"/>
      <c r="AU1174" s="24"/>
      <c r="AV1174" s="24"/>
      <c r="AW1174" s="24"/>
      <c r="AX1174" s="24"/>
      <c r="AY1174" s="24"/>
      <c r="AZ1174" s="24"/>
      <c r="BA1174" s="24"/>
      <c r="BB1174" s="24"/>
      <c r="BC1174" s="24"/>
      <c r="BD1174" s="24"/>
      <c r="BE1174" s="24"/>
      <c r="BF1174" s="24"/>
      <c r="BG1174" s="24"/>
      <c r="BH1174" s="24"/>
      <c r="BI1174" s="24"/>
      <c r="BJ1174" s="24"/>
      <c r="BK1174" s="24"/>
      <c r="BL1174" s="24"/>
      <c r="BM1174" s="24"/>
      <c r="BN1174" s="24"/>
      <c r="BO1174" s="24"/>
      <c r="BP1174" s="24"/>
      <c r="BQ1174" s="24"/>
      <c r="BR1174" s="24"/>
      <c r="BS1174" s="24"/>
      <c r="BT1174" s="24"/>
      <c r="BU1174" s="24"/>
      <c r="BV1174" s="24"/>
      <c r="BW1174" s="24"/>
      <c r="BX1174" s="24"/>
      <c r="BY1174" s="24"/>
      <c r="BZ1174" s="24"/>
      <c r="CA1174" s="24"/>
      <c r="CB1174" s="24"/>
      <c r="CC1174" s="24"/>
      <c r="CD1174" s="24"/>
      <c r="CE1174" s="24"/>
    </row>
    <row r="1175" spans="46:83" x14ac:dyDescent="0.15">
      <c r="AT1175" s="24"/>
      <c r="AU1175" s="24"/>
      <c r="AV1175" s="24"/>
      <c r="AW1175" s="24"/>
      <c r="AX1175" s="24"/>
      <c r="AY1175" s="24"/>
      <c r="AZ1175" s="24"/>
      <c r="BA1175" s="24"/>
      <c r="BB1175" s="24"/>
      <c r="BC1175" s="24"/>
      <c r="BD1175" s="24"/>
      <c r="BE1175" s="24"/>
      <c r="BF1175" s="24"/>
      <c r="BG1175" s="24"/>
      <c r="BH1175" s="24"/>
      <c r="BI1175" s="24"/>
      <c r="BJ1175" s="24"/>
      <c r="BK1175" s="24"/>
      <c r="BL1175" s="24"/>
      <c r="BM1175" s="24"/>
      <c r="BN1175" s="24"/>
      <c r="BO1175" s="24"/>
      <c r="BP1175" s="24"/>
      <c r="BQ1175" s="24"/>
      <c r="BR1175" s="24"/>
      <c r="BS1175" s="24"/>
      <c r="BT1175" s="24"/>
      <c r="BU1175" s="24"/>
      <c r="BV1175" s="24"/>
      <c r="BW1175" s="24"/>
      <c r="BX1175" s="24"/>
      <c r="BY1175" s="24"/>
      <c r="BZ1175" s="24"/>
      <c r="CA1175" s="24"/>
      <c r="CB1175" s="24"/>
      <c r="CC1175" s="24"/>
      <c r="CD1175" s="24"/>
      <c r="CE1175" s="24"/>
    </row>
    <row r="1176" spans="46:83" x14ac:dyDescent="0.15">
      <c r="AT1176" s="24"/>
      <c r="AU1176" s="24"/>
      <c r="AV1176" s="24"/>
      <c r="AW1176" s="24"/>
      <c r="AX1176" s="24"/>
      <c r="AY1176" s="24"/>
      <c r="AZ1176" s="24"/>
      <c r="BA1176" s="24"/>
      <c r="BB1176" s="24"/>
      <c r="BC1176" s="24"/>
      <c r="BD1176" s="24"/>
      <c r="BE1176" s="24"/>
      <c r="BF1176" s="24"/>
      <c r="BG1176" s="24"/>
      <c r="BH1176" s="24"/>
      <c r="BI1176" s="24"/>
      <c r="BJ1176" s="24"/>
      <c r="BK1176" s="24"/>
      <c r="BL1176" s="24"/>
      <c r="BM1176" s="24"/>
      <c r="BN1176" s="24"/>
      <c r="BO1176" s="24"/>
      <c r="BP1176" s="24"/>
      <c r="BQ1176" s="24"/>
      <c r="BR1176" s="24"/>
      <c r="BS1176" s="24"/>
      <c r="BT1176" s="24"/>
      <c r="BU1176" s="24"/>
      <c r="BV1176" s="24"/>
      <c r="BW1176" s="24"/>
      <c r="BX1176" s="24"/>
      <c r="BY1176" s="24"/>
      <c r="BZ1176" s="24"/>
      <c r="CA1176" s="24"/>
      <c r="CB1176" s="24"/>
      <c r="CC1176" s="24"/>
      <c r="CD1176" s="24"/>
      <c r="CE1176" s="24"/>
    </row>
    <row r="1177" spans="46:83" x14ac:dyDescent="0.15">
      <c r="AT1177" s="24"/>
      <c r="AU1177" s="24"/>
      <c r="AV1177" s="24"/>
      <c r="AW1177" s="24"/>
      <c r="AX1177" s="24"/>
      <c r="AY1177" s="24"/>
      <c r="AZ1177" s="24"/>
      <c r="BA1177" s="24"/>
      <c r="BB1177" s="24"/>
      <c r="BC1177" s="24"/>
      <c r="BD1177" s="24"/>
      <c r="BE1177" s="24"/>
      <c r="BF1177" s="24"/>
      <c r="BG1177" s="24"/>
      <c r="BH1177" s="24"/>
      <c r="BI1177" s="24"/>
      <c r="BJ1177" s="24"/>
      <c r="BK1177" s="24"/>
      <c r="BL1177" s="24"/>
      <c r="BM1177" s="24"/>
      <c r="BN1177" s="24"/>
      <c r="BO1177" s="24"/>
      <c r="BP1177" s="24"/>
      <c r="BQ1177" s="24"/>
      <c r="BR1177" s="24"/>
      <c r="BS1177" s="24"/>
      <c r="BT1177" s="24"/>
      <c r="BU1177" s="24"/>
      <c r="BV1177" s="24"/>
      <c r="BW1177" s="24"/>
      <c r="BX1177" s="24"/>
      <c r="BY1177" s="24"/>
      <c r="BZ1177" s="24"/>
      <c r="CA1177" s="24"/>
      <c r="CB1177" s="24"/>
      <c r="CC1177" s="24"/>
      <c r="CD1177" s="24"/>
      <c r="CE1177" s="24"/>
    </row>
    <row r="1178" spans="46:83" x14ac:dyDescent="0.15">
      <c r="AT1178" s="24"/>
      <c r="AU1178" s="24"/>
      <c r="AV1178" s="24"/>
      <c r="AW1178" s="24"/>
      <c r="AX1178" s="24"/>
      <c r="AY1178" s="24"/>
      <c r="AZ1178" s="24"/>
      <c r="BA1178" s="24"/>
      <c r="BB1178" s="24"/>
      <c r="BC1178" s="24"/>
      <c r="BD1178" s="24"/>
      <c r="BE1178" s="24"/>
      <c r="BF1178" s="24"/>
      <c r="BG1178" s="24"/>
      <c r="BH1178" s="24"/>
      <c r="BI1178" s="24"/>
      <c r="BJ1178" s="24"/>
      <c r="BK1178" s="24"/>
      <c r="BL1178" s="24"/>
      <c r="BM1178" s="24"/>
      <c r="BN1178" s="24"/>
      <c r="BO1178" s="24"/>
      <c r="BP1178" s="24"/>
      <c r="BQ1178" s="24"/>
      <c r="BR1178" s="24"/>
      <c r="BS1178" s="24"/>
      <c r="BT1178" s="24"/>
      <c r="BU1178" s="24"/>
      <c r="BV1178" s="24"/>
      <c r="BW1178" s="24"/>
      <c r="BX1178" s="24"/>
      <c r="BY1178" s="24"/>
      <c r="BZ1178" s="24"/>
      <c r="CA1178" s="24"/>
      <c r="CB1178" s="24"/>
      <c r="CC1178" s="24"/>
      <c r="CD1178" s="24"/>
      <c r="CE1178" s="24"/>
    </row>
    <row r="1179" spans="46:83" x14ac:dyDescent="0.15">
      <c r="AT1179" s="24"/>
      <c r="AU1179" s="24"/>
      <c r="AV1179" s="24"/>
      <c r="AW1179" s="24"/>
      <c r="AX1179" s="24"/>
      <c r="AY1179" s="24"/>
      <c r="AZ1179" s="24"/>
      <c r="BA1179" s="24"/>
      <c r="BB1179" s="24"/>
      <c r="BC1179" s="24"/>
      <c r="BD1179" s="24"/>
      <c r="BE1179" s="24"/>
      <c r="BF1179" s="24"/>
      <c r="BG1179" s="24"/>
      <c r="BH1179" s="24"/>
      <c r="BI1179" s="24"/>
      <c r="BJ1179" s="24"/>
      <c r="BK1179" s="24"/>
      <c r="BL1179" s="24"/>
      <c r="BM1179" s="24"/>
      <c r="BN1179" s="24"/>
      <c r="BO1179" s="24"/>
      <c r="BP1179" s="24"/>
      <c r="BQ1179" s="24"/>
      <c r="BR1179" s="24"/>
      <c r="BS1179" s="24"/>
      <c r="BT1179" s="24"/>
      <c r="BU1179" s="24"/>
      <c r="BV1179" s="24"/>
      <c r="BW1179" s="24"/>
      <c r="BX1179" s="24"/>
      <c r="BY1179" s="24"/>
      <c r="BZ1179" s="24"/>
      <c r="CA1179" s="24"/>
      <c r="CB1179" s="24"/>
      <c r="CC1179" s="24"/>
      <c r="CD1179" s="24"/>
      <c r="CE1179" s="24"/>
    </row>
    <row r="1180" spans="46:83" x14ac:dyDescent="0.15">
      <c r="AT1180" s="24"/>
      <c r="AU1180" s="24"/>
      <c r="AV1180" s="24"/>
      <c r="AW1180" s="24"/>
      <c r="AX1180" s="24"/>
      <c r="AY1180" s="24"/>
      <c r="AZ1180" s="24"/>
      <c r="BA1180" s="24"/>
      <c r="BB1180" s="24"/>
      <c r="BC1180" s="24"/>
      <c r="BD1180" s="24"/>
      <c r="BE1180" s="24"/>
      <c r="BF1180" s="24"/>
      <c r="BG1180" s="24"/>
      <c r="BH1180" s="24"/>
      <c r="BI1180" s="24"/>
      <c r="BJ1180" s="24"/>
      <c r="BK1180" s="24"/>
      <c r="BL1180" s="24"/>
      <c r="BM1180" s="24"/>
      <c r="BN1180" s="24"/>
      <c r="BO1180" s="24"/>
      <c r="BP1180" s="24"/>
      <c r="BQ1180" s="24"/>
      <c r="BR1180" s="24"/>
      <c r="BS1180" s="24"/>
      <c r="BT1180" s="24"/>
      <c r="BU1180" s="24"/>
      <c r="BV1180" s="24"/>
      <c r="BW1180" s="24"/>
      <c r="BX1180" s="24"/>
      <c r="BY1180" s="24"/>
      <c r="BZ1180" s="24"/>
      <c r="CA1180" s="24"/>
      <c r="CB1180" s="24"/>
      <c r="CC1180" s="24"/>
      <c r="CD1180" s="24"/>
      <c r="CE1180" s="24"/>
    </row>
    <row r="1181" spans="46:83" x14ac:dyDescent="0.15">
      <c r="AT1181" s="24"/>
      <c r="AU1181" s="24"/>
      <c r="AV1181" s="24"/>
      <c r="AW1181" s="24"/>
      <c r="AX1181" s="24"/>
      <c r="AY1181" s="24"/>
      <c r="AZ1181" s="24"/>
      <c r="BA1181" s="24"/>
      <c r="BB1181" s="24"/>
      <c r="BC1181" s="24"/>
      <c r="BD1181" s="24"/>
      <c r="BE1181" s="24"/>
      <c r="BF1181" s="24"/>
      <c r="BG1181" s="24"/>
      <c r="BH1181" s="24"/>
      <c r="BI1181" s="24"/>
      <c r="BJ1181" s="24"/>
      <c r="BK1181" s="24"/>
      <c r="BL1181" s="24"/>
      <c r="BM1181" s="24"/>
      <c r="BN1181" s="24"/>
      <c r="BO1181" s="24"/>
      <c r="BP1181" s="24"/>
      <c r="BQ1181" s="24"/>
      <c r="BR1181" s="24"/>
      <c r="BS1181" s="24"/>
      <c r="BT1181" s="24"/>
      <c r="BU1181" s="24"/>
      <c r="BV1181" s="24"/>
      <c r="BW1181" s="24"/>
      <c r="BX1181" s="24"/>
      <c r="BY1181" s="24"/>
      <c r="BZ1181" s="24"/>
      <c r="CA1181" s="24"/>
      <c r="CB1181" s="24"/>
      <c r="CC1181" s="24"/>
      <c r="CD1181" s="24"/>
      <c r="CE1181" s="24"/>
    </row>
    <row r="1182" spans="46:83" x14ac:dyDescent="0.15">
      <c r="AT1182" s="24"/>
      <c r="AU1182" s="24"/>
      <c r="AV1182" s="24"/>
      <c r="AW1182" s="24"/>
      <c r="AX1182" s="24"/>
      <c r="AY1182" s="24"/>
      <c r="AZ1182" s="24"/>
      <c r="BA1182" s="24"/>
      <c r="BB1182" s="24"/>
      <c r="BC1182" s="24"/>
      <c r="BD1182" s="24"/>
      <c r="BE1182" s="24"/>
      <c r="BF1182" s="24"/>
      <c r="BG1182" s="24"/>
      <c r="BH1182" s="24"/>
      <c r="BI1182" s="24"/>
      <c r="BJ1182" s="24"/>
      <c r="BK1182" s="24"/>
      <c r="BL1182" s="24"/>
      <c r="BM1182" s="24"/>
      <c r="BN1182" s="24"/>
      <c r="BO1182" s="24"/>
      <c r="BP1182" s="24"/>
      <c r="BQ1182" s="24"/>
      <c r="BR1182" s="24"/>
      <c r="BS1182" s="24"/>
      <c r="BT1182" s="24"/>
      <c r="BU1182" s="24"/>
      <c r="BV1182" s="24"/>
      <c r="BW1182" s="24"/>
      <c r="BX1182" s="24"/>
      <c r="BY1182" s="24"/>
      <c r="BZ1182" s="24"/>
      <c r="CA1182" s="24"/>
      <c r="CB1182" s="24"/>
      <c r="CC1182" s="24"/>
      <c r="CD1182" s="24"/>
      <c r="CE1182" s="24"/>
    </row>
    <row r="1183" spans="46:83" x14ac:dyDescent="0.15">
      <c r="AT1183" s="24"/>
      <c r="AU1183" s="24"/>
      <c r="AV1183" s="24"/>
      <c r="AW1183" s="24"/>
      <c r="AX1183" s="24"/>
      <c r="AY1183" s="24"/>
      <c r="AZ1183" s="24"/>
      <c r="BA1183" s="24"/>
      <c r="BB1183" s="24"/>
      <c r="BC1183" s="24"/>
      <c r="BD1183" s="24"/>
      <c r="BE1183" s="24"/>
      <c r="BF1183" s="24"/>
      <c r="BG1183" s="24"/>
      <c r="BH1183" s="24"/>
      <c r="BI1183" s="24"/>
      <c r="BJ1183" s="24"/>
      <c r="BK1183" s="24"/>
      <c r="BL1183" s="24"/>
      <c r="BM1183" s="24"/>
      <c r="BN1183" s="24"/>
      <c r="BO1183" s="24"/>
      <c r="BP1183" s="24"/>
      <c r="BQ1183" s="24"/>
      <c r="BR1183" s="24"/>
      <c r="BS1183" s="24"/>
      <c r="BT1183" s="24"/>
      <c r="BU1183" s="24"/>
      <c r="BV1183" s="24"/>
      <c r="BW1183" s="24"/>
      <c r="BX1183" s="24"/>
      <c r="BY1183" s="24"/>
      <c r="BZ1183" s="24"/>
      <c r="CA1183" s="24"/>
      <c r="CB1183" s="24"/>
      <c r="CC1183" s="24"/>
      <c r="CD1183" s="24"/>
      <c r="CE1183" s="24"/>
    </row>
    <row r="1184" spans="46:83" x14ac:dyDescent="0.15">
      <c r="AT1184" s="24"/>
      <c r="AU1184" s="24"/>
      <c r="AV1184" s="24"/>
      <c r="AW1184" s="24"/>
      <c r="AX1184" s="24"/>
      <c r="AY1184" s="24"/>
      <c r="AZ1184" s="24"/>
      <c r="BA1184" s="24"/>
      <c r="BB1184" s="24"/>
      <c r="BC1184" s="24"/>
      <c r="BD1184" s="24"/>
      <c r="BE1184" s="24"/>
      <c r="BF1184" s="24"/>
      <c r="BG1184" s="24"/>
      <c r="BH1184" s="24"/>
      <c r="BI1184" s="24"/>
      <c r="BJ1184" s="24"/>
      <c r="BK1184" s="24"/>
      <c r="BL1184" s="24"/>
      <c r="BM1184" s="24"/>
      <c r="BN1184" s="24"/>
      <c r="BO1184" s="24"/>
      <c r="BP1184" s="24"/>
      <c r="BQ1184" s="24"/>
      <c r="BR1184" s="24"/>
      <c r="BS1184" s="24"/>
      <c r="BT1184" s="24"/>
      <c r="BU1184" s="24"/>
      <c r="BV1184" s="24"/>
      <c r="BW1184" s="24"/>
      <c r="BX1184" s="24"/>
      <c r="BY1184" s="24"/>
      <c r="BZ1184" s="24"/>
      <c r="CA1184" s="24"/>
      <c r="CB1184" s="24"/>
      <c r="CC1184" s="24"/>
      <c r="CD1184" s="24"/>
      <c r="CE1184" s="24"/>
    </row>
    <row r="1185" spans="46:83" x14ac:dyDescent="0.15">
      <c r="AT1185" s="24"/>
      <c r="AU1185" s="24"/>
      <c r="AV1185" s="24"/>
      <c r="AW1185" s="24"/>
      <c r="AX1185" s="24"/>
      <c r="AY1185" s="24"/>
      <c r="AZ1185" s="24"/>
      <c r="BA1185" s="24"/>
      <c r="BB1185" s="24"/>
      <c r="BC1185" s="24"/>
      <c r="BD1185" s="24"/>
      <c r="BE1185" s="24"/>
      <c r="BF1185" s="24"/>
      <c r="BG1185" s="24"/>
      <c r="BH1185" s="24"/>
      <c r="BI1185" s="24"/>
      <c r="BJ1185" s="24"/>
      <c r="BK1185" s="24"/>
      <c r="BL1185" s="24"/>
      <c r="BM1185" s="24"/>
      <c r="BN1185" s="24"/>
      <c r="BO1185" s="24"/>
      <c r="BP1185" s="24"/>
      <c r="BQ1185" s="24"/>
      <c r="BR1185" s="24"/>
      <c r="BS1185" s="24"/>
      <c r="BT1185" s="24"/>
      <c r="BU1185" s="24"/>
      <c r="BV1185" s="24"/>
      <c r="BW1185" s="24"/>
      <c r="BX1185" s="24"/>
      <c r="BY1185" s="24"/>
      <c r="BZ1185" s="24"/>
      <c r="CA1185" s="24"/>
      <c r="CB1185" s="24"/>
      <c r="CC1185" s="24"/>
      <c r="CD1185" s="24"/>
      <c r="CE1185" s="24"/>
    </row>
    <row r="1186" spans="46:83" x14ac:dyDescent="0.15">
      <c r="AT1186" s="24"/>
      <c r="AU1186" s="24"/>
      <c r="AV1186" s="24"/>
      <c r="AW1186" s="24"/>
      <c r="AX1186" s="24"/>
      <c r="AY1186" s="24"/>
      <c r="AZ1186" s="24"/>
      <c r="BA1186" s="24"/>
      <c r="BB1186" s="24"/>
      <c r="BC1186" s="24"/>
      <c r="BD1186" s="24"/>
      <c r="BE1186" s="24"/>
      <c r="BF1186" s="24"/>
      <c r="BG1186" s="24"/>
      <c r="BH1186" s="24"/>
      <c r="BI1186" s="24"/>
      <c r="BJ1186" s="24"/>
      <c r="BK1186" s="24"/>
      <c r="BL1186" s="24"/>
      <c r="BM1186" s="24"/>
      <c r="BN1186" s="24"/>
      <c r="BO1186" s="24"/>
      <c r="BP1186" s="24"/>
      <c r="BQ1186" s="24"/>
      <c r="BR1186" s="24"/>
      <c r="BS1186" s="24"/>
      <c r="BT1186" s="24"/>
      <c r="BU1186" s="24"/>
      <c r="BV1186" s="24"/>
      <c r="BW1186" s="24"/>
      <c r="BX1186" s="24"/>
      <c r="BY1186" s="24"/>
      <c r="BZ1186" s="24"/>
      <c r="CA1186" s="24"/>
      <c r="CB1186" s="24"/>
      <c r="CC1186" s="24"/>
      <c r="CD1186" s="24"/>
      <c r="CE1186" s="24"/>
    </row>
    <row r="1187" spans="46:83" x14ac:dyDescent="0.15">
      <c r="AT1187" s="24"/>
      <c r="AU1187" s="24"/>
      <c r="AV1187" s="24"/>
      <c r="AW1187" s="24"/>
      <c r="AX1187" s="24"/>
      <c r="AY1187" s="24"/>
      <c r="AZ1187" s="24"/>
      <c r="BA1187" s="24"/>
      <c r="BB1187" s="24"/>
      <c r="BC1187" s="24"/>
      <c r="BD1187" s="24"/>
      <c r="BE1187" s="24"/>
      <c r="BF1187" s="24"/>
      <c r="BG1187" s="24"/>
      <c r="BH1187" s="24"/>
      <c r="BI1187" s="24"/>
      <c r="BJ1187" s="24"/>
      <c r="BK1187" s="24"/>
      <c r="BL1187" s="24"/>
      <c r="BM1187" s="24"/>
      <c r="BN1187" s="24"/>
      <c r="BO1187" s="24"/>
      <c r="BP1187" s="24"/>
      <c r="BQ1187" s="24"/>
      <c r="BR1187" s="24"/>
      <c r="BS1187" s="24"/>
      <c r="BT1187" s="24"/>
      <c r="BU1187" s="24"/>
      <c r="BV1187" s="24"/>
      <c r="BW1187" s="24"/>
      <c r="BX1187" s="24"/>
      <c r="BY1187" s="24"/>
      <c r="BZ1187" s="24"/>
      <c r="CA1187" s="24"/>
      <c r="CB1187" s="24"/>
      <c r="CC1187" s="24"/>
      <c r="CD1187" s="24"/>
      <c r="CE1187" s="24"/>
    </row>
    <row r="1188" spans="46:83" x14ac:dyDescent="0.15">
      <c r="AT1188" s="24"/>
      <c r="AU1188" s="24"/>
      <c r="AV1188" s="24"/>
      <c r="AW1188" s="24"/>
      <c r="AX1188" s="24"/>
      <c r="AY1188" s="24"/>
      <c r="AZ1188" s="24"/>
      <c r="BA1188" s="24"/>
      <c r="BB1188" s="24"/>
      <c r="BC1188" s="24"/>
      <c r="BD1188" s="24"/>
      <c r="BE1188" s="24"/>
      <c r="BF1188" s="24"/>
      <c r="BG1188" s="24"/>
      <c r="BH1188" s="24"/>
      <c r="BI1188" s="24"/>
      <c r="BJ1188" s="24"/>
      <c r="BK1188" s="24"/>
      <c r="BL1188" s="24"/>
      <c r="BM1188" s="24"/>
      <c r="BN1188" s="24"/>
      <c r="BO1188" s="24"/>
      <c r="BP1188" s="24"/>
      <c r="BQ1188" s="24"/>
      <c r="BR1188" s="24"/>
      <c r="BS1188" s="24"/>
      <c r="BT1188" s="24"/>
      <c r="BU1188" s="24"/>
      <c r="BV1188" s="24"/>
      <c r="BW1188" s="24"/>
      <c r="BX1188" s="24"/>
      <c r="BY1188" s="24"/>
      <c r="BZ1188" s="24"/>
      <c r="CA1188" s="24"/>
      <c r="CB1188" s="24"/>
      <c r="CC1188" s="24"/>
      <c r="CD1188" s="24"/>
      <c r="CE1188" s="24"/>
    </row>
    <row r="1189" spans="46:83" x14ac:dyDescent="0.15">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row>
    <row r="1190" spans="46:83" x14ac:dyDescent="0.15">
      <c r="AT1190" s="24"/>
      <c r="AU1190" s="24"/>
      <c r="AV1190" s="24"/>
      <c r="AW1190" s="24"/>
      <c r="AX1190" s="24"/>
      <c r="AY1190" s="24"/>
      <c r="AZ1190" s="24"/>
      <c r="BA1190" s="24"/>
      <c r="BB1190" s="24"/>
      <c r="BC1190" s="24"/>
      <c r="BD1190" s="24"/>
      <c r="BE1190" s="24"/>
      <c r="BF1190" s="24"/>
      <c r="BG1190" s="24"/>
      <c r="BH1190" s="24"/>
      <c r="BI1190" s="24"/>
      <c r="BJ1190" s="24"/>
      <c r="BK1190" s="24"/>
      <c r="BL1190" s="24"/>
      <c r="BM1190" s="24"/>
      <c r="BN1190" s="24"/>
      <c r="BO1190" s="24"/>
      <c r="BP1190" s="24"/>
      <c r="BQ1190" s="24"/>
      <c r="BR1190" s="24"/>
      <c r="BS1190" s="24"/>
      <c r="BT1190" s="24"/>
      <c r="BU1190" s="24"/>
      <c r="BV1190" s="24"/>
      <c r="BW1190" s="24"/>
      <c r="BX1190" s="24"/>
      <c r="BY1190" s="24"/>
      <c r="BZ1190" s="24"/>
      <c r="CA1190" s="24"/>
      <c r="CB1190" s="24"/>
      <c r="CC1190" s="24"/>
      <c r="CD1190" s="24"/>
      <c r="CE1190" s="24"/>
    </row>
    <row r="1191" spans="46:83" x14ac:dyDescent="0.15">
      <c r="AT1191" s="24"/>
      <c r="AU1191" s="24"/>
      <c r="AV1191" s="24"/>
      <c r="AW1191" s="24"/>
      <c r="AX1191" s="24"/>
      <c r="AY1191" s="24"/>
      <c r="AZ1191" s="24"/>
      <c r="BA1191" s="24"/>
      <c r="BB1191" s="24"/>
      <c r="BC1191" s="24"/>
      <c r="BD1191" s="24"/>
      <c r="BE1191" s="24"/>
      <c r="BF1191" s="24"/>
      <c r="BG1191" s="24"/>
      <c r="BH1191" s="24"/>
      <c r="BI1191" s="24"/>
      <c r="BJ1191" s="24"/>
      <c r="BK1191" s="24"/>
      <c r="BL1191" s="24"/>
      <c r="BM1191" s="24"/>
      <c r="BN1191" s="24"/>
      <c r="BO1191" s="24"/>
      <c r="BP1191" s="24"/>
      <c r="BQ1191" s="24"/>
      <c r="BR1191" s="24"/>
      <c r="BS1191" s="24"/>
      <c r="BT1191" s="24"/>
      <c r="BU1191" s="24"/>
      <c r="BV1191" s="24"/>
      <c r="BW1191" s="24"/>
      <c r="BX1191" s="24"/>
      <c r="BY1191" s="24"/>
      <c r="BZ1191" s="24"/>
      <c r="CA1191" s="24"/>
      <c r="CB1191" s="24"/>
      <c r="CC1191" s="24"/>
      <c r="CD1191" s="24"/>
      <c r="CE1191" s="24"/>
    </row>
    <row r="1192" spans="46:83" x14ac:dyDescent="0.15">
      <c r="AT1192" s="24"/>
      <c r="AU1192" s="24"/>
      <c r="AV1192" s="24"/>
      <c r="AW1192" s="24"/>
      <c r="AX1192" s="24"/>
      <c r="AY1192" s="24"/>
      <c r="AZ1192" s="24"/>
      <c r="BA1192" s="24"/>
      <c r="BB1192" s="24"/>
      <c r="BC1192" s="24"/>
      <c r="BD1192" s="24"/>
      <c r="BE1192" s="24"/>
      <c r="BF1192" s="24"/>
      <c r="BG1192" s="24"/>
      <c r="BH1192" s="24"/>
      <c r="BI1192" s="24"/>
      <c r="BJ1192" s="24"/>
      <c r="BK1192" s="24"/>
      <c r="BL1192" s="24"/>
      <c r="BM1192" s="24"/>
      <c r="BN1192" s="24"/>
      <c r="BO1192" s="24"/>
      <c r="BP1192" s="24"/>
      <c r="BQ1192" s="24"/>
      <c r="BR1192" s="24"/>
      <c r="BS1192" s="24"/>
      <c r="BT1192" s="24"/>
      <c r="BU1192" s="24"/>
      <c r="BV1192" s="24"/>
      <c r="BW1192" s="24"/>
      <c r="BX1192" s="24"/>
      <c r="BY1192" s="24"/>
      <c r="BZ1192" s="24"/>
      <c r="CA1192" s="24"/>
      <c r="CB1192" s="24"/>
      <c r="CC1192" s="24"/>
      <c r="CD1192" s="24"/>
      <c r="CE1192" s="24"/>
    </row>
    <row r="1193" spans="46:83" x14ac:dyDescent="0.15">
      <c r="AT1193" s="24"/>
      <c r="AU1193" s="24"/>
      <c r="AV1193" s="24"/>
      <c r="AW1193" s="24"/>
      <c r="AX1193" s="24"/>
      <c r="AY1193" s="24"/>
      <c r="AZ1193" s="24"/>
      <c r="BA1193" s="24"/>
      <c r="BB1193" s="24"/>
      <c r="BC1193" s="24"/>
      <c r="BD1193" s="24"/>
      <c r="BE1193" s="24"/>
      <c r="BF1193" s="24"/>
      <c r="BG1193" s="24"/>
      <c r="BH1193" s="24"/>
      <c r="BI1193" s="24"/>
      <c r="BJ1193" s="24"/>
      <c r="BK1193" s="24"/>
      <c r="BL1193" s="24"/>
      <c r="BM1193" s="24"/>
      <c r="BN1193" s="24"/>
      <c r="BO1193" s="24"/>
      <c r="BP1193" s="24"/>
      <c r="BQ1193" s="24"/>
      <c r="BR1193" s="24"/>
      <c r="BS1193" s="24"/>
      <c r="BT1193" s="24"/>
      <c r="BU1193" s="24"/>
      <c r="BV1193" s="24"/>
      <c r="BW1193" s="24"/>
      <c r="BX1193" s="24"/>
      <c r="BY1193" s="24"/>
      <c r="BZ1193" s="24"/>
      <c r="CA1193" s="24"/>
      <c r="CB1193" s="24"/>
      <c r="CC1193" s="24"/>
      <c r="CD1193" s="24"/>
      <c r="CE1193" s="24"/>
    </row>
    <row r="1194" spans="46:83" x14ac:dyDescent="0.15">
      <c r="AT1194" s="24"/>
      <c r="AU1194" s="24"/>
      <c r="AV1194" s="24"/>
      <c r="AW1194" s="24"/>
      <c r="AX1194" s="24"/>
      <c r="AY1194" s="24"/>
      <c r="AZ1194" s="24"/>
      <c r="BA1194" s="24"/>
      <c r="BB1194" s="24"/>
      <c r="BC1194" s="24"/>
      <c r="BD1194" s="24"/>
      <c r="BE1194" s="24"/>
      <c r="BF1194" s="24"/>
      <c r="BG1194" s="24"/>
      <c r="BH1194" s="24"/>
      <c r="BI1194" s="24"/>
      <c r="BJ1194" s="24"/>
      <c r="BK1194" s="24"/>
      <c r="BL1194" s="24"/>
      <c r="BM1194" s="24"/>
      <c r="BN1194" s="24"/>
      <c r="BO1194" s="24"/>
      <c r="BP1194" s="24"/>
      <c r="BQ1194" s="24"/>
      <c r="BR1194" s="24"/>
      <c r="BS1194" s="24"/>
      <c r="BT1194" s="24"/>
      <c r="BU1194" s="24"/>
      <c r="BV1194" s="24"/>
      <c r="BW1194" s="24"/>
      <c r="BX1194" s="24"/>
      <c r="BY1194" s="24"/>
      <c r="BZ1194" s="24"/>
      <c r="CA1194" s="24"/>
      <c r="CB1194" s="24"/>
      <c r="CC1194" s="24"/>
      <c r="CD1194" s="24"/>
      <c r="CE1194" s="24"/>
    </row>
    <row r="1195" spans="46:83" x14ac:dyDescent="0.15">
      <c r="AT1195" s="24"/>
      <c r="AU1195" s="24"/>
      <c r="AV1195" s="24"/>
      <c r="AW1195" s="24"/>
      <c r="AX1195" s="24"/>
      <c r="AY1195" s="24"/>
      <c r="AZ1195" s="24"/>
      <c r="BA1195" s="24"/>
      <c r="BB1195" s="24"/>
      <c r="BC1195" s="24"/>
      <c r="BD1195" s="24"/>
      <c r="BE1195" s="24"/>
      <c r="BF1195" s="24"/>
      <c r="BG1195" s="24"/>
      <c r="BH1195" s="24"/>
      <c r="BI1195" s="24"/>
      <c r="BJ1195" s="24"/>
      <c r="BK1195" s="24"/>
      <c r="BL1195" s="24"/>
      <c r="BM1195" s="24"/>
      <c r="BN1195" s="24"/>
      <c r="BO1195" s="24"/>
      <c r="BP1195" s="24"/>
      <c r="BQ1195" s="24"/>
      <c r="BR1195" s="24"/>
      <c r="BS1195" s="24"/>
      <c r="BT1195" s="24"/>
      <c r="BU1195" s="24"/>
      <c r="BV1195" s="24"/>
      <c r="BW1195" s="24"/>
      <c r="BX1195" s="24"/>
      <c r="BY1195" s="24"/>
      <c r="BZ1195" s="24"/>
      <c r="CA1195" s="24"/>
      <c r="CB1195" s="24"/>
      <c r="CC1195" s="24"/>
      <c r="CD1195" s="24"/>
      <c r="CE1195" s="24"/>
    </row>
    <row r="1196" spans="46:83" x14ac:dyDescent="0.15">
      <c r="AT1196" s="24"/>
      <c r="AU1196" s="24"/>
      <c r="AV1196" s="24"/>
      <c r="AW1196" s="24"/>
      <c r="AX1196" s="24"/>
      <c r="AY1196" s="24"/>
      <c r="AZ1196" s="24"/>
      <c r="BA1196" s="24"/>
      <c r="BB1196" s="24"/>
      <c r="BC1196" s="24"/>
      <c r="BD1196" s="24"/>
      <c r="BE1196" s="24"/>
      <c r="BF1196" s="24"/>
      <c r="BG1196" s="24"/>
      <c r="BH1196" s="24"/>
      <c r="BI1196" s="24"/>
      <c r="BJ1196" s="24"/>
      <c r="BK1196" s="24"/>
      <c r="BL1196" s="24"/>
      <c r="BM1196" s="24"/>
      <c r="BN1196" s="24"/>
      <c r="BO1196" s="24"/>
      <c r="BP1196" s="24"/>
      <c r="BQ1196" s="24"/>
      <c r="BR1196" s="24"/>
      <c r="BS1196" s="24"/>
      <c r="BT1196" s="24"/>
      <c r="BU1196" s="24"/>
      <c r="BV1196" s="24"/>
      <c r="BW1196" s="24"/>
      <c r="BX1196" s="24"/>
      <c r="BY1196" s="24"/>
      <c r="BZ1196" s="24"/>
      <c r="CA1196" s="24"/>
      <c r="CB1196" s="24"/>
      <c r="CC1196" s="24"/>
      <c r="CD1196" s="24"/>
      <c r="CE1196" s="24"/>
    </row>
    <row r="1197" spans="46:83" x14ac:dyDescent="0.15">
      <c r="AT1197" s="24"/>
      <c r="AU1197" s="24"/>
      <c r="AV1197" s="24"/>
      <c r="AW1197" s="24"/>
      <c r="AX1197" s="24"/>
      <c r="AY1197" s="24"/>
      <c r="AZ1197" s="24"/>
      <c r="BA1197" s="24"/>
      <c r="BB1197" s="24"/>
      <c r="BC1197" s="24"/>
      <c r="BD1197" s="24"/>
      <c r="BE1197" s="24"/>
      <c r="BF1197" s="24"/>
      <c r="BG1197" s="24"/>
      <c r="BH1197" s="24"/>
      <c r="BI1197" s="24"/>
      <c r="BJ1197" s="24"/>
      <c r="BK1197" s="24"/>
      <c r="BL1197" s="24"/>
      <c r="BM1197" s="24"/>
      <c r="BN1197" s="24"/>
      <c r="BO1197" s="24"/>
      <c r="BP1197" s="24"/>
      <c r="BQ1197" s="24"/>
      <c r="BR1197" s="24"/>
      <c r="BS1197" s="24"/>
      <c r="BT1197" s="24"/>
      <c r="BU1197" s="24"/>
      <c r="BV1197" s="24"/>
      <c r="BW1197" s="24"/>
      <c r="BX1197" s="24"/>
      <c r="BY1197" s="24"/>
      <c r="BZ1197" s="24"/>
      <c r="CA1197" s="24"/>
      <c r="CB1197" s="24"/>
      <c r="CC1197" s="24"/>
      <c r="CD1197" s="24"/>
      <c r="CE1197" s="24"/>
    </row>
    <row r="1198" spans="46:83" x14ac:dyDescent="0.15">
      <c r="AT1198" s="24"/>
      <c r="AU1198" s="24"/>
      <c r="AV1198" s="24"/>
      <c r="AW1198" s="24"/>
      <c r="AX1198" s="24"/>
      <c r="AY1198" s="24"/>
      <c r="AZ1198" s="24"/>
      <c r="BA1198" s="24"/>
      <c r="BB1198" s="24"/>
      <c r="BC1198" s="24"/>
      <c r="BD1198" s="24"/>
      <c r="BE1198" s="24"/>
      <c r="BF1198" s="24"/>
      <c r="BG1198" s="24"/>
      <c r="BH1198" s="24"/>
      <c r="BI1198" s="24"/>
      <c r="BJ1198" s="24"/>
      <c r="BK1198" s="24"/>
      <c r="BL1198" s="24"/>
      <c r="BM1198" s="24"/>
      <c r="BN1198" s="24"/>
      <c r="BO1198" s="24"/>
      <c r="BP1198" s="24"/>
      <c r="BQ1198" s="24"/>
      <c r="BR1198" s="24"/>
      <c r="BS1198" s="24"/>
      <c r="BT1198" s="24"/>
      <c r="BU1198" s="24"/>
      <c r="BV1198" s="24"/>
      <c r="BW1198" s="24"/>
      <c r="BX1198" s="24"/>
      <c r="BY1198" s="24"/>
      <c r="BZ1198" s="24"/>
      <c r="CA1198" s="24"/>
      <c r="CB1198" s="24"/>
      <c r="CC1198" s="24"/>
      <c r="CD1198" s="24"/>
      <c r="CE1198" s="24"/>
    </row>
    <row r="1199" spans="46:83" x14ac:dyDescent="0.15">
      <c r="AT1199" s="24"/>
      <c r="AU1199" s="24"/>
      <c r="AV1199" s="24"/>
      <c r="AW1199" s="24"/>
      <c r="AX1199" s="24"/>
      <c r="AY1199" s="24"/>
      <c r="AZ1199" s="24"/>
      <c r="BA1199" s="24"/>
      <c r="BB1199" s="24"/>
      <c r="BC1199" s="24"/>
      <c r="BD1199" s="24"/>
      <c r="BE1199" s="24"/>
      <c r="BF1199" s="24"/>
      <c r="BG1199" s="24"/>
      <c r="BH1199" s="24"/>
      <c r="BI1199" s="24"/>
      <c r="BJ1199" s="24"/>
      <c r="BK1199" s="24"/>
      <c r="BL1199" s="24"/>
      <c r="BM1199" s="24"/>
      <c r="BN1199" s="24"/>
      <c r="BO1199" s="24"/>
      <c r="BP1199" s="24"/>
      <c r="BQ1199" s="24"/>
      <c r="BR1199" s="24"/>
      <c r="BS1199" s="24"/>
      <c r="BT1199" s="24"/>
      <c r="BU1199" s="24"/>
      <c r="BV1199" s="24"/>
      <c r="BW1199" s="24"/>
      <c r="BX1199" s="24"/>
      <c r="BY1199" s="24"/>
      <c r="BZ1199" s="24"/>
      <c r="CA1199" s="24"/>
      <c r="CB1199" s="24"/>
      <c r="CC1199" s="24"/>
      <c r="CD1199" s="24"/>
      <c r="CE1199" s="24"/>
    </row>
    <row r="1200" spans="46:83" x14ac:dyDescent="0.15">
      <c r="AT1200" s="24"/>
      <c r="AU1200" s="24"/>
      <c r="AV1200" s="24"/>
      <c r="AW1200" s="24"/>
      <c r="AX1200" s="24"/>
      <c r="AY1200" s="24"/>
      <c r="AZ1200" s="24"/>
      <c r="BA1200" s="24"/>
      <c r="BB1200" s="24"/>
      <c r="BC1200" s="24"/>
      <c r="BD1200" s="24"/>
      <c r="BE1200" s="24"/>
      <c r="BF1200" s="24"/>
      <c r="BG1200" s="24"/>
      <c r="BH1200" s="24"/>
      <c r="BI1200" s="24"/>
      <c r="BJ1200" s="24"/>
      <c r="BK1200" s="24"/>
      <c r="BL1200" s="24"/>
      <c r="BM1200" s="24"/>
      <c r="BN1200" s="24"/>
      <c r="BO1200" s="24"/>
      <c r="BP1200" s="24"/>
      <c r="BQ1200" s="24"/>
      <c r="BR1200" s="24"/>
      <c r="BS1200" s="24"/>
      <c r="BT1200" s="24"/>
      <c r="BU1200" s="24"/>
      <c r="BV1200" s="24"/>
      <c r="BW1200" s="24"/>
      <c r="BX1200" s="24"/>
      <c r="BY1200" s="24"/>
      <c r="BZ1200" s="24"/>
      <c r="CA1200" s="24"/>
      <c r="CB1200" s="24"/>
      <c r="CC1200" s="24"/>
      <c r="CD1200" s="24"/>
      <c r="CE1200" s="24"/>
    </row>
    <row r="1201" spans="46:83" x14ac:dyDescent="0.15">
      <c r="AT1201" s="24"/>
      <c r="AU1201" s="24"/>
      <c r="AV1201" s="24"/>
      <c r="AW1201" s="24"/>
      <c r="AX1201" s="24"/>
      <c r="AY1201" s="24"/>
      <c r="AZ1201" s="24"/>
      <c r="BA1201" s="24"/>
      <c r="BB1201" s="24"/>
      <c r="BC1201" s="24"/>
      <c r="BD1201" s="24"/>
      <c r="BE1201" s="24"/>
      <c r="BF1201" s="24"/>
      <c r="BG1201" s="24"/>
      <c r="BH1201" s="24"/>
      <c r="BI1201" s="24"/>
      <c r="BJ1201" s="24"/>
      <c r="BK1201" s="24"/>
      <c r="BL1201" s="24"/>
      <c r="BM1201" s="24"/>
      <c r="BN1201" s="24"/>
      <c r="BO1201" s="24"/>
      <c r="BP1201" s="24"/>
      <c r="BQ1201" s="24"/>
      <c r="BR1201" s="24"/>
      <c r="BS1201" s="24"/>
      <c r="BT1201" s="24"/>
      <c r="BU1201" s="24"/>
      <c r="BV1201" s="24"/>
      <c r="BW1201" s="24"/>
      <c r="BX1201" s="24"/>
      <c r="BY1201" s="24"/>
      <c r="BZ1201" s="24"/>
      <c r="CA1201" s="24"/>
      <c r="CB1201" s="24"/>
      <c r="CC1201" s="24"/>
      <c r="CD1201" s="24"/>
      <c r="CE1201" s="24"/>
    </row>
    <row r="1202" spans="46:83" x14ac:dyDescent="0.15">
      <c r="AT1202" s="24"/>
      <c r="AU1202" s="24"/>
      <c r="AV1202" s="24"/>
      <c r="AW1202" s="24"/>
      <c r="AX1202" s="24"/>
      <c r="AY1202" s="24"/>
      <c r="AZ1202" s="24"/>
      <c r="BA1202" s="24"/>
      <c r="BB1202" s="24"/>
      <c r="BC1202" s="24"/>
      <c r="BD1202" s="24"/>
      <c r="BE1202" s="24"/>
      <c r="BF1202" s="24"/>
      <c r="BG1202" s="24"/>
      <c r="BH1202" s="24"/>
      <c r="BI1202" s="24"/>
      <c r="BJ1202" s="24"/>
      <c r="BK1202" s="24"/>
      <c r="BL1202" s="24"/>
      <c r="BM1202" s="24"/>
      <c r="BN1202" s="24"/>
      <c r="BO1202" s="24"/>
      <c r="BP1202" s="24"/>
      <c r="BQ1202" s="24"/>
      <c r="BR1202" s="24"/>
      <c r="BS1202" s="24"/>
      <c r="BT1202" s="24"/>
      <c r="BU1202" s="24"/>
      <c r="BV1202" s="24"/>
      <c r="BW1202" s="24"/>
      <c r="BX1202" s="24"/>
      <c r="BY1202" s="24"/>
      <c r="BZ1202" s="24"/>
      <c r="CA1202" s="24"/>
      <c r="CB1202" s="24"/>
      <c r="CC1202" s="24"/>
      <c r="CD1202" s="24"/>
      <c r="CE1202" s="24"/>
    </row>
    <row r="1203" spans="46:83" x14ac:dyDescent="0.15">
      <c r="AT1203" s="24"/>
      <c r="AU1203" s="24"/>
      <c r="AV1203" s="24"/>
      <c r="AW1203" s="24"/>
      <c r="AX1203" s="24"/>
      <c r="AY1203" s="24"/>
      <c r="AZ1203" s="24"/>
      <c r="BA1203" s="24"/>
      <c r="BB1203" s="24"/>
      <c r="BC1203" s="24"/>
      <c r="BD1203" s="24"/>
      <c r="BE1203" s="24"/>
      <c r="BF1203" s="24"/>
      <c r="BG1203" s="24"/>
      <c r="BH1203" s="24"/>
      <c r="BI1203" s="24"/>
      <c r="BJ1203" s="24"/>
      <c r="BK1203" s="24"/>
      <c r="BL1203" s="24"/>
      <c r="BM1203" s="24"/>
      <c r="BN1203" s="24"/>
      <c r="BO1203" s="24"/>
      <c r="BP1203" s="24"/>
      <c r="BQ1203" s="24"/>
      <c r="BR1203" s="24"/>
      <c r="BS1203" s="24"/>
      <c r="BT1203" s="24"/>
      <c r="BU1203" s="24"/>
      <c r="BV1203" s="24"/>
      <c r="BW1203" s="24"/>
      <c r="BX1203" s="24"/>
      <c r="BY1203" s="24"/>
      <c r="BZ1203" s="24"/>
      <c r="CA1203" s="24"/>
      <c r="CB1203" s="24"/>
      <c r="CC1203" s="24"/>
      <c r="CD1203" s="24"/>
      <c r="CE1203" s="24"/>
    </row>
    <row r="1204" spans="46:83" x14ac:dyDescent="0.15">
      <c r="AT1204" s="24"/>
      <c r="AU1204" s="24"/>
      <c r="AV1204" s="24"/>
      <c r="AW1204" s="24"/>
      <c r="AX1204" s="24"/>
      <c r="AY1204" s="24"/>
      <c r="AZ1204" s="24"/>
      <c r="BA1204" s="24"/>
      <c r="BB1204" s="24"/>
      <c r="BC1204" s="24"/>
      <c r="BD1204" s="24"/>
      <c r="BE1204" s="24"/>
      <c r="BF1204" s="24"/>
      <c r="BG1204" s="24"/>
      <c r="BH1204" s="24"/>
      <c r="BI1204" s="24"/>
      <c r="BJ1204" s="24"/>
      <c r="BK1204" s="24"/>
      <c r="BL1204" s="24"/>
      <c r="BM1204" s="24"/>
      <c r="BN1204" s="24"/>
      <c r="BO1204" s="24"/>
      <c r="BP1204" s="24"/>
      <c r="BQ1204" s="24"/>
      <c r="BR1204" s="24"/>
      <c r="BS1204" s="24"/>
      <c r="BT1204" s="24"/>
      <c r="BU1204" s="24"/>
      <c r="BV1204" s="24"/>
      <c r="BW1204" s="24"/>
      <c r="BX1204" s="24"/>
      <c r="BY1204" s="24"/>
      <c r="BZ1204" s="24"/>
      <c r="CA1204" s="24"/>
      <c r="CB1204" s="24"/>
      <c r="CC1204" s="24"/>
      <c r="CD1204" s="24"/>
      <c r="CE1204" s="24"/>
    </row>
    <row r="1205" spans="46:83" x14ac:dyDescent="0.15">
      <c r="AT1205" s="24"/>
      <c r="AU1205" s="24"/>
      <c r="AV1205" s="24"/>
      <c r="AW1205" s="24"/>
      <c r="AX1205" s="24"/>
      <c r="AY1205" s="24"/>
      <c r="AZ1205" s="24"/>
      <c r="BA1205" s="24"/>
      <c r="BB1205" s="24"/>
      <c r="BC1205" s="24"/>
      <c r="BD1205" s="24"/>
      <c r="BE1205" s="24"/>
      <c r="BF1205" s="24"/>
      <c r="BG1205" s="24"/>
      <c r="BH1205" s="24"/>
      <c r="BI1205" s="24"/>
      <c r="BJ1205" s="24"/>
      <c r="BK1205" s="24"/>
      <c r="BL1205" s="24"/>
      <c r="BM1205" s="24"/>
      <c r="BN1205" s="24"/>
      <c r="BO1205" s="24"/>
      <c r="BP1205" s="24"/>
      <c r="BQ1205" s="24"/>
      <c r="BR1205" s="24"/>
      <c r="BS1205" s="24"/>
      <c r="BT1205" s="24"/>
      <c r="BU1205" s="24"/>
      <c r="BV1205" s="24"/>
      <c r="BW1205" s="24"/>
      <c r="BX1205" s="24"/>
      <c r="BY1205" s="24"/>
      <c r="BZ1205" s="24"/>
      <c r="CA1205" s="24"/>
      <c r="CB1205" s="24"/>
      <c r="CC1205" s="24"/>
      <c r="CD1205" s="24"/>
      <c r="CE1205" s="24"/>
    </row>
    <row r="1206" spans="46:83" x14ac:dyDescent="0.15">
      <c r="AT1206" s="24"/>
      <c r="AU1206" s="24"/>
      <c r="AV1206" s="24"/>
      <c r="AW1206" s="24"/>
      <c r="AX1206" s="24"/>
      <c r="AY1206" s="24"/>
      <c r="AZ1206" s="24"/>
      <c r="BA1206" s="24"/>
      <c r="BB1206" s="24"/>
      <c r="BC1206" s="24"/>
      <c r="BD1206" s="24"/>
      <c r="BE1206" s="24"/>
      <c r="BF1206" s="24"/>
      <c r="BG1206" s="24"/>
      <c r="BH1206" s="24"/>
      <c r="BI1206" s="24"/>
      <c r="BJ1206" s="24"/>
      <c r="BK1206" s="24"/>
      <c r="BL1206" s="24"/>
      <c r="BM1206" s="24"/>
      <c r="BN1206" s="24"/>
      <c r="BO1206" s="24"/>
      <c r="BP1206" s="24"/>
      <c r="BQ1206" s="24"/>
      <c r="BR1206" s="24"/>
      <c r="BS1206" s="24"/>
      <c r="BT1206" s="24"/>
      <c r="BU1206" s="24"/>
      <c r="BV1206" s="24"/>
      <c r="BW1206" s="24"/>
      <c r="BX1206" s="24"/>
      <c r="BY1206" s="24"/>
      <c r="BZ1206" s="24"/>
      <c r="CA1206" s="24"/>
      <c r="CB1206" s="24"/>
      <c r="CC1206" s="24"/>
      <c r="CD1206" s="24"/>
      <c r="CE1206" s="24"/>
    </row>
    <row r="1207" spans="46:83" x14ac:dyDescent="0.15">
      <c r="AT1207" s="24"/>
      <c r="AU1207" s="24"/>
      <c r="AV1207" s="24"/>
      <c r="AW1207" s="24"/>
      <c r="AX1207" s="24"/>
      <c r="AY1207" s="24"/>
      <c r="AZ1207" s="24"/>
      <c r="BA1207" s="24"/>
      <c r="BB1207" s="24"/>
      <c r="BC1207" s="24"/>
      <c r="BD1207" s="24"/>
      <c r="BE1207" s="24"/>
      <c r="BF1207" s="24"/>
      <c r="BG1207" s="24"/>
      <c r="BH1207" s="24"/>
      <c r="BI1207" s="24"/>
      <c r="BJ1207" s="24"/>
      <c r="BK1207" s="24"/>
      <c r="BL1207" s="24"/>
      <c r="BM1207" s="24"/>
      <c r="BN1207" s="24"/>
      <c r="BO1207" s="24"/>
      <c r="BP1207" s="24"/>
      <c r="BQ1207" s="24"/>
      <c r="BR1207" s="24"/>
      <c r="BS1207" s="24"/>
      <c r="BT1207" s="24"/>
      <c r="BU1207" s="24"/>
      <c r="BV1207" s="24"/>
      <c r="BW1207" s="24"/>
      <c r="BX1207" s="24"/>
      <c r="BY1207" s="24"/>
      <c r="BZ1207" s="24"/>
      <c r="CA1207" s="24"/>
      <c r="CB1207" s="24"/>
      <c r="CC1207" s="24"/>
      <c r="CD1207" s="24"/>
      <c r="CE1207" s="24"/>
    </row>
    <row r="1208" spans="46:83" x14ac:dyDescent="0.15">
      <c r="AT1208" s="24"/>
      <c r="AU1208" s="24"/>
      <c r="AV1208" s="24"/>
      <c r="AW1208" s="24"/>
      <c r="AX1208" s="24"/>
      <c r="AY1208" s="24"/>
      <c r="AZ1208" s="24"/>
      <c r="BA1208" s="24"/>
      <c r="BB1208" s="24"/>
      <c r="BC1208" s="24"/>
      <c r="BD1208" s="24"/>
      <c r="BE1208" s="24"/>
      <c r="BF1208" s="24"/>
      <c r="BG1208" s="24"/>
      <c r="BH1208" s="24"/>
      <c r="BI1208" s="24"/>
      <c r="BJ1208" s="24"/>
      <c r="BK1208" s="24"/>
      <c r="BL1208" s="24"/>
      <c r="BM1208" s="24"/>
      <c r="BN1208" s="24"/>
      <c r="BO1208" s="24"/>
      <c r="BP1208" s="24"/>
      <c r="BQ1208" s="24"/>
      <c r="BR1208" s="24"/>
      <c r="BS1208" s="24"/>
      <c r="BT1208" s="24"/>
      <c r="BU1208" s="24"/>
      <c r="BV1208" s="24"/>
      <c r="BW1208" s="24"/>
      <c r="BX1208" s="24"/>
      <c r="BY1208" s="24"/>
      <c r="BZ1208" s="24"/>
      <c r="CA1208" s="24"/>
      <c r="CB1208" s="24"/>
      <c r="CC1208" s="24"/>
      <c r="CD1208" s="24"/>
      <c r="CE1208" s="24"/>
    </row>
    <row r="1209" spans="46:83" x14ac:dyDescent="0.15">
      <c r="AT1209" s="24"/>
      <c r="AU1209" s="24"/>
      <c r="AV1209" s="24"/>
      <c r="AW1209" s="24"/>
      <c r="AX1209" s="24"/>
      <c r="AY1209" s="24"/>
      <c r="AZ1209" s="24"/>
      <c r="BA1209" s="24"/>
      <c r="BB1209" s="24"/>
      <c r="BC1209" s="24"/>
      <c r="BD1209" s="24"/>
      <c r="BE1209" s="24"/>
      <c r="BF1209" s="24"/>
      <c r="BG1209" s="24"/>
      <c r="BH1209" s="24"/>
      <c r="BI1209" s="24"/>
      <c r="BJ1209" s="24"/>
      <c r="BK1209" s="24"/>
      <c r="BL1209" s="24"/>
      <c r="BM1209" s="24"/>
      <c r="BN1209" s="24"/>
      <c r="BO1209" s="24"/>
      <c r="BP1209" s="24"/>
      <c r="BQ1209" s="24"/>
      <c r="BR1209" s="24"/>
      <c r="BS1209" s="24"/>
      <c r="BT1209" s="24"/>
      <c r="BU1209" s="24"/>
      <c r="BV1209" s="24"/>
      <c r="BW1209" s="24"/>
      <c r="BX1209" s="24"/>
      <c r="BY1209" s="24"/>
      <c r="BZ1209" s="24"/>
      <c r="CA1209" s="24"/>
      <c r="CB1209" s="24"/>
      <c r="CC1209" s="24"/>
      <c r="CD1209" s="24"/>
      <c r="CE1209" s="24"/>
    </row>
    <row r="1210" spans="46:83" x14ac:dyDescent="0.15">
      <c r="AT1210" s="24"/>
      <c r="AU1210" s="24"/>
      <c r="AV1210" s="24"/>
      <c r="AW1210" s="24"/>
      <c r="AX1210" s="24"/>
      <c r="AY1210" s="24"/>
      <c r="AZ1210" s="24"/>
      <c r="BA1210" s="24"/>
      <c r="BB1210" s="24"/>
      <c r="BC1210" s="24"/>
      <c r="BD1210" s="24"/>
      <c r="BE1210" s="24"/>
      <c r="BF1210" s="24"/>
      <c r="BG1210" s="24"/>
      <c r="BH1210" s="24"/>
      <c r="BI1210" s="24"/>
      <c r="BJ1210" s="24"/>
      <c r="BK1210" s="24"/>
      <c r="BL1210" s="24"/>
      <c r="BM1210" s="24"/>
      <c r="BN1210" s="24"/>
      <c r="BO1210" s="24"/>
      <c r="BP1210" s="24"/>
      <c r="BQ1210" s="24"/>
      <c r="BR1210" s="24"/>
      <c r="BS1210" s="24"/>
      <c r="BT1210" s="24"/>
      <c r="BU1210" s="24"/>
      <c r="BV1210" s="24"/>
      <c r="BW1210" s="24"/>
      <c r="BX1210" s="24"/>
      <c r="BY1210" s="24"/>
      <c r="BZ1210" s="24"/>
      <c r="CA1210" s="24"/>
      <c r="CB1210" s="24"/>
      <c r="CC1210" s="24"/>
      <c r="CD1210" s="24"/>
      <c r="CE1210" s="24"/>
    </row>
    <row r="1211" spans="46:83" x14ac:dyDescent="0.15">
      <c r="AT1211" s="24"/>
      <c r="AU1211" s="24"/>
      <c r="AV1211" s="24"/>
      <c r="AW1211" s="24"/>
      <c r="AX1211" s="24"/>
      <c r="AY1211" s="24"/>
      <c r="AZ1211" s="24"/>
      <c r="BA1211" s="24"/>
      <c r="BB1211" s="24"/>
      <c r="BC1211" s="24"/>
      <c r="BD1211" s="24"/>
      <c r="BE1211" s="24"/>
      <c r="BF1211" s="24"/>
      <c r="BG1211" s="24"/>
      <c r="BH1211" s="24"/>
      <c r="BI1211" s="24"/>
      <c r="BJ1211" s="24"/>
      <c r="BK1211" s="24"/>
      <c r="BL1211" s="24"/>
      <c r="BM1211" s="24"/>
      <c r="BN1211" s="24"/>
      <c r="BO1211" s="24"/>
      <c r="BP1211" s="24"/>
      <c r="BQ1211" s="24"/>
      <c r="BR1211" s="24"/>
      <c r="BS1211" s="24"/>
      <c r="BT1211" s="24"/>
      <c r="BU1211" s="24"/>
      <c r="BV1211" s="24"/>
      <c r="BW1211" s="24"/>
      <c r="BX1211" s="24"/>
      <c r="BY1211" s="24"/>
      <c r="BZ1211" s="24"/>
      <c r="CA1211" s="24"/>
      <c r="CB1211" s="24"/>
      <c r="CC1211" s="24"/>
      <c r="CD1211" s="24"/>
      <c r="CE1211" s="24"/>
    </row>
    <row r="1212" spans="46:83" x14ac:dyDescent="0.15">
      <c r="AT1212" s="24"/>
      <c r="AU1212" s="24"/>
      <c r="AV1212" s="24"/>
      <c r="AW1212" s="24"/>
      <c r="AX1212" s="24"/>
      <c r="AY1212" s="24"/>
      <c r="AZ1212" s="24"/>
      <c r="BA1212" s="24"/>
      <c r="BB1212" s="24"/>
      <c r="BC1212" s="24"/>
      <c r="BD1212" s="24"/>
      <c r="BE1212" s="24"/>
      <c r="BF1212" s="24"/>
      <c r="BG1212" s="24"/>
      <c r="BH1212" s="24"/>
      <c r="BI1212" s="24"/>
      <c r="BJ1212" s="24"/>
      <c r="BK1212" s="24"/>
      <c r="BL1212" s="24"/>
      <c r="BM1212" s="24"/>
      <c r="BN1212" s="24"/>
      <c r="BO1212" s="24"/>
      <c r="BP1212" s="24"/>
      <c r="BQ1212" s="24"/>
      <c r="BR1212" s="24"/>
      <c r="BS1212" s="24"/>
      <c r="BT1212" s="24"/>
      <c r="BU1212" s="24"/>
      <c r="BV1212" s="24"/>
      <c r="BW1212" s="24"/>
      <c r="BX1212" s="24"/>
      <c r="BY1212" s="24"/>
      <c r="BZ1212" s="24"/>
      <c r="CA1212" s="24"/>
      <c r="CB1212" s="24"/>
      <c r="CC1212" s="24"/>
      <c r="CD1212" s="24"/>
      <c r="CE1212" s="24"/>
    </row>
    <row r="1213" spans="46:83" x14ac:dyDescent="0.15">
      <c r="AT1213" s="24"/>
      <c r="AU1213" s="24"/>
      <c r="AV1213" s="24"/>
      <c r="AW1213" s="24"/>
      <c r="AX1213" s="24"/>
      <c r="AY1213" s="24"/>
      <c r="AZ1213" s="24"/>
      <c r="BA1213" s="24"/>
      <c r="BB1213" s="24"/>
      <c r="BC1213" s="24"/>
      <c r="BD1213" s="24"/>
      <c r="BE1213" s="24"/>
      <c r="BF1213" s="24"/>
      <c r="BG1213" s="24"/>
      <c r="BH1213" s="24"/>
      <c r="BI1213" s="24"/>
      <c r="BJ1213" s="24"/>
      <c r="BK1213" s="24"/>
      <c r="BL1213" s="24"/>
      <c r="BM1213" s="24"/>
      <c r="BN1213" s="24"/>
      <c r="BO1213" s="24"/>
      <c r="BP1213" s="24"/>
      <c r="BQ1213" s="24"/>
      <c r="BR1213" s="24"/>
      <c r="BS1213" s="24"/>
      <c r="BT1213" s="24"/>
      <c r="BU1213" s="24"/>
      <c r="BV1213" s="24"/>
      <c r="BW1213" s="24"/>
      <c r="BX1213" s="24"/>
      <c r="BY1213" s="24"/>
      <c r="BZ1213" s="24"/>
      <c r="CA1213" s="24"/>
      <c r="CB1213" s="24"/>
      <c r="CC1213" s="24"/>
      <c r="CD1213" s="24"/>
      <c r="CE1213" s="24"/>
    </row>
    <row r="1214" spans="46:83" x14ac:dyDescent="0.15">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row>
    <row r="1215" spans="46:83" x14ac:dyDescent="0.15">
      <c r="AT1215" s="24"/>
      <c r="AU1215" s="24"/>
      <c r="AV1215" s="24"/>
      <c r="AW1215" s="24"/>
      <c r="AX1215" s="24"/>
      <c r="AY1215" s="24"/>
      <c r="AZ1215" s="24"/>
      <c r="BA1215" s="24"/>
      <c r="BB1215" s="24"/>
      <c r="BC1215" s="24"/>
      <c r="BD1215" s="24"/>
      <c r="BE1215" s="24"/>
      <c r="BF1215" s="24"/>
      <c r="BG1215" s="24"/>
      <c r="BH1215" s="24"/>
      <c r="BI1215" s="24"/>
      <c r="BJ1215" s="24"/>
      <c r="BK1215" s="24"/>
      <c r="BL1215" s="24"/>
      <c r="BM1215" s="24"/>
      <c r="BN1215" s="24"/>
      <c r="BO1215" s="24"/>
      <c r="BP1215" s="24"/>
      <c r="BQ1215" s="24"/>
      <c r="BR1215" s="24"/>
      <c r="BS1215" s="24"/>
      <c r="BT1215" s="24"/>
      <c r="BU1215" s="24"/>
      <c r="BV1215" s="24"/>
      <c r="BW1215" s="24"/>
      <c r="BX1215" s="24"/>
      <c r="BY1215" s="24"/>
      <c r="BZ1215" s="24"/>
      <c r="CA1215" s="24"/>
      <c r="CB1215" s="24"/>
      <c r="CC1215" s="24"/>
      <c r="CD1215" s="24"/>
      <c r="CE1215" s="24"/>
    </row>
    <row r="1216" spans="46:83" x14ac:dyDescent="0.15">
      <c r="AT1216" s="24"/>
      <c r="AU1216" s="24"/>
      <c r="AV1216" s="24"/>
      <c r="AW1216" s="24"/>
      <c r="AX1216" s="24"/>
      <c r="AY1216" s="24"/>
      <c r="AZ1216" s="24"/>
      <c r="BA1216" s="24"/>
      <c r="BB1216" s="24"/>
      <c r="BC1216" s="24"/>
      <c r="BD1216" s="24"/>
      <c r="BE1216" s="24"/>
      <c r="BF1216" s="24"/>
      <c r="BG1216" s="24"/>
      <c r="BH1216" s="24"/>
      <c r="BI1216" s="24"/>
      <c r="BJ1216" s="24"/>
      <c r="BK1216" s="24"/>
      <c r="BL1216" s="24"/>
      <c r="BM1216" s="24"/>
      <c r="BN1216" s="24"/>
      <c r="BO1216" s="24"/>
      <c r="BP1216" s="24"/>
      <c r="BQ1216" s="24"/>
      <c r="BR1216" s="24"/>
      <c r="BS1216" s="24"/>
      <c r="BT1216" s="24"/>
      <c r="BU1216" s="24"/>
      <c r="BV1216" s="24"/>
      <c r="BW1216" s="24"/>
      <c r="BX1216" s="24"/>
      <c r="BY1216" s="24"/>
      <c r="BZ1216" s="24"/>
      <c r="CA1216" s="24"/>
      <c r="CB1216" s="24"/>
      <c r="CC1216" s="24"/>
      <c r="CD1216" s="24"/>
      <c r="CE1216" s="24"/>
    </row>
    <row r="1217" spans="46:83" x14ac:dyDescent="0.15">
      <c r="AT1217" s="24"/>
      <c r="AU1217" s="24"/>
      <c r="AV1217" s="24"/>
      <c r="AW1217" s="24"/>
      <c r="AX1217" s="24"/>
      <c r="AY1217" s="24"/>
      <c r="AZ1217" s="24"/>
      <c r="BA1217" s="24"/>
      <c r="BB1217" s="24"/>
      <c r="BC1217" s="24"/>
      <c r="BD1217" s="24"/>
      <c r="BE1217" s="24"/>
      <c r="BF1217" s="24"/>
      <c r="BG1217" s="24"/>
      <c r="BH1217" s="24"/>
      <c r="BI1217" s="24"/>
      <c r="BJ1217" s="24"/>
      <c r="BK1217" s="24"/>
      <c r="BL1217" s="24"/>
      <c r="BM1217" s="24"/>
      <c r="BN1217" s="24"/>
      <c r="BO1217" s="24"/>
      <c r="BP1217" s="24"/>
      <c r="BQ1217" s="24"/>
      <c r="BR1217" s="24"/>
      <c r="BS1217" s="24"/>
      <c r="BT1217" s="24"/>
      <c r="BU1217" s="24"/>
      <c r="BV1217" s="24"/>
      <c r="BW1217" s="24"/>
      <c r="BX1217" s="24"/>
      <c r="BY1217" s="24"/>
      <c r="BZ1217" s="24"/>
      <c r="CA1217" s="24"/>
      <c r="CB1217" s="24"/>
      <c r="CC1217" s="24"/>
      <c r="CD1217" s="24"/>
      <c r="CE1217" s="24"/>
    </row>
    <row r="1218" spans="46:83" x14ac:dyDescent="0.15">
      <c r="AT1218" s="24"/>
      <c r="AU1218" s="24"/>
      <c r="AV1218" s="24"/>
      <c r="AW1218" s="24"/>
      <c r="AX1218" s="24"/>
      <c r="AY1218" s="24"/>
      <c r="AZ1218" s="24"/>
      <c r="BA1218" s="24"/>
      <c r="BB1218" s="24"/>
      <c r="BC1218" s="24"/>
      <c r="BD1218" s="24"/>
      <c r="BE1218" s="24"/>
      <c r="BF1218" s="24"/>
      <c r="BG1218" s="24"/>
      <c r="BH1218" s="24"/>
      <c r="BI1218" s="24"/>
      <c r="BJ1218" s="24"/>
      <c r="BK1218" s="24"/>
      <c r="BL1218" s="24"/>
      <c r="BM1218" s="24"/>
      <c r="BN1218" s="24"/>
      <c r="BO1218" s="24"/>
      <c r="BP1218" s="24"/>
      <c r="BQ1218" s="24"/>
      <c r="BR1218" s="24"/>
      <c r="BS1218" s="24"/>
      <c r="BT1218" s="24"/>
      <c r="BU1218" s="24"/>
      <c r="BV1218" s="24"/>
      <c r="BW1218" s="24"/>
      <c r="BX1218" s="24"/>
      <c r="BY1218" s="24"/>
      <c r="BZ1218" s="24"/>
      <c r="CA1218" s="24"/>
      <c r="CB1218" s="24"/>
      <c r="CC1218" s="24"/>
      <c r="CD1218" s="24"/>
      <c r="CE1218" s="24"/>
    </row>
    <row r="1219" spans="46:83" x14ac:dyDescent="0.15">
      <c r="AT1219" s="24"/>
      <c r="AU1219" s="24"/>
      <c r="AV1219" s="24"/>
      <c r="AW1219" s="24"/>
      <c r="AX1219" s="24"/>
      <c r="AY1219" s="24"/>
      <c r="AZ1219" s="24"/>
      <c r="BA1219" s="24"/>
      <c r="BB1219" s="24"/>
      <c r="BC1219" s="24"/>
      <c r="BD1219" s="24"/>
      <c r="BE1219" s="24"/>
      <c r="BF1219" s="24"/>
      <c r="BG1219" s="24"/>
      <c r="BH1219" s="24"/>
      <c r="BI1219" s="24"/>
      <c r="BJ1219" s="24"/>
      <c r="BK1219" s="24"/>
      <c r="BL1219" s="24"/>
      <c r="BM1219" s="24"/>
      <c r="BN1219" s="24"/>
      <c r="BO1219" s="24"/>
      <c r="BP1219" s="24"/>
      <c r="BQ1219" s="24"/>
      <c r="BR1219" s="24"/>
      <c r="BS1219" s="24"/>
      <c r="BT1219" s="24"/>
      <c r="BU1219" s="24"/>
      <c r="BV1219" s="24"/>
      <c r="BW1219" s="24"/>
      <c r="BX1219" s="24"/>
      <c r="BY1219" s="24"/>
      <c r="BZ1219" s="24"/>
      <c r="CA1219" s="24"/>
      <c r="CB1219" s="24"/>
      <c r="CC1219" s="24"/>
      <c r="CD1219" s="24"/>
      <c r="CE1219" s="220" t="s">
        <v>156</v>
      </c>
    </row>
    <row r="1220" spans="46:83" x14ac:dyDescent="0.15">
      <c r="AT1220" s="24"/>
      <c r="AU1220" s="24"/>
      <c r="AV1220" s="24"/>
      <c r="AW1220" s="24"/>
      <c r="AX1220" s="24"/>
      <c r="AY1220" s="24"/>
      <c r="AZ1220" s="24"/>
      <c r="BA1220" s="24"/>
      <c r="BB1220" s="24"/>
      <c r="BC1220" s="24"/>
      <c r="BD1220" s="24"/>
      <c r="BE1220" s="24"/>
      <c r="BF1220" s="24"/>
      <c r="BG1220" s="24"/>
      <c r="BH1220" s="24"/>
      <c r="BI1220" s="24"/>
      <c r="BJ1220" s="24"/>
      <c r="BK1220" s="24"/>
      <c r="BL1220" s="24"/>
      <c r="BM1220" s="24"/>
      <c r="BN1220" s="24"/>
      <c r="BO1220" s="24"/>
      <c r="BP1220" s="24"/>
      <c r="BQ1220" s="24"/>
      <c r="BR1220" s="24"/>
      <c r="BS1220" s="24"/>
      <c r="BT1220" s="24"/>
      <c r="BU1220" s="24"/>
      <c r="BV1220" s="24"/>
      <c r="BW1220" s="24"/>
      <c r="BX1220" s="24"/>
      <c r="BY1220" s="24"/>
      <c r="BZ1220" s="24"/>
      <c r="CA1220" s="24"/>
      <c r="CB1220" s="24"/>
      <c r="CC1220" s="24"/>
      <c r="CD1220" s="24"/>
      <c r="CE1220" s="24"/>
    </row>
    <row r="1221" spans="46:83" x14ac:dyDescent="0.15">
      <c r="AT1221" s="24"/>
      <c r="AU1221" s="24"/>
      <c r="AV1221" s="24"/>
      <c r="AW1221" s="24"/>
      <c r="AX1221" s="24"/>
      <c r="AY1221" s="24"/>
      <c r="AZ1221" s="24"/>
      <c r="BA1221" s="24"/>
      <c r="BB1221" s="24"/>
      <c r="BC1221" s="24"/>
      <c r="BD1221" s="24"/>
      <c r="BE1221" s="24"/>
      <c r="BF1221" s="24"/>
      <c r="BG1221" s="24"/>
      <c r="BH1221" s="24"/>
      <c r="BI1221" s="24"/>
      <c r="BJ1221" s="24"/>
      <c r="BK1221" s="24"/>
      <c r="BL1221" s="24"/>
      <c r="BM1221" s="24"/>
      <c r="BN1221" s="24"/>
      <c r="BO1221" s="24"/>
      <c r="BP1221" s="24"/>
      <c r="BQ1221" s="24"/>
      <c r="BR1221" s="24"/>
      <c r="BS1221" s="24"/>
      <c r="BT1221" s="24"/>
      <c r="BU1221" s="24"/>
      <c r="BV1221" s="24"/>
      <c r="BW1221" s="24"/>
      <c r="BX1221" s="24"/>
      <c r="BY1221" s="24"/>
      <c r="BZ1221" s="24"/>
      <c r="CA1221" s="24"/>
      <c r="CB1221" s="24"/>
      <c r="CC1221" s="24"/>
      <c r="CD1221" s="24"/>
      <c r="CE1221" s="24"/>
    </row>
    <row r="1222" spans="46:83" x14ac:dyDescent="0.15">
      <c r="AT1222" s="24"/>
      <c r="AU1222" s="24"/>
      <c r="AV1222" s="24"/>
      <c r="AW1222" s="24"/>
      <c r="AX1222" s="24"/>
      <c r="AY1222" s="24"/>
      <c r="AZ1222" s="24"/>
      <c r="BA1222" s="24"/>
      <c r="BB1222" s="24"/>
      <c r="BC1222" s="24"/>
      <c r="BD1222" s="24"/>
      <c r="BE1222" s="24"/>
      <c r="BF1222" s="24"/>
      <c r="BG1222" s="24"/>
      <c r="BH1222" s="24"/>
      <c r="BI1222" s="24"/>
      <c r="BJ1222" s="24"/>
      <c r="BK1222" s="24"/>
      <c r="BL1222" s="24"/>
      <c r="BM1222" s="24"/>
      <c r="BN1222" s="24"/>
      <c r="BO1222" s="24"/>
      <c r="BP1222" s="24"/>
      <c r="BQ1222" s="24"/>
      <c r="BR1222" s="24"/>
      <c r="BS1222" s="24"/>
      <c r="BT1222" s="24"/>
      <c r="BU1222" s="24"/>
      <c r="BV1222" s="24"/>
      <c r="BW1222" s="24"/>
      <c r="BX1222" s="24"/>
      <c r="BY1222" s="24"/>
      <c r="BZ1222" s="24"/>
      <c r="CA1222" s="24"/>
      <c r="CB1222" s="24"/>
      <c r="CC1222" s="24"/>
      <c r="CD1222" s="24"/>
      <c r="CE1222" s="24"/>
    </row>
    <row r="1223" spans="46:83" x14ac:dyDescent="0.15">
      <c r="AT1223" s="24"/>
      <c r="AU1223" s="24"/>
      <c r="AV1223" s="24"/>
      <c r="AW1223" s="24"/>
      <c r="AX1223" s="24"/>
      <c r="AY1223" s="24"/>
      <c r="AZ1223" s="24"/>
      <c r="BA1223" s="24"/>
      <c r="BB1223" s="24"/>
      <c r="BC1223" s="24"/>
      <c r="BD1223" s="24"/>
      <c r="BE1223" s="24"/>
      <c r="BF1223" s="24"/>
      <c r="BG1223" s="24"/>
      <c r="BH1223" s="24"/>
      <c r="BI1223" s="24"/>
      <c r="BJ1223" s="24"/>
      <c r="BK1223" s="24"/>
      <c r="BL1223" s="24"/>
      <c r="BM1223" s="24"/>
      <c r="BN1223" s="24"/>
      <c r="BO1223" s="24"/>
      <c r="BP1223" s="24"/>
      <c r="BQ1223" s="24"/>
      <c r="BR1223" s="24"/>
      <c r="BS1223" s="24"/>
      <c r="BT1223" s="24"/>
      <c r="BU1223" s="24"/>
      <c r="BV1223" s="24"/>
      <c r="BW1223" s="24"/>
      <c r="BX1223" s="24"/>
      <c r="BY1223" s="24"/>
      <c r="BZ1223" s="24"/>
      <c r="CA1223" s="24"/>
      <c r="CB1223" s="24"/>
      <c r="CC1223" s="24"/>
      <c r="CD1223" s="24"/>
      <c r="CE1223" s="24"/>
    </row>
    <row r="1224" spans="46:83" x14ac:dyDescent="0.15">
      <c r="AT1224" s="24"/>
      <c r="AU1224" s="24"/>
      <c r="AV1224" s="24"/>
      <c r="AW1224" s="24"/>
      <c r="AX1224" s="24"/>
      <c r="AY1224" s="24"/>
      <c r="AZ1224" s="24"/>
      <c r="BA1224" s="24"/>
      <c r="BB1224" s="24"/>
      <c r="BC1224" s="24"/>
      <c r="BD1224" s="24"/>
      <c r="BE1224" s="24"/>
      <c r="BF1224" s="24"/>
      <c r="BG1224" s="24"/>
      <c r="BH1224" s="24"/>
      <c r="BI1224" s="24"/>
      <c r="BJ1224" s="24"/>
      <c r="BK1224" s="24"/>
      <c r="BL1224" s="24"/>
      <c r="BM1224" s="24"/>
      <c r="BN1224" s="24"/>
      <c r="BO1224" s="24"/>
      <c r="BP1224" s="24"/>
      <c r="BQ1224" s="24"/>
      <c r="BR1224" s="24"/>
      <c r="BS1224" s="24"/>
      <c r="BT1224" s="24"/>
      <c r="BU1224" s="24"/>
      <c r="BV1224" s="24"/>
      <c r="BW1224" s="24"/>
      <c r="BX1224" s="24"/>
      <c r="BY1224" s="24"/>
      <c r="BZ1224" s="24"/>
      <c r="CA1224" s="24"/>
      <c r="CB1224" s="24"/>
      <c r="CC1224" s="24"/>
      <c r="CD1224" s="24"/>
      <c r="CE1224" s="24"/>
    </row>
    <row r="1225" spans="46:83" x14ac:dyDescent="0.15">
      <c r="AT1225" s="24"/>
      <c r="AU1225" s="24"/>
      <c r="AV1225" s="24"/>
      <c r="AW1225" s="24"/>
      <c r="AX1225" s="24"/>
      <c r="AY1225" s="24"/>
      <c r="AZ1225" s="24"/>
      <c r="BA1225" s="24"/>
      <c r="BB1225" s="24"/>
      <c r="BC1225" s="24"/>
      <c r="BD1225" s="24"/>
      <c r="BE1225" s="24"/>
      <c r="BF1225" s="24"/>
      <c r="BG1225" s="24"/>
      <c r="BH1225" s="24"/>
      <c r="BI1225" s="24"/>
      <c r="BJ1225" s="24"/>
      <c r="BK1225" s="24"/>
      <c r="BL1225" s="24"/>
      <c r="BM1225" s="24"/>
      <c r="BN1225" s="24"/>
      <c r="BO1225" s="24"/>
      <c r="BP1225" s="24"/>
      <c r="BQ1225" s="24"/>
      <c r="BR1225" s="24"/>
      <c r="BS1225" s="24"/>
      <c r="BT1225" s="24"/>
      <c r="BU1225" s="24"/>
      <c r="BV1225" s="24"/>
      <c r="BW1225" s="24"/>
      <c r="BX1225" s="24"/>
      <c r="BY1225" s="24"/>
      <c r="BZ1225" s="24"/>
      <c r="CA1225" s="24"/>
      <c r="CB1225" s="24"/>
      <c r="CC1225" s="24"/>
      <c r="CD1225" s="24"/>
      <c r="CE1225" s="24"/>
    </row>
    <row r="1226" spans="46:83" x14ac:dyDescent="0.15">
      <c r="AT1226" s="24"/>
      <c r="AU1226" s="24"/>
      <c r="AV1226" s="24"/>
      <c r="AW1226" s="24"/>
      <c r="AX1226" s="24"/>
      <c r="AY1226" s="24"/>
      <c r="AZ1226" s="24"/>
      <c r="BA1226" s="24"/>
      <c r="BB1226" s="24"/>
      <c r="BC1226" s="24"/>
      <c r="BD1226" s="24"/>
      <c r="BE1226" s="24"/>
      <c r="BF1226" s="24"/>
      <c r="BG1226" s="24"/>
      <c r="BH1226" s="24"/>
      <c r="BI1226" s="24"/>
      <c r="BJ1226" s="24"/>
      <c r="BK1226" s="24"/>
      <c r="BL1226" s="24"/>
      <c r="BM1226" s="24"/>
      <c r="BN1226" s="24"/>
      <c r="BO1226" s="24"/>
      <c r="BP1226" s="24"/>
      <c r="BQ1226" s="24"/>
      <c r="BR1226" s="24"/>
      <c r="BS1226" s="24"/>
      <c r="BT1226" s="24"/>
      <c r="BU1226" s="24"/>
      <c r="BV1226" s="24"/>
      <c r="BW1226" s="24"/>
      <c r="BX1226" s="24"/>
      <c r="BY1226" s="24"/>
      <c r="BZ1226" s="24"/>
      <c r="CA1226" s="24"/>
      <c r="CB1226" s="24"/>
      <c r="CC1226" s="24"/>
      <c r="CD1226" s="24"/>
      <c r="CE1226" s="24"/>
    </row>
    <row r="1227" spans="46:83" x14ac:dyDescent="0.15">
      <c r="AT1227" s="24"/>
      <c r="AU1227" s="24"/>
      <c r="AV1227" s="24"/>
      <c r="AW1227" s="24"/>
      <c r="AX1227" s="24"/>
      <c r="AY1227" s="24"/>
      <c r="AZ1227" s="24"/>
      <c r="BA1227" s="24"/>
      <c r="BB1227" s="24"/>
      <c r="BC1227" s="24"/>
      <c r="BD1227" s="24"/>
      <c r="BE1227" s="24"/>
      <c r="BF1227" s="24"/>
      <c r="BG1227" s="24"/>
      <c r="BH1227" s="24"/>
      <c r="BI1227" s="24"/>
      <c r="BJ1227" s="24"/>
      <c r="BK1227" s="24"/>
      <c r="BL1227" s="24"/>
      <c r="BM1227" s="24"/>
      <c r="BN1227" s="24"/>
      <c r="BO1227" s="24"/>
      <c r="BP1227" s="24"/>
      <c r="BQ1227" s="24"/>
      <c r="BR1227" s="24"/>
      <c r="BS1227" s="24"/>
      <c r="BT1227" s="24"/>
      <c r="BU1227" s="24"/>
      <c r="BV1227" s="24"/>
      <c r="BW1227" s="24"/>
      <c r="BX1227" s="24"/>
      <c r="BY1227" s="24"/>
      <c r="BZ1227" s="24"/>
      <c r="CA1227" s="24"/>
      <c r="CB1227" s="24"/>
      <c r="CC1227" s="24"/>
      <c r="CD1227" s="24"/>
      <c r="CE1227" s="24"/>
    </row>
    <row r="1228" spans="46:83" x14ac:dyDescent="0.15">
      <c r="AT1228" s="24"/>
      <c r="AU1228" s="24"/>
      <c r="AV1228" s="24"/>
      <c r="AW1228" s="24"/>
      <c r="AX1228" s="24"/>
      <c r="AY1228" s="24"/>
      <c r="AZ1228" s="24"/>
      <c r="BA1228" s="24"/>
      <c r="BB1228" s="24"/>
      <c r="BC1228" s="24"/>
      <c r="BD1228" s="24"/>
      <c r="BE1228" s="24"/>
      <c r="BF1228" s="24"/>
      <c r="BG1228" s="24"/>
      <c r="BH1228" s="24"/>
      <c r="BI1228" s="24"/>
      <c r="BJ1228" s="24"/>
      <c r="BK1228" s="24"/>
      <c r="BL1228" s="24"/>
      <c r="BM1228" s="24"/>
      <c r="BN1228" s="24"/>
      <c r="BO1228" s="24"/>
      <c r="BP1228" s="24"/>
      <c r="BQ1228" s="24"/>
      <c r="BR1228" s="24"/>
      <c r="BS1228" s="24"/>
      <c r="BT1228" s="24"/>
      <c r="BU1228" s="24"/>
      <c r="BV1228" s="24"/>
      <c r="BW1228" s="24"/>
      <c r="BX1228" s="24"/>
      <c r="BY1228" s="24"/>
      <c r="BZ1228" s="24"/>
      <c r="CA1228" s="24"/>
      <c r="CB1228" s="24"/>
      <c r="CC1228" s="24"/>
      <c r="CD1228" s="24"/>
      <c r="CE1228" s="24"/>
    </row>
    <row r="1229" spans="46:83" x14ac:dyDescent="0.15">
      <c r="AT1229" s="24"/>
      <c r="AU1229" s="24"/>
      <c r="AV1229" s="24"/>
      <c r="AW1229" s="24"/>
      <c r="AX1229" s="24"/>
      <c r="AY1229" s="24"/>
      <c r="AZ1229" s="24"/>
      <c r="BA1229" s="24"/>
      <c r="BB1229" s="24"/>
      <c r="BC1229" s="24"/>
      <c r="BD1229" s="24"/>
      <c r="BE1229" s="24"/>
      <c r="BF1229" s="24"/>
      <c r="BG1229" s="24"/>
      <c r="BH1229" s="24"/>
      <c r="BI1229" s="24"/>
      <c r="BJ1229" s="24"/>
      <c r="BK1229" s="24"/>
      <c r="BL1229" s="24"/>
      <c r="BM1229" s="24"/>
      <c r="BN1229" s="24"/>
      <c r="BO1229" s="24"/>
      <c r="BP1229" s="24"/>
      <c r="BQ1229" s="24"/>
      <c r="BR1229" s="24"/>
      <c r="BS1229" s="24"/>
      <c r="BT1229" s="24"/>
      <c r="BU1229" s="24"/>
      <c r="BV1229" s="24"/>
      <c r="BW1229" s="24"/>
      <c r="BX1229" s="24"/>
      <c r="BY1229" s="24"/>
      <c r="BZ1229" s="24"/>
      <c r="CA1229" s="24"/>
      <c r="CB1229" s="24"/>
      <c r="CC1229" s="24"/>
      <c r="CD1229" s="24"/>
      <c r="CE1229" s="24"/>
    </row>
    <row r="1230" spans="46:83" x14ac:dyDescent="0.15">
      <c r="AT1230" s="24"/>
      <c r="AU1230" s="24"/>
      <c r="AV1230" s="24"/>
      <c r="AW1230" s="24"/>
      <c r="AX1230" s="24"/>
      <c r="AY1230" s="24"/>
      <c r="AZ1230" s="24"/>
      <c r="BA1230" s="24"/>
      <c r="BB1230" s="24"/>
      <c r="BC1230" s="24"/>
      <c r="BD1230" s="24"/>
      <c r="BE1230" s="24"/>
      <c r="BF1230" s="24"/>
      <c r="BG1230" s="24"/>
      <c r="BH1230" s="24"/>
      <c r="BI1230" s="24"/>
      <c r="BJ1230" s="24"/>
      <c r="BK1230" s="24"/>
      <c r="BL1230" s="24"/>
      <c r="BM1230" s="24"/>
      <c r="BN1230" s="24"/>
      <c r="BO1230" s="24"/>
      <c r="BP1230" s="24"/>
      <c r="BQ1230" s="24"/>
      <c r="BR1230" s="24"/>
      <c r="BS1230" s="24"/>
      <c r="BT1230" s="24"/>
      <c r="BU1230" s="24"/>
      <c r="BV1230" s="24"/>
      <c r="BW1230" s="24"/>
      <c r="BX1230" s="24"/>
      <c r="BY1230" s="24"/>
      <c r="BZ1230" s="24"/>
      <c r="CA1230" s="24"/>
      <c r="CB1230" s="24"/>
      <c r="CC1230" s="24"/>
      <c r="CD1230" s="24"/>
      <c r="CE1230" s="24"/>
    </row>
    <row r="1231" spans="46:83" x14ac:dyDescent="0.15">
      <c r="AT1231" s="24"/>
      <c r="AU1231" s="24"/>
      <c r="AV1231" s="24"/>
      <c r="AW1231" s="24"/>
      <c r="AX1231" s="24"/>
      <c r="AY1231" s="24"/>
      <c r="AZ1231" s="24"/>
      <c r="BA1231" s="24"/>
      <c r="BB1231" s="24"/>
      <c r="BC1231" s="24"/>
      <c r="BD1231" s="24"/>
      <c r="BE1231" s="24"/>
      <c r="BF1231" s="24"/>
      <c r="BG1231" s="24"/>
      <c r="BH1231" s="24"/>
      <c r="BI1231" s="24"/>
      <c r="BJ1231" s="24"/>
      <c r="BK1231" s="24"/>
      <c r="BL1231" s="24"/>
      <c r="BM1231" s="24"/>
      <c r="BN1231" s="24"/>
      <c r="BO1231" s="24"/>
      <c r="BP1231" s="24"/>
      <c r="BQ1231" s="24"/>
      <c r="BR1231" s="24"/>
      <c r="BS1231" s="24"/>
      <c r="BT1231" s="24"/>
      <c r="BU1231" s="24"/>
      <c r="BV1231" s="24"/>
      <c r="BW1231" s="24"/>
      <c r="BX1231" s="24"/>
      <c r="BY1231" s="24"/>
      <c r="BZ1231" s="24"/>
      <c r="CA1231" s="24"/>
      <c r="CB1231" s="24"/>
      <c r="CC1231" s="24"/>
      <c r="CD1231" s="24"/>
      <c r="CE1231" s="24"/>
    </row>
    <row r="1232" spans="46:83" x14ac:dyDescent="0.15">
      <c r="AT1232" s="24"/>
      <c r="AU1232" s="24"/>
      <c r="AV1232" s="24"/>
      <c r="AW1232" s="24"/>
      <c r="AX1232" s="24"/>
      <c r="AY1232" s="24"/>
      <c r="AZ1232" s="24"/>
      <c r="BA1232" s="24"/>
      <c r="BB1232" s="24"/>
      <c r="BC1232" s="24"/>
      <c r="BD1232" s="24"/>
      <c r="BE1232" s="24"/>
      <c r="BF1232" s="24"/>
      <c r="BG1232" s="24"/>
      <c r="BH1232" s="24"/>
      <c r="BI1232" s="24"/>
      <c r="BJ1232" s="24"/>
      <c r="BK1232" s="24"/>
      <c r="BL1232" s="24"/>
      <c r="BM1232" s="24"/>
      <c r="BN1232" s="24"/>
      <c r="BO1232" s="24"/>
      <c r="BP1232" s="24"/>
      <c r="BQ1232" s="24"/>
      <c r="BR1232" s="24"/>
      <c r="BS1232" s="24"/>
      <c r="BT1232" s="24"/>
      <c r="BU1232" s="24"/>
      <c r="BV1232" s="24"/>
      <c r="BW1232" s="24"/>
      <c r="BX1232" s="24"/>
      <c r="BY1232" s="24"/>
      <c r="BZ1232" s="24"/>
      <c r="CA1232" s="24"/>
      <c r="CB1232" s="24"/>
      <c r="CC1232" s="24"/>
      <c r="CD1232" s="24"/>
      <c r="CE1232" s="24"/>
    </row>
    <row r="1233" spans="46:83" x14ac:dyDescent="0.15">
      <c r="AT1233" s="24"/>
      <c r="AU1233" s="24"/>
      <c r="AV1233" s="24"/>
      <c r="AW1233" s="24"/>
      <c r="AX1233" s="24"/>
      <c r="AY1233" s="24"/>
      <c r="AZ1233" s="24"/>
      <c r="BA1233" s="24"/>
      <c r="BB1233" s="24"/>
      <c r="BC1233" s="24"/>
      <c r="BD1233" s="24"/>
      <c r="BE1233" s="24"/>
      <c r="BF1233" s="24"/>
      <c r="BG1233" s="24"/>
      <c r="BH1233" s="24"/>
      <c r="BI1233" s="24"/>
      <c r="BJ1233" s="24"/>
      <c r="BK1233" s="24"/>
      <c r="BL1233" s="24"/>
      <c r="BM1233" s="24"/>
      <c r="BN1233" s="24"/>
      <c r="BO1233" s="24"/>
      <c r="BP1233" s="24"/>
      <c r="BQ1233" s="24"/>
      <c r="BR1233" s="24"/>
      <c r="BS1233" s="24"/>
      <c r="BT1233" s="24"/>
      <c r="BU1233" s="24"/>
      <c r="BV1233" s="24"/>
      <c r="BW1233" s="24"/>
      <c r="BX1233" s="24"/>
      <c r="BY1233" s="24"/>
      <c r="BZ1233" s="24"/>
      <c r="CA1233" s="24"/>
      <c r="CB1233" s="24"/>
      <c r="CC1233" s="24"/>
      <c r="CD1233" s="24"/>
      <c r="CE1233" s="24"/>
    </row>
    <row r="1234" spans="46:83" x14ac:dyDescent="0.15">
      <c r="AT1234" s="24"/>
      <c r="AU1234" s="24"/>
      <c r="AV1234" s="24"/>
      <c r="AW1234" s="24"/>
      <c r="AX1234" s="24"/>
      <c r="AY1234" s="24"/>
      <c r="AZ1234" s="24"/>
      <c r="BA1234" s="24"/>
      <c r="BB1234" s="24"/>
      <c r="BC1234" s="24"/>
      <c r="BD1234" s="24"/>
      <c r="BE1234" s="24"/>
      <c r="BF1234" s="24"/>
      <c r="BG1234" s="24"/>
      <c r="BH1234" s="24"/>
      <c r="BI1234" s="24"/>
      <c r="BJ1234" s="24"/>
      <c r="BK1234" s="24"/>
      <c r="BL1234" s="24"/>
      <c r="BM1234" s="24"/>
      <c r="BN1234" s="24"/>
      <c r="BO1234" s="24"/>
      <c r="BP1234" s="24"/>
      <c r="BQ1234" s="24"/>
      <c r="BR1234" s="24"/>
      <c r="BS1234" s="24"/>
      <c r="BT1234" s="24"/>
      <c r="BU1234" s="24"/>
      <c r="BV1234" s="24"/>
      <c r="BW1234" s="24"/>
      <c r="BX1234" s="24"/>
      <c r="BY1234" s="24"/>
      <c r="BZ1234" s="24"/>
      <c r="CA1234" s="24"/>
      <c r="CB1234" s="24"/>
      <c r="CC1234" s="24"/>
      <c r="CD1234" s="24"/>
      <c r="CE1234" s="24"/>
    </row>
    <row r="1235" spans="46:83" x14ac:dyDescent="0.15">
      <c r="AT1235" s="24"/>
      <c r="AU1235" s="24"/>
      <c r="AV1235" s="24"/>
      <c r="AW1235" s="24"/>
      <c r="AX1235" s="24"/>
      <c r="AY1235" s="24"/>
      <c r="AZ1235" s="24"/>
      <c r="BA1235" s="24"/>
      <c r="BB1235" s="24"/>
      <c r="BC1235" s="24"/>
      <c r="BD1235" s="24"/>
      <c r="BE1235" s="24"/>
      <c r="BF1235" s="24"/>
      <c r="BG1235" s="24"/>
      <c r="BH1235" s="24"/>
      <c r="BI1235" s="24"/>
      <c r="BJ1235" s="24"/>
      <c r="BK1235" s="24"/>
      <c r="BL1235" s="24"/>
      <c r="BM1235" s="24"/>
      <c r="BN1235" s="24"/>
      <c r="BO1235" s="24"/>
      <c r="BP1235" s="24"/>
      <c r="BQ1235" s="24"/>
      <c r="BR1235" s="24"/>
      <c r="BS1235" s="24"/>
      <c r="BT1235" s="24"/>
      <c r="BU1235" s="24"/>
      <c r="BV1235" s="24"/>
      <c r="BW1235" s="24"/>
      <c r="BX1235" s="24"/>
      <c r="BY1235" s="24"/>
      <c r="BZ1235" s="24"/>
      <c r="CA1235" s="24"/>
      <c r="CB1235" s="24"/>
      <c r="CC1235" s="24"/>
      <c r="CD1235" s="24"/>
      <c r="CE1235" s="24"/>
    </row>
    <row r="1236" spans="46:83" x14ac:dyDescent="0.15">
      <c r="AT1236" s="24"/>
      <c r="AU1236" s="24"/>
      <c r="AV1236" s="24"/>
      <c r="AW1236" s="24"/>
      <c r="AX1236" s="24"/>
      <c r="AY1236" s="24"/>
      <c r="AZ1236" s="24"/>
      <c r="BA1236" s="24"/>
      <c r="BB1236" s="24"/>
      <c r="BC1236" s="24"/>
      <c r="BD1236" s="24"/>
      <c r="BE1236" s="24"/>
      <c r="BF1236" s="24"/>
      <c r="BG1236" s="24"/>
      <c r="BH1236" s="24"/>
      <c r="BI1236" s="24"/>
      <c r="BJ1236" s="24"/>
      <c r="BK1236" s="24"/>
      <c r="BL1236" s="24"/>
      <c r="BM1236" s="24"/>
      <c r="BN1236" s="24"/>
      <c r="BO1236" s="24"/>
      <c r="BP1236" s="24"/>
      <c r="BQ1236" s="24"/>
      <c r="BR1236" s="24"/>
      <c r="BS1236" s="24"/>
      <c r="BT1236" s="24"/>
      <c r="BU1236" s="24"/>
      <c r="BV1236" s="24"/>
      <c r="BW1236" s="24"/>
      <c r="BX1236" s="24"/>
      <c r="BY1236" s="24"/>
      <c r="BZ1236" s="24"/>
      <c r="CA1236" s="24"/>
      <c r="CB1236" s="24"/>
      <c r="CC1236" s="24"/>
      <c r="CD1236" s="24"/>
      <c r="CE1236" s="24"/>
    </row>
    <row r="1237" spans="46:83" x14ac:dyDescent="0.15">
      <c r="AT1237" s="24"/>
      <c r="AU1237" s="24"/>
      <c r="AV1237" s="24"/>
      <c r="AW1237" s="24"/>
      <c r="AX1237" s="24"/>
      <c r="AY1237" s="24"/>
      <c r="AZ1237" s="24"/>
      <c r="BA1237" s="24"/>
      <c r="BB1237" s="24"/>
      <c r="BC1237" s="24"/>
      <c r="BD1237" s="24"/>
      <c r="BE1237" s="24"/>
      <c r="BF1237" s="24"/>
      <c r="BG1237" s="24"/>
      <c r="BH1237" s="24"/>
      <c r="BI1237" s="24"/>
      <c r="BJ1237" s="24"/>
      <c r="BK1237" s="24"/>
      <c r="BL1237" s="24"/>
      <c r="BM1237" s="24"/>
      <c r="BN1237" s="24"/>
      <c r="BO1237" s="24"/>
      <c r="BP1237" s="24"/>
      <c r="BQ1237" s="24"/>
      <c r="BR1237" s="24"/>
      <c r="BS1237" s="24"/>
      <c r="BT1237" s="24"/>
      <c r="BU1237" s="24"/>
      <c r="BV1237" s="24"/>
      <c r="BW1237" s="24"/>
      <c r="BX1237" s="24"/>
      <c r="BY1237" s="24"/>
      <c r="BZ1237" s="24"/>
      <c r="CA1237" s="24"/>
      <c r="CB1237" s="24"/>
      <c r="CC1237" s="24"/>
      <c r="CD1237" s="24"/>
      <c r="CE1237" s="24"/>
    </row>
    <row r="1238" spans="46:83" x14ac:dyDescent="0.15">
      <c r="AT1238" s="24"/>
      <c r="AU1238" s="24"/>
      <c r="AV1238" s="24"/>
      <c r="AW1238" s="24"/>
      <c r="AX1238" s="24"/>
      <c r="AY1238" s="24"/>
      <c r="AZ1238" s="24"/>
      <c r="BA1238" s="24"/>
      <c r="BB1238" s="24"/>
      <c r="BC1238" s="24"/>
      <c r="BD1238" s="24"/>
      <c r="BE1238" s="24"/>
      <c r="BF1238" s="24"/>
      <c r="BG1238" s="24"/>
      <c r="BH1238" s="24"/>
      <c r="BI1238" s="24"/>
      <c r="BJ1238" s="24"/>
      <c r="BK1238" s="24"/>
      <c r="BL1238" s="24"/>
      <c r="BM1238" s="24"/>
      <c r="BN1238" s="24"/>
      <c r="BO1238" s="24"/>
      <c r="BP1238" s="24"/>
      <c r="BQ1238" s="24"/>
      <c r="BR1238" s="24"/>
      <c r="BS1238" s="24"/>
      <c r="BT1238" s="24"/>
      <c r="BU1238" s="24"/>
      <c r="BV1238" s="24"/>
      <c r="BW1238" s="24"/>
      <c r="BX1238" s="24"/>
      <c r="BY1238" s="24"/>
      <c r="BZ1238" s="24"/>
      <c r="CA1238" s="24"/>
      <c r="CB1238" s="24"/>
      <c r="CC1238" s="24"/>
      <c r="CD1238" s="24"/>
      <c r="CE1238" s="24"/>
    </row>
    <row r="1239" spans="46:83" x14ac:dyDescent="0.15">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row>
    <row r="1240" spans="46:83" x14ac:dyDescent="0.15">
      <c r="AT1240" s="24"/>
      <c r="AU1240" s="24"/>
      <c r="AV1240" s="24"/>
      <c r="AW1240" s="24"/>
      <c r="AX1240" s="24"/>
      <c r="AY1240" s="24"/>
      <c r="AZ1240" s="24"/>
      <c r="BA1240" s="24"/>
      <c r="BB1240" s="24"/>
      <c r="BC1240" s="24"/>
      <c r="BD1240" s="24"/>
      <c r="BE1240" s="24"/>
      <c r="BF1240" s="24"/>
      <c r="BG1240" s="24"/>
      <c r="BH1240" s="24"/>
      <c r="BI1240" s="24"/>
      <c r="BJ1240" s="24"/>
      <c r="BK1240" s="24"/>
      <c r="BL1240" s="24"/>
      <c r="BM1240" s="24"/>
      <c r="BN1240" s="24"/>
      <c r="BO1240" s="24"/>
      <c r="BP1240" s="24"/>
      <c r="BQ1240" s="24"/>
      <c r="BR1240" s="24"/>
      <c r="BS1240" s="24"/>
      <c r="BT1240" s="24"/>
      <c r="BU1240" s="24"/>
      <c r="BV1240" s="24"/>
      <c r="BW1240" s="24"/>
      <c r="BX1240" s="24"/>
      <c r="BY1240" s="24"/>
      <c r="BZ1240" s="24"/>
      <c r="CA1240" s="24"/>
      <c r="CB1240" s="24"/>
      <c r="CC1240" s="24"/>
      <c r="CD1240" s="24"/>
      <c r="CE1240" s="24"/>
    </row>
    <row r="1241" spans="46:83" x14ac:dyDescent="0.15">
      <c r="AT1241" s="24"/>
      <c r="AU1241" s="24"/>
      <c r="AV1241" s="24"/>
      <c r="AW1241" s="24"/>
      <c r="AX1241" s="24"/>
      <c r="AY1241" s="24"/>
      <c r="AZ1241" s="24"/>
      <c r="BA1241" s="24"/>
      <c r="BB1241" s="24"/>
      <c r="BC1241" s="24"/>
      <c r="BD1241" s="24"/>
      <c r="BE1241" s="24"/>
      <c r="BF1241" s="24"/>
      <c r="BG1241" s="24"/>
      <c r="BH1241" s="24"/>
      <c r="BI1241" s="24"/>
      <c r="BJ1241" s="24"/>
      <c r="BK1241" s="24"/>
      <c r="BL1241" s="24"/>
      <c r="BM1241" s="24"/>
      <c r="BN1241" s="24"/>
      <c r="BO1241" s="24"/>
      <c r="BP1241" s="24"/>
      <c r="BQ1241" s="24"/>
      <c r="BR1241" s="24"/>
      <c r="BS1241" s="24"/>
      <c r="BT1241" s="24"/>
      <c r="BU1241" s="24"/>
      <c r="BV1241" s="24"/>
      <c r="BW1241" s="24"/>
      <c r="BX1241" s="24"/>
      <c r="BY1241" s="24"/>
      <c r="BZ1241" s="24"/>
      <c r="CA1241" s="24"/>
      <c r="CB1241" s="24"/>
      <c r="CC1241" s="24"/>
      <c r="CD1241" s="24"/>
      <c r="CE1241" s="24"/>
    </row>
    <row r="1242" spans="46:83" x14ac:dyDescent="0.15">
      <c r="AT1242" s="24"/>
      <c r="AU1242" s="24"/>
      <c r="AV1242" s="24"/>
      <c r="AW1242" s="24"/>
      <c r="AX1242" s="24"/>
      <c r="AY1242" s="24"/>
      <c r="AZ1242" s="24"/>
      <c r="BA1242" s="24"/>
      <c r="BB1242" s="24"/>
      <c r="BC1242" s="24"/>
      <c r="BD1242" s="24"/>
      <c r="BE1242" s="24"/>
      <c r="BF1242" s="24"/>
      <c r="BG1242" s="24"/>
      <c r="BH1242" s="24"/>
      <c r="BI1242" s="24"/>
      <c r="BJ1242" s="24"/>
      <c r="BK1242" s="24"/>
      <c r="BL1242" s="24"/>
      <c r="BM1242" s="24"/>
      <c r="BN1242" s="24"/>
      <c r="BO1242" s="24"/>
      <c r="BP1242" s="24"/>
      <c r="BQ1242" s="24"/>
      <c r="BR1242" s="24"/>
      <c r="BS1242" s="24"/>
      <c r="BT1242" s="24"/>
      <c r="BU1242" s="24"/>
      <c r="BV1242" s="24"/>
      <c r="BW1242" s="24"/>
      <c r="BX1242" s="24"/>
      <c r="BY1242" s="24"/>
      <c r="BZ1242" s="24"/>
      <c r="CA1242" s="24"/>
      <c r="CB1242" s="24"/>
      <c r="CC1242" s="24"/>
      <c r="CD1242" s="24"/>
      <c r="CE1242" s="24"/>
    </row>
    <row r="1243" spans="46:83" x14ac:dyDescent="0.15">
      <c r="AT1243" s="24"/>
      <c r="AU1243" s="24"/>
      <c r="AV1243" s="24"/>
      <c r="AW1243" s="24"/>
      <c r="AX1243" s="24"/>
      <c r="AY1243" s="24"/>
      <c r="AZ1243" s="24"/>
      <c r="BA1243" s="24"/>
      <c r="BB1243" s="24"/>
      <c r="BC1243" s="24"/>
      <c r="BD1243" s="24"/>
      <c r="BE1243" s="24"/>
      <c r="BF1243" s="24"/>
      <c r="BG1243" s="24"/>
      <c r="BH1243" s="24"/>
      <c r="BI1243" s="24"/>
      <c r="BJ1243" s="24"/>
      <c r="BK1243" s="24"/>
      <c r="BL1243" s="24"/>
      <c r="BM1243" s="24"/>
      <c r="BN1243" s="24"/>
      <c r="BO1243" s="24"/>
      <c r="BP1243" s="24"/>
      <c r="BQ1243" s="24"/>
      <c r="BR1243" s="24"/>
      <c r="BS1243" s="24"/>
      <c r="BT1243" s="24"/>
      <c r="BU1243" s="24"/>
      <c r="BV1243" s="24"/>
      <c r="BW1243" s="24"/>
      <c r="BX1243" s="24"/>
      <c r="BY1243" s="24"/>
      <c r="BZ1243" s="24"/>
      <c r="CA1243" s="24"/>
      <c r="CB1243" s="24"/>
      <c r="CC1243" s="24"/>
      <c r="CD1243" s="24"/>
      <c r="CE1243" s="24"/>
    </row>
    <row r="1244" spans="46:83" x14ac:dyDescent="0.15">
      <c r="AT1244" s="24"/>
      <c r="AU1244" s="24"/>
      <c r="AV1244" s="24"/>
      <c r="AW1244" s="24"/>
      <c r="AX1244" s="24"/>
      <c r="AY1244" s="24"/>
      <c r="AZ1244" s="24"/>
      <c r="BA1244" s="24"/>
      <c r="BB1244" s="24"/>
      <c r="BC1244" s="24"/>
      <c r="BD1244" s="24"/>
      <c r="BE1244" s="24"/>
      <c r="BF1244" s="24"/>
      <c r="BG1244" s="24"/>
      <c r="BH1244" s="24"/>
      <c r="BI1244" s="24"/>
      <c r="BJ1244" s="24"/>
      <c r="BK1244" s="24"/>
      <c r="BL1244" s="24"/>
      <c r="BM1244" s="24"/>
      <c r="BN1244" s="24"/>
      <c r="BO1244" s="24"/>
      <c r="BP1244" s="24"/>
      <c r="BQ1244" s="24"/>
      <c r="BR1244" s="24"/>
      <c r="BS1244" s="24"/>
      <c r="BT1244" s="24"/>
      <c r="BU1244" s="24"/>
      <c r="BV1244" s="24"/>
      <c r="BW1244" s="24"/>
      <c r="BX1244" s="24"/>
      <c r="BY1244" s="24"/>
      <c r="BZ1244" s="24"/>
      <c r="CA1244" s="24"/>
      <c r="CB1244" s="24"/>
      <c r="CC1244" s="24"/>
      <c r="CD1244" s="24"/>
      <c r="CE1244" s="24"/>
    </row>
    <row r="1245" spans="46:83" x14ac:dyDescent="0.15">
      <c r="AT1245" s="24"/>
      <c r="AU1245" s="24"/>
      <c r="AV1245" s="24"/>
      <c r="AW1245" s="24"/>
      <c r="AX1245" s="24"/>
      <c r="AY1245" s="24"/>
      <c r="AZ1245" s="24"/>
      <c r="BA1245" s="24"/>
      <c r="BB1245" s="24"/>
      <c r="BC1245" s="24"/>
      <c r="BD1245" s="24"/>
      <c r="BE1245" s="24"/>
      <c r="BF1245" s="24"/>
      <c r="BG1245" s="24"/>
      <c r="BH1245" s="24"/>
      <c r="BI1245" s="24"/>
      <c r="BJ1245" s="24"/>
      <c r="BK1245" s="24"/>
      <c r="BL1245" s="24"/>
      <c r="BM1245" s="24"/>
      <c r="BN1245" s="24"/>
      <c r="BO1245" s="24"/>
      <c r="BP1245" s="24"/>
      <c r="BQ1245" s="24"/>
      <c r="BR1245" s="24"/>
      <c r="BS1245" s="24"/>
      <c r="BT1245" s="24"/>
      <c r="BU1245" s="24"/>
      <c r="BV1245" s="24"/>
      <c r="BW1245" s="24"/>
      <c r="BX1245" s="24"/>
      <c r="BY1245" s="24"/>
      <c r="BZ1245" s="24"/>
      <c r="CA1245" s="24"/>
      <c r="CB1245" s="24"/>
      <c r="CC1245" s="24"/>
      <c r="CD1245" s="24"/>
      <c r="CE1245" s="24"/>
    </row>
    <row r="1246" spans="46:83" x14ac:dyDescent="0.15">
      <c r="AT1246" s="24"/>
      <c r="AU1246" s="24"/>
      <c r="AV1246" s="24"/>
      <c r="AW1246" s="24"/>
      <c r="AX1246" s="24"/>
      <c r="AY1246" s="24"/>
      <c r="AZ1246" s="24"/>
      <c r="BA1246" s="24"/>
      <c r="BB1246" s="24"/>
      <c r="BC1246" s="24"/>
      <c r="BD1246" s="24"/>
      <c r="BE1246" s="24"/>
      <c r="BF1246" s="24"/>
      <c r="BG1246" s="24"/>
      <c r="BH1246" s="24"/>
      <c r="BI1246" s="24"/>
      <c r="BJ1246" s="24"/>
      <c r="BK1246" s="24"/>
      <c r="BL1246" s="24"/>
      <c r="BM1246" s="24"/>
      <c r="BN1246" s="24"/>
      <c r="BO1246" s="24"/>
      <c r="BP1246" s="24"/>
      <c r="BQ1246" s="24"/>
      <c r="BR1246" s="24"/>
      <c r="BS1246" s="24"/>
      <c r="BT1246" s="24"/>
      <c r="BU1246" s="24"/>
      <c r="BV1246" s="24"/>
      <c r="BW1246" s="24"/>
      <c r="BX1246" s="24"/>
      <c r="BY1246" s="24"/>
      <c r="BZ1246" s="24"/>
      <c r="CA1246" s="24"/>
      <c r="CB1246" s="24"/>
      <c r="CC1246" s="24"/>
      <c r="CD1246" s="24"/>
      <c r="CE1246" s="24"/>
    </row>
    <row r="1247" spans="46:83" x14ac:dyDescent="0.15">
      <c r="AT1247" s="24"/>
      <c r="AU1247" s="24"/>
      <c r="AV1247" s="24"/>
      <c r="AW1247" s="24"/>
      <c r="AX1247" s="24"/>
      <c r="AY1247" s="24"/>
      <c r="AZ1247" s="24"/>
      <c r="BA1247" s="24"/>
      <c r="BB1247" s="24"/>
      <c r="BC1247" s="24"/>
      <c r="BD1247" s="24"/>
      <c r="BE1247" s="24"/>
      <c r="BF1247" s="24"/>
      <c r="BG1247" s="24"/>
      <c r="BH1247" s="24"/>
      <c r="BI1247" s="24"/>
      <c r="BJ1247" s="24"/>
      <c r="BK1247" s="24"/>
      <c r="BL1247" s="24"/>
      <c r="BM1247" s="24"/>
      <c r="BN1247" s="24"/>
      <c r="BO1247" s="24"/>
      <c r="BP1247" s="24"/>
      <c r="BQ1247" s="24"/>
      <c r="BR1247" s="24"/>
      <c r="BS1247" s="24"/>
      <c r="BT1247" s="24"/>
      <c r="BU1247" s="24"/>
      <c r="BV1247" s="24"/>
      <c r="BW1247" s="24"/>
      <c r="BX1247" s="24"/>
      <c r="BY1247" s="24"/>
      <c r="BZ1247" s="24"/>
      <c r="CA1247" s="24"/>
      <c r="CB1247" s="24"/>
      <c r="CC1247" s="24"/>
      <c r="CD1247" s="24"/>
      <c r="CE1247" s="24"/>
    </row>
    <row r="1248" spans="46:83" x14ac:dyDescent="0.15">
      <c r="AT1248" s="24"/>
      <c r="AU1248" s="24"/>
      <c r="AV1248" s="24"/>
      <c r="AW1248" s="24"/>
      <c r="AX1248" s="24"/>
      <c r="AY1248" s="24"/>
      <c r="AZ1248" s="24"/>
      <c r="BA1248" s="24"/>
      <c r="BB1248" s="24"/>
      <c r="BC1248" s="24"/>
      <c r="BD1248" s="24"/>
      <c r="BE1248" s="24"/>
      <c r="BF1248" s="24"/>
      <c r="BG1248" s="24"/>
      <c r="BH1248" s="24"/>
      <c r="BI1248" s="24"/>
      <c r="BJ1248" s="24"/>
      <c r="BK1248" s="24"/>
      <c r="BL1248" s="24"/>
      <c r="BM1248" s="24"/>
      <c r="BN1248" s="24"/>
      <c r="BO1248" s="24"/>
      <c r="BP1248" s="24"/>
      <c r="BQ1248" s="24"/>
      <c r="BR1248" s="24"/>
      <c r="BS1248" s="24"/>
      <c r="BT1248" s="24"/>
      <c r="BU1248" s="24"/>
      <c r="BV1248" s="24"/>
      <c r="BW1248" s="24"/>
      <c r="BX1248" s="24"/>
      <c r="BY1248" s="24"/>
      <c r="BZ1248" s="24"/>
      <c r="CA1248" s="24"/>
      <c r="CB1248" s="24"/>
      <c r="CC1248" s="24"/>
      <c r="CD1248" s="24"/>
      <c r="CE1248" s="24"/>
    </row>
    <row r="1249" spans="46:83" x14ac:dyDescent="0.15">
      <c r="AT1249" s="24"/>
      <c r="AU1249" s="24"/>
      <c r="AV1249" s="24"/>
      <c r="AW1249" s="24"/>
      <c r="AX1249" s="24"/>
      <c r="AY1249" s="24"/>
      <c r="AZ1249" s="24"/>
      <c r="BA1249" s="24"/>
      <c r="BB1249" s="24"/>
      <c r="BC1249" s="24"/>
      <c r="BD1249" s="24"/>
      <c r="BE1249" s="24"/>
      <c r="BF1249" s="24"/>
      <c r="BG1249" s="24"/>
      <c r="BH1249" s="24"/>
      <c r="BI1249" s="24"/>
      <c r="BJ1249" s="24"/>
      <c r="BK1249" s="24"/>
      <c r="BL1249" s="24"/>
      <c r="BM1249" s="24"/>
      <c r="BN1249" s="24"/>
      <c r="BO1249" s="24"/>
      <c r="BP1249" s="24"/>
      <c r="BQ1249" s="24"/>
      <c r="BR1249" s="24"/>
      <c r="BS1249" s="24"/>
      <c r="BT1249" s="24"/>
      <c r="BU1249" s="24"/>
      <c r="BV1249" s="24"/>
      <c r="BW1249" s="24"/>
      <c r="BX1249" s="24"/>
      <c r="BY1249" s="24"/>
      <c r="BZ1249" s="24"/>
      <c r="CA1249" s="24"/>
      <c r="CB1249" s="24"/>
      <c r="CC1249" s="24"/>
      <c r="CD1249" s="24"/>
      <c r="CE1249" s="24"/>
    </row>
    <row r="1250" spans="46:83" x14ac:dyDescent="0.15">
      <c r="AT1250" s="24"/>
      <c r="AU1250" s="24"/>
      <c r="AV1250" s="24"/>
      <c r="AW1250" s="24"/>
      <c r="AX1250" s="24"/>
      <c r="AY1250" s="24"/>
      <c r="AZ1250" s="24"/>
      <c r="BA1250" s="24"/>
      <c r="BB1250" s="24"/>
      <c r="BC1250" s="24"/>
      <c r="BD1250" s="24"/>
      <c r="BE1250" s="24"/>
      <c r="BF1250" s="24"/>
      <c r="BG1250" s="24"/>
      <c r="BH1250" s="24"/>
      <c r="BI1250" s="24"/>
      <c r="BJ1250" s="24"/>
      <c r="BK1250" s="24"/>
      <c r="BL1250" s="24"/>
      <c r="BM1250" s="24"/>
      <c r="BN1250" s="24"/>
      <c r="BO1250" s="24"/>
      <c r="BP1250" s="24"/>
      <c r="BQ1250" s="24"/>
      <c r="BR1250" s="24"/>
      <c r="BS1250" s="24"/>
      <c r="BT1250" s="24"/>
      <c r="BU1250" s="24"/>
      <c r="BV1250" s="24"/>
      <c r="BW1250" s="24"/>
      <c r="BX1250" s="24"/>
      <c r="BY1250" s="24"/>
      <c r="BZ1250" s="24"/>
      <c r="CA1250" s="24"/>
      <c r="CB1250" s="24"/>
      <c r="CC1250" s="24"/>
      <c r="CD1250" s="24"/>
      <c r="CE1250" s="24"/>
    </row>
    <row r="1251" spans="46:83" x14ac:dyDescent="0.15">
      <c r="AT1251" s="24"/>
      <c r="AU1251" s="24"/>
      <c r="AV1251" s="24"/>
      <c r="AW1251" s="24"/>
      <c r="AX1251" s="24"/>
      <c r="AY1251" s="24"/>
      <c r="AZ1251" s="24"/>
      <c r="BA1251" s="24"/>
      <c r="BB1251" s="24"/>
      <c r="BC1251" s="24"/>
      <c r="BD1251" s="24"/>
      <c r="BE1251" s="24"/>
      <c r="BF1251" s="24"/>
      <c r="BG1251" s="24"/>
      <c r="BH1251" s="24"/>
      <c r="BI1251" s="24"/>
      <c r="BJ1251" s="24"/>
      <c r="BK1251" s="24"/>
      <c r="BL1251" s="24"/>
      <c r="BM1251" s="24"/>
      <c r="BN1251" s="24"/>
      <c r="BO1251" s="24"/>
      <c r="BP1251" s="24"/>
      <c r="BQ1251" s="24"/>
      <c r="BR1251" s="24"/>
      <c r="BS1251" s="24"/>
      <c r="BT1251" s="24"/>
      <c r="BU1251" s="24"/>
      <c r="BV1251" s="24"/>
      <c r="BW1251" s="24"/>
      <c r="BX1251" s="24"/>
      <c r="BY1251" s="24"/>
      <c r="BZ1251" s="24"/>
      <c r="CA1251" s="24"/>
      <c r="CB1251" s="24"/>
      <c r="CC1251" s="24"/>
      <c r="CD1251" s="24"/>
      <c r="CE1251" s="24"/>
    </row>
    <row r="1252" spans="46:83" x14ac:dyDescent="0.15">
      <c r="AT1252" s="24"/>
      <c r="AU1252" s="24"/>
      <c r="AV1252" s="24"/>
      <c r="AW1252" s="24"/>
      <c r="AX1252" s="24"/>
      <c r="AY1252" s="24"/>
      <c r="AZ1252" s="24"/>
      <c r="BA1252" s="24"/>
      <c r="BB1252" s="24"/>
      <c r="BC1252" s="24"/>
      <c r="BD1252" s="24"/>
      <c r="BE1252" s="24"/>
      <c r="BF1252" s="24"/>
      <c r="BG1252" s="24"/>
      <c r="BH1252" s="24"/>
      <c r="BI1252" s="24"/>
      <c r="BJ1252" s="24"/>
      <c r="BK1252" s="24"/>
      <c r="BL1252" s="24"/>
      <c r="BM1252" s="24"/>
      <c r="BN1252" s="24"/>
      <c r="BO1252" s="24"/>
      <c r="BP1252" s="24"/>
      <c r="BQ1252" s="24"/>
      <c r="BR1252" s="24"/>
      <c r="BS1252" s="24"/>
      <c r="BT1252" s="24"/>
      <c r="BU1252" s="24"/>
      <c r="BV1252" s="24"/>
      <c r="BW1252" s="24"/>
      <c r="BX1252" s="24"/>
      <c r="BY1252" s="24"/>
      <c r="BZ1252" s="24"/>
      <c r="CA1252" s="24"/>
      <c r="CB1252" s="24"/>
      <c r="CC1252" s="24"/>
      <c r="CD1252" s="24"/>
      <c r="CE1252" s="24"/>
    </row>
    <row r="1253" spans="46:83" x14ac:dyDescent="0.15">
      <c r="AT1253" s="24"/>
      <c r="AU1253" s="24"/>
      <c r="AV1253" s="24"/>
      <c r="AW1253" s="24"/>
      <c r="AX1253" s="24"/>
      <c r="AY1253" s="24"/>
      <c r="AZ1253" s="24"/>
      <c r="BA1253" s="24"/>
      <c r="BB1253" s="24"/>
      <c r="BC1253" s="24"/>
      <c r="BD1253" s="24"/>
      <c r="BE1253" s="24"/>
      <c r="BF1253" s="24"/>
      <c r="BG1253" s="24"/>
      <c r="BH1253" s="24"/>
      <c r="BI1253" s="24"/>
      <c r="BJ1253" s="24"/>
      <c r="BK1253" s="24"/>
      <c r="BL1253" s="24"/>
      <c r="BM1253" s="24"/>
      <c r="BN1253" s="24"/>
      <c r="BO1253" s="24"/>
      <c r="BP1253" s="24"/>
      <c r="BQ1253" s="24"/>
      <c r="BR1253" s="24"/>
      <c r="BS1253" s="24"/>
      <c r="BT1253" s="24"/>
      <c r="BU1253" s="24"/>
      <c r="BV1253" s="24"/>
      <c r="BW1253" s="24"/>
      <c r="BX1253" s="24"/>
      <c r="BY1253" s="24"/>
      <c r="BZ1253" s="24"/>
      <c r="CA1253" s="24"/>
      <c r="CB1253" s="24"/>
      <c r="CC1253" s="24"/>
      <c r="CD1253" s="24"/>
      <c r="CE1253" s="24"/>
    </row>
    <row r="1254" spans="46:83" x14ac:dyDescent="0.15">
      <c r="AT1254" s="24"/>
      <c r="AU1254" s="24"/>
      <c r="AV1254" s="24"/>
      <c r="AW1254" s="24"/>
      <c r="AX1254" s="24"/>
      <c r="AY1254" s="24"/>
      <c r="AZ1254" s="24"/>
      <c r="BA1254" s="24"/>
      <c r="BB1254" s="24"/>
      <c r="BC1254" s="24"/>
      <c r="BD1254" s="24"/>
      <c r="BE1254" s="24"/>
      <c r="BF1254" s="24"/>
      <c r="BG1254" s="24"/>
      <c r="BH1254" s="24"/>
      <c r="BI1254" s="24"/>
      <c r="BJ1254" s="24"/>
      <c r="BK1254" s="24"/>
      <c r="BL1254" s="24"/>
      <c r="BM1254" s="24"/>
      <c r="BN1254" s="24"/>
      <c r="BO1254" s="24"/>
      <c r="BP1254" s="24"/>
      <c r="BQ1254" s="24"/>
      <c r="BR1254" s="24"/>
      <c r="BS1254" s="24"/>
      <c r="BT1254" s="24"/>
      <c r="BU1254" s="24"/>
      <c r="BV1254" s="24"/>
      <c r="BW1254" s="24"/>
      <c r="BX1254" s="24"/>
      <c r="BY1254" s="24"/>
      <c r="BZ1254" s="24"/>
      <c r="CA1254" s="24"/>
      <c r="CB1254" s="24"/>
      <c r="CC1254" s="24"/>
      <c r="CD1254" s="24"/>
      <c r="CE1254" s="24"/>
    </row>
    <row r="1255" spans="46:83" x14ac:dyDescent="0.15">
      <c r="AT1255" s="24"/>
      <c r="AU1255" s="24"/>
      <c r="AV1255" s="24"/>
      <c r="AW1255" s="24"/>
      <c r="AX1255" s="24"/>
      <c r="AY1255" s="24"/>
      <c r="AZ1255" s="24"/>
      <c r="BA1255" s="24"/>
      <c r="BB1255" s="24"/>
      <c r="BC1255" s="24"/>
      <c r="BD1255" s="24"/>
      <c r="BE1255" s="24"/>
      <c r="BF1255" s="24"/>
      <c r="BG1255" s="24"/>
      <c r="BH1255" s="24"/>
      <c r="BI1255" s="24"/>
      <c r="BJ1255" s="24"/>
      <c r="BK1255" s="24"/>
      <c r="BL1255" s="24"/>
      <c r="BM1255" s="24"/>
      <c r="BN1255" s="24"/>
      <c r="BO1255" s="24"/>
      <c r="BP1255" s="24"/>
      <c r="BQ1255" s="24"/>
      <c r="BR1255" s="24"/>
      <c r="BS1255" s="24"/>
      <c r="BT1255" s="24"/>
      <c r="BU1255" s="24"/>
      <c r="BV1255" s="24"/>
      <c r="BW1255" s="24"/>
      <c r="BX1255" s="24"/>
      <c r="BY1255" s="24"/>
      <c r="BZ1255" s="24"/>
      <c r="CA1255" s="24"/>
      <c r="CB1255" s="24"/>
      <c r="CC1255" s="24"/>
      <c r="CD1255" s="24"/>
      <c r="CE1255" s="24"/>
    </row>
    <row r="1256" spans="46:83" x14ac:dyDescent="0.15">
      <c r="AT1256" s="24"/>
      <c r="AU1256" s="24"/>
      <c r="AV1256" s="24"/>
      <c r="AW1256" s="24"/>
      <c r="AX1256" s="24"/>
      <c r="AY1256" s="24"/>
      <c r="AZ1256" s="24"/>
      <c r="BA1256" s="24"/>
      <c r="BB1256" s="24"/>
      <c r="BC1256" s="24"/>
      <c r="BD1256" s="24"/>
      <c r="BE1256" s="24"/>
      <c r="BF1256" s="24"/>
      <c r="BG1256" s="24"/>
      <c r="BH1256" s="24"/>
      <c r="BI1256" s="24"/>
      <c r="BJ1256" s="24"/>
      <c r="BK1256" s="24"/>
      <c r="BL1256" s="24"/>
      <c r="BM1256" s="24"/>
      <c r="BN1256" s="24"/>
      <c r="BO1256" s="24"/>
      <c r="BP1256" s="24"/>
      <c r="BQ1256" s="24"/>
      <c r="BR1256" s="24"/>
      <c r="BS1256" s="24"/>
      <c r="BT1256" s="24"/>
      <c r="BU1256" s="24"/>
      <c r="BV1256" s="24"/>
      <c r="BW1256" s="24"/>
      <c r="BX1256" s="24"/>
      <c r="BY1256" s="24"/>
      <c r="BZ1256" s="24"/>
      <c r="CA1256" s="24"/>
      <c r="CB1256" s="24"/>
      <c r="CC1256" s="24"/>
      <c r="CD1256" s="24"/>
      <c r="CE1256" s="24"/>
    </row>
    <row r="1257" spans="46:83" x14ac:dyDescent="0.15">
      <c r="AT1257" s="24"/>
      <c r="AU1257" s="24"/>
      <c r="AV1257" s="24"/>
      <c r="AW1257" s="24"/>
      <c r="AX1257" s="24"/>
      <c r="AY1257" s="24"/>
      <c r="AZ1257" s="24"/>
      <c r="BA1257" s="24"/>
      <c r="BB1257" s="24"/>
      <c r="BC1257" s="24"/>
      <c r="BD1257" s="24"/>
      <c r="BE1257" s="24"/>
      <c r="BF1257" s="24"/>
      <c r="BG1257" s="24"/>
      <c r="BH1257" s="24"/>
      <c r="BI1257" s="24"/>
      <c r="BJ1257" s="24"/>
      <c r="BK1257" s="24"/>
      <c r="BL1257" s="24"/>
      <c r="BM1257" s="24"/>
      <c r="BN1257" s="24"/>
      <c r="BO1257" s="24"/>
      <c r="BP1257" s="24"/>
      <c r="BQ1257" s="24"/>
      <c r="BR1257" s="24"/>
      <c r="BS1257" s="24"/>
      <c r="BT1257" s="24"/>
      <c r="BU1257" s="24"/>
      <c r="BV1257" s="24"/>
      <c r="BW1257" s="24"/>
      <c r="BX1257" s="24"/>
      <c r="BY1257" s="24"/>
      <c r="BZ1257" s="24"/>
      <c r="CA1257" s="24"/>
      <c r="CB1257" s="24"/>
      <c r="CC1257" s="24"/>
      <c r="CD1257" s="24"/>
      <c r="CE1257" s="24"/>
    </row>
    <row r="1258" spans="46:83" x14ac:dyDescent="0.15">
      <c r="AT1258" s="24"/>
      <c r="AU1258" s="24"/>
      <c r="AV1258" s="24"/>
      <c r="AW1258" s="24"/>
      <c r="AX1258" s="24"/>
      <c r="AY1258" s="24"/>
      <c r="AZ1258" s="24"/>
      <c r="BA1258" s="24"/>
      <c r="BB1258" s="24"/>
      <c r="BC1258" s="24"/>
      <c r="BD1258" s="24"/>
      <c r="BE1258" s="24"/>
      <c r="BF1258" s="24"/>
      <c r="BG1258" s="24"/>
      <c r="BH1258" s="24"/>
      <c r="BI1258" s="24"/>
      <c r="BJ1258" s="24"/>
      <c r="BK1258" s="24"/>
      <c r="BL1258" s="24"/>
      <c r="BM1258" s="24"/>
      <c r="BN1258" s="24"/>
      <c r="BO1258" s="24"/>
      <c r="BP1258" s="24"/>
      <c r="BQ1258" s="24"/>
      <c r="BR1258" s="24"/>
      <c r="BS1258" s="24"/>
      <c r="BT1258" s="24"/>
      <c r="BU1258" s="24"/>
      <c r="BV1258" s="24"/>
      <c r="BW1258" s="24"/>
      <c r="BX1258" s="24"/>
      <c r="BY1258" s="24"/>
      <c r="BZ1258" s="24"/>
      <c r="CA1258" s="24"/>
      <c r="CB1258" s="24"/>
      <c r="CC1258" s="24"/>
      <c r="CD1258" s="24"/>
      <c r="CE1258" s="24"/>
    </row>
    <row r="1259" spans="46:83" x14ac:dyDescent="0.15">
      <c r="AT1259" s="24"/>
      <c r="AU1259" s="24"/>
      <c r="AV1259" s="24"/>
      <c r="AW1259" s="24"/>
      <c r="AX1259" s="24"/>
      <c r="AY1259" s="24"/>
      <c r="AZ1259" s="24"/>
      <c r="BA1259" s="24"/>
      <c r="BB1259" s="24"/>
      <c r="BC1259" s="24"/>
      <c r="BD1259" s="24"/>
      <c r="BE1259" s="24"/>
      <c r="BF1259" s="24"/>
      <c r="BG1259" s="24"/>
      <c r="BH1259" s="24"/>
      <c r="BI1259" s="24"/>
      <c r="BJ1259" s="24"/>
      <c r="BK1259" s="24"/>
      <c r="BL1259" s="24"/>
      <c r="BM1259" s="24"/>
      <c r="BN1259" s="24"/>
      <c r="BO1259" s="24"/>
      <c r="BP1259" s="24"/>
      <c r="BQ1259" s="24"/>
      <c r="BR1259" s="24"/>
      <c r="BS1259" s="24"/>
      <c r="BT1259" s="24"/>
      <c r="BU1259" s="24"/>
      <c r="BV1259" s="24"/>
      <c r="BW1259" s="24"/>
      <c r="BX1259" s="24"/>
      <c r="BY1259" s="24"/>
      <c r="BZ1259" s="24"/>
      <c r="CA1259" s="24"/>
      <c r="CB1259" s="24"/>
      <c r="CC1259" s="24"/>
      <c r="CD1259" s="24"/>
      <c r="CE1259" s="24"/>
    </row>
    <row r="1260" spans="46:83" x14ac:dyDescent="0.15">
      <c r="AT1260" s="24"/>
      <c r="AU1260" s="24"/>
      <c r="AV1260" s="24"/>
      <c r="AW1260" s="24"/>
      <c r="AX1260" s="24"/>
      <c r="AY1260" s="24"/>
      <c r="AZ1260" s="24"/>
      <c r="BA1260" s="24"/>
      <c r="BB1260" s="24"/>
      <c r="BC1260" s="24"/>
      <c r="BD1260" s="24"/>
      <c r="BE1260" s="24"/>
      <c r="BF1260" s="24"/>
      <c r="BG1260" s="24"/>
      <c r="BH1260" s="24"/>
      <c r="BI1260" s="24"/>
      <c r="BJ1260" s="24"/>
      <c r="BK1260" s="24"/>
      <c r="BL1260" s="24"/>
      <c r="BM1260" s="24"/>
      <c r="BN1260" s="24"/>
      <c r="BO1260" s="24"/>
      <c r="BP1260" s="24"/>
      <c r="BQ1260" s="24"/>
      <c r="BR1260" s="24"/>
      <c r="BS1260" s="24"/>
      <c r="BT1260" s="24"/>
      <c r="BU1260" s="24"/>
      <c r="BV1260" s="24"/>
      <c r="BW1260" s="24"/>
      <c r="BX1260" s="24"/>
      <c r="BY1260" s="24"/>
      <c r="BZ1260" s="24"/>
      <c r="CA1260" s="24"/>
      <c r="CB1260" s="24"/>
      <c r="CC1260" s="24"/>
      <c r="CD1260" s="24"/>
      <c r="CE1260" s="24"/>
    </row>
    <row r="1261" spans="46:83" x14ac:dyDescent="0.15">
      <c r="AT1261" s="24"/>
      <c r="AU1261" s="24"/>
      <c r="AV1261" s="24"/>
      <c r="AW1261" s="24"/>
      <c r="AX1261" s="24"/>
      <c r="AY1261" s="24"/>
      <c r="AZ1261" s="24"/>
      <c r="BA1261" s="24"/>
      <c r="BB1261" s="24"/>
      <c r="BC1261" s="24"/>
      <c r="BD1261" s="24"/>
      <c r="BE1261" s="24"/>
      <c r="BF1261" s="24"/>
      <c r="BG1261" s="24"/>
      <c r="BH1261" s="24"/>
      <c r="BI1261" s="24"/>
      <c r="BJ1261" s="24"/>
      <c r="BK1261" s="24"/>
      <c r="BL1261" s="24"/>
      <c r="BM1261" s="24"/>
      <c r="BN1261" s="24"/>
      <c r="BO1261" s="24"/>
      <c r="BP1261" s="24"/>
      <c r="BQ1261" s="24"/>
      <c r="BR1261" s="24"/>
      <c r="BS1261" s="24"/>
      <c r="BT1261" s="24"/>
      <c r="BU1261" s="24"/>
      <c r="BV1261" s="24"/>
      <c r="BW1261" s="24"/>
      <c r="BX1261" s="24"/>
      <c r="BY1261" s="24"/>
      <c r="BZ1261" s="24"/>
      <c r="CA1261" s="24"/>
      <c r="CB1261" s="24"/>
      <c r="CC1261" s="24"/>
      <c r="CD1261" s="24"/>
      <c r="CE1261" s="24"/>
    </row>
    <row r="1262" spans="46:83" x14ac:dyDescent="0.15">
      <c r="AT1262" s="24"/>
      <c r="AU1262" s="24"/>
      <c r="AV1262" s="24"/>
      <c r="AW1262" s="24"/>
      <c r="AX1262" s="24"/>
      <c r="AY1262" s="24"/>
      <c r="AZ1262" s="24"/>
      <c r="BA1262" s="24"/>
      <c r="BB1262" s="24"/>
      <c r="BC1262" s="24"/>
      <c r="BD1262" s="24"/>
      <c r="BE1262" s="24"/>
      <c r="BF1262" s="24"/>
      <c r="BG1262" s="24"/>
      <c r="BH1262" s="24"/>
      <c r="BI1262" s="24"/>
      <c r="BJ1262" s="24"/>
      <c r="BK1262" s="24"/>
      <c r="BL1262" s="24"/>
      <c r="BM1262" s="24"/>
      <c r="BN1262" s="24"/>
      <c r="BO1262" s="24"/>
      <c r="BP1262" s="24"/>
      <c r="BQ1262" s="24"/>
      <c r="BR1262" s="24"/>
      <c r="BS1262" s="24"/>
      <c r="BT1262" s="24"/>
      <c r="BU1262" s="24"/>
      <c r="BV1262" s="24"/>
      <c r="BW1262" s="24"/>
      <c r="BX1262" s="24"/>
      <c r="BY1262" s="24"/>
      <c r="BZ1262" s="24"/>
      <c r="CA1262" s="24"/>
      <c r="CB1262" s="24"/>
      <c r="CC1262" s="24"/>
      <c r="CD1262" s="24"/>
      <c r="CE1262" s="24"/>
    </row>
    <row r="1263" spans="46:83" x14ac:dyDescent="0.15">
      <c r="AT1263" s="24"/>
      <c r="AU1263" s="24"/>
      <c r="AV1263" s="24"/>
      <c r="AW1263" s="24"/>
      <c r="AX1263" s="24"/>
      <c r="AY1263" s="24"/>
      <c r="AZ1263" s="24"/>
      <c r="BA1263" s="24"/>
      <c r="BB1263" s="24"/>
      <c r="BC1263" s="24"/>
      <c r="BD1263" s="24"/>
      <c r="BE1263" s="24"/>
      <c r="BF1263" s="24"/>
      <c r="BG1263" s="24"/>
      <c r="BH1263" s="24"/>
      <c r="BI1263" s="24"/>
      <c r="BJ1263" s="24"/>
      <c r="BK1263" s="24"/>
      <c r="BL1263" s="24"/>
      <c r="BM1263" s="24"/>
      <c r="BN1263" s="24"/>
      <c r="BO1263" s="24"/>
      <c r="BP1263" s="24"/>
      <c r="BQ1263" s="24"/>
      <c r="BR1263" s="24"/>
      <c r="BS1263" s="24"/>
      <c r="BT1263" s="24"/>
      <c r="BU1263" s="24"/>
      <c r="BV1263" s="24"/>
      <c r="BW1263" s="24"/>
      <c r="BX1263" s="24"/>
      <c r="BY1263" s="24"/>
      <c r="BZ1263" s="24"/>
      <c r="CA1263" s="24"/>
      <c r="CB1263" s="24"/>
      <c r="CC1263" s="24"/>
      <c r="CD1263" s="24"/>
      <c r="CE1263" s="24"/>
    </row>
    <row r="1264" spans="46:83" x14ac:dyDescent="0.15">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row>
    <row r="1265" spans="46:83" x14ac:dyDescent="0.15">
      <c r="AT1265" s="24"/>
      <c r="AU1265" s="24"/>
      <c r="AV1265" s="24"/>
      <c r="AW1265" s="24"/>
      <c r="AX1265" s="24"/>
      <c r="AY1265" s="24"/>
      <c r="AZ1265" s="24"/>
      <c r="BA1265" s="24"/>
      <c r="BB1265" s="24"/>
      <c r="BC1265" s="24"/>
      <c r="BD1265" s="24"/>
      <c r="BE1265" s="24"/>
      <c r="BF1265" s="24"/>
      <c r="BG1265" s="24"/>
      <c r="BH1265" s="24"/>
      <c r="BI1265" s="24"/>
      <c r="BJ1265" s="24"/>
      <c r="BK1265" s="24"/>
      <c r="BL1265" s="24"/>
      <c r="BM1265" s="24"/>
      <c r="BN1265" s="24"/>
      <c r="BO1265" s="24"/>
      <c r="BP1265" s="24"/>
      <c r="BQ1265" s="24"/>
      <c r="BR1265" s="24"/>
      <c r="BS1265" s="24"/>
      <c r="BT1265" s="24"/>
      <c r="BU1265" s="24"/>
      <c r="BV1265" s="24"/>
      <c r="BW1265" s="24"/>
      <c r="BX1265" s="24"/>
      <c r="BY1265" s="24"/>
      <c r="BZ1265" s="24"/>
      <c r="CA1265" s="24"/>
      <c r="CB1265" s="24"/>
      <c r="CC1265" s="24"/>
      <c r="CD1265" s="24"/>
      <c r="CE1265" s="24"/>
    </row>
    <row r="1266" spans="46:83" x14ac:dyDescent="0.15">
      <c r="AT1266" s="24"/>
      <c r="AU1266" s="24"/>
      <c r="AV1266" s="24"/>
      <c r="AW1266" s="24"/>
      <c r="AX1266" s="24"/>
      <c r="AY1266" s="24"/>
      <c r="AZ1266" s="24"/>
      <c r="BA1266" s="24"/>
      <c r="BB1266" s="24"/>
      <c r="BC1266" s="24"/>
      <c r="BD1266" s="24"/>
      <c r="BE1266" s="24"/>
      <c r="BF1266" s="24"/>
      <c r="BG1266" s="24"/>
      <c r="BH1266" s="24"/>
      <c r="BI1266" s="24"/>
      <c r="BJ1266" s="24"/>
      <c r="BK1266" s="24"/>
      <c r="BL1266" s="24"/>
      <c r="BM1266" s="24"/>
      <c r="BN1266" s="24"/>
      <c r="BO1266" s="24"/>
      <c r="BP1266" s="24"/>
      <c r="BQ1266" s="24"/>
      <c r="BR1266" s="24"/>
      <c r="BS1266" s="24"/>
      <c r="BT1266" s="24"/>
      <c r="BU1266" s="24"/>
      <c r="BV1266" s="24"/>
      <c r="BW1266" s="24"/>
      <c r="BX1266" s="24"/>
      <c r="BY1266" s="24"/>
      <c r="BZ1266" s="24"/>
      <c r="CA1266" s="24"/>
      <c r="CB1266" s="24"/>
      <c r="CC1266" s="24"/>
      <c r="CD1266" s="24"/>
      <c r="CE1266" s="24"/>
    </row>
    <row r="1267" spans="46:83" x14ac:dyDescent="0.15">
      <c r="AT1267" s="24"/>
      <c r="AU1267" s="24"/>
      <c r="AV1267" s="24"/>
      <c r="AW1267" s="24"/>
      <c r="AX1267" s="24"/>
      <c r="AY1267" s="24"/>
      <c r="AZ1267" s="24"/>
      <c r="BA1267" s="24"/>
      <c r="BB1267" s="24"/>
      <c r="BC1267" s="24"/>
      <c r="BD1267" s="24"/>
      <c r="BE1267" s="24"/>
      <c r="BF1267" s="24"/>
      <c r="BG1267" s="24"/>
      <c r="BH1267" s="24"/>
      <c r="BI1267" s="24"/>
      <c r="BJ1267" s="24"/>
      <c r="BK1267" s="24"/>
      <c r="BL1267" s="24"/>
      <c r="BM1267" s="24"/>
      <c r="BN1267" s="24"/>
      <c r="BO1267" s="24"/>
      <c r="BP1267" s="24"/>
      <c r="BQ1267" s="24"/>
      <c r="BR1267" s="24"/>
      <c r="BS1267" s="24"/>
      <c r="BT1267" s="24"/>
      <c r="BU1267" s="24"/>
      <c r="BV1267" s="24"/>
      <c r="BW1267" s="24"/>
      <c r="BX1267" s="24"/>
      <c r="BY1267" s="24"/>
      <c r="BZ1267" s="24"/>
      <c r="CA1267" s="24"/>
      <c r="CB1267" s="24"/>
      <c r="CC1267" s="24"/>
      <c r="CD1267" s="24"/>
      <c r="CE1267" s="24"/>
    </row>
    <row r="1268" spans="46:83" x14ac:dyDescent="0.15">
      <c r="AT1268" s="24"/>
      <c r="AU1268" s="24"/>
      <c r="AV1268" s="24"/>
      <c r="AW1268" s="24"/>
      <c r="AX1268" s="24"/>
      <c r="AY1268" s="24"/>
      <c r="AZ1268" s="24"/>
      <c r="BA1268" s="24"/>
      <c r="BB1268" s="24"/>
      <c r="BC1268" s="24"/>
      <c r="BD1268" s="24"/>
      <c r="BE1268" s="24"/>
      <c r="BF1268" s="24"/>
      <c r="BG1268" s="24"/>
      <c r="BH1268" s="24"/>
      <c r="BI1268" s="24"/>
      <c r="BJ1268" s="24"/>
      <c r="BK1268" s="24"/>
      <c r="BL1268" s="24"/>
      <c r="BM1268" s="24"/>
      <c r="BN1268" s="24"/>
      <c r="BO1268" s="24"/>
      <c r="BP1268" s="24"/>
      <c r="BQ1268" s="24"/>
      <c r="BR1268" s="24"/>
      <c r="BS1268" s="24"/>
      <c r="BT1268" s="24"/>
      <c r="BU1268" s="24"/>
      <c r="BV1268" s="24"/>
      <c r="BW1268" s="24"/>
      <c r="BX1268" s="24"/>
      <c r="BY1268" s="24"/>
      <c r="BZ1268" s="24"/>
      <c r="CA1268" s="24"/>
      <c r="CB1268" s="24"/>
      <c r="CC1268" s="24"/>
      <c r="CD1268" s="24"/>
      <c r="CE1268" s="24"/>
    </row>
    <row r="1269" spans="46:83" x14ac:dyDescent="0.15">
      <c r="AT1269" s="24"/>
      <c r="AU1269" s="24"/>
      <c r="AV1269" s="24"/>
      <c r="AW1269" s="24"/>
      <c r="AX1269" s="24"/>
      <c r="AY1269" s="24"/>
      <c r="AZ1269" s="24"/>
      <c r="BA1269" s="24"/>
      <c r="BB1269" s="24"/>
      <c r="BC1269" s="24"/>
      <c r="BD1269" s="24"/>
      <c r="BE1269" s="24"/>
      <c r="BF1269" s="24"/>
      <c r="BG1269" s="24"/>
      <c r="BH1269" s="24"/>
      <c r="BI1269" s="24"/>
      <c r="BJ1269" s="24"/>
      <c r="BK1269" s="24"/>
      <c r="BL1269" s="24"/>
      <c r="BM1269" s="24"/>
      <c r="BN1269" s="24"/>
      <c r="BO1269" s="24"/>
      <c r="BP1269" s="24"/>
      <c r="BQ1269" s="24"/>
      <c r="BR1269" s="24"/>
      <c r="BS1269" s="24"/>
      <c r="BT1269" s="24"/>
      <c r="BU1269" s="24"/>
      <c r="BV1269" s="24"/>
      <c r="BW1269" s="24"/>
      <c r="BX1269" s="24"/>
      <c r="BY1269" s="24"/>
      <c r="BZ1269" s="24"/>
      <c r="CA1269" s="24"/>
      <c r="CB1269" s="24"/>
      <c r="CC1269" s="24"/>
      <c r="CD1269" s="24"/>
      <c r="CE1269" s="24"/>
    </row>
    <row r="1270" spans="46:83" x14ac:dyDescent="0.15">
      <c r="AT1270" s="24"/>
      <c r="AU1270" s="24"/>
      <c r="AV1270" s="24"/>
      <c r="AW1270" s="24"/>
      <c r="AX1270" s="24"/>
      <c r="AY1270" s="24"/>
      <c r="AZ1270" s="24"/>
      <c r="BA1270" s="24"/>
      <c r="BB1270" s="24"/>
      <c r="BC1270" s="24"/>
      <c r="BD1270" s="24"/>
      <c r="BE1270" s="24"/>
      <c r="BF1270" s="24"/>
      <c r="BG1270" s="24"/>
      <c r="BH1270" s="24"/>
      <c r="BI1270" s="24"/>
      <c r="BJ1270" s="24"/>
      <c r="BK1270" s="24"/>
      <c r="BL1270" s="24"/>
      <c r="BM1270" s="24"/>
      <c r="BN1270" s="24"/>
      <c r="BO1270" s="24"/>
      <c r="BP1270" s="24"/>
      <c r="BQ1270" s="24"/>
      <c r="BR1270" s="24"/>
      <c r="BS1270" s="24"/>
      <c r="BT1270" s="24"/>
      <c r="BU1270" s="24"/>
      <c r="BV1270" s="24"/>
      <c r="BW1270" s="24"/>
      <c r="BX1270" s="24"/>
      <c r="BY1270" s="24"/>
      <c r="BZ1270" s="24"/>
      <c r="CA1270" s="24"/>
      <c r="CB1270" s="24"/>
      <c r="CC1270" s="24"/>
      <c r="CD1270" s="24"/>
      <c r="CE1270" s="24"/>
    </row>
    <row r="1271" spans="46:83" x14ac:dyDescent="0.15">
      <c r="AT1271" s="24"/>
      <c r="AU1271" s="24"/>
      <c r="AV1271" s="24"/>
      <c r="AW1271" s="24"/>
      <c r="AX1271" s="24"/>
      <c r="AY1271" s="24"/>
      <c r="AZ1271" s="24"/>
      <c r="BA1271" s="24"/>
      <c r="BB1271" s="24"/>
      <c r="BC1271" s="24"/>
      <c r="BD1271" s="24"/>
      <c r="BE1271" s="24"/>
      <c r="BF1271" s="24"/>
      <c r="BG1271" s="24"/>
      <c r="BH1271" s="24"/>
      <c r="BI1271" s="24"/>
      <c r="BJ1271" s="24"/>
      <c r="BK1271" s="24"/>
      <c r="BL1271" s="24"/>
      <c r="BM1271" s="24"/>
      <c r="BN1271" s="24"/>
      <c r="BO1271" s="24"/>
      <c r="BP1271" s="24"/>
      <c r="BQ1271" s="24"/>
      <c r="BR1271" s="24"/>
      <c r="BS1271" s="24"/>
      <c r="BT1271" s="24"/>
      <c r="BU1271" s="24"/>
      <c r="BV1271" s="24"/>
      <c r="BW1271" s="24"/>
      <c r="BX1271" s="24"/>
      <c r="BY1271" s="24"/>
      <c r="BZ1271" s="24"/>
      <c r="CA1271" s="24"/>
      <c r="CB1271" s="24"/>
      <c r="CC1271" s="24"/>
      <c r="CD1271" s="24"/>
      <c r="CE1271" s="24"/>
    </row>
    <row r="1272" spans="46:83" x14ac:dyDescent="0.15">
      <c r="AT1272" s="24"/>
      <c r="AU1272" s="24"/>
      <c r="AV1272" s="24"/>
      <c r="AW1272" s="24"/>
      <c r="AX1272" s="24"/>
      <c r="AY1272" s="24"/>
      <c r="AZ1272" s="24"/>
      <c r="BA1272" s="24"/>
      <c r="BB1272" s="24"/>
      <c r="BC1272" s="24"/>
      <c r="BD1272" s="24"/>
      <c r="BE1272" s="24"/>
      <c r="BF1272" s="24"/>
      <c r="BG1272" s="24"/>
      <c r="BH1272" s="24"/>
      <c r="BI1272" s="24"/>
      <c r="BJ1272" s="24"/>
      <c r="BK1272" s="24"/>
      <c r="BL1272" s="24"/>
      <c r="BM1272" s="24"/>
      <c r="BN1272" s="24"/>
      <c r="BO1272" s="24"/>
      <c r="BP1272" s="24"/>
      <c r="BQ1272" s="24"/>
      <c r="BR1272" s="24"/>
      <c r="BS1272" s="24"/>
      <c r="BT1272" s="24"/>
      <c r="BU1272" s="24"/>
      <c r="BV1272" s="24"/>
      <c r="BW1272" s="24"/>
      <c r="BX1272" s="24"/>
      <c r="BY1272" s="24"/>
      <c r="BZ1272" s="24"/>
      <c r="CA1272" s="24"/>
      <c r="CB1272" s="24"/>
      <c r="CC1272" s="24"/>
      <c r="CD1272" s="24"/>
      <c r="CE1272" s="24"/>
    </row>
    <row r="1273" spans="46:83" x14ac:dyDescent="0.15">
      <c r="AT1273" s="24"/>
      <c r="AU1273" s="24"/>
      <c r="AV1273" s="24"/>
      <c r="AW1273" s="24"/>
      <c r="AX1273" s="24"/>
      <c r="AY1273" s="24"/>
      <c r="AZ1273" s="24"/>
      <c r="BA1273" s="24"/>
      <c r="BB1273" s="24"/>
      <c r="BC1273" s="24"/>
      <c r="BD1273" s="24"/>
      <c r="BE1273" s="24"/>
      <c r="BF1273" s="24"/>
      <c r="BG1273" s="24"/>
      <c r="BH1273" s="24"/>
      <c r="BI1273" s="24"/>
      <c r="BJ1273" s="24"/>
      <c r="BK1273" s="24"/>
      <c r="BL1273" s="24"/>
      <c r="BM1273" s="24"/>
      <c r="BN1273" s="24"/>
      <c r="BO1273" s="24"/>
      <c r="BP1273" s="24"/>
      <c r="BQ1273" s="24"/>
      <c r="BR1273" s="24"/>
      <c r="BS1273" s="24"/>
      <c r="BT1273" s="24"/>
      <c r="BU1273" s="24"/>
      <c r="BV1273" s="24"/>
      <c r="BW1273" s="24"/>
      <c r="BX1273" s="24"/>
      <c r="BY1273" s="24"/>
      <c r="BZ1273" s="24"/>
      <c r="CA1273" s="24"/>
      <c r="CB1273" s="24"/>
      <c r="CC1273" s="24"/>
      <c r="CD1273" s="24"/>
      <c r="CE1273" s="24"/>
    </row>
    <row r="1274" spans="46:83" x14ac:dyDescent="0.15">
      <c r="AT1274" s="24"/>
      <c r="AU1274" s="24"/>
      <c r="AV1274" s="24"/>
      <c r="AW1274" s="24"/>
      <c r="AX1274" s="24"/>
      <c r="AY1274" s="24"/>
      <c r="AZ1274" s="24"/>
      <c r="BA1274" s="24"/>
      <c r="BB1274" s="24"/>
      <c r="BC1274" s="24"/>
      <c r="BD1274" s="24"/>
      <c r="BE1274" s="24"/>
      <c r="BF1274" s="24"/>
      <c r="BG1274" s="24"/>
      <c r="BH1274" s="24"/>
      <c r="BI1274" s="24"/>
      <c r="BJ1274" s="24"/>
      <c r="BK1274" s="24"/>
      <c r="BL1274" s="24"/>
      <c r="BM1274" s="24"/>
      <c r="BN1274" s="24"/>
      <c r="BO1274" s="24"/>
      <c r="BP1274" s="24"/>
      <c r="BQ1274" s="24"/>
      <c r="BR1274" s="24"/>
      <c r="BS1274" s="24"/>
      <c r="BT1274" s="24"/>
      <c r="BU1274" s="24"/>
      <c r="BV1274" s="24"/>
      <c r="BW1274" s="24"/>
      <c r="BX1274" s="24"/>
      <c r="BY1274" s="24"/>
      <c r="BZ1274" s="24"/>
      <c r="CA1274" s="24"/>
      <c r="CB1274" s="24"/>
      <c r="CC1274" s="24"/>
      <c r="CD1274" s="24"/>
      <c r="CE1274" s="24"/>
    </row>
    <row r="1275" spans="46:83" x14ac:dyDescent="0.15">
      <c r="AT1275" s="24"/>
      <c r="AU1275" s="24"/>
      <c r="AV1275" s="24"/>
      <c r="AW1275" s="24"/>
      <c r="AX1275" s="24"/>
      <c r="AY1275" s="24"/>
      <c r="AZ1275" s="24"/>
      <c r="BA1275" s="24"/>
      <c r="BB1275" s="24"/>
      <c r="BC1275" s="24"/>
      <c r="BD1275" s="24"/>
      <c r="BE1275" s="24"/>
      <c r="BF1275" s="24"/>
      <c r="BG1275" s="24"/>
      <c r="BH1275" s="24"/>
      <c r="BI1275" s="24"/>
      <c r="BJ1275" s="24"/>
      <c r="BK1275" s="24"/>
      <c r="BL1275" s="24"/>
      <c r="BM1275" s="24"/>
      <c r="BN1275" s="24"/>
      <c r="BO1275" s="24"/>
      <c r="BP1275" s="24"/>
      <c r="BQ1275" s="24"/>
      <c r="BR1275" s="24"/>
      <c r="BS1275" s="24"/>
      <c r="BT1275" s="24"/>
      <c r="BU1275" s="24"/>
      <c r="BV1275" s="24"/>
      <c r="BW1275" s="24"/>
      <c r="BX1275" s="24"/>
      <c r="BY1275" s="24"/>
      <c r="BZ1275" s="24"/>
      <c r="CA1275" s="24"/>
      <c r="CB1275" s="24"/>
      <c r="CC1275" s="24"/>
      <c r="CD1275" s="24"/>
      <c r="CE1275" s="24"/>
    </row>
    <row r="1276" spans="46:83" x14ac:dyDescent="0.15">
      <c r="AT1276" s="24"/>
      <c r="AU1276" s="24"/>
      <c r="AV1276" s="24"/>
      <c r="AW1276" s="24"/>
      <c r="AX1276" s="24"/>
      <c r="AY1276" s="24"/>
      <c r="AZ1276" s="24"/>
      <c r="BA1276" s="24"/>
      <c r="BB1276" s="24"/>
      <c r="BC1276" s="24"/>
      <c r="BD1276" s="24"/>
      <c r="BE1276" s="24"/>
      <c r="BF1276" s="24"/>
      <c r="BG1276" s="24"/>
      <c r="BH1276" s="24"/>
      <c r="BI1276" s="24"/>
      <c r="BJ1276" s="24"/>
      <c r="BK1276" s="24"/>
      <c r="BL1276" s="24"/>
      <c r="BM1276" s="24"/>
      <c r="BN1276" s="24"/>
      <c r="BO1276" s="24"/>
      <c r="BP1276" s="24"/>
      <c r="BQ1276" s="24"/>
      <c r="BR1276" s="24"/>
      <c r="BS1276" s="24"/>
      <c r="BT1276" s="24"/>
      <c r="BU1276" s="24"/>
      <c r="BV1276" s="24"/>
      <c r="BW1276" s="24"/>
      <c r="BX1276" s="24"/>
      <c r="BY1276" s="24"/>
      <c r="BZ1276" s="24"/>
      <c r="CA1276" s="24"/>
      <c r="CB1276" s="24"/>
      <c r="CC1276" s="24"/>
      <c r="CD1276" s="24"/>
      <c r="CE1276" s="24"/>
    </row>
    <row r="1277" spans="46:83" x14ac:dyDescent="0.15">
      <c r="AT1277" s="24"/>
      <c r="AU1277" s="24"/>
      <c r="AV1277" s="24"/>
      <c r="AW1277" s="24"/>
      <c r="AX1277" s="24"/>
      <c r="AY1277" s="24"/>
      <c r="AZ1277" s="24"/>
      <c r="BA1277" s="24"/>
      <c r="BB1277" s="24"/>
      <c r="BC1277" s="24"/>
      <c r="BD1277" s="24"/>
      <c r="BE1277" s="24"/>
      <c r="BF1277" s="24"/>
      <c r="BG1277" s="24"/>
      <c r="BH1277" s="24"/>
      <c r="BI1277" s="24"/>
      <c r="BJ1277" s="24"/>
      <c r="BK1277" s="24"/>
      <c r="BL1277" s="24"/>
      <c r="BM1277" s="24"/>
      <c r="BN1277" s="24"/>
      <c r="BO1277" s="24"/>
      <c r="BP1277" s="24"/>
      <c r="BQ1277" s="24"/>
      <c r="BR1277" s="24"/>
      <c r="BS1277" s="24"/>
      <c r="BT1277" s="24"/>
      <c r="BU1277" s="24"/>
      <c r="BV1277" s="24"/>
      <c r="BW1277" s="24"/>
      <c r="BX1277" s="24"/>
      <c r="BY1277" s="24"/>
      <c r="BZ1277" s="24"/>
      <c r="CA1277" s="24"/>
      <c r="CB1277" s="24"/>
      <c r="CC1277" s="24"/>
      <c r="CD1277" s="24"/>
      <c r="CE1277" s="24"/>
    </row>
    <row r="1278" spans="46:83" x14ac:dyDescent="0.15">
      <c r="AT1278" s="24"/>
      <c r="AU1278" s="24"/>
      <c r="AV1278" s="24"/>
      <c r="AW1278" s="24"/>
      <c r="AX1278" s="24"/>
      <c r="AY1278" s="24"/>
      <c r="AZ1278" s="24"/>
      <c r="BA1278" s="24"/>
      <c r="BB1278" s="24"/>
      <c r="BC1278" s="24"/>
      <c r="BD1278" s="24"/>
      <c r="BE1278" s="24"/>
      <c r="BF1278" s="24"/>
      <c r="BG1278" s="24"/>
      <c r="BH1278" s="24"/>
      <c r="BI1278" s="24"/>
      <c r="BJ1278" s="24"/>
      <c r="BK1278" s="24"/>
      <c r="BL1278" s="24"/>
      <c r="BM1278" s="24"/>
      <c r="BN1278" s="24"/>
      <c r="BO1278" s="24"/>
      <c r="BP1278" s="24"/>
      <c r="BQ1278" s="24"/>
      <c r="BR1278" s="24"/>
      <c r="BS1278" s="24"/>
      <c r="BT1278" s="24"/>
      <c r="BU1278" s="24"/>
      <c r="BV1278" s="24"/>
      <c r="BW1278" s="24"/>
      <c r="BX1278" s="24"/>
      <c r="BY1278" s="24"/>
      <c r="BZ1278" s="24"/>
      <c r="CA1278" s="24"/>
      <c r="CB1278" s="24"/>
      <c r="CC1278" s="24"/>
      <c r="CD1278" s="24"/>
      <c r="CE1278" s="24"/>
    </row>
    <row r="1279" spans="46:83" x14ac:dyDescent="0.15">
      <c r="AT1279" s="24"/>
      <c r="AU1279" s="24"/>
      <c r="AV1279" s="24"/>
      <c r="AW1279" s="24"/>
      <c r="AX1279" s="24"/>
      <c r="AY1279" s="24"/>
      <c r="AZ1279" s="24"/>
      <c r="BA1279" s="24"/>
      <c r="BB1279" s="24"/>
      <c r="BC1279" s="24"/>
      <c r="BD1279" s="24"/>
      <c r="BE1279" s="24"/>
      <c r="BF1279" s="24"/>
      <c r="BG1279" s="24"/>
      <c r="BH1279" s="24"/>
      <c r="BI1279" s="24"/>
      <c r="BJ1279" s="24"/>
      <c r="BK1279" s="24"/>
      <c r="BL1279" s="24"/>
      <c r="BM1279" s="24"/>
      <c r="BN1279" s="24"/>
      <c r="BO1279" s="24"/>
      <c r="BP1279" s="24"/>
      <c r="BQ1279" s="24"/>
      <c r="BR1279" s="24"/>
      <c r="BS1279" s="24"/>
      <c r="BT1279" s="24"/>
      <c r="BU1279" s="24"/>
      <c r="BV1279" s="24"/>
      <c r="BW1279" s="24"/>
      <c r="BX1279" s="24"/>
      <c r="BY1279" s="24"/>
      <c r="BZ1279" s="24"/>
      <c r="CA1279" s="24"/>
      <c r="CB1279" s="24"/>
      <c r="CC1279" s="24"/>
      <c r="CD1279" s="24"/>
      <c r="CE1279" s="24"/>
    </row>
    <row r="1280" spans="46:83" x14ac:dyDescent="0.15">
      <c r="AT1280" s="24"/>
      <c r="AU1280" s="24"/>
      <c r="AV1280" s="24"/>
      <c r="AW1280" s="24"/>
      <c r="AX1280" s="24"/>
      <c r="AY1280" s="24"/>
      <c r="AZ1280" s="24"/>
      <c r="BA1280" s="24"/>
      <c r="BB1280" s="24"/>
      <c r="BC1280" s="24"/>
      <c r="BD1280" s="24"/>
      <c r="BE1280" s="24"/>
      <c r="BF1280" s="24"/>
      <c r="BG1280" s="24"/>
      <c r="BH1280" s="24"/>
      <c r="BI1280" s="24"/>
      <c r="BJ1280" s="24"/>
      <c r="BK1280" s="24"/>
      <c r="BL1280" s="24"/>
      <c r="BM1280" s="24"/>
      <c r="BN1280" s="24"/>
      <c r="BO1280" s="24"/>
      <c r="BP1280" s="24"/>
      <c r="BQ1280" s="24"/>
      <c r="BR1280" s="24"/>
      <c r="BS1280" s="24"/>
      <c r="BT1280" s="24"/>
      <c r="BU1280" s="24"/>
      <c r="BV1280" s="24"/>
      <c r="BW1280" s="24"/>
      <c r="BX1280" s="24"/>
      <c r="BY1280" s="24"/>
      <c r="BZ1280" s="24"/>
      <c r="CA1280" s="24"/>
      <c r="CB1280" s="24"/>
      <c r="CC1280" s="24"/>
      <c r="CD1280" s="24"/>
      <c r="CE1280" s="24"/>
    </row>
    <row r="1281" spans="46:83" x14ac:dyDescent="0.15">
      <c r="AT1281" s="24"/>
      <c r="AU1281" s="24"/>
      <c r="AV1281" s="24"/>
      <c r="AW1281" s="24"/>
      <c r="AX1281" s="24"/>
      <c r="AY1281" s="24"/>
      <c r="AZ1281" s="24"/>
      <c r="BA1281" s="24"/>
      <c r="BB1281" s="24"/>
      <c r="BC1281" s="24"/>
      <c r="BD1281" s="24"/>
      <c r="BE1281" s="24"/>
      <c r="BF1281" s="24"/>
      <c r="BG1281" s="24"/>
      <c r="BH1281" s="24"/>
      <c r="BI1281" s="24"/>
      <c r="BJ1281" s="24"/>
      <c r="BK1281" s="24"/>
      <c r="BL1281" s="24"/>
      <c r="BM1281" s="24"/>
      <c r="BN1281" s="24"/>
      <c r="BO1281" s="24"/>
      <c r="BP1281" s="24"/>
      <c r="BQ1281" s="24"/>
      <c r="BR1281" s="24"/>
      <c r="BS1281" s="24"/>
      <c r="BT1281" s="24"/>
      <c r="BU1281" s="24"/>
      <c r="BV1281" s="24"/>
      <c r="BW1281" s="24"/>
      <c r="BX1281" s="24"/>
      <c r="BY1281" s="24"/>
      <c r="BZ1281" s="24"/>
      <c r="CA1281" s="24"/>
      <c r="CB1281" s="24"/>
      <c r="CC1281" s="24"/>
      <c r="CD1281" s="24"/>
      <c r="CE1281" s="24"/>
    </row>
    <row r="1282" spans="46:83" x14ac:dyDescent="0.15">
      <c r="AT1282" s="24"/>
      <c r="AU1282" s="24"/>
      <c r="AV1282" s="24"/>
      <c r="AW1282" s="24"/>
      <c r="AX1282" s="24"/>
      <c r="AY1282" s="24"/>
      <c r="AZ1282" s="24"/>
      <c r="BA1282" s="24"/>
      <c r="BB1282" s="24"/>
      <c r="BC1282" s="24"/>
      <c r="BD1282" s="24"/>
      <c r="BE1282" s="24"/>
      <c r="BF1282" s="24"/>
      <c r="BG1282" s="24"/>
      <c r="BH1282" s="24"/>
      <c r="BI1282" s="24"/>
      <c r="BJ1282" s="24"/>
      <c r="BK1282" s="24"/>
      <c r="BL1282" s="24"/>
      <c r="BM1282" s="24"/>
      <c r="BN1282" s="24"/>
      <c r="BO1282" s="24"/>
      <c r="BP1282" s="24"/>
      <c r="BQ1282" s="24"/>
      <c r="BR1282" s="24"/>
      <c r="BS1282" s="24"/>
      <c r="BT1282" s="24"/>
      <c r="BU1282" s="24"/>
      <c r="BV1282" s="24"/>
      <c r="BW1282" s="24"/>
      <c r="BX1282" s="24"/>
      <c r="BY1282" s="24"/>
      <c r="BZ1282" s="24"/>
      <c r="CA1282" s="24"/>
      <c r="CB1282" s="24"/>
      <c r="CC1282" s="24"/>
      <c r="CD1282" s="24"/>
      <c r="CE1282" s="24"/>
    </row>
    <row r="1283" spans="46:83" x14ac:dyDescent="0.15">
      <c r="AT1283" s="24"/>
      <c r="AU1283" s="24"/>
      <c r="AV1283" s="24"/>
      <c r="AW1283" s="24"/>
      <c r="AX1283" s="24"/>
      <c r="AY1283" s="24"/>
      <c r="AZ1283" s="24"/>
      <c r="BA1283" s="24"/>
      <c r="BB1283" s="24"/>
      <c r="BC1283" s="24"/>
      <c r="BD1283" s="24"/>
      <c r="BE1283" s="24"/>
      <c r="BF1283" s="24"/>
      <c r="BG1283" s="24"/>
      <c r="BH1283" s="24"/>
      <c r="BI1283" s="24"/>
      <c r="BJ1283" s="24"/>
      <c r="BK1283" s="24"/>
      <c r="BL1283" s="24"/>
      <c r="BM1283" s="24"/>
      <c r="BN1283" s="24"/>
      <c r="BO1283" s="24"/>
      <c r="BP1283" s="24"/>
      <c r="BQ1283" s="24"/>
      <c r="BR1283" s="24"/>
      <c r="BS1283" s="24"/>
      <c r="BT1283" s="24"/>
      <c r="BU1283" s="24"/>
      <c r="BV1283" s="24"/>
      <c r="BW1283" s="24"/>
      <c r="BX1283" s="24"/>
      <c r="BY1283" s="24"/>
      <c r="BZ1283" s="24"/>
      <c r="CA1283" s="24"/>
      <c r="CB1283" s="24"/>
      <c r="CC1283" s="24"/>
      <c r="CD1283" s="24"/>
      <c r="CE1283" s="24"/>
    </row>
    <row r="1284" spans="46:83" x14ac:dyDescent="0.15">
      <c r="AT1284" s="24"/>
      <c r="AU1284" s="24"/>
      <c r="AV1284" s="24"/>
      <c r="AW1284" s="24"/>
      <c r="AX1284" s="24"/>
      <c r="AY1284" s="24"/>
      <c r="AZ1284" s="24"/>
      <c r="BA1284" s="24"/>
      <c r="BB1284" s="24"/>
      <c r="BC1284" s="24"/>
      <c r="BD1284" s="24"/>
      <c r="BE1284" s="24"/>
      <c r="BF1284" s="24"/>
      <c r="BG1284" s="24"/>
      <c r="BH1284" s="24"/>
      <c r="BI1284" s="24"/>
      <c r="BJ1284" s="24"/>
      <c r="BK1284" s="24"/>
      <c r="BL1284" s="24"/>
      <c r="BM1284" s="24"/>
      <c r="BN1284" s="24"/>
      <c r="BO1284" s="24"/>
      <c r="BP1284" s="24"/>
      <c r="BQ1284" s="24"/>
      <c r="BR1284" s="24"/>
      <c r="BS1284" s="24"/>
      <c r="BT1284" s="24"/>
      <c r="BU1284" s="24"/>
      <c r="BV1284" s="24"/>
      <c r="BW1284" s="24"/>
      <c r="BX1284" s="24"/>
      <c r="BY1284" s="24"/>
      <c r="BZ1284" s="24"/>
      <c r="CA1284" s="24"/>
      <c r="CB1284" s="24"/>
      <c r="CC1284" s="24"/>
      <c r="CD1284" s="24"/>
      <c r="CE1284" s="24"/>
    </row>
    <row r="1285" spans="46:83" x14ac:dyDescent="0.15">
      <c r="AT1285" s="24"/>
      <c r="AU1285" s="24"/>
      <c r="AV1285" s="24"/>
      <c r="AW1285" s="24"/>
      <c r="AX1285" s="24"/>
      <c r="AY1285" s="24"/>
      <c r="AZ1285" s="24"/>
      <c r="BA1285" s="24"/>
      <c r="BB1285" s="24"/>
      <c r="BC1285" s="24"/>
      <c r="BD1285" s="24"/>
      <c r="BE1285" s="24"/>
      <c r="BF1285" s="24"/>
      <c r="BG1285" s="24"/>
      <c r="BH1285" s="24"/>
      <c r="BI1285" s="24"/>
      <c r="BJ1285" s="24"/>
      <c r="BK1285" s="24"/>
      <c r="BL1285" s="24"/>
      <c r="BM1285" s="24"/>
      <c r="BN1285" s="24"/>
      <c r="BO1285" s="24"/>
      <c r="BP1285" s="24"/>
      <c r="BQ1285" s="24"/>
      <c r="BR1285" s="24"/>
      <c r="BS1285" s="24"/>
      <c r="BT1285" s="24"/>
      <c r="BU1285" s="24"/>
      <c r="BV1285" s="24"/>
      <c r="BW1285" s="24"/>
      <c r="BX1285" s="24"/>
      <c r="BY1285" s="24"/>
      <c r="BZ1285" s="24"/>
      <c r="CA1285" s="24"/>
      <c r="CB1285" s="24"/>
      <c r="CC1285" s="24"/>
      <c r="CD1285" s="24"/>
      <c r="CE1285" s="24"/>
    </row>
    <row r="1286" spans="46:83" x14ac:dyDescent="0.15">
      <c r="AT1286" s="24"/>
      <c r="AU1286" s="24"/>
      <c r="AV1286" s="24"/>
      <c r="AW1286" s="24"/>
      <c r="AX1286" s="24"/>
      <c r="AY1286" s="24"/>
      <c r="AZ1286" s="24"/>
      <c r="BA1286" s="24"/>
      <c r="BB1286" s="24"/>
      <c r="BC1286" s="24"/>
      <c r="BD1286" s="24"/>
      <c r="BE1286" s="24"/>
      <c r="BF1286" s="24"/>
      <c r="BG1286" s="24"/>
      <c r="BH1286" s="24"/>
      <c r="BI1286" s="24"/>
      <c r="BJ1286" s="24"/>
      <c r="BK1286" s="24"/>
      <c r="BL1286" s="24"/>
      <c r="BM1286" s="24"/>
      <c r="BN1286" s="24"/>
      <c r="BO1286" s="24"/>
      <c r="BP1286" s="24"/>
      <c r="BQ1286" s="24"/>
      <c r="BR1286" s="24"/>
      <c r="BS1286" s="24"/>
      <c r="BT1286" s="24"/>
      <c r="BU1286" s="24"/>
      <c r="BV1286" s="24"/>
      <c r="BW1286" s="24"/>
      <c r="BX1286" s="24"/>
      <c r="BY1286" s="24"/>
      <c r="BZ1286" s="24"/>
      <c r="CA1286" s="24"/>
      <c r="CB1286" s="24"/>
      <c r="CC1286" s="24"/>
      <c r="CD1286" s="24"/>
      <c r="CE1286" s="24"/>
    </row>
    <row r="1287" spans="46:83" x14ac:dyDescent="0.15">
      <c r="AT1287" s="24"/>
      <c r="AU1287" s="24"/>
      <c r="AV1287" s="24"/>
      <c r="AW1287" s="24"/>
      <c r="AX1287" s="24"/>
      <c r="AY1287" s="24"/>
      <c r="AZ1287" s="24"/>
      <c r="BA1287" s="24"/>
      <c r="BB1287" s="24"/>
      <c r="BC1287" s="24"/>
      <c r="BD1287" s="24"/>
      <c r="BE1287" s="24"/>
      <c r="BF1287" s="24"/>
      <c r="BG1287" s="24"/>
      <c r="BH1287" s="24"/>
      <c r="BI1287" s="24"/>
      <c r="BJ1287" s="24"/>
      <c r="BK1287" s="24"/>
      <c r="BL1287" s="24"/>
      <c r="BM1287" s="24"/>
      <c r="BN1287" s="24"/>
      <c r="BO1287" s="24"/>
      <c r="BP1287" s="24"/>
      <c r="BQ1287" s="24"/>
      <c r="BR1287" s="24"/>
      <c r="BS1287" s="24"/>
      <c r="BT1287" s="24"/>
      <c r="BU1287" s="24"/>
      <c r="BV1287" s="24"/>
      <c r="BW1287" s="24"/>
      <c r="BX1287" s="24"/>
      <c r="BY1287" s="24"/>
      <c r="BZ1287" s="24"/>
      <c r="CA1287" s="24"/>
      <c r="CB1287" s="24"/>
      <c r="CC1287" s="24"/>
      <c r="CD1287" s="24"/>
      <c r="CE1287" s="24"/>
    </row>
    <row r="1288" spans="46:83" x14ac:dyDescent="0.15">
      <c r="AT1288" s="24"/>
      <c r="AU1288" s="24"/>
      <c r="AV1288" s="24"/>
      <c r="AW1288" s="24"/>
      <c r="AX1288" s="24"/>
      <c r="AY1288" s="24"/>
      <c r="AZ1288" s="24"/>
      <c r="BA1288" s="24"/>
      <c r="BB1288" s="24"/>
      <c r="BC1288" s="24"/>
      <c r="BD1288" s="24"/>
      <c r="BE1288" s="24"/>
      <c r="BF1288" s="24"/>
      <c r="BG1288" s="24"/>
      <c r="BH1288" s="24"/>
      <c r="BI1288" s="24"/>
      <c r="BJ1288" s="24"/>
      <c r="BK1288" s="24"/>
      <c r="BL1288" s="24"/>
      <c r="BM1288" s="24"/>
      <c r="BN1288" s="24"/>
      <c r="BO1288" s="24"/>
      <c r="BP1288" s="24"/>
      <c r="BQ1288" s="24"/>
      <c r="BR1288" s="24"/>
      <c r="BS1288" s="24"/>
      <c r="BT1288" s="24"/>
      <c r="BU1288" s="24"/>
      <c r="BV1288" s="24"/>
      <c r="BW1288" s="24"/>
      <c r="BX1288" s="24"/>
      <c r="BY1288" s="24"/>
      <c r="BZ1288" s="24"/>
      <c r="CA1288" s="24"/>
      <c r="CB1288" s="24"/>
      <c r="CC1288" s="24"/>
      <c r="CD1288" s="24"/>
      <c r="CE1288" s="24"/>
    </row>
    <row r="1289" spans="46:83" x14ac:dyDescent="0.15">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row>
    <row r="1290" spans="46:83" x14ac:dyDescent="0.15">
      <c r="AT1290" s="24"/>
      <c r="AU1290" s="24"/>
      <c r="AV1290" s="24"/>
      <c r="AW1290" s="24"/>
      <c r="AX1290" s="24"/>
      <c r="AY1290" s="24"/>
      <c r="AZ1290" s="24"/>
      <c r="BA1290" s="24"/>
      <c r="BB1290" s="24"/>
      <c r="BC1290" s="24"/>
      <c r="BD1290" s="24"/>
      <c r="BE1290" s="24"/>
      <c r="BF1290" s="24"/>
      <c r="BG1290" s="24"/>
      <c r="BH1290" s="24"/>
      <c r="BI1290" s="24"/>
      <c r="BJ1290" s="24"/>
      <c r="BK1290" s="24"/>
      <c r="BL1290" s="24"/>
      <c r="BM1290" s="24"/>
      <c r="BN1290" s="24"/>
      <c r="BO1290" s="24"/>
      <c r="BP1290" s="24"/>
      <c r="BQ1290" s="24"/>
      <c r="BR1290" s="24"/>
      <c r="BS1290" s="24"/>
      <c r="BT1290" s="24"/>
      <c r="BU1290" s="24"/>
      <c r="BV1290" s="24"/>
      <c r="BW1290" s="24"/>
      <c r="BX1290" s="24"/>
      <c r="BY1290" s="24"/>
      <c r="BZ1290" s="24"/>
      <c r="CA1290" s="24"/>
      <c r="CB1290" s="24"/>
      <c r="CC1290" s="24"/>
      <c r="CD1290" s="24"/>
      <c r="CE1290" s="24"/>
    </row>
    <row r="1291" spans="46:83" x14ac:dyDescent="0.15">
      <c r="AT1291" s="24"/>
      <c r="AU1291" s="24"/>
      <c r="AV1291" s="24"/>
      <c r="AW1291" s="24"/>
      <c r="AX1291" s="24"/>
      <c r="AY1291" s="24"/>
      <c r="AZ1291" s="24"/>
      <c r="BA1291" s="24"/>
      <c r="BB1291" s="24"/>
      <c r="BC1291" s="24"/>
      <c r="BD1291" s="24"/>
      <c r="BE1291" s="24"/>
      <c r="BF1291" s="24"/>
      <c r="BG1291" s="24"/>
      <c r="BH1291" s="24"/>
      <c r="BI1291" s="24"/>
      <c r="BJ1291" s="24"/>
      <c r="BK1291" s="24"/>
      <c r="BL1291" s="24"/>
      <c r="BM1291" s="24"/>
      <c r="BN1291" s="24"/>
      <c r="BO1291" s="24"/>
      <c r="BP1291" s="24"/>
      <c r="BQ1291" s="24"/>
      <c r="BR1291" s="24"/>
      <c r="BS1291" s="24"/>
      <c r="BT1291" s="24"/>
      <c r="BU1291" s="24"/>
      <c r="BV1291" s="24"/>
      <c r="BW1291" s="24"/>
      <c r="BX1291" s="24"/>
      <c r="BY1291" s="24"/>
      <c r="BZ1291" s="24"/>
      <c r="CA1291" s="24"/>
      <c r="CB1291" s="24"/>
      <c r="CC1291" s="24"/>
      <c r="CD1291" s="24"/>
      <c r="CE1291" s="24"/>
    </row>
    <row r="1292" spans="46:83" x14ac:dyDescent="0.15">
      <c r="AT1292" s="24"/>
      <c r="AU1292" s="24"/>
      <c r="AV1292" s="24"/>
      <c r="AW1292" s="24"/>
      <c r="AX1292" s="24"/>
      <c r="AY1292" s="24"/>
      <c r="AZ1292" s="24"/>
      <c r="BA1292" s="24"/>
      <c r="BB1292" s="24"/>
      <c r="BC1292" s="24"/>
      <c r="BD1292" s="24"/>
      <c r="BE1292" s="24"/>
      <c r="BF1292" s="24"/>
      <c r="BG1292" s="24"/>
      <c r="BH1292" s="24"/>
      <c r="BI1292" s="24"/>
      <c r="BJ1292" s="24"/>
      <c r="BK1292" s="24"/>
      <c r="BL1292" s="24"/>
      <c r="BM1292" s="24"/>
      <c r="BN1292" s="24"/>
      <c r="BO1292" s="24"/>
      <c r="BP1292" s="24"/>
      <c r="BQ1292" s="24"/>
      <c r="BR1292" s="24"/>
      <c r="BS1292" s="24"/>
      <c r="BT1292" s="24"/>
      <c r="BU1292" s="24"/>
      <c r="BV1292" s="24"/>
      <c r="BW1292" s="24"/>
      <c r="BX1292" s="24"/>
      <c r="BY1292" s="24"/>
      <c r="BZ1292" s="24"/>
      <c r="CA1292" s="24"/>
      <c r="CB1292" s="24"/>
      <c r="CC1292" s="24"/>
      <c r="CD1292" s="24"/>
      <c r="CE1292" s="24"/>
    </row>
    <row r="1293" spans="46:83" x14ac:dyDescent="0.15">
      <c r="AT1293" s="24"/>
      <c r="AU1293" s="24"/>
      <c r="AV1293" s="24"/>
      <c r="AW1293" s="24"/>
      <c r="AX1293" s="24"/>
      <c r="AY1293" s="24"/>
      <c r="AZ1293" s="24"/>
      <c r="BA1293" s="24"/>
      <c r="BB1293" s="24"/>
      <c r="BC1293" s="24"/>
      <c r="BD1293" s="24"/>
      <c r="BE1293" s="24"/>
      <c r="BF1293" s="24"/>
      <c r="BG1293" s="24"/>
      <c r="BH1293" s="24"/>
      <c r="BI1293" s="24"/>
      <c r="BJ1293" s="24"/>
      <c r="BK1293" s="24"/>
      <c r="BL1293" s="24"/>
      <c r="BM1293" s="24"/>
      <c r="BN1293" s="24"/>
      <c r="BO1293" s="24"/>
      <c r="BP1293" s="24"/>
      <c r="BQ1293" s="24"/>
      <c r="BR1293" s="24"/>
      <c r="BS1293" s="24"/>
      <c r="BT1293" s="24"/>
      <c r="BU1293" s="24"/>
      <c r="BV1293" s="24"/>
      <c r="BW1293" s="24"/>
      <c r="BX1293" s="24"/>
      <c r="BY1293" s="24"/>
      <c r="BZ1293" s="24"/>
      <c r="CA1293" s="24"/>
      <c r="CB1293" s="24"/>
      <c r="CC1293" s="24"/>
      <c r="CD1293" s="24"/>
      <c r="CE1293" s="24"/>
    </row>
    <row r="1294" spans="46:83" x14ac:dyDescent="0.15">
      <c r="AT1294" s="24"/>
      <c r="AU1294" s="24"/>
      <c r="AV1294" s="24"/>
      <c r="AW1294" s="24"/>
      <c r="AX1294" s="24"/>
      <c r="AY1294" s="24"/>
      <c r="AZ1294" s="24"/>
      <c r="BA1294" s="24"/>
      <c r="BB1294" s="24"/>
      <c r="BC1294" s="24"/>
      <c r="BD1294" s="24"/>
      <c r="BE1294" s="24"/>
      <c r="BF1294" s="24"/>
      <c r="BG1294" s="24"/>
      <c r="BH1294" s="24"/>
      <c r="BI1294" s="24"/>
      <c r="BJ1294" s="24"/>
      <c r="BK1294" s="24"/>
      <c r="BL1294" s="24"/>
      <c r="BM1294" s="24"/>
      <c r="BN1294" s="24"/>
      <c r="BO1294" s="24"/>
      <c r="BP1294" s="24"/>
      <c r="BQ1294" s="24"/>
      <c r="BR1294" s="24"/>
      <c r="BS1294" s="24"/>
      <c r="BT1294" s="24"/>
      <c r="BU1294" s="24"/>
      <c r="BV1294" s="24"/>
      <c r="BW1294" s="24"/>
      <c r="BX1294" s="24"/>
      <c r="BY1294" s="24"/>
      <c r="BZ1294" s="24"/>
      <c r="CA1294" s="24"/>
      <c r="CB1294" s="24"/>
      <c r="CC1294" s="24"/>
      <c r="CD1294" s="24"/>
      <c r="CE1294" s="24"/>
    </row>
    <row r="1295" spans="46:83" x14ac:dyDescent="0.15">
      <c r="AT1295" s="24"/>
      <c r="AU1295" s="24"/>
      <c r="AV1295" s="24"/>
      <c r="AW1295" s="24"/>
      <c r="AX1295" s="24"/>
      <c r="AY1295" s="24"/>
      <c r="AZ1295" s="24"/>
      <c r="BA1295" s="24"/>
      <c r="BB1295" s="24"/>
      <c r="BC1295" s="24"/>
      <c r="BD1295" s="24"/>
      <c r="BE1295" s="24"/>
      <c r="BF1295" s="24"/>
      <c r="BG1295" s="24"/>
      <c r="BH1295" s="24"/>
      <c r="BI1295" s="24"/>
      <c r="BJ1295" s="24"/>
      <c r="BK1295" s="24"/>
      <c r="BL1295" s="24"/>
      <c r="BM1295" s="24"/>
      <c r="BN1295" s="24"/>
      <c r="BO1295" s="24"/>
      <c r="BP1295" s="24"/>
      <c r="BQ1295" s="24"/>
      <c r="BR1295" s="24"/>
      <c r="BS1295" s="24"/>
      <c r="BT1295" s="24"/>
      <c r="BU1295" s="24"/>
      <c r="BV1295" s="24"/>
      <c r="BW1295" s="24"/>
      <c r="BX1295" s="24"/>
      <c r="BY1295" s="24"/>
      <c r="BZ1295" s="24"/>
      <c r="CA1295" s="24"/>
      <c r="CB1295" s="24"/>
      <c r="CC1295" s="24"/>
      <c r="CD1295" s="24"/>
      <c r="CE1295" s="24"/>
    </row>
    <row r="1296" spans="46:83" x14ac:dyDescent="0.15">
      <c r="AT1296" s="24"/>
      <c r="AU1296" s="24"/>
      <c r="AV1296" s="24"/>
      <c r="AW1296" s="24"/>
      <c r="AX1296" s="24"/>
      <c r="AY1296" s="24"/>
      <c r="AZ1296" s="24"/>
      <c r="BA1296" s="24"/>
      <c r="BB1296" s="24"/>
      <c r="BC1296" s="24"/>
      <c r="BD1296" s="24"/>
      <c r="BE1296" s="24"/>
      <c r="BF1296" s="24"/>
      <c r="BG1296" s="24"/>
      <c r="BH1296" s="24"/>
      <c r="BI1296" s="24"/>
      <c r="BJ1296" s="24"/>
      <c r="BK1296" s="24"/>
      <c r="BL1296" s="24"/>
      <c r="BM1296" s="24"/>
      <c r="BN1296" s="24"/>
      <c r="BO1296" s="24"/>
      <c r="BP1296" s="24"/>
      <c r="BQ1296" s="24"/>
      <c r="BR1296" s="24"/>
      <c r="BS1296" s="24"/>
      <c r="BT1296" s="24"/>
      <c r="BU1296" s="24"/>
      <c r="BV1296" s="24"/>
      <c r="BW1296" s="24"/>
      <c r="BX1296" s="24"/>
      <c r="BY1296" s="24"/>
      <c r="BZ1296" s="24"/>
      <c r="CA1296" s="24"/>
      <c r="CB1296" s="24"/>
      <c r="CC1296" s="24"/>
      <c r="CD1296" s="24"/>
      <c r="CE1296" s="24"/>
    </row>
    <row r="1297" spans="46:83" x14ac:dyDescent="0.15">
      <c r="AT1297" s="24"/>
      <c r="AU1297" s="24"/>
      <c r="AV1297" s="24"/>
      <c r="AW1297" s="24"/>
      <c r="AX1297" s="24"/>
      <c r="AY1297" s="24"/>
      <c r="AZ1297" s="24"/>
      <c r="BA1297" s="24"/>
      <c r="BB1297" s="24"/>
      <c r="BC1297" s="24"/>
      <c r="BD1297" s="24"/>
      <c r="BE1297" s="24"/>
      <c r="BF1297" s="24"/>
      <c r="BG1297" s="24"/>
      <c r="BH1297" s="24"/>
      <c r="BI1297" s="24"/>
      <c r="BJ1297" s="24"/>
      <c r="BK1297" s="24"/>
      <c r="BL1297" s="24"/>
      <c r="BM1297" s="24"/>
      <c r="BN1297" s="24"/>
      <c r="BO1297" s="24"/>
      <c r="BP1297" s="24"/>
      <c r="BQ1297" s="24"/>
      <c r="BR1297" s="24"/>
      <c r="BS1297" s="24"/>
      <c r="BT1297" s="24"/>
      <c r="BU1297" s="24"/>
      <c r="BV1297" s="24"/>
      <c r="BW1297" s="24"/>
      <c r="BX1297" s="24"/>
      <c r="BY1297" s="24"/>
      <c r="BZ1297" s="24"/>
      <c r="CA1297" s="24"/>
      <c r="CB1297" s="24"/>
      <c r="CC1297" s="24"/>
      <c r="CD1297" s="24"/>
      <c r="CE1297" s="24"/>
    </row>
    <row r="1298" spans="46:83" x14ac:dyDescent="0.15">
      <c r="AT1298" s="24"/>
      <c r="AU1298" s="24"/>
      <c r="AV1298" s="24"/>
      <c r="AW1298" s="24"/>
      <c r="AX1298" s="24"/>
      <c r="AY1298" s="24"/>
      <c r="AZ1298" s="24"/>
      <c r="BA1298" s="24"/>
      <c r="BB1298" s="24"/>
      <c r="BC1298" s="24"/>
      <c r="BD1298" s="24"/>
      <c r="BE1298" s="24"/>
      <c r="BF1298" s="24"/>
      <c r="BG1298" s="24"/>
      <c r="BH1298" s="24"/>
      <c r="BI1298" s="24"/>
      <c r="BJ1298" s="24"/>
      <c r="BK1298" s="24"/>
      <c r="BL1298" s="24"/>
      <c r="BM1298" s="24"/>
      <c r="BN1298" s="24"/>
      <c r="BO1298" s="24"/>
      <c r="BP1298" s="24"/>
      <c r="BQ1298" s="24"/>
      <c r="BR1298" s="24"/>
      <c r="BS1298" s="24"/>
      <c r="BT1298" s="24"/>
      <c r="BU1298" s="24"/>
      <c r="BV1298" s="24"/>
      <c r="BW1298" s="24"/>
      <c r="BX1298" s="24"/>
      <c r="BY1298" s="24"/>
      <c r="BZ1298" s="24"/>
      <c r="CA1298" s="24"/>
      <c r="CB1298" s="24"/>
      <c r="CC1298" s="24"/>
      <c r="CD1298" s="24"/>
      <c r="CE1298" s="24"/>
    </row>
    <row r="1299" spans="46:83" x14ac:dyDescent="0.15">
      <c r="AT1299" s="24"/>
      <c r="AU1299" s="24"/>
      <c r="AV1299" s="24"/>
      <c r="AW1299" s="24"/>
      <c r="AX1299" s="24"/>
      <c r="AY1299" s="24"/>
      <c r="AZ1299" s="24"/>
      <c r="BA1299" s="24"/>
      <c r="BB1299" s="24"/>
      <c r="BC1299" s="24"/>
      <c r="BD1299" s="24"/>
      <c r="BE1299" s="24"/>
      <c r="BF1299" s="24"/>
      <c r="BG1299" s="24"/>
      <c r="BH1299" s="24"/>
      <c r="BI1299" s="24"/>
      <c r="BJ1299" s="24"/>
      <c r="BK1299" s="24"/>
      <c r="BL1299" s="24"/>
      <c r="BM1299" s="24"/>
      <c r="BN1299" s="24"/>
      <c r="BO1299" s="24"/>
      <c r="BP1299" s="24"/>
      <c r="BQ1299" s="24"/>
      <c r="BR1299" s="24"/>
      <c r="BS1299" s="24"/>
      <c r="BT1299" s="24"/>
      <c r="BU1299" s="24"/>
      <c r="BV1299" s="24"/>
      <c r="BW1299" s="24"/>
      <c r="BX1299" s="24"/>
      <c r="BY1299" s="24"/>
      <c r="BZ1299" s="24"/>
      <c r="CA1299" s="24"/>
      <c r="CB1299" s="24"/>
      <c r="CC1299" s="24"/>
      <c r="CD1299" s="24"/>
      <c r="CE1299" s="24"/>
    </row>
    <row r="1300" spans="46:83" x14ac:dyDescent="0.15">
      <c r="AT1300" s="24"/>
      <c r="AU1300" s="24"/>
      <c r="AV1300" s="24"/>
      <c r="AW1300" s="24"/>
      <c r="AX1300" s="24"/>
      <c r="AY1300" s="24"/>
      <c r="AZ1300" s="24"/>
      <c r="BA1300" s="24"/>
      <c r="BB1300" s="24"/>
      <c r="BC1300" s="24"/>
      <c r="BD1300" s="24"/>
      <c r="BE1300" s="24"/>
      <c r="BF1300" s="24"/>
      <c r="BG1300" s="24"/>
      <c r="BH1300" s="24"/>
      <c r="BI1300" s="24"/>
      <c r="BJ1300" s="24"/>
      <c r="BK1300" s="24"/>
      <c r="BL1300" s="24"/>
      <c r="BM1300" s="24"/>
      <c r="BN1300" s="24"/>
      <c r="BO1300" s="24"/>
      <c r="BP1300" s="24"/>
      <c r="BQ1300" s="24"/>
      <c r="BR1300" s="24"/>
      <c r="BS1300" s="24"/>
      <c r="BT1300" s="24"/>
      <c r="BU1300" s="24"/>
      <c r="BV1300" s="24"/>
      <c r="BW1300" s="24"/>
      <c r="BX1300" s="24"/>
      <c r="BY1300" s="24"/>
      <c r="BZ1300" s="24"/>
      <c r="CA1300" s="24"/>
      <c r="CB1300" s="24"/>
      <c r="CC1300" s="24"/>
      <c r="CD1300" s="24"/>
      <c r="CE1300" s="24"/>
    </row>
    <row r="1301" spans="46:83" x14ac:dyDescent="0.15">
      <c r="AT1301" s="24"/>
      <c r="AU1301" s="24"/>
      <c r="AV1301" s="24"/>
      <c r="AW1301" s="24"/>
      <c r="AX1301" s="24"/>
      <c r="AY1301" s="24"/>
      <c r="AZ1301" s="24"/>
      <c r="BA1301" s="24"/>
      <c r="BB1301" s="24"/>
      <c r="BC1301" s="24"/>
      <c r="BD1301" s="24"/>
      <c r="BE1301" s="24"/>
      <c r="BF1301" s="24"/>
      <c r="BG1301" s="24"/>
      <c r="BH1301" s="24"/>
      <c r="BI1301" s="24"/>
      <c r="BJ1301" s="24"/>
      <c r="BK1301" s="24"/>
      <c r="BL1301" s="24"/>
      <c r="BM1301" s="24"/>
      <c r="BN1301" s="24"/>
      <c r="BO1301" s="24"/>
      <c r="BP1301" s="24"/>
      <c r="BQ1301" s="24"/>
      <c r="BR1301" s="24"/>
      <c r="BS1301" s="24"/>
      <c r="BT1301" s="24"/>
      <c r="BU1301" s="24"/>
      <c r="BV1301" s="24"/>
      <c r="BW1301" s="24"/>
      <c r="BX1301" s="24"/>
      <c r="BY1301" s="24"/>
      <c r="BZ1301" s="24"/>
      <c r="CA1301" s="24"/>
      <c r="CB1301" s="24"/>
      <c r="CC1301" s="24"/>
      <c r="CD1301" s="24"/>
      <c r="CE1301" s="24"/>
    </row>
    <row r="1302" spans="46:83" x14ac:dyDescent="0.15">
      <c r="AT1302" s="24"/>
      <c r="AU1302" s="24"/>
      <c r="AV1302" s="24"/>
      <c r="AW1302" s="24"/>
      <c r="AX1302" s="24"/>
      <c r="AY1302" s="24"/>
      <c r="AZ1302" s="24"/>
      <c r="BA1302" s="24"/>
      <c r="BB1302" s="24"/>
      <c r="BC1302" s="24"/>
      <c r="BD1302" s="24"/>
      <c r="BE1302" s="24"/>
      <c r="BF1302" s="24"/>
      <c r="BG1302" s="24"/>
      <c r="BH1302" s="24"/>
      <c r="BI1302" s="24"/>
      <c r="BJ1302" s="24"/>
      <c r="BK1302" s="24"/>
      <c r="BL1302" s="24"/>
      <c r="BM1302" s="24"/>
      <c r="BN1302" s="24"/>
      <c r="BO1302" s="24"/>
      <c r="BP1302" s="24"/>
      <c r="BQ1302" s="24"/>
      <c r="BR1302" s="24"/>
      <c r="BS1302" s="24"/>
      <c r="BT1302" s="24"/>
      <c r="BU1302" s="24"/>
      <c r="BV1302" s="24"/>
      <c r="BW1302" s="24"/>
      <c r="BX1302" s="24"/>
      <c r="BY1302" s="24"/>
      <c r="BZ1302" s="24"/>
      <c r="CA1302" s="24"/>
      <c r="CB1302" s="24"/>
      <c r="CC1302" s="24"/>
      <c r="CD1302" s="24"/>
      <c r="CE1302" s="24"/>
    </row>
    <row r="1303" spans="46:83" x14ac:dyDescent="0.15">
      <c r="AT1303" s="24"/>
      <c r="AU1303" s="24"/>
      <c r="AV1303" s="24"/>
      <c r="AW1303" s="24"/>
      <c r="AX1303" s="24"/>
      <c r="AY1303" s="24"/>
      <c r="AZ1303" s="24"/>
      <c r="BA1303" s="24"/>
      <c r="BB1303" s="24"/>
      <c r="BC1303" s="24"/>
      <c r="BD1303" s="24"/>
      <c r="BE1303" s="24"/>
      <c r="BF1303" s="24"/>
      <c r="BG1303" s="24"/>
      <c r="BH1303" s="24"/>
      <c r="BI1303" s="24"/>
      <c r="BJ1303" s="24"/>
      <c r="BK1303" s="24"/>
      <c r="BL1303" s="24"/>
      <c r="BM1303" s="24"/>
      <c r="BN1303" s="24"/>
      <c r="BO1303" s="24"/>
      <c r="BP1303" s="24"/>
      <c r="BQ1303" s="24"/>
      <c r="BR1303" s="24"/>
      <c r="BS1303" s="24"/>
      <c r="BT1303" s="24"/>
      <c r="BU1303" s="24"/>
      <c r="BV1303" s="24"/>
      <c r="BW1303" s="24"/>
      <c r="BX1303" s="24"/>
      <c r="BY1303" s="24"/>
      <c r="BZ1303" s="24"/>
      <c r="CA1303" s="24"/>
      <c r="CB1303" s="24"/>
      <c r="CC1303" s="24"/>
      <c r="CD1303" s="24"/>
      <c r="CE1303" s="24"/>
    </row>
    <row r="1304" spans="46:83" x14ac:dyDescent="0.15">
      <c r="AT1304" s="24"/>
      <c r="AU1304" s="24"/>
      <c r="AV1304" s="24"/>
      <c r="AW1304" s="24"/>
      <c r="AX1304" s="24"/>
      <c r="AY1304" s="24"/>
      <c r="AZ1304" s="24"/>
      <c r="BA1304" s="24"/>
      <c r="BB1304" s="24"/>
      <c r="BC1304" s="24"/>
      <c r="BD1304" s="24"/>
      <c r="BE1304" s="24"/>
      <c r="BF1304" s="24"/>
      <c r="BG1304" s="24"/>
      <c r="BH1304" s="24"/>
      <c r="BI1304" s="24"/>
      <c r="BJ1304" s="24"/>
      <c r="BK1304" s="24"/>
      <c r="BL1304" s="24"/>
      <c r="BM1304" s="24"/>
      <c r="BN1304" s="24"/>
      <c r="BO1304" s="24"/>
      <c r="BP1304" s="24"/>
      <c r="BQ1304" s="24"/>
      <c r="BR1304" s="24"/>
      <c r="BS1304" s="24"/>
      <c r="BT1304" s="24"/>
      <c r="BU1304" s="24"/>
      <c r="BV1304" s="24"/>
      <c r="BW1304" s="24"/>
      <c r="BX1304" s="24"/>
      <c r="BY1304" s="24"/>
      <c r="BZ1304" s="24"/>
      <c r="CA1304" s="24"/>
      <c r="CB1304" s="24"/>
      <c r="CC1304" s="24"/>
      <c r="CD1304" s="24"/>
      <c r="CE1304" s="24"/>
    </row>
    <row r="1305" spans="46:83" x14ac:dyDescent="0.15">
      <c r="AT1305" s="24"/>
      <c r="AU1305" s="24"/>
      <c r="AV1305" s="24"/>
      <c r="AW1305" s="24"/>
      <c r="AX1305" s="24"/>
      <c r="AY1305" s="24"/>
      <c r="AZ1305" s="24"/>
      <c r="BA1305" s="24"/>
      <c r="BB1305" s="24"/>
      <c r="BC1305" s="24"/>
      <c r="BD1305" s="24"/>
      <c r="BE1305" s="24"/>
      <c r="BF1305" s="24"/>
      <c r="BG1305" s="24"/>
      <c r="BH1305" s="24"/>
      <c r="BI1305" s="24"/>
      <c r="BJ1305" s="24"/>
      <c r="BK1305" s="24"/>
      <c r="BL1305" s="24"/>
      <c r="BM1305" s="24"/>
      <c r="BN1305" s="24"/>
      <c r="BO1305" s="24"/>
      <c r="BP1305" s="24"/>
      <c r="BQ1305" s="24"/>
      <c r="BR1305" s="24"/>
      <c r="BS1305" s="24"/>
      <c r="BT1305" s="24"/>
      <c r="BU1305" s="24"/>
      <c r="BV1305" s="24"/>
      <c r="BW1305" s="24"/>
      <c r="BX1305" s="24"/>
      <c r="BY1305" s="24"/>
      <c r="BZ1305" s="24"/>
      <c r="CA1305" s="24"/>
      <c r="CB1305" s="24"/>
      <c r="CC1305" s="24"/>
      <c r="CD1305" s="24"/>
      <c r="CE1305" s="24"/>
    </row>
    <row r="1306" spans="46:83" x14ac:dyDescent="0.15">
      <c r="AT1306" s="24"/>
      <c r="AU1306" s="24"/>
      <c r="AV1306" s="24"/>
      <c r="AW1306" s="24"/>
      <c r="AX1306" s="24"/>
      <c r="AY1306" s="24"/>
      <c r="AZ1306" s="24"/>
      <c r="BA1306" s="24"/>
      <c r="BB1306" s="24"/>
      <c r="BC1306" s="24"/>
      <c r="BD1306" s="24"/>
      <c r="BE1306" s="24"/>
      <c r="BF1306" s="24"/>
      <c r="BG1306" s="24"/>
      <c r="BH1306" s="24"/>
      <c r="BI1306" s="24"/>
      <c r="BJ1306" s="24"/>
      <c r="BK1306" s="24"/>
      <c r="BL1306" s="24"/>
      <c r="BM1306" s="24"/>
      <c r="BN1306" s="24"/>
      <c r="BO1306" s="24"/>
      <c r="BP1306" s="24"/>
      <c r="BQ1306" s="24"/>
      <c r="BR1306" s="24"/>
      <c r="BS1306" s="24"/>
      <c r="BT1306" s="24"/>
      <c r="BU1306" s="24"/>
      <c r="BV1306" s="24"/>
      <c r="BW1306" s="24"/>
      <c r="BX1306" s="24"/>
      <c r="BY1306" s="24"/>
      <c r="BZ1306" s="24"/>
      <c r="CA1306" s="24"/>
      <c r="CB1306" s="24"/>
      <c r="CC1306" s="24"/>
      <c r="CD1306" s="24"/>
      <c r="CE1306" s="24"/>
    </row>
    <row r="1307" spans="46:83" x14ac:dyDescent="0.15">
      <c r="AT1307" s="24"/>
      <c r="AU1307" s="24"/>
      <c r="AV1307" s="24"/>
      <c r="AW1307" s="24"/>
      <c r="AX1307" s="24"/>
      <c r="AY1307" s="24"/>
      <c r="AZ1307" s="24"/>
      <c r="BA1307" s="24"/>
      <c r="BB1307" s="24"/>
      <c r="BC1307" s="24"/>
      <c r="BD1307" s="24"/>
      <c r="BE1307" s="24"/>
      <c r="BF1307" s="24"/>
      <c r="BG1307" s="24"/>
      <c r="BH1307" s="24"/>
      <c r="BI1307" s="24"/>
      <c r="BJ1307" s="24"/>
      <c r="BK1307" s="24"/>
      <c r="BL1307" s="24"/>
      <c r="BM1307" s="24"/>
      <c r="BN1307" s="24"/>
      <c r="BO1307" s="24"/>
      <c r="BP1307" s="24"/>
      <c r="BQ1307" s="24"/>
      <c r="BR1307" s="24"/>
      <c r="BS1307" s="24"/>
      <c r="BT1307" s="24"/>
      <c r="BU1307" s="24"/>
      <c r="BV1307" s="24"/>
      <c r="BW1307" s="24"/>
      <c r="BX1307" s="24"/>
      <c r="BY1307" s="24"/>
      <c r="BZ1307" s="24"/>
      <c r="CA1307" s="24"/>
      <c r="CB1307" s="24"/>
      <c r="CC1307" s="24"/>
      <c r="CD1307" s="24"/>
      <c r="CE1307" s="24"/>
    </row>
    <row r="1308" spans="46:83" x14ac:dyDescent="0.15">
      <c r="AT1308" s="24"/>
      <c r="AU1308" s="24"/>
      <c r="AV1308" s="24"/>
      <c r="AW1308" s="24"/>
      <c r="AX1308" s="24"/>
      <c r="AY1308" s="24"/>
      <c r="AZ1308" s="24"/>
      <c r="BA1308" s="24"/>
      <c r="BB1308" s="24"/>
      <c r="BC1308" s="24"/>
      <c r="BD1308" s="24"/>
      <c r="BE1308" s="24"/>
      <c r="BF1308" s="24"/>
      <c r="BG1308" s="24"/>
      <c r="BH1308" s="24"/>
      <c r="BI1308" s="24"/>
      <c r="BJ1308" s="24"/>
      <c r="BK1308" s="24"/>
      <c r="BL1308" s="24"/>
      <c r="BM1308" s="24"/>
      <c r="BN1308" s="24"/>
      <c r="BO1308" s="24"/>
      <c r="BP1308" s="24"/>
      <c r="BQ1308" s="24"/>
      <c r="BR1308" s="24"/>
      <c r="BS1308" s="24"/>
      <c r="BT1308" s="24"/>
      <c r="BU1308" s="24"/>
      <c r="BV1308" s="24"/>
      <c r="BW1308" s="24"/>
      <c r="BX1308" s="24"/>
      <c r="BY1308" s="24"/>
      <c r="BZ1308" s="24"/>
      <c r="CA1308" s="24"/>
      <c r="CB1308" s="24"/>
      <c r="CC1308" s="24"/>
      <c r="CD1308" s="24"/>
      <c r="CE1308" s="24"/>
    </row>
    <row r="1309" spans="46:83" x14ac:dyDescent="0.15">
      <c r="AT1309" s="24"/>
      <c r="AU1309" s="24"/>
      <c r="AV1309" s="24"/>
      <c r="AW1309" s="24"/>
      <c r="AX1309" s="24"/>
      <c r="AY1309" s="24"/>
      <c r="AZ1309" s="24"/>
      <c r="BA1309" s="24"/>
      <c r="BB1309" s="24"/>
      <c r="BC1309" s="24"/>
      <c r="BD1309" s="24"/>
      <c r="BE1309" s="24"/>
      <c r="BF1309" s="24"/>
      <c r="BG1309" s="24"/>
      <c r="BH1309" s="24"/>
      <c r="BI1309" s="24"/>
      <c r="BJ1309" s="24"/>
      <c r="BK1309" s="24"/>
      <c r="BL1309" s="24"/>
      <c r="BM1309" s="24"/>
      <c r="BN1309" s="24"/>
      <c r="BO1309" s="24"/>
      <c r="BP1309" s="24"/>
      <c r="BQ1309" s="24"/>
      <c r="BR1309" s="24"/>
      <c r="BS1309" s="24"/>
      <c r="BT1309" s="24"/>
      <c r="BU1309" s="24"/>
      <c r="BV1309" s="24"/>
      <c r="BW1309" s="24"/>
      <c r="BX1309" s="24"/>
      <c r="BY1309" s="24"/>
      <c r="BZ1309" s="24"/>
      <c r="CA1309" s="24"/>
      <c r="CB1309" s="24"/>
      <c r="CC1309" s="24"/>
      <c r="CD1309" s="24"/>
      <c r="CE1309" s="24"/>
    </row>
    <row r="1310" spans="46:83" x14ac:dyDescent="0.15">
      <c r="AT1310" s="24"/>
      <c r="AU1310" s="24"/>
      <c r="AV1310" s="24"/>
      <c r="AW1310" s="24"/>
      <c r="AX1310" s="24"/>
      <c r="AY1310" s="24"/>
      <c r="AZ1310" s="24"/>
      <c r="BA1310" s="24"/>
      <c r="BB1310" s="24"/>
      <c r="BC1310" s="24"/>
      <c r="BD1310" s="24"/>
      <c r="BE1310" s="24"/>
      <c r="BF1310" s="24"/>
      <c r="BG1310" s="24"/>
      <c r="BH1310" s="24"/>
      <c r="BI1310" s="24"/>
      <c r="BJ1310" s="24"/>
      <c r="BK1310" s="24"/>
      <c r="BL1310" s="24"/>
      <c r="BM1310" s="24"/>
      <c r="BN1310" s="24"/>
      <c r="BO1310" s="24"/>
      <c r="BP1310" s="24"/>
      <c r="BQ1310" s="24"/>
      <c r="BR1310" s="24"/>
      <c r="BS1310" s="24"/>
      <c r="BT1310" s="24"/>
      <c r="BU1310" s="24"/>
      <c r="BV1310" s="24"/>
      <c r="BW1310" s="24"/>
      <c r="BX1310" s="24"/>
      <c r="BY1310" s="24"/>
      <c r="BZ1310" s="24"/>
      <c r="CA1310" s="24"/>
      <c r="CB1310" s="24"/>
      <c r="CC1310" s="24"/>
      <c r="CD1310" s="24"/>
      <c r="CE1310" s="24"/>
    </row>
    <row r="1311" spans="46:83" x14ac:dyDescent="0.15">
      <c r="AT1311" s="24"/>
      <c r="AU1311" s="24"/>
      <c r="AV1311" s="24"/>
      <c r="AW1311" s="24"/>
      <c r="AX1311" s="24"/>
      <c r="AY1311" s="24"/>
      <c r="AZ1311" s="24"/>
      <c r="BA1311" s="24"/>
      <c r="BB1311" s="24"/>
      <c r="BC1311" s="24"/>
      <c r="BD1311" s="24"/>
      <c r="BE1311" s="24"/>
      <c r="BF1311" s="24"/>
      <c r="BG1311" s="24"/>
      <c r="BH1311" s="24"/>
      <c r="BI1311" s="24"/>
      <c r="BJ1311" s="24"/>
      <c r="BK1311" s="24"/>
      <c r="BL1311" s="24"/>
      <c r="BM1311" s="24"/>
      <c r="BN1311" s="24"/>
      <c r="BO1311" s="24"/>
      <c r="BP1311" s="24"/>
      <c r="BQ1311" s="24"/>
      <c r="BR1311" s="24"/>
      <c r="BS1311" s="24"/>
      <c r="BT1311" s="24"/>
      <c r="BU1311" s="24"/>
      <c r="BV1311" s="24"/>
      <c r="BW1311" s="24"/>
      <c r="BX1311" s="24"/>
      <c r="BY1311" s="24"/>
      <c r="BZ1311" s="24"/>
      <c r="CA1311" s="24"/>
      <c r="CB1311" s="24"/>
      <c r="CC1311" s="24"/>
      <c r="CD1311" s="24"/>
      <c r="CE1311" s="24"/>
    </row>
    <row r="1312" spans="46:83" x14ac:dyDescent="0.15">
      <c r="AT1312" s="24"/>
      <c r="AU1312" s="24"/>
      <c r="AV1312" s="24"/>
      <c r="AW1312" s="24"/>
      <c r="AX1312" s="24"/>
      <c r="AY1312" s="24"/>
      <c r="AZ1312" s="24"/>
      <c r="BA1312" s="24"/>
      <c r="BB1312" s="24"/>
      <c r="BC1312" s="24"/>
      <c r="BD1312" s="24"/>
      <c r="BE1312" s="24"/>
      <c r="BF1312" s="24"/>
      <c r="BG1312" s="24"/>
      <c r="BH1312" s="24"/>
      <c r="BI1312" s="24"/>
      <c r="BJ1312" s="24"/>
      <c r="BK1312" s="24"/>
      <c r="BL1312" s="24"/>
      <c r="BM1312" s="24"/>
      <c r="BN1312" s="24"/>
      <c r="BO1312" s="24"/>
      <c r="BP1312" s="24"/>
      <c r="BQ1312" s="24"/>
      <c r="BR1312" s="24"/>
      <c r="BS1312" s="24"/>
      <c r="BT1312" s="24"/>
      <c r="BU1312" s="24"/>
      <c r="BV1312" s="24"/>
      <c r="BW1312" s="24"/>
      <c r="BX1312" s="24"/>
      <c r="BY1312" s="24"/>
      <c r="BZ1312" s="24"/>
      <c r="CA1312" s="24"/>
      <c r="CB1312" s="24"/>
      <c r="CC1312" s="24"/>
      <c r="CD1312" s="24"/>
      <c r="CE1312" s="24"/>
    </row>
    <row r="1313" spans="46:83" x14ac:dyDescent="0.15">
      <c r="AT1313" s="24"/>
      <c r="AU1313" s="24"/>
      <c r="AV1313" s="24"/>
      <c r="AW1313" s="24"/>
      <c r="AX1313" s="24"/>
      <c r="AY1313" s="24"/>
      <c r="AZ1313" s="24"/>
      <c r="BA1313" s="24"/>
      <c r="BB1313" s="24"/>
      <c r="BC1313" s="24"/>
      <c r="BD1313" s="24"/>
      <c r="BE1313" s="24"/>
      <c r="BF1313" s="24"/>
      <c r="BG1313" s="24"/>
      <c r="BH1313" s="24"/>
      <c r="BI1313" s="24"/>
      <c r="BJ1313" s="24"/>
      <c r="BK1313" s="24"/>
      <c r="BL1313" s="24"/>
      <c r="BM1313" s="24"/>
      <c r="BN1313" s="24"/>
      <c r="BO1313" s="24"/>
      <c r="BP1313" s="24"/>
      <c r="BQ1313" s="24"/>
      <c r="BR1313" s="24"/>
      <c r="BS1313" s="24"/>
      <c r="BT1313" s="24"/>
      <c r="BU1313" s="24"/>
      <c r="BV1313" s="24"/>
      <c r="BW1313" s="24"/>
      <c r="BX1313" s="24"/>
      <c r="BY1313" s="24"/>
      <c r="BZ1313" s="24"/>
      <c r="CA1313" s="24"/>
      <c r="CB1313" s="24"/>
      <c r="CC1313" s="24"/>
      <c r="CD1313" s="24"/>
      <c r="CE1313" s="24"/>
    </row>
    <row r="1314" spans="46:83" x14ac:dyDescent="0.15">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row>
    <row r="1315" spans="46:83" x14ac:dyDescent="0.15">
      <c r="AT1315" s="24"/>
      <c r="AU1315" s="24"/>
      <c r="AV1315" s="24"/>
      <c r="AW1315" s="24"/>
      <c r="AX1315" s="24"/>
      <c r="AY1315" s="24"/>
      <c r="AZ1315" s="24"/>
      <c r="BA1315" s="24"/>
      <c r="BB1315" s="24"/>
      <c r="BC1315" s="24"/>
      <c r="BD1315" s="24"/>
      <c r="BE1315" s="24"/>
      <c r="BF1315" s="24"/>
      <c r="BG1315" s="24"/>
      <c r="BH1315" s="24"/>
      <c r="BI1315" s="24"/>
      <c r="BJ1315" s="24"/>
      <c r="BK1315" s="24"/>
      <c r="BL1315" s="24"/>
      <c r="BM1315" s="24"/>
      <c r="BN1315" s="24"/>
      <c r="BO1315" s="24"/>
      <c r="BP1315" s="24"/>
      <c r="BQ1315" s="24"/>
      <c r="BR1315" s="24"/>
      <c r="BS1315" s="24"/>
      <c r="BT1315" s="24"/>
      <c r="BU1315" s="24"/>
      <c r="BV1315" s="24"/>
      <c r="BW1315" s="24"/>
      <c r="BX1315" s="24"/>
      <c r="BY1315" s="24"/>
      <c r="BZ1315" s="24"/>
      <c r="CA1315" s="24"/>
      <c r="CB1315" s="24"/>
      <c r="CC1315" s="24"/>
      <c r="CD1315" s="24"/>
      <c r="CE1315" s="24"/>
    </row>
    <row r="1316" spans="46:83" x14ac:dyDescent="0.15">
      <c r="AT1316" s="24"/>
      <c r="AU1316" s="24"/>
      <c r="AV1316" s="24"/>
      <c r="AW1316" s="24"/>
      <c r="AX1316" s="24"/>
      <c r="AY1316" s="24"/>
      <c r="AZ1316" s="24"/>
      <c r="BA1316" s="24"/>
      <c r="BB1316" s="24"/>
      <c r="BC1316" s="24"/>
      <c r="BD1316" s="24"/>
      <c r="BE1316" s="24"/>
      <c r="BF1316" s="24"/>
      <c r="BG1316" s="24"/>
      <c r="BH1316" s="24"/>
      <c r="BI1316" s="24"/>
      <c r="BJ1316" s="24"/>
      <c r="BK1316" s="24"/>
      <c r="BL1316" s="24"/>
      <c r="BM1316" s="24"/>
      <c r="BN1316" s="24"/>
      <c r="BO1316" s="24"/>
      <c r="BP1316" s="24"/>
      <c r="BQ1316" s="24"/>
      <c r="BR1316" s="24"/>
      <c r="BS1316" s="24"/>
      <c r="BT1316" s="24"/>
      <c r="BU1316" s="24"/>
      <c r="BV1316" s="24"/>
      <c r="BW1316" s="24"/>
      <c r="BX1316" s="24"/>
      <c r="BY1316" s="24"/>
      <c r="BZ1316" s="24"/>
      <c r="CA1316" s="24"/>
      <c r="CB1316" s="24"/>
      <c r="CC1316" s="24"/>
      <c r="CD1316" s="24"/>
      <c r="CE1316" s="24"/>
    </row>
    <row r="1317" spans="46:83" x14ac:dyDescent="0.15">
      <c r="AT1317" s="24"/>
      <c r="AU1317" s="24"/>
      <c r="AV1317" s="24"/>
      <c r="AW1317" s="24"/>
      <c r="AX1317" s="24"/>
      <c r="AY1317" s="24"/>
      <c r="AZ1317" s="24"/>
      <c r="BA1317" s="24"/>
      <c r="BB1317" s="24"/>
      <c r="BC1317" s="24"/>
      <c r="BD1317" s="24"/>
      <c r="BE1317" s="24"/>
      <c r="BF1317" s="24"/>
      <c r="BG1317" s="24"/>
      <c r="BH1317" s="24"/>
      <c r="BI1317" s="24"/>
      <c r="BJ1317" s="24"/>
      <c r="BK1317" s="24"/>
      <c r="BL1317" s="24"/>
      <c r="BM1317" s="24"/>
      <c r="BN1317" s="24"/>
      <c r="BO1317" s="24"/>
      <c r="BP1317" s="24"/>
      <c r="BQ1317" s="24"/>
      <c r="BR1317" s="24"/>
      <c r="BS1317" s="24"/>
      <c r="BT1317" s="24"/>
      <c r="BU1317" s="24"/>
      <c r="BV1317" s="24"/>
      <c r="BW1317" s="24"/>
      <c r="BX1317" s="24"/>
      <c r="BY1317" s="24"/>
      <c r="BZ1317" s="24"/>
      <c r="CA1317" s="24"/>
      <c r="CB1317" s="24"/>
      <c r="CC1317" s="24"/>
      <c r="CD1317" s="24"/>
      <c r="CE1317" s="24"/>
    </row>
    <row r="1318" spans="46:83" x14ac:dyDescent="0.15">
      <c r="AT1318" s="24"/>
      <c r="AU1318" s="24"/>
      <c r="AV1318" s="24"/>
      <c r="AW1318" s="24"/>
      <c r="AX1318" s="24"/>
      <c r="AY1318" s="24"/>
      <c r="AZ1318" s="24"/>
      <c r="BA1318" s="24"/>
      <c r="BB1318" s="24"/>
      <c r="BC1318" s="24"/>
      <c r="BD1318" s="24"/>
      <c r="BE1318" s="24"/>
      <c r="BF1318" s="24"/>
      <c r="BG1318" s="24"/>
      <c r="BH1318" s="24"/>
      <c r="BI1318" s="24"/>
      <c r="BJ1318" s="24"/>
      <c r="BK1318" s="24"/>
      <c r="BL1318" s="24"/>
      <c r="BM1318" s="24"/>
      <c r="BN1318" s="24"/>
      <c r="BO1318" s="24"/>
      <c r="BP1318" s="24"/>
      <c r="BQ1318" s="24"/>
      <c r="BR1318" s="24"/>
      <c r="BS1318" s="24"/>
      <c r="BT1318" s="24"/>
      <c r="BU1318" s="24"/>
      <c r="BV1318" s="24"/>
      <c r="BW1318" s="24"/>
      <c r="BX1318" s="24"/>
      <c r="BY1318" s="24"/>
      <c r="BZ1318" s="24"/>
      <c r="CA1318" s="24"/>
      <c r="CB1318" s="24"/>
      <c r="CC1318" s="24"/>
      <c r="CD1318" s="24"/>
      <c r="CE1318" s="24"/>
    </row>
    <row r="1319" spans="46:83" x14ac:dyDescent="0.15">
      <c r="AT1319" s="24"/>
      <c r="AU1319" s="24"/>
      <c r="AV1319" s="24"/>
      <c r="AW1319" s="24"/>
      <c r="AX1319" s="24"/>
      <c r="AY1319" s="24"/>
      <c r="AZ1319" s="24"/>
      <c r="BA1319" s="24"/>
      <c r="BB1319" s="24"/>
      <c r="BC1319" s="24"/>
      <c r="BD1319" s="24"/>
      <c r="BE1319" s="24"/>
      <c r="BF1319" s="24"/>
      <c r="BG1319" s="24"/>
      <c r="BH1319" s="24"/>
      <c r="BI1319" s="24"/>
      <c r="BJ1319" s="24"/>
      <c r="BK1319" s="24"/>
      <c r="BL1319" s="24"/>
      <c r="BM1319" s="24"/>
      <c r="BN1319" s="24"/>
      <c r="BO1319" s="24"/>
      <c r="BP1319" s="24"/>
      <c r="BQ1319" s="24"/>
      <c r="BR1319" s="24"/>
      <c r="BS1319" s="24"/>
      <c r="BT1319" s="24"/>
      <c r="BU1319" s="24"/>
      <c r="BV1319" s="24"/>
      <c r="BW1319" s="24"/>
      <c r="BX1319" s="24"/>
      <c r="BY1319" s="24"/>
      <c r="BZ1319" s="24"/>
      <c r="CA1319" s="24"/>
      <c r="CB1319" s="24"/>
      <c r="CC1319" s="24"/>
      <c r="CD1319" s="24"/>
      <c r="CE1319" s="24"/>
    </row>
    <row r="1320" spans="46:83" x14ac:dyDescent="0.15">
      <c r="AT1320" s="24"/>
      <c r="AU1320" s="24"/>
      <c r="AV1320" s="24"/>
      <c r="AW1320" s="24"/>
      <c r="AX1320" s="24"/>
      <c r="AY1320" s="24"/>
      <c r="AZ1320" s="24"/>
      <c r="BA1320" s="24"/>
      <c r="BB1320" s="24"/>
      <c r="BC1320" s="24"/>
      <c r="BD1320" s="24"/>
      <c r="BE1320" s="24"/>
      <c r="BF1320" s="24"/>
      <c r="BG1320" s="24"/>
      <c r="BH1320" s="24"/>
      <c r="BI1320" s="24"/>
      <c r="BJ1320" s="24"/>
      <c r="BK1320" s="24"/>
      <c r="BL1320" s="24"/>
      <c r="BM1320" s="24"/>
      <c r="BN1320" s="24"/>
      <c r="BO1320" s="24"/>
      <c r="BP1320" s="24"/>
      <c r="BQ1320" s="24"/>
      <c r="BR1320" s="24"/>
      <c r="BS1320" s="24"/>
      <c r="BT1320" s="24"/>
      <c r="BU1320" s="24"/>
      <c r="BV1320" s="24"/>
      <c r="BW1320" s="24"/>
      <c r="BX1320" s="24"/>
      <c r="BY1320" s="24"/>
      <c r="BZ1320" s="24"/>
      <c r="CA1320" s="24"/>
      <c r="CB1320" s="24"/>
      <c r="CC1320" s="24"/>
      <c r="CD1320" s="24"/>
      <c r="CE1320" s="24"/>
    </row>
    <row r="1321" spans="46:83" x14ac:dyDescent="0.15">
      <c r="AT1321" s="24"/>
      <c r="AU1321" s="24"/>
      <c r="AV1321" s="24"/>
      <c r="AW1321" s="24"/>
      <c r="AX1321" s="24"/>
      <c r="AY1321" s="24"/>
      <c r="AZ1321" s="24"/>
      <c r="BA1321" s="24"/>
      <c r="BB1321" s="24"/>
      <c r="BC1321" s="24"/>
      <c r="BD1321" s="24"/>
      <c r="BE1321" s="24"/>
      <c r="BF1321" s="24"/>
      <c r="BG1321" s="24"/>
      <c r="BH1321" s="24"/>
      <c r="BI1321" s="24"/>
      <c r="BJ1321" s="24"/>
      <c r="BK1321" s="24"/>
      <c r="BL1321" s="24"/>
      <c r="BM1321" s="24"/>
      <c r="BN1321" s="24"/>
      <c r="BO1321" s="24"/>
      <c r="BP1321" s="24"/>
      <c r="BQ1321" s="24"/>
      <c r="BR1321" s="24"/>
      <c r="BS1321" s="24"/>
      <c r="BT1321" s="24"/>
      <c r="BU1321" s="24"/>
      <c r="BV1321" s="24"/>
      <c r="BW1321" s="24"/>
      <c r="BX1321" s="24"/>
      <c r="BY1321" s="24"/>
      <c r="BZ1321" s="24"/>
      <c r="CA1321" s="24"/>
      <c r="CB1321" s="24"/>
      <c r="CC1321" s="24"/>
      <c r="CD1321" s="24"/>
      <c r="CE1321" s="24"/>
    </row>
    <row r="1322" spans="46:83" x14ac:dyDescent="0.15">
      <c r="AT1322" s="24"/>
      <c r="AU1322" s="24"/>
      <c r="AV1322" s="24"/>
      <c r="AW1322" s="24"/>
      <c r="AX1322" s="24"/>
      <c r="AY1322" s="24"/>
      <c r="AZ1322" s="24"/>
      <c r="BA1322" s="24"/>
      <c r="BB1322" s="24"/>
      <c r="BC1322" s="24"/>
      <c r="BD1322" s="24"/>
      <c r="BE1322" s="24"/>
      <c r="BF1322" s="24"/>
      <c r="BG1322" s="24"/>
      <c r="BH1322" s="24"/>
      <c r="BI1322" s="24"/>
      <c r="BJ1322" s="24"/>
      <c r="BK1322" s="24"/>
      <c r="BL1322" s="24"/>
      <c r="BM1322" s="24"/>
      <c r="BN1322" s="24"/>
      <c r="BO1322" s="24"/>
      <c r="BP1322" s="24"/>
      <c r="BQ1322" s="24"/>
      <c r="BR1322" s="24"/>
      <c r="BS1322" s="24"/>
      <c r="BT1322" s="24"/>
      <c r="BU1322" s="24"/>
      <c r="BV1322" s="24"/>
      <c r="BW1322" s="24"/>
      <c r="BX1322" s="24"/>
      <c r="BY1322" s="24"/>
      <c r="BZ1322" s="24"/>
      <c r="CA1322" s="24"/>
      <c r="CB1322" s="24"/>
      <c r="CC1322" s="24"/>
      <c r="CD1322" s="24"/>
      <c r="CE1322" s="24"/>
    </row>
    <row r="1323" spans="46:83" x14ac:dyDescent="0.15">
      <c r="AT1323" s="24"/>
      <c r="AU1323" s="24"/>
      <c r="AV1323" s="24"/>
      <c r="AW1323" s="24"/>
      <c r="AX1323" s="24"/>
      <c r="AY1323" s="24"/>
      <c r="AZ1323" s="24"/>
      <c r="BA1323" s="24"/>
      <c r="BB1323" s="24"/>
      <c r="BC1323" s="24"/>
      <c r="BD1323" s="24"/>
      <c r="BE1323" s="24"/>
      <c r="BF1323" s="24"/>
      <c r="BG1323" s="24"/>
      <c r="BH1323" s="24"/>
      <c r="BI1323" s="24"/>
      <c r="BJ1323" s="24"/>
      <c r="BK1323" s="24"/>
      <c r="BL1323" s="24"/>
      <c r="BM1323" s="24"/>
      <c r="BN1323" s="24"/>
      <c r="BO1323" s="24"/>
      <c r="BP1323" s="24"/>
      <c r="BQ1323" s="24"/>
      <c r="BR1323" s="24"/>
      <c r="BS1323" s="24"/>
      <c r="BT1323" s="24"/>
      <c r="BU1323" s="24"/>
      <c r="BV1323" s="24"/>
      <c r="BW1323" s="24"/>
      <c r="BX1323" s="24"/>
      <c r="BY1323" s="24"/>
      <c r="BZ1323" s="24"/>
      <c r="CA1323" s="24"/>
      <c r="CB1323" s="24"/>
      <c r="CC1323" s="24"/>
      <c r="CD1323" s="24"/>
      <c r="CE1323" s="24"/>
    </row>
    <row r="1324" spans="46:83" x14ac:dyDescent="0.15">
      <c r="AT1324" s="24"/>
      <c r="AU1324" s="24"/>
      <c r="AV1324" s="24"/>
      <c r="AW1324" s="24"/>
      <c r="AX1324" s="24"/>
      <c r="AY1324" s="24"/>
      <c r="AZ1324" s="24"/>
      <c r="BA1324" s="24"/>
      <c r="BB1324" s="24"/>
      <c r="BC1324" s="24"/>
      <c r="BD1324" s="24"/>
      <c r="BE1324" s="24"/>
      <c r="BF1324" s="24"/>
      <c r="BG1324" s="24"/>
      <c r="BH1324" s="24"/>
      <c r="BI1324" s="24"/>
      <c r="BJ1324" s="24"/>
      <c r="BK1324" s="24"/>
      <c r="BL1324" s="24"/>
      <c r="BM1324" s="24"/>
      <c r="BN1324" s="24"/>
      <c r="BO1324" s="24"/>
      <c r="BP1324" s="24"/>
      <c r="BQ1324" s="24"/>
      <c r="BR1324" s="24"/>
      <c r="BS1324" s="24"/>
      <c r="BT1324" s="24"/>
      <c r="BU1324" s="24"/>
      <c r="BV1324" s="24"/>
      <c r="BW1324" s="24"/>
      <c r="BX1324" s="24"/>
      <c r="BY1324" s="24"/>
      <c r="BZ1324" s="24"/>
      <c r="CA1324" s="24"/>
      <c r="CB1324" s="24"/>
      <c r="CC1324" s="24"/>
      <c r="CD1324" s="24"/>
      <c r="CE1324" s="24"/>
    </row>
    <row r="1325" spans="46:83" x14ac:dyDescent="0.15">
      <c r="AT1325" s="24"/>
      <c r="AU1325" s="24"/>
      <c r="AV1325" s="24"/>
      <c r="AW1325" s="24"/>
      <c r="AX1325" s="24"/>
      <c r="AY1325" s="24"/>
      <c r="AZ1325" s="24"/>
      <c r="BA1325" s="24"/>
      <c r="BB1325" s="24"/>
      <c r="BC1325" s="24"/>
      <c r="BD1325" s="24"/>
      <c r="BE1325" s="24"/>
      <c r="BF1325" s="24"/>
      <c r="BG1325" s="24"/>
      <c r="BH1325" s="24"/>
      <c r="BI1325" s="24"/>
      <c r="BJ1325" s="24"/>
      <c r="BK1325" s="24"/>
      <c r="BL1325" s="24"/>
      <c r="BM1325" s="24"/>
      <c r="BN1325" s="24"/>
      <c r="BO1325" s="24"/>
      <c r="BP1325" s="24"/>
      <c r="BQ1325" s="24"/>
      <c r="BR1325" s="24"/>
      <c r="BS1325" s="24"/>
      <c r="BT1325" s="24"/>
      <c r="BU1325" s="24"/>
      <c r="BV1325" s="24"/>
      <c r="BW1325" s="24"/>
      <c r="BX1325" s="24"/>
      <c r="BY1325" s="24"/>
      <c r="BZ1325" s="24"/>
      <c r="CA1325" s="24"/>
      <c r="CB1325" s="24"/>
      <c r="CC1325" s="24"/>
      <c r="CD1325" s="24"/>
      <c r="CE1325" s="24"/>
    </row>
    <row r="1326" spans="46:83" x14ac:dyDescent="0.15">
      <c r="AT1326" s="24"/>
      <c r="AU1326" s="24"/>
      <c r="AV1326" s="24"/>
      <c r="AW1326" s="24"/>
      <c r="AX1326" s="24"/>
      <c r="AY1326" s="24"/>
      <c r="AZ1326" s="24"/>
      <c r="BA1326" s="24"/>
      <c r="BB1326" s="24"/>
      <c r="BC1326" s="24"/>
      <c r="BD1326" s="24"/>
      <c r="BE1326" s="24"/>
      <c r="BF1326" s="24"/>
      <c r="BG1326" s="24"/>
      <c r="BH1326" s="24"/>
      <c r="BI1326" s="24"/>
      <c r="BJ1326" s="24"/>
      <c r="BK1326" s="24"/>
      <c r="BL1326" s="24"/>
      <c r="BM1326" s="24"/>
      <c r="BN1326" s="24"/>
      <c r="BO1326" s="24"/>
      <c r="BP1326" s="24"/>
      <c r="BQ1326" s="24"/>
      <c r="BR1326" s="24"/>
      <c r="BS1326" s="24"/>
      <c r="BT1326" s="24"/>
      <c r="BU1326" s="24"/>
      <c r="BV1326" s="24"/>
      <c r="BW1326" s="24"/>
      <c r="BX1326" s="24"/>
      <c r="BY1326" s="24"/>
      <c r="BZ1326" s="24"/>
      <c r="CA1326" s="24"/>
      <c r="CB1326" s="24"/>
      <c r="CC1326" s="24"/>
      <c r="CD1326" s="24"/>
      <c r="CE1326" s="24"/>
    </row>
    <row r="1327" spans="46:83" x14ac:dyDescent="0.15">
      <c r="AT1327" s="24"/>
      <c r="AU1327" s="24"/>
      <c r="AV1327" s="24"/>
      <c r="AW1327" s="24"/>
      <c r="AX1327" s="24"/>
      <c r="AY1327" s="24"/>
      <c r="AZ1327" s="24"/>
      <c r="BA1327" s="24"/>
      <c r="BB1327" s="24"/>
      <c r="BC1327" s="24"/>
      <c r="BD1327" s="24"/>
      <c r="BE1327" s="24"/>
      <c r="BF1327" s="24"/>
      <c r="BG1327" s="24"/>
      <c r="BH1327" s="24"/>
      <c r="BI1327" s="24"/>
      <c r="BJ1327" s="24"/>
      <c r="BK1327" s="24"/>
      <c r="BL1327" s="24"/>
      <c r="BM1327" s="24"/>
      <c r="BN1327" s="24"/>
      <c r="BO1327" s="24"/>
      <c r="BP1327" s="24"/>
      <c r="BQ1327" s="24"/>
      <c r="BR1327" s="24"/>
      <c r="BS1327" s="24"/>
      <c r="BT1327" s="24"/>
      <c r="BU1327" s="24"/>
      <c r="BV1327" s="24"/>
      <c r="BW1327" s="24"/>
      <c r="BX1327" s="24"/>
      <c r="BY1327" s="24"/>
      <c r="BZ1327" s="24"/>
      <c r="CA1327" s="24"/>
      <c r="CB1327" s="24"/>
      <c r="CC1327" s="24"/>
      <c r="CD1327" s="24"/>
      <c r="CE1327" s="24"/>
    </row>
    <row r="1328" spans="46:83" x14ac:dyDescent="0.15">
      <c r="AT1328" s="24"/>
      <c r="AU1328" s="24"/>
      <c r="AV1328" s="24"/>
      <c r="AW1328" s="24"/>
      <c r="AX1328" s="24"/>
      <c r="AY1328" s="24"/>
      <c r="AZ1328" s="24"/>
      <c r="BA1328" s="24"/>
      <c r="BB1328" s="24"/>
      <c r="BC1328" s="24"/>
      <c r="BD1328" s="24"/>
      <c r="BE1328" s="24"/>
      <c r="BF1328" s="24"/>
      <c r="BG1328" s="24"/>
      <c r="BH1328" s="24"/>
      <c r="BI1328" s="24"/>
      <c r="BJ1328" s="24"/>
      <c r="BK1328" s="24"/>
      <c r="BL1328" s="24"/>
      <c r="BM1328" s="24"/>
      <c r="BN1328" s="24"/>
      <c r="BO1328" s="24"/>
      <c r="BP1328" s="24"/>
      <c r="BQ1328" s="24"/>
      <c r="BR1328" s="24"/>
      <c r="BS1328" s="24"/>
      <c r="BT1328" s="24"/>
      <c r="BU1328" s="24"/>
      <c r="BV1328" s="24"/>
      <c r="BW1328" s="24"/>
      <c r="BX1328" s="24"/>
      <c r="BY1328" s="24"/>
      <c r="BZ1328" s="24"/>
      <c r="CA1328" s="24"/>
      <c r="CB1328" s="24"/>
      <c r="CC1328" s="24"/>
      <c r="CD1328" s="24"/>
      <c r="CE1328" s="24"/>
    </row>
    <row r="1329" spans="46:83" x14ac:dyDescent="0.15">
      <c r="AT1329" s="24"/>
      <c r="AU1329" s="24"/>
      <c r="AV1329" s="24"/>
      <c r="AW1329" s="24"/>
      <c r="AX1329" s="24"/>
      <c r="AY1329" s="24"/>
      <c r="AZ1329" s="24"/>
      <c r="BA1329" s="24"/>
      <c r="BB1329" s="24"/>
      <c r="BC1329" s="24"/>
      <c r="BD1329" s="24"/>
      <c r="BE1329" s="24"/>
      <c r="BF1329" s="24"/>
      <c r="BG1329" s="24"/>
      <c r="BH1329" s="24"/>
      <c r="BI1329" s="24"/>
      <c r="BJ1329" s="24"/>
      <c r="BK1329" s="24"/>
      <c r="BL1329" s="24"/>
      <c r="BM1329" s="24"/>
      <c r="BN1329" s="24"/>
      <c r="BO1329" s="24"/>
      <c r="BP1329" s="24"/>
      <c r="BQ1329" s="24"/>
      <c r="BR1329" s="24"/>
      <c r="BS1329" s="24"/>
      <c r="BT1329" s="24"/>
      <c r="BU1329" s="24"/>
      <c r="BV1329" s="24"/>
      <c r="BW1329" s="24"/>
      <c r="BX1329" s="24"/>
      <c r="BY1329" s="24"/>
      <c r="BZ1329" s="24"/>
      <c r="CA1329" s="24"/>
      <c r="CB1329" s="24"/>
      <c r="CC1329" s="24"/>
      <c r="CD1329" s="24"/>
      <c r="CE1329" s="24"/>
    </row>
    <row r="1330" spans="46:83" x14ac:dyDescent="0.15">
      <c r="AT1330" s="24"/>
      <c r="AU1330" s="24"/>
      <c r="AV1330" s="24"/>
      <c r="AW1330" s="24"/>
      <c r="AX1330" s="24"/>
      <c r="AY1330" s="24"/>
      <c r="AZ1330" s="24"/>
      <c r="BA1330" s="24"/>
      <c r="BB1330" s="24"/>
      <c r="BC1330" s="24"/>
      <c r="BD1330" s="24"/>
      <c r="BE1330" s="24"/>
      <c r="BF1330" s="24"/>
      <c r="BG1330" s="24"/>
      <c r="BH1330" s="24"/>
      <c r="BI1330" s="24"/>
      <c r="BJ1330" s="24"/>
      <c r="BK1330" s="24"/>
      <c r="BL1330" s="24"/>
      <c r="BM1330" s="24"/>
      <c r="BN1330" s="24"/>
      <c r="BO1330" s="24"/>
      <c r="BP1330" s="24"/>
      <c r="BQ1330" s="24"/>
      <c r="BR1330" s="24"/>
      <c r="BS1330" s="24"/>
      <c r="BT1330" s="24"/>
      <c r="BU1330" s="24"/>
      <c r="BV1330" s="24"/>
      <c r="BW1330" s="24"/>
      <c r="BX1330" s="24"/>
      <c r="BY1330" s="24"/>
      <c r="BZ1330" s="24"/>
      <c r="CA1330" s="24"/>
      <c r="CB1330" s="24"/>
      <c r="CC1330" s="24"/>
      <c r="CD1330" s="24"/>
      <c r="CE1330" s="24"/>
    </row>
    <row r="1331" spans="46:83" x14ac:dyDescent="0.15">
      <c r="AT1331" s="24"/>
      <c r="AU1331" s="24"/>
      <c r="AV1331" s="24"/>
      <c r="AW1331" s="24"/>
      <c r="AX1331" s="24"/>
      <c r="AY1331" s="24"/>
      <c r="AZ1331" s="24"/>
      <c r="BA1331" s="24"/>
      <c r="BB1331" s="24"/>
      <c r="BC1331" s="24"/>
      <c r="BD1331" s="24"/>
      <c r="BE1331" s="24"/>
      <c r="BF1331" s="24"/>
      <c r="BG1331" s="24"/>
      <c r="BH1331" s="24"/>
      <c r="BI1331" s="24"/>
      <c r="BJ1331" s="24"/>
      <c r="BK1331" s="24"/>
      <c r="BL1331" s="24"/>
      <c r="BM1331" s="24"/>
      <c r="BN1331" s="24"/>
      <c r="BO1331" s="24"/>
      <c r="BP1331" s="24"/>
      <c r="BQ1331" s="24"/>
      <c r="BR1331" s="24"/>
      <c r="BS1331" s="24"/>
      <c r="BT1331" s="24"/>
      <c r="BU1331" s="24"/>
      <c r="BV1331" s="24"/>
      <c r="BW1331" s="24"/>
      <c r="BX1331" s="24"/>
      <c r="BY1331" s="24"/>
      <c r="BZ1331" s="24"/>
      <c r="CA1331" s="24"/>
      <c r="CB1331" s="24"/>
      <c r="CC1331" s="24"/>
      <c r="CD1331" s="24"/>
      <c r="CE1331" s="24"/>
    </row>
    <row r="1332" spans="46:83" x14ac:dyDescent="0.15">
      <c r="AT1332" s="24"/>
      <c r="AU1332" s="24"/>
      <c r="AV1332" s="24"/>
      <c r="AW1332" s="24"/>
      <c r="AX1332" s="24"/>
      <c r="AY1332" s="24"/>
      <c r="AZ1332" s="24"/>
      <c r="BA1332" s="24"/>
      <c r="BB1332" s="24"/>
      <c r="BC1332" s="24"/>
      <c r="BD1332" s="24"/>
      <c r="BE1332" s="24"/>
      <c r="BF1332" s="24"/>
      <c r="BG1332" s="24"/>
      <c r="BH1332" s="24"/>
      <c r="BI1332" s="24"/>
      <c r="BJ1332" s="24"/>
      <c r="BK1332" s="24"/>
      <c r="BL1332" s="24"/>
      <c r="BM1332" s="24"/>
      <c r="BN1332" s="24"/>
      <c r="BO1332" s="24"/>
      <c r="BP1332" s="24"/>
      <c r="BQ1332" s="24"/>
      <c r="BR1332" s="24"/>
      <c r="BS1332" s="24"/>
      <c r="BT1332" s="24"/>
      <c r="BU1332" s="24"/>
      <c r="BV1332" s="24"/>
      <c r="BW1332" s="24"/>
      <c r="BX1332" s="24"/>
      <c r="BY1332" s="24"/>
      <c r="BZ1332" s="24"/>
      <c r="CA1332" s="24"/>
      <c r="CB1332" s="24"/>
      <c r="CC1332" s="24"/>
      <c r="CD1332" s="24"/>
      <c r="CE1332" s="24"/>
    </row>
    <row r="1333" spans="46:83" x14ac:dyDescent="0.15">
      <c r="AT1333" s="24"/>
      <c r="AU1333" s="24"/>
      <c r="AV1333" s="24"/>
      <c r="AW1333" s="24"/>
      <c r="AX1333" s="24"/>
      <c r="AY1333" s="24"/>
      <c r="AZ1333" s="24"/>
      <c r="BA1333" s="24"/>
      <c r="BB1333" s="24"/>
      <c r="BC1333" s="24"/>
      <c r="BD1333" s="24"/>
      <c r="BE1333" s="24"/>
      <c r="BF1333" s="24"/>
      <c r="BG1333" s="24"/>
      <c r="BH1333" s="24"/>
      <c r="BI1333" s="24"/>
      <c r="BJ1333" s="24"/>
      <c r="BK1333" s="24"/>
      <c r="BL1333" s="24"/>
      <c r="BM1333" s="24"/>
      <c r="BN1333" s="24"/>
      <c r="BO1333" s="24"/>
      <c r="BP1333" s="24"/>
      <c r="BQ1333" s="24"/>
      <c r="BR1333" s="24"/>
      <c r="BS1333" s="24"/>
      <c r="BT1333" s="24"/>
      <c r="BU1333" s="24"/>
      <c r="BV1333" s="24"/>
      <c r="BW1333" s="24"/>
      <c r="BX1333" s="24"/>
      <c r="BY1333" s="24"/>
      <c r="BZ1333" s="24"/>
      <c r="CA1333" s="24"/>
      <c r="CB1333" s="24"/>
      <c r="CC1333" s="24"/>
      <c r="CD1333" s="24"/>
      <c r="CE1333" s="24"/>
    </row>
    <row r="1334" spans="46:83" x14ac:dyDescent="0.15">
      <c r="AT1334" s="24"/>
      <c r="AU1334" s="24"/>
      <c r="AV1334" s="24"/>
      <c r="AW1334" s="24"/>
      <c r="AX1334" s="24"/>
      <c r="AY1334" s="24"/>
      <c r="AZ1334" s="24"/>
      <c r="BA1334" s="24"/>
      <c r="BB1334" s="24"/>
      <c r="BC1334" s="24"/>
      <c r="BD1334" s="24"/>
      <c r="BE1334" s="24"/>
      <c r="BF1334" s="24"/>
      <c r="BG1334" s="24"/>
      <c r="BH1334" s="24"/>
      <c r="BI1334" s="24"/>
      <c r="BJ1334" s="24"/>
      <c r="BK1334" s="24"/>
      <c r="BL1334" s="24"/>
      <c r="BM1334" s="24"/>
      <c r="BN1334" s="24"/>
      <c r="BO1334" s="24"/>
      <c r="BP1334" s="24"/>
      <c r="BQ1334" s="24"/>
      <c r="BR1334" s="24"/>
      <c r="BS1334" s="24"/>
      <c r="BT1334" s="24"/>
      <c r="BU1334" s="24"/>
      <c r="BV1334" s="24"/>
      <c r="BW1334" s="24"/>
      <c r="BX1334" s="24"/>
      <c r="BY1334" s="24"/>
      <c r="BZ1334" s="24"/>
      <c r="CA1334" s="24"/>
      <c r="CB1334" s="24"/>
      <c r="CC1334" s="24"/>
      <c r="CD1334" s="24"/>
      <c r="CE1334" s="24"/>
    </row>
    <row r="1335" spans="46:83" x14ac:dyDescent="0.15">
      <c r="AT1335" s="24"/>
      <c r="AU1335" s="24"/>
      <c r="AV1335" s="24"/>
      <c r="AW1335" s="24"/>
      <c r="AX1335" s="24"/>
      <c r="AY1335" s="24"/>
      <c r="AZ1335" s="24"/>
      <c r="BA1335" s="24"/>
      <c r="BB1335" s="24"/>
      <c r="BC1335" s="24"/>
      <c r="BD1335" s="24"/>
      <c r="BE1335" s="24"/>
      <c r="BF1335" s="24"/>
      <c r="BG1335" s="24"/>
      <c r="BH1335" s="24"/>
      <c r="BI1335" s="24"/>
      <c r="BJ1335" s="24"/>
      <c r="BK1335" s="24"/>
      <c r="BL1335" s="24"/>
      <c r="BM1335" s="24"/>
      <c r="BN1335" s="24"/>
      <c r="BO1335" s="24"/>
      <c r="BP1335" s="24"/>
      <c r="BQ1335" s="24"/>
      <c r="BR1335" s="24"/>
      <c r="BS1335" s="24"/>
      <c r="BT1335" s="24"/>
      <c r="BU1335" s="24"/>
      <c r="BV1335" s="24"/>
      <c r="BW1335" s="24"/>
      <c r="BX1335" s="24"/>
      <c r="BY1335" s="24"/>
      <c r="BZ1335" s="24"/>
      <c r="CA1335" s="24"/>
      <c r="CB1335" s="24"/>
      <c r="CC1335" s="24"/>
      <c r="CD1335" s="24"/>
      <c r="CE1335" s="24"/>
    </row>
    <row r="1336" spans="46:83" x14ac:dyDescent="0.15">
      <c r="AT1336" s="24"/>
      <c r="AU1336" s="24"/>
      <c r="AV1336" s="24"/>
      <c r="AW1336" s="24"/>
      <c r="AX1336" s="24"/>
      <c r="AY1336" s="24"/>
      <c r="AZ1336" s="24"/>
      <c r="BA1336" s="24"/>
      <c r="BB1336" s="24"/>
      <c r="BC1336" s="24"/>
      <c r="BD1336" s="24"/>
      <c r="BE1336" s="24"/>
      <c r="BF1336" s="24"/>
      <c r="BG1336" s="24"/>
      <c r="BH1336" s="24"/>
      <c r="BI1336" s="24"/>
      <c r="BJ1336" s="24"/>
      <c r="BK1336" s="24"/>
      <c r="BL1336" s="24"/>
      <c r="BM1336" s="24"/>
      <c r="BN1336" s="24"/>
      <c r="BO1336" s="24"/>
      <c r="BP1336" s="24"/>
      <c r="BQ1336" s="24"/>
      <c r="BR1336" s="24"/>
      <c r="BS1336" s="24"/>
      <c r="BT1336" s="24"/>
      <c r="BU1336" s="24"/>
      <c r="BV1336" s="24"/>
      <c r="BW1336" s="24"/>
      <c r="BX1336" s="24"/>
      <c r="BY1336" s="24"/>
      <c r="BZ1336" s="24"/>
      <c r="CA1336" s="24"/>
      <c r="CB1336" s="24"/>
      <c r="CC1336" s="24"/>
      <c r="CD1336" s="24"/>
      <c r="CE1336" s="24"/>
    </row>
    <row r="1337" spans="46:83" x14ac:dyDescent="0.15">
      <c r="AT1337" s="24"/>
      <c r="AU1337" s="24"/>
      <c r="AV1337" s="24"/>
      <c r="AW1337" s="24"/>
      <c r="AX1337" s="24"/>
      <c r="AY1337" s="24"/>
      <c r="AZ1337" s="24"/>
      <c r="BA1337" s="24"/>
      <c r="BB1337" s="24"/>
      <c r="BC1337" s="24"/>
      <c r="BD1337" s="24"/>
      <c r="BE1337" s="24"/>
      <c r="BF1337" s="24"/>
      <c r="BG1337" s="24"/>
      <c r="BH1337" s="24"/>
      <c r="BI1337" s="24"/>
      <c r="BJ1337" s="24"/>
      <c r="BK1337" s="24"/>
      <c r="BL1337" s="24"/>
      <c r="BM1337" s="24"/>
      <c r="BN1337" s="24"/>
      <c r="BO1337" s="24"/>
      <c r="BP1337" s="24"/>
      <c r="BQ1337" s="24"/>
      <c r="BR1337" s="24"/>
      <c r="BS1337" s="24"/>
      <c r="BT1337" s="24"/>
      <c r="BU1337" s="24"/>
      <c r="BV1337" s="24"/>
      <c r="BW1337" s="24"/>
      <c r="BX1337" s="24"/>
      <c r="BY1337" s="24"/>
      <c r="BZ1337" s="24"/>
      <c r="CA1337" s="24"/>
      <c r="CB1337" s="24"/>
      <c r="CC1337" s="24"/>
      <c r="CD1337" s="24"/>
      <c r="CE1337" s="24"/>
    </row>
    <row r="1338" spans="46:83" x14ac:dyDescent="0.15">
      <c r="AT1338" s="24"/>
      <c r="AU1338" s="24"/>
      <c r="AV1338" s="24"/>
      <c r="AW1338" s="24"/>
      <c r="AX1338" s="24"/>
      <c r="AY1338" s="24"/>
      <c r="AZ1338" s="24"/>
      <c r="BA1338" s="24"/>
      <c r="BB1338" s="24"/>
      <c r="BC1338" s="24"/>
      <c r="BD1338" s="24"/>
      <c r="BE1338" s="24"/>
      <c r="BF1338" s="24"/>
      <c r="BG1338" s="24"/>
      <c r="BH1338" s="24"/>
      <c r="BI1338" s="24"/>
      <c r="BJ1338" s="24"/>
      <c r="BK1338" s="24"/>
      <c r="BL1338" s="24"/>
      <c r="BM1338" s="24"/>
      <c r="BN1338" s="24"/>
      <c r="BO1338" s="24"/>
      <c r="BP1338" s="24"/>
      <c r="BQ1338" s="24"/>
      <c r="BR1338" s="24"/>
      <c r="BS1338" s="24"/>
      <c r="BT1338" s="24"/>
      <c r="BU1338" s="24"/>
      <c r="BV1338" s="24"/>
      <c r="BW1338" s="24"/>
      <c r="BX1338" s="24"/>
      <c r="BY1338" s="24"/>
      <c r="BZ1338" s="24"/>
      <c r="CA1338" s="24"/>
      <c r="CB1338" s="24"/>
      <c r="CC1338" s="24"/>
      <c r="CD1338" s="24"/>
      <c r="CE1338" s="24"/>
    </row>
    <row r="1339" spans="46:83" x14ac:dyDescent="0.15">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row>
    <row r="1340" spans="46:83" x14ac:dyDescent="0.15">
      <c r="AT1340" s="24"/>
      <c r="AU1340" s="24"/>
      <c r="AV1340" s="24"/>
      <c r="AW1340" s="24"/>
      <c r="AX1340" s="24"/>
      <c r="AY1340" s="24"/>
      <c r="AZ1340" s="24"/>
      <c r="BA1340" s="24"/>
      <c r="BB1340" s="24"/>
      <c r="BC1340" s="24"/>
      <c r="BD1340" s="24"/>
      <c r="BE1340" s="24"/>
      <c r="BF1340" s="24"/>
      <c r="BG1340" s="24"/>
      <c r="BH1340" s="24"/>
      <c r="BI1340" s="24"/>
      <c r="BJ1340" s="24"/>
      <c r="BK1340" s="24"/>
      <c r="BL1340" s="24"/>
      <c r="BM1340" s="24"/>
      <c r="BN1340" s="24"/>
      <c r="BO1340" s="24"/>
      <c r="BP1340" s="24"/>
      <c r="BQ1340" s="24"/>
      <c r="BR1340" s="24"/>
      <c r="BS1340" s="24"/>
      <c r="BT1340" s="24"/>
      <c r="BU1340" s="24"/>
      <c r="BV1340" s="24"/>
      <c r="BW1340" s="24"/>
      <c r="BX1340" s="24"/>
      <c r="BY1340" s="24"/>
      <c r="BZ1340" s="24"/>
      <c r="CA1340" s="24"/>
      <c r="CB1340" s="24"/>
      <c r="CC1340" s="24"/>
      <c r="CD1340" s="24"/>
      <c r="CE1340" s="24"/>
    </row>
    <row r="1341" spans="46:83" x14ac:dyDescent="0.15">
      <c r="AT1341" s="24"/>
      <c r="AU1341" s="24"/>
      <c r="AV1341" s="24"/>
      <c r="AW1341" s="24"/>
      <c r="AX1341" s="24"/>
      <c r="AY1341" s="24"/>
      <c r="AZ1341" s="24"/>
      <c r="BA1341" s="24"/>
      <c r="BB1341" s="24"/>
      <c r="BC1341" s="24"/>
      <c r="BD1341" s="24"/>
      <c r="BE1341" s="24"/>
      <c r="BF1341" s="24"/>
      <c r="BG1341" s="24"/>
      <c r="BH1341" s="24"/>
      <c r="BI1341" s="24"/>
      <c r="BJ1341" s="24"/>
      <c r="BK1341" s="24"/>
      <c r="BL1341" s="24"/>
      <c r="BM1341" s="24"/>
      <c r="BN1341" s="24"/>
      <c r="BO1341" s="24"/>
      <c r="BP1341" s="24"/>
      <c r="BQ1341" s="24"/>
      <c r="BR1341" s="24"/>
      <c r="BS1341" s="24"/>
      <c r="BT1341" s="24"/>
      <c r="BU1341" s="24"/>
      <c r="BV1341" s="24"/>
      <c r="BW1341" s="24"/>
      <c r="BX1341" s="24"/>
      <c r="BY1341" s="24"/>
      <c r="BZ1341" s="24"/>
      <c r="CA1341" s="24"/>
      <c r="CB1341" s="24"/>
      <c r="CC1341" s="24"/>
      <c r="CD1341" s="24"/>
      <c r="CE1341" s="24"/>
    </row>
    <row r="1342" spans="46:83" x14ac:dyDescent="0.15">
      <c r="AT1342" s="24"/>
      <c r="AU1342" s="24"/>
      <c r="AV1342" s="24"/>
      <c r="AW1342" s="24"/>
      <c r="AX1342" s="24"/>
      <c r="AY1342" s="24"/>
      <c r="AZ1342" s="24"/>
      <c r="BA1342" s="24"/>
      <c r="BB1342" s="24"/>
      <c r="BC1342" s="24"/>
      <c r="BD1342" s="24"/>
      <c r="BE1342" s="24"/>
      <c r="BF1342" s="24"/>
      <c r="BG1342" s="24"/>
      <c r="BH1342" s="24"/>
      <c r="BI1342" s="24"/>
      <c r="BJ1342" s="24"/>
      <c r="BK1342" s="24"/>
      <c r="BL1342" s="24"/>
      <c r="BM1342" s="24"/>
      <c r="BN1342" s="24"/>
      <c r="BO1342" s="24"/>
      <c r="BP1342" s="24"/>
      <c r="BQ1342" s="24"/>
      <c r="BR1342" s="24"/>
      <c r="BS1342" s="24"/>
      <c r="BT1342" s="24"/>
      <c r="BU1342" s="24"/>
      <c r="BV1342" s="24"/>
      <c r="BW1342" s="24"/>
      <c r="BX1342" s="24"/>
      <c r="BY1342" s="24"/>
      <c r="BZ1342" s="24"/>
      <c r="CA1342" s="24"/>
      <c r="CB1342" s="24"/>
      <c r="CC1342" s="24"/>
      <c r="CD1342" s="24"/>
      <c r="CE1342" s="24"/>
    </row>
    <row r="1343" spans="46:83" x14ac:dyDescent="0.15">
      <c r="AT1343" s="24"/>
      <c r="AU1343" s="24"/>
      <c r="AV1343" s="24"/>
      <c r="AW1343" s="24"/>
      <c r="AX1343" s="24"/>
      <c r="AY1343" s="24"/>
      <c r="AZ1343" s="24"/>
      <c r="BA1343" s="24"/>
      <c r="BB1343" s="24"/>
      <c r="BC1343" s="24"/>
      <c r="BD1343" s="24"/>
      <c r="BE1343" s="24"/>
      <c r="BF1343" s="24"/>
      <c r="BG1343" s="24"/>
      <c r="BH1343" s="24"/>
      <c r="BI1343" s="24"/>
      <c r="BJ1343" s="24"/>
      <c r="BK1343" s="24"/>
      <c r="BL1343" s="24"/>
      <c r="BM1343" s="24"/>
      <c r="BN1343" s="24"/>
      <c r="BO1343" s="24"/>
      <c r="BP1343" s="24"/>
      <c r="BQ1343" s="24"/>
      <c r="BR1343" s="24"/>
      <c r="BS1343" s="24"/>
      <c r="BT1343" s="24"/>
      <c r="BU1343" s="24"/>
      <c r="BV1343" s="24"/>
      <c r="BW1343" s="24"/>
      <c r="BX1343" s="24"/>
      <c r="BY1343" s="24"/>
      <c r="BZ1343" s="24"/>
      <c r="CA1343" s="24"/>
      <c r="CB1343" s="24"/>
      <c r="CC1343" s="24"/>
      <c r="CD1343" s="24"/>
      <c r="CE1343" s="24"/>
    </row>
    <row r="1344" spans="46:83" x14ac:dyDescent="0.15">
      <c r="AT1344" s="24"/>
      <c r="AU1344" s="24"/>
      <c r="AV1344" s="24"/>
      <c r="AW1344" s="24"/>
      <c r="AX1344" s="24"/>
      <c r="AY1344" s="24"/>
      <c r="AZ1344" s="24"/>
      <c r="BA1344" s="24"/>
      <c r="BB1344" s="24"/>
      <c r="BC1344" s="24"/>
      <c r="BD1344" s="24"/>
      <c r="BE1344" s="24"/>
      <c r="BF1344" s="24"/>
      <c r="BG1344" s="24"/>
      <c r="BH1344" s="24"/>
      <c r="BI1344" s="24"/>
      <c r="BJ1344" s="24"/>
      <c r="BK1344" s="24"/>
      <c r="BL1344" s="24"/>
      <c r="BM1344" s="24"/>
      <c r="BN1344" s="24"/>
      <c r="BO1344" s="24"/>
      <c r="BP1344" s="24"/>
      <c r="BQ1344" s="24"/>
      <c r="BR1344" s="24"/>
      <c r="BS1344" s="24"/>
      <c r="BT1344" s="24"/>
      <c r="BU1344" s="24"/>
      <c r="BV1344" s="24"/>
      <c r="BW1344" s="24"/>
      <c r="BX1344" s="24"/>
      <c r="BY1344" s="24"/>
      <c r="BZ1344" s="24"/>
      <c r="CA1344" s="24"/>
      <c r="CB1344" s="24"/>
      <c r="CC1344" s="24"/>
      <c r="CD1344" s="24"/>
      <c r="CE1344" s="24"/>
    </row>
    <row r="1345" spans="46:83" x14ac:dyDescent="0.15">
      <c r="AT1345" s="24"/>
      <c r="AU1345" s="24"/>
      <c r="AV1345" s="24"/>
      <c r="AW1345" s="24"/>
      <c r="AX1345" s="24"/>
      <c r="AY1345" s="24"/>
      <c r="AZ1345" s="24"/>
      <c r="BA1345" s="24"/>
      <c r="BB1345" s="24"/>
      <c r="BC1345" s="24"/>
      <c r="BD1345" s="24"/>
      <c r="BE1345" s="24"/>
      <c r="BF1345" s="24"/>
      <c r="BG1345" s="24"/>
      <c r="BH1345" s="24"/>
      <c r="BI1345" s="24"/>
      <c r="BJ1345" s="24"/>
      <c r="BK1345" s="24"/>
      <c r="BL1345" s="24"/>
      <c r="BM1345" s="24"/>
      <c r="BN1345" s="24"/>
      <c r="BO1345" s="24"/>
      <c r="BP1345" s="24"/>
      <c r="BQ1345" s="24"/>
      <c r="BR1345" s="24"/>
      <c r="BS1345" s="24"/>
      <c r="BT1345" s="24"/>
      <c r="BU1345" s="24"/>
      <c r="BV1345" s="24"/>
      <c r="BW1345" s="24"/>
      <c r="BX1345" s="24"/>
      <c r="BY1345" s="24"/>
      <c r="BZ1345" s="24"/>
      <c r="CA1345" s="24"/>
      <c r="CB1345" s="24"/>
      <c r="CC1345" s="24"/>
      <c r="CD1345" s="24"/>
      <c r="CE1345" s="24"/>
    </row>
    <row r="1346" spans="46:83" x14ac:dyDescent="0.15">
      <c r="AT1346" s="24"/>
      <c r="AU1346" s="24"/>
      <c r="AV1346" s="24"/>
      <c r="AW1346" s="24"/>
      <c r="AX1346" s="24"/>
      <c r="AY1346" s="24"/>
      <c r="AZ1346" s="24"/>
      <c r="BA1346" s="24"/>
      <c r="BB1346" s="24"/>
      <c r="BC1346" s="24"/>
      <c r="BD1346" s="24"/>
      <c r="BE1346" s="24"/>
      <c r="BF1346" s="24"/>
      <c r="BG1346" s="24"/>
      <c r="BH1346" s="24"/>
      <c r="BI1346" s="24"/>
      <c r="BJ1346" s="24"/>
      <c r="BK1346" s="24"/>
      <c r="BL1346" s="24"/>
      <c r="BM1346" s="24"/>
      <c r="BN1346" s="24"/>
      <c r="BO1346" s="24"/>
      <c r="BP1346" s="24"/>
      <c r="BQ1346" s="24"/>
      <c r="BR1346" s="24"/>
      <c r="BS1346" s="24"/>
      <c r="BT1346" s="24"/>
      <c r="BU1346" s="24"/>
      <c r="BV1346" s="24"/>
      <c r="BW1346" s="24"/>
      <c r="BX1346" s="24"/>
      <c r="BY1346" s="24"/>
      <c r="BZ1346" s="24"/>
      <c r="CA1346" s="24"/>
      <c r="CB1346" s="24"/>
      <c r="CC1346" s="24"/>
      <c r="CD1346" s="24"/>
      <c r="CE1346" s="24"/>
    </row>
    <row r="1347" spans="46:83" x14ac:dyDescent="0.15">
      <c r="AT1347" s="24"/>
      <c r="AU1347" s="24"/>
      <c r="AV1347" s="24"/>
      <c r="AW1347" s="24"/>
      <c r="AX1347" s="24"/>
      <c r="AY1347" s="24"/>
      <c r="AZ1347" s="24"/>
      <c r="BA1347" s="24"/>
      <c r="BB1347" s="24"/>
      <c r="BC1347" s="24"/>
      <c r="BD1347" s="24"/>
      <c r="BE1347" s="24"/>
      <c r="BF1347" s="24"/>
      <c r="BG1347" s="24"/>
      <c r="BH1347" s="24"/>
      <c r="BI1347" s="24"/>
      <c r="BJ1347" s="24"/>
      <c r="BK1347" s="24"/>
      <c r="BL1347" s="24"/>
      <c r="BM1347" s="24"/>
      <c r="BN1347" s="24"/>
      <c r="BO1347" s="24"/>
      <c r="BP1347" s="24"/>
      <c r="BQ1347" s="24"/>
      <c r="BR1347" s="24"/>
      <c r="BS1347" s="24"/>
      <c r="BT1347" s="24"/>
      <c r="BU1347" s="24"/>
      <c r="BV1347" s="24"/>
      <c r="BW1347" s="24"/>
      <c r="BX1347" s="24"/>
      <c r="BY1347" s="24"/>
      <c r="BZ1347" s="24"/>
      <c r="CA1347" s="24"/>
      <c r="CB1347" s="24"/>
      <c r="CC1347" s="24"/>
      <c r="CD1347" s="24"/>
      <c r="CE1347" s="24"/>
    </row>
    <row r="1348" spans="46:83" x14ac:dyDescent="0.15">
      <c r="AT1348" s="24"/>
      <c r="AU1348" s="24"/>
      <c r="AV1348" s="24"/>
      <c r="AW1348" s="24"/>
      <c r="AX1348" s="24"/>
      <c r="AY1348" s="24"/>
      <c r="AZ1348" s="24"/>
      <c r="BA1348" s="24"/>
      <c r="BB1348" s="24"/>
      <c r="BC1348" s="24"/>
      <c r="BD1348" s="24"/>
      <c r="BE1348" s="24"/>
      <c r="BF1348" s="24"/>
      <c r="BG1348" s="24"/>
      <c r="BH1348" s="24"/>
      <c r="BI1348" s="24"/>
      <c r="BJ1348" s="24"/>
      <c r="BK1348" s="24"/>
      <c r="BL1348" s="24"/>
      <c r="BM1348" s="24"/>
      <c r="BN1348" s="24"/>
      <c r="BO1348" s="24"/>
      <c r="BP1348" s="24"/>
      <c r="BQ1348" s="24"/>
      <c r="BR1348" s="24"/>
      <c r="BS1348" s="24"/>
      <c r="BT1348" s="24"/>
      <c r="BU1348" s="24"/>
      <c r="BV1348" s="24"/>
      <c r="BW1348" s="24"/>
      <c r="BX1348" s="24"/>
      <c r="BY1348" s="24"/>
      <c r="BZ1348" s="24"/>
      <c r="CA1348" s="24"/>
      <c r="CB1348" s="24"/>
      <c r="CC1348" s="24"/>
      <c r="CD1348" s="24"/>
      <c r="CE1348" s="24"/>
    </row>
    <row r="1349" spans="46:83" x14ac:dyDescent="0.15">
      <c r="AT1349" s="24"/>
      <c r="AU1349" s="24"/>
      <c r="AV1349" s="24"/>
      <c r="AW1349" s="24"/>
      <c r="AX1349" s="24"/>
      <c r="AY1349" s="24"/>
      <c r="AZ1349" s="24"/>
      <c r="BA1349" s="24"/>
      <c r="BB1349" s="24"/>
      <c r="BC1349" s="24"/>
      <c r="BD1349" s="24"/>
      <c r="BE1349" s="24"/>
      <c r="BF1349" s="24"/>
      <c r="BG1349" s="24"/>
      <c r="BH1349" s="24"/>
      <c r="BI1349" s="24"/>
      <c r="BJ1349" s="24"/>
      <c r="BK1349" s="24"/>
      <c r="BL1349" s="24"/>
      <c r="BM1349" s="24"/>
      <c r="BN1349" s="24"/>
      <c r="BO1349" s="24"/>
      <c r="BP1349" s="24"/>
      <c r="BQ1349" s="24"/>
      <c r="BR1349" s="24"/>
      <c r="BS1349" s="24"/>
      <c r="BT1349" s="24"/>
      <c r="BU1349" s="24"/>
      <c r="BV1349" s="24"/>
      <c r="BW1349" s="24"/>
      <c r="BX1349" s="24"/>
      <c r="BY1349" s="24"/>
      <c r="BZ1349" s="24"/>
      <c r="CA1349" s="24"/>
      <c r="CB1349" s="24"/>
      <c r="CC1349" s="24"/>
      <c r="CD1349" s="24"/>
      <c r="CE1349" s="24"/>
    </row>
    <row r="1350" spans="46:83" x14ac:dyDescent="0.15">
      <c r="AT1350" s="24"/>
      <c r="AU1350" s="24"/>
      <c r="AV1350" s="24"/>
      <c r="AW1350" s="24"/>
      <c r="AX1350" s="24"/>
      <c r="AY1350" s="24"/>
      <c r="AZ1350" s="24"/>
      <c r="BA1350" s="24"/>
      <c r="BB1350" s="24"/>
      <c r="BC1350" s="24"/>
      <c r="BD1350" s="24"/>
      <c r="BE1350" s="24"/>
      <c r="BF1350" s="24"/>
      <c r="BG1350" s="24"/>
      <c r="BH1350" s="24"/>
      <c r="BI1350" s="24"/>
      <c r="BJ1350" s="24"/>
      <c r="BK1350" s="24"/>
      <c r="BL1350" s="24"/>
      <c r="BM1350" s="24"/>
      <c r="BN1350" s="24"/>
      <c r="BO1350" s="24"/>
      <c r="BP1350" s="24"/>
      <c r="BQ1350" s="24"/>
      <c r="BR1350" s="24"/>
      <c r="BS1350" s="24"/>
      <c r="BT1350" s="24"/>
      <c r="BU1350" s="24"/>
      <c r="BV1350" s="24"/>
      <c r="BW1350" s="24"/>
      <c r="BX1350" s="24"/>
      <c r="BY1350" s="24"/>
      <c r="BZ1350" s="24"/>
      <c r="CA1350" s="24"/>
      <c r="CB1350" s="24"/>
      <c r="CC1350" s="24"/>
      <c r="CD1350" s="24"/>
      <c r="CE1350" s="24"/>
    </row>
    <row r="1351" spans="46:83" x14ac:dyDescent="0.15">
      <c r="AT1351" s="24"/>
      <c r="AU1351" s="24"/>
      <c r="AV1351" s="24"/>
      <c r="AW1351" s="24"/>
      <c r="AX1351" s="24"/>
      <c r="AY1351" s="24"/>
      <c r="AZ1351" s="24"/>
      <c r="BA1351" s="24"/>
      <c r="BB1351" s="24"/>
      <c r="BC1351" s="24"/>
      <c r="BD1351" s="24"/>
      <c r="BE1351" s="24"/>
      <c r="BF1351" s="24"/>
      <c r="BG1351" s="24"/>
      <c r="BH1351" s="24"/>
      <c r="BI1351" s="24"/>
      <c r="BJ1351" s="24"/>
      <c r="BK1351" s="24"/>
      <c r="BL1351" s="24"/>
      <c r="BM1351" s="24"/>
      <c r="BN1351" s="24"/>
      <c r="BO1351" s="24"/>
      <c r="BP1351" s="24"/>
      <c r="BQ1351" s="24"/>
      <c r="BR1351" s="24"/>
      <c r="BS1351" s="24"/>
      <c r="BT1351" s="24"/>
      <c r="BU1351" s="24"/>
      <c r="BV1351" s="24"/>
      <c r="BW1351" s="24"/>
      <c r="BX1351" s="24"/>
      <c r="BY1351" s="24"/>
      <c r="BZ1351" s="24"/>
      <c r="CA1351" s="24"/>
      <c r="CB1351" s="24"/>
      <c r="CC1351" s="24"/>
      <c r="CD1351" s="24"/>
      <c r="CE1351" s="24"/>
    </row>
    <row r="1352" spans="46:83" x14ac:dyDescent="0.15">
      <c r="AT1352" s="24"/>
      <c r="AU1352" s="24"/>
      <c r="AV1352" s="24"/>
      <c r="AW1352" s="24"/>
      <c r="AX1352" s="24"/>
      <c r="AY1352" s="24"/>
      <c r="AZ1352" s="24"/>
      <c r="BA1352" s="24"/>
      <c r="BB1352" s="24"/>
      <c r="BC1352" s="24"/>
      <c r="BD1352" s="24"/>
      <c r="BE1352" s="24"/>
      <c r="BF1352" s="24"/>
      <c r="BG1352" s="24"/>
      <c r="BH1352" s="24"/>
      <c r="BI1352" s="24"/>
      <c r="BJ1352" s="24"/>
      <c r="BK1352" s="24"/>
      <c r="BL1352" s="24"/>
      <c r="BM1352" s="24"/>
      <c r="BN1352" s="24"/>
      <c r="BO1352" s="24"/>
      <c r="BP1352" s="24"/>
      <c r="BQ1352" s="24"/>
      <c r="BR1352" s="24"/>
      <c r="BS1352" s="24"/>
      <c r="BT1352" s="24"/>
      <c r="BU1352" s="24"/>
      <c r="BV1352" s="24"/>
      <c r="BW1352" s="24"/>
      <c r="BX1352" s="24"/>
      <c r="BY1352" s="24"/>
      <c r="BZ1352" s="24"/>
      <c r="CA1352" s="24"/>
      <c r="CB1352" s="24"/>
      <c r="CC1352" s="24"/>
      <c r="CD1352" s="24"/>
      <c r="CE1352" s="24"/>
    </row>
    <row r="1353" spans="46:83" x14ac:dyDescent="0.15">
      <c r="AT1353" s="24"/>
      <c r="AU1353" s="24"/>
      <c r="AV1353" s="24"/>
      <c r="AW1353" s="24"/>
      <c r="AX1353" s="24"/>
      <c r="AY1353" s="24"/>
      <c r="AZ1353" s="24"/>
      <c r="BA1353" s="24"/>
      <c r="BB1353" s="24"/>
      <c r="BC1353" s="24"/>
      <c r="BD1353" s="24"/>
      <c r="BE1353" s="24"/>
      <c r="BF1353" s="24"/>
      <c r="BG1353" s="24"/>
      <c r="BH1353" s="24"/>
      <c r="BI1353" s="24"/>
      <c r="BJ1353" s="24"/>
      <c r="BK1353" s="24"/>
      <c r="BL1353" s="24"/>
      <c r="BM1353" s="24"/>
      <c r="BN1353" s="24"/>
      <c r="BO1353" s="24"/>
      <c r="BP1353" s="24"/>
      <c r="BQ1353" s="24"/>
      <c r="BR1353" s="24"/>
      <c r="BS1353" s="24"/>
      <c r="BT1353" s="24"/>
      <c r="BU1353" s="24"/>
      <c r="BV1353" s="24"/>
      <c r="BW1353" s="24"/>
      <c r="BX1353" s="24"/>
      <c r="BY1353" s="24"/>
      <c r="BZ1353" s="24"/>
      <c r="CA1353" s="24"/>
      <c r="CB1353" s="24"/>
      <c r="CC1353" s="24"/>
      <c r="CD1353" s="24"/>
      <c r="CE1353" s="24"/>
    </row>
    <row r="1354" spans="46:83" x14ac:dyDescent="0.15">
      <c r="AT1354" s="24"/>
      <c r="AU1354" s="24"/>
      <c r="AV1354" s="24"/>
      <c r="AW1354" s="24"/>
      <c r="AX1354" s="24"/>
      <c r="AY1354" s="24"/>
      <c r="AZ1354" s="24"/>
      <c r="BA1354" s="24"/>
      <c r="BB1354" s="24"/>
      <c r="BC1354" s="24"/>
      <c r="BD1354" s="24"/>
      <c r="BE1354" s="24"/>
      <c r="BF1354" s="24"/>
      <c r="BG1354" s="24"/>
      <c r="BH1354" s="24"/>
      <c r="BI1354" s="24"/>
      <c r="BJ1354" s="24"/>
      <c r="BK1354" s="24"/>
      <c r="BL1354" s="24"/>
      <c r="BM1354" s="24"/>
      <c r="BN1354" s="24"/>
      <c r="BO1354" s="24"/>
      <c r="BP1354" s="24"/>
      <c r="BQ1354" s="24"/>
      <c r="BR1354" s="24"/>
      <c r="BS1354" s="24"/>
      <c r="BT1354" s="24"/>
      <c r="BU1354" s="24"/>
      <c r="BV1354" s="24"/>
      <c r="BW1354" s="24"/>
      <c r="BX1354" s="24"/>
      <c r="BY1354" s="24"/>
      <c r="BZ1354" s="24"/>
      <c r="CA1354" s="24"/>
      <c r="CB1354" s="24"/>
      <c r="CC1354" s="24"/>
      <c r="CD1354" s="24"/>
      <c r="CE1354" s="24"/>
    </row>
    <row r="1355" spans="46:83" x14ac:dyDescent="0.15">
      <c r="AT1355" s="24"/>
      <c r="AU1355" s="24"/>
      <c r="AV1355" s="24"/>
      <c r="AW1355" s="24"/>
      <c r="AX1355" s="24"/>
      <c r="AY1355" s="24"/>
      <c r="AZ1355" s="24"/>
      <c r="BA1355" s="24"/>
      <c r="BB1355" s="24"/>
      <c r="BC1355" s="24"/>
      <c r="BD1355" s="24"/>
      <c r="BE1355" s="24"/>
      <c r="BF1355" s="24"/>
      <c r="BG1355" s="24"/>
      <c r="BH1355" s="24"/>
      <c r="BI1355" s="24"/>
      <c r="BJ1355" s="24"/>
      <c r="BK1355" s="24"/>
      <c r="BL1355" s="24"/>
      <c r="BM1355" s="24"/>
      <c r="BN1355" s="24"/>
      <c r="BO1355" s="24"/>
      <c r="BP1355" s="24"/>
      <c r="BQ1355" s="24"/>
      <c r="BR1355" s="24"/>
      <c r="BS1355" s="24"/>
      <c r="BT1355" s="24"/>
      <c r="BU1355" s="24"/>
      <c r="BV1355" s="24"/>
      <c r="BW1355" s="24"/>
      <c r="BX1355" s="24"/>
      <c r="BY1355" s="24"/>
      <c r="BZ1355" s="24"/>
      <c r="CA1355" s="24"/>
      <c r="CB1355" s="24"/>
      <c r="CC1355" s="24"/>
      <c r="CD1355" s="24"/>
      <c r="CE1355" s="24"/>
    </row>
    <row r="1356" spans="46:83" x14ac:dyDescent="0.15">
      <c r="AT1356" s="24"/>
      <c r="AU1356" s="24"/>
      <c r="AV1356" s="24"/>
      <c r="AW1356" s="24"/>
      <c r="AX1356" s="24"/>
      <c r="AY1356" s="24"/>
      <c r="AZ1356" s="24"/>
      <c r="BA1356" s="24"/>
      <c r="BB1356" s="24"/>
      <c r="BC1356" s="24"/>
      <c r="BD1356" s="24"/>
      <c r="BE1356" s="24"/>
      <c r="BF1356" s="24"/>
      <c r="BG1356" s="24"/>
      <c r="BH1356" s="24"/>
      <c r="BI1356" s="24"/>
      <c r="BJ1356" s="24"/>
      <c r="BK1356" s="24"/>
      <c r="BL1356" s="24"/>
      <c r="BM1356" s="24"/>
      <c r="BN1356" s="24"/>
      <c r="BO1356" s="24"/>
      <c r="BP1356" s="24"/>
      <c r="BQ1356" s="24"/>
      <c r="BR1356" s="24"/>
      <c r="BS1356" s="24"/>
      <c r="BT1356" s="24"/>
      <c r="BU1356" s="24"/>
      <c r="BV1356" s="24"/>
      <c r="BW1356" s="24"/>
      <c r="BX1356" s="24"/>
      <c r="BY1356" s="24"/>
      <c r="BZ1356" s="24"/>
      <c r="CA1356" s="24"/>
      <c r="CB1356" s="24"/>
      <c r="CC1356" s="24"/>
      <c r="CD1356" s="24"/>
      <c r="CE1356" s="24"/>
    </row>
    <row r="1357" spans="46:83" x14ac:dyDescent="0.15">
      <c r="AT1357" s="24"/>
      <c r="AU1357" s="24"/>
      <c r="AV1357" s="24"/>
      <c r="AW1357" s="24"/>
      <c r="AX1357" s="24"/>
      <c r="AY1357" s="24"/>
      <c r="AZ1357" s="24"/>
      <c r="BA1357" s="24"/>
      <c r="BB1357" s="24"/>
      <c r="BC1357" s="24"/>
      <c r="BD1357" s="24"/>
      <c r="BE1357" s="24"/>
      <c r="BF1357" s="24"/>
      <c r="BG1357" s="24"/>
      <c r="BH1357" s="24"/>
      <c r="BI1357" s="24"/>
      <c r="BJ1357" s="24"/>
      <c r="BK1357" s="24"/>
      <c r="BL1357" s="24"/>
      <c r="BM1357" s="24"/>
      <c r="BN1357" s="24"/>
      <c r="BO1357" s="24"/>
      <c r="BP1357" s="24"/>
      <c r="BQ1357" s="24"/>
      <c r="BR1357" s="24"/>
      <c r="BS1357" s="24"/>
      <c r="BT1357" s="24"/>
      <c r="BU1357" s="24"/>
      <c r="BV1357" s="24"/>
      <c r="BW1357" s="24"/>
      <c r="BX1357" s="24"/>
      <c r="BY1357" s="24"/>
      <c r="BZ1357" s="24"/>
      <c r="CA1357" s="24"/>
      <c r="CB1357" s="24"/>
      <c r="CC1357" s="24"/>
      <c r="CD1357" s="24"/>
      <c r="CE1357" s="24"/>
    </row>
    <row r="1358" spans="46:83" x14ac:dyDescent="0.15">
      <c r="AT1358" s="24"/>
      <c r="AU1358" s="24"/>
      <c r="AV1358" s="24"/>
      <c r="AW1358" s="24"/>
      <c r="AX1358" s="24"/>
      <c r="AY1358" s="24"/>
      <c r="AZ1358" s="24"/>
      <c r="BA1358" s="24"/>
      <c r="BB1358" s="24"/>
      <c r="BC1358" s="24"/>
      <c r="BD1358" s="24"/>
      <c r="BE1358" s="24"/>
      <c r="BF1358" s="24"/>
      <c r="BG1358" s="24"/>
      <c r="BH1358" s="24"/>
      <c r="BI1358" s="24"/>
      <c r="BJ1358" s="24"/>
      <c r="BK1358" s="24"/>
      <c r="BL1358" s="24"/>
      <c r="BM1358" s="24"/>
      <c r="BN1358" s="24"/>
      <c r="BO1358" s="24"/>
      <c r="BP1358" s="24"/>
      <c r="BQ1358" s="24"/>
      <c r="BR1358" s="24"/>
      <c r="BS1358" s="24"/>
      <c r="BT1358" s="24"/>
      <c r="BU1358" s="24"/>
      <c r="BV1358" s="24"/>
      <c r="BW1358" s="24"/>
      <c r="BX1358" s="24"/>
      <c r="BY1358" s="24"/>
      <c r="BZ1358" s="24"/>
      <c r="CA1358" s="24"/>
      <c r="CB1358" s="24"/>
      <c r="CC1358" s="24"/>
      <c r="CD1358" s="24"/>
      <c r="CE1358" s="24"/>
    </row>
    <row r="1359" spans="46:83" x14ac:dyDescent="0.15">
      <c r="AT1359" s="24"/>
      <c r="AU1359" s="24"/>
      <c r="AV1359" s="24"/>
      <c r="AW1359" s="24"/>
      <c r="AX1359" s="24"/>
      <c r="AY1359" s="24"/>
      <c r="AZ1359" s="24"/>
      <c r="BA1359" s="24"/>
      <c r="BB1359" s="24"/>
      <c r="BC1359" s="24"/>
      <c r="BD1359" s="24"/>
      <c r="BE1359" s="24"/>
      <c r="BF1359" s="24"/>
      <c r="BG1359" s="24"/>
      <c r="BH1359" s="24"/>
      <c r="BI1359" s="24"/>
      <c r="BJ1359" s="24"/>
      <c r="BK1359" s="24"/>
      <c r="BL1359" s="24"/>
      <c r="BM1359" s="24"/>
      <c r="BN1359" s="24"/>
      <c r="BO1359" s="24"/>
      <c r="BP1359" s="24"/>
      <c r="BQ1359" s="24"/>
      <c r="BR1359" s="24"/>
      <c r="BS1359" s="24"/>
      <c r="BT1359" s="24"/>
      <c r="BU1359" s="24"/>
      <c r="BV1359" s="24"/>
      <c r="BW1359" s="24"/>
      <c r="BX1359" s="24"/>
      <c r="BY1359" s="24"/>
      <c r="BZ1359" s="24"/>
      <c r="CA1359" s="24"/>
      <c r="CB1359" s="24"/>
      <c r="CC1359" s="24"/>
      <c r="CD1359" s="24"/>
      <c r="CE1359" s="24"/>
    </row>
    <row r="1360" spans="46:83" x14ac:dyDescent="0.15">
      <c r="AT1360" s="24"/>
      <c r="AU1360" s="24"/>
      <c r="AV1360" s="24"/>
      <c r="AW1360" s="24"/>
      <c r="AX1360" s="24"/>
      <c r="AY1360" s="24"/>
      <c r="AZ1360" s="24"/>
      <c r="BA1360" s="24"/>
      <c r="BB1360" s="24"/>
      <c r="BC1360" s="24"/>
      <c r="BD1360" s="24"/>
      <c r="BE1360" s="24"/>
      <c r="BF1360" s="24"/>
      <c r="BG1360" s="24"/>
      <c r="BH1360" s="24"/>
      <c r="BI1360" s="24"/>
      <c r="BJ1360" s="24"/>
      <c r="BK1360" s="24"/>
      <c r="BL1360" s="24"/>
      <c r="BM1360" s="24"/>
      <c r="BN1360" s="24"/>
      <c r="BO1360" s="24"/>
      <c r="BP1360" s="24"/>
      <c r="BQ1360" s="24"/>
      <c r="BR1360" s="24"/>
      <c r="BS1360" s="24"/>
      <c r="BT1360" s="24"/>
      <c r="BU1360" s="24"/>
      <c r="BV1360" s="24"/>
      <c r="BW1360" s="24"/>
      <c r="BX1360" s="24"/>
      <c r="BY1360" s="24"/>
      <c r="BZ1360" s="24"/>
      <c r="CA1360" s="24"/>
      <c r="CB1360" s="24"/>
      <c r="CC1360" s="24"/>
      <c r="CD1360" s="24"/>
      <c r="CE1360" s="24"/>
    </row>
    <row r="1361" spans="46:83" x14ac:dyDescent="0.15">
      <c r="AT1361" s="24"/>
      <c r="AU1361" s="24"/>
      <c r="AV1361" s="24"/>
      <c r="AW1361" s="24"/>
      <c r="AX1361" s="24"/>
      <c r="AY1361" s="24"/>
      <c r="AZ1361" s="24"/>
      <c r="BA1361" s="24"/>
      <c r="BB1361" s="24"/>
      <c r="BC1361" s="24"/>
      <c r="BD1361" s="24"/>
      <c r="BE1361" s="24"/>
      <c r="BF1361" s="24"/>
      <c r="BG1361" s="24"/>
      <c r="BH1361" s="24"/>
      <c r="BI1361" s="24"/>
      <c r="BJ1361" s="24"/>
      <c r="BK1361" s="24"/>
      <c r="BL1361" s="24"/>
      <c r="BM1361" s="24"/>
      <c r="BN1361" s="24"/>
      <c r="BO1361" s="24"/>
      <c r="BP1361" s="24"/>
      <c r="BQ1361" s="24"/>
      <c r="BR1361" s="24"/>
      <c r="BS1361" s="24"/>
      <c r="BT1361" s="24"/>
      <c r="BU1361" s="24"/>
      <c r="BV1361" s="24"/>
      <c r="BW1361" s="24"/>
      <c r="BX1361" s="24"/>
      <c r="BY1361" s="24"/>
      <c r="BZ1361" s="24"/>
      <c r="CA1361" s="24"/>
      <c r="CB1361" s="24"/>
      <c r="CC1361" s="24"/>
      <c r="CD1361" s="24"/>
      <c r="CE1361" s="24"/>
    </row>
    <row r="1362" spans="46:83" x14ac:dyDescent="0.15">
      <c r="AT1362" s="24"/>
      <c r="AU1362" s="24"/>
      <c r="AV1362" s="24"/>
      <c r="AW1362" s="24"/>
      <c r="AX1362" s="24"/>
      <c r="AY1362" s="24"/>
      <c r="AZ1362" s="24"/>
      <c r="BA1362" s="24"/>
      <c r="BB1362" s="24"/>
      <c r="BC1362" s="24"/>
      <c r="BD1362" s="24"/>
      <c r="BE1362" s="24"/>
      <c r="BF1362" s="24"/>
      <c r="BG1362" s="24"/>
      <c r="BH1362" s="24"/>
      <c r="BI1362" s="24"/>
      <c r="BJ1362" s="24"/>
      <c r="BK1362" s="24"/>
      <c r="BL1362" s="24"/>
      <c r="BM1362" s="24"/>
      <c r="BN1362" s="24"/>
      <c r="BO1362" s="24"/>
      <c r="BP1362" s="24"/>
      <c r="BQ1362" s="24"/>
      <c r="BR1362" s="24"/>
      <c r="BS1362" s="24"/>
      <c r="BT1362" s="24"/>
      <c r="BU1362" s="24"/>
      <c r="BV1362" s="24"/>
      <c r="BW1362" s="24"/>
      <c r="BX1362" s="24"/>
      <c r="BY1362" s="24"/>
      <c r="BZ1362" s="24"/>
      <c r="CA1362" s="24"/>
      <c r="CB1362" s="24"/>
      <c r="CC1362" s="24"/>
      <c r="CD1362" s="24"/>
      <c r="CE1362" s="24"/>
    </row>
    <row r="1363" spans="46:83" x14ac:dyDescent="0.15">
      <c r="AT1363" s="24"/>
      <c r="AU1363" s="24"/>
      <c r="AV1363" s="24"/>
      <c r="AW1363" s="24"/>
      <c r="AX1363" s="24"/>
      <c r="AY1363" s="24"/>
      <c r="AZ1363" s="24"/>
      <c r="BA1363" s="24"/>
      <c r="BB1363" s="24"/>
      <c r="BC1363" s="24"/>
      <c r="BD1363" s="24"/>
      <c r="BE1363" s="24"/>
      <c r="BF1363" s="24"/>
      <c r="BG1363" s="24"/>
      <c r="BH1363" s="24"/>
      <c r="BI1363" s="24"/>
      <c r="BJ1363" s="24"/>
      <c r="BK1363" s="24"/>
      <c r="BL1363" s="24"/>
      <c r="BM1363" s="24"/>
      <c r="BN1363" s="24"/>
      <c r="BO1363" s="24"/>
      <c r="BP1363" s="24"/>
      <c r="BQ1363" s="24"/>
      <c r="BR1363" s="24"/>
      <c r="BS1363" s="24"/>
      <c r="BT1363" s="24"/>
      <c r="BU1363" s="24"/>
      <c r="BV1363" s="24"/>
      <c r="BW1363" s="24"/>
      <c r="BX1363" s="24"/>
      <c r="BY1363" s="24"/>
      <c r="BZ1363" s="24"/>
      <c r="CA1363" s="24"/>
      <c r="CB1363" s="24"/>
      <c r="CC1363" s="24"/>
      <c r="CD1363" s="24"/>
      <c r="CE1363" s="24"/>
    </row>
    <row r="1364" spans="46:83" x14ac:dyDescent="0.15">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row>
    <row r="1365" spans="46:83" x14ac:dyDescent="0.15">
      <c r="AT1365" s="24"/>
      <c r="AU1365" s="24"/>
      <c r="AV1365" s="24"/>
      <c r="AW1365" s="24"/>
      <c r="AX1365" s="24"/>
      <c r="AY1365" s="24"/>
      <c r="AZ1365" s="24"/>
      <c r="BA1365" s="24"/>
      <c r="BB1365" s="24"/>
      <c r="BC1365" s="24"/>
      <c r="BD1365" s="24"/>
      <c r="BE1365" s="24"/>
      <c r="BF1365" s="24"/>
      <c r="BG1365" s="24"/>
      <c r="BH1365" s="24"/>
      <c r="BI1365" s="24"/>
      <c r="BJ1365" s="24"/>
      <c r="BK1365" s="24"/>
      <c r="BL1365" s="24"/>
      <c r="BM1365" s="24"/>
      <c r="BN1365" s="24"/>
      <c r="BO1365" s="24"/>
      <c r="BP1365" s="24"/>
      <c r="BQ1365" s="24"/>
      <c r="BR1365" s="24"/>
      <c r="BS1365" s="24"/>
      <c r="BT1365" s="24"/>
      <c r="BU1365" s="24"/>
      <c r="BV1365" s="24"/>
      <c r="BW1365" s="24"/>
      <c r="BX1365" s="24"/>
      <c r="BY1365" s="24"/>
      <c r="BZ1365" s="24"/>
      <c r="CA1365" s="24"/>
      <c r="CB1365" s="24"/>
      <c r="CC1365" s="24"/>
      <c r="CD1365" s="24"/>
      <c r="CE1365" s="24"/>
    </row>
    <row r="1366" spans="46:83" x14ac:dyDescent="0.15">
      <c r="AT1366" s="24"/>
      <c r="AU1366" s="24"/>
      <c r="AV1366" s="24"/>
      <c r="AW1366" s="24"/>
      <c r="AX1366" s="24"/>
      <c r="AY1366" s="24"/>
      <c r="AZ1366" s="24"/>
      <c r="BA1366" s="24"/>
      <c r="BB1366" s="24"/>
      <c r="BC1366" s="24"/>
      <c r="BD1366" s="24"/>
      <c r="BE1366" s="24"/>
      <c r="BF1366" s="24"/>
      <c r="BG1366" s="24"/>
      <c r="BH1366" s="24"/>
      <c r="BI1366" s="24"/>
      <c r="BJ1366" s="24"/>
      <c r="BK1366" s="24"/>
      <c r="BL1366" s="24"/>
      <c r="BM1366" s="24"/>
      <c r="BN1366" s="24"/>
      <c r="BO1366" s="24"/>
      <c r="BP1366" s="24"/>
      <c r="BQ1366" s="24"/>
      <c r="BR1366" s="24"/>
      <c r="BS1366" s="24"/>
      <c r="BT1366" s="24"/>
      <c r="BU1366" s="24"/>
      <c r="BV1366" s="24"/>
      <c r="BW1366" s="24"/>
      <c r="BX1366" s="24"/>
      <c r="BY1366" s="24"/>
      <c r="BZ1366" s="24"/>
      <c r="CA1366" s="24"/>
      <c r="CB1366" s="24"/>
      <c r="CC1366" s="24"/>
      <c r="CD1366" s="24"/>
      <c r="CE1366" s="24"/>
    </row>
    <row r="1367" spans="46:83" x14ac:dyDescent="0.15">
      <c r="AT1367" s="24"/>
      <c r="AU1367" s="24"/>
      <c r="AV1367" s="24"/>
      <c r="AW1367" s="24"/>
      <c r="AX1367" s="24"/>
      <c r="AY1367" s="24"/>
      <c r="AZ1367" s="24"/>
      <c r="BA1367" s="24"/>
      <c r="BB1367" s="24"/>
      <c r="BC1367" s="24"/>
      <c r="BD1367" s="24"/>
      <c r="BE1367" s="24"/>
      <c r="BF1367" s="24"/>
      <c r="BG1367" s="24"/>
      <c r="BH1367" s="24"/>
      <c r="BI1367" s="24"/>
      <c r="BJ1367" s="24"/>
      <c r="BK1367" s="24"/>
      <c r="BL1367" s="24"/>
      <c r="BM1367" s="24"/>
      <c r="BN1367" s="24"/>
      <c r="BO1367" s="24"/>
      <c r="BP1367" s="24"/>
      <c r="BQ1367" s="24"/>
      <c r="BR1367" s="24"/>
      <c r="BS1367" s="24"/>
      <c r="BT1367" s="24"/>
      <c r="BU1367" s="24"/>
      <c r="BV1367" s="24"/>
      <c r="BW1367" s="24"/>
      <c r="BX1367" s="24"/>
      <c r="BY1367" s="24"/>
      <c r="BZ1367" s="24"/>
      <c r="CA1367" s="24"/>
      <c r="CB1367" s="24"/>
      <c r="CC1367" s="24"/>
      <c r="CD1367" s="24"/>
      <c r="CE1367" s="24"/>
    </row>
    <row r="1368" spans="46:83" x14ac:dyDescent="0.15">
      <c r="AT1368" s="24"/>
      <c r="AU1368" s="24"/>
      <c r="AV1368" s="24"/>
      <c r="AW1368" s="24"/>
      <c r="AX1368" s="24"/>
      <c r="AY1368" s="24"/>
      <c r="AZ1368" s="24"/>
      <c r="BA1368" s="24"/>
      <c r="BB1368" s="24"/>
      <c r="BC1368" s="24"/>
      <c r="BD1368" s="24"/>
      <c r="BE1368" s="24"/>
      <c r="BF1368" s="24"/>
      <c r="BG1368" s="24"/>
      <c r="BH1368" s="24"/>
      <c r="BI1368" s="24"/>
      <c r="BJ1368" s="24"/>
      <c r="BK1368" s="24"/>
      <c r="BL1368" s="24"/>
      <c r="BM1368" s="24"/>
      <c r="BN1368" s="24"/>
      <c r="BO1368" s="24"/>
      <c r="BP1368" s="24"/>
      <c r="BQ1368" s="24"/>
      <c r="BR1368" s="24"/>
      <c r="BS1368" s="24"/>
      <c r="BT1368" s="24"/>
      <c r="BU1368" s="24"/>
      <c r="BV1368" s="24"/>
      <c r="BW1368" s="24"/>
      <c r="BX1368" s="24"/>
      <c r="BY1368" s="24"/>
      <c r="BZ1368" s="24"/>
      <c r="CA1368" s="24"/>
      <c r="CB1368" s="24"/>
      <c r="CC1368" s="24"/>
      <c r="CD1368" s="24"/>
      <c r="CE1368" s="24"/>
    </row>
    <row r="1369" spans="46:83" x14ac:dyDescent="0.15">
      <c r="AT1369" s="24"/>
      <c r="AU1369" s="24"/>
      <c r="AV1369" s="24"/>
      <c r="AW1369" s="24"/>
      <c r="AX1369" s="24"/>
      <c r="AY1369" s="24"/>
      <c r="AZ1369" s="24"/>
      <c r="BA1369" s="24"/>
      <c r="BB1369" s="24"/>
      <c r="BC1369" s="24"/>
      <c r="BD1369" s="24"/>
      <c r="BE1369" s="24"/>
      <c r="BF1369" s="24"/>
      <c r="BG1369" s="24"/>
      <c r="BH1369" s="24"/>
      <c r="BI1369" s="24"/>
      <c r="BJ1369" s="24"/>
      <c r="BK1369" s="24"/>
      <c r="BL1369" s="24"/>
      <c r="BM1369" s="24"/>
      <c r="BN1369" s="24"/>
      <c r="BO1369" s="24"/>
      <c r="BP1369" s="24"/>
      <c r="BQ1369" s="24"/>
      <c r="BR1369" s="24"/>
      <c r="BS1369" s="24"/>
      <c r="BT1369" s="24"/>
      <c r="BU1369" s="24"/>
      <c r="BV1369" s="24"/>
      <c r="BW1369" s="24"/>
      <c r="BX1369" s="24"/>
      <c r="BY1369" s="24"/>
      <c r="BZ1369" s="24"/>
      <c r="CA1369" s="24"/>
      <c r="CB1369" s="24"/>
      <c r="CC1369" s="24"/>
      <c r="CD1369" s="24"/>
      <c r="CE1369" s="24"/>
    </row>
    <row r="1370" spans="46:83" x14ac:dyDescent="0.15">
      <c r="AT1370" s="24"/>
      <c r="AU1370" s="24"/>
      <c r="AV1370" s="24"/>
      <c r="AW1370" s="24"/>
      <c r="AX1370" s="24"/>
      <c r="AY1370" s="24"/>
      <c r="AZ1370" s="24"/>
      <c r="BA1370" s="24"/>
      <c r="BB1370" s="24"/>
      <c r="BC1370" s="24"/>
      <c r="BD1370" s="24"/>
      <c r="BE1370" s="24"/>
      <c r="BF1370" s="24"/>
      <c r="BG1370" s="24"/>
      <c r="BH1370" s="24"/>
      <c r="BI1370" s="24"/>
      <c r="BJ1370" s="24"/>
      <c r="BK1370" s="24"/>
      <c r="BL1370" s="24"/>
      <c r="BM1370" s="24"/>
      <c r="BN1370" s="24"/>
      <c r="BO1370" s="24"/>
      <c r="BP1370" s="24"/>
      <c r="BQ1370" s="24"/>
      <c r="BR1370" s="24"/>
      <c r="BS1370" s="24"/>
      <c r="BT1370" s="24"/>
      <c r="BU1370" s="24"/>
      <c r="BV1370" s="24"/>
      <c r="BW1370" s="24"/>
      <c r="BX1370" s="24"/>
      <c r="BY1370" s="24"/>
      <c r="BZ1370" s="24"/>
      <c r="CA1370" s="24"/>
      <c r="CB1370" s="24"/>
      <c r="CC1370" s="24"/>
      <c r="CD1370" s="24"/>
      <c r="CE1370" s="24"/>
    </row>
    <row r="1371" spans="46:83" x14ac:dyDescent="0.15">
      <c r="AT1371" s="24"/>
      <c r="AU1371" s="24"/>
      <c r="AV1371" s="24"/>
      <c r="AW1371" s="24"/>
      <c r="AX1371" s="24"/>
      <c r="AY1371" s="24"/>
      <c r="AZ1371" s="24"/>
      <c r="BA1371" s="24"/>
      <c r="BB1371" s="24"/>
      <c r="BC1371" s="24"/>
      <c r="BD1371" s="24"/>
      <c r="BE1371" s="24"/>
      <c r="BF1371" s="24"/>
      <c r="BG1371" s="24"/>
      <c r="BH1371" s="24"/>
      <c r="BI1371" s="24"/>
      <c r="BJ1371" s="24"/>
      <c r="BK1371" s="24"/>
      <c r="BL1371" s="24"/>
      <c r="BM1371" s="24"/>
      <c r="BN1371" s="24"/>
      <c r="BO1371" s="24"/>
      <c r="BP1371" s="24"/>
      <c r="BQ1371" s="24"/>
      <c r="BR1371" s="24"/>
      <c r="BS1371" s="24"/>
      <c r="BT1371" s="24"/>
      <c r="BU1371" s="24"/>
      <c r="BV1371" s="24"/>
      <c r="BW1371" s="24"/>
      <c r="BX1371" s="24"/>
      <c r="BY1371" s="24"/>
      <c r="BZ1371" s="24"/>
      <c r="CA1371" s="24"/>
      <c r="CB1371" s="24"/>
      <c r="CC1371" s="24"/>
      <c r="CD1371" s="24"/>
      <c r="CE1371" s="24"/>
    </row>
    <row r="1372" spans="46:83" x14ac:dyDescent="0.15">
      <c r="AT1372" s="24"/>
      <c r="AU1372" s="24"/>
      <c r="AV1372" s="24"/>
      <c r="AW1372" s="24"/>
      <c r="AX1372" s="24"/>
      <c r="AY1372" s="24"/>
      <c r="AZ1372" s="24"/>
      <c r="BA1372" s="24"/>
      <c r="BB1372" s="24"/>
      <c r="BC1372" s="24"/>
      <c r="BD1372" s="24"/>
      <c r="BE1372" s="24"/>
      <c r="BF1372" s="24"/>
      <c r="BG1372" s="24"/>
      <c r="BH1372" s="24"/>
      <c r="BI1372" s="24"/>
      <c r="BJ1372" s="24"/>
      <c r="BK1372" s="24"/>
      <c r="BL1372" s="24"/>
      <c r="BM1372" s="24"/>
      <c r="BN1372" s="24"/>
      <c r="BO1372" s="24"/>
      <c r="BP1372" s="24"/>
      <c r="BQ1372" s="24"/>
      <c r="BR1372" s="24"/>
      <c r="BS1372" s="24"/>
      <c r="BT1372" s="24"/>
      <c r="BU1372" s="24"/>
      <c r="BV1372" s="24"/>
      <c r="BW1372" s="24"/>
      <c r="BX1372" s="24"/>
      <c r="BY1372" s="24"/>
      <c r="BZ1372" s="24"/>
      <c r="CA1372" s="24"/>
      <c r="CB1372" s="24"/>
      <c r="CC1372" s="24"/>
      <c r="CD1372" s="24"/>
      <c r="CE1372" s="24"/>
    </row>
    <row r="1373" spans="46:83" x14ac:dyDescent="0.15">
      <c r="AT1373" s="24"/>
      <c r="AU1373" s="24"/>
      <c r="AV1373" s="24"/>
      <c r="AW1373" s="24"/>
      <c r="AX1373" s="24"/>
      <c r="AY1373" s="24"/>
      <c r="AZ1373" s="24"/>
      <c r="BA1373" s="24"/>
      <c r="BB1373" s="24"/>
      <c r="BC1373" s="24"/>
      <c r="BD1373" s="24"/>
      <c r="BE1373" s="24"/>
      <c r="BF1373" s="24"/>
      <c r="BG1373" s="24"/>
      <c r="BH1373" s="24"/>
      <c r="BI1373" s="24"/>
      <c r="BJ1373" s="24"/>
      <c r="BK1373" s="24"/>
      <c r="BL1373" s="24"/>
      <c r="BM1373" s="24"/>
      <c r="BN1373" s="24"/>
      <c r="BO1373" s="24"/>
      <c r="BP1373" s="24"/>
      <c r="BQ1373" s="24"/>
      <c r="BR1373" s="24"/>
      <c r="BS1373" s="24"/>
      <c r="BT1373" s="24"/>
      <c r="BU1373" s="24"/>
      <c r="BV1373" s="24"/>
      <c r="BW1373" s="24"/>
      <c r="BX1373" s="24"/>
      <c r="BY1373" s="24"/>
      <c r="BZ1373" s="24"/>
      <c r="CA1373" s="24"/>
      <c r="CB1373" s="24"/>
      <c r="CC1373" s="24"/>
      <c r="CD1373" s="24"/>
      <c r="CE1373" s="24"/>
    </row>
    <row r="1374" spans="46:83" x14ac:dyDescent="0.15">
      <c r="AT1374" s="24"/>
      <c r="AU1374" s="24"/>
      <c r="AV1374" s="24"/>
      <c r="AW1374" s="24"/>
      <c r="AX1374" s="24"/>
      <c r="AY1374" s="24"/>
      <c r="AZ1374" s="24"/>
      <c r="BA1374" s="24"/>
      <c r="BB1374" s="24"/>
      <c r="BC1374" s="24"/>
      <c r="BD1374" s="24"/>
      <c r="BE1374" s="24"/>
      <c r="BF1374" s="24"/>
      <c r="BG1374" s="24"/>
      <c r="BH1374" s="24"/>
      <c r="BI1374" s="24"/>
      <c r="BJ1374" s="24"/>
      <c r="BK1374" s="24"/>
      <c r="BL1374" s="24"/>
      <c r="BM1374" s="24"/>
      <c r="BN1374" s="24"/>
      <c r="BO1374" s="24"/>
      <c r="BP1374" s="24"/>
      <c r="BQ1374" s="24"/>
      <c r="BR1374" s="24"/>
      <c r="BS1374" s="24"/>
      <c r="BT1374" s="24"/>
      <c r="BU1374" s="24"/>
      <c r="BV1374" s="24"/>
      <c r="BW1374" s="24"/>
      <c r="BX1374" s="24"/>
      <c r="BY1374" s="24"/>
      <c r="BZ1374" s="24"/>
      <c r="CA1374" s="24"/>
      <c r="CB1374" s="24"/>
      <c r="CC1374" s="24"/>
      <c r="CD1374" s="24"/>
      <c r="CE1374" s="24"/>
    </row>
    <row r="1375" spans="46:83" x14ac:dyDescent="0.15">
      <c r="AT1375" s="24"/>
      <c r="AU1375" s="24"/>
      <c r="AV1375" s="24"/>
      <c r="AW1375" s="24"/>
      <c r="AX1375" s="24"/>
      <c r="AY1375" s="24"/>
      <c r="AZ1375" s="24"/>
      <c r="BA1375" s="24"/>
      <c r="BB1375" s="24"/>
      <c r="BC1375" s="24"/>
      <c r="BD1375" s="24"/>
      <c r="BE1375" s="24"/>
      <c r="BF1375" s="24"/>
      <c r="BG1375" s="24"/>
      <c r="BH1375" s="24"/>
      <c r="BI1375" s="24"/>
      <c r="BJ1375" s="24"/>
      <c r="BK1375" s="24"/>
      <c r="BL1375" s="24"/>
      <c r="BM1375" s="24"/>
      <c r="BN1375" s="24"/>
      <c r="BO1375" s="24"/>
      <c r="BP1375" s="24"/>
      <c r="BQ1375" s="24"/>
      <c r="BR1375" s="24"/>
      <c r="BS1375" s="24"/>
      <c r="BT1375" s="24"/>
      <c r="BU1375" s="24"/>
      <c r="BV1375" s="24"/>
      <c r="BW1375" s="24"/>
      <c r="BX1375" s="24"/>
      <c r="BY1375" s="24"/>
      <c r="BZ1375" s="24"/>
      <c r="CA1375" s="24"/>
      <c r="CB1375" s="24"/>
      <c r="CC1375" s="24"/>
      <c r="CD1375" s="24"/>
      <c r="CE1375" s="24"/>
    </row>
    <row r="1376" spans="46:83" x14ac:dyDescent="0.15">
      <c r="AT1376" s="24"/>
      <c r="AU1376" s="24"/>
      <c r="AV1376" s="24"/>
      <c r="AW1376" s="24"/>
      <c r="AX1376" s="24"/>
      <c r="AY1376" s="24"/>
      <c r="AZ1376" s="24"/>
      <c r="BA1376" s="24"/>
      <c r="BB1376" s="24"/>
      <c r="BC1376" s="24"/>
      <c r="BD1376" s="24"/>
      <c r="BE1376" s="24"/>
      <c r="BF1376" s="24"/>
      <c r="BG1376" s="24"/>
      <c r="BH1376" s="24"/>
      <c r="BI1376" s="24"/>
      <c r="BJ1376" s="24"/>
      <c r="BK1376" s="24"/>
      <c r="BL1376" s="24"/>
      <c r="BM1376" s="24"/>
      <c r="BN1376" s="24"/>
      <c r="BO1376" s="24"/>
      <c r="BP1376" s="24"/>
      <c r="BQ1376" s="24"/>
      <c r="BR1376" s="24"/>
      <c r="BS1376" s="24"/>
      <c r="BT1376" s="24"/>
      <c r="BU1376" s="24"/>
      <c r="BV1376" s="24"/>
      <c r="BW1376" s="24"/>
      <c r="BX1376" s="24"/>
      <c r="BY1376" s="24"/>
      <c r="BZ1376" s="24"/>
      <c r="CA1376" s="24"/>
      <c r="CB1376" s="24"/>
      <c r="CC1376" s="24"/>
      <c r="CD1376" s="24"/>
      <c r="CE1376" s="24"/>
    </row>
    <row r="1377" spans="46:83" x14ac:dyDescent="0.15">
      <c r="AT1377" s="24"/>
      <c r="AU1377" s="24"/>
      <c r="AV1377" s="24"/>
      <c r="AW1377" s="24"/>
      <c r="AX1377" s="24"/>
      <c r="AY1377" s="24"/>
      <c r="AZ1377" s="24"/>
      <c r="BA1377" s="24"/>
      <c r="BB1377" s="24"/>
      <c r="BC1377" s="24"/>
      <c r="BD1377" s="24"/>
      <c r="BE1377" s="24"/>
      <c r="BF1377" s="24"/>
      <c r="BG1377" s="24"/>
      <c r="BH1377" s="24"/>
      <c r="BI1377" s="24"/>
      <c r="BJ1377" s="24"/>
      <c r="BK1377" s="24"/>
      <c r="BL1377" s="24"/>
      <c r="BM1377" s="24"/>
      <c r="BN1377" s="24"/>
      <c r="BO1377" s="24"/>
      <c r="BP1377" s="24"/>
      <c r="BQ1377" s="24"/>
      <c r="BR1377" s="24"/>
      <c r="BS1377" s="24"/>
      <c r="BT1377" s="24"/>
      <c r="BU1377" s="24"/>
      <c r="BV1377" s="24"/>
      <c r="BW1377" s="24"/>
      <c r="BX1377" s="24"/>
      <c r="BY1377" s="24"/>
      <c r="BZ1377" s="24"/>
      <c r="CA1377" s="24"/>
      <c r="CB1377" s="24"/>
      <c r="CC1377" s="24"/>
      <c r="CD1377" s="24"/>
      <c r="CE1377" s="24"/>
    </row>
    <row r="1378" spans="46:83" x14ac:dyDescent="0.15">
      <c r="AT1378" s="24"/>
      <c r="AU1378" s="24"/>
      <c r="AV1378" s="24"/>
      <c r="AW1378" s="24"/>
      <c r="AX1378" s="24"/>
      <c r="AY1378" s="24"/>
      <c r="AZ1378" s="24"/>
      <c r="BA1378" s="24"/>
      <c r="BB1378" s="24"/>
      <c r="BC1378" s="24"/>
      <c r="BD1378" s="24"/>
      <c r="BE1378" s="24"/>
      <c r="BF1378" s="24"/>
      <c r="BG1378" s="24"/>
      <c r="BH1378" s="24"/>
      <c r="BI1378" s="24"/>
      <c r="BJ1378" s="24"/>
      <c r="BK1378" s="24"/>
      <c r="BL1378" s="24"/>
      <c r="BM1378" s="24"/>
      <c r="BN1378" s="24"/>
      <c r="BO1378" s="24"/>
      <c r="BP1378" s="24"/>
      <c r="BQ1378" s="24"/>
      <c r="BR1378" s="24"/>
      <c r="BS1378" s="24"/>
      <c r="BT1378" s="24"/>
      <c r="BU1378" s="24"/>
      <c r="BV1378" s="24"/>
      <c r="BW1378" s="24"/>
      <c r="BX1378" s="24"/>
      <c r="BY1378" s="24"/>
      <c r="BZ1378" s="24"/>
      <c r="CA1378" s="24"/>
      <c r="CB1378" s="24"/>
      <c r="CC1378" s="24"/>
      <c r="CD1378" s="24"/>
      <c r="CE1378" s="24"/>
    </row>
    <row r="1379" spans="46:83" x14ac:dyDescent="0.15">
      <c r="AT1379" s="24"/>
      <c r="AU1379" s="24"/>
      <c r="AV1379" s="24"/>
      <c r="AW1379" s="24"/>
      <c r="AX1379" s="24"/>
      <c r="AY1379" s="24"/>
      <c r="AZ1379" s="24"/>
      <c r="BA1379" s="24"/>
      <c r="BB1379" s="24"/>
      <c r="BC1379" s="24"/>
      <c r="BD1379" s="24"/>
      <c r="BE1379" s="24"/>
      <c r="BF1379" s="24"/>
      <c r="BG1379" s="24"/>
      <c r="BH1379" s="24"/>
      <c r="BI1379" s="24"/>
      <c r="BJ1379" s="24"/>
      <c r="BK1379" s="24"/>
      <c r="BL1379" s="24"/>
      <c r="BM1379" s="24"/>
      <c r="BN1379" s="24"/>
      <c r="BO1379" s="24"/>
      <c r="BP1379" s="24"/>
      <c r="BQ1379" s="24"/>
      <c r="BR1379" s="24"/>
      <c r="BS1379" s="24"/>
      <c r="BT1379" s="24"/>
      <c r="BU1379" s="24"/>
      <c r="BV1379" s="24"/>
      <c r="BW1379" s="24"/>
      <c r="BX1379" s="24"/>
      <c r="BY1379" s="24"/>
      <c r="BZ1379" s="24"/>
      <c r="CA1379" s="24"/>
      <c r="CB1379" s="24"/>
      <c r="CC1379" s="24"/>
      <c r="CD1379" s="24"/>
      <c r="CE1379" s="24"/>
    </row>
    <row r="1380" spans="46:83" x14ac:dyDescent="0.15">
      <c r="AT1380" s="24"/>
      <c r="AU1380" s="24"/>
      <c r="AV1380" s="24"/>
      <c r="AW1380" s="24"/>
      <c r="AX1380" s="24"/>
      <c r="AY1380" s="24"/>
      <c r="AZ1380" s="24"/>
      <c r="BA1380" s="24"/>
      <c r="BB1380" s="24"/>
      <c r="BC1380" s="24"/>
      <c r="BD1380" s="24"/>
      <c r="BE1380" s="24"/>
      <c r="BF1380" s="24"/>
      <c r="BG1380" s="24"/>
      <c r="BH1380" s="24"/>
      <c r="BI1380" s="24"/>
      <c r="BJ1380" s="24"/>
      <c r="BK1380" s="24"/>
      <c r="BL1380" s="24"/>
      <c r="BM1380" s="24"/>
      <c r="BN1380" s="24"/>
      <c r="BO1380" s="24"/>
      <c r="BP1380" s="24"/>
      <c r="BQ1380" s="24"/>
      <c r="BR1380" s="24"/>
      <c r="BS1380" s="24"/>
      <c r="BT1380" s="24"/>
      <c r="BU1380" s="24"/>
      <c r="BV1380" s="24"/>
      <c r="BW1380" s="24"/>
      <c r="BX1380" s="24"/>
      <c r="BY1380" s="24"/>
      <c r="BZ1380" s="24"/>
      <c r="CA1380" s="24"/>
      <c r="CB1380" s="24"/>
      <c r="CC1380" s="24"/>
      <c r="CD1380" s="24"/>
      <c r="CE1380" s="24"/>
    </row>
    <row r="1381" spans="46:83" x14ac:dyDescent="0.15">
      <c r="AT1381" s="24"/>
      <c r="AU1381" s="24"/>
      <c r="AV1381" s="24"/>
      <c r="AW1381" s="24"/>
      <c r="AX1381" s="24"/>
      <c r="AY1381" s="24"/>
      <c r="AZ1381" s="24"/>
      <c r="BA1381" s="24"/>
      <c r="BB1381" s="24"/>
      <c r="BC1381" s="24"/>
      <c r="BD1381" s="24"/>
      <c r="BE1381" s="24"/>
      <c r="BF1381" s="24"/>
      <c r="BG1381" s="24"/>
      <c r="BH1381" s="24"/>
      <c r="BI1381" s="24"/>
      <c r="BJ1381" s="24"/>
      <c r="BK1381" s="24"/>
      <c r="BL1381" s="24"/>
      <c r="BM1381" s="24"/>
      <c r="BN1381" s="24"/>
      <c r="BO1381" s="24"/>
      <c r="BP1381" s="24"/>
      <c r="BQ1381" s="24"/>
      <c r="BR1381" s="24"/>
      <c r="BS1381" s="24"/>
      <c r="BT1381" s="24"/>
      <c r="BU1381" s="24"/>
      <c r="BV1381" s="24"/>
      <c r="BW1381" s="24"/>
      <c r="BX1381" s="24"/>
      <c r="BY1381" s="24"/>
      <c r="BZ1381" s="24"/>
      <c r="CA1381" s="24"/>
      <c r="CB1381" s="24"/>
      <c r="CC1381" s="24"/>
      <c r="CD1381" s="24"/>
      <c r="CE1381" s="24"/>
    </row>
    <row r="1382" spans="46:83" x14ac:dyDescent="0.15">
      <c r="AT1382" s="24"/>
      <c r="AU1382" s="24"/>
      <c r="AV1382" s="24"/>
      <c r="AW1382" s="24"/>
      <c r="AX1382" s="24"/>
      <c r="AY1382" s="24"/>
      <c r="AZ1382" s="24"/>
      <c r="BA1382" s="24"/>
      <c r="BB1382" s="24"/>
      <c r="BC1382" s="24"/>
      <c r="BD1382" s="24"/>
      <c r="BE1382" s="24"/>
      <c r="BF1382" s="24"/>
      <c r="BG1382" s="24"/>
      <c r="BH1382" s="24"/>
      <c r="BI1382" s="24"/>
      <c r="BJ1382" s="24"/>
      <c r="BK1382" s="24"/>
      <c r="BL1382" s="24"/>
      <c r="BM1382" s="24"/>
      <c r="BN1382" s="24"/>
      <c r="BO1382" s="24"/>
      <c r="BP1382" s="24"/>
      <c r="BQ1382" s="24"/>
      <c r="BR1382" s="24"/>
      <c r="BS1382" s="24"/>
      <c r="BT1382" s="24"/>
      <c r="BU1382" s="24"/>
      <c r="BV1382" s="24"/>
      <c r="BW1382" s="24"/>
      <c r="BX1382" s="24"/>
      <c r="BY1382" s="24"/>
      <c r="BZ1382" s="24"/>
      <c r="CA1382" s="24"/>
      <c r="CB1382" s="24"/>
      <c r="CC1382" s="24"/>
      <c r="CD1382" s="24"/>
      <c r="CE1382" s="24"/>
    </row>
    <row r="1383" spans="46:83" x14ac:dyDescent="0.15">
      <c r="AT1383" s="24"/>
      <c r="AU1383" s="24"/>
      <c r="AV1383" s="24"/>
      <c r="AW1383" s="24"/>
      <c r="AX1383" s="24"/>
      <c r="AY1383" s="24"/>
      <c r="AZ1383" s="24"/>
      <c r="BA1383" s="24"/>
      <c r="BB1383" s="24"/>
      <c r="BC1383" s="24"/>
      <c r="BD1383" s="24"/>
      <c r="BE1383" s="24"/>
      <c r="BF1383" s="24"/>
      <c r="BG1383" s="24"/>
      <c r="BH1383" s="24"/>
      <c r="BI1383" s="24"/>
      <c r="BJ1383" s="24"/>
      <c r="BK1383" s="24"/>
      <c r="BL1383" s="24"/>
      <c r="BM1383" s="24"/>
      <c r="BN1383" s="24"/>
      <c r="BO1383" s="24"/>
      <c r="BP1383" s="24"/>
      <c r="BQ1383" s="24"/>
      <c r="BR1383" s="24"/>
      <c r="BS1383" s="24"/>
      <c r="BT1383" s="24"/>
      <c r="BU1383" s="24"/>
      <c r="BV1383" s="24"/>
      <c r="BW1383" s="24"/>
      <c r="BX1383" s="24"/>
      <c r="BY1383" s="24"/>
      <c r="BZ1383" s="24"/>
      <c r="CA1383" s="24"/>
      <c r="CB1383" s="24"/>
      <c r="CC1383" s="24"/>
      <c r="CD1383" s="24"/>
      <c r="CE1383" s="24"/>
    </row>
    <row r="1384" spans="46:83" x14ac:dyDescent="0.15">
      <c r="AT1384" s="24"/>
      <c r="AU1384" s="24"/>
      <c r="AV1384" s="24"/>
      <c r="AW1384" s="24"/>
      <c r="AX1384" s="24"/>
      <c r="AY1384" s="24"/>
      <c r="AZ1384" s="24"/>
      <c r="BA1384" s="24"/>
      <c r="BB1384" s="24"/>
      <c r="BC1384" s="24"/>
      <c r="BD1384" s="24"/>
      <c r="BE1384" s="24"/>
      <c r="BF1384" s="24"/>
      <c r="BG1384" s="24"/>
      <c r="BH1384" s="24"/>
      <c r="BI1384" s="24"/>
      <c r="BJ1384" s="24"/>
      <c r="BK1384" s="24"/>
      <c r="BL1384" s="24"/>
      <c r="BM1384" s="24"/>
      <c r="BN1384" s="24"/>
      <c r="BO1384" s="24"/>
      <c r="BP1384" s="24"/>
      <c r="BQ1384" s="24"/>
      <c r="BR1384" s="24"/>
      <c r="BS1384" s="24"/>
      <c r="BT1384" s="24"/>
      <c r="BU1384" s="24"/>
      <c r="BV1384" s="24"/>
      <c r="BW1384" s="24"/>
      <c r="BX1384" s="24"/>
      <c r="BY1384" s="24"/>
      <c r="BZ1384" s="24"/>
      <c r="CA1384" s="24"/>
      <c r="CB1384" s="24"/>
      <c r="CC1384" s="24"/>
      <c r="CD1384" s="24"/>
      <c r="CE1384" s="24"/>
    </row>
    <row r="1385" spans="46:83" x14ac:dyDescent="0.15">
      <c r="AT1385" s="24"/>
      <c r="AU1385" s="24"/>
      <c r="AV1385" s="24"/>
      <c r="AW1385" s="24"/>
      <c r="AX1385" s="24"/>
      <c r="AY1385" s="24"/>
      <c r="AZ1385" s="24"/>
      <c r="BA1385" s="24"/>
      <c r="BB1385" s="24"/>
      <c r="BC1385" s="24"/>
      <c r="BD1385" s="24"/>
      <c r="BE1385" s="24"/>
      <c r="BF1385" s="24"/>
      <c r="BG1385" s="24"/>
      <c r="BH1385" s="24"/>
      <c r="BI1385" s="24"/>
      <c r="BJ1385" s="24"/>
      <c r="BK1385" s="24"/>
      <c r="BL1385" s="24"/>
      <c r="BM1385" s="24"/>
      <c r="BN1385" s="24"/>
      <c r="BO1385" s="24"/>
      <c r="BP1385" s="24"/>
      <c r="BQ1385" s="24"/>
      <c r="BR1385" s="24"/>
      <c r="BS1385" s="24"/>
      <c r="BT1385" s="24"/>
      <c r="BU1385" s="24"/>
      <c r="BV1385" s="24"/>
      <c r="BW1385" s="24"/>
      <c r="BX1385" s="24"/>
      <c r="BY1385" s="24"/>
      <c r="BZ1385" s="24"/>
      <c r="CA1385" s="24"/>
      <c r="CB1385" s="24"/>
      <c r="CC1385" s="24"/>
      <c r="CD1385" s="24"/>
      <c r="CE1385" s="24"/>
    </row>
    <row r="1386" spans="46:83" x14ac:dyDescent="0.15">
      <c r="AT1386" s="24"/>
      <c r="AU1386" s="24"/>
      <c r="AV1386" s="24"/>
      <c r="AW1386" s="24"/>
      <c r="AX1386" s="24"/>
      <c r="AY1386" s="24"/>
      <c r="AZ1386" s="24"/>
      <c r="BA1386" s="24"/>
      <c r="BB1386" s="24"/>
      <c r="BC1386" s="24"/>
      <c r="BD1386" s="24"/>
      <c r="BE1386" s="24"/>
      <c r="BF1386" s="24"/>
      <c r="BG1386" s="24"/>
      <c r="BH1386" s="24"/>
      <c r="BI1386" s="24"/>
      <c r="BJ1386" s="24"/>
      <c r="BK1386" s="24"/>
      <c r="BL1386" s="24"/>
      <c r="BM1386" s="24"/>
      <c r="BN1386" s="24"/>
      <c r="BO1386" s="24"/>
      <c r="BP1386" s="24"/>
      <c r="BQ1386" s="24"/>
      <c r="BR1386" s="24"/>
      <c r="BS1386" s="24"/>
      <c r="BT1386" s="24"/>
      <c r="BU1386" s="24"/>
      <c r="BV1386" s="24"/>
      <c r="BW1386" s="24"/>
      <c r="BX1386" s="24"/>
      <c r="BY1386" s="24"/>
      <c r="BZ1386" s="24"/>
      <c r="CA1386" s="24"/>
      <c r="CB1386" s="24"/>
      <c r="CC1386" s="24"/>
      <c r="CD1386" s="24"/>
      <c r="CE1386" s="24"/>
    </row>
    <row r="1387" spans="46:83" x14ac:dyDescent="0.15">
      <c r="AT1387" s="24"/>
      <c r="AU1387" s="24"/>
      <c r="AV1387" s="24"/>
      <c r="AW1387" s="24"/>
      <c r="AX1387" s="24"/>
      <c r="AY1387" s="24"/>
      <c r="AZ1387" s="24"/>
      <c r="BA1387" s="24"/>
      <c r="BB1387" s="24"/>
      <c r="BC1387" s="24"/>
      <c r="BD1387" s="24"/>
      <c r="BE1387" s="24"/>
      <c r="BF1387" s="24"/>
      <c r="BG1387" s="24"/>
      <c r="BH1387" s="24"/>
      <c r="BI1387" s="24"/>
      <c r="BJ1387" s="24"/>
      <c r="BK1387" s="24"/>
      <c r="BL1387" s="24"/>
      <c r="BM1387" s="24"/>
      <c r="BN1387" s="24"/>
      <c r="BO1387" s="24"/>
      <c r="BP1387" s="24"/>
      <c r="BQ1387" s="24"/>
      <c r="BR1387" s="24"/>
      <c r="BS1387" s="24"/>
      <c r="BT1387" s="24"/>
      <c r="BU1387" s="24"/>
      <c r="BV1387" s="24"/>
      <c r="BW1387" s="24"/>
      <c r="BX1387" s="24"/>
      <c r="BY1387" s="24"/>
      <c r="BZ1387" s="24"/>
      <c r="CA1387" s="24"/>
      <c r="CB1387" s="24"/>
      <c r="CC1387" s="24"/>
      <c r="CD1387" s="24"/>
      <c r="CE1387" s="24"/>
    </row>
    <row r="1388" spans="46:83" x14ac:dyDescent="0.15">
      <c r="AT1388" s="24"/>
      <c r="AU1388" s="24"/>
      <c r="AV1388" s="24"/>
      <c r="AW1388" s="24"/>
      <c r="AX1388" s="24"/>
      <c r="AY1388" s="24"/>
      <c r="AZ1388" s="24"/>
      <c r="BA1388" s="24"/>
      <c r="BB1388" s="24"/>
      <c r="BC1388" s="24"/>
      <c r="BD1388" s="24"/>
      <c r="BE1388" s="24"/>
      <c r="BF1388" s="24"/>
      <c r="BG1388" s="24"/>
      <c r="BH1388" s="24"/>
      <c r="BI1388" s="24"/>
      <c r="BJ1388" s="24"/>
      <c r="BK1388" s="24"/>
      <c r="BL1388" s="24"/>
      <c r="BM1388" s="24"/>
      <c r="BN1388" s="24"/>
      <c r="BO1388" s="24"/>
      <c r="BP1388" s="24"/>
      <c r="BQ1388" s="24"/>
      <c r="BR1388" s="24"/>
      <c r="BS1388" s="24"/>
      <c r="BT1388" s="24"/>
      <c r="BU1388" s="24"/>
      <c r="BV1388" s="24"/>
      <c r="BW1388" s="24"/>
      <c r="BX1388" s="24"/>
      <c r="BY1388" s="24"/>
      <c r="BZ1388" s="24"/>
      <c r="CA1388" s="24"/>
      <c r="CB1388" s="24"/>
      <c r="CC1388" s="24"/>
      <c r="CD1388" s="24"/>
      <c r="CE1388" s="24"/>
    </row>
    <row r="1389" spans="46:83" x14ac:dyDescent="0.15">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row>
    <row r="1390" spans="46:83" x14ac:dyDescent="0.15">
      <c r="AT1390" s="24"/>
      <c r="AU1390" s="24"/>
      <c r="AV1390" s="24"/>
      <c r="AW1390" s="24"/>
      <c r="AX1390" s="24"/>
      <c r="AY1390" s="24"/>
      <c r="AZ1390" s="24"/>
      <c r="BA1390" s="24"/>
      <c r="BB1390" s="24"/>
      <c r="BC1390" s="24"/>
      <c r="BD1390" s="24"/>
      <c r="BE1390" s="24"/>
      <c r="BF1390" s="24"/>
      <c r="BG1390" s="24"/>
      <c r="BH1390" s="24"/>
      <c r="BI1390" s="24"/>
      <c r="BJ1390" s="24"/>
      <c r="BK1390" s="24"/>
      <c r="BL1390" s="24"/>
      <c r="BM1390" s="24"/>
      <c r="BN1390" s="24"/>
      <c r="BO1390" s="24"/>
      <c r="BP1390" s="24"/>
      <c r="BQ1390" s="24"/>
      <c r="BR1390" s="24"/>
      <c r="BS1390" s="24"/>
      <c r="BT1390" s="24"/>
      <c r="BU1390" s="24"/>
      <c r="BV1390" s="24"/>
      <c r="BW1390" s="24"/>
      <c r="BX1390" s="24"/>
      <c r="BY1390" s="24"/>
      <c r="BZ1390" s="24"/>
      <c r="CA1390" s="24"/>
      <c r="CB1390" s="24"/>
      <c r="CC1390" s="24"/>
      <c r="CD1390" s="24"/>
      <c r="CE1390" s="24"/>
    </row>
    <row r="1391" spans="46:83" x14ac:dyDescent="0.15">
      <c r="AT1391" s="24"/>
      <c r="AU1391" s="24"/>
      <c r="AV1391" s="24"/>
      <c r="AW1391" s="24"/>
      <c r="AX1391" s="24"/>
      <c r="AY1391" s="24"/>
      <c r="AZ1391" s="24"/>
      <c r="BA1391" s="24"/>
      <c r="BB1391" s="24"/>
      <c r="BC1391" s="24"/>
      <c r="BD1391" s="24"/>
      <c r="BE1391" s="24"/>
      <c r="BF1391" s="24"/>
      <c r="BG1391" s="24"/>
      <c r="BH1391" s="24"/>
      <c r="BI1391" s="24"/>
      <c r="BJ1391" s="24"/>
      <c r="BK1391" s="24"/>
      <c r="BL1391" s="24"/>
      <c r="BM1391" s="24"/>
      <c r="BN1391" s="24"/>
      <c r="BO1391" s="24"/>
      <c r="BP1391" s="24"/>
      <c r="BQ1391" s="24"/>
      <c r="BR1391" s="24"/>
      <c r="BS1391" s="24"/>
      <c r="BT1391" s="24"/>
      <c r="BU1391" s="24"/>
      <c r="BV1391" s="24"/>
      <c r="BW1391" s="24"/>
      <c r="BX1391" s="24"/>
      <c r="BY1391" s="24"/>
      <c r="BZ1391" s="24"/>
      <c r="CA1391" s="24"/>
      <c r="CB1391" s="24"/>
      <c r="CC1391" s="24"/>
      <c r="CD1391" s="24"/>
      <c r="CE1391" s="24"/>
    </row>
    <row r="1392" spans="46:83" x14ac:dyDescent="0.15">
      <c r="AT1392" s="24"/>
      <c r="AU1392" s="24"/>
      <c r="AV1392" s="24"/>
      <c r="AW1392" s="24"/>
      <c r="AX1392" s="24"/>
      <c r="AY1392" s="24"/>
      <c r="AZ1392" s="24"/>
      <c r="BA1392" s="24"/>
      <c r="BB1392" s="24"/>
      <c r="BC1392" s="24"/>
      <c r="BD1392" s="24"/>
      <c r="BE1392" s="24"/>
      <c r="BF1392" s="24"/>
      <c r="BG1392" s="24"/>
      <c r="BH1392" s="24"/>
      <c r="BI1392" s="24"/>
      <c r="BJ1392" s="24"/>
      <c r="BK1392" s="24"/>
      <c r="BL1392" s="24"/>
      <c r="BM1392" s="24"/>
      <c r="BN1392" s="24"/>
      <c r="BO1392" s="24"/>
      <c r="BP1392" s="24"/>
      <c r="BQ1392" s="24"/>
      <c r="BR1392" s="24"/>
      <c r="BS1392" s="24"/>
      <c r="BT1392" s="24"/>
      <c r="BU1392" s="24"/>
      <c r="BV1392" s="24"/>
      <c r="BW1392" s="24"/>
      <c r="BX1392" s="24"/>
      <c r="BY1392" s="24"/>
      <c r="BZ1392" s="24"/>
      <c r="CA1392" s="24"/>
      <c r="CB1392" s="24"/>
      <c r="CC1392" s="24"/>
      <c r="CD1392" s="24"/>
      <c r="CE1392" s="24"/>
    </row>
    <row r="1393" spans="46:83" x14ac:dyDescent="0.15">
      <c r="AT1393" s="24"/>
      <c r="AU1393" s="24"/>
      <c r="AV1393" s="24"/>
      <c r="AW1393" s="24"/>
      <c r="AX1393" s="24"/>
      <c r="AY1393" s="24"/>
      <c r="AZ1393" s="24"/>
      <c r="BA1393" s="24"/>
      <c r="BB1393" s="24"/>
      <c r="BC1393" s="24"/>
      <c r="BD1393" s="24"/>
      <c r="BE1393" s="24"/>
      <c r="BF1393" s="24"/>
      <c r="BG1393" s="24"/>
      <c r="BH1393" s="24"/>
      <c r="BI1393" s="24"/>
      <c r="BJ1393" s="24"/>
      <c r="BK1393" s="24"/>
      <c r="BL1393" s="24"/>
      <c r="BM1393" s="24"/>
      <c r="BN1393" s="24"/>
      <c r="BO1393" s="24"/>
      <c r="BP1393" s="24"/>
      <c r="BQ1393" s="24"/>
      <c r="BR1393" s="24"/>
      <c r="BS1393" s="24"/>
      <c r="BT1393" s="24"/>
      <c r="BU1393" s="24"/>
      <c r="BV1393" s="24"/>
      <c r="BW1393" s="24"/>
      <c r="BX1393" s="24"/>
      <c r="BY1393" s="24"/>
      <c r="BZ1393" s="24"/>
      <c r="CA1393" s="24"/>
      <c r="CB1393" s="24"/>
      <c r="CC1393" s="24"/>
      <c r="CD1393" s="24"/>
      <c r="CE1393" s="24"/>
    </row>
    <row r="1394" spans="46:83" x14ac:dyDescent="0.15">
      <c r="AT1394" s="24"/>
      <c r="AU1394" s="24"/>
      <c r="AV1394" s="24"/>
      <c r="AW1394" s="24"/>
      <c r="AX1394" s="24"/>
      <c r="AY1394" s="24"/>
      <c r="AZ1394" s="24"/>
      <c r="BA1394" s="24"/>
      <c r="BB1394" s="24"/>
      <c r="BC1394" s="24"/>
      <c r="BD1394" s="24"/>
      <c r="BE1394" s="24"/>
      <c r="BF1394" s="24"/>
      <c r="BG1394" s="24"/>
      <c r="BH1394" s="24"/>
      <c r="BI1394" s="24"/>
      <c r="BJ1394" s="24"/>
      <c r="BK1394" s="24"/>
      <c r="BL1394" s="24"/>
      <c r="BM1394" s="24"/>
      <c r="BN1394" s="24"/>
      <c r="BO1394" s="24"/>
      <c r="BP1394" s="24"/>
      <c r="BQ1394" s="24"/>
      <c r="BR1394" s="24"/>
      <c r="BS1394" s="24"/>
      <c r="BT1394" s="24"/>
      <c r="BU1394" s="24"/>
      <c r="BV1394" s="24"/>
      <c r="BW1394" s="24"/>
      <c r="BX1394" s="24"/>
      <c r="BY1394" s="24"/>
      <c r="BZ1394" s="24"/>
      <c r="CA1394" s="24"/>
      <c r="CB1394" s="24"/>
      <c r="CC1394" s="24"/>
      <c r="CD1394" s="24"/>
      <c r="CE1394" s="24"/>
    </row>
    <row r="1395" spans="46:83" x14ac:dyDescent="0.15">
      <c r="AT1395" s="24"/>
      <c r="AU1395" s="24"/>
      <c r="AV1395" s="24"/>
      <c r="AW1395" s="24"/>
      <c r="AX1395" s="24"/>
      <c r="AY1395" s="24"/>
      <c r="AZ1395" s="24"/>
      <c r="BA1395" s="24"/>
      <c r="BB1395" s="24"/>
      <c r="BC1395" s="24"/>
      <c r="BD1395" s="24"/>
      <c r="BE1395" s="24"/>
      <c r="BF1395" s="24"/>
      <c r="BG1395" s="24"/>
      <c r="BH1395" s="24"/>
      <c r="BI1395" s="24"/>
      <c r="BJ1395" s="24"/>
      <c r="BK1395" s="24"/>
      <c r="BL1395" s="24"/>
      <c r="BM1395" s="24"/>
      <c r="BN1395" s="24"/>
      <c r="BO1395" s="24"/>
      <c r="BP1395" s="24"/>
      <c r="BQ1395" s="24"/>
      <c r="BR1395" s="24"/>
      <c r="BS1395" s="24"/>
      <c r="BT1395" s="24"/>
      <c r="BU1395" s="24"/>
      <c r="BV1395" s="24"/>
      <c r="BW1395" s="24"/>
      <c r="BX1395" s="24"/>
      <c r="BY1395" s="24"/>
      <c r="BZ1395" s="24"/>
      <c r="CA1395" s="24"/>
      <c r="CB1395" s="24"/>
      <c r="CC1395" s="24"/>
      <c r="CD1395" s="24"/>
      <c r="CE1395" s="24"/>
    </row>
    <row r="1396" spans="46:83" x14ac:dyDescent="0.15">
      <c r="AT1396" s="24"/>
      <c r="AU1396" s="24"/>
      <c r="AV1396" s="24"/>
      <c r="AW1396" s="24"/>
      <c r="AX1396" s="24"/>
      <c r="AY1396" s="24"/>
      <c r="AZ1396" s="24"/>
      <c r="BA1396" s="24"/>
      <c r="BB1396" s="24"/>
      <c r="BC1396" s="24"/>
      <c r="BD1396" s="24"/>
      <c r="BE1396" s="24"/>
      <c r="BF1396" s="24"/>
      <c r="BG1396" s="24"/>
      <c r="BH1396" s="24"/>
      <c r="BI1396" s="24"/>
      <c r="BJ1396" s="24"/>
      <c r="BK1396" s="24"/>
      <c r="BL1396" s="24"/>
      <c r="BM1396" s="24"/>
      <c r="BN1396" s="24"/>
      <c r="BO1396" s="24"/>
      <c r="BP1396" s="24"/>
      <c r="BQ1396" s="24"/>
      <c r="BR1396" s="24"/>
      <c r="BS1396" s="24"/>
      <c r="BT1396" s="24"/>
      <c r="BU1396" s="24"/>
      <c r="BV1396" s="24"/>
      <c r="BW1396" s="24"/>
      <c r="BX1396" s="24"/>
      <c r="BY1396" s="24"/>
      <c r="BZ1396" s="24"/>
      <c r="CA1396" s="24"/>
      <c r="CB1396" s="24"/>
      <c r="CC1396" s="24"/>
      <c r="CD1396" s="24"/>
      <c r="CE1396" s="24"/>
    </row>
    <row r="1397" spans="46:83" x14ac:dyDescent="0.15">
      <c r="AT1397" s="24"/>
      <c r="AU1397" s="24"/>
      <c r="AV1397" s="24"/>
      <c r="AW1397" s="24"/>
      <c r="AX1397" s="24"/>
      <c r="AY1397" s="24"/>
      <c r="AZ1397" s="24"/>
      <c r="BA1397" s="24"/>
      <c r="BB1397" s="24"/>
      <c r="BC1397" s="24"/>
      <c r="BD1397" s="24"/>
      <c r="BE1397" s="24"/>
      <c r="BF1397" s="24"/>
      <c r="BG1397" s="24"/>
      <c r="BH1397" s="24"/>
      <c r="BI1397" s="24"/>
      <c r="BJ1397" s="24"/>
      <c r="BK1397" s="24"/>
      <c r="BL1397" s="24"/>
      <c r="BM1397" s="24"/>
      <c r="BN1397" s="24"/>
      <c r="BO1397" s="24"/>
      <c r="BP1397" s="24"/>
      <c r="BQ1397" s="24"/>
      <c r="BR1397" s="24"/>
      <c r="BS1397" s="24"/>
      <c r="BT1397" s="24"/>
      <c r="BU1397" s="24"/>
      <c r="BV1397" s="24"/>
      <c r="BW1397" s="24"/>
      <c r="BX1397" s="24"/>
      <c r="BY1397" s="24"/>
      <c r="BZ1397" s="24"/>
      <c r="CA1397" s="24"/>
      <c r="CB1397" s="24"/>
      <c r="CC1397" s="24"/>
      <c r="CD1397" s="24"/>
      <c r="CE1397" s="24"/>
    </row>
    <row r="1398" spans="46:83" x14ac:dyDescent="0.15">
      <c r="AT1398" s="24"/>
      <c r="AU1398" s="24"/>
      <c r="AV1398" s="24"/>
      <c r="AW1398" s="24"/>
      <c r="AX1398" s="24"/>
      <c r="AY1398" s="24"/>
      <c r="AZ1398" s="24"/>
      <c r="BA1398" s="24"/>
      <c r="BB1398" s="24"/>
      <c r="BC1398" s="24"/>
      <c r="BD1398" s="24"/>
      <c r="BE1398" s="24"/>
      <c r="BF1398" s="24"/>
      <c r="BG1398" s="24"/>
      <c r="BH1398" s="24"/>
      <c r="BI1398" s="24"/>
      <c r="BJ1398" s="24"/>
      <c r="BK1398" s="24"/>
      <c r="BL1398" s="24"/>
      <c r="BM1398" s="24"/>
      <c r="BN1398" s="24"/>
      <c r="BO1398" s="24"/>
      <c r="BP1398" s="24"/>
      <c r="BQ1398" s="24"/>
      <c r="BR1398" s="24"/>
      <c r="BS1398" s="24"/>
      <c r="BT1398" s="24"/>
      <c r="BU1398" s="24"/>
      <c r="BV1398" s="24"/>
      <c r="BW1398" s="24"/>
      <c r="BX1398" s="24"/>
      <c r="BY1398" s="24"/>
      <c r="BZ1398" s="24"/>
      <c r="CA1398" s="24"/>
      <c r="CB1398" s="24"/>
      <c r="CC1398" s="24"/>
      <c r="CD1398" s="24"/>
      <c r="CE1398" s="24"/>
    </row>
    <row r="1399" spans="46:83" x14ac:dyDescent="0.15">
      <c r="AT1399" s="24"/>
      <c r="AU1399" s="24"/>
      <c r="AV1399" s="24"/>
      <c r="AW1399" s="24"/>
      <c r="AX1399" s="24"/>
      <c r="AY1399" s="24"/>
      <c r="AZ1399" s="24"/>
      <c r="BA1399" s="24"/>
      <c r="BB1399" s="24"/>
      <c r="BC1399" s="24"/>
      <c r="BD1399" s="24"/>
      <c r="BE1399" s="24"/>
      <c r="BF1399" s="24"/>
      <c r="BG1399" s="24"/>
      <c r="BH1399" s="24"/>
      <c r="BI1399" s="24"/>
      <c r="BJ1399" s="24"/>
      <c r="BK1399" s="24"/>
      <c r="BL1399" s="24"/>
      <c r="BM1399" s="24"/>
      <c r="BN1399" s="24"/>
      <c r="BO1399" s="24"/>
      <c r="BP1399" s="24"/>
      <c r="BQ1399" s="24"/>
      <c r="BR1399" s="24"/>
      <c r="BS1399" s="24"/>
      <c r="BT1399" s="24"/>
      <c r="BU1399" s="24"/>
      <c r="BV1399" s="24"/>
      <c r="BW1399" s="24"/>
      <c r="BX1399" s="24"/>
      <c r="BY1399" s="24"/>
      <c r="BZ1399" s="24"/>
      <c r="CA1399" s="24"/>
      <c r="CB1399" s="24"/>
      <c r="CC1399" s="24"/>
      <c r="CD1399" s="24"/>
      <c r="CE1399" s="24"/>
    </row>
    <row r="1400" spans="46:83" x14ac:dyDescent="0.15">
      <c r="AT1400" s="24"/>
      <c r="AU1400" s="24"/>
      <c r="AV1400" s="24"/>
      <c r="AW1400" s="24"/>
      <c r="AX1400" s="24"/>
      <c r="AY1400" s="24"/>
      <c r="AZ1400" s="24"/>
      <c r="BA1400" s="24"/>
      <c r="BB1400" s="24"/>
      <c r="BC1400" s="24"/>
      <c r="BD1400" s="24"/>
      <c r="BE1400" s="24"/>
      <c r="BF1400" s="24"/>
      <c r="BG1400" s="24"/>
      <c r="BH1400" s="24"/>
      <c r="BI1400" s="24"/>
      <c r="BJ1400" s="24"/>
      <c r="BK1400" s="24"/>
      <c r="BL1400" s="24"/>
      <c r="BM1400" s="24"/>
      <c r="BN1400" s="24"/>
      <c r="BO1400" s="24"/>
      <c r="BP1400" s="24"/>
      <c r="BQ1400" s="24"/>
      <c r="BR1400" s="24"/>
      <c r="BS1400" s="24"/>
      <c r="BT1400" s="24"/>
      <c r="BU1400" s="24"/>
      <c r="BV1400" s="24"/>
      <c r="BW1400" s="24"/>
      <c r="BX1400" s="24"/>
      <c r="BY1400" s="24"/>
      <c r="BZ1400" s="24"/>
      <c r="CA1400" s="24"/>
      <c r="CB1400" s="24"/>
      <c r="CC1400" s="24"/>
      <c r="CD1400" s="24"/>
      <c r="CE1400" s="24"/>
    </row>
    <row r="1401" spans="46:83" x14ac:dyDescent="0.15">
      <c r="AT1401" s="24"/>
      <c r="AU1401" s="24"/>
      <c r="AV1401" s="24"/>
      <c r="AW1401" s="24"/>
      <c r="AX1401" s="24"/>
      <c r="AY1401" s="24"/>
      <c r="AZ1401" s="24"/>
      <c r="BA1401" s="24"/>
      <c r="BB1401" s="24"/>
      <c r="BC1401" s="24"/>
      <c r="BD1401" s="24"/>
      <c r="BE1401" s="24"/>
      <c r="BF1401" s="24"/>
      <c r="BG1401" s="24"/>
      <c r="BH1401" s="24"/>
      <c r="BI1401" s="24"/>
      <c r="BJ1401" s="24"/>
      <c r="BK1401" s="24"/>
      <c r="BL1401" s="24"/>
      <c r="BM1401" s="24"/>
      <c r="BN1401" s="24"/>
      <c r="BO1401" s="24"/>
      <c r="BP1401" s="24"/>
      <c r="BQ1401" s="24"/>
      <c r="BR1401" s="24"/>
      <c r="BS1401" s="24"/>
      <c r="BT1401" s="24"/>
      <c r="BU1401" s="24"/>
      <c r="BV1401" s="24"/>
      <c r="BW1401" s="24"/>
      <c r="BX1401" s="24"/>
      <c r="BY1401" s="24"/>
      <c r="BZ1401" s="24"/>
      <c r="CA1401" s="24"/>
      <c r="CB1401" s="24"/>
      <c r="CC1401" s="24"/>
      <c r="CD1401" s="24"/>
      <c r="CE1401" s="24"/>
    </row>
    <row r="1402" spans="46:83" x14ac:dyDescent="0.15">
      <c r="AT1402" s="24"/>
      <c r="AU1402" s="24"/>
      <c r="AV1402" s="24"/>
      <c r="AW1402" s="24"/>
      <c r="AX1402" s="24"/>
      <c r="AY1402" s="24"/>
      <c r="AZ1402" s="24"/>
      <c r="BA1402" s="24"/>
      <c r="BB1402" s="24"/>
      <c r="BC1402" s="24"/>
      <c r="BD1402" s="24"/>
      <c r="BE1402" s="24"/>
      <c r="BF1402" s="24"/>
      <c r="BG1402" s="24"/>
      <c r="BH1402" s="24"/>
      <c r="BI1402" s="24"/>
      <c r="BJ1402" s="24"/>
      <c r="BK1402" s="24"/>
      <c r="BL1402" s="24"/>
      <c r="BM1402" s="24"/>
      <c r="BN1402" s="24"/>
      <c r="BO1402" s="24"/>
      <c r="BP1402" s="24"/>
      <c r="BQ1402" s="24"/>
      <c r="BR1402" s="24"/>
      <c r="BS1402" s="24"/>
      <c r="BT1402" s="24"/>
      <c r="BU1402" s="24"/>
      <c r="BV1402" s="24"/>
      <c r="BW1402" s="24"/>
      <c r="BX1402" s="24"/>
      <c r="BY1402" s="24"/>
      <c r="BZ1402" s="24"/>
      <c r="CA1402" s="24"/>
      <c r="CB1402" s="24"/>
      <c r="CC1402" s="24"/>
      <c r="CD1402" s="24"/>
      <c r="CE1402" s="24"/>
    </row>
    <row r="1403" spans="46:83" x14ac:dyDescent="0.15">
      <c r="AT1403" s="24"/>
      <c r="AU1403" s="24"/>
      <c r="AV1403" s="24"/>
      <c r="AW1403" s="24"/>
      <c r="AX1403" s="24"/>
      <c r="AY1403" s="24"/>
      <c r="AZ1403" s="24"/>
      <c r="BA1403" s="24"/>
      <c r="BB1403" s="24"/>
      <c r="BC1403" s="24"/>
      <c r="BD1403" s="24"/>
      <c r="BE1403" s="24"/>
      <c r="BF1403" s="24"/>
      <c r="BG1403" s="24"/>
      <c r="BH1403" s="24"/>
      <c r="BI1403" s="24"/>
      <c r="BJ1403" s="24"/>
      <c r="BK1403" s="24"/>
      <c r="BL1403" s="24"/>
      <c r="BM1403" s="24"/>
      <c r="BN1403" s="24"/>
      <c r="BO1403" s="24"/>
      <c r="BP1403" s="24"/>
      <c r="BQ1403" s="24"/>
      <c r="BR1403" s="24"/>
      <c r="BS1403" s="24"/>
      <c r="BT1403" s="24"/>
      <c r="BU1403" s="24"/>
      <c r="BV1403" s="24"/>
      <c r="BW1403" s="24"/>
      <c r="BX1403" s="24"/>
      <c r="BY1403" s="24"/>
      <c r="BZ1403" s="24"/>
      <c r="CA1403" s="24"/>
      <c r="CB1403" s="24"/>
      <c r="CC1403" s="24"/>
      <c r="CD1403" s="24"/>
      <c r="CE1403" s="24"/>
    </row>
    <row r="1404" spans="46:83" x14ac:dyDescent="0.15">
      <c r="AT1404" s="24"/>
      <c r="AU1404" s="24"/>
      <c r="AV1404" s="24"/>
      <c r="AW1404" s="24"/>
      <c r="AX1404" s="24"/>
      <c r="AY1404" s="24"/>
      <c r="AZ1404" s="24"/>
      <c r="BA1404" s="24"/>
      <c r="BB1404" s="24"/>
      <c r="BC1404" s="24"/>
      <c r="BD1404" s="24"/>
      <c r="BE1404" s="24"/>
      <c r="BF1404" s="24"/>
      <c r="BG1404" s="24"/>
      <c r="BH1404" s="24"/>
      <c r="BI1404" s="24"/>
      <c r="BJ1404" s="24"/>
      <c r="BK1404" s="24"/>
      <c r="BL1404" s="24"/>
      <c r="BM1404" s="24"/>
      <c r="BN1404" s="24"/>
      <c r="BO1404" s="24"/>
      <c r="BP1404" s="24"/>
      <c r="BQ1404" s="24"/>
      <c r="BR1404" s="24"/>
      <c r="BS1404" s="24"/>
      <c r="BT1404" s="24"/>
      <c r="BU1404" s="24"/>
      <c r="BV1404" s="24"/>
      <c r="BW1404" s="24"/>
      <c r="BX1404" s="24"/>
      <c r="BY1404" s="24"/>
      <c r="BZ1404" s="24"/>
      <c r="CA1404" s="24"/>
      <c r="CB1404" s="24"/>
      <c r="CC1404" s="24"/>
      <c r="CD1404" s="24"/>
      <c r="CE1404" s="24"/>
    </row>
    <row r="1405" spans="46:83" x14ac:dyDescent="0.15">
      <c r="AT1405" s="24"/>
      <c r="AU1405" s="24"/>
      <c r="AV1405" s="24"/>
      <c r="AW1405" s="24"/>
      <c r="AX1405" s="24"/>
      <c r="AY1405" s="24"/>
      <c r="AZ1405" s="24"/>
      <c r="BA1405" s="24"/>
      <c r="BB1405" s="24"/>
      <c r="BC1405" s="24"/>
      <c r="BD1405" s="24"/>
      <c r="BE1405" s="24"/>
      <c r="BF1405" s="24"/>
      <c r="BG1405" s="24"/>
      <c r="BH1405" s="24"/>
      <c r="BI1405" s="24"/>
      <c r="BJ1405" s="24"/>
      <c r="BK1405" s="24"/>
      <c r="BL1405" s="24"/>
      <c r="BM1405" s="24"/>
      <c r="BN1405" s="24"/>
      <c r="BO1405" s="24"/>
      <c r="BP1405" s="24"/>
      <c r="BQ1405" s="24"/>
      <c r="BR1405" s="24"/>
      <c r="BS1405" s="24"/>
      <c r="BT1405" s="24"/>
      <c r="BU1405" s="24"/>
      <c r="BV1405" s="24"/>
      <c r="BW1405" s="24"/>
      <c r="BX1405" s="24"/>
      <c r="BY1405" s="24"/>
      <c r="BZ1405" s="24"/>
      <c r="CA1405" s="24"/>
      <c r="CB1405" s="24"/>
      <c r="CC1405" s="24"/>
      <c r="CD1405" s="24"/>
      <c r="CE1405" s="24"/>
    </row>
    <row r="1406" spans="46:83" x14ac:dyDescent="0.15">
      <c r="AT1406" s="24"/>
      <c r="AU1406" s="24"/>
      <c r="AV1406" s="24"/>
      <c r="AW1406" s="24"/>
      <c r="AX1406" s="24"/>
      <c r="AY1406" s="24"/>
      <c r="AZ1406" s="24"/>
      <c r="BA1406" s="24"/>
      <c r="BB1406" s="24"/>
      <c r="BC1406" s="24"/>
      <c r="BD1406" s="24"/>
      <c r="BE1406" s="24"/>
      <c r="BF1406" s="24"/>
      <c r="BG1406" s="24"/>
      <c r="BH1406" s="24"/>
      <c r="BI1406" s="24"/>
      <c r="BJ1406" s="24"/>
      <c r="BK1406" s="24"/>
      <c r="BL1406" s="24"/>
      <c r="BM1406" s="24"/>
      <c r="BN1406" s="24"/>
      <c r="BO1406" s="24"/>
      <c r="BP1406" s="24"/>
      <c r="BQ1406" s="24"/>
      <c r="BR1406" s="24"/>
      <c r="BS1406" s="24"/>
      <c r="BT1406" s="24"/>
      <c r="BU1406" s="24"/>
      <c r="BV1406" s="24"/>
      <c r="BW1406" s="24"/>
      <c r="BX1406" s="24"/>
      <c r="BY1406" s="24"/>
      <c r="BZ1406" s="24"/>
      <c r="CA1406" s="24"/>
      <c r="CB1406" s="24"/>
      <c r="CC1406" s="24"/>
      <c r="CD1406" s="24"/>
      <c r="CE1406" s="24"/>
    </row>
    <row r="1407" spans="46:83" x14ac:dyDescent="0.15">
      <c r="AT1407" s="24"/>
      <c r="AU1407" s="24"/>
      <c r="AV1407" s="24"/>
      <c r="AW1407" s="24"/>
      <c r="AX1407" s="24"/>
      <c r="AY1407" s="24"/>
      <c r="AZ1407" s="24"/>
      <c r="BA1407" s="24"/>
      <c r="BB1407" s="24"/>
      <c r="BC1407" s="24"/>
      <c r="BD1407" s="24"/>
      <c r="BE1407" s="24"/>
      <c r="BF1407" s="24"/>
      <c r="BG1407" s="24"/>
      <c r="BH1407" s="24"/>
      <c r="BI1407" s="24"/>
      <c r="BJ1407" s="24"/>
      <c r="BK1407" s="24"/>
      <c r="BL1407" s="24"/>
      <c r="BM1407" s="24"/>
      <c r="BN1407" s="24"/>
      <c r="BO1407" s="24"/>
      <c r="BP1407" s="24"/>
      <c r="BQ1407" s="24"/>
      <c r="BR1407" s="24"/>
      <c r="BS1407" s="24"/>
      <c r="BT1407" s="24"/>
      <c r="BU1407" s="24"/>
      <c r="BV1407" s="24"/>
      <c r="BW1407" s="24"/>
      <c r="BX1407" s="24"/>
      <c r="BY1407" s="24"/>
      <c r="BZ1407" s="24"/>
      <c r="CA1407" s="24"/>
      <c r="CB1407" s="24"/>
      <c r="CC1407" s="24"/>
      <c r="CD1407" s="24"/>
      <c r="CE1407" s="24"/>
    </row>
    <row r="1408" spans="46:83" x14ac:dyDescent="0.15">
      <c r="AT1408" s="24"/>
      <c r="AU1408" s="24"/>
      <c r="AV1408" s="24"/>
      <c r="AW1408" s="24"/>
      <c r="AX1408" s="24"/>
      <c r="AY1408" s="24"/>
      <c r="AZ1408" s="24"/>
      <c r="BA1408" s="24"/>
      <c r="BB1408" s="24"/>
      <c r="BC1408" s="24"/>
      <c r="BD1408" s="24"/>
      <c r="BE1408" s="24"/>
      <c r="BF1408" s="24"/>
      <c r="BG1408" s="24"/>
      <c r="BH1408" s="24"/>
      <c r="BI1408" s="24"/>
      <c r="BJ1408" s="24"/>
      <c r="BK1408" s="24"/>
      <c r="BL1408" s="24"/>
      <c r="BM1408" s="24"/>
      <c r="BN1408" s="24"/>
      <c r="BO1408" s="24"/>
      <c r="BP1408" s="24"/>
      <c r="BQ1408" s="24"/>
      <c r="BR1408" s="24"/>
      <c r="BS1408" s="24"/>
      <c r="BT1408" s="24"/>
      <c r="BU1408" s="24"/>
      <c r="BV1408" s="24"/>
      <c r="BW1408" s="24"/>
      <c r="BX1408" s="24"/>
      <c r="BY1408" s="24"/>
      <c r="BZ1408" s="24"/>
      <c r="CA1408" s="24"/>
      <c r="CB1408" s="24"/>
      <c r="CC1408" s="24"/>
      <c r="CD1408" s="24"/>
      <c r="CE1408" s="24"/>
    </row>
    <row r="1409" spans="46:83" x14ac:dyDescent="0.15">
      <c r="AT1409" s="24"/>
      <c r="AU1409" s="24"/>
      <c r="AV1409" s="24"/>
      <c r="AW1409" s="24"/>
      <c r="AX1409" s="24"/>
      <c r="AY1409" s="24"/>
      <c r="AZ1409" s="24"/>
      <c r="BA1409" s="24"/>
      <c r="BB1409" s="24"/>
      <c r="BC1409" s="24"/>
      <c r="BD1409" s="24"/>
      <c r="BE1409" s="24"/>
      <c r="BF1409" s="24"/>
      <c r="BG1409" s="24"/>
      <c r="BH1409" s="24"/>
      <c r="BI1409" s="24"/>
      <c r="BJ1409" s="24"/>
      <c r="BK1409" s="24"/>
      <c r="BL1409" s="24"/>
      <c r="BM1409" s="24"/>
      <c r="BN1409" s="24"/>
      <c r="BO1409" s="24"/>
      <c r="BP1409" s="24"/>
      <c r="BQ1409" s="24"/>
      <c r="BR1409" s="24"/>
      <c r="BS1409" s="24"/>
      <c r="BT1409" s="24"/>
      <c r="BU1409" s="24"/>
      <c r="BV1409" s="24"/>
      <c r="BW1409" s="24"/>
      <c r="BX1409" s="24"/>
      <c r="BY1409" s="24"/>
      <c r="BZ1409" s="24"/>
      <c r="CA1409" s="24"/>
      <c r="CB1409" s="24"/>
      <c r="CC1409" s="24"/>
      <c r="CD1409" s="24"/>
      <c r="CE1409" s="24"/>
    </row>
    <row r="1410" spans="46:83" x14ac:dyDescent="0.15">
      <c r="AT1410" s="24"/>
      <c r="AU1410" s="24"/>
      <c r="AV1410" s="24"/>
      <c r="AW1410" s="24"/>
      <c r="AX1410" s="24"/>
      <c r="AY1410" s="24"/>
      <c r="AZ1410" s="24"/>
      <c r="BA1410" s="24"/>
      <c r="BB1410" s="24"/>
      <c r="BC1410" s="24"/>
      <c r="BD1410" s="24"/>
      <c r="BE1410" s="24"/>
      <c r="BF1410" s="24"/>
      <c r="BG1410" s="24"/>
      <c r="BH1410" s="24"/>
      <c r="BI1410" s="24"/>
      <c r="BJ1410" s="24"/>
      <c r="BK1410" s="24"/>
      <c r="BL1410" s="24"/>
      <c r="BM1410" s="24"/>
      <c r="BN1410" s="24"/>
      <c r="BO1410" s="24"/>
      <c r="BP1410" s="24"/>
      <c r="BQ1410" s="24"/>
      <c r="BR1410" s="24"/>
      <c r="BS1410" s="24"/>
      <c r="BT1410" s="24"/>
      <c r="BU1410" s="24"/>
      <c r="BV1410" s="24"/>
      <c r="BW1410" s="24"/>
      <c r="BX1410" s="24"/>
      <c r="BY1410" s="24"/>
      <c r="BZ1410" s="24"/>
      <c r="CA1410" s="24"/>
      <c r="CB1410" s="24"/>
      <c r="CC1410" s="24"/>
      <c r="CD1410" s="24"/>
      <c r="CE1410" s="24"/>
    </row>
    <row r="1411" spans="46:83" x14ac:dyDescent="0.15">
      <c r="AT1411" s="24"/>
      <c r="AU1411" s="24"/>
      <c r="AV1411" s="24"/>
      <c r="AW1411" s="24"/>
      <c r="AX1411" s="24"/>
      <c r="AY1411" s="24"/>
      <c r="AZ1411" s="24"/>
      <c r="BA1411" s="24"/>
      <c r="BB1411" s="24"/>
      <c r="BC1411" s="24"/>
      <c r="BD1411" s="24"/>
      <c r="BE1411" s="24"/>
      <c r="BF1411" s="24"/>
      <c r="BG1411" s="24"/>
      <c r="BH1411" s="24"/>
      <c r="BI1411" s="24"/>
      <c r="BJ1411" s="24"/>
      <c r="BK1411" s="24"/>
      <c r="BL1411" s="24"/>
      <c r="BM1411" s="24"/>
      <c r="BN1411" s="24"/>
      <c r="BO1411" s="24"/>
      <c r="BP1411" s="24"/>
      <c r="BQ1411" s="24"/>
      <c r="BR1411" s="24"/>
      <c r="BS1411" s="24"/>
      <c r="BT1411" s="24"/>
      <c r="BU1411" s="24"/>
      <c r="BV1411" s="24"/>
      <c r="BW1411" s="24"/>
      <c r="BX1411" s="24"/>
      <c r="BY1411" s="24"/>
      <c r="BZ1411" s="24"/>
      <c r="CA1411" s="24"/>
      <c r="CB1411" s="24"/>
      <c r="CC1411" s="24"/>
      <c r="CD1411" s="24"/>
      <c r="CE1411" s="24"/>
    </row>
    <row r="1412" spans="46:83" x14ac:dyDescent="0.15">
      <c r="AT1412" s="24"/>
      <c r="AU1412" s="24"/>
      <c r="AV1412" s="24"/>
      <c r="AW1412" s="24"/>
      <c r="AX1412" s="24"/>
      <c r="AY1412" s="24"/>
      <c r="AZ1412" s="24"/>
      <c r="BA1412" s="24"/>
      <c r="BB1412" s="24"/>
      <c r="BC1412" s="24"/>
      <c r="BD1412" s="24"/>
      <c r="BE1412" s="24"/>
      <c r="BF1412" s="24"/>
      <c r="BG1412" s="24"/>
      <c r="BH1412" s="24"/>
      <c r="BI1412" s="24"/>
      <c r="BJ1412" s="24"/>
      <c r="BK1412" s="24"/>
      <c r="BL1412" s="24"/>
      <c r="BM1412" s="24"/>
      <c r="BN1412" s="24"/>
      <c r="BO1412" s="24"/>
      <c r="BP1412" s="24"/>
      <c r="BQ1412" s="24"/>
      <c r="BR1412" s="24"/>
      <c r="BS1412" s="24"/>
      <c r="BT1412" s="24"/>
      <c r="BU1412" s="24"/>
      <c r="BV1412" s="24"/>
      <c r="BW1412" s="24"/>
      <c r="BX1412" s="24"/>
      <c r="BY1412" s="24"/>
      <c r="BZ1412" s="24"/>
      <c r="CA1412" s="24"/>
      <c r="CB1412" s="24"/>
      <c r="CC1412" s="24"/>
      <c r="CD1412" s="24"/>
      <c r="CE1412" s="24"/>
    </row>
    <row r="1413" spans="46:83" x14ac:dyDescent="0.15">
      <c r="AT1413" s="24"/>
      <c r="AU1413" s="24"/>
      <c r="AV1413" s="24"/>
      <c r="AW1413" s="24"/>
      <c r="AX1413" s="24"/>
      <c r="AY1413" s="24"/>
      <c r="AZ1413" s="24"/>
      <c r="BA1413" s="24"/>
      <c r="BB1413" s="24"/>
      <c r="BC1413" s="24"/>
      <c r="BD1413" s="24"/>
      <c r="BE1413" s="24"/>
      <c r="BF1413" s="24"/>
      <c r="BG1413" s="24"/>
      <c r="BH1413" s="24"/>
      <c r="BI1413" s="24"/>
      <c r="BJ1413" s="24"/>
      <c r="BK1413" s="24"/>
      <c r="BL1413" s="24"/>
      <c r="BM1413" s="24"/>
      <c r="BN1413" s="24"/>
      <c r="BO1413" s="24"/>
      <c r="BP1413" s="24"/>
      <c r="BQ1413" s="24"/>
      <c r="BR1413" s="24"/>
      <c r="BS1413" s="24"/>
      <c r="BT1413" s="24"/>
      <c r="BU1413" s="24"/>
      <c r="BV1413" s="24"/>
      <c r="BW1413" s="24"/>
      <c r="BX1413" s="24"/>
      <c r="BY1413" s="24"/>
      <c r="BZ1413" s="24"/>
      <c r="CA1413" s="24"/>
      <c r="CB1413" s="24"/>
      <c r="CC1413" s="24"/>
      <c r="CD1413" s="24"/>
      <c r="CE1413" s="24"/>
    </row>
    <row r="1414" spans="46:83" x14ac:dyDescent="0.15">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row>
    <row r="1415" spans="46:83" x14ac:dyDescent="0.15">
      <c r="AT1415" s="24"/>
      <c r="AU1415" s="24"/>
      <c r="AV1415" s="24"/>
      <c r="AW1415" s="24"/>
      <c r="AX1415" s="24"/>
      <c r="AY1415" s="24"/>
      <c r="AZ1415" s="24"/>
      <c r="BA1415" s="24"/>
      <c r="BB1415" s="24"/>
      <c r="BC1415" s="24"/>
      <c r="BD1415" s="24"/>
      <c r="BE1415" s="24"/>
      <c r="BF1415" s="24"/>
      <c r="BG1415" s="24"/>
      <c r="BH1415" s="24"/>
      <c r="BI1415" s="24"/>
      <c r="BJ1415" s="24"/>
      <c r="BK1415" s="24"/>
      <c r="BL1415" s="24"/>
      <c r="BM1415" s="24"/>
      <c r="BN1415" s="24"/>
      <c r="BO1415" s="24"/>
      <c r="BP1415" s="24"/>
      <c r="BQ1415" s="24"/>
      <c r="BR1415" s="24"/>
      <c r="BS1415" s="24"/>
      <c r="BT1415" s="24"/>
      <c r="BU1415" s="24"/>
      <c r="BV1415" s="24"/>
      <c r="BW1415" s="24"/>
      <c r="BX1415" s="24"/>
      <c r="BY1415" s="24"/>
      <c r="BZ1415" s="24"/>
      <c r="CA1415" s="24"/>
      <c r="CB1415" s="24"/>
      <c r="CC1415" s="24"/>
      <c r="CD1415" s="24"/>
      <c r="CE1415" s="24"/>
    </row>
    <row r="1416" spans="46:83" x14ac:dyDescent="0.15">
      <c r="AT1416" s="24"/>
      <c r="AU1416" s="24"/>
      <c r="AV1416" s="24"/>
      <c r="AW1416" s="24"/>
      <c r="AX1416" s="24"/>
      <c r="AY1416" s="24"/>
      <c r="AZ1416" s="24"/>
      <c r="BA1416" s="24"/>
      <c r="BB1416" s="24"/>
      <c r="BC1416" s="24"/>
      <c r="BD1416" s="24"/>
      <c r="BE1416" s="24"/>
      <c r="BF1416" s="24"/>
      <c r="BG1416" s="24"/>
      <c r="BH1416" s="24"/>
      <c r="BI1416" s="24"/>
      <c r="BJ1416" s="24"/>
      <c r="BK1416" s="24"/>
      <c r="BL1416" s="24"/>
      <c r="BM1416" s="24"/>
      <c r="BN1416" s="24"/>
      <c r="BO1416" s="24"/>
      <c r="BP1416" s="24"/>
      <c r="BQ1416" s="24"/>
      <c r="BR1416" s="24"/>
      <c r="BS1416" s="24"/>
      <c r="BT1416" s="24"/>
      <c r="BU1416" s="24"/>
      <c r="BV1416" s="24"/>
      <c r="BW1416" s="24"/>
      <c r="BX1416" s="24"/>
      <c r="BY1416" s="24"/>
      <c r="BZ1416" s="24"/>
      <c r="CA1416" s="24"/>
      <c r="CB1416" s="24"/>
      <c r="CC1416" s="24"/>
      <c r="CD1416" s="24"/>
      <c r="CE1416" s="24"/>
    </row>
    <row r="1417" spans="46:83" x14ac:dyDescent="0.15">
      <c r="AT1417" s="24"/>
      <c r="AU1417" s="24"/>
      <c r="AV1417" s="24"/>
      <c r="AW1417" s="24"/>
      <c r="AX1417" s="24"/>
      <c r="AY1417" s="24"/>
      <c r="AZ1417" s="24"/>
      <c r="BA1417" s="24"/>
      <c r="BB1417" s="24"/>
      <c r="BC1417" s="24"/>
      <c r="BD1417" s="24"/>
      <c r="BE1417" s="24"/>
      <c r="BF1417" s="24"/>
      <c r="BG1417" s="24"/>
      <c r="BH1417" s="24"/>
      <c r="BI1417" s="24"/>
      <c r="BJ1417" s="24"/>
      <c r="BK1417" s="24"/>
      <c r="BL1417" s="24"/>
      <c r="BM1417" s="24"/>
      <c r="BN1417" s="24"/>
      <c r="BO1417" s="24"/>
      <c r="BP1417" s="24"/>
      <c r="BQ1417" s="24"/>
      <c r="BR1417" s="24"/>
      <c r="BS1417" s="24"/>
      <c r="BT1417" s="24"/>
      <c r="BU1417" s="24"/>
      <c r="BV1417" s="24"/>
      <c r="BW1417" s="24"/>
      <c r="BX1417" s="24"/>
      <c r="BY1417" s="24"/>
      <c r="BZ1417" s="24"/>
      <c r="CA1417" s="24"/>
      <c r="CB1417" s="24"/>
      <c r="CC1417" s="24"/>
      <c r="CD1417" s="24"/>
      <c r="CE1417" s="24"/>
    </row>
    <row r="1418" spans="46:83" x14ac:dyDescent="0.15">
      <c r="AT1418" s="24"/>
      <c r="AU1418" s="24"/>
      <c r="AV1418" s="24"/>
      <c r="AW1418" s="24"/>
      <c r="AX1418" s="24"/>
      <c r="AY1418" s="24"/>
      <c r="AZ1418" s="24"/>
      <c r="BA1418" s="24"/>
      <c r="BB1418" s="24"/>
      <c r="BC1418" s="24"/>
      <c r="BD1418" s="24"/>
      <c r="BE1418" s="24"/>
      <c r="BF1418" s="24"/>
      <c r="BG1418" s="24"/>
      <c r="BH1418" s="24"/>
      <c r="BI1418" s="24"/>
      <c r="BJ1418" s="24"/>
      <c r="BK1418" s="24"/>
      <c r="BL1418" s="24"/>
      <c r="BM1418" s="24"/>
      <c r="BN1418" s="24"/>
      <c r="BO1418" s="24"/>
      <c r="BP1418" s="24"/>
      <c r="BQ1418" s="24"/>
      <c r="BR1418" s="24"/>
      <c r="BS1418" s="24"/>
      <c r="BT1418" s="24"/>
      <c r="BU1418" s="24"/>
      <c r="BV1418" s="24"/>
      <c r="BW1418" s="24"/>
      <c r="BX1418" s="24"/>
      <c r="BY1418" s="24"/>
      <c r="BZ1418" s="24"/>
      <c r="CA1418" s="24"/>
      <c r="CB1418" s="24"/>
      <c r="CC1418" s="24"/>
      <c r="CD1418" s="24"/>
      <c r="CE1418" s="24"/>
    </row>
    <row r="1419" spans="46:83" x14ac:dyDescent="0.15">
      <c r="AT1419" s="24"/>
      <c r="AU1419" s="24"/>
      <c r="AV1419" s="24"/>
      <c r="AW1419" s="24"/>
      <c r="AX1419" s="24"/>
      <c r="AY1419" s="24"/>
      <c r="AZ1419" s="24"/>
      <c r="BA1419" s="24"/>
      <c r="BB1419" s="24"/>
      <c r="BC1419" s="24"/>
      <c r="BD1419" s="24"/>
      <c r="BE1419" s="24"/>
      <c r="BF1419" s="24"/>
      <c r="BG1419" s="24"/>
      <c r="BH1419" s="24"/>
      <c r="BI1419" s="24"/>
      <c r="BJ1419" s="24"/>
      <c r="BK1419" s="24"/>
      <c r="BL1419" s="24"/>
      <c r="BM1419" s="24"/>
      <c r="BN1419" s="24"/>
      <c r="BO1419" s="24"/>
      <c r="BP1419" s="24"/>
      <c r="BQ1419" s="24"/>
      <c r="BR1419" s="24"/>
      <c r="BS1419" s="24"/>
      <c r="BT1419" s="24"/>
      <c r="BU1419" s="24"/>
      <c r="BV1419" s="24"/>
      <c r="BW1419" s="24"/>
      <c r="BX1419" s="24"/>
      <c r="BY1419" s="24"/>
      <c r="BZ1419" s="24"/>
      <c r="CA1419" s="24"/>
      <c r="CB1419" s="24"/>
      <c r="CC1419" s="24"/>
      <c r="CD1419" s="24"/>
      <c r="CE1419" s="24"/>
    </row>
    <row r="1420" spans="46:83" x14ac:dyDescent="0.15">
      <c r="AT1420" s="24"/>
      <c r="AU1420" s="24"/>
      <c r="AV1420" s="24"/>
      <c r="AW1420" s="24"/>
      <c r="AX1420" s="24"/>
      <c r="AY1420" s="24"/>
      <c r="AZ1420" s="24"/>
      <c r="BA1420" s="24"/>
      <c r="BB1420" s="24"/>
      <c r="BC1420" s="24"/>
      <c r="BD1420" s="24"/>
      <c r="BE1420" s="24"/>
      <c r="BF1420" s="24"/>
      <c r="BG1420" s="24"/>
      <c r="BH1420" s="24"/>
      <c r="BI1420" s="24"/>
      <c r="BJ1420" s="24"/>
      <c r="BK1420" s="24"/>
      <c r="BL1420" s="24"/>
      <c r="BM1420" s="24"/>
      <c r="BN1420" s="24"/>
      <c r="BO1420" s="24"/>
      <c r="BP1420" s="24"/>
      <c r="BQ1420" s="24"/>
      <c r="BR1420" s="24"/>
      <c r="BS1420" s="24"/>
      <c r="BT1420" s="24"/>
      <c r="BU1420" s="24"/>
      <c r="BV1420" s="24"/>
      <c r="BW1420" s="24"/>
      <c r="BX1420" s="24"/>
      <c r="BY1420" s="24"/>
      <c r="BZ1420" s="24"/>
      <c r="CA1420" s="24"/>
      <c r="CB1420" s="24"/>
      <c r="CC1420" s="24"/>
      <c r="CD1420" s="24"/>
      <c r="CE1420" s="24"/>
    </row>
    <row r="1421" spans="46:83" x14ac:dyDescent="0.15">
      <c r="AT1421" s="24"/>
      <c r="AU1421" s="24"/>
      <c r="AV1421" s="24"/>
      <c r="AW1421" s="24"/>
      <c r="AX1421" s="24"/>
      <c r="AY1421" s="24"/>
      <c r="AZ1421" s="24"/>
      <c r="BA1421" s="24"/>
      <c r="BB1421" s="24"/>
      <c r="BC1421" s="24"/>
      <c r="BD1421" s="24"/>
      <c r="BE1421" s="24"/>
      <c r="BF1421" s="24"/>
      <c r="BG1421" s="24"/>
      <c r="BH1421" s="24"/>
      <c r="BI1421" s="24"/>
      <c r="BJ1421" s="24"/>
      <c r="BK1421" s="24"/>
      <c r="BL1421" s="24"/>
      <c r="BM1421" s="24"/>
      <c r="BN1421" s="24"/>
      <c r="BO1421" s="24"/>
      <c r="BP1421" s="24"/>
      <c r="BQ1421" s="24"/>
      <c r="BR1421" s="24"/>
      <c r="BS1421" s="24"/>
      <c r="BT1421" s="24"/>
      <c r="BU1421" s="24"/>
      <c r="BV1421" s="24"/>
      <c r="BW1421" s="24"/>
      <c r="BX1421" s="24"/>
      <c r="BY1421" s="24"/>
      <c r="BZ1421" s="24"/>
      <c r="CA1421" s="24"/>
      <c r="CB1421" s="24"/>
      <c r="CC1421" s="24"/>
      <c r="CD1421" s="24"/>
      <c r="CE1421" s="24"/>
    </row>
    <row r="1422" spans="46:83" x14ac:dyDescent="0.15">
      <c r="AT1422" s="24"/>
      <c r="AU1422" s="24"/>
      <c r="AV1422" s="24"/>
      <c r="AW1422" s="24"/>
      <c r="AX1422" s="24"/>
      <c r="AY1422" s="24"/>
      <c r="AZ1422" s="24"/>
      <c r="BA1422" s="24"/>
      <c r="BB1422" s="24"/>
      <c r="BC1422" s="24"/>
      <c r="BD1422" s="24"/>
      <c r="BE1422" s="24"/>
      <c r="BF1422" s="24"/>
      <c r="BG1422" s="24"/>
      <c r="BH1422" s="24"/>
      <c r="BI1422" s="24"/>
      <c r="BJ1422" s="24"/>
      <c r="BK1422" s="24"/>
      <c r="BL1422" s="24"/>
      <c r="BM1422" s="24"/>
      <c r="BN1422" s="24"/>
      <c r="BO1422" s="24"/>
      <c r="BP1422" s="24"/>
      <c r="BQ1422" s="24"/>
      <c r="BR1422" s="24"/>
      <c r="BS1422" s="24"/>
      <c r="BT1422" s="24"/>
      <c r="BU1422" s="24"/>
      <c r="BV1422" s="24"/>
      <c r="BW1422" s="24"/>
      <c r="BX1422" s="24"/>
      <c r="BY1422" s="24"/>
      <c r="BZ1422" s="24"/>
      <c r="CA1422" s="24"/>
      <c r="CB1422" s="24"/>
      <c r="CC1422" s="24"/>
      <c r="CD1422" s="24"/>
      <c r="CE1422" s="24"/>
    </row>
    <row r="1423" spans="46:83" x14ac:dyDescent="0.15">
      <c r="AT1423" s="24"/>
      <c r="AU1423" s="24"/>
      <c r="AV1423" s="24"/>
      <c r="AW1423" s="24"/>
      <c r="AX1423" s="24"/>
      <c r="AY1423" s="24"/>
      <c r="AZ1423" s="24"/>
      <c r="BA1423" s="24"/>
      <c r="BB1423" s="24"/>
      <c r="BC1423" s="24"/>
      <c r="BD1423" s="24"/>
      <c r="BE1423" s="24"/>
      <c r="BF1423" s="24"/>
      <c r="BG1423" s="24"/>
      <c r="BH1423" s="24"/>
      <c r="BI1423" s="24"/>
      <c r="BJ1423" s="24"/>
      <c r="BK1423" s="24"/>
      <c r="BL1423" s="24"/>
      <c r="BM1423" s="24"/>
      <c r="BN1423" s="24"/>
      <c r="BO1423" s="24"/>
      <c r="BP1423" s="24"/>
      <c r="BQ1423" s="24"/>
      <c r="BR1423" s="24"/>
      <c r="BS1423" s="24"/>
      <c r="BT1423" s="24"/>
      <c r="BU1423" s="24"/>
      <c r="BV1423" s="24"/>
      <c r="BW1423" s="24"/>
      <c r="BX1423" s="24"/>
      <c r="BY1423" s="24"/>
      <c r="BZ1423" s="24"/>
      <c r="CA1423" s="24"/>
      <c r="CB1423" s="24"/>
      <c r="CC1423" s="24"/>
      <c r="CD1423" s="24"/>
      <c r="CE1423" s="24"/>
    </row>
    <row r="1424" spans="46:83" x14ac:dyDescent="0.15">
      <c r="AT1424" s="24"/>
      <c r="AU1424" s="24"/>
      <c r="AV1424" s="24"/>
      <c r="AW1424" s="24"/>
      <c r="AX1424" s="24"/>
      <c r="AY1424" s="24"/>
      <c r="AZ1424" s="24"/>
      <c r="BA1424" s="24"/>
      <c r="BB1424" s="24"/>
      <c r="BC1424" s="24"/>
      <c r="BD1424" s="24"/>
      <c r="BE1424" s="24"/>
      <c r="BF1424" s="24"/>
      <c r="BG1424" s="24"/>
      <c r="BH1424" s="24"/>
      <c r="BI1424" s="24"/>
      <c r="BJ1424" s="24"/>
      <c r="BK1424" s="24"/>
      <c r="BL1424" s="24"/>
      <c r="BM1424" s="24"/>
      <c r="BN1424" s="24"/>
      <c r="BO1424" s="24"/>
      <c r="BP1424" s="24"/>
      <c r="BQ1424" s="24"/>
      <c r="BR1424" s="24"/>
      <c r="BS1424" s="24"/>
      <c r="BT1424" s="24"/>
      <c r="BU1424" s="24"/>
      <c r="BV1424" s="24"/>
      <c r="BW1424" s="24"/>
      <c r="BX1424" s="24"/>
      <c r="BY1424" s="24"/>
      <c r="BZ1424" s="24"/>
      <c r="CA1424" s="24"/>
      <c r="CB1424" s="24"/>
      <c r="CC1424" s="24"/>
      <c r="CD1424" s="24"/>
      <c r="CE1424" s="24"/>
    </row>
    <row r="1425" spans="46:83" x14ac:dyDescent="0.15">
      <c r="AT1425" s="24"/>
      <c r="AU1425" s="24"/>
      <c r="AV1425" s="24"/>
      <c r="AW1425" s="24"/>
      <c r="AX1425" s="24"/>
      <c r="AY1425" s="24"/>
      <c r="AZ1425" s="24"/>
      <c r="BA1425" s="24"/>
      <c r="BB1425" s="24"/>
      <c r="BC1425" s="24"/>
      <c r="BD1425" s="24"/>
      <c r="BE1425" s="24"/>
      <c r="BF1425" s="24"/>
      <c r="BG1425" s="24"/>
      <c r="BH1425" s="24"/>
      <c r="BI1425" s="24"/>
      <c r="BJ1425" s="24"/>
      <c r="BK1425" s="24"/>
      <c r="BL1425" s="24"/>
      <c r="BM1425" s="24"/>
      <c r="BN1425" s="24"/>
      <c r="BO1425" s="24"/>
      <c r="BP1425" s="24"/>
      <c r="BQ1425" s="24"/>
      <c r="BR1425" s="24"/>
      <c r="BS1425" s="24"/>
      <c r="BT1425" s="24"/>
      <c r="BU1425" s="24"/>
      <c r="BV1425" s="24"/>
      <c r="BW1425" s="24"/>
      <c r="BX1425" s="24"/>
      <c r="BY1425" s="24"/>
      <c r="BZ1425" s="24"/>
      <c r="CA1425" s="24"/>
      <c r="CB1425" s="24"/>
      <c r="CC1425" s="24"/>
      <c r="CD1425" s="24"/>
      <c r="CE1425" s="24"/>
    </row>
    <row r="1426" spans="46:83" x14ac:dyDescent="0.15">
      <c r="AT1426" s="24"/>
      <c r="AU1426" s="24"/>
      <c r="AV1426" s="24"/>
      <c r="AW1426" s="24"/>
      <c r="AX1426" s="24"/>
      <c r="AY1426" s="24"/>
      <c r="AZ1426" s="24"/>
      <c r="BA1426" s="24"/>
      <c r="BB1426" s="24"/>
      <c r="BC1426" s="24"/>
      <c r="BD1426" s="24"/>
      <c r="BE1426" s="24"/>
      <c r="BF1426" s="24"/>
      <c r="BG1426" s="24"/>
      <c r="BH1426" s="24"/>
      <c r="BI1426" s="24"/>
      <c r="BJ1426" s="24"/>
      <c r="BK1426" s="24"/>
      <c r="BL1426" s="24"/>
      <c r="BM1426" s="24"/>
      <c r="BN1426" s="24"/>
      <c r="BO1426" s="24"/>
      <c r="BP1426" s="24"/>
      <c r="BQ1426" s="24"/>
      <c r="BR1426" s="24"/>
      <c r="BS1426" s="24"/>
      <c r="BT1426" s="24"/>
      <c r="BU1426" s="24"/>
      <c r="BV1426" s="24"/>
      <c r="BW1426" s="24"/>
      <c r="BX1426" s="24"/>
      <c r="BY1426" s="24"/>
      <c r="BZ1426" s="24"/>
      <c r="CA1426" s="24"/>
      <c r="CB1426" s="24"/>
      <c r="CC1426" s="24"/>
      <c r="CD1426" s="24"/>
      <c r="CE1426" s="24"/>
    </row>
    <row r="1427" spans="46:83" x14ac:dyDescent="0.15">
      <c r="AT1427" s="24"/>
      <c r="AU1427" s="24"/>
      <c r="AV1427" s="24"/>
      <c r="AW1427" s="24"/>
      <c r="AX1427" s="24"/>
      <c r="AY1427" s="24"/>
      <c r="AZ1427" s="24"/>
      <c r="BA1427" s="24"/>
      <c r="BB1427" s="24"/>
      <c r="BC1427" s="24"/>
      <c r="BD1427" s="24"/>
      <c r="BE1427" s="24"/>
      <c r="BF1427" s="24"/>
      <c r="BG1427" s="24"/>
      <c r="BH1427" s="24"/>
      <c r="BI1427" s="24"/>
      <c r="BJ1427" s="24"/>
      <c r="BK1427" s="24"/>
      <c r="BL1427" s="24"/>
      <c r="BM1427" s="24"/>
      <c r="BN1427" s="24"/>
      <c r="BO1427" s="24"/>
      <c r="BP1427" s="24"/>
      <c r="BQ1427" s="24"/>
      <c r="BR1427" s="24"/>
      <c r="BS1427" s="24"/>
      <c r="BT1427" s="24"/>
      <c r="BU1427" s="24"/>
      <c r="BV1427" s="24"/>
      <c r="BW1427" s="24"/>
      <c r="BX1427" s="24"/>
      <c r="BY1427" s="24"/>
      <c r="BZ1427" s="24"/>
      <c r="CA1427" s="24"/>
      <c r="CB1427" s="24"/>
      <c r="CC1427" s="24"/>
      <c r="CD1427" s="24"/>
      <c r="CE1427" s="24"/>
    </row>
    <row r="1428" spans="46:83" x14ac:dyDescent="0.15">
      <c r="AT1428" s="24"/>
      <c r="AU1428" s="24"/>
      <c r="AV1428" s="24"/>
      <c r="AW1428" s="24"/>
      <c r="AX1428" s="24"/>
      <c r="AY1428" s="24"/>
      <c r="AZ1428" s="24"/>
      <c r="BA1428" s="24"/>
      <c r="BB1428" s="24"/>
      <c r="BC1428" s="24"/>
      <c r="BD1428" s="24"/>
      <c r="BE1428" s="24"/>
      <c r="BF1428" s="24"/>
      <c r="BG1428" s="24"/>
      <c r="BH1428" s="24"/>
      <c r="BI1428" s="24"/>
      <c r="BJ1428" s="24"/>
      <c r="BK1428" s="24"/>
      <c r="BL1428" s="24"/>
      <c r="BM1428" s="24"/>
      <c r="BN1428" s="24"/>
      <c r="BO1428" s="24"/>
      <c r="BP1428" s="24"/>
      <c r="BQ1428" s="24"/>
      <c r="BR1428" s="24"/>
      <c r="BS1428" s="24"/>
      <c r="BT1428" s="24"/>
      <c r="BU1428" s="24"/>
      <c r="BV1428" s="24"/>
      <c r="BW1428" s="24"/>
      <c r="BX1428" s="24"/>
      <c r="BY1428" s="24"/>
      <c r="BZ1428" s="24"/>
      <c r="CA1428" s="24"/>
      <c r="CB1428" s="24"/>
      <c r="CC1428" s="24"/>
      <c r="CD1428" s="24"/>
      <c r="CE1428" s="24"/>
    </row>
    <row r="1429" spans="46:83" x14ac:dyDescent="0.15">
      <c r="AT1429" s="24"/>
      <c r="AU1429" s="24"/>
      <c r="AV1429" s="24"/>
      <c r="AW1429" s="24"/>
      <c r="AX1429" s="24"/>
      <c r="AY1429" s="24"/>
      <c r="AZ1429" s="24"/>
      <c r="BA1429" s="24"/>
      <c r="BB1429" s="24"/>
      <c r="BC1429" s="24"/>
      <c r="BD1429" s="24"/>
      <c r="BE1429" s="24"/>
      <c r="BF1429" s="24"/>
      <c r="BG1429" s="24"/>
      <c r="BH1429" s="24"/>
      <c r="BI1429" s="24"/>
      <c r="BJ1429" s="24"/>
      <c r="BK1429" s="24"/>
      <c r="BL1429" s="24"/>
      <c r="BM1429" s="24"/>
      <c r="BN1429" s="24"/>
      <c r="BO1429" s="24"/>
      <c r="BP1429" s="24"/>
      <c r="BQ1429" s="24"/>
      <c r="BR1429" s="24"/>
      <c r="BS1429" s="24"/>
      <c r="BT1429" s="24"/>
      <c r="BU1429" s="24"/>
      <c r="BV1429" s="24"/>
      <c r="BW1429" s="24"/>
      <c r="BX1429" s="24"/>
      <c r="BY1429" s="24"/>
      <c r="BZ1429" s="24"/>
      <c r="CA1429" s="24"/>
      <c r="CB1429" s="24"/>
      <c r="CC1429" s="24"/>
      <c r="CD1429" s="24"/>
      <c r="CE1429" s="24"/>
    </row>
    <row r="1430" spans="46:83" x14ac:dyDescent="0.15">
      <c r="AT1430" s="24"/>
      <c r="AU1430" s="24"/>
      <c r="AV1430" s="24"/>
      <c r="AW1430" s="24"/>
      <c r="AX1430" s="24"/>
      <c r="AY1430" s="24"/>
      <c r="AZ1430" s="24"/>
      <c r="BA1430" s="24"/>
      <c r="BB1430" s="24"/>
      <c r="BC1430" s="24"/>
      <c r="BD1430" s="24"/>
      <c r="BE1430" s="24"/>
      <c r="BF1430" s="24"/>
      <c r="BG1430" s="24"/>
      <c r="BH1430" s="24"/>
      <c r="BI1430" s="24"/>
      <c r="BJ1430" s="24"/>
      <c r="BK1430" s="24"/>
      <c r="BL1430" s="24"/>
      <c r="BM1430" s="24"/>
      <c r="BN1430" s="24"/>
      <c r="BO1430" s="24"/>
      <c r="BP1430" s="24"/>
      <c r="BQ1430" s="24"/>
      <c r="BR1430" s="24"/>
      <c r="BS1430" s="24"/>
      <c r="BT1430" s="24"/>
      <c r="BU1430" s="24"/>
      <c r="BV1430" s="24"/>
      <c r="BW1430" s="24"/>
      <c r="BX1430" s="24"/>
      <c r="BY1430" s="24"/>
      <c r="BZ1430" s="24"/>
      <c r="CA1430" s="24"/>
      <c r="CB1430" s="24"/>
      <c r="CC1430" s="24"/>
      <c r="CD1430" s="24"/>
      <c r="CE1430" s="24"/>
    </row>
    <row r="1431" spans="46:83" x14ac:dyDescent="0.15">
      <c r="AT1431" s="24"/>
      <c r="AU1431" s="24"/>
      <c r="AV1431" s="24"/>
      <c r="AW1431" s="24"/>
      <c r="AX1431" s="24"/>
      <c r="AY1431" s="24"/>
      <c r="AZ1431" s="24"/>
      <c r="BA1431" s="24"/>
      <c r="BB1431" s="24"/>
      <c r="BC1431" s="24"/>
      <c r="BD1431" s="24"/>
      <c r="BE1431" s="24"/>
      <c r="BF1431" s="24"/>
      <c r="BG1431" s="24"/>
      <c r="BH1431" s="24"/>
      <c r="BI1431" s="24"/>
      <c r="BJ1431" s="24"/>
      <c r="BK1431" s="24"/>
      <c r="BL1431" s="24"/>
      <c r="BM1431" s="24"/>
      <c r="BN1431" s="24"/>
      <c r="BO1431" s="24"/>
      <c r="BP1431" s="24"/>
      <c r="BQ1431" s="24"/>
      <c r="BR1431" s="24"/>
      <c r="BS1431" s="24"/>
      <c r="BT1431" s="24"/>
      <c r="BU1431" s="24"/>
      <c r="BV1431" s="24"/>
      <c r="BW1431" s="24"/>
      <c r="BX1431" s="24"/>
      <c r="BY1431" s="24"/>
      <c r="BZ1431" s="24"/>
      <c r="CA1431" s="24"/>
      <c r="CB1431" s="24"/>
      <c r="CC1431" s="24"/>
      <c r="CD1431" s="24"/>
      <c r="CE1431" s="24"/>
    </row>
    <row r="1432" spans="46:83" x14ac:dyDescent="0.15">
      <c r="AT1432" s="24"/>
      <c r="AU1432" s="24"/>
      <c r="AV1432" s="24"/>
      <c r="AW1432" s="24"/>
      <c r="AX1432" s="24"/>
      <c r="AY1432" s="24"/>
      <c r="AZ1432" s="24"/>
      <c r="BA1432" s="24"/>
      <c r="BB1432" s="24"/>
      <c r="BC1432" s="24"/>
      <c r="BD1432" s="24"/>
      <c r="BE1432" s="24"/>
      <c r="BF1432" s="24"/>
      <c r="BG1432" s="24"/>
      <c r="BH1432" s="24"/>
      <c r="BI1432" s="24"/>
      <c r="BJ1432" s="24"/>
      <c r="BK1432" s="24"/>
      <c r="BL1432" s="24"/>
      <c r="BM1432" s="24"/>
      <c r="BN1432" s="24"/>
      <c r="BO1432" s="24"/>
      <c r="BP1432" s="24"/>
      <c r="BQ1432" s="24"/>
      <c r="BR1432" s="24"/>
      <c r="BS1432" s="24"/>
      <c r="BT1432" s="24"/>
      <c r="BU1432" s="24"/>
      <c r="BV1432" s="24"/>
      <c r="BW1432" s="24"/>
      <c r="BX1432" s="24"/>
      <c r="BY1432" s="24"/>
      <c r="BZ1432" s="24"/>
      <c r="CA1432" s="24"/>
      <c r="CB1432" s="24"/>
      <c r="CC1432" s="24"/>
      <c r="CD1432" s="24"/>
      <c r="CE1432" s="24"/>
    </row>
    <row r="1433" spans="46:83" x14ac:dyDescent="0.15">
      <c r="AT1433" s="24"/>
      <c r="AU1433" s="24"/>
      <c r="AV1433" s="24"/>
      <c r="AW1433" s="24"/>
      <c r="AX1433" s="24"/>
      <c r="AY1433" s="24"/>
      <c r="AZ1433" s="24"/>
      <c r="BA1433" s="24"/>
      <c r="BB1433" s="24"/>
      <c r="BC1433" s="24"/>
      <c r="BD1433" s="24"/>
      <c r="BE1433" s="24"/>
      <c r="BF1433" s="24"/>
      <c r="BG1433" s="24"/>
      <c r="BH1433" s="24"/>
      <c r="BI1433" s="24"/>
      <c r="BJ1433" s="24"/>
      <c r="BK1433" s="24"/>
      <c r="BL1433" s="24"/>
      <c r="BM1433" s="24"/>
      <c r="BN1433" s="24"/>
      <c r="BO1433" s="24"/>
      <c r="BP1433" s="24"/>
      <c r="BQ1433" s="24"/>
      <c r="BR1433" s="24"/>
      <c r="BS1433" s="24"/>
      <c r="BT1433" s="24"/>
      <c r="BU1433" s="24"/>
      <c r="BV1433" s="24"/>
      <c r="BW1433" s="24"/>
      <c r="BX1433" s="24"/>
      <c r="BY1433" s="24"/>
      <c r="BZ1433" s="24"/>
      <c r="CA1433" s="24"/>
      <c r="CB1433" s="24"/>
      <c r="CC1433" s="24"/>
      <c r="CD1433" s="24"/>
      <c r="CE1433" s="24"/>
    </row>
    <row r="1434" spans="46:83" x14ac:dyDescent="0.15">
      <c r="AT1434" s="24"/>
      <c r="AU1434" s="24"/>
      <c r="AV1434" s="24"/>
      <c r="AW1434" s="24"/>
      <c r="AX1434" s="24"/>
      <c r="AY1434" s="24"/>
      <c r="AZ1434" s="24"/>
      <c r="BA1434" s="24"/>
      <c r="BB1434" s="24"/>
      <c r="BC1434" s="24"/>
      <c r="BD1434" s="24"/>
      <c r="BE1434" s="24"/>
      <c r="BF1434" s="24"/>
      <c r="BG1434" s="24"/>
      <c r="BH1434" s="24"/>
      <c r="BI1434" s="24"/>
      <c r="BJ1434" s="24"/>
      <c r="BK1434" s="24"/>
      <c r="BL1434" s="24"/>
      <c r="BM1434" s="24"/>
      <c r="BN1434" s="24"/>
      <c r="BO1434" s="24"/>
      <c r="BP1434" s="24"/>
      <c r="BQ1434" s="24"/>
      <c r="BR1434" s="24"/>
      <c r="BS1434" s="24"/>
      <c r="BT1434" s="24"/>
      <c r="BU1434" s="24"/>
      <c r="BV1434" s="24"/>
      <c r="BW1434" s="24"/>
      <c r="BX1434" s="24"/>
      <c r="BY1434" s="24"/>
      <c r="BZ1434" s="24"/>
      <c r="CA1434" s="24"/>
      <c r="CB1434" s="24"/>
      <c r="CC1434" s="24"/>
      <c r="CD1434" s="24"/>
      <c r="CE1434" s="24"/>
    </row>
    <row r="1435" spans="46:83" x14ac:dyDescent="0.15">
      <c r="AT1435" s="24"/>
      <c r="AU1435" s="24"/>
      <c r="AV1435" s="24"/>
      <c r="AW1435" s="24"/>
      <c r="AX1435" s="24"/>
      <c r="AY1435" s="24"/>
      <c r="AZ1435" s="24"/>
      <c r="BA1435" s="24"/>
      <c r="BB1435" s="24"/>
      <c r="BC1435" s="24"/>
      <c r="BD1435" s="24"/>
      <c r="BE1435" s="24"/>
      <c r="BF1435" s="24"/>
      <c r="BG1435" s="24"/>
      <c r="BH1435" s="24"/>
      <c r="BI1435" s="24"/>
      <c r="BJ1435" s="24"/>
      <c r="BK1435" s="24"/>
      <c r="BL1435" s="24"/>
      <c r="BM1435" s="24"/>
      <c r="BN1435" s="24"/>
      <c r="BO1435" s="24"/>
      <c r="BP1435" s="24"/>
      <c r="BQ1435" s="24"/>
      <c r="BR1435" s="24"/>
      <c r="BS1435" s="24"/>
      <c r="BT1435" s="24"/>
      <c r="BU1435" s="24"/>
      <c r="BV1435" s="24"/>
      <c r="BW1435" s="24"/>
      <c r="BX1435" s="24"/>
      <c r="BY1435" s="24"/>
      <c r="BZ1435" s="24"/>
      <c r="CA1435" s="24"/>
      <c r="CB1435" s="24"/>
      <c r="CC1435" s="24"/>
      <c r="CD1435" s="24"/>
      <c r="CE1435" s="24"/>
    </row>
    <row r="1436" spans="46:83" x14ac:dyDescent="0.15">
      <c r="AT1436" s="24"/>
      <c r="AU1436" s="24"/>
      <c r="AV1436" s="24"/>
      <c r="AW1436" s="24"/>
      <c r="AX1436" s="24"/>
      <c r="AY1436" s="24"/>
      <c r="AZ1436" s="24"/>
      <c r="BA1436" s="24"/>
      <c r="BB1436" s="24"/>
      <c r="BC1436" s="24"/>
      <c r="BD1436" s="24"/>
      <c r="BE1436" s="24"/>
      <c r="BF1436" s="24"/>
      <c r="BG1436" s="24"/>
      <c r="BH1436" s="24"/>
      <c r="BI1436" s="24"/>
      <c r="BJ1436" s="24"/>
      <c r="BK1436" s="24"/>
      <c r="BL1436" s="24"/>
      <c r="BM1436" s="24"/>
      <c r="BN1436" s="24"/>
      <c r="BO1436" s="24"/>
      <c r="BP1436" s="24"/>
      <c r="BQ1436" s="24"/>
      <c r="BR1436" s="24"/>
      <c r="BS1436" s="24"/>
      <c r="BT1436" s="24"/>
      <c r="BU1436" s="24"/>
      <c r="BV1436" s="24"/>
      <c r="BW1436" s="24"/>
      <c r="BX1436" s="24"/>
      <c r="BY1436" s="24"/>
      <c r="BZ1436" s="24"/>
      <c r="CA1436" s="24"/>
      <c r="CB1436" s="24"/>
      <c r="CC1436" s="24"/>
      <c r="CD1436" s="24"/>
      <c r="CE1436" s="24"/>
    </row>
    <row r="1437" spans="46:83" x14ac:dyDescent="0.15">
      <c r="AT1437" s="24"/>
      <c r="AU1437" s="24"/>
      <c r="AV1437" s="24"/>
      <c r="AW1437" s="24"/>
      <c r="AX1437" s="24"/>
      <c r="AY1437" s="24"/>
      <c r="AZ1437" s="24"/>
      <c r="BA1437" s="24"/>
      <c r="BB1437" s="24"/>
      <c r="BC1437" s="24"/>
      <c r="BD1437" s="24"/>
      <c r="BE1437" s="24"/>
      <c r="BF1437" s="24"/>
      <c r="BG1437" s="24"/>
      <c r="BH1437" s="24"/>
      <c r="BI1437" s="24"/>
      <c r="BJ1437" s="24"/>
      <c r="BK1437" s="24"/>
      <c r="BL1437" s="24"/>
      <c r="BM1437" s="24"/>
      <c r="BN1437" s="24"/>
      <c r="BO1437" s="24"/>
      <c r="BP1437" s="24"/>
      <c r="BQ1437" s="24"/>
      <c r="BR1437" s="24"/>
      <c r="BS1437" s="24"/>
      <c r="BT1437" s="24"/>
      <c r="BU1437" s="24"/>
      <c r="BV1437" s="24"/>
      <c r="BW1437" s="24"/>
      <c r="BX1437" s="24"/>
      <c r="BY1437" s="24"/>
      <c r="BZ1437" s="24"/>
      <c r="CA1437" s="24"/>
      <c r="CB1437" s="24"/>
      <c r="CC1437" s="24"/>
      <c r="CD1437" s="24"/>
      <c r="CE1437" s="24"/>
    </row>
    <row r="1438" spans="46:83" x14ac:dyDescent="0.15">
      <c r="AT1438" s="24"/>
      <c r="AU1438" s="24"/>
      <c r="AV1438" s="24"/>
      <c r="AW1438" s="24"/>
      <c r="AX1438" s="24"/>
      <c r="AY1438" s="24"/>
      <c r="AZ1438" s="24"/>
      <c r="BA1438" s="24"/>
      <c r="BB1438" s="24"/>
      <c r="BC1438" s="24"/>
      <c r="BD1438" s="24"/>
      <c r="BE1438" s="24"/>
      <c r="BF1438" s="24"/>
      <c r="BG1438" s="24"/>
      <c r="BH1438" s="24"/>
      <c r="BI1438" s="24"/>
      <c r="BJ1438" s="24"/>
      <c r="BK1438" s="24"/>
      <c r="BL1438" s="24"/>
      <c r="BM1438" s="24"/>
      <c r="BN1438" s="24"/>
      <c r="BO1438" s="24"/>
      <c r="BP1438" s="24"/>
      <c r="BQ1438" s="24"/>
      <c r="BR1438" s="24"/>
      <c r="BS1438" s="24"/>
      <c r="BT1438" s="24"/>
      <c r="BU1438" s="24"/>
      <c r="BV1438" s="24"/>
      <c r="BW1438" s="24"/>
      <c r="BX1438" s="24"/>
      <c r="BY1438" s="24"/>
      <c r="BZ1438" s="24"/>
      <c r="CA1438" s="24"/>
      <c r="CB1438" s="24"/>
      <c r="CC1438" s="24"/>
      <c r="CD1438" s="24"/>
      <c r="CE1438" s="24"/>
    </row>
    <row r="1439" spans="46:83" x14ac:dyDescent="0.15">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row>
    <row r="1440" spans="46:83" x14ac:dyDescent="0.15">
      <c r="AT1440" s="24"/>
      <c r="AU1440" s="24"/>
      <c r="AV1440" s="24"/>
      <c r="AW1440" s="24"/>
      <c r="AX1440" s="24"/>
      <c r="AY1440" s="24"/>
      <c r="AZ1440" s="24"/>
      <c r="BA1440" s="24"/>
      <c r="BB1440" s="24"/>
      <c r="BC1440" s="24"/>
      <c r="BD1440" s="24"/>
      <c r="BE1440" s="24"/>
      <c r="BF1440" s="24"/>
      <c r="BG1440" s="24"/>
      <c r="BH1440" s="24"/>
      <c r="BI1440" s="24"/>
      <c r="BJ1440" s="24"/>
      <c r="BK1440" s="24"/>
      <c r="BL1440" s="24"/>
      <c r="BM1440" s="24"/>
      <c r="BN1440" s="24"/>
      <c r="BO1440" s="24"/>
      <c r="BP1440" s="24"/>
      <c r="BQ1440" s="24"/>
      <c r="BR1440" s="24"/>
      <c r="BS1440" s="24"/>
      <c r="BT1440" s="24"/>
      <c r="BU1440" s="24"/>
      <c r="BV1440" s="24"/>
      <c r="BW1440" s="24"/>
      <c r="BX1440" s="24"/>
      <c r="BY1440" s="24"/>
      <c r="BZ1440" s="24"/>
      <c r="CA1440" s="24"/>
      <c r="CB1440" s="24"/>
      <c r="CC1440" s="24"/>
      <c r="CD1440" s="24"/>
      <c r="CE1440" s="24"/>
    </row>
    <row r="1441" spans="46:83" x14ac:dyDescent="0.15">
      <c r="AT1441" s="24"/>
      <c r="AU1441" s="24"/>
      <c r="AV1441" s="24"/>
      <c r="AW1441" s="24"/>
      <c r="AX1441" s="24"/>
      <c r="AY1441" s="24"/>
      <c r="AZ1441" s="24"/>
      <c r="BA1441" s="24"/>
      <c r="BB1441" s="24"/>
      <c r="BC1441" s="24"/>
      <c r="BD1441" s="24"/>
      <c r="BE1441" s="24"/>
      <c r="BF1441" s="24"/>
      <c r="BG1441" s="24"/>
      <c r="BH1441" s="24"/>
      <c r="BI1441" s="24"/>
      <c r="BJ1441" s="24"/>
      <c r="BK1441" s="24"/>
      <c r="BL1441" s="24"/>
      <c r="BM1441" s="24"/>
      <c r="BN1441" s="24"/>
      <c r="BO1441" s="24"/>
      <c r="BP1441" s="24"/>
      <c r="BQ1441" s="24"/>
      <c r="BR1441" s="24"/>
      <c r="BS1441" s="24"/>
      <c r="BT1441" s="24"/>
      <c r="BU1441" s="24"/>
      <c r="BV1441" s="24"/>
      <c r="BW1441" s="24"/>
      <c r="BX1441" s="24"/>
      <c r="BY1441" s="24"/>
      <c r="BZ1441" s="24"/>
      <c r="CA1441" s="24"/>
      <c r="CB1441" s="24"/>
      <c r="CC1441" s="24"/>
      <c r="CD1441" s="24"/>
      <c r="CE1441" s="24"/>
    </row>
    <row r="1442" spans="46:83" x14ac:dyDescent="0.15">
      <c r="AT1442" s="24"/>
      <c r="AU1442" s="24"/>
      <c r="AV1442" s="24"/>
      <c r="AW1442" s="24"/>
      <c r="AX1442" s="24"/>
      <c r="AY1442" s="24"/>
      <c r="AZ1442" s="24"/>
      <c r="BA1442" s="24"/>
      <c r="BB1442" s="24"/>
      <c r="BC1442" s="24"/>
      <c r="BD1442" s="24"/>
      <c r="BE1442" s="24"/>
      <c r="BF1442" s="24"/>
      <c r="BG1442" s="24"/>
      <c r="BH1442" s="24"/>
      <c r="BI1442" s="24"/>
      <c r="BJ1442" s="24"/>
      <c r="BK1442" s="24"/>
      <c r="BL1442" s="24"/>
      <c r="BM1442" s="24"/>
      <c r="BN1442" s="24"/>
      <c r="BO1442" s="24"/>
      <c r="BP1442" s="24"/>
      <c r="BQ1442" s="24"/>
      <c r="BR1442" s="24"/>
      <c r="BS1442" s="24"/>
      <c r="BT1442" s="24"/>
      <c r="BU1442" s="24"/>
      <c r="BV1442" s="24"/>
      <c r="BW1442" s="24"/>
      <c r="BX1442" s="24"/>
      <c r="BY1442" s="24"/>
      <c r="BZ1442" s="24"/>
      <c r="CA1442" s="24"/>
      <c r="CB1442" s="24"/>
      <c r="CC1442" s="24"/>
      <c r="CD1442" s="24"/>
      <c r="CE1442" s="24"/>
    </row>
    <row r="1443" spans="46:83" x14ac:dyDescent="0.15">
      <c r="AT1443" s="24"/>
      <c r="AU1443" s="24"/>
      <c r="AV1443" s="24"/>
      <c r="AW1443" s="24"/>
      <c r="AX1443" s="24"/>
      <c r="AY1443" s="24"/>
      <c r="AZ1443" s="24"/>
      <c r="BA1443" s="24"/>
      <c r="BB1443" s="24"/>
      <c r="BC1443" s="24"/>
      <c r="BD1443" s="24"/>
      <c r="BE1443" s="24"/>
      <c r="BF1443" s="24"/>
      <c r="BG1443" s="24"/>
      <c r="BH1443" s="24"/>
      <c r="BI1443" s="24"/>
      <c r="BJ1443" s="24"/>
      <c r="BK1443" s="24"/>
      <c r="BL1443" s="24"/>
      <c r="BM1443" s="24"/>
      <c r="BN1443" s="24"/>
      <c r="BO1443" s="24"/>
      <c r="BP1443" s="24"/>
      <c r="BQ1443" s="24"/>
      <c r="BR1443" s="24"/>
      <c r="BS1443" s="24"/>
      <c r="BT1443" s="24"/>
      <c r="BU1443" s="24"/>
      <c r="BV1443" s="24"/>
      <c r="BW1443" s="24"/>
      <c r="BX1443" s="24"/>
      <c r="BY1443" s="24"/>
      <c r="BZ1443" s="24"/>
      <c r="CA1443" s="24"/>
      <c r="CB1443" s="24"/>
      <c r="CC1443" s="24"/>
      <c r="CD1443" s="24"/>
      <c r="CE1443" s="24"/>
    </row>
    <row r="1444" spans="46:83" x14ac:dyDescent="0.15">
      <c r="AT1444" s="24"/>
      <c r="AU1444" s="24"/>
      <c r="AV1444" s="24"/>
      <c r="AW1444" s="24"/>
      <c r="AX1444" s="24"/>
      <c r="AY1444" s="24"/>
      <c r="AZ1444" s="24"/>
      <c r="BA1444" s="24"/>
      <c r="BB1444" s="24"/>
      <c r="BC1444" s="24"/>
      <c r="BD1444" s="24"/>
      <c r="BE1444" s="24"/>
      <c r="BF1444" s="24"/>
      <c r="BG1444" s="24"/>
      <c r="BH1444" s="24"/>
      <c r="BI1444" s="24"/>
      <c r="BJ1444" s="24"/>
      <c r="BK1444" s="24"/>
      <c r="BL1444" s="24"/>
      <c r="BM1444" s="24"/>
      <c r="BN1444" s="24"/>
      <c r="BO1444" s="24"/>
      <c r="BP1444" s="24"/>
      <c r="BQ1444" s="24"/>
      <c r="BR1444" s="24"/>
      <c r="BS1444" s="24"/>
      <c r="BT1444" s="24"/>
      <c r="BU1444" s="24"/>
      <c r="BV1444" s="24"/>
      <c r="BW1444" s="24"/>
      <c r="BX1444" s="24"/>
      <c r="BY1444" s="24"/>
      <c r="BZ1444" s="24"/>
      <c r="CA1444" s="24"/>
      <c r="CB1444" s="24"/>
      <c r="CC1444" s="24"/>
      <c r="CD1444" s="24"/>
      <c r="CE1444" s="24"/>
    </row>
    <row r="1445" spans="46:83" x14ac:dyDescent="0.15">
      <c r="AT1445" s="24"/>
      <c r="AU1445" s="24"/>
      <c r="AV1445" s="24"/>
      <c r="AW1445" s="24"/>
      <c r="AX1445" s="24"/>
      <c r="AY1445" s="24"/>
      <c r="AZ1445" s="24"/>
      <c r="BA1445" s="24"/>
      <c r="BB1445" s="24"/>
      <c r="BC1445" s="24"/>
      <c r="BD1445" s="24"/>
      <c r="BE1445" s="24"/>
      <c r="BF1445" s="24"/>
      <c r="BG1445" s="24"/>
      <c r="BH1445" s="24"/>
      <c r="BI1445" s="24"/>
      <c r="BJ1445" s="24"/>
      <c r="BK1445" s="24"/>
      <c r="BL1445" s="24"/>
      <c r="BM1445" s="24"/>
      <c r="BN1445" s="24"/>
      <c r="BO1445" s="24"/>
      <c r="BP1445" s="24"/>
      <c r="BQ1445" s="24"/>
      <c r="BR1445" s="24"/>
      <c r="BS1445" s="24"/>
      <c r="BT1445" s="24"/>
      <c r="BU1445" s="24"/>
      <c r="BV1445" s="24"/>
      <c r="BW1445" s="24"/>
      <c r="BX1445" s="24"/>
      <c r="BY1445" s="24"/>
      <c r="BZ1445" s="24"/>
      <c r="CA1445" s="24"/>
      <c r="CB1445" s="24"/>
      <c r="CC1445" s="24"/>
      <c r="CD1445" s="24"/>
      <c r="CE1445" s="24"/>
    </row>
    <row r="1446" spans="46:83" x14ac:dyDescent="0.15">
      <c r="AT1446" s="24"/>
      <c r="AU1446" s="24"/>
      <c r="AV1446" s="24"/>
      <c r="AW1446" s="24"/>
      <c r="AX1446" s="24"/>
      <c r="AY1446" s="24"/>
      <c r="AZ1446" s="24"/>
      <c r="BA1446" s="24"/>
      <c r="BB1446" s="24"/>
      <c r="BC1446" s="24"/>
      <c r="BD1446" s="24"/>
      <c r="BE1446" s="24"/>
      <c r="BF1446" s="24"/>
      <c r="BG1446" s="24"/>
      <c r="BH1446" s="24"/>
      <c r="BI1446" s="24"/>
      <c r="BJ1446" s="24"/>
      <c r="BK1446" s="24"/>
      <c r="BL1446" s="24"/>
      <c r="BM1446" s="24"/>
      <c r="BN1446" s="24"/>
      <c r="BO1446" s="24"/>
      <c r="BP1446" s="24"/>
      <c r="BQ1446" s="24"/>
      <c r="BR1446" s="24"/>
      <c r="BS1446" s="24"/>
      <c r="BT1446" s="24"/>
      <c r="BU1446" s="24"/>
      <c r="BV1446" s="24"/>
      <c r="BW1446" s="24"/>
      <c r="BX1446" s="24"/>
      <c r="BY1446" s="24"/>
      <c r="BZ1446" s="24"/>
      <c r="CA1446" s="24"/>
      <c r="CB1446" s="24"/>
      <c r="CC1446" s="24"/>
      <c r="CD1446" s="24"/>
      <c r="CE1446" s="24"/>
    </row>
    <row r="1447" spans="46:83" x14ac:dyDescent="0.15">
      <c r="AT1447" s="24"/>
      <c r="AU1447" s="24"/>
      <c r="AV1447" s="24"/>
      <c r="AW1447" s="24"/>
      <c r="AX1447" s="24"/>
      <c r="AY1447" s="24"/>
      <c r="AZ1447" s="24"/>
      <c r="BA1447" s="24"/>
      <c r="BB1447" s="24"/>
      <c r="BC1447" s="24"/>
      <c r="BD1447" s="24"/>
      <c r="BE1447" s="24"/>
      <c r="BF1447" s="24"/>
      <c r="BG1447" s="24"/>
      <c r="BH1447" s="24"/>
      <c r="BI1447" s="24"/>
      <c r="BJ1447" s="24"/>
      <c r="BK1447" s="24"/>
      <c r="BL1447" s="24"/>
      <c r="BM1447" s="24"/>
      <c r="BN1447" s="24"/>
      <c r="BO1447" s="24"/>
      <c r="BP1447" s="24"/>
      <c r="BQ1447" s="24"/>
      <c r="BR1447" s="24"/>
      <c r="BS1447" s="24"/>
      <c r="BT1447" s="24"/>
      <c r="BU1447" s="24"/>
      <c r="BV1447" s="24"/>
      <c r="BW1447" s="24"/>
      <c r="BX1447" s="24"/>
      <c r="BY1447" s="24"/>
      <c r="BZ1447" s="24"/>
      <c r="CA1447" s="24"/>
      <c r="CB1447" s="24"/>
      <c r="CC1447" s="24"/>
      <c r="CD1447" s="24"/>
      <c r="CE1447" s="24"/>
    </row>
    <row r="1448" spans="46:83" x14ac:dyDescent="0.15">
      <c r="AT1448" s="24"/>
      <c r="AU1448" s="24"/>
      <c r="AV1448" s="24"/>
      <c r="AW1448" s="24"/>
      <c r="AX1448" s="24"/>
      <c r="AY1448" s="24"/>
      <c r="AZ1448" s="24"/>
      <c r="BA1448" s="24"/>
      <c r="BB1448" s="24"/>
      <c r="BC1448" s="24"/>
      <c r="BD1448" s="24"/>
      <c r="BE1448" s="24"/>
      <c r="BF1448" s="24"/>
      <c r="BG1448" s="24"/>
      <c r="BH1448" s="24"/>
      <c r="BI1448" s="24"/>
      <c r="BJ1448" s="24"/>
      <c r="BK1448" s="24"/>
      <c r="BL1448" s="24"/>
      <c r="BM1448" s="24"/>
      <c r="BN1448" s="24"/>
      <c r="BO1448" s="24"/>
      <c r="BP1448" s="24"/>
      <c r="BQ1448" s="24"/>
      <c r="BR1448" s="24"/>
      <c r="BS1448" s="24"/>
      <c r="BT1448" s="24"/>
      <c r="BU1448" s="24"/>
      <c r="BV1448" s="24"/>
      <c r="BW1448" s="24"/>
      <c r="BX1448" s="24"/>
      <c r="BY1448" s="24"/>
      <c r="BZ1448" s="24"/>
      <c r="CA1448" s="24"/>
      <c r="CB1448" s="24"/>
      <c r="CC1448" s="24"/>
      <c r="CD1448" s="24"/>
      <c r="CE1448" s="24"/>
    </row>
    <row r="1449" spans="46:83" x14ac:dyDescent="0.15">
      <c r="AT1449" s="24"/>
      <c r="AU1449" s="24"/>
      <c r="AV1449" s="24"/>
      <c r="AW1449" s="24"/>
      <c r="AX1449" s="24"/>
      <c r="AY1449" s="24"/>
      <c r="AZ1449" s="24"/>
      <c r="BA1449" s="24"/>
      <c r="BB1449" s="24"/>
      <c r="BC1449" s="24"/>
      <c r="BD1449" s="24"/>
      <c r="BE1449" s="24"/>
      <c r="BF1449" s="24"/>
      <c r="BG1449" s="24"/>
      <c r="BH1449" s="24"/>
      <c r="BI1449" s="24"/>
      <c r="BJ1449" s="24"/>
      <c r="BK1449" s="24"/>
      <c r="BL1449" s="24"/>
      <c r="BM1449" s="24"/>
      <c r="BN1449" s="24"/>
      <c r="BO1449" s="24"/>
      <c r="BP1449" s="24"/>
      <c r="BQ1449" s="24"/>
      <c r="BR1449" s="24"/>
      <c r="BS1449" s="24"/>
      <c r="BT1449" s="24"/>
      <c r="BU1449" s="24"/>
      <c r="BV1449" s="24"/>
      <c r="BW1449" s="24"/>
      <c r="BX1449" s="24"/>
      <c r="BY1449" s="24"/>
      <c r="BZ1449" s="24"/>
      <c r="CA1449" s="24"/>
      <c r="CB1449" s="24"/>
      <c r="CC1449" s="24"/>
      <c r="CD1449" s="24"/>
      <c r="CE1449" s="24"/>
    </row>
    <row r="1450" spans="46:83" x14ac:dyDescent="0.15">
      <c r="AT1450" s="24"/>
      <c r="AU1450" s="24"/>
      <c r="AV1450" s="24"/>
      <c r="AW1450" s="24"/>
      <c r="AX1450" s="24"/>
      <c r="AY1450" s="24"/>
      <c r="AZ1450" s="24"/>
      <c r="BA1450" s="24"/>
      <c r="BB1450" s="24"/>
      <c r="BC1450" s="24"/>
      <c r="BD1450" s="24"/>
      <c r="BE1450" s="24"/>
      <c r="BF1450" s="24"/>
      <c r="BG1450" s="24"/>
      <c r="BH1450" s="24"/>
      <c r="BI1450" s="24"/>
      <c r="BJ1450" s="24"/>
      <c r="BK1450" s="24"/>
      <c r="BL1450" s="24"/>
      <c r="BM1450" s="24"/>
      <c r="BN1450" s="24"/>
      <c r="BO1450" s="24"/>
      <c r="BP1450" s="24"/>
      <c r="BQ1450" s="24"/>
      <c r="BR1450" s="24"/>
      <c r="BS1450" s="24"/>
      <c r="BT1450" s="24"/>
      <c r="BU1450" s="24"/>
      <c r="BV1450" s="24"/>
      <c r="BW1450" s="24"/>
      <c r="BX1450" s="24"/>
      <c r="BY1450" s="24"/>
      <c r="BZ1450" s="24"/>
      <c r="CA1450" s="24"/>
      <c r="CB1450" s="24"/>
      <c r="CC1450" s="24"/>
      <c r="CD1450" s="24"/>
      <c r="CE1450" s="24"/>
    </row>
    <row r="1451" spans="46:83" x14ac:dyDescent="0.15">
      <c r="AT1451" s="24"/>
      <c r="AU1451" s="24"/>
      <c r="AV1451" s="24"/>
      <c r="AW1451" s="24"/>
      <c r="AX1451" s="24"/>
      <c r="AY1451" s="24"/>
      <c r="AZ1451" s="24"/>
      <c r="BA1451" s="24"/>
      <c r="BB1451" s="24"/>
      <c r="BC1451" s="24"/>
      <c r="BD1451" s="24"/>
      <c r="BE1451" s="24"/>
      <c r="BF1451" s="24"/>
      <c r="BG1451" s="24"/>
      <c r="BH1451" s="24"/>
      <c r="BI1451" s="24"/>
      <c r="BJ1451" s="24"/>
      <c r="BK1451" s="24"/>
      <c r="BL1451" s="24"/>
      <c r="BM1451" s="24"/>
      <c r="BN1451" s="24"/>
      <c r="BO1451" s="24"/>
      <c r="BP1451" s="24"/>
      <c r="BQ1451" s="24"/>
      <c r="BR1451" s="24"/>
      <c r="BS1451" s="24"/>
      <c r="BT1451" s="24"/>
      <c r="BU1451" s="24"/>
      <c r="BV1451" s="24"/>
      <c r="BW1451" s="24"/>
      <c r="BX1451" s="24"/>
      <c r="BY1451" s="24"/>
      <c r="BZ1451" s="24"/>
      <c r="CA1451" s="24"/>
      <c r="CB1451" s="24"/>
      <c r="CC1451" s="24"/>
      <c r="CD1451" s="24"/>
      <c r="CE1451" s="24"/>
    </row>
    <row r="1452" spans="46:83" x14ac:dyDescent="0.15">
      <c r="AT1452" s="24"/>
      <c r="AU1452" s="24"/>
      <c r="AV1452" s="24"/>
      <c r="AW1452" s="24"/>
      <c r="AX1452" s="24"/>
      <c r="AY1452" s="24"/>
      <c r="AZ1452" s="24"/>
      <c r="BA1452" s="24"/>
      <c r="BB1452" s="24"/>
      <c r="BC1452" s="24"/>
      <c r="BD1452" s="24"/>
      <c r="BE1452" s="24"/>
      <c r="BF1452" s="24"/>
      <c r="BG1452" s="24"/>
      <c r="BH1452" s="24"/>
      <c r="BI1452" s="24"/>
      <c r="BJ1452" s="24"/>
      <c r="BK1452" s="24"/>
      <c r="BL1452" s="24"/>
      <c r="BM1452" s="24"/>
      <c r="BN1452" s="24"/>
      <c r="BO1452" s="24"/>
      <c r="BP1452" s="24"/>
      <c r="BQ1452" s="24"/>
      <c r="BR1452" s="24"/>
      <c r="BS1452" s="24"/>
      <c r="BT1452" s="24"/>
      <c r="BU1452" s="24"/>
      <c r="BV1452" s="24"/>
      <c r="BW1452" s="24"/>
      <c r="BX1452" s="24"/>
      <c r="BY1452" s="24"/>
      <c r="BZ1452" s="24"/>
      <c r="CA1452" s="24"/>
      <c r="CB1452" s="24"/>
      <c r="CC1452" s="24"/>
      <c r="CD1452" s="24"/>
      <c r="CE1452" s="24"/>
    </row>
    <row r="1453" spans="46:83" x14ac:dyDescent="0.15">
      <c r="AT1453" s="24"/>
      <c r="AU1453" s="24"/>
      <c r="AV1453" s="24"/>
      <c r="AW1453" s="24"/>
      <c r="AX1453" s="24"/>
      <c r="AY1453" s="24"/>
      <c r="AZ1453" s="24"/>
      <c r="BA1453" s="24"/>
      <c r="BB1453" s="24"/>
      <c r="BC1453" s="24"/>
      <c r="BD1453" s="24"/>
      <c r="BE1453" s="24"/>
      <c r="BF1453" s="24"/>
      <c r="BG1453" s="24"/>
      <c r="BH1453" s="24"/>
      <c r="BI1453" s="24"/>
      <c r="BJ1453" s="24"/>
      <c r="BK1453" s="24"/>
      <c r="BL1453" s="24"/>
      <c r="BM1453" s="24"/>
      <c r="BN1453" s="24"/>
      <c r="BO1453" s="24"/>
      <c r="BP1453" s="24"/>
      <c r="BQ1453" s="24"/>
      <c r="BR1453" s="24"/>
      <c r="BS1453" s="24"/>
      <c r="BT1453" s="24"/>
      <c r="BU1453" s="24"/>
      <c r="BV1453" s="24"/>
      <c r="BW1453" s="24"/>
      <c r="BX1453" s="24"/>
      <c r="BY1453" s="24"/>
      <c r="BZ1453" s="24"/>
      <c r="CA1453" s="24"/>
      <c r="CB1453" s="24"/>
      <c r="CC1453" s="24"/>
      <c r="CD1453" s="24"/>
      <c r="CE1453" s="24"/>
    </row>
    <row r="1454" spans="46:83" x14ac:dyDescent="0.15">
      <c r="AT1454" s="24"/>
      <c r="AU1454" s="24"/>
      <c r="AV1454" s="24"/>
      <c r="AW1454" s="24"/>
      <c r="AX1454" s="24"/>
      <c r="AY1454" s="24"/>
      <c r="AZ1454" s="24"/>
      <c r="BA1454" s="24"/>
      <c r="BB1454" s="24"/>
      <c r="BC1454" s="24"/>
      <c r="BD1454" s="24"/>
      <c r="BE1454" s="24"/>
      <c r="BF1454" s="24"/>
      <c r="BG1454" s="24"/>
      <c r="BH1454" s="24"/>
      <c r="BI1454" s="24"/>
      <c r="BJ1454" s="24"/>
      <c r="BK1454" s="24"/>
      <c r="BL1454" s="24"/>
      <c r="BM1454" s="24"/>
      <c r="BN1454" s="24"/>
      <c r="BO1454" s="24"/>
      <c r="BP1454" s="24"/>
      <c r="BQ1454" s="24"/>
      <c r="BR1454" s="24"/>
      <c r="BS1454" s="24"/>
      <c r="BT1454" s="24"/>
      <c r="BU1454" s="24"/>
      <c r="BV1454" s="24"/>
      <c r="BW1454" s="24"/>
      <c r="BX1454" s="24"/>
      <c r="BY1454" s="24"/>
      <c r="BZ1454" s="24"/>
      <c r="CA1454" s="24"/>
      <c r="CB1454" s="24"/>
      <c r="CC1454" s="24"/>
      <c r="CD1454" s="24"/>
      <c r="CE1454" s="24"/>
    </row>
    <row r="1455" spans="46:83" x14ac:dyDescent="0.15">
      <c r="AT1455" s="24"/>
      <c r="AU1455" s="24"/>
      <c r="AV1455" s="24"/>
      <c r="AW1455" s="24"/>
      <c r="AX1455" s="24"/>
      <c r="AY1455" s="24"/>
      <c r="AZ1455" s="24"/>
      <c r="BA1455" s="24"/>
      <c r="BB1455" s="24"/>
      <c r="BC1455" s="24"/>
      <c r="BD1455" s="24"/>
      <c r="BE1455" s="24"/>
      <c r="BF1455" s="24"/>
      <c r="BG1455" s="24"/>
      <c r="BH1455" s="24"/>
      <c r="BI1455" s="24"/>
      <c r="BJ1455" s="24"/>
      <c r="BK1455" s="24"/>
      <c r="BL1455" s="24"/>
      <c r="BM1455" s="24"/>
      <c r="BN1455" s="24"/>
      <c r="BO1455" s="24"/>
      <c r="BP1455" s="24"/>
      <c r="BQ1455" s="24"/>
      <c r="BR1455" s="24"/>
      <c r="BS1455" s="24"/>
      <c r="BT1455" s="24"/>
      <c r="BU1455" s="24"/>
      <c r="BV1455" s="24"/>
      <c r="BW1455" s="24"/>
      <c r="BX1455" s="24"/>
      <c r="BY1455" s="24"/>
      <c r="BZ1455" s="24"/>
      <c r="CA1455" s="24"/>
      <c r="CB1455" s="24"/>
      <c r="CC1455" s="24"/>
      <c r="CD1455" s="24"/>
      <c r="CE1455" s="24"/>
    </row>
    <row r="1456" spans="46:83" x14ac:dyDescent="0.15">
      <c r="AT1456" s="24"/>
      <c r="AU1456" s="24"/>
      <c r="AV1456" s="24"/>
      <c r="AW1456" s="24"/>
      <c r="AX1456" s="24"/>
      <c r="AY1456" s="24"/>
      <c r="AZ1456" s="24"/>
      <c r="BA1456" s="24"/>
      <c r="BB1456" s="24"/>
      <c r="BC1456" s="24"/>
      <c r="BD1456" s="24"/>
      <c r="BE1456" s="24"/>
      <c r="BF1456" s="24"/>
      <c r="BG1456" s="24"/>
      <c r="BH1456" s="24"/>
      <c r="BI1456" s="24"/>
      <c r="BJ1456" s="24"/>
      <c r="BK1456" s="24"/>
      <c r="BL1456" s="24"/>
      <c r="BM1456" s="24"/>
      <c r="BN1456" s="24"/>
      <c r="BO1456" s="24"/>
      <c r="BP1456" s="24"/>
      <c r="BQ1456" s="24"/>
      <c r="BR1456" s="24"/>
      <c r="BS1456" s="24"/>
      <c r="BT1456" s="24"/>
      <c r="BU1456" s="24"/>
      <c r="BV1456" s="24"/>
      <c r="BW1456" s="24"/>
      <c r="BX1456" s="24"/>
      <c r="BY1456" s="24"/>
      <c r="BZ1456" s="24"/>
      <c r="CA1456" s="24"/>
      <c r="CB1456" s="24"/>
      <c r="CC1456" s="24"/>
      <c r="CD1456" s="24"/>
      <c r="CE1456" s="24"/>
    </row>
    <row r="1457" spans="46:83" x14ac:dyDescent="0.15">
      <c r="AT1457" s="24"/>
      <c r="AU1457" s="24"/>
      <c r="AV1457" s="24"/>
      <c r="AW1457" s="24"/>
      <c r="AX1457" s="24"/>
      <c r="AY1457" s="24"/>
      <c r="AZ1457" s="24"/>
      <c r="BA1457" s="24"/>
      <c r="BB1457" s="24"/>
      <c r="BC1457" s="24"/>
      <c r="BD1457" s="24"/>
      <c r="BE1457" s="24"/>
      <c r="BF1457" s="24"/>
      <c r="BG1457" s="24"/>
      <c r="BH1457" s="24"/>
      <c r="BI1457" s="24"/>
      <c r="BJ1457" s="24"/>
      <c r="BK1457" s="24"/>
      <c r="BL1457" s="24"/>
      <c r="BM1457" s="24"/>
      <c r="BN1457" s="24"/>
      <c r="BO1457" s="24"/>
      <c r="BP1457" s="24"/>
      <c r="BQ1457" s="24"/>
      <c r="BR1457" s="24"/>
      <c r="BS1457" s="24"/>
      <c r="BT1457" s="24"/>
      <c r="BU1457" s="24"/>
      <c r="BV1457" s="24"/>
      <c r="BW1457" s="24"/>
      <c r="BX1457" s="24"/>
      <c r="BY1457" s="24"/>
      <c r="BZ1457" s="24"/>
      <c r="CA1457" s="24"/>
      <c r="CB1457" s="24"/>
      <c r="CC1457" s="24"/>
      <c r="CD1457" s="24"/>
      <c r="CE1457" s="24"/>
    </row>
    <row r="1458" spans="46:83" x14ac:dyDescent="0.15">
      <c r="AT1458" s="24"/>
      <c r="AU1458" s="24"/>
      <c r="AV1458" s="24"/>
      <c r="AW1458" s="24"/>
      <c r="AX1458" s="24"/>
      <c r="AY1458" s="24"/>
      <c r="AZ1458" s="24"/>
      <c r="BA1458" s="24"/>
      <c r="BB1458" s="24"/>
      <c r="BC1458" s="24"/>
      <c r="BD1458" s="24"/>
      <c r="BE1458" s="24"/>
      <c r="BF1458" s="24"/>
      <c r="BG1458" s="24"/>
      <c r="BH1458" s="24"/>
      <c r="BI1458" s="24"/>
      <c r="BJ1458" s="24"/>
      <c r="BK1458" s="24"/>
      <c r="BL1458" s="24"/>
      <c r="BM1458" s="24"/>
      <c r="BN1458" s="24"/>
      <c r="BO1458" s="24"/>
      <c r="BP1458" s="24"/>
      <c r="BQ1458" s="24"/>
      <c r="BR1458" s="24"/>
      <c r="BS1458" s="24"/>
      <c r="BT1458" s="24"/>
      <c r="BU1458" s="24"/>
      <c r="BV1458" s="24"/>
      <c r="BW1458" s="24"/>
      <c r="BX1458" s="24"/>
      <c r="BY1458" s="24"/>
      <c r="BZ1458" s="24"/>
      <c r="CA1458" s="24"/>
      <c r="CB1458" s="24"/>
      <c r="CC1458" s="24"/>
      <c r="CD1458" s="24"/>
      <c r="CE1458" s="24"/>
    </row>
    <row r="1459" spans="46:83" x14ac:dyDescent="0.15">
      <c r="AT1459" s="24"/>
      <c r="AU1459" s="24"/>
      <c r="AV1459" s="24"/>
      <c r="AW1459" s="24"/>
      <c r="AX1459" s="24"/>
      <c r="AY1459" s="24"/>
      <c r="AZ1459" s="24"/>
      <c r="BA1459" s="24"/>
      <c r="BB1459" s="24"/>
      <c r="BC1459" s="24"/>
      <c r="BD1459" s="24"/>
      <c r="BE1459" s="24"/>
      <c r="BF1459" s="24"/>
      <c r="BG1459" s="24"/>
      <c r="BH1459" s="24"/>
      <c r="BI1459" s="24"/>
      <c r="BJ1459" s="24"/>
      <c r="BK1459" s="24"/>
      <c r="BL1459" s="24"/>
      <c r="BM1459" s="24"/>
      <c r="BN1459" s="24"/>
      <c r="BO1459" s="24"/>
      <c r="BP1459" s="24"/>
      <c r="BQ1459" s="24"/>
      <c r="BR1459" s="24"/>
      <c r="BS1459" s="24"/>
      <c r="BT1459" s="24"/>
      <c r="BU1459" s="24"/>
      <c r="BV1459" s="24"/>
      <c r="BW1459" s="24"/>
      <c r="BX1459" s="24"/>
      <c r="BY1459" s="24"/>
      <c r="BZ1459" s="24"/>
      <c r="CA1459" s="24"/>
      <c r="CB1459" s="24"/>
      <c r="CC1459" s="24"/>
      <c r="CD1459" s="24"/>
      <c r="CE1459" s="24"/>
    </row>
    <row r="1460" spans="46:83" x14ac:dyDescent="0.15">
      <c r="AT1460" s="24"/>
      <c r="AU1460" s="24"/>
      <c r="AV1460" s="24"/>
      <c r="AW1460" s="24"/>
      <c r="AX1460" s="24"/>
      <c r="AY1460" s="24"/>
      <c r="AZ1460" s="24"/>
      <c r="BA1460" s="24"/>
      <c r="BB1460" s="24"/>
      <c r="BC1460" s="24"/>
      <c r="BD1460" s="24"/>
      <c r="BE1460" s="24"/>
      <c r="BF1460" s="24"/>
      <c r="BG1460" s="24"/>
      <c r="BH1460" s="24"/>
      <c r="BI1460" s="24"/>
      <c r="BJ1460" s="24"/>
      <c r="BK1460" s="24"/>
      <c r="BL1460" s="24"/>
      <c r="BM1460" s="24"/>
      <c r="BN1460" s="24"/>
      <c r="BO1460" s="24"/>
      <c r="BP1460" s="24"/>
      <c r="BQ1460" s="24"/>
      <c r="BR1460" s="24"/>
      <c r="BS1460" s="24"/>
      <c r="BT1460" s="24"/>
      <c r="BU1460" s="24"/>
      <c r="BV1460" s="24"/>
      <c r="BW1460" s="24"/>
      <c r="BX1460" s="24"/>
      <c r="BY1460" s="24"/>
      <c r="BZ1460" s="24"/>
      <c r="CA1460" s="24"/>
      <c r="CB1460" s="24"/>
      <c r="CC1460" s="24"/>
      <c r="CD1460" s="24"/>
      <c r="CE1460" s="24"/>
    </row>
    <row r="1461" spans="46:83" x14ac:dyDescent="0.15">
      <c r="AT1461" s="24"/>
      <c r="AU1461" s="24"/>
      <c r="AV1461" s="24"/>
      <c r="AW1461" s="24"/>
      <c r="AX1461" s="24"/>
      <c r="AY1461" s="24"/>
      <c r="AZ1461" s="24"/>
      <c r="BA1461" s="24"/>
      <c r="BB1461" s="24"/>
      <c r="BC1461" s="24"/>
      <c r="BD1461" s="24"/>
      <c r="BE1461" s="24"/>
      <c r="BF1461" s="24"/>
      <c r="BG1461" s="24"/>
      <c r="BH1461" s="24"/>
      <c r="BI1461" s="24"/>
      <c r="BJ1461" s="24"/>
      <c r="BK1461" s="24"/>
      <c r="BL1461" s="24"/>
      <c r="BM1461" s="24"/>
      <c r="BN1461" s="24"/>
      <c r="BO1461" s="24"/>
      <c r="BP1461" s="24"/>
      <c r="BQ1461" s="24"/>
      <c r="BR1461" s="24"/>
      <c r="BS1461" s="24"/>
      <c r="BT1461" s="24"/>
      <c r="BU1461" s="24"/>
      <c r="BV1461" s="24"/>
      <c r="BW1461" s="24"/>
      <c r="BX1461" s="24"/>
      <c r="BY1461" s="24"/>
      <c r="BZ1461" s="24"/>
      <c r="CA1461" s="24"/>
      <c r="CB1461" s="24"/>
      <c r="CC1461" s="24"/>
      <c r="CD1461" s="24"/>
      <c r="CE1461" s="24"/>
    </row>
    <row r="1462" spans="46:83" x14ac:dyDescent="0.15">
      <c r="AT1462" s="24"/>
      <c r="AU1462" s="24"/>
      <c r="AV1462" s="24"/>
      <c r="AW1462" s="24"/>
      <c r="AX1462" s="24"/>
      <c r="AY1462" s="24"/>
      <c r="AZ1462" s="24"/>
      <c r="BA1462" s="24"/>
      <c r="BB1462" s="24"/>
      <c r="BC1462" s="24"/>
      <c r="BD1462" s="24"/>
      <c r="BE1462" s="24"/>
      <c r="BF1462" s="24"/>
      <c r="BG1462" s="24"/>
      <c r="BH1462" s="24"/>
      <c r="BI1462" s="24"/>
      <c r="BJ1462" s="24"/>
      <c r="BK1462" s="24"/>
      <c r="BL1462" s="24"/>
      <c r="BM1462" s="24"/>
      <c r="BN1462" s="24"/>
      <c r="BO1462" s="24"/>
      <c r="BP1462" s="24"/>
      <c r="BQ1462" s="24"/>
      <c r="BR1462" s="24"/>
      <c r="BS1462" s="24"/>
      <c r="BT1462" s="24"/>
      <c r="BU1462" s="24"/>
      <c r="BV1462" s="24"/>
      <c r="BW1462" s="24"/>
      <c r="BX1462" s="24"/>
      <c r="BY1462" s="24"/>
      <c r="BZ1462" s="24"/>
      <c r="CA1462" s="24"/>
      <c r="CB1462" s="24"/>
      <c r="CC1462" s="24"/>
      <c r="CD1462" s="24"/>
      <c r="CE1462" s="24"/>
    </row>
    <row r="1463" spans="46:83" x14ac:dyDescent="0.15">
      <c r="AT1463" s="24"/>
      <c r="AU1463" s="24"/>
      <c r="AV1463" s="24"/>
      <c r="AW1463" s="24"/>
      <c r="AX1463" s="24"/>
      <c r="AY1463" s="24"/>
      <c r="AZ1463" s="24"/>
      <c r="BA1463" s="24"/>
      <c r="BB1463" s="24"/>
      <c r="BC1463" s="24"/>
      <c r="BD1463" s="24"/>
      <c r="BE1463" s="24"/>
      <c r="BF1463" s="24"/>
      <c r="BG1463" s="24"/>
      <c r="BH1463" s="24"/>
      <c r="BI1463" s="24"/>
      <c r="BJ1463" s="24"/>
      <c r="BK1463" s="24"/>
      <c r="BL1463" s="24"/>
      <c r="BM1463" s="24"/>
      <c r="BN1463" s="24"/>
      <c r="BO1463" s="24"/>
      <c r="BP1463" s="24"/>
      <c r="BQ1463" s="24"/>
      <c r="BR1463" s="24"/>
      <c r="BS1463" s="24"/>
      <c r="BT1463" s="24"/>
      <c r="BU1463" s="24"/>
      <c r="BV1463" s="24"/>
      <c r="BW1463" s="24"/>
      <c r="BX1463" s="24"/>
      <c r="BY1463" s="24"/>
      <c r="BZ1463" s="24"/>
      <c r="CA1463" s="24"/>
      <c r="CB1463" s="24"/>
      <c r="CC1463" s="24"/>
      <c r="CD1463" s="24"/>
      <c r="CE1463" s="24"/>
    </row>
    <row r="1464" spans="46:83" x14ac:dyDescent="0.15">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row>
    <row r="1465" spans="46:83" x14ac:dyDescent="0.15">
      <c r="AT1465" s="24"/>
      <c r="AU1465" s="24"/>
      <c r="AV1465" s="24"/>
      <c r="AW1465" s="24"/>
      <c r="AX1465" s="24"/>
      <c r="AY1465" s="24"/>
      <c r="AZ1465" s="24"/>
      <c r="BA1465" s="24"/>
      <c r="BB1465" s="24"/>
      <c r="BC1465" s="24"/>
      <c r="BD1465" s="24"/>
      <c r="BE1465" s="24"/>
      <c r="BF1465" s="24"/>
      <c r="BG1465" s="24"/>
      <c r="BH1465" s="24"/>
      <c r="BI1465" s="24"/>
      <c r="BJ1465" s="24"/>
      <c r="BK1465" s="24"/>
      <c r="BL1465" s="24"/>
      <c r="BM1465" s="24"/>
      <c r="BN1465" s="24"/>
      <c r="BO1465" s="24"/>
      <c r="BP1465" s="24"/>
      <c r="BQ1465" s="24"/>
      <c r="BR1465" s="24"/>
      <c r="BS1465" s="24"/>
      <c r="BT1465" s="24"/>
      <c r="BU1465" s="24"/>
      <c r="BV1465" s="24"/>
      <c r="BW1465" s="24"/>
      <c r="BX1465" s="24"/>
      <c r="BY1465" s="24"/>
      <c r="BZ1465" s="24"/>
      <c r="CA1465" s="24"/>
      <c r="CB1465" s="24"/>
      <c r="CC1465" s="24"/>
      <c r="CD1465" s="24"/>
      <c r="CE1465" s="24"/>
    </row>
    <row r="1466" spans="46:83" x14ac:dyDescent="0.15">
      <c r="AT1466" s="24"/>
      <c r="AU1466" s="24"/>
      <c r="AV1466" s="24"/>
      <c r="AW1466" s="24"/>
      <c r="AX1466" s="24"/>
      <c r="AY1466" s="24"/>
      <c r="AZ1466" s="24"/>
      <c r="BA1466" s="24"/>
      <c r="BB1466" s="24"/>
      <c r="BC1466" s="24"/>
      <c r="BD1466" s="24"/>
      <c r="BE1466" s="24"/>
      <c r="BF1466" s="24"/>
      <c r="BG1466" s="24"/>
      <c r="BH1466" s="24"/>
      <c r="BI1466" s="24"/>
      <c r="BJ1466" s="24"/>
      <c r="BK1466" s="24"/>
      <c r="BL1466" s="24"/>
      <c r="BM1466" s="24"/>
      <c r="BN1466" s="24"/>
      <c r="BO1466" s="24"/>
      <c r="BP1466" s="24"/>
      <c r="BQ1466" s="24"/>
      <c r="BR1466" s="24"/>
      <c r="BS1466" s="24"/>
      <c r="BT1466" s="24"/>
      <c r="BU1466" s="24"/>
      <c r="BV1466" s="24"/>
      <c r="BW1466" s="24"/>
      <c r="BX1466" s="24"/>
      <c r="BY1466" s="24"/>
      <c r="BZ1466" s="24"/>
      <c r="CA1466" s="24"/>
      <c r="CB1466" s="24"/>
      <c r="CC1466" s="24"/>
      <c r="CD1466" s="24"/>
      <c r="CE1466" s="24"/>
    </row>
    <row r="1467" spans="46:83" x14ac:dyDescent="0.15">
      <c r="AT1467" s="24"/>
      <c r="AU1467" s="24"/>
      <c r="AV1467" s="24"/>
      <c r="AW1467" s="24"/>
      <c r="AX1467" s="24"/>
      <c r="AY1467" s="24"/>
      <c r="AZ1467" s="24"/>
      <c r="BA1467" s="24"/>
      <c r="BB1467" s="24"/>
      <c r="BC1467" s="24"/>
      <c r="BD1467" s="24"/>
      <c r="BE1467" s="24"/>
      <c r="BF1467" s="24"/>
      <c r="BG1467" s="24"/>
      <c r="BH1467" s="24"/>
      <c r="BI1467" s="24"/>
      <c r="BJ1467" s="24"/>
      <c r="BK1467" s="24"/>
      <c r="BL1467" s="24"/>
      <c r="BM1467" s="24"/>
      <c r="BN1467" s="24"/>
      <c r="BO1467" s="24"/>
      <c r="BP1467" s="24"/>
      <c r="BQ1467" s="24"/>
      <c r="BR1467" s="24"/>
      <c r="BS1467" s="24"/>
      <c r="BT1467" s="24"/>
      <c r="BU1467" s="24"/>
      <c r="BV1467" s="24"/>
      <c r="BW1467" s="24"/>
      <c r="BX1467" s="24"/>
      <c r="BY1467" s="24"/>
      <c r="BZ1467" s="24"/>
      <c r="CA1467" s="24"/>
      <c r="CB1467" s="24"/>
      <c r="CC1467" s="24"/>
      <c r="CD1467" s="24"/>
      <c r="CE1467" s="24"/>
    </row>
    <row r="1468" spans="46:83" x14ac:dyDescent="0.15">
      <c r="AT1468" s="24"/>
      <c r="AU1468" s="24"/>
      <c r="AV1468" s="24"/>
      <c r="AW1468" s="24"/>
      <c r="AX1468" s="24"/>
      <c r="AY1468" s="24"/>
      <c r="AZ1468" s="24"/>
      <c r="BA1468" s="24"/>
      <c r="BB1468" s="24"/>
      <c r="BC1468" s="24"/>
      <c r="BD1468" s="24"/>
      <c r="BE1468" s="24"/>
      <c r="BF1468" s="24"/>
      <c r="BG1468" s="24"/>
      <c r="BH1468" s="24"/>
      <c r="BI1468" s="24"/>
      <c r="BJ1468" s="24"/>
      <c r="BK1468" s="24"/>
      <c r="BL1468" s="24"/>
      <c r="BM1468" s="24"/>
      <c r="BN1468" s="24"/>
      <c r="BO1468" s="24"/>
      <c r="BP1468" s="24"/>
      <c r="BQ1468" s="24"/>
      <c r="BR1468" s="24"/>
      <c r="BS1468" s="24"/>
      <c r="BT1468" s="24"/>
      <c r="BU1468" s="24"/>
      <c r="BV1468" s="24"/>
      <c r="BW1468" s="24"/>
      <c r="BX1468" s="24"/>
      <c r="BY1468" s="24"/>
      <c r="BZ1468" s="24"/>
      <c r="CA1468" s="24"/>
      <c r="CB1468" s="24"/>
      <c r="CC1468" s="24"/>
      <c r="CD1468" s="24"/>
      <c r="CE1468" s="24"/>
    </row>
    <row r="1469" spans="46:83" x14ac:dyDescent="0.15">
      <c r="AT1469" s="24"/>
      <c r="AU1469" s="24"/>
      <c r="AV1469" s="24"/>
      <c r="AW1469" s="24"/>
      <c r="AX1469" s="24"/>
      <c r="AY1469" s="24"/>
      <c r="AZ1469" s="24"/>
      <c r="BA1469" s="24"/>
      <c r="BB1469" s="24"/>
      <c r="BC1469" s="24"/>
      <c r="BD1469" s="24"/>
      <c r="BE1469" s="24"/>
      <c r="BF1469" s="24"/>
      <c r="BG1469" s="24"/>
      <c r="BH1469" s="24"/>
      <c r="BI1469" s="24"/>
      <c r="BJ1469" s="24"/>
      <c r="BK1469" s="24"/>
      <c r="BL1469" s="24"/>
      <c r="BM1469" s="24"/>
      <c r="BN1469" s="24"/>
      <c r="BO1469" s="24"/>
      <c r="BP1469" s="24"/>
      <c r="BQ1469" s="24"/>
      <c r="BR1469" s="24"/>
      <c r="BS1469" s="24"/>
      <c r="BT1469" s="24"/>
      <c r="BU1469" s="24"/>
      <c r="BV1469" s="24"/>
      <c r="BW1469" s="24"/>
      <c r="BX1469" s="24"/>
      <c r="BY1469" s="24"/>
      <c r="BZ1469" s="24"/>
      <c r="CA1469" s="24"/>
      <c r="CB1469" s="24"/>
      <c r="CC1469" s="24"/>
      <c r="CD1469" s="24"/>
      <c r="CE1469" s="24"/>
    </row>
    <row r="1470" spans="46:83" x14ac:dyDescent="0.15">
      <c r="AT1470" s="24"/>
      <c r="AU1470" s="24"/>
      <c r="AV1470" s="24"/>
      <c r="AW1470" s="24"/>
      <c r="AX1470" s="24"/>
      <c r="AY1470" s="24"/>
      <c r="AZ1470" s="24"/>
      <c r="BA1470" s="24"/>
      <c r="BB1470" s="24"/>
      <c r="BC1470" s="24"/>
      <c r="BD1470" s="24"/>
      <c r="BE1470" s="24"/>
      <c r="BF1470" s="24"/>
      <c r="BG1470" s="24"/>
      <c r="BH1470" s="24"/>
      <c r="BI1470" s="24"/>
      <c r="BJ1470" s="24"/>
      <c r="BK1470" s="24"/>
      <c r="BL1470" s="24"/>
      <c r="BM1470" s="24"/>
      <c r="BN1470" s="24"/>
      <c r="BO1470" s="24"/>
      <c r="BP1470" s="24"/>
      <c r="BQ1470" s="24"/>
      <c r="BR1470" s="24"/>
      <c r="BS1470" s="24"/>
      <c r="BT1470" s="24"/>
      <c r="BU1470" s="24"/>
      <c r="BV1470" s="24"/>
      <c r="BW1470" s="24"/>
      <c r="BX1470" s="24"/>
      <c r="BY1470" s="24"/>
      <c r="BZ1470" s="24"/>
      <c r="CA1470" s="24"/>
      <c r="CB1470" s="24"/>
      <c r="CC1470" s="24"/>
      <c r="CD1470" s="24"/>
      <c r="CE1470" s="24"/>
    </row>
    <row r="1471" spans="46:83" x14ac:dyDescent="0.15">
      <c r="AT1471" s="24"/>
      <c r="AU1471" s="24"/>
      <c r="AV1471" s="24"/>
      <c r="AW1471" s="24"/>
      <c r="AX1471" s="24"/>
      <c r="AY1471" s="24"/>
      <c r="AZ1471" s="24"/>
      <c r="BA1471" s="24"/>
      <c r="BB1471" s="24"/>
      <c r="BC1471" s="24"/>
      <c r="BD1471" s="24"/>
      <c r="BE1471" s="24"/>
      <c r="BF1471" s="24"/>
      <c r="BG1471" s="24"/>
      <c r="BH1471" s="24"/>
      <c r="BI1471" s="24"/>
      <c r="BJ1471" s="24"/>
      <c r="BK1471" s="24"/>
      <c r="BL1471" s="24"/>
      <c r="BM1471" s="24"/>
      <c r="BN1471" s="24"/>
      <c r="BO1471" s="24"/>
      <c r="BP1471" s="24"/>
      <c r="BQ1471" s="24"/>
      <c r="BR1471" s="24"/>
      <c r="BS1471" s="24"/>
      <c r="BT1471" s="24"/>
      <c r="BU1471" s="24"/>
      <c r="BV1471" s="24"/>
      <c r="BW1471" s="24"/>
      <c r="BX1471" s="24"/>
      <c r="BY1471" s="24"/>
      <c r="BZ1471" s="24"/>
      <c r="CA1471" s="24"/>
      <c r="CB1471" s="24"/>
      <c r="CC1471" s="24"/>
      <c r="CD1471" s="24"/>
      <c r="CE1471" s="24"/>
    </row>
    <row r="1472" spans="46:83" x14ac:dyDescent="0.15">
      <c r="AT1472" s="24"/>
      <c r="AU1472" s="24"/>
      <c r="AV1472" s="24"/>
      <c r="AW1472" s="24"/>
      <c r="AX1472" s="24"/>
      <c r="AY1472" s="24"/>
      <c r="AZ1472" s="24"/>
      <c r="BA1472" s="24"/>
      <c r="BB1472" s="24"/>
      <c r="BC1472" s="24"/>
      <c r="BD1472" s="24"/>
      <c r="BE1472" s="24"/>
      <c r="BF1472" s="24"/>
      <c r="BG1472" s="24"/>
      <c r="BH1472" s="24"/>
      <c r="BI1472" s="24"/>
      <c r="BJ1472" s="24"/>
      <c r="BK1472" s="24"/>
      <c r="BL1472" s="24"/>
      <c r="BM1472" s="24"/>
      <c r="BN1472" s="24"/>
      <c r="BO1472" s="24"/>
      <c r="BP1472" s="24"/>
      <c r="BQ1472" s="24"/>
      <c r="BR1472" s="24"/>
      <c r="BS1472" s="24"/>
      <c r="BT1472" s="24"/>
      <c r="BU1472" s="24"/>
      <c r="BV1472" s="24"/>
      <c r="BW1472" s="24"/>
      <c r="BX1472" s="24"/>
      <c r="BY1472" s="24"/>
      <c r="BZ1472" s="24"/>
      <c r="CA1472" s="24"/>
      <c r="CB1472" s="24"/>
      <c r="CC1472" s="24"/>
      <c r="CD1472" s="24"/>
      <c r="CE1472" s="24"/>
    </row>
    <row r="1473" spans="46:83" x14ac:dyDescent="0.15">
      <c r="AT1473" s="24"/>
      <c r="AU1473" s="24"/>
      <c r="AV1473" s="24"/>
      <c r="AW1473" s="24"/>
      <c r="AX1473" s="24"/>
      <c r="AY1473" s="24"/>
      <c r="AZ1473" s="24"/>
      <c r="BA1473" s="24"/>
      <c r="BB1473" s="24"/>
      <c r="BC1473" s="24"/>
      <c r="BD1473" s="24"/>
      <c r="BE1473" s="24"/>
      <c r="BF1473" s="24"/>
      <c r="BG1473" s="24"/>
      <c r="BH1473" s="24"/>
      <c r="BI1473" s="24"/>
      <c r="BJ1473" s="24"/>
      <c r="BK1473" s="24"/>
      <c r="BL1473" s="24"/>
      <c r="BM1473" s="24"/>
      <c r="BN1473" s="24"/>
      <c r="BO1473" s="24"/>
      <c r="BP1473" s="24"/>
      <c r="BQ1473" s="24"/>
      <c r="BR1473" s="24"/>
      <c r="BS1473" s="24"/>
      <c r="BT1473" s="24"/>
      <c r="BU1473" s="24"/>
      <c r="BV1473" s="24"/>
      <c r="BW1473" s="24"/>
      <c r="BX1473" s="24"/>
      <c r="BY1473" s="24"/>
      <c r="BZ1473" s="24"/>
      <c r="CA1473" s="24"/>
      <c r="CB1473" s="24"/>
      <c r="CC1473" s="24"/>
      <c r="CD1473" s="24"/>
      <c r="CE1473" s="24"/>
    </row>
    <row r="1474" spans="46:83" x14ac:dyDescent="0.15">
      <c r="AT1474" s="24"/>
      <c r="AU1474" s="24"/>
      <c r="AV1474" s="24"/>
      <c r="AW1474" s="24"/>
      <c r="AX1474" s="24"/>
      <c r="AY1474" s="24"/>
      <c r="AZ1474" s="24"/>
      <c r="BA1474" s="24"/>
      <c r="BB1474" s="24"/>
      <c r="BC1474" s="24"/>
      <c r="BD1474" s="24"/>
      <c r="BE1474" s="24"/>
      <c r="BF1474" s="24"/>
      <c r="BG1474" s="24"/>
      <c r="BH1474" s="24"/>
      <c r="BI1474" s="24"/>
      <c r="BJ1474" s="24"/>
      <c r="BK1474" s="24"/>
      <c r="BL1474" s="24"/>
      <c r="BM1474" s="24"/>
      <c r="BN1474" s="24"/>
      <c r="BO1474" s="24"/>
      <c r="BP1474" s="24"/>
      <c r="BQ1474" s="24"/>
      <c r="BR1474" s="24"/>
      <c r="BS1474" s="24"/>
      <c r="BT1474" s="24"/>
      <c r="BU1474" s="24"/>
      <c r="BV1474" s="24"/>
      <c r="BW1474" s="24"/>
      <c r="BX1474" s="24"/>
      <c r="BY1474" s="24"/>
      <c r="BZ1474" s="24"/>
      <c r="CA1474" s="24"/>
      <c r="CB1474" s="24"/>
      <c r="CC1474" s="24"/>
      <c r="CD1474" s="24"/>
      <c r="CE1474" s="24"/>
    </row>
    <row r="1475" spans="46:83" x14ac:dyDescent="0.15">
      <c r="AT1475" s="24"/>
      <c r="AU1475" s="24"/>
      <c r="AV1475" s="24"/>
      <c r="AW1475" s="24"/>
      <c r="AX1475" s="24"/>
      <c r="AY1475" s="24"/>
      <c r="AZ1475" s="24"/>
      <c r="BA1475" s="24"/>
      <c r="BB1475" s="24"/>
      <c r="BC1475" s="24"/>
      <c r="BD1475" s="24"/>
      <c r="BE1475" s="24"/>
      <c r="BF1475" s="24"/>
      <c r="BG1475" s="24"/>
      <c r="BH1475" s="24"/>
      <c r="BI1475" s="24"/>
      <c r="BJ1475" s="24"/>
      <c r="BK1475" s="24"/>
      <c r="BL1475" s="24"/>
      <c r="BM1475" s="24"/>
      <c r="BN1475" s="24"/>
      <c r="BO1475" s="24"/>
      <c r="BP1475" s="24"/>
      <c r="BQ1475" s="24"/>
      <c r="BR1475" s="24"/>
      <c r="BS1475" s="24"/>
      <c r="BT1475" s="24"/>
      <c r="BU1475" s="24"/>
      <c r="BV1475" s="24"/>
      <c r="BW1475" s="24"/>
      <c r="BX1475" s="24"/>
      <c r="BY1475" s="24"/>
      <c r="BZ1475" s="24"/>
      <c r="CA1475" s="24"/>
      <c r="CB1475" s="24"/>
      <c r="CC1475" s="24"/>
      <c r="CD1475" s="24"/>
      <c r="CE1475" s="24"/>
    </row>
    <row r="1476" spans="46:83" x14ac:dyDescent="0.15">
      <c r="AT1476" s="24"/>
      <c r="AU1476" s="24"/>
      <c r="AV1476" s="24"/>
      <c r="AW1476" s="24"/>
      <c r="AX1476" s="24"/>
      <c r="AY1476" s="24"/>
      <c r="AZ1476" s="24"/>
      <c r="BA1476" s="24"/>
      <c r="BB1476" s="24"/>
      <c r="BC1476" s="24"/>
      <c r="BD1476" s="24"/>
      <c r="BE1476" s="24"/>
      <c r="BF1476" s="24"/>
      <c r="BG1476" s="24"/>
      <c r="BH1476" s="24"/>
      <c r="BI1476" s="24"/>
      <c r="BJ1476" s="24"/>
      <c r="BK1476" s="24"/>
      <c r="BL1476" s="24"/>
      <c r="BM1476" s="24"/>
      <c r="BN1476" s="24"/>
      <c r="BO1476" s="24"/>
      <c r="BP1476" s="24"/>
      <c r="BQ1476" s="24"/>
      <c r="BR1476" s="24"/>
      <c r="BS1476" s="24"/>
      <c r="BT1476" s="24"/>
      <c r="BU1476" s="24"/>
      <c r="BV1476" s="24"/>
      <c r="BW1476" s="24"/>
      <c r="BX1476" s="24"/>
      <c r="BY1476" s="24"/>
      <c r="BZ1476" s="24"/>
      <c r="CA1476" s="24"/>
      <c r="CB1476" s="24"/>
      <c r="CC1476" s="24"/>
      <c r="CD1476" s="24"/>
      <c r="CE1476" s="24"/>
    </row>
    <row r="1477" spans="46:83" x14ac:dyDescent="0.15">
      <c r="AT1477" s="24"/>
      <c r="AU1477" s="24"/>
      <c r="AV1477" s="24"/>
      <c r="AW1477" s="24"/>
      <c r="AX1477" s="24"/>
      <c r="AY1477" s="24"/>
      <c r="AZ1477" s="24"/>
      <c r="BA1477" s="24"/>
      <c r="BB1477" s="24"/>
      <c r="BC1477" s="24"/>
      <c r="BD1477" s="24"/>
      <c r="BE1477" s="24"/>
      <c r="BF1477" s="24"/>
      <c r="BG1477" s="24"/>
      <c r="BH1477" s="24"/>
      <c r="BI1477" s="24"/>
      <c r="BJ1477" s="24"/>
      <c r="BK1477" s="24"/>
      <c r="BL1477" s="24"/>
      <c r="BM1477" s="24"/>
      <c r="BN1477" s="24"/>
      <c r="BO1477" s="24"/>
      <c r="BP1477" s="24"/>
      <c r="BQ1477" s="24"/>
      <c r="BR1477" s="24"/>
      <c r="BS1477" s="24"/>
      <c r="BT1477" s="24"/>
      <c r="BU1477" s="24"/>
      <c r="BV1477" s="24"/>
      <c r="BW1477" s="24"/>
      <c r="BX1477" s="24"/>
      <c r="BY1477" s="24"/>
      <c r="BZ1477" s="24"/>
      <c r="CA1477" s="24"/>
      <c r="CB1477" s="24"/>
      <c r="CC1477" s="24"/>
      <c r="CD1477" s="24"/>
      <c r="CE1477" s="24"/>
    </row>
    <row r="1478" spans="46:83" x14ac:dyDescent="0.15">
      <c r="AT1478" s="24"/>
      <c r="AU1478" s="24"/>
      <c r="AV1478" s="24"/>
      <c r="AW1478" s="24"/>
      <c r="AX1478" s="24"/>
      <c r="AY1478" s="24"/>
      <c r="AZ1478" s="24"/>
      <c r="BA1478" s="24"/>
      <c r="BB1478" s="24"/>
      <c r="BC1478" s="24"/>
      <c r="BD1478" s="24"/>
      <c r="BE1478" s="24"/>
      <c r="BF1478" s="24"/>
      <c r="BG1478" s="24"/>
      <c r="BH1478" s="24"/>
      <c r="BI1478" s="24"/>
      <c r="BJ1478" s="24"/>
      <c r="BK1478" s="24"/>
      <c r="BL1478" s="24"/>
      <c r="BM1478" s="24"/>
      <c r="BN1478" s="24"/>
      <c r="BO1478" s="24"/>
      <c r="BP1478" s="24"/>
      <c r="BQ1478" s="24"/>
      <c r="BR1478" s="24"/>
      <c r="BS1478" s="24"/>
      <c r="BT1478" s="24"/>
      <c r="BU1478" s="24"/>
      <c r="BV1478" s="24"/>
      <c r="BW1478" s="24"/>
      <c r="BX1478" s="24"/>
      <c r="BY1478" s="24"/>
      <c r="BZ1478" s="24"/>
      <c r="CA1478" s="24"/>
      <c r="CB1478" s="24"/>
      <c r="CC1478" s="24"/>
      <c r="CD1478" s="24"/>
      <c r="CE1478" s="24"/>
    </row>
    <row r="1479" spans="46:83" x14ac:dyDescent="0.15">
      <c r="AT1479" s="24"/>
      <c r="AU1479" s="24"/>
      <c r="AV1479" s="24"/>
      <c r="AW1479" s="24"/>
      <c r="AX1479" s="24"/>
      <c r="AY1479" s="24"/>
      <c r="AZ1479" s="24"/>
      <c r="BA1479" s="24"/>
      <c r="BB1479" s="24"/>
      <c r="BC1479" s="24"/>
      <c r="BD1479" s="24"/>
      <c r="BE1479" s="24"/>
      <c r="BF1479" s="24"/>
      <c r="BG1479" s="24"/>
      <c r="BH1479" s="24"/>
      <c r="BI1479" s="24"/>
      <c r="BJ1479" s="24"/>
      <c r="BK1479" s="24"/>
      <c r="BL1479" s="24"/>
      <c r="BM1479" s="24"/>
      <c r="BN1479" s="24"/>
      <c r="BO1479" s="24"/>
      <c r="BP1479" s="24"/>
      <c r="BQ1479" s="24"/>
      <c r="BR1479" s="24"/>
      <c r="BS1479" s="24"/>
      <c r="BT1479" s="24"/>
      <c r="BU1479" s="24"/>
      <c r="BV1479" s="24"/>
      <c r="BW1479" s="24"/>
      <c r="BX1479" s="24"/>
      <c r="BY1479" s="24"/>
      <c r="BZ1479" s="24"/>
      <c r="CA1479" s="24"/>
      <c r="CB1479" s="24"/>
      <c r="CC1479" s="24"/>
      <c r="CD1479" s="24"/>
      <c r="CE1479" s="24"/>
    </row>
    <row r="1480" spans="46:83" x14ac:dyDescent="0.15">
      <c r="AT1480" s="24"/>
      <c r="AU1480" s="24"/>
      <c r="AV1480" s="24"/>
      <c r="AW1480" s="24"/>
      <c r="AX1480" s="24"/>
      <c r="AY1480" s="24"/>
      <c r="AZ1480" s="24"/>
      <c r="BA1480" s="24"/>
      <c r="BB1480" s="24"/>
      <c r="BC1480" s="24"/>
      <c r="BD1480" s="24"/>
      <c r="BE1480" s="24"/>
      <c r="BF1480" s="24"/>
      <c r="BG1480" s="24"/>
      <c r="BH1480" s="24"/>
      <c r="BI1480" s="24"/>
      <c r="BJ1480" s="24"/>
      <c r="BK1480" s="24"/>
      <c r="BL1480" s="24"/>
      <c r="BM1480" s="24"/>
      <c r="BN1480" s="24"/>
      <c r="BO1480" s="24"/>
      <c r="BP1480" s="24"/>
      <c r="BQ1480" s="24"/>
      <c r="BR1480" s="24"/>
      <c r="BS1480" s="24"/>
      <c r="BT1480" s="24"/>
      <c r="BU1480" s="24"/>
      <c r="BV1480" s="24"/>
      <c r="BW1480" s="24"/>
      <c r="BX1480" s="24"/>
      <c r="BY1480" s="24"/>
      <c r="BZ1480" s="24"/>
      <c r="CA1480" s="24"/>
      <c r="CB1480" s="24"/>
      <c r="CC1480" s="24"/>
      <c r="CD1480" s="24"/>
      <c r="CE1480" s="24"/>
    </row>
    <row r="1481" spans="46:83" x14ac:dyDescent="0.15">
      <c r="AT1481" s="24"/>
      <c r="AU1481" s="24"/>
      <c r="AV1481" s="24"/>
      <c r="AW1481" s="24"/>
      <c r="AX1481" s="24"/>
      <c r="AY1481" s="24"/>
      <c r="AZ1481" s="24"/>
      <c r="BA1481" s="24"/>
      <c r="BB1481" s="24"/>
      <c r="BC1481" s="24"/>
      <c r="BD1481" s="24"/>
      <c r="BE1481" s="24"/>
      <c r="BF1481" s="24"/>
      <c r="BG1481" s="24"/>
      <c r="BH1481" s="24"/>
      <c r="BI1481" s="24"/>
      <c r="BJ1481" s="24"/>
      <c r="BK1481" s="24"/>
      <c r="BL1481" s="24"/>
      <c r="BM1481" s="24"/>
      <c r="BN1481" s="24"/>
      <c r="BO1481" s="24"/>
      <c r="BP1481" s="24"/>
      <c r="BQ1481" s="24"/>
      <c r="BR1481" s="24"/>
      <c r="BS1481" s="24"/>
      <c r="BT1481" s="24"/>
      <c r="BU1481" s="24"/>
      <c r="BV1481" s="24"/>
      <c r="BW1481" s="24"/>
      <c r="BX1481" s="24"/>
      <c r="BY1481" s="24"/>
      <c r="BZ1481" s="24"/>
      <c r="CA1481" s="24"/>
      <c r="CB1481" s="24"/>
      <c r="CC1481" s="24"/>
      <c r="CD1481" s="24"/>
      <c r="CE1481" s="24"/>
    </row>
    <row r="1482" spans="46:83" x14ac:dyDescent="0.15">
      <c r="AT1482" s="24"/>
      <c r="AU1482" s="24"/>
      <c r="AV1482" s="24"/>
      <c r="AW1482" s="24"/>
      <c r="AX1482" s="24"/>
      <c r="AY1482" s="24"/>
      <c r="AZ1482" s="24"/>
      <c r="BA1482" s="24"/>
      <c r="BB1482" s="24"/>
      <c r="BC1482" s="24"/>
      <c r="BD1482" s="24"/>
      <c r="BE1482" s="24"/>
      <c r="BF1482" s="24"/>
      <c r="BG1482" s="24"/>
      <c r="BH1482" s="24"/>
      <c r="BI1482" s="24"/>
      <c r="BJ1482" s="24"/>
      <c r="BK1482" s="24"/>
      <c r="BL1482" s="24"/>
      <c r="BM1482" s="24"/>
      <c r="BN1482" s="24"/>
      <c r="BO1482" s="24"/>
      <c r="BP1482" s="24"/>
      <c r="BQ1482" s="24"/>
      <c r="BR1482" s="24"/>
      <c r="BS1482" s="24"/>
      <c r="BT1482" s="24"/>
      <c r="BU1482" s="24"/>
      <c r="BV1482" s="24"/>
      <c r="BW1482" s="24"/>
      <c r="BX1482" s="24"/>
      <c r="BY1482" s="24"/>
      <c r="BZ1482" s="24"/>
      <c r="CA1482" s="24"/>
      <c r="CB1482" s="24"/>
      <c r="CC1482" s="24"/>
      <c r="CD1482" s="24"/>
      <c r="CE1482" s="24"/>
    </row>
    <row r="1483" spans="46:83" x14ac:dyDescent="0.15">
      <c r="AT1483" s="24"/>
      <c r="AU1483" s="24"/>
      <c r="AV1483" s="24"/>
      <c r="AW1483" s="24"/>
      <c r="AX1483" s="24"/>
      <c r="AY1483" s="24"/>
      <c r="AZ1483" s="24"/>
      <c r="BA1483" s="24"/>
      <c r="BB1483" s="24"/>
      <c r="BC1483" s="24"/>
      <c r="BD1483" s="24"/>
      <c r="BE1483" s="24"/>
      <c r="BF1483" s="24"/>
      <c r="BG1483" s="24"/>
      <c r="BH1483" s="24"/>
      <c r="BI1483" s="24"/>
      <c r="BJ1483" s="24"/>
      <c r="BK1483" s="24"/>
      <c r="BL1483" s="24"/>
      <c r="BM1483" s="24"/>
      <c r="BN1483" s="24"/>
      <c r="BO1483" s="24"/>
      <c r="BP1483" s="24"/>
      <c r="BQ1483" s="24"/>
      <c r="BR1483" s="24"/>
      <c r="BS1483" s="24"/>
      <c r="BT1483" s="24"/>
      <c r="BU1483" s="24"/>
      <c r="BV1483" s="24"/>
      <c r="BW1483" s="24"/>
      <c r="BX1483" s="24"/>
      <c r="BY1483" s="24"/>
      <c r="BZ1483" s="24"/>
      <c r="CA1483" s="24"/>
      <c r="CB1483" s="24"/>
      <c r="CC1483" s="24"/>
      <c r="CD1483" s="24"/>
      <c r="CE1483" s="24"/>
    </row>
    <row r="1484" spans="46:83" x14ac:dyDescent="0.15">
      <c r="AT1484" s="24"/>
      <c r="AU1484" s="24"/>
      <c r="AV1484" s="24"/>
      <c r="AW1484" s="24"/>
      <c r="AX1484" s="24"/>
      <c r="AY1484" s="24"/>
      <c r="AZ1484" s="24"/>
      <c r="BA1484" s="24"/>
      <c r="BB1484" s="24"/>
      <c r="BC1484" s="24"/>
      <c r="BD1484" s="24"/>
      <c r="BE1484" s="24"/>
      <c r="BF1484" s="24"/>
      <c r="BG1484" s="24"/>
      <c r="BH1484" s="24"/>
      <c r="BI1484" s="24"/>
      <c r="BJ1484" s="24"/>
      <c r="BK1484" s="24"/>
      <c r="BL1484" s="24"/>
      <c r="BM1484" s="24"/>
      <c r="BN1484" s="24"/>
      <c r="BO1484" s="24"/>
      <c r="BP1484" s="24"/>
      <c r="BQ1484" s="24"/>
      <c r="BR1484" s="24"/>
      <c r="BS1484" s="24"/>
      <c r="BT1484" s="24"/>
      <c r="BU1484" s="24"/>
      <c r="BV1484" s="24"/>
      <c r="BW1484" s="24"/>
      <c r="BX1484" s="24"/>
      <c r="BY1484" s="24"/>
      <c r="BZ1484" s="24"/>
      <c r="CA1484" s="24"/>
      <c r="CB1484" s="24"/>
      <c r="CC1484" s="24"/>
      <c r="CD1484" s="24"/>
      <c r="CE1484" s="24"/>
    </row>
    <row r="1485" spans="46:83" x14ac:dyDescent="0.15">
      <c r="AT1485" s="24"/>
      <c r="AU1485" s="24"/>
      <c r="AV1485" s="24"/>
      <c r="AW1485" s="24"/>
      <c r="AX1485" s="24"/>
      <c r="AY1485" s="24"/>
      <c r="AZ1485" s="24"/>
      <c r="BA1485" s="24"/>
      <c r="BB1485" s="24"/>
      <c r="BC1485" s="24"/>
      <c r="BD1485" s="24"/>
      <c r="BE1485" s="24"/>
      <c r="BF1485" s="24"/>
      <c r="BG1485" s="24"/>
      <c r="BH1485" s="24"/>
      <c r="BI1485" s="24"/>
      <c r="BJ1485" s="24"/>
      <c r="BK1485" s="24"/>
      <c r="BL1485" s="24"/>
      <c r="BM1485" s="24"/>
      <c r="BN1485" s="24"/>
      <c r="BO1485" s="24"/>
      <c r="BP1485" s="24"/>
      <c r="BQ1485" s="24"/>
      <c r="BR1485" s="24"/>
      <c r="BS1485" s="24"/>
      <c r="BT1485" s="24"/>
      <c r="BU1485" s="24"/>
      <c r="BV1485" s="24"/>
      <c r="BW1485" s="24"/>
      <c r="BX1485" s="24"/>
      <c r="BY1485" s="24"/>
      <c r="BZ1485" s="24"/>
      <c r="CA1485" s="24"/>
      <c r="CB1485" s="24"/>
      <c r="CC1485" s="24"/>
      <c r="CD1485" s="24"/>
      <c r="CE1485" s="24"/>
    </row>
    <row r="1486" spans="46:83" x14ac:dyDescent="0.15">
      <c r="AT1486" s="24"/>
      <c r="AU1486" s="24"/>
      <c r="AV1486" s="24"/>
      <c r="AW1486" s="24"/>
      <c r="AX1486" s="24"/>
      <c r="AY1486" s="24"/>
      <c r="AZ1486" s="24"/>
      <c r="BA1486" s="24"/>
      <c r="BB1486" s="24"/>
      <c r="BC1486" s="24"/>
      <c r="BD1486" s="24"/>
      <c r="BE1486" s="24"/>
      <c r="BF1486" s="24"/>
      <c r="BG1486" s="24"/>
      <c r="BH1486" s="24"/>
      <c r="BI1486" s="24"/>
      <c r="BJ1486" s="24"/>
      <c r="BK1486" s="24"/>
      <c r="BL1486" s="24"/>
      <c r="BM1486" s="24"/>
      <c r="BN1486" s="24"/>
      <c r="BO1486" s="24"/>
      <c r="BP1486" s="24"/>
      <c r="BQ1486" s="24"/>
      <c r="BR1486" s="24"/>
      <c r="BS1486" s="24"/>
      <c r="BT1486" s="24"/>
      <c r="BU1486" s="24"/>
      <c r="BV1486" s="24"/>
      <c r="BW1486" s="24"/>
      <c r="BX1486" s="24"/>
      <c r="BY1486" s="24"/>
      <c r="BZ1486" s="24"/>
      <c r="CA1486" s="24"/>
      <c r="CB1486" s="24"/>
      <c r="CC1486" s="24"/>
      <c r="CD1486" s="24"/>
      <c r="CE1486" s="24"/>
    </row>
    <row r="1487" spans="46:83" x14ac:dyDescent="0.15">
      <c r="AT1487" s="24"/>
      <c r="AU1487" s="24"/>
      <c r="AV1487" s="24"/>
      <c r="AW1487" s="24"/>
      <c r="AX1487" s="24"/>
      <c r="AY1487" s="24"/>
      <c r="AZ1487" s="24"/>
      <c r="BA1487" s="24"/>
      <c r="BB1487" s="24"/>
      <c r="BC1487" s="24"/>
      <c r="BD1487" s="24"/>
      <c r="BE1487" s="24"/>
      <c r="BF1487" s="24"/>
      <c r="BG1487" s="24"/>
      <c r="BH1487" s="24"/>
      <c r="BI1487" s="24"/>
      <c r="BJ1487" s="24"/>
      <c r="BK1487" s="24"/>
      <c r="BL1487" s="24"/>
      <c r="BM1487" s="24"/>
      <c r="BN1487" s="24"/>
      <c r="BO1487" s="24"/>
      <c r="BP1487" s="24"/>
      <c r="BQ1487" s="24"/>
      <c r="BR1487" s="24"/>
      <c r="BS1487" s="24"/>
      <c r="BT1487" s="24"/>
      <c r="BU1487" s="24"/>
      <c r="BV1487" s="24"/>
      <c r="BW1487" s="24"/>
      <c r="BX1487" s="24"/>
      <c r="BY1487" s="24"/>
      <c r="BZ1487" s="24"/>
      <c r="CA1487" s="24"/>
      <c r="CB1487" s="24"/>
      <c r="CC1487" s="24"/>
      <c r="CD1487" s="24"/>
      <c r="CE1487" s="24"/>
    </row>
    <row r="1488" spans="46:83" x14ac:dyDescent="0.15">
      <c r="AT1488" s="24"/>
      <c r="AU1488" s="24"/>
      <c r="AV1488" s="24"/>
      <c r="AW1488" s="24"/>
      <c r="AX1488" s="24"/>
      <c r="AY1488" s="24"/>
      <c r="AZ1488" s="24"/>
      <c r="BA1488" s="24"/>
      <c r="BB1488" s="24"/>
      <c r="BC1488" s="24"/>
      <c r="BD1488" s="24"/>
      <c r="BE1488" s="24"/>
      <c r="BF1488" s="24"/>
      <c r="BG1488" s="24"/>
      <c r="BH1488" s="24"/>
      <c r="BI1488" s="24"/>
      <c r="BJ1488" s="24"/>
      <c r="BK1488" s="24"/>
      <c r="BL1488" s="24"/>
      <c r="BM1488" s="24"/>
      <c r="BN1488" s="24"/>
      <c r="BO1488" s="24"/>
      <c r="BP1488" s="24"/>
      <c r="BQ1488" s="24"/>
      <c r="BR1488" s="24"/>
      <c r="BS1488" s="24"/>
      <c r="BT1488" s="24"/>
      <c r="BU1488" s="24"/>
      <c r="BV1488" s="24"/>
      <c r="BW1488" s="24"/>
      <c r="BX1488" s="24"/>
      <c r="BY1488" s="24"/>
      <c r="BZ1488" s="24"/>
      <c r="CA1488" s="24"/>
      <c r="CB1488" s="24"/>
      <c r="CC1488" s="24"/>
      <c r="CD1488" s="24"/>
      <c r="CE1488" s="24"/>
    </row>
    <row r="1489" spans="46:83" x14ac:dyDescent="0.15">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row>
    <row r="1490" spans="46:83" x14ac:dyDescent="0.15">
      <c r="AT1490" s="24"/>
      <c r="AU1490" s="24"/>
      <c r="AV1490" s="24"/>
      <c r="AW1490" s="24"/>
      <c r="AX1490" s="24"/>
      <c r="AY1490" s="24"/>
      <c r="AZ1490" s="24"/>
      <c r="BA1490" s="24"/>
      <c r="BB1490" s="24"/>
      <c r="BC1490" s="24"/>
      <c r="BD1490" s="24"/>
      <c r="BE1490" s="24"/>
      <c r="BF1490" s="24"/>
      <c r="BG1490" s="24"/>
      <c r="BH1490" s="24"/>
      <c r="BI1490" s="24"/>
      <c r="BJ1490" s="24"/>
      <c r="BK1490" s="24"/>
      <c r="BL1490" s="24"/>
      <c r="BM1490" s="24"/>
      <c r="BN1490" s="24"/>
      <c r="BO1490" s="24"/>
      <c r="BP1490" s="24"/>
      <c r="BQ1490" s="24"/>
      <c r="BR1490" s="24"/>
      <c r="BS1490" s="24"/>
      <c r="BT1490" s="24"/>
      <c r="BU1490" s="24"/>
      <c r="BV1490" s="24"/>
      <c r="BW1490" s="24"/>
      <c r="BX1490" s="24"/>
      <c r="BY1490" s="24"/>
      <c r="BZ1490" s="24"/>
      <c r="CA1490" s="24"/>
      <c r="CB1490" s="24"/>
      <c r="CC1490" s="24"/>
      <c r="CD1490" s="24"/>
      <c r="CE1490" s="24"/>
    </row>
    <row r="1491" spans="46:83" x14ac:dyDescent="0.15">
      <c r="AT1491" s="24"/>
      <c r="AU1491" s="24"/>
      <c r="AV1491" s="24"/>
      <c r="AW1491" s="24"/>
      <c r="AX1491" s="24"/>
      <c r="AY1491" s="24"/>
      <c r="AZ1491" s="24"/>
      <c r="BA1491" s="24"/>
      <c r="BB1491" s="24"/>
      <c r="BC1491" s="24"/>
      <c r="BD1491" s="24"/>
      <c r="BE1491" s="24"/>
      <c r="BF1491" s="24"/>
      <c r="BG1491" s="24"/>
      <c r="BH1491" s="24"/>
      <c r="BI1491" s="24"/>
      <c r="BJ1491" s="24"/>
      <c r="BK1491" s="24"/>
      <c r="BL1491" s="24"/>
      <c r="BM1491" s="24"/>
      <c r="BN1491" s="24"/>
      <c r="BO1491" s="24"/>
      <c r="BP1491" s="24"/>
      <c r="BQ1491" s="24"/>
      <c r="BR1491" s="24"/>
      <c r="BS1491" s="24"/>
      <c r="BT1491" s="24"/>
      <c r="BU1491" s="24"/>
      <c r="BV1491" s="24"/>
      <c r="BW1491" s="24"/>
      <c r="BX1491" s="24"/>
      <c r="BY1491" s="24"/>
      <c r="BZ1491" s="24"/>
      <c r="CA1491" s="24"/>
      <c r="CB1491" s="24"/>
      <c r="CC1491" s="24"/>
      <c r="CD1491" s="24"/>
      <c r="CE1491" s="24"/>
    </row>
    <row r="1492" spans="46:83" x14ac:dyDescent="0.15">
      <c r="AT1492" s="24"/>
      <c r="AU1492" s="24"/>
      <c r="AV1492" s="24"/>
      <c r="AW1492" s="24"/>
      <c r="AX1492" s="24"/>
      <c r="AY1492" s="24"/>
      <c r="AZ1492" s="24"/>
      <c r="BA1492" s="24"/>
      <c r="BB1492" s="24"/>
      <c r="BC1492" s="24"/>
      <c r="BD1492" s="24"/>
      <c r="BE1492" s="24"/>
      <c r="BF1492" s="24"/>
      <c r="BG1492" s="24"/>
      <c r="BH1492" s="24"/>
      <c r="BI1492" s="24"/>
      <c r="BJ1492" s="24"/>
      <c r="BK1492" s="24"/>
      <c r="BL1492" s="24"/>
      <c r="BM1492" s="24"/>
      <c r="BN1492" s="24"/>
      <c r="BO1492" s="24"/>
      <c r="BP1492" s="24"/>
      <c r="BQ1492" s="24"/>
      <c r="BR1492" s="24"/>
      <c r="BS1492" s="24"/>
      <c r="BT1492" s="24"/>
      <c r="BU1492" s="24"/>
      <c r="BV1492" s="24"/>
      <c r="BW1492" s="24"/>
      <c r="BX1492" s="24"/>
      <c r="BY1492" s="24"/>
      <c r="BZ1492" s="24"/>
      <c r="CA1492" s="24"/>
      <c r="CB1492" s="24"/>
      <c r="CC1492" s="24"/>
      <c r="CD1492" s="24"/>
      <c r="CE1492" s="24"/>
    </row>
    <row r="1493" spans="46:83" x14ac:dyDescent="0.15">
      <c r="AT1493" s="24"/>
      <c r="AU1493" s="24"/>
      <c r="AV1493" s="24"/>
      <c r="AW1493" s="24"/>
      <c r="AX1493" s="24"/>
      <c r="AY1493" s="24"/>
      <c r="AZ1493" s="24"/>
      <c r="BA1493" s="24"/>
      <c r="BB1493" s="24"/>
      <c r="BC1493" s="24"/>
      <c r="BD1493" s="24"/>
      <c r="BE1493" s="24"/>
      <c r="BF1493" s="24"/>
      <c r="BG1493" s="24"/>
      <c r="BH1493" s="24"/>
      <c r="BI1493" s="24"/>
      <c r="BJ1493" s="24"/>
      <c r="BK1493" s="24"/>
      <c r="BL1493" s="24"/>
      <c r="BM1493" s="24"/>
      <c r="BN1493" s="24"/>
      <c r="BO1493" s="24"/>
      <c r="BP1493" s="24"/>
      <c r="BQ1493" s="24"/>
      <c r="BR1493" s="24"/>
      <c r="BS1493" s="24"/>
      <c r="BT1493" s="24"/>
      <c r="BU1493" s="24"/>
      <c r="BV1493" s="24"/>
      <c r="BW1493" s="24"/>
      <c r="BX1493" s="24"/>
      <c r="BY1493" s="24"/>
      <c r="BZ1493" s="24"/>
      <c r="CA1493" s="24"/>
      <c r="CB1493" s="24"/>
      <c r="CC1493" s="24"/>
      <c r="CD1493" s="24"/>
      <c r="CE1493" s="24"/>
    </row>
    <row r="1494" spans="46:83" x14ac:dyDescent="0.15">
      <c r="AT1494" s="24"/>
      <c r="AU1494" s="24"/>
      <c r="AV1494" s="24"/>
      <c r="AW1494" s="24"/>
      <c r="AX1494" s="24"/>
      <c r="AY1494" s="24"/>
      <c r="AZ1494" s="24"/>
      <c r="BA1494" s="24"/>
      <c r="BB1494" s="24"/>
      <c r="BC1494" s="24"/>
      <c r="BD1494" s="24"/>
      <c r="BE1494" s="24"/>
      <c r="BF1494" s="24"/>
      <c r="BG1494" s="24"/>
      <c r="BH1494" s="24"/>
      <c r="BI1494" s="24"/>
      <c r="BJ1494" s="24"/>
      <c r="BK1494" s="24"/>
      <c r="BL1494" s="24"/>
      <c r="BM1494" s="24"/>
      <c r="BN1494" s="24"/>
      <c r="BO1494" s="24"/>
      <c r="BP1494" s="24"/>
      <c r="BQ1494" s="24"/>
      <c r="BR1494" s="24"/>
      <c r="BS1494" s="24"/>
      <c r="BT1494" s="24"/>
      <c r="BU1494" s="24"/>
      <c r="BV1494" s="24"/>
      <c r="BW1494" s="24"/>
      <c r="BX1494" s="24"/>
      <c r="BY1494" s="24"/>
      <c r="BZ1494" s="24"/>
      <c r="CA1494" s="24"/>
      <c r="CB1494" s="24"/>
      <c r="CC1494" s="24"/>
      <c r="CD1494" s="24"/>
      <c r="CE1494" s="24"/>
    </row>
    <row r="1495" spans="46:83" x14ac:dyDescent="0.15">
      <c r="AT1495" s="24"/>
      <c r="AU1495" s="24"/>
      <c r="AV1495" s="24"/>
      <c r="AW1495" s="24"/>
      <c r="AX1495" s="24"/>
      <c r="AY1495" s="24"/>
      <c r="AZ1495" s="24"/>
      <c r="BA1495" s="24"/>
      <c r="BB1495" s="24"/>
      <c r="BC1495" s="24"/>
      <c r="BD1495" s="24"/>
      <c r="BE1495" s="24"/>
      <c r="BF1495" s="24"/>
      <c r="BG1495" s="24"/>
      <c r="BH1495" s="24"/>
      <c r="BI1495" s="24"/>
      <c r="BJ1495" s="24"/>
      <c r="BK1495" s="24"/>
      <c r="BL1495" s="24"/>
      <c r="BM1495" s="24"/>
      <c r="BN1495" s="24"/>
      <c r="BO1495" s="24"/>
      <c r="BP1495" s="24"/>
      <c r="BQ1495" s="24"/>
      <c r="BR1495" s="24"/>
      <c r="BS1495" s="24"/>
      <c r="BT1495" s="24"/>
      <c r="BU1495" s="24"/>
      <c r="BV1495" s="24"/>
      <c r="BW1495" s="24"/>
      <c r="BX1495" s="24"/>
      <c r="BY1495" s="24"/>
      <c r="BZ1495" s="24"/>
      <c r="CA1495" s="24"/>
      <c r="CB1495" s="24"/>
      <c r="CC1495" s="24"/>
      <c r="CD1495" s="24"/>
      <c r="CE1495" s="24"/>
    </row>
    <row r="1496" spans="46:83" x14ac:dyDescent="0.15">
      <c r="AT1496" s="24"/>
      <c r="AU1496" s="24"/>
      <c r="AV1496" s="24"/>
      <c r="AW1496" s="24"/>
      <c r="AX1496" s="24"/>
      <c r="AY1496" s="24"/>
      <c r="AZ1496" s="24"/>
      <c r="BA1496" s="24"/>
      <c r="BB1496" s="24"/>
      <c r="BC1496" s="24"/>
      <c r="BD1496" s="24"/>
      <c r="BE1496" s="24"/>
      <c r="BF1496" s="24"/>
      <c r="BG1496" s="24"/>
      <c r="BH1496" s="24"/>
      <c r="BI1496" s="24"/>
      <c r="BJ1496" s="24"/>
      <c r="BK1496" s="24"/>
      <c r="BL1496" s="24"/>
      <c r="BM1496" s="24"/>
      <c r="BN1496" s="24"/>
      <c r="BO1496" s="24"/>
      <c r="BP1496" s="24"/>
      <c r="BQ1496" s="24"/>
      <c r="BR1496" s="24"/>
      <c r="BS1496" s="24"/>
      <c r="BT1496" s="24"/>
      <c r="BU1496" s="24"/>
      <c r="BV1496" s="24"/>
      <c r="BW1496" s="24"/>
      <c r="BX1496" s="24"/>
      <c r="BY1496" s="24"/>
      <c r="BZ1496" s="24"/>
      <c r="CA1496" s="24"/>
      <c r="CB1496" s="24"/>
      <c r="CC1496" s="24"/>
      <c r="CD1496" s="24"/>
      <c r="CE1496" s="24"/>
    </row>
    <row r="1497" spans="46:83" x14ac:dyDescent="0.15">
      <c r="AT1497" s="24"/>
      <c r="AU1497" s="24"/>
      <c r="AV1497" s="24"/>
      <c r="AW1497" s="24"/>
      <c r="AX1497" s="24"/>
      <c r="AY1497" s="24"/>
      <c r="AZ1497" s="24"/>
      <c r="BA1497" s="24"/>
      <c r="BB1497" s="24"/>
      <c r="BC1497" s="24"/>
      <c r="BD1497" s="24"/>
      <c r="BE1497" s="24"/>
      <c r="BF1497" s="24"/>
      <c r="BG1497" s="24"/>
      <c r="BH1497" s="24"/>
      <c r="BI1497" s="24"/>
      <c r="BJ1497" s="24"/>
      <c r="BK1497" s="24"/>
      <c r="BL1497" s="24"/>
      <c r="BM1497" s="24"/>
      <c r="BN1497" s="24"/>
      <c r="BO1497" s="24"/>
      <c r="BP1497" s="24"/>
      <c r="BQ1497" s="24"/>
      <c r="BR1497" s="24"/>
      <c r="BS1497" s="24"/>
      <c r="BT1497" s="24"/>
      <c r="BU1497" s="24"/>
      <c r="BV1497" s="24"/>
      <c r="BW1497" s="24"/>
      <c r="BX1497" s="24"/>
      <c r="BY1497" s="24"/>
      <c r="BZ1497" s="24"/>
      <c r="CA1497" s="24"/>
      <c r="CB1497" s="24"/>
      <c r="CC1497" s="24"/>
      <c r="CD1497" s="24"/>
      <c r="CE1497" s="24"/>
    </row>
    <row r="1498" spans="46:83" x14ac:dyDescent="0.15">
      <c r="AT1498" s="24"/>
      <c r="AU1498" s="24"/>
      <c r="AV1498" s="24"/>
      <c r="AW1498" s="24"/>
      <c r="AX1498" s="24"/>
      <c r="AY1498" s="24"/>
      <c r="AZ1498" s="24"/>
      <c r="BA1498" s="24"/>
      <c r="BB1498" s="24"/>
      <c r="BC1498" s="24"/>
      <c r="BD1498" s="24"/>
      <c r="BE1498" s="24"/>
      <c r="BF1498" s="24"/>
      <c r="BG1498" s="24"/>
      <c r="BH1498" s="24"/>
      <c r="BI1498" s="24"/>
      <c r="BJ1498" s="24"/>
      <c r="BK1498" s="24"/>
      <c r="BL1498" s="24"/>
      <c r="BM1498" s="24"/>
      <c r="BN1498" s="24"/>
      <c r="BO1498" s="24"/>
      <c r="BP1498" s="24"/>
      <c r="BQ1498" s="24"/>
      <c r="BR1498" s="24"/>
      <c r="BS1498" s="24"/>
      <c r="BT1498" s="24"/>
      <c r="BU1498" s="24"/>
      <c r="BV1498" s="24"/>
      <c r="BW1498" s="24"/>
      <c r="BX1498" s="24"/>
      <c r="BY1498" s="24"/>
      <c r="BZ1498" s="24"/>
      <c r="CA1498" s="24"/>
      <c r="CB1498" s="24"/>
      <c r="CC1498" s="24"/>
      <c r="CD1498" s="24"/>
      <c r="CE1498" s="24"/>
    </row>
    <row r="1499" spans="46:83" x14ac:dyDescent="0.15">
      <c r="AT1499" s="24"/>
      <c r="AU1499" s="24"/>
      <c r="AV1499" s="24"/>
      <c r="AW1499" s="24"/>
      <c r="AX1499" s="24"/>
      <c r="AY1499" s="24"/>
      <c r="AZ1499" s="24"/>
      <c r="BA1499" s="24"/>
      <c r="BB1499" s="24"/>
      <c r="BC1499" s="24"/>
      <c r="BD1499" s="24"/>
      <c r="BE1499" s="24"/>
      <c r="BF1499" s="24"/>
      <c r="BG1499" s="24"/>
      <c r="BH1499" s="24"/>
      <c r="BI1499" s="24"/>
      <c r="BJ1499" s="24"/>
      <c r="BK1499" s="24"/>
      <c r="BL1499" s="24"/>
      <c r="BM1499" s="24"/>
      <c r="BN1499" s="24"/>
      <c r="BO1499" s="24"/>
      <c r="BP1499" s="24"/>
      <c r="BQ1499" s="24"/>
      <c r="BR1499" s="24"/>
      <c r="BS1499" s="24"/>
      <c r="BT1499" s="24"/>
      <c r="BU1499" s="24"/>
      <c r="BV1499" s="24"/>
      <c r="BW1499" s="24"/>
      <c r="BX1499" s="24"/>
      <c r="BY1499" s="24"/>
      <c r="BZ1499" s="24"/>
      <c r="CA1499" s="24"/>
      <c r="CB1499" s="24"/>
      <c r="CC1499" s="24"/>
      <c r="CD1499" s="24"/>
      <c r="CE1499" s="24"/>
    </row>
    <row r="1500" spans="46:83" x14ac:dyDescent="0.15">
      <c r="AT1500" s="24"/>
      <c r="AU1500" s="24"/>
      <c r="AV1500" s="24"/>
      <c r="AW1500" s="24"/>
      <c r="AX1500" s="24"/>
      <c r="AY1500" s="24"/>
      <c r="AZ1500" s="24"/>
      <c r="BA1500" s="24"/>
      <c r="BB1500" s="24"/>
      <c r="BC1500" s="24"/>
      <c r="BD1500" s="24"/>
      <c r="BE1500" s="24"/>
      <c r="BF1500" s="24"/>
      <c r="BG1500" s="24"/>
      <c r="BH1500" s="24"/>
      <c r="BI1500" s="24"/>
      <c r="BJ1500" s="24"/>
      <c r="BK1500" s="24"/>
      <c r="BL1500" s="24"/>
      <c r="BM1500" s="24"/>
      <c r="BN1500" s="24"/>
      <c r="BO1500" s="24"/>
      <c r="BP1500" s="24"/>
      <c r="BQ1500" s="24"/>
      <c r="BR1500" s="24"/>
      <c r="BS1500" s="24"/>
      <c r="BT1500" s="24"/>
      <c r="BU1500" s="24"/>
      <c r="BV1500" s="24"/>
      <c r="BW1500" s="24"/>
      <c r="BX1500" s="24"/>
      <c r="BY1500" s="24"/>
      <c r="BZ1500" s="24"/>
      <c r="CA1500" s="24"/>
      <c r="CB1500" s="24"/>
      <c r="CC1500" s="24"/>
      <c r="CD1500" s="24"/>
      <c r="CE1500" s="24"/>
    </row>
    <row r="1501" spans="46:83" x14ac:dyDescent="0.15">
      <c r="AT1501" s="24"/>
      <c r="AU1501" s="24"/>
      <c r="AV1501" s="24"/>
      <c r="AW1501" s="24"/>
      <c r="AX1501" s="24"/>
      <c r="AY1501" s="24"/>
      <c r="AZ1501" s="24"/>
      <c r="BA1501" s="24"/>
      <c r="BB1501" s="24"/>
      <c r="BC1501" s="24"/>
      <c r="BD1501" s="24"/>
      <c r="BE1501" s="24"/>
      <c r="BF1501" s="24"/>
      <c r="BG1501" s="24"/>
      <c r="BH1501" s="24"/>
      <c r="BI1501" s="24"/>
      <c r="BJ1501" s="24"/>
      <c r="BK1501" s="24"/>
      <c r="BL1501" s="24"/>
      <c r="BM1501" s="24"/>
      <c r="BN1501" s="24"/>
      <c r="BO1501" s="24"/>
      <c r="BP1501" s="24"/>
      <c r="BQ1501" s="24"/>
      <c r="BR1501" s="24"/>
      <c r="BS1501" s="24"/>
      <c r="BT1501" s="24"/>
      <c r="BU1501" s="24"/>
      <c r="BV1501" s="24"/>
      <c r="BW1501" s="24"/>
      <c r="BX1501" s="24"/>
      <c r="BY1501" s="24"/>
      <c r="BZ1501" s="24"/>
      <c r="CA1501" s="24"/>
      <c r="CB1501" s="24"/>
      <c r="CC1501" s="24"/>
      <c r="CD1501" s="24"/>
      <c r="CE1501" s="24"/>
    </row>
    <row r="1502" spans="46:83" x14ac:dyDescent="0.15">
      <c r="AT1502" s="24"/>
      <c r="AU1502" s="24"/>
      <c r="AV1502" s="24"/>
      <c r="AW1502" s="24"/>
      <c r="AX1502" s="24"/>
      <c r="AY1502" s="24"/>
      <c r="AZ1502" s="24"/>
      <c r="BA1502" s="24"/>
      <c r="BB1502" s="24"/>
      <c r="BC1502" s="24"/>
      <c r="BD1502" s="24"/>
      <c r="BE1502" s="24"/>
      <c r="BF1502" s="24"/>
      <c r="BG1502" s="24"/>
      <c r="BH1502" s="24"/>
      <c r="BI1502" s="24"/>
      <c r="BJ1502" s="24"/>
      <c r="BK1502" s="24"/>
      <c r="BL1502" s="24"/>
      <c r="BM1502" s="24"/>
      <c r="BN1502" s="24"/>
      <c r="BO1502" s="24"/>
      <c r="BP1502" s="24"/>
      <c r="BQ1502" s="24"/>
      <c r="BR1502" s="24"/>
      <c r="BS1502" s="24"/>
      <c r="BT1502" s="24"/>
      <c r="BU1502" s="24"/>
      <c r="BV1502" s="24"/>
      <c r="BW1502" s="24"/>
      <c r="BX1502" s="24"/>
      <c r="BY1502" s="24"/>
      <c r="BZ1502" s="24"/>
      <c r="CA1502" s="24"/>
      <c r="CB1502" s="24"/>
      <c r="CC1502" s="24"/>
      <c r="CD1502" s="24"/>
      <c r="CE1502" s="24"/>
    </row>
    <row r="1503" spans="46:83" x14ac:dyDescent="0.15">
      <c r="AT1503" s="24"/>
      <c r="AU1503" s="24"/>
      <c r="AV1503" s="24"/>
      <c r="AW1503" s="24"/>
      <c r="AX1503" s="24"/>
      <c r="AY1503" s="24"/>
      <c r="AZ1503" s="24"/>
      <c r="BA1503" s="24"/>
      <c r="BB1503" s="24"/>
      <c r="BC1503" s="24"/>
      <c r="BD1503" s="24"/>
      <c r="BE1503" s="24"/>
      <c r="BF1503" s="24"/>
      <c r="BG1503" s="24"/>
      <c r="BH1503" s="24"/>
      <c r="BI1503" s="24"/>
      <c r="BJ1503" s="24"/>
      <c r="BK1503" s="24"/>
      <c r="BL1503" s="24"/>
      <c r="BM1503" s="24"/>
      <c r="BN1503" s="24"/>
      <c r="BO1503" s="24"/>
      <c r="BP1503" s="24"/>
      <c r="BQ1503" s="24"/>
      <c r="BR1503" s="24"/>
      <c r="BS1503" s="24"/>
      <c r="BT1503" s="24"/>
      <c r="BU1503" s="24"/>
      <c r="BV1503" s="24"/>
      <c r="BW1503" s="24"/>
      <c r="BX1503" s="24"/>
      <c r="BY1503" s="24"/>
      <c r="BZ1503" s="24"/>
      <c r="CA1503" s="24"/>
      <c r="CB1503" s="24"/>
      <c r="CC1503" s="24"/>
      <c r="CD1503" s="24"/>
      <c r="CE1503" s="24"/>
    </row>
    <row r="1504" spans="46:83" x14ac:dyDescent="0.15">
      <c r="AT1504" s="24"/>
      <c r="AU1504" s="24"/>
      <c r="AV1504" s="24"/>
      <c r="AW1504" s="24"/>
      <c r="AX1504" s="24"/>
      <c r="AY1504" s="24"/>
      <c r="AZ1504" s="24"/>
      <c r="BA1504" s="24"/>
      <c r="BB1504" s="24"/>
      <c r="BC1504" s="24"/>
      <c r="BD1504" s="24"/>
      <c r="BE1504" s="24"/>
      <c r="BF1504" s="24"/>
      <c r="BG1504" s="24"/>
      <c r="BH1504" s="24"/>
      <c r="BI1504" s="24"/>
      <c r="BJ1504" s="24"/>
      <c r="BK1504" s="24"/>
      <c r="BL1504" s="24"/>
      <c r="BM1504" s="24"/>
      <c r="BN1504" s="24"/>
      <c r="BO1504" s="24"/>
      <c r="BP1504" s="24"/>
      <c r="BQ1504" s="24"/>
      <c r="BR1504" s="24"/>
      <c r="BS1504" s="24"/>
      <c r="BT1504" s="24"/>
      <c r="BU1504" s="24"/>
      <c r="BV1504" s="24"/>
      <c r="BW1504" s="24"/>
      <c r="BX1504" s="24"/>
      <c r="BY1504" s="24"/>
      <c r="BZ1504" s="24"/>
      <c r="CA1504" s="24"/>
      <c r="CB1504" s="24"/>
      <c r="CC1504" s="24"/>
      <c r="CD1504" s="24"/>
      <c r="CE1504" s="24"/>
    </row>
    <row r="1505" spans="46:83" x14ac:dyDescent="0.15">
      <c r="AT1505" s="24"/>
      <c r="AU1505" s="24"/>
      <c r="AV1505" s="24"/>
      <c r="AW1505" s="24"/>
      <c r="AX1505" s="24"/>
      <c r="AY1505" s="24"/>
      <c r="AZ1505" s="24"/>
      <c r="BA1505" s="24"/>
      <c r="BB1505" s="24"/>
      <c r="BC1505" s="24"/>
      <c r="BD1505" s="24"/>
      <c r="BE1505" s="24"/>
      <c r="BF1505" s="24"/>
      <c r="BG1505" s="24"/>
      <c r="BH1505" s="24"/>
      <c r="BI1505" s="24"/>
      <c r="BJ1505" s="24"/>
      <c r="BK1505" s="24"/>
      <c r="BL1505" s="24"/>
      <c r="BM1505" s="24"/>
      <c r="BN1505" s="24"/>
      <c r="BO1505" s="24"/>
      <c r="BP1505" s="24"/>
      <c r="BQ1505" s="24"/>
      <c r="BR1505" s="24"/>
      <c r="BS1505" s="24"/>
      <c r="BT1505" s="24"/>
      <c r="BU1505" s="24"/>
      <c r="BV1505" s="24"/>
      <c r="BW1505" s="24"/>
      <c r="BX1505" s="24"/>
      <c r="BY1505" s="24"/>
      <c r="BZ1505" s="24"/>
      <c r="CA1505" s="24"/>
      <c r="CB1505" s="24"/>
      <c r="CC1505" s="24"/>
      <c r="CD1505" s="24"/>
      <c r="CE1505" s="24"/>
    </row>
    <row r="1506" spans="46:83" x14ac:dyDescent="0.15">
      <c r="AT1506" s="24"/>
      <c r="AU1506" s="24"/>
      <c r="AV1506" s="24"/>
      <c r="AW1506" s="24"/>
      <c r="AX1506" s="24"/>
      <c r="AY1506" s="24"/>
      <c r="AZ1506" s="24"/>
      <c r="BA1506" s="24"/>
      <c r="BB1506" s="24"/>
      <c r="BC1506" s="24"/>
      <c r="BD1506" s="24"/>
      <c r="BE1506" s="24"/>
      <c r="BF1506" s="24"/>
      <c r="BG1506" s="24"/>
      <c r="BH1506" s="24"/>
      <c r="BI1506" s="24"/>
      <c r="BJ1506" s="24"/>
      <c r="BK1506" s="24"/>
      <c r="BL1506" s="24"/>
      <c r="BM1506" s="24"/>
      <c r="BN1506" s="24"/>
      <c r="BO1506" s="24"/>
      <c r="BP1506" s="24"/>
      <c r="BQ1506" s="24"/>
      <c r="BR1506" s="24"/>
      <c r="BS1506" s="24"/>
      <c r="BT1506" s="24"/>
      <c r="BU1506" s="24"/>
      <c r="BV1506" s="24"/>
      <c r="BW1506" s="24"/>
      <c r="BX1506" s="24"/>
      <c r="BY1506" s="24"/>
      <c r="BZ1506" s="24"/>
      <c r="CA1506" s="24"/>
      <c r="CB1506" s="24"/>
      <c r="CC1506" s="24"/>
      <c r="CD1506" s="24"/>
      <c r="CE1506" s="24"/>
    </row>
    <row r="1507" spans="46:83" x14ac:dyDescent="0.15">
      <c r="AT1507" s="24"/>
      <c r="AU1507" s="24"/>
      <c r="AV1507" s="24"/>
      <c r="AW1507" s="24"/>
      <c r="AX1507" s="24"/>
      <c r="AY1507" s="24"/>
      <c r="AZ1507" s="24"/>
      <c r="BA1507" s="24"/>
      <c r="BB1507" s="24"/>
      <c r="BC1507" s="24"/>
      <c r="BD1507" s="24"/>
      <c r="BE1507" s="24"/>
      <c r="BF1507" s="24"/>
      <c r="BG1507" s="24"/>
      <c r="BH1507" s="24"/>
      <c r="BI1507" s="24"/>
      <c r="BJ1507" s="24"/>
      <c r="BK1507" s="24"/>
      <c r="BL1507" s="24"/>
      <c r="BM1507" s="24"/>
      <c r="BN1507" s="24"/>
      <c r="BO1507" s="24"/>
      <c r="BP1507" s="24"/>
      <c r="BQ1507" s="24"/>
      <c r="BR1507" s="24"/>
      <c r="BS1507" s="24"/>
      <c r="BT1507" s="24"/>
      <c r="BU1507" s="24"/>
      <c r="BV1507" s="24"/>
      <c r="BW1507" s="24"/>
      <c r="BX1507" s="24"/>
      <c r="BY1507" s="24"/>
      <c r="BZ1507" s="24"/>
      <c r="CA1507" s="24"/>
      <c r="CB1507" s="24"/>
      <c r="CC1507" s="24"/>
      <c r="CD1507" s="24"/>
      <c r="CE1507" s="24"/>
    </row>
    <row r="1508" spans="46:83" x14ac:dyDescent="0.15">
      <c r="AT1508" s="24"/>
      <c r="AU1508" s="24"/>
      <c r="AV1508" s="24"/>
      <c r="AW1508" s="24"/>
      <c r="AX1508" s="24"/>
      <c r="AY1508" s="24"/>
      <c r="AZ1508" s="24"/>
      <c r="BA1508" s="24"/>
      <c r="BB1508" s="24"/>
      <c r="BC1508" s="24"/>
      <c r="BD1508" s="24"/>
      <c r="BE1508" s="24"/>
      <c r="BF1508" s="24"/>
      <c r="BG1508" s="24"/>
      <c r="BH1508" s="24"/>
      <c r="BI1508" s="24"/>
      <c r="BJ1508" s="24"/>
      <c r="BK1508" s="24"/>
      <c r="BL1508" s="24"/>
      <c r="BM1508" s="24"/>
      <c r="BN1508" s="24"/>
      <c r="BO1508" s="24"/>
      <c r="BP1508" s="24"/>
      <c r="BQ1508" s="24"/>
      <c r="BR1508" s="24"/>
      <c r="BS1508" s="24"/>
      <c r="BT1508" s="24"/>
      <c r="BU1508" s="24"/>
      <c r="BV1508" s="24"/>
      <c r="BW1508" s="24"/>
      <c r="BX1508" s="24"/>
      <c r="BY1508" s="24"/>
      <c r="BZ1508" s="24"/>
      <c r="CA1508" s="24"/>
      <c r="CB1508" s="24"/>
      <c r="CC1508" s="24"/>
      <c r="CD1508" s="24"/>
      <c r="CE1508" s="24"/>
    </row>
    <row r="1509" spans="46:83" x14ac:dyDescent="0.15">
      <c r="AT1509" s="24"/>
      <c r="AU1509" s="24"/>
      <c r="AV1509" s="24"/>
      <c r="AW1509" s="24"/>
      <c r="AX1509" s="24"/>
      <c r="AY1509" s="24"/>
      <c r="AZ1509" s="24"/>
      <c r="BA1509" s="24"/>
      <c r="BB1509" s="24"/>
      <c r="BC1509" s="24"/>
      <c r="BD1509" s="24"/>
      <c r="BE1509" s="24"/>
      <c r="BF1509" s="24"/>
      <c r="BG1509" s="24"/>
      <c r="BH1509" s="24"/>
      <c r="BI1509" s="24"/>
      <c r="BJ1509" s="24"/>
      <c r="BK1509" s="24"/>
      <c r="BL1509" s="24"/>
      <c r="BM1509" s="24"/>
      <c r="BN1509" s="24"/>
      <c r="BO1509" s="24"/>
      <c r="BP1509" s="24"/>
      <c r="BQ1509" s="24"/>
      <c r="BR1509" s="24"/>
      <c r="BS1509" s="24"/>
      <c r="BT1509" s="24"/>
      <c r="BU1509" s="24"/>
      <c r="BV1509" s="24"/>
      <c r="BW1509" s="24"/>
      <c r="BX1509" s="24"/>
      <c r="BY1509" s="24"/>
      <c r="BZ1509" s="24"/>
      <c r="CA1509" s="24"/>
      <c r="CB1509" s="24"/>
      <c r="CC1509" s="24"/>
      <c r="CD1509" s="24"/>
      <c r="CE1509" s="24"/>
    </row>
    <row r="1510" spans="46:83" x14ac:dyDescent="0.15">
      <c r="AT1510" s="24"/>
      <c r="AU1510" s="24"/>
      <c r="AV1510" s="24"/>
      <c r="AW1510" s="24"/>
      <c r="AX1510" s="24"/>
      <c r="AY1510" s="24"/>
      <c r="AZ1510" s="24"/>
      <c r="BA1510" s="24"/>
      <c r="BB1510" s="24"/>
      <c r="BC1510" s="24"/>
      <c r="BD1510" s="24"/>
      <c r="BE1510" s="24"/>
      <c r="BF1510" s="24"/>
      <c r="BG1510" s="24"/>
      <c r="BH1510" s="24"/>
      <c r="BI1510" s="24"/>
      <c r="BJ1510" s="24"/>
      <c r="BK1510" s="24"/>
      <c r="BL1510" s="24"/>
      <c r="BM1510" s="24"/>
      <c r="BN1510" s="24"/>
      <c r="BO1510" s="24"/>
      <c r="BP1510" s="24"/>
      <c r="BQ1510" s="24"/>
      <c r="BR1510" s="24"/>
      <c r="BS1510" s="24"/>
      <c r="BT1510" s="24"/>
      <c r="BU1510" s="24"/>
      <c r="BV1510" s="24"/>
      <c r="BW1510" s="24"/>
      <c r="BX1510" s="24"/>
      <c r="BY1510" s="24"/>
      <c r="BZ1510" s="24"/>
      <c r="CA1510" s="24"/>
      <c r="CB1510" s="24"/>
      <c r="CC1510" s="24"/>
      <c r="CD1510" s="24"/>
      <c r="CE1510" s="24"/>
    </row>
    <row r="1511" spans="46:83" x14ac:dyDescent="0.15">
      <c r="AT1511" s="24"/>
      <c r="AU1511" s="24"/>
      <c r="AV1511" s="24"/>
      <c r="AW1511" s="24"/>
      <c r="AX1511" s="24"/>
      <c r="AY1511" s="24"/>
      <c r="AZ1511" s="24"/>
      <c r="BA1511" s="24"/>
      <c r="BB1511" s="24"/>
      <c r="BC1511" s="24"/>
      <c r="BD1511" s="24"/>
      <c r="BE1511" s="24"/>
      <c r="BF1511" s="24"/>
      <c r="BG1511" s="24"/>
      <c r="BH1511" s="24"/>
      <c r="BI1511" s="24"/>
      <c r="BJ1511" s="24"/>
      <c r="BK1511" s="24"/>
      <c r="BL1511" s="24"/>
      <c r="BM1511" s="24"/>
      <c r="BN1511" s="24"/>
      <c r="BO1511" s="24"/>
      <c r="BP1511" s="24"/>
      <c r="BQ1511" s="24"/>
      <c r="BR1511" s="24"/>
      <c r="BS1511" s="24"/>
      <c r="BT1511" s="24"/>
      <c r="BU1511" s="24"/>
      <c r="BV1511" s="24"/>
      <c r="BW1511" s="24"/>
      <c r="BX1511" s="24"/>
      <c r="BY1511" s="24"/>
      <c r="BZ1511" s="24"/>
      <c r="CA1511" s="24"/>
      <c r="CB1511" s="24"/>
      <c r="CC1511" s="24"/>
      <c r="CD1511" s="24"/>
      <c r="CE1511" s="24"/>
    </row>
    <row r="1512" spans="46:83" x14ac:dyDescent="0.15">
      <c r="AT1512" s="24"/>
      <c r="AU1512" s="24"/>
      <c r="AV1512" s="24"/>
      <c r="AW1512" s="24"/>
      <c r="AX1512" s="24"/>
      <c r="AY1512" s="24"/>
      <c r="AZ1512" s="24"/>
      <c r="BA1512" s="24"/>
      <c r="BB1512" s="24"/>
      <c r="BC1512" s="24"/>
      <c r="BD1512" s="24"/>
      <c r="BE1512" s="24"/>
      <c r="BF1512" s="24"/>
      <c r="BG1512" s="24"/>
      <c r="BH1512" s="24"/>
      <c r="BI1512" s="24"/>
      <c r="BJ1512" s="24"/>
      <c r="BK1512" s="24"/>
      <c r="BL1512" s="24"/>
      <c r="BM1512" s="24"/>
      <c r="BN1512" s="24"/>
      <c r="BO1512" s="24"/>
      <c r="BP1512" s="24"/>
      <c r="BQ1512" s="24"/>
      <c r="BR1512" s="24"/>
      <c r="BS1512" s="24"/>
      <c r="BT1512" s="24"/>
      <c r="BU1512" s="24"/>
      <c r="BV1512" s="24"/>
      <c r="BW1512" s="24"/>
      <c r="BX1512" s="24"/>
      <c r="BY1512" s="24"/>
      <c r="BZ1512" s="24"/>
      <c r="CA1512" s="24"/>
      <c r="CB1512" s="24"/>
      <c r="CC1512" s="24"/>
      <c r="CD1512" s="24"/>
      <c r="CE1512" s="24"/>
    </row>
    <row r="1513" spans="46:83" x14ac:dyDescent="0.15">
      <c r="AT1513" s="24"/>
      <c r="AU1513" s="24"/>
      <c r="AV1513" s="24"/>
      <c r="AW1513" s="24"/>
      <c r="AX1513" s="24"/>
      <c r="AY1513" s="24"/>
      <c r="AZ1513" s="24"/>
      <c r="BA1513" s="24"/>
      <c r="BB1513" s="24"/>
      <c r="BC1513" s="24"/>
      <c r="BD1513" s="24"/>
      <c r="BE1513" s="24"/>
      <c r="BF1513" s="24"/>
      <c r="BG1513" s="24"/>
      <c r="BH1513" s="24"/>
      <c r="BI1513" s="24"/>
      <c r="BJ1513" s="24"/>
      <c r="BK1513" s="24"/>
      <c r="BL1513" s="24"/>
      <c r="BM1513" s="24"/>
      <c r="BN1513" s="24"/>
      <c r="BO1513" s="24"/>
      <c r="BP1513" s="24"/>
      <c r="BQ1513" s="24"/>
      <c r="BR1513" s="24"/>
      <c r="BS1513" s="24"/>
      <c r="BT1513" s="24"/>
      <c r="BU1513" s="24"/>
      <c r="BV1513" s="24"/>
      <c r="BW1513" s="24"/>
      <c r="BX1513" s="24"/>
      <c r="BY1513" s="24"/>
      <c r="BZ1513" s="24"/>
      <c r="CA1513" s="24"/>
      <c r="CB1513" s="24"/>
      <c r="CC1513" s="24"/>
      <c r="CD1513" s="24"/>
      <c r="CE1513" s="24"/>
    </row>
    <row r="1514" spans="46:83" x14ac:dyDescent="0.15">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row>
    <row r="1515" spans="46:83" x14ac:dyDescent="0.15">
      <c r="AT1515" s="24"/>
      <c r="AU1515" s="24"/>
      <c r="AV1515" s="24"/>
      <c r="AW1515" s="24"/>
      <c r="AX1515" s="24"/>
      <c r="AY1515" s="24"/>
      <c r="AZ1515" s="24"/>
      <c r="BA1515" s="24"/>
      <c r="BB1515" s="24"/>
      <c r="BC1515" s="24"/>
      <c r="BD1515" s="24"/>
      <c r="BE1515" s="24"/>
      <c r="BF1515" s="24"/>
      <c r="BG1515" s="24"/>
      <c r="BH1515" s="24"/>
      <c r="BI1515" s="24"/>
      <c r="BJ1515" s="24"/>
      <c r="BK1515" s="24"/>
      <c r="BL1515" s="24"/>
      <c r="BM1515" s="24"/>
      <c r="BN1515" s="24"/>
      <c r="BO1515" s="24"/>
      <c r="BP1515" s="24"/>
      <c r="BQ1515" s="24"/>
      <c r="BR1515" s="24"/>
      <c r="BS1515" s="24"/>
      <c r="BT1515" s="24"/>
      <c r="BU1515" s="24"/>
      <c r="BV1515" s="24"/>
      <c r="BW1515" s="24"/>
      <c r="BX1515" s="24"/>
      <c r="BY1515" s="24"/>
      <c r="BZ1515" s="24"/>
      <c r="CA1515" s="24"/>
      <c r="CB1515" s="24"/>
      <c r="CC1515" s="24"/>
      <c r="CD1515" s="24"/>
      <c r="CE1515" s="24"/>
    </row>
    <row r="1516" spans="46:83" x14ac:dyDescent="0.15">
      <c r="AT1516" s="24"/>
      <c r="AU1516" s="24"/>
      <c r="AV1516" s="24"/>
      <c r="AW1516" s="24"/>
      <c r="AX1516" s="24"/>
      <c r="AY1516" s="24"/>
      <c r="AZ1516" s="24"/>
      <c r="BA1516" s="24"/>
      <c r="BB1516" s="24"/>
      <c r="BC1516" s="24"/>
      <c r="BD1516" s="24"/>
      <c r="BE1516" s="24"/>
      <c r="BF1516" s="24"/>
      <c r="BG1516" s="24"/>
      <c r="BH1516" s="24"/>
      <c r="BI1516" s="24"/>
      <c r="BJ1516" s="24"/>
      <c r="BK1516" s="24"/>
      <c r="BL1516" s="24"/>
      <c r="BM1516" s="24"/>
      <c r="BN1516" s="24"/>
      <c r="BO1516" s="24"/>
      <c r="BP1516" s="24"/>
      <c r="BQ1516" s="24"/>
      <c r="BR1516" s="24"/>
      <c r="BS1516" s="24"/>
      <c r="BT1516" s="24"/>
      <c r="BU1516" s="24"/>
      <c r="BV1516" s="24"/>
      <c r="BW1516" s="24"/>
      <c r="BX1516" s="24"/>
      <c r="BY1516" s="24"/>
      <c r="BZ1516" s="24"/>
      <c r="CA1516" s="24"/>
      <c r="CB1516" s="24"/>
      <c r="CC1516" s="24"/>
      <c r="CD1516" s="24"/>
      <c r="CE1516" s="24"/>
    </row>
    <row r="1517" spans="46:83" x14ac:dyDescent="0.15">
      <c r="AT1517" s="24"/>
      <c r="AU1517" s="24"/>
      <c r="AV1517" s="24"/>
      <c r="AW1517" s="24"/>
      <c r="AX1517" s="24"/>
      <c r="AY1517" s="24"/>
      <c r="AZ1517" s="24"/>
      <c r="BA1517" s="24"/>
      <c r="BB1517" s="24"/>
      <c r="BC1517" s="24"/>
      <c r="BD1517" s="24"/>
      <c r="BE1517" s="24"/>
      <c r="BF1517" s="24"/>
      <c r="BG1517" s="24"/>
      <c r="BH1517" s="24"/>
      <c r="BI1517" s="24"/>
      <c r="BJ1517" s="24"/>
      <c r="BK1517" s="24"/>
      <c r="BL1517" s="24"/>
      <c r="BM1517" s="24"/>
      <c r="BN1517" s="24"/>
      <c r="BO1517" s="24"/>
      <c r="BP1517" s="24"/>
      <c r="BQ1517" s="24"/>
      <c r="BR1517" s="24"/>
      <c r="BS1517" s="24"/>
      <c r="BT1517" s="24"/>
      <c r="BU1517" s="24"/>
      <c r="BV1517" s="24"/>
      <c r="BW1517" s="24"/>
      <c r="BX1517" s="24"/>
      <c r="BY1517" s="24"/>
      <c r="BZ1517" s="24"/>
      <c r="CA1517" s="24"/>
      <c r="CB1517" s="24"/>
      <c r="CC1517" s="24"/>
      <c r="CD1517" s="24"/>
      <c r="CE1517" s="24"/>
    </row>
    <row r="1518" spans="46:83" x14ac:dyDescent="0.15">
      <c r="AT1518" s="24"/>
      <c r="AU1518" s="24"/>
      <c r="AV1518" s="24"/>
      <c r="AW1518" s="24"/>
      <c r="AX1518" s="24"/>
      <c r="AY1518" s="24"/>
      <c r="AZ1518" s="24"/>
      <c r="BA1518" s="24"/>
      <c r="BB1518" s="24"/>
      <c r="BC1518" s="24"/>
      <c r="BD1518" s="24"/>
      <c r="BE1518" s="24"/>
      <c r="BF1518" s="24"/>
      <c r="BG1518" s="24"/>
      <c r="BH1518" s="24"/>
      <c r="BI1518" s="24"/>
      <c r="BJ1518" s="24"/>
      <c r="BK1518" s="24"/>
      <c r="BL1518" s="24"/>
      <c r="BM1518" s="24"/>
      <c r="BN1518" s="24"/>
      <c r="BO1518" s="24"/>
      <c r="BP1518" s="24"/>
      <c r="BQ1518" s="24"/>
      <c r="BR1518" s="24"/>
      <c r="BS1518" s="24"/>
      <c r="BT1518" s="24"/>
      <c r="BU1518" s="24"/>
      <c r="BV1518" s="24"/>
      <c r="BW1518" s="24"/>
      <c r="BX1518" s="24"/>
      <c r="BY1518" s="24"/>
      <c r="BZ1518" s="24"/>
      <c r="CA1518" s="24"/>
      <c r="CB1518" s="24"/>
      <c r="CC1518" s="24"/>
      <c r="CD1518" s="24"/>
      <c r="CE1518" s="24"/>
    </row>
    <row r="1519" spans="46:83" x14ac:dyDescent="0.15">
      <c r="AT1519" s="24"/>
      <c r="AU1519" s="24"/>
      <c r="AV1519" s="24"/>
      <c r="AW1519" s="24"/>
      <c r="AX1519" s="24"/>
      <c r="AY1519" s="24"/>
      <c r="AZ1519" s="24"/>
      <c r="BA1519" s="24"/>
      <c r="BB1519" s="24"/>
      <c r="BC1519" s="24"/>
      <c r="BD1519" s="24"/>
      <c r="BE1519" s="24"/>
      <c r="BF1519" s="24"/>
      <c r="BG1519" s="24"/>
      <c r="BH1519" s="24"/>
      <c r="BI1519" s="24"/>
      <c r="BJ1519" s="24"/>
      <c r="BK1519" s="24"/>
      <c r="BL1519" s="24"/>
      <c r="BM1519" s="24"/>
      <c r="BN1519" s="24"/>
      <c r="BO1519" s="24"/>
      <c r="BP1519" s="24"/>
      <c r="BQ1519" s="24"/>
      <c r="BR1519" s="24"/>
      <c r="BS1519" s="24"/>
      <c r="BT1519" s="24"/>
      <c r="BU1519" s="24"/>
      <c r="BV1519" s="24"/>
      <c r="BW1519" s="24"/>
      <c r="BX1519" s="24"/>
      <c r="BY1519" s="24"/>
      <c r="BZ1519" s="24"/>
      <c r="CA1519" s="24"/>
      <c r="CB1519" s="24"/>
      <c r="CC1519" s="24"/>
      <c r="CD1519" s="24"/>
      <c r="CE1519" s="24"/>
    </row>
    <row r="1520" spans="46:83" x14ac:dyDescent="0.15">
      <c r="AT1520" s="24"/>
      <c r="AU1520" s="24"/>
      <c r="AV1520" s="24"/>
      <c r="AW1520" s="24"/>
      <c r="AX1520" s="24"/>
      <c r="AY1520" s="24"/>
      <c r="AZ1520" s="24"/>
      <c r="BA1520" s="24"/>
      <c r="BB1520" s="24"/>
      <c r="BC1520" s="24"/>
      <c r="BD1520" s="24"/>
      <c r="BE1520" s="24"/>
      <c r="BF1520" s="24"/>
      <c r="BG1520" s="24"/>
      <c r="BH1520" s="24"/>
      <c r="BI1520" s="24"/>
      <c r="BJ1520" s="24"/>
      <c r="BK1520" s="24"/>
      <c r="BL1520" s="24"/>
      <c r="BM1520" s="24"/>
      <c r="BN1520" s="24"/>
      <c r="BO1520" s="24"/>
      <c r="BP1520" s="24"/>
      <c r="BQ1520" s="24"/>
      <c r="BR1520" s="24"/>
      <c r="BS1520" s="24"/>
      <c r="BT1520" s="24"/>
      <c r="BU1520" s="24"/>
      <c r="BV1520" s="24"/>
      <c r="BW1520" s="24"/>
      <c r="BX1520" s="24"/>
      <c r="BY1520" s="24"/>
      <c r="BZ1520" s="24"/>
      <c r="CA1520" s="24"/>
      <c r="CB1520" s="24"/>
      <c r="CC1520" s="24"/>
      <c r="CD1520" s="24"/>
      <c r="CE1520" s="24"/>
    </row>
    <row r="1521" spans="46:83" x14ac:dyDescent="0.15">
      <c r="AT1521" s="24"/>
      <c r="AU1521" s="24"/>
      <c r="AV1521" s="24"/>
      <c r="AW1521" s="24"/>
      <c r="AX1521" s="24"/>
      <c r="AY1521" s="24"/>
      <c r="AZ1521" s="24"/>
      <c r="BA1521" s="24"/>
      <c r="BB1521" s="24"/>
      <c r="BC1521" s="24"/>
      <c r="BD1521" s="24"/>
      <c r="BE1521" s="24"/>
      <c r="BF1521" s="24"/>
      <c r="BG1521" s="24"/>
      <c r="BH1521" s="24"/>
      <c r="BI1521" s="24"/>
      <c r="BJ1521" s="24"/>
      <c r="BK1521" s="24"/>
      <c r="BL1521" s="24"/>
      <c r="BM1521" s="24"/>
      <c r="BN1521" s="24"/>
      <c r="BO1521" s="24"/>
      <c r="BP1521" s="24"/>
      <c r="BQ1521" s="24"/>
      <c r="BR1521" s="24"/>
      <c r="BS1521" s="24"/>
      <c r="BT1521" s="24"/>
      <c r="BU1521" s="24"/>
      <c r="BV1521" s="24"/>
      <c r="BW1521" s="24"/>
      <c r="BX1521" s="24"/>
      <c r="BY1521" s="24"/>
      <c r="BZ1521" s="24"/>
      <c r="CA1521" s="24"/>
      <c r="CB1521" s="24"/>
      <c r="CC1521" s="24"/>
      <c r="CD1521" s="24"/>
      <c r="CE1521" s="24"/>
    </row>
    <row r="1522" spans="46:83" x14ac:dyDescent="0.15">
      <c r="AT1522" s="24"/>
      <c r="AU1522" s="24"/>
      <c r="AV1522" s="24"/>
      <c r="AW1522" s="24"/>
      <c r="AX1522" s="24"/>
      <c r="AY1522" s="24"/>
      <c r="AZ1522" s="24"/>
      <c r="BA1522" s="24"/>
      <c r="BB1522" s="24"/>
      <c r="BC1522" s="24"/>
      <c r="BD1522" s="24"/>
      <c r="BE1522" s="24"/>
      <c r="BF1522" s="24"/>
      <c r="BG1522" s="24"/>
      <c r="BH1522" s="24"/>
      <c r="BI1522" s="24"/>
      <c r="BJ1522" s="24"/>
      <c r="BK1522" s="24"/>
      <c r="BL1522" s="24"/>
      <c r="BM1522" s="24"/>
      <c r="BN1522" s="24"/>
      <c r="BO1522" s="24"/>
      <c r="BP1522" s="24"/>
      <c r="BQ1522" s="24"/>
      <c r="BR1522" s="24"/>
      <c r="BS1522" s="24"/>
      <c r="BT1522" s="24"/>
      <c r="BU1522" s="24"/>
      <c r="BV1522" s="24"/>
      <c r="BW1522" s="24"/>
      <c r="BX1522" s="24"/>
      <c r="BY1522" s="24"/>
      <c r="BZ1522" s="24"/>
      <c r="CA1522" s="24"/>
      <c r="CB1522" s="24"/>
      <c r="CC1522" s="24"/>
      <c r="CD1522" s="24"/>
      <c r="CE1522" s="24"/>
    </row>
    <row r="1523" spans="46:83" x14ac:dyDescent="0.15">
      <c r="AT1523" s="24"/>
      <c r="AU1523" s="24"/>
      <c r="AV1523" s="24"/>
      <c r="AW1523" s="24"/>
      <c r="AX1523" s="24"/>
      <c r="AY1523" s="24"/>
      <c r="AZ1523" s="24"/>
      <c r="BA1523" s="24"/>
      <c r="BB1523" s="24"/>
      <c r="BC1523" s="24"/>
      <c r="BD1523" s="24"/>
      <c r="BE1523" s="24"/>
      <c r="BF1523" s="24"/>
      <c r="BG1523" s="24"/>
      <c r="BH1523" s="24"/>
      <c r="BI1523" s="24"/>
      <c r="BJ1523" s="24"/>
      <c r="BK1523" s="24"/>
      <c r="BL1523" s="24"/>
      <c r="BM1523" s="24"/>
      <c r="BN1523" s="24"/>
      <c r="BO1523" s="24"/>
      <c r="BP1523" s="24"/>
      <c r="BQ1523" s="24"/>
      <c r="BR1523" s="24"/>
      <c r="BS1523" s="24"/>
      <c r="BT1523" s="24"/>
      <c r="BU1523" s="24"/>
      <c r="BV1523" s="24"/>
      <c r="BW1523" s="24"/>
      <c r="BX1523" s="24"/>
      <c r="BY1523" s="24"/>
      <c r="BZ1523" s="24"/>
      <c r="CA1523" s="24"/>
      <c r="CB1523" s="24"/>
      <c r="CC1523" s="24"/>
      <c r="CD1523" s="24"/>
      <c r="CE1523" s="24"/>
    </row>
    <row r="1524" spans="46:83" x14ac:dyDescent="0.15">
      <c r="AT1524" s="24"/>
      <c r="AU1524" s="24"/>
      <c r="AV1524" s="24"/>
      <c r="AW1524" s="24"/>
      <c r="AX1524" s="24"/>
      <c r="AY1524" s="24"/>
      <c r="AZ1524" s="24"/>
      <c r="BA1524" s="24"/>
      <c r="BB1524" s="24"/>
      <c r="BC1524" s="24"/>
      <c r="BD1524" s="24"/>
      <c r="BE1524" s="24"/>
      <c r="BF1524" s="24"/>
      <c r="BG1524" s="24"/>
      <c r="BH1524" s="24"/>
      <c r="BI1524" s="24"/>
      <c r="BJ1524" s="24"/>
      <c r="BK1524" s="24"/>
      <c r="BL1524" s="24"/>
      <c r="BM1524" s="24"/>
      <c r="BN1524" s="24"/>
      <c r="BO1524" s="24"/>
      <c r="BP1524" s="24"/>
      <c r="BQ1524" s="24"/>
      <c r="BR1524" s="24"/>
      <c r="BS1524" s="24"/>
      <c r="BT1524" s="24"/>
      <c r="BU1524" s="24"/>
      <c r="BV1524" s="24"/>
      <c r="BW1524" s="24"/>
      <c r="BX1524" s="24"/>
      <c r="BY1524" s="24"/>
      <c r="BZ1524" s="24"/>
      <c r="CA1524" s="24"/>
      <c r="CB1524" s="24"/>
      <c r="CC1524" s="24"/>
      <c r="CD1524" s="24"/>
      <c r="CE1524" s="24"/>
    </row>
    <row r="1525" spans="46:83" x14ac:dyDescent="0.15">
      <c r="AT1525" s="24"/>
      <c r="AU1525" s="24"/>
      <c r="AV1525" s="24"/>
      <c r="AW1525" s="24"/>
      <c r="AX1525" s="24"/>
      <c r="AY1525" s="24"/>
      <c r="AZ1525" s="24"/>
      <c r="BA1525" s="24"/>
      <c r="BB1525" s="24"/>
      <c r="BC1525" s="24"/>
      <c r="BD1525" s="24"/>
      <c r="BE1525" s="24"/>
      <c r="BF1525" s="24"/>
      <c r="BG1525" s="24"/>
      <c r="BH1525" s="24"/>
      <c r="BI1525" s="24"/>
      <c r="BJ1525" s="24"/>
      <c r="BK1525" s="24"/>
      <c r="BL1525" s="24"/>
      <c r="BM1525" s="24"/>
      <c r="BN1525" s="24"/>
      <c r="BO1525" s="24"/>
      <c r="BP1525" s="24"/>
      <c r="BQ1525" s="24"/>
      <c r="BR1525" s="24"/>
      <c r="BS1525" s="24"/>
      <c r="BT1525" s="24"/>
      <c r="BU1525" s="24"/>
      <c r="BV1525" s="24"/>
      <c r="BW1525" s="24"/>
      <c r="BX1525" s="24"/>
      <c r="BY1525" s="24"/>
      <c r="BZ1525" s="24"/>
      <c r="CA1525" s="24"/>
      <c r="CB1525" s="24"/>
      <c r="CC1525" s="24"/>
      <c r="CD1525" s="24"/>
      <c r="CE1525" s="24"/>
    </row>
    <row r="1526" spans="46:83" x14ac:dyDescent="0.15">
      <c r="AT1526" s="24"/>
      <c r="AU1526" s="24"/>
      <c r="AV1526" s="24"/>
      <c r="AW1526" s="24"/>
      <c r="AX1526" s="24"/>
      <c r="AY1526" s="24"/>
      <c r="AZ1526" s="24"/>
      <c r="BA1526" s="24"/>
      <c r="BB1526" s="24"/>
      <c r="BC1526" s="24"/>
      <c r="BD1526" s="24"/>
      <c r="BE1526" s="24"/>
      <c r="BF1526" s="24"/>
      <c r="BG1526" s="24"/>
      <c r="BH1526" s="24"/>
      <c r="BI1526" s="24"/>
      <c r="BJ1526" s="24"/>
      <c r="BK1526" s="24"/>
      <c r="BL1526" s="24"/>
      <c r="BM1526" s="24"/>
      <c r="BN1526" s="24"/>
      <c r="BO1526" s="24"/>
      <c r="BP1526" s="24"/>
      <c r="BQ1526" s="24"/>
      <c r="BR1526" s="24"/>
      <c r="BS1526" s="24"/>
      <c r="BT1526" s="24"/>
      <c r="BU1526" s="24"/>
      <c r="BV1526" s="24"/>
      <c r="BW1526" s="24"/>
      <c r="BX1526" s="24"/>
      <c r="BY1526" s="24"/>
      <c r="BZ1526" s="24"/>
      <c r="CA1526" s="24"/>
      <c r="CB1526" s="24"/>
      <c r="CC1526" s="24"/>
      <c r="CD1526" s="24"/>
      <c r="CE1526" s="24"/>
    </row>
    <row r="1527" spans="46:83" x14ac:dyDescent="0.15">
      <c r="AT1527" s="24"/>
      <c r="AU1527" s="24"/>
      <c r="AV1527" s="24"/>
      <c r="AW1527" s="24"/>
      <c r="AX1527" s="24"/>
      <c r="AY1527" s="24"/>
      <c r="AZ1527" s="24"/>
      <c r="BA1527" s="24"/>
      <c r="BB1527" s="24"/>
      <c r="BC1527" s="24"/>
      <c r="BD1527" s="24"/>
      <c r="BE1527" s="24"/>
      <c r="BF1527" s="24"/>
      <c r="BG1527" s="24"/>
      <c r="BH1527" s="24"/>
      <c r="BI1527" s="24"/>
      <c r="BJ1527" s="24"/>
      <c r="BK1527" s="24"/>
      <c r="BL1527" s="24"/>
      <c r="BM1527" s="24"/>
      <c r="BN1527" s="24"/>
      <c r="BO1527" s="24"/>
      <c r="BP1527" s="24"/>
      <c r="BQ1527" s="24"/>
      <c r="BR1527" s="24"/>
      <c r="BS1527" s="24"/>
      <c r="BT1527" s="24"/>
      <c r="BU1527" s="24"/>
      <c r="BV1527" s="24"/>
      <c r="BW1527" s="24"/>
      <c r="BX1527" s="24"/>
      <c r="BY1527" s="24"/>
      <c r="BZ1527" s="24"/>
      <c r="CA1527" s="24"/>
      <c r="CB1527" s="24"/>
      <c r="CC1527" s="24"/>
      <c r="CD1527" s="24"/>
      <c r="CE1527" s="24"/>
    </row>
    <row r="1528" spans="46:83" x14ac:dyDescent="0.15">
      <c r="AT1528" s="24"/>
      <c r="AU1528" s="24"/>
      <c r="AV1528" s="24"/>
      <c r="AW1528" s="24"/>
      <c r="AX1528" s="24"/>
      <c r="AY1528" s="24"/>
      <c r="AZ1528" s="24"/>
      <c r="BA1528" s="24"/>
      <c r="BB1528" s="24"/>
      <c r="BC1528" s="24"/>
      <c r="BD1528" s="24"/>
      <c r="BE1528" s="24"/>
      <c r="BF1528" s="24"/>
      <c r="BG1528" s="24"/>
      <c r="BH1528" s="24"/>
      <c r="BI1528" s="24"/>
      <c r="BJ1528" s="24"/>
      <c r="BK1528" s="24"/>
      <c r="BL1528" s="24"/>
      <c r="BM1528" s="24"/>
      <c r="BN1528" s="24"/>
      <c r="BO1528" s="24"/>
      <c r="BP1528" s="24"/>
      <c r="BQ1528" s="24"/>
      <c r="BR1528" s="24"/>
      <c r="BS1528" s="24"/>
      <c r="BT1528" s="24"/>
      <c r="BU1528" s="24"/>
      <c r="BV1528" s="24"/>
      <c r="BW1528" s="24"/>
      <c r="BX1528" s="24"/>
      <c r="BY1528" s="24"/>
      <c r="BZ1528" s="24"/>
      <c r="CA1528" s="24"/>
      <c r="CB1528" s="24"/>
      <c r="CC1528" s="24"/>
      <c r="CD1528" s="24"/>
      <c r="CE1528" s="24"/>
    </row>
    <row r="1529" spans="46:83" x14ac:dyDescent="0.15">
      <c r="AT1529" s="24"/>
      <c r="AU1529" s="24"/>
      <c r="AV1529" s="24"/>
      <c r="AW1529" s="24"/>
      <c r="AX1529" s="24"/>
      <c r="AY1529" s="24"/>
      <c r="AZ1529" s="24"/>
      <c r="BA1529" s="24"/>
      <c r="BB1529" s="24"/>
      <c r="BC1529" s="24"/>
      <c r="BD1529" s="24"/>
      <c r="BE1529" s="24"/>
      <c r="BF1529" s="24"/>
      <c r="BG1529" s="24"/>
      <c r="BH1529" s="24"/>
      <c r="BI1529" s="24"/>
      <c r="BJ1529" s="24"/>
      <c r="BK1529" s="24"/>
      <c r="BL1529" s="24"/>
      <c r="BM1529" s="24"/>
      <c r="BN1529" s="24"/>
      <c r="BO1529" s="24"/>
      <c r="BP1529" s="24"/>
      <c r="BQ1529" s="24"/>
      <c r="BR1529" s="24"/>
      <c r="BS1529" s="24"/>
      <c r="BT1529" s="24"/>
      <c r="BU1529" s="24"/>
      <c r="BV1529" s="24"/>
      <c r="BW1529" s="24"/>
      <c r="BX1529" s="24"/>
      <c r="BY1529" s="24"/>
      <c r="BZ1529" s="24"/>
      <c r="CA1529" s="24"/>
      <c r="CB1529" s="24"/>
      <c r="CC1529" s="24"/>
      <c r="CD1529" s="24"/>
      <c r="CE1529" s="24"/>
    </row>
    <row r="1530" spans="46:83" x14ac:dyDescent="0.15">
      <c r="AT1530" s="24"/>
      <c r="AU1530" s="24"/>
      <c r="AV1530" s="24"/>
      <c r="AW1530" s="24"/>
      <c r="AX1530" s="24"/>
      <c r="AY1530" s="24"/>
      <c r="AZ1530" s="24"/>
      <c r="BA1530" s="24"/>
      <c r="BB1530" s="24"/>
      <c r="BC1530" s="24"/>
      <c r="BD1530" s="24"/>
      <c r="BE1530" s="24"/>
      <c r="BF1530" s="24"/>
      <c r="BG1530" s="24"/>
      <c r="BH1530" s="24"/>
      <c r="BI1530" s="24"/>
      <c r="BJ1530" s="24"/>
      <c r="BK1530" s="24"/>
      <c r="BL1530" s="24"/>
      <c r="BM1530" s="24"/>
      <c r="BN1530" s="24"/>
      <c r="BO1530" s="24"/>
      <c r="BP1530" s="24"/>
      <c r="BQ1530" s="24"/>
      <c r="BR1530" s="24"/>
      <c r="BS1530" s="24"/>
      <c r="BT1530" s="24"/>
      <c r="BU1530" s="24"/>
      <c r="BV1530" s="24"/>
      <c r="BW1530" s="24"/>
      <c r="BX1530" s="24"/>
      <c r="BY1530" s="24"/>
      <c r="BZ1530" s="24"/>
      <c r="CA1530" s="24"/>
      <c r="CB1530" s="24"/>
      <c r="CC1530" s="24"/>
      <c r="CD1530" s="24"/>
      <c r="CE1530" s="24"/>
    </row>
    <row r="1531" spans="46:83" x14ac:dyDescent="0.15">
      <c r="AT1531" s="24"/>
      <c r="AU1531" s="24"/>
      <c r="AV1531" s="24"/>
      <c r="AW1531" s="24"/>
      <c r="AX1531" s="24"/>
      <c r="AY1531" s="24"/>
      <c r="AZ1531" s="24"/>
      <c r="BA1531" s="24"/>
      <c r="BB1531" s="24"/>
      <c r="BC1531" s="24"/>
      <c r="BD1531" s="24"/>
      <c r="BE1531" s="24"/>
      <c r="BF1531" s="24"/>
      <c r="BG1531" s="24"/>
      <c r="BH1531" s="24"/>
      <c r="BI1531" s="24"/>
      <c r="BJ1531" s="24"/>
      <c r="BK1531" s="24"/>
      <c r="BL1531" s="24"/>
      <c r="BM1531" s="24"/>
      <c r="BN1531" s="24"/>
      <c r="BO1531" s="24"/>
      <c r="BP1531" s="24"/>
      <c r="BQ1531" s="24"/>
      <c r="BR1531" s="24"/>
      <c r="BS1531" s="24"/>
      <c r="BT1531" s="24"/>
      <c r="BU1531" s="24"/>
      <c r="BV1531" s="24"/>
      <c r="BW1531" s="24"/>
      <c r="BX1531" s="24"/>
      <c r="BY1531" s="24"/>
      <c r="BZ1531" s="24"/>
      <c r="CA1531" s="24"/>
      <c r="CB1531" s="24"/>
      <c r="CC1531" s="24"/>
      <c r="CD1531" s="24"/>
      <c r="CE1531" s="24"/>
    </row>
    <row r="1532" spans="46:83" x14ac:dyDescent="0.15">
      <c r="AT1532" s="24"/>
      <c r="AU1532" s="24"/>
      <c r="AV1532" s="24"/>
      <c r="AW1532" s="24"/>
      <c r="AX1532" s="24"/>
      <c r="AY1532" s="24"/>
      <c r="AZ1532" s="24"/>
      <c r="BA1532" s="24"/>
      <c r="BB1532" s="24"/>
      <c r="BC1532" s="24"/>
      <c r="BD1532" s="24"/>
      <c r="BE1532" s="24"/>
      <c r="BF1532" s="24"/>
      <c r="BG1532" s="24"/>
      <c r="BH1532" s="24"/>
      <c r="BI1532" s="24"/>
      <c r="BJ1532" s="24"/>
      <c r="BK1532" s="24"/>
      <c r="BL1532" s="24"/>
      <c r="BM1532" s="24"/>
      <c r="BN1532" s="24"/>
      <c r="BO1532" s="24"/>
      <c r="BP1532" s="24"/>
      <c r="BQ1532" s="24"/>
      <c r="BR1532" s="24"/>
      <c r="BS1532" s="24"/>
      <c r="BT1532" s="24"/>
      <c r="BU1532" s="24"/>
      <c r="BV1532" s="24"/>
      <c r="BW1532" s="24"/>
      <c r="BX1532" s="24"/>
      <c r="BY1532" s="24"/>
      <c r="BZ1532" s="24"/>
      <c r="CA1532" s="24"/>
      <c r="CB1532" s="24"/>
      <c r="CC1532" s="24"/>
      <c r="CD1532" s="24"/>
      <c r="CE1532" s="24"/>
    </row>
    <row r="1533" spans="46:83" x14ac:dyDescent="0.15">
      <c r="AT1533" s="24"/>
      <c r="AU1533" s="24"/>
      <c r="AV1533" s="24"/>
      <c r="AW1533" s="24"/>
      <c r="AX1533" s="24"/>
      <c r="AY1533" s="24"/>
      <c r="AZ1533" s="24"/>
      <c r="BA1533" s="24"/>
      <c r="BB1533" s="24"/>
      <c r="BC1533" s="24"/>
      <c r="BD1533" s="24"/>
      <c r="BE1533" s="24"/>
      <c r="BF1533" s="24"/>
      <c r="BG1533" s="24"/>
      <c r="BH1533" s="24"/>
      <c r="BI1533" s="24"/>
      <c r="BJ1533" s="24"/>
      <c r="BK1533" s="24"/>
      <c r="BL1533" s="24"/>
      <c r="BM1533" s="24"/>
      <c r="BN1533" s="24"/>
      <c r="BO1533" s="24"/>
      <c r="BP1533" s="24"/>
      <c r="BQ1533" s="24"/>
      <c r="BR1533" s="24"/>
      <c r="BS1533" s="24"/>
      <c r="BT1533" s="24"/>
      <c r="BU1533" s="24"/>
      <c r="BV1533" s="24"/>
      <c r="BW1533" s="24"/>
      <c r="BX1533" s="24"/>
      <c r="BY1533" s="24"/>
      <c r="BZ1533" s="24"/>
      <c r="CA1533" s="24"/>
      <c r="CB1533" s="24"/>
      <c r="CC1533" s="24"/>
      <c r="CD1533" s="24"/>
      <c r="CE1533" s="24"/>
    </row>
    <row r="1534" spans="46:83" x14ac:dyDescent="0.15">
      <c r="AT1534" s="24"/>
      <c r="AU1534" s="24"/>
      <c r="AV1534" s="24"/>
      <c r="AW1534" s="24"/>
      <c r="AX1534" s="24"/>
      <c r="AY1534" s="24"/>
      <c r="AZ1534" s="24"/>
      <c r="BA1534" s="24"/>
      <c r="BB1534" s="24"/>
      <c r="BC1534" s="24"/>
      <c r="BD1534" s="24"/>
      <c r="BE1534" s="24"/>
      <c r="BF1534" s="24"/>
      <c r="BG1534" s="24"/>
      <c r="BH1534" s="24"/>
      <c r="BI1534" s="24"/>
      <c r="BJ1534" s="24"/>
      <c r="BK1534" s="24"/>
      <c r="BL1534" s="24"/>
      <c r="BM1534" s="24"/>
      <c r="BN1534" s="24"/>
      <c r="BO1534" s="24"/>
      <c r="BP1534" s="24"/>
      <c r="BQ1534" s="24"/>
      <c r="BR1534" s="24"/>
      <c r="BS1534" s="24"/>
      <c r="BT1534" s="24"/>
      <c r="BU1534" s="24"/>
      <c r="BV1534" s="24"/>
      <c r="BW1534" s="24"/>
      <c r="BX1534" s="24"/>
      <c r="BY1534" s="24"/>
      <c r="BZ1534" s="24"/>
      <c r="CA1534" s="24"/>
      <c r="CB1534" s="24"/>
      <c r="CC1534" s="24"/>
      <c r="CD1534" s="24"/>
      <c r="CE1534" s="24"/>
    </row>
    <row r="1535" spans="46:83" x14ac:dyDescent="0.15">
      <c r="AT1535" s="24"/>
      <c r="AU1535" s="24"/>
      <c r="AV1535" s="24"/>
      <c r="AW1535" s="24"/>
      <c r="AX1535" s="24"/>
      <c r="AY1535" s="24"/>
      <c r="AZ1535" s="24"/>
      <c r="BA1535" s="24"/>
      <c r="BB1535" s="24"/>
      <c r="BC1535" s="24"/>
      <c r="BD1535" s="24"/>
      <c r="BE1535" s="24"/>
      <c r="BF1535" s="24"/>
      <c r="BG1535" s="24"/>
      <c r="BH1535" s="24"/>
      <c r="BI1535" s="24"/>
      <c r="BJ1535" s="24"/>
      <c r="BK1535" s="24"/>
      <c r="BL1535" s="24"/>
      <c r="BM1535" s="24"/>
      <c r="BN1535" s="24"/>
      <c r="BO1535" s="24"/>
      <c r="BP1535" s="24"/>
      <c r="BQ1535" s="24"/>
      <c r="BR1535" s="24"/>
      <c r="BS1535" s="24"/>
      <c r="BT1535" s="24"/>
      <c r="BU1535" s="24"/>
      <c r="BV1535" s="24"/>
      <c r="BW1535" s="24"/>
      <c r="BX1535" s="24"/>
      <c r="BY1535" s="24"/>
      <c r="BZ1535" s="24"/>
      <c r="CA1535" s="24"/>
      <c r="CB1535" s="24"/>
      <c r="CC1535" s="24"/>
      <c r="CD1535" s="24"/>
      <c r="CE1535" s="24"/>
    </row>
    <row r="1536" spans="46:83" x14ac:dyDescent="0.15">
      <c r="AT1536" s="24"/>
      <c r="AU1536" s="24"/>
      <c r="AV1536" s="24"/>
      <c r="AW1536" s="24"/>
      <c r="AX1536" s="24"/>
      <c r="AY1536" s="24"/>
      <c r="AZ1536" s="24"/>
      <c r="BA1536" s="24"/>
      <c r="BB1536" s="24"/>
      <c r="BC1536" s="24"/>
      <c r="BD1536" s="24"/>
      <c r="BE1536" s="24"/>
      <c r="BF1536" s="24"/>
      <c r="BG1536" s="24"/>
      <c r="BH1536" s="24"/>
      <c r="BI1536" s="24"/>
      <c r="BJ1536" s="24"/>
      <c r="BK1536" s="24"/>
      <c r="BL1536" s="24"/>
      <c r="BM1536" s="24"/>
      <c r="BN1536" s="24"/>
      <c r="BO1536" s="24"/>
      <c r="BP1536" s="24"/>
      <c r="BQ1536" s="24"/>
      <c r="BR1536" s="24"/>
      <c r="BS1536" s="24"/>
      <c r="BT1536" s="24"/>
      <c r="BU1536" s="24"/>
      <c r="BV1536" s="24"/>
      <c r="BW1536" s="24"/>
      <c r="BX1536" s="24"/>
      <c r="BY1536" s="24"/>
      <c r="BZ1536" s="24"/>
      <c r="CA1536" s="24"/>
      <c r="CB1536" s="24"/>
      <c r="CC1536" s="24"/>
      <c r="CD1536" s="24"/>
      <c r="CE1536" s="24"/>
    </row>
    <row r="1537" spans="46:83" x14ac:dyDescent="0.15">
      <c r="AT1537" s="24"/>
      <c r="AU1537" s="24"/>
      <c r="AV1537" s="24"/>
      <c r="AW1537" s="24"/>
      <c r="AX1537" s="24"/>
      <c r="AY1537" s="24"/>
      <c r="AZ1537" s="24"/>
      <c r="BA1537" s="24"/>
      <c r="BB1537" s="24"/>
      <c r="BC1537" s="24"/>
      <c r="BD1537" s="24"/>
      <c r="BE1537" s="24"/>
      <c r="BF1537" s="24"/>
      <c r="BG1537" s="24"/>
      <c r="BH1537" s="24"/>
      <c r="BI1537" s="24"/>
      <c r="BJ1537" s="24"/>
      <c r="BK1537" s="24"/>
      <c r="BL1537" s="24"/>
      <c r="BM1537" s="24"/>
      <c r="BN1537" s="24"/>
      <c r="BO1537" s="24"/>
      <c r="BP1537" s="24"/>
      <c r="BQ1537" s="24"/>
      <c r="BR1537" s="24"/>
      <c r="BS1537" s="24"/>
      <c r="BT1537" s="24"/>
      <c r="BU1537" s="24"/>
      <c r="BV1537" s="24"/>
      <c r="BW1537" s="24"/>
      <c r="BX1537" s="24"/>
      <c r="BY1537" s="24"/>
      <c r="BZ1537" s="24"/>
      <c r="CA1537" s="24"/>
      <c r="CB1537" s="24"/>
      <c r="CC1537" s="24"/>
      <c r="CD1537" s="24"/>
      <c r="CE1537" s="24"/>
    </row>
    <row r="1538" spans="46:83" x14ac:dyDescent="0.15">
      <c r="AT1538" s="24"/>
      <c r="AU1538" s="24"/>
      <c r="AV1538" s="24"/>
      <c r="AW1538" s="24"/>
      <c r="AX1538" s="24"/>
      <c r="AY1538" s="24"/>
      <c r="AZ1538" s="24"/>
      <c r="BA1538" s="24"/>
      <c r="BB1538" s="24"/>
      <c r="BC1538" s="24"/>
      <c r="BD1538" s="24"/>
      <c r="BE1538" s="24"/>
      <c r="BF1538" s="24"/>
      <c r="BG1538" s="24"/>
      <c r="BH1538" s="24"/>
      <c r="BI1538" s="24"/>
      <c r="BJ1538" s="24"/>
      <c r="BK1538" s="24"/>
      <c r="BL1538" s="24"/>
      <c r="BM1538" s="24"/>
      <c r="BN1538" s="24"/>
      <c r="BO1538" s="24"/>
      <c r="BP1538" s="24"/>
      <c r="BQ1538" s="24"/>
      <c r="BR1538" s="24"/>
      <c r="BS1538" s="24"/>
      <c r="BT1538" s="24"/>
      <c r="BU1538" s="24"/>
      <c r="BV1538" s="24"/>
      <c r="BW1538" s="24"/>
      <c r="BX1538" s="24"/>
      <c r="BY1538" s="24"/>
      <c r="BZ1538" s="24"/>
      <c r="CA1538" s="24"/>
      <c r="CB1538" s="24"/>
      <c r="CC1538" s="24"/>
      <c r="CD1538" s="24"/>
      <c r="CE1538" s="24"/>
    </row>
    <row r="1539" spans="46:83" x14ac:dyDescent="0.15">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row>
    <row r="1540" spans="46:83" x14ac:dyDescent="0.15">
      <c r="AT1540" s="24"/>
      <c r="AU1540" s="24"/>
      <c r="AV1540" s="24"/>
      <c r="AW1540" s="24"/>
      <c r="AX1540" s="24"/>
      <c r="AY1540" s="24"/>
      <c r="AZ1540" s="24"/>
      <c r="BA1540" s="24"/>
      <c r="BB1540" s="24"/>
      <c r="BC1540" s="24"/>
      <c r="BD1540" s="24"/>
      <c r="BE1540" s="24"/>
      <c r="BF1540" s="24"/>
      <c r="BG1540" s="24"/>
      <c r="BH1540" s="24"/>
      <c r="BI1540" s="24"/>
      <c r="BJ1540" s="24"/>
      <c r="BK1540" s="24"/>
      <c r="BL1540" s="24"/>
      <c r="BM1540" s="24"/>
      <c r="BN1540" s="24"/>
      <c r="BO1540" s="24"/>
      <c r="BP1540" s="24"/>
      <c r="BQ1540" s="24"/>
      <c r="BR1540" s="24"/>
      <c r="BS1540" s="24"/>
      <c r="BT1540" s="24"/>
      <c r="BU1540" s="24"/>
      <c r="BV1540" s="24"/>
      <c r="BW1540" s="24"/>
      <c r="BX1540" s="24"/>
      <c r="BY1540" s="24"/>
      <c r="BZ1540" s="24"/>
      <c r="CA1540" s="24"/>
      <c r="CB1540" s="24"/>
      <c r="CC1540" s="24"/>
      <c r="CD1540" s="24"/>
      <c r="CE1540" s="24"/>
    </row>
    <row r="1541" spans="46:83" x14ac:dyDescent="0.15">
      <c r="AT1541" s="24"/>
      <c r="AU1541" s="24"/>
      <c r="AV1541" s="24"/>
      <c r="AW1541" s="24"/>
      <c r="AX1541" s="24"/>
      <c r="AY1541" s="24"/>
      <c r="AZ1541" s="24"/>
      <c r="BA1541" s="24"/>
      <c r="BB1541" s="24"/>
      <c r="BC1541" s="24"/>
      <c r="BD1541" s="24"/>
      <c r="BE1541" s="24"/>
      <c r="BF1541" s="24"/>
      <c r="BG1541" s="24"/>
      <c r="BH1541" s="24"/>
      <c r="BI1541" s="24"/>
      <c r="BJ1541" s="24"/>
      <c r="BK1541" s="24"/>
      <c r="BL1541" s="24"/>
      <c r="BM1541" s="24"/>
      <c r="BN1541" s="24"/>
      <c r="BO1541" s="24"/>
      <c r="BP1541" s="24"/>
      <c r="BQ1541" s="24"/>
      <c r="BR1541" s="24"/>
      <c r="BS1541" s="24"/>
      <c r="BT1541" s="24"/>
      <c r="BU1541" s="24"/>
      <c r="BV1541" s="24"/>
      <c r="BW1541" s="24"/>
      <c r="BX1541" s="24"/>
      <c r="BY1541" s="24"/>
      <c r="BZ1541" s="24"/>
      <c r="CA1541" s="24"/>
      <c r="CB1541" s="24"/>
      <c r="CC1541" s="24"/>
      <c r="CD1541" s="24"/>
      <c r="CE1541" s="24"/>
    </row>
    <row r="1542" spans="46:83" x14ac:dyDescent="0.15">
      <c r="AT1542" s="24"/>
      <c r="AU1542" s="24"/>
      <c r="AV1542" s="24"/>
      <c r="AW1542" s="24"/>
      <c r="AX1542" s="24"/>
      <c r="AY1542" s="24"/>
      <c r="AZ1542" s="24"/>
      <c r="BA1542" s="24"/>
      <c r="BB1542" s="24"/>
      <c r="BC1542" s="24"/>
      <c r="BD1542" s="24"/>
      <c r="BE1542" s="24"/>
      <c r="BF1542" s="24"/>
      <c r="BG1542" s="24"/>
      <c r="BH1542" s="24"/>
      <c r="BI1542" s="24"/>
      <c r="BJ1542" s="24"/>
      <c r="BK1542" s="24"/>
      <c r="BL1542" s="24"/>
      <c r="BM1542" s="24"/>
      <c r="BN1542" s="24"/>
      <c r="BO1542" s="24"/>
      <c r="BP1542" s="24"/>
      <c r="BQ1542" s="24"/>
      <c r="BR1542" s="24"/>
      <c r="BS1542" s="24"/>
      <c r="BT1542" s="24"/>
      <c r="BU1542" s="24"/>
      <c r="BV1542" s="24"/>
      <c r="BW1542" s="24"/>
      <c r="BX1542" s="24"/>
      <c r="BY1542" s="24"/>
      <c r="BZ1542" s="24"/>
      <c r="CA1542" s="24"/>
      <c r="CB1542" s="24"/>
      <c r="CC1542" s="24"/>
      <c r="CD1542" s="24"/>
      <c r="CE1542" s="24"/>
    </row>
    <row r="1543" spans="46:83" x14ac:dyDescent="0.15">
      <c r="AT1543" s="24"/>
      <c r="AU1543" s="24"/>
      <c r="AV1543" s="24"/>
      <c r="AW1543" s="24"/>
      <c r="AX1543" s="24"/>
      <c r="AY1543" s="24"/>
      <c r="AZ1543" s="24"/>
      <c r="BA1543" s="24"/>
      <c r="BB1543" s="24"/>
      <c r="BC1543" s="24"/>
      <c r="BD1543" s="24"/>
      <c r="BE1543" s="24"/>
      <c r="BF1543" s="24"/>
      <c r="BG1543" s="24"/>
      <c r="BH1543" s="24"/>
      <c r="BI1543" s="24"/>
      <c r="BJ1543" s="24"/>
      <c r="BK1543" s="24"/>
      <c r="BL1543" s="24"/>
      <c r="BM1543" s="24"/>
      <c r="BN1543" s="24"/>
      <c r="BO1543" s="24"/>
      <c r="BP1543" s="24"/>
      <c r="BQ1543" s="24"/>
      <c r="BR1543" s="24"/>
      <c r="BS1543" s="24"/>
      <c r="BT1543" s="24"/>
      <c r="BU1543" s="24"/>
      <c r="BV1543" s="24"/>
      <c r="BW1543" s="24"/>
      <c r="BX1543" s="24"/>
      <c r="BY1543" s="24"/>
      <c r="BZ1543" s="24"/>
      <c r="CA1543" s="24"/>
      <c r="CB1543" s="24"/>
      <c r="CC1543" s="24"/>
      <c r="CD1543" s="24"/>
      <c r="CE1543" s="24"/>
    </row>
    <row r="1544" spans="46:83" x14ac:dyDescent="0.15">
      <c r="AT1544" s="24"/>
      <c r="AU1544" s="24"/>
      <c r="AV1544" s="24"/>
      <c r="AW1544" s="24"/>
      <c r="AX1544" s="24"/>
      <c r="AY1544" s="24"/>
      <c r="AZ1544" s="24"/>
      <c r="BA1544" s="24"/>
      <c r="BB1544" s="24"/>
      <c r="BC1544" s="24"/>
      <c r="BD1544" s="24"/>
      <c r="BE1544" s="24"/>
      <c r="BF1544" s="24"/>
      <c r="BG1544" s="24"/>
      <c r="BH1544" s="24"/>
      <c r="BI1544" s="24"/>
      <c r="BJ1544" s="24"/>
      <c r="BK1544" s="24"/>
      <c r="BL1544" s="24"/>
      <c r="BM1544" s="24"/>
      <c r="BN1544" s="24"/>
      <c r="BO1544" s="24"/>
      <c r="BP1544" s="24"/>
      <c r="BQ1544" s="24"/>
      <c r="BR1544" s="24"/>
      <c r="BS1544" s="24"/>
      <c r="BT1544" s="24"/>
      <c r="BU1544" s="24"/>
      <c r="BV1544" s="24"/>
      <c r="BW1544" s="24"/>
      <c r="BX1544" s="24"/>
      <c r="BY1544" s="24"/>
      <c r="BZ1544" s="24"/>
      <c r="CA1544" s="24"/>
      <c r="CB1544" s="24"/>
      <c r="CC1544" s="24"/>
      <c r="CD1544" s="24"/>
      <c r="CE1544" s="24"/>
    </row>
    <row r="1545" spans="46:83" x14ac:dyDescent="0.15">
      <c r="AT1545" s="24"/>
      <c r="AU1545" s="24"/>
      <c r="AV1545" s="24"/>
      <c r="AW1545" s="24"/>
      <c r="AX1545" s="24"/>
      <c r="AY1545" s="24"/>
      <c r="AZ1545" s="24"/>
      <c r="BA1545" s="24"/>
      <c r="BB1545" s="24"/>
      <c r="BC1545" s="24"/>
      <c r="BD1545" s="24"/>
      <c r="BE1545" s="24"/>
      <c r="BF1545" s="24"/>
      <c r="BG1545" s="24"/>
      <c r="BH1545" s="24"/>
      <c r="BI1545" s="24"/>
      <c r="BJ1545" s="24"/>
      <c r="BK1545" s="24"/>
      <c r="BL1545" s="24"/>
      <c r="BM1545" s="24"/>
      <c r="BN1545" s="24"/>
      <c r="BO1545" s="24"/>
      <c r="BP1545" s="24"/>
      <c r="BQ1545" s="24"/>
      <c r="BR1545" s="24"/>
      <c r="BS1545" s="24"/>
      <c r="BT1545" s="24"/>
      <c r="BU1545" s="24"/>
      <c r="BV1545" s="24"/>
      <c r="BW1545" s="24"/>
      <c r="BX1545" s="24"/>
      <c r="BY1545" s="24"/>
      <c r="BZ1545" s="24"/>
      <c r="CA1545" s="24"/>
      <c r="CB1545" s="24"/>
      <c r="CC1545" s="24"/>
      <c r="CD1545" s="24"/>
      <c r="CE1545" s="24"/>
    </row>
    <row r="1546" spans="46:83" x14ac:dyDescent="0.15">
      <c r="AT1546" s="24"/>
      <c r="AU1546" s="24"/>
      <c r="AV1546" s="24"/>
      <c r="AW1546" s="24"/>
      <c r="AX1546" s="24"/>
      <c r="AY1546" s="24"/>
      <c r="AZ1546" s="24"/>
      <c r="BA1546" s="24"/>
      <c r="BB1546" s="24"/>
      <c r="BC1546" s="24"/>
      <c r="BD1546" s="24"/>
      <c r="BE1546" s="24"/>
      <c r="BF1546" s="24"/>
      <c r="BG1546" s="24"/>
      <c r="BH1546" s="24"/>
      <c r="BI1546" s="24"/>
      <c r="BJ1546" s="24"/>
      <c r="BK1546" s="24"/>
      <c r="BL1546" s="24"/>
      <c r="BM1546" s="24"/>
      <c r="BN1546" s="24"/>
      <c r="BO1546" s="24"/>
      <c r="BP1546" s="24"/>
      <c r="BQ1546" s="24"/>
      <c r="BR1546" s="24"/>
      <c r="BS1546" s="24"/>
      <c r="BT1546" s="24"/>
      <c r="BU1546" s="24"/>
      <c r="BV1546" s="24"/>
      <c r="BW1546" s="24"/>
      <c r="BX1546" s="24"/>
      <c r="BY1546" s="24"/>
      <c r="BZ1546" s="24"/>
      <c r="CA1546" s="24"/>
      <c r="CB1546" s="24"/>
      <c r="CC1546" s="24"/>
      <c r="CD1546" s="24"/>
      <c r="CE1546" s="24"/>
    </row>
    <row r="1547" spans="46:83" x14ac:dyDescent="0.15">
      <c r="AT1547" s="24"/>
      <c r="AU1547" s="24"/>
      <c r="AV1547" s="24"/>
      <c r="AW1547" s="24"/>
      <c r="AX1547" s="24"/>
      <c r="AY1547" s="24"/>
      <c r="AZ1547" s="24"/>
      <c r="BA1547" s="24"/>
      <c r="BB1547" s="24"/>
      <c r="BC1547" s="24"/>
      <c r="BD1547" s="24"/>
      <c r="BE1547" s="24"/>
      <c r="BF1547" s="24"/>
      <c r="BG1547" s="24"/>
      <c r="BH1547" s="24"/>
      <c r="BI1547" s="24"/>
      <c r="BJ1547" s="24"/>
      <c r="BK1547" s="24"/>
      <c r="BL1547" s="24"/>
      <c r="BM1547" s="24"/>
      <c r="BN1547" s="24"/>
      <c r="BO1547" s="24"/>
      <c r="BP1547" s="24"/>
      <c r="BQ1547" s="24"/>
      <c r="BR1547" s="24"/>
      <c r="BS1547" s="24"/>
      <c r="BT1547" s="24"/>
      <c r="BU1547" s="24"/>
      <c r="BV1547" s="24"/>
      <c r="BW1547" s="24"/>
      <c r="BX1547" s="24"/>
      <c r="BY1547" s="24"/>
      <c r="BZ1547" s="24"/>
      <c r="CA1547" s="24"/>
      <c r="CB1547" s="24"/>
      <c r="CC1547" s="24"/>
      <c r="CD1547" s="24"/>
      <c r="CE1547" s="24"/>
    </row>
    <row r="1548" spans="46:83" x14ac:dyDescent="0.15">
      <c r="AT1548" s="24"/>
      <c r="AU1548" s="24"/>
      <c r="AV1548" s="24"/>
      <c r="AW1548" s="24"/>
      <c r="AX1548" s="24"/>
      <c r="AY1548" s="24"/>
      <c r="AZ1548" s="24"/>
      <c r="BA1548" s="24"/>
      <c r="BB1548" s="24"/>
      <c r="BC1548" s="24"/>
      <c r="BD1548" s="24"/>
      <c r="BE1548" s="24"/>
      <c r="BF1548" s="24"/>
      <c r="BG1548" s="24"/>
      <c r="BH1548" s="24"/>
      <c r="BI1548" s="24"/>
      <c r="BJ1548" s="24"/>
      <c r="BK1548" s="24"/>
      <c r="BL1548" s="24"/>
      <c r="BM1548" s="24"/>
      <c r="BN1548" s="24"/>
      <c r="BO1548" s="24"/>
      <c r="BP1548" s="24"/>
      <c r="BQ1548" s="24"/>
      <c r="BR1548" s="24"/>
      <c r="BS1548" s="24"/>
      <c r="BT1548" s="24"/>
      <c r="BU1548" s="24"/>
      <c r="BV1548" s="24"/>
      <c r="BW1548" s="24"/>
      <c r="BX1548" s="24"/>
      <c r="BY1548" s="24"/>
      <c r="BZ1548" s="24"/>
      <c r="CA1548" s="24"/>
      <c r="CB1548" s="24"/>
      <c r="CC1548" s="24"/>
      <c r="CD1548" s="24"/>
      <c r="CE1548" s="24"/>
    </row>
    <row r="1549" spans="46:83" x14ac:dyDescent="0.15">
      <c r="AT1549" s="24"/>
      <c r="AU1549" s="24"/>
      <c r="AV1549" s="24"/>
      <c r="AW1549" s="24"/>
      <c r="AX1549" s="24"/>
      <c r="AY1549" s="24"/>
      <c r="AZ1549" s="24"/>
      <c r="BA1549" s="24"/>
      <c r="BB1549" s="24"/>
      <c r="BC1549" s="24"/>
      <c r="BD1549" s="24"/>
      <c r="BE1549" s="24"/>
      <c r="BF1549" s="24"/>
      <c r="BG1549" s="24"/>
      <c r="BH1549" s="24"/>
      <c r="BI1549" s="24"/>
      <c r="BJ1549" s="24"/>
      <c r="BK1549" s="24"/>
      <c r="BL1549" s="24"/>
      <c r="BM1549" s="24"/>
      <c r="BN1549" s="24"/>
      <c r="BO1549" s="24"/>
      <c r="BP1549" s="24"/>
      <c r="BQ1549" s="24"/>
      <c r="BR1549" s="24"/>
      <c r="BS1549" s="24"/>
      <c r="BT1549" s="24"/>
      <c r="BU1549" s="24"/>
      <c r="BV1549" s="24"/>
      <c r="BW1549" s="24"/>
      <c r="BX1549" s="24"/>
      <c r="BY1549" s="24"/>
      <c r="BZ1549" s="24"/>
      <c r="CA1549" s="24"/>
      <c r="CB1549" s="24"/>
      <c r="CC1549" s="24"/>
      <c r="CD1549" s="24"/>
      <c r="CE1549" s="24"/>
    </row>
    <row r="1550" spans="46:83" x14ac:dyDescent="0.15">
      <c r="AT1550" s="24"/>
      <c r="AU1550" s="24"/>
      <c r="AV1550" s="24"/>
      <c r="AW1550" s="24"/>
      <c r="AX1550" s="24"/>
      <c r="AY1550" s="24"/>
      <c r="AZ1550" s="24"/>
      <c r="BA1550" s="24"/>
      <c r="BB1550" s="24"/>
      <c r="BC1550" s="24"/>
      <c r="BD1550" s="24"/>
      <c r="BE1550" s="24"/>
      <c r="BF1550" s="24"/>
      <c r="BG1550" s="24"/>
      <c r="BH1550" s="24"/>
      <c r="BI1550" s="24"/>
      <c r="BJ1550" s="24"/>
      <c r="BK1550" s="24"/>
      <c r="BL1550" s="24"/>
      <c r="BM1550" s="24"/>
      <c r="BN1550" s="24"/>
      <c r="BO1550" s="24"/>
      <c r="BP1550" s="24"/>
      <c r="BQ1550" s="24"/>
      <c r="BR1550" s="24"/>
      <c r="BS1550" s="24"/>
      <c r="BT1550" s="24"/>
      <c r="BU1550" s="24"/>
      <c r="BV1550" s="24"/>
      <c r="BW1550" s="24"/>
      <c r="BX1550" s="24"/>
      <c r="BY1550" s="24"/>
      <c r="BZ1550" s="24"/>
      <c r="CA1550" s="24"/>
      <c r="CB1550" s="24"/>
      <c r="CC1550" s="24"/>
      <c r="CD1550" s="24"/>
      <c r="CE1550" s="24"/>
    </row>
    <row r="1551" spans="46:83" x14ac:dyDescent="0.15">
      <c r="AT1551" s="24"/>
      <c r="AU1551" s="24"/>
      <c r="AV1551" s="24"/>
      <c r="AW1551" s="24"/>
      <c r="AX1551" s="24"/>
      <c r="AY1551" s="24"/>
      <c r="AZ1551" s="24"/>
      <c r="BA1551" s="24"/>
      <c r="BB1551" s="24"/>
      <c r="BC1551" s="24"/>
      <c r="BD1551" s="24"/>
      <c r="BE1551" s="24"/>
      <c r="BF1551" s="24"/>
      <c r="BG1551" s="24"/>
      <c r="BH1551" s="24"/>
      <c r="BI1551" s="24"/>
      <c r="BJ1551" s="24"/>
      <c r="BK1551" s="24"/>
      <c r="BL1551" s="24"/>
      <c r="BM1551" s="24"/>
      <c r="BN1551" s="24"/>
      <c r="BO1551" s="24"/>
      <c r="BP1551" s="24"/>
      <c r="BQ1551" s="24"/>
      <c r="BR1551" s="24"/>
      <c r="BS1551" s="24"/>
      <c r="BT1551" s="24"/>
      <c r="BU1551" s="24"/>
      <c r="BV1551" s="24"/>
      <c r="BW1551" s="24"/>
      <c r="BX1551" s="24"/>
      <c r="BY1551" s="24"/>
      <c r="BZ1551" s="24"/>
      <c r="CA1551" s="24"/>
      <c r="CB1551" s="24"/>
      <c r="CC1551" s="24"/>
      <c r="CD1551" s="24"/>
      <c r="CE1551" s="24"/>
    </row>
    <row r="1552" spans="46:83" x14ac:dyDescent="0.15">
      <c r="AT1552" s="24"/>
      <c r="AU1552" s="24"/>
      <c r="AV1552" s="24"/>
      <c r="AW1552" s="24"/>
      <c r="AX1552" s="24"/>
      <c r="AY1552" s="24"/>
      <c r="AZ1552" s="24"/>
      <c r="BA1552" s="24"/>
      <c r="BB1552" s="24"/>
      <c r="BC1552" s="24"/>
      <c r="BD1552" s="24"/>
      <c r="BE1552" s="24"/>
      <c r="BF1552" s="24"/>
      <c r="BG1552" s="24"/>
      <c r="BH1552" s="24"/>
      <c r="BI1552" s="24"/>
      <c r="BJ1552" s="24"/>
      <c r="BK1552" s="24"/>
      <c r="BL1552" s="24"/>
      <c r="BM1552" s="24"/>
      <c r="BN1552" s="24"/>
      <c r="BO1552" s="24"/>
      <c r="BP1552" s="24"/>
      <c r="BQ1552" s="24"/>
      <c r="BR1552" s="24"/>
      <c r="BS1552" s="24"/>
      <c r="BT1552" s="24"/>
      <c r="BU1552" s="24"/>
      <c r="BV1552" s="24"/>
      <c r="BW1552" s="24"/>
      <c r="BX1552" s="24"/>
      <c r="BY1552" s="24"/>
      <c r="BZ1552" s="24"/>
      <c r="CA1552" s="24"/>
      <c r="CB1552" s="24"/>
      <c r="CC1552" s="24"/>
      <c r="CD1552" s="24"/>
      <c r="CE1552" s="24"/>
    </row>
    <row r="1553" spans="46:83" x14ac:dyDescent="0.15">
      <c r="AT1553" s="24"/>
      <c r="AU1553" s="24"/>
      <c r="AV1553" s="24"/>
      <c r="AW1553" s="24"/>
      <c r="AX1553" s="24"/>
      <c r="AY1553" s="24"/>
      <c r="AZ1553" s="24"/>
      <c r="BA1553" s="24"/>
      <c r="BB1553" s="24"/>
      <c r="BC1553" s="24"/>
      <c r="BD1553" s="24"/>
      <c r="BE1553" s="24"/>
      <c r="BF1553" s="24"/>
      <c r="BG1553" s="24"/>
      <c r="BH1553" s="24"/>
      <c r="BI1553" s="24"/>
      <c r="BJ1553" s="24"/>
      <c r="BK1553" s="24"/>
      <c r="BL1553" s="24"/>
      <c r="BM1553" s="24"/>
      <c r="BN1553" s="24"/>
      <c r="BO1553" s="24"/>
      <c r="BP1553" s="24"/>
      <c r="BQ1553" s="24"/>
      <c r="BR1553" s="24"/>
      <c r="BS1553" s="24"/>
      <c r="BT1553" s="24"/>
      <c r="BU1553" s="24"/>
      <c r="BV1553" s="24"/>
      <c r="BW1553" s="24"/>
      <c r="BX1553" s="24"/>
      <c r="BY1553" s="24"/>
      <c r="BZ1553" s="24"/>
      <c r="CA1553" s="24"/>
      <c r="CB1553" s="24"/>
      <c r="CC1553" s="24"/>
      <c r="CD1553" s="24"/>
      <c r="CE1553" s="24"/>
    </row>
    <row r="1554" spans="46:83" x14ac:dyDescent="0.15">
      <c r="AT1554" s="24"/>
      <c r="AU1554" s="24"/>
      <c r="AV1554" s="24"/>
      <c r="AW1554" s="24"/>
      <c r="AX1554" s="24"/>
      <c r="AY1554" s="24"/>
      <c r="AZ1554" s="24"/>
      <c r="BA1554" s="24"/>
      <c r="BB1554" s="24"/>
      <c r="BC1554" s="24"/>
      <c r="BD1554" s="24"/>
      <c r="BE1554" s="24"/>
      <c r="BF1554" s="24"/>
      <c r="BG1554" s="24"/>
      <c r="BH1554" s="24"/>
      <c r="BI1554" s="24"/>
      <c r="BJ1554" s="24"/>
      <c r="BK1554" s="24"/>
      <c r="BL1554" s="24"/>
      <c r="BM1554" s="24"/>
      <c r="BN1554" s="24"/>
      <c r="BO1554" s="24"/>
      <c r="BP1554" s="24"/>
      <c r="BQ1554" s="24"/>
      <c r="BR1554" s="24"/>
      <c r="BS1554" s="24"/>
      <c r="BT1554" s="24"/>
      <c r="BU1554" s="24"/>
      <c r="BV1554" s="24"/>
      <c r="BW1554" s="24"/>
      <c r="BX1554" s="24"/>
      <c r="BY1554" s="24"/>
      <c r="BZ1554" s="24"/>
      <c r="CA1554" s="24"/>
      <c r="CB1554" s="24"/>
      <c r="CC1554" s="24"/>
      <c r="CD1554" s="24"/>
      <c r="CE1554" s="24"/>
    </row>
    <row r="1555" spans="46:83" x14ac:dyDescent="0.15">
      <c r="AT1555" s="24"/>
      <c r="AU1555" s="24"/>
      <c r="AV1555" s="24"/>
      <c r="AW1555" s="24"/>
      <c r="AX1555" s="24"/>
      <c r="AY1555" s="24"/>
      <c r="AZ1555" s="24"/>
      <c r="BA1555" s="24"/>
      <c r="BB1555" s="24"/>
      <c r="BC1555" s="24"/>
      <c r="BD1555" s="24"/>
      <c r="BE1555" s="24"/>
      <c r="BF1555" s="24"/>
      <c r="BG1555" s="24"/>
      <c r="BH1555" s="24"/>
      <c r="BI1555" s="24"/>
      <c r="BJ1555" s="24"/>
      <c r="BK1555" s="24"/>
      <c r="BL1555" s="24"/>
      <c r="BM1555" s="24"/>
      <c r="BN1555" s="24"/>
      <c r="BO1555" s="24"/>
      <c r="BP1555" s="24"/>
      <c r="BQ1555" s="24"/>
      <c r="BR1555" s="24"/>
      <c r="BS1555" s="24"/>
      <c r="BT1555" s="24"/>
      <c r="BU1555" s="24"/>
      <c r="BV1555" s="24"/>
      <c r="BW1555" s="24"/>
      <c r="BX1555" s="24"/>
      <c r="BY1555" s="24"/>
      <c r="BZ1555" s="24"/>
      <c r="CA1555" s="24"/>
      <c r="CB1555" s="24"/>
      <c r="CC1555" s="24"/>
      <c r="CD1555" s="24"/>
      <c r="CE1555" s="24"/>
    </row>
    <row r="1556" spans="46:83" x14ac:dyDescent="0.15">
      <c r="AT1556" s="24"/>
      <c r="AU1556" s="24"/>
      <c r="AV1556" s="24"/>
      <c r="AW1556" s="24"/>
      <c r="AX1556" s="24"/>
      <c r="AY1556" s="24"/>
      <c r="AZ1556" s="24"/>
      <c r="BA1556" s="24"/>
      <c r="BB1556" s="24"/>
      <c r="BC1556" s="24"/>
      <c r="BD1556" s="24"/>
      <c r="BE1556" s="24"/>
      <c r="BF1556" s="24"/>
      <c r="BG1556" s="24"/>
      <c r="BH1556" s="24"/>
      <c r="BI1556" s="24"/>
      <c r="BJ1556" s="24"/>
      <c r="BK1556" s="24"/>
      <c r="BL1556" s="24"/>
      <c r="BM1556" s="24"/>
      <c r="BN1556" s="24"/>
      <c r="BO1556" s="24"/>
      <c r="BP1556" s="24"/>
      <c r="BQ1556" s="24"/>
      <c r="BR1556" s="24"/>
      <c r="BS1556" s="24"/>
      <c r="BT1556" s="24"/>
      <c r="BU1556" s="24"/>
      <c r="BV1556" s="24"/>
      <c r="BW1556" s="24"/>
      <c r="BX1556" s="24"/>
      <c r="BY1556" s="24"/>
      <c r="BZ1556" s="24"/>
      <c r="CA1556" s="24"/>
      <c r="CB1556" s="24"/>
      <c r="CC1556" s="24"/>
      <c r="CD1556" s="24"/>
      <c r="CE1556" s="24"/>
    </row>
    <row r="1557" spans="46:83" x14ac:dyDescent="0.15">
      <c r="AT1557" s="24"/>
      <c r="AU1557" s="24"/>
      <c r="AV1557" s="24"/>
      <c r="AW1557" s="24"/>
      <c r="AX1557" s="24"/>
      <c r="AY1557" s="24"/>
      <c r="AZ1557" s="24"/>
      <c r="BA1557" s="24"/>
      <c r="BB1557" s="24"/>
      <c r="BC1557" s="24"/>
      <c r="BD1557" s="24"/>
      <c r="BE1557" s="24"/>
      <c r="BF1557" s="24"/>
      <c r="BG1557" s="24"/>
      <c r="BH1557" s="24"/>
      <c r="BI1557" s="24"/>
      <c r="BJ1557" s="24"/>
      <c r="BK1557" s="24"/>
      <c r="BL1557" s="24"/>
      <c r="BM1557" s="24"/>
      <c r="BN1557" s="24"/>
      <c r="BO1557" s="24"/>
      <c r="BP1557" s="24"/>
      <c r="BQ1557" s="24"/>
      <c r="BR1557" s="24"/>
      <c r="BS1557" s="24"/>
      <c r="BT1557" s="24"/>
      <c r="BU1557" s="24"/>
      <c r="BV1557" s="24"/>
      <c r="BW1557" s="24"/>
      <c r="BX1557" s="24"/>
      <c r="BY1557" s="24"/>
      <c r="BZ1557" s="24"/>
      <c r="CA1557" s="24"/>
      <c r="CB1557" s="24"/>
      <c r="CC1557" s="24"/>
      <c r="CD1557" s="24"/>
      <c r="CE1557" s="24"/>
    </row>
    <row r="1558" spans="46:83" x14ac:dyDescent="0.15">
      <c r="AT1558" s="24"/>
      <c r="AU1558" s="24"/>
      <c r="AV1558" s="24"/>
      <c r="AW1558" s="24"/>
      <c r="AX1558" s="24"/>
      <c r="AY1558" s="24"/>
      <c r="AZ1558" s="24"/>
      <c r="BA1558" s="24"/>
      <c r="BB1558" s="24"/>
      <c r="BC1558" s="24"/>
      <c r="BD1558" s="24"/>
      <c r="BE1558" s="24"/>
      <c r="BF1558" s="24"/>
      <c r="BG1558" s="24"/>
      <c r="BH1558" s="24"/>
      <c r="BI1558" s="24"/>
      <c r="BJ1558" s="24"/>
      <c r="BK1558" s="24"/>
      <c r="BL1558" s="24"/>
      <c r="BM1558" s="24"/>
      <c r="BN1558" s="24"/>
      <c r="BO1558" s="24"/>
      <c r="BP1558" s="24"/>
      <c r="BQ1558" s="24"/>
      <c r="BR1558" s="24"/>
      <c r="BS1558" s="24"/>
      <c r="BT1558" s="24"/>
      <c r="BU1558" s="24"/>
      <c r="BV1558" s="24"/>
      <c r="BW1558" s="24"/>
      <c r="BX1558" s="24"/>
      <c r="BY1558" s="24"/>
      <c r="BZ1558" s="24"/>
      <c r="CA1558" s="24"/>
      <c r="CB1558" s="24"/>
      <c r="CC1558" s="24"/>
      <c r="CD1558" s="24"/>
      <c r="CE1558" s="24"/>
    </row>
    <row r="1559" spans="46:83" x14ac:dyDescent="0.15">
      <c r="AT1559" s="24"/>
      <c r="AU1559" s="24"/>
      <c r="AV1559" s="24"/>
      <c r="AW1559" s="24"/>
      <c r="AX1559" s="24"/>
      <c r="AY1559" s="24"/>
      <c r="AZ1559" s="24"/>
      <c r="BA1559" s="24"/>
      <c r="BB1559" s="24"/>
      <c r="BC1559" s="24"/>
      <c r="BD1559" s="24"/>
      <c r="BE1559" s="24"/>
      <c r="BF1559" s="24"/>
      <c r="BG1559" s="24"/>
      <c r="BH1559" s="24"/>
      <c r="BI1559" s="24"/>
      <c r="BJ1559" s="24"/>
      <c r="BK1559" s="24"/>
      <c r="BL1559" s="24"/>
      <c r="BM1559" s="24"/>
      <c r="BN1559" s="24"/>
      <c r="BO1559" s="24"/>
      <c r="BP1559" s="24"/>
      <c r="BQ1559" s="24"/>
      <c r="BR1559" s="24"/>
      <c r="BS1559" s="24"/>
      <c r="BT1559" s="24"/>
      <c r="BU1559" s="24"/>
      <c r="BV1559" s="24"/>
      <c r="BW1559" s="24"/>
      <c r="BX1559" s="24"/>
      <c r="BY1559" s="24"/>
      <c r="BZ1559" s="24"/>
      <c r="CA1559" s="24"/>
      <c r="CB1559" s="24"/>
      <c r="CC1559" s="24"/>
      <c r="CD1559" s="24"/>
      <c r="CE1559" s="24"/>
    </row>
    <row r="1560" spans="46:83" x14ac:dyDescent="0.15">
      <c r="AT1560" s="24"/>
      <c r="AU1560" s="24"/>
      <c r="AV1560" s="24"/>
      <c r="AW1560" s="24"/>
      <c r="AX1560" s="24"/>
      <c r="AY1560" s="24"/>
      <c r="AZ1560" s="24"/>
      <c r="BA1560" s="24"/>
      <c r="BB1560" s="24"/>
      <c r="BC1560" s="24"/>
      <c r="BD1560" s="24"/>
      <c r="BE1560" s="24"/>
      <c r="BF1560" s="24"/>
      <c r="BG1560" s="24"/>
      <c r="BH1560" s="24"/>
      <c r="BI1560" s="24"/>
      <c r="BJ1560" s="24"/>
      <c r="BK1560" s="24"/>
      <c r="BL1560" s="24"/>
      <c r="BM1560" s="24"/>
      <c r="BN1560" s="24"/>
      <c r="BO1560" s="24"/>
      <c r="BP1560" s="24"/>
      <c r="BQ1560" s="24"/>
      <c r="BR1560" s="24"/>
      <c r="BS1560" s="24"/>
      <c r="BT1560" s="24"/>
      <c r="BU1560" s="24"/>
      <c r="BV1560" s="24"/>
      <c r="BW1560" s="24"/>
      <c r="BX1560" s="24"/>
      <c r="BY1560" s="24"/>
      <c r="BZ1560" s="24"/>
      <c r="CA1560" s="24"/>
      <c r="CB1560" s="24"/>
      <c r="CC1560" s="24"/>
      <c r="CD1560" s="24"/>
      <c r="CE1560" s="24"/>
    </row>
    <row r="1561" spans="46:83" x14ac:dyDescent="0.15">
      <c r="AT1561" s="24"/>
      <c r="AU1561" s="24"/>
      <c r="AV1561" s="24"/>
      <c r="AW1561" s="24"/>
      <c r="AX1561" s="24"/>
      <c r="AY1561" s="24"/>
      <c r="AZ1561" s="24"/>
      <c r="BA1561" s="24"/>
      <c r="BB1561" s="24"/>
      <c r="BC1561" s="24"/>
      <c r="BD1561" s="24"/>
      <c r="BE1561" s="24"/>
      <c r="BF1561" s="24"/>
      <c r="BG1561" s="24"/>
      <c r="BH1561" s="24"/>
      <c r="BI1561" s="24"/>
      <c r="BJ1561" s="24"/>
      <c r="BK1561" s="24"/>
      <c r="BL1561" s="24"/>
      <c r="BM1561" s="24"/>
      <c r="BN1561" s="24"/>
      <c r="BO1561" s="24"/>
      <c r="BP1561" s="24"/>
      <c r="BQ1561" s="24"/>
      <c r="BR1561" s="24"/>
      <c r="BS1561" s="24"/>
      <c r="BT1561" s="24"/>
      <c r="BU1561" s="24"/>
      <c r="BV1561" s="24"/>
      <c r="BW1561" s="24"/>
      <c r="BX1561" s="24"/>
      <c r="BY1561" s="24"/>
      <c r="BZ1561" s="24"/>
      <c r="CA1561" s="24"/>
      <c r="CB1561" s="24"/>
      <c r="CC1561" s="24"/>
      <c r="CD1561" s="24"/>
      <c r="CE1561" s="24"/>
    </row>
    <row r="1562" spans="46:83" x14ac:dyDescent="0.15">
      <c r="AT1562" s="24"/>
      <c r="AU1562" s="24"/>
      <c r="AV1562" s="24"/>
      <c r="AW1562" s="24"/>
      <c r="AX1562" s="24"/>
      <c r="AY1562" s="24"/>
      <c r="AZ1562" s="24"/>
      <c r="BA1562" s="24"/>
      <c r="BB1562" s="24"/>
      <c r="BC1562" s="24"/>
      <c r="BD1562" s="24"/>
      <c r="BE1562" s="24"/>
      <c r="BF1562" s="24"/>
      <c r="BG1562" s="24"/>
      <c r="BH1562" s="24"/>
      <c r="BI1562" s="24"/>
      <c r="BJ1562" s="24"/>
      <c r="BK1562" s="24"/>
      <c r="BL1562" s="24"/>
      <c r="BM1562" s="24"/>
      <c r="BN1562" s="24"/>
      <c r="BO1562" s="24"/>
      <c r="BP1562" s="24"/>
      <c r="BQ1562" s="24"/>
      <c r="BR1562" s="24"/>
      <c r="BS1562" s="24"/>
      <c r="BT1562" s="24"/>
      <c r="BU1562" s="24"/>
      <c r="BV1562" s="24"/>
      <c r="BW1562" s="24"/>
      <c r="BX1562" s="24"/>
      <c r="BY1562" s="24"/>
      <c r="BZ1562" s="24"/>
      <c r="CA1562" s="24"/>
      <c r="CB1562" s="24"/>
      <c r="CC1562" s="24"/>
      <c r="CD1562" s="24"/>
      <c r="CE1562" s="24"/>
    </row>
    <row r="1563" spans="46:83" x14ac:dyDescent="0.15">
      <c r="AT1563" s="24"/>
      <c r="AU1563" s="24"/>
      <c r="AV1563" s="24"/>
      <c r="AW1563" s="24"/>
      <c r="AX1563" s="24"/>
      <c r="AY1563" s="24"/>
      <c r="AZ1563" s="24"/>
      <c r="BA1563" s="24"/>
      <c r="BB1563" s="24"/>
      <c r="BC1563" s="24"/>
      <c r="BD1563" s="24"/>
      <c r="BE1563" s="24"/>
      <c r="BF1563" s="24"/>
      <c r="BG1563" s="24"/>
      <c r="BH1563" s="24"/>
      <c r="BI1563" s="24"/>
      <c r="BJ1563" s="24"/>
      <c r="BK1563" s="24"/>
      <c r="BL1563" s="24"/>
      <c r="BM1563" s="24"/>
      <c r="BN1563" s="24"/>
      <c r="BO1563" s="24"/>
      <c r="BP1563" s="24"/>
      <c r="BQ1563" s="24"/>
      <c r="BR1563" s="24"/>
      <c r="BS1563" s="24"/>
      <c r="BT1563" s="24"/>
      <c r="BU1563" s="24"/>
      <c r="BV1563" s="24"/>
      <c r="BW1563" s="24"/>
      <c r="BX1563" s="24"/>
      <c r="BY1563" s="24"/>
      <c r="BZ1563" s="24"/>
      <c r="CA1563" s="24"/>
      <c r="CB1563" s="24"/>
      <c r="CC1563" s="24"/>
      <c r="CD1563" s="24"/>
      <c r="CE1563" s="24"/>
    </row>
    <row r="1564" spans="46:83" x14ac:dyDescent="0.15">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row>
    <row r="1565" spans="46:83" x14ac:dyDescent="0.15">
      <c r="AT1565" s="24"/>
      <c r="AU1565" s="24"/>
      <c r="AV1565" s="24"/>
      <c r="AW1565" s="24"/>
      <c r="AX1565" s="24"/>
      <c r="AY1565" s="24"/>
      <c r="AZ1565" s="24"/>
      <c r="BA1565" s="24"/>
      <c r="BB1565" s="24"/>
      <c r="BC1565" s="24"/>
      <c r="BD1565" s="24"/>
      <c r="BE1565" s="24"/>
      <c r="BF1565" s="24"/>
      <c r="BG1565" s="24"/>
      <c r="BH1565" s="24"/>
      <c r="BI1565" s="24"/>
      <c r="BJ1565" s="24"/>
      <c r="BK1565" s="24"/>
      <c r="BL1565" s="24"/>
      <c r="BM1565" s="24"/>
      <c r="BN1565" s="24"/>
      <c r="BO1565" s="24"/>
      <c r="BP1565" s="24"/>
      <c r="BQ1565" s="24"/>
      <c r="BR1565" s="24"/>
      <c r="BS1565" s="24"/>
      <c r="BT1565" s="24"/>
      <c r="BU1565" s="24"/>
      <c r="BV1565" s="24"/>
      <c r="BW1565" s="24"/>
      <c r="BX1565" s="24"/>
      <c r="BY1565" s="24"/>
      <c r="BZ1565" s="24"/>
      <c r="CA1565" s="24"/>
      <c r="CB1565" s="24"/>
      <c r="CC1565" s="24"/>
      <c r="CD1565" s="24"/>
      <c r="CE1565" s="24"/>
    </row>
    <row r="1566" spans="46:83" x14ac:dyDescent="0.15">
      <c r="AT1566" s="24"/>
      <c r="AU1566" s="24"/>
      <c r="AV1566" s="24"/>
      <c r="AW1566" s="24"/>
      <c r="AX1566" s="24"/>
      <c r="AY1566" s="24"/>
      <c r="AZ1566" s="24"/>
      <c r="BA1566" s="24"/>
      <c r="BB1566" s="24"/>
      <c r="BC1566" s="24"/>
      <c r="BD1566" s="24"/>
      <c r="BE1566" s="24"/>
      <c r="BF1566" s="24"/>
      <c r="BG1566" s="24"/>
      <c r="BH1566" s="24"/>
      <c r="BI1566" s="24"/>
      <c r="BJ1566" s="24"/>
      <c r="BK1566" s="24"/>
      <c r="BL1566" s="24"/>
      <c r="BM1566" s="24"/>
      <c r="BN1566" s="24"/>
      <c r="BO1566" s="24"/>
      <c r="BP1566" s="24"/>
      <c r="BQ1566" s="24"/>
      <c r="BR1566" s="24"/>
      <c r="BS1566" s="24"/>
      <c r="BT1566" s="24"/>
      <c r="BU1566" s="24"/>
      <c r="BV1566" s="24"/>
      <c r="BW1566" s="24"/>
      <c r="BX1566" s="24"/>
      <c r="BY1566" s="24"/>
      <c r="BZ1566" s="24"/>
      <c r="CA1566" s="24"/>
      <c r="CB1566" s="24"/>
      <c r="CC1566" s="24"/>
      <c r="CD1566" s="24"/>
      <c r="CE1566" s="24"/>
    </row>
    <row r="1567" spans="46:83" x14ac:dyDescent="0.15">
      <c r="AT1567" s="24"/>
      <c r="AU1567" s="24"/>
      <c r="AV1567" s="24"/>
      <c r="AW1567" s="24"/>
      <c r="AX1567" s="24"/>
      <c r="AY1567" s="24"/>
      <c r="AZ1567" s="24"/>
      <c r="BA1567" s="24"/>
      <c r="BB1567" s="24"/>
      <c r="BC1567" s="24"/>
      <c r="BD1567" s="24"/>
      <c r="BE1567" s="24"/>
      <c r="BF1567" s="24"/>
      <c r="BG1567" s="24"/>
      <c r="BH1567" s="24"/>
      <c r="BI1567" s="24"/>
      <c r="BJ1567" s="24"/>
      <c r="BK1567" s="24"/>
      <c r="BL1567" s="24"/>
      <c r="BM1567" s="24"/>
      <c r="BN1567" s="24"/>
      <c r="BO1567" s="24"/>
      <c r="BP1567" s="24"/>
      <c r="BQ1567" s="24"/>
      <c r="BR1567" s="24"/>
      <c r="BS1567" s="24"/>
      <c r="BT1567" s="24"/>
      <c r="BU1567" s="24"/>
      <c r="BV1567" s="24"/>
      <c r="BW1567" s="24"/>
      <c r="BX1567" s="24"/>
      <c r="BY1567" s="24"/>
      <c r="BZ1567" s="24"/>
      <c r="CA1567" s="24"/>
      <c r="CB1567" s="24"/>
      <c r="CC1567" s="24"/>
      <c r="CD1567" s="24"/>
      <c r="CE1567" s="24"/>
    </row>
    <row r="1568" spans="46:83" x14ac:dyDescent="0.15">
      <c r="AT1568" s="24"/>
      <c r="AU1568" s="24"/>
      <c r="AV1568" s="24"/>
      <c r="AW1568" s="24"/>
      <c r="AX1568" s="24"/>
      <c r="AY1568" s="24"/>
      <c r="AZ1568" s="24"/>
      <c r="BA1568" s="24"/>
      <c r="BB1568" s="24"/>
      <c r="BC1568" s="24"/>
      <c r="BD1568" s="24"/>
      <c r="BE1568" s="24"/>
      <c r="BF1568" s="24"/>
      <c r="BG1568" s="24"/>
      <c r="BH1568" s="24"/>
      <c r="BI1568" s="24"/>
      <c r="BJ1568" s="24"/>
      <c r="BK1568" s="24"/>
      <c r="BL1568" s="24"/>
      <c r="BM1568" s="24"/>
      <c r="BN1568" s="24"/>
      <c r="BO1568" s="24"/>
      <c r="BP1568" s="24"/>
      <c r="BQ1568" s="24"/>
      <c r="BR1568" s="24"/>
      <c r="BS1568" s="24"/>
      <c r="BT1568" s="24"/>
      <c r="BU1568" s="24"/>
      <c r="BV1568" s="24"/>
      <c r="BW1568" s="24"/>
      <c r="BX1568" s="24"/>
      <c r="BY1568" s="24"/>
      <c r="BZ1568" s="24"/>
      <c r="CA1568" s="24"/>
      <c r="CB1568" s="24"/>
      <c r="CC1568" s="24"/>
      <c r="CD1568" s="24"/>
      <c r="CE1568" s="24"/>
    </row>
    <row r="1569" spans="46:83" x14ac:dyDescent="0.15">
      <c r="AT1569" s="24"/>
      <c r="AU1569" s="24"/>
      <c r="AV1569" s="24"/>
      <c r="AW1569" s="24"/>
      <c r="AX1569" s="24"/>
      <c r="AY1569" s="24"/>
      <c r="AZ1569" s="24"/>
      <c r="BA1569" s="24"/>
      <c r="BB1569" s="24"/>
      <c r="BC1569" s="24"/>
      <c r="BD1569" s="24"/>
      <c r="BE1569" s="24"/>
      <c r="BF1569" s="24"/>
      <c r="BG1569" s="24"/>
      <c r="BH1569" s="24"/>
      <c r="BI1569" s="24"/>
      <c r="BJ1569" s="24"/>
      <c r="BK1569" s="24"/>
      <c r="BL1569" s="24"/>
      <c r="BM1569" s="24"/>
      <c r="BN1569" s="24"/>
      <c r="BO1569" s="24"/>
      <c r="BP1569" s="24"/>
      <c r="BQ1569" s="24"/>
      <c r="BR1569" s="24"/>
      <c r="BS1569" s="24"/>
      <c r="BT1569" s="24"/>
      <c r="BU1569" s="24"/>
      <c r="BV1569" s="24"/>
      <c r="BW1569" s="24"/>
      <c r="BX1569" s="24"/>
      <c r="BY1569" s="24"/>
      <c r="BZ1569" s="24"/>
      <c r="CA1569" s="24"/>
      <c r="CB1569" s="24"/>
      <c r="CC1569" s="24"/>
      <c r="CD1569" s="24"/>
      <c r="CE1569" s="24"/>
    </row>
    <row r="1570" spans="46:83" x14ac:dyDescent="0.15">
      <c r="AT1570" s="24"/>
      <c r="AU1570" s="24"/>
      <c r="AV1570" s="24"/>
      <c r="AW1570" s="24"/>
      <c r="AX1570" s="24"/>
      <c r="AY1570" s="24"/>
      <c r="AZ1570" s="24"/>
      <c r="BA1570" s="24"/>
      <c r="BB1570" s="24"/>
      <c r="BC1570" s="24"/>
      <c r="BD1570" s="24"/>
      <c r="BE1570" s="24"/>
      <c r="BF1570" s="24"/>
      <c r="BG1570" s="24"/>
      <c r="BH1570" s="24"/>
      <c r="BI1570" s="24"/>
      <c r="BJ1570" s="24"/>
      <c r="BK1570" s="24"/>
      <c r="BL1570" s="24"/>
      <c r="BM1570" s="24"/>
      <c r="BN1570" s="24"/>
      <c r="BO1570" s="24"/>
      <c r="BP1570" s="24"/>
      <c r="BQ1570" s="24"/>
      <c r="BR1570" s="24"/>
      <c r="BS1570" s="24"/>
      <c r="BT1570" s="24"/>
      <c r="BU1570" s="24"/>
      <c r="BV1570" s="24"/>
      <c r="BW1570" s="24"/>
      <c r="BX1570" s="24"/>
      <c r="BY1570" s="24"/>
      <c r="BZ1570" s="24"/>
      <c r="CA1570" s="24"/>
      <c r="CB1570" s="24"/>
      <c r="CC1570" s="24"/>
      <c r="CD1570" s="24"/>
      <c r="CE1570" s="24"/>
    </row>
    <row r="1571" spans="46:83" x14ac:dyDescent="0.15">
      <c r="AT1571" s="24"/>
      <c r="AU1571" s="24"/>
      <c r="AV1571" s="24"/>
      <c r="AW1571" s="24"/>
      <c r="AX1571" s="24"/>
      <c r="AY1571" s="24"/>
      <c r="AZ1571" s="24"/>
      <c r="BA1571" s="24"/>
      <c r="BB1571" s="24"/>
      <c r="BC1571" s="24"/>
      <c r="BD1571" s="24"/>
      <c r="BE1571" s="24"/>
      <c r="BF1571" s="24"/>
      <c r="BG1571" s="24"/>
      <c r="BH1571" s="24"/>
      <c r="BI1571" s="24"/>
      <c r="BJ1571" s="24"/>
      <c r="BK1571" s="24"/>
      <c r="BL1571" s="24"/>
      <c r="BM1571" s="24"/>
      <c r="BN1571" s="24"/>
      <c r="BO1571" s="24"/>
      <c r="BP1571" s="24"/>
      <c r="BQ1571" s="24"/>
      <c r="BR1571" s="24"/>
      <c r="BS1571" s="24"/>
      <c r="BT1571" s="24"/>
      <c r="BU1571" s="24"/>
      <c r="BV1571" s="24"/>
      <c r="BW1571" s="24"/>
      <c r="BX1571" s="24"/>
      <c r="BY1571" s="24"/>
      <c r="BZ1571" s="24"/>
      <c r="CA1571" s="24"/>
      <c r="CB1571" s="24"/>
      <c r="CC1571" s="24"/>
      <c r="CD1571" s="24"/>
      <c r="CE1571" s="24"/>
    </row>
    <row r="1572" spans="46:83" x14ac:dyDescent="0.15">
      <c r="AT1572" s="24"/>
      <c r="AU1572" s="24"/>
      <c r="AV1572" s="24"/>
      <c r="AW1572" s="24"/>
      <c r="AX1572" s="24"/>
      <c r="AY1572" s="24"/>
      <c r="AZ1572" s="24"/>
      <c r="BA1572" s="24"/>
      <c r="BB1572" s="24"/>
      <c r="BC1572" s="24"/>
      <c r="BD1572" s="24"/>
      <c r="BE1572" s="24"/>
      <c r="BF1572" s="24"/>
      <c r="BG1572" s="24"/>
      <c r="BH1572" s="24"/>
      <c r="BI1572" s="24"/>
      <c r="BJ1572" s="24"/>
      <c r="BK1572" s="24"/>
      <c r="BL1572" s="24"/>
      <c r="BM1572" s="24"/>
      <c r="BN1572" s="24"/>
      <c r="BO1572" s="24"/>
      <c r="BP1572" s="24"/>
      <c r="BQ1572" s="24"/>
      <c r="BR1572" s="24"/>
      <c r="BS1572" s="24"/>
      <c r="BT1572" s="24"/>
      <c r="BU1572" s="24"/>
      <c r="BV1572" s="24"/>
      <c r="BW1572" s="24"/>
      <c r="BX1572" s="24"/>
      <c r="BY1572" s="24"/>
      <c r="BZ1572" s="24"/>
      <c r="CA1572" s="24"/>
      <c r="CB1572" s="24"/>
      <c r="CC1572" s="24"/>
      <c r="CD1572" s="24"/>
      <c r="CE1572" s="24"/>
    </row>
    <row r="1573" spans="46:83" x14ac:dyDescent="0.15">
      <c r="AT1573" s="24"/>
      <c r="AU1573" s="24"/>
      <c r="AV1573" s="24"/>
      <c r="AW1573" s="24"/>
      <c r="AX1573" s="24"/>
      <c r="AY1573" s="24"/>
      <c r="AZ1573" s="24"/>
      <c r="BA1573" s="24"/>
      <c r="BB1573" s="24"/>
      <c r="BC1573" s="24"/>
      <c r="BD1573" s="24"/>
      <c r="BE1573" s="24"/>
      <c r="BF1573" s="24"/>
      <c r="BG1573" s="24"/>
      <c r="BH1573" s="24"/>
      <c r="BI1573" s="24"/>
      <c r="BJ1573" s="24"/>
      <c r="BK1573" s="24"/>
      <c r="BL1573" s="24"/>
      <c r="BM1573" s="24"/>
      <c r="BN1573" s="24"/>
      <c r="BO1573" s="24"/>
      <c r="BP1573" s="24"/>
      <c r="BQ1573" s="24"/>
      <c r="BR1573" s="24"/>
      <c r="BS1573" s="24"/>
      <c r="BT1573" s="24"/>
      <c r="BU1573" s="24"/>
      <c r="BV1573" s="24"/>
      <c r="BW1573" s="24"/>
      <c r="BX1573" s="24"/>
      <c r="BY1573" s="24"/>
      <c r="BZ1573" s="24"/>
      <c r="CA1573" s="24"/>
      <c r="CB1573" s="24"/>
      <c r="CC1573" s="24"/>
      <c r="CD1573" s="24"/>
      <c r="CE1573" s="24"/>
    </row>
    <row r="1574" spans="46:83" x14ac:dyDescent="0.15">
      <c r="AT1574" s="24"/>
      <c r="AU1574" s="24"/>
      <c r="AV1574" s="24"/>
      <c r="AW1574" s="24"/>
      <c r="AX1574" s="24"/>
      <c r="AY1574" s="24"/>
      <c r="AZ1574" s="24"/>
      <c r="BA1574" s="24"/>
      <c r="BB1574" s="24"/>
      <c r="BC1574" s="24"/>
      <c r="BD1574" s="24"/>
      <c r="BE1574" s="24"/>
      <c r="BF1574" s="24"/>
      <c r="BG1574" s="24"/>
      <c r="BH1574" s="24"/>
      <c r="BI1574" s="24"/>
      <c r="BJ1574" s="24"/>
      <c r="BK1574" s="24"/>
      <c r="BL1574" s="24"/>
      <c r="BM1574" s="24"/>
      <c r="BN1574" s="24"/>
      <c r="BO1574" s="24"/>
      <c r="BP1574" s="24"/>
      <c r="BQ1574" s="24"/>
      <c r="BR1574" s="24"/>
      <c r="BS1574" s="24"/>
      <c r="BT1574" s="24"/>
      <c r="BU1574" s="24"/>
      <c r="BV1574" s="24"/>
      <c r="BW1574" s="24"/>
      <c r="BX1574" s="24"/>
      <c r="BY1574" s="24"/>
      <c r="BZ1574" s="24"/>
      <c r="CA1574" s="24"/>
      <c r="CB1574" s="24"/>
      <c r="CC1574" s="24"/>
      <c r="CD1574" s="24"/>
      <c r="CE1574" s="24"/>
    </row>
    <row r="1575" spans="46:83" x14ac:dyDescent="0.15">
      <c r="AT1575" s="24"/>
      <c r="AU1575" s="24"/>
      <c r="AV1575" s="24"/>
      <c r="AW1575" s="24"/>
      <c r="AX1575" s="24"/>
      <c r="AY1575" s="24"/>
      <c r="AZ1575" s="24"/>
      <c r="BA1575" s="24"/>
      <c r="BB1575" s="24"/>
      <c r="BC1575" s="24"/>
      <c r="BD1575" s="24"/>
      <c r="BE1575" s="24"/>
      <c r="BF1575" s="24"/>
      <c r="BG1575" s="24"/>
      <c r="BH1575" s="24"/>
      <c r="BI1575" s="24"/>
      <c r="BJ1575" s="24"/>
      <c r="BK1575" s="24"/>
      <c r="BL1575" s="24"/>
      <c r="BM1575" s="24"/>
      <c r="BN1575" s="24"/>
      <c r="BO1575" s="24"/>
      <c r="BP1575" s="24"/>
      <c r="BQ1575" s="24"/>
      <c r="BR1575" s="24"/>
      <c r="BS1575" s="24"/>
      <c r="BT1575" s="24"/>
      <c r="BU1575" s="24"/>
      <c r="BV1575" s="24"/>
      <c r="BW1575" s="24"/>
      <c r="BX1575" s="24"/>
      <c r="BY1575" s="24"/>
      <c r="BZ1575" s="24"/>
      <c r="CA1575" s="24"/>
      <c r="CB1575" s="24"/>
      <c r="CC1575" s="24"/>
      <c r="CD1575" s="24"/>
      <c r="CE1575" s="24"/>
    </row>
    <row r="1576" spans="46:83" x14ac:dyDescent="0.15">
      <c r="AT1576" s="24"/>
      <c r="AU1576" s="24"/>
      <c r="AV1576" s="24"/>
      <c r="AW1576" s="24"/>
      <c r="AX1576" s="24"/>
      <c r="AY1576" s="24"/>
      <c r="AZ1576" s="24"/>
      <c r="BA1576" s="24"/>
      <c r="BB1576" s="24"/>
      <c r="BC1576" s="24"/>
      <c r="BD1576" s="24"/>
      <c r="BE1576" s="24"/>
      <c r="BF1576" s="24"/>
      <c r="BG1576" s="24"/>
      <c r="BH1576" s="24"/>
      <c r="BI1576" s="24"/>
      <c r="BJ1576" s="24"/>
      <c r="BK1576" s="24"/>
      <c r="BL1576" s="24"/>
      <c r="BM1576" s="24"/>
      <c r="BN1576" s="24"/>
      <c r="BO1576" s="24"/>
      <c r="BP1576" s="24"/>
      <c r="BQ1576" s="24"/>
      <c r="BR1576" s="24"/>
      <c r="BS1576" s="24"/>
      <c r="BT1576" s="24"/>
      <c r="BU1576" s="24"/>
      <c r="BV1576" s="24"/>
      <c r="BW1576" s="24"/>
      <c r="BX1576" s="24"/>
      <c r="BY1576" s="24"/>
      <c r="BZ1576" s="24"/>
      <c r="CA1576" s="24"/>
      <c r="CB1576" s="24"/>
      <c r="CC1576" s="24"/>
      <c r="CD1576" s="24"/>
      <c r="CE1576" s="24"/>
    </row>
    <row r="1577" spans="46:83" x14ac:dyDescent="0.15">
      <c r="AT1577" s="24"/>
      <c r="AU1577" s="24"/>
      <c r="AV1577" s="24"/>
      <c r="AW1577" s="24"/>
      <c r="AX1577" s="24"/>
      <c r="AY1577" s="24"/>
      <c r="AZ1577" s="24"/>
      <c r="BA1577" s="24"/>
      <c r="BB1577" s="24"/>
      <c r="BC1577" s="24"/>
      <c r="BD1577" s="24"/>
      <c r="BE1577" s="24"/>
      <c r="BF1577" s="24"/>
      <c r="BG1577" s="24"/>
      <c r="BH1577" s="24"/>
      <c r="BI1577" s="24"/>
      <c r="BJ1577" s="24"/>
      <c r="BK1577" s="24"/>
      <c r="BL1577" s="24"/>
      <c r="BM1577" s="24"/>
      <c r="BN1577" s="24"/>
      <c r="BO1577" s="24"/>
      <c r="BP1577" s="24"/>
      <c r="BQ1577" s="24"/>
      <c r="BR1577" s="24"/>
      <c r="BS1577" s="24"/>
      <c r="BT1577" s="24"/>
      <c r="BU1577" s="24"/>
      <c r="BV1577" s="24"/>
      <c r="BW1577" s="24"/>
      <c r="BX1577" s="24"/>
      <c r="BY1577" s="24"/>
      <c r="BZ1577" s="24"/>
      <c r="CA1577" s="24"/>
      <c r="CB1577" s="24"/>
      <c r="CC1577" s="24"/>
      <c r="CD1577" s="24"/>
      <c r="CE1577" s="24"/>
    </row>
    <row r="1578" spans="46:83" x14ac:dyDescent="0.15">
      <c r="AT1578" s="24"/>
      <c r="AU1578" s="24"/>
      <c r="AV1578" s="24"/>
      <c r="AW1578" s="24"/>
      <c r="AX1578" s="24"/>
      <c r="AY1578" s="24"/>
      <c r="AZ1578" s="24"/>
      <c r="BA1578" s="24"/>
      <c r="BB1578" s="24"/>
      <c r="BC1578" s="24"/>
      <c r="BD1578" s="24"/>
      <c r="BE1578" s="24"/>
      <c r="BF1578" s="24"/>
      <c r="BG1578" s="24"/>
      <c r="BH1578" s="24"/>
      <c r="BI1578" s="24"/>
      <c r="BJ1578" s="24"/>
      <c r="BK1578" s="24"/>
      <c r="BL1578" s="24"/>
      <c r="BM1578" s="24"/>
      <c r="BN1578" s="24"/>
      <c r="BO1578" s="24"/>
      <c r="BP1578" s="24"/>
      <c r="BQ1578" s="24"/>
      <c r="BR1578" s="24"/>
      <c r="BS1578" s="24"/>
      <c r="BT1578" s="24"/>
      <c r="BU1578" s="24"/>
      <c r="BV1578" s="24"/>
      <c r="BW1578" s="24"/>
      <c r="BX1578" s="24"/>
      <c r="BY1578" s="24"/>
      <c r="BZ1578" s="24"/>
      <c r="CA1578" s="24"/>
      <c r="CB1578" s="24"/>
      <c r="CC1578" s="24"/>
      <c r="CD1578" s="24"/>
      <c r="CE1578" s="24"/>
    </row>
    <row r="1579" spans="46:83" x14ac:dyDescent="0.15">
      <c r="AT1579" s="24"/>
      <c r="AU1579" s="24"/>
      <c r="AV1579" s="24"/>
      <c r="AW1579" s="24"/>
      <c r="AX1579" s="24"/>
      <c r="AY1579" s="24"/>
      <c r="AZ1579" s="24"/>
      <c r="BA1579" s="24"/>
      <c r="BB1579" s="24"/>
      <c r="BC1579" s="24"/>
      <c r="BD1579" s="24"/>
      <c r="BE1579" s="24"/>
      <c r="BF1579" s="24"/>
      <c r="BG1579" s="24"/>
      <c r="BH1579" s="24"/>
      <c r="BI1579" s="24"/>
      <c r="BJ1579" s="24"/>
      <c r="BK1579" s="24"/>
      <c r="BL1579" s="24"/>
      <c r="BM1579" s="24"/>
      <c r="BN1579" s="24"/>
      <c r="BO1579" s="24"/>
      <c r="BP1579" s="24"/>
      <c r="BQ1579" s="24"/>
      <c r="BR1579" s="24"/>
      <c r="BS1579" s="24"/>
      <c r="BT1579" s="24"/>
      <c r="BU1579" s="24"/>
      <c r="BV1579" s="24"/>
      <c r="BW1579" s="24"/>
      <c r="BX1579" s="24"/>
      <c r="BY1579" s="24"/>
      <c r="BZ1579" s="24"/>
      <c r="CA1579" s="24"/>
      <c r="CB1579" s="24"/>
      <c r="CC1579" s="24"/>
      <c r="CD1579" s="24"/>
      <c r="CE1579" s="24"/>
    </row>
    <row r="1580" spans="46:83" x14ac:dyDescent="0.15">
      <c r="AT1580" s="24"/>
      <c r="AU1580" s="24"/>
      <c r="AV1580" s="24"/>
      <c r="AW1580" s="24"/>
      <c r="AX1580" s="24"/>
      <c r="AY1580" s="24"/>
      <c r="AZ1580" s="24"/>
      <c r="BA1580" s="24"/>
      <c r="BB1580" s="24"/>
      <c r="BC1580" s="24"/>
      <c r="BD1580" s="24"/>
      <c r="BE1580" s="24"/>
      <c r="BF1580" s="24"/>
      <c r="BG1580" s="24"/>
      <c r="BH1580" s="24"/>
      <c r="BI1580" s="24"/>
      <c r="BJ1580" s="24"/>
      <c r="BK1580" s="24"/>
      <c r="BL1580" s="24"/>
      <c r="BM1580" s="24"/>
      <c r="BN1580" s="24"/>
      <c r="BO1580" s="24"/>
      <c r="BP1580" s="24"/>
      <c r="BQ1580" s="24"/>
      <c r="BR1580" s="24"/>
      <c r="BS1580" s="24"/>
      <c r="BT1580" s="24"/>
      <c r="BU1580" s="24"/>
      <c r="BV1580" s="24"/>
      <c r="BW1580" s="24"/>
      <c r="BX1580" s="24"/>
      <c r="BY1580" s="24"/>
      <c r="BZ1580" s="24"/>
      <c r="CA1580" s="24"/>
      <c r="CB1580" s="24"/>
      <c r="CC1580" s="24"/>
      <c r="CD1580" s="24"/>
      <c r="CE1580" s="24"/>
    </row>
    <row r="1581" spans="46:83" x14ac:dyDescent="0.15">
      <c r="AT1581" s="24"/>
      <c r="AU1581" s="24"/>
      <c r="AV1581" s="24"/>
      <c r="AW1581" s="24"/>
      <c r="AX1581" s="24"/>
      <c r="AY1581" s="24"/>
      <c r="AZ1581" s="24"/>
      <c r="BA1581" s="24"/>
      <c r="BB1581" s="24"/>
      <c r="BC1581" s="24"/>
      <c r="BD1581" s="24"/>
      <c r="BE1581" s="24"/>
      <c r="BF1581" s="24"/>
      <c r="BG1581" s="24"/>
      <c r="BH1581" s="24"/>
      <c r="BI1581" s="24"/>
      <c r="BJ1581" s="24"/>
      <c r="BK1581" s="24"/>
      <c r="BL1581" s="24"/>
      <c r="BM1581" s="24"/>
      <c r="BN1581" s="24"/>
      <c r="BO1581" s="24"/>
      <c r="BP1581" s="24"/>
      <c r="BQ1581" s="24"/>
      <c r="BR1581" s="24"/>
      <c r="BS1581" s="24"/>
      <c r="BT1581" s="24"/>
      <c r="BU1581" s="24"/>
      <c r="BV1581" s="24"/>
      <c r="BW1581" s="24"/>
      <c r="BX1581" s="24"/>
      <c r="BY1581" s="24"/>
      <c r="BZ1581" s="24"/>
      <c r="CA1581" s="24"/>
      <c r="CB1581" s="24"/>
      <c r="CC1581" s="24"/>
      <c r="CD1581" s="24"/>
      <c r="CE1581" s="24"/>
    </row>
    <row r="1582" spans="46:83" x14ac:dyDescent="0.15">
      <c r="AT1582" s="24"/>
      <c r="AU1582" s="24"/>
      <c r="AV1582" s="24"/>
      <c r="AW1582" s="24"/>
      <c r="AX1582" s="24"/>
      <c r="AY1582" s="24"/>
      <c r="AZ1582" s="24"/>
      <c r="BA1582" s="24"/>
      <c r="BB1582" s="24"/>
      <c r="BC1582" s="24"/>
      <c r="BD1582" s="24"/>
      <c r="BE1582" s="24"/>
      <c r="BF1582" s="24"/>
      <c r="BG1582" s="24"/>
      <c r="BH1582" s="24"/>
      <c r="BI1582" s="24"/>
      <c r="BJ1582" s="24"/>
      <c r="BK1582" s="24"/>
      <c r="BL1582" s="24"/>
      <c r="BM1582" s="24"/>
      <c r="BN1582" s="24"/>
      <c r="BO1582" s="24"/>
      <c r="BP1582" s="24"/>
      <c r="BQ1582" s="24"/>
      <c r="BR1582" s="24"/>
      <c r="BS1582" s="24"/>
      <c r="BT1582" s="24"/>
      <c r="BU1582" s="24"/>
      <c r="BV1582" s="24"/>
      <c r="BW1582" s="24"/>
      <c r="BX1582" s="24"/>
      <c r="BY1582" s="24"/>
      <c r="BZ1582" s="24"/>
      <c r="CA1582" s="24"/>
      <c r="CB1582" s="24"/>
      <c r="CC1582" s="24"/>
      <c r="CD1582" s="24"/>
      <c r="CE1582" s="24"/>
    </row>
    <row r="1583" spans="46:83" x14ac:dyDescent="0.15">
      <c r="AT1583" s="24"/>
      <c r="AU1583" s="24"/>
      <c r="AV1583" s="24"/>
      <c r="AW1583" s="24"/>
      <c r="AX1583" s="24"/>
      <c r="AY1583" s="24"/>
      <c r="AZ1583" s="24"/>
      <c r="BA1583" s="24"/>
      <c r="BB1583" s="24"/>
      <c r="BC1583" s="24"/>
      <c r="BD1583" s="24"/>
      <c r="BE1583" s="24"/>
      <c r="BF1583" s="24"/>
      <c r="BG1583" s="24"/>
      <c r="BH1583" s="24"/>
      <c r="BI1583" s="24"/>
      <c r="BJ1583" s="24"/>
      <c r="BK1583" s="24"/>
      <c r="BL1583" s="24"/>
      <c r="BM1583" s="24"/>
      <c r="BN1583" s="24"/>
      <c r="BO1583" s="24"/>
      <c r="BP1583" s="24"/>
      <c r="BQ1583" s="24"/>
      <c r="BR1583" s="24"/>
      <c r="BS1583" s="24"/>
      <c r="BT1583" s="24"/>
      <c r="BU1583" s="24"/>
      <c r="BV1583" s="24"/>
      <c r="BW1583" s="24"/>
      <c r="BX1583" s="24"/>
      <c r="BY1583" s="24"/>
      <c r="BZ1583" s="24"/>
      <c r="CA1583" s="24"/>
      <c r="CB1583" s="24"/>
      <c r="CC1583" s="24"/>
      <c r="CD1583" s="24"/>
      <c r="CE1583" s="24"/>
    </row>
    <row r="1584" spans="46:83" x14ac:dyDescent="0.15">
      <c r="AT1584" s="24"/>
      <c r="AU1584" s="24"/>
      <c r="AV1584" s="24"/>
      <c r="AW1584" s="24"/>
      <c r="AX1584" s="24"/>
      <c r="AY1584" s="24"/>
      <c r="AZ1584" s="24"/>
      <c r="BA1584" s="24"/>
      <c r="BB1584" s="24"/>
      <c r="BC1584" s="24"/>
      <c r="BD1584" s="24"/>
      <c r="BE1584" s="24"/>
      <c r="BF1584" s="24"/>
      <c r="BG1584" s="24"/>
      <c r="BH1584" s="24"/>
      <c r="BI1584" s="24"/>
      <c r="BJ1584" s="24"/>
      <c r="BK1584" s="24"/>
      <c r="BL1584" s="24"/>
      <c r="BM1584" s="24"/>
      <c r="BN1584" s="24"/>
      <c r="BO1584" s="24"/>
      <c r="BP1584" s="24"/>
      <c r="BQ1584" s="24"/>
      <c r="BR1584" s="24"/>
      <c r="BS1584" s="24"/>
      <c r="BT1584" s="24"/>
      <c r="BU1584" s="24"/>
      <c r="BV1584" s="24"/>
      <c r="BW1584" s="24"/>
      <c r="BX1584" s="24"/>
      <c r="BY1584" s="24"/>
      <c r="BZ1584" s="24"/>
      <c r="CA1584" s="24"/>
      <c r="CB1584" s="24"/>
      <c r="CC1584" s="24"/>
      <c r="CD1584" s="24"/>
      <c r="CE1584" s="24"/>
    </row>
    <row r="1585" spans="46:83" x14ac:dyDescent="0.15">
      <c r="AT1585" s="24"/>
      <c r="AU1585" s="24"/>
      <c r="AV1585" s="24"/>
      <c r="AW1585" s="24"/>
      <c r="AX1585" s="24"/>
      <c r="AY1585" s="24"/>
      <c r="AZ1585" s="24"/>
      <c r="BA1585" s="24"/>
      <c r="BB1585" s="24"/>
      <c r="BC1585" s="24"/>
      <c r="BD1585" s="24"/>
      <c r="BE1585" s="24"/>
      <c r="BF1585" s="24"/>
      <c r="BG1585" s="24"/>
      <c r="BH1585" s="24"/>
      <c r="BI1585" s="24"/>
      <c r="BJ1585" s="24"/>
      <c r="BK1585" s="24"/>
      <c r="BL1585" s="24"/>
      <c r="BM1585" s="24"/>
      <c r="BN1585" s="24"/>
      <c r="BO1585" s="24"/>
      <c r="BP1585" s="24"/>
      <c r="BQ1585" s="24"/>
      <c r="BR1585" s="24"/>
      <c r="BS1585" s="24"/>
      <c r="BT1585" s="24"/>
      <c r="BU1585" s="24"/>
      <c r="BV1585" s="24"/>
      <c r="BW1585" s="24"/>
      <c r="BX1585" s="24"/>
      <c r="BY1585" s="24"/>
      <c r="BZ1585" s="24"/>
      <c r="CA1585" s="24"/>
      <c r="CB1585" s="24"/>
      <c r="CC1585" s="24"/>
      <c r="CD1585" s="24"/>
      <c r="CE1585" s="24"/>
    </row>
    <row r="1586" spans="46:83" x14ac:dyDescent="0.15">
      <c r="AT1586" s="24"/>
      <c r="AU1586" s="24"/>
      <c r="AV1586" s="24"/>
      <c r="AW1586" s="24"/>
      <c r="AX1586" s="24"/>
      <c r="AY1586" s="24"/>
      <c r="AZ1586" s="24"/>
      <c r="BA1586" s="24"/>
      <c r="BB1586" s="24"/>
      <c r="BC1586" s="24"/>
      <c r="BD1586" s="24"/>
      <c r="BE1586" s="24"/>
      <c r="BF1586" s="24"/>
      <c r="BG1586" s="24"/>
      <c r="BH1586" s="24"/>
      <c r="BI1586" s="24"/>
      <c r="BJ1586" s="24"/>
      <c r="BK1586" s="24"/>
      <c r="BL1586" s="24"/>
      <c r="BM1586" s="24"/>
      <c r="BN1586" s="24"/>
      <c r="BO1586" s="24"/>
      <c r="BP1586" s="24"/>
      <c r="BQ1586" s="24"/>
      <c r="BR1586" s="24"/>
      <c r="BS1586" s="24"/>
      <c r="BT1586" s="24"/>
      <c r="BU1586" s="24"/>
      <c r="BV1586" s="24"/>
      <c r="BW1586" s="24"/>
      <c r="BX1586" s="24"/>
      <c r="BY1586" s="24"/>
      <c r="BZ1586" s="24"/>
      <c r="CA1586" s="24"/>
      <c r="CB1586" s="24"/>
      <c r="CC1586" s="24"/>
      <c r="CD1586" s="24"/>
      <c r="CE1586" s="24"/>
    </row>
    <row r="1587" spans="46:83" x14ac:dyDescent="0.15">
      <c r="AT1587" s="24"/>
      <c r="AU1587" s="24"/>
      <c r="AV1587" s="24"/>
      <c r="AW1587" s="24"/>
      <c r="AX1587" s="24"/>
      <c r="AY1587" s="24"/>
      <c r="AZ1587" s="24"/>
      <c r="BA1587" s="24"/>
      <c r="BB1587" s="24"/>
      <c r="BC1587" s="24"/>
      <c r="BD1587" s="24"/>
      <c r="BE1587" s="24"/>
      <c r="BF1587" s="24"/>
      <c r="BG1587" s="24"/>
      <c r="BH1587" s="24"/>
      <c r="BI1587" s="24"/>
      <c r="BJ1587" s="24"/>
      <c r="BK1587" s="24"/>
      <c r="BL1587" s="24"/>
      <c r="BM1587" s="24"/>
      <c r="BN1587" s="24"/>
      <c r="BO1587" s="24"/>
      <c r="BP1587" s="24"/>
      <c r="BQ1587" s="24"/>
      <c r="BR1587" s="24"/>
      <c r="BS1587" s="24"/>
      <c r="BT1587" s="24"/>
      <c r="BU1587" s="24"/>
      <c r="BV1587" s="24"/>
      <c r="BW1587" s="24"/>
      <c r="BX1587" s="24"/>
      <c r="BY1587" s="24"/>
      <c r="BZ1587" s="24"/>
      <c r="CA1587" s="24"/>
      <c r="CB1587" s="24"/>
      <c r="CC1587" s="24"/>
      <c r="CD1587" s="24"/>
      <c r="CE1587" s="24"/>
    </row>
    <row r="1588" spans="46:83" x14ac:dyDescent="0.15">
      <c r="AT1588" s="24"/>
      <c r="AU1588" s="24"/>
      <c r="AV1588" s="24"/>
      <c r="AW1588" s="24"/>
      <c r="AX1588" s="24"/>
      <c r="AY1588" s="24"/>
      <c r="AZ1588" s="24"/>
      <c r="BA1588" s="24"/>
      <c r="BB1588" s="24"/>
      <c r="BC1588" s="24"/>
      <c r="BD1588" s="24"/>
      <c r="BE1588" s="24"/>
      <c r="BF1588" s="24"/>
      <c r="BG1588" s="24"/>
      <c r="BH1588" s="24"/>
      <c r="BI1588" s="24"/>
      <c r="BJ1588" s="24"/>
      <c r="BK1588" s="24"/>
      <c r="BL1588" s="24"/>
      <c r="BM1588" s="24"/>
      <c r="BN1588" s="24"/>
      <c r="BO1588" s="24"/>
      <c r="BP1588" s="24"/>
      <c r="BQ1588" s="24"/>
      <c r="BR1588" s="24"/>
      <c r="BS1588" s="24"/>
      <c r="BT1588" s="24"/>
      <c r="BU1588" s="24"/>
      <c r="BV1588" s="24"/>
      <c r="BW1588" s="24"/>
      <c r="BX1588" s="24"/>
      <c r="BY1588" s="24"/>
      <c r="BZ1588" s="24"/>
      <c r="CA1588" s="24"/>
      <c r="CB1588" s="24"/>
      <c r="CC1588" s="24"/>
      <c r="CD1588" s="24"/>
      <c r="CE1588" s="24"/>
    </row>
    <row r="1589" spans="46:83" x14ac:dyDescent="0.15">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row>
    <row r="1590" spans="46:83" x14ac:dyDescent="0.15">
      <c r="AT1590" s="24"/>
      <c r="AU1590" s="24"/>
      <c r="AV1590" s="24"/>
      <c r="AW1590" s="24"/>
      <c r="AX1590" s="24"/>
      <c r="AY1590" s="24"/>
      <c r="AZ1590" s="24"/>
      <c r="BA1590" s="24"/>
      <c r="BB1590" s="24"/>
      <c r="BC1590" s="24"/>
      <c r="BD1590" s="24"/>
      <c r="BE1590" s="24"/>
      <c r="BF1590" s="24"/>
      <c r="BG1590" s="24"/>
      <c r="BH1590" s="24"/>
      <c r="BI1590" s="24"/>
      <c r="BJ1590" s="24"/>
      <c r="BK1590" s="24"/>
      <c r="BL1590" s="24"/>
      <c r="BM1590" s="24"/>
      <c r="BN1590" s="24"/>
      <c r="BO1590" s="24"/>
      <c r="BP1590" s="24"/>
      <c r="BQ1590" s="24"/>
      <c r="BR1590" s="24"/>
      <c r="BS1590" s="24"/>
      <c r="BT1590" s="24"/>
      <c r="BU1590" s="24"/>
      <c r="BV1590" s="24"/>
      <c r="BW1590" s="24"/>
      <c r="BX1590" s="24"/>
      <c r="BY1590" s="24"/>
      <c r="BZ1590" s="24"/>
      <c r="CA1590" s="24"/>
      <c r="CB1590" s="24"/>
      <c r="CC1590" s="24"/>
      <c r="CD1590" s="24"/>
      <c r="CE1590" s="24"/>
    </row>
    <row r="1591" spans="46:83" x14ac:dyDescent="0.15">
      <c r="AT1591" s="24"/>
      <c r="AU1591" s="24"/>
      <c r="AV1591" s="24"/>
      <c r="AW1591" s="24"/>
      <c r="AX1591" s="24"/>
      <c r="AY1591" s="24"/>
      <c r="AZ1591" s="24"/>
      <c r="BA1591" s="24"/>
      <c r="BB1591" s="24"/>
      <c r="BC1591" s="24"/>
      <c r="BD1591" s="24"/>
      <c r="BE1591" s="24"/>
      <c r="BF1591" s="24"/>
      <c r="BG1591" s="24"/>
      <c r="BH1591" s="24"/>
      <c r="BI1591" s="24"/>
      <c r="BJ1591" s="24"/>
      <c r="BK1591" s="24"/>
      <c r="BL1591" s="24"/>
      <c r="BM1591" s="24"/>
      <c r="BN1591" s="24"/>
      <c r="BO1591" s="24"/>
      <c r="BP1591" s="24"/>
      <c r="BQ1591" s="24"/>
      <c r="BR1591" s="24"/>
      <c r="BS1591" s="24"/>
      <c r="BT1591" s="24"/>
      <c r="BU1591" s="24"/>
      <c r="BV1591" s="24"/>
      <c r="BW1591" s="24"/>
      <c r="BX1591" s="24"/>
      <c r="BY1591" s="24"/>
      <c r="BZ1591" s="24"/>
      <c r="CA1591" s="24"/>
      <c r="CB1591" s="24"/>
      <c r="CC1591" s="24"/>
      <c r="CD1591" s="24"/>
      <c r="CE1591" s="24"/>
    </row>
    <row r="1592" spans="46:83" x14ac:dyDescent="0.15">
      <c r="AT1592" s="24"/>
      <c r="AU1592" s="24"/>
      <c r="AV1592" s="24"/>
      <c r="AW1592" s="24"/>
      <c r="AX1592" s="24"/>
      <c r="AY1592" s="24"/>
      <c r="AZ1592" s="24"/>
      <c r="BA1592" s="24"/>
      <c r="BB1592" s="24"/>
      <c r="BC1592" s="24"/>
      <c r="BD1592" s="24"/>
      <c r="BE1592" s="24"/>
      <c r="BF1592" s="24"/>
      <c r="BG1592" s="24"/>
      <c r="BH1592" s="24"/>
      <c r="BI1592" s="24"/>
      <c r="BJ1592" s="24"/>
      <c r="BK1592" s="24"/>
      <c r="BL1592" s="24"/>
      <c r="BM1592" s="24"/>
      <c r="BN1592" s="24"/>
      <c r="BO1592" s="24"/>
      <c r="BP1592" s="24"/>
      <c r="BQ1592" s="24"/>
      <c r="BR1592" s="24"/>
      <c r="BS1592" s="24"/>
      <c r="BT1592" s="24"/>
      <c r="BU1592" s="24"/>
      <c r="BV1592" s="24"/>
      <c r="BW1592" s="24"/>
      <c r="BX1592" s="24"/>
      <c r="BY1592" s="24"/>
      <c r="BZ1592" s="24"/>
      <c r="CA1592" s="24"/>
      <c r="CB1592" s="24"/>
      <c r="CC1592" s="24"/>
      <c r="CD1592" s="24"/>
      <c r="CE1592" s="24"/>
    </row>
    <row r="1593" spans="46:83" x14ac:dyDescent="0.15">
      <c r="AT1593" s="24"/>
      <c r="AU1593" s="24"/>
      <c r="AV1593" s="24"/>
      <c r="AW1593" s="24"/>
      <c r="AX1593" s="24"/>
      <c r="AY1593" s="24"/>
      <c r="AZ1593" s="24"/>
      <c r="BA1593" s="24"/>
      <c r="BB1593" s="24"/>
      <c r="BC1593" s="24"/>
      <c r="BD1593" s="24"/>
      <c r="BE1593" s="24"/>
      <c r="BF1593" s="24"/>
      <c r="BG1593" s="24"/>
      <c r="BH1593" s="24"/>
      <c r="BI1593" s="24"/>
      <c r="BJ1593" s="24"/>
      <c r="BK1593" s="24"/>
      <c r="BL1593" s="24"/>
      <c r="BM1593" s="24"/>
      <c r="BN1593" s="24"/>
      <c r="BO1593" s="24"/>
      <c r="BP1593" s="24"/>
      <c r="BQ1593" s="24"/>
      <c r="BR1593" s="24"/>
      <c r="BS1593" s="24"/>
      <c r="BT1593" s="24"/>
      <c r="BU1593" s="24"/>
      <c r="BV1593" s="24"/>
      <c r="BW1593" s="24"/>
      <c r="BX1593" s="24"/>
      <c r="BY1593" s="24"/>
      <c r="BZ1593" s="24"/>
      <c r="CA1593" s="24"/>
      <c r="CB1593" s="24"/>
      <c r="CC1593" s="24"/>
      <c r="CD1593" s="24"/>
      <c r="CE1593" s="24"/>
    </row>
    <row r="1594" spans="46:83" x14ac:dyDescent="0.15">
      <c r="AT1594" s="24"/>
      <c r="AU1594" s="24"/>
      <c r="AV1594" s="24"/>
      <c r="AW1594" s="24"/>
      <c r="AX1594" s="24"/>
      <c r="AY1594" s="24"/>
      <c r="AZ1594" s="24"/>
      <c r="BA1594" s="24"/>
      <c r="BB1594" s="24"/>
      <c r="BC1594" s="24"/>
      <c r="BD1594" s="24"/>
      <c r="BE1594" s="24"/>
      <c r="BF1594" s="24"/>
      <c r="BG1594" s="24"/>
      <c r="BH1594" s="24"/>
      <c r="BI1594" s="24"/>
      <c r="BJ1594" s="24"/>
      <c r="BK1594" s="24"/>
      <c r="BL1594" s="24"/>
      <c r="BM1594" s="24"/>
      <c r="BN1594" s="24"/>
      <c r="BO1594" s="24"/>
      <c r="BP1594" s="24"/>
      <c r="BQ1594" s="24"/>
      <c r="BR1594" s="24"/>
      <c r="BS1594" s="24"/>
      <c r="BT1594" s="24"/>
      <c r="BU1594" s="24"/>
      <c r="BV1594" s="24"/>
      <c r="BW1594" s="24"/>
      <c r="BX1594" s="24"/>
      <c r="BY1594" s="24"/>
      <c r="BZ1594" s="24"/>
      <c r="CA1594" s="24"/>
      <c r="CB1594" s="24"/>
      <c r="CC1594" s="24"/>
      <c r="CD1594" s="24"/>
      <c r="CE1594" s="24"/>
    </row>
    <row r="1595" spans="46:83" x14ac:dyDescent="0.15">
      <c r="AT1595" s="24"/>
      <c r="AU1595" s="24"/>
      <c r="AV1595" s="24"/>
      <c r="AW1595" s="24"/>
      <c r="AX1595" s="24"/>
      <c r="AY1595" s="24"/>
      <c r="AZ1595" s="24"/>
      <c r="BA1595" s="24"/>
      <c r="BB1595" s="24"/>
      <c r="BC1595" s="24"/>
      <c r="BD1595" s="24"/>
      <c r="BE1595" s="24"/>
      <c r="BF1595" s="24"/>
      <c r="BG1595" s="24"/>
      <c r="BH1595" s="24"/>
      <c r="BI1595" s="24"/>
      <c r="BJ1595" s="24"/>
      <c r="BK1595" s="24"/>
      <c r="BL1595" s="24"/>
      <c r="BM1595" s="24"/>
      <c r="BN1595" s="24"/>
      <c r="BO1595" s="24"/>
      <c r="BP1595" s="24"/>
      <c r="BQ1595" s="24"/>
      <c r="BR1595" s="24"/>
      <c r="BS1595" s="24"/>
      <c r="BT1595" s="24"/>
      <c r="BU1595" s="24"/>
      <c r="BV1595" s="24"/>
      <c r="BW1595" s="24"/>
      <c r="BX1595" s="24"/>
      <c r="BY1595" s="24"/>
      <c r="BZ1595" s="24"/>
      <c r="CA1595" s="24"/>
      <c r="CB1595" s="24"/>
      <c r="CC1595" s="24"/>
      <c r="CD1595" s="24"/>
      <c r="CE1595" s="24"/>
    </row>
    <row r="1596" spans="46:83" x14ac:dyDescent="0.15">
      <c r="AT1596" s="24"/>
      <c r="AU1596" s="24"/>
      <c r="AV1596" s="24"/>
      <c r="AW1596" s="24"/>
      <c r="AX1596" s="24"/>
      <c r="AY1596" s="24"/>
      <c r="AZ1596" s="24"/>
      <c r="BA1596" s="24"/>
      <c r="BB1596" s="24"/>
      <c r="BC1596" s="24"/>
      <c r="BD1596" s="24"/>
      <c r="BE1596" s="24"/>
      <c r="BF1596" s="24"/>
      <c r="BG1596" s="24"/>
      <c r="BH1596" s="24"/>
      <c r="BI1596" s="24"/>
      <c r="BJ1596" s="24"/>
      <c r="BK1596" s="24"/>
      <c r="BL1596" s="24"/>
      <c r="BM1596" s="24"/>
      <c r="BN1596" s="24"/>
      <c r="BO1596" s="24"/>
      <c r="BP1596" s="24"/>
      <c r="BQ1596" s="24"/>
      <c r="BR1596" s="24"/>
      <c r="BS1596" s="24"/>
      <c r="BT1596" s="24"/>
      <c r="BU1596" s="24"/>
      <c r="BV1596" s="24"/>
      <c r="BW1596" s="24"/>
      <c r="BX1596" s="24"/>
      <c r="BY1596" s="24"/>
      <c r="BZ1596" s="24"/>
      <c r="CA1596" s="24"/>
      <c r="CB1596" s="24"/>
      <c r="CC1596" s="24"/>
      <c r="CD1596" s="24"/>
      <c r="CE1596" s="24"/>
    </row>
    <row r="1597" spans="46:83" x14ac:dyDescent="0.15">
      <c r="AT1597" s="24"/>
      <c r="AU1597" s="24"/>
      <c r="AV1597" s="24"/>
      <c r="AW1597" s="24"/>
      <c r="AX1597" s="24"/>
      <c r="AY1597" s="24"/>
      <c r="AZ1597" s="24"/>
      <c r="BA1597" s="24"/>
      <c r="BB1597" s="24"/>
      <c r="BC1597" s="24"/>
      <c r="BD1597" s="24"/>
      <c r="BE1597" s="24"/>
      <c r="BF1597" s="24"/>
      <c r="BG1597" s="24"/>
      <c r="BH1597" s="24"/>
      <c r="BI1597" s="24"/>
      <c r="BJ1597" s="24"/>
      <c r="BK1597" s="24"/>
      <c r="BL1597" s="24"/>
      <c r="BM1597" s="24"/>
      <c r="BN1597" s="24"/>
      <c r="BO1597" s="24"/>
      <c r="BP1597" s="24"/>
      <c r="BQ1597" s="24"/>
      <c r="BR1597" s="24"/>
      <c r="BS1597" s="24"/>
      <c r="BT1597" s="24"/>
      <c r="BU1597" s="24"/>
      <c r="BV1597" s="24"/>
      <c r="BW1597" s="24"/>
      <c r="BX1597" s="24"/>
      <c r="BY1597" s="24"/>
      <c r="BZ1597" s="24"/>
      <c r="CA1597" s="24"/>
      <c r="CB1597" s="24"/>
      <c r="CC1597" s="24"/>
      <c r="CD1597" s="24"/>
      <c r="CE1597" s="24"/>
    </row>
    <row r="1598" spans="46:83" x14ac:dyDescent="0.15">
      <c r="AT1598" s="24"/>
      <c r="AU1598" s="24"/>
      <c r="AV1598" s="24"/>
      <c r="AW1598" s="24"/>
      <c r="AX1598" s="24"/>
      <c r="AY1598" s="24"/>
      <c r="AZ1598" s="24"/>
      <c r="BA1598" s="24"/>
      <c r="BB1598" s="24"/>
      <c r="BC1598" s="24"/>
      <c r="BD1598" s="24"/>
      <c r="BE1598" s="24"/>
      <c r="BF1598" s="24"/>
      <c r="BG1598" s="24"/>
      <c r="BH1598" s="24"/>
      <c r="BI1598" s="24"/>
      <c r="BJ1598" s="24"/>
      <c r="BK1598" s="24"/>
      <c r="BL1598" s="24"/>
      <c r="BM1598" s="24"/>
      <c r="BN1598" s="24"/>
      <c r="BO1598" s="24"/>
      <c r="BP1598" s="24"/>
      <c r="BQ1598" s="24"/>
      <c r="BR1598" s="24"/>
      <c r="BS1598" s="24"/>
      <c r="BT1598" s="24"/>
      <c r="BU1598" s="24"/>
      <c r="BV1598" s="24"/>
      <c r="BW1598" s="24"/>
      <c r="BX1598" s="24"/>
      <c r="BY1598" s="24"/>
      <c r="BZ1598" s="24"/>
      <c r="CA1598" s="24"/>
      <c r="CB1598" s="24"/>
      <c r="CC1598" s="24"/>
      <c r="CD1598" s="24"/>
      <c r="CE1598" s="24"/>
    </row>
    <row r="1599" spans="46:83" x14ac:dyDescent="0.15">
      <c r="AT1599" s="24"/>
      <c r="AU1599" s="24"/>
      <c r="AV1599" s="24"/>
      <c r="AW1599" s="24"/>
      <c r="AX1599" s="24"/>
      <c r="AY1599" s="24"/>
      <c r="AZ1599" s="24"/>
      <c r="BA1599" s="24"/>
      <c r="BB1599" s="24"/>
      <c r="BC1599" s="24"/>
      <c r="BD1599" s="24"/>
      <c r="BE1599" s="24"/>
      <c r="BF1599" s="24"/>
      <c r="BG1599" s="24"/>
      <c r="BH1599" s="24"/>
      <c r="BI1599" s="24"/>
      <c r="BJ1599" s="24"/>
      <c r="BK1599" s="24"/>
      <c r="BL1599" s="24"/>
      <c r="BM1599" s="24"/>
      <c r="BN1599" s="24"/>
      <c r="BO1599" s="24"/>
      <c r="BP1599" s="24"/>
      <c r="BQ1599" s="24"/>
      <c r="BR1599" s="24"/>
      <c r="BS1599" s="24"/>
      <c r="BT1599" s="24"/>
      <c r="BU1599" s="24"/>
      <c r="BV1599" s="24"/>
      <c r="BW1599" s="24"/>
      <c r="BX1599" s="24"/>
      <c r="BY1599" s="24"/>
      <c r="BZ1599" s="24"/>
      <c r="CA1599" s="24"/>
      <c r="CB1599" s="24"/>
      <c r="CC1599" s="24"/>
      <c r="CD1599" s="24"/>
      <c r="CE1599" s="24"/>
    </row>
    <row r="1600" spans="46:83" x14ac:dyDescent="0.15">
      <c r="AT1600" s="24"/>
      <c r="AU1600" s="24"/>
      <c r="AV1600" s="24"/>
      <c r="AW1600" s="24"/>
      <c r="AX1600" s="24"/>
      <c r="AY1600" s="24"/>
      <c r="AZ1600" s="24"/>
      <c r="BA1600" s="24"/>
      <c r="BB1600" s="24"/>
      <c r="BC1600" s="24"/>
      <c r="BD1600" s="24"/>
      <c r="BE1600" s="24"/>
      <c r="BF1600" s="24"/>
      <c r="BG1600" s="24"/>
      <c r="BH1600" s="24"/>
      <c r="BI1600" s="24"/>
      <c r="BJ1600" s="24"/>
      <c r="BK1600" s="24"/>
      <c r="BL1600" s="24"/>
      <c r="BM1600" s="24"/>
      <c r="BN1600" s="24"/>
      <c r="BO1600" s="24"/>
      <c r="BP1600" s="24"/>
      <c r="BQ1600" s="24"/>
      <c r="BR1600" s="24"/>
      <c r="BS1600" s="24"/>
      <c r="BT1600" s="24"/>
      <c r="BU1600" s="24"/>
      <c r="BV1600" s="24"/>
      <c r="BW1600" s="24"/>
      <c r="BX1600" s="24"/>
      <c r="BY1600" s="24"/>
      <c r="BZ1600" s="24"/>
      <c r="CA1600" s="24"/>
      <c r="CB1600" s="24"/>
      <c r="CC1600" s="24"/>
      <c r="CD1600" s="24"/>
      <c r="CE1600" s="24"/>
    </row>
    <row r="1601" spans="46:83" x14ac:dyDescent="0.15">
      <c r="AT1601" s="24"/>
      <c r="AU1601" s="24"/>
      <c r="AV1601" s="24"/>
      <c r="AW1601" s="24"/>
      <c r="AX1601" s="24"/>
      <c r="AY1601" s="24"/>
      <c r="AZ1601" s="24"/>
      <c r="BA1601" s="24"/>
      <c r="BB1601" s="24"/>
      <c r="BC1601" s="24"/>
      <c r="BD1601" s="24"/>
      <c r="BE1601" s="24"/>
      <c r="BF1601" s="24"/>
      <c r="BG1601" s="24"/>
      <c r="BH1601" s="24"/>
      <c r="BI1601" s="24"/>
      <c r="BJ1601" s="24"/>
      <c r="BK1601" s="24"/>
      <c r="BL1601" s="24"/>
      <c r="BM1601" s="24"/>
      <c r="BN1601" s="24"/>
      <c r="BO1601" s="24"/>
      <c r="BP1601" s="24"/>
      <c r="BQ1601" s="24"/>
      <c r="BR1601" s="24"/>
      <c r="BS1601" s="24"/>
      <c r="BT1601" s="24"/>
      <c r="BU1601" s="24"/>
      <c r="BV1601" s="24"/>
      <c r="BW1601" s="24"/>
      <c r="BX1601" s="24"/>
      <c r="BY1601" s="24"/>
      <c r="BZ1601" s="24"/>
      <c r="CA1601" s="24"/>
      <c r="CB1601" s="24"/>
      <c r="CC1601" s="24"/>
      <c r="CD1601" s="24"/>
      <c r="CE1601" s="24"/>
    </row>
    <row r="1602" spans="46:83" x14ac:dyDescent="0.15">
      <c r="AT1602" s="24"/>
      <c r="AU1602" s="24"/>
      <c r="AV1602" s="24"/>
      <c r="AW1602" s="24"/>
      <c r="AX1602" s="24"/>
      <c r="AY1602" s="24"/>
      <c r="AZ1602" s="24"/>
      <c r="BA1602" s="24"/>
      <c r="BB1602" s="24"/>
      <c r="BC1602" s="24"/>
      <c r="BD1602" s="24"/>
      <c r="BE1602" s="24"/>
      <c r="BF1602" s="24"/>
      <c r="BG1602" s="24"/>
      <c r="BH1602" s="24"/>
      <c r="BI1602" s="24"/>
      <c r="BJ1602" s="24"/>
      <c r="BK1602" s="24"/>
      <c r="BL1602" s="24"/>
      <c r="BM1602" s="24"/>
      <c r="BN1602" s="24"/>
      <c r="BO1602" s="24"/>
      <c r="BP1602" s="24"/>
      <c r="BQ1602" s="24"/>
      <c r="BR1602" s="24"/>
      <c r="BS1602" s="24"/>
      <c r="BT1602" s="24"/>
      <c r="BU1602" s="24"/>
      <c r="BV1602" s="24"/>
      <c r="BW1602" s="24"/>
      <c r="BX1602" s="24"/>
      <c r="BY1602" s="24"/>
      <c r="BZ1602" s="24"/>
      <c r="CA1602" s="24"/>
      <c r="CB1602" s="24"/>
      <c r="CC1602" s="24"/>
      <c r="CD1602" s="24"/>
      <c r="CE1602" s="24"/>
    </row>
    <row r="1603" spans="46:83" x14ac:dyDescent="0.15">
      <c r="AT1603" s="24"/>
      <c r="AU1603" s="24"/>
      <c r="AV1603" s="24"/>
      <c r="AW1603" s="24"/>
      <c r="AX1603" s="24"/>
      <c r="AY1603" s="24"/>
      <c r="AZ1603" s="24"/>
      <c r="BA1603" s="24"/>
      <c r="BB1603" s="24"/>
      <c r="BC1603" s="24"/>
      <c r="BD1603" s="24"/>
      <c r="BE1603" s="24"/>
      <c r="BF1603" s="24"/>
      <c r="BG1603" s="24"/>
      <c r="BH1603" s="24"/>
      <c r="BI1603" s="24"/>
      <c r="BJ1603" s="24"/>
      <c r="BK1603" s="24"/>
      <c r="BL1603" s="24"/>
      <c r="BM1603" s="24"/>
      <c r="BN1603" s="24"/>
      <c r="BO1603" s="24"/>
      <c r="BP1603" s="24"/>
      <c r="BQ1603" s="24"/>
      <c r="BR1603" s="24"/>
      <c r="BS1603" s="24"/>
      <c r="BT1603" s="24"/>
      <c r="BU1603" s="24"/>
      <c r="BV1603" s="24"/>
      <c r="BW1603" s="24"/>
      <c r="BX1603" s="24"/>
      <c r="BY1603" s="24"/>
      <c r="BZ1603" s="24"/>
      <c r="CA1603" s="24"/>
      <c r="CB1603" s="24"/>
      <c r="CC1603" s="24"/>
      <c r="CD1603" s="24"/>
      <c r="CE1603" s="24"/>
    </row>
    <row r="1604" spans="46:83" x14ac:dyDescent="0.15">
      <c r="AT1604" s="24"/>
      <c r="AU1604" s="24"/>
      <c r="AV1604" s="24"/>
      <c r="AW1604" s="24"/>
      <c r="AX1604" s="24"/>
      <c r="AY1604" s="24"/>
      <c r="AZ1604" s="24"/>
      <c r="BA1604" s="24"/>
      <c r="BB1604" s="24"/>
      <c r="BC1604" s="24"/>
      <c r="BD1604" s="24"/>
      <c r="BE1604" s="24"/>
      <c r="BF1604" s="24"/>
      <c r="BG1604" s="24"/>
      <c r="BH1604" s="24"/>
      <c r="BI1604" s="24"/>
      <c r="BJ1604" s="24"/>
      <c r="BK1604" s="24"/>
      <c r="BL1604" s="24"/>
      <c r="BM1604" s="24"/>
      <c r="BN1604" s="24"/>
      <c r="BO1604" s="24"/>
      <c r="BP1604" s="24"/>
      <c r="BQ1604" s="24"/>
      <c r="BR1604" s="24"/>
      <c r="BS1604" s="24"/>
      <c r="BT1604" s="24"/>
      <c r="BU1604" s="24"/>
      <c r="BV1604" s="24"/>
      <c r="BW1604" s="24"/>
      <c r="BX1604" s="24"/>
      <c r="BY1604" s="24"/>
      <c r="BZ1604" s="24"/>
      <c r="CA1604" s="24"/>
      <c r="CB1604" s="24"/>
      <c r="CC1604" s="24"/>
      <c r="CD1604" s="24"/>
      <c r="CE1604" s="24"/>
    </row>
    <row r="1605" spans="46:83" x14ac:dyDescent="0.15">
      <c r="AT1605" s="24"/>
      <c r="AU1605" s="24"/>
      <c r="AV1605" s="24"/>
      <c r="AW1605" s="24"/>
      <c r="AX1605" s="24"/>
      <c r="AY1605" s="24"/>
      <c r="AZ1605" s="24"/>
      <c r="BA1605" s="24"/>
      <c r="BB1605" s="24"/>
      <c r="BC1605" s="24"/>
      <c r="BD1605" s="24"/>
      <c r="BE1605" s="24"/>
      <c r="BF1605" s="24"/>
      <c r="BG1605" s="24"/>
      <c r="BH1605" s="24"/>
      <c r="BI1605" s="24"/>
      <c r="BJ1605" s="24"/>
      <c r="BK1605" s="24"/>
      <c r="BL1605" s="24"/>
      <c r="BM1605" s="24"/>
      <c r="BN1605" s="24"/>
      <c r="BO1605" s="24"/>
      <c r="BP1605" s="24"/>
      <c r="BQ1605" s="24"/>
      <c r="BR1605" s="24"/>
      <c r="BS1605" s="24"/>
      <c r="BT1605" s="24"/>
      <c r="BU1605" s="24"/>
      <c r="BV1605" s="24"/>
      <c r="BW1605" s="24"/>
      <c r="BX1605" s="24"/>
      <c r="BY1605" s="24"/>
      <c r="BZ1605" s="24"/>
      <c r="CA1605" s="24"/>
      <c r="CB1605" s="24"/>
      <c r="CC1605" s="24"/>
      <c r="CD1605" s="24"/>
      <c r="CE1605" s="24"/>
    </row>
    <row r="1606" spans="46:83" x14ac:dyDescent="0.15">
      <c r="AT1606" s="24"/>
      <c r="AU1606" s="24"/>
      <c r="AV1606" s="24"/>
      <c r="AW1606" s="24"/>
      <c r="AX1606" s="24"/>
      <c r="AY1606" s="24"/>
      <c r="AZ1606" s="24"/>
      <c r="BA1606" s="24"/>
      <c r="BB1606" s="24"/>
      <c r="BC1606" s="24"/>
      <c r="BD1606" s="24"/>
      <c r="BE1606" s="24"/>
      <c r="BF1606" s="24"/>
      <c r="BG1606" s="24"/>
      <c r="BH1606" s="24"/>
      <c r="BI1606" s="24"/>
      <c r="BJ1606" s="24"/>
      <c r="BK1606" s="24"/>
      <c r="BL1606" s="24"/>
      <c r="BM1606" s="24"/>
      <c r="BN1606" s="24"/>
      <c r="BO1606" s="24"/>
      <c r="BP1606" s="24"/>
      <c r="BQ1606" s="24"/>
      <c r="BR1606" s="24"/>
      <c r="BS1606" s="24"/>
      <c r="BT1606" s="24"/>
      <c r="BU1606" s="24"/>
      <c r="BV1606" s="24"/>
      <c r="BW1606" s="24"/>
      <c r="BX1606" s="24"/>
      <c r="BY1606" s="24"/>
      <c r="BZ1606" s="24"/>
      <c r="CA1606" s="24"/>
      <c r="CB1606" s="24"/>
      <c r="CC1606" s="24"/>
      <c r="CD1606" s="24"/>
      <c r="CE1606" s="24"/>
    </row>
    <row r="1607" spans="46:83" x14ac:dyDescent="0.15">
      <c r="AT1607" s="24"/>
      <c r="AU1607" s="24"/>
      <c r="AV1607" s="24"/>
      <c r="AW1607" s="24"/>
      <c r="AX1607" s="24"/>
      <c r="AY1607" s="24"/>
      <c r="AZ1607" s="24"/>
      <c r="BA1607" s="24"/>
      <c r="BB1607" s="24"/>
      <c r="BC1607" s="24"/>
      <c r="BD1607" s="24"/>
      <c r="BE1607" s="24"/>
      <c r="BF1607" s="24"/>
      <c r="BG1607" s="24"/>
      <c r="BH1607" s="24"/>
      <c r="BI1607" s="24"/>
      <c r="BJ1607" s="24"/>
      <c r="BK1607" s="24"/>
      <c r="BL1607" s="24"/>
      <c r="BM1607" s="24"/>
      <c r="BN1607" s="24"/>
      <c r="BO1607" s="24"/>
      <c r="BP1607" s="24"/>
      <c r="BQ1607" s="24"/>
      <c r="BR1607" s="24"/>
      <c r="BS1607" s="24"/>
      <c r="BT1607" s="24"/>
      <c r="BU1607" s="24"/>
      <c r="BV1607" s="24"/>
      <c r="BW1607" s="24"/>
      <c r="BX1607" s="24"/>
      <c r="BY1607" s="24"/>
      <c r="BZ1607" s="24"/>
      <c r="CA1607" s="24"/>
      <c r="CB1607" s="24"/>
      <c r="CC1607" s="24"/>
      <c r="CD1607" s="24"/>
      <c r="CE1607" s="24"/>
    </row>
    <row r="1608" spans="46:83" x14ac:dyDescent="0.15">
      <c r="AT1608" s="24"/>
      <c r="AU1608" s="24"/>
      <c r="AV1608" s="24"/>
      <c r="AW1608" s="24"/>
      <c r="AX1608" s="24"/>
      <c r="AY1608" s="24"/>
      <c r="AZ1608" s="24"/>
      <c r="BA1608" s="24"/>
      <c r="BB1608" s="24"/>
      <c r="BC1608" s="24"/>
      <c r="BD1608" s="24"/>
      <c r="BE1608" s="24"/>
      <c r="BF1608" s="24"/>
      <c r="BG1608" s="24"/>
      <c r="BH1608" s="24"/>
      <c r="BI1608" s="24"/>
      <c r="BJ1608" s="24"/>
      <c r="BK1608" s="24"/>
      <c r="BL1608" s="24"/>
      <c r="BM1608" s="24"/>
      <c r="BN1608" s="24"/>
      <c r="BO1608" s="24"/>
      <c r="BP1608" s="24"/>
      <c r="BQ1608" s="24"/>
      <c r="BR1608" s="24"/>
      <c r="BS1608" s="24"/>
      <c r="BT1608" s="24"/>
      <c r="BU1608" s="24"/>
      <c r="BV1608" s="24"/>
      <c r="BW1608" s="24"/>
      <c r="BX1608" s="24"/>
      <c r="BY1608" s="24"/>
      <c r="BZ1608" s="24"/>
      <c r="CA1608" s="24"/>
      <c r="CB1608" s="24"/>
      <c r="CC1608" s="24"/>
      <c r="CD1608" s="24"/>
      <c r="CE1608" s="24"/>
    </row>
    <row r="1609" spans="46:83" x14ac:dyDescent="0.15">
      <c r="AT1609" s="24"/>
      <c r="AU1609" s="24"/>
      <c r="AV1609" s="24"/>
      <c r="AW1609" s="24"/>
      <c r="AX1609" s="24"/>
      <c r="AY1609" s="24"/>
      <c r="AZ1609" s="24"/>
      <c r="BA1609" s="24"/>
      <c r="BB1609" s="24"/>
      <c r="BC1609" s="24"/>
      <c r="BD1609" s="24"/>
      <c r="BE1609" s="24"/>
      <c r="BF1609" s="24"/>
      <c r="BG1609" s="24"/>
      <c r="BH1609" s="24"/>
      <c r="BI1609" s="24"/>
      <c r="BJ1609" s="24"/>
      <c r="BK1609" s="24"/>
      <c r="BL1609" s="24"/>
      <c r="BM1609" s="24"/>
      <c r="BN1609" s="24"/>
      <c r="BO1609" s="24"/>
      <c r="BP1609" s="24"/>
      <c r="BQ1609" s="24"/>
      <c r="BR1609" s="24"/>
      <c r="BS1609" s="24"/>
      <c r="BT1609" s="24"/>
      <c r="BU1609" s="24"/>
      <c r="BV1609" s="24"/>
      <c r="BW1609" s="24"/>
      <c r="BX1609" s="24"/>
      <c r="BY1609" s="24"/>
      <c r="BZ1609" s="24"/>
      <c r="CA1609" s="24"/>
      <c r="CB1609" s="24"/>
      <c r="CC1609" s="24"/>
      <c r="CD1609" s="24"/>
      <c r="CE1609" s="24"/>
    </row>
    <row r="1610" spans="46:83" x14ac:dyDescent="0.15">
      <c r="AT1610" s="24"/>
      <c r="AU1610" s="24"/>
      <c r="AV1610" s="24"/>
      <c r="AW1610" s="24"/>
      <c r="AX1610" s="24"/>
      <c r="AY1610" s="24"/>
      <c r="AZ1610" s="24"/>
      <c r="BA1610" s="24"/>
      <c r="BB1610" s="24"/>
      <c r="BC1610" s="24"/>
      <c r="BD1610" s="24"/>
      <c r="BE1610" s="24"/>
      <c r="BF1610" s="24"/>
      <c r="BG1610" s="24"/>
      <c r="BH1610" s="24"/>
      <c r="BI1610" s="24"/>
      <c r="BJ1610" s="24"/>
      <c r="BK1610" s="24"/>
      <c r="BL1610" s="24"/>
      <c r="BM1610" s="24"/>
      <c r="BN1610" s="24"/>
      <c r="BO1610" s="24"/>
      <c r="BP1610" s="24"/>
      <c r="BQ1610" s="24"/>
      <c r="BR1610" s="24"/>
      <c r="BS1610" s="24"/>
      <c r="BT1610" s="24"/>
      <c r="BU1610" s="24"/>
      <c r="BV1610" s="24"/>
      <c r="BW1610" s="24"/>
      <c r="BX1610" s="24"/>
      <c r="BY1610" s="24"/>
      <c r="BZ1610" s="24"/>
      <c r="CA1610" s="24"/>
      <c r="CB1610" s="24"/>
      <c r="CC1610" s="24"/>
      <c r="CD1610" s="24"/>
      <c r="CE1610" s="24"/>
    </row>
    <row r="1611" spans="46:83" x14ac:dyDescent="0.15">
      <c r="AT1611" s="24"/>
      <c r="AU1611" s="24"/>
      <c r="AV1611" s="24"/>
      <c r="AW1611" s="24"/>
      <c r="AX1611" s="24"/>
      <c r="AY1611" s="24"/>
      <c r="AZ1611" s="24"/>
      <c r="BA1611" s="24"/>
      <c r="BB1611" s="24"/>
      <c r="BC1611" s="24"/>
      <c r="BD1611" s="24"/>
      <c r="BE1611" s="24"/>
      <c r="BF1611" s="24"/>
      <c r="BG1611" s="24"/>
      <c r="BH1611" s="24"/>
      <c r="BI1611" s="24"/>
      <c r="BJ1611" s="24"/>
      <c r="BK1611" s="24"/>
      <c r="BL1611" s="24"/>
      <c r="BM1611" s="24"/>
      <c r="BN1611" s="24"/>
      <c r="BO1611" s="24"/>
      <c r="BP1611" s="24"/>
      <c r="BQ1611" s="24"/>
      <c r="BR1611" s="24"/>
      <c r="BS1611" s="24"/>
      <c r="BT1611" s="24"/>
      <c r="BU1611" s="24"/>
      <c r="BV1611" s="24"/>
      <c r="BW1611" s="24"/>
      <c r="BX1611" s="24"/>
      <c r="BY1611" s="24"/>
      <c r="BZ1611" s="24"/>
      <c r="CA1611" s="24"/>
      <c r="CB1611" s="24"/>
      <c r="CC1611" s="24"/>
      <c r="CD1611" s="24"/>
      <c r="CE1611" s="24"/>
    </row>
    <row r="1612" spans="46:83" x14ac:dyDescent="0.15">
      <c r="AT1612" s="24"/>
      <c r="AU1612" s="24"/>
      <c r="AV1612" s="24"/>
      <c r="AW1612" s="24"/>
      <c r="AX1612" s="24"/>
      <c r="AY1612" s="24"/>
      <c r="AZ1612" s="24"/>
      <c r="BA1612" s="24"/>
      <c r="BB1612" s="24"/>
      <c r="BC1612" s="24"/>
      <c r="BD1612" s="24"/>
      <c r="BE1612" s="24"/>
      <c r="BF1612" s="24"/>
      <c r="BG1612" s="24"/>
      <c r="BH1612" s="24"/>
      <c r="BI1612" s="24"/>
      <c r="BJ1612" s="24"/>
      <c r="BK1612" s="24"/>
      <c r="BL1612" s="24"/>
      <c r="BM1612" s="24"/>
      <c r="BN1612" s="24"/>
      <c r="BO1612" s="24"/>
      <c r="BP1612" s="24"/>
      <c r="BQ1612" s="24"/>
      <c r="BR1612" s="24"/>
      <c r="BS1612" s="24"/>
      <c r="BT1612" s="24"/>
      <c r="BU1612" s="24"/>
      <c r="BV1612" s="24"/>
      <c r="BW1612" s="24"/>
      <c r="BX1612" s="24"/>
      <c r="BY1612" s="24"/>
      <c r="BZ1612" s="24"/>
      <c r="CA1612" s="24"/>
      <c r="CB1612" s="24"/>
      <c r="CC1612" s="24"/>
      <c r="CD1612" s="24"/>
      <c r="CE1612" s="24"/>
    </row>
    <row r="1613" spans="46:83" x14ac:dyDescent="0.15">
      <c r="AT1613" s="24"/>
      <c r="AU1613" s="24"/>
      <c r="AV1613" s="24"/>
      <c r="AW1613" s="24"/>
      <c r="AX1613" s="24"/>
      <c r="AY1613" s="24"/>
      <c r="AZ1613" s="24"/>
      <c r="BA1613" s="24"/>
      <c r="BB1613" s="24"/>
      <c r="BC1613" s="24"/>
      <c r="BD1613" s="24"/>
      <c r="BE1613" s="24"/>
      <c r="BF1613" s="24"/>
      <c r="BG1613" s="24"/>
      <c r="BH1613" s="24"/>
      <c r="BI1613" s="24"/>
      <c r="BJ1613" s="24"/>
      <c r="BK1613" s="24"/>
      <c r="BL1613" s="24"/>
      <c r="BM1613" s="24"/>
      <c r="BN1613" s="24"/>
      <c r="BO1613" s="24"/>
      <c r="BP1613" s="24"/>
      <c r="BQ1613" s="24"/>
      <c r="BR1613" s="24"/>
      <c r="BS1613" s="24"/>
      <c r="BT1613" s="24"/>
      <c r="BU1613" s="24"/>
      <c r="BV1613" s="24"/>
      <c r="BW1613" s="24"/>
      <c r="BX1613" s="24"/>
      <c r="BY1613" s="24"/>
      <c r="BZ1613" s="24"/>
      <c r="CA1613" s="24"/>
      <c r="CB1613" s="24"/>
      <c r="CC1613" s="24"/>
      <c r="CD1613" s="24"/>
      <c r="CE1613" s="24"/>
    </row>
    <row r="1614" spans="46:83" x14ac:dyDescent="0.15">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row>
    <row r="1615" spans="46:83" x14ac:dyDescent="0.15">
      <c r="AT1615" s="24"/>
      <c r="AU1615" s="24"/>
      <c r="AV1615" s="24"/>
      <c r="AW1615" s="24"/>
      <c r="AX1615" s="24"/>
      <c r="AY1615" s="24"/>
      <c r="AZ1615" s="24"/>
      <c r="BA1615" s="24"/>
      <c r="BB1615" s="24"/>
      <c r="BC1615" s="24"/>
      <c r="BD1615" s="24"/>
      <c r="BE1615" s="24"/>
      <c r="BF1615" s="24"/>
      <c r="BG1615" s="24"/>
      <c r="BH1615" s="24"/>
      <c r="BI1615" s="24"/>
      <c r="BJ1615" s="24"/>
      <c r="BK1615" s="24"/>
      <c r="BL1615" s="24"/>
      <c r="BM1615" s="24"/>
      <c r="BN1615" s="24"/>
      <c r="BO1615" s="24"/>
      <c r="BP1615" s="24"/>
      <c r="BQ1615" s="24"/>
      <c r="BR1615" s="24"/>
      <c r="BS1615" s="24"/>
      <c r="BT1615" s="24"/>
      <c r="BU1615" s="24"/>
      <c r="BV1615" s="24"/>
      <c r="BW1615" s="24"/>
      <c r="BX1615" s="24"/>
      <c r="BY1615" s="24"/>
      <c r="BZ1615" s="24"/>
      <c r="CA1615" s="24"/>
      <c r="CB1615" s="24"/>
      <c r="CC1615" s="24"/>
      <c r="CD1615" s="24"/>
      <c r="CE1615" s="24"/>
    </row>
    <row r="1616" spans="46:83" x14ac:dyDescent="0.15">
      <c r="AT1616" s="24"/>
      <c r="AU1616" s="24"/>
      <c r="AV1616" s="24"/>
      <c r="AW1616" s="24"/>
      <c r="AX1616" s="24"/>
      <c r="AY1616" s="24"/>
      <c r="AZ1616" s="24"/>
      <c r="BA1616" s="24"/>
      <c r="BB1616" s="24"/>
      <c r="BC1616" s="24"/>
      <c r="BD1616" s="24"/>
      <c r="BE1616" s="24"/>
      <c r="BF1616" s="24"/>
      <c r="BG1616" s="24"/>
      <c r="BH1616" s="24"/>
      <c r="BI1616" s="24"/>
      <c r="BJ1616" s="24"/>
      <c r="BK1616" s="24"/>
      <c r="BL1616" s="24"/>
      <c r="BM1616" s="24"/>
      <c r="BN1616" s="24"/>
      <c r="BO1616" s="24"/>
      <c r="BP1616" s="24"/>
      <c r="BQ1616" s="24"/>
      <c r="BR1616" s="24"/>
      <c r="BS1616" s="24"/>
      <c r="BT1616" s="24"/>
      <c r="BU1616" s="24"/>
      <c r="BV1616" s="24"/>
      <c r="BW1616" s="24"/>
      <c r="BX1616" s="24"/>
      <c r="BY1616" s="24"/>
      <c r="BZ1616" s="24"/>
      <c r="CA1616" s="24"/>
      <c r="CB1616" s="24"/>
      <c r="CC1616" s="24"/>
      <c r="CD1616" s="24"/>
      <c r="CE1616" s="24"/>
    </row>
    <row r="1617" spans="46:83" x14ac:dyDescent="0.15">
      <c r="AT1617" s="24"/>
      <c r="AU1617" s="24"/>
      <c r="AV1617" s="24"/>
      <c r="AW1617" s="24"/>
      <c r="AX1617" s="24"/>
      <c r="AY1617" s="24"/>
      <c r="AZ1617" s="24"/>
      <c r="BA1617" s="24"/>
      <c r="BB1617" s="24"/>
      <c r="BC1617" s="24"/>
      <c r="BD1617" s="24"/>
      <c r="BE1617" s="24"/>
      <c r="BF1617" s="24"/>
      <c r="BG1617" s="24"/>
      <c r="BH1617" s="24"/>
      <c r="BI1617" s="24"/>
      <c r="BJ1617" s="24"/>
      <c r="BK1617" s="24"/>
      <c r="BL1617" s="24"/>
      <c r="BM1617" s="24"/>
      <c r="BN1617" s="24"/>
      <c r="BO1617" s="24"/>
      <c r="BP1617" s="24"/>
      <c r="BQ1617" s="24"/>
      <c r="BR1617" s="24"/>
      <c r="BS1617" s="24"/>
      <c r="BT1617" s="24"/>
      <c r="BU1617" s="24"/>
      <c r="BV1617" s="24"/>
      <c r="BW1617" s="24"/>
      <c r="BX1617" s="24"/>
      <c r="BY1617" s="24"/>
      <c r="BZ1617" s="24"/>
      <c r="CA1617" s="24"/>
      <c r="CB1617" s="24"/>
      <c r="CC1617" s="24"/>
      <c r="CD1617" s="24"/>
      <c r="CE1617" s="24"/>
    </row>
    <row r="1618" spans="46:83" x14ac:dyDescent="0.15">
      <c r="AT1618" s="24"/>
      <c r="AU1618" s="24"/>
      <c r="AV1618" s="24"/>
      <c r="AW1618" s="24"/>
      <c r="AX1618" s="24"/>
      <c r="AY1618" s="24"/>
      <c r="AZ1618" s="24"/>
      <c r="BA1618" s="24"/>
      <c r="BB1618" s="24"/>
      <c r="BC1618" s="24"/>
      <c r="BD1618" s="24"/>
      <c r="BE1618" s="24"/>
      <c r="BF1618" s="24"/>
      <c r="BG1618" s="24"/>
      <c r="BH1618" s="24"/>
      <c r="BI1618" s="24"/>
      <c r="BJ1618" s="24"/>
      <c r="BK1618" s="24"/>
      <c r="BL1618" s="24"/>
      <c r="BM1618" s="24"/>
      <c r="BN1618" s="24"/>
      <c r="BO1618" s="24"/>
      <c r="BP1618" s="24"/>
      <c r="BQ1618" s="24"/>
      <c r="BR1618" s="24"/>
      <c r="BS1618" s="24"/>
      <c r="BT1618" s="24"/>
      <c r="BU1618" s="24"/>
      <c r="BV1618" s="24"/>
      <c r="BW1618" s="24"/>
      <c r="BX1618" s="24"/>
      <c r="BY1618" s="24"/>
      <c r="BZ1618" s="24"/>
      <c r="CA1618" s="24"/>
      <c r="CB1618" s="24"/>
      <c r="CC1618" s="24"/>
      <c r="CD1618" s="24"/>
      <c r="CE1618" s="24"/>
    </row>
    <row r="1619" spans="46:83" x14ac:dyDescent="0.15">
      <c r="AT1619" s="24"/>
      <c r="AU1619" s="24"/>
      <c r="AV1619" s="24"/>
      <c r="AW1619" s="24"/>
      <c r="AX1619" s="24"/>
      <c r="AY1619" s="24"/>
      <c r="AZ1619" s="24"/>
      <c r="BA1619" s="24"/>
      <c r="BB1619" s="24"/>
      <c r="BC1619" s="24"/>
      <c r="BD1619" s="24"/>
      <c r="BE1619" s="24"/>
      <c r="BF1619" s="24"/>
      <c r="BG1619" s="24"/>
      <c r="BH1619" s="24"/>
      <c r="BI1619" s="24"/>
      <c r="BJ1619" s="24"/>
      <c r="BK1619" s="24"/>
      <c r="BL1619" s="24"/>
      <c r="BM1619" s="24"/>
      <c r="BN1619" s="24"/>
      <c r="BO1619" s="24"/>
      <c r="BP1619" s="24"/>
      <c r="BQ1619" s="24"/>
      <c r="BR1619" s="24"/>
      <c r="BS1619" s="24"/>
      <c r="BT1619" s="24"/>
      <c r="BU1619" s="24"/>
      <c r="BV1619" s="24"/>
      <c r="BW1619" s="24"/>
      <c r="BX1619" s="24"/>
      <c r="BY1619" s="24"/>
      <c r="BZ1619" s="24"/>
      <c r="CA1619" s="24"/>
      <c r="CB1619" s="24"/>
      <c r="CC1619" s="24"/>
      <c r="CD1619" s="24"/>
      <c r="CE1619" s="24"/>
    </row>
    <row r="1620" spans="46:83" x14ac:dyDescent="0.15">
      <c r="AT1620" s="24"/>
      <c r="AU1620" s="24"/>
      <c r="AV1620" s="24"/>
      <c r="AW1620" s="24"/>
      <c r="AX1620" s="24"/>
      <c r="AY1620" s="24"/>
      <c r="AZ1620" s="24"/>
      <c r="BA1620" s="24"/>
      <c r="BB1620" s="24"/>
      <c r="BC1620" s="24"/>
      <c r="BD1620" s="24"/>
      <c r="BE1620" s="24"/>
      <c r="BF1620" s="24"/>
      <c r="BG1620" s="24"/>
      <c r="BH1620" s="24"/>
      <c r="BI1620" s="24"/>
      <c r="BJ1620" s="24"/>
      <c r="BK1620" s="24"/>
      <c r="BL1620" s="24"/>
      <c r="BM1620" s="24"/>
      <c r="BN1620" s="24"/>
      <c r="BO1620" s="24"/>
      <c r="BP1620" s="24"/>
      <c r="BQ1620" s="24"/>
      <c r="BR1620" s="24"/>
      <c r="BS1620" s="24"/>
      <c r="BT1620" s="24"/>
      <c r="BU1620" s="24"/>
      <c r="BV1620" s="24"/>
      <c r="BW1620" s="24"/>
      <c r="BX1620" s="24"/>
      <c r="BY1620" s="24"/>
      <c r="BZ1620" s="24"/>
      <c r="CA1620" s="24"/>
      <c r="CB1620" s="24"/>
      <c r="CC1620" s="24"/>
      <c r="CD1620" s="24"/>
      <c r="CE1620" s="24"/>
    </row>
    <row r="1621" spans="46:83" x14ac:dyDescent="0.15">
      <c r="AT1621" s="24"/>
      <c r="AU1621" s="24"/>
      <c r="AV1621" s="24"/>
      <c r="AW1621" s="24"/>
      <c r="AX1621" s="24"/>
      <c r="AY1621" s="24"/>
      <c r="AZ1621" s="24"/>
      <c r="BA1621" s="24"/>
      <c r="BB1621" s="24"/>
      <c r="BC1621" s="24"/>
      <c r="BD1621" s="24"/>
      <c r="BE1621" s="24"/>
      <c r="BF1621" s="24"/>
      <c r="BG1621" s="24"/>
      <c r="BH1621" s="24"/>
      <c r="BI1621" s="24"/>
      <c r="BJ1621" s="24"/>
      <c r="BK1621" s="24"/>
      <c r="BL1621" s="24"/>
      <c r="BM1621" s="24"/>
      <c r="BN1621" s="24"/>
      <c r="BO1621" s="24"/>
      <c r="BP1621" s="24"/>
      <c r="BQ1621" s="24"/>
      <c r="BR1621" s="24"/>
      <c r="BS1621" s="24"/>
      <c r="BT1621" s="24"/>
      <c r="BU1621" s="24"/>
      <c r="BV1621" s="24"/>
      <c r="BW1621" s="24"/>
      <c r="BX1621" s="24"/>
      <c r="BY1621" s="24"/>
      <c r="BZ1621" s="24"/>
      <c r="CA1621" s="24"/>
      <c r="CB1621" s="24"/>
      <c r="CC1621" s="24"/>
      <c r="CD1621" s="24"/>
      <c r="CE1621" s="24"/>
    </row>
    <row r="1622" spans="46:83" x14ac:dyDescent="0.15">
      <c r="AT1622" s="24"/>
      <c r="AU1622" s="24"/>
      <c r="AV1622" s="24"/>
      <c r="AW1622" s="24"/>
      <c r="AX1622" s="24"/>
      <c r="AY1622" s="24"/>
      <c r="AZ1622" s="24"/>
      <c r="BA1622" s="24"/>
      <c r="BB1622" s="24"/>
      <c r="BC1622" s="24"/>
      <c r="BD1622" s="24"/>
      <c r="BE1622" s="24"/>
      <c r="BF1622" s="24"/>
      <c r="BG1622" s="24"/>
      <c r="BH1622" s="24"/>
      <c r="BI1622" s="24"/>
      <c r="BJ1622" s="24"/>
      <c r="BK1622" s="24"/>
      <c r="BL1622" s="24"/>
      <c r="BM1622" s="24"/>
      <c r="BN1622" s="24"/>
      <c r="BO1622" s="24"/>
      <c r="BP1622" s="24"/>
      <c r="BQ1622" s="24"/>
      <c r="BR1622" s="24"/>
      <c r="BS1622" s="24"/>
      <c r="BT1622" s="24"/>
      <c r="BU1622" s="24"/>
      <c r="BV1622" s="24"/>
      <c r="BW1622" s="24"/>
      <c r="BX1622" s="24"/>
      <c r="BY1622" s="24"/>
      <c r="BZ1622" s="24"/>
      <c r="CA1622" s="24"/>
      <c r="CB1622" s="24"/>
      <c r="CC1622" s="24"/>
      <c r="CD1622" s="24"/>
      <c r="CE1622" s="24"/>
    </row>
    <row r="1623" spans="46:83" x14ac:dyDescent="0.15">
      <c r="AT1623" s="24"/>
      <c r="AU1623" s="24"/>
      <c r="AV1623" s="24"/>
      <c r="AW1623" s="24"/>
      <c r="AX1623" s="24"/>
      <c r="AY1623" s="24"/>
      <c r="AZ1623" s="24"/>
      <c r="BA1623" s="24"/>
      <c r="BB1623" s="24"/>
      <c r="BC1623" s="24"/>
      <c r="BD1623" s="24"/>
      <c r="BE1623" s="24"/>
      <c r="BF1623" s="24"/>
      <c r="BG1623" s="24"/>
      <c r="BH1623" s="24"/>
      <c r="BI1623" s="24"/>
      <c r="BJ1623" s="24"/>
      <c r="BK1623" s="24"/>
      <c r="BL1623" s="24"/>
      <c r="BM1623" s="24"/>
      <c r="BN1623" s="24"/>
      <c r="BO1623" s="24"/>
      <c r="BP1623" s="24"/>
      <c r="BQ1623" s="24"/>
      <c r="BR1623" s="24"/>
      <c r="BS1623" s="24"/>
      <c r="BT1623" s="24"/>
      <c r="BU1623" s="24"/>
      <c r="BV1623" s="24"/>
      <c r="BW1623" s="24"/>
      <c r="BX1623" s="24"/>
      <c r="BY1623" s="24"/>
      <c r="BZ1623" s="24"/>
      <c r="CA1623" s="24"/>
      <c r="CB1623" s="24"/>
      <c r="CC1623" s="24"/>
      <c r="CD1623" s="24"/>
      <c r="CE1623" s="24"/>
    </row>
    <row r="1624" spans="46:83" x14ac:dyDescent="0.15">
      <c r="AT1624" s="24"/>
      <c r="AU1624" s="24"/>
      <c r="AV1624" s="24"/>
      <c r="AW1624" s="24"/>
      <c r="AX1624" s="24"/>
      <c r="AY1624" s="24"/>
      <c r="AZ1624" s="24"/>
      <c r="BA1624" s="24"/>
      <c r="BB1624" s="24"/>
      <c r="BC1624" s="24"/>
      <c r="BD1624" s="24"/>
      <c r="BE1624" s="24"/>
      <c r="BF1624" s="24"/>
      <c r="BG1624" s="24"/>
      <c r="BH1624" s="24"/>
      <c r="BI1624" s="24"/>
      <c r="BJ1624" s="24"/>
      <c r="BK1624" s="24"/>
      <c r="BL1624" s="24"/>
      <c r="BM1624" s="24"/>
      <c r="BN1624" s="24"/>
      <c r="BO1624" s="24"/>
      <c r="BP1624" s="24"/>
      <c r="BQ1624" s="24"/>
      <c r="BR1624" s="24"/>
      <c r="BS1624" s="24"/>
      <c r="BT1624" s="24"/>
      <c r="BU1624" s="24"/>
      <c r="BV1624" s="24"/>
      <c r="BW1624" s="24"/>
      <c r="BX1624" s="24"/>
      <c r="BY1624" s="24"/>
      <c r="BZ1624" s="24"/>
      <c r="CA1624" s="24"/>
      <c r="CB1624" s="24"/>
      <c r="CC1624" s="24"/>
      <c r="CD1624" s="24"/>
      <c r="CE1624" s="24"/>
    </row>
    <row r="1625" spans="46:83" x14ac:dyDescent="0.15">
      <c r="AT1625" s="24"/>
      <c r="AU1625" s="24"/>
      <c r="AV1625" s="24"/>
      <c r="AW1625" s="24"/>
      <c r="AX1625" s="24"/>
      <c r="AY1625" s="24"/>
      <c r="AZ1625" s="24"/>
      <c r="BA1625" s="24"/>
      <c r="BB1625" s="24"/>
      <c r="BC1625" s="24"/>
      <c r="BD1625" s="24"/>
      <c r="BE1625" s="24"/>
      <c r="BF1625" s="24"/>
      <c r="BG1625" s="24"/>
      <c r="BH1625" s="24"/>
      <c r="BI1625" s="24"/>
      <c r="BJ1625" s="24"/>
      <c r="BK1625" s="24"/>
      <c r="BL1625" s="24"/>
      <c r="BM1625" s="24"/>
      <c r="BN1625" s="24"/>
      <c r="BO1625" s="24"/>
      <c r="BP1625" s="24"/>
      <c r="BQ1625" s="24"/>
      <c r="BR1625" s="24"/>
      <c r="BS1625" s="24"/>
      <c r="BT1625" s="24"/>
      <c r="BU1625" s="24"/>
      <c r="BV1625" s="24"/>
      <c r="BW1625" s="24"/>
      <c r="BX1625" s="24"/>
      <c r="BY1625" s="24"/>
      <c r="BZ1625" s="24"/>
      <c r="CA1625" s="24"/>
      <c r="CB1625" s="24"/>
      <c r="CC1625" s="24"/>
      <c r="CD1625" s="24"/>
      <c r="CE1625" s="24"/>
    </row>
    <row r="1626" spans="46:83" x14ac:dyDescent="0.15">
      <c r="AT1626" s="24"/>
      <c r="AU1626" s="24"/>
      <c r="AV1626" s="24"/>
      <c r="AW1626" s="24"/>
      <c r="AX1626" s="24"/>
      <c r="AY1626" s="24"/>
      <c r="AZ1626" s="24"/>
      <c r="BA1626" s="24"/>
      <c r="BB1626" s="24"/>
      <c r="BC1626" s="24"/>
      <c r="BD1626" s="24"/>
      <c r="BE1626" s="24"/>
      <c r="BF1626" s="24"/>
      <c r="BG1626" s="24"/>
      <c r="BH1626" s="24"/>
      <c r="BI1626" s="24"/>
      <c r="BJ1626" s="24"/>
      <c r="BK1626" s="24"/>
      <c r="BL1626" s="24"/>
      <c r="BM1626" s="24"/>
      <c r="BN1626" s="24"/>
      <c r="BO1626" s="24"/>
      <c r="BP1626" s="24"/>
      <c r="BQ1626" s="24"/>
      <c r="BR1626" s="24"/>
      <c r="BS1626" s="24"/>
      <c r="BT1626" s="24"/>
      <c r="BU1626" s="24"/>
      <c r="BV1626" s="24"/>
      <c r="BW1626" s="24"/>
      <c r="BX1626" s="24"/>
      <c r="BY1626" s="24"/>
      <c r="BZ1626" s="24"/>
      <c r="CA1626" s="24"/>
      <c r="CB1626" s="24"/>
      <c r="CC1626" s="24"/>
      <c r="CD1626" s="24"/>
      <c r="CE1626" s="24"/>
    </row>
    <row r="1627" spans="46:83" x14ac:dyDescent="0.15">
      <c r="AT1627" s="24"/>
      <c r="AU1627" s="24"/>
      <c r="AV1627" s="24"/>
      <c r="AW1627" s="24"/>
      <c r="AX1627" s="24"/>
      <c r="AY1627" s="24"/>
      <c r="AZ1627" s="24"/>
      <c r="BA1627" s="24"/>
      <c r="BB1627" s="24"/>
      <c r="BC1627" s="24"/>
      <c r="BD1627" s="24"/>
      <c r="BE1627" s="24"/>
      <c r="BF1627" s="24"/>
      <c r="BG1627" s="24"/>
      <c r="BH1627" s="24"/>
      <c r="BI1627" s="24"/>
      <c r="BJ1627" s="24"/>
      <c r="BK1627" s="24"/>
      <c r="BL1627" s="24"/>
      <c r="BM1627" s="24"/>
      <c r="BN1627" s="24"/>
      <c r="BO1627" s="24"/>
      <c r="BP1627" s="24"/>
      <c r="BQ1627" s="24"/>
      <c r="BR1627" s="24"/>
      <c r="BS1627" s="24"/>
      <c r="BT1627" s="24"/>
      <c r="BU1627" s="24"/>
      <c r="BV1627" s="24"/>
      <c r="BW1627" s="24"/>
      <c r="BX1627" s="24"/>
      <c r="BY1627" s="24"/>
      <c r="BZ1627" s="24"/>
      <c r="CA1627" s="24"/>
      <c r="CB1627" s="24"/>
      <c r="CC1627" s="24"/>
      <c r="CD1627" s="24"/>
      <c r="CE1627" s="24"/>
    </row>
    <row r="1628" spans="46:83" x14ac:dyDescent="0.15">
      <c r="AT1628" s="24"/>
      <c r="AU1628" s="24"/>
      <c r="AV1628" s="24"/>
      <c r="AW1628" s="24"/>
      <c r="AX1628" s="24"/>
      <c r="AY1628" s="24"/>
      <c r="AZ1628" s="24"/>
      <c r="BA1628" s="24"/>
      <c r="BB1628" s="24"/>
      <c r="BC1628" s="24"/>
      <c r="BD1628" s="24"/>
      <c r="BE1628" s="24"/>
      <c r="BF1628" s="24"/>
      <c r="BG1628" s="24"/>
      <c r="BH1628" s="24"/>
      <c r="BI1628" s="24"/>
      <c r="BJ1628" s="24"/>
      <c r="BK1628" s="24"/>
      <c r="BL1628" s="24"/>
      <c r="BM1628" s="24"/>
      <c r="BN1628" s="24"/>
      <c r="BO1628" s="24"/>
      <c r="BP1628" s="24"/>
      <c r="BQ1628" s="24"/>
      <c r="BR1628" s="24"/>
      <c r="BS1628" s="24"/>
      <c r="BT1628" s="24"/>
      <c r="BU1628" s="24"/>
      <c r="BV1628" s="24"/>
      <c r="BW1628" s="24"/>
      <c r="BX1628" s="24"/>
      <c r="BY1628" s="24"/>
      <c r="BZ1628" s="24"/>
      <c r="CA1628" s="24"/>
      <c r="CB1628" s="24"/>
      <c r="CC1628" s="24"/>
      <c r="CD1628" s="24"/>
      <c r="CE1628" s="24"/>
    </row>
    <row r="1629" spans="46:83" x14ac:dyDescent="0.15">
      <c r="AT1629" s="24"/>
      <c r="AU1629" s="24"/>
      <c r="AV1629" s="24"/>
      <c r="AW1629" s="24"/>
      <c r="AX1629" s="24"/>
      <c r="AY1629" s="24"/>
      <c r="AZ1629" s="24"/>
      <c r="BA1629" s="24"/>
      <c r="BB1629" s="24"/>
      <c r="BC1629" s="24"/>
      <c r="BD1629" s="24"/>
      <c r="BE1629" s="24"/>
      <c r="BF1629" s="24"/>
      <c r="BG1629" s="24"/>
      <c r="BH1629" s="24"/>
      <c r="BI1629" s="24"/>
      <c r="BJ1629" s="24"/>
      <c r="BK1629" s="24"/>
      <c r="BL1629" s="24"/>
      <c r="BM1629" s="24"/>
      <c r="BN1629" s="24"/>
      <c r="BO1629" s="24"/>
      <c r="BP1629" s="24"/>
      <c r="BQ1629" s="24"/>
      <c r="BR1629" s="24"/>
      <c r="BS1629" s="24"/>
      <c r="BT1629" s="24"/>
      <c r="BU1629" s="24"/>
      <c r="BV1629" s="24"/>
      <c r="BW1629" s="24"/>
      <c r="BX1629" s="24"/>
      <c r="BY1629" s="24"/>
      <c r="BZ1629" s="24"/>
      <c r="CA1629" s="24"/>
      <c r="CB1629" s="24"/>
      <c r="CC1629" s="24"/>
      <c r="CD1629" s="24"/>
      <c r="CE1629" s="24"/>
    </row>
    <row r="1630" spans="46:83" x14ac:dyDescent="0.15">
      <c r="AT1630" s="24"/>
      <c r="AU1630" s="24"/>
      <c r="AV1630" s="24"/>
      <c r="AW1630" s="24"/>
      <c r="AX1630" s="24"/>
      <c r="AY1630" s="24"/>
      <c r="AZ1630" s="24"/>
      <c r="BA1630" s="24"/>
      <c r="BB1630" s="24"/>
      <c r="BC1630" s="24"/>
      <c r="BD1630" s="24"/>
      <c r="BE1630" s="24"/>
      <c r="BF1630" s="24"/>
      <c r="BG1630" s="24"/>
      <c r="BH1630" s="24"/>
      <c r="BI1630" s="24"/>
      <c r="BJ1630" s="24"/>
      <c r="BK1630" s="24"/>
      <c r="BL1630" s="24"/>
      <c r="BM1630" s="24"/>
      <c r="BN1630" s="24"/>
      <c r="BO1630" s="24"/>
      <c r="BP1630" s="24"/>
      <c r="BQ1630" s="24"/>
      <c r="BR1630" s="24"/>
      <c r="BS1630" s="24"/>
      <c r="BT1630" s="24"/>
      <c r="BU1630" s="24"/>
      <c r="BV1630" s="24"/>
      <c r="BW1630" s="24"/>
      <c r="BX1630" s="24"/>
      <c r="BY1630" s="24"/>
      <c r="BZ1630" s="24"/>
      <c r="CA1630" s="24"/>
      <c r="CB1630" s="24"/>
      <c r="CC1630" s="24"/>
      <c r="CD1630" s="24"/>
      <c r="CE1630" s="24"/>
    </row>
    <row r="1631" spans="46:83" x14ac:dyDescent="0.15">
      <c r="AT1631" s="24"/>
      <c r="AU1631" s="24"/>
      <c r="AV1631" s="24"/>
      <c r="AW1631" s="24"/>
      <c r="AX1631" s="24"/>
      <c r="AY1631" s="24"/>
      <c r="AZ1631" s="24"/>
      <c r="BA1631" s="24"/>
      <c r="BB1631" s="24"/>
      <c r="BC1631" s="24"/>
      <c r="BD1631" s="24"/>
      <c r="BE1631" s="24"/>
      <c r="BF1631" s="24"/>
      <c r="BG1631" s="24"/>
      <c r="BH1631" s="24"/>
      <c r="BI1631" s="24"/>
      <c r="BJ1631" s="24"/>
      <c r="BK1631" s="24"/>
      <c r="BL1631" s="24"/>
      <c r="BM1631" s="24"/>
      <c r="BN1631" s="24"/>
      <c r="BO1631" s="24"/>
      <c r="BP1631" s="24"/>
      <c r="BQ1631" s="24"/>
      <c r="BR1631" s="24"/>
      <c r="BS1631" s="24"/>
      <c r="BT1631" s="24"/>
      <c r="BU1631" s="24"/>
      <c r="BV1631" s="24"/>
      <c r="BW1631" s="24"/>
      <c r="BX1631" s="24"/>
      <c r="BY1631" s="24"/>
      <c r="BZ1631" s="24"/>
      <c r="CA1631" s="24"/>
      <c r="CB1631" s="24"/>
      <c r="CC1631" s="24"/>
      <c r="CD1631" s="24"/>
      <c r="CE1631" s="24"/>
    </row>
    <row r="1632" spans="46:83" x14ac:dyDescent="0.15">
      <c r="AT1632" s="24"/>
      <c r="AU1632" s="24"/>
      <c r="AV1632" s="24"/>
      <c r="AW1632" s="24"/>
      <c r="AX1632" s="24"/>
      <c r="AY1632" s="24"/>
      <c r="AZ1632" s="24"/>
      <c r="BA1632" s="24"/>
      <c r="BB1632" s="24"/>
      <c r="BC1632" s="24"/>
      <c r="BD1632" s="24"/>
      <c r="BE1632" s="24"/>
      <c r="BF1632" s="24"/>
      <c r="BG1632" s="24"/>
      <c r="BH1632" s="24"/>
      <c r="BI1632" s="24"/>
      <c r="BJ1632" s="24"/>
      <c r="BK1632" s="24"/>
      <c r="BL1632" s="24"/>
      <c r="BM1632" s="24"/>
      <c r="BN1632" s="24"/>
      <c r="BO1632" s="24"/>
      <c r="BP1632" s="24"/>
      <c r="BQ1632" s="24"/>
      <c r="BR1632" s="24"/>
      <c r="BS1632" s="24"/>
      <c r="BT1632" s="24"/>
      <c r="BU1632" s="24"/>
      <c r="BV1632" s="24"/>
      <c r="BW1632" s="24"/>
      <c r="BX1632" s="24"/>
      <c r="BY1632" s="24"/>
      <c r="BZ1632" s="24"/>
      <c r="CA1632" s="24"/>
      <c r="CB1632" s="24"/>
      <c r="CC1632" s="24"/>
      <c r="CD1632" s="24"/>
      <c r="CE1632" s="24"/>
    </row>
    <row r="1633" spans="46:83" x14ac:dyDescent="0.15">
      <c r="AT1633" s="24"/>
      <c r="AU1633" s="24"/>
      <c r="AV1633" s="24"/>
      <c r="AW1633" s="24"/>
      <c r="AX1633" s="24"/>
      <c r="AY1633" s="24"/>
      <c r="AZ1633" s="24"/>
      <c r="BA1633" s="24"/>
      <c r="BB1633" s="24"/>
      <c r="BC1633" s="24"/>
      <c r="BD1633" s="24"/>
      <c r="BE1633" s="24"/>
      <c r="BF1633" s="24"/>
      <c r="BG1633" s="24"/>
      <c r="BH1633" s="24"/>
      <c r="BI1633" s="24"/>
      <c r="BJ1633" s="24"/>
      <c r="BK1633" s="24"/>
      <c r="BL1633" s="24"/>
      <c r="BM1633" s="24"/>
      <c r="BN1633" s="24"/>
      <c r="BO1633" s="24"/>
      <c r="BP1633" s="24"/>
      <c r="BQ1633" s="24"/>
      <c r="BR1633" s="24"/>
      <c r="BS1633" s="24"/>
      <c r="BT1633" s="24"/>
      <c r="BU1633" s="24"/>
      <c r="BV1633" s="24"/>
      <c r="BW1633" s="24"/>
      <c r="BX1633" s="24"/>
      <c r="BY1633" s="24"/>
      <c r="BZ1633" s="24"/>
      <c r="CA1633" s="24"/>
      <c r="CB1633" s="24"/>
      <c r="CC1633" s="24"/>
      <c r="CD1633" s="24"/>
      <c r="CE1633" s="24"/>
    </row>
    <row r="1634" spans="46:83" x14ac:dyDescent="0.15">
      <c r="AT1634" s="24"/>
      <c r="AU1634" s="24"/>
      <c r="AV1634" s="24"/>
      <c r="AW1634" s="24"/>
      <c r="AX1634" s="24"/>
      <c r="AY1634" s="24"/>
      <c r="AZ1634" s="24"/>
      <c r="BA1634" s="24"/>
      <c r="BB1634" s="24"/>
      <c r="BC1634" s="24"/>
      <c r="BD1634" s="24"/>
      <c r="BE1634" s="24"/>
      <c r="BF1634" s="24"/>
      <c r="BG1634" s="24"/>
      <c r="BH1634" s="24"/>
      <c r="BI1634" s="24"/>
      <c r="BJ1634" s="24"/>
      <c r="BK1634" s="24"/>
      <c r="BL1634" s="24"/>
      <c r="BM1634" s="24"/>
      <c r="BN1634" s="24"/>
      <c r="BO1634" s="24"/>
      <c r="BP1634" s="24"/>
      <c r="BQ1634" s="24"/>
      <c r="BR1634" s="24"/>
      <c r="BS1634" s="24"/>
      <c r="BT1634" s="24"/>
      <c r="BU1634" s="24"/>
      <c r="BV1634" s="24"/>
      <c r="BW1634" s="24"/>
      <c r="BX1634" s="24"/>
      <c r="BY1634" s="24"/>
      <c r="BZ1634" s="24"/>
      <c r="CA1634" s="24"/>
      <c r="CB1634" s="24"/>
      <c r="CC1634" s="24"/>
      <c r="CD1634" s="24"/>
      <c r="CE1634" s="24"/>
    </row>
    <row r="1635" spans="46:83" x14ac:dyDescent="0.15">
      <c r="AT1635" s="24"/>
      <c r="AU1635" s="24"/>
      <c r="AV1635" s="24"/>
      <c r="AW1635" s="24"/>
      <c r="AX1635" s="24"/>
      <c r="AY1635" s="24"/>
      <c r="AZ1635" s="24"/>
      <c r="BA1635" s="24"/>
      <c r="BB1635" s="24"/>
      <c r="BC1635" s="24"/>
      <c r="BD1635" s="24"/>
      <c r="BE1635" s="24"/>
      <c r="BF1635" s="24"/>
      <c r="BG1635" s="24"/>
      <c r="BH1635" s="24"/>
      <c r="BI1635" s="24"/>
      <c r="BJ1635" s="24"/>
      <c r="BK1635" s="24"/>
      <c r="BL1635" s="24"/>
      <c r="BM1635" s="24"/>
      <c r="BN1635" s="24"/>
      <c r="BO1635" s="24"/>
      <c r="BP1635" s="24"/>
      <c r="BQ1635" s="24"/>
      <c r="BR1635" s="24"/>
      <c r="BS1635" s="24"/>
      <c r="BT1635" s="24"/>
      <c r="BU1635" s="24"/>
      <c r="BV1635" s="24"/>
      <c r="BW1635" s="24"/>
      <c r="BX1635" s="24"/>
      <c r="BY1635" s="24"/>
      <c r="BZ1635" s="24"/>
      <c r="CA1635" s="24"/>
      <c r="CB1635" s="24"/>
      <c r="CC1635" s="24"/>
      <c r="CD1635" s="24"/>
      <c r="CE1635" s="24"/>
    </row>
    <row r="1636" spans="46:83" x14ac:dyDescent="0.15">
      <c r="AT1636" s="24"/>
      <c r="AU1636" s="24"/>
      <c r="AV1636" s="24"/>
      <c r="AW1636" s="24"/>
      <c r="AX1636" s="24"/>
      <c r="AY1636" s="24"/>
      <c r="AZ1636" s="24"/>
      <c r="BA1636" s="24"/>
      <c r="BB1636" s="24"/>
      <c r="BC1636" s="24"/>
      <c r="BD1636" s="24"/>
      <c r="BE1636" s="24"/>
      <c r="BF1636" s="24"/>
      <c r="BG1636" s="24"/>
      <c r="BH1636" s="24"/>
      <c r="BI1636" s="24"/>
      <c r="BJ1636" s="24"/>
      <c r="BK1636" s="24"/>
      <c r="BL1636" s="24"/>
      <c r="BM1636" s="24"/>
      <c r="BN1636" s="24"/>
      <c r="BO1636" s="24"/>
      <c r="BP1636" s="24"/>
      <c r="BQ1636" s="24"/>
      <c r="BR1636" s="24"/>
      <c r="BS1636" s="24"/>
      <c r="BT1636" s="24"/>
      <c r="BU1636" s="24"/>
      <c r="BV1636" s="24"/>
      <c r="BW1636" s="24"/>
      <c r="BX1636" s="24"/>
      <c r="BY1636" s="24"/>
      <c r="BZ1636" s="24"/>
      <c r="CA1636" s="24"/>
      <c r="CB1636" s="24"/>
      <c r="CC1636" s="24"/>
      <c r="CD1636" s="24"/>
      <c r="CE1636" s="24"/>
    </row>
    <row r="1637" spans="46:83" x14ac:dyDescent="0.15">
      <c r="AT1637" s="24"/>
      <c r="AU1637" s="24"/>
      <c r="AV1637" s="24"/>
      <c r="AW1637" s="24"/>
      <c r="AX1637" s="24"/>
      <c r="AY1637" s="24"/>
      <c r="AZ1637" s="24"/>
      <c r="BA1637" s="24"/>
      <c r="BB1637" s="24"/>
      <c r="BC1637" s="24"/>
      <c r="BD1637" s="24"/>
      <c r="BE1637" s="24"/>
      <c r="BF1637" s="24"/>
      <c r="BG1637" s="24"/>
      <c r="BH1637" s="24"/>
      <c r="BI1637" s="24"/>
      <c r="BJ1637" s="24"/>
      <c r="BK1637" s="24"/>
      <c r="BL1637" s="24"/>
      <c r="BM1637" s="24"/>
      <c r="BN1637" s="24"/>
      <c r="BO1637" s="24"/>
      <c r="BP1637" s="24"/>
      <c r="BQ1637" s="24"/>
      <c r="BR1637" s="24"/>
      <c r="BS1637" s="24"/>
      <c r="BT1637" s="24"/>
      <c r="BU1637" s="24"/>
      <c r="BV1637" s="24"/>
      <c r="BW1637" s="24"/>
      <c r="BX1637" s="24"/>
      <c r="BY1637" s="24"/>
      <c r="BZ1637" s="24"/>
      <c r="CA1637" s="24"/>
      <c r="CB1637" s="24"/>
      <c r="CC1637" s="24"/>
      <c r="CD1637" s="24"/>
      <c r="CE1637" s="24"/>
    </row>
    <row r="1638" spans="46:83" x14ac:dyDescent="0.15">
      <c r="AT1638" s="24"/>
      <c r="AU1638" s="24"/>
      <c r="AV1638" s="24"/>
      <c r="AW1638" s="24"/>
      <c r="AX1638" s="24"/>
      <c r="AY1638" s="24"/>
      <c r="AZ1638" s="24"/>
      <c r="BA1638" s="24"/>
      <c r="BB1638" s="24"/>
      <c r="BC1638" s="24"/>
      <c r="BD1638" s="24"/>
      <c r="BE1638" s="24"/>
      <c r="BF1638" s="24"/>
      <c r="BG1638" s="24"/>
      <c r="BH1638" s="24"/>
      <c r="BI1638" s="24"/>
      <c r="BJ1638" s="24"/>
      <c r="BK1638" s="24"/>
      <c r="BL1638" s="24"/>
      <c r="BM1638" s="24"/>
      <c r="BN1638" s="24"/>
      <c r="BO1638" s="24"/>
      <c r="BP1638" s="24"/>
      <c r="BQ1638" s="24"/>
      <c r="BR1638" s="24"/>
      <c r="BS1638" s="24"/>
      <c r="BT1638" s="24"/>
      <c r="BU1638" s="24"/>
      <c r="BV1638" s="24"/>
      <c r="BW1638" s="24"/>
      <c r="BX1638" s="24"/>
      <c r="BY1638" s="24"/>
      <c r="BZ1638" s="24"/>
      <c r="CA1638" s="24"/>
      <c r="CB1638" s="24"/>
      <c r="CC1638" s="24"/>
      <c r="CD1638" s="24"/>
      <c r="CE1638" s="24"/>
    </row>
    <row r="1639" spans="46:83" x14ac:dyDescent="0.15">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row>
    <row r="1640" spans="46:83" x14ac:dyDescent="0.15">
      <c r="AT1640" s="24"/>
      <c r="AU1640" s="24"/>
      <c r="AV1640" s="24"/>
      <c r="AW1640" s="24"/>
      <c r="AX1640" s="24"/>
      <c r="AY1640" s="24"/>
      <c r="AZ1640" s="24"/>
      <c r="BA1640" s="24"/>
      <c r="BB1640" s="24"/>
      <c r="BC1640" s="24"/>
      <c r="BD1640" s="24"/>
      <c r="BE1640" s="24"/>
      <c r="BF1640" s="24"/>
      <c r="BG1640" s="24"/>
      <c r="BH1640" s="24"/>
      <c r="BI1640" s="24"/>
      <c r="BJ1640" s="24"/>
      <c r="BK1640" s="24"/>
      <c r="BL1640" s="24"/>
      <c r="BM1640" s="24"/>
      <c r="BN1640" s="24"/>
      <c r="BO1640" s="24"/>
      <c r="BP1640" s="24"/>
      <c r="BQ1640" s="24"/>
      <c r="BR1640" s="24"/>
      <c r="BS1640" s="24"/>
      <c r="BT1640" s="24"/>
      <c r="BU1640" s="24"/>
      <c r="BV1640" s="24"/>
      <c r="BW1640" s="24"/>
      <c r="BX1640" s="24"/>
      <c r="BY1640" s="24"/>
      <c r="BZ1640" s="24"/>
      <c r="CA1640" s="24"/>
      <c r="CB1640" s="24"/>
      <c r="CC1640" s="24"/>
      <c r="CD1640" s="24"/>
      <c r="CE1640" s="24"/>
    </row>
    <row r="1641" spans="46:83" x14ac:dyDescent="0.15">
      <c r="AT1641" s="24"/>
      <c r="AU1641" s="24"/>
      <c r="AV1641" s="24"/>
      <c r="AW1641" s="24"/>
      <c r="AX1641" s="24"/>
      <c r="AY1641" s="24"/>
      <c r="AZ1641" s="24"/>
      <c r="BA1641" s="24"/>
      <c r="BB1641" s="24"/>
      <c r="BC1641" s="24"/>
      <c r="BD1641" s="24"/>
      <c r="BE1641" s="24"/>
      <c r="BF1641" s="24"/>
      <c r="BG1641" s="24"/>
      <c r="BH1641" s="24"/>
      <c r="BI1641" s="24"/>
      <c r="BJ1641" s="24"/>
      <c r="BK1641" s="24"/>
      <c r="BL1641" s="24"/>
      <c r="BM1641" s="24"/>
      <c r="BN1641" s="24"/>
      <c r="BO1641" s="24"/>
      <c r="BP1641" s="24"/>
      <c r="BQ1641" s="24"/>
      <c r="BR1641" s="24"/>
      <c r="BS1641" s="24"/>
      <c r="BT1641" s="24"/>
      <c r="BU1641" s="24"/>
      <c r="BV1641" s="24"/>
      <c r="BW1641" s="24"/>
      <c r="BX1641" s="24"/>
      <c r="BY1641" s="24"/>
      <c r="BZ1641" s="24"/>
      <c r="CA1641" s="24"/>
      <c r="CB1641" s="24"/>
      <c r="CC1641" s="24"/>
      <c r="CD1641" s="24"/>
      <c r="CE1641" s="24"/>
    </row>
    <row r="1642" spans="46:83" x14ac:dyDescent="0.15">
      <c r="AT1642" s="24"/>
      <c r="AU1642" s="24"/>
      <c r="AV1642" s="24"/>
      <c r="AW1642" s="24"/>
      <c r="AX1642" s="24"/>
      <c r="AY1642" s="24"/>
      <c r="AZ1642" s="24"/>
      <c r="BA1642" s="24"/>
      <c r="BB1642" s="24"/>
      <c r="BC1642" s="24"/>
      <c r="BD1642" s="24"/>
      <c r="BE1642" s="24"/>
      <c r="BF1642" s="24"/>
      <c r="BG1642" s="24"/>
      <c r="BH1642" s="24"/>
      <c r="BI1642" s="24"/>
      <c r="BJ1642" s="24"/>
      <c r="BK1642" s="24"/>
      <c r="BL1642" s="24"/>
      <c r="BM1642" s="24"/>
      <c r="BN1642" s="24"/>
      <c r="BO1642" s="24"/>
      <c r="BP1642" s="24"/>
      <c r="BQ1642" s="24"/>
      <c r="BR1642" s="24"/>
      <c r="BS1642" s="24"/>
      <c r="BT1642" s="24"/>
      <c r="BU1642" s="24"/>
      <c r="BV1642" s="24"/>
      <c r="BW1642" s="24"/>
      <c r="BX1642" s="24"/>
      <c r="BY1642" s="24"/>
      <c r="BZ1642" s="24"/>
      <c r="CA1642" s="24"/>
      <c r="CB1642" s="24"/>
      <c r="CC1642" s="24"/>
      <c r="CD1642" s="24"/>
      <c r="CE1642" s="24"/>
    </row>
    <row r="1643" spans="46:83" x14ac:dyDescent="0.15">
      <c r="AT1643" s="24"/>
      <c r="AU1643" s="24"/>
      <c r="AV1643" s="24"/>
      <c r="AW1643" s="24"/>
      <c r="AX1643" s="24"/>
      <c r="AY1643" s="24"/>
      <c r="AZ1643" s="24"/>
      <c r="BA1643" s="24"/>
      <c r="BB1643" s="24"/>
      <c r="BC1643" s="24"/>
      <c r="BD1643" s="24"/>
      <c r="BE1643" s="24"/>
      <c r="BF1643" s="24"/>
      <c r="BG1643" s="24"/>
      <c r="BH1643" s="24"/>
      <c r="BI1643" s="24"/>
      <c r="BJ1643" s="24"/>
      <c r="BK1643" s="24"/>
      <c r="BL1643" s="24"/>
      <c r="BM1643" s="24"/>
      <c r="BN1643" s="24"/>
      <c r="BO1643" s="24"/>
      <c r="BP1643" s="24"/>
      <c r="BQ1643" s="24"/>
      <c r="BR1643" s="24"/>
      <c r="BS1643" s="24"/>
      <c r="BT1643" s="24"/>
      <c r="BU1643" s="24"/>
      <c r="BV1643" s="24"/>
      <c r="BW1643" s="24"/>
      <c r="BX1643" s="24"/>
      <c r="BY1643" s="24"/>
      <c r="BZ1643" s="24"/>
      <c r="CA1643" s="24"/>
      <c r="CB1643" s="24"/>
      <c r="CC1643" s="24"/>
      <c r="CD1643" s="24"/>
      <c r="CE1643" s="24"/>
    </row>
    <row r="1644" spans="46:83" x14ac:dyDescent="0.15">
      <c r="AT1644" s="24"/>
      <c r="AU1644" s="24"/>
      <c r="AV1644" s="24"/>
      <c r="AW1644" s="24"/>
      <c r="AX1644" s="24"/>
      <c r="AY1644" s="24"/>
      <c r="AZ1644" s="24"/>
      <c r="BA1644" s="24"/>
      <c r="BB1644" s="24"/>
      <c r="BC1644" s="24"/>
      <c r="BD1644" s="24"/>
      <c r="BE1644" s="24"/>
      <c r="BF1644" s="24"/>
      <c r="BG1644" s="24"/>
      <c r="BH1644" s="24"/>
      <c r="BI1644" s="24"/>
      <c r="BJ1644" s="24"/>
      <c r="BK1644" s="24"/>
      <c r="BL1644" s="24"/>
      <c r="BM1644" s="24"/>
      <c r="BN1644" s="24"/>
      <c r="BO1644" s="24"/>
      <c r="BP1644" s="24"/>
      <c r="BQ1644" s="24"/>
      <c r="BR1644" s="24"/>
      <c r="BS1644" s="24"/>
      <c r="BT1644" s="24"/>
      <c r="BU1644" s="24"/>
      <c r="BV1644" s="24"/>
      <c r="BW1644" s="24"/>
      <c r="BX1644" s="24"/>
      <c r="BY1644" s="24"/>
      <c r="BZ1644" s="24"/>
      <c r="CA1644" s="24"/>
      <c r="CB1644" s="24"/>
      <c r="CC1644" s="24"/>
      <c r="CD1644" s="24"/>
      <c r="CE1644" s="24"/>
    </row>
    <row r="1645" spans="46:83" x14ac:dyDescent="0.15">
      <c r="AT1645" s="24"/>
      <c r="AU1645" s="24"/>
      <c r="AV1645" s="24"/>
      <c r="AW1645" s="24"/>
      <c r="AX1645" s="24"/>
      <c r="AY1645" s="24"/>
      <c r="AZ1645" s="24"/>
      <c r="BA1645" s="24"/>
      <c r="BB1645" s="24"/>
      <c r="BC1645" s="24"/>
      <c r="BD1645" s="24"/>
      <c r="BE1645" s="24"/>
      <c r="BF1645" s="24"/>
      <c r="BG1645" s="24"/>
      <c r="BH1645" s="24"/>
      <c r="BI1645" s="24"/>
      <c r="BJ1645" s="24"/>
      <c r="BK1645" s="24"/>
      <c r="BL1645" s="24"/>
      <c r="BM1645" s="24"/>
      <c r="BN1645" s="24"/>
      <c r="BO1645" s="24"/>
      <c r="BP1645" s="24"/>
      <c r="BQ1645" s="24"/>
      <c r="BR1645" s="24"/>
      <c r="BS1645" s="24"/>
      <c r="BT1645" s="24"/>
      <c r="BU1645" s="24"/>
      <c r="BV1645" s="24"/>
      <c r="BW1645" s="24"/>
      <c r="BX1645" s="24"/>
      <c r="BY1645" s="24"/>
      <c r="BZ1645" s="24"/>
      <c r="CA1645" s="24"/>
      <c r="CB1645" s="24"/>
      <c r="CC1645" s="24"/>
      <c r="CD1645" s="24"/>
      <c r="CE1645" s="24"/>
    </row>
    <row r="1646" spans="46:83" x14ac:dyDescent="0.15">
      <c r="AT1646" s="24"/>
      <c r="AU1646" s="24"/>
      <c r="AV1646" s="24"/>
      <c r="AW1646" s="24"/>
      <c r="AX1646" s="24"/>
      <c r="AY1646" s="24"/>
      <c r="AZ1646" s="24"/>
      <c r="BA1646" s="24"/>
      <c r="BB1646" s="24"/>
      <c r="BC1646" s="24"/>
      <c r="BD1646" s="24"/>
      <c r="BE1646" s="24"/>
      <c r="BF1646" s="24"/>
      <c r="BG1646" s="24"/>
      <c r="BH1646" s="24"/>
      <c r="BI1646" s="24"/>
      <c r="BJ1646" s="24"/>
      <c r="BK1646" s="24"/>
      <c r="BL1646" s="24"/>
      <c r="BM1646" s="24"/>
      <c r="BN1646" s="24"/>
      <c r="BO1646" s="24"/>
      <c r="BP1646" s="24"/>
      <c r="BQ1646" s="24"/>
      <c r="BR1646" s="24"/>
      <c r="BS1646" s="24"/>
      <c r="BT1646" s="24"/>
      <c r="BU1646" s="24"/>
      <c r="BV1646" s="24"/>
      <c r="BW1646" s="24"/>
      <c r="BX1646" s="24"/>
      <c r="BY1646" s="24"/>
      <c r="BZ1646" s="24"/>
      <c r="CA1646" s="24"/>
      <c r="CB1646" s="24"/>
      <c r="CC1646" s="24"/>
      <c r="CD1646" s="24"/>
      <c r="CE1646" s="24"/>
    </row>
    <row r="1647" spans="46:83" x14ac:dyDescent="0.15">
      <c r="AT1647" s="24"/>
      <c r="AU1647" s="24"/>
      <c r="AV1647" s="24"/>
      <c r="AW1647" s="24"/>
      <c r="AX1647" s="24"/>
      <c r="AY1647" s="24"/>
      <c r="AZ1647" s="24"/>
      <c r="BA1647" s="24"/>
      <c r="BB1647" s="24"/>
      <c r="BC1647" s="24"/>
      <c r="BD1647" s="24"/>
      <c r="BE1647" s="24"/>
      <c r="BF1647" s="24"/>
      <c r="BG1647" s="24"/>
      <c r="BH1647" s="24"/>
      <c r="BI1647" s="24"/>
      <c r="BJ1647" s="24"/>
      <c r="BK1647" s="24"/>
      <c r="BL1647" s="24"/>
      <c r="BM1647" s="24"/>
      <c r="BN1647" s="24"/>
      <c r="BO1647" s="24"/>
      <c r="BP1647" s="24"/>
      <c r="BQ1647" s="24"/>
      <c r="BR1647" s="24"/>
      <c r="BS1647" s="24"/>
      <c r="BT1647" s="24"/>
      <c r="BU1647" s="24"/>
      <c r="BV1647" s="24"/>
      <c r="BW1647" s="24"/>
      <c r="BX1647" s="24"/>
      <c r="BY1647" s="24"/>
      <c r="BZ1647" s="24"/>
      <c r="CA1647" s="24"/>
      <c r="CB1647" s="24"/>
      <c r="CC1647" s="24"/>
      <c r="CD1647" s="24"/>
      <c r="CE1647" s="24"/>
    </row>
    <row r="1648" spans="46:83" x14ac:dyDescent="0.15">
      <c r="AT1648" s="24"/>
      <c r="AU1648" s="24"/>
      <c r="AV1648" s="24"/>
      <c r="AW1648" s="24"/>
      <c r="AX1648" s="24"/>
      <c r="AY1648" s="24"/>
      <c r="AZ1648" s="24"/>
      <c r="BA1648" s="24"/>
      <c r="BB1648" s="24"/>
      <c r="BC1648" s="24"/>
      <c r="BD1648" s="24"/>
      <c r="BE1648" s="24"/>
      <c r="BF1648" s="24"/>
      <c r="BG1648" s="24"/>
      <c r="BH1648" s="24"/>
      <c r="BI1648" s="24"/>
      <c r="BJ1648" s="24"/>
      <c r="BK1648" s="24"/>
      <c r="BL1648" s="24"/>
      <c r="BM1648" s="24"/>
      <c r="BN1648" s="24"/>
      <c r="BO1648" s="24"/>
      <c r="BP1648" s="24"/>
      <c r="BQ1648" s="24"/>
      <c r="BR1648" s="24"/>
      <c r="BS1648" s="24"/>
      <c r="BT1648" s="24"/>
      <c r="BU1648" s="24"/>
      <c r="BV1648" s="24"/>
      <c r="BW1648" s="24"/>
      <c r="BX1648" s="24"/>
      <c r="BY1648" s="24"/>
      <c r="BZ1648" s="24"/>
      <c r="CA1648" s="24"/>
      <c r="CB1648" s="24"/>
      <c r="CC1648" s="24"/>
      <c r="CD1648" s="24"/>
      <c r="CE1648" s="24"/>
    </row>
    <row r="1649" spans="46:83" x14ac:dyDescent="0.15">
      <c r="AT1649" s="24"/>
      <c r="AU1649" s="24"/>
      <c r="AV1649" s="24"/>
      <c r="AW1649" s="24"/>
      <c r="AX1649" s="24"/>
      <c r="AY1649" s="24"/>
      <c r="AZ1649" s="24"/>
      <c r="BA1649" s="24"/>
      <c r="BB1649" s="24"/>
      <c r="BC1649" s="24"/>
      <c r="BD1649" s="24"/>
      <c r="BE1649" s="24"/>
      <c r="BF1649" s="24"/>
      <c r="BG1649" s="24"/>
      <c r="BH1649" s="24"/>
      <c r="BI1649" s="24"/>
      <c r="BJ1649" s="24"/>
      <c r="BK1649" s="24"/>
      <c r="BL1649" s="24"/>
      <c r="BM1649" s="24"/>
      <c r="BN1649" s="24"/>
      <c r="BO1649" s="24"/>
      <c r="BP1649" s="24"/>
      <c r="BQ1649" s="24"/>
      <c r="BR1649" s="24"/>
      <c r="BS1649" s="24"/>
      <c r="BT1649" s="24"/>
      <c r="BU1649" s="24"/>
      <c r="BV1649" s="24"/>
      <c r="BW1649" s="24"/>
      <c r="BX1649" s="24"/>
      <c r="BY1649" s="24"/>
      <c r="BZ1649" s="24"/>
      <c r="CA1649" s="24"/>
      <c r="CB1649" s="24"/>
      <c r="CC1649" s="24"/>
      <c r="CD1649" s="24"/>
      <c r="CE1649" s="24"/>
    </row>
    <row r="1650" spans="46:83" x14ac:dyDescent="0.15">
      <c r="AT1650" s="24"/>
      <c r="AU1650" s="24"/>
      <c r="AV1650" s="24"/>
      <c r="AW1650" s="24"/>
      <c r="AX1650" s="24"/>
      <c r="AY1650" s="24"/>
      <c r="AZ1650" s="24"/>
      <c r="BA1650" s="24"/>
      <c r="BB1650" s="24"/>
      <c r="BC1650" s="24"/>
      <c r="BD1650" s="24"/>
      <c r="BE1650" s="24"/>
      <c r="BF1650" s="24"/>
      <c r="BG1650" s="24"/>
      <c r="BH1650" s="24"/>
      <c r="BI1650" s="24"/>
      <c r="BJ1650" s="24"/>
      <c r="BK1650" s="24"/>
      <c r="BL1650" s="24"/>
      <c r="BM1650" s="24"/>
      <c r="BN1650" s="24"/>
      <c r="BO1650" s="24"/>
      <c r="BP1650" s="24"/>
      <c r="BQ1650" s="24"/>
      <c r="BR1650" s="24"/>
      <c r="BS1650" s="24"/>
      <c r="BT1650" s="24"/>
      <c r="BU1650" s="24"/>
      <c r="BV1650" s="24"/>
      <c r="BW1650" s="24"/>
      <c r="BX1650" s="24"/>
      <c r="BY1650" s="24"/>
      <c r="BZ1650" s="24"/>
      <c r="CA1650" s="24"/>
      <c r="CB1650" s="24"/>
      <c r="CC1650" s="24"/>
      <c r="CD1650" s="24"/>
      <c r="CE1650" s="24"/>
    </row>
    <row r="1651" spans="46:83" x14ac:dyDescent="0.15">
      <c r="AT1651" s="24"/>
      <c r="AU1651" s="24"/>
      <c r="AV1651" s="24"/>
      <c r="AW1651" s="24"/>
      <c r="AX1651" s="24"/>
      <c r="AY1651" s="24"/>
      <c r="AZ1651" s="24"/>
      <c r="BA1651" s="24"/>
      <c r="BB1651" s="24"/>
      <c r="BC1651" s="24"/>
      <c r="BD1651" s="24"/>
      <c r="BE1651" s="24"/>
      <c r="BF1651" s="24"/>
      <c r="BG1651" s="24"/>
      <c r="BH1651" s="24"/>
      <c r="BI1651" s="24"/>
      <c r="BJ1651" s="24"/>
      <c r="BK1651" s="24"/>
      <c r="BL1651" s="24"/>
      <c r="BM1651" s="24"/>
      <c r="BN1651" s="24"/>
      <c r="BO1651" s="24"/>
      <c r="BP1651" s="24"/>
      <c r="BQ1651" s="24"/>
      <c r="BR1651" s="24"/>
      <c r="BS1651" s="24"/>
      <c r="BT1651" s="24"/>
      <c r="BU1651" s="24"/>
      <c r="BV1651" s="24"/>
      <c r="BW1651" s="24"/>
      <c r="BX1651" s="24"/>
      <c r="BY1651" s="24"/>
      <c r="BZ1651" s="24"/>
      <c r="CA1651" s="24"/>
      <c r="CB1651" s="24"/>
      <c r="CC1651" s="24"/>
      <c r="CD1651" s="24"/>
      <c r="CE1651" s="24"/>
    </row>
    <row r="1652" spans="46:83" x14ac:dyDescent="0.15">
      <c r="AT1652" s="24"/>
      <c r="AU1652" s="24"/>
      <c r="AV1652" s="24"/>
      <c r="AW1652" s="24"/>
      <c r="AX1652" s="24"/>
      <c r="AY1652" s="24"/>
      <c r="AZ1652" s="24"/>
      <c r="BA1652" s="24"/>
      <c r="BB1652" s="24"/>
      <c r="BC1652" s="24"/>
      <c r="BD1652" s="24"/>
      <c r="BE1652" s="24"/>
      <c r="BF1652" s="24"/>
      <c r="BG1652" s="24"/>
      <c r="BH1652" s="24"/>
      <c r="BI1652" s="24"/>
      <c r="BJ1652" s="24"/>
      <c r="BK1652" s="24"/>
      <c r="BL1652" s="24"/>
      <c r="BM1652" s="24"/>
      <c r="BN1652" s="24"/>
      <c r="BO1652" s="24"/>
      <c r="BP1652" s="24"/>
      <c r="BQ1652" s="24"/>
      <c r="BR1652" s="24"/>
      <c r="BS1652" s="24"/>
      <c r="BT1652" s="24"/>
      <c r="BU1652" s="24"/>
      <c r="BV1652" s="24"/>
      <c r="BW1652" s="24"/>
      <c r="BX1652" s="24"/>
      <c r="BY1652" s="24"/>
      <c r="BZ1652" s="24"/>
      <c r="CA1652" s="24"/>
      <c r="CB1652" s="24"/>
      <c r="CC1652" s="24"/>
      <c r="CD1652" s="24"/>
      <c r="CE1652" s="24"/>
    </row>
    <row r="1653" spans="46:83" x14ac:dyDescent="0.15">
      <c r="AT1653" s="24"/>
      <c r="AU1653" s="24"/>
      <c r="AV1653" s="24"/>
      <c r="AW1653" s="24"/>
      <c r="AX1653" s="24"/>
      <c r="AY1653" s="24"/>
      <c r="AZ1653" s="24"/>
      <c r="BA1653" s="24"/>
      <c r="BB1653" s="24"/>
      <c r="BC1653" s="24"/>
      <c r="BD1653" s="24"/>
      <c r="BE1653" s="24"/>
      <c r="BF1653" s="24"/>
      <c r="BG1653" s="24"/>
      <c r="BH1653" s="24"/>
      <c r="BI1653" s="24"/>
      <c r="BJ1653" s="24"/>
      <c r="BK1653" s="24"/>
      <c r="BL1653" s="24"/>
      <c r="BM1653" s="24"/>
      <c r="BN1653" s="24"/>
      <c r="BO1653" s="24"/>
      <c r="BP1653" s="24"/>
      <c r="BQ1653" s="24"/>
      <c r="BR1653" s="24"/>
      <c r="BS1653" s="24"/>
      <c r="BT1653" s="24"/>
      <c r="BU1653" s="24"/>
      <c r="BV1653" s="24"/>
      <c r="BW1653" s="24"/>
      <c r="BX1653" s="24"/>
      <c r="BY1653" s="24"/>
      <c r="BZ1653" s="24"/>
      <c r="CA1653" s="24"/>
      <c r="CB1653" s="24"/>
      <c r="CC1653" s="24"/>
      <c r="CD1653" s="24"/>
      <c r="CE1653" s="24"/>
    </row>
    <row r="1654" spans="46:83" x14ac:dyDescent="0.15">
      <c r="AT1654" s="24"/>
      <c r="AU1654" s="24"/>
      <c r="AV1654" s="24"/>
      <c r="AW1654" s="24"/>
      <c r="AX1654" s="24"/>
      <c r="AY1654" s="24"/>
      <c r="AZ1654" s="24"/>
      <c r="BA1654" s="24"/>
      <c r="BB1654" s="24"/>
      <c r="BC1654" s="24"/>
      <c r="BD1654" s="24"/>
      <c r="BE1654" s="24"/>
      <c r="BF1654" s="24"/>
      <c r="BG1654" s="24"/>
      <c r="BH1654" s="24"/>
      <c r="BI1654" s="24"/>
      <c r="BJ1654" s="24"/>
      <c r="BK1654" s="24"/>
      <c r="BL1654" s="24"/>
      <c r="BM1654" s="24"/>
      <c r="BN1654" s="24"/>
      <c r="BO1654" s="24"/>
      <c r="BP1654" s="24"/>
      <c r="BQ1654" s="24"/>
      <c r="BR1654" s="24"/>
      <c r="BS1654" s="24"/>
      <c r="BT1654" s="24"/>
      <c r="BU1654" s="24"/>
      <c r="BV1654" s="24"/>
      <c r="BW1654" s="24"/>
      <c r="BX1654" s="24"/>
      <c r="BY1654" s="24"/>
      <c r="BZ1654" s="24"/>
      <c r="CA1654" s="24"/>
      <c r="CB1654" s="24"/>
      <c r="CC1654" s="24"/>
      <c r="CD1654" s="24"/>
      <c r="CE1654" s="24"/>
    </row>
    <row r="1655" spans="46:83" x14ac:dyDescent="0.15">
      <c r="AT1655" s="24"/>
      <c r="AU1655" s="24"/>
      <c r="AV1655" s="24"/>
      <c r="AW1655" s="24"/>
      <c r="AX1655" s="24"/>
      <c r="AY1655" s="24"/>
      <c r="AZ1655" s="24"/>
      <c r="BA1655" s="24"/>
      <c r="BB1655" s="24"/>
      <c r="BC1655" s="24"/>
      <c r="BD1655" s="24"/>
      <c r="BE1655" s="24"/>
      <c r="BF1655" s="24"/>
      <c r="BG1655" s="24"/>
      <c r="BH1655" s="24"/>
      <c r="BI1655" s="24"/>
      <c r="BJ1655" s="24"/>
      <c r="BK1655" s="24"/>
      <c r="BL1655" s="24"/>
      <c r="BM1655" s="24"/>
      <c r="BN1655" s="24"/>
      <c r="BO1655" s="24"/>
      <c r="BP1655" s="24"/>
      <c r="BQ1655" s="24"/>
      <c r="BR1655" s="24"/>
      <c r="BS1655" s="24"/>
      <c r="BT1655" s="24"/>
      <c r="BU1655" s="24"/>
      <c r="BV1655" s="24"/>
      <c r="BW1655" s="24"/>
      <c r="BX1655" s="24"/>
      <c r="BY1655" s="24"/>
      <c r="BZ1655" s="24"/>
      <c r="CA1655" s="24"/>
      <c r="CB1655" s="24"/>
      <c r="CC1655" s="24"/>
      <c r="CD1655" s="24"/>
      <c r="CE1655" s="24"/>
    </row>
    <row r="1656" spans="46:83" x14ac:dyDescent="0.15">
      <c r="AT1656" s="24"/>
      <c r="AU1656" s="24"/>
      <c r="AV1656" s="24"/>
      <c r="AW1656" s="24"/>
      <c r="AX1656" s="24"/>
      <c r="AY1656" s="24"/>
      <c r="AZ1656" s="24"/>
      <c r="BA1656" s="24"/>
      <c r="BB1656" s="24"/>
      <c r="BC1656" s="24"/>
      <c r="BD1656" s="24"/>
      <c r="BE1656" s="24"/>
      <c r="BF1656" s="24"/>
      <c r="BG1656" s="24"/>
      <c r="BH1656" s="24"/>
      <c r="BI1656" s="24"/>
      <c r="BJ1656" s="24"/>
      <c r="BK1656" s="24"/>
      <c r="BL1656" s="24"/>
      <c r="BM1656" s="24"/>
      <c r="BN1656" s="24"/>
      <c r="BO1656" s="24"/>
      <c r="BP1656" s="24"/>
      <c r="BQ1656" s="24"/>
      <c r="BR1656" s="24"/>
      <c r="BS1656" s="24"/>
      <c r="BT1656" s="24"/>
      <c r="BU1656" s="24"/>
      <c r="BV1656" s="24"/>
      <c r="BW1656" s="24"/>
      <c r="BX1656" s="24"/>
      <c r="BY1656" s="24"/>
      <c r="BZ1656" s="24"/>
      <c r="CA1656" s="24"/>
      <c r="CB1656" s="24"/>
      <c r="CC1656" s="24"/>
      <c r="CD1656" s="24"/>
      <c r="CE1656" s="24"/>
    </row>
    <row r="1657" spans="46:83" x14ac:dyDescent="0.15">
      <c r="AT1657" s="24"/>
      <c r="AU1657" s="24"/>
      <c r="AV1657" s="24"/>
      <c r="AW1657" s="24"/>
      <c r="AX1657" s="24"/>
      <c r="AY1657" s="24"/>
      <c r="AZ1657" s="24"/>
      <c r="BA1657" s="24"/>
      <c r="BB1657" s="24"/>
      <c r="BC1657" s="24"/>
      <c r="BD1657" s="24"/>
      <c r="BE1657" s="24"/>
      <c r="BF1657" s="24"/>
      <c r="BG1657" s="24"/>
      <c r="BH1657" s="24"/>
      <c r="BI1657" s="24"/>
      <c r="BJ1657" s="24"/>
      <c r="BK1657" s="24"/>
      <c r="BL1657" s="24"/>
      <c r="BM1657" s="24"/>
      <c r="BN1657" s="24"/>
      <c r="BO1657" s="24"/>
      <c r="BP1657" s="24"/>
      <c r="BQ1657" s="24"/>
      <c r="BR1657" s="24"/>
      <c r="BS1657" s="24"/>
      <c r="BT1657" s="24"/>
      <c r="BU1657" s="24"/>
      <c r="BV1657" s="24"/>
      <c r="BW1657" s="24"/>
      <c r="BX1657" s="24"/>
      <c r="BY1657" s="24"/>
      <c r="BZ1657" s="24"/>
      <c r="CA1657" s="24"/>
      <c r="CB1657" s="24"/>
      <c r="CC1657" s="24"/>
      <c r="CD1657" s="24"/>
      <c r="CE1657" s="24"/>
    </row>
    <row r="1658" spans="46:83" x14ac:dyDescent="0.15">
      <c r="AT1658" s="24"/>
      <c r="AU1658" s="24"/>
      <c r="AV1658" s="24"/>
      <c r="AW1658" s="24"/>
      <c r="AX1658" s="24"/>
      <c r="AY1658" s="24"/>
      <c r="AZ1658" s="24"/>
      <c r="BA1658" s="24"/>
      <c r="BB1658" s="24"/>
      <c r="BC1658" s="24"/>
      <c r="BD1658" s="24"/>
      <c r="BE1658" s="24"/>
      <c r="BF1658" s="24"/>
      <c r="BG1658" s="24"/>
      <c r="BH1658" s="24"/>
      <c r="BI1658" s="24"/>
      <c r="BJ1658" s="24"/>
      <c r="BK1658" s="24"/>
      <c r="BL1658" s="24"/>
      <c r="BM1658" s="24"/>
      <c r="BN1658" s="24"/>
      <c r="BO1658" s="24"/>
      <c r="BP1658" s="24"/>
      <c r="BQ1658" s="24"/>
      <c r="BR1658" s="24"/>
      <c r="BS1658" s="24"/>
      <c r="BT1658" s="24"/>
      <c r="BU1658" s="24"/>
      <c r="BV1658" s="24"/>
      <c r="BW1658" s="24"/>
      <c r="BX1658" s="24"/>
      <c r="BY1658" s="24"/>
      <c r="BZ1658" s="24"/>
      <c r="CA1658" s="24"/>
      <c r="CB1658" s="24"/>
      <c r="CC1658" s="24"/>
      <c r="CD1658" s="24"/>
      <c r="CE1658" s="24"/>
    </row>
    <row r="1659" spans="46:83" x14ac:dyDescent="0.15">
      <c r="AT1659" s="24"/>
      <c r="AU1659" s="24"/>
      <c r="AV1659" s="24"/>
      <c r="AW1659" s="24"/>
      <c r="AX1659" s="24"/>
      <c r="AY1659" s="24"/>
      <c r="AZ1659" s="24"/>
      <c r="BA1659" s="24"/>
      <c r="BB1659" s="24"/>
      <c r="BC1659" s="24"/>
      <c r="BD1659" s="24"/>
      <c r="BE1659" s="24"/>
      <c r="BF1659" s="24"/>
      <c r="BG1659" s="24"/>
      <c r="BH1659" s="24"/>
      <c r="BI1659" s="24"/>
      <c r="BJ1659" s="24"/>
      <c r="BK1659" s="24"/>
      <c r="BL1659" s="24"/>
      <c r="BM1659" s="24"/>
      <c r="BN1659" s="24"/>
      <c r="BO1659" s="24"/>
      <c r="BP1659" s="24"/>
      <c r="BQ1659" s="24"/>
      <c r="BR1659" s="24"/>
      <c r="BS1659" s="24"/>
      <c r="BT1659" s="24"/>
      <c r="BU1659" s="24"/>
      <c r="BV1659" s="24"/>
      <c r="BW1659" s="24"/>
      <c r="BX1659" s="24"/>
      <c r="BY1659" s="24"/>
      <c r="BZ1659" s="24"/>
      <c r="CA1659" s="24"/>
      <c r="CB1659" s="24"/>
      <c r="CC1659" s="24"/>
      <c r="CD1659" s="24"/>
      <c r="CE1659" s="24"/>
    </row>
    <row r="1660" spans="46:83" x14ac:dyDescent="0.15">
      <c r="AT1660" s="24"/>
      <c r="AU1660" s="24"/>
      <c r="AV1660" s="24"/>
      <c r="AW1660" s="24"/>
      <c r="AX1660" s="24"/>
      <c r="AY1660" s="24"/>
      <c r="AZ1660" s="24"/>
      <c r="BA1660" s="24"/>
      <c r="BB1660" s="24"/>
      <c r="BC1660" s="24"/>
      <c r="BD1660" s="24"/>
      <c r="BE1660" s="24"/>
      <c r="BF1660" s="24"/>
      <c r="BG1660" s="24"/>
      <c r="BH1660" s="24"/>
      <c r="BI1660" s="24"/>
      <c r="BJ1660" s="24"/>
      <c r="BK1660" s="24"/>
      <c r="BL1660" s="24"/>
      <c r="BM1660" s="24"/>
      <c r="BN1660" s="24"/>
      <c r="BO1660" s="24"/>
      <c r="BP1660" s="24"/>
      <c r="BQ1660" s="24"/>
      <c r="BR1660" s="24"/>
      <c r="BS1660" s="24"/>
      <c r="BT1660" s="24"/>
      <c r="BU1660" s="24"/>
      <c r="BV1660" s="24"/>
      <c r="BW1660" s="24"/>
      <c r="BX1660" s="24"/>
      <c r="BY1660" s="24"/>
      <c r="BZ1660" s="24"/>
      <c r="CA1660" s="24"/>
      <c r="CB1660" s="24"/>
      <c r="CC1660" s="24"/>
      <c r="CD1660" s="24"/>
      <c r="CE1660" s="24"/>
    </row>
    <row r="1661" spans="46:83" x14ac:dyDescent="0.15">
      <c r="AT1661" s="24"/>
      <c r="AU1661" s="24"/>
      <c r="AV1661" s="24"/>
      <c r="AW1661" s="24"/>
      <c r="AX1661" s="24"/>
      <c r="AY1661" s="24"/>
      <c r="AZ1661" s="24"/>
      <c r="BA1661" s="24"/>
      <c r="BB1661" s="24"/>
      <c r="BC1661" s="24"/>
      <c r="BD1661" s="24"/>
      <c r="BE1661" s="24"/>
      <c r="BF1661" s="24"/>
      <c r="BG1661" s="24"/>
      <c r="BH1661" s="24"/>
      <c r="BI1661" s="24"/>
      <c r="BJ1661" s="24"/>
      <c r="BK1661" s="24"/>
      <c r="BL1661" s="24"/>
      <c r="BM1661" s="24"/>
      <c r="BN1661" s="24"/>
      <c r="BO1661" s="24"/>
      <c r="BP1661" s="24"/>
      <c r="BQ1661" s="24"/>
      <c r="BR1661" s="24"/>
      <c r="BS1661" s="24"/>
      <c r="BT1661" s="24"/>
      <c r="BU1661" s="24"/>
      <c r="BV1661" s="24"/>
      <c r="BW1661" s="24"/>
      <c r="BX1661" s="24"/>
      <c r="BY1661" s="24"/>
      <c r="BZ1661" s="24"/>
      <c r="CA1661" s="24"/>
      <c r="CB1661" s="24"/>
      <c r="CC1661" s="24"/>
      <c r="CD1661" s="24"/>
      <c r="CE1661" s="24"/>
    </row>
    <row r="1662" spans="46:83" x14ac:dyDescent="0.15">
      <c r="AT1662" s="24"/>
      <c r="AU1662" s="24"/>
      <c r="AV1662" s="24"/>
      <c r="AW1662" s="24"/>
      <c r="AX1662" s="24"/>
      <c r="AY1662" s="24"/>
      <c r="AZ1662" s="24"/>
      <c r="BA1662" s="24"/>
      <c r="BB1662" s="24"/>
      <c r="BC1662" s="24"/>
      <c r="BD1662" s="24"/>
      <c r="BE1662" s="24"/>
      <c r="BF1662" s="24"/>
      <c r="BG1662" s="24"/>
      <c r="BH1662" s="24"/>
      <c r="BI1662" s="24"/>
      <c r="BJ1662" s="24"/>
      <c r="BK1662" s="24"/>
      <c r="BL1662" s="24"/>
      <c r="BM1662" s="24"/>
      <c r="BN1662" s="24"/>
      <c r="BO1662" s="24"/>
      <c r="BP1662" s="24"/>
      <c r="BQ1662" s="24"/>
      <c r="BR1662" s="24"/>
      <c r="BS1662" s="24"/>
      <c r="BT1662" s="24"/>
      <c r="BU1662" s="24"/>
      <c r="BV1662" s="24"/>
      <c r="BW1662" s="24"/>
      <c r="BX1662" s="24"/>
      <c r="BY1662" s="24"/>
      <c r="BZ1662" s="24"/>
      <c r="CA1662" s="24"/>
      <c r="CB1662" s="24"/>
      <c r="CC1662" s="24"/>
      <c r="CD1662" s="24"/>
      <c r="CE1662" s="24"/>
    </row>
    <row r="1663" spans="46:83" x14ac:dyDescent="0.15">
      <c r="AT1663" s="24"/>
      <c r="AU1663" s="24"/>
      <c r="AV1663" s="24"/>
      <c r="AW1663" s="24"/>
      <c r="AX1663" s="24"/>
      <c r="AY1663" s="24"/>
      <c r="AZ1663" s="24"/>
      <c r="BA1663" s="24"/>
      <c r="BB1663" s="24"/>
      <c r="BC1663" s="24"/>
      <c r="BD1663" s="24"/>
      <c r="BE1663" s="24"/>
      <c r="BF1663" s="24"/>
      <c r="BG1663" s="24"/>
      <c r="BH1663" s="24"/>
      <c r="BI1663" s="24"/>
      <c r="BJ1663" s="24"/>
      <c r="BK1663" s="24"/>
      <c r="BL1663" s="24"/>
      <c r="BM1663" s="24"/>
      <c r="BN1663" s="24"/>
      <c r="BO1663" s="24"/>
      <c r="BP1663" s="24"/>
      <c r="BQ1663" s="24"/>
      <c r="BR1663" s="24"/>
      <c r="BS1663" s="24"/>
      <c r="BT1663" s="24"/>
      <c r="BU1663" s="24"/>
      <c r="BV1663" s="24"/>
      <c r="BW1663" s="24"/>
      <c r="BX1663" s="24"/>
      <c r="BY1663" s="24"/>
      <c r="BZ1663" s="24"/>
      <c r="CA1663" s="24"/>
      <c r="CB1663" s="24"/>
      <c r="CC1663" s="24"/>
      <c r="CD1663" s="24"/>
      <c r="CE1663" s="24"/>
    </row>
    <row r="1664" spans="46:83" x14ac:dyDescent="0.15">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row>
    <row r="1665" spans="46:83" x14ac:dyDescent="0.15">
      <c r="AT1665" s="24"/>
      <c r="AU1665" s="24"/>
      <c r="AV1665" s="24"/>
      <c r="AW1665" s="24"/>
      <c r="AX1665" s="24"/>
      <c r="AY1665" s="24"/>
      <c r="AZ1665" s="24"/>
      <c r="BA1665" s="24"/>
      <c r="BB1665" s="24"/>
      <c r="BC1665" s="24"/>
      <c r="BD1665" s="24"/>
      <c r="BE1665" s="24"/>
      <c r="BF1665" s="24"/>
      <c r="BG1665" s="24"/>
      <c r="BH1665" s="24"/>
      <c r="BI1665" s="24"/>
      <c r="BJ1665" s="24"/>
      <c r="BK1665" s="24"/>
      <c r="BL1665" s="24"/>
      <c r="BM1665" s="24"/>
      <c r="BN1665" s="24"/>
      <c r="BO1665" s="24"/>
      <c r="BP1665" s="24"/>
      <c r="BQ1665" s="24"/>
      <c r="BR1665" s="24"/>
      <c r="BS1665" s="24"/>
      <c r="BT1665" s="24"/>
      <c r="BU1665" s="24"/>
      <c r="BV1665" s="24"/>
      <c r="BW1665" s="24"/>
      <c r="BX1665" s="24"/>
      <c r="BY1665" s="24"/>
      <c r="BZ1665" s="24"/>
      <c r="CA1665" s="24"/>
      <c r="CB1665" s="24"/>
      <c r="CC1665" s="24"/>
      <c r="CD1665" s="24"/>
      <c r="CE1665" s="24"/>
    </row>
    <row r="1666" spans="46:83" x14ac:dyDescent="0.15">
      <c r="AT1666" s="24"/>
      <c r="AU1666" s="24"/>
      <c r="AV1666" s="24"/>
      <c r="AW1666" s="24"/>
      <c r="AX1666" s="24"/>
      <c r="AY1666" s="24"/>
      <c r="AZ1666" s="24"/>
      <c r="BA1666" s="24"/>
      <c r="BB1666" s="24"/>
      <c r="BC1666" s="24"/>
      <c r="BD1666" s="24"/>
      <c r="BE1666" s="24"/>
      <c r="BF1666" s="24"/>
      <c r="BG1666" s="24"/>
      <c r="BH1666" s="24"/>
      <c r="BI1666" s="24"/>
      <c r="BJ1666" s="24"/>
      <c r="BK1666" s="24"/>
      <c r="BL1666" s="24"/>
      <c r="BM1666" s="24"/>
      <c r="BN1666" s="24"/>
      <c r="BO1666" s="24"/>
      <c r="BP1666" s="24"/>
      <c r="BQ1666" s="24"/>
      <c r="BR1666" s="24"/>
      <c r="BS1666" s="24"/>
      <c r="BT1666" s="24"/>
      <c r="BU1666" s="24"/>
      <c r="BV1666" s="24"/>
      <c r="BW1666" s="24"/>
      <c r="BX1666" s="24"/>
      <c r="BY1666" s="24"/>
      <c r="BZ1666" s="24"/>
      <c r="CA1666" s="24"/>
      <c r="CB1666" s="24"/>
      <c r="CC1666" s="24"/>
      <c r="CD1666" s="24"/>
      <c r="CE1666" s="24"/>
    </row>
    <row r="1667" spans="46:83" x14ac:dyDescent="0.15">
      <c r="AT1667" s="24"/>
      <c r="AU1667" s="24"/>
      <c r="AV1667" s="24"/>
      <c r="AW1667" s="24"/>
      <c r="AX1667" s="24"/>
      <c r="AY1667" s="24"/>
      <c r="AZ1667" s="24"/>
      <c r="BA1667" s="24"/>
      <c r="BB1667" s="24"/>
      <c r="BC1667" s="24"/>
      <c r="BD1667" s="24"/>
      <c r="BE1667" s="24"/>
      <c r="BF1667" s="24"/>
      <c r="BG1667" s="24"/>
      <c r="BH1667" s="24"/>
      <c r="BI1667" s="24"/>
      <c r="BJ1667" s="24"/>
      <c r="BK1667" s="24"/>
      <c r="BL1667" s="24"/>
      <c r="BM1667" s="24"/>
      <c r="BN1667" s="24"/>
      <c r="BO1667" s="24"/>
      <c r="BP1667" s="24"/>
      <c r="BQ1667" s="24"/>
      <c r="BR1667" s="24"/>
      <c r="BS1667" s="24"/>
      <c r="BT1667" s="24"/>
      <c r="BU1667" s="24"/>
      <c r="BV1667" s="24"/>
      <c r="BW1667" s="24"/>
      <c r="BX1667" s="24"/>
      <c r="BY1667" s="24"/>
      <c r="BZ1667" s="24"/>
      <c r="CA1667" s="24"/>
      <c r="CB1667" s="24"/>
      <c r="CC1667" s="24"/>
      <c r="CD1667" s="24"/>
      <c r="CE1667" s="24"/>
    </row>
    <row r="1668" spans="46:83" x14ac:dyDescent="0.15">
      <c r="AT1668" s="24"/>
      <c r="AU1668" s="24"/>
      <c r="AV1668" s="24"/>
      <c r="AW1668" s="24"/>
      <c r="AX1668" s="24"/>
      <c r="AY1668" s="24"/>
      <c r="AZ1668" s="24"/>
      <c r="BA1668" s="24"/>
      <c r="BB1668" s="24"/>
      <c r="BC1668" s="24"/>
      <c r="BD1668" s="24"/>
      <c r="BE1668" s="24"/>
      <c r="BF1668" s="24"/>
      <c r="BG1668" s="24"/>
      <c r="BH1668" s="24"/>
      <c r="BI1668" s="24"/>
      <c r="BJ1668" s="24"/>
      <c r="BK1668" s="24"/>
      <c r="BL1668" s="24"/>
      <c r="BM1668" s="24"/>
      <c r="BN1668" s="24"/>
      <c r="BO1668" s="24"/>
      <c r="BP1668" s="24"/>
      <c r="BQ1668" s="24"/>
      <c r="BR1668" s="24"/>
      <c r="BS1668" s="24"/>
      <c r="BT1668" s="24"/>
      <c r="BU1668" s="24"/>
      <c r="BV1668" s="24"/>
      <c r="BW1668" s="24"/>
      <c r="BX1668" s="24"/>
      <c r="BY1668" s="24"/>
      <c r="BZ1668" s="24"/>
      <c r="CA1668" s="24"/>
      <c r="CB1668" s="24"/>
      <c r="CC1668" s="24"/>
      <c r="CD1668" s="24"/>
      <c r="CE1668" s="24"/>
    </row>
    <row r="1669" spans="46:83" x14ac:dyDescent="0.15">
      <c r="AT1669" s="24"/>
      <c r="AU1669" s="24"/>
      <c r="AV1669" s="24"/>
      <c r="AW1669" s="24"/>
      <c r="AX1669" s="24"/>
      <c r="AY1669" s="24"/>
      <c r="AZ1669" s="24"/>
      <c r="BA1669" s="24"/>
      <c r="BB1669" s="24"/>
      <c r="BC1669" s="24"/>
      <c r="BD1669" s="24"/>
      <c r="BE1669" s="24"/>
      <c r="BF1669" s="24"/>
      <c r="BG1669" s="24"/>
      <c r="BH1669" s="24"/>
      <c r="BI1669" s="24"/>
      <c r="BJ1669" s="24"/>
      <c r="BK1669" s="24"/>
      <c r="BL1669" s="24"/>
      <c r="BM1669" s="24"/>
      <c r="BN1669" s="24"/>
      <c r="BO1669" s="24"/>
      <c r="BP1669" s="24"/>
      <c r="BQ1669" s="24"/>
      <c r="BR1669" s="24"/>
      <c r="BS1669" s="24"/>
      <c r="BT1669" s="24"/>
      <c r="BU1669" s="24"/>
      <c r="BV1669" s="24"/>
      <c r="BW1669" s="24"/>
      <c r="BX1669" s="24"/>
      <c r="BY1669" s="24"/>
      <c r="BZ1669" s="24"/>
      <c r="CA1669" s="24"/>
      <c r="CB1669" s="24"/>
      <c r="CC1669" s="24"/>
      <c r="CD1669" s="24"/>
      <c r="CE1669" s="24"/>
    </row>
    <row r="1670" spans="46:83" x14ac:dyDescent="0.15">
      <c r="AT1670" s="24"/>
      <c r="AU1670" s="24"/>
      <c r="AV1670" s="24"/>
      <c r="AW1670" s="24"/>
      <c r="AX1670" s="24"/>
      <c r="AY1670" s="24"/>
      <c r="AZ1670" s="24"/>
      <c r="BA1670" s="24"/>
      <c r="BB1670" s="24"/>
      <c r="BC1670" s="24"/>
      <c r="BD1670" s="24"/>
      <c r="BE1670" s="24"/>
      <c r="BF1670" s="24"/>
      <c r="BG1670" s="24"/>
      <c r="BH1670" s="24"/>
      <c r="BI1670" s="24"/>
      <c r="BJ1670" s="24"/>
      <c r="BK1670" s="24"/>
      <c r="BL1670" s="24"/>
      <c r="BM1670" s="24"/>
      <c r="BN1670" s="24"/>
      <c r="BO1670" s="24"/>
      <c r="BP1670" s="24"/>
      <c r="BQ1670" s="24"/>
      <c r="BR1670" s="24"/>
      <c r="BS1670" s="24"/>
      <c r="BT1670" s="24"/>
      <c r="BU1670" s="24"/>
      <c r="BV1670" s="24"/>
      <c r="BW1670" s="24"/>
      <c r="BX1670" s="24"/>
      <c r="BY1670" s="24"/>
      <c r="BZ1670" s="24"/>
      <c r="CA1670" s="24"/>
      <c r="CB1670" s="24"/>
      <c r="CC1670" s="24"/>
      <c r="CD1670" s="24"/>
      <c r="CE1670" s="24"/>
    </row>
    <row r="1671" spans="46:83" x14ac:dyDescent="0.15">
      <c r="AT1671" s="24"/>
      <c r="AU1671" s="24"/>
      <c r="AV1671" s="24"/>
      <c r="AW1671" s="24"/>
      <c r="AX1671" s="24"/>
      <c r="AY1671" s="24"/>
      <c r="AZ1671" s="24"/>
      <c r="BA1671" s="24"/>
      <c r="BB1671" s="24"/>
      <c r="BC1671" s="24"/>
      <c r="BD1671" s="24"/>
      <c r="BE1671" s="24"/>
      <c r="BF1671" s="24"/>
      <c r="BG1671" s="24"/>
      <c r="BH1671" s="24"/>
      <c r="BI1671" s="24"/>
      <c r="BJ1671" s="24"/>
      <c r="BK1671" s="24"/>
      <c r="BL1671" s="24"/>
      <c r="BM1671" s="24"/>
      <c r="BN1671" s="24"/>
      <c r="BO1671" s="24"/>
      <c r="BP1671" s="24"/>
      <c r="BQ1671" s="24"/>
      <c r="BR1671" s="24"/>
      <c r="BS1671" s="24"/>
      <c r="BT1671" s="24"/>
      <c r="BU1671" s="24"/>
      <c r="BV1671" s="24"/>
      <c r="BW1671" s="24"/>
      <c r="BX1671" s="24"/>
      <c r="BY1671" s="24"/>
      <c r="BZ1671" s="24"/>
      <c r="CA1671" s="24"/>
      <c r="CB1671" s="24"/>
      <c r="CC1671" s="24"/>
      <c r="CD1671" s="24"/>
      <c r="CE1671" s="24"/>
    </row>
    <row r="1672" spans="46:83" x14ac:dyDescent="0.15">
      <c r="AT1672" s="24"/>
      <c r="AU1672" s="24"/>
      <c r="AV1672" s="24"/>
      <c r="AW1672" s="24"/>
      <c r="AX1672" s="24"/>
      <c r="AY1672" s="24"/>
      <c r="AZ1672" s="24"/>
      <c r="BA1672" s="24"/>
      <c r="BB1672" s="24"/>
      <c r="BC1672" s="24"/>
      <c r="BD1672" s="24"/>
      <c r="BE1672" s="24"/>
      <c r="BF1672" s="24"/>
      <c r="BG1672" s="24"/>
      <c r="BH1672" s="24"/>
      <c r="BI1672" s="24"/>
      <c r="BJ1672" s="24"/>
      <c r="BK1672" s="24"/>
      <c r="BL1672" s="24"/>
      <c r="BM1672" s="24"/>
      <c r="BN1672" s="24"/>
      <c r="BO1672" s="24"/>
      <c r="BP1672" s="24"/>
      <c r="BQ1672" s="24"/>
      <c r="BR1672" s="24"/>
      <c r="BS1672" s="24"/>
      <c r="BT1672" s="24"/>
      <c r="BU1672" s="24"/>
      <c r="BV1672" s="24"/>
      <c r="BW1672" s="24"/>
      <c r="BX1672" s="24"/>
      <c r="BY1672" s="24"/>
      <c r="BZ1672" s="24"/>
      <c r="CA1672" s="24"/>
      <c r="CB1672" s="24"/>
      <c r="CC1672" s="24"/>
      <c r="CD1672" s="24"/>
      <c r="CE1672" s="24"/>
    </row>
    <row r="1673" spans="46:83" x14ac:dyDescent="0.15">
      <c r="AT1673" s="24"/>
      <c r="AU1673" s="24"/>
      <c r="AV1673" s="24"/>
      <c r="AW1673" s="24"/>
      <c r="AX1673" s="24"/>
      <c r="AY1673" s="24"/>
      <c r="AZ1673" s="24"/>
      <c r="BA1673" s="24"/>
      <c r="BB1673" s="24"/>
      <c r="BC1673" s="24"/>
      <c r="BD1673" s="24"/>
      <c r="BE1673" s="24"/>
      <c r="BF1673" s="24"/>
      <c r="BG1673" s="24"/>
      <c r="BH1673" s="24"/>
      <c r="BI1673" s="24"/>
      <c r="BJ1673" s="24"/>
      <c r="BK1673" s="24"/>
      <c r="BL1673" s="24"/>
      <c r="BM1673" s="24"/>
      <c r="BN1673" s="24"/>
      <c r="BO1673" s="24"/>
      <c r="BP1673" s="24"/>
      <c r="BQ1673" s="24"/>
      <c r="BR1673" s="24"/>
      <c r="BS1673" s="24"/>
      <c r="BT1673" s="24"/>
      <c r="BU1673" s="24"/>
      <c r="BV1673" s="24"/>
      <c r="BW1673" s="24"/>
      <c r="BX1673" s="24"/>
      <c r="BY1673" s="24"/>
      <c r="BZ1673" s="24"/>
      <c r="CA1673" s="24"/>
      <c r="CB1673" s="24"/>
      <c r="CC1673" s="24"/>
      <c r="CD1673" s="24"/>
      <c r="CE1673" s="24"/>
    </row>
    <row r="1674" spans="46:83" x14ac:dyDescent="0.15">
      <c r="AT1674" s="24"/>
      <c r="AU1674" s="24"/>
      <c r="AV1674" s="24"/>
      <c r="AW1674" s="24"/>
      <c r="AX1674" s="24"/>
      <c r="AY1674" s="24"/>
      <c r="AZ1674" s="24"/>
      <c r="BA1674" s="24"/>
      <c r="BB1674" s="24"/>
      <c r="BC1674" s="24"/>
      <c r="BD1674" s="24"/>
      <c r="BE1674" s="24"/>
      <c r="BF1674" s="24"/>
      <c r="BG1674" s="24"/>
      <c r="BH1674" s="24"/>
      <c r="BI1674" s="24"/>
      <c r="BJ1674" s="24"/>
      <c r="BK1674" s="24"/>
      <c r="BL1674" s="24"/>
      <c r="BM1674" s="24"/>
      <c r="BN1674" s="24"/>
      <c r="BO1674" s="24"/>
      <c r="BP1674" s="24"/>
      <c r="BQ1674" s="24"/>
      <c r="BR1674" s="24"/>
      <c r="BS1674" s="24"/>
      <c r="BT1674" s="24"/>
      <c r="BU1674" s="24"/>
      <c r="BV1674" s="24"/>
      <c r="BW1674" s="24"/>
      <c r="BX1674" s="24"/>
      <c r="BY1674" s="24"/>
      <c r="BZ1674" s="24"/>
      <c r="CA1674" s="24"/>
      <c r="CB1674" s="24"/>
      <c r="CC1674" s="24"/>
      <c r="CD1674" s="24"/>
      <c r="CE1674" s="24"/>
    </row>
    <row r="1675" spans="46:83" x14ac:dyDescent="0.15">
      <c r="AT1675" s="24"/>
      <c r="AU1675" s="24"/>
      <c r="AV1675" s="24"/>
      <c r="AW1675" s="24"/>
      <c r="AX1675" s="24"/>
      <c r="AY1675" s="24"/>
      <c r="AZ1675" s="24"/>
      <c r="BA1675" s="24"/>
      <c r="BB1675" s="24"/>
      <c r="BC1675" s="24"/>
      <c r="BD1675" s="24"/>
      <c r="BE1675" s="24"/>
      <c r="BF1675" s="24"/>
      <c r="BG1675" s="24"/>
      <c r="BH1675" s="24"/>
      <c r="BI1675" s="24"/>
      <c r="BJ1675" s="24"/>
      <c r="BK1675" s="24"/>
      <c r="BL1675" s="24"/>
      <c r="BM1675" s="24"/>
      <c r="BN1675" s="24"/>
      <c r="BO1675" s="24"/>
      <c r="BP1675" s="24"/>
      <c r="BQ1675" s="24"/>
      <c r="BR1675" s="24"/>
      <c r="BS1675" s="24"/>
      <c r="BT1675" s="24"/>
      <c r="BU1675" s="24"/>
      <c r="BV1675" s="24"/>
      <c r="BW1675" s="24"/>
      <c r="BX1675" s="24"/>
      <c r="BY1675" s="24"/>
      <c r="BZ1675" s="24"/>
      <c r="CA1675" s="24"/>
      <c r="CB1675" s="24"/>
      <c r="CC1675" s="24"/>
      <c r="CD1675" s="24"/>
      <c r="CE1675" s="24"/>
    </row>
    <row r="1676" spans="46:83" x14ac:dyDescent="0.15">
      <c r="AT1676" s="24"/>
      <c r="AU1676" s="24"/>
      <c r="AV1676" s="24"/>
      <c r="AW1676" s="24"/>
      <c r="AX1676" s="24"/>
      <c r="AY1676" s="24"/>
      <c r="AZ1676" s="24"/>
      <c r="BA1676" s="24"/>
      <c r="BB1676" s="24"/>
      <c r="BC1676" s="24"/>
      <c r="BD1676" s="24"/>
      <c r="BE1676" s="24"/>
      <c r="BF1676" s="24"/>
      <c r="BG1676" s="24"/>
      <c r="BH1676" s="24"/>
      <c r="BI1676" s="24"/>
      <c r="BJ1676" s="24"/>
      <c r="BK1676" s="24"/>
      <c r="BL1676" s="24"/>
      <c r="BM1676" s="24"/>
      <c r="BN1676" s="24"/>
      <c r="BO1676" s="24"/>
      <c r="BP1676" s="24"/>
      <c r="BQ1676" s="24"/>
      <c r="BR1676" s="24"/>
      <c r="BS1676" s="24"/>
      <c r="BT1676" s="24"/>
      <c r="BU1676" s="24"/>
      <c r="BV1676" s="24"/>
      <c r="BW1676" s="24"/>
      <c r="BX1676" s="24"/>
      <c r="BY1676" s="24"/>
      <c r="BZ1676" s="24"/>
      <c r="CA1676" s="24"/>
      <c r="CB1676" s="24"/>
      <c r="CC1676" s="24"/>
      <c r="CD1676" s="24"/>
      <c r="CE1676" s="24"/>
    </row>
    <row r="1677" spans="46:83" x14ac:dyDescent="0.15">
      <c r="AT1677" s="24"/>
      <c r="AU1677" s="24"/>
      <c r="AV1677" s="24"/>
      <c r="AW1677" s="24"/>
      <c r="AX1677" s="24"/>
      <c r="AY1677" s="24"/>
      <c r="AZ1677" s="24"/>
      <c r="BA1677" s="24"/>
      <c r="BB1677" s="24"/>
      <c r="BC1677" s="24"/>
      <c r="BD1677" s="24"/>
      <c r="BE1677" s="24"/>
      <c r="BF1677" s="24"/>
      <c r="BG1677" s="24"/>
      <c r="BH1677" s="24"/>
      <c r="BI1677" s="24"/>
      <c r="BJ1677" s="24"/>
      <c r="BK1677" s="24"/>
      <c r="BL1677" s="24"/>
      <c r="BM1677" s="24"/>
      <c r="BN1677" s="24"/>
      <c r="BO1677" s="24"/>
      <c r="BP1677" s="24"/>
      <c r="BQ1677" s="24"/>
      <c r="BR1677" s="24"/>
      <c r="BS1677" s="24"/>
      <c r="BT1677" s="24"/>
      <c r="BU1677" s="24"/>
      <c r="BV1677" s="24"/>
      <c r="BW1677" s="24"/>
      <c r="BX1677" s="24"/>
      <c r="BY1677" s="24"/>
      <c r="BZ1677" s="24"/>
      <c r="CA1677" s="24"/>
      <c r="CB1677" s="24"/>
      <c r="CC1677" s="24"/>
      <c r="CD1677" s="24"/>
      <c r="CE1677" s="24"/>
    </row>
    <row r="1678" spans="46:83" x14ac:dyDescent="0.15">
      <c r="AT1678" s="24"/>
      <c r="AU1678" s="24"/>
      <c r="AV1678" s="24"/>
      <c r="AW1678" s="24"/>
      <c r="AX1678" s="24"/>
      <c r="AY1678" s="24"/>
      <c r="AZ1678" s="24"/>
      <c r="BA1678" s="24"/>
      <c r="BB1678" s="24"/>
      <c r="BC1678" s="24"/>
      <c r="BD1678" s="24"/>
      <c r="BE1678" s="24"/>
      <c r="BF1678" s="24"/>
      <c r="BG1678" s="24"/>
      <c r="BH1678" s="24"/>
      <c r="BI1678" s="24"/>
      <c r="BJ1678" s="24"/>
      <c r="BK1678" s="24"/>
      <c r="BL1678" s="24"/>
      <c r="BM1678" s="24"/>
      <c r="BN1678" s="24"/>
      <c r="BO1678" s="24"/>
      <c r="BP1678" s="24"/>
      <c r="BQ1678" s="24"/>
      <c r="BR1678" s="24"/>
      <c r="BS1678" s="24"/>
      <c r="BT1678" s="24"/>
      <c r="BU1678" s="24"/>
      <c r="BV1678" s="24"/>
      <c r="BW1678" s="24"/>
      <c r="BX1678" s="24"/>
      <c r="BY1678" s="24"/>
      <c r="BZ1678" s="24"/>
      <c r="CA1678" s="24"/>
      <c r="CB1678" s="24"/>
      <c r="CC1678" s="24"/>
      <c r="CD1678" s="24"/>
      <c r="CE1678" s="24"/>
    </row>
    <row r="1679" spans="46:83" x14ac:dyDescent="0.15">
      <c r="AT1679" s="24"/>
      <c r="AU1679" s="24"/>
      <c r="AV1679" s="24"/>
      <c r="AW1679" s="24"/>
      <c r="AX1679" s="24"/>
      <c r="AY1679" s="24"/>
      <c r="AZ1679" s="24"/>
      <c r="BA1679" s="24"/>
      <c r="BB1679" s="24"/>
      <c r="BC1679" s="24"/>
      <c r="BD1679" s="24"/>
      <c r="BE1679" s="24"/>
      <c r="BF1679" s="24"/>
      <c r="BG1679" s="24"/>
      <c r="BH1679" s="24"/>
      <c r="BI1679" s="24"/>
      <c r="BJ1679" s="24"/>
      <c r="BK1679" s="24"/>
      <c r="BL1679" s="24"/>
      <c r="BM1679" s="24"/>
      <c r="BN1679" s="24"/>
      <c r="BO1679" s="24"/>
      <c r="BP1679" s="24"/>
      <c r="BQ1679" s="24"/>
      <c r="BR1679" s="24"/>
      <c r="BS1679" s="24"/>
      <c r="BT1679" s="24"/>
      <c r="BU1679" s="24"/>
      <c r="BV1679" s="24"/>
      <c r="BW1679" s="24"/>
      <c r="BX1679" s="24"/>
      <c r="BY1679" s="24"/>
      <c r="BZ1679" s="24"/>
      <c r="CA1679" s="24"/>
      <c r="CB1679" s="24"/>
      <c r="CC1679" s="24"/>
      <c r="CD1679" s="24"/>
      <c r="CE1679" s="24"/>
    </row>
    <row r="1680" spans="46:83" x14ac:dyDescent="0.15">
      <c r="AT1680" s="24"/>
      <c r="AU1680" s="24"/>
      <c r="AV1680" s="24"/>
      <c r="AW1680" s="24"/>
      <c r="AX1680" s="24"/>
      <c r="AY1680" s="24"/>
      <c r="AZ1680" s="24"/>
      <c r="BA1680" s="24"/>
      <c r="BB1680" s="24"/>
      <c r="BC1680" s="24"/>
      <c r="BD1680" s="24"/>
      <c r="BE1680" s="24"/>
      <c r="BF1680" s="24"/>
      <c r="BG1680" s="24"/>
      <c r="BH1680" s="24"/>
      <c r="BI1680" s="24"/>
      <c r="BJ1680" s="24"/>
      <c r="BK1680" s="24"/>
      <c r="BL1680" s="24"/>
      <c r="BM1680" s="24"/>
      <c r="BN1680" s="24"/>
      <c r="BO1680" s="24"/>
      <c r="BP1680" s="24"/>
      <c r="BQ1680" s="24"/>
      <c r="BR1680" s="24"/>
      <c r="BS1680" s="24"/>
      <c r="BT1680" s="24"/>
      <c r="BU1680" s="24"/>
      <c r="BV1680" s="24"/>
      <c r="BW1680" s="24"/>
      <c r="BX1680" s="24"/>
      <c r="BY1680" s="24"/>
      <c r="BZ1680" s="24"/>
      <c r="CA1680" s="24"/>
      <c r="CB1680" s="24"/>
      <c r="CC1680" s="24"/>
      <c r="CD1680" s="24"/>
      <c r="CE1680" s="24"/>
    </row>
    <row r="1681" spans="46:83" x14ac:dyDescent="0.15">
      <c r="AT1681" s="24"/>
      <c r="AU1681" s="24"/>
      <c r="AV1681" s="24"/>
      <c r="AW1681" s="24"/>
      <c r="AX1681" s="24"/>
      <c r="AY1681" s="24"/>
      <c r="AZ1681" s="24"/>
      <c r="BA1681" s="24"/>
      <c r="BB1681" s="24"/>
      <c r="BC1681" s="24"/>
      <c r="BD1681" s="24"/>
      <c r="BE1681" s="24"/>
      <c r="BF1681" s="24"/>
      <c r="BG1681" s="24"/>
      <c r="BH1681" s="24"/>
      <c r="BI1681" s="24"/>
      <c r="BJ1681" s="24"/>
      <c r="BK1681" s="24"/>
      <c r="BL1681" s="24"/>
      <c r="BM1681" s="24"/>
      <c r="BN1681" s="24"/>
      <c r="BO1681" s="24"/>
      <c r="BP1681" s="24"/>
      <c r="BQ1681" s="24"/>
      <c r="BR1681" s="24"/>
      <c r="BS1681" s="24"/>
      <c r="BT1681" s="24"/>
      <c r="BU1681" s="24"/>
      <c r="BV1681" s="24"/>
      <c r="BW1681" s="24"/>
      <c r="BX1681" s="24"/>
      <c r="BY1681" s="24"/>
      <c r="BZ1681" s="24"/>
      <c r="CA1681" s="24"/>
      <c r="CB1681" s="24"/>
      <c r="CC1681" s="24"/>
      <c r="CD1681" s="24"/>
      <c r="CE1681" s="24"/>
    </row>
    <row r="1682" spans="46:83" x14ac:dyDescent="0.15">
      <c r="AT1682" s="24"/>
      <c r="AU1682" s="24"/>
      <c r="AV1682" s="24"/>
      <c r="AW1682" s="24"/>
      <c r="AX1682" s="24"/>
      <c r="AY1682" s="24"/>
      <c r="AZ1682" s="24"/>
      <c r="BA1682" s="24"/>
      <c r="BB1682" s="24"/>
      <c r="BC1682" s="24"/>
      <c r="BD1682" s="24"/>
      <c r="BE1682" s="24"/>
      <c r="BF1682" s="24"/>
      <c r="BG1682" s="24"/>
      <c r="BH1682" s="24"/>
      <c r="BI1682" s="24"/>
      <c r="BJ1682" s="24"/>
      <c r="BK1682" s="24"/>
      <c r="BL1682" s="24"/>
      <c r="BM1682" s="24"/>
      <c r="BN1682" s="24"/>
      <c r="BO1682" s="24"/>
      <c r="BP1682" s="24"/>
      <c r="BQ1682" s="24"/>
      <c r="BR1682" s="24"/>
      <c r="BS1682" s="24"/>
      <c r="BT1682" s="24"/>
      <c r="BU1682" s="24"/>
      <c r="BV1682" s="24"/>
      <c r="BW1682" s="24"/>
      <c r="BX1682" s="24"/>
      <c r="BY1682" s="24"/>
      <c r="BZ1682" s="24"/>
      <c r="CA1682" s="24"/>
      <c r="CB1682" s="24"/>
      <c r="CC1682" s="24"/>
      <c r="CD1682" s="24"/>
      <c r="CE1682" s="24"/>
    </row>
    <row r="1683" spans="46:83" x14ac:dyDescent="0.15">
      <c r="AT1683" s="24"/>
      <c r="AU1683" s="24"/>
      <c r="AV1683" s="24"/>
      <c r="AW1683" s="24"/>
      <c r="AX1683" s="24"/>
      <c r="AY1683" s="24"/>
      <c r="AZ1683" s="24"/>
      <c r="BA1683" s="24"/>
      <c r="BB1683" s="24"/>
      <c r="BC1683" s="24"/>
      <c r="BD1683" s="24"/>
      <c r="BE1683" s="24"/>
      <c r="BF1683" s="24"/>
      <c r="BG1683" s="24"/>
      <c r="BH1683" s="24"/>
      <c r="BI1683" s="24"/>
      <c r="BJ1683" s="24"/>
      <c r="BK1683" s="24"/>
      <c r="BL1683" s="24"/>
      <c r="BM1683" s="24"/>
      <c r="BN1683" s="24"/>
      <c r="BO1683" s="24"/>
      <c r="BP1683" s="24"/>
      <c r="BQ1683" s="24"/>
      <c r="BR1683" s="24"/>
      <c r="BS1683" s="24"/>
      <c r="BT1683" s="24"/>
      <c r="BU1683" s="24"/>
      <c r="BV1683" s="24"/>
      <c r="BW1683" s="24"/>
      <c r="BX1683" s="24"/>
      <c r="BY1683" s="24"/>
      <c r="BZ1683" s="24"/>
      <c r="CA1683" s="24"/>
      <c r="CB1683" s="24"/>
      <c r="CC1683" s="24"/>
      <c r="CD1683" s="24"/>
      <c r="CE1683" s="24"/>
    </row>
    <row r="1684" spans="46:83" x14ac:dyDescent="0.15">
      <c r="AT1684" s="24"/>
      <c r="AU1684" s="24"/>
      <c r="AV1684" s="24"/>
      <c r="AW1684" s="24"/>
      <c r="AX1684" s="24"/>
      <c r="AY1684" s="24"/>
      <c r="AZ1684" s="24"/>
      <c r="BA1684" s="24"/>
      <c r="BB1684" s="24"/>
      <c r="BC1684" s="24"/>
      <c r="BD1684" s="24"/>
      <c r="BE1684" s="24"/>
      <c r="BF1684" s="24"/>
      <c r="BG1684" s="24"/>
      <c r="BH1684" s="24"/>
      <c r="BI1684" s="24"/>
      <c r="BJ1684" s="24"/>
      <c r="BK1684" s="24"/>
      <c r="BL1684" s="24"/>
      <c r="BM1684" s="24"/>
      <c r="BN1684" s="24"/>
      <c r="BO1684" s="24"/>
      <c r="BP1684" s="24"/>
      <c r="BQ1684" s="24"/>
      <c r="BR1684" s="24"/>
      <c r="BS1684" s="24"/>
      <c r="BT1684" s="24"/>
      <c r="BU1684" s="24"/>
      <c r="BV1684" s="24"/>
      <c r="BW1684" s="24"/>
      <c r="BX1684" s="24"/>
      <c r="BY1684" s="24"/>
      <c r="BZ1684" s="24"/>
      <c r="CA1684" s="24"/>
      <c r="CB1684" s="24"/>
      <c r="CC1684" s="24"/>
      <c r="CD1684" s="24"/>
      <c r="CE1684" s="24"/>
    </row>
    <row r="1685" spans="46:83" x14ac:dyDescent="0.15">
      <c r="AT1685" s="24"/>
      <c r="AU1685" s="24"/>
      <c r="AV1685" s="24"/>
      <c r="AW1685" s="24"/>
      <c r="AX1685" s="24"/>
      <c r="AY1685" s="24"/>
      <c r="AZ1685" s="24"/>
      <c r="BA1685" s="24"/>
      <c r="BB1685" s="24"/>
      <c r="BC1685" s="24"/>
      <c r="BD1685" s="24"/>
      <c r="BE1685" s="24"/>
      <c r="BF1685" s="24"/>
      <c r="BG1685" s="24"/>
      <c r="BH1685" s="24"/>
      <c r="BI1685" s="24"/>
      <c r="BJ1685" s="24"/>
      <c r="BK1685" s="24"/>
      <c r="BL1685" s="24"/>
      <c r="BM1685" s="24"/>
      <c r="BN1685" s="24"/>
      <c r="BO1685" s="24"/>
      <c r="BP1685" s="24"/>
      <c r="BQ1685" s="24"/>
      <c r="BR1685" s="24"/>
      <c r="BS1685" s="24"/>
      <c r="BT1685" s="24"/>
      <c r="BU1685" s="24"/>
      <c r="BV1685" s="24"/>
      <c r="BW1685" s="24"/>
      <c r="BX1685" s="24"/>
      <c r="BY1685" s="24"/>
      <c r="BZ1685" s="24"/>
      <c r="CA1685" s="24"/>
      <c r="CB1685" s="24"/>
      <c r="CC1685" s="24"/>
      <c r="CD1685" s="24"/>
      <c r="CE1685" s="24"/>
    </row>
    <row r="1686" spans="46:83" x14ac:dyDescent="0.15">
      <c r="AT1686" s="24"/>
      <c r="AU1686" s="24"/>
      <c r="AV1686" s="24"/>
      <c r="AW1686" s="24"/>
      <c r="AX1686" s="24"/>
      <c r="AY1686" s="24"/>
      <c r="AZ1686" s="24"/>
      <c r="BA1686" s="24"/>
      <c r="BB1686" s="24"/>
      <c r="BC1686" s="24"/>
      <c r="BD1686" s="24"/>
      <c r="BE1686" s="24"/>
      <c r="BF1686" s="24"/>
      <c r="BG1686" s="24"/>
      <c r="BH1686" s="24"/>
      <c r="BI1686" s="24"/>
      <c r="BJ1686" s="24"/>
      <c r="BK1686" s="24"/>
      <c r="BL1686" s="24"/>
      <c r="BM1686" s="24"/>
      <c r="BN1686" s="24"/>
      <c r="BO1686" s="24"/>
      <c r="BP1686" s="24"/>
      <c r="BQ1686" s="24"/>
      <c r="BR1686" s="24"/>
      <c r="BS1686" s="24"/>
      <c r="BT1686" s="24"/>
      <c r="BU1686" s="24"/>
      <c r="BV1686" s="24"/>
      <c r="BW1686" s="24"/>
      <c r="BX1686" s="24"/>
      <c r="BY1686" s="24"/>
      <c r="BZ1686" s="24"/>
      <c r="CA1686" s="24"/>
      <c r="CB1686" s="24"/>
      <c r="CC1686" s="24"/>
      <c r="CD1686" s="24"/>
      <c r="CE1686" s="24"/>
    </row>
    <row r="1687" spans="46:83" x14ac:dyDescent="0.15">
      <c r="AT1687" s="24"/>
      <c r="AU1687" s="24"/>
      <c r="AV1687" s="24"/>
      <c r="AW1687" s="24"/>
      <c r="AX1687" s="24"/>
      <c r="AY1687" s="24"/>
      <c r="AZ1687" s="24"/>
      <c r="BA1687" s="24"/>
      <c r="BB1687" s="24"/>
      <c r="BC1687" s="24"/>
      <c r="BD1687" s="24"/>
      <c r="BE1687" s="24"/>
      <c r="BF1687" s="24"/>
      <c r="BG1687" s="24"/>
      <c r="BH1687" s="24"/>
      <c r="BI1687" s="24"/>
      <c r="BJ1687" s="24"/>
      <c r="BK1687" s="24"/>
      <c r="BL1687" s="24"/>
      <c r="BM1687" s="24"/>
      <c r="BN1687" s="24"/>
      <c r="BO1687" s="24"/>
      <c r="BP1687" s="24"/>
      <c r="BQ1687" s="24"/>
      <c r="BR1687" s="24"/>
      <c r="BS1687" s="24"/>
      <c r="BT1687" s="24"/>
      <c r="BU1687" s="24"/>
      <c r="BV1687" s="24"/>
      <c r="BW1687" s="24"/>
      <c r="BX1687" s="24"/>
      <c r="BY1687" s="24"/>
      <c r="BZ1687" s="24"/>
      <c r="CA1687" s="24"/>
      <c r="CB1687" s="24"/>
      <c r="CC1687" s="24"/>
      <c r="CD1687" s="24"/>
      <c r="CE1687" s="24"/>
    </row>
    <row r="1688" spans="46:83" x14ac:dyDescent="0.15">
      <c r="AT1688" s="24"/>
      <c r="AU1688" s="24"/>
      <c r="AV1688" s="24"/>
      <c r="AW1688" s="24"/>
      <c r="AX1688" s="24"/>
      <c r="AY1688" s="24"/>
      <c r="AZ1688" s="24"/>
      <c r="BA1688" s="24"/>
      <c r="BB1688" s="24"/>
      <c r="BC1688" s="24"/>
      <c r="BD1688" s="24"/>
      <c r="BE1688" s="24"/>
      <c r="BF1688" s="24"/>
      <c r="BG1688" s="24"/>
      <c r="BH1688" s="24"/>
      <c r="BI1688" s="24"/>
      <c r="BJ1688" s="24"/>
      <c r="BK1688" s="24"/>
      <c r="BL1688" s="24"/>
      <c r="BM1688" s="24"/>
      <c r="BN1688" s="24"/>
      <c r="BO1688" s="24"/>
      <c r="BP1688" s="24"/>
      <c r="BQ1688" s="24"/>
      <c r="BR1688" s="24"/>
      <c r="BS1688" s="24"/>
      <c r="BT1688" s="24"/>
      <c r="BU1688" s="24"/>
      <c r="BV1688" s="24"/>
      <c r="BW1688" s="24"/>
      <c r="BX1688" s="24"/>
      <c r="BY1688" s="24"/>
      <c r="BZ1688" s="24"/>
      <c r="CA1688" s="24"/>
      <c r="CB1688" s="24"/>
      <c r="CC1688" s="24"/>
      <c r="CD1688" s="24"/>
      <c r="CE1688" s="24"/>
    </row>
    <row r="1689" spans="46:83" x14ac:dyDescent="0.15">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row>
    <row r="1690" spans="46:83" x14ac:dyDescent="0.15">
      <c r="AT1690" s="24"/>
      <c r="AU1690" s="24"/>
      <c r="AV1690" s="24"/>
      <c r="AW1690" s="24"/>
      <c r="AX1690" s="24"/>
      <c r="AY1690" s="24"/>
      <c r="AZ1690" s="24"/>
      <c r="BA1690" s="24"/>
      <c r="BB1690" s="24"/>
      <c r="BC1690" s="24"/>
      <c r="BD1690" s="24"/>
      <c r="BE1690" s="24"/>
      <c r="BF1690" s="24"/>
      <c r="BG1690" s="24"/>
      <c r="BH1690" s="24"/>
      <c r="BI1690" s="24"/>
      <c r="BJ1690" s="24"/>
      <c r="BK1690" s="24"/>
      <c r="BL1690" s="24"/>
      <c r="BM1690" s="24"/>
      <c r="BN1690" s="24"/>
      <c r="BO1690" s="24"/>
      <c r="BP1690" s="24"/>
      <c r="BQ1690" s="24"/>
      <c r="BR1690" s="24"/>
      <c r="BS1690" s="24"/>
      <c r="BT1690" s="24"/>
      <c r="BU1690" s="24"/>
      <c r="BV1690" s="24"/>
      <c r="BW1690" s="24"/>
      <c r="BX1690" s="24"/>
      <c r="BY1690" s="24"/>
      <c r="BZ1690" s="24"/>
      <c r="CA1690" s="24"/>
      <c r="CB1690" s="24"/>
      <c r="CC1690" s="24"/>
      <c r="CD1690" s="24"/>
      <c r="CE1690" s="24"/>
    </row>
    <row r="1691" spans="46:83" x14ac:dyDescent="0.15">
      <c r="AT1691" s="24"/>
      <c r="AU1691" s="24"/>
      <c r="AV1691" s="24"/>
      <c r="AW1691" s="24"/>
      <c r="AX1691" s="24"/>
      <c r="AY1691" s="24"/>
      <c r="AZ1691" s="24"/>
      <c r="BA1691" s="24"/>
      <c r="BB1691" s="24"/>
      <c r="BC1691" s="24"/>
      <c r="BD1691" s="24"/>
      <c r="BE1691" s="24"/>
      <c r="BF1691" s="24"/>
      <c r="BG1691" s="24"/>
      <c r="BH1691" s="24"/>
      <c r="BI1691" s="24"/>
      <c r="BJ1691" s="24"/>
      <c r="BK1691" s="24"/>
      <c r="BL1691" s="24"/>
      <c r="BM1691" s="24"/>
      <c r="BN1691" s="24"/>
      <c r="BO1691" s="24"/>
      <c r="BP1691" s="24"/>
      <c r="BQ1691" s="24"/>
      <c r="BR1691" s="24"/>
      <c r="BS1691" s="24"/>
      <c r="BT1691" s="24"/>
      <c r="BU1691" s="24"/>
      <c r="BV1691" s="24"/>
      <c r="BW1691" s="24"/>
      <c r="BX1691" s="24"/>
      <c r="BY1691" s="24"/>
      <c r="BZ1691" s="24"/>
      <c r="CA1691" s="24"/>
      <c r="CB1691" s="24"/>
      <c r="CC1691" s="24"/>
      <c r="CD1691" s="24"/>
      <c r="CE1691" s="24"/>
    </row>
    <row r="1692" spans="46:83" x14ac:dyDescent="0.15">
      <c r="AT1692" s="24"/>
      <c r="AU1692" s="24"/>
      <c r="AV1692" s="24"/>
      <c r="AW1692" s="24"/>
      <c r="AX1692" s="24"/>
      <c r="AY1692" s="24"/>
      <c r="AZ1692" s="24"/>
      <c r="BA1692" s="24"/>
      <c r="BB1692" s="24"/>
      <c r="BC1692" s="24"/>
      <c r="BD1692" s="24"/>
      <c r="BE1692" s="24"/>
      <c r="BF1692" s="24"/>
      <c r="BG1692" s="24"/>
      <c r="BH1692" s="24"/>
      <c r="BI1692" s="24"/>
      <c r="BJ1692" s="24"/>
      <c r="BK1692" s="24"/>
      <c r="BL1692" s="24"/>
      <c r="BM1692" s="24"/>
      <c r="BN1692" s="24"/>
      <c r="BO1692" s="24"/>
      <c r="BP1692" s="24"/>
      <c r="BQ1692" s="24"/>
      <c r="BR1692" s="24"/>
      <c r="BS1692" s="24"/>
      <c r="BT1692" s="24"/>
      <c r="BU1692" s="24"/>
      <c r="BV1692" s="24"/>
      <c r="BW1692" s="24"/>
      <c r="BX1692" s="24"/>
      <c r="BY1692" s="24"/>
      <c r="BZ1692" s="24"/>
      <c r="CA1692" s="24"/>
      <c r="CB1692" s="24"/>
      <c r="CC1692" s="24"/>
      <c r="CD1692" s="24"/>
      <c r="CE1692" s="24"/>
    </row>
    <row r="1693" spans="46:83" x14ac:dyDescent="0.15">
      <c r="AT1693" s="24"/>
      <c r="AU1693" s="24"/>
      <c r="AV1693" s="24"/>
      <c r="AW1693" s="24"/>
      <c r="AX1693" s="24"/>
      <c r="AY1693" s="24"/>
      <c r="AZ1693" s="24"/>
      <c r="BA1693" s="24"/>
      <c r="BB1693" s="24"/>
      <c r="BC1693" s="24"/>
      <c r="BD1693" s="24"/>
      <c r="BE1693" s="24"/>
      <c r="BF1693" s="24"/>
      <c r="BG1693" s="24"/>
      <c r="BH1693" s="24"/>
      <c r="BI1693" s="24"/>
      <c r="BJ1693" s="24"/>
      <c r="BK1693" s="24"/>
      <c r="BL1693" s="24"/>
      <c r="BM1693" s="24"/>
      <c r="BN1693" s="24"/>
      <c r="BO1693" s="24"/>
      <c r="BP1693" s="24"/>
      <c r="BQ1693" s="24"/>
      <c r="BR1693" s="24"/>
      <c r="BS1693" s="24"/>
      <c r="BT1693" s="24"/>
      <c r="BU1693" s="24"/>
      <c r="BV1693" s="24"/>
      <c r="BW1693" s="24"/>
      <c r="BX1693" s="24"/>
      <c r="BY1693" s="24"/>
      <c r="BZ1693" s="24"/>
      <c r="CA1693" s="24"/>
      <c r="CB1693" s="24"/>
      <c r="CC1693" s="24"/>
      <c r="CD1693" s="24"/>
      <c r="CE1693" s="24"/>
    </row>
    <row r="1694" spans="46:83" x14ac:dyDescent="0.15">
      <c r="AT1694" s="24"/>
      <c r="AU1694" s="24"/>
      <c r="AV1694" s="24"/>
      <c r="AW1694" s="24"/>
      <c r="AX1694" s="24"/>
      <c r="AY1694" s="24"/>
      <c r="AZ1694" s="24"/>
      <c r="BA1694" s="24"/>
      <c r="BB1694" s="24"/>
      <c r="BC1694" s="24"/>
      <c r="BD1694" s="24"/>
      <c r="BE1694" s="24"/>
      <c r="BF1694" s="24"/>
      <c r="BG1694" s="24"/>
      <c r="BH1694" s="24"/>
      <c r="BI1694" s="24"/>
      <c r="BJ1694" s="24"/>
      <c r="BK1694" s="24"/>
      <c r="BL1694" s="24"/>
      <c r="BM1694" s="24"/>
      <c r="BN1694" s="24"/>
      <c r="BO1694" s="24"/>
      <c r="BP1694" s="24"/>
      <c r="BQ1694" s="24"/>
      <c r="BR1694" s="24"/>
      <c r="BS1694" s="24"/>
      <c r="BT1694" s="24"/>
      <c r="BU1694" s="24"/>
      <c r="BV1694" s="24"/>
      <c r="BW1694" s="24"/>
      <c r="BX1694" s="24"/>
      <c r="BY1694" s="24"/>
      <c r="BZ1694" s="24"/>
      <c r="CA1694" s="24"/>
      <c r="CB1694" s="24"/>
      <c r="CC1694" s="24"/>
      <c r="CD1694" s="24"/>
      <c r="CE1694" s="24"/>
    </row>
    <row r="1695" spans="46:83" x14ac:dyDescent="0.15">
      <c r="AT1695" s="24"/>
      <c r="AU1695" s="24"/>
      <c r="AV1695" s="24"/>
      <c r="AW1695" s="24"/>
      <c r="AX1695" s="24"/>
      <c r="AY1695" s="24"/>
      <c r="AZ1695" s="24"/>
      <c r="BA1695" s="24"/>
      <c r="BB1695" s="24"/>
      <c r="BC1695" s="24"/>
      <c r="BD1695" s="24"/>
      <c r="BE1695" s="24"/>
      <c r="BF1695" s="24"/>
      <c r="BG1695" s="24"/>
      <c r="BH1695" s="24"/>
      <c r="BI1695" s="24"/>
      <c r="BJ1695" s="24"/>
      <c r="BK1695" s="24"/>
      <c r="BL1695" s="24"/>
      <c r="BM1695" s="24"/>
      <c r="BN1695" s="24"/>
      <c r="BO1695" s="24"/>
      <c r="BP1695" s="24"/>
      <c r="BQ1695" s="24"/>
      <c r="BR1695" s="24"/>
      <c r="BS1695" s="24"/>
      <c r="BT1695" s="24"/>
      <c r="BU1695" s="24"/>
      <c r="BV1695" s="24"/>
      <c r="BW1695" s="24"/>
      <c r="BX1695" s="24"/>
      <c r="BY1695" s="24"/>
      <c r="BZ1695" s="24"/>
      <c r="CA1695" s="24"/>
      <c r="CB1695" s="24"/>
      <c r="CC1695" s="24"/>
      <c r="CD1695" s="24"/>
      <c r="CE1695" s="24"/>
    </row>
    <row r="1696" spans="46:83" x14ac:dyDescent="0.15">
      <c r="AT1696" s="24"/>
      <c r="AU1696" s="24"/>
      <c r="AV1696" s="24"/>
      <c r="AW1696" s="24"/>
      <c r="AX1696" s="24"/>
      <c r="AY1696" s="24"/>
      <c r="AZ1696" s="24"/>
      <c r="BA1696" s="24"/>
      <c r="BB1696" s="24"/>
      <c r="BC1696" s="24"/>
      <c r="BD1696" s="24"/>
      <c r="BE1696" s="24"/>
      <c r="BF1696" s="24"/>
      <c r="BG1696" s="24"/>
      <c r="BH1696" s="24"/>
      <c r="BI1696" s="24"/>
      <c r="BJ1696" s="24"/>
      <c r="BK1696" s="24"/>
      <c r="BL1696" s="24"/>
      <c r="BM1696" s="24"/>
      <c r="BN1696" s="24"/>
      <c r="BO1696" s="24"/>
      <c r="BP1696" s="24"/>
      <c r="BQ1696" s="24"/>
      <c r="BR1696" s="24"/>
      <c r="BS1696" s="24"/>
      <c r="BT1696" s="24"/>
      <c r="BU1696" s="24"/>
      <c r="BV1696" s="24"/>
      <c r="BW1696" s="24"/>
      <c r="BX1696" s="24"/>
      <c r="BY1696" s="24"/>
      <c r="BZ1696" s="24"/>
      <c r="CA1696" s="24"/>
      <c r="CB1696" s="24"/>
      <c r="CC1696" s="24"/>
      <c r="CD1696" s="24"/>
      <c r="CE1696" s="24"/>
    </row>
    <row r="1697" spans="46:83" x14ac:dyDescent="0.15">
      <c r="AT1697" s="24"/>
      <c r="AU1697" s="24"/>
      <c r="AV1697" s="24"/>
      <c r="AW1697" s="24"/>
      <c r="AX1697" s="24"/>
      <c r="AY1697" s="24"/>
      <c r="AZ1697" s="24"/>
      <c r="BA1697" s="24"/>
      <c r="BB1697" s="24"/>
      <c r="BC1697" s="24"/>
      <c r="BD1697" s="24"/>
      <c r="BE1697" s="24"/>
      <c r="BF1697" s="24"/>
      <c r="BG1697" s="24"/>
      <c r="BH1697" s="24"/>
      <c r="BI1697" s="24"/>
      <c r="BJ1697" s="24"/>
      <c r="BK1697" s="24"/>
      <c r="BL1697" s="24"/>
      <c r="BM1697" s="24"/>
      <c r="BN1697" s="24"/>
      <c r="BO1697" s="24"/>
      <c r="BP1697" s="24"/>
      <c r="BQ1697" s="24"/>
      <c r="BR1697" s="24"/>
      <c r="BS1697" s="24"/>
      <c r="BT1697" s="24"/>
      <c r="BU1697" s="24"/>
      <c r="BV1697" s="24"/>
      <c r="BW1697" s="24"/>
      <c r="BX1697" s="24"/>
      <c r="BY1697" s="24"/>
      <c r="BZ1697" s="24"/>
      <c r="CA1697" s="24"/>
      <c r="CB1697" s="24"/>
      <c r="CC1697" s="24"/>
      <c r="CD1697" s="24"/>
      <c r="CE1697" s="24"/>
    </row>
    <row r="1698" spans="46:83" x14ac:dyDescent="0.15">
      <c r="AT1698" s="24"/>
      <c r="AU1698" s="24"/>
      <c r="AV1698" s="24"/>
      <c r="AW1698" s="24"/>
      <c r="AX1698" s="24"/>
      <c r="AY1698" s="24"/>
      <c r="AZ1698" s="24"/>
      <c r="BA1698" s="24"/>
      <c r="BB1698" s="24"/>
      <c r="BC1698" s="24"/>
      <c r="BD1698" s="24"/>
      <c r="BE1698" s="24"/>
      <c r="BF1698" s="24"/>
      <c r="BG1698" s="24"/>
      <c r="BH1698" s="24"/>
      <c r="BI1698" s="24"/>
      <c r="BJ1698" s="24"/>
      <c r="BK1698" s="24"/>
      <c r="BL1698" s="24"/>
      <c r="BM1698" s="24"/>
      <c r="BN1698" s="24"/>
      <c r="BO1698" s="24"/>
      <c r="BP1698" s="24"/>
      <c r="BQ1698" s="24"/>
      <c r="BR1698" s="24"/>
      <c r="BS1698" s="24"/>
      <c r="BT1698" s="24"/>
      <c r="BU1698" s="24"/>
      <c r="BV1698" s="24"/>
      <c r="BW1698" s="24"/>
      <c r="BX1698" s="24"/>
      <c r="BY1698" s="24"/>
      <c r="BZ1698" s="24"/>
      <c r="CA1698" s="24"/>
      <c r="CB1698" s="24"/>
      <c r="CC1698" s="24"/>
      <c r="CD1698" s="24"/>
      <c r="CE1698" s="24"/>
    </row>
    <row r="1699" spans="46:83" x14ac:dyDescent="0.15">
      <c r="AT1699" s="24"/>
      <c r="AU1699" s="24"/>
      <c r="AV1699" s="24"/>
      <c r="AW1699" s="24"/>
      <c r="AX1699" s="24"/>
      <c r="AY1699" s="24"/>
      <c r="AZ1699" s="24"/>
      <c r="BA1699" s="24"/>
      <c r="BB1699" s="24"/>
      <c r="BC1699" s="24"/>
      <c r="BD1699" s="24"/>
      <c r="BE1699" s="24"/>
      <c r="BF1699" s="24"/>
      <c r="BG1699" s="24"/>
      <c r="BH1699" s="24"/>
      <c r="BI1699" s="24"/>
      <c r="BJ1699" s="24"/>
      <c r="BK1699" s="24"/>
      <c r="BL1699" s="24"/>
      <c r="BM1699" s="24"/>
      <c r="BN1699" s="24"/>
      <c r="BO1699" s="24"/>
      <c r="BP1699" s="24"/>
      <c r="BQ1699" s="24"/>
      <c r="BR1699" s="24"/>
      <c r="BS1699" s="24"/>
      <c r="BT1699" s="24"/>
      <c r="BU1699" s="24"/>
      <c r="BV1699" s="24"/>
      <c r="BW1699" s="24"/>
      <c r="BX1699" s="24"/>
      <c r="BY1699" s="24"/>
      <c r="BZ1699" s="24"/>
      <c r="CA1699" s="24"/>
      <c r="CB1699" s="24"/>
      <c r="CC1699" s="24"/>
      <c r="CD1699" s="24"/>
      <c r="CE1699" s="24"/>
    </row>
    <row r="1700" spans="46:83" x14ac:dyDescent="0.15">
      <c r="AT1700" s="24"/>
      <c r="AU1700" s="24"/>
      <c r="AV1700" s="24"/>
      <c r="AW1700" s="24"/>
      <c r="AX1700" s="24"/>
      <c r="AY1700" s="24"/>
      <c r="AZ1700" s="24"/>
      <c r="BA1700" s="24"/>
      <c r="BB1700" s="24"/>
      <c r="BC1700" s="24"/>
      <c r="BD1700" s="24"/>
      <c r="BE1700" s="24"/>
      <c r="BF1700" s="24"/>
      <c r="BG1700" s="24"/>
      <c r="BH1700" s="24"/>
      <c r="BI1700" s="24"/>
      <c r="BJ1700" s="24"/>
      <c r="BK1700" s="24"/>
      <c r="BL1700" s="24"/>
      <c r="BM1700" s="24"/>
      <c r="BN1700" s="24"/>
      <c r="BO1700" s="24"/>
      <c r="BP1700" s="24"/>
      <c r="BQ1700" s="24"/>
      <c r="BR1700" s="24"/>
      <c r="BS1700" s="24"/>
      <c r="BT1700" s="24"/>
      <c r="BU1700" s="24"/>
      <c r="BV1700" s="24"/>
      <c r="BW1700" s="24"/>
      <c r="BX1700" s="24"/>
      <c r="BY1700" s="24"/>
      <c r="BZ1700" s="24"/>
      <c r="CA1700" s="24"/>
      <c r="CB1700" s="24"/>
      <c r="CC1700" s="24"/>
      <c r="CD1700" s="24"/>
      <c r="CE1700" s="24"/>
    </row>
    <row r="1701" spans="46:83" x14ac:dyDescent="0.15">
      <c r="AT1701" s="24"/>
      <c r="AU1701" s="24"/>
      <c r="AV1701" s="24"/>
      <c r="AW1701" s="24"/>
      <c r="AX1701" s="24"/>
      <c r="AY1701" s="24"/>
      <c r="AZ1701" s="24"/>
      <c r="BA1701" s="24"/>
      <c r="BB1701" s="24"/>
      <c r="BC1701" s="24"/>
      <c r="BD1701" s="24"/>
      <c r="BE1701" s="24"/>
      <c r="BF1701" s="24"/>
      <c r="BG1701" s="24"/>
      <c r="BH1701" s="24"/>
      <c r="BI1701" s="24"/>
      <c r="BJ1701" s="24"/>
      <c r="BK1701" s="24"/>
      <c r="BL1701" s="24"/>
      <c r="BM1701" s="24"/>
      <c r="BN1701" s="24"/>
      <c r="BO1701" s="24"/>
      <c r="BP1701" s="24"/>
      <c r="BQ1701" s="24"/>
      <c r="BR1701" s="24"/>
      <c r="BS1701" s="24"/>
      <c r="BT1701" s="24"/>
      <c r="BU1701" s="24"/>
      <c r="BV1701" s="24"/>
      <c r="BW1701" s="24"/>
      <c r="BX1701" s="24"/>
      <c r="BY1701" s="24"/>
      <c r="BZ1701" s="24"/>
      <c r="CA1701" s="24"/>
      <c r="CB1701" s="24"/>
      <c r="CC1701" s="24"/>
      <c r="CD1701" s="24"/>
      <c r="CE1701" s="24"/>
    </row>
    <row r="1702" spans="46:83" x14ac:dyDescent="0.15">
      <c r="AT1702" s="24"/>
      <c r="AU1702" s="24"/>
      <c r="AV1702" s="24"/>
      <c r="AW1702" s="24"/>
      <c r="AX1702" s="24"/>
      <c r="AY1702" s="24"/>
      <c r="AZ1702" s="24"/>
      <c r="BA1702" s="24"/>
      <c r="BB1702" s="24"/>
      <c r="BC1702" s="24"/>
      <c r="BD1702" s="24"/>
      <c r="BE1702" s="24"/>
      <c r="BF1702" s="24"/>
      <c r="BG1702" s="24"/>
      <c r="BH1702" s="24"/>
      <c r="BI1702" s="24"/>
      <c r="BJ1702" s="24"/>
      <c r="BK1702" s="24"/>
      <c r="BL1702" s="24"/>
      <c r="BM1702" s="24"/>
      <c r="BN1702" s="24"/>
      <c r="BO1702" s="24"/>
      <c r="BP1702" s="24"/>
      <c r="BQ1702" s="24"/>
      <c r="BR1702" s="24"/>
      <c r="BS1702" s="24"/>
      <c r="BT1702" s="24"/>
      <c r="BU1702" s="24"/>
      <c r="BV1702" s="24"/>
      <c r="BW1702" s="24"/>
      <c r="BX1702" s="24"/>
      <c r="BY1702" s="24"/>
      <c r="BZ1702" s="24"/>
      <c r="CA1702" s="24"/>
      <c r="CB1702" s="24"/>
      <c r="CC1702" s="24"/>
      <c r="CD1702" s="24"/>
      <c r="CE1702" s="24"/>
    </row>
    <row r="1703" spans="46:83" x14ac:dyDescent="0.15">
      <c r="AT1703" s="24"/>
      <c r="AU1703" s="24"/>
      <c r="AV1703" s="24"/>
      <c r="AW1703" s="24"/>
      <c r="AX1703" s="24"/>
      <c r="AY1703" s="24"/>
      <c r="AZ1703" s="24"/>
      <c r="BA1703" s="24"/>
      <c r="BB1703" s="24"/>
      <c r="BC1703" s="24"/>
      <c r="BD1703" s="24"/>
      <c r="BE1703" s="24"/>
      <c r="BF1703" s="24"/>
      <c r="BG1703" s="24"/>
      <c r="BH1703" s="24"/>
      <c r="BI1703" s="24"/>
      <c r="BJ1703" s="24"/>
      <c r="BK1703" s="24"/>
      <c r="BL1703" s="24"/>
      <c r="BM1703" s="24"/>
      <c r="BN1703" s="24"/>
      <c r="BO1703" s="24"/>
      <c r="BP1703" s="24"/>
      <c r="BQ1703" s="24"/>
      <c r="BR1703" s="24"/>
      <c r="BS1703" s="24"/>
      <c r="BT1703" s="24"/>
      <c r="BU1703" s="24"/>
      <c r="BV1703" s="24"/>
      <c r="BW1703" s="24"/>
      <c r="BX1703" s="24"/>
      <c r="BY1703" s="24"/>
      <c r="BZ1703" s="24"/>
      <c r="CA1703" s="24"/>
      <c r="CB1703" s="24"/>
      <c r="CC1703" s="24"/>
      <c r="CD1703" s="24"/>
      <c r="CE1703" s="24"/>
    </row>
    <row r="1704" spans="46:83" x14ac:dyDescent="0.15">
      <c r="AT1704" s="24"/>
      <c r="AU1704" s="24"/>
      <c r="AV1704" s="24"/>
      <c r="AW1704" s="24"/>
      <c r="AX1704" s="24"/>
      <c r="AY1704" s="24"/>
      <c r="AZ1704" s="24"/>
      <c r="BA1704" s="24"/>
      <c r="BB1704" s="24"/>
      <c r="BC1704" s="24"/>
      <c r="BD1704" s="24"/>
      <c r="BE1704" s="24"/>
      <c r="BF1704" s="24"/>
      <c r="BG1704" s="24"/>
      <c r="BH1704" s="24"/>
      <c r="BI1704" s="24"/>
      <c r="BJ1704" s="24"/>
      <c r="BK1704" s="24"/>
      <c r="BL1704" s="24"/>
      <c r="BM1704" s="24"/>
      <c r="BN1704" s="24"/>
      <c r="BO1704" s="24"/>
      <c r="BP1704" s="24"/>
      <c r="BQ1704" s="24"/>
      <c r="BR1704" s="24"/>
      <c r="BS1704" s="24"/>
      <c r="BT1704" s="24"/>
      <c r="BU1704" s="24"/>
      <c r="BV1704" s="24"/>
      <c r="BW1704" s="24"/>
      <c r="BX1704" s="24"/>
      <c r="BY1704" s="24"/>
      <c r="BZ1704" s="24"/>
      <c r="CA1704" s="24"/>
      <c r="CB1704" s="24"/>
      <c r="CC1704" s="24"/>
      <c r="CD1704" s="24"/>
      <c r="CE1704" s="24"/>
    </row>
    <row r="1705" spans="46:83" x14ac:dyDescent="0.15">
      <c r="AT1705" s="24"/>
      <c r="AU1705" s="24"/>
      <c r="AV1705" s="24"/>
      <c r="AW1705" s="24"/>
      <c r="AX1705" s="24"/>
      <c r="AY1705" s="24"/>
      <c r="AZ1705" s="24"/>
      <c r="BA1705" s="24"/>
      <c r="BB1705" s="24"/>
      <c r="BC1705" s="24"/>
      <c r="BD1705" s="24"/>
      <c r="BE1705" s="24"/>
      <c r="BF1705" s="24"/>
      <c r="BG1705" s="24"/>
      <c r="BH1705" s="24"/>
      <c r="BI1705" s="24"/>
      <c r="BJ1705" s="24"/>
      <c r="BK1705" s="24"/>
      <c r="BL1705" s="24"/>
      <c r="BM1705" s="24"/>
      <c r="BN1705" s="24"/>
      <c r="BO1705" s="24"/>
      <c r="BP1705" s="24"/>
      <c r="BQ1705" s="24"/>
      <c r="BR1705" s="24"/>
      <c r="BS1705" s="24"/>
      <c r="BT1705" s="24"/>
      <c r="BU1705" s="24"/>
      <c r="BV1705" s="24"/>
      <c r="BW1705" s="24"/>
      <c r="BX1705" s="24"/>
      <c r="BY1705" s="24"/>
      <c r="BZ1705" s="24"/>
      <c r="CA1705" s="24"/>
      <c r="CB1705" s="24"/>
      <c r="CC1705" s="24"/>
      <c r="CD1705" s="24"/>
      <c r="CE1705" s="24"/>
    </row>
    <row r="1706" spans="46:83" x14ac:dyDescent="0.15">
      <c r="AT1706" s="24"/>
      <c r="AU1706" s="24"/>
      <c r="AV1706" s="24"/>
      <c r="AW1706" s="24"/>
      <c r="AX1706" s="24"/>
      <c r="AY1706" s="24"/>
      <c r="AZ1706" s="24"/>
      <c r="BA1706" s="24"/>
      <c r="BB1706" s="24"/>
      <c r="BC1706" s="24"/>
      <c r="BD1706" s="24"/>
      <c r="BE1706" s="24"/>
      <c r="BF1706" s="24"/>
      <c r="BG1706" s="24"/>
      <c r="BH1706" s="24"/>
      <c r="BI1706" s="24"/>
      <c r="BJ1706" s="24"/>
      <c r="BK1706" s="24"/>
      <c r="BL1706" s="24"/>
      <c r="BM1706" s="24"/>
      <c r="BN1706" s="24"/>
      <c r="BO1706" s="24"/>
      <c r="BP1706" s="24"/>
      <c r="BQ1706" s="24"/>
      <c r="BR1706" s="24"/>
      <c r="BS1706" s="24"/>
      <c r="BT1706" s="24"/>
      <c r="BU1706" s="24"/>
      <c r="BV1706" s="24"/>
      <c r="BW1706" s="24"/>
      <c r="BX1706" s="24"/>
      <c r="BY1706" s="24"/>
      <c r="BZ1706" s="24"/>
      <c r="CA1706" s="24"/>
      <c r="CB1706" s="24"/>
      <c r="CC1706" s="24"/>
      <c r="CD1706" s="24"/>
      <c r="CE1706" s="24"/>
    </row>
    <row r="1707" spans="46:83" x14ac:dyDescent="0.15">
      <c r="AT1707" s="24"/>
      <c r="AU1707" s="24"/>
      <c r="AV1707" s="24"/>
      <c r="AW1707" s="24"/>
      <c r="AX1707" s="24"/>
      <c r="AY1707" s="24"/>
      <c r="AZ1707" s="24"/>
      <c r="BA1707" s="24"/>
      <c r="BB1707" s="24"/>
      <c r="BC1707" s="24"/>
      <c r="BD1707" s="24"/>
      <c r="BE1707" s="24"/>
      <c r="BF1707" s="24"/>
      <c r="BG1707" s="24"/>
      <c r="BH1707" s="24"/>
      <c r="BI1707" s="24"/>
      <c r="BJ1707" s="24"/>
      <c r="BK1707" s="24"/>
      <c r="BL1707" s="24"/>
      <c r="BM1707" s="24"/>
      <c r="BN1707" s="24"/>
      <c r="BO1707" s="24"/>
      <c r="BP1707" s="24"/>
      <c r="BQ1707" s="24"/>
      <c r="BR1707" s="24"/>
      <c r="BS1707" s="24"/>
      <c r="BT1707" s="24"/>
      <c r="BU1707" s="24"/>
      <c r="BV1707" s="24"/>
      <c r="BW1707" s="24"/>
      <c r="BX1707" s="24"/>
      <c r="BY1707" s="24"/>
      <c r="BZ1707" s="24"/>
      <c r="CA1707" s="24"/>
      <c r="CB1707" s="24"/>
      <c r="CC1707" s="24"/>
      <c r="CD1707" s="24"/>
      <c r="CE1707" s="24"/>
    </row>
    <row r="1708" spans="46:83" x14ac:dyDescent="0.15">
      <c r="AT1708" s="24"/>
      <c r="AU1708" s="24"/>
      <c r="AV1708" s="24"/>
      <c r="AW1708" s="24"/>
      <c r="AX1708" s="24"/>
      <c r="AY1708" s="24"/>
      <c r="AZ1708" s="24"/>
      <c r="BA1708" s="24"/>
      <c r="BB1708" s="24"/>
      <c r="BC1708" s="24"/>
      <c r="BD1708" s="24"/>
      <c r="BE1708" s="24"/>
      <c r="BF1708" s="24"/>
      <c r="BG1708" s="24"/>
      <c r="BH1708" s="24"/>
      <c r="BI1708" s="24"/>
      <c r="BJ1708" s="24"/>
      <c r="BK1708" s="24"/>
      <c r="BL1708" s="24"/>
      <c r="BM1708" s="24"/>
      <c r="BN1708" s="24"/>
      <c r="BO1708" s="24"/>
      <c r="BP1708" s="24"/>
      <c r="BQ1708" s="24"/>
      <c r="BR1708" s="24"/>
      <c r="BS1708" s="24"/>
      <c r="BT1708" s="24"/>
      <c r="BU1708" s="24"/>
      <c r="BV1708" s="24"/>
      <c r="BW1708" s="24"/>
      <c r="BX1708" s="24"/>
      <c r="BY1708" s="24"/>
      <c r="BZ1708" s="24"/>
      <c r="CA1708" s="24"/>
      <c r="CB1708" s="24"/>
      <c r="CC1708" s="24"/>
      <c r="CD1708" s="24"/>
      <c r="CE1708" s="24"/>
    </row>
    <row r="1709" spans="46:83" x14ac:dyDescent="0.15">
      <c r="AT1709" s="24"/>
      <c r="AU1709" s="24"/>
      <c r="AV1709" s="24"/>
      <c r="AW1709" s="24"/>
      <c r="AX1709" s="24"/>
      <c r="AY1709" s="24"/>
      <c r="AZ1709" s="24"/>
      <c r="BA1709" s="24"/>
      <c r="BB1709" s="24"/>
      <c r="BC1709" s="24"/>
      <c r="BD1709" s="24"/>
      <c r="BE1709" s="24"/>
      <c r="BF1709" s="24"/>
      <c r="BG1709" s="24"/>
      <c r="BH1709" s="24"/>
      <c r="BI1709" s="24"/>
      <c r="BJ1709" s="24"/>
      <c r="BK1709" s="24"/>
      <c r="BL1709" s="24"/>
      <c r="BM1709" s="24"/>
      <c r="BN1709" s="24"/>
      <c r="BO1709" s="24"/>
      <c r="BP1709" s="24"/>
      <c r="BQ1709" s="24"/>
      <c r="BR1709" s="24"/>
      <c r="BS1709" s="24"/>
      <c r="BT1709" s="24"/>
      <c r="BU1709" s="24"/>
      <c r="BV1709" s="24"/>
      <c r="BW1709" s="24"/>
      <c r="BX1709" s="24"/>
      <c r="BY1709" s="24"/>
      <c r="BZ1709" s="24"/>
      <c r="CA1709" s="24"/>
      <c r="CB1709" s="24"/>
      <c r="CC1709" s="24"/>
      <c r="CD1709" s="24"/>
      <c r="CE1709" s="24"/>
    </row>
    <row r="1710" spans="46:83" x14ac:dyDescent="0.15">
      <c r="AT1710" s="24"/>
      <c r="AU1710" s="24"/>
      <c r="AV1710" s="24"/>
      <c r="AW1710" s="24"/>
      <c r="AX1710" s="24"/>
      <c r="AY1710" s="24"/>
      <c r="AZ1710" s="24"/>
      <c r="BA1710" s="24"/>
      <c r="BB1710" s="24"/>
      <c r="BC1710" s="24"/>
      <c r="BD1710" s="24"/>
      <c r="BE1710" s="24"/>
      <c r="BF1710" s="24"/>
      <c r="BG1710" s="24"/>
      <c r="BH1710" s="24"/>
      <c r="BI1710" s="24"/>
      <c r="BJ1710" s="24"/>
      <c r="BK1710" s="24"/>
      <c r="BL1710" s="24"/>
      <c r="BM1710" s="24"/>
      <c r="BN1710" s="24"/>
      <c r="BO1710" s="24"/>
      <c r="BP1710" s="24"/>
      <c r="BQ1710" s="24"/>
      <c r="BR1710" s="24"/>
      <c r="BS1710" s="24"/>
      <c r="BT1710" s="24"/>
      <c r="BU1710" s="24"/>
      <c r="BV1710" s="24"/>
      <c r="BW1710" s="24"/>
      <c r="BX1710" s="24"/>
      <c r="BY1710" s="24"/>
      <c r="BZ1710" s="24"/>
      <c r="CA1710" s="24"/>
      <c r="CB1710" s="24"/>
      <c r="CC1710" s="24"/>
      <c r="CD1710" s="24"/>
      <c r="CE1710" s="24"/>
    </row>
    <row r="1711" spans="46:83" x14ac:dyDescent="0.15">
      <c r="AT1711" s="24"/>
      <c r="AU1711" s="24"/>
      <c r="AV1711" s="24"/>
      <c r="AW1711" s="24"/>
      <c r="AX1711" s="24"/>
      <c r="AY1711" s="24"/>
      <c r="AZ1711" s="24"/>
      <c r="BA1711" s="24"/>
      <c r="BB1711" s="24"/>
      <c r="BC1711" s="24"/>
      <c r="BD1711" s="24"/>
      <c r="BE1711" s="24"/>
      <c r="BF1711" s="24"/>
      <c r="BG1711" s="24"/>
      <c r="BH1711" s="24"/>
      <c r="BI1711" s="24"/>
      <c r="BJ1711" s="24"/>
      <c r="BK1711" s="24"/>
      <c r="BL1711" s="24"/>
      <c r="BM1711" s="24"/>
      <c r="BN1711" s="24"/>
      <c r="BO1711" s="24"/>
      <c r="BP1711" s="24"/>
      <c r="BQ1711" s="24"/>
      <c r="BR1711" s="24"/>
      <c r="BS1711" s="24"/>
      <c r="BT1711" s="24"/>
      <c r="BU1711" s="24"/>
      <c r="BV1711" s="24"/>
      <c r="BW1711" s="24"/>
      <c r="BX1711" s="24"/>
      <c r="BY1711" s="24"/>
      <c r="BZ1711" s="24"/>
      <c r="CA1711" s="24"/>
      <c r="CB1711" s="24"/>
      <c r="CC1711" s="24"/>
      <c r="CD1711" s="24"/>
      <c r="CE1711" s="24"/>
    </row>
    <row r="1712" spans="46:83" x14ac:dyDescent="0.15">
      <c r="AT1712" s="24"/>
      <c r="AU1712" s="24"/>
      <c r="AV1712" s="24"/>
      <c r="AW1712" s="24"/>
      <c r="AX1712" s="24"/>
      <c r="AY1712" s="24"/>
      <c r="AZ1712" s="24"/>
      <c r="BA1712" s="24"/>
      <c r="BB1712" s="24"/>
      <c r="BC1712" s="24"/>
      <c r="BD1712" s="24"/>
      <c r="BE1712" s="24"/>
      <c r="BF1712" s="24"/>
      <c r="BG1712" s="24"/>
      <c r="BH1712" s="24"/>
      <c r="BI1712" s="24"/>
      <c r="BJ1712" s="24"/>
      <c r="BK1712" s="24"/>
      <c r="BL1712" s="24"/>
      <c r="BM1712" s="24"/>
      <c r="BN1712" s="24"/>
      <c r="BO1712" s="24"/>
      <c r="BP1712" s="24"/>
      <c r="BQ1712" s="24"/>
      <c r="BR1712" s="24"/>
      <c r="BS1712" s="24"/>
      <c r="BT1712" s="24"/>
      <c r="BU1712" s="24"/>
      <c r="BV1712" s="24"/>
      <c r="BW1712" s="24"/>
      <c r="BX1712" s="24"/>
      <c r="BY1712" s="24"/>
      <c r="BZ1712" s="24"/>
      <c r="CA1712" s="24"/>
      <c r="CB1712" s="24"/>
      <c r="CC1712" s="24"/>
      <c r="CD1712" s="24"/>
      <c r="CE1712" s="24"/>
    </row>
    <row r="1713" spans="46:83" x14ac:dyDescent="0.15">
      <c r="AT1713" s="24"/>
      <c r="AU1713" s="24"/>
      <c r="AV1713" s="24"/>
      <c r="AW1713" s="24"/>
      <c r="AX1713" s="24"/>
      <c r="AY1713" s="24"/>
      <c r="AZ1713" s="24"/>
      <c r="BA1713" s="24"/>
      <c r="BB1713" s="24"/>
      <c r="BC1713" s="24"/>
      <c r="BD1713" s="24"/>
      <c r="BE1713" s="24"/>
      <c r="BF1713" s="24"/>
      <c r="BG1713" s="24"/>
      <c r="BH1713" s="24"/>
      <c r="BI1713" s="24"/>
      <c r="BJ1713" s="24"/>
      <c r="BK1713" s="24"/>
      <c r="BL1713" s="24"/>
      <c r="BM1713" s="24"/>
      <c r="BN1713" s="24"/>
      <c r="BO1713" s="24"/>
      <c r="BP1713" s="24"/>
      <c r="BQ1713" s="24"/>
      <c r="BR1713" s="24"/>
      <c r="BS1713" s="24"/>
      <c r="BT1713" s="24"/>
      <c r="BU1713" s="24"/>
      <c r="BV1713" s="24"/>
      <c r="BW1713" s="24"/>
      <c r="BX1713" s="24"/>
      <c r="BY1713" s="24"/>
      <c r="BZ1713" s="24"/>
      <c r="CA1713" s="24"/>
      <c r="CB1713" s="24"/>
      <c r="CC1713" s="24"/>
      <c r="CD1713" s="24"/>
      <c r="CE1713" s="24"/>
    </row>
    <row r="1714" spans="46:83" x14ac:dyDescent="0.15">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row>
    <row r="1715" spans="46:83" x14ac:dyDescent="0.15">
      <c r="AT1715" s="24"/>
      <c r="AU1715" s="24"/>
      <c r="AV1715" s="24"/>
      <c r="AW1715" s="24"/>
      <c r="AX1715" s="24"/>
      <c r="AY1715" s="24"/>
      <c r="AZ1715" s="24"/>
      <c r="BA1715" s="24"/>
      <c r="BB1715" s="24"/>
      <c r="BC1715" s="24"/>
      <c r="BD1715" s="24"/>
      <c r="BE1715" s="24"/>
      <c r="BF1715" s="24"/>
      <c r="BG1715" s="24"/>
      <c r="BH1715" s="24"/>
      <c r="BI1715" s="24"/>
      <c r="BJ1715" s="24"/>
      <c r="BK1715" s="24"/>
      <c r="BL1715" s="24"/>
      <c r="BM1715" s="24"/>
      <c r="BN1715" s="24"/>
      <c r="BO1715" s="24"/>
      <c r="BP1715" s="24"/>
      <c r="BQ1715" s="24"/>
      <c r="BR1715" s="24"/>
      <c r="BS1715" s="24"/>
      <c r="BT1715" s="24"/>
      <c r="BU1715" s="24"/>
      <c r="BV1715" s="24"/>
      <c r="BW1715" s="24"/>
      <c r="BX1715" s="24"/>
      <c r="BY1715" s="24"/>
      <c r="BZ1715" s="24"/>
      <c r="CA1715" s="24"/>
      <c r="CB1715" s="24"/>
      <c r="CC1715" s="24"/>
      <c r="CD1715" s="24"/>
      <c r="CE1715" s="24"/>
    </row>
    <row r="1716" spans="46:83" x14ac:dyDescent="0.15">
      <c r="AT1716" s="24"/>
      <c r="AU1716" s="24"/>
      <c r="AV1716" s="24"/>
      <c r="AW1716" s="24"/>
      <c r="AX1716" s="24"/>
      <c r="AY1716" s="24"/>
      <c r="AZ1716" s="24"/>
      <c r="BA1716" s="24"/>
      <c r="BB1716" s="24"/>
      <c r="BC1716" s="24"/>
      <c r="BD1716" s="24"/>
      <c r="BE1716" s="24"/>
      <c r="BF1716" s="24"/>
      <c r="BG1716" s="24"/>
      <c r="BH1716" s="24"/>
      <c r="BI1716" s="24"/>
      <c r="BJ1716" s="24"/>
      <c r="BK1716" s="24"/>
      <c r="BL1716" s="24"/>
      <c r="BM1716" s="24"/>
      <c r="BN1716" s="24"/>
      <c r="BO1716" s="24"/>
      <c r="BP1716" s="24"/>
      <c r="BQ1716" s="24"/>
      <c r="BR1716" s="24"/>
      <c r="BS1716" s="24"/>
      <c r="BT1716" s="24"/>
      <c r="BU1716" s="24"/>
      <c r="BV1716" s="24"/>
      <c r="BW1716" s="24"/>
      <c r="BX1716" s="24"/>
      <c r="BY1716" s="24"/>
      <c r="BZ1716" s="24"/>
      <c r="CA1716" s="24"/>
      <c r="CB1716" s="24"/>
      <c r="CC1716" s="24"/>
      <c r="CD1716" s="24"/>
      <c r="CE1716" s="24"/>
    </row>
    <row r="1717" spans="46:83" x14ac:dyDescent="0.15">
      <c r="AT1717" s="24"/>
      <c r="AU1717" s="24"/>
      <c r="AV1717" s="24"/>
      <c r="AW1717" s="24"/>
      <c r="AX1717" s="24"/>
      <c r="AY1717" s="24"/>
      <c r="AZ1717" s="24"/>
      <c r="BA1717" s="24"/>
      <c r="BB1717" s="24"/>
      <c r="BC1717" s="24"/>
      <c r="BD1717" s="24"/>
      <c r="BE1717" s="24"/>
      <c r="BF1717" s="24"/>
      <c r="BG1717" s="24"/>
      <c r="BH1717" s="24"/>
      <c r="BI1717" s="24"/>
      <c r="BJ1717" s="24"/>
      <c r="BK1717" s="24"/>
      <c r="BL1717" s="24"/>
      <c r="BM1717" s="24"/>
      <c r="BN1717" s="24"/>
      <c r="BO1717" s="24"/>
      <c r="BP1717" s="24"/>
      <c r="BQ1717" s="24"/>
      <c r="BR1717" s="24"/>
      <c r="BS1717" s="24"/>
      <c r="BT1717" s="24"/>
      <c r="BU1717" s="24"/>
      <c r="BV1717" s="24"/>
      <c r="BW1717" s="24"/>
      <c r="BX1717" s="24"/>
      <c r="BY1717" s="24"/>
      <c r="BZ1717" s="24"/>
      <c r="CA1717" s="24"/>
      <c r="CB1717" s="24"/>
      <c r="CC1717" s="24"/>
      <c r="CD1717" s="24"/>
      <c r="CE1717" s="24"/>
    </row>
    <row r="1718" spans="46:83" x14ac:dyDescent="0.15">
      <c r="AT1718" s="24"/>
      <c r="AU1718" s="24"/>
      <c r="AV1718" s="24"/>
      <c r="AW1718" s="24"/>
      <c r="AX1718" s="24"/>
      <c r="AY1718" s="24"/>
      <c r="AZ1718" s="24"/>
      <c r="BA1718" s="24"/>
      <c r="BB1718" s="24"/>
      <c r="BC1718" s="24"/>
      <c r="BD1718" s="24"/>
      <c r="BE1718" s="24"/>
      <c r="BF1718" s="24"/>
      <c r="BG1718" s="24"/>
      <c r="BH1718" s="24"/>
      <c r="BI1718" s="24"/>
      <c r="BJ1718" s="24"/>
      <c r="BK1718" s="24"/>
      <c r="BL1718" s="24"/>
      <c r="BM1718" s="24"/>
      <c r="BN1718" s="24"/>
      <c r="BO1718" s="24"/>
      <c r="BP1718" s="24"/>
      <c r="BQ1718" s="24"/>
      <c r="BR1718" s="24"/>
      <c r="BS1718" s="24"/>
      <c r="BT1718" s="24"/>
      <c r="BU1718" s="24"/>
      <c r="BV1718" s="24"/>
      <c r="BW1718" s="24"/>
      <c r="BX1718" s="24"/>
      <c r="BY1718" s="24"/>
      <c r="BZ1718" s="24"/>
      <c r="CA1718" s="24"/>
      <c r="CB1718" s="24"/>
      <c r="CC1718" s="24"/>
      <c r="CD1718" s="24"/>
      <c r="CE1718" s="24"/>
    </row>
    <row r="1719" spans="46:83" x14ac:dyDescent="0.15">
      <c r="AT1719" s="24"/>
      <c r="AU1719" s="24"/>
      <c r="AV1719" s="24"/>
      <c r="AW1719" s="24"/>
      <c r="AX1719" s="24"/>
      <c r="AY1719" s="24"/>
      <c r="AZ1719" s="24"/>
      <c r="BA1719" s="24"/>
      <c r="BB1719" s="24"/>
      <c r="BC1719" s="24"/>
      <c r="BD1719" s="24"/>
      <c r="BE1719" s="24"/>
      <c r="BF1719" s="24"/>
      <c r="BG1719" s="24"/>
      <c r="BH1719" s="24"/>
      <c r="BI1719" s="24"/>
      <c r="BJ1719" s="24"/>
      <c r="BK1719" s="24"/>
      <c r="BL1719" s="24"/>
      <c r="BM1719" s="24"/>
      <c r="BN1719" s="24"/>
      <c r="BO1719" s="24"/>
      <c r="BP1719" s="24"/>
      <c r="BQ1719" s="24"/>
      <c r="BR1719" s="24"/>
      <c r="BS1719" s="24"/>
      <c r="BT1719" s="24"/>
      <c r="BU1719" s="24"/>
      <c r="BV1719" s="24"/>
      <c r="BW1719" s="24"/>
      <c r="BX1719" s="24"/>
      <c r="BY1719" s="24"/>
      <c r="BZ1719" s="24"/>
      <c r="CA1719" s="24"/>
      <c r="CB1719" s="24"/>
      <c r="CC1719" s="24"/>
      <c r="CD1719" s="24"/>
      <c r="CE1719" s="24"/>
    </row>
    <row r="1720" spans="46:83" x14ac:dyDescent="0.15">
      <c r="AT1720" s="24"/>
      <c r="AU1720" s="24"/>
      <c r="AV1720" s="24"/>
      <c r="AW1720" s="24"/>
      <c r="AX1720" s="24"/>
      <c r="AY1720" s="24"/>
      <c r="AZ1720" s="24"/>
      <c r="BA1720" s="24"/>
      <c r="BB1720" s="24"/>
      <c r="BC1720" s="24"/>
      <c r="BD1720" s="24"/>
      <c r="BE1720" s="24"/>
      <c r="BF1720" s="24"/>
      <c r="BG1720" s="24"/>
      <c r="BH1720" s="24"/>
      <c r="BI1720" s="24"/>
      <c r="BJ1720" s="24"/>
      <c r="BK1720" s="24"/>
      <c r="BL1720" s="24"/>
      <c r="BM1720" s="24"/>
      <c r="BN1720" s="24"/>
      <c r="BO1720" s="24"/>
      <c r="BP1720" s="24"/>
      <c r="BQ1720" s="24"/>
      <c r="BR1720" s="24"/>
      <c r="BS1720" s="24"/>
      <c r="BT1720" s="24"/>
      <c r="BU1720" s="24"/>
      <c r="BV1720" s="24"/>
      <c r="BW1720" s="24"/>
      <c r="BX1720" s="24"/>
      <c r="BY1720" s="24"/>
      <c r="BZ1720" s="24"/>
      <c r="CA1720" s="24"/>
      <c r="CB1720" s="24"/>
      <c r="CC1720" s="24"/>
      <c r="CD1720" s="24"/>
      <c r="CE1720" s="24"/>
    </row>
    <row r="1721" spans="46:83" x14ac:dyDescent="0.15">
      <c r="AT1721" s="24"/>
      <c r="AU1721" s="24"/>
      <c r="AV1721" s="24"/>
      <c r="AW1721" s="24"/>
      <c r="AX1721" s="24"/>
      <c r="AY1721" s="24"/>
      <c r="AZ1721" s="24"/>
      <c r="BA1721" s="24"/>
      <c r="BB1721" s="24"/>
      <c r="BC1721" s="24"/>
      <c r="BD1721" s="24"/>
      <c r="BE1721" s="24"/>
      <c r="BF1721" s="24"/>
      <c r="BG1721" s="24"/>
      <c r="BH1721" s="24"/>
      <c r="BI1721" s="24"/>
      <c r="BJ1721" s="24"/>
      <c r="BK1721" s="24"/>
      <c r="BL1721" s="24"/>
      <c r="BM1721" s="24"/>
      <c r="BN1721" s="24"/>
      <c r="BO1721" s="24"/>
      <c r="BP1721" s="24"/>
      <c r="BQ1721" s="24"/>
      <c r="BR1721" s="24"/>
      <c r="BS1721" s="24"/>
      <c r="BT1721" s="24"/>
      <c r="BU1721" s="24"/>
      <c r="BV1721" s="24"/>
      <c r="BW1721" s="24"/>
      <c r="BX1721" s="24"/>
      <c r="BY1721" s="24"/>
      <c r="BZ1721" s="24"/>
      <c r="CA1721" s="24"/>
      <c r="CB1721" s="24"/>
      <c r="CC1721" s="24"/>
      <c r="CD1721" s="24"/>
      <c r="CE1721" s="24"/>
    </row>
    <row r="1722" spans="46:83" x14ac:dyDescent="0.15">
      <c r="AT1722" s="24"/>
      <c r="AU1722" s="24"/>
      <c r="AV1722" s="24"/>
      <c r="AW1722" s="24"/>
      <c r="AX1722" s="24"/>
      <c r="AY1722" s="24"/>
      <c r="AZ1722" s="24"/>
      <c r="BA1722" s="24"/>
      <c r="BB1722" s="24"/>
      <c r="BC1722" s="24"/>
      <c r="BD1722" s="24"/>
      <c r="BE1722" s="24"/>
      <c r="BF1722" s="24"/>
      <c r="BG1722" s="24"/>
      <c r="BH1722" s="24"/>
      <c r="BI1722" s="24"/>
      <c r="BJ1722" s="24"/>
      <c r="BK1722" s="24"/>
      <c r="BL1722" s="24"/>
      <c r="BM1722" s="24"/>
      <c r="BN1722" s="24"/>
      <c r="BO1722" s="24"/>
      <c r="BP1722" s="24"/>
      <c r="BQ1722" s="24"/>
      <c r="BR1722" s="24"/>
      <c r="BS1722" s="24"/>
      <c r="BT1722" s="24"/>
      <c r="BU1722" s="24"/>
      <c r="BV1722" s="24"/>
      <c r="BW1722" s="24"/>
      <c r="BX1722" s="24"/>
      <c r="BY1722" s="24"/>
      <c r="BZ1722" s="24"/>
      <c r="CA1722" s="24"/>
      <c r="CB1722" s="24"/>
      <c r="CC1722" s="24"/>
      <c r="CD1722" s="24"/>
      <c r="CE1722" s="24"/>
    </row>
    <row r="1723" spans="46:83" x14ac:dyDescent="0.15">
      <c r="AT1723" s="24"/>
      <c r="AU1723" s="24"/>
      <c r="AV1723" s="24"/>
      <c r="AW1723" s="24"/>
      <c r="AX1723" s="24"/>
      <c r="AY1723" s="24"/>
      <c r="AZ1723" s="24"/>
      <c r="BA1723" s="24"/>
      <c r="BB1723" s="24"/>
      <c r="BC1723" s="24"/>
      <c r="BD1723" s="24"/>
      <c r="BE1723" s="24"/>
      <c r="BF1723" s="24"/>
      <c r="BG1723" s="24"/>
      <c r="BH1723" s="24"/>
      <c r="BI1723" s="24"/>
      <c r="BJ1723" s="24"/>
      <c r="BK1723" s="24"/>
      <c r="BL1723" s="24"/>
      <c r="BM1723" s="24"/>
      <c r="BN1723" s="24"/>
      <c r="BO1723" s="24"/>
      <c r="BP1723" s="24"/>
      <c r="BQ1723" s="24"/>
      <c r="BR1723" s="24"/>
      <c r="BS1723" s="24"/>
      <c r="BT1723" s="24"/>
      <c r="BU1723" s="24"/>
      <c r="BV1723" s="24"/>
      <c r="BW1723" s="24"/>
      <c r="BX1723" s="24"/>
      <c r="BY1723" s="24"/>
      <c r="BZ1723" s="24"/>
      <c r="CA1723" s="24"/>
      <c r="CB1723" s="24"/>
      <c r="CC1723" s="24"/>
      <c r="CD1723" s="24"/>
      <c r="CE1723" s="24"/>
    </row>
    <row r="1724" spans="46:83" x14ac:dyDescent="0.15">
      <c r="AT1724" s="24"/>
      <c r="AU1724" s="24"/>
      <c r="AV1724" s="24"/>
      <c r="AW1724" s="24"/>
      <c r="AX1724" s="24"/>
      <c r="AY1724" s="24"/>
      <c r="AZ1724" s="24"/>
      <c r="BA1724" s="24"/>
      <c r="BB1724" s="24"/>
      <c r="BC1724" s="24"/>
      <c r="BD1724" s="24"/>
      <c r="BE1724" s="24"/>
      <c r="BF1724" s="24"/>
      <c r="BG1724" s="24"/>
      <c r="BH1724" s="24"/>
      <c r="BI1724" s="24"/>
      <c r="BJ1724" s="24"/>
      <c r="BK1724" s="24"/>
      <c r="BL1724" s="24"/>
      <c r="BM1724" s="24"/>
      <c r="BN1724" s="24"/>
      <c r="BO1724" s="24"/>
      <c r="BP1724" s="24"/>
      <c r="BQ1724" s="24"/>
      <c r="BR1724" s="24"/>
      <c r="BS1724" s="24"/>
      <c r="BT1724" s="24"/>
      <c r="BU1724" s="24"/>
      <c r="BV1724" s="24"/>
      <c r="BW1724" s="24"/>
      <c r="BX1724" s="24"/>
      <c r="BY1724" s="24"/>
      <c r="BZ1724" s="24"/>
      <c r="CA1724" s="24"/>
      <c r="CB1724" s="24"/>
      <c r="CC1724" s="24"/>
      <c r="CD1724" s="24"/>
      <c r="CE1724" s="24"/>
    </row>
    <row r="1725" spans="46:83" x14ac:dyDescent="0.15">
      <c r="AT1725" s="24"/>
      <c r="AU1725" s="24"/>
      <c r="AV1725" s="24"/>
      <c r="AW1725" s="24"/>
      <c r="AX1725" s="24"/>
      <c r="AY1725" s="24"/>
      <c r="AZ1725" s="24"/>
      <c r="BA1725" s="24"/>
      <c r="BB1725" s="24"/>
      <c r="BC1725" s="24"/>
      <c r="BD1725" s="24"/>
      <c r="BE1725" s="24"/>
      <c r="BF1725" s="24"/>
      <c r="BG1725" s="24"/>
      <c r="BH1725" s="24"/>
      <c r="BI1725" s="24"/>
      <c r="BJ1725" s="24"/>
      <c r="BK1725" s="24"/>
      <c r="BL1725" s="24"/>
      <c r="BM1725" s="24"/>
      <c r="BN1725" s="24"/>
      <c r="BO1725" s="24"/>
      <c r="BP1725" s="24"/>
      <c r="BQ1725" s="24"/>
      <c r="BR1725" s="24"/>
      <c r="BS1725" s="24"/>
      <c r="BT1725" s="24"/>
      <c r="BU1725" s="24"/>
      <c r="BV1725" s="24"/>
      <c r="BW1725" s="24"/>
      <c r="BX1725" s="24"/>
      <c r="BY1725" s="24"/>
      <c r="BZ1725" s="24"/>
      <c r="CA1725" s="24"/>
      <c r="CB1725" s="24"/>
      <c r="CC1725" s="24"/>
      <c r="CD1725" s="24"/>
      <c r="CE1725" s="24"/>
    </row>
    <row r="1726" spans="46:83" x14ac:dyDescent="0.15">
      <c r="AT1726" s="24"/>
      <c r="AU1726" s="24"/>
      <c r="AV1726" s="24"/>
      <c r="AW1726" s="24"/>
      <c r="AX1726" s="24"/>
      <c r="AY1726" s="24"/>
      <c r="AZ1726" s="24"/>
      <c r="BA1726" s="24"/>
      <c r="BB1726" s="24"/>
      <c r="BC1726" s="24"/>
      <c r="BD1726" s="24"/>
      <c r="BE1726" s="24"/>
      <c r="BF1726" s="24"/>
      <c r="BG1726" s="24"/>
      <c r="BH1726" s="24"/>
      <c r="BI1726" s="24"/>
      <c r="BJ1726" s="24"/>
      <c r="BK1726" s="24"/>
      <c r="BL1726" s="24"/>
      <c r="BM1726" s="24"/>
      <c r="BN1726" s="24"/>
      <c r="BO1726" s="24"/>
      <c r="BP1726" s="24"/>
      <c r="BQ1726" s="24"/>
      <c r="BR1726" s="24"/>
      <c r="BS1726" s="24"/>
      <c r="BT1726" s="24"/>
      <c r="BU1726" s="24"/>
      <c r="BV1726" s="24"/>
      <c r="BW1726" s="24"/>
      <c r="BX1726" s="24"/>
      <c r="BY1726" s="24"/>
      <c r="BZ1726" s="24"/>
      <c r="CA1726" s="24"/>
      <c r="CB1726" s="24"/>
      <c r="CC1726" s="24"/>
      <c r="CD1726" s="24"/>
      <c r="CE1726" s="24"/>
    </row>
    <row r="1727" spans="46:83" x14ac:dyDescent="0.15">
      <c r="AT1727" s="24"/>
      <c r="AU1727" s="24"/>
      <c r="AV1727" s="24"/>
      <c r="AW1727" s="24"/>
      <c r="AX1727" s="24"/>
      <c r="AY1727" s="24"/>
      <c r="AZ1727" s="24"/>
      <c r="BA1727" s="24"/>
      <c r="BB1727" s="24"/>
      <c r="BC1727" s="24"/>
      <c r="BD1727" s="24"/>
      <c r="BE1727" s="24"/>
      <c r="BF1727" s="24"/>
      <c r="BG1727" s="24"/>
      <c r="BH1727" s="24"/>
      <c r="BI1727" s="24"/>
      <c r="BJ1727" s="24"/>
      <c r="BK1727" s="24"/>
      <c r="BL1727" s="24"/>
      <c r="BM1727" s="24"/>
      <c r="BN1727" s="24"/>
      <c r="BO1727" s="24"/>
      <c r="BP1727" s="24"/>
      <c r="BQ1727" s="24"/>
      <c r="BR1727" s="24"/>
      <c r="BS1727" s="24"/>
      <c r="BT1727" s="24"/>
      <c r="BU1727" s="24"/>
      <c r="BV1727" s="24"/>
      <c r="BW1727" s="24"/>
      <c r="BX1727" s="24"/>
      <c r="BY1727" s="24"/>
      <c r="BZ1727" s="24"/>
      <c r="CA1727" s="24"/>
      <c r="CB1727" s="24"/>
      <c r="CC1727" s="24"/>
      <c r="CD1727" s="24"/>
      <c r="CE1727" s="24"/>
    </row>
    <row r="1728" spans="46:83" x14ac:dyDescent="0.15">
      <c r="AT1728" s="24"/>
      <c r="AU1728" s="24"/>
      <c r="AV1728" s="24"/>
      <c r="AW1728" s="24"/>
      <c r="AX1728" s="24"/>
      <c r="AY1728" s="24"/>
      <c r="AZ1728" s="24"/>
      <c r="BA1728" s="24"/>
      <c r="BB1728" s="24"/>
      <c r="BC1728" s="24"/>
      <c r="BD1728" s="24"/>
      <c r="BE1728" s="24"/>
      <c r="BF1728" s="24"/>
      <c r="BG1728" s="24"/>
      <c r="BH1728" s="24"/>
      <c r="BI1728" s="24"/>
      <c r="BJ1728" s="24"/>
      <c r="BK1728" s="24"/>
      <c r="BL1728" s="24"/>
      <c r="BM1728" s="24"/>
      <c r="BN1728" s="24"/>
      <c r="BO1728" s="24"/>
      <c r="BP1728" s="24"/>
      <c r="BQ1728" s="24"/>
      <c r="BR1728" s="24"/>
      <c r="BS1728" s="24"/>
      <c r="BT1728" s="24"/>
      <c r="BU1728" s="24"/>
      <c r="BV1728" s="24"/>
      <c r="BW1728" s="24"/>
      <c r="BX1728" s="24"/>
      <c r="BY1728" s="24"/>
      <c r="BZ1728" s="24"/>
      <c r="CA1728" s="24"/>
      <c r="CB1728" s="24"/>
      <c r="CC1728" s="24"/>
      <c r="CD1728" s="24"/>
      <c r="CE1728" s="24"/>
    </row>
    <row r="1729" spans="46:83" x14ac:dyDescent="0.15">
      <c r="AT1729" s="24"/>
      <c r="AU1729" s="24"/>
      <c r="AV1729" s="24"/>
      <c r="AW1729" s="24"/>
      <c r="AX1729" s="24"/>
      <c r="AY1729" s="24"/>
      <c r="AZ1729" s="24"/>
      <c r="BA1729" s="24"/>
      <c r="BB1729" s="24"/>
      <c r="BC1729" s="24"/>
      <c r="BD1729" s="24"/>
      <c r="BE1729" s="24"/>
      <c r="BF1729" s="24"/>
      <c r="BG1729" s="24"/>
      <c r="BH1729" s="24"/>
      <c r="BI1729" s="24"/>
      <c r="BJ1729" s="24"/>
      <c r="BK1729" s="24"/>
      <c r="BL1729" s="24"/>
      <c r="BM1729" s="24"/>
      <c r="BN1729" s="24"/>
      <c r="BO1729" s="24"/>
      <c r="BP1729" s="24"/>
      <c r="BQ1729" s="24"/>
      <c r="BR1729" s="24"/>
      <c r="BS1729" s="24"/>
      <c r="BT1729" s="24"/>
      <c r="BU1729" s="24"/>
      <c r="BV1729" s="24"/>
      <c r="BW1729" s="24"/>
      <c r="BX1729" s="24"/>
      <c r="BY1729" s="24"/>
      <c r="BZ1729" s="24"/>
      <c r="CA1729" s="24"/>
      <c r="CB1729" s="24"/>
      <c r="CC1729" s="24"/>
      <c r="CD1729" s="24"/>
      <c r="CE1729" s="24"/>
    </row>
    <row r="1730" spans="46:83" x14ac:dyDescent="0.15">
      <c r="AT1730" s="24"/>
      <c r="AU1730" s="24"/>
      <c r="AV1730" s="24"/>
      <c r="AW1730" s="24"/>
      <c r="AX1730" s="24"/>
      <c r="AY1730" s="24"/>
      <c r="AZ1730" s="24"/>
      <c r="BA1730" s="24"/>
      <c r="BB1730" s="24"/>
      <c r="BC1730" s="24"/>
      <c r="BD1730" s="24"/>
      <c r="BE1730" s="24"/>
      <c r="BF1730" s="24"/>
      <c r="BG1730" s="24"/>
      <c r="BH1730" s="24"/>
      <c r="BI1730" s="24"/>
      <c r="BJ1730" s="24"/>
      <c r="BK1730" s="24"/>
      <c r="BL1730" s="24"/>
      <c r="BM1730" s="24"/>
      <c r="BN1730" s="24"/>
      <c r="BO1730" s="24"/>
      <c r="BP1730" s="24"/>
      <c r="BQ1730" s="24"/>
      <c r="BR1730" s="24"/>
      <c r="BS1730" s="24"/>
      <c r="BT1730" s="24"/>
      <c r="BU1730" s="24"/>
      <c r="BV1730" s="24"/>
      <c r="BW1730" s="24"/>
      <c r="BX1730" s="24"/>
      <c r="BY1730" s="24"/>
      <c r="BZ1730" s="24"/>
      <c r="CA1730" s="24"/>
      <c r="CB1730" s="24"/>
      <c r="CC1730" s="24"/>
      <c r="CD1730" s="24"/>
      <c r="CE1730" s="24"/>
    </row>
    <row r="1731" spans="46:83" x14ac:dyDescent="0.15">
      <c r="AT1731" s="24"/>
      <c r="AU1731" s="24"/>
      <c r="AV1731" s="24"/>
      <c r="AW1731" s="24"/>
      <c r="AX1731" s="24"/>
      <c r="AY1731" s="24"/>
      <c r="AZ1731" s="24"/>
      <c r="BA1731" s="24"/>
      <c r="BB1731" s="24"/>
      <c r="BC1731" s="24"/>
      <c r="BD1731" s="24"/>
      <c r="BE1731" s="24"/>
      <c r="BF1731" s="24"/>
      <c r="BG1731" s="24"/>
      <c r="BH1731" s="24"/>
      <c r="BI1731" s="24"/>
      <c r="BJ1731" s="24"/>
      <c r="BK1731" s="24"/>
      <c r="BL1731" s="24"/>
      <c r="BM1731" s="24"/>
      <c r="BN1731" s="24"/>
      <c r="BO1731" s="24"/>
      <c r="BP1731" s="24"/>
      <c r="BQ1731" s="24"/>
      <c r="BR1731" s="24"/>
      <c r="BS1731" s="24"/>
      <c r="BT1731" s="24"/>
      <c r="BU1731" s="24"/>
      <c r="BV1731" s="24"/>
      <c r="BW1731" s="24"/>
      <c r="BX1731" s="24"/>
      <c r="BY1731" s="24"/>
      <c r="BZ1731" s="24"/>
      <c r="CA1731" s="24"/>
      <c r="CB1731" s="24"/>
      <c r="CC1731" s="24"/>
      <c r="CD1731" s="24"/>
      <c r="CE1731" s="24"/>
    </row>
    <row r="1732" spans="46:83" x14ac:dyDescent="0.15">
      <c r="AT1732" s="24"/>
      <c r="AU1732" s="24"/>
      <c r="AV1732" s="24"/>
      <c r="AW1732" s="24"/>
      <c r="AX1732" s="24"/>
      <c r="AY1732" s="24"/>
      <c r="AZ1732" s="24"/>
      <c r="BA1732" s="24"/>
      <c r="BB1732" s="24"/>
      <c r="BC1732" s="24"/>
      <c r="BD1732" s="24"/>
      <c r="BE1732" s="24"/>
      <c r="BF1732" s="24"/>
      <c r="BG1732" s="24"/>
      <c r="BH1732" s="24"/>
      <c r="BI1732" s="24"/>
      <c r="BJ1732" s="24"/>
      <c r="BK1732" s="24"/>
      <c r="BL1732" s="24"/>
      <c r="BM1732" s="24"/>
      <c r="BN1732" s="24"/>
      <c r="BO1732" s="24"/>
      <c r="BP1732" s="24"/>
      <c r="BQ1732" s="24"/>
      <c r="BR1732" s="24"/>
      <c r="BS1732" s="24"/>
      <c r="BT1732" s="24"/>
      <c r="BU1732" s="24"/>
      <c r="BV1732" s="24"/>
      <c r="BW1732" s="24"/>
      <c r="BX1732" s="24"/>
      <c r="BY1732" s="24"/>
      <c r="BZ1732" s="24"/>
      <c r="CA1732" s="24"/>
      <c r="CB1732" s="24"/>
      <c r="CC1732" s="24"/>
      <c r="CD1732" s="24"/>
      <c r="CE1732" s="24"/>
    </row>
    <row r="1733" spans="46:83" x14ac:dyDescent="0.15">
      <c r="AT1733" s="24"/>
      <c r="AU1733" s="24"/>
      <c r="AV1733" s="24"/>
      <c r="AW1733" s="24"/>
      <c r="AX1733" s="24"/>
      <c r="AY1733" s="24"/>
      <c r="AZ1733" s="24"/>
      <c r="BA1733" s="24"/>
      <c r="BB1733" s="24"/>
      <c r="BC1733" s="24"/>
      <c r="BD1733" s="24"/>
      <c r="BE1733" s="24"/>
      <c r="BF1733" s="24"/>
      <c r="BG1733" s="24"/>
      <c r="BH1733" s="24"/>
      <c r="BI1733" s="24"/>
      <c r="BJ1733" s="24"/>
      <c r="BK1733" s="24"/>
      <c r="BL1733" s="24"/>
      <c r="BM1733" s="24"/>
      <c r="BN1733" s="24"/>
      <c r="BO1733" s="24"/>
      <c r="BP1733" s="24"/>
      <c r="BQ1733" s="24"/>
      <c r="BR1733" s="24"/>
      <c r="BS1733" s="24"/>
      <c r="BT1733" s="24"/>
      <c r="BU1733" s="24"/>
      <c r="BV1733" s="24"/>
      <c r="BW1733" s="24"/>
      <c r="BX1733" s="24"/>
      <c r="BY1733" s="24"/>
      <c r="BZ1733" s="24"/>
      <c r="CA1733" s="24"/>
      <c r="CB1733" s="24"/>
      <c r="CC1733" s="24"/>
      <c r="CD1733" s="24"/>
      <c r="CE1733" s="24"/>
    </row>
    <row r="1734" spans="46:83" x14ac:dyDescent="0.15">
      <c r="AT1734" s="24"/>
      <c r="AU1734" s="24"/>
      <c r="AV1734" s="24"/>
      <c r="AW1734" s="24"/>
      <c r="AX1734" s="24"/>
      <c r="AY1734" s="24"/>
      <c r="AZ1734" s="24"/>
      <c r="BA1734" s="24"/>
      <c r="BB1734" s="24"/>
      <c r="BC1734" s="24"/>
      <c r="BD1734" s="24"/>
      <c r="BE1734" s="24"/>
      <c r="BF1734" s="24"/>
      <c r="BG1734" s="24"/>
      <c r="BH1734" s="24"/>
      <c r="BI1734" s="24"/>
      <c r="BJ1734" s="24"/>
      <c r="BK1734" s="24"/>
      <c r="BL1734" s="24"/>
      <c r="BM1734" s="24"/>
      <c r="BN1734" s="24"/>
      <c r="BO1734" s="24"/>
      <c r="BP1734" s="24"/>
      <c r="BQ1734" s="24"/>
      <c r="BR1734" s="24"/>
      <c r="BS1734" s="24"/>
      <c r="BT1734" s="24"/>
      <c r="BU1734" s="24"/>
      <c r="BV1734" s="24"/>
      <c r="BW1734" s="24"/>
      <c r="BX1734" s="24"/>
      <c r="BY1734" s="24"/>
      <c r="BZ1734" s="24"/>
      <c r="CA1734" s="24"/>
      <c r="CB1734" s="24"/>
      <c r="CC1734" s="24"/>
      <c r="CD1734" s="24"/>
      <c r="CE1734" s="24"/>
    </row>
    <row r="1735" spans="46:83" x14ac:dyDescent="0.15">
      <c r="AT1735" s="24"/>
      <c r="AU1735" s="24"/>
      <c r="AV1735" s="24"/>
      <c r="AW1735" s="24"/>
      <c r="AX1735" s="24"/>
      <c r="AY1735" s="24"/>
      <c r="AZ1735" s="24"/>
      <c r="BA1735" s="24"/>
      <c r="BB1735" s="24"/>
      <c r="BC1735" s="24"/>
      <c r="BD1735" s="24"/>
      <c r="BE1735" s="24"/>
      <c r="BF1735" s="24"/>
      <c r="BG1735" s="24"/>
      <c r="BH1735" s="24"/>
      <c r="BI1735" s="24"/>
      <c r="BJ1735" s="24"/>
      <c r="BK1735" s="24"/>
      <c r="BL1735" s="24"/>
      <c r="BM1735" s="24"/>
      <c r="BN1735" s="24"/>
      <c r="BO1735" s="24"/>
      <c r="BP1735" s="24"/>
      <c r="BQ1735" s="24"/>
      <c r="BR1735" s="24"/>
      <c r="BS1735" s="24"/>
      <c r="BT1735" s="24"/>
      <c r="BU1735" s="24"/>
      <c r="BV1735" s="24"/>
      <c r="BW1735" s="24"/>
      <c r="BX1735" s="24"/>
      <c r="BY1735" s="24"/>
      <c r="BZ1735" s="24"/>
      <c r="CA1735" s="24"/>
      <c r="CB1735" s="24"/>
      <c r="CC1735" s="24"/>
      <c r="CD1735" s="24"/>
      <c r="CE1735" s="24"/>
    </row>
    <row r="1736" spans="46:83" x14ac:dyDescent="0.15">
      <c r="AT1736" s="24"/>
      <c r="AU1736" s="24"/>
      <c r="AV1736" s="24"/>
      <c r="AW1736" s="24"/>
      <c r="AX1736" s="24"/>
      <c r="AY1736" s="24"/>
      <c r="AZ1736" s="24"/>
      <c r="BA1736" s="24"/>
      <c r="BB1736" s="24"/>
      <c r="BC1736" s="24"/>
      <c r="BD1736" s="24"/>
      <c r="BE1736" s="24"/>
      <c r="BF1736" s="24"/>
      <c r="BG1736" s="24"/>
      <c r="BH1736" s="24"/>
      <c r="BI1736" s="24"/>
      <c r="BJ1736" s="24"/>
      <c r="BK1736" s="24"/>
      <c r="BL1736" s="24"/>
      <c r="BM1736" s="24"/>
      <c r="BN1736" s="24"/>
      <c r="BO1736" s="24"/>
      <c r="BP1736" s="24"/>
      <c r="BQ1736" s="24"/>
      <c r="BR1736" s="24"/>
      <c r="BS1736" s="24"/>
      <c r="BT1736" s="24"/>
      <c r="BU1736" s="24"/>
      <c r="BV1736" s="24"/>
      <c r="BW1736" s="24"/>
      <c r="BX1736" s="24"/>
      <c r="BY1736" s="24"/>
      <c r="BZ1736" s="24"/>
      <c r="CA1736" s="24"/>
      <c r="CB1736" s="24"/>
      <c r="CC1736" s="24"/>
      <c r="CD1736" s="24"/>
      <c r="CE1736" s="24"/>
    </row>
    <row r="1737" spans="46:83" x14ac:dyDescent="0.15">
      <c r="AT1737" s="24"/>
      <c r="AU1737" s="24"/>
      <c r="AV1737" s="24"/>
      <c r="AW1737" s="24"/>
      <c r="AX1737" s="24"/>
      <c r="AY1737" s="24"/>
      <c r="AZ1737" s="24"/>
      <c r="BA1737" s="24"/>
      <c r="BB1737" s="24"/>
      <c r="BC1737" s="24"/>
      <c r="BD1737" s="24"/>
      <c r="BE1737" s="24"/>
      <c r="BF1737" s="24"/>
      <c r="BG1737" s="24"/>
      <c r="BH1737" s="24"/>
      <c r="BI1737" s="24"/>
      <c r="BJ1737" s="24"/>
      <c r="BK1737" s="24"/>
      <c r="BL1737" s="24"/>
      <c r="BM1737" s="24"/>
      <c r="BN1737" s="24"/>
      <c r="BO1737" s="24"/>
      <c r="BP1737" s="24"/>
      <c r="BQ1737" s="24"/>
      <c r="BR1737" s="24"/>
      <c r="BS1737" s="24"/>
      <c r="BT1737" s="24"/>
      <c r="BU1737" s="24"/>
      <c r="BV1737" s="24"/>
      <c r="BW1737" s="24"/>
      <c r="BX1737" s="24"/>
      <c r="BY1737" s="24"/>
      <c r="BZ1737" s="24"/>
      <c r="CA1737" s="24"/>
      <c r="CB1737" s="24"/>
      <c r="CC1737" s="24"/>
      <c r="CD1737" s="24"/>
      <c r="CE1737" s="24"/>
    </row>
    <row r="1738" spans="46:83" x14ac:dyDescent="0.15">
      <c r="AT1738" s="24"/>
      <c r="AU1738" s="24"/>
      <c r="AV1738" s="24"/>
      <c r="AW1738" s="24"/>
      <c r="AX1738" s="24"/>
      <c r="AY1738" s="24"/>
      <c r="AZ1738" s="24"/>
      <c r="BA1738" s="24"/>
      <c r="BB1738" s="24"/>
      <c r="BC1738" s="24"/>
      <c r="BD1738" s="24"/>
      <c r="BE1738" s="24"/>
      <c r="BF1738" s="24"/>
      <c r="BG1738" s="24"/>
      <c r="BH1738" s="24"/>
      <c r="BI1738" s="24"/>
      <c r="BJ1738" s="24"/>
      <c r="BK1738" s="24"/>
      <c r="BL1738" s="24"/>
      <c r="BM1738" s="24"/>
      <c r="BN1738" s="24"/>
      <c r="BO1738" s="24"/>
      <c r="BP1738" s="24"/>
      <c r="BQ1738" s="24"/>
      <c r="BR1738" s="24"/>
      <c r="BS1738" s="24"/>
      <c r="BT1738" s="24"/>
      <c r="BU1738" s="24"/>
      <c r="BV1738" s="24"/>
      <c r="BW1738" s="24"/>
      <c r="BX1738" s="24"/>
      <c r="BY1738" s="24"/>
      <c r="BZ1738" s="24"/>
      <c r="CA1738" s="24"/>
      <c r="CB1738" s="24"/>
      <c r="CC1738" s="24"/>
      <c r="CD1738" s="24"/>
      <c r="CE1738" s="24"/>
    </row>
    <row r="1739" spans="46:83" x14ac:dyDescent="0.15">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row>
    <row r="1740" spans="46:83" x14ac:dyDescent="0.15">
      <c r="AT1740" s="24"/>
      <c r="AU1740" s="24"/>
      <c r="AV1740" s="24"/>
      <c r="AW1740" s="24"/>
      <c r="AX1740" s="24"/>
      <c r="AY1740" s="24"/>
      <c r="AZ1740" s="24"/>
      <c r="BA1740" s="24"/>
      <c r="BB1740" s="24"/>
      <c r="BC1740" s="24"/>
      <c r="BD1740" s="24"/>
      <c r="BE1740" s="24"/>
      <c r="BF1740" s="24"/>
      <c r="BG1740" s="24"/>
      <c r="BH1740" s="24"/>
      <c r="BI1740" s="24"/>
      <c r="BJ1740" s="24"/>
      <c r="BK1740" s="24"/>
      <c r="BL1740" s="24"/>
      <c r="BM1740" s="24"/>
      <c r="BN1740" s="24"/>
      <c r="BO1740" s="24"/>
      <c r="BP1740" s="24"/>
      <c r="BQ1740" s="24"/>
      <c r="BR1740" s="24"/>
      <c r="BS1740" s="24"/>
      <c r="BT1740" s="24"/>
      <c r="BU1740" s="24"/>
      <c r="BV1740" s="24"/>
      <c r="BW1740" s="24"/>
      <c r="BX1740" s="24"/>
      <c r="BY1740" s="24"/>
      <c r="BZ1740" s="24"/>
      <c r="CA1740" s="24"/>
      <c r="CB1740" s="24"/>
      <c r="CC1740" s="24"/>
      <c r="CD1740" s="24"/>
      <c r="CE1740" s="24"/>
    </row>
    <row r="1741" spans="46:83" x14ac:dyDescent="0.15">
      <c r="AT1741" s="24"/>
      <c r="AU1741" s="24"/>
      <c r="AV1741" s="24"/>
      <c r="AW1741" s="24"/>
      <c r="AX1741" s="24"/>
      <c r="AY1741" s="24"/>
      <c r="AZ1741" s="24"/>
      <c r="BA1741" s="24"/>
      <c r="BB1741" s="24"/>
      <c r="BC1741" s="24"/>
      <c r="BD1741" s="24"/>
      <c r="BE1741" s="24"/>
      <c r="BF1741" s="24"/>
      <c r="BG1741" s="24"/>
      <c r="BH1741" s="24"/>
      <c r="BI1741" s="24"/>
      <c r="BJ1741" s="24"/>
      <c r="BK1741" s="24"/>
      <c r="BL1741" s="24"/>
      <c r="BM1741" s="24"/>
      <c r="BN1741" s="24"/>
      <c r="BO1741" s="24"/>
      <c r="BP1741" s="24"/>
      <c r="BQ1741" s="24"/>
      <c r="BR1741" s="24"/>
      <c r="BS1741" s="24"/>
      <c r="BT1741" s="24"/>
      <c r="BU1741" s="24"/>
      <c r="BV1741" s="24"/>
      <c r="BW1741" s="24"/>
      <c r="BX1741" s="24"/>
      <c r="BY1741" s="24"/>
      <c r="BZ1741" s="24"/>
      <c r="CA1741" s="24"/>
      <c r="CB1741" s="24"/>
      <c r="CC1741" s="24"/>
      <c r="CD1741" s="24"/>
      <c r="CE1741" s="24"/>
    </row>
    <row r="1742" spans="46:83" x14ac:dyDescent="0.15">
      <c r="AT1742" s="24"/>
      <c r="AU1742" s="24"/>
      <c r="AV1742" s="24"/>
      <c r="AW1742" s="24"/>
      <c r="AX1742" s="24"/>
      <c r="AY1742" s="24"/>
      <c r="AZ1742" s="24"/>
      <c r="BA1742" s="24"/>
      <c r="BB1742" s="24"/>
      <c r="BC1742" s="24"/>
      <c r="BD1742" s="24"/>
      <c r="BE1742" s="24"/>
      <c r="BF1742" s="24"/>
      <c r="BG1742" s="24"/>
      <c r="BH1742" s="24"/>
      <c r="BI1742" s="24"/>
      <c r="BJ1742" s="24"/>
      <c r="BK1742" s="24"/>
      <c r="BL1742" s="24"/>
      <c r="BM1742" s="24"/>
      <c r="BN1742" s="24"/>
      <c r="BO1742" s="24"/>
      <c r="BP1742" s="24"/>
      <c r="BQ1742" s="24"/>
      <c r="BR1742" s="24"/>
      <c r="BS1742" s="24"/>
      <c r="BT1742" s="24"/>
      <c r="BU1742" s="24"/>
      <c r="BV1742" s="24"/>
      <c r="BW1742" s="24"/>
      <c r="BX1742" s="24"/>
      <c r="BY1742" s="24"/>
      <c r="BZ1742" s="24"/>
      <c r="CA1742" s="24"/>
      <c r="CB1742" s="24"/>
      <c r="CC1742" s="24"/>
      <c r="CD1742" s="24"/>
      <c r="CE1742" s="24"/>
    </row>
    <row r="1743" spans="46:83" x14ac:dyDescent="0.15">
      <c r="AT1743" s="24"/>
      <c r="AU1743" s="24"/>
      <c r="AV1743" s="24"/>
      <c r="AW1743" s="24"/>
      <c r="AX1743" s="24"/>
      <c r="AY1743" s="24"/>
      <c r="AZ1743" s="24"/>
      <c r="BA1743" s="24"/>
      <c r="BB1743" s="24"/>
      <c r="BC1743" s="24"/>
      <c r="BD1743" s="24"/>
      <c r="BE1743" s="24"/>
      <c r="BF1743" s="24"/>
      <c r="BG1743" s="24"/>
      <c r="BH1743" s="24"/>
      <c r="BI1743" s="24"/>
      <c r="BJ1743" s="24"/>
      <c r="BK1743" s="24"/>
      <c r="BL1743" s="24"/>
      <c r="BM1743" s="24"/>
      <c r="BN1743" s="24"/>
      <c r="BO1743" s="24"/>
      <c r="BP1743" s="24"/>
      <c r="BQ1743" s="24"/>
      <c r="BR1743" s="24"/>
      <c r="BS1743" s="24"/>
      <c r="BT1743" s="24"/>
      <c r="BU1743" s="24"/>
      <c r="BV1743" s="24"/>
      <c r="BW1743" s="24"/>
      <c r="BX1743" s="24"/>
      <c r="BY1743" s="24"/>
      <c r="BZ1743" s="24"/>
      <c r="CA1743" s="24"/>
      <c r="CB1743" s="24"/>
      <c r="CC1743" s="24"/>
      <c r="CD1743" s="24"/>
      <c r="CE1743" s="24"/>
    </row>
    <row r="1744" spans="46:83" x14ac:dyDescent="0.15">
      <c r="AT1744" s="24"/>
      <c r="AU1744" s="24"/>
      <c r="AV1744" s="24"/>
      <c r="AW1744" s="24"/>
      <c r="AX1744" s="24"/>
      <c r="AY1744" s="24"/>
      <c r="AZ1744" s="24"/>
      <c r="BA1744" s="24"/>
      <c r="BB1744" s="24"/>
      <c r="BC1744" s="24"/>
      <c r="BD1744" s="24"/>
      <c r="BE1744" s="24"/>
      <c r="BF1744" s="24"/>
      <c r="BG1744" s="24"/>
      <c r="BH1744" s="24"/>
      <c r="BI1744" s="24"/>
      <c r="BJ1744" s="24"/>
      <c r="BK1744" s="24"/>
      <c r="BL1744" s="24"/>
      <c r="BM1744" s="24"/>
      <c r="BN1744" s="24"/>
      <c r="BO1744" s="24"/>
      <c r="BP1744" s="24"/>
      <c r="BQ1744" s="24"/>
      <c r="BR1744" s="24"/>
      <c r="BS1744" s="24"/>
      <c r="BT1744" s="24"/>
      <c r="BU1744" s="24"/>
      <c r="BV1744" s="24"/>
      <c r="BW1744" s="24"/>
      <c r="BX1744" s="24"/>
      <c r="BY1744" s="24"/>
      <c r="BZ1744" s="24"/>
      <c r="CA1744" s="24"/>
      <c r="CB1744" s="24"/>
      <c r="CC1744" s="24"/>
      <c r="CD1744" s="24"/>
      <c r="CE1744" s="24"/>
    </row>
    <row r="1745" spans="46:83" x14ac:dyDescent="0.15">
      <c r="AT1745" s="24"/>
      <c r="AU1745" s="24"/>
      <c r="AV1745" s="24"/>
      <c r="AW1745" s="24"/>
      <c r="AX1745" s="24"/>
      <c r="AY1745" s="24"/>
      <c r="AZ1745" s="24"/>
      <c r="BA1745" s="24"/>
      <c r="BB1745" s="24"/>
      <c r="BC1745" s="24"/>
      <c r="BD1745" s="24"/>
      <c r="BE1745" s="24"/>
      <c r="BF1745" s="24"/>
      <c r="BG1745" s="24"/>
      <c r="BH1745" s="24"/>
      <c r="BI1745" s="24"/>
      <c r="BJ1745" s="24"/>
      <c r="BK1745" s="24"/>
      <c r="BL1745" s="24"/>
      <c r="BM1745" s="24"/>
      <c r="BN1745" s="24"/>
      <c r="BO1745" s="24"/>
      <c r="BP1745" s="24"/>
      <c r="BQ1745" s="24"/>
      <c r="BR1745" s="24"/>
      <c r="BS1745" s="24"/>
      <c r="BT1745" s="24"/>
      <c r="BU1745" s="24"/>
      <c r="BV1745" s="24"/>
      <c r="BW1745" s="24"/>
      <c r="BX1745" s="24"/>
      <c r="BY1745" s="24"/>
      <c r="BZ1745" s="24"/>
      <c r="CA1745" s="24"/>
      <c r="CB1745" s="24"/>
      <c r="CC1745" s="24"/>
      <c r="CD1745" s="24"/>
      <c r="CE1745" s="24"/>
    </row>
    <row r="1746" spans="46:83" x14ac:dyDescent="0.15">
      <c r="AT1746" s="24"/>
      <c r="AU1746" s="24"/>
      <c r="AV1746" s="24"/>
      <c r="AW1746" s="24"/>
      <c r="AX1746" s="24"/>
      <c r="AY1746" s="24"/>
      <c r="AZ1746" s="24"/>
      <c r="BA1746" s="24"/>
      <c r="BB1746" s="24"/>
      <c r="BC1746" s="24"/>
      <c r="BD1746" s="24"/>
      <c r="BE1746" s="24"/>
      <c r="BF1746" s="24"/>
      <c r="BG1746" s="24"/>
      <c r="BH1746" s="24"/>
      <c r="BI1746" s="24"/>
      <c r="BJ1746" s="24"/>
      <c r="BK1746" s="24"/>
      <c r="BL1746" s="24"/>
      <c r="BM1746" s="24"/>
      <c r="BN1746" s="24"/>
      <c r="BO1746" s="24"/>
      <c r="BP1746" s="24"/>
      <c r="BQ1746" s="24"/>
      <c r="BR1746" s="24"/>
      <c r="BS1746" s="24"/>
      <c r="BT1746" s="24"/>
      <c r="BU1746" s="24"/>
      <c r="BV1746" s="24"/>
      <c r="BW1746" s="24"/>
      <c r="BX1746" s="24"/>
      <c r="BY1746" s="24"/>
      <c r="BZ1746" s="24"/>
      <c r="CA1746" s="24"/>
      <c r="CB1746" s="24"/>
      <c r="CC1746" s="24"/>
      <c r="CD1746" s="24"/>
      <c r="CE1746" s="24"/>
    </row>
    <row r="1747" spans="46:83" x14ac:dyDescent="0.15">
      <c r="AT1747" s="24"/>
      <c r="AU1747" s="24"/>
      <c r="AV1747" s="24"/>
      <c r="AW1747" s="24"/>
      <c r="AX1747" s="24"/>
      <c r="AY1747" s="24"/>
      <c r="AZ1747" s="24"/>
      <c r="BA1747" s="24"/>
      <c r="BB1747" s="24"/>
      <c r="BC1747" s="24"/>
      <c r="BD1747" s="24"/>
      <c r="BE1747" s="24"/>
      <c r="BF1747" s="24"/>
      <c r="BG1747" s="24"/>
      <c r="BH1747" s="24"/>
      <c r="BI1747" s="24"/>
      <c r="BJ1747" s="24"/>
      <c r="BK1747" s="24"/>
      <c r="BL1747" s="24"/>
      <c r="BM1747" s="24"/>
      <c r="BN1747" s="24"/>
      <c r="BO1747" s="24"/>
      <c r="BP1747" s="24"/>
      <c r="BQ1747" s="24"/>
      <c r="BR1747" s="24"/>
      <c r="BS1747" s="24"/>
      <c r="BT1747" s="24"/>
      <c r="BU1747" s="24"/>
      <c r="BV1747" s="24"/>
      <c r="BW1747" s="24"/>
      <c r="BX1747" s="24"/>
      <c r="BY1747" s="24"/>
      <c r="BZ1747" s="24"/>
      <c r="CA1747" s="24"/>
      <c r="CB1747" s="24"/>
      <c r="CC1747" s="24"/>
      <c r="CD1747" s="24"/>
      <c r="CE1747" s="24"/>
    </row>
    <row r="1748" spans="46:83" x14ac:dyDescent="0.15">
      <c r="AT1748" s="24"/>
      <c r="AU1748" s="24"/>
      <c r="AV1748" s="24"/>
      <c r="AW1748" s="24"/>
      <c r="AX1748" s="24"/>
      <c r="AY1748" s="24"/>
      <c r="AZ1748" s="24"/>
      <c r="BA1748" s="24"/>
      <c r="BB1748" s="24"/>
      <c r="BC1748" s="24"/>
      <c r="BD1748" s="24"/>
      <c r="BE1748" s="24"/>
      <c r="BF1748" s="24"/>
      <c r="BG1748" s="24"/>
      <c r="BH1748" s="24"/>
      <c r="BI1748" s="24"/>
      <c r="BJ1748" s="24"/>
      <c r="BK1748" s="24"/>
      <c r="BL1748" s="24"/>
      <c r="BM1748" s="24"/>
      <c r="BN1748" s="24"/>
      <c r="BO1748" s="24"/>
      <c r="BP1748" s="24"/>
      <c r="BQ1748" s="24"/>
      <c r="BR1748" s="24"/>
      <c r="BS1748" s="24"/>
      <c r="BT1748" s="24"/>
      <c r="BU1748" s="24"/>
      <c r="BV1748" s="24"/>
      <c r="BW1748" s="24"/>
      <c r="BX1748" s="24"/>
      <c r="BY1748" s="24"/>
      <c r="BZ1748" s="24"/>
      <c r="CA1748" s="24"/>
      <c r="CB1748" s="24"/>
      <c r="CC1748" s="24"/>
      <c r="CD1748" s="24"/>
      <c r="CE1748" s="24"/>
    </row>
    <row r="1749" spans="46:83" x14ac:dyDescent="0.15">
      <c r="AT1749" s="24"/>
      <c r="AU1749" s="24"/>
      <c r="AV1749" s="24"/>
      <c r="AW1749" s="24"/>
      <c r="AX1749" s="24"/>
      <c r="AY1749" s="24"/>
      <c r="AZ1749" s="24"/>
      <c r="BA1749" s="24"/>
      <c r="BB1749" s="24"/>
      <c r="BC1749" s="24"/>
      <c r="BD1749" s="24"/>
      <c r="BE1749" s="24"/>
      <c r="BF1749" s="24"/>
      <c r="BG1749" s="24"/>
      <c r="BH1749" s="24"/>
      <c r="BI1749" s="24"/>
      <c r="BJ1749" s="24"/>
      <c r="BK1749" s="24"/>
      <c r="BL1749" s="24"/>
      <c r="BM1749" s="24"/>
      <c r="BN1749" s="24"/>
      <c r="BO1749" s="24"/>
      <c r="BP1749" s="24"/>
      <c r="BQ1749" s="24"/>
      <c r="BR1749" s="24"/>
      <c r="BS1749" s="24"/>
      <c r="BT1749" s="24"/>
      <c r="BU1749" s="24"/>
      <c r="BV1749" s="24"/>
      <c r="BW1749" s="24"/>
      <c r="BX1749" s="24"/>
      <c r="BY1749" s="24"/>
      <c r="BZ1749" s="24"/>
      <c r="CA1749" s="24"/>
      <c r="CB1749" s="24"/>
      <c r="CC1749" s="24"/>
      <c r="CD1749" s="24"/>
      <c r="CE1749" s="24"/>
    </row>
    <row r="1750" spans="46:83" x14ac:dyDescent="0.15">
      <c r="AT1750" s="24"/>
      <c r="AU1750" s="24"/>
      <c r="AV1750" s="24"/>
      <c r="AW1750" s="24"/>
      <c r="AX1750" s="24"/>
      <c r="AY1750" s="24"/>
      <c r="AZ1750" s="24"/>
      <c r="BA1750" s="24"/>
      <c r="BB1750" s="24"/>
      <c r="BC1750" s="24"/>
      <c r="BD1750" s="24"/>
      <c r="BE1750" s="24"/>
      <c r="BF1750" s="24"/>
      <c r="BG1750" s="24"/>
      <c r="BH1750" s="24"/>
      <c r="BI1750" s="24"/>
      <c r="BJ1750" s="24"/>
      <c r="BK1750" s="24"/>
      <c r="BL1750" s="24"/>
      <c r="BM1750" s="24"/>
      <c r="BN1750" s="24"/>
      <c r="BO1750" s="24"/>
      <c r="BP1750" s="24"/>
      <c r="BQ1750" s="24"/>
      <c r="BR1750" s="24"/>
      <c r="BS1750" s="24"/>
      <c r="BT1750" s="24"/>
      <c r="BU1750" s="24"/>
      <c r="BV1750" s="24"/>
      <c r="BW1750" s="24"/>
      <c r="BX1750" s="24"/>
      <c r="BY1750" s="24"/>
      <c r="BZ1750" s="24"/>
      <c r="CA1750" s="24"/>
      <c r="CB1750" s="24"/>
      <c r="CC1750" s="24"/>
      <c r="CD1750" s="24"/>
      <c r="CE1750" s="24"/>
    </row>
    <row r="1751" spans="46:83" x14ac:dyDescent="0.15">
      <c r="AT1751" s="24"/>
      <c r="AU1751" s="24"/>
      <c r="AV1751" s="24"/>
      <c r="AW1751" s="24"/>
      <c r="AX1751" s="24"/>
      <c r="AY1751" s="24"/>
      <c r="AZ1751" s="24"/>
      <c r="BA1751" s="24"/>
      <c r="BB1751" s="24"/>
      <c r="BC1751" s="24"/>
      <c r="BD1751" s="24"/>
      <c r="BE1751" s="24"/>
      <c r="BF1751" s="24"/>
      <c r="BG1751" s="24"/>
      <c r="BH1751" s="24"/>
      <c r="BI1751" s="24"/>
      <c r="BJ1751" s="24"/>
      <c r="BK1751" s="24"/>
      <c r="BL1751" s="24"/>
      <c r="BM1751" s="24"/>
      <c r="BN1751" s="24"/>
      <c r="BO1751" s="24"/>
      <c r="BP1751" s="24"/>
      <c r="BQ1751" s="24"/>
      <c r="BR1751" s="24"/>
      <c r="BS1751" s="24"/>
      <c r="BT1751" s="24"/>
      <c r="BU1751" s="24"/>
      <c r="BV1751" s="24"/>
      <c r="BW1751" s="24"/>
      <c r="BX1751" s="24"/>
      <c r="BY1751" s="24"/>
      <c r="BZ1751" s="24"/>
      <c r="CA1751" s="24"/>
      <c r="CB1751" s="24"/>
      <c r="CC1751" s="24"/>
      <c r="CD1751" s="24"/>
      <c r="CE1751" s="24"/>
    </row>
    <row r="1752" spans="46:83" x14ac:dyDescent="0.15">
      <c r="AT1752" s="24"/>
      <c r="AU1752" s="24"/>
      <c r="AV1752" s="24"/>
      <c r="AW1752" s="24"/>
      <c r="AX1752" s="24"/>
      <c r="AY1752" s="24"/>
      <c r="AZ1752" s="24"/>
      <c r="BA1752" s="24"/>
      <c r="BB1752" s="24"/>
      <c r="BC1752" s="24"/>
      <c r="BD1752" s="24"/>
      <c r="BE1752" s="24"/>
      <c r="BF1752" s="24"/>
      <c r="BG1752" s="24"/>
      <c r="BH1752" s="24"/>
      <c r="BI1752" s="24"/>
      <c r="BJ1752" s="24"/>
      <c r="BK1752" s="24"/>
      <c r="BL1752" s="24"/>
      <c r="BM1752" s="24"/>
      <c r="BN1752" s="24"/>
      <c r="BO1752" s="24"/>
      <c r="BP1752" s="24"/>
      <c r="BQ1752" s="24"/>
      <c r="BR1752" s="24"/>
      <c r="BS1752" s="24"/>
      <c r="BT1752" s="24"/>
      <c r="BU1752" s="24"/>
      <c r="BV1752" s="24"/>
      <c r="BW1752" s="24"/>
      <c r="BX1752" s="24"/>
      <c r="BY1752" s="24"/>
      <c r="BZ1752" s="24"/>
      <c r="CA1752" s="24"/>
      <c r="CB1752" s="24"/>
      <c r="CC1752" s="24"/>
      <c r="CD1752" s="24"/>
      <c r="CE1752" s="24"/>
    </row>
    <row r="1753" spans="46:83" x14ac:dyDescent="0.15">
      <c r="AT1753" s="24"/>
      <c r="AU1753" s="24"/>
      <c r="AV1753" s="24"/>
      <c r="AW1753" s="24"/>
      <c r="AX1753" s="24"/>
      <c r="AY1753" s="24"/>
      <c r="AZ1753" s="24"/>
      <c r="BA1753" s="24"/>
      <c r="BB1753" s="24"/>
      <c r="BC1753" s="24"/>
      <c r="BD1753" s="24"/>
      <c r="BE1753" s="24"/>
      <c r="BF1753" s="24"/>
      <c r="BG1753" s="24"/>
      <c r="BH1753" s="24"/>
      <c r="BI1753" s="24"/>
      <c r="BJ1753" s="24"/>
      <c r="BK1753" s="24"/>
      <c r="BL1753" s="24"/>
      <c r="BM1753" s="24"/>
      <c r="BN1753" s="24"/>
      <c r="BO1753" s="24"/>
      <c r="BP1753" s="24"/>
      <c r="BQ1753" s="24"/>
      <c r="BR1753" s="24"/>
      <c r="BS1753" s="24"/>
      <c r="BT1753" s="24"/>
      <c r="BU1753" s="24"/>
      <c r="BV1753" s="24"/>
      <c r="BW1753" s="24"/>
      <c r="BX1753" s="24"/>
      <c r="BY1753" s="24"/>
      <c r="BZ1753" s="24"/>
      <c r="CA1753" s="24"/>
      <c r="CB1753" s="24"/>
      <c r="CC1753" s="24"/>
      <c r="CD1753" s="24"/>
      <c r="CE1753" s="24"/>
    </row>
    <row r="1754" spans="46:83" x14ac:dyDescent="0.15">
      <c r="AT1754" s="24"/>
      <c r="AU1754" s="24"/>
      <c r="AV1754" s="24"/>
      <c r="AW1754" s="24"/>
      <c r="AX1754" s="24"/>
      <c r="AY1754" s="24"/>
      <c r="AZ1754" s="24"/>
      <c r="BA1754" s="24"/>
      <c r="BB1754" s="24"/>
      <c r="BC1754" s="24"/>
      <c r="BD1754" s="24"/>
      <c r="BE1754" s="24"/>
      <c r="BF1754" s="24"/>
      <c r="BG1754" s="24"/>
      <c r="BH1754" s="24"/>
      <c r="BI1754" s="24"/>
      <c r="BJ1754" s="24"/>
      <c r="BK1754" s="24"/>
      <c r="BL1754" s="24"/>
      <c r="BM1754" s="24"/>
      <c r="BN1754" s="24"/>
      <c r="BO1754" s="24"/>
      <c r="BP1754" s="24"/>
      <c r="BQ1754" s="24"/>
      <c r="BR1754" s="24"/>
      <c r="BS1754" s="24"/>
      <c r="BT1754" s="24"/>
      <c r="BU1754" s="24"/>
      <c r="BV1754" s="24"/>
      <c r="BW1754" s="24"/>
      <c r="BX1754" s="24"/>
      <c r="BY1754" s="24"/>
      <c r="BZ1754" s="24"/>
      <c r="CA1754" s="24"/>
      <c r="CB1754" s="24"/>
      <c r="CC1754" s="24"/>
      <c r="CD1754" s="24"/>
      <c r="CE1754" s="24"/>
    </row>
    <row r="1755" spans="46:83" x14ac:dyDescent="0.15">
      <c r="AT1755" s="24"/>
      <c r="AU1755" s="24"/>
      <c r="AV1755" s="24"/>
      <c r="AW1755" s="24"/>
      <c r="AX1755" s="24"/>
      <c r="AY1755" s="24"/>
      <c r="AZ1755" s="24"/>
      <c r="BA1755" s="24"/>
      <c r="BB1755" s="24"/>
      <c r="BC1755" s="24"/>
      <c r="BD1755" s="24"/>
      <c r="BE1755" s="24"/>
      <c r="BF1755" s="24"/>
      <c r="BG1755" s="24"/>
      <c r="BH1755" s="24"/>
      <c r="BI1755" s="24"/>
      <c r="BJ1755" s="24"/>
      <c r="BK1755" s="24"/>
      <c r="BL1755" s="24"/>
      <c r="BM1755" s="24"/>
      <c r="BN1755" s="24"/>
      <c r="BO1755" s="24"/>
      <c r="BP1755" s="24"/>
      <c r="BQ1755" s="24"/>
      <c r="BR1755" s="24"/>
      <c r="BS1755" s="24"/>
      <c r="BT1755" s="24"/>
      <c r="BU1755" s="24"/>
      <c r="BV1755" s="24"/>
      <c r="BW1755" s="24"/>
      <c r="BX1755" s="24"/>
      <c r="BY1755" s="24"/>
      <c r="BZ1755" s="24"/>
      <c r="CA1755" s="24"/>
      <c r="CB1755" s="24"/>
      <c r="CC1755" s="24"/>
      <c r="CD1755" s="24"/>
      <c r="CE1755" s="24"/>
    </row>
    <row r="1756" spans="46:83" x14ac:dyDescent="0.15">
      <c r="AT1756" s="24"/>
      <c r="AU1756" s="24"/>
      <c r="AV1756" s="24"/>
      <c r="AW1756" s="24"/>
      <c r="AX1756" s="24"/>
      <c r="AY1756" s="24"/>
      <c r="AZ1756" s="24"/>
      <c r="BA1756" s="24"/>
      <c r="BB1756" s="24"/>
      <c r="BC1756" s="24"/>
      <c r="BD1756" s="24"/>
      <c r="BE1756" s="24"/>
      <c r="BF1756" s="24"/>
      <c r="BG1756" s="24"/>
      <c r="BH1756" s="24"/>
      <c r="BI1756" s="24"/>
      <c r="BJ1756" s="24"/>
      <c r="BK1756" s="24"/>
      <c r="BL1756" s="24"/>
      <c r="BM1756" s="24"/>
      <c r="BN1756" s="24"/>
      <c r="BO1756" s="24"/>
      <c r="BP1756" s="24"/>
      <c r="BQ1756" s="24"/>
      <c r="BR1756" s="24"/>
      <c r="BS1756" s="24"/>
      <c r="BT1756" s="24"/>
      <c r="BU1756" s="24"/>
      <c r="BV1756" s="24"/>
      <c r="BW1756" s="24"/>
      <c r="BX1756" s="24"/>
      <c r="BY1756" s="24"/>
      <c r="BZ1756" s="24"/>
      <c r="CA1756" s="24"/>
      <c r="CB1756" s="24"/>
      <c r="CC1756" s="24"/>
      <c r="CD1756" s="24"/>
      <c r="CE1756" s="24"/>
    </row>
    <row r="1757" spans="46:83" x14ac:dyDescent="0.15">
      <c r="AT1757" s="24"/>
      <c r="AU1757" s="24"/>
      <c r="AV1757" s="24"/>
      <c r="AW1757" s="24"/>
      <c r="AX1757" s="24"/>
      <c r="AY1757" s="24"/>
      <c r="AZ1757" s="24"/>
      <c r="BA1757" s="24"/>
      <c r="BB1757" s="24"/>
      <c r="BC1757" s="24"/>
      <c r="BD1757" s="24"/>
      <c r="BE1757" s="24"/>
      <c r="BF1757" s="24"/>
      <c r="BG1757" s="24"/>
      <c r="BH1757" s="24"/>
      <c r="BI1757" s="24"/>
      <c r="BJ1757" s="24"/>
      <c r="BK1757" s="24"/>
      <c r="BL1757" s="24"/>
      <c r="BM1757" s="24"/>
      <c r="BN1757" s="24"/>
      <c r="BO1757" s="24"/>
      <c r="BP1757" s="24"/>
      <c r="BQ1757" s="24"/>
      <c r="BR1757" s="24"/>
      <c r="BS1757" s="24"/>
      <c r="BT1757" s="24"/>
      <c r="BU1757" s="24"/>
      <c r="BV1757" s="24"/>
      <c r="BW1757" s="24"/>
      <c r="BX1757" s="24"/>
      <c r="BY1757" s="24"/>
      <c r="BZ1757" s="24"/>
      <c r="CA1757" s="24"/>
      <c r="CB1757" s="24"/>
      <c r="CC1757" s="24"/>
      <c r="CD1757" s="24"/>
      <c r="CE1757" s="24"/>
    </row>
    <row r="1758" spans="46:83" x14ac:dyDescent="0.15">
      <c r="AT1758" s="24"/>
      <c r="AU1758" s="24"/>
      <c r="AV1758" s="24"/>
      <c r="AW1758" s="24"/>
      <c r="AX1758" s="24"/>
      <c r="AY1758" s="24"/>
      <c r="AZ1758" s="24"/>
      <c r="BA1758" s="24"/>
      <c r="BB1758" s="24"/>
      <c r="BC1758" s="24"/>
      <c r="BD1758" s="24"/>
      <c r="BE1758" s="24"/>
      <c r="BF1758" s="24"/>
      <c r="BG1758" s="24"/>
      <c r="BH1758" s="24"/>
      <c r="BI1758" s="24"/>
      <c r="BJ1758" s="24"/>
      <c r="BK1758" s="24"/>
      <c r="BL1758" s="24"/>
      <c r="BM1758" s="24"/>
      <c r="BN1758" s="24"/>
      <c r="BO1758" s="24"/>
      <c r="BP1758" s="24"/>
      <c r="BQ1758" s="24"/>
      <c r="BR1758" s="24"/>
      <c r="BS1758" s="24"/>
      <c r="BT1758" s="24"/>
      <c r="BU1758" s="24"/>
      <c r="BV1758" s="24"/>
      <c r="BW1758" s="24"/>
      <c r="BX1758" s="24"/>
      <c r="BY1758" s="24"/>
      <c r="BZ1758" s="24"/>
      <c r="CA1758" s="24"/>
      <c r="CB1758" s="24"/>
      <c r="CC1758" s="24"/>
      <c r="CD1758" s="24"/>
      <c r="CE1758" s="24"/>
    </row>
    <row r="1759" spans="46:83" x14ac:dyDescent="0.15">
      <c r="AT1759" s="24"/>
      <c r="AU1759" s="24"/>
      <c r="AV1759" s="24"/>
      <c r="AW1759" s="24"/>
      <c r="AX1759" s="24"/>
      <c r="AY1759" s="24"/>
      <c r="AZ1759" s="24"/>
      <c r="BA1759" s="24"/>
      <c r="BB1759" s="24"/>
      <c r="BC1759" s="24"/>
      <c r="BD1759" s="24"/>
      <c r="BE1759" s="24"/>
      <c r="BF1759" s="24"/>
      <c r="BG1759" s="24"/>
      <c r="BH1759" s="24"/>
      <c r="BI1759" s="24"/>
      <c r="BJ1759" s="24"/>
      <c r="BK1759" s="24"/>
      <c r="BL1759" s="24"/>
      <c r="BM1759" s="24"/>
      <c r="BN1759" s="24"/>
      <c r="BO1759" s="24"/>
      <c r="BP1759" s="24"/>
      <c r="BQ1759" s="24"/>
      <c r="BR1759" s="24"/>
      <c r="BS1759" s="24"/>
      <c r="BT1759" s="24"/>
      <c r="BU1759" s="24"/>
      <c r="BV1759" s="24"/>
      <c r="BW1759" s="24"/>
      <c r="BX1759" s="24"/>
      <c r="BY1759" s="24"/>
      <c r="BZ1759" s="24"/>
      <c r="CA1759" s="24"/>
      <c r="CB1759" s="24"/>
      <c r="CC1759" s="24"/>
      <c r="CD1759" s="24"/>
      <c r="CE1759" s="24"/>
    </row>
    <row r="1760" spans="46:83" x14ac:dyDescent="0.15">
      <c r="AT1760" s="24"/>
      <c r="AU1760" s="24"/>
      <c r="AV1760" s="24"/>
      <c r="AW1760" s="24"/>
      <c r="AX1760" s="24"/>
      <c r="AY1760" s="24"/>
      <c r="AZ1760" s="24"/>
      <c r="BA1760" s="24"/>
      <c r="BB1760" s="24"/>
      <c r="BC1760" s="24"/>
      <c r="BD1760" s="24"/>
      <c r="BE1760" s="24"/>
      <c r="BF1760" s="24"/>
      <c r="BG1760" s="24"/>
      <c r="BH1760" s="24"/>
      <c r="BI1760" s="24"/>
      <c r="BJ1760" s="24"/>
      <c r="BK1760" s="24"/>
      <c r="BL1760" s="24"/>
      <c r="BM1760" s="24"/>
      <c r="BN1760" s="24"/>
      <c r="BO1760" s="24"/>
      <c r="BP1760" s="24"/>
      <c r="BQ1760" s="24"/>
      <c r="BR1760" s="24"/>
      <c r="BS1760" s="24"/>
      <c r="BT1760" s="24"/>
      <c r="BU1760" s="24"/>
      <c r="BV1760" s="24"/>
      <c r="BW1760" s="24"/>
      <c r="BX1760" s="24"/>
      <c r="BY1760" s="24"/>
      <c r="BZ1760" s="24"/>
      <c r="CA1760" s="24"/>
      <c r="CB1760" s="24"/>
      <c r="CC1760" s="24"/>
      <c r="CD1760" s="24"/>
      <c r="CE1760" s="24"/>
    </row>
    <row r="1761" spans="46:83" x14ac:dyDescent="0.15">
      <c r="AT1761" s="24"/>
      <c r="AU1761" s="24"/>
      <c r="AV1761" s="24"/>
      <c r="AW1761" s="24"/>
      <c r="AX1761" s="24"/>
      <c r="AY1761" s="24"/>
      <c r="AZ1761" s="24"/>
      <c r="BA1761" s="24"/>
      <c r="BB1761" s="24"/>
      <c r="BC1761" s="24"/>
      <c r="BD1761" s="24"/>
      <c r="BE1761" s="24"/>
      <c r="BF1761" s="24"/>
      <c r="BG1761" s="24"/>
      <c r="BH1761" s="24"/>
      <c r="BI1761" s="24"/>
      <c r="BJ1761" s="24"/>
      <c r="BK1761" s="24"/>
      <c r="BL1761" s="24"/>
      <c r="BM1761" s="24"/>
      <c r="BN1761" s="24"/>
      <c r="BO1761" s="24"/>
      <c r="BP1761" s="24"/>
      <c r="BQ1761" s="24"/>
      <c r="BR1761" s="24"/>
      <c r="BS1761" s="24"/>
      <c r="BT1761" s="24"/>
      <c r="BU1761" s="24"/>
      <c r="BV1761" s="24"/>
      <c r="BW1761" s="24"/>
      <c r="BX1761" s="24"/>
      <c r="BY1761" s="24"/>
      <c r="BZ1761" s="24"/>
      <c r="CA1761" s="24"/>
      <c r="CB1761" s="24"/>
      <c r="CC1761" s="24"/>
      <c r="CD1761" s="24"/>
      <c r="CE1761" s="24"/>
    </row>
    <row r="1762" spans="46:83" x14ac:dyDescent="0.15">
      <c r="AT1762" s="24"/>
      <c r="AU1762" s="24"/>
      <c r="AV1762" s="24"/>
      <c r="AW1762" s="24"/>
      <c r="AX1762" s="24"/>
      <c r="AY1762" s="24"/>
      <c r="AZ1762" s="24"/>
      <c r="BA1762" s="24"/>
      <c r="BB1762" s="24"/>
      <c r="BC1762" s="24"/>
      <c r="BD1762" s="24"/>
      <c r="BE1762" s="24"/>
      <c r="BF1762" s="24"/>
      <c r="BG1762" s="24"/>
      <c r="BH1762" s="24"/>
      <c r="BI1762" s="24"/>
      <c r="BJ1762" s="24"/>
      <c r="BK1762" s="24"/>
      <c r="BL1762" s="24"/>
      <c r="BM1762" s="24"/>
      <c r="BN1762" s="24"/>
      <c r="BO1762" s="24"/>
      <c r="BP1762" s="24"/>
      <c r="BQ1762" s="24"/>
      <c r="BR1762" s="24"/>
      <c r="BS1762" s="24"/>
      <c r="BT1762" s="24"/>
      <c r="BU1762" s="24"/>
      <c r="BV1762" s="24"/>
      <c r="BW1762" s="24"/>
      <c r="BX1762" s="24"/>
      <c r="BY1762" s="24"/>
      <c r="BZ1762" s="24"/>
      <c r="CA1762" s="24"/>
      <c r="CB1762" s="24"/>
      <c r="CC1762" s="24"/>
      <c r="CD1762" s="24"/>
      <c r="CE1762" s="24"/>
    </row>
    <row r="1763" spans="46:83" x14ac:dyDescent="0.15">
      <c r="AT1763" s="24"/>
      <c r="AU1763" s="24"/>
      <c r="AV1763" s="24"/>
      <c r="AW1763" s="24"/>
      <c r="AX1763" s="24"/>
      <c r="AY1763" s="24"/>
      <c r="AZ1763" s="24"/>
      <c r="BA1763" s="24"/>
      <c r="BB1763" s="24"/>
      <c r="BC1763" s="24"/>
      <c r="BD1763" s="24"/>
      <c r="BE1763" s="24"/>
      <c r="BF1763" s="24"/>
      <c r="BG1763" s="24"/>
      <c r="BH1763" s="24"/>
      <c r="BI1763" s="24"/>
      <c r="BJ1763" s="24"/>
      <c r="BK1763" s="24"/>
      <c r="BL1763" s="24"/>
      <c r="BM1763" s="24"/>
      <c r="BN1763" s="24"/>
      <c r="BO1763" s="24"/>
      <c r="BP1763" s="24"/>
      <c r="BQ1763" s="24"/>
      <c r="BR1763" s="24"/>
      <c r="BS1763" s="24"/>
      <c r="BT1763" s="24"/>
      <c r="BU1763" s="24"/>
      <c r="BV1763" s="24"/>
      <c r="BW1763" s="24"/>
      <c r="BX1763" s="24"/>
      <c r="BY1763" s="24"/>
      <c r="BZ1763" s="24"/>
      <c r="CA1763" s="24"/>
      <c r="CB1763" s="24"/>
      <c r="CC1763" s="24"/>
      <c r="CD1763" s="24"/>
      <c r="CE1763" s="24"/>
    </row>
    <row r="1764" spans="46:83" x14ac:dyDescent="0.15">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row>
    <row r="1765" spans="46:83" x14ac:dyDescent="0.15">
      <c r="AT1765" s="24"/>
      <c r="AU1765" s="24"/>
      <c r="AV1765" s="24"/>
      <c r="AW1765" s="24"/>
      <c r="AX1765" s="24"/>
      <c r="AY1765" s="24"/>
      <c r="AZ1765" s="24"/>
      <c r="BA1765" s="24"/>
      <c r="BB1765" s="24"/>
      <c r="BC1765" s="24"/>
      <c r="BD1765" s="24"/>
      <c r="BE1765" s="24"/>
      <c r="BF1765" s="24"/>
      <c r="BG1765" s="24"/>
      <c r="BH1765" s="24"/>
      <c r="BI1765" s="24"/>
      <c r="BJ1765" s="24"/>
      <c r="BK1765" s="24"/>
      <c r="BL1765" s="24"/>
      <c r="BM1765" s="24"/>
      <c r="BN1765" s="24"/>
      <c r="BO1765" s="24"/>
      <c r="BP1765" s="24"/>
      <c r="BQ1765" s="24"/>
      <c r="BR1765" s="24"/>
      <c r="BS1765" s="24"/>
      <c r="BT1765" s="24"/>
      <c r="BU1765" s="24"/>
      <c r="BV1765" s="24"/>
      <c r="BW1765" s="24"/>
      <c r="BX1765" s="24"/>
      <c r="BY1765" s="24"/>
      <c r="BZ1765" s="24"/>
      <c r="CA1765" s="24"/>
      <c r="CB1765" s="24"/>
      <c r="CC1765" s="24"/>
      <c r="CD1765" s="24"/>
      <c r="CE1765" s="24"/>
    </row>
    <row r="1766" spans="46:83" x14ac:dyDescent="0.15">
      <c r="AT1766" s="24"/>
      <c r="AU1766" s="24"/>
      <c r="AV1766" s="24"/>
      <c r="AW1766" s="24"/>
      <c r="AX1766" s="24"/>
      <c r="AY1766" s="24"/>
      <c r="AZ1766" s="24"/>
      <c r="BA1766" s="24"/>
      <c r="BB1766" s="24"/>
      <c r="BC1766" s="24"/>
      <c r="BD1766" s="24"/>
      <c r="BE1766" s="24"/>
      <c r="BF1766" s="24"/>
      <c r="BG1766" s="24"/>
      <c r="BH1766" s="24"/>
      <c r="BI1766" s="24"/>
      <c r="BJ1766" s="24"/>
      <c r="BK1766" s="24"/>
      <c r="BL1766" s="24"/>
      <c r="BM1766" s="24"/>
      <c r="BN1766" s="24"/>
      <c r="BO1766" s="24"/>
      <c r="BP1766" s="24"/>
      <c r="BQ1766" s="24"/>
      <c r="BR1766" s="24"/>
      <c r="BS1766" s="24"/>
      <c r="BT1766" s="24"/>
      <c r="BU1766" s="24"/>
      <c r="BV1766" s="24"/>
      <c r="BW1766" s="24"/>
      <c r="BX1766" s="24"/>
      <c r="BY1766" s="24"/>
      <c r="BZ1766" s="24"/>
      <c r="CA1766" s="24"/>
      <c r="CB1766" s="24"/>
      <c r="CC1766" s="24"/>
      <c r="CD1766" s="24"/>
      <c r="CE1766" s="24"/>
    </row>
    <row r="1767" spans="46:83" x14ac:dyDescent="0.15">
      <c r="AT1767" s="24"/>
      <c r="AU1767" s="24"/>
      <c r="AV1767" s="24"/>
      <c r="AW1767" s="24"/>
      <c r="AX1767" s="24"/>
      <c r="AY1767" s="24"/>
      <c r="AZ1767" s="24"/>
      <c r="BA1767" s="24"/>
      <c r="BB1767" s="24"/>
      <c r="BC1767" s="24"/>
      <c r="BD1767" s="24"/>
      <c r="BE1767" s="24"/>
      <c r="BF1767" s="24"/>
      <c r="BG1767" s="24"/>
      <c r="BH1767" s="24"/>
      <c r="BI1767" s="24"/>
      <c r="BJ1767" s="24"/>
      <c r="BK1767" s="24"/>
      <c r="BL1767" s="24"/>
      <c r="BM1767" s="24"/>
      <c r="BN1767" s="24"/>
      <c r="BO1767" s="24"/>
      <c r="BP1767" s="24"/>
      <c r="BQ1767" s="24"/>
      <c r="BR1767" s="24"/>
      <c r="BS1767" s="24"/>
      <c r="BT1767" s="24"/>
      <c r="BU1767" s="24"/>
      <c r="BV1767" s="24"/>
      <c r="BW1767" s="24"/>
      <c r="BX1767" s="24"/>
      <c r="BY1767" s="24"/>
      <c r="BZ1767" s="24"/>
      <c r="CA1767" s="24"/>
      <c r="CB1767" s="24"/>
      <c r="CC1767" s="24"/>
      <c r="CD1767" s="24"/>
      <c r="CE1767" s="24"/>
    </row>
    <row r="1768" spans="46:83" x14ac:dyDescent="0.15">
      <c r="AT1768" s="24"/>
      <c r="AU1768" s="24"/>
      <c r="AV1768" s="24"/>
      <c r="AW1768" s="24"/>
      <c r="AX1768" s="24"/>
      <c r="AY1768" s="24"/>
      <c r="AZ1768" s="24"/>
      <c r="BA1768" s="24"/>
      <c r="BB1768" s="24"/>
      <c r="BC1768" s="24"/>
      <c r="BD1768" s="24"/>
      <c r="BE1768" s="24"/>
      <c r="BF1768" s="24"/>
      <c r="BG1768" s="24"/>
      <c r="BH1768" s="24"/>
      <c r="BI1768" s="24"/>
      <c r="BJ1768" s="24"/>
      <c r="BK1768" s="24"/>
      <c r="BL1768" s="24"/>
      <c r="BM1768" s="24"/>
      <c r="BN1768" s="24"/>
      <c r="BO1768" s="24"/>
      <c r="BP1768" s="24"/>
      <c r="BQ1768" s="24"/>
      <c r="BR1768" s="24"/>
      <c r="BS1768" s="24"/>
      <c r="BT1768" s="24"/>
      <c r="BU1768" s="24"/>
      <c r="BV1768" s="24"/>
      <c r="BW1768" s="24"/>
      <c r="BX1768" s="24"/>
      <c r="BY1768" s="24"/>
      <c r="BZ1768" s="24"/>
      <c r="CA1768" s="24"/>
      <c r="CB1768" s="24"/>
      <c r="CC1768" s="24"/>
      <c r="CD1768" s="24"/>
      <c r="CE1768" s="24"/>
    </row>
    <row r="1769" spans="46:83" x14ac:dyDescent="0.15">
      <c r="AT1769" s="24"/>
      <c r="AU1769" s="24"/>
      <c r="AV1769" s="24"/>
      <c r="AW1769" s="24"/>
      <c r="AX1769" s="24"/>
      <c r="AY1769" s="24"/>
      <c r="AZ1769" s="24"/>
      <c r="BA1769" s="24"/>
      <c r="BB1769" s="24"/>
      <c r="BC1769" s="24"/>
      <c r="BD1769" s="24"/>
      <c r="BE1769" s="24"/>
      <c r="BF1769" s="24"/>
      <c r="BG1769" s="24"/>
      <c r="BH1769" s="24"/>
      <c r="BI1769" s="24"/>
      <c r="BJ1769" s="24"/>
      <c r="BK1769" s="24"/>
      <c r="BL1769" s="24"/>
      <c r="BM1769" s="24"/>
      <c r="BN1769" s="24"/>
      <c r="BO1769" s="24"/>
      <c r="BP1769" s="24"/>
      <c r="BQ1769" s="24"/>
      <c r="BR1769" s="24"/>
      <c r="BS1769" s="24"/>
      <c r="BT1769" s="24"/>
      <c r="BU1769" s="24"/>
      <c r="BV1769" s="24"/>
      <c r="BW1769" s="24"/>
      <c r="BX1769" s="24"/>
      <c r="BY1769" s="24"/>
      <c r="BZ1769" s="24"/>
      <c r="CA1769" s="24"/>
      <c r="CB1769" s="24"/>
      <c r="CC1769" s="24"/>
      <c r="CD1769" s="24"/>
      <c r="CE1769" s="24"/>
    </row>
    <row r="1770" spans="46:83" x14ac:dyDescent="0.15">
      <c r="AT1770" s="24"/>
      <c r="AU1770" s="24"/>
      <c r="AV1770" s="24"/>
      <c r="AW1770" s="24"/>
      <c r="AX1770" s="24"/>
      <c r="AY1770" s="24"/>
      <c r="AZ1770" s="24"/>
      <c r="BA1770" s="24"/>
      <c r="BB1770" s="24"/>
      <c r="BC1770" s="24"/>
      <c r="BD1770" s="24"/>
      <c r="BE1770" s="24"/>
      <c r="BF1770" s="24"/>
      <c r="BG1770" s="24"/>
      <c r="BH1770" s="24"/>
      <c r="BI1770" s="24"/>
      <c r="BJ1770" s="24"/>
      <c r="BK1770" s="24"/>
      <c r="BL1770" s="24"/>
      <c r="BM1770" s="24"/>
      <c r="BN1770" s="24"/>
      <c r="BO1770" s="24"/>
      <c r="BP1770" s="24"/>
      <c r="BQ1770" s="24"/>
      <c r="BR1770" s="24"/>
      <c r="BS1770" s="24"/>
      <c r="BT1770" s="24"/>
      <c r="BU1770" s="24"/>
      <c r="BV1770" s="24"/>
      <c r="BW1770" s="24"/>
      <c r="BX1770" s="24"/>
      <c r="BY1770" s="24"/>
      <c r="BZ1770" s="24"/>
      <c r="CA1770" s="24"/>
      <c r="CB1770" s="24"/>
      <c r="CC1770" s="24"/>
      <c r="CD1770" s="24"/>
      <c r="CE1770" s="24"/>
    </row>
    <row r="1771" spans="46:83" x14ac:dyDescent="0.15">
      <c r="AT1771" s="24"/>
      <c r="AU1771" s="24"/>
      <c r="AV1771" s="24"/>
      <c r="AW1771" s="24"/>
      <c r="AX1771" s="24"/>
      <c r="AY1771" s="24"/>
      <c r="AZ1771" s="24"/>
      <c r="BA1771" s="24"/>
      <c r="BB1771" s="24"/>
      <c r="BC1771" s="24"/>
      <c r="BD1771" s="24"/>
      <c r="BE1771" s="24"/>
      <c r="BF1771" s="24"/>
      <c r="BG1771" s="24"/>
      <c r="BH1771" s="24"/>
      <c r="BI1771" s="24"/>
      <c r="BJ1771" s="24"/>
      <c r="BK1771" s="24"/>
      <c r="BL1771" s="24"/>
      <c r="BM1771" s="24"/>
      <c r="BN1771" s="24"/>
      <c r="BO1771" s="24"/>
      <c r="BP1771" s="24"/>
      <c r="BQ1771" s="24"/>
      <c r="BR1771" s="24"/>
      <c r="BS1771" s="24"/>
      <c r="BT1771" s="24"/>
      <c r="BU1771" s="24"/>
      <c r="BV1771" s="24"/>
      <c r="BW1771" s="24"/>
      <c r="BX1771" s="24"/>
      <c r="BY1771" s="24"/>
      <c r="BZ1771" s="24"/>
      <c r="CA1771" s="24"/>
      <c r="CB1771" s="24"/>
      <c r="CC1771" s="24"/>
      <c r="CD1771" s="24"/>
      <c r="CE1771" s="24"/>
    </row>
    <row r="1772" spans="46:83" x14ac:dyDescent="0.15">
      <c r="AT1772" s="24"/>
      <c r="AU1772" s="24"/>
      <c r="AV1772" s="24"/>
      <c r="AW1772" s="24"/>
      <c r="AX1772" s="24"/>
      <c r="AY1772" s="24"/>
      <c r="AZ1772" s="24"/>
      <c r="BA1772" s="24"/>
      <c r="BB1772" s="24"/>
      <c r="BC1772" s="24"/>
      <c r="BD1772" s="24"/>
      <c r="BE1772" s="24"/>
      <c r="BF1772" s="24"/>
      <c r="BG1772" s="24"/>
      <c r="BH1772" s="24"/>
      <c r="BI1772" s="24"/>
      <c r="BJ1772" s="24"/>
      <c r="BK1772" s="24"/>
      <c r="BL1772" s="24"/>
      <c r="BM1772" s="24"/>
      <c r="BN1772" s="24"/>
      <c r="BO1772" s="24"/>
      <c r="BP1772" s="24"/>
      <c r="BQ1772" s="24"/>
      <c r="BR1772" s="24"/>
      <c r="BS1772" s="24"/>
      <c r="BT1772" s="24"/>
      <c r="BU1772" s="24"/>
      <c r="BV1772" s="24"/>
      <c r="BW1772" s="24"/>
      <c r="BX1772" s="24"/>
      <c r="BY1772" s="24"/>
      <c r="BZ1772" s="24"/>
      <c r="CA1772" s="24"/>
      <c r="CB1772" s="24"/>
      <c r="CC1772" s="24"/>
      <c r="CD1772" s="24"/>
      <c r="CE1772" s="24"/>
    </row>
    <row r="1773" spans="46:83" x14ac:dyDescent="0.15">
      <c r="AT1773" s="24"/>
      <c r="AU1773" s="24"/>
      <c r="AV1773" s="24"/>
      <c r="AW1773" s="24"/>
      <c r="AX1773" s="24"/>
      <c r="AY1773" s="24"/>
      <c r="AZ1773" s="24"/>
      <c r="BA1773" s="24"/>
      <c r="BB1773" s="24"/>
      <c r="BC1773" s="24"/>
      <c r="BD1773" s="24"/>
      <c r="BE1773" s="24"/>
      <c r="BF1773" s="24"/>
      <c r="BG1773" s="24"/>
      <c r="BH1773" s="24"/>
      <c r="BI1773" s="24"/>
      <c r="BJ1773" s="24"/>
      <c r="BK1773" s="24"/>
      <c r="BL1773" s="24"/>
      <c r="BM1773" s="24"/>
      <c r="BN1773" s="24"/>
      <c r="BO1773" s="24"/>
      <c r="BP1773" s="24"/>
      <c r="BQ1773" s="24"/>
      <c r="BR1773" s="24"/>
      <c r="BS1773" s="24"/>
      <c r="BT1773" s="24"/>
      <c r="BU1773" s="24"/>
      <c r="BV1773" s="24"/>
      <c r="BW1773" s="24"/>
      <c r="BX1773" s="24"/>
      <c r="BY1773" s="24"/>
      <c r="BZ1773" s="24"/>
      <c r="CA1773" s="24"/>
      <c r="CB1773" s="24"/>
      <c r="CC1773" s="24"/>
      <c r="CD1773" s="24"/>
      <c r="CE1773" s="24"/>
    </row>
    <row r="1774" spans="46:83" x14ac:dyDescent="0.15">
      <c r="AT1774" s="24"/>
      <c r="AU1774" s="24"/>
      <c r="AV1774" s="24"/>
      <c r="AW1774" s="24"/>
      <c r="AX1774" s="24"/>
      <c r="AY1774" s="24"/>
      <c r="AZ1774" s="24"/>
      <c r="BA1774" s="24"/>
      <c r="BB1774" s="24"/>
      <c r="BC1774" s="24"/>
      <c r="BD1774" s="24"/>
      <c r="BE1774" s="24"/>
      <c r="BF1774" s="24"/>
      <c r="BG1774" s="24"/>
      <c r="BH1774" s="24"/>
      <c r="BI1774" s="24"/>
      <c r="BJ1774" s="24"/>
      <c r="BK1774" s="24"/>
      <c r="BL1774" s="24"/>
      <c r="BM1774" s="24"/>
      <c r="BN1774" s="24"/>
      <c r="BO1774" s="24"/>
      <c r="BP1774" s="24"/>
      <c r="BQ1774" s="24"/>
      <c r="BR1774" s="24"/>
      <c r="BS1774" s="24"/>
      <c r="BT1774" s="24"/>
      <c r="BU1774" s="24"/>
      <c r="BV1774" s="24"/>
      <c r="BW1774" s="24"/>
      <c r="BX1774" s="24"/>
      <c r="BY1774" s="24"/>
      <c r="BZ1774" s="24"/>
      <c r="CA1774" s="24"/>
      <c r="CB1774" s="24"/>
      <c r="CC1774" s="24"/>
      <c r="CD1774" s="24"/>
      <c r="CE1774" s="24"/>
    </row>
    <row r="1775" spans="46:83" x14ac:dyDescent="0.15">
      <c r="AT1775" s="24"/>
      <c r="AU1775" s="24"/>
      <c r="AV1775" s="24"/>
      <c r="AW1775" s="24"/>
      <c r="AX1775" s="24"/>
      <c r="AY1775" s="24"/>
      <c r="AZ1775" s="24"/>
      <c r="BA1775" s="24"/>
      <c r="BB1775" s="24"/>
      <c r="BC1775" s="24"/>
      <c r="BD1775" s="24"/>
      <c r="BE1775" s="24"/>
      <c r="BF1775" s="24"/>
      <c r="BG1775" s="24"/>
      <c r="BH1775" s="24"/>
      <c r="BI1775" s="24"/>
      <c r="BJ1775" s="24"/>
      <c r="BK1775" s="24"/>
      <c r="BL1775" s="24"/>
      <c r="BM1775" s="24"/>
      <c r="BN1775" s="24"/>
      <c r="BO1775" s="24"/>
      <c r="BP1775" s="24"/>
      <c r="BQ1775" s="24"/>
      <c r="BR1775" s="24"/>
      <c r="BS1775" s="24"/>
      <c r="BT1775" s="24"/>
      <c r="BU1775" s="24"/>
      <c r="BV1775" s="24"/>
      <c r="BW1775" s="24"/>
      <c r="BX1775" s="24"/>
      <c r="BY1775" s="24"/>
      <c r="BZ1775" s="24"/>
      <c r="CA1775" s="24"/>
      <c r="CB1775" s="24"/>
      <c r="CC1775" s="24"/>
      <c r="CD1775" s="24"/>
      <c r="CE1775" s="24"/>
    </row>
    <row r="1776" spans="46:83" x14ac:dyDescent="0.15">
      <c r="AT1776" s="24"/>
      <c r="AU1776" s="24"/>
      <c r="AV1776" s="24"/>
      <c r="AW1776" s="24"/>
      <c r="AX1776" s="24"/>
      <c r="AY1776" s="24"/>
      <c r="AZ1776" s="24"/>
      <c r="BA1776" s="24"/>
      <c r="BB1776" s="24"/>
      <c r="BC1776" s="24"/>
      <c r="BD1776" s="24"/>
      <c r="BE1776" s="24"/>
      <c r="BF1776" s="24"/>
      <c r="BG1776" s="24"/>
      <c r="BH1776" s="24"/>
      <c r="BI1776" s="24"/>
      <c r="BJ1776" s="24"/>
      <c r="BK1776" s="24"/>
      <c r="BL1776" s="24"/>
      <c r="BM1776" s="24"/>
      <c r="BN1776" s="24"/>
      <c r="BO1776" s="24"/>
      <c r="BP1776" s="24"/>
      <c r="BQ1776" s="24"/>
      <c r="BR1776" s="24"/>
      <c r="BS1776" s="24"/>
      <c r="BT1776" s="24"/>
      <c r="BU1776" s="24"/>
      <c r="BV1776" s="24"/>
      <c r="BW1776" s="24"/>
      <c r="BX1776" s="24"/>
      <c r="BY1776" s="24"/>
      <c r="BZ1776" s="24"/>
      <c r="CA1776" s="24"/>
      <c r="CB1776" s="24"/>
      <c r="CC1776" s="24"/>
      <c r="CD1776" s="24"/>
      <c r="CE1776" s="24"/>
    </row>
    <row r="1777" spans="46:83" x14ac:dyDescent="0.15">
      <c r="AT1777" s="24"/>
      <c r="AU1777" s="24"/>
      <c r="AV1777" s="24"/>
      <c r="AW1777" s="24"/>
      <c r="AX1777" s="24"/>
      <c r="AY1777" s="24"/>
      <c r="AZ1777" s="24"/>
      <c r="BA1777" s="24"/>
      <c r="BB1777" s="24"/>
      <c r="BC1777" s="24"/>
      <c r="BD1777" s="24"/>
      <c r="BE1777" s="24"/>
      <c r="BF1777" s="24"/>
      <c r="BG1777" s="24"/>
      <c r="BH1777" s="24"/>
      <c r="BI1777" s="24"/>
      <c r="BJ1777" s="24"/>
      <c r="BK1777" s="24"/>
      <c r="BL1777" s="24"/>
      <c r="BM1777" s="24"/>
      <c r="BN1777" s="24"/>
      <c r="BO1777" s="24"/>
      <c r="BP1777" s="24"/>
      <c r="BQ1777" s="24"/>
      <c r="BR1777" s="24"/>
      <c r="BS1777" s="24"/>
      <c r="BT1777" s="24"/>
      <c r="BU1777" s="24"/>
      <c r="BV1777" s="24"/>
      <c r="BW1777" s="24"/>
      <c r="BX1777" s="24"/>
      <c r="BY1777" s="24"/>
      <c r="BZ1777" s="24"/>
      <c r="CA1777" s="24"/>
      <c r="CB1777" s="24"/>
      <c r="CC1777" s="24"/>
      <c r="CD1777" s="24"/>
      <c r="CE1777" s="24"/>
    </row>
    <row r="1778" spans="46:83" x14ac:dyDescent="0.15">
      <c r="AT1778" s="24"/>
      <c r="AU1778" s="24"/>
      <c r="AV1778" s="24"/>
      <c r="AW1778" s="24"/>
      <c r="AX1778" s="24"/>
      <c r="AY1778" s="24"/>
      <c r="AZ1778" s="24"/>
      <c r="BA1778" s="24"/>
      <c r="BB1778" s="24"/>
      <c r="BC1778" s="24"/>
      <c r="BD1778" s="24"/>
      <c r="BE1778" s="24"/>
      <c r="BF1778" s="24"/>
      <c r="BG1778" s="24"/>
      <c r="BH1778" s="24"/>
      <c r="BI1778" s="24"/>
      <c r="BJ1778" s="24"/>
      <c r="BK1778" s="24"/>
      <c r="BL1778" s="24"/>
      <c r="BM1778" s="24"/>
      <c r="BN1778" s="24"/>
      <c r="BO1778" s="24"/>
      <c r="BP1778" s="24"/>
      <c r="BQ1778" s="24"/>
      <c r="BR1778" s="24"/>
      <c r="BS1778" s="24"/>
      <c r="BT1778" s="24"/>
      <c r="BU1778" s="24"/>
      <c r="BV1778" s="24"/>
      <c r="BW1778" s="24"/>
      <c r="BX1778" s="24"/>
      <c r="BY1778" s="24"/>
      <c r="BZ1778" s="24"/>
      <c r="CA1778" s="24"/>
      <c r="CB1778" s="24"/>
      <c r="CC1778" s="24"/>
      <c r="CD1778" s="24"/>
      <c r="CE1778" s="24"/>
    </row>
    <row r="1779" spans="46:83" x14ac:dyDescent="0.15">
      <c r="AT1779" s="24"/>
      <c r="AU1779" s="24"/>
      <c r="AV1779" s="24"/>
      <c r="AW1779" s="24"/>
      <c r="AX1779" s="24"/>
      <c r="AY1779" s="24"/>
      <c r="AZ1779" s="24"/>
      <c r="BA1779" s="24"/>
      <c r="BB1779" s="24"/>
      <c r="BC1779" s="24"/>
      <c r="BD1779" s="24"/>
      <c r="BE1779" s="24"/>
      <c r="BF1779" s="24"/>
      <c r="BG1779" s="24"/>
      <c r="BH1779" s="24"/>
      <c r="BI1779" s="24"/>
      <c r="BJ1779" s="24"/>
      <c r="BK1779" s="24"/>
      <c r="BL1779" s="24"/>
      <c r="BM1779" s="24"/>
      <c r="BN1779" s="24"/>
      <c r="BO1779" s="24"/>
      <c r="BP1779" s="24"/>
      <c r="BQ1779" s="24"/>
      <c r="BR1779" s="24"/>
      <c r="BS1779" s="24"/>
      <c r="BT1779" s="24"/>
      <c r="BU1779" s="24"/>
      <c r="BV1779" s="24"/>
      <c r="BW1779" s="24"/>
      <c r="BX1779" s="24"/>
      <c r="BY1779" s="24"/>
      <c r="BZ1779" s="24"/>
      <c r="CA1779" s="24"/>
      <c r="CB1779" s="24"/>
      <c r="CC1779" s="24"/>
      <c r="CD1779" s="24"/>
      <c r="CE1779" s="24"/>
    </row>
    <row r="1780" spans="46:83" x14ac:dyDescent="0.15">
      <c r="AT1780" s="24"/>
      <c r="AU1780" s="24"/>
      <c r="AV1780" s="24"/>
      <c r="AW1780" s="24"/>
      <c r="AX1780" s="24"/>
      <c r="AY1780" s="24"/>
      <c r="AZ1780" s="24"/>
      <c r="BA1780" s="24"/>
      <c r="BB1780" s="24"/>
      <c r="BC1780" s="24"/>
      <c r="BD1780" s="24"/>
      <c r="BE1780" s="24"/>
      <c r="BF1780" s="24"/>
      <c r="BG1780" s="24"/>
      <c r="BH1780" s="24"/>
      <c r="BI1780" s="24"/>
      <c r="BJ1780" s="24"/>
      <c r="BK1780" s="24"/>
      <c r="BL1780" s="24"/>
      <c r="BM1780" s="24"/>
      <c r="BN1780" s="24"/>
      <c r="BO1780" s="24"/>
      <c r="BP1780" s="24"/>
      <c r="BQ1780" s="24"/>
      <c r="BR1780" s="24"/>
      <c r="BS1780" s="24"/>
      <c r="BT1780" s="24"/>
      <c r="BU1780" s="24"/>
      <c r="BV1780" s="24"/>
      <c r="BW1780" s="24"/>
      <c r="BX1780" s="24"/>
      <c r="BY1780" s="24"/>
      <c r="BZ1780" s="24"/>
      <c r="CA1780" s="24"/>
      <c r="CB1780" s="24"/>
      <c r="CC1780" s="24"/>
      <c r="CD1780" s="24"/>
      <c r="CE1780" s="24"/>
    </row>
    <row r="1781" spans="46:83" x14ac:dyDescent="0.15">
      <c r="AT1781" s="24"/>
      <c r="AU1781" s="24"/>
      <c r="AV1781" s="24"/>
      <c r="AW1781" s="24"/>
      <c r="AX1781" s="24"/>
      <c r="AY1781" s="24"/>
      <c r="AZ1781" s="24"/>
      <c r="BA1781" s="24"/>
      <c r="BB1781" s="24"/>
      <c r="BC1781" s="24"/>
      <c r="BD1781" s="24"/>
      <c r="BE1781" s="24"/>
      <c r="BF1781" s="24"/>
      <c r="BG1781" s="24"/>
      <c r="BH1781" s="24"/>
      <c r="BI1781" s="24"/>
      <c r="BJ1781" s="24"/>
      <c r="BK1781" s="24"/>
      <c r="BL1781" s="24"/>
      <c r="BM1781" s="24"/>
      <c r="BN1781" s="24"/>
      <c r="BO1781" s="24"/>
      <c r="BP1781" s="24"/>
      <c r="BQ1781" s="24"/>
      <c r="BR1781" s="24"/>
      <c r="BS1781" s="24"/>
      <c r="BT1781" s="24"/>
      <c r="BU1781" s="24"/>
      <c r="BV1781" s="24"/>
      <c r="BW1781" s="24"/>
      <c r="BX1781" s="24"/>
      <c r="BY1781" s="24"/>
      <c r="BZ1781" s="24"/>
      <c r="CA1781" s="24"/>
      <c r="CB1781" s="24"/>
      <c r="CC1781" s="24"/>
      <c r="CD1781" s="24"/>
      <c r="CE1781" s="24"/>
    </row>
    <row r="1782" spans="46:83" x14ac:dyDescent="0.15">
      <c r="AT1782" s="24"/>
      <c r="AU1782" s="24"/>
      <c r="AV1782" s="24"/>
      <c r="AW1782" s="24"/>
      <c r="AX1782" s="24"/>
      <c r="AY1782" s="24"/>
      <c r="AZ1782" s="24"/>
      <c r="BA1782" s="24"/>
      <c r="BB1782" s="24"/>
      <c r="BC1782" s="24"/>
      <c r="BD1782" s="24"/>
      <c r="BE1782" s="24"/>
      <c r="BF1782" s="24"/>
      <c r="BG1782" s="24"/>
      <c r="BH1782" s="24"/>
      <c r="BI1782" s="24"/>
      <c r="BJ1782" s="24"/>
      <c r="BK1782" s="24"/>
      <c r="BL1782" s="24"/>
      <c r="BM1782" s="24"/>
      <c r="BN1782" s="24"/>
      <c r="BO1782" s="24"/>
      <c r="BP1782" s="24"/>
      <c r="BQ1782" s="24"/>
      <c r="BR1782" s="24"/>
      <c r="BS1782" s="24"/>
      <c r="BT1782" s="24"/>
      <c r="BU1782" s="24"/>
      <c r="BV1782" s="24"/>
      <c r="BW1782" s="24"/>
      <c r="BX1782" s="24"/>
      <c r="BY1782" s="24"/>
      <c r="BZ1782" s="24"/>
      <c r="CA1782" s="24"/>
      <c r="CB1782" s="24"/>
      <c r="CC1782" s="24"/>
      <c r="CD1782" s="24"/>
      <c r="CE1782" s="24"/>
    </row>
    <row r="1783" spans="46:83" x14ac:dyDescent="0.15">
      <c r="AT1783" s="24"/>
      <c r="AU1783" s="24"/>
      <c r="AV1783" s="24"/>
      <c r="AW1783" s="24"/>
      <c r="AX1783" s="24"/>
      <c r="AY1783" s="24"/>
      <c r="AZ1783" s="24"/>
      <c r="BA1783" s="24"/>
      <c r="BB1783" s="24"/>
      <c r="BC1783" s="24"/>
      <c r="BD1783" s="24"/>
      <c r="BE1783" s="24"/>
      <c r="BF1783" s="24"/>
      <c r="BG1783" s="24"/>
      <c r="BH1783" s="24"/>
      <c r="BI1783" s="24"/>
      <c r="BJ1783" s="24"/>
      <c r="BK1783" s="24"/>
      <c r="BL1783" s="24"/>
      <c r="BM1783" s="24"/>
      <c r="BN1783" s="24"/>
      <c r="BO1783" s="24"/>
      <c r="BP1783" s="24"/>
      <c r="BQ1783" s="24"/>
      <c r="BR1783" s="24"/>
      <c r="BS1783" s="24"/>
      <c r="BT1783" s="24"/>
      <c r="BU1783" s="24"/>
      <c r="BV1783" s="24"/>
      <c r="BW1783" s="24"/>
      <c r="BX1783" s="24"/>
      <c r="BY1783" s="24"/>
      <c r="BZ1783" s="24"/>
      <c r="CA1783" s="24"/>
      <c r="CB1783" s="24"/>
      <c r="CC1783" s="24"/>
      <c r="CD1783" s="24"/>
      <c r="CE1783" s="24"/>
    </row>
    <row r="1784" spans="46:83" x14ac:dyDescent="0.15">
      <c r="AT1784" s="24"/>
      <c r="AU1784" s="24"/>
      <c r="AV1784" s="24"/>
      <c r="AW1784" s="24"/>
      <c r="AX1784" s="24"/>
      <c r="AY1784" s="24"/>
      <c r="AZ1784" s="24"/>
      <c r="BA1784" s="24"/>
      <c r="BB1784" s="24"/>
      <c r="BC1784" s="24"/>
      <c r="BD1784" s="24"/>
      <c r="BE1784" s="24"/>
      <c r="BF1784" s="24"/>
      <c r="BG1784" s="24"/>
      <c r="BH1784" s="24"/>
      <c r="BI1784" s="24"/>
      <c r="BJ1784" s="24"/>
      <c r="BK1784" s="24"/>
      <c r="BL1784" s="24"/>
      <c r="BM1784" s="24"/>
      <c r="BN1784" s="24"/>
      <c r="BO1784" s="24"/>
      <c r="BP1784" s="24"/>
      <c r="BQ1784" s="24"/>
      <c r="BR1784" s="24"/>
      <c r="BS1784" s="24"/>
      <c r="BT1784" s="24"/>
      <c r="BU1784" s="24"/>
      <c r="BV1784" s="24"/>
      <c r="BW1784" s="24"/>
      <c r="BX1784" s="24"/>
      <c r="BY1784" s="24"/>
      <c r="BZ1784" s="24"/>
      <c r="CA1784" s="24"/>
      <c r="CB1784" s="24"/>
      <c r="CC1784" s="24"/>
      <c r="CD1784" s="24"/>
      <c r="CE1784" s="24"/>
    </row>
    <row r="1785" spans="46:83" x14ac:dyDescent="0.15">
      <c r="AT1785" s="24"/>
      <c r="AU1785" s="24"/>
      <c r="AV1785" s="24"/>
      <c r="AW1785" s="24"/>
      <c r="AX1785" s="24"/>
      <c r="AY1785" s="24"/>
      <c r="AZ1785" s="24"/>
      <c r="BA1785" s="24"/>
      <c r="BB1785" s="24"/>
      <c r="BC1785" s="24"/>
      <c r="BD1785" s="24"/>
      <c r="BE1785" s="24"/>
      <c r="BF1785" s="24"/>
      <c r="BG1785" s="24"/>
      <c r="BH1785" s="24"/>
      <c r="BI1785" s="24"/>
      <c r="BJ1785" s="24"/>
      <c r="BK1785" s="24"/>
      <c r="BL1785" s="24"/>
      <c r="BM1785" s="24"/>
      <c r="BN1785" s="24"/>
      <c r="BO1785" s="24"/>
      <c r="BP1785" s="24"/>
      <c r="BQ1785" s="24"/>
      <c r="BR1785" s="24"/>
      <c r="BS1785" s="24"/>
      <c r="BT1785" s="24"/>
      <c r="BU1785" s="24"/>
      <c r="BV1785" s="24"/>
      <c r="BW1785" s="24"/>
      <c r="BX1785" s="24"/>
      <c r="BY1785" s="24"/>
      <c r="BZ1785" s="24"/>
      <c r="CA1785" s="24"/>
      <c r="CB1785" s="24"/>
      <c r="CC1785" s="24"/>
      <c r="CD1785" s="24"/>
      <c r="CE1785" s="24"/>
    </row>
    <row r="1786" spans="46:83" x14ac:dyDescent="0.15">
      <c r="AT1786" s="24"/>
      <c r="AU1786" s="24"/>
      <c r="AV1786" s="24"/>
      <c r="AW1786" s="24"/>
      <c r="AX1786" s="24"/>
      <c r="AY1786" s="24"/>
      <c r="AZ1786" s="24"/>
      <c r="BA1786" s="24"/>
      <c r="BB1786" s="24"/>
      <c r="BC1786" s="24"/>
      <c r="BD1786" s="24"/>
      <c r="BE1786" s="24"/>
      <c r="BF1786" s="24"/>
      <c r="BG1786" s="24"/>
      <c r="BH1786" s="24"/>
      <c r="BI1786" s="24"/>
      <c r="BJ1786" s="24"/>
      <c r="BK1786" s="24"/>
      <c r="BL1786" s="24"/>
      <c r="BM1786" s="24"/>
      <c r="BN1786" s="24"/>
      <c r="BO1786" s="24"/>
      <c r="BP1786" s="24"/>
      <c r="BQ1786" s="24"/>
      <c r="BR1786" s="24"/>
      <c r="BS1786" s="24"/>
      <c r="BT1786" s="24"/>
      <c r="BU1786" s="24"/>
      <c r="BV1786" s="24"/>
      <c r="BW1786" s="24"/>
      <c r="BX1786" s="24"/>
      <c r="BY1786" s="24"/>
      <c r="BZ1786" s="24"/>
      <c r="CA1786" s="24"/>
      <c r="CB1786" s="24"/>
      <c r="CC1786" s="24"/>
      <c r="CD1786" s="24"/>
      <c r="CE1786" s="24"/>
    </row>
    <row r="1787" spans="46:83" x14ac:dyDescent="0.15">
      <c r="AT1787" s="24"/>
      <c r="AU1787" s="24"/>
      <c r="AV1787" s="24"/>
      <c r="AW1787" s="24"/>
      <c r="AX1787" s="24"/>
      <c r="AY1787" s="24"/>
      <c r="AZ1787" s="24"/>
      <c r="BA1787" s="24"/>
      <c r="BB1787" s="24"/>
      <c r="BC1787" s="24"/>
      <c r="BD1787" s="24"/>
      <c r="BE1787" s="24"/>
      <c r="BF1787" s="24"/>
      <c r="BG1787" s="24"/>
      <c r="BH1787" s="24"/>
      <c r="BI1787" s="24"/>
      <c r="BJ1787" s="24"/>
      <c r="BK1787" s="24"/>
      <c r="BL1787" s="24"/>
      <c r="BM1787" s="24"/>
      <c r="BN1787" s="24"/>
      <c r="BO1787" s="24"/>
      <c r="BP1787" s="24"/>
      <c r="BQ1787" s="24"/>
      <c r="BR1787" s="24"/>
      <c r="BS1787" s="24"/>
      <c r="BT1787" s="24"/>
      <c r="BU1787" s="24"/>
      <c r="BV1787" s="24"/>
      <c r="BW1787" s="24"/>
      <c r="BX1787" s="24"/>
      <c r="BY1787" s="24"/>
      <c r="BZ1787" s="24"/>
      <c r="CA1787" s="24"/>
      <c r="CB1787" s="24"/>
      <c r="CC1787" s="24"/>
      <c r="CD1787" s="24"/>
      <c r="CE1787" s="24"/>
    </row>
    <row r="1788" spans="46:83" x14ac:dyDescent="0.15">
      <c r="AT1788" s="24"/>
      <c r="AU1788" s="24"/>
      <c r="AV1788" s="24"/>
      <c r="AW1788" s="24"/>
      <c r="AX1788" s="24"/>
      <c r="AY1788" s="24"/>
      <c r="AZ1788" s="24"/>
      <c r="BA1788" s="24"/>
      <c r="BB1788" s="24"/>
      <c r="BC1788" s="24"/>
      <c r="BD1788" s="24"/>
      <c r="BE1788" s="24"/>
      <c r="BF1788" s="24"/>
      <c r="BG1788" s="24"/>
      <c r="BH1788" s="24"/>
      <c r="BI1788" s="24"/>
      <c r="BJ1788" s="24"/>
      <c r="BK1788" s="24"/>
      <c r="BL1788" s="24"/>
      <c r="BM1788" s="24"/>
      <c r="BN1788" s="24"/>
      <c r="BO1788" s="24"/>
      <c r="BP1788" s="24"/>
      <c r="BQ1788" s="24"/>
      <c r="BR1788" s="24"/>
      <c r="BS1788" s="24"/>
      <c r="BT1788" s="24"/>
      <c r="BU1788" s="24"/>
      <c r="BV1788" s="24"/>
      <c r="BW1788" s="24"/>
      <c r="BX1788" s="24"/>
      <c r="BY1788" s="24"/>
      <c r="BZ1788" s="24"/>
      <c r="CA1788" s="24"/>
      <c r="CB1788" s="24"/>
      <c r="CC1788" s="24"/>
      <c r="CD1788" s="24"/>
      <c r="CE1788" s="24"/>
    </row>
    <row r="1789" spans="46:83" x14ac:dyDescent="0.15">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row>
    <row r="1790" spans="46:83" x14ac:dyDescent="0.15">
      <c r="AT1790" s="24"/>
      <c r="AU1790" s="24"/>
      <c r="AV1790" s="24"/>
      <c r="AW1790" s="24"/>
      <c r="AX1790" s="24"/>
      <c r="AY1790" s="24"/>
      <c r="AZ1790" s="24"/>
      <c r="BA1790" s="24"/>
      <c r="BB1790" s="24"/>
      <c r="BC1790" s="24"/>
      <c r="BD1790" s="24"/>
      <c r="BE1790" s="24"/>
      <c r="BF1790" s="24"/>
      <c r="BG1790" s="24"/>
      <c r="BH1790" s="24"/>
      <c r="BI1790" s="24"/>
      <c r="BJ1790" s="24"/>
      <c r="BK1790" s="24"/>
      <c r="BL1790" s="24"/>
      <c r="BM1790" s="24"/>
      <c r="BN1790" s="24"/>
      <c r="BO1790" s="24"/>
      <c r="BP1790" s="24"/>
      <c r="BQ1790" s="24"/>
      <c r="BR1790" s="24"/>
      <c r="BS1790" s="24"/>
      <c r="BT1790" s="24"/>
      <c r="BU1790" s="24"/>
      <c r="BV1790" s="24"/>
      <c r="BW1790" s="24"/>
      <c r="BX1790" s="24"/>
      <c r="BY1790" s="24"/>
      <c r="BZ1790" s="24"/>
      <c r="CA1790" s="24"/>
      <c r="CB1790" s="24"/>
      <c r="CC1790" s="24"/>
      <c r="CD1790" s="24"/>
      <c r="CE1790" s="24"/>
    </row>
    <row r="1791" spans="46:83" x14ac:dyDescent="0.15">
      <c r="AT1791" s="24"/>
      <c r="AU1791" s="24"/>
      <c r="AV1791" s="24"/>
      <c r="AW1791" s="24"/>
      <c r="AX1791" s="24"/>
      <c r="AY1791" s="24"/>
      <c r="AZ1791" s="24"/>
      <c r="BA1791" s="24"/>
      <c r="BB1791" s="24"/>
      <c r="BC1791" s="24"/>
      <c r="BD1791" s="24"/>
      <c r="BE1791" s="24"/>
      <c r="BF1791" s="24"/>
      <c r="BG1791" s="24"/>
      <c r="BH1791" s="24"/>
      <c r="BI1791" s="24"/>
      <c r="BJ1791" s="24"/>
      <c r="BK1791" s="24"/>
      <c r="BL1791" s="24"/>
      <c r="BM1791" s="24"/>
      <c r="BN1791" s="24"/>
      <c r="BO1791" s="24"/>
      <c r="BP1791" s="24"/>
      <c r="BQ1791" s="24"/>
      <c r="BR1791" s="24"/>
      <c r="BS1791" s="24"/>
      <c r="BT1791" s="24"/>
      <c r="BU1791" s="24"/>
      <c r="BV1791" s="24"/>
      <c r="BW1791" s="24"/>
      <c r="BX1791" s="24"/>
      <c r="BY1791" s="24"/>
      <c r="BZ1791" s="24"/>
      <c r="CA1791" s="24"/>
      <c r="CB1791" s="24"/>
      <c r="CC1791" s="24"/>
      <c r="CD1791" s="24"/>
      <c r="CE1791" s="24"/>
    </row>
    <row r="1792" spans="46:83" x14ac:dyDescent="0.15">
      <c r="AT1792" s="24"/>
      <c r="AU1792" s="24"/>
      <c r="AV1792" s="24"/>
      <c r="AW1792" s="24"/>
      <c r="AX1792" s="24"/>
      <c r="AY1792" s="24"/>
      <c r="AZ1792" s="24"/>
      <c r="BA1792" s="24"/>
      <c r="BB1792" s="24"/>
      <c r="BC1792" s="24"/>
      <c r="BD1792" s="24"/>
      <c r="BE1792" s="24"/>
      <c r="BF1792" s="24"/>
      <c r="BG1792" s="24"/>
      <c r="BH1792" s="24"/>
      <c r="BI1792" s="24"/>
      <c r="BJ1792" s="24"/>
      <c r="BK1792" s="24"/>
      <c r="BL1792" s="24"/>
      <c r="BM1792" s="24"/>
      <c r="BN1792" s="24"/>
      <c r="BO1792" s="24"/>
      <c r="BP1792" s="24"/>
      <c r="BQ1792" s="24"/>
      <c r="BR1792" s="24"/>
      <c r="BS1792" s="24"/>
      <c r="BT1792" s="24"/>
      <c r="BU1792" s="24"/>
      <c r="BV1792" s="24"/>
      <c r="BW1792" s="24"/>
      <c r="BX1792" s="24"/>
      <c r="BY1792" s="24"/>
      <c r="BZ1792" s="24"/>
      <c r="CA1792" s="24"/>
      <c r="CB1792" s="24"/>
      <c r="CC1792" s="24"/>
      <c r="CD1792" s="24"/>
      <c r="CE1792" s="24"/>
    </row>
    <row r="1793" spans="46:83" x14ac:dyDescent="0.15">
      <c r="AT1793" s="24"/>
      <c r="AU1793" s="24"/>
      <c r="AV1793" s="24"/>
      <c r="AW1793" s="24"/>
      <c r="AX1793" s="24"/>
      <c r="AY1793" s="24"/>
      <c r="AZ1793" s="24"/>
      <c r="BA1793" s="24"/>
      <c r="BB1793" s="24"/>
      <c r="BC1793" s="24"/>
      <c r="BD1793" s="24"/>
      <c r="BE1793" s="24"/>
      <c r="BF1793" s="24"/>
      <c r="BG1793" s="24"/>
      <c r="BH1793" s="24"/>
      <c r="BI1793" s="24"/>
      <c r="BJ1793" s="24"/>
      <c r="BK1793" s="24"/>
      <c r="BL1793" s="24"/>
      <c r="BM1793" s="24"/>
      <c r="BN1793" s="24"/>
      <c r="BO1793" s="24"/>
      <c r="BP1793" s="24"/>
      <c r="BQ1793" s="24"/>
      <c r="BR1793" s="24"/>
      <c r="BS1793" s="24"/>
      <c r="BT1793" s="24"/>
      <c r="BU1793" s="24"/>
      <c r="BV1793" s="24"/>
      <c r="BW1793" s="24"/>
      <c r="BX1793" s="24"/>
      <c r="BY1793" s="24"/>
      <c r="BZ1793" s="24"/>
      <c r="CA1793" s="24"/>
      <c r="CB1793" s="24"/>
      <c r="CC1793" s="24"/>
      <c r="CD1793" s="24"/>
      <c r="CE1793" s="24"/>
    </row>
    <row r="1794" spans="46:83" x14ac:dyDescent="0.15">
      <c r="AT1794" s="24"/>
      <c r="AU1794" s="24"/>
      <c r="AV1794" s="24"/>
      <c r="AW1794" s="24"/>
      <c r="AX1794" s="24"/>
      <c r="AY1794" s="24"/>
      <c r="AZ1794" s="24"/>
      <c r="BA1794" s="24"/>
      <c r="BB1794" s="24"/>
      <c r="BC1794" s="24"/>
      <c r="BD1794" s="24"/>
      <c r="BE1794" s="24"/>
      <c r="BF1794" s="24"/>
      <c r="BG1794" s="24"/>
      <c r="BH1794" s="24"/>
      <c r="BI1794" s="24"/>
      <c r="BJ1794" s="24"/>
      <c r="BK1794" s="24"/>
      <c r="BL1794" s="24"/>
      <c r="BM1794" s="24"/>
      <c r="BN1794" s="24"/>
      <c r="BO1794" s="24"/>
      <c r="BP1794" s="24"/>
      <c r="BQ1794" s="24"/>
      <c r="BR1794" s="24"/>
      <c r="BS1794" s="24"/>
      <c r="BT1794" s="24"/>
      <c r="BU1794" s="24"/>
      <c r="BV1794" s="24"/>
      <c r="BW1794" s="24"/>
      <c r="BX1794" s="24"/>
      <c r="BY1794" s="24"/>
      <c r="BZ1794" s="24"/>
      <c r="CA1794" s="24"/>
      <c r="CB1794" s="24"/>
      <c r="CC1794" s="24"/>
      <c r="CD1794" s="24"/>
      <c r="CE1794" s="24"/>
    </row>
    <row r="1795" spans="46:83" x14ac:dyDescent="0.15">
      <c r="AT1795" s="24"/>
      <c r="AU1795" s="24"/>
      <c r="AV1795" s="24"/>
      <c r="AW1795" s="24"/>
      <c r="AX1795" s="24"/>
      <c r="AY1795" s="24"/>
      <c r="AZ1795" s="24"/>
      <c r="BA1795" s="24"/>
      <c r="BB1795" s="24"/>
      <c r="BC1795" s="24"/>
      <c r="BD1795" s="24"/>
      <c r="BE1795" s="24"/>
      <c r="BF1795" s="24"/>
      <c r="BG1795" s="24"/>
      <c r="BH1795" s="24"/>
      <c r="BI1795" s="24"/>
      <c r="BJ1795" s="24"/>
      <c r="BK1795" s="24"/>
      <c r="BL1795" s="24"/>
      <c r="BM1795" s="24"/>
      <c r="BN1795" s="24"/>
      <c r="BO1795" s="24"/>
      <c r="BP1795" s="24"/>
      <c r="BQ1795" s="24"/>
      <c r="BR1795" s="24"/>
      <c r="BS1795" s="24"/>
      <c r="BT1795" s="24"/>
      <c r="BU1795" s="24"/>
      <c r="BV1795" s="24"/>
      <c r="BW1795" s="24"/>
      <c r="BX1795" s="24"/>
      <c r="BY1795" s="24"/>
      <c r="BZ1795" s="24"/>
      <c r="CA1795" s="24"/>
      <c r="CB1795" s="24"/>
      <c r="CC1795" s="24"/>
      <c r="CD1795" s="24"/>
      <c r="CE1795" s="24"/>
    </row>
    <row r="1796" spans="46:83" x14ac:dyDescent="0.15">
      <c r="AT1796" s="24"/>
      <c r="AU1796" s="24"/>
      <c r="AV1796" s="24"/>
      <c r="AW1796" s="24"/>
      <c r="AX1796" s="24"/>
      <c r="AY1796" s="24"/>
      <c r="AZ1796" s="24"/>
      <c r="BA1796" s="24"/>
      <c r="BB1796" s="24"/>
      <c r="BC1796" s="24"/>
      <c r="BD1796" s="24"/>
      <c r="BE1796" s="24"/>
      <c r="BF1796" s="24"/>
      <c r="BG1796" s="24"/>
      <c r="BH1796" s="24"/>
      <c r="BI1796" s="24"/>
      <c r="BJ1796" s="24"/>
      <c r="BK1796" s="24"/>
      <c r="BL1796" s="24"/>
      <c r="BM1796" s="24"/>
      <c r="BN1796" s="24"/>
      <c r="BO1796" s="24"/>
      <c r="BP1796" s="24"/>
      <c r="BQ1796" s="24"/>
      <c r="BR1796" s="24"/>
      <c r="BS1796" s="24"/>
      <c r="BT1796" s="24"/>
      <c r="BU1796" s="24"/>
      <c r="BV1796" s="24"/>
      <c r="BW1796" s="24"/>
      <c r="BX1796" s="24"/>
      <c r="BY1796" s="24"/>
      <c r="BZ1796" s="24"/>
      <c r="CA1796" s="24"/>
      <c r="CB1796" s="24"/>
      <c r="CC1796" s="24"/>
      <c r="CD1796" s="24"/>
      <c r="CE1796" s="24"/>
    </row>
    <row r="1797" spans="46:83" x14ac:dyDescent="0.15">
      <c r="AT1797" s="24"/>
      <c r="AU1797" s="24"/>
      <c r="AV1797" s="24"/>
      <c r="AW1797" s="24"/>
      <c r="AX1797" s="24"/>
      <c r="AY1797" s="24"/>
      <c r="AZ1797" s="24"/>
      <c r="BA1797" s="24"/>
      <c r="BB1797" s="24"/>
      <c r="BC1797" s="24"/>
      <c r="BD1797" s="24"/>
      <c r="BE1797" s="24"/>
      <c r="BF1797" s="24"/>
      <c r="BG1797" s="24"/>
      <c r="BH1797" s="24"/>
      <c r="BI1797" s="24"/>
      <c r="BJ1797" s="24"/>
      <c r="BK1797" s="24"/>
      <c r="BL1797" s="24"/>
      <c r="BM1797" s="24"/>
      <c r="BN1797" s="24"/>
      <c r="BO1797" s="24"/>
      <c r="BP1797" s="24"/>
      <c r="BQ1797" s="24"/>
      <c r="BR1797" s="24"/>
      <c r="BS1797" s="24"/>
      <c r="BT1797" s="24"/>
      <c r="BU1797" s="24"/>
      <c r="BV1797" s="24"/>
      <c r="BW1797" s="24"/>
      <c r="BX1797" s="24"/>
      <c r="BY1797" s="24"/>
      <c r="BZ1797" s="24"/>
      <c r="CA1797" s="24"/>
      <c r="CB1797" s="24"/>
      <c r="CC1797" s="24"/>
      <c r="CD1797" s="24"/>
      <c r="CE1797" s="24"/>
    </row>
    <row r="1798" spans="46:83" x14ac:dyDescent="0.15">
      <c r="AT1798" s="24"/>
      <c r="AU1798" s="24"/>
      <c r="AV1798" s="24"/>
      <c r="AW1798" s="24"/>
      <c r="AX1798" s="24"/>
      <c r="AY1798" s="24"/>
      <c r="AZ1798" s="24"/>
      <c r="BA1798" s="24"/>
      <c r="BB1798" s="24"/>
      <c r="BC1798" s="24"/>
      <c r="BD1798" s="24"/>
      <c r="BE1798" s="24"/>
      <c r="BF1798" s="24"/>
      <c r="BG1798" s="24"/>
      <c r="BH1798" s="24"/>
      <c r="BI1798" s="24"/>
      <c r="BJ1798" s="24"/>
      <c r="BK1798" s="24"/>
      <c r="BL1798" s="24"/>
      <c r="BM1798" s="24"/>
      <c r="BN1798" s="24"/>
      <c r="BO1798" s="24"/>
      <c r="BP1798" s="24"/>
      <c r="BQ1798" s="24"/>
      <c r="BR1798" s="24"/>
      <c r="BS1798" s="24"/>
      <c r="BT1798" s="24"/>
      <c r="BU1798" s="24"/>
      <c r="BV1798" s="24"/>
      <c r="BW1798" s="24"/>
      <c r="BX1798" s="24"/>
      <c r="BY1798" s="24"/>
      <c r="BZ1798" s="24"/>
      <c r="CA1798" s="24"/>
      <c r="CB1798" s="24"/>
      <c r="CC1798" s="24"/>
      <c r="CD1798" s="24"/>
      <c r="CE1798" s="24"/>
    </row>
    <row r="1799" spans="46:83" x14ac:dyDescent="0.15">
      <c r="AT1799" s="24"/>
      <c r="AU1799" s="24"/>
      <c r="AV1799" s="24"/>
      <c r="AW1799" s="24"/>
      <c r="AX1799" s="24"/>
      <c r="AY1799" s="24"/>
      <c r="AZ1799" s="24"/>
      <c r="BA1799" s="24"/>
      <c r="BB1799" s="24"/>
      <c r="BC1799" s="24"/>
      <c r="BD1799" s="24"/>
      <c r="BE1799" s="24"/>
      <c r="BF1799" s="24"/>
      <c r="BG1799" s="24"/>
      <c r="BH1799" s="24"/>
      <c r="BI1799" s="24"/>
      <c r="BJ1799" s="24"/>
      <c r="BK1799" s="24"/>
      <c r="BL1799" s="24"/>
      <c r="BM1799" s="24"/>
      <c r="BN1799" s="24"/>
      <c r="BO1799" s="24"/>
      <c r="BP1799" s="24"/>
      <c r="BQ1799" s="24"/>
      <c r="BR1799" s="24"/>
      <c r="BS1799" s="24"/>
      <c r="BT1799" s="24"/>
      <c r="BU1799" s="24"/>
      <c r="BV1799" s="24"/>
      <c r="BW1799" s="24"/>
      <c r="BX1799" s="24"/>
      <c r="BY1799" s="24"/>
      <c r="BZ1799" s="24"/>
      <c r="CA1799" s="24"/>
      <c r="CB1799" s="24"/>
      <c r="CC1799" s="24"/>
      <c r="CD1799" s="24"/>
      <c r="CE1799" s="24"/>
    </row>
    <row r="1800" spans="46:83" x14ac:dyDescent="0.15">
      <c r="AT1800" s="24"/>
      <c r="AU1800" s="24"/>
      <c r="AV1800" s="24"/>
      <c r="AW1800" s="24"/>
      <c r="AX1800" s="24"/>
      <c r="AY1800" s="24"/>
      <c r="AZ1800" s="24"/>
      <c r="BA1800" s="24"/>
      <c r="BB1800" s="24"/>
      <c r="BC1800" s="24"/>
      <c r="BD1800" s="24"/>
      <c r="BE1800" s="24"/>
      <c r="BF1800" s="24"/>
      <c r="BG1800" s="24"/>
      <c r="BH1800" s="24"/>
      <c r="BI1800" s="24"/>
      <c r="BJ1800" s="24"/>
      <c r="BK1800" s="24"/>
      <c r="BL1800" s="24"/>
      <c r="BM1800" s="24"/>
      <c r="BN1800" s="24"/>
      <c r="BO1800" s="24"/>
      <c r="BP1800" s="24"/>
      <c r="BQ1800" s="24"/>
      <c r="BR1800" s="24"/>
      <c r="BS1800" s="24"/>
      <c r="BT1800" s="24"/>
      <c r="BU1800" s="24"/>
      <c r="BV1800" s="24"/>
      <c r="BW1800" s="24"/>
      <c r="BX1800" s="24"/>
      <c r="BY1800" s="24"/>
      <c r="BZ1800" s="24"/>
      <c r="CA1800" s="24"/>
      <c r="CB1800" s="24"/>
      <c r="CC1800" s="24"/>
      <c r="CD1800" s="24"/>
      <c r="CE1800" s="24"/>
    </row>
    <row r="1801" spans="46:83" x14ac:dyDescent="0.15">
      <c r="AT1801" s="24"/>
      <c r="AU1801" s="24"/>
      <c r="AV1801" s="24"/>
      <c r="AW1801" s="24"/>
      <c r="AX1801" s="24"/>
      <c r="AY1801" s="24"/>
      <c r="AZ1801" s="24"/>
      <c r="BA1801" s="24"/>
      <c r="BB1801" s="24"/>
      <c r="BC1801" s="24"/>
      <c r="BD1801" s="24"/>
      <c r="BE1801" s="24"/>
      <c r="BF1801" s="24"/>
      <c r="BG1801" s="24"/>
      <c r="BH1801" s="24"/>
      <c r="BI1801" s="24"/>
      <c r="BJ1801" s="24"/>
      <c r="BK1801" s="24"/>
      <c r="BL1801" s="24"/>
      <c r="BM1801" s="24"/>
      <c r="BN1801" s="24"/>
      <c r="BO1801" s="24"/>
      <c r="BP1801" s="24"/>
      <c r="BQ1801" s="24"/>
      <c r="BR1801" s="24"/>
      <c r="BS1801" s="24"/>
      <c r="BT1801" s="24"/>
      <c r="BU1801" s="24"/>
      <c r="BV1801" s="24"/>
      <c r="BW1801" s="24"/>
      <c r="BX1801" s="24"/>
      <c r="BY1801" s="24"/>
      <c r="BZ1801" s="24"/>
      <c r="CA1801" s="24"/>
      <c r="CB1801" s="24"/>
      <c r="CC1801" s="24"/>
      <c r="CD1801" s="24"/>
      <c r="CE1801" s="24"/>
    </row>
    <row r="1802" spans="46:83" x14ac:dyDescent="0.15">
      <c r="AT1802" s="24"/>
      <c r="AU1802" s="24"/>
      <c r="AV1802" s="24"/>
      <c r="AW1802" s="24"/>
      <c r="AX1802" s="24"/>
      <c r="AY1802" s="24"/>
      <c r="AZ1802" s="24"/>
      <c r="BA1802" s="24"/>
      <c r="BB1802" s="24"/>
      <c r="BC1802" s="24"/>
      <c r="BD1802" s="24"/>
      <c r="BE1802" s="24"/>
      <c r="BF1802" s="24"/>
      <c r="BG1802" s="24"/>
      <c r="BH1802" s="24"/>
      <c r="BI1802" s="24"/>
      <c r="BJ1802" s="24"/>
      <c r="BK1802" s="24"/>
      <c r="BL1802" s="24"/>
      <c r="BM1802" s="24"/>
      <c r="BN1802" s="24"/>
      <c r="BO1802" s="24"/>
      <c r="BP1802" s="24"/>
      <c r="BQ1802" s="24"/>
      <c r="BR1802" s="24"/>
      <c r="BS1802" s="24"/>
      <c r="BT1802" s="24"/>
      <c r="BU1802" s="24"/>
      <c r="BV1802" s="24"/>
      <c r="BW1802" s="24"/>
      <c r="BX1802" s="24"/>
      <c r="BY1802" s="24"/>
      <c r="BZ1802" s="24"/>
      <c r="CA1802" s="24"/>
      <c r="CB1802" s="24"/>
      <c r="CC1802" s="24"/>
      <c r="CD1802" s="24"/>
      <c r="CE1802" s="24"/>
    </row>
    <row r="1803" spans="46:83" x14ac:dyDescent="0.15">
      <c r="AT1803" s="24"/>
      <c r="AU1803" s="24"/>
      <c r="AV1803" s="24"/>
      <c r="AW1803" s="24"/>
      <c r="AX1803" s="24"/>
      <c r="AY1803" s="24"/>
      <c r="AZ1803" s="24"/>
      <c r="BA1803" s="24"/>
      <c r="BB1803" s="24"/>
      <c r="BC1803" s="24"/>
      <c r="BD1803" s="24"/>
      <c r="BE1803" s="24"/>
      <c r="BF1803" s="24"/>
      <c r="BG1803" s="24"/>
      <c r="BH1803" s="24"/>
      <c r="BI1803" s="24"/>
      <c r="BJ1803" s="24"/>
      <c r="BK1803" s="24"/>
      <c r="BL1803" s="24"/>
      <c r="BM1803" s="24"/>
      <c r="BN1803" s="24"/>
      <c r="BO1803" s="24"/>
      <c r="BP1803" s="24"/>
      <c r="BQ1803" s="24"/>
      <c r="BR1803" s="24"/>
      <c r="BS1803" s="24"/>
      <c r="BT1803" s="24"/>
      <c r="BU1803" s="24"/>
      <c r="BV1803" s="24"/>
      <c r="BW1803" s="24"/>
      <c r="BX1803" s="24"/>
      <c r="BY1803" s="24"/>
      <c r="BZ1803" s="24"/>
      <c r="CA1803" s="24"/>
      <c r="CB1803" s="24"/>
      <c r="CC1803" s="24"/>
      <c r="CD1803" s="24"/>
      <c r="CE1803" s="24"/>
    </row>
    <row r="1804" spans="46:83" x14ac:dyDescent="0.15">
      <c r="AT1804" s="24"/>
      <c r="AU1804" s="24"/>
      <c r="AV1804" s="24"/>
      <c r="AW1804" s="24"/>
      <c r="AX1804" s="24"/>
      <c r="AY1804" s="24"/>
      <c r="AZ1804" s="24"/>
      <c r="BA1804" s="24"/>
      <c r="BB1804" s="24"/>
      <c r="BC1804" s="24"/>
      <c r="BD1804" s="24"/>
      <c r="BE1804" s="24"/>
      <c r="BF1804" s="24"/>
      <c r="BG1804" s="24"/>
      <c r="BH1804" s="24"/>
      <c r="BI1804" s="24"/>
      <c r="BJ1804" s="24"/>
      <c r="BK1804" s="24"/>
      <c r="BL1804" s="24"/>
      <c r="BM1804" s="24"/>
      <c r="BN1804" s="24"/>
      <c r="BO1804" s="24"/>
      <c r="BP1804" s="24"/>
      <c r="BQ1804" s="24"/>
      <c r="BR1804" s="24"/>
      <c r="BS1804" s="24"/>
      <c r="BT1804" s="24"/>
      <c r="BU1804" s="24"/>
      <c r="BV1804" s="24"/>
      <c r="BW1804" s="24"/>
      <c r="BX1804" s="24"/>
      <c r="BY1804" s="24"/>
      <c r="BZ1804" s="24"/>
      <c r="CA1804" s="24"/>
      <c r="CB1804" s="24"/>
      <c r="CC1804" s="24"/>
      <c r="CD1804" s="24"/>
      <c r="CE1804" s="24"/>
    </row>
    <row r="1805" spans="46:83" x14ac:dyDescent="0.15">
      <c r="AT1805" s="24"/>
      <c r="AU1805" s="24"/>
      <c r="AV1805" s="24"/>
      <c r="AW1805" s="24"/>
      <c r="AX1805" s="24"/>
      <c r="AY1805" s="24"/>
      <c r="AZ1805" s="24"/>
      <c r="BA1805" s="24"/>
      <c r="BB1805" s="24"/>
      <c r="BC1805" s="24"/>
      <c r="BD1805" s="24"/>
      <c r="BE1805" s="24"/>
      <c r="BF1805" s="24"/>
      <c r="BG1805" s="24"/>
      <c r="BH1805" s="24"/>
      <c r="BI1805" s="24"/>
      <c r="BJ1805" s="24"/>
      <c r="BK1805" s="24"/>
      <c r="BL1805" s="24"/>
      <c r="BM1805" s="24"/>
      <c r="BN1805" s="24"/>
      <c r="BO1805" s="24"/>
      <c r="BP1805" s="24"/>
      <c r="BQ1805" s="24"/>
      <c r="BR1805" s="24"/>
      <c r="BS1805" s="24"/>
      <c r="BT1805" s="24"/>
      <c r="BU1805" s="24"/>
      <c r="BV1805" s="24"/>
      <c r="BW1805" s="24"/>
      <c r="BX1805" s="24"/>
      <c r="BY1805" s="24"/>
      <c r="BZ1805" s="24"/>
      <c r="CA1805" s="24"/>
      <c r="CB1805" s="24"/>
      <c r="CC1805" s="24"/>
      <c r="CD1805" s="24"/>
      <c r="CE1805" s="24"/>
    </row>
    <row r="1806" spans="46:83" x14ac:dyDescent="0.15">
      <c r="AT1806" s="24"/>
      <c r="AU1806" s="24"/>
      <c r="AV1806" s="24"/>
      <c r="AW1806" s="24"/>
      <c r="AX1806" s="24"/>
      <c r="AY1806" s="24"/>
      <c r="AZ1806" s="24"/>
      <c r="BA1806" s="24"/>
      <c r="BB1806" s="24"/>
      <c r="BC1806" s="24"/>
      <c r="BD1806" s="24"/>
      <c r="BE1806" s="24"/>
      <c r="BF1806" s="24"/>
      <c r="BG1806" s="24"/>
      <c r="BH1806" s="24"/>
      <c r="BI1806" s="24"/>
      <c r="BJ1806" s="24"/>
      <c r="BK1806" s="24"/>
      <c r="BL1806" s="24"/>
      <c r="BM1806" s="24"/>
      <c r="BN1806" s="24"/>
      <c r="BO1806" s="24"/>
      <c r="BP1806" s="24"/>
      <c r="BQ1806" s="24"/>
      <c r="BR1806" s="24"/>
      <c r="BS1806" s="24"/>
      <c r="BT1806" s="24"/>
      <c r="BU1806" s="24"/>
      <c r="BV1806" s="24"/>
      <c r="BW1806" s="24"/>
      <c r="BX1806" s="24"/>
      <c r="BY1806" s="24"/>
      <c r="BZ1806" s="24"/>
      <c r="CA1806" s="24"/>
      <c r="CB1806" s="24"/>
      <c r="CC1806" s="24"/>
      <c r="CD1806" s="24"/>
      <c r="CE1806" s="24"/>
    </row>
    <row r="1807" spans="46:83" x14ac:dyDescent="0.15">
      <c r="AT1807" s="24"/>
      <c r="AU1807" s="24"/>
      <c r="AV1807" s="24"/>
      <c r="AW1807" s="24"/>
      <c r="AX1807" s="24"/>
      <c r="AY1807" s="24"/>
      <c r="AZ1807" s="24"/>
      <c r="BA1807" s="24"/>
      <c r="BB1807" s="24"/>
      <c r="BC1807" s="24"/>
      <c r="BD1807" s="24"/>
      <c r="BE1807" s="24"/>
      <c r="BF1807" s="24"/>
      <c r="BG1807" s="24"/>
      <c r="BH1807" s="24"/>
      <c r="BI1807" s="24"/>
      <c r="BJ1807" s="24"/>
      <c r="BK1807" s="24"/>
      <c r="BL1807" s="24"/>
      <c r="BM1807" s="24"/>
      <c r="BN1807" s="24"/>
      <c r="BO1807" s="24"/>
      <c r="BP1807" s="24"/>
      <c r="BQ1807" s="24"/>
      <c r="BR1807" s="24"/>
      <c r="BS1807" s="24"/>
      <c r="BT1807" s="24"/>
      <c r="BU1807" s="24"/>
      <c r="BV1807" s="24"/>
      <c r="BW1807" s="24"/>
      <c r="BX1807" s="24"/>
      <c r="BY1807" s="24"/>
      <c r="BZ1807" s="24"/>
      <c r="CA1807" s="24"/>
      <c r="CB1807" s="24"/>
      <c r="CC1807" s="24"/>
      <c r="CD1807" s="24"/>
      <c r="CE1807" s="24"/>
    </row>
    <row r="1808" spans="46:83" x14ac:dyDescent="0.15">
      <c r="AT1808" s="24"/>
      <c r="AU1808" s="24"/>
      <c r="AV1808" s="24"/>
      <c r="AW1808" s="24"/>
      <c r="AX1808" s="24"/>
      <c r="AY1808" s="24"/>
      <c r="AZ1808" s="24"/>
      <c r="BA1808" s="24"/>
      <c r="BB1808" s="24"/>
      <c r="BC1808" s="24"/>
      <c r="BD1808" s="24"/>
      <c r="BE1808" s="24"/>
      <c r="BF1808" s="24"/>
      <c r="BG1808" s="24"/>
      <c r="BH1808" s="24"/>
      <c r="BI1808" s="24"/>
      <c r="BJ1808" s="24"/>
      <c r="BK1808" s="24"/>
      <c r="BL1808" s="24"/>
      <c r="BM1808" s="24"/>
      <c r="BN1808" s="24"/>
      <c r="BO1808" s="24"/>
      <c r="BP1808" s="24"/>
      <c r="BQ1808" s="24"/>
      <c r="BR1808" s="24"/>
      <c r="BS1808" s="24"/>
      <c r="BT1808" s="24"/>
      <c r="BU1808" s="24"/>
      <c r="BV1808" s="24"/>
      <c r="BW1808" s="24"/>
      <c r="BX1808" s="24"/>
      <c r="BY1808" s="24"/>
      <c r="BZ1808" s="24"/>
      <c r="CA1808" s="24"/>
      <c r="CB1808" s="24"/>
      <c r="CC1808" s="24"/>
      <c r="CD1808" s="24"/>
      <c r="CE1808" s="24"/>
    </row>
    <row r="1809" spans="46:83" x14ac:dyDescent="0.15">
      <c r="AT1809" s="24"/>
      <c r="AU1809" s="24"/>
      <c r="AV1809" s="24"/>
      <c r="AW1809" s="24"/>
      <c r="AX1809" s="24"/>
      <c r="AY1809" s="24"/>
      <c r="AZ1809" s="24"/>
      <c r="BA1809" s="24"/>
      <c r="BB1809" s="24"/>
      <c r="BC1809" s="24"/>
      <c r="BD1809" s="24"/>
      <c r="BE1809" s="24"/>
      <c r="BF1809" s="24"/>
      <c r="BG1809" s="24"/>
      <c r="BH1809" s="24"/>
      <c r="BI1809" s="24"/>
      <c r="BJ1809" s="24"/>
      <c r="BK1809" s="24"/>
      <c r="BL1809" s="24"/>
      <c r="BM1809" s="24"/>
      <c r="BN1809" s="24"/>
      <c r="BO1809" s="24"/>
      <c r="BP1809" s="24"/>
      <c r="BQ1809" s="24"/>
      <c r="BR1809" s="24"/>
      <c r="BS1809" s="24"/>
      <c r="BT1809" s="24"/>
      <c r="BU1809" s="24"/>
      <c r="BV1809" s="24"/>
      <c r="BW1809" s="24"/>
      <c r="BX1809" s="24"/>
      <c r="BY1809" s="24"/>
      <c r="BZ1809" s="24"/>
      <c r="CA1809" s="24"/>
      <c r="CB1809" s="24"/>
      <c r="CC1809" s="24"/>
      <c r="CD1809" s="24"/>
      <c r="CE1809" s="24"/>
    </row>
    <row r="1810" spans="46:83" x14ac:dyDescent="0.15">
      <c r="AT1810" s="24"/>
      <c r="AU1810" s="24"/>
      <c r="AV1810" s="24"/>
      <c r="AW1810" s="24"/>
      <c r="AX1810" s="24"/>
      <c r="AY1810" s="24"/>
      <c r="AZ1810" s="24"/>
      <c r="BA1810" s="24"/>
      <c r="BB1810" s="24"/>
      <c r="BC1810" s="24"/>
      <c r="BD1810" s="24"/>
      <c r="BE1810" s="24"/>
      <c r="BF1810" s="24"/>
      <c r="BG1810" s="24"/>
      <c r="BH1810" s="24"/>
      <c r="BI1810" s="24"/>
      <c r="BJ1810" s="24"/>
      <c r="BK1810" s="24"/>
      <c r="BL1810" s="24"/>
      <c r="BM1810" s="24"/>
      <c r="BN1810" s="24"/>
      <c r="BO1810" s="24"/>
      <c r="BP1810" s="24"/>
      <c r="BQ1810" s="24"/>
      <c r="BR1810" s="24"/>
      <c r="BS1810" s="24"/>
      <c r="BT1810" s="24"/>
      <c r="BU1810" s="24"/>
      <c r="BV1810" s="24"/>
      <c r="BW1810" s="24"/>
      <c r="BX1810" s="24"/>
      <c r="BY1810" s="24"/>
      <c r="BZ1810" s="24"/>
      <c r="CA1810" s="24"/>
      <c r="CB1810" s="24"/>
      <c r="CC1810" s="24"/>
      <c r="CD1810" s="24"/>
      <c r="CE1810" s="24"/>
    </row>
    <row r="1811" spans="46:83" x14ac:dyDescent="0.15">
      <c r="AT1811" s="24"/>
      <c r="AU1811" s="24"/>
      <c r="AV1811" s="24"/>
      <c r="AW1811" s="24"/>
      <c r="AX1811" s="24"/>
      <c r="AY1811" s="24"/>
      <c r="AZ1811" s="24"/>
      <c r="BA1811" s="24"/>
      <c r="BB1811" s="24"/>
      <c r="BC1811" s="24"/>
      <c r="BD1811" s="24"/>
      <c r="BE1811" s="24"/>
      <c r="BF1811" s="24"/>
      <c r="BG1811" s="24"/>
      <c r="BH1811" s="24"/>
      <c r="BI1811" s="24"/>
      <c r="BJ1811" s="24"/>
      <c r="BK1811" s="24"/>
      <c r="BL1811" s="24"/>
      <c r="BM1811" s="24"/>
      <c r="BN1811" s="24"/>
      <c r="BO1811" s="24"/>
      <c r="BP1811" s="24"/>
      <c r="BQ1811" s="24"/>
      <c r="BR1811" s="24"/>
      <c r="BS1811" s="24"/>
      <c r="BT1811" s="24"/>
      <c r="BU1811" s="24"/>
      <c r="BV1811" s="24"/>
      <c r="BW1811" s="24"/>
      <c r="BX1811" s="24"/>
      <c r="BY1811" s="24"/>
      <c r="BZ1811" s="24"/>
      <c r="CA1811" s="24"/>
      <c r="CB1811" s="24"/>
      <c r="CC1811" s="24"/>
      <c r="CD1811" s="24"/>
      <c r="CE1811" s="24"/>
    </row>
    <row r="1812" spans="46:83" x14ac:dyDescent="0.15">
      <c r="AT1812" s="24"/>
      <c r="AU1812" s="24"/>
      <c r="AV1812" s="24"/>
      <c r="AW1812" s="24"/>
      <c r="AX1812" s="24"/>
      <c r="AY1812" s="24"/>
      <c r="AZ1812" s="24"/>
      <c r="BA1812" s="24"/>
      <c r="BB1812" s="24"/>
      <c r="BC1812" s="24"/>
      <c r="BD1812" s="24"/>
      <c r="BE1812" s="24"/>
      <c r="BF1812" s="24"/>
      <c r="BG1812" s="24"/>
      <c r="BH1812" s="24"/>
      <c r="BI1812" s="24"/>
      <c r="BJ1812" s="24"/>
      <c r="BK1812" s="24"/>
      <c r="BL1812" s="24"/>
      <c r="BM1812" s="24"/>
      <c r="BN1812" s="24"/>
      <c r="BO1812" s="24"/>
      <c r="BP1812" s="24"/>
      <c r="BQ1812" s="24"/>
      <c r="BR1812" s="24"/>
      <c r="BS1812" s="24"/>
      <c r="BT1812" s="24"/>
      <c r="BU1812" s="24"/>
      <c r="BV1812" s="24"/>
      <c r="BW1812" s="24"/>
      <c r="BX1812" s="24"/>
      <c r="BY1812" s="24"/>
      <c r="BZ1812" s="24"/>
      <c r="CA1812" s="24"/>
      <c r="CB1812" s="24"/>
      <c r="CC1812" s="24"/>
      <c r="CD1812" s="24"/>
      <c r="CE1812" s="24"/>
    </row>
    <row r="1813" spans="46:83" x14ac:dyDescent="0.15">
      <c r="AT1813" s="24"/>
      <c r="AU1813" s="24"/>
      <c r="AV1813" s="24"/>
      <c r="AW1813" s="24"/>
      <c r="AX1813" s="24"/>
      <c r="AY1813" s="24"/>
      <c r="AZ1813" s="24"/>
      <c r="BA1813" s="24"/>
      <c r="BB1813" s="24"/>
      <c r="BC1813" s="24"/>
      <c r="BD1813" s="24"/>
      <c r="BE1813" s="24"/>
      <c r="BF1813" s="24"/>
      <c r="BG1813" s="24"/>
      <c r="BH1813" s="24"/>
      <c r="BI1813" s="24"/>
      <c r="BJ1813" s="24"/>
      <c r="BK1813" s="24"/>
      <c r="BL1813" s="24"/>
      <c r="BM1813" s="24"/>
      <c r="BN1813" s="24"/>
      <c r="BO1813" s="24"/>
      <c r="BP1813" s="24"/>
      <c r="BQ1813" s="24"/>
      <c r="BR1813" s="24"/>
      <c r="BS1813" s="24"/>
      <c r="BT1813" s="24"/>
      <c r="BU1813" s="24"/>
      <c r="BV1813" s="24"/>
      <c r="BW1813" s="24"/>
      <c r="BX1813" s="24"/>
      <c r="BY1813" s="24"/>
      <c r="BZ1813" s="24"/>
      <c r="CA1813" s="24"/>
      <c r="CB1813" s="24"/>
      <c r="CC1813" s="24"/>
      <c r="CD1813" s="24"/>
      <c r="CE1813" s="24"/>
    </row>
    <row r="1814" spans="46:83" x14ac:dyDescent="0.15">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row>
    <row r="1815" spans="46:83" x14ac:dyDescent="0.15">
      <c r="AT1815" s="24"/>
      <c r="AU1815" s="24"/>
      <c r="AV1815" s="24"/>
      <c r="AW1815" s="24"/>
      <c r="AX1815" s="24"/>
      <c r="AY1815" s="24"/>
      <c r="AZ1815" s="24"/>
      <c r="BA1815" s="24"/>
      <c r="BB1815" s="24"/>
      <c r="BC1815" s="24"/>
      <c r="BD1815" s="24"/>
      <c r="BE1815" s="24"/>
      <c r="BF1815" s="24"/>
      <c r="BG1815" s="24"/>
      <c r="BH1815" s="24"/>
      <c r="BI1815" s="24"/>
      <c r="BJ1815" s="24"/>
      <c r="BK1815" s="24"/>
      <c r="BL1815" s="24"/>
      <c r="BM1815" s="24"/>
      <c r="BN1815" s="24"/>
      <c r="BO1815" s="24"/>
      <c r="BP1815" s="24"/>
      <c r="BQ1815" s="24"/>
      <c r="BR1815" s="24"/>
      <c r="BS1815" s="24"/>
      <c r="BT1815" s="24"/>
      <c r="BU1815" s="24"/>
      <c r="BV1815" s="24"/>
      <c r="BW1815" s="24"/>
      <c r="BX1815" s="24"/>
      <c r="BY1815" s="24"/>
      <c r="BZ1815" s="24"/>
      <c r="CA1815" s="24"/>
      <c r="CB1815" s="24"/>
      <c r="CC1815" s="24"/>
      <c r="CD1815" s="24"/>
      <c r="CE1815" s="24"/>
    </row>
    <row r="1816" spans="46:83" x14ac:dyDescent="0.15">
      <c r="AT1816" s="24"/>
      <c r="AU1816" s="24"/>
      <c r="AV1816" s="24"/>
      <c r="AW1816" s="24"/>
      <c r="AX1816" s="24"/>
      <c r="AY1816" s="24"/>
      <c r="AZ1816" s="24"/>
      <c r="BA1816" s="24"/>
      <c r="BB1816" s="24"/>
      <c r="BC1816" s="24"/>
      <c r="BD1816" s="24"/>
      <c r="BE1816" s="24"/>
      <c r="BF1816" s="24"/>
      <c r="BG1816" s="24"/>
      <c r="BH1816" s="24"/>
      <c r="BI1816" s="24"/>
      <c r="BJ1816" s="24"/>
      <c r="BK1816" s="24"/>
      <c r="BL1816" s="24"/>
      <c r="BM1816" s="24"/>
      <c r="BN1816" s="24"/>
      <c r="BO1816" s="24"/>
      <c r="BP1816" s="24"/>
      <c r="BQ1816" s="24"/>
      <c r="BR1816" s="24"/>
      <c r="BS1816" s="24"/>
      <c r="BT1816" s="24"/>
      <c r="BU1816" s="24"/>
      <c r="BV1816" s="24"/>
      <c r="BW1816" s="24"/>
      <c r="BX1816" s="24"/>
      <c r="BY1816" s="24"/>
      <c r="BZ1816" s="24"/>
      <c r="CA1816" s="24"/>
      <c r="CB1816" s="24"/>
      <c r="CC1816" s="24"/>
      <c r="CD1816" s="24"/>
      <c r="CE1816" s="24"/>
    </row>
    <row r="1817" spans="46:83" x14ac:dyDescent="0.15">
      <c r="AT1817" s="24"/>
      <c r="AU1817" s="24"/>
      <c r="AV1817" s="24"/>
      <c r="AW1817" s="24"/>
      <c r="AX1817" s="24"/>
      <c r="AY1817" s="24"/>
      <c r="AZ1817" s="24"/>
      <c r="BA1817" s="24"/>
      <c r="BB1817" s="24"/>
      <c r="BC1817" s="24"/>
      <c r="BD1817" s="24"/>
      <c r="BE1817" s="24"/>
      <c r="BF1817" s="24"/>
      <c r="BG1817" s="24"/>
      <c r="BH1817" s="24"/>
      <c r="BI1817" s="24"/>
      <c r="BJ1817" s="24"/>
      <c r="BK1817" s="24"/>
      <c r="BL1817" s="24"/>
      <c r="BM1817" s="24"/>
      <c r="BN1817" s="24"/>
      <c r="BO1817" s="24"/>
      <c r="BP1817" s="24"/>
      <c r="BQ1817" s="24"/>
      <c r="BR1817" s="24"/>
      <c r="BS1817" s="24"/>
      <c r="BT1817" s="24"/>
      <c r="BU1817" s="24"/>
      <c r="BV1817" s="24"/>
      <c r="BW1817" s="24"/>
      <c r="BX1817" s="24"/>
      <c r="BY1817" s="24"/>
      <c r="BZ1817" s="24"/>
      <c r="CA1817" s="24"/>
      <c r="CB1817" s="24"/>
      <c r="CC1817" s="24"/>
      <c r="CD1817" s="24"/>
      <c r="CE1817" s="24"/>
    </row>
    <row r="1818" spans="46:83" x14ac:dyDescent="0.15">
      <c r="AT1818" s="24"/>
      <c r="AU1818" s="24"/>
      <c r="AV1818" s="24"/>
      <c r="AW1818" s="24"/>
      <c r="AX1818" s="24"/>
      <c r="AY1818" s="24"/>
      <c r="AZ1818" s="24"/>
      <c r="BA1818" s="24"/>
      <c r="BB1818" s="24"/>
      <c r="BC1818" s="24"/>
      <c r="BD1818" s="24"/>
      <c r="BE1818" s="24"/>
      <c r="BF1818" s="24"/>
      <c r="BG1818" s="24"/>
      <c r="BH1818" s="24"/>
      <c r="BI1818" s="24"/>
      <c r="BJ1818" s="24"/>
      <c r="BK1818" s="24"/>
      <c r="BL1818" s="24"/>
      <c r="BM1818" s="24"/>
      <c r="BN1818" s="24"/>
      <c r="BO1818" s="24"/>
      <c r="BP1818" s="24"/>
      <c r="BQ1818" s="24"/>
      <c r="BR1818" s="24"/>
      <c r="BS1818" s="24"/>
      <c r="BT1818" s="24"/>
      <c r="BU1818" s="24"/>
      <c r="BV1818" s="24"/>
      <c r="BW1818" s="24"/>
      <c r="BX1818" s="24"/>
      <c r="BY1818" s="24"/>
      <c r="BZ1818" s="24"/>
      <c r="CA1818" s="24"/>
      <c r="CB1818" s="24"/>
      <c r="CC1818" s="24"/>
      <c r="CD1818" s="24"/>
      <c r="CE1818" s="24"/>
    </row>
    <row r="1819" spans="46:83" x14ac:dyDescent="0.15">
      <c r="AT1819" s="24"/>
      <c r="AU1819" s="24"/>
      <c r="AV1819" s="24"/>
      <c r="AW1819" s="24"/>
      <c r="AX1819" s="24"/>
      <c r="AY1819" s="24"/>
      <c r="AZ1819" s="24"/>
      <c r="BA1819" s="24"/>
      <c r="BB1819" s="24"/>
      <c r="BC1819" s="24"/>
      <c r="BD1819" s="24"/>
      <c r="BE1819" s="24"/>
      <c r="BF1819" s="24"/>
      <c r="BG1819" s="24"/>
      <c r="BH1819" s="24"/>
      <c r="BI1819" s="24"/>
      <c r="BJ1819" s="24"/>
      <c r="BK1819" s="24"/>
      <c r="BL1819" s="24"/>
      <c r="BM1819" s="24"/>
      <c r="BN1819" s="24"/>
      <c r="BO1819" s="24"/>
      <c r="BP1819" s="24"/>
      <c r="BQ1819" s="24"/>
      <c r="BR1819" s="24"/>
      <c r="BS1819" s="24"/>
      <c r="BT1819" s="24"/>
      <c r="BU1819" s="24"/>
      <c r="BV1819" s="24"/>
      <c r="BW1819" s="24"/>
      <c r="BX1819" s="24"/>
      <c r="BY1819" s="24"/>
      <c r="BZ1819" s="24"/>
      <c r="CA1819" s="24"/>
      <c r="CB1819" s="24"/>
      <c r="CC1819" s="24"/>
      <c r="CD1819" s="24"/>
      <c r="CE1819" s="24"/>
    </row>
    <row r="1820" spans="46:83" x14ac:dyDescent="0.15">
      <c r="AT1820" s="24"/>
      <c r="AU1820" s="24"/>
      <c r="AV1820" s="24"/>
      <c r="AW1820" s="24"/>
      <c r="AX1820" s="24"/>
      <c r="AY1820" s="24"/>
      <c r="AZ1820" s="24"/>
      <c r="BA1820" s="24"/>
      <c r="BB1820" s="24"/>
      <c r="BC1820" s="24"/>
      <c r="BD1820" s="24"/>
      <c r="BE1820" s="24"/>
      <c r="BF1820" s="24"/>
      <c r="BG1820" s="24"/>
      <c r="BH1820" s="24"/>
      <c r="BI1820" s="24"/>
      <c r="BJ1820" s="24"/>
      <c r="BK1820" s="24"/>
      <c r="BL1820" s="24"/>
      <c r="BM1820" s="24"/>
      <c r="BN1820" s="24"/>
      <c r="BO1820" s="24"/>
      <c r="BP1820" s="24"/>
      <c r="BQ1820" s="24"/>
      <c r="BR1820" s="24"/>
      <c r="BS1820" s="24"/>
      <c r="BT1820" s="24"/>
      <c r="BU1820" s="24"/>
      <c r="BV1820" s="24"/>
      <c r="BW1820" s="24"/>
      <c r="BX1820" s="24"/>
      <c r="BY1820" s="24"/>
      <c r="BZ1820" s="24"/>
      <c r="CA1820" s="24"/>
      <c r="CB1820" s="24"/>
      <c r="CC1820" s="24"/>
      <c r="CD1820" s="24"/>
      <c r="CE1820" s="24"/>
    </row>
    <row r="1821" spans="46:83" x14ac:dyDescent="0.15">
      <c r="AT1821" s="24"/>
      <c r="AU1821" s="24"/>
      <c r="AV1821" s="24"/>
      <c r="AW1821" s="24"/>
      <c r="AX1821" s="24"/>
      <c r="AY1821" s="24"/>
      <c r="AZ1821" s="24"/>
      <c r="BA1821" s="24"/>
      <c r="BB1821" s="24"/>
      <c r="BC1821" s="24"/>
      <c r="BD1821" s="24"/>
      <c r="BE1821" s="24"/>
      <c r="BF1821" s="24"/>
      <c r="BG1821" s="24"/>
      <c r="BH1821" s="24"/>
      <c r="BI1821" s="24"/>
      <c r="BJ1821" s="24"/>
      <c r="BK1821" s="24"/>
      <c r="BL1821" s="24"/>
      <c r="BM1821" s="24"/>
      <c r="BN1821" s="24"/>
      <c r="BO1821" s="24"/>
      <c r="BP1821" s="24"/>
      <c r="BQ1821" s="24"/>
      <c r="BR1821" s="24"/>
      <c r="BS1821" s="24"/>
      <c r="BT1821" s="24"/>
      <c r="BU1821" s="24"/>
      <c r="BV1821" s="24"/>
      <c r="BW1821" s="24"/>
      <c r="BX1821" s="24"/>
      <c r="BY1821" s="24"/>
      <c r="BZ1821" s="24"/>
      <c r="CA1821" s="24"/>
      <c r="CB1821" s="24"/>
      <c r="CC1821" s="24"/>
      <c r="CD1821" s="24"/>
      <c r="CE1821" s="24"/>
    </row>
    <row r="1822" spans="46:83" x14ac:dyDescent="0.15">
      <c r="AT1822" s="24"/>
      <c r="AU1822" s="24"/>
      <c r="AV1822" s="24"/>
      <c r="AW1822" s="24"/>
      <c r="AX1822" s="24"/>
      <c r="AY1822" s="24"/>
      <c r="AZ1822" s="24"/>
      <c r="BA1822" s="24"/>
      <c r="BB1822" s="24"/>
      <c r="BC1822" s="24"/>
      <c r="BD1822" s="24"/>
      <c r="BE1822" s="24"/>
      <c r="BF1822" s="24"/>
      <c r="BG1822" s="24"/>
      <c r="BH1822" s="24"/>
      <c r="BI1822" s="24"/>
      <c r="BJ1822" s="24"/>
      <c r="BK1822" s="24"/>
      <c r="BL1822" s="24"/>
      <c r="BM1822" s="24"/>
      <c r="BN1822" s="24"/>
      <c r="BO1822" s="24"/>
      <c r="BP1822" s="24"/>
      <c r="BQ1822" s="24"/>
      <c r="BR1822" s="24"/>
      <c r="BS1822" s="24"/>
      <c r="BT1822" s="24"/>
      <c r="BU1822" s="24"/>
      <c r="BV1822" s="24"/>
      <c r="BW1822" s="24"/>
      <c r="BX1822" s="24"/>
      <c r="BY1822" s="24"/>
      <c r="BZ1822" s="24"/>
      <c r="CA1822" s="24"/>
      <c r="CB1822" s="24"/>
      <c r="CC1822" s="24"/>
      <c r="CD1822" s="24"/>
      <c r="CE1822" s="24"/>
    </row>
    <row r="1823" spans="46:83" x14ac:dyDescent="0.15">
      <c r="AT1823" s="24"/>
      <c r="AU1823" s="24"/>
      <c r="AV1823" s="24"/>
      <c r="AW1823" s="24"/>
      <c r="AX1823" s="24"/>
      <c r="AY1823" s="24"/>
      <c r="AZ1823" s="24"/>
      <c r="BA1823" s="24"/>
      <c r="BB1823" s="24"/>
      <c r="BC1823" s="24"/>
      <c r="BD1823" s="24"/>
      <c r="BE1823" s="24"/>
      <c r="BF1823" s="24"/>
      <c r="BG1823" s="24"/>
      <c r="BH1823" s="24"/>
      <c r="BI1823" s="24"/>
      <c r="BJ1823" s="24"/>
      <c r="BK1823" s="24"/>
      <c r="BL1823" s="24"/>
      <c r="BM1823" s="24"/>
      <c r="BN1823" s="24"/>
      <c r="BO1823" s="24"/>
      <c r="BP1823" s="24"/>
      <c r="BQ1823" s="24"/>
      <c r="BR1823" s="24"/>
      <c r="BS1823" s="24"/>
      <c r="BT1823" s="24"/>
      <c r="BU1823" s="24"/>
      <c r="BV1823" s="24"/>
      <c r="BW1823" s="24"/>
      <c r="BX1823" s="24"/>
      <c r="BY1823" s="24"/>
      <c r="BZ1823" s="24"/>
      <c r="CA1823" s="24"/>
      <c r="CB1823" s="24"/>
      <c r="CC1823" s="24"/>
      <c r="CD1823" s="24"/>
      <c r="CE1823" s="24"/>
    </row>
    <row r="1824" spans="46:83" x14ac:dyDescent="0.15">
      <c r="AT1824" s="24"/>
      <c r="AU1824" s="24"/>
      <c r="AV1824" s="24"/>
      <c r="AW1824" s="24"/>
      <c r="AX1824" s="24"/>
      <c r="AY1824" s="24"/>
      <c r="AZ1824" s="24"/>
      <c r="BA1824" s="24"/>
      <c r="BB1824" s="24"/>
      <c r="BC1824" s="24"/>
      <c r="BD1824" s="24"/>
      <c r="BE1824" s="24"/>
      <c r="BF1824" s="24"/>
      <c r="BG1824" s="24"/>
      <c r="BH1824" s="24"/>
      <c r="BI1824" s="24"/>
      <c r="BJ1824" s="24"/>
      <c r="BK1824" s="24"/>
      <c r="BL1824" s="24"/>
      <c r="BM1824" s="24"/>
      <c r="BN1824" s="24"/>
      <c r="BO1824" s="24"/>
      <c r="BP1824" s="24"/>
      <c r="BQ1824" s="24"/>
      <c r="BR1824" s="24"/>
      <c r="BS1824" s="24"/>
      <c r="BT1824" s="24"/>
      <c r="BU1824" s="24"/>
      <c r="BV1824" s="24"/>
      <c r="BW1824" s="24"/>
      <c r="BX1824" s="24"/>
      <c r="BY1824" s="24"/>
      <c r="BZ1824" s="24"/>
      <c r="CA1824" s="24"/>
      <c r="CB1824" s="24"/>
      <c r="CC1824" s="24"/>
      <c r="CD1824" s="24"/>
      <c r="CE1824" s="24"/>
    </row>
    <row r="1825" spans="46:83" x14ac:dyDescent="0.15">
      <c r="AT1825" s="24"/>
      <c r="AU1825" s="24"/>
      <c r="AV1825" s="24"/>
      <c r="AW1825" s="24"/>
      <c r="AX1825" s="24"/>
      <c r="AY1825" s="24"/>
      <c r="AZ1825" s="24"/>
      <c r="BA1825" s="24"/>
      <c r="BB1825" s="24"/>
      <c r="BC1825" s="24"/>
      <c r="BD1825" s="24"/>
      <c r="BE1825" s="24"/>
      <c r="BF1825" s="24"/>
      <c r="BG1825" s="24"/>
      <c r="BH1825" s="24"/>
      <c r="BI1825" s="24"/>
      <c r="BJ1825" s="24"/>
      <c r="BK1825" s="24"/>
      <c r="BL1825" s="24"/>
      <c r="BM1825" s="24"/>
      <c r="BN1825" s="24"/>
      <c r="BO1825" s="24"/>
      <c r="BP1825" s="24"/>
      <c r="BQ1825" s="24"/>
      <c r="BR1825" s="24"/>
      <c r="BS1825" s="24"/>
      <c r="BT1825" s="24"/>
      <c r="BU1825" s="24"/>
      <c r="BV1825" s="24"/>
      <c r="BW1825" s="24"/>
      <c r="BX1825" s="24"/>
      <c r="BY1825" s="24"/>
      <c r="BZ1825" s="24"/>
      <c r="CA1825" s="24"/>
      <c r="CB1825" s="24"/>
      <c r="CC1825" s="24"/>
      <c r="CD1825" s="24"/>
      <c r="CE1825" s="24"/>
    </row>
    <row r="1826" spans="46:83" x14ac:dyDescent="0.15">
      <c r="AT1826" s="24"/>
      <c r="AU1826" s="24"/>
      <c r="AV1826" s="24"/>
      <c r="AW1826" s="24"/>
      <c r="AX1826" s="24"/>
      <c r="AY1826" s="24"/>
      <c r="AZ1826" s="24"/>
      <c r="BA1826" s="24"/>
      <c r="BB1826" s="24"/>
      <c r="BC1826" s="24"/>
      <c r="BD1826" s="24"/>
      <c r="BE1826" s="24"/>
      <c r="BF1826" s="24"/>
      <c r="BG1826" s="24"/>
      <c r="BH1826" s="24"/>
      <c r="BI1826" s="24"/>
      <c r="BJ1826" s="24"/>
      <c r="BK1826" s="24"/>
      <c r="BL1826" s="24"/>
      <c r="BM1826" s="24"/>
      <c r="BN1826" s="24"/>
      <c r="BO1826" s="24"/>
      <c r="BP1826" s="24"/>
      <c r="BQ1826" s="24"/>
      <c r="BR1826" s="24"/>
      <c r="BS1826" s="24"/>
      <c r="BT1826" s="24"/>
      <c r="BU1826" s="24"/>
      <c r="BV1826" s="24"/>
      <c r="BW1826" s="24"/>
      <c r="BX1826" s="24"/>
      <c r="BY1826" s="24"/>
      <c r="BZ1826" s="24"/>
      <c r="CA1826" s="24"/>
      <c r="CB1826" s="24"/>
      <c r="CC1826" s="24"/>
      <c r="CD1826" s="24"/>
      <c r="CE1826" s="24"/>
    </row>
    <row r="1827" spans="46:83" x14ac:dyDescent="0.15">
      <c r="AT1827" s="24"/>
      <c r="AU1827" s="24"/>
      <c r="AV1827" s="24"/>
      <c r="AW1827" s="24"/>
      <c r="AX1827" s="24"/>
      <c r="AY1827" s="24"/>
      <c r="AZ1827" s="24"/>
      <c r="BA1827" s="24"/>
      <c r="BB1827" s="24"/>
      <c r="BC1827" s="24"/>
      <c r="BD1827" s="24"/>
      <c r="BE1827" s="24"/>
      <c r="BF1827" s="24"/>
      <c r="BG1827" s="24"/>
      <c r="BH1827" s="24"/>
      <c r="BI1827" s="24"/>
      <c r="BJ1827" s="24"/>
      <c r="BK1827" s="24"/>
      <c r="BL1827" s="24"/>
      <c r="BM1827" s="24"/>
      <c r="BN1827" s="24"/>
      <c r="BO1827" s="24"/>
      <c r="BP1827" s="24"/>
      <c r="BQ1827" s="24"/>
      <c r="BR1827" s="24"/>
      <c r="BS1827" s="24"/>
      <c r="BT1827" s="24"/>
      <c r="BU1827" s="24"/>
      <c r="BV1827" s="24"/>
      <c r="BW1827" s="24"/>
      <c r="BX1827" s="24"/>
      <c r="BY1827" s="24"/>
      <c r="BZ1827" s="24"/>
      <c r="CA1827" s="24"/>
      <c r="CB1827" s="24"/>
      <c r="CC1827" s="24"/>
      <c r="CD1827" s="24"/>
      <c r="CE1827" s="24"/>
    </row>
    <row r="1828" spans="46:83" x14ac:dyDescent="0.15">
      <c r="AT1828" s="24"/>
      <c r="AU1828" s="24"/>
      <c r="AV1828" s="24"/>
      <c r="AW1828" s="24"/>
      <c r="AX1828" s="24"/>
      <c r="AY1828" s="24"/>
      <c r="AZ1828" s="24"/>
      <c r="BA1828" s="24"/>
      <c r="BB1828" s="24"/>
      <c r="BC1828" s="24"/>
      <c r="BD1828" s="24"/>
      <c r="BE1828" s="24"/>
      <c r="BF1828" s="24"/>
      <c r="BG1828" s="24"/>
      <c r="BH1828" s="24"/>
      <c r="BI1828" s="24"/>
      <c r="BJ1828" s="24"/>
      <c r="BK1828" s="24"/>
      <c r="BL1828" s="24"/>
      <c r="BM1828" s="24"/>
      <c r="BN1828" s="24"/>
      <c r="BO1828" s="24"/>
      <c r="BP1828" s="24"/>
      <c r="BQ1828" s="24"/>
      <c r="BR1828" s="24"/>
      <c r="BS1828" s="24"/>
      <c r="BT1828" s="24"/>
      <c r="BU1828" s="24"/>
      <c r="BV1828" s="24"/>
      <c r="BW1828" s="24"/>
      <c r="BX1828" s="24"/>
      <c r="BY1828" s="24"/>
      <c r="BZ1828" s="24"/>
      <c r="CA1828" s="24"/>
      <c r="CB1828" s="24"/>
      <c r="CC1828" s="24"/>
      <c r="CD1828" s="24"/>
      <c r="CE1828" s="24"/>
    </row>
    <row r="1829" spans="46:83" x14ac:dyDescent="0.15">
      <c r="AT1829" s="24"/>
      <c r="AU1829" s="24"/>
      <c r="AV1829" s="24"/>
      <c r="AW1829" s="24"/>
      <c r="AX1829" s="24"/>
      <c r="AY1829" s="24"/>
      <c r="AZ1829" s="24"/>
      <c r="BA1829" s="24"/>
      <c r="BB1829" s="24"/>
      <c r="BC1829" s="24"/>
      <c r="BD1829" s="24"/>
      <c r="BE1829" s="24"/>
      <c r="BF1829" s="24"/>
      <c r="BG1829" s="24"/>
      <c r="BH1829" s="24"/>
      <c r="BI1829" s="24"/>
      <c r="BJ1829" s="24"/>
      <c r="BK1829" s="24"/>
      <c r="BL1829" s="24"/>
      <c r="BM1829" s="24"/>
      <c r="BN1829" s="24"/>
      <c r="BO1829" s="24"/>
      <c r="BP1829" s="24"/>
      <c r="BQ1829" s="24"/>
      <c r="BR1829" s="24"/>
      <c r="BS1829" s="24"/>
      <c r="BT1829" s="24"/>
      <c r="BU1829" s="24"/>
      <c r="BV1829" s="24"/>
      <c r="BW1829" s="24"/>
      <c r="BX1829" s="24"/>
      <c r="BY1829" s="24"/>
      <c r="BZ1829" s="24"/>
      <c r="CA1829" s="24"/>
      <c r="CB1829" s="24"/>
      <c r="CC1829" s="24"/>
      <c r="CD1829" s="24"/>
      <c r="CE1829" s="24"/>
    </row>
    <row r="1830" spans="46:83" x14ac:dyDescent="0.15">
      <c r="AT1830" s="24"/>
      <c r="AU1830" s="24"/>
      <c r="AV1830" s="24"/>
      <c r="AW1830" s="24"/>
      <c r="AX1830" s="24"/>
      <c r="AY1830" s="24"/>
      <c r="AZ1830" s="24"/>
      <c r="BA1830" s="24"/>
      <c r="BB1830" s="24"/>
      <c r="BC1830" s="24"/>
      <c r="BD1830" s="24"/>
      <c r="BE1830" s="24"/>
      <c r="BF1830" s="24"/>
      <c r="BG1830" s="24"/>
      <c r="BH1830" s="24"/>
      <c r="BI1830" s="24"/>
      <c r="BJ1830" s="24"/>
      <c r="BK1830" s="24"/>
      <c r="BL1830" s="24"/>
      <c r="BM1830" s="24"/>
      <c r="BN1830" s="24"/>
      <c r="BO1830" s="24"/>
      <c r="BP1830" s="24"/>
      <c r="BQ1830" s="24"/>
      <c r="BR1830" s="24"/>
      <c r="BS1830" s="24"/>
      <c r="BT1830" s="24"/>
      <c r="BU1830" s="24"/>
      <c r="BV1830" s="24"/>
      <c r="BW1830" s="24"/>
      <c r="BX1830" s="24"/>
      <c r="BY1830" s="24"/>
      <c r="BZ1830" s="24"/>
      <c r="CA1830" s="24"/>
      <c r="CB1830" s="24"/>
      <c r="CC1830" s="24"/>
      <c r="CD1830" s="24"/>
      <c r="CE1830" s="24"/>
    </row>
    <row r="1831" spans="46:83" x14ac:dyDescent="0.15">
      <c r="AT1831" s="24"/>
      <c r="AU1831" s="24"/>
      <c r="AV1831" s="24"/>
      <c r="AW1831" s="24"/>
      <c r="AX1831" s="24"/>
      <c r="AY1831" s="24"/>
      <c r="AZ1831" s="24"/>
      <c r="BA1831" s="24"/>
      <c r="BB1831" s="24"/>
      <c r="BC1831" s="24"/>
      <c r="BD1831" s="24"/>
      <c r="BE1831" s="24"/>
      <c r="BF1831" s="24"/>
      <c r="BG1831" s="24"/>
      <c r="BH1831" s="24"/>
      <c r="BI1831" s="24"/>
      <c r="BJ1831" s="24"/>
      <c r="BK1831" s="24"/>
      <c r="BL1831" s="24"/>
      <c r="BM1831" s="24"/>
      <c r="BN1831" s="24"/>
      <c r="BO1831" s="24"/>
      <c r="BP1831" s="24"/>
      <c r="BQ1831" s="24"/>
      <c r="BR1831" s="24"/>
      <c r="BS1831" s="24"/>
      <c r="BT1831" s="24"/>
      <c r="BU1831" s="24"/>
      <c r="BV1831" s="24"/>
      <c r="BW1831" s="24"/>
      <c r="BX1831" s="24"/>
      <c r="BY1831" s="24"/>
      <c r="BZ1831" s="24"/>
      <c r="CA1831" s="24"/>
      <c r="CB1831" s="24"/>
      <c r="CC1831" s="24"/>
      <c r="CD1831" s="24"/>
      <c r="CE1831" s="24"/>
    </row>
    <row r="1832" spans="46:83" x14ac:dyDescent="0.15">
      <c r="AT1832" s="24"/>
      <c r="AU1832" s="24"/>
      <c r="AV1832" s="24"/>
      <c r="AW1832" s="24"/>
      <c r="AX1832" s="24"/>
      <c r="AY1832" s="24"/>
      <c r="AZ1832" s="24"/>
      <c r="BA1832" s="24"/>
      <c r="BB1832" s="24"/>
      <c r="BC1832" s="24"/>
      <c r="BD1832" s="24"/>
      <c r="BE1832" s="24"/>
      <c r="BF1832" s="24"/>
      <c r="BG1832" s="24"/>
      <c r="BH1832" s="24"/>
      <c r="BI1832" s="24"/>
      <c r="BJ1832" s="24"/>
      <c r="BK1832" s="24"/>
      <c r="BL1832" s="24"/>
      <c r="BM1832" s="24"/>
      <c r="BN1832" s="24"/>
      <c r="BO1832" s="24"/>
      <c r="BP1832" s="24"/>
      <c r="BQ1832" s="24"/>
      <c r="BR1832" s="24"/>
      <c r="BS1832" s="24"/>
      <c r="BT1832" s="24"/>
      <c r="BU1832" s="24"/>
      <c r="BV1832" s="24"/>
      <c r="BW1832" s="24"/>
      <c r="BX1832" s="24"/>
      <c r="BY1832" s="24"/>
      <c r="BZ1832" s="24"/>
      <c r="CA1832" s="24"/>
      <c r="CB1832" s="24"/>
      <c r="CC1832" s="24"/>
      <c r="CD1832" s="24"/>
      <c r="CE1832" s="24"/>
    </row>
    <row r="1833" spans="46:83" x14ac:dyDescent="0.15">
      <c r="AT1833" s="24"/>
      <c r="AU1833" s="24"/>
      <c r="AV1833" s="24"/>
      <c r="AW1833" s="24"/>
      <c r="AX1833" s="24"/>
      <c r="AY1833" s="24"/>
      <c r="AZ1833" s="24"/>
      <c r="BA1833" s="24"/>
      <c r="BB1833" s="24"/>
      <c r="BC1833" s="24"/>
      <c r="BD1833" s="24"/>
      <c r="BE1833" s="24"/>
      <c r="BF1833" s="24"/>
      <c r="BG1833" s="24"/>
      <c r="BH1833" s="24"/>
      <c r="BI1833" s="24"/>
      <c r="BJ1833" s="24"/>
      <c r="BK1833" s="24"/>
      <c r="BL1833" s="24"/>
      <c r="BM1833" s="24"/>
      <c r="BN1833" s="24"/>
      <c r="BO1833" s="24"/>
      <c r="BP1833" s="24"/>
      <c r="BQ1833" s="24"/>
      <c r="BR1833" s="24"/>
      <c r="BS1833" s="24"/>
      <c r="BT1833" s="24"/>
      <c r="BU1833" s="24"/>
      <c r="BV1833" s="24"/>
      <c r="BW1833" s="24"/>
      <c r="BX1833" s="24"/>
      <c r="BY1833" s="24"/>
      <c r="BZ1833" s="24"/>
      <c r="CA1833" s="24"/>
      <c r="CB1833" s="24"/>
      <c r="CC1833" s="24"/>
      <c r="CD1833" s="24"/>
      <c r="CE1833" s="24"/>
    </row>
    <row r="1834" spans="46:83" x14ac:dyDescent="0.15">
      <c r="AT1834" s="24"/>
      <c r="AU1834" s="24"/>
      <c r="AV1834" s="24"/>
      <c r="AW1834" s="24"/>
      <c r="AX1834" s="24"/>
      <c r="AY1834" s="24"/>
      <c r="AZ1834" s="24"/>
      <c r="BA1834" s="24"/>
      <c r="BB1834" s="24"/>
      <c r="BC1834" s="24"/>
      <c r="BD1834" s="24"/>
      <c r="BE1834" s="24"/>
      <c r="BF1834" s="24"/>
      <c r="BG1834" s="24"/>
      <c r="BH1834" s="24"/>
      <c r="BI1834" s="24"/>
      <c r="BJ1834" s="24"/>
      <c r="BK1834" s="24"/>
      <c r="BL1834" s="24"/>
      <c r="BM1834" s="24"/>
      <c r="BN1834" s="24"/>
      <c r="BO1834" s="24"/>
      <c r="BP1834" s="24"/>
      <c r="BQ1834" s="24"/>
      <c r="BR1834" s="24"/>
      <c r="BS1834" s="24"/>
      <c r="BT1834" s="24"/>
      <c r="BU1834" s="24"/>
      <c r="BV1834" s="24"/>
      <c r="BW1834" s="24"/>
      <c r="BX1834" s="24"/>
      <c r="BY1834" s="24"/>
      <c r="BZ1834" s="24"/>
      <c r="CA1834" s="24"/>
      <c r="CB1834" s="24"/>
      <c r="CC1834" s="24"/>
      <c r="CD1834" s="24"/>
      <c r="CE1834" s="24"/>
    </row>
    <row r="1835" spans="46:83" x14ac:dyDescent="0.15">
      <c r="AT1835" s="24"/>
      <c r="AU1835" s="24"/>
      <c r="AV1835" s="24"/>
      <c r="AW1835" s="24"/>
      <c r="AX1835" s="24"/>
      <c r="AY1835" s="24"/>
      <c r="AZ1835" s="24"/>
      <c r="BA1835" s="24"/>
      <c r="BB1835" s="24"/>
      <c r="BC1835" s="24"/>
      <c r="BD1835" s="24"/>
      <c r="BE1835" s="24"/>
      <c r="BF1835" s="24"/>
      <c r="BG1835" s="24"/>
      <c r="BH1835" s="24"/>
      <c r="BI1835" s="24"/>
      <c r="BJ1835" s="24"/>
      <c r="BK1835" s="24"/>
      <c r="BL1835" s="24"/>
      <c r="BM1835" s="24"/>
      <c r="BN1835" s="24"/>
      <c r="BO1835" s="24"/>
      <c r="BP1835" s="24"/>
      <c r="BQ1835" s="24"/>
      <c r="BR1835" s="24"/>
      <c r="BS1835" s="24"/>
      <c r="BT1835" s="24"/>
      <c r="BU1835" s="24"/>
      <c r="BV1835" s="24"/>
      <c r="BW1835" s="24"/>
      <c r="BX1835" s="24"/>
      <c r="BY1835" s="24"/>
      <c r="BZ1835" s="24"/>
      <c r="CA1835" s="24"/>
      <c r="CB1835" s="24"/>
      <c r="CC1835" s="24"/>
      <c r="CD1835" s="24"/>
      <c r="CE1835" s="24"/>
    </row>
    <row r="1836" spans="46:83" x14ac:dyDescent="0.15">
      <c r="AT1836" s="24"/>
      <c r="AU1836" s="24"/>
      <c r="AV1836" s="24"/>
      <c r="AW1836" s="24"/>
      <c r="AX1836" s="24"/>
      <c r="AY1836" s="24"/>
      <c r="AZ1836" s="24"/>
      <c r="BA1836" s="24"/>
      <c r="BB1836" s="24"/>
      <c r="BC1836" s="24"/>
      <c r="BD1836" s="24"/>
      <c r="BE1836" s="24"/>
      <c r="BF1836" s="24"/>
      <c r="BG1836" s="24"/>
      <c r="BH1836" s="24"/>
      <c r="BI1836" s="24"/>
      <c r="BJ1836" s="24"/>
      <c r="BK1836" s="24"/>
      <c r="BL1836" s="24"/>
      <c r="BM1836" s="24"/>
      <c r="BN1836" s="24"/>
      <c r="BO1836" s="24"/>
      <c r="BP1836" s="24"/>
      <c r="BQ1836" s="24"/>
      <c r="BR1836" s="24"/>
      <c r="BS1836" s="24"/>
      <c r="BT1836" s="24"/>
      <c r="BU1836" s="24"/>
      <c r="BV1836" s="24"/>
      <c r="BW1836" s="24"/>
      <c r="BX1836" s="24"/>
      <c r="BY1836" s="24"/>
      <c r="BZ1836" s="24"/>
      <c r="CA1836" s="24"/>
      <c r="CB1836" s="24"/>
      <c r="CC1836" s="24"/>
      <c r="CD1836" s="24"/>
      <c r="CE1836" s="24"/>
    </row>
    <row r="1837" spans="46:83" x14ac:dyDescent="0.15">
      <c r="AT1837" s="24"/>
      <c r="AU1837" s="24"/>
      <c r="AV1837" s="24"/>
      <c r="AW1837" s="24"/>
      <c r="AX1837" s="24"/>
      <c r="AY1837" s="24"/>
      <c r="AZ1837" s="24"/>
      <c r="BA1837" s="24"/>
      <c r="BB1837" s="24"/>
      <c r="BC1837" s="24"/>
      <c r="BD1837" s="24"/>
      <c r="BE1837" s="24"/>
      <c r="BF1837" s="24"/>
      <c r="BG1837" s="24"/>
      <c r="BH1837" s="24"/>
      <c r="BI1837" s="24"/>
      <c r="BJ1837" s="24"/>
      <c r="BK1837" s="24"/>
      <c r="BL1837" s="24"/>
      <c r="BM1837" s="24"/>
      <c r="BN1837" s="24"/>
      <c r="BO1837" s="24"/>
      <c r="BP1837" s="24"/>
      <c r="BQ1837" s="24"/>
      <c r="BR1837" s="24"/>
      <c r="BS1837" s="24"/>
      <c r="BT1837" s="24"/>
      <c r="BU1837" s="24"/>
      <c r="BV1837" s="24"/>
      <c r="BW1837" s="24"/>
      <c r="BX1837" s="24"/>
      <c r="BY1837" s="24"/>
      <c r="BZ1837" s="24"/>
      <c r="CA1837" s="24"/>
      <c r="CB1837" s="24"/>
      <c r="CC1837" s="24"/>
      <c r="CD1837" s="24"/>
      <c r="CE1837" s="24"/>
    </row>
    <row r="1838" spans="46:83" x14ac:dyDescent="0.15">
      <c r="AT1838" s="24"/>
      <c r="AU1838" s="24"/>
      <c r="AV1838" s="24"/>
      <c r="AW1838" s="24"/>
      <c r="AX1838" s="24"/>
      <c r="AY1838" s="24"/>
      <c r="AZ1838" s="24"/>
      <c r="BA1838" s="24"/>
      <c r="BB1838" s="24"/>
      <c r="BC1838" s="24"/>
      <c r="BD1838" s="24"/>
      <c r="BE1838" s="24"/>
      <c r="BF1838" s="24"/>
      <c r="BG1838" s="24"/>
      <c r="BH1838" s="24"/>
      <c r="BI1838" s="24"/>
      <c r="BJ1838" s="24"/>
      <c r="BK1838" s="24"/>
      <c r="BL1838" s="24"/>
      <c r="BM1838" s="24"/>
      <c r="BN1838" s="24"/>
      <c r="BO1838" s="24"/>
      <c r="BP1838" s="24"/>
      <c r="BQ1838" s="24"/>
      <c r="BR1838" s="24"/>
      <c r="BS1838" s="24"/>
      <c r="BT1838" s="24"/>
      <c r="BU1838" s="24"/>
      <c r="BV1838" s="24"/>
      <c r="BW1838" s="24"/>
      <c r="BX1838" s="24"/>
      <c r="BY1838" s="24"/>
      <c r="BZ1838" s="24"/>
      <c r="CA1838" s="24"/>
      <c r="CB1838" s="24"/>
      <c r="CC1838" s="24"/>
      <c r="CD1838" s="24"/>
      <c r="CE1838" s="24"/>
    </row>
    <row r="1839" spans="46:83" x14ac:dyDescent="0.15">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row>
    <row r="1840" spans="46:83" x14ac:dyDescent="0.15">
      <c r="AT1840" s="24"/>
      <c r="AU1840" s="24"/>
      <c r="AV1840" s="24"/>
      <c r="AW1840" s="24"/>
      <c r="AX1840" s="24"/>
      <c r="AY1840" s="24"/>
      <c r="AZ1840" s="24"/>
      <c r="BA1840" s="24"/>
      <c r="BB1840" s="24"/>
      <c r="BC1840" s="24"/>
      <c r="BD1840" s="24"/>
      <c r="BE1840" s="24"/>
      <c r="BF1840" s="24"/>
      <c r="BG1840" s="24"/>
      <c r="BH1840" s="24"/>
      <c r="BI1840" s="24"/>
      <c r="BJ1840" s="24"/>
      <c r="BK1840" s="24"/>
      <c r="BL1840" s="24"/>
      <c r="BM1840" s="24"/>
      <c r="BN1840" s="24"/>
      <c r="BO1840" s="24"/>
      <c r="BP1840" s="24"/>
      <c r="BQ1840" s="24"/>
      <c r="BR1840" s="24"/>
      <c r="BS1840" s="24"/>
      <c r="BT1840" s="24"/>
      <c r="BU1840" s="24"/>
      <c r="BV1840" s="24"/>
      <c r="BW1840" s="24"/>
      <c r="BX1840" s="24"/>
      <c r="BY1840" s="24"/>
      <c r="BZ1840" s="24"/>
      <c r="CA1840" s="24"/>
      <c r="CB1840" s="24"/>
      <c r="CC1840" s="24"/>
      <c r="CD1840" s="24"/>
      <c r="CE1840" s="24"/>
    </row>
    <row r="1841" spans="46:83" x14ac:dyDescent="0.15">
      <c r="AT1841" s="24"/>
      <c r="AU1841" s="24"/>
      <c r="AV1841" s="24"/>
      <c r="AW1841" s="24"/>
      <c r="AX1841" s="24"/>
      <c r="AY1841" s="24"/>
      <c r="AZ1841" s="24"/>
      <c r="BA1841" s="24"/>
      <c r="BB1841" s="24"/>
      <c r="BC1841" s="24"/>
      <c r="BD1841" s="24"/>
      <c r="BE1841" s="24"/>
      <c r="BF1841" s="24"/>
      <c r="BG1841" s="24"/>
      <c r="BH1841" s="24"/>
      <c r="BI1841" s="24"/>
      <c r="BJ1841" s="24"/>
      <c r="BK1841" s="24"/>
      <c r="BL1841" s="24"/>
      <c r="BM1841" s="24"/>
      <c r="BN1841" s="24"/>
      <c r="BO1841" s="24"/>
      <c r="BP1841" s="24"/>
      <c r="BQ1841" s="24"/>
      <c r="BR1841" s="24"/>
      <c r="BS1841" s="24"/>
      <c r="BT1841" s="24"/>
      <c r="BU1841" s="24"/>
      <c r="BV1841" s="24"/>
      <c r="BW1841" s="24"/>
      <c r="BX1841" s="24"/>
      <c r="BY1841" s="24"/>
      <c r="BZ1841" s="24"/>
      <c r="CA1841" s="24"/>
      <c r="CB1841" s="24"/>
      <c r="CC1841" s="24"/>
      <c r="CD1841" s="24"/>
      <c r="CE1841" s="24"/>
    </row>
    <row r="1842" spans="46:83" x14ac:dyDescent="0.15">
      <c r="AT1842" s="24"/>
      <c r="AU1842" s="24"/>
      <c r="AV1842" s="24"/>
      <c r="AW1842" s="24"/>
      <c r="AX1842" s="24"/>
      <c r="AY1842" s="24"/>
      <c r="AZ1842" s="24"/>
      <c r="BA1842" s="24"/>
      <c r="BB1842" s="24"/>
      <c r="BC1842" s="24"/>
      <c r="BD1842" s="24"/>
      <c r="BE1842" s="24"/>
      <c r="BF1842" s="24"/>
      <c r="BG1842" s="24"/>
      <c r="BH1842" s="24"/>
      <c r="BI1842" s="24"/>
      <c r="BJ1842" s="24"/>
      <c r="BK1842" s="24"/>
      <c r="BL1842" s="24"/>
      <c r="BM1842" s="24"/>
      <c r="BN1842" s="24"/>
      <c r="BO1842" s="24"/>
      <c r="BP1842" s="24"/>
      <c r="BQ1842" s="24"/>
      <c r="BR1842" s="24"/>
      <c r="BS1842" s="24"/>
      <c r="BT1842" s="24"/>
      <c r="BU1842" s="24"/>
      <c r="BV1842" s="24"/>
      <c r="BW1842" s="24"/>
      <c r="BX1842" s="24"/>
      <c r="BY1842" s="24"/>
      <c r="BZ1842" s="24"/>
      <c r="CA1842" s="24"/>
      <c r="CB1842" s="24"/>
      <c r="CC1842" s="24"/>
      <c r="CD1842" s="24"/>
      <c r="CE1842" s="24"/>
    </row>
    <row r="1843" spans="46:83" x14ac:dyDescent="0.15">
      <c r="AT1843" s="24"/>
      <c r="AU1843" s="24"/>
      <c r="AV1843" s="24"/>
      <c r="AW1843" s="24"/>
      <c r="AX1843" s="24"/>
      <c r="AY1843" s="24"/>
      <c r="AZ1843" s="24"/>
      <c r="BA1843" s="24"/>
      <c r="BB1843" s="24"/>
      <c r="BC1843" s="24"/>
      <c r="BD1843" s="24"/>
      <c r="BE1843" s="24"/>
      <c r="BF1843" s="24"/>
      <c r="BG1843" s="24"/>
      <c r="BH1843" s="24"/>
      <c r="BI1843" s="24"/>
      <c r="BJ1843" s="24"/>
      <c r="BK1843" s="24"/>
      <c r="BL1843" s="24"/>
      <c r="BM1843" s="24"/>
      <c r="BN1843" s="24"/>
      <c r="BO1843" s="24"/>
      <c r="BP1843" s="24"/>
      <c r="BQ1843" s="24"/>
      <c r="BR1843" s="24"/>
      <c r="BS1843" s="24"/>
      <c r="BT1843" s="24"/>
      <c r="BU1843" s="24"/>
      <c r="BV1843" s="24"/>
      <c r="BW1843" s="24"/>
      <c r="BX1843" s="24"/>
      <c r="BY1843" s="24"/>
      <c r="BZ1843" s="24"/>
      <c r="CA1843" s="24"/>
      <c r="CB1843" s="24"/>
      <c r="CC1843" s="24"/>
      <c r="CD1843" s="24"/>
      <c r="CE1843" s="24"/>
    </row>
    <row r="1844" spans="46:83" x14ac:dyDescent="0.15">
      <c r="AT1844" s="24"/>
      <c r="AU1844" s="24"/>
      <c r="AV1844" s="24"/>
      <c r="AW1844" s="24"/>
      <c r="AX1844" s="24"/>
      <c r="AY1844" s="24"/>
      <c r="AZ1844" s="24"/>
      <c r="BA1844" s="24"/>
      <c r="BB1844" s="24"/>
      <c r="BC1844" s="24"/>
      <c r="BD1844" s="24"/>
      <c r="BE1844" s="24"/>
      <c r="BF1844" s="24"/>
      <c r="BG1844" s="24"/>
      <c r="BH1844" s="24"/>
      <c r="BI1844" s="24"/>
      <c r="BJ1844" s="24"/>
      <c r="BK1844" s="24"/>
      <c r="BL1844" s="24"/>
      <c r="BM1844" s="24"/>
      <c r="BN1844" s="24"/>
      <c r="BO1844" s="24"/>
      <c r="BP1844" s="24"/>
      <c r="BQ1844" s="24"/>
      <c r="BR1844" s="24"/>
      <c r="BS1844" s="24"/>
      <c r="BT1844" s="24"/>
      <c r="BU1844" s="24"/>
      <c r="BV1844" s="24"/>
      <c r="BW1844" s="24"/>
      <c r="BX1844" s="24"/>
      <c r="BY1844" s="24"/>
      <c r="BZ1844" s="24"/>
      <c r="CA1844" s="24"/>
      <c r="CB1844" s="24"/>
      <c r="CC1844" s="24"/>
      <c r="CD1844" s="24"/>
      <c r="CE1844" s="24"/>
    </row>
    <row r="1845" spans="46:83" x14ac:dyDescent="0.15">
      <c r="AT1845" s="24"/>
      <c r="AU1845" s="24"/>
      <c r="AV1845" s="24"/>
      <c r="AW1845" s="24"/>
      <c r="AX1845" s="24"/>
      <c r="AY1845" s="24"/>
      <c r="AZ1845" s="24"/>
      <c r="BA1845" s="24"/>
      <c r="BB1845" s="24"/>
      <c r="BC1845" s="24"/>
      <c r="BD1845" s="24"/>
      <c r="BE1845" s="24"/>
      <c r="BF1845" s="24"/>
      <c r="BG1845" s="24"/>
      <c r="BH1845" s="24"/>
      <c r="BI1845" s="24"/>
      <c r="BJ1845" s="24"/>
      <c r="BK1845" s="24"/>
      <c r="BL1845" s="24"/>
      <c r="BM1845" s="24"/>
      <c r="BN1845" s="24"/>
      <c r="BO1845" s="24"/>
      <c r="BP1845" s="24"/>
      <c r="BQ1845" s="24"/>
      <c r="BR1845" s="24"/>
      <c r="BS1845" s="24"/>
      <c r="BT1845" s="24"/>
      <c r="BU1845" s="24"/>
      <c r="BV1845" s="24"/>
      <c r="BW1845" s="24"/>
      <c r="BX1845" s="24"/>
      <c r="BY1845" s="24"/>
      <c r="BZ1845" s="24"/>
      <c r="CA1845" s="24"/>
      <c r="CB1845" s="24"/>
      <c r="CC1845" s="24"/>
      <c r="CD1845" s="24"/>
      <c r="CE1845" s="24"/>
    </row>
    <row r="1846" spans="46:83" x14ac:dyDescent="0.15">
      <c r="AT1846" s="24"/>
      <c r="AU1846" s="24"/>
      <c r="AV1846" s="24"/>
      <c r="AW1846" s="24"/>
      <c r="AX1846" s="24"/>
      <c r="AY1846" s="24"/>
      <c r="AZ1846" s="24"/>
      <c r="BA1846" s="24"/>
      <c r="BB1846" s="24"/>
      <c r="BC1846" s="24"/>
      <c r="BD1846" s="24"/>
      <c r="BE1846" s="24"/>
      <c r="BF1846" s="24"/>
      <c r="BG1846" s="24"/>
      <c r="BH1846" s="24"/>
      <c r="BI1846" s="24"/>
      <c r="BJ1846" s="24"/>
      <c r="BK1846" s="24"/>
      <c r="BL1846" s="24"/>
      <c r="BM1846" s="24"/>
      <c r="BN1846" s="24"/>
      <c r="BO1846" s="24"/>
      <c r="BP1846" s="24"/>
      <c r="BQ1846" s="24"/>
      <c r="BR1846" s="24"/>
      <c r="BS1846" s="24"/>
      <c r="BT1846" s="24"/>
      <c r="BU1846" s="24"/>
      <c r="BV1846" s="24"/>
      <c r="BW1846" s="24"/>
      <c r="BX1846" s="24"/>
      <c r="BY1846" s="24"/>
      <c r="BZ1846" s="24"/>
      <c r="CA1846" s="24"/>
      <c r="CB1846" s="24"/>
      <c r="CC1846" s="24"/>
      <c r="CD1846" s="24"/>
      <c r="CE1846" s="24"/>
    </row>
    <row r="1847" spans="46:83" x14ac:dyDescent="0.15">
      <c r="AT1847" s="24"/>
      <c r="AU1847" s="24"/>
      <c r="AV1847" s="24"/>
      <c r="AW1847" s="24"/>
      <c r="AX1847" s="24"/>
      <c r="AY1847" s="24"/>
      <c r="AZ1847" s="24"/>
      <c r="BA1847" s="24"/>
      <c r="BB1847" s="24"/>
      <c r="BC1847" s="24"/>
      <c r="BD1847" s="24"/>
      <c r="BE1847" s="24"/>
      <c r="BF1847" s="24"/>
      <c r="BG1847" s="24"/>
      <c r="BH1847" s="24"/>
      <c r="BI1847" s="24"/>
      <c r="BJ1847" s="24"/>
      <c r="BK1847" s="24"/>
      <c r="BL1847" s="24"/>
      <c r="BM1847" s="24"/>
      <c r="BN1847" s="24"/>
      <c r="BO1847" s="24"/>
      <c r="BP1847" s="24"/>
      <c r="BQ1847" s="24"/>
      <c r="BR1847" s="24"/>
      <c r="BS1847" s="24"/>
      <c r="BT1847" s="24"/>
      <c r="BU1847" s="24"/>
      <c r="BV1847" s="24"/>
      <c r="BW1847" s="24"/>
      <c r="BX1847" s="24"/>
      <c r="BY1847" s="24"/>
      <c r="BZ1847" s="24"/>
      <c r="CA1847" s="24"/>
      <c r="CB1847" s="24"/>
      <c r="CC1847" s="24"/>
      <c r="CD1847" s="24"/>
      <c r="CE1847" s="24"/>
    </row>
    <row r="1848" spans="46:83" x14ac:dyDescent="0.15">
      <c r="AT1848" s="24"/>
      <c r="AU1848" s="24"/>
      <c r="AV1848" s="24"/>
      <c r="AW1848" s="24"/>
      <c r="AX1848" s="24"/>
      <c r="AY1848" s="24"/>
      <c r="AZ1848" s="24"/>
      <c r="BA1848" s="24"/>
      <c r="BB1848" s="24"/>
      <c r="BC1848" s="24"/>
      <c r="BD1848" s="24"/>
      <c r="BE1848" s="24"/>
      <c r="BF1848" s="24"/>
      <c r="BG1848" s="24"/>
      <c r="BH1848" s="24"/>
      <c r="BI1848" s="24"/>
      <c r="BJ1848" s="24"/>
      <c r="BK1848" s="24"/>
      <c r="BL1848" s="24"/>
      <c r="BM1848" s="24"/>
      <c r="BN1848" s="24"/>
      <c r="BO1848" s="24"/>
      <c r="BP1848" s="24"/>
      <c r="BQ1848" s="24"/>
      <c r="BR1848" s="24"/>
      <c r="BS1848" s="24"/>
      <c r="BT1848" s="24"/>
      <c r="BU1848" s="24"/>
      <c r="BV1848" s="24"/>
      <c r="BW1848" s="24"/>
      <c r="BX1848" s="24"/>
      <c r="BY1848" s="24"/>
      <c r="BZ1848" s="24"/>
      <c r="CA1848" s="24"/>
      <c r="CB1848" s="24"/>
      <c r="CC1848" s="24"/>
      <c r="CD1848" s="24"/>
      <c r="CE1848" s="24"/>
    </row>
    <row r="1849" spans="46:83" x14ac:dyDescent="0.15">
      <c r="AT1849" s="24"/>
      <c r="AU1849" s="24"/>
      <c r="AV1849" s="24"/>
      <c r="AW1849" s="24"/>
      <c r="AX1849" s="24"/>
      <c r="AY1849" s="24"/>
      <c r="AZ1849" s="24"/>
      <c r="BA1849" s="24"/>
      <c r="BB1849" s="24"/>
      <c r="BC1849" s="24"/>
      <c r="BD1849" s="24"/>
      <c r="BE1849" s="24"/>
      <c r="BF1849" s="24"/>
      <c r="BG1849" s="24"/>
      <c r="BH1849" s="24"/>
      <c r="BI1849" s="24"/>
      <c r="BJ1849" s="24"/>
      <c r="BK1849" s="24"/>
      <c r="BL1849" s="24"/>
      <c r="BM1849" s="24"/>
      <c r="BN1849" s="24"/>
      <c r="BO1849" s="24"/>
      <c r="BP1849" s="24"/>
      <c r="BQ1849" s="24"/>
      <c r="BR1849" s="24"/>
      <c r="BS1849" s="24"/>
      <c r="BT1849" s="24"/>
      <c r="BU1849" s="24"/>
      <c r="BV1849" s="24"/>
      <c r="BW1849" s="24"/>
      <c r="BX1849" s="24"/>
      <c r="BY1849" s="24"/>
      <c r="BZ1849" s="24"/>
      <c r="CA1849" s="24"/>
      <c r="CB1849" s="24"/>
      <c r="CC1849" s="24"/>
      <c r="CD1849" s="24"/>
      <c r="CE1849" s="24"/>
    </row>
    <row r="1850" spans="46:83" x14ac:dyDescent="0.15">
      <c r="AT1850" s="24"/>
      <c r="AU1850" s="24"/>
      <c r="AV1850" s="24"/>
      <c r="AW1850" s="24"/>
      <c r="AX1850" s="24"/>
      <c r="AY1850" s="24"/>
      <c r="AZ1850" s="24"/>
      <c r="BA1850" s="24"/>
      <c r="BB1850" s="24"/>
      <c r="BC1850" s="24"/>
      <c r="BD1850" s="24"/>
      <c r="BE1850" s="24"/>
      <c r="BF1850" s="24"/>
      <c r="BG1850" s="24"/>
      <c r="BH1850" s="24"/>
      <c r="BI1850" s="24"/>
      <c r="BJ1850" s="24"/>
      <c r="BK1850" s="24"/>
      <c r="BL1850" s="24"/>
      <c r="BM1850" s="24"/>
      <c r="BN1850" s="24"/>
      <c r="BO1850" s="24"/>
      <c r="BP1850" s="24"/>
      <c r="BQ1850" s="24"/>
      <c r="BR1850" s="24"/>
      <c r="BS1850" s="24"/>
      <c r="BT1850" s="24"/>
      <c r="BU1850" s="24"/>
      <c r="BV1850" s="24"/>
      <c r="BW1850" s="24"/>
      <c r="BX1850" s="24"/>
      <c r="BY1850" s="24"/>
      <c r="BZ1850" s="24"/>
      <c r="CA1850" s="24"/>
      <c r="CB1850" s="24"/>
      <c r="CC1850" s="24"/>
      <c r="CD1850" s="24"/>
      <c r="CE1850" s="24"/>
    </row>
    <row r="1851" spans="46:83" x14ac:dyDescent="0.15">
      <c r="AT1851" s="24"/>
      <c r="AU1851" s="24"/>
      <c r="AV1851" s="24"/>
      <c r="AW1851" s="24"/>
      <c r="AX1851" s="24"/>
      <c r="AY1851" s="24"/>
      <c r="AZ1851" s="24"/>
      <c r="BA1851" s="24"/>
      <c r="BB1851" s="24"/>
      <c r="BC1851" s="24"/>
      <c r="BD1851" s="24"/>
      <c r="BE1851" s="24"/>
      <c r="BF1851" s="24"/>
      <c r="BG1851" s="24"/>
      <c r="BH1851" s="24"/>
      <c r="BI1851" s="24"/>
      <c r="BJ1851" s="24"/>
      <c r="BK1851" s="24"/>
      <c r="BL1851" s="24"/>
      <c r="BM1851" s="24"/>
      <c r="BN1851" s="24"/>
      <c r="BO1851" s="24"/>
      <c r="BP1851" s="24"/>
      <c r="BQ1851" s="24"/>
      <c r="BR1851" s="24"/>
      <c r="BS1851" s="24"/>
      <c r="BT1851" s="24"/>
      <c r="BU1851" s="24"/>
      <c r="BV1851" s="24"/>
      <c r="BW1851" s="24"/>
      <c r="BX1851" s="24"/>
      <c r="BY1851" s="24"/>
      <c r="BZ1851" s="24"/>
      <c r="CA1851" s="24"/>
      <c r="CB1851" s="24"/>
      <c r="CC1851" s="24"/>
      <c r="CD1851" s="24"/>
      <c r="CE1851" s="24"/>
    </row>
    <row r="1852" spans="46:83" x14ac:dyDescent="0.15">
      <c r="AT1852" s="24"/>
      <c r="AU1852" s="24"/>
      <c r="AV1852" s="24"/>
      <c r="AW1852" s="24"/>
      <c r="AX1852" s="24"/>
      <c r="AY1852" s="24"/>
      <c r="AZ1852" s="24"/>
      <c r="BA1852" s="24"/>
      <c r="BB1852" s="24"/>
      <c r="BC1852" s="24"/>
      <c r="BD1852" s="24"/>
      <c r="BE1852" s="24"/>
      <c r="BF1852" s="24"/>
      <c r="BG1852" s="24"/>
      <c r="BH1852" s="24"/>
      <c r="BI1852" s="24"/>
      <c r="BJ1852" s="24"/>
      <c r="BK1852" s="24"/>
      <c r="BL1852" s="24"/>
      <c r="BM1852" s="24"/>
      <c r="BN1852" s="24"/>
      <c r="BO1852" s="24"/>
      <c r="BP1852" s="24"/>
      <c r="BQ1852" s="24"/>
      <c r="BR1852" s="24"/>
      <c r="BS1852" s="24"/>
      <c r="BT1852" s="24"/>
      <c r="BU1852" s="24"/>
      <c r="BV1852" s="24"/>
      <c r="BW1852" s="24"/>
      <c r="BX1852" s="24"/>
      <c r="BY1852" s="24"/>
      <c r="BZ1852" s="24"/>
      <c r="CA1852" s="24"/>
      <c r="CB1852" s="24"/>
      <c r="CC1852" s="24"/>
      <c r="CD1852" s="24"/>
      <c r="CE1852" s="24"/>
    </row>
    <row r="1853" spans="46:83" x14ac:dyDescent="0.15">
      <c r="AT1853" s="24"/>
      <c r="AU1853" s="24"/>
      <c r="AV1853" s="24"/>
      <c r="AW1853" s="24"/>
      <c r="AX1853" s="24"/>
      <c r="AY1853" s="24"/>
      <c r="AZ1853" s="24"/>
      <c r="BA1853" s="24"/>
      <c r="BB1853" s="24"/>
      <c r="BC1853" s="24"/>
      <c r="BD1853" s="24"/>
      <c r="BE1853" s="24"/>
      <c r="BF1853" s="24"/>
      <c r="BG1853" s="24"/>
      <c r="BH1853" s="24"/>
      <c r="BI1853" s="24"/>
      <c r="BJ1853" s="24"/>
      <c r="BK1853" s="24"/>
      <c r="BL1853" s="24"/>
      <c r="BM1853" s="24"/>
      <c r="BN1853" s="24"/>
      <c r="BO1853" s="24"/>
      <c r="BP1853" s="24"/>
      <c r="BQ1853" s="24"/>
      <c r="BR1853" s="24"/>
      <c r="BS1853" s="24"/>
      <c r="BT1853" s="24"/>
      <c r="BU1853" s="24"/>
      <c r="BV1853" s="24"/>
      <c r="BW1853" s="24"/>
      <c r="BX1853" s="24"/>
      <c r="BY1853" s="24"/>
      <c r="BZ1853" s="24"/>
      <c r="CA1853" s="24"/>
      <c r="CB1853" s="24"/>
      <c r="CC1853" s="24"/>
      <c r="CD1853" s="24"/>
      <c r="CE1853" s="24"/>
    </row>
    <row r="1854" spans="46:83" x14ac:dyDescent="0.15">
      <c r="AT1854" s="24"/>
      <c r="AU1854" s="24"/>
      <c r="AV1854" s="24"/>
      <c r="AW1854" s="24"/>
      <c r="AX1854" s="24"/>
      <c r="AY1854" s="24"/>
      <c r="AZ1854" s="24"/>
      <c r="BA1854" s="24"/>
      <c r="BB1854" s="24"/>
      <c r="BC1854" s="24"/>
      <c r="BD1854" s="24"/>
      <c r="BE1854" s="24"/>
      <c r="BF1854" s="24"/>
      <c r="BG1854" s="24"/>
      <c r="BH1854" s="24"/>
      <c r="BI1854" s="24"/>
      <c r="BJ1854" s="24"/>
      <c r="BK1854" s="24"/>
      <c r="BL1854" s="24"/>
      <c r="BM1854" s="24"/>
      <c r="BN1854" s="24"/>
      <c r="BO1854" s="24"/>
      <c r="BP1854" s="24"/>
      <c r="BQ1854" s="24"/>
      <c r="BR1854" s="24"/>
      <c r="BS1854" s="24"/>
      <c r="BT1854" s="24"/>
      <c r="BU1854" s="24"/>
      <c r="BV1854" s="24"/>
      <c r="BW1854" s="24"/>
      <c r="BX1854" s="24"/>
      <c r="BY1854" s="24"/>
      <c r="BZ1854" s="24"/>
      <c r="CA1854" s="24"/>
      <c r="CB1854" s="24"/>
      <c r="CC1854" s="24"/>
      <c r="CD1854" s="24"/>
      <c r="CE1854" s="24"/>
    </row>
    <row r="1855" spans="46:83" x14ac:dyDescent="0.15">
      <c r="AT1855" s="24"/>
      <c r="AU1855" s="24"/>
      <c r="AV1855" s="24"/>
      <c r="AW1855" s="24"/>
      <c r="AX1855" s="24"/>
      <c r="AY1855" s="24"/>
      <c r="AZ1855" s="24"/>
      <c r="BA1855" s="24"/>
      <c r="BB1855" s="24"/>
      <c r="BC1855" s="24"/>
      <c r="BD1855" s="24"/>
      <c r="BE1855" s="24"/>
      <c r="BF1855" s="24"/>
      <c r="BG1855" s="24"/>
      <c r="BH1855" s="24"/>
      <c r="BI1855" s="24"/>
      <c r="BJ1855" s="24"/>
      <c r="BK1855" s="24"/>
      <c r="BL1855" s="24"/>
      <c r="BM1855" s="24"/>
      <c r="BN1855" s="24"/>
      <c r="BO1855" s="24"/>
      <c r="BP1855" s="24"/>
      <c r="BQ1855" s="24"/>
      <c r="BR1855" s="24"/>
      <c r="BS1855" s="24"/>
      <c r="BT1855" s="24"/>
      <c r="BU1855" s="24"/>
      <c r="BV1855" s="24"/>
      <c r="BW1855" s="24"/>
      <c r="BX1855" s="24"/>
      <c r="BY1855" s="24"/>
      <c r="BZ1855" s="24"/>
      <c r="CA1855" s="24"/>
      <c r="CB1855" s="24"/>
      <c r="CC1855" s="24"/>
      <c r="CD1855" s="24"/>
      <c r="CE1855" s="24"/>
    </row>
    <row r="1856" spans="46:83" x14ac:dyDescent="0.15">
      <c r="AT1856" s="24"/>
      <c r="AU1856" s="24"/>
      <c r="AV1856" s="24"/>
      <c r="AW1856" s="24"/>
      <c r="AX1856" s="24"/>
      <c r="AY1856" s="24"/>
      <c r="AZ1856" s="24"/>
      <c r="BA1856" s="24"/>
      <c r="BB1856" s="24"/>
      <c r="BC1856" s="24"/>
      <c r="BD1856" s="24"/>
      <c r="BE1856" s="24"/>
      <c r="BF1856" s="24"/>
      <c r="BG1856" s="24"/>
      <c r="BH1856" s="24"/>
      <c r="BI1856" s="24"/>
      <c r="BJ1856" s="24"/>
      <c r="BK1856" s="24"/>
      <c r="BL1856" s="24"/>
      <c r="BM1856" s="24"/>
      <c r="BN1856" s="24"/>
      <c r="BO1856" s="24"/>
      <c r="BP1856" s="24"/>
      <c r="BQ1856" s="24"/>
      <c r="BR1856" s="24"/>
      <c r="BS1856" s="24"/>
      <c r="BT1856" s="24"/>
      <c r="BU1856" s="24"/>
      <c r="BV1856" s="24"/>
      <c r="BW1856" s="24"/>
      <c r="BX1856" s="24"/>
      <c r="BY1856" s="24"/>
      <c r="BZ1856" s="24"/>
      <c r="CA1856" s="24"/>
      <c r="CB1856" s="24"/>
      <c r="CC1856" s="24"/>
      <c r="CD1856" s="24"/>
      <c r="CE1856" s="24"/>
    </row>
    <row r="1857" spans="46:83" x14ac:dyDescent="0.15">
      <c r="AT1857" s="24"/>
      <c r="AU1857" s="24"/>
      <c r="AV1857" s="24"/>
      <c r="AW1857" s="24"/>
      <c r="AX1857" s="24"/>
      <c r="AY1857" s="24"/>
      <c r="AZ1857" s="24"/>
      <c r="BA1857" s="24"/>
      <c r="BB1857" s="24"/>
      <c r="BC1857" s="24"/>
      <c r="BD1857" s="24"/>
      <c r="BE1857" s="24"/>
      <c r="BF1857" s="24"/>
      <c r="BG1857" s="24"/>
      <c r="BH1857" s="24"/>
      <c r="BI1857" s="24"/>
      <c r="BJ1857" s="24"/>
      <c r="BK1857" s="24"/>
      <c r="BL1857" s="24"/>
      <c r="BM1857" s="24"/>
      <c r="BN1857" s="24"/>
      <c r="BO1857" s="24"/>
      <c r="BP1857" s="24"/>
      <c r="BQ1857" s="24"/>
      <c r="BR1857" s="24"/>
      <c r="BS1857" s="24"/>
      <c r="BT1857" s="24"/>
      <c r="BU1857" s="24"/>
      <c r="BV1857" s="24"/>
      <c r="BW1857" s="24"/>
      <c r="BX1857" s="24"/>
      <c r="BY1857" s="24"/>
      <c r="BZ1857" s="24"/>
      <c r="CA1857" s="24"/>
      <c r="CB1857" s="24"/>
      <c r="CC1857" s="24"/>
      <c r="CD1857" s="24"/>
      <c r="CE1857" s="24"/>
    </row>
    <row r="1858" spans="46:83" x14ac:dyDescent="0.15">
      <c r="AT1858" s="24"/>
      <c r="AU1858" s="24"/>
      <c r="AV1858" s="24"/>
      <c r="AW1858" s="24"/>
      <c r="AX1858" s="24"/>
      <c r="AY1858" s="24"/>
      <c r="AZ1858" s="24"/>
      <c r="BA1858" s="24"/>
      <c r="BB1858" s="24"/>
      <c r="BC1858" s="24"/>
      <c r="BD1858" s="24"/>
      <c r="BE1858" s="24"/>
      <c r="BF1858" s="24"/>
      <c r="BG1858" s="24"/>
      <c r="BH1858" s="24"/>
      <c r="BI1858" s="24"/>
      <c r="BJ1858" s="24"/>
      <c r="BK1858" s="24"/>
      <c r="BL1858" s="24"/>
      <c r="BM1858" s="24"/>
      <c r="BN1858" s="24"/>
      <c r="BO1858" s="24"/>
      <c r="BP1858" s="24"/>
      <c r="BQ1858" s="24"/>
      <c r="BR1858" s="24"/>
      <c r="BS1858" s="24"/>
      <c r="BT1858" s="24"/>
      <c r="BU1858" s="24"/>
      <c r="BV1858" s="24"/>
      <c r="BW1858" s="24"/>
      <c r="BX1858" s="24"/>
      <c r="BY1858" s="24"/>
      <c r="BZ1858" s="24"/>
      <c r="CA1858" s="24"/>
      <c r="CB1858" s="24"/>
      <c r="CC1858" s="24"/>
      <c r="CD1858" s="24"/>
      <c r="CE1858" s="24"/>
    </row>
    <row r="1859" spans="46:83" x14ac:dyDescent="0.15">
      <c r="AT1859" s="24"/>
      <c r="AU1859" s="24"/>
      <c r="AV1859" s="24"/>
      <c r="AW1859" s="24"/>
      <c r="AX1859" s="24"/>
      <c r="AY1859" s="24"/>
      <c r="AZ1859" s="24"/>
      <c r="BA1859" s="24"/>
      <c r="BB1859" s="24"/>
      <c r="BC1859" s="24"/>
      <c r="BD1859" s="24"/>
      <c r="BE1859" s="24"/>
      <c r="BF1859" s="24"/>
      <c r="BG1859" s="24"/>
      <c r="BH1859" s="24"/>
      <c r="BI1859" s="24"/>
      <c r="BJ1859" s="24"/>
      <c r="BK1859" s="24"/>
      <c r="BL1859" s="24"/>
      <c r="BM1859" s="24"/>
      <c r="BN1859" s="24"/>
      <c r="BO1859" s="24"/>
      <c r="BP1859" s="24"/>
      <c r="BQ1859" s="24"/>
      <c r="BR1859" s="24"/>
      <c r="BS1859" s="24"/>
      <c r="BT1859" s="24"/>
      <c r="BU1859" s="24"/>
      <c r="BV1859" s="24"/>
      <c r="BW1859" s="24"/>
      <c r="BX1859" s="24"/>
      <c r="BY1859" s="24"/>
      <c r="BZ1859" s="24"/>
      <c r="CA1859" s="24"/>
      <c r="CB1859" s="24"/>
      <c r="CC1859" s="24"/>
      <c r="CD1859" s="24"/>
      <c r="CE1859" s="24"/>
    </row>
    <row r="1860" spans="46:83" x14ac:dyDescent="0.15">
      <c r="AT1860" s="24"/>
      <c r="AU1860" s="24"/>
      <c r="AV1860" s="24"/>
      <c r="AW1860" s="24"/>
      <c r="AX1860" s="24"/>
      <c r="AY1860" s="24"/>
      <c r="AZ1860" s="24"/>
      <c r="BA1860" s="24"/>
      <c r="BB1860" s="24"/>
      <c r="BC1860" s="24"/>
      <c r="BD1860" s="24"/>
      <c r="BE1860" s="24"/>
      <c r="BF1860" s="24"/>
      <c r="BG1860" s="24"/>
      <c r="BH1860" s="24"/>
      <c r="BI1860" s="24"/>
      <c r="BJ1860" s="24"/>
      <c r="BK1860" s="24"/>
      <c r="BL1860" s="24"/>
      <c r="BM1860" s="24"/>
      <c r="BN1860" s="24"/>
      <c r="BO1860" s="24"/>
      <c r="BP1860" s="24"/>
      <c r="BQ1860" s="24"/>
      <c r="BR1860" s="24"/>
      <c r="BS1860" s="24"/>
      <c r="BT1860" s="24"/>
      <c r="BU1860" s="24"/>
      <c r="BV1860" s="24"/>
      <c r="BW1860" s="24"/>
      <c r="BX1860" s="24"/>
      <c r="BY1860" s="24"/>
      <c r="BZ1860" s="24"/>
      <c r="CA1860" s="24"/>
      <c r="CB1860" s="24"/>
      <c r="CC1860" s="24"/>
      <c r="CD1860" s="24"/>
      <c r="CE1860" s="24"/>
    </row>
    <row r="1861" spans="46:83" x14ac:dyDescent="0.15">
      <c r="AT1861" s="24"/>
      <c r="AU1861" s="24"/>
      <c r="AV1861" s="24"/>
      <c r="AW1861" s="24"/>
      <c r="AX1861" s="24"/>
      <c r="AY1861" s="24"/>
      <c r="AZ1861" s="24"/>
      <c r="BA1861" s="24"/>
      <c r="BB1861" s="24"/>
      <c r="BC1861" s="24"/>
      <c r="BD1861" s="24"/>
      <c r="BE1861" s="24"/>
      <c r="BF1861" s="24"/>
      <c r="BG1861" s="24"/>
      <c r="BH1861" s="24"/>
      <c r="BI1861" s="24"/>
      <c r="BJ1861" s="24"/>
      <c r="BK1861" s="24"/>
      <c r="BL1861" s="24"/>
      <c r="BM1861" s="24"/>
      <c r="BN1861" s="24"/>
      <c r="BO1861" s="24"/>
      <c r="BP1861" s="24"/>
      <c r="BQ1861" s="24"/>
      <c r="BR1861" s="24"/>
      <c r="BS1861" s="24"/>
      <c r="BT1861" s="24"/>
      <c r="BU1861" s="24"/>
      <c r="BV1861" s="24"/>
      <c r="BW1861" s="24"/>
      <c r="BX1861" s="24"/>
      <c r="BY1861" s="24"/>
      <c r="BZ1861" s="24"/>
      <c r="CA1861" s="24"/>
      <c r="CB1861" s="24"/>
      <c r="CC1861" s="24"/>
      <c r="CD1861" s="24"/>
      <c r="CE1861" s="24"/>
    </row>
    <row r="1862" spans="46:83" x14ac:dyDescent="0.15">
      <c r="AT1862" s="24"/>
      <c r="AU1862" s="24"/>
      <c r="AV1862" s="24"/>
      <c r="AW1862" s="24"/>
      <c r="AX1862" s="24"/>
      <c r="AY1862" s="24"/>
      <c r="AZ1862" s="24"/>
      <c r="BA1862" s="24"/>
      <c r="BB1862" s="24"/>
      <c r="BC1862" s="24"/>
      <c r="BD1862" s="24"/>
      <c r="BE1862" s="24"/>
      <c r="BF1862" s="24"/>
      <c r="BG1862" s="24"/>
      <c r="BH1862" s="24"/>
      <c r="BI1862" s="24"/>
      <c r="BJ1862" s="24"/>
      <c r="BK1862" s="24"/>
      <c r="BL1862" s="24"/>
      <c r="BM1862" s="24"/>
      <c r="BN1862" s="24"/>
      <c r="BO1862" s="24"/>
      <c r="BP1862" s="24"/>
      <c r="BQ1862" s="24"/>
      <c r="BR1862" s="24"/>
      <c r="BS1862" s="24"/>
      <c r="BT1862" s="24"/>
      <c r="BU1862" s="24"/>
      <c r="BV1862" s="24"/>
      <c r="BW1862" s="24"/>
      <c r="BX1862" s="24"/>
      <c r="BY1862" s="24"/>
      <c r="BZ1862" s="24"/>
      <c r="CA1862" s="24"/>
      <c r="CB1862" s="24"/>
      <c r="CC1862" s="24"/>
      <c r="CD1862" s="24"/>
      <c r="CE1862" s="24"/>
    </row>
    <row r="1863" spans="46:83" x14ac:dyDescent="0.15">
      <c r="AT1863" s="24"/>
      <c r="AU1863" s="24"/>
      <c r="AV1863" s="24"/>
      <c r="AW1863" s="24"/>
      <c r="AX1863" s="24"/>
      <c r="AY1863" s="24"/>
      <c r="AZ1863" s="24"/>
      <c r="BA1863" s="24"/>
      <c r="BB1863" s="24"/>
      <c r="BC1863" s="24"/>
      <c r="BD1863" s="24"/>
      <c r="BE1863" s="24"/>
      <c r="BF1863" s="24"/>
      <c r="BG1863" s="24"/>
      <c r="BH1863" s="24"/>
      <c r="BI1863" s="24"/>
      <c r="BJ1863" s="24"/>
      <c r="BK1863" s="24"/>
      <c r="BL1863" s="24"/>
      <c r="BM1863" s="24"/>
      <c r="BN1863" s="24"/>
      <c r="BO1863" s="24"/>
      <c r="BP1863" s="24"/>
      <c r="BQ1863" s="24"/>
      <c r="BR1863" s="24"/>
      <c r="BS1863" s="24"/>
      <c r="BT1863" s="24"/>
      <c r="BU1863" s="24"/>
      <c r="BV1863" s="24"/>
      <c r="BW1863" s="24"/>
      <c r="BX1863" s="24"/>
      <c r="BY1863" s="24"/>
      <c r="BZ1863" s="24"/>
      <c r="CA1863" s="24"/>
      <c r="CB1863" s="24"/>
      <c r="CC1863" s="24"/>
      <c r="CD1863" s="24"/>
      <c r="CE1863" s="24"/>
    </row>
    <row r="1864" spans="46:83" x14ac:dyDescent="0.15">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row>
    <row r="1865" spans="46:83" x14ac:dyDescent="0.15">
      <c r="AT1865" s="24"/>
      <c r="AU1865" s="24"/>
      <c r="AV1865" s="24"/>
      <c r="AW1865" s="24"/>
      <c r="AX1865" s="24"/>
      <c r="AY1865" s="24"/>
      <c r="AZ1865" s="24"/>
      <c r="BA1865" s="24"/>
      <c r="BB1865" s="24"/>
      <c r="BC1865" s="24"/>
      <c r="BD1865" s="24"/>
      <c r="BE1865" s="24"/>
      <c r="BF1865" s="24"/>
      <c r="BG1865" s="24"/>
      <c r="BH1865" s="24"/>
      <c r="BI1865" s="24"/>
      <c r="BJ1865" s="24"/>
      <c r="BK1865" s="24"/>
      <c r="BL1865" s="24"/>
      <c r="BM1865" s="24"/>
      <c r="BN1865" s="24"/>
      <c r="BO1865" s="24"/>
      <c r="BP1865" s="24"/>
      <c r="BQ1865" s="24"/>
      <c r="BR1865" s="24"/>
      <c r="BS1865" s="24"/>
      <c r="BT1865" s="24"/>
      <c r="BU1865" s="24"/>
      <c r="BV1865" s="24"/>
      <c r="BW1865" s="24"/>
      <c r="BX1865" s="24"/>
      <c r="BY1865" s="24"/>
      <c r="BZ1865" s="24"/>
      <c r="CA1865" s="24"/>
      <c r="CB1865" s="24"/>
      <c r="CC1865" s="24"/>
      <c r="CD1865" s="24"/>
      <c r="CE1865" s="24"/>
    </row>
    <row r="1866" spans="46:83" x14ac:dyDescent="0.15">
      <c r="AT1866" s="24"/>
      <c r="AU1866" s="24"/>
      <c r="AV1866" s="24"/>
      <c r="AW1866" s="24"/>
      <c r="AX1866" s="24"/>
      <c r="AY1866" s="24"/>
      <c r="AZ1866" s="24"/>
      <c r="BA1866" s="24"/>
      <c r="BB1866" s="24"/>
      <c r="BC1866" s="24"/>
      <c r="BD1866" s="24"/>
      <c r="BE1866" s="24"/>
      <c r="BF1866" s="24"/>
      <c r="BG1866" s="24"/>
      <c r="BH1866" s="24"/>
      <c r="BI1866" s="24"/>
      <c r="BJ1866" s="24"/>
      <c r="BK1866" s="24"/>
      <c r="BL1866" s="24"/>
      <c r="BM1866" s="24"/>
      <c r="BN1866" s="24"/>
      <c r="BO1866" s="24"/>
      <c r="BP1866" s="24"/>
      <c r="BQ1866" s="24"/>
      <c r="BR1866" s="24"/>
      <c r="BS1866" s="24"/>
      <c r="BT1866" s="24"/>
      <c r="BU1866" s="24"/>
      <c r="BV1866" s="24"/>
      <c r="BW1866" s="24"/>
      <c r="BX1866" s="24"/>
      <c r="BY1866" s="24"/>
      <c r="BZ1866" s="24"/>
      <c r="CA1866" s="24"/>
      <c r="CB1866" s="24"/>
      <c r="CC1866" s="24"/>
      <c r="CD1866" s="24"/>
      <c r="CE1866" s="24"/>
    </row>
    <row r="1867" spans="46:83" x14ac:dyDescent="0.15">
      <c r="AT1867" s="24"/>
      <c r="AU1867" s="24"/>
      <c r="AV1867" s="24"/>
      <c r="AW1867" s="24"/>
      <c r="AX1867" s="24"/>
      <c r="AY1867" s="24"/>
      <c r="AZ1867" s="24"/>
      <c r="BA1867" s="24"/>
      <c r="BB1867" s="24"/>
      <c r="BC1867" s="24"/>
      <c r="BD1867" s="24"/>
      <c r="BE1867" s="24"/>
      <c r="BF1867" s="24"/>
      <c r="BG1867" s="24"/>
      <c r="BH1867" s="24"/>
      <c r="BI1867" s="24"/>
      <c r="BJ1867" s="24"/>
      <c r="BK1867" s="24"/>
      <c r="BL1867" s="24"/>
      <c r="BM1867" s="24"/>
      <c r="BN1867" s="24"/>
      <c r="BO1867" s="24"/>
      <c r="BP1867" s="24"/>
      <c r="BQ1867" s="24"/>
      <c r="BR1867" s="24"/>
      <c r="BS1867" s="24"/>
      <c r="BT1867" s="24"/>
      <c r="BU1867" s="24"/>
      <c r="BV1867" s="24"/>
      <c r="BW1867" s="24"/>
      <c r="BX1867" s="24"/>
      <c r="BY1867" s="24"/>
      <c r="BZ1867" s="24"/>
      <c r="CA1867" s="24"/>
      <c r="CB1867" s="24"/>
      <c r="CC1867" s="24"/>
      <c r="CD1867" s="24"/>
      <c r="CE1867" s="24"/>
    </row>
    <row r="1868" spans="46:83" x14ac:dyDescent="0.15">
      <c r="AT1868" s="24"/>
      <c r="AU1868" s="24"/>
      <c r="AV1868" s="24"/>
      <c r="AW1868" s="24"/>
      <c r="AX1868" s="24"/>
      <c r="AY1868" s="24"/>
      <c r="AZ1868" s="24"/>
      <c r="BA1868" s="24"/>
      <c r="BB1868" s="24"/>
      <c r="BC1868" s="24"/>
      <c r="BD1868" s="24"/>
      <c r="BE1868" s="24"/>
      <c r="BF1868" s="24"/>
      <c r="BG1868" s="24"/>
      <c r="BH1868" s="24"/>
      <c r="BI1868" s="24"/>
      <c r="BJ1868" s="24"/>
      <c r="BK1868" s="24"/>
      <c r="BL1868" s="24"/>
      <c r="BM1868" s="24"/>
      <c r="BN1868" s="24"/>
      <c r="BO1868" s="24"/>
      <c r="BP1868" s="24"/>
      <c r="BQ1868" s="24"/>
      <c r="BR1868" s="24"/>
      <c r="BS1868" s="24"/>
      <c r="BT1868" s="24"/>
      <c r="BU1868" s="24"/>
      <c r="BV1868" s="24"/>
      <c r="BW1868" s="24"/>
      <c r="BX1868" s="24"/>
      <c r="BY1868" s="24"/>
      <c r="BZ1868" s="24"/>
      <c r="CA1868" s="24"/>
      <c r="CB1868" s="24"/>
      <c r="CC1868" s="24"/>
      <c r="CD1868" s="24"/>
      <c r="CE1868" s="24"/>
    </row>
    <row r="1869" spans="46:83" x14ac:dyDescent="0.15">
      <c r="AT1869" s="24"/>
      <c r="AU1869" s="24"/>
      <c r="AV1869" s="24"/>
      <c r="AW1869" s="24"/>
      <c r="AX1869" s="24"/>
      <c r="AY1869" s="24"/>
      <c r="AZ1869" s="24"/>
      <c r="BA1869" s="24"/>
      <c r="BB1869" s="24"/>
      <c r="BC1869" s="24"/>
      <c r="BD1869" s="24"/>
      <c r="BE1869" s="24"/>
      <c r="BF1869" s="24"/>
      <c r="BG1869" s="24"/>
      <c r="BH1869" s="24"/>
      <c r="BI1869" s="24"/>
      <c r="BJ1869" s="24"/>
      <c r="BK1869" s="24"/>
      <c r="BL1869" s="24"/>
      <c r="BM1869" s="24"/>
      <c r="BN1869" s="24"/>
      <c r="BO1869" s="24"/>
      <c r="BP1869" s="24"/>
      <c r="BQ1869" s="24"/>
      <c r="BR1869" s="24"/>
      <c r="BS1869" s="24"/>
      <c r="BT1869" s="24"/>
      <c r="BU1869" s="24"/>
      <c r="BV1869" s="24"/>
      <c r="BW1869" s="24"/>
      <c r="BX1869" s="24"/>
      <c r="BY1869" s="24"/>
      <c r="BZ1869" s="24"/>
      <c r="CA1869" s="24"/>
      <c r="CB1869" s="24"/>
      <c r="CC1869" s="24"/>
      <c r="CD1869" s="24"/>
      <c r="CE1869" s="24"/>
    </row>
    <row r="1870" spans="46:83" x14ac:dyDescent="0.15">
      <c r="AT1870" s="24"/>
      <c r="AU1870" s="24"/>
      <c r="AV1870" s="24"/>
      <c r="AW1870" s="24"/>
      <c r="AX1870" s="24"/>
      <c r="AY1870" s="24"/>
      <c r="AZ1870" s="24"/>
      <c r="BA1870" s="24"/>
      <c r="BB1870" s="24"/>
      <c r="BC1870" s="24"/>
      <c r="BD1870" s="24"/>
      <c r="BE1870" s="24"/>
      <c r="BF1870" s="24"/>
      <c r="BG1870" s="24"/>
      <c r="BH1870" s="24"/>
      <c r="BI1870" s="24"/>
      <c r="BJ1870" s="24"/>
      <c r="BK1870" s="24"/>
      <c r="BL1870" s="24"/>
      <c r="BM1870" s="24"/>
      <c r="BN1870" s="24"/>
      <c r="BO1870" s="24"/>
      <c r="BP1870" s="24"/>
      <c r="BQ1870" s="24"/>
      <c r="BR1870" s="24"/>
      <c r="BS1870" s="24"/>
      <c r="BT1870" s="24"/>
      <c r="BU1870" s="24"/>
      <c r="BV1870" s="24"/>
      <c r="BW1870" s="24"/>
      <c r="BX1870" s="24"/>
      <c r="BY1870" s="24"/>
      <c r="BZ1870" s="24"/>
      <c r="CA1870" s="24"/>
      <c r="CB1870" s="24"/>
      <c r="CC1870" s="24"/>
      <c r="CD1870" s="24"/>
      <c r="CE1870" s="24"/>
    </row>
    <row r="1871" spans="46:83" x14ac:dyDescent="0.15">
      <c r="AT1871" s="24"/>
      <c r="AU1871" s="24"/>
      <c r="AV1871" s="24"/>
      <c r="AW1871" s="24"/>
      <c r="AX1871" s="24"/>
      <c r="AY1871" s="24"/>
      <c r="AZ1871" s="24"/>
      <c r="BA1871" s="24"/>
      <c r="BB1871" s="24"/>
      <c r="BC1871" s="24"/>
      <c r="BD1871" s="24"/>
      <c r="BE1871" s="24"/>
      <c r="BF1871" s="24"/>
      <c r="BG1871" s="24"/>
      <c r="BH1871" s="24"/>
      <c r="BI1871" s="24"/>
      <c r="BJ1871" s="24"/>
      <c r="BK1871" s="24"/>
      <c r="BL1871" s="24"/>
      <c r="BM1871" s="24"/>
      <c r="BN1871" s="24"/>
      <c r="BO1871" s="24"/>
      <c r="BP1871" s="24"/>
      <c r="BQ1871" s="24"/>
      <c r="BR1871" s="24"/>
      <c r="BS1871" s="24"/>
      <c r="BT1871" s="24"/>
      <c r="BU1871" s="24"/>
      <c r="BV1871" s="24"/>
      <c r="BW1871" s="24"/>
      <c r="BX1871" s="24"/>
      <c r="BY1871" s="24"/>
      <c r="BZ1871" s="24"/>
      <c r="CA1871" s="24"/>
      <c r="CB1871" s="24"/>
      <c r="CC1871" s="24"/>
      <c r="CD1871" s="24"/>
      <c r="CE1871" s="24"/>
    </row>
    <row r="1872" spans="46:83" x14ac:dyDescent="0.15">
      <c r="AT1872" s="24"/>
      <c r="AU1872" s="24"/>
      <c r="AV1872" s="24"/>
      <c r="AW1872" s="24"/>
      <c r="AX1872" s="24"/>
      <c r="AY1872" s="24"/>
      <c r="AZ1872" s="24"/>
      <c r="BA1872" s="24"/>
      <c r="BB1872" s="24"/>
      <c r="BC1872" s="24"/>
      <c r="BD1872" s="24"/>
      <c r="BE1872" s="24"/>
      <c r="BF1872" s="24"/>
      <c r="BG1872" s="24"/>
      <c r="BH1872" s="24"/>
      <c r="BI1872" s="24"/>
      <c r="BJ1872" s="24"/>
      <c r="BK1872" s="24"/>
      <c r="BL1872" s="24"/>
      <c r="BM1872" s="24"/>
      <c r="BN1872" s="24"/>
      <c r="BO1872" s="24"/>
      <c r="BP1872" s="24"/>
      <c r="BQ1872" s="24"/>
      <c r="BR1872" s="24"/>
      <c r="BS1872" s="24"/>
      <c r="BT1872" s="24"/>
      <c r="BU1872" s="24"/>
      <c r="BV1872" s="24"/>
      <c r="BW1872" s="24"/>
      <c r="BX1872" s="24"/>
      <c r="BY1872" s="24"/>
      <c r="BZ1872" s="24"/>
      <c r="CA1872" s="24"/>
      <c r="CB1872" s="24"/>
      <c r="CC1872" s="24"/>
      <c r="CD1872" s="24"/>
      <c r="CE1872" s="24"/>
    </row>
    <row r="1873" spans="46:83" x14ac:dyDescent="0.15">
      <c r="AT1873" s="24"/>
      <c r="AU1873" s="24"/>
      <c r="AV1873" s="24"/>
      <c r="AW1873" s="24"/>
      <c r="AX1873" s="24"/>
      <c r="AY1873" s="24"/>
      <c r="AZ1873" s="24"/>
      <c r="BA1873" s="24"/>
      <c r="BB1873" s="24"/>
      <c r="BC1873" s="24"/>
      <c r="BD1873" s="24"/>
      <c r="BE1873" s="24"/>
      <c r="BF1873" s="24"/>
      <c r="BG1873" s="24"/>
      <c r="BH1873" s="24"/>
      <c r="BI1873" s="24"/>
      <c r="BJ1873" s="24"/>
      <c r="BK1873" s="24"/>
      <c r="BL1873" s="24"/>
      <c r="BM1873" s="24"/>
      <c r="BN1873" s="24"/>
      <c r="BO1873" s="24"/>
      <c r="BP1873" s="24"/>
      <c r="BQ1873" s="24"/>
      <c r="BR1873" s="24"/>
      <c r="BS1873" s="24"/>
      <c r="BT1873" s="24"/>
      <c r="BU1873" s="24"/>
      <c r="BV1873" s="24"/>
      <c r="BW1873" s="24"/>
      <c r="BX1873" s="24"/>
      <c r="BY1873" s="24"/>
      <c r="BZ1873" s="24"/>
      <c r="CA1873" s="24"/>
      <c r="CB1873" s="24"/>
      <c r="CC1873" s="24"/>
      <c r="CD1873" s="24"/>
      <c r="CE1873" s="24"/>
    </row>
    <row r="1874" spans="46:83" x14ac:dyDescent="0.15">
      <c r="AT1874" s="24"/>
      <c r="AU1874" s="24"/>
      <c r="AV1874" s="24"/>
      <c r="AW1874" s="24"/>
      <c r="AX1874" s="24"/>
      <c r="AY1874" s="24"/>
      <c r="AZ1874" s="24"/>
      <c r="BA1874" s="24"/>
      <c r="BB1874" s="24"/>
      <c r="BC1874" s="24"/>
      <c r="BD1874" s="24"/>
      <c r="BE1874" s="24"/>
      <c r="BF1874" s="24"/>
      <c r="BG1874" s="24"/>
      <c r="BH1874" s="24"/>
      <c r="BI1874" s="24"/>
      <c r="BJ1874" s="24"/>
      <c r="BK1874" s="24"/>
      <c r="BL1874" s="24"/>
      <c r="BM1874" s="24"/>
      <c r="BN1874" s="24"/>
      <c r="BO1874" s="24"/>
      <c r="BP1874" s="24"/>
      <c r="BQ1874" s="24"/>
      <c r="BR1874" s="24"/>
      <c r="BS1874" s="24"/>
      <c r="BT1874" s="24"/>
      <c r="BU1874" s="24"/>
      <c r="BV1874" s="24"/>
      <c r="BW1874" s="24"/>
      <c r="BX1874" s="24"/>
      <c r="BY1874" s="24"/>
      <c r="BZ1874" s="24"/>
      <c r="CA1874" s="24"/>
      <c r="CB1874" s="24"/>
      <c r="CC1874" s="24"/>
      <c r="CD1874" s="24"/>
      <c r="CE1874" s="24"/>
    </row>
    <row r="1875" spans="46:83" x14ac:dyDescent="0.15">
      <c r="AT1875" s="24"/>
      <c r="AU1875" s="24"/>
      <c r="AV1875" s="24"/>
      <c r="AW1875" s="24"/>
      <c r="AX1875" s="24"/>
      <c r="AY1875" s="24"/>
      <c r="AZ1875" s="24"/>
      <c r="BA1875" s="24"/>
      <c r="BB1875" s="24"/>
      <c r="BC1875" s="24"/>
      <c r="BD1875" s="24"/>
      <c r="BE1875" s="24"/>
      <c r="BF1875" s="24"/>
      <c r="BG1875" s="24"/>
      <c r="BH1875" s="24"/>
      <c r="BI1875" s="24"/>
      <c r="BJ1875" s="24"/>
      <c r="BK1875" s="24"/>
      <c r="BL1875" s="24"/>
      <c r="BM1875" s="24"/>
      <c r="BN1875" s="24"/>
      <c r="BO1875" s="24"/>
      <c r="BP1875" s="24"/>
      <c r="BQ1875" s="24"/>
      <c r="BR1875" s="24"/>
      <c r="BS1875" s="24"/>
      <c r="BT1875" s="24"/>
      <c r="BU1875" s="24"/>
      <c r="BV1875" s="24"/>
      <c r="BW1875" s="24"/>
      <c r="BX1875" s="24"/>
      <c r="BY1875" s="24"/>
      <c r="BZ1875" s="24"/>
      <c r="CA1875" s="24"/>
      <c r="CB1875" s="24"/>
      <c r="CC1875" s="24"/>
      <c r="CD1875" s="24"/>
      <c r="CE1875" s="24"/>
    </row>
    <row r="1876" spans="46:83" x14ac:dyDescent="0.15">
      <c r="AT1876" s="24"/>
      <c r="AU1876" s="24"/>
      <c r="AV1876" s="24"/>
      <c r="AW1876" s="24"/>
      <c r="AX1876" s="24"/>
      <c r="AY1876" s="24"/>
      <c r="AZ1876" s="24"/>
      <c r="BA1876" s="24"/>
      <c r="BB1876" s="24"/>
      <c r="BC1876" s="24"/>
      <c r="BD1876" s="24"/>
      <c r="BE1876" s="24"/>
      <c r="BF1876" s="24"/>
      <c r="BG1876" s="24"/>
      <c r="BH1876" s="24"/>
      <c r="BI1876" s="24"/>
      <c r="BJ1876" s="24"/>
      <c r="BK1876" s="24"/>
      <c r="BL1876" s="24"/>
      <c r="BM1876" s="24"/>
      <c r="BN1876" s="24"/>
      <c r="BO1876" s="24"/>
      <c r="BP1876" s="24"/>
      <c r="BQ1876" s="24"/>
      <c r="BR1876" s="24"/>
      <c r="BS1876" s="24"/>
      <c r="BT1876" s="24"/>
      <c r="BU1876" s="24"/>
      <c r="BV1876" s="24"/>
      <c r="BW1876" s="24"/>
      <c r="BX1876" s="24"/>
      <c r="BY1876" s="24"/>
      <c r="BZ1876" s="24"/>
      <c r="CA1876" s="24"/>
      <c r="CB1876" s="24"/>
      <c r="CC1876" s="24"/>
      <c r="CD1876" s="24"/>
      <c r="CE1876" s="24"/>
    </row>
    <row r="1877" spans="46:83" x14ac:dyDescent="0.15">
      <c r="AT1877" s="24"/>
      <c r="AU1877" s="24"/>
      <c r="AV1877" s="24"/>
      <c r="AW1877" s="24"/>
      <c r="AX1877" s="24"/>
      <c r="AY1877" s="24"/>
      <c r="AZ1877" s="24"/>
      <c r="BA1877" s="24"/>
      <c r="BB1877" s="24"/>
      <c r="BC1877" s="24"/>
      <c r="BD1877" s="24"/>
      <c r="BE1877" s="24"/>
      <c r="BF1877" s="24"/>
      <c r="BG1877" s="24"/>
      <c r="BH1877" s="24"/>
      <c r="BI1877" s="24"/>
      <c r="BJ1877" s="24"/>
      <c r="BK1877" s="24"/>
      <c r="BL1877" s="24"/>
      <c r="BM1877" s="24"/>
      <c r="BN1877" s="24"/>
      <c r="BO1877" s="24"/>
      <c r="BP1877" s="24"/>
      <c r="BQ1877" s="24"/>
      <c r="BR1877" s="24"/>
      <c r="BS1877" s="24"/>
      <c r="BT1877" s="24"/>
      <c r="BU1877" s="24"/>
      <c r="BV1877" s="24"/>
      <c r="BW1877" s="24"/>
      <c r="BX1877" s="24"/>
      <c r="BY1877" s="24"/>
      <c r="BZ1877" s="24"/>
      <c r="CA1877" s="24"/>
      <c r="CB1877" s="24"/>
      <c r="CC1877" s="24"/>
      <c r="CD1877" s="24"/>
      <c r="CE1877" s="24"/>
    </row>
    <row r="1878" spans="46:83" x14ac:dyDescent="0.15">
      <c r="AT1878" s="24"/>
      <c r="AU1878" s="24"/>
      <c r="AV1878" s="24"/>
      <c r="AW1878" s="24"/>
      <c r="AX1878" s="24"/>
      <c r="AY1878" s="24"/>
      <c r="AZ1878" s="24"/>
      <c r="BA1878" s="24"/>
      <c r="BB1878" s="24"/>
      <c r="BC1878" s="24"/>
      <c r="BD1878" s="24"/>
      <c r="BE1878" s="24"/>
      <c r="BF1878" s="24"/>
      <c r="BG1878" s="24"/>
      <c r="BH1878" s="24"/>
      <c r="BI1878" s="24"/>
      <c r="BJ1878" s="24"/>
      <c r="BK1878" s="24"/>
      <c r="BL1878" s="24"/>
      <c r="BM1878" s="24"/>
      <c r="BN1878" s="24"/>
      <c r="BO1878" s="24"/>
      <c r="BP1878" s="24"/>
      <c r="BQ1878" s="24"/>
      <c r="BR1878" s="24"/>
      <c r="BS1878" s="24"/>
      <c r="BT1878" s="24"/>
      <c r="BU1878" s="24"/>
      <c r="BV1878" s="24"/>
      <c r="BW1878" s="24"/>
      <c r="BX1878" s="24"/>
      <c r="BY1878" s="24"/>
      <c r="BZ1878" s="24"/>
      <c r="CA1878" s="24"/>
      <c r="CB1878" s="24"/>
      <c r="CC1878" s="24"/>
      <c r="CD1878" s="24"/>
      <c r="CE1878" s="24"/>
    </row>
    <row r="1879" spans="46:83" x14ac:dyDescent="0.15">
      <c r="AT1879" s="24"/>
      <c r="AU1879" s="24"/>
      <c r="AV1879" s="24"/>
      <c r="AW1879" s="24"/>
      <c r="AX1879" s="24"/>
      <c r="AY1879" s="24"/>
      <c r="AZ1879" s="24"/>
      <c r="BA1879" s="24"/>
      <c r="BB1879" s="24"/>
      <c r="BC1879" s="24"/>
      <c r="BD1879" s="24"/>
      <c r="BE1879" s="24"/>
      <c r="BF1879" s="24"/>
      <c r="BG1879" s="24"/>
      <c r="BH1879" s="24"/>
      <c r="BI1879" s="24"/>
      <c r="BJ1879" s="24"/>
      <c r="BK1879" s="24"/>
      <c r="BL1879" s="24"/>
      <c r="BM1879" s="24"/>
      <c r="BN1879" s="24"/>
      <c r="BO1879" s="24"/>
      <c r="BP1879" s="24"/>
      <c r="BQ1879" s="24"/>
      <c r="BR1879" s="24"/>
      <c r="BS1879" s="24"/>
      <c r="BT1879" s="24"/>
      <c r="BU1879" s="24"/>
      <c r="BV1879" s="24"/>
      <c r="BW1879" s="24"/>
      <c r="BX1879" s="24"/>
      <c r="BY1879" s="24"/>
      <c r="BZ1879" s="24"/>
      <c r="CA1879" s="24"/>
      <c r="CB1879" s="24"/>
      <c r="CC1879" s="24"/>
      <c r="CD1879" s="24"/>
      <c r="CE1879" s="24"/>
    </row>
    <row r="1880" spans="46:83" x14ac:dyDescent="0.15">
      <c r="AT1880" s="24"/>
      <c r="AU1880" s="24"/>
      <c r="AV1880" s="24"/>
      <c r="AW1880" s="24"/>
      <c r="AX1880" s="24"/>
      <c r="AY1880" s="24"/>
      <c r="AZ1880" s="24"/>
      <c r="BA1880" s="24"/>
      <c r="BB1880" s="24"/>
      <c r="BC1880" s="24"/>
      <c r="BD1880" s="24"/>
      <c r="BE1880" s="24"/>
      <c r="BF1880" s="24"/>
      <c r="BG1880" s="24"/>
      <c r="BH1880" s="24"/>
      <c r="BI1880" s="24"/>
      <c r="BJ1880" s="24"/>
      <c r="BK1880" s="24"/>
      <c r="BL1880" s="24"/>
      <c r="BM1880" s="24"/>
      <c r="BN1880" s="24"/>
      <c r="BO1880" s="24"/>
      <c r="BP1880" s="24"/>
      <c r="BQ1880" s="24"/>
      <c r="BR1880" s="24"/>
      <c r="BS1880" s="24"/>
      <c r="BT1880" s="24"/>
      <c r="BU1880" s="24"/>
      <c r="BV1880" s="24"/>
      <c r="BW1880" s="24"/>
      <c r="BX1880" s="24"/>
      <c r="BY1880" s="24"/>
      <c r="BZ1880" s="24"/>
      <c r="CA1880" s="24"/>
      <c r="CB1880" s="24"/>
      <c r="CC1880" s="24"/>
      <c r="CD1880" s="24"/>
      <c r="CE1880" s="24"/>
    </row>
    <row r="1881" spans="46:83" x14ac:dyDescent="0.15">
      <c r="AT1881" s="24"/>
      <c r="AU1881" s="24"/>
      <c r="AV1881" s="24"/>
      <c r="AW1881" s="24"/>
      <c r="AX1881" s="24"/>
      <c r="AY1881" s="24"/>
      <c r="AZ1881" s="24"/>
      <c r="BA1881" s="24"/>
      <c r="BB1881" s="24"/>
      <c r="BC1881" s="24"/>
      <c r="BD1881" s="24"/>
      <c r="BE1881" s="24"/>
      <c r="BF1881" s="24"/>
      <c r="BG1881" s="24"/>
      <c r="BH1881" s="24"/>
      <c r="BI1881" s="24"/>
      <c r="BJ1881" s="24"/>
      <c r="BK1881" s="24"/>
      <c r="BL1881" s="24"/>
      <c r="BM1881" s="24"/>
      <c r="BN1881" s="24"/>
      <c r="BO1881" s="24"/>
      <c r="BP1881" s="24"/>
      <c r="BQ1881" s="24"/>
      <c r="BR1881" s="24"/>
      <c r="BS1881" s="24"/>
      <c r="BT1881" s="24"/>
      <c r="BU1881" s="24"/>
      <c r="BV1881" s="24"/>
      <c r="BW1881" s="24"/>
      <c r="BX1881" s="24"/>
      <c r="BY1881" s="24"/>
      <c r="BZ1881" s="24"/>
      <c r="CA1881" s="24"/>
      <c r="CB1881" s="24"/>
      <c r="CC1881" s="24"/>
      <c r="CD1881" s="24"/>
      <c r="CE1881" s="24"/>
    </row>
    <row r="1882" spans="46:83" x14ac:dyDescent="0.15">
      <c r="AT1882" s="24"/>
      <c r="AU1882" s="24"/>
      <c r="AV1882" s="24"/>
      <c r="AW1882" s="24"/>
      <c r="AX1882" s="24"/>
      <c r="AY1882" s="24"/>
      <c r="AZ1882" s="24"/>
      <c r="BA1882" s="24"/>
      <c r="BB1882" s="24"/>
      <c r="BC1882" s="24"/>
      <c r="BD1882" s="24"/>
      <c r="BE1882" s="24"/>
      <c r="BF1882" s="24"/>
      <c r="BG1882" s="24"/>
      <c r="BH1882" s="24"/>
      <c r="BI1882" s="24"/>
      <c r="BJ1882" s="24"/>
      <c r="BK1882" s="24"/>
      <c r="BL1882" s="24"/>
      <c r="BM1882" s="24"/>
      <c r="BN1882" s="24"/>
      <c r="BO1882" s="24"/>
      <c r="BP1882" s="24"/>
      <c r="BQ1882" s="24"/>
      <c r="BR1882" s="24"/>
      <c r="BS1882" s="24"/>
      <c r="BT1882" s="24"/>
      <c r="BU1882" s="24"/>
      <c r="BV1882" s="24"/>
      <c r="BW1882" s="24"/>
      <c r="BX1882" s="24"/>
      <c r="BY1882" s="24"/>
      <c r="BZ1882" s="24"/>
      <c r="CA1882" s="24"/>
      <c r="CB1882" s="24"/>
      <c r="CC1882" s="24"/>
      <c r="CD1882" s="24"/>
      <c r="CE1882" s="24"/>
    </row>
    <row r="1883" spans="46:83" x14ac:dyDescent="0.15">
      <c r="AT1883" s="24"/>
      <c r="AU1883" s="24"/>
      <c r="AV1883" s="24"/>
      <c r="AW1883" s="24"/>
      <c r="AX1883" s="24"/>
      <c r="AY1883" s="24"/>
      <c r="AZ1883" s="24"/>
      <c r="BA1883" s="24"/>
      <c r="BB1883" s="24"/>
      <c r="BC1883" s="24"/>
      <c r="BD1883" s="24"/>
      <c r="BE1883" s="24"/>
      <c r="BF1883" s="24"/>
      <c r="BG1883" s="24"/>
      <c r="BH1883" s="24"/>
      <c r="BI1883" s="24"/>
      <c r="BJ1883" s="24"/>
      <c r="BK1883" s="24"/>
      <c r="BL1883" s="24"/>
      <c r="BM1883" s="24"/>
      <c r="BN1883" s="24"/>
      <c r="BO1883" s="24"/>
      <c r="BP1883" s="24"/>
      <c r="BQ1883" s="24"/>
      <c r="BR1883" s="24"/>
      <c r="BS1883" s="24"/>
      <c r="BT1883" s="24"/>
      <c r="BU1883" s="24"/>
      <c r="BV1883" s="24"/>
      <c r="BW1883" s="24"/>
      <c r="BX1883" s="24"/>
      <c r="BY1883" s="24"/>
      <c r="BZ1883" s="24"/>
      <c r="CA1883" s="24"/>
      <c r="CB1883" s="24"/>
      <c r="CC1883" s="24"/>
      <c r="CD1883" s="24"/>
      <c r="CE1883" s="24"/>
    </row>
    <row r="1884" spans="46:83" x14ac:dyDescent="0.15">
      <c r="AT1884" s="24"/>
      <c r="AU1884" s="24"/>
      <c r="AV1884" s="24"/>
      <c r="AW1884" s="24"/>
      <c r="AX1884" s="24"/>
      <c r="AY1884" s="24"/>
      <c r="AZ1884" s="24"/>
      <c r="BA1884" s="24"/>
      <c r="BB1884" s="24"/>
      <c r="BC1884" s="24"/>
      <c r="BD1884" s="24"/>
      <c r="BE1884" s="24"/>
      <c r="BF1884" s="24"/>
      <c r="BG1884" s="24"/>
      <c r="BH1884" s="24"/>
      <c r="BI1884" s="24"/>
      <c r="BJ1884" s="24"/>
      <c r="BK1884" s="24"/>
      <c r="BL1884" s="24"/>
      <c r="BM1884" s="24"/>
      <c r="BN1884" s="24"/>
      <c r="BO1884" s="24"/>
      <c r="BP1884" s="24"/>
      <c r="BQ1884" s="24"/>
      <c r="BR1884" s="24"/>
      <c r="BS1884" s="24"/>
      <c r="BT1884" s="24"/>
      <c r="BU1884" s="24"/>
      <c r="BV1884" s="24"/>
      <c r="BW1884" s="24"/>
      <c r="BX1884" s="24"/>
      <c r="BY1884" s="24"/>
      <c r="BZ1884" s="24"/>
      <c r="CA1884" s="24"/>
      <c r="CB1884" s="24"/>
      <c r="CC1884" s="24"/>
      <c r="CD1884" s="24"/>
      <c r="CE1884" s="24"/>
    </row>
    <row r="1885" spans="46:83" x14ac:dyDescent="0.15">
      <c r="AT1885" s="24"/>
      <c r="AU1885" s="24"/>
      <c r="AV1885" s="24"/>
      <c r="AW1885" s="24"/>
      <c r="AX1885" s="24"/>
      <c r="AY1885" s="24"/>
      <c r="AZ1885" s="24"/>
      <c r="BA1885" s="24"/>
      <c r="BB1885" s="24"/>
      <c r="BC1885" s="24"/>
      <c r="BD1885" s="24"/>
      <c r="BE1885" s="24"/>
      <c r="BF1885" s="24"/>
      <c r="BG1885" s="24"/>
      <c r="BH1885" s="24"/>
      <c r="BI1885" s="24"/>
      <c r="BJ1885" s="24"/>
      <c r="BK1885" s="24"/>
      <c r="BL1885" s="24"/>
      <c r="BM1885" s="24"/>
      <c r="BN1885" s="24"/>
      <c r="BO1885" s="24"/>
      <c r="BP1885" s="24"/>
      <c r="BQ1885" s="24"/>
      <c r="BR1885" s="24"/>
      <c r="BS1885" s="24"/>
      <c r="BT1885" s="24"/>
      <c r="BU1885" s="24"/>
      <c r="BV1885" s="24"/>
      <c r="BW1885" s="24"/>
      <c r="BX1885" s="24"/>
      <c r="BY1885" s="24"/>
      <c r="BZ1885" s="24"/>
      <c r="CA1885" s="24"/>
      <c r="CB1885" s="24"/>
      <c r="CC1885" s="24"/>
      <c r="CD1885" s="24"/>
      <c r="CE1885" s="24"/>
    </row>
    <row r="1886" spans="46:83" x14ac:dyDescent="0.15">
      <c r="AT1886" s="24"/>
      <c r="AU1886" s="24"/>
      <c r="AV1886" s="24"/>
      <c r="AW1886" s="24"/>
      <c r="AX1886" s="24"/>
      <c r="AY1886" s="24"/>
      <c r="AZ1886" s="24"/>
      <c r="BA1886" s="24"/>
      <c r="BB1886" s="24"/>
      <c r="BC1886" s="24"/>
      <c r="BD1886" s="24"/>
      <c r="BE1886" s="24"/>
      <c r="BF1886" s="24"/>
      <c r="BG1886" s="24"/>
      <c r="BH1886" s="24"/>
      <c r="BI1886" s="24"/>
      <c r="BJ1886" s="24"/>
      <c r="BK1886" s="24"/>
      <c r="BL1886" s="24"/>
      <c r="BM1886" s="24"/>
      <c r="BN1886" s="24"/>
      <c r="BO1886" s="24"/>
      <c r="BP1886" s="24"/>
      <c r="BQ1886" s="24"/>
      <c r="BR1886" s="24"/>
      <c r="BS1886" s="24"/>
      <c r="BT1886" s="24"/>
      <c r="BU1886" s="24"/>
      <c r="BV1886" s="24"/>
      <c r="BW1886" s="24"/>
      <c r="BX1886" s="24"/>
      <c r="BY1886" s="24"/>
      <c r="BZ1886" s="24"/>
      <c r="CA1886" s="24"/>
      <c r="CB1886" s="24"/>
      <c r="CC1886" s="24"/>
      <c r="CD1886" s="24"/>
      <c r="CE1886" s="24"/>
    </row>
    <row r="1887" spans="46:83" x14ac:dyDescent="0.15">
      <c r="AT1887" s="24"/>
      <c r="AU1887" s="24"/>
      <c r="AV1887" s="24"/>
      <c r="AW1887" s="24"/>
      <c r="AX1887" s="24"/>
      <c r="AY1887" s="24"/>
      <c r="AZ1887" s="24"/>
      <c r="BA1887" s="24"/>
      <c r="BB1887" s="24"/>
      <c r="BC1887" s="24"/>
      <c r="BD1887" s="24"/>
      <c r="BE1887" s="24"/>
      <c r="BF1887" s="24"/>
      <c r="BG1887" s="24"/>
      <c r="BH1887" s="24"/>
      <c r="BI1887" s="24"/>
      <c r="BJ1887" s="24"/>
      <c r="BK1887" s="24"/>
      <c r="BL1887" s="24"/>
      <c r="BM1887" s="24"/>
      <c r="BN1887" s="24"/>
      <c r="BO1887" s="24"/>
      <c r="BP1887" s="24"/>
      <c r="BQ1887" s="24"/>
      <c r="BR1887" s="24"/>
      <c r="BS1887" s="24"/>
      <c r="BT1887" s="24"/>
      <c r="BU1887" s="24"/>
      <c r="BV1887" s="24"/>
      <c r="BW1887" s="24"/>
      <c r="BX1887" s="24"/>
      <c r="BY1887" s="24"/>
      <c r="BZ1887" s="24"/>
      <c r="CA1887" s="24"/>
      <c r="CB1887" s="24"/>
      <c r="CC1887" s="24"/>
      <c r="CD1887" s="24"/>
      <c r="CE1887" s="24"/>
    </row>
    <row r="1888" spans="46:83" x14ac:dyDescent="0.15">
      <c r="AT1888" s="24"/>
      <c r="AU1888" s="24"/>
      <c r="AV1888" s="24"/>
      <c r="AW1888" s="24"/>
      <c r="AX1888" s="24"/>
      <c r="AY1888" s="24"/>
      <c r="AZ1888" s="24"/>
      <c r="BA1888" s="24"/>
      <c r="BB1888" s="24"/>
      <c r="BC1888" s="24"/>
      <c r="BD1888" s="24"/>
      <c r="BE1888" s="24"/>
      <c r="BF1888" s="24"/>
      <c r="BG1888" s="24"/>
      <c r="BH1888" s="24"/>
      <c r="BI1888" s="24"/>
      <c r="BJ1888" s="24"/>
      <c r="BK1888" s="24"/>
      <c r="BL1888" s="24"/>
      <c r="BM1888" s="24"/>
      <c r="BN1888" s="24"/>
      <c r="BO1888" s="24"/>
      <c r="BP1888" s="24"/>
      <c r="BQ1888" s="24"/>
      <c r="BR1888" s="24"/>
      <c r="BS1888" s="24"/>
      <c r="BT1888" s="24"/>
      <c r="BU1888" s="24"/>
      <c r="BV1888" s="24"/>
      <c r="BW1888" s="24"/>
      <c r="BX1888" s="24"/>
      <c r="BY1888" s="24"/>
      <c r="BZ1888" s="24"/>
      <c r="CA1888" s="24"/>
      <c r="CB1888" s="24"/>
      <c r="CC1888" s="24"/>
      <c r="CD1888" s="24"/>
      <c r="CE1888" s="24"/>
    </row>
    <row r="1889" spans="46:83" x14ac:dyDescent="0.15">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row>
    <row r="1890" spans="46:83" x14ac:dyDescent="0.15">
      <c r="AT1890" s="24"/>
      <c r="AU1890" s="24"/>
      <c r="AV1890" s="24"/>
      <c r="AW1890" s="24"/>
      <c r="AX1890" s="24"/>
      <c r="AY1890" s="24"/>
      <c r="AZ1890" s="24"/>
      <c r="BA1890" s="24"/>
      <c r="BB1890" s="24"/>
      <c r="BC1890" s="24"/>
      <c r="BD1890" s="24"/>
      <c r="BE1890" s="24"/>
      <c r="BF1890" s="24"/>
      <c r="BG1890" s="24"/>
      <c r="BH1890" s="24"/>
      <c r="BI1890" s="24"/>
      <c r="BJ1890" s="24"/>
      <c r="BK1890" s="24"/>
      <c r="BL1890" s="24"/>
      <c r="BM1890" s="24"/>
      <c r="BN1890" s="24"/>
      <c r="BO1890" s="24"/>
      <c r="BP1890" s="24"/>
      <c r="BQ1890" s="24"/>
      <c r="BR1890" s="24"/>
      <c r="BS1890" s="24"/>
      <c r="BT1890" s="24"/>
      <c r="BU1890" s="24"/>
      <c r="BV1890" s="24"/>
      <c r="BW1890" s="24"/>
      <c r="BX1890" s="24"/>
      <c r="BY1890" s="24"/>
      <c r="BZ1890" s="24"/>
      <c r="CA1890" s="24"/>
      <c r="CB1890" s="24"/>
      <c r="CC1890" s="24"/>
      <c r="CD1890" s="24"/>
      <c r="CE1890" s="24"/>
    </row>
    <row r="1891" spans="46:83" x14ac:dyDescent="0.15">
      <c r="AT1891" s="24"/>
      <c r="AU1891" s="24"/>
      <c r="AV1891" s="24"/>
      <c r="AW1891" s="24"/>
      <c r="AX1891" s="24"/>
      <c r="AY1891" s="24"/>
      <c r="AZ1891" s="24"/>
      <c r="BA1891" s="24"/>
      <c r="BB1891" s="24"/>
      <c r="BC1891" s="24"/>
      <c r="BD1891" s="24"/>
      <c r="BE1891" s="24"/>
      <c r="BF1891" s="24"/>
      <c r="BG1891" s="24"/>
      <c r="BH1891" s="24"/>
      <c r="BI1891" s="24"/>
      <c r="BJ1891" s="24"/>
      <c r="BK1891" s="24"/>
      <c r="BL1891" s="24"/>
      <c r="BM1891" s="24"/>
      <c r="BN1891" s="24"/>
      <c r="BO1891" s="24"/>
      <c r="BP1891" s="24"/>
      <c r="BQ1891" s="24"/>
      <c r="BR1891" s="24"/>
      <c r="BS1891" s="24"/>
      <c r="BT1891" s="24"/>
      <c r="BU1891" s="24"/>
      <c r="BV1891" s="24"/>
      <c r="BW1891" s="24"/>
      <c r="BX1891" s="24"/>
      <c r="BY1891" s="24"/>
      <c r="BZ1891" s="24"/>
      <c r="CA1891" s="24"/>
      <c r="CB1891" s="24"/>
      <c r="CC1891" s="24"/>
      <c r="CD1891" s="24"/>
      <c r="CE1891" s="24"/>
    </row>
    <row r="1892" spans="46:83" x14ac:dyDescent="0.15">
      <c r="AT1892" s="24"/>
      <c r="AU1892" s="24"/>
      <c r="AV1892" s="24"/>
      <c r="AW1892" s="24"/>
      <c r="AX1892" s="24"/>
      <c r="AY1892" s="24"/>
      <c r="AZ1892" s="24"/>
      <c r="BA1892" s="24"/>
      <c r="BB1892" s="24"/>
      <c r="BC1892" s="24"/>
      <c r="BD1892" s="24"/>
      <c r="BE1892" s="24"/>
      <c r="BF1892" s="24"/>
      <c r="BG1892" s="24"/>
      <c r="BH1892" s="24"/>
      <c r="BI1892" s="24"/>
      <c r="BJ1892" s="24"/>
      <c r="BK1892" s="24"/>
      <c r="BL1892" s="24"/>
      <c r="BM1892" s="24"/>
      <c r="BN1892" s="24"/>
      <c r="BO1892" s="24"/>
      <c r="BP1892" s="24"/>
      <c r="BQ1892" s="24"/>
      <c r="BR1892" s="24"/>
      <c r="BS1892" s="24"/>
      <c r="BT1892" s="24"/>
      <c r="BU1892" s="24"/>
      <c r="BV1892" s="24"/>
      <c r="BW1892" s="24"/>
      <c r="BX1892" s="24"/>
      <c r="BY1892" s="24"/>
      <c r="BZ1892" s="24"/>
      <c r="CA1892" s="24"/>
      <c r="CB1892" s="24"/>
      <c r="CC1892" s="24"/>
      <c r="CD1892" s="24"/>
      <c r="CE1892" s="24"/>
    </row>
    <row r="1893" spans="46:83" x14ac:dyDescent="0.15">
      <c r="AT1893" s="24"/>
      <c r="AU1893" s="24"/>
      <c r="AV1893" s="24"/>
      <c r="AW1893" s="24"/>
      <c r="AX1893" s="24"/>
      <c r="AY1893" s="24"/>
      <c r="AZ1893" s="24"/>
      <c r="BA1893" s="24"/>
      <c r="BB1893" s="24"/>
      <c r="BC1893" s="24"/>
      <c r="BD1893" s="24"/>
      <c r="BE1893" s="24"/>
      <c r="BF1893" s="24"/>
      <c r="BG1893" s="24"/>
      <c r="BH1893" s="24"/>
      <c r="BI1893" s="24"/>
      <c r="BJ1893" s="24"/>
      <c r="BK1893" s="24"/>
      <c r="BL1893" s="24"/>
      <c r="BM1893" s="24"/>
      <c r="BN1893" s="24"/>
      <c r="BO1893" s="24"/>
      <c r="BP1893" s="24"/>
      <c r="BQ1893" s="24"/>
      <c r="BR1893" s="24"/>
      <c r="BS1893" s="24"/>
      <c r="BT1893" s="24"/>
      <c r="BU1893" s="24"/>
      <c r="BV1893" s="24"/>
      <c r="BW1893" s="24"/>
      <c r="BX1893" s="24"/>
      <c r="BY1893" s="24"/>
      <c r="BZ1893" s="24"/>
      <c r="CA1893" s="24"/>
      <c r="CB1893" s="24"/>
      <c r="CC1893" s="24"/>
      <c r="CD1893" s="24"/>
      <c r="CE1893" s="24"/>
    </row>
    <row r="1894" spans="46:83" x14ac:dyDescent="0.15">
      <c r="AT1894" s="24"/>
      <c r="AU1894" s="24"/>
      <c r="AV1894" s="24"/>
      <c r="AW1894" s="24"/>
      <c r="AX1894" s="24"/>
      <c r="AY1894" s="24"/>
      <c r="AZ1894" s="24"/>
      <c r="BA1894" s="24"/>
      <c r="BB1894" s="24"/>
      <c r="BC1894" s="24"/>
      <c r="BD1894" s="24"/>
      <c r="BE1894" s="24"/>
      <c r="BF1894" s="24"/>
      <c r="BG1894" s="24"/>
      <c r="BH1894" s="24"/>
      <c r="BI1894" s="24"/>
      <c r="BJ1894" s="24"/>
      <c r="BK1894" s="24"/>
      <c r="BL1894" s="24"/>
      <c r="BM1894" s="24"/>
      <c r="BN1894" s="24"/>
      <c r="BO1894" s="24"/>
      <c r="BP1894" s="24"/>
      <c r="BQ1894" s="24"/>
      <c r="BR1894" s="24"/>
      <c r="BS1894" s="24"/>
      <c r="BT1894" s="24"/>
      <c r="BU1894" s="24"/>
      <c r="BV1894" s="24"/>
      <c r="BW1894" s="24"/>
      <c r="BX1894" s="24"/>
      <c r="BY1894" s="24"/>
      <c r="BZ1894" s="24"/>
      <c r="CA1894" s="24"/>
      <c r="CB1894" s="24"/>
      <c r="CC1894" s="24"/>
      <c r="CD1894" s="24"/>
      <c r="CE1894" s="24"/>
    </row>
    <row r="1895" spans="46:83" x14ac:dyDescent="0.15">
      <c r="AT1895" s="24"/>
      <c r="AU1895" s="24"/>
      <c r="AV1895" s="24"/>
      <c r="AW1895" s="24"/>
      <c r="AX1895" s="24"/>
      <c r="AY1895" s="24"/>
      <c r="AZ1895" s="24"/>
      <c r="BA1895" s="24"/>
      <c r="BB1895" s="24"/>
      <c r="BC1895" s="24"/>
      <c r="BD1895" s="24"/>
      <c r="BE1895" s="24"/>
      <c r="BF1895" s="24"/>
      <c r="BG1895" s="24"/>
      <c r="BH1895" s="24"/>
      <c r="BI1895" s="24"/>
      <c r="BJ1895" s="24"/>
      <c r="BK1895" s="24"/>
      <c r="BL1895" s="24"/>
      <c r="BM1895" s="24"/>
      <c r="BN1895" s="24"/>
      <c r="BO1895" s="24"/>
      <c r="BP1895" s="24"/>
      <c r="BQ1895" s="24"/>
      <c r="BR1895" s="24"/>
      <c r="BS1895" s="24"/>
      <c r="BT1895" s="24"/>
      <c r="BU1895" s="24"/>
      <c r="BV1895" s="24"/>
      <c r="BW1895" s="24"/>
      <c r="BX1895" s="24"/>
      <c r="BY1895" s="24"/>
      <c r="BZ1895" s="24"/>
      <c r="CA1895" s="24"/>
      <c r="CB1895" s="24"/>
      <c r="CC1895" s="24"/>
      <c r="CD1895" s="24"/>
      <c r="CE1895" s="24"/>
    </row>
    <row r="1896" spans="46:83" x14ac:dyDescent="0.15">
      <c r="AT1896" s="24"/>
      <c r="AU1896" s="24"/>
      <c r="AV1896" s="24"/>
      <c r="AW1896" s="24"/>
      <c r="AX1896" s="24"/>
      <c r="AY1896" s="24"/>
      <c r="AZ1896" s="24"/>
      <c r="BA1896" s="24"/>
      <c r="BB1896" s="24"/>
      <c r="BC1896" s="24"/>
      <c r="BD1896" s="24"/>
      <c r="BE1896" s="24"/>
      <c r="BF1896" s="24"/>
      <c r="BG1896" s="24"/>
      <c r="BH1896" s="24"/>
      <c r="BI1896" s="24"/>
      <c r="BJ1896" s="24"/>
      <c r="BK1896" s="24"/>
      <c r="BL1896" s="24"/>
      <c r="BM1896" s="24"/>
      <c r="BN1896" s="24"/>
      <c r="BO1896" s="24"/>
      <c r="BP1896" s="24"/>
      <c r="BQ1896" s="24"/>
      <c r="BR1896" s="24"/>
      <c r="BS1896" s="24"/>
      <c r="BT1896" s="24"/>
      <c r="BU1896" s="24"/>
      <c r="BV1896" s="24"/>
      <c r="BW1896" s="24"/>
      <c r="BX1896" s="24"/>
      <c r="BY1896" s="24"/>
      <c r="BZ1896" s="24"/>
      <c r="CA1896" s="24"/>
      <c r="CB1896" s="24"/>
      <c r="CC1896" s="24"/>
      <c r="CD1896" s="24"/>
      <c r="CE1896" s="24"/>
    </row>
    <row r="1897" spans="46:83" x14ac:dyDescent="0.15">
      <c r="AT1897" s="24"/>
      <c r="AU1897" s="24"/>
      <c r="AV1897" s="24"/>
      <c r="AW1897" s="24"/>
      <c r="AX1897" s="24"/>
      <c r="AY1897" s="24"/>
      <c r="AZ1897" s="24"/>
      <c r="BA1897" s="24"/>
      <c r="BB1897" s="24"/>
      <c r="BC1897" s="24"/>
      <c r="BD1897" s="24"/>
      <c r="BE1897" s="24"/>
      <c r="BF1897" s="24"/>
      <c r="BG1897" s="24"/>
      <c r="BH1897" s="24"/>
      <c r="BI1897" s="24"/>
      <c r="BJ1897" s="24"/>
      <c r="BK1897" s="24"/>
      <c r="BL1897" s="24"/>
      <c r="BM1897" s="24"/>
      <c r="BN1897" s="24"/>
      <c r="BO1897" s="24"/>
      <c r="BP1897" s="24"/>
      <c r="BQ1897" s="24"/>
      <c r="BR1897" s="24"/>
      <c r="BS1897" s="24"/>
      <c r="BT1897" s="24"/>
      <c r="BU1897" s="24"/>
      <c r="BV1897" s="24"/>
      <c r="BW1897" s="24"/>
      <c r="BX1897" s="24"/>
      <c r="BY1897" s="24"/>
      <c r="BZ1897" s="24"/>
      <c r="CA1897" s="24"/>
      <c r="CB1897" s="24"/>
      <c r="CC1897" s="24"/>
      <c r="CD1897" s="24"/>
      <c r="CE1897" s="24"/>
    </row>
    <row r="1898" spans="46:83" x14ac:dyDescent="0.15">
      <c r="AT1898" s="24"/>
      <c r="AU1898" s="24"/>
      <c r="AV1898" s="24"/>
      <c r="AW1898" s="24"/>
      <c r="AX1898" s="24"/>
      <c r="AY1898" s="24"/>
      <c r="AZ1898" s="24"/>
      <c r="BA1898" s="24"/>
      <c r="BB1898" s="24"/>
      <c r="BC1898" s="24"/>
      <c r="BD1898" s="24"/>
      <c r="BE1898" s="24"/>
      <c r="BF1898" s="24"/>
      <c r="BG1898" s="24"/>
      <c r="BH1898" s="24"/>
      <c r="BI1898" s="24"/>
      <c r="BJ1898" s="24"/>
      <c r="BK1898" s="24"/>
      <c r="BL1898" s="24"/>
      <c r="BM1898" s="24"/>
      <c r="BN1898" s="24"/>
      <c r="BO1898" s="24"/>
      <c r="BP1898" s="24"/>
      <c r="BQ1898" s="24"/>
      <c r="BR1898" s="24"/>
      <c r="BS1898" s="24"/>
      <c r="BT1898" s="24"/>
      <c r="BU1898" s="24"/>
      <c r="BV1898" s="24"/>
      <c r="BW1898" s="24"/>
      <c r="BX1898" s="24"/>
      <c r="BY1898" s="24"/>
      <c r="BZ1898" s="24"/>
      <c r="CA1898" s="24"/>
      <c r="CB1898" s="24"/>
      <c r="CC1898" s="24"/>
      <c r="CD1898" s="24"/>
      <c r="CE1898" s="24"/>
    </row>
    <row r="1899" spans="46:83" x14ac:dyDescent="0.15">
      <c r="AT1899" s="24"/>
      <c r="AU1899" s="24"/>
      <c r="AV1899" s="24"/>
      <c r="AW1899" s="24"/>
      <c r="AX1899" s="24"/>
      <c r="AY1899" s="24"/>
      <c r="AZ1899" s="24"/>
      <c r="BA1899" s="24"/>
      <c r="BB1899" s="24"/>
      <c r="BC1899" s="24"/>
      <c r="BD1899" s="24"/>
      <c r="BE1899" s="24"/>
      <c r="BF1899" s="24"/>
      <c r="BG1899" s="24"/>
      <c r="BH1899" s="24"/>
      <c r="BI1899" s="24"/>
      <c r="BJ1899" s="24"/>
      <c r="BK1899" s="24"/>
      <c r="BL1899" s="24"/>
      <c r="BM1899" s="24"/>
      <c r="BN1899" s="24"/>
      <c r="BO1899" s="24"/>
      <c r="BP1899" s="24"/>
      <c r="BQ1899" s="24"/>
      <c r="BR1899" s="24"/>
      <c r="BS1899" s="24"/>
      <c r="BT1899" s="24"/>
      <c r="BU1899" s="24"/>
      <c r="BV1899" s="24"/>
      <c r="BW1899" s="24"/>
      <c r="BX1899" s="24"/>
      <c r="BY1899" s="24"/>
      <c r="BZ1899" s="24"/>
      <c r="CA1899" s="24"/>
      <c r="CB1899" s="24"/>
      <c r="CC1899" s="24"/>
      <c r="CD1899" s="24"/>
      <c r="CE1899" s="24"/>
    </row>
    <row r="1900" spans="46:83" x14ac:dyDescent="0.15">
      <c r="AT1900" s="24"/>
      <c r="AU1900" s="24"/>
      <c r="AV1900" s="24"/>
      <c r="AW1900" s="24"/>
      <c r="AX1900" s="24"/>
      <c r="AY1900" s="24"/>
      <c r="AZ1900" s="24"/>
      <c r="BA1900" s="24"/>
      <c r="BB1900" s="24"/>
      <c r="BC1900" s="24"/>
      <c r="BD1900" s="24"/>
      <c r="BE1900" s="24"/>
      <c r="BF1900" s="24"/>
      <c r="BG1900" s="24"/>
      <c r="BH1900" s="24"/>
      <c r="BI1900" s="24"/>
      <c r="BJ1900" s="24"/>
      <c r="BK1900" s="24"/>
      <c r="BL1900" s="24"/>
      <c r="BM1900" s="24"/>
      <c r="BN1900" s="24"/>
      <c r="BO1900" s="24"/>
      <c r="BP1900" s="24"/>
      <c r="BQ1900" s="24"/>
      <c r="BR1900" s="24"/>
      <c r="BS1900" s="24"/>
      <c r="BT1900" s="24"/>
      <c r="BU1900" s="24"/>
      <c r="BV1900" s="24"/>
      <c r="BW1900" s="24"/>
      <c r="BX1900" s="24"/>
      <c r="BY1900" s="24"/>
      <c r="BZ1900" s="24"/>
      <c r="CA1900" s="24"/>
      <c r="CB1900" s="24"/>
      <c r="CC1900" s="24"/>
      <c r="CD1900" s="24"/>
      <c r="CE1900" s="24"/>
    </row>
    <row r="1901" spans="46:83" x14ac:dyDescent="0.15">
      <c r="AT1901" s="24"/>
      <c r="AU1901" s="24"/>
      <c r="AV1901" s="24"/>
      <c r="AW1901" s="24"/>
      <c r="AX1901" s="24"/>
      <c r="AY1901" s="24"/>
      <c r="AZ1901" s="24"/>
      <c r="BA1901" s="24"/>
      <c r="BB1901" s="24"/>
      <c r="BC1901" s="24"/>
      <c r="BD1901" s="24"/>
      <c r="BE1901" s="24"/>
      <c r="BF1901" s="24"/>
      <c r="BG1901" s="24"/>
      <c r="BH1901" s="24"/>
      <c r="BI1901" s="24"/>
      <c r="BJ1901" s="24"/>
      <c r="BK1901" s="24"/>
      <c r="BL1901" s="24"/>
      <c r="BM1901" s="24"/>
      <c r="BN1901" s="24"/>
      <c r="BO1901" s="24"/>
      <c r="BP1901" s="24"/>
      <c r="BQ1901" s="24"/>
      <c r="BR1901" s="24"/>
      <c r="BS1901" s="24"/>
      <c r="BT1901" s="24"/>
      <c r="BU1901" s="24"/>
      <c r="BV1901" s="24"/>
      <c r="BW1901" s="24"/>
      <c r="BX1901" s="24"/>
      <c r="BY1901" s="24"/>
      <c r="BZ1901" s="24"/>
      <c r="CA1901" s="24"/>
      <c r="CB1901" s="24"/>
      <c r="CC1901" s="24"/>
      <c r="CD1901" s="24"/>
      <c r="CE1901" s="24"/>
    </row>
    <row r="1902" spans="46:83" x14ac:dyDescent="0.15">
      <c r="AT1902" s="24"/>
      <c r="AU1902" s="24"/>
      <c r="AV1902" s="24"/>
      <c r="AW1902" s="24"/>
      <c r="AX1902" s="24"/>
      <c r="AY1902" s="24"/>
      <c r="AZ1902" s="24"/>
      <c r="BA1902" s="24"/>
      <c r="BB1902" s="24"/>
      <c r="BC1902" s="24"/>
      <c r="BD1902" s="24"/>
      <c r="BE1902" s="24"/>
      <c r="BF1902" s="24"/>
      <c r="BG1902" s="24"/>
      <c r="BH1902" s="24"/>
      <c r="BI1902" s="24"/>
      <c r="BJ1902" s="24"/>
      <c r="BK1902" s="24"/>
      <c r="BL1902" s="24"/>
      <c r="BM1902" s="24"/>
      <c r="BN1902" s="24"/>
      <c r="BO1902" s="24"/>
      <c r="BP1902" s="24"/>
      <c r="BQ1902" s="24"/>
      <c r="BR1902" s="24"/>
      <c r="BS1902" s="24"/>
      <c r="BT1902" s="24"/>
      <c r="BU1902" s="24"/>
      <c r="BV1902" s="24"/>
      <c r="BW1902" s="24"/>
      <c r="BX1902" s="24"/>
      <c r="BY1902" s="24"/>
      <c r="BZ1902" s="24"/>
      <c r="CA1902" s="24"/>
      <c r="CB1902" s="24"/>
      <c r="CC1902" s="24"/>
      <c r="CD1902" s="24"/>
      <c r="CE1902" s="24"/>
    </row>
    <row r="1903" spans="46:83" x14ac:dyDescent="0.15">
      <c r="AT1903" s="24"/>
      <c r="AU1903" s="24"/>
      <c r="AV1903" s="24"/>
      <c r="AW1903" s="24"/>
      <c r="AX1903" s="24"/>
      <c r="AY1903" s="24"/>
      <c r="AZ1903" s="24"/>
      <c r="BA1903" s="24"/>
      <c r="BB1903" s="24"/>
      <c r="BC1903" s="24"/>
      <c r="BD1903" s="24"/>
      <c r="BE1903" s="24"/>
      <c r="BF1903" s="24"/>
      <c r="BG1903" s="24"/>
      <c r="BH1903" s="24"/>
      <c r="BI1903" s="24"/>
      <c r="BJ1903" s="24"/>
      <c r="BK1903" s="24"/>
      <c r="BL1903" s="24"/>
      <c r="BM1903" s="24"/>
      <c r="BN1903" s="24"/>
      <c r="BO1903" s="24"/>
      <c r="BP1903" s="24"/>
      <c r="BQ1903" s="24"/>
      <c r="BR1903" s="24"/>
      <c r="BS1903" s="24"/>
      <c r="BT1903" s="24"/>
      <c r="BU1903" s="24"/>
      <c r="BV1903" s="24"/>
      <c r="BW1903" s="24"/>
      <c r="BX1903" s="24"/>
      <c r="BY1903" s="24"/>
      <c r="BZ1903" s="24"/>
      <c r="CA1903" s="24"/>
      <c r="CB1903" s="24"/>
      <c r="CC1903" s="24"/>
      <c r="CD1903" s="24"/>
      <c r="CE1903" s="24"/>
    </row>
    <row r="1904" spans="46:83" x14ac:dyDescent="0.15">
      <c r="AT1904" s="24"/>
      <c r="AU1904" s="24"/>
      <c r="AV1904" s="24"/>
      <c r="AW1904" s="24"/>
      <c r="AX1904" s="24"/>
      <c r="AY1904" s="24"/>
      <c r="AZ1904" s="24"/>
      <c r="BA1904" s="24"/>
      <c r="BB1904" s="24"/>
      <c r="BC1904" s="24"/>
      <c r="BD1904" s="24"/>
      <c r="BE1904" s="24"/>
      <c r="BF1904" s="24"/>
      <c r="BG1904" s="24"/>
      <c r="BH1904" s="24"/>
      <c r="BI1904" s="24"/>
      <c r="BJ1904" s="24"/>
      <c r="BK1904" s="24"/>
      <c r="BL1904" s="24"/>
      <c r="BM1904" s="24"/>
      <c r="BN1904" s="24"/>
      <c r="BO1904" s="24"/>
      <c r="BP1904" s="24"/>
      <c r="BQ1904" s="24"/>
      <c r="BR1904" s="24"/>
      <c r="BS1904" s="24"/>
      <c r="BT1904" s="24"/>
      <c r="BU1904" s="24"/>
      <c r="BV1904" s="24"/>
      <c r="BW1904" s="24"/>
      <c r="BX1904" s="24"/>
      <c r="BY1904" s="24"/>
      <c r="BZ1904" s="24"/>
      <c r="CA1904" s="24"/>
      <c r="CB1904" s="24"/>
      <c r="CC1904" s="24"/>
      <c r="CD1904" s="24"/>
      <c r="CE1904" s="24"/>
    </row>
    <row r="1905" spans="46:83" x14ac:dyDescent="0.15">
      <c r="AT1905" s="24"/>
      <c r="AU1905" s="24"/>
      <c r="AV1905" s="24"/>
      <c r="AW1905" s="24"/>
      <c r="AX1905" s="24"/>
      <c r="AY1905" s="24"/>
      <c r="AZ1905" s="24"/>
      <c r="BA1905" s="24"/>
      <c r="BB1905" s="24"/>
      <c r="BC1905" s="24"/>
      <c r="BD1905" s="24"/>
      <c r="BE1905" s="24"/>
      <c r="BF1905" s="24"/>
      <c r="BG1905" s="24"/>
      <c r="BH1905" s="24"/>
      <c r="BI1905" s="24"/>
      <c r="BJ1905" s="24"/>
      <c r="BK1905" s="24"/>
      <c r="BL1905" s="24"/>
      <c r="BM1905" s="24"/>
      <c r="BN1905" s="24"/>
      <c r="BO1905" s="24"/>
      <c r="BP1905" s="24"/>
      <c r="BQ1905" s="24"/>
      <c r="BR1905" s="24"/>
      <c r="BS1905" s="24"/>
      <c r="BT1905" s="24"/>
      <c r="BU1905" s="24"/>
      <c r="BV1905" s="24"/>
      <c r="BW1905" s="24"/>
      <c r="BX1905" s="24"/>
      <c r="BY1905" s="24"/>
      <c r="BZ1905" s="24"/>
      <c r="CA1905" s="24"/>
      <c r="CB1905" s="24"/>
      <c r="CC1905" s="24"/>
      <c r="CD1905" s="24"/>
      <c r="CE1905" s="24"/>
    </row>
    <row r="1906" spans="46:83" x14ac:dyDescent="0.15">
      <c r="AT1906" s="24"/>
      <c r="AU1906" s="24"/>
      <c r="AV1906" s="24"/>
      <c r="AW1906" s="24"/>
      <c r="AX1906" s="24"/>
      <c r="AY1906" s="24"/>
      <c r="AZ1906" s="24"/>
      <c r="BA1906" s="24"/>
      <c r="BB1906" s="24"/>
      <c r="BC1906" s="24"/>
      <c r="BD1906" s="24"/>
      <c r="BE1906" s="24"/>
      <c r="BF1906" s="24"/>
      <c r="BG1906" s="24"/>
      <c r="BH1906" s="24"/>
      <c r="BI1906" s="24"/>
      <c r="BJ1906" s="24"/>
      <c r="BK1906" s="24"/>
      <c r="BL1906" s="24"/>
      <c r="BM1906" s="24"/>
      <c r="BN1906" s="24"/>
      <c r="BO1906" s="24"/>
      <c r="BP1906" s="24"/>
      <c r="BQ1906" s="24"/>
      <c r="BR1906" s="24"/>
      <c r="BS1906" s="24"/>
      <c r="BT1906" s="24"/>
      <c r="BU1906" s="24"/>
      <c r="BV1906" s="24"/>
      <c r="BW1906" s="24"/>
      <c r="BX1906" s="24"/>
      <c r="BY1906" s="24"/>
      <c r="BZ1906" s="24"/>
      <c r="CA1906" s="24"/>
      <c r="CB1906" s="24"/>
      <c r="CC1906" s="24"/>
      <c r="CD1906" s="24"/>
      <c r="CE1906" s="24"/>
    </row>
    <row r="1907" spans="46:83" x14ac:dyDescent="0.15">
      <c r="AT1907" s="24"/>
      <c r="AU1907" s="24"/>
      <c r="AV1907" s="24"/>
      <c r="AW1907" s="24"/>
      <c r="AX1907" s="24"/>
      <c r="AY1907" s="24"/>
      <c r="AZ1907" s="24"/>
      <c r="BA1907" s="24"/>
      <c r="BB1907" s="24"/>
      <c r="BC1907" s="24"/>
      <c r="BD1907" s="24"/>
      <c r="BE1907" s="24"/>
      <c r="BF1907" s="24"/>
      <c r="BG1907" s="24"/>
      <c r="BH1907" s="24"/>
      <c r="BI1907" s="24"/>
      <c r="BJ1907" s="24"/>
      <c r="BK1907" s="24"/>
      <c r="BL1907" s="24"/>
      <c r="BM1907" s="24"/>
      <c r="BN1907" s="24"/>
      <c r="BO1907" s="24"/>
      <c r="BP1907" s="24"/>
      <c r="BQ1907" s="24"/>
      <c r="BR1907" s="24"/>
      <c r="BS1907" s="24"/>
      <c r="BT1907" s="24"/>
      <c r="BU1907" s="24"/>
      <c r="BV1907" s="24"/>
      <c r="BW1907" s="24"/>
      <c r="BX1907" s="24"/>
      <c r="BY1907" s="24"/>
      <c r="BZ1907" s="24"/>
      <c r="CA1907" s="24"/>
      <c r="CB1907" s="24"/>
      <c r="CC1907" s="24"/>
      <c r="CD1907" s="24"/>
      <c r="CE1907" s="24"/>
    </row>
    <row r="1908" spans="46:83" x14ac:dyDescent="0.15">
      <c r="AT1908" s="24"/>
      <c r="AU1908" s="24"/>
      <c r="AV1908" s="24"/>
      <c r="AW1908" s="24"/>
      <c r="AX1908" s="24"/>
      <c r="AY1908" s="24"/>
      <c r="AZ1908" s="24"/>
      <c r="BA1908" s="24"/>
      <c r="BB1908" s="24"/>
      <c r="BC1908" s="24"/>
      <c r="BD1908" s="24"/>
      <c r="BE1908" s="24"/>
      <c r="BF1908" s="24"/>
      <c r="BG1908" s="24"/>
      <c r="BH1908" s="24"/>
      <c r="BI1908" s="24"/>
      <c r="BJ1908" s="24"/>
      <c r="BK1908" s="24"/>
      <c r="BL1908" s="24"/>
      <c r="BM1908" s="24"/>
      <c r="BN1908" s="24"/>
      <c r="BO1908" s="24"/>
      <c r="BP1908" s="24"/>
      <c r="BQ1908" s="24"/>
      <c r="BR1908" s="24"/>
      <c r="BS1908" s="24"/>
      <c r="BT1908" s="24"/>
      <c r="BU1908" s="24"/>
      <c r="BV1908" s="24"/>
      <c r="BW1908" s="24"/>
      <c r="BX1908" s="24"/>
      <c r="BY1908" s="24"/>
      <c r="BZ1908" s="24"/>
      <c r="CA1908" s="24"/>
      <c r="CB1908" s="24"/>
      <c r="CC1908" s="24"/>
      <c r="CD1908" s="24"/>
      <c r="CE1908" s="24"/>
    </row>
    <row r="1909" spans="46:83" x14ac:dyDescent="0.15">
      <c r="AT1909" s="24"/>
      <c r="AU1909" s="24"/>
      <c r="AV1909" s="24"/>
      <c r="AW1909" s="24"/>
      <c r="AX1909" s="24"/>
      <c r="AY1909" s="24"/>
      <c r="AZ1909" s="24"/>
      <c r="BA1909" s="24"/>
      <c r="BB1909" s="24"/>
      <c r="BC1909" s="24"/>
      <c r="BD1909" s="24"/>
      <c r="BE1909" s="24"/>
      <c r="BF1909" s="24"/>
      <c r="BG1909" s="24"/>
      <c r="BH1909" s="24"/>
      <c r="BI1909" s="24"/>
      <c r="BJ1909" s="24"/>
      <c r="BK1909" s="24"/>
      <c r="BL1909" s="24"/>
      <c r="BM1909" s="24"/>
      <c r="BN1909" s="24"/>
      <c r="BO1909" s="24"/>
      <c r="BP1909" s="24"/>
      <c r="BQ1909" s="24"/>
      <c r="BR1909" s="24"/>
      <c r="BS1909" s="24"/>
      <c r="BT1909" s="24"/>
      <c r="BU1909" s="24"/>
      <c r="BV1909" s="24"/>
      <c r="BW1909" s="24"/>
      <c r="BX1909" s="24"/>
      <c r="BY1909" s="24"/>
      <c r="BZ1909" s="24"/>
      <c r="CA1909" s="24"/>
      <c r="CB1909" s="24"/>
      <c r="CC1909" s="24"/>
      <c r="CD1909" s="24"/>
      <c r="CE1909" s="24"/>
    </row>
    <row r="1910" spans="46:83" x14ac:dyDescent="0.15">
      <c r="AT1910" s="24"/>
      <c r="AU1910" s="24"/>
      <c r="AV1910" s="24"/>
      <c r="AW1910" s="24"/>
      <c r="AX1910" s="24"/>
      <c r="AY1910" s="24"/>
      <c r="AZ1910" s="24"/>
      <c r="BA1910" s="24"/>
      <c r="BB1910" s="24"/>
      <c r="BC1910" s="24"/>
      <c r="BD1910" s="24"/>
      <c r="BE1910" s="24"/>
      <c r="BF1910" s="24"/>
      <c r="BG1910" s="24"/>
      <c r="BH1910" s="24"/>
      <c r="BI1910" s="24"/>
      <c r="BJ1910" s="24"/>
      <c r="BK1910" s="24"/>
      <c r="BL1910" s="24"/>
      <c r="BM1910" s="24"/>
      <c r="BN1910" s="24"/>
      <c r="BO1910" s="24"/>
      <c r="BP1910" s="24"/>
      <c r="BQ1910" s="24"/>
      <c r="BR1910" s="24"/>
      <c r="BS1910" s="24"/>
      <c r="BT1910" s="24"/>
      <c r="BU1910" s="24"/>
      <c r="BV1910" s="24"/>
      <c r="BW1910" s="24"/>
      <c r="BX1910" s="24"/>
      <c r="BY1910" s="24"/>
      <c r="BZ1910" s="24"/>
      <c r="CA1910" s="24"/>
      <c r="CB1910" s="24"/>
      <c r="CC1910" s="24"/>
      <c r="CD1910" s="24"/>
      <c r="CE1910" s="24"/>
    </row>
    <row r="1911" spans="46:83" x14ac:dyDescent="0.15">
      <c r="AT1911" s="24"/>
      <c r="AU1911" s="24"/>
      <c r="AV1911" s="24"/>
      <c r="AW1911" s="24"/>
      <c r="AX1911" s="24"/>
      <c r="AY1911" s="24"/>
      <c r="AZ1911" s="24"/>
      <c r="BA1911" s="24"/>
      <c r="BB1911" s="24"/>
      <c r="BC1911" s="24"/>
      <c r="BD1911" s="24"/>
      <c r="BE1911" s="24"/>
      <c r="BF1911" s="24"/>
      <c r="BG1911" s="24"/>
      <c r="BH1911" s="24"/>
      <c r="BI1911" s="24"/>
      <c r="BJ1911" s="24"/>
      <c r="BK1911" s="24"/>
      <c r="BL1911" s="24"/>
      <c r="BM1911" s="24"/>
      <c r="BN1911" s="24"/>
      <c r="BO1911" s="24"/>
      <c r="BP1911" s="24"/>
      <c r="BQ1911" s="24"/>
      <c r="BR1911" s="24"/>
      <c r="BS1911" s="24"/>
      <c r="BT1911" s="24"/>
      <c r="BU1911" s="24"/>
      <c r="BV1911" s="24"/>
      <c r="BW1911" s="24"/>
      <c r="BX1911" s="24"/>
      <c r="BY1911" s="24"/>
      <c r="BZ1911" s="24"/>
      <c r="CA1911" s="24"/>
      <c r="CB1911" s="24"/>
      <c r="CC1911" s="24"/>
      <c r="CD1911" s="24"/>
      <c r="CE1911" s="24"/>
    </row>
    <row r="1912" spans="46:83" x14ac:dyDescent="0.15">
      <c r="AT1912" s="24"/>
      <c r="AU1912" s="24"/>
      <c r="AV1912" s="24"/>
      <c r="AW1912" s="24"/>
      <c r="AX1912" s="24"/>
      <c r="AY1912" s="24"/>
      <c r="AZ1912" s="24"/>
      <c r="BA1912" s="24"/>
      <c r="BB1912" s="24"/>
      <c r="BC1912" s="24"/>
      <c r="BD1912" s="24"/>
      <c r="BE1912" s="24"/>
      <c r="BF1912" s="24"/>
      <c r="BG1912" s="24"/>
      <c r="BH1912" s="24"/>
      <c r="BI1912" s="24"/>
      <c r="BJ1912" s="24"/>
      <c r="BK1912" s="24"/>
      <c r="BL1912" s="24"/>
      <c r="BM1912" s="24"/>
      <c r="BN1912" s="24"/>
      <c r="BO1912" s="24"/>
      <c r="BP1912" s="24"/>
      <c r="BQ1912" s="24"/>
      <c r="BR1912" s="24"/>
      <c r="BS1912" s="24"/>
      <c r="BT1912" s="24"/>
      <c r="BU1912" s="24"/>
      <c r="BV1912" s="24"/>
      <c r="BW1912" s="24"/>
      <c r="BX1912" s="24"/>
      <c r="BY1912" s="24"/>
      <c r="BZ1912" s="24"/>
      <c r="CA1912" s="24"/>
      <c r="CB1912" s="24"/>
      <c r="CC1912" s="24"/>
      <c r="CD1912" s="24"/>
      <c r="CE1912" s="24"/>
    </row>
    <row r="1913" spans="46:83" x14ac:dyDescent="0.15">
      <c r="AT1913" s="24"/>
      <c r="AU1913" s="24"/>
      <c r="AV1913" s="24"/>
      <c r="AW1913" s="24"/>
      <c r="AX1913" s="24"/>
      <c r="AY1913" s="24"/>
      <c r="AZ1913" s="24"/>
      <c r="BA1913" s="24"/>
      <c r="BB1913" s="24"/>
      <c r="BC1913" s="24"/>
      <c r="BD1913" s="24"/>
      <c r="BE1913" s="24"/>
      <c r="BF1913" s="24"/>
      <c r="BG1913" s="24"/>
      <c r="BH1913" s="24"/>
      <c r="BI1913" s="24"/>
      <c r="BJ1913" s="24"/>
      <c r="BK1913" s="24"/>
      <c r="BL1913" s="24"/>
      <c r="BM1913" s="24"/>
      <c r="BN1913" s="24"/>
      <c r="BO1913" s="24"/>
      <c r="BP1913" s="24"/>
      <c r="BQ1913" s="24"/>
      <c r="BR1913" s="24"/>
      <c r="BS1913" s="24"/>
      <c r="BT1913" s="24"/>
      <c r="BU1913" s="24"/>
      <c r="BV1913" s="24"/>
      <c r="BW1913" s="24"/>
      <c r="BX1913" s="24"/>
      <c r="BY1913" s="24"/>
      <c r="BZ1913" s="24"/>
      <c r="CA1913" s="24"/>
      <c r="CB1913" s="24"/>
      <c r="CC1913" s="24"/>
      <c r="CD1913" s="24"/>
      <c r="CE1913" s="24"/>
    </row>
    <row r="1914" spans="46:83" x14ac:dyDescent="0.15">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row>
    <row r="1915" spans="46:83" x14ac:dyDescent="0.15">
      <c r="AT1915" s="24"/>
      <c r="AU1915" s="24"/>
      <c r="AV1915" s="24"/>
      <c r="AW1915" s="24"/>
      <c r="AX1915" s="24"/>
      <c r="AY1915" s="24"/>
      <c r="AZ1915" s="24"/>
      <c r="BA1915" s="24"/>
      <c r="BB1915" s="24"/>
      <c r="BC1915" s="24"/>
      <c r="BD1915" s="24"/>
      <c r="BE1915" s="24"/>
      <c r="BF1915" s="24"/>
      <c r="BG1915" s="24"/>
      <c r="BH1915" s="24"/>
      <c r="BI1915" s="24"/>
      <c r="BJ1915" s="24"/>
      <c r="BK1915" s="24"/>
      <c r="BL1915" s="24"/>
      <c r="BM1915" s="24"/>
      <c r="BN1915" s="24"/>
      <c r="BO1915" s="24"/>
      <c r="BP1915" s="24"/>
      <c r="BQ1915" s="24"/>
      <c r="BR1915" s="24"/>
      <c r="BS1915" s="24"/>
      <c r="BT1915" s="24"/>
      <c r="BU1915" s="24"/>
      <c r="BV1915" s="24"/>
      <c r="BW1915" s="24"/>
      <c r="BX1915" s="24"/>
      <c r="BY1915" s="24"/>
      <c r="BZ1915" s="24"/>
      <c r="CA1915" s="24"/>
      <c r="CB1915" s="24"/>
      <c r="CC1915" s="24"/>
      <c r="CD1915" s="24"/>
      <c r="CE1915" s="24"/>
    </row>
    <row r="1916" spans="46:83" x14ac:dyDescent="0.15">
      <c r="AT1916" s="24"/>
      <c r="AU1916" s="24"/>
      <c r="AV1916" s="24"/>
      <c r="AW1916" s="24"/>
      <c r="AX1916" s="24"/>
      <c r="AY1916" s="24"/>
      <c r="AZ1916" s="24"/>
      <c r="BA1916" s="24"/>
      <c r="BB1916" s="24"/>
      <c r="BC1916" s="24"/>
      <c r="BD1916" s="24"/>
      <c r="BE1916" s="24"/>
      <c r="BF1916" s="24"/>
      <c r="BG1916" s="24"/>
      <c r="BH1916" s="24"/>
      <c r="BI1916" s="24"/>
      <c r="BJ1916" s="24"/>
      <c r="BK1916" s="24"/>
      <c r="BL1916" s="24"/>
      <c r="BM1916" s="24"/>
      <c r="BN1916" s="24"/>
      <c r="BO1916" s="24"/>
      <c r="BP1916" s="24"/>
      <c r="BQ1916" s="24"/>
      <c r="BR1916" s="24"/>
      <c r="BS1916" s="24"/>
      <c r="BT1916" s="24"/>
      <c r="BU1916" s="24"/>
      <c r="BV1916" s="24"/>
      <c r="BW1916" s="24"/>
      <c r="BX1916" s="24"/>
      <c r="BY1916" s="24"/>
      <c r="BZ1916" s="24"/>
      <c r="CA1916" s="24"/>
      <c r="CB1916" s="24"/>
      <c r="CC1916" s="24"/>
      <c r="CD1916" s="24"/>
      <c r="CE1916" s="24"/>
    </row>
    <row r="1917" spans="46:83" x14ac:dyDescent="0.15">
      <c r="AT1917" s="24"/>
      <c r="AU1917" s="24"/>
      <c r="AV1917" s="24"/>
      <c r="AW1917" s="24"/>
      <c r="AX1917" s="24"/>
      <c r="AY1917" s="24"/>
      <c r="AZ1917" s="24"/>
      <c r="BA1917" s="24"/>
      <c r="BB1917" s="24"/>
      <c r="BC1917" s="24"/>
      <c r="BD1917" s="24"/>
      <c r="BE1917" s="24"/>
      <c r="BF1917" s="24"/>
      <c r="BG1917" s="24"/>
      <c r="BH1917" s="24"/>
      <c r="BI1917" s="24"/>
      <c r="BJ1917" s="24"/>
      <c r="BK1917" s="24"/>
      <c r="BL1917" s="24"/>
      <c r="BM1917" s="24"/>
      <c r="BN1917" s="24"/>
      <c r="BO1917" s="24"/>
      <c r="BP1917" s="24"/>
      <c r="BQ1917" s="24"/>
      <c r="BR1917" s="24"/>
      <c r="BS1917" s="24"/>
      <c r="BT1917" s="24"/>
      <c r="BU1917" s="24"/>
      <c r="BV1917" s="24"/>
      <c r="BW1917" s="24"/>
      <c r="BX1917" s="24"/>
      <c r="BY1917" s="24"/>
      <c r="BZ1917" s="24"/>
      <c r="CA1917" s="24"/>
      <c r="CB1917" s="24"/>
      <c r="CC1917" s="24"/>
      <c r="CD1917" s="24"/>
      <c r="CE1917" s="24"/>
    </row>
    <row r="1918" spans="46:83" x14ac:dyDescent="0.15">
      <c r="AT1918" s="24"/>
      <c r="AU1918" s="24"/>
      <c r="AV1918" s="24"/>
      <c r="AW1918" s="24"/>
      <c r="AX1918" s="24"/>
      <c r="AY1918" s="24"/>
      <c r="AZ1918" s="24"/>
      <c r="BA1918" s="24"/>
      <c r="BB1918" s="24"/>
      <c r="BC1918" s="24"/>
      <c r="BD1918" s="24"/>
      <c r="BE1918" s="24"/>
      <c r="BF1918" s="24"/>
      <c r="BG1918" s="24"/>
      <c r="BH1918" s="24"/>
      <c r="BI1918" s="24"/>
      <c r="BJ1918" s="24"/>
      <c r="BK1918" s="24"/>
      <c r="BL1918" s="24"/>
      <c r="BM1918" s="24"/>
      <c r="BN1918" s="24"/>
      <c r="BO1918" s="24"/>
      <c r="BP1918" s="24"/>
      <c r="BQ1918" s="24"/>
      <c r="BR1918" s="24"/>
      <c r="BS1918" s="24"/>
      <c r="BT1918" s="24"/>
      <c r="BU1918" s="24"/>
      <c r="BV1918" s="24"/>
      <c r="BW1918" s="24"/>
      <c r="BX1918" s="24"/>
      <c r="BY1918" s="24"/>
      <c r="BZ1918" s="24"/>
      <c r="CA1918" s="24"/>
      <c r="CB1918" s="24"/>
      <c r="CC1918" s="24"/>
      <c r="CD1918" s="24"/>
      <c r="CE1918" s="24"/>
    </row>
    <row r="1919" spans="46:83" x14ac:dyDescent="0.15">
      <c r="AT1919" s="24"/>
      <c r="AU1919" s="24"/>
      <c r="AV1919" s="24"/>
      <c r="AW1919" s="24"/>
      <c r="AX1919" s="24"/>
      <c r="AY1919" s="24"/>
      <c r="AZ1919" s="24"/>
      <c r="BA1919" s="24"/>
      <c r="BB1919" s="24"/>
      <c r="BC1919" s="24"/>
      <c r="BD1919" s="24"/>
      <c r="BE1919" s="24"/>
      <c r="BF1919" s="24"/>
      <c r="BG1919" s="24"/>
      <c r="BH1919" s="24"/>
      <c r="BI1919" s="24"/>
      <c r="BJ1919" s="24"/>
      <c r="BK1919" s="24"/>
      <c r="BL1919" s="24"/>
      <c r="BM1919" s="24"/>
      <c r="BN1919" s="24"/>
      <c r="BO1919" s="24"/>
      <c r="BP1919" s="24"/>
      <c r="BQ1919" s="24"/>
      <c r="BR1919" s="24"/>
      <c r="BS1919" s="24"/>
      <c r="BT1919" s="24"/>
      <c r="BU1919" s="24"/>
      <c r="BV1919" s="24"/>
      <c r="BW1919" s="24"/>
      <c r="BX1919" s="24"/>
      <c r="BY1919" s="24"/>
      <c r="BZ1919" s="24"/>
      <c r="CA1919" s="24"/>
      <c r="CB1919" s="24"/>
      <c r="CC1919" s="24"/>
      <c r="CD1919" s="24"/>
      <c r="CE1919" s="24"/>
    </row>
    <row r="1920" spans="46:83" x14ac:dyDescent="0.15">
      <c r="AT1920" s="24"/>
      <c r="AU1920" s="24"/>
      <c r="AV1920" s="24"/>
      <c r="AW1920" s="24"/>
      <c r="AX1920" s="24"/>
      <c r="AY1920" s="24"/>
      <c r="AZ1920" s="24"/>
      <c r="BA1920" s="24"/>
      <c r="BB1920" s="24"/>
      <c r="BC1920" s="24"/>
      <c r="BD1920" s="24"/>
      <c r="BE1920" s="24"/>
      <c r="BF1920" s="24"/>
      <c r="BG1920" s="24"/>
      <c r="BH1920" s="24"/>
      <c r="BI1920" s="24"/>
      <c r="BJ1920" s="24"/>
      <c r="BK1920" s="24"/>
      <c r="BL1920" s="24"/>
      <c r="BM1920" s="24"/>
      <c r="BN1920" s="24"/>
      <c r="BO1920" s="24"/>
      <c r="BP1920" s="24"/>
      <c r="BQ1920" s="24"/>
      <c r="BR1920" s="24"/>
      <c r="BS1920" s="24"/>
      <c r="BT1920" s="24"/>
      <c r="BU1920" s="24"/>
      <c r="BV1920" s="24"/>
      <c r="BW1920" s="24"/>
      <c r="BX1920" s="24"/>
      <c r="BY1920" s="24"/>
      <c r="BZ1920" s="24"/>
      <c r="CA1920" s="24"/>
      <c r="CB1920" s="24"/>
      <c r="CC1920" s="24"/>
      <c r="CD1920" s="24"/>
      <c r="CE1920" s="24"/>
    </row>
    <row r="1921" spans="46:83" x14ac:dyDescent="0.15">
      <c r="AT1921" s="24"/>
      <c r="AU1921" s="24"/>
      <c r="AV1921" s="24"/>
      <c r="AW1921" s="24"/>
      <c r="AX1921" s="24"/>
      <c r="AY1921" s="24"/>
      <c r="AZ1921" s="24"/>
      <c r="BA1921" s="24"/>
      <c r="BB1921" s="24"/>
      <c r="BC1921" s="24"/>
      <c r="BD1921" s="24"/>
      <c r="BE1921" s="24"/>
      <c r="BF1921" s="24"/>
      <c r="BG1921" s="24"/>
      <c r="BH1921" s="24"/>
      <c r="BI1921" s="24"/>
      <c r="BJ1921" s="24"/>
      <c r="BK1921" s="24"/>
      <c r="BL1921" s="24"/>
      <c r="BM1921" s="24"/>
      <c r="BN1921" s="24"/>
      <c r="BO1921" s="24"/>
      <c r="BP1921" s="24"/>
      <c r="BQ1921" s="24"/>
      <c r="BR1921" s="24"/>
      <c r="BS1921" s="24"/>
      <c r="BT1921" s="24"/>
      <c r="BU1921" s="24"/>
      <c r="BV1921" s="24"/>
      <c r="BW1921" s="24"/>
      <c r="BX1921" s="24"/>
      <c r="BY1921" s="24"/>
      <c r="BZ1921" s="24"/>
      <c r="CA1921" s="24"/>
      <c r="CB1921" s="24"/>
      <c r="CC1921" s="24"/>
      <c r="CD1921" s="24"/>
      <c r="CE1921" s="24"/>
    </row>
    <row r="1922" spans="46:83" x14ac:dyDescent="0.15">
      <c r="AT1922" s="24"/>
      <c r="AU1922" s="24"/>
      <c r="AV1922" s="24"/>
      <c r="AW1922" s="24"/>
      <c r="AX1922" s="24"/>
      <c r="AY1922" s="24"/>
      <c r="AZ1922" s="24"/>
      <c r="BA1922" s="24"/>
      <c r="BB1922" s="24"/>
      <c r="BC1922" s="24"/>
      <c r="BD1922" s="24"/>
      <c r="BE1922" s="24"/>
      <c r="BF1922" s="24"/>
      <c r="BG1922" s="24"/>
      <c r="BH1922" s="24"/>
      <c r="BI1922" s="24"/>
      <c r="BJ1922" s="24"/>
      <c r="BK1922" s="24"/>
      <c r="BL1922" s="24"/>
      <c r="BM1922" s="24"/>
      <c r="BN1922" s="24"/>
      <c r="BO1922" s="24"/>
      <c r="BP1922" s="24"/>
      <c r="BQ1922" s="24"/>
      <c r="BR1922" s="24"/>
      <c r="BS1922" s="24"/>
      <c r="BT1922" s="24"/>
      <c r="BU1922" s="24"/>
      <c r="BV1922" s="24"/>
      <c r="BW1922" s="24"/>
      <c r="BX1922" s="24"/>
      <c r="BY1922" s="24"/>
      <c r="BZ1922" s="24"/>
      <c r="CA1922" s="24"/>
      <c r="CB1922" s="24"/>
      <c r="CC1922" s="24"/>
      <c r="CD1922" s="24"/>
      <c r="CE1922" s="24"/>
    </row>
    <row r="1923" spans="46:83" x14ac:dyDescent="0.15">
      <c r="AT1923" s="24"/>
      <c r="AU1923" s="24"/>
      <c r="AV1923" s="24"/>
      <c r="AW1923" s="24"/>
      <c r="AX1923" s="24"/>
      <c r="AY1923" s="24"/>
      <c r="AZ1923" s="24"/>
      <c r="BA1923" s="24"/>
      <c r="BB1923" s="24"/>
      <c r="BC1923" s="24"/>
      <c r="BD1923" s="24"/>
      <c r="BE1923" s="24"/>
      <c r="BF1923" s="24"/>
      <c r="BG1923" s="24"/>
      <c r="BH1923" s="24"/>
      <c r="BI1923" s="24"/>
      <c r="BJ1923" s="24"/>
      <c r="BK1923" s="24"/>
      <c r="BL1923" s="24"/>
      <c r="BM1923" s="24"/>
      <c r="BN1923" s="24"/>
      <c r="BO1923" s="24"/>
      <c r="BP1923" s="24"/>
      <c r="BQ1923" s="24"/>
      <c r="BR1923" s="24"/>
      <c r="BS1923" s="24"/>
      <c r="BT1923" s="24"/>
      <c r="BU1923" s="24"/>
      <c r="BV1923" s="24"/>
      <c r="BW1923" s="24"/>
      <c r="BX1923" s="24"/>
      <c r="BY1923" s="24"/>
      <c r="BZ1923" s="24"/>
      <c r="CA1923" s="24"/>
      <c r="CB1923" s="24"/>
      <c r="CC1923" s="24"/>
      <c r="CD1923" s="24"/>
      <c r="CE1923" s="24"/>
    </row>
    <row r="1924" spans="46:83" x14ac:dyDescent="0.15">
      <c r="AT1924" s="24"/>
      <c r="AU1924" s="24"/>
      <c r="AV1924" s="24"/>
      <c r="AW1924" s="24"/>
      <c r="AX1924" s="24"/>
      <c r="AY1924" s="24"/>
      <c r="AZ1924" s="24"/>
      <c r="BA1924" s="24"/>
      <c r="BB1924" s="24"/>
      <c r="BC1924" s="24"/>
      <c r="BD1924" s="24"/>
      <c r="BE1924" s="24"/>
      <c r="BF1924" s="24"/>
      <c r="BG1924" s="24"/>
      <c r="BH1924" s="24"/>
      <c r="BI1924" s="24"/>
      <c r="BJ1924" s="24"/>
      <c r="BK1924" s="24"/>
      <c r="BL1924" s="24"/>
      <c r="BM1924" s="24"/>
      <c r="BN1924" s="24"/>
      <c r="BO1924" s="24"/>
      <c r="BP1924" s="24"/>
      <c r="BQ1924" s="24"/>
      <c r="BR1924" s="24"/>
      <c r="BS1924" s="24"/>
      <c r="BT1924" s="24"/>
      <c r="BU1924" s="24"/>
      <c r="BV1924" s="24"/>
      <c r="BW1924" s="24"/>
      <c r="BX1924" s="24"/>
      <c r="BY1924" s="24"/>
      <c r="BZ1924" s="24"/>
      <c r="CA1924" s="24"/>
      <c r="CB1924" s="24"/>
      <c r="CC1924" s="24"/>
      <c r="CD1924" s="24"/>
      <c r="CE1924" s="24"/>
    </row>
    <row r="1925" spans="46:83" x14ac:dyDescent="0.15">
      <c r="AT1925" s="24"/>
      <c r="AU1925" s="24"/>
      <c r="AV1925" s="24"/>
      <c r="AW1925" s="24"/>
      <c r="AX1925" s="24"/>
      <c r="AY1925" s="24"/>
      <c r="AZ1925" s="24"/>
      <c r="BA1925" s="24"/>
      <c r="BB1925" s="24"/>
      <c r="BC1925" s="24"/>
      <c r="BD1925" s="24"/>
      <c r="BE1925" s="24"/>
      <c r="BF1925" s="24"/>
      <c r="BG1925" s="24"/>
      <c r="BH1925" s="24"/>
      <c r="BI1925" s="24"/>
      <c r="BJ1925" s="24"/>
      <c r="BK1925" s="24"/>
      <c r="BL1925" s="24"/>
      <c r="BM1925" s="24"/>
      <c r="BN1925" s="24"/>
      <c r="BO1925" s="24"/>
      <c r="BP1925" s="24"/>
      <c r="BQ1925" s="24"/>
      <c r="BR1925" s="24"/>
      <c r="BS1925" s="24"/>
      <c r="BT1925" s="24"/>
      <c r="BU1925" s="24"/>
      <c r="BV1925" s="24"/>
      <c r="BW1925" s="24"/>
      <c r="BX1925" s="24"/>
      <c r="BY1925" s="24"/>
      <c r="BZ1925" s="24"/>
      <c r="CA1925" s="24"/>
      <c r="CB1925" s="24"/>
      <c r="CC1925" s="24"/>
      <c r="CD1925" s="24"/>
      <c r="CE1925" s="24"/>
    </row>
    <row r="1926" spans="46:83" x14ac:dyDescent="0.15">
      <c r="AT1926" s="24"/>
      <c r="AU1926" s="24"/>
      <c r="AV1926" s="24"/>
      <c r="AW1926" s="24"/>
      <c r="AX1926" s="24"/>
      <c r="AY1926" s="24"/>
      <c r="AZ1926" s="24"/>
      <c r="BA1926" s="24"/>
      <c r="BB1926" s="24"/>
      <c r="BC1926" s="24"/>
      <c r="BD1926" s="24"/>
      <c r="BE1926" s="24"/>
      <c r="BF1926" s="24"/>
      <c r="BG1926" s="24"/>
      <c r="BH1926" s="24"/>
      <c r="BI1926" s="24"/>
      <c r="BJ1926" s="24"/>
      <c r="BK1926" s="24"/>
      <c r="BL1926" s="24"/>
      <c r="BM1926" s="24"/>
      <c r="BN1926" s="24"/>
      <c r="BO1926" s="24"/>
      <c r="BP1926" s="24"/>
      <c r="BQ1926" s="24"/>
      <c r="BR1926" s="24"/>
      <c r="BS1926" s="24"/>
      <c r="BT1926" s="24"/>
      <c r="BU1926" s="24"/>
      <c r="BV1926" s="24"/>
      <c r="BW1926" s="24"/>
      <c r="BX1926" s="24"/>
      <c r="BY1926" s="24"/>
      <c r="BZ1926" s="24"/>
      <c r="CA1926" s="24"/>
      <c r="CB1926" s="24"/>
      <c r="CC1926" s="24"/>
      <c r="CD1926" s="24"/>
      <c r="CE1926" s="24"/>
    </row>
    <row r="1927" spans="46:83" x14ac:dyDescent="0.15">
      <c r="AT1927" s="24"/>
      <c r="AU1927" s="24"/>
      <c r="AV1927" s="24"/>
      <c r="AW1927" s="24"/>
      <c r="AX1927" s="24"/>
      <c r="AY1927" s="24"/>
      <c r="AZ1927" s="24"/>
      <c r="BA1927" s="24"/>
      <c r="BB1927" s="24"/>
      <c r="BC1927" s="24"/>
      <c r="BD1927" s="24"/>
      <c r="BE1927" s="24"/>
      <c r="BF1927" s="24"/>
      <c r="BG1927" s="24"/>
      <c r="BH1927" s="24"/>
      <c r="BI1927" s="24"/>
      <c r="BJ1927" s="24"/>
      <c r="BK1927" s="24"/>
      <c r="BL1927" s="24"/>
      <c r="BM1927" s="24"/>
      <c r="BN1927" s="24"/>
      <c r="BO1927" s="24"/>
      <c r="BP1927" s="24"/>
      <c r="BQ1927" s="24"/>
      <c r="BR1927" s="24"/>
      <c r="BS1927" s="24"/>
      <c r="BT1927" s="24"/>
      <c r="BU1927" s="24"/>
      <c r="BV1927" s="24"/>
      <c r="BW1927" s="24"/>
      <c r="BX1927" s="24"/>
      <c r="BY1927" s="24"/>
      <c r="BZ1927" s="24"/>
      <c r="CA1927" s="24"/>
      <c r="CB1927" s="24"/>
      <c r="CC1927" s="24"/>
      <c r="CD1927" s="24"/>
      <c r="CE1927" s="24"/>
    </row>
    <row r="1928" spans="46:83" x14ac:dyDescent="0.15">
      <c r="AT1928" s="24"/>
      <c r="AU1928" s="24"/>
      <c r="AV1928" s="24"/>
      <c r="AW1928" s="24"/>
      <c r="AX1928" s="24"/>
      <c r="AY1928" s="24"/>
      <c r="AZ1928" s="24"/>
      <c r="BA1928" s="24"/>
      <c r="BB1928" s="24"/>
      <c r="BC1928" s="24"/>
      <c r="BD1928" s="24"/>
      <c r="BE1928" s="24"/>
      <c r="BF1928" s="24"/>
      <c r="BG1928" s="24"/>
      <c r="BH1928" s="24"/>
      <c r="BI1928" s="24"/>
      <c r="BJ1928" s="24"/>
      <c r="BK1928" s="24"/>
      <c r="BL1928" s="24"/>
      <c r="BM1928" s="24"/>
      <c r="BN1928" s="24"/>
      <c r="BO1928" s="24"/>
      <c r="BP1928" s="24"/>
      <c r="BQ1928" s="24"/>
      <c r="BR1928" s="24"/>
      <c r="BS1928" s="24"/>
      <c r="BT1928" s="24"/>
      <c r="BU1928" s="24"/>
      <c r="BV1928" s="24"/>
      <c r="BW1928" s="24"/>
      <c r="BX1928" s="24"/>
      <c r="BY1928" s="24"/>
      <c r="BZ1928" s="24"/>
      <c r="CA1928" s="24"/>
      <c r="CB1928" s="24"/>
      <c r="CC1928" s="24"/>
      <c r="CD1928" s="24"/>
      <c r="CE1928" s="24"/>
    </row>
    <row r="1929" spans="46:83" x14ac:dyDescent="0.15">
      <c r="AT1929" s="24"/>
      <c r="AU1929" s="24"/>
      <c r="AV1929" s="24"/>
      <c r="AW1929" s="24"/>
      <c r="AX1929" s="24"/>
      <c r="AY1929" s="24"/>
      <c r="AZ1929" s="24"/>
      <c r="BA1929" s="24"/>
      <c r="BB1929" s="24"/>
      <c r="BC1929" s="24"/>
      <c r="BD1929" s="24"/>
      <c r="BE1929" s="24"/>
      <c r="BF1929" s="24"/>
      <c r="BG1929" s="24"/>
      <c r="BH1929" s="24"/>
      <c r="BI1929" s="24"/>
      <c r="BJ1929" s="24"/>
      <c r="BK1929" s="24"/>
      <c r="BL1929" s="24"/>
      <c r="BM1929" s="24"/>
      <c r="BN1929" s="24"/>
      <c r="BO1929" s="24"/>
      <c r="BP1929" s="24"/>
      <c r="BQ1929" s="24"/>
      <c r="BR1929" s="24"/>
      <c r="BS1929" s="24"/>
      <c r="BT1929" s="24"/>
      <c r="BU1929" s="24"/>
      <c r="BV1929" s="24"/>
      <c r="BW1929" s="24"/>
      <c r="BX1929" s="24"/>
      <c r="BY1929" s="24"/>
      <c r="BZ1929" s="24"/>
      <c r="CA1929" s="24"/>
      <c r="CB1929" s="24"/>
      <c r="CC1929" s="24"/>
      <c r="CD1929" s="24"/>
      <c r="CE1929" s="24"/>
    </row>
    <row r="1930" spans="46:83" x14ac:dyDescent="0.15">
      <c r="AT1930" s="24"/>
      <c r="AU1930" s="24"/>
      <c r="AV1930" s="24"/>
      <c r="AW1930" s="24"/>
      <c r="AX1930" s="24"/>
      <c r="AY1930" s="24"/>
      <c r="AZ1930" s="24"/>
      <c r="BA1930" s="24"/>
      <c r="BB1930" s="24"/>
      <c r="BC1930" s="24"/>
      <c r="BD1930" s="24"/>
      <c r="BE1930" s="24"/>
      <c r="BF1930" s="24"/>
      <c r="BG1930" s="24"/>
      <c r="BH1930" s="24"/>
      <c r="BI1930" s="24"/>
      <c r="BJ1930" s="24"/>
      <c r="BK1930" s="24"/>
      <c r="BL1930" s="24"/>
      <c r="BM1930" s="24"/>
      <c r="BN1930" s="24"/>
      <c r="BO1930" s="24"/>
      <c r="BP1930" s="24"/>
      <c r="BQ1930" s="24"/>
      <c r="BR1930" s="24"/>
      <c r="BS1930" s="24"/>
      <c r="BT1930" s="24"/>
      <c r="BU1930" s="24"/>
      <c r="BV1930" s="24"/>
      <c r="BW1930" s="24"/>
      <c r="BX1930" s="24"/>
      <c r="BY1930" s="24"/>
      <c r="BZ1930" s="24"/>
      <c r="CA1930" s="24"/>
      <c r="CB1930" s="24"/>
      <c r="CC1930" s="24"/>
      <c r="CD1930" s="24"/>
      <c r="CE1930" s="24"/>
    </row>
    <row r="1931" spans="46:83" x14ac:dyDescent="0.15">
      <c r="AT1931" s="24"/>
      <c r="AU1931" s="24"/>
      <c r="AV1931" s="24"/>
      <c r="AW1931" s="24"/>
      <c r="AX1931" s="24"/>
      <c r="AY1931" s="24"/>
      <c r="AZ1931" s="24"/>
      <c r="BA1931" s="24"/>
      <c r="BB1931" s="24"/>
      <c r="BC1931" s="24"/>
      <c r="BD1931" s="24"/>
      <c r="BE1931" s="24"/>
      <c r="BF1931" s="24"/>
      <c r="BG1931" s="24"/>
      <c r="BH1931" s="24"/>
      <c r="BI1931" s="24"/>
      <c r="BJ1931" s="24"/>
      <c r="BK1931" s="24"/>
      <c r="BL1931" s="24"/>
      <c r="BM1931" s="24"/>
      <c r="BN1931" s="24"/>
      <c r="BO1931" s="24"/>
      <c r="BP1931" s="24"/>
      <c r="BQ1931" s="24"/>
      <c r="BR1931" s="24"/>
      <c r="BS1931" s="24"/>
      <c r="BT1931" s="24"/>
      <c r="BU1931" s="24"/>
      <c r="BV1931" s="24"/>
      <c r="BW1931" s="24"/>
      <c r="BX1931" s="24"/>
      <c r="BY1931" s="24"/>
      <c r="BZ1931" s="24"/>
      <c r="CA1931" s="24"/>
      <c r="CB1931" s="24"/>
      <c r="CC1931" s="24"/>
      <c r="CD1931" s="24"/>
      <c r="CE1931" s="24"/>
    </row>
    <row r="1932" spans="46:83" x14ac:dyDescent="0.15">
      <c r="AT1932" s="24"/>
      <c r="AU1932" s="24"/>
      <c r="AV1932" s="24"/>
      <c r="AW1932" s="24"/>
      <c r="AX1932" s="24"/>
      <c r="AY1932" s="24"/>
      <c r="AZ1932" s="24"/>
      <c r="BA1932" s="24"/>
      <c r="BB1932" s="24"/>
      <c r="BC1932" s="24"/>
      <c r="BD1932" s="24"/>
      <c r="BE1932" s="24"/>
      <c r="BF1932" s="24"/>
      <c r="BG1932" s="24"/>
      <c r="BH1932" s="24"/>
      <c r="BI1932" s="24"/>
      <c r="BJ1932" s="24"/>
      <c r="BK1932" s="24"/>
      <c r="BL1932" s="24"/>
      <c r="BM1932" s="24"/>
      <c r="BN1932" s="24"/>
      <c r="BO1932" s="24"/>
      <c r="BP1932" s="24"/>
      <c r="BQ1932" s="24"/>
      <c r="BR1932" s="24"/>
      <c r="BS1932" s="24"/>
      <c r="BT1932" s="24"/>
      <c r="BU1932" s="24"/>
      <c r="BV1932" s="24"/>
      <c r="BW1932" s="24"/>
      <c r="BX1932" s="24"/>
      <c r="BY1932" s="24"/>
      <c r="BZ1932" s="24"/>
      <c r="CA1932" s="24"/>
      <c r="CB1932" s="24"/>
      <c r="CC1932" s="24"/>
      <c r="CD1932" s="24"/>
      <c r="CE1932" s="24"/>
    </row>
    <row r="1933" spans="46:83" x14ac:dyDescent="0.15">
      <c r="AT1933" s="24"/>
      <c r="AU1933" s="24"/>
      <c r="AV1933" s="24"/>
      <c r="AW1933" s="24"/>
      <c r="AX1933" s="24"/>
      <c r="AY1933" s="24"/>
      <c r="AZ1933" s="24"/>
      <c r="BA1933" s="24"/>
      <c r="BB1933" s="24"/>
      <c r="BC1933" s="24"/>
      <c r="BD1933" s="24"/>
      <c r="BE1933" s="24"/>
      <c r="BF1933" s="24"/>
      <c r="BG1933" s="24"/>
      <c r="BH1933" s="24"/>
      <c r="BI1933" s="24"/>
      <c r="BJ1933" s="24"/>
      <c r="BK1933" s="24"/>
      <c r="BL1933" s="24"/>
      <c r="BM1933" s="24"/>
      <c r="BN1933" s="24"/>
      <c r="BO1933" s="24"/>
      <c r="BP1933" s="24"/>
      <c r="BQ1933" s="24"/>
      <c r="BR1933" s="24"/>
      <c r="BS1933" s="24"/>
      <c r="BT1933" s="24"/>
      <c r="BU1933" s="24"/>
      <c r="BV1933" s="24"/>
      <c r="BW1933" s="24"/>
      <c r="BX1933" s="24"/>
      <c r="BY1933" s="24"/>
      <c r="BZ1933" s="24"/>
      <c r="CA1933" s="24"/>
      <c r="CB1933" s="24"/>
      <c r="CC1933" s="24"/>
      <c r="CD1933" s="24"/>
      <c r="CE1933" s="24"/>
    </row>
    <row r="1934" spans="46:83" x14ac:dyDescent="0.15">
      <c r="AT1934" s="24"/>
      <c r="AU1934" s="24"/>
      <c r="AV1934" s="24"/>
      <c r="AW1934" s="24"/>
      <c r="AX1934" s="24"/>
      <c r="AY1934" s="24"/>
      <c r="AZ1934" s="24"/>
      <c r="BA1934" s="24"/>
      <c r="BB1934" s="24"/>
      <c r="BC1934" s="24"/>
      <c r="BD1934" s="24"/>
      <c r="BE1934" s="24"/>
      <c r="BF1934" s="24"/>
      <c r="BG1934" s="24"/>
      <c r="BH1934" s="24"/>
      <c r="BI1934" s="24"/>
      <c r="BJ1934" s="24"/>
      <c r="BK1934" s="24"/>
      <c r="BL1934" s="24"/>
      <c r="BM1934" s="24"/>
      <c r="BN1934" s="24"/>
      <c r="BO1934" s="24"/>
      <c r="BP1934" s="24"/>
      <c r="BQ1934" s="24"/>
      <c r="BR1934" s="24"/>
      <c r="BS1934" s="24"/>
      <c r="BT1934" s="24"/>
      <c r="BU1934" s="24"/>
      <c r="BV1934" s="24"/>
      <c r="BW1934" s="24"/>
      <c r="BX1934" s="24"/>
      <c r="BY1934" s="24"/>
      <c r="BZ1934" s="24"/>
      <c r="CA1934" s="24"/>
      <c r="CB1934" s="24"/>
      <c r="CC1934" s="24"/>
      <c r="CD1934" s="24"/>
      <c r="CE1934" s="24"/>
    </row>
    <row r="1935" spans="46:83" x14ac:dyDescent="0.15">
      <c r="AT1935" s="24"/>
      <c r="AU1935" s="24"/>
      <c r="AV1935" s="24"/>
      <c r="AW1935" s="24"/>
      <c r="AX1935" s="24"/>
      <c r="AY1935" s="24"/>
      <c r="AZ1935" s="24"/>
      <c r="BA1935" s="24"/>
      <c r="BB1935" s="24"/>
      <c r="BC1935" s="24"/>
      <c r="BD1935" s="24"/>
      <c r="BE1935" s="24"/>
      <c r="BF1935" s="24"/>
      <c r="BG1935" s="24"/>
      <c r="BH1935" s="24"/>
      <c r="BI1935" s="24"/>
      <c r="BJ1935" s="24"/>
      <c r="BK1935" s="24"/>
      <c r="BL1935" s="24"/>
      <c r="BM1935" s="24"/>
      <c r="BN1935" s="24"/>
      <c r="BO1935" s="24"/>
      <c r="BP1935" s="24"/>
      <c r="BQ1935" s="24"/>
      <c r="BR1935" s="24"/>
      <c r="BS1935" s="24"/>
      <c r="BT1935" s="24"/>
      <c r="BU1935" s="24"/>
      <c r="BV1935" s="24"/>
      <c r="BW1935" s="24"/>
      <c r="BX1935" s="24"/>
      <c r="BY1935" s="24"/>
      <c r="BZ1935" s="24"/>
      <c r="CA1935" s="24"/>
      <c r="CB1935" s="24"/>
      <c r="CC1935" s="24"/>
      <c r="CD1935" s="24"/>
      <c r="CE1935" s="24"/>
    </row>
    <row r="1936" spans="46:83" x14ac:dyDescent="0.15">
      <c r="AT1936" s="24"/>
      <c r="AU1936" s="24"/>
      <c r="AV1936" s="24"/>
      <c r="AW1936" s="24"/>
      <c r="AX1936" s="24"/>
      <c r="AY1936" s="24"/>
      <c r="AZ1936" s="24"/>
      <c r="BA1936" s="24"/>
      <c r="BB1936" s="24"/>
      <c r="BC1936" s="24"/>
      <c r="BD1936" s="24"/>
      <c r="BE1936" s="24"/>
      <c r="BF1936" s="24"/>
      <c r="BG1936" s="24"/>
      <c r="BH1936" s="24"/>
      <c r="BI1936" s="24"/>
      <c r="BJ1936" s="24"/>
      <c r="BK1936" s="24"/>
      <c r="BL1936" s="24"/>
      <c r="BM1936" s="24"/>
      <c r="BN1936" s="24"/>
      <c r="BO1936" s="24"/>
      <c r="BP1936" s="24"/>
      <c r="BQ1936" s="24"/>
      <c r="BR1936" s="24"/>
      <c r="BS1936" s="24"/>
      <c r="BT1936" s="24"/>
      <c r="BU1936" s="24"/>
      <c r="BV1936" s="24"/>
      <c r="BW1936" s="24"/>
      <c r="BX1936" s="24"/>
      <c r="BY1936" s="24"/>
      <c r="BZ1936" s="24"/>
      <c r="CA1936" s="24"/>
      <c r="CB1936" s="24"/>
      <c r="CC1936" s="24"/>
      <c r="CD1936" s="24"/>
      <c r="CE1936" s="24"/>
    </row>
    <row r="1937" spans="46:83" x14ac:dyDescent="0.15">
      <c r="AT1937" s="24"/>
      <c r="AU1937" s="24"/>
      <c r="AV1937" s="24"/>
      <c r="AW1937" s="24"/>
      <c r="AX1937" s="24"/>
      <c r="AY1937" s="24"/>
      <c r="AZ1937" s="24"/>
      <c r="BA1937" s="24"/>
      <c r="BB1937" s="24"/>
      <c r="BC1937" s="24"/>
      <c r="BD1937" s="24"/>
      <c r="BE1937" s="24"/>
      <c r="BF1937" s="24"/>
      <c r="BG1937" s="24"/>
      <c r="BH1937" s="24"/>
      <c r="BI1937" s="24"/>
      <c r="BJ1937" s="24"/>
      <c r="BK1937" s="24"/>
      <c r="BL1937" s="24"/>
      <c r="BM1937" s="24"/>
      <c r="BN1937" s="24"/>
      <c r="BO1937" s="24"/>
      <c r="BP1937" s="24"/>
      <c r="BQ1937" s="24"/>
      <c r="BR1937" s="24"/>
      <c r="BS1937" s="24"/>
      <c r="BT1937" s="24"/>
      <c r="BU1937" s="24"/>
      <c r="BV1937" s="24"/>
      <c r="BW1937" s="24"/>
      <c r="BX1937" s="24"/>
      <c r="BY1937" s="24"/>
      <c r="BZ1937" s="24"/>
      <c r="CA1937" s="24"/>
      <c r="CB1937" s="24"/>
      <c r="CC1937" s="24"/>
      <c r="CD1937" s="24"/>
      <c r="CE1937" s="24"/>
    </row>
    <row r="1938" spans="46:83" x14ac:dyDescent="0.15">
      <c r="AT1938" s="24"/>
      <c r="AU1938" s="24"/>
      <c r="AV1938" s="24"/>
      <c r="AW1938" s="24"/>
      <c r="AX1938" s="24"/>
      <c r="AY1938" s="24"/>
      <c r="AZ1938" s="24"/>
      <c r="BA1938" s="24"/>
      <c r="BB1938" s="24"/>
      <c r="BC1938" s="24"/>
      <c r="BD1938" s="24"/>
      <c r="BE1938" s="24"/>
      <c r="BF1938" s="24"/>
      <c r="BG1938" s="24"/>
      <c r="BH1938" s="24"/>
      <c r="BI1938" s="24"/>
      <c r="BJ1938" s="24"/>
      <c r="BK1938" s="24"/>
      <c r="BL1938" s="24"/>
      <c r="BM1938" s="24"/>
      <c r="BN1938" s="24"/>
      <c r="BO1938" s="24"/>
      <c r="BP1938" s="24"/>
      <c r="BQ1938" s="24"/>
      <c r="BR1938" s="24"/>
      <c r="BS1938" s="24"/>
      <c r="BT1938" s="24"/>
      <c r="BU1938" s="24"/>
      <c r="BV1938" s="24"/>
      <c r="BW1938" s="24"/>
      <c r="BX1938" s="24"/>
      <c r="BY1938" s="24"/>
      <c r="BZ1938" s="24"/>
      <c r="CA1938" s="24"/>
      <c r="CB1938" s="24"/>
      <c r="CC1938" s="24"/>
      <c r="CD1938" s="24"/>
      <c r="CE1938" s="24"/>
    </row>
    <row r="1939" spans="46:83" x14ac:dyDescent="0.15">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row>
    <row r="1940" spans="46:83" x14ac:dyDescent="0.15">
      <c r="AT1940" s="24"/>
      <c r="AU1940" s="24"/>
      <c r="AV1940" s="24"/>
      <c r="AW1940" s="24"/>
      <c r="AX1940" s="24"/>
      <c r="AY1940" s="24"/>
      <c r="AZ1940" s="24"/>
      <c r="BA1940" s="24"/>
      <c r="BB1940" s="24"/>
      <c r="BC1940" s="24"/>
      <c r="BD1940" s="24"/>
      <c r="BE1940" s="24"/>
      <c r="BF1940" s="24"/>
      <c r="BG1940" s="24"/>
      <c r="BH1940" s="24"/>
      <c r="BI1940" s="24"/>
      <c r="BJ1940" s="24"/>
      <c r="BK1940" s="24"/>
      <c r="BL1940" s="24"/>
      <c r="BM1940" s="24"/>
      <c r="BN1940" s="24"/>
      <c r="BO1940" s="24"/>
      <c r="BP1940" s="24"/>
      <c r="BQ1940" s="24"/>
      <c r="BR1940" s="24"/>
      <c r="BS1940" s="24"/>
      <c r="BT1940" s="24"/>
      <c r="BU1940" s="24"/>
      <c r="BV1940" s="24"/>
      <c r="BW1940" s="24"/>
      <c r="BX1940" s="24"/>
      <c r="BY1940" s="24"/>
      <c r="BZ1940" s="24"/>
      <c r="CA1940" s="24"/>
      <c r="CB1940" s="24"/>
      <c r="CC1940" s="24"/>
      <c r="CD1940" s="24"/>
      <c r="CE1940" s="24"/>
    </row>
    <row r="1941" spans="46:83" x14ac:dyDescent="0.15">
      <c r="AT1941" s="24"/>
      <c r="AU1941" s="24"/>
      <c r="AV1941" s="24"/>
      <c r="AW1941" s="24"/>
      <c r="AX1941" s="24"/>
      <c r="AY1941" s="24"/>
      <c r="AZ1941" s="24"/>
      <c r="BA1941" s="24"/>
      <c r="BB1941" s="24"/>
      <c r="BC1941" s="24"/>
      <c r="BD1941" s="24"/>
      <c r="BE1941" s="24"/>
      <c r="BF1941" s="24"/>
      <c r="BG1941" s="24"/>
      <c r="BH1941" s="24"/>
      <c r="BI1941" s="24"/>
      <c r="BJ1941" s="24"/>
      <c r="BK1941" s="24"/>
      <c r="BL1941" s="24"/>
      <c r="BM1941" s="24"/>
      <c r="BN1941" s="24"/>
      <c r="BO1941" s="24"/>
      <c r="BP1941" s="24"/>
      <c r="BQ1941" s="24"/>
      <c r="BR1941" s="24"/>
      <c r="BS1941" s="24"/>
      <c r="BT1941" s="24"/>
      <c r="BU1941" s="24"/>
      <c r="BV1941" s="24"/>
      <c r="BW1941" s="24"/>
      <c r="BX1941" s="24"/>
      <c r="BY1941" s="24"/>
      <c r="BZ1941" s="24"/>
      <c r="CA1941" s="24"/>
      <c r="CB1941" s="24"/>
      <c r="CC1941" s="24"/>
      <c r="CD1941" s="24"/>
      <c r="CE1941" s="24"/>
    </row>
    <row r="1942" spans="46:83" x14ac:dyDescent="0.15">
      <c r="AT1942" s="24"/>
      <c r="AU1942" s="24"/>
      <c r="AV1942" s="24"/>
      <c r="AW1942" s="24"/>
      <c r="AX1942" s="24"/>
      <c r="AY1942" s="24"/>
      <c r="AZ1942" s="24"/>
      <c r="BA1942" s="24"/>
      <c r="BB1942" s="24"/>
      <c r="BC1942" s="24"/>
      <c r="BD1942" s="24"/>
      <c r="BE1942" s="24"/>
      <c r="BF1942" s="24"/>
      <c r="BG1942" s="24"/>
      <c r="BH1942" s="24"/>
      <c r="BI1942" s="24"/>
      <c r="BJ1942" s="24"/>
      <c r="BK1942" s="24"/>
      <c r="BL1942" s="24"/>
      <c r="BM1942" s="24"/>
      <c r="BN1942" s="24"/>
      <c r="BO1942" s="24"/>
      <c r="BP1942" s="24"/>
      <c r="BQ1942" s="24"/>
      <c r="BR1942" s="24"/>
      <c r="BS1942" s="24"/>
      <c r="BT1942" s="24"/>
      <c r="BU1942" s="24"/>
      <c r="BV1942" s="24"/>
      <c r="BW1942" s="24"/>
      <c r="BX1942" s="24"/>
      <c r="BY1942" s="24"/>
      <c r="BZ1942" s="24"/>
      <c r="CA1942" s="24"/>
      <c r="CB1942" s="24"/>
      <c r="CC1942" s="24"/>
      <c r="CD1942" s="24"/>
      <c r="CE1942" s="24"/>
    </row>
    <row r="1943" spans="46:83" x14ac:dyDescent="0.15">
      <c r="AT1943" s="24"/>
      <c r="AU1943" s="24"/>
      <c r="AV1943" s="24"/>
      <c r="AW1943" s="24"/>
      <c r="AX1943" s="24"/>
      <c r="AY1943" s="24"/>
      <c r="AZ1943" s="24"/>
      <c r="BA1943" s="24"/>
      <c r="BB1943" s="24"/>
      <c r="BC1943" s="24"/>
      <c r="BD1943" s="24"/>
      <c r="BE1943" s="24"/>
      <c r="BF1943" s="24"/>
      <c r="BG1943" s="24"/>
      <c r="BH1943" s="24"/>
      <c r="BI1943" s="24"/>
      <c r="BJ1943" s="24"/>
      <c r="BK1943" s="24"/>
      <c r="BL1943" s="24"/>
      <c r="BM1943" s="24"/>
      <c r="BN1943" s="24"/>
      <c r="BO1943" s="24"/>
      <c r="BP1943" s="24"/>
      <c r="BQ1943" s="24"/>
      <c r="BR1943" s="24"/>
      <c r="BS1943" s="24"/>
      <c r="BT1943" s="24"/>
      <c r="BU1943" s="24"/>
      <c r="BV1943" s="24"/>
      <c r="BW1943" s="24"/>
      <c r="BX1943" s="24"/>
      <c r="BY1943" s="24"/>
      <c r="BZ1943" s="24"/>
      <c r="CA1943" s="24"/>
      <c r="CB1943" s="24"/>
      <c r="CC1943" s="24"/>
      <c r="CD1943" s="24"/>
      <c r="CE1943" s="24"/>
    </row>
    <row r="1944" spans="46:83" x14ac:dyDescent="0.15">
      <c r="AT1944" s="24"/>
      <c r="AU1944" s="24"/>
      <c r="AV1944" s="24"/>
      <c r="AW1944" s="24"/>
      <c r="AX1944" s="24"/>
      <c r="AY1944" s="24"/>
      <c r="AZ1944" s="24"/>
      <c r="BA1944" s="24"/>
      <c r="BB1944" s="24"/>
      <c r="BC1944" s="24"/>
      <c r="BD1944" s="24"/>
      <c r="BE1944" s="24"/>
      <c r="BF1944" s="24"/>
      <c r="BG1944" s="24"/>
      <c r="BH1944" s="24"/>
      <c r="BI1944" s="24"/>
      <c r="BJ1944" s="24"/>
      <c r="BK1944" s="24"/>
      <c r="BL1944" s="24"/>
      <c r="BM1944" s="24"/>
      <c r="BN1944" s="24"/>
      <c r="BO1944" s="24"/>
      <c r="BP1944" s="24"/>
      <c r="BQ1944" s="24"/>
      <c r="BR1944" s="24"/>
      <c r="BS1944" s="24"/>
      <c r="BT1944" s="24"/>
      <c r="BU1944" s="24"/>
      <c r="BV1944" s="24"/>
      <c r="BW1944" s="24"/>
      <c r="BX1944" s="24"/>
      <c r="BY1944" s="24"/>
      <c r="BZ1944" s="24"/>
      <c r="CA1944" s="24"/>
      <c r="CB1944" s="24"/>
      <c r="CC1944" s="24"/>
      <c r="CD1944" s="24"/>
      <c r="CE1944" s="24"/>
    </row>
    <row r="1945" spans="46:83" x14ac:dyDescent="0.15">
      <c r="AT1945" s="24"/>
      <c r="AU1945" s="24"/>
      <c r="AV1945" s="24"/>
      <c r="AW1945" s="24"/>
      <c r="AX1945" s="24"/>
      <c r="AY1945" s="24"/>
      <c r="AZ1945" s="24"/>
      <c r="BA1945" s="24"/>
      <c r="BB1945" s="24"/>
      <c r="BC1945" s="24"/>
      <c r="BD1945" s="24"/>
      <c r="BE1945" s="24"/>
      <c r="BF1945" s="24"/>
      <c r="BG1945" s="24"/>
      <c r="BH1945" s="24"/>
      <c r="BI1945" s="24"/>
      <c r="BJ1945" s="24"/>
      <c r="BK1945" s="24"/>
      <c r="BL1945" s="24"/>
      <c r="BM1945" s="24"/>
      <c r="BN1945" s="24"/>
      <c r="BO1945" s="24"/>
      <c r="BP1945" s="24"/>
      <c r="BQ1945" s="24"/>
      <c r="BR1945" s="24"/>
      <c r="BS1945" s="24"/>
      <c r="BT1945" s="24"/>
      <c r="BU1945" s="24"/>
      <c r="BV1945" s="24"/>
      <c r="BW1945" s="24"/>
      <c r="BX1945" s="24"/>
      <c r="BY1945" s="24"/>
      <c r="BZ1945" s="24"/>
      <c r="CA1945" s="24"/>
      <c r="CB1945" s="24"/>
      <c r="CC1945" s="24"/>
      <c r="CD1945" s="24"/>
      <c r="CE1945" s="24"/>
    </row>
    <row r="1946" spans="46:83" x14ac:dyDescent="0.15">
      <c r="AT1946" s="24"/>
      <c r="AU1946" s="24"/>
      <c r="AV1946" s="24"/>
      <c r="AW1946" s="24"/>
      <c r="AX1946" s="24"/>
      <c r="AY1946" s="24"/>
      <c r="AZ1946" s="24"/>
      <c r="BA1946" s="24"/>
      <c r="BB1946" s="24"/>
      <c r="BC1946" s="24"/>
      <c r="BD1946" s="24"/>
      <c r="BE1946" s="24"/>
      <c r="BF1946" s="24"/>
      <c r="BG1946" s="24"/>
      <c r="BH1946" s="24"/>
      <c r="BI1946" s="24"/>
      <c r="BJ1946" s="24"/>
      <c r="BK1946" s="24"/>
      <c r="BL1946" s="24"/>
      <c r="BM1946" s="24"/>
      <c r="BN1946" s="24"/>
      <c r="BO1946" s="24"/>
      <c r="BP1946" s="24"/>
      <c r="BQ1946" s="24"/>
      <c r="BR1946" s="24"/>
      <c r="BS1946" s="24"/>
      <c r="BT1946" s="24"/>
      <c r="BU1946" s="24"/>
      <c r="BV1946" s="24"/>
      <c r="BW1946" s="24"/>
      <c r="BX1946" s="24"/>
      <c r="BY1946" s="24"/>
      <c r="BZ1946" s="24"/>
      <c r="CA1946" s="24"/>
      <c r="CB1946" s="24"/>
      <c r="CC1946" s="24"/>
      <c r="CD1946" s="24"/>
      <c r="CE1946" s="24"/>
    </row>
    <row r="1947" spans="46:83" x14ac:dyDescent="0.15">
      <c r="AT1947" s="24"/>
      <c r="AU1947" s="24"/>
      <c r="AV1947" s="24"/>
      <c r="AW1947" s="24"/>
      <c r="AX1947" s="24"/>
      <c r="AY1947" s="24"/>
      <c r="AZ1947" s="24"/>
      <c r="BA1947" s="24"/>
      <c r="BB1947" s="24"/>
      <c r="BC1947" s="24"/>
      <c r="BD1947" s="24"/>
      <c r="BE1947" s="24"/>
      <c r="BF1947" s="24"/>
      <c r="BG1947" s="24"/>
      <c r="BH1947" s="24"/>
      <c r="BI1947" s="24"/>
      <c r="BJ1947" s="24"/>
      <c r="BK1947" s="24"/>
      <c r="BL1947" s="24"/>
      <c r="BM1947" s="24"/>
      <c r="BN1947" s="24"/>
      <c r="BO1947" s="24"/>
      <c r="BP1947" s="24"/>
      <c r="BQ1947" s="24"/>
      <c r="BR1947" s="24"/>
      <c r="BS1947" s="24"/>
      <c r="BT1947" s="24"/>
      <c r="BU1947" s="24"/>
      <c r="BV1947" s="24"/>
      <c r="BW1947" s="24"/>
      <c r="BX1947" s="24"/>
      <c r="BY1947" s="24"/>
      <c r="BZ1947" s="24"/>
      <c r="CA1947" s="24"/>
      <c r="CB1947" s="24"/>
      <c r="CC1947" s="24"/>
      <c r="CD1947" s="24"/>
      <c r="CE1947" s="24"/>
    </row>
    <row r="1948" spans="46:83" x14ac:dyDescent="0.15">
      <c r="AT1948" s="24"/>
      <c r="AU1948" s="24"/>
      <c r="AV1948" s="24"/>
      <c r="AW1948" s="24"/>
      <c r="AX1948" s="24"/>
      <c r="AY1948" s="24"/>
      <c r="AZ1948" s="24"/>
      <c r="BA1948" s="24"/>
      <c r="BB1948" s="24"/>
      <c r="BC1948" s="24"/>
      <c r="BD1948" s="24"/>
      <c r="BE1948" s="24"/>
      <c r="BF1948" s="24"/>
      <c r="BG1948" s="24"/>
      <c r="BH1948" s="24"/>
      <c r="BI1948" s="24"/>
      <c r="BJ1948" s="24"/>
      <c r="BK1948" s="24"/>
      <c r="BL1948" s="24"/>
      <c r="BM1948" s="24"/>
      <c r="BN1948" s="24"/>
      <c r="BO1948" s="24"/>
      <c r="BP1948" s="24"/>
      <c r="BQ1948" s="24"/>
      <c r="BR1948" s="24"/>
      <c r="BS1948" s="24"/>
      <c r="BT1948" s="24"/>
      <c r="BU1948" s="24"/>
      <c r="BV1948" s="24"/>
      <c r="BW1948" s="24"/>
      <c r="BX1948" s="24"/>
      <c r="BY1948" s="24"/>
      <c r="BZ1948" s="24"/>
      <c r="CA1948" s="24"/>
      <c r="CB1948" s="24"/>
      <c r="CC1948" s="24"/>
      <c r="CD1948" s="24"/>
      <c r="CE1948" s="24"/>
    </row>
    <row r="1949" spans="46:83" x14ac:dyDescent="0.15">
      <c r="AT1949" s="24"/>
      <c r="AU1949" s="24"/>
      <c r="AV1949" s="24"/>
      <c r="AW1949" s="24"/>
      <c r="AX1949" s="24"/>
      <c r="AY1949" s="24"/>
      <c r="AZ1949" s="24"/>
      <c r="BA1949" s="24"/>
      <c r="BB1949" s="24"/>
      <c r="BC1949" s="24"/>
      <c r="BD1949" s="24"/>
      <c r="BE1949" s="24"/>
      <c r="BF1949" s="24"/>
      <c r="BG1949" s="24"/>
      <c r="BH1949" s="24"/>
      <c r="BI1949" s="24"/>
      <c r="BJ1949" s="24"/>
      <c r="BK1949" s="24"/>
      <c r="BL1949" s="24"/>
      <c r="BM1949" s="24"/>
      <c r="BN1949" s="24"/>
      <c r="BO1949" s="24"/>
      <c r="BP1949" s="24"/>
      <c r="BQ1949" s="24"/>
      <c r="BR1949" s="24"/>
      <c r="BS1949" s="24"/>
      <c r="BT1949" s="24"/>
      <c r="BU1949" s="24"/>
      <c r="BV1949" s="24"/>
      <c r="BW1949" s="24"/>
      <c r="BX1949" s="24"/>
      <c r="BY1949" s="24"/>
      <c r="BZ1949" s="24"/>
      <c r="CA1949" s="24"/>
      <c r="CB1949" s="24"/>
      <c r="CC1949" s="24"/>
      <c r="CD1949" s="24"/>
      <c r="CE1949" s="24"/>
    </row>
    <row r="1950" spans="46:83" x14ac:dyDescent="0.15">
      <c r="AT1950" s="24"/>
      <c r="AU1950" s="24"/>
      <c r="AV1950" s="24"/>
      <c r="AW1950" s="24"/>
      <c r="AX1950" s="24"/>
      <c r="AY1950" s="24"/>
      <c r="AZ1950" s="24"/>
      <c r="BA1950" s="24"/>
      <c r="BB1950" s="24"/>
      <c r="BC1950" s="24"/>
      <c r="BD1950" s="24"/>
      <c r="BE1950" s="24"/>
      <c r="BF1950" s="24"/>
      <c r="BG1950" s="24"/>
      <c r="BH1950" s="24"/>
      <c r="BI1950" s="24"/>
      <c r="BJ1950" s="24"/>
      <c r="BK1950" s="24"/>
      <c r="BL1950" s="24"/>
      <c r="BM1950" s="24"/>
      <c r="BN1950" s="24"/>
      <c r="BO1950" s="24"/>
      <c r="BP1950" s="24"/>
      <c r="BQ1950" s="24"/>
      <c r="BR1950" s="24"/>
      <c r="BS1950" s="24"/>
      <c r="BT1950" s="24"/>
      <c r="BU1950" s="24"/>
      <c r="BV1950" s="24"/>
      <c r="BW1950" s="24"/>
      <c r="BX1950" s="24"/>
      <c r="BY1950" s="24"/>
      <c r="BZ1950" s="24"/>
      <c r="CA1950" s="24"/>
      <c r="CB1950" s="24"/>
      <c r="CC1950" s="24"/>
      <c r="CD1950" s="24"/>
      <c r="CE1950" s="24"/>
    </row>
    <row r="1951" spans="46:83" x14ac:dyDescent="0.15">
      <c r="AT1951" s="24"/>
      <c r="AU1951" s="24"/>
      <c r="AV1951" s="24"/>
      <c r="AW1951" s="24"/>
      <c r="AX1951" s="24"/>
      <c r="AY1951" s="24"/>
      <c r="AZ1951" s="24"/>
      <c r="BA1951" s="24"/>
      <c r="BB1951" s="24"/>
      <c r="BC1951" s="24"/>
      <c r="BD1951" s="24"/>
      <c r="BE1951" s="24"/>
      <c r="BF1951" s="24"/>
      <c r="BG1951" s="24"/>
      <c r="BH1951" s="24"/>
      <c r="BI1951" s="24"/>
      <c r="BJ1951" s="24"/>
      <c r="BK1951" s="24"/>
      <c r="BL1951" s="24"/>
      <c r="BM1951" s="24"/>
      <c r="BN1951" s="24"/>
      <c r="BO1951" s="24"/>
      <c r="BP1951" s="24"/>
      <c r="BQ1951" s="24"/>
      <c r="BR1951" s="24"/>
      <c r="BS1951" s="24"/>
      <c r="BT1951" s="24"/>
      <c r="BU1951" s="24"/>
      <c r="BV1951" s="24"/>
      <c r="BW1951" s="24"/>
      <c r="BX1951" s="24"/>
      <c r="BY1951" s="24"/>
      <c r="BZ1951" s="24"/>
      <c r="CA1951" s="24"/>
      <c r="CB1951" s="24"/>
      <c r="CC1951" s="24"/>
      <c r="CD1951" s="24"/>
      <c r="CE1951" s="24"/>
    </row>
    <row r="1952" spans="46:83" x14ac:dyDescent="0.15">
      <c r="AT1952" s="24"/>
      <c r="AU1952" s="24"/>
      <c r="AV1952" s="24"/>
      <c r="AW1952" s="24"/>
      <c r="AX1952" s="24"/>
      <c r="AY1952" s="24"/>
      <c r="AZ1952" s="24"/>
      <c r="BA1952" s="24"/>
      <c r="BB1952" s="24"/>
      <c r="BC1952" s="24"/>
      <c r="BD1952" s="24"/>
      <c r="BE1952" s="24"/>
      <c r="BF1952" s="24"/>
      <c r="BG1952" s="24"/>
      <c r="BH1952" s="24"/>
      <c r="BI1952" s="24"/>
      <c r="BJ1952" s="24"/>
      <c r="BK1952" s="24"/>
      <c r="BL1952" s="24"/>
      <c r="BM1952" s="24"/>
      <c r="BN1952" s="24"/>
      <c r="BO1952" s="24"/>
      <c r="BP1952" s="24"/>
      <c r="BQ1952" s="24"/>
      <c r="BR1952" s="24"/>
      <c r="BS1952" s="24"/>
      <c r="BT1952" s="24"/>
      <c r="BU1952" s="24"/>
      <c r="BV1952" s="24"/>
      <c r="BW1952" s="24"/>
      <c r="BX1952" s="24"/>
      <c r="BY1952" s="24"/>
      <c r="BZ1952" s="24"/>
      <c r="CA1952" s="24"/>
      <c r="CB1952" s="24"/>
      <c r="CC1952" s="24"/>
      <c r="CD1952" s="24"/>
      <c r="CE1952" s="24"/>
    </row>
    <row r="1953" spans="46:83" x14ac:dyDescent="0.15">
      <c r="AT1953" s="24"/>
      <c r="AU1953" s="24"/>
      <c r="AV1953" s="24"/>
      <c r="AW1953" s="24"/>
      <c r="AX1953" s="24"/>
      <c r="AY1953" s="24"/>
      <c r="AZ1953" s="24"/>
      <c r="BA1953" s="24"/>
      <c r="BB1953" s="24"/>
      <c r="BC1953" s="24"/>
      <c r="BD1953" s="24"/>
      <c r="BE1953" s="24"/>
      <c r="BF1953" s="24"/>
      <c r="BG1953" s="24"/>
      <c r="BH1953" s="24"/>
      <c r="BI1953" s="24"/>
      <c r="BJ1953" s="24"/>
      <c r="BK1953" s="24"/>
      <c r="BL1953" s="24"/>
      <c r="BM1953" s="24"/>
      <c r="BN1953" s="24"/>
      <c r="BO1953" s="24"/>
      <c r="BP1953" s="24"/>
      <c r="BQ1953" s="24"/>
      <c r="BR1953" s="24"/>
      <c r="BS1953" s="24"/>
      <c r="BT1953" s="24"/>
      <c r="BU1953" s="24"/>
      <c r="BV1953" s="24"/>
      <c r="BW1953" s="24"/>
      <c r="BX1953" s="24"/>
      <c r="BY1953" s="24"/>
      <c r="BZ1953" s="24"/>
      <c r="CA1953" s="24"/>
      <c r="CB1953" s="24"/>
      <c r="CC1953" s="24"/>
      <c r="CD1953" s="24"/>
      <c r="CE1953" s="24"/>
    </row>
    <row r="1954" spans="46:83" x14ac:dyDescent="0.15">
      <c r="AT1954" s="24"/>
      <c r="AU1954" s="24"/>
      <c r="AV1954" s="24"/>
      <c r="AW1954" s="24"/>
      <c r="AX1954" s="24"/>
      <c r="AY1954" s="24"/>
      <c r="AZ1954" s="24"/>
      <c r="BA1954" s="24"/>
      <c r="BB1954" s="24"/>
      <c r="BC1954" s="24"/>
      <c r="BD1954" s="24"/>
      <c r="BE1954" s="24"/>
      <c r="BF1954" s="24"/>
      <c r="BG1954" s="24"/>
      <c r="BH1954" s="24"/>
      <c r="BI1954" s="24"/>
      <c r="BJ1954" s="24"/>
      <c r="BK1954" s="24"/>
      <c r="BL1954" s="24"/>
      <c r="BM1954" s="24"/>
      <c r="BN1954" s="24"/>
      <c r="BO1954" s="24"/>
      <c r="BP1954" s="24"/>
      <c r="BQ1954" s="24"/>
      <c r="BR1954" s="24"/>
      <c r="BS1954" s="24"/>
      <c r="BT1954" s="24"/>
      <c r="BU1954" s="24"/>
      <c r="BV1954" s="24"/>
      <c r="BW1954" s="24"/>
      <c r="BX1954" s="24"/>
      <c r="BY1954" s="24"/>
      <c r="BZ1954" s="24"/>
      <c r="CA1954" s="24"/>
      <c r="CB1954" s="24"/>
      <c r="CC1954" s="24"/>
      <c r="CD1954" s="24"/>
      <c r="CE1954" s="24"/>
    </row>
    <row r="1955" spans="46:83" x14ac:dyDescent="0.15">
      <c r="AT1955" s="24"/>
      <c r="AU1955" s="24"/>
      <c r="AV1955" s="24"/>
      <c r="AW1955" s="24"/>
      <c r="AX1955" s="24"/>
      <c r="AY1955" s="24"/>
      <c r="AZ1955" s="24"/>
      <c r="BA1955" s="24"/>
      <c r="BB1955" s="24"/>
      <c r="BC1955" s="24"/>
      <c r="BD1955" s="24"/>
      <c r="BE1955" s="24"/>
      <c r="BF1955" s="24"/>
      <c r="BG1955" s="24"/>
      <c r="BH1955" s="24"/>
      <c r="BI1955" s="24"/>
      <c r="BJ1955" s="24"/>
      <c r="BK1955" s="24"/>
      <c r="BL1955" s="24"/>
      <c r="BM1955" s="24"/>
      <c r="BN1955" s="24"/>
      <c r="BO1955" s="24"/>
      <c r="BP1955" s="24"/>
      <c r="BQ1955" s="24"/>
      <c r="BR1955" s="24"/>
      <c r="BS1955" s="24"/>
      <c r="BT1955" s="24"/>
      <c r="BU1955" s="24"/>
      <c r="BV1955" s="24"/>
      <c r="BW1955" s="24"/>
      <c r="BX1955" s="24"/>
      <c r="BY1955" s="24"/>
      <c r="BZ1955" s="24"/>
      <c r="CA1955" s="24"/>
      <c r="CB1955" s="24"/>
      <c r="CC1955" s="24"/>
      <c r="CD1955" s="24"/>
      <c r="CE1955" s="24"/>
    </row>
    <row r="1956" spans="46:83" x14ac:dyDescent="0.15">
      <c r="AT1956" s="24"/>
      <c r="AU1956" s="24"/>
      <c r="AV1956" s="24"/>
      <c r="AW1956" s="24"/>
      <c r="AX1956" s="24"/>
      <c r="AY1956" s="24"/>
      <c r="AZ1956" s="24"/>
      <c r="BA1956" s="24"/>
      <c r="BB1956" s="24"/>
      <c r="BC1956" s="24"/>
      <c r="BD1956" s="24"/>
      <c r="BE1956" s="24"/>
      <c r="BF1956" s="24"/>
      <c r="BG1956" s="24"/>
      <c r="BH1956" s="24"/>
      <c r="BI1956" s="24"/>
      <c r="BJ1956" s="24"/>
      <c r="BK1956" s="24"/>
      <c r="BL1956" s="24"/>
      <c r="BM1956" s="24"/>
      <c r="BN1956" s="24"/>
      <c r="BO1956" s="24"/>
      <c r="BP1956" s="24"/>
      <c r="BQ1956" s="24"/>
      <c r="BR1956" s="24"/>
      <c r="BS1956" s="24"/>
      <c r="BT1956" s="24"/>
      <c r="BU1956" s="24"/>
      <c r="BV1956" s="24"/>
      <c r="BW1956" s="24"/>
      <c r="BX1956" s="24"/>
      <c r="BY1956" s="24"/>
      <c r="BZ1956" s="24"/>
      <c r="CA1956" s="24"/>
      <c r="CB1956" s="24"/>
      <c r="CC1956" s="24"/>
      <c r="CD1956" s="24"/>
      <c r="CE1956" s="24"/>
    </row>
    <row r="1957" spans="46:83" x14ac:dyDescent="0.15">
      <c r="AT1957" s="24"/>
      <c r="AU1957" s="24"/>
      <c r="AV1957" s="24"/>
      <c r="AW1957" s="24"/>
      <c r="AX1957" s="24"/>
      <c r="AY1957" s="24"/>
      <c r="AZ1957" s="24"/>
      <c r="BA1957" s="24"/>
      <c r="BB1957" s="24"/>
      <c r="BC1957" s="24"/>
      <c r="BD1957" s="24"/>
      <c r="BE1957" s="24"/>
      <c r="BF1957" s="24"/>
      <c r="BG1957" s="24"/>
      <c r="BH1957" s="24"/>
      <c r="BI1957" s="24"/>
      <c r="BJ1957" s="24"/>
      <c r="BK1957" s="24"/>
      <c r="BL1957" s="24"/>
      <c r="BM1957" s="24"/>
      <c r="BN1957" s="24"/>
      <c r="BO1957" s="24"/>
      <c r="BP1957" s="24"/>
      <c r="BQ1957" s="24"/>
      <c r="BR1957" s="24"/>
      <c r="BS1957" s="24"/>
      <c r="BT1957" s="24"/>
      <c r="BU1957" s="24"/>
      <c r="BV1957" s="24"/>
      <c r="BW1957" s="24"/>
      <c r="BX1957" s="24"/>
      <c r="BY1957" s="24"/>
      <c r="BZ1957" s="24"/>
      <c r="CA1957" s="24"/>
      <c r="CB1957" s="24"/>
      <c r="CC1957" s="24"/>
      <c r="CD1957" s="24"/>
      <c r="CE1957" s="24"/>
    </row>
    <row r="1958" spans="46:83" x14ac:dyDescent="0.15">
      <c r="AT1958" s="24"/>
      <c r="AU1958" s="24"/>
      <c r="AV1958" s="24"/>
      <c r="AW1958" s="24"/>
      <c r="AX1958" s="24"/>
      <c r="AY1958" s="24"/>
      <c r="AZ1958" s="24"/>
      <c r="BA1958" s="24"/>
      <c r="BB1958" s="24"/>
      <c r="BC1958" s="24"/>
      <c r="BD1958" s="24"/>
      <c r="BE1958" s="24"/>
      <c r="BF1958" s="24"/>
      <c r="BG1958" s="24"/>
      <c r="BH1958" s="24"/>
      <c r="BI1958" s="24"/>
      <c r="BJ1958" s="24"/>
      <c r="BK1958" s="24"/>
      <c r="BL1958" s="24"/>
      <c r="BM1958" s="24"/>
      <c r="BN1958" s="24"/>
      <c r="BO1958" s="24"/>
      <c r="BP1958" s="24"/>
      <c r="BQ1958" s="24"/>
      <c r="BR1958" s="24"/>
      <c r="BS1958" s="24"/>
      <c r="BT1958" s="24"/>
      <c r="BU1958" s="24"/>
      <c r="BV1958" s="24"/>
      <c r="BW1958" s="24"/>
      <c r="BX1958" s="24"/>
      <c r="BY1958" s="24"/>
      <c r="BZ1958" s="24"/>
      <c r="CA1958" s="24"/>
      <c r="CB1958" s="24"/>
      <c r="CC1958" s="24"/>
      <c r="CD1958" s="24"/>
      <c r="CE1958" s="24"/>
    </row>
    <row r="1959" spans="46:83" x14ac:dyDescent="0.15">
      <c r="AT1959" s="24"/>
      <c r="AU1959" s="24"/>
      <c r="AV1959" s="24"/>
      <c r="AW1959" s="24"/>
      <c r="AX1959" s="24"/>
      <c r="AY1959" s="24"/>
      <c r="AZ1959" s="24"/>
      <c r="BA1959" s="24"/>
      <c r="BB1959" s="24"/>
      <c r="BC1959" s="24"/>
      <c r="BD1959" s="24"/>
      <c r="BE1959" s="24"/>
      <c r="BF1959" s="24"/>
      <c r="BG1959" s="24"/>
      <c r="BH1959" s="24"/>
      <c r="BI1959" s="24"/>
      <c r="BJ1959" s="24"/>
      <c r="BK1959" s="24"/>
      <c r="BL1959" s="24"/>
      <c r="BM1959" s="24"/>
      <c r="BN1959" s="24"/>
      <c r="BO1959" s="24"/>
      <c r="BP1959" s="24"/>
      <c r="BQ1959" s="24"/>
      <c r="BR1959" s="24"/>
      <c r="BS1959" s="24"/>
      <c r="BT1959" s="24"/>
      <c r="BU1959" s="24"/>
      <c r="BV1959" s="24"/>
      <c r="BW1959" s="24"/>
      <c r="BX1959" s="24"/>
      <c r="BY1959" s="24"/>
      <c r="BZ1959" s="24"/>
      <c r="CA1959" s="24"/>
      <c r="CB1959" s="24"/>
      <c r="CC1959" s="24"/>
      <c r="CD1959" s="24"/>
      <c r="CE1959" s="24"/>
    </row>
    <row r="1960" spans="46:83" x14ac:dyDescent="0.15">
      <c r="AT1960" s="24"/>
      <c r="AU1960" s="24"/>
      <c r="AV1960" s="24"/>
      <c r="AW1960" s="24"/>
      <c r="AX1960" s="24"/>
      <c r="AY1960" s="24"/>
      <c r="AZ1960" s="24"/>
      <c r="BA1960" s="24"/>
      <c r="BB1960" s="24"/>
      <c r="BC1960" s="24"/>
      <c r="BD1960" s="24"/>
      <c r="BE1960" s="24"/>
      <c r="BF1960" s="24"/>
      <c r="BG1960" s="24"/>
      <c r="BH1960" s="24"/>
      <c r="BI1960" s="24"/>
      <c r="BJ1960" s="24"/>
      <c r="BK1960" s="24"/>
      <c r="BL1960" s="24"/>
      <c r="BM1960" s="24"/>
      <c r="BN1960" s="24"/>
      <c r="BO1960" s="24"/>
      <c r="BP1960" s="24"/>
      <c r="BQ1960" s="24"/>
      <c r="BR1960" s="24"/>
      <c r="BS1960" s="24"/>
      <c r="BT1960" s="24"/>
      <c r="BU1960" s="24"/>
      <c r="BV1960" s="24"/>
      <c r="BW1960" s="24"/>
      <c r="BX1960" s="24"/>
      <c r="BY1960" s="24"/>
      <c r="BZ1960" s="24"/>
      <c r="CA1960" s="24"/>
      <c r="CB1960" s="24"/>
      <c r="CC1960" s="24"/>
      <c r="CD1960" s="24"/>
      <c r="CE1960" s="24"/>
    </row>
    <row r="1961" spans="46:83" x14ac:dyDescent="0.15">
      <c r="AT1961" s="24"/>
      <c r="AU1961" s="24"/>
      <c r="AV1961" s="24"/>
      <c r="AW1961" s="24"/>
      <c r="AX1961" s="24"/>
      <c r="AY1961" s="24"/>
      <c r="AZ1961" s="24"/>
      <c r="BA1961" s="24"/>
      <c r="BB1961" s="24"/>
      <c r="BC1961" s="24"/>
      <c r="BD1961" s="24"/>
      <c r="BE1961" s="24"/>
      <c r="BF1961" s="24"/>
      <c r="BG1961" s="24"/>
      <c r="BH1961" s="24"/>
      <c r="BI1961" s="24"/>
      <c r="BJ1961" s="24"/>
      <c r="BK1961" s="24"/>
      <c r="BL1961" s="24"/>
      <c r="BM1961" s="24"/>
      <c r="BN1961" s="24"/>
      <c r="BO1961" s="24"/>
      <c r="BP1961" s="24"/>
      <c r="BQ1961" s="24"/>
      <c r="BR1961" s="24"/>
      <c r="BS1961" s="24"/>
      <c r="BT1961" s="24"/>
      <c r="BU1961" s="24"/>
      <c r="BV1961" s="24"/>
      <c r="BW1961" s="24"/>
      <c r="BX1961" s="24"/>
      <c r="BY1961" s="24"/>
      <c r="BZ1961" s="24"/>
      <c r="CA1961" s="24"/>
      <c r="CB1961" s="24"/>
      <c r="CC1961" s="24"/>
      <c r="CD1961" s="24"/>
      <c r="CE1961" s="24"/>
    </row>
    <row r="1962" spans="46:83" x14ac:dyDescent="0.15">
      <c r="AT1962" s="24"/>
      <c r="AU1962" s="24"/>
      <c r="AV1962" s="24"/>
      <c r="AW1962" s="24"/>
      <c r="AX1962" s="24"/>
      <c r="AY1962" s="24"/>
      <c r="AZ1962" s="24"/>
      <c r="BA1962" s="24"/>
      <c r="BB1962" s="24"/>
      <c r="BC1962" s="24"/>
      <c r="BD1962" s="24"/>
      <c r="BE1962" s="24"/>
      <c r="BF1962" s="24"/>
      <c r="BG1962" s="24"/>
      <c r="BH1962" s="24"/>
      <c r="BI1962" s="24"/>
      <c r="BJ1962" s="24"/>
      <c r="BK1962" s="24"/>
      <c r="BL1962" s="24"/>
      <c r="BM1962" s="24"/>
      <c r="BN1962" s="24"/>
      <c r="BO1962" s="24"/>
      <c r="BP1962" s="24"/>
      <c r="BQ1962" s="24"/>
      <c r="BR1962" s="24"/>
      <c r="BS1962" s="24"/>
      <c r="BT1962" s="24"/>
      <c r="BU1962" s="24"/>
      <c r="BV1962" s="24"/>
      <c r="BW1962" s="24"/>
      <c r="BX1962" s="24"/>
      <c r="BY1962" s="24"/>
      <c r="BZ1962" s="24"/>
      <c r="CA1962" s="24"/>
      <c r="CB1962" s="24"/>
      <c r="CC1962" s="24"/>
      <c r="CD1962" s="24"/>
      <c r="CE1962" s="24"/>
    </row>
    <row r="1963" spans="46:83" x14ac:dyDescent="0.15">
      <c r="AT1963" s="24"/>
      <c r="AU1963" s="24"/>
      <c r="AV1963" s="24"/>
      <c r="AW1963" s="24"/>
      <c r="AX1963" s="24"/>
      <c r="AY1963" s="24"/>
      <c r="AZ1963" s="24"/>
      <c r="BA1963" s="24"/>
      <c r="BB1963" s="24"/>
      <c r="BC1963" s="24"/>
      <c r="BD1963" s="24"/>
      <c r="BE1963" s="24"/>
      <c r="BF1963" s="24"/>
      <c r="BG1963" s="24"/>
      <c r="BH1963" s="24"/>
      <c r="BI1963" s="24"/>
      <c r="BJ1963" s="24"/>
      <c r="BK1963" s="24"/>
      <c r="BL1963" s="24"/>
      <c r="BM1963" s="24"/>
      <c r="BN1963" s="24"/>
      <c r="BO1963" s="24"/>
      <c r="BP1963" s="24"/>
      <c r="BQ1963" s="24"/>
      <c r="BR1963" s="24"/>
      <c r="BS1963" s="24"/>
      <c r="BT1963" s="24"/>
      <c r="BU1963" s="24"/>
      <c r="BV1963" s="24"/>
      <c r="BW1963" s="24"/>
      <c r="BX1963" s="24"/>
      <c r="BY1963" s="24"/>
      <c r="BZ1963" s="24"/>
      <c r="CA1963" s="24"/>
      <c r="CB1963" s="24"/>
      <c r="CC1963" s="24"/>
      <c r="CD1963" s="24"/>
      <c r="CE1963" s="24"/>
    </row>
    <row r="1964" spans="46:83" x14ac:dyDescent="0.15">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row>
    <row r="1965" spans="46:83" x14ac:dyDescent="0.15">
      <c r="AT1965" s="24"/>
      <c r="AU1965" s="24"/>
      <c r="AV1965" s="24"/>
      <c r="AW1965" s="24"/>
      <c r="AX1965" s="24"/>
      <c r="AY1965" s="24"/>
      <c r="AZ1965" s="24"/>
      <c r="BA1965" s="24"/>
      <c r="BB1965" s="24"/>
      <c r="BC1965" s="24"/>
      <c r="BD1965" s="24"/>
      <c r="BE1965" s="24"/>
      <c r="BF1965" s="24"/>
      <c r="BG1965" s="24"/>
      <c r="BH1965" s="24"/>
      <c r="BI1965" s="24"/>
      <c r="BJ1965" s="24"/>
      <c r="BK1965" s="24"/>
      <c r="BL1965" s="24"/>
      <c r="BM1965" s="24"/>
      <c r="BN1965" s="24"/>
      <c r="BO1965" s="24"/>
      <c r="BP1965" s="24"/>
      <c r="BQ1965" s="24"/>
      <c r="BR1965" s="24"/>
      <c r="BS1965" s="24"/>
      <c r="BT1965" s="24"/>
      <c r="BU1965" s="24"/>
      <c r="BV1965" s="24"/>
      <c r="BW1965" s="24"/>
      <c r="BX1965" s="24"/>
      <c r="BY1965" s="24"/>
      <c r="BZ1965" s="24"/>
      <c r="CA1965" s="24"/>
      <c r="CB1965" s="24"/>
      <c r="CC1965" s="24"/>
      <c r="CD1965" s="24"/>
      <c r="CE1965" s="24"/>
    </row>
    <row r="1966" spans="46:83" x14ac:dyDescent="0.15">
      <c r="AT1966" s="24"/>
      <c r="AU1966" s="24"/>
      <c r="AV1966" s="24"/>
      <c r="AW1966" s="24"/>
      <c r="AX1966" s="24"/>
      <c r="AY1966" s="24"/>
      <c r="AZ1966" s="24"/>
      <c r="BA1966" s="24"/>
      <c r="BB1966" s="24"/>
      <c r="BC1966" s="24"/>
      <c r="BD1966" s="24"/>
      <c r="BE1966" s="24"/>
      <c r="BF1966" s="24"/>
      <c r="BG1966" s="24"/>
      <c r="BH1966" s="24"/>
      <c r="BI1966" s="24"/>
      <c r="BJ1966" s="24"/>
      <c r="BK1966" s="24"/>
      <c r="BL1966" s="24"/>
      <c r="BM1966" s="24"/>
      <c r="BN1966" s="24"/>
      <c r="BO1966" s="24"/>
      <c r="BP1966" s="24"/>
      <c r="BQ1966" s="24"/>
      <c r="BR1966" s="24"/>
      <c r="BS1966" s="24"/>
      <c r="BT1966" s="24"/>
      <c r="BU1966" s="24"/>
      <c r="BV1966" s="24"/>
      <c r="BW1966" s="24"/>
      <c r="BX1966" s="24"/>
      <c r="BY1966" s="24"/>
      <c r="BZ1966" s="24"/>
      <c r="CA1966" s="24"/>
      <c r="CB1966" s="24"/>
      <c r="CC1966" s="24"/>
      <c r="CD1966" s="24"/>
      <c r="CE1966" s="24"/>
    </row>
    <row r="1967" spans="46:83" x14ac:dyDescent="0.15">
      <c r="AT1967" s="24"/>
      <c r="AU1967" s="24"/>
      <c r="AV1967" s="24"/>
      <c r="AW1967" s="24"/>
      <c r="AX1967" s="24"/>
      <c r="AY1967" s="24"/>
      <c r="AZ1967" s="24"/>
      <c r="BA1967" s="24"/>
      <c r="BB1967" s="24"/>
      <c r="BC1967" s="24"/>
      <c r="BD1967" s="24"/>
      <c r="BE1967" s="24"/>
      <c r="BF1967" s="24"/>
      <c r="BG1967" s="24"/>
      <c r="BH1967" s="24"/>
      <c r="BI1967" s="24"/>
      <c r="BJ1967" s="24"/>
      <c r="BK1967" s="24"/>
      <c r="BL1967" s="24"/>
      <c r="BM1967" s="24"/>
      <c r="BN1967" s="24"/>
      <c r="BO1967" s="24"/>
      <c r="BP1967" s="24"/>
      <c r="BQ1967" s="24"/>
      <c r="BR1967" s="24"/>
      <c r="BS1967" s="24"/>
      <c r="BT1967" s="24"/>
      <c r="BU1967" s="24"/>
      <c r="BV1967" s="24"/>
      <c r="BW1967" s="24"/>
      <c r="BX1967" s="24"/>
      <c r="BY1967" s="24"/>
      <c r="BZ1967" s="24"/>
      <c r="CA1967" s="24"/>
      <c r="CB1967" s="24"/>
      <c r="CC1967" s="24"/>
      <c r="CD1967" s="24"/>
      <c r="CE1967" s="24"/>
    </row>
    <row r="1968" spans="46:83" x14ac:dyDescent="0.15">
      <c r="AT1968" s="24"/>
      <c r="AU1968" s="24"/>
      <c r="AV1968" s="24"/>
      <c r="AW1968" s="24"/>
      <c r="AX1968" s="24"/>
      <c r="AY1968" s="24"/>
      <c r="AZ1968" s="24"/>
      <c r="BA1968" s="24"/>
      <c r="BB1968" s="24"/>
      <c r="BC1968" s="24"/>
      <c r="BD1968" s="24"/>
      <c r="BE1968" s="24"/>
      <c r="BF1968" s="24"/>
      <c r="BG1968" s="24"/>
      <c r="BH1968" s="24"/>
      <c r="BI1968" s="24"/>
      <c r="BJ1968" s="24"/>
      <c r="BK1968" s="24"/>
      <c r="BL1968" s="24"/>
      <c r="BM1968" s="24"/>
      <c r="BN1968" s="24"/>
      <c r="BO1968" s="24"/>
      <c r="BP1968" s="24"/>
      <c r="BQ1968" s="24"/>
      <c r="BR1968" s="24"/>
      <c r="BS1968" s="24"/>
      <c r="BT1968" s="24"/>
      <c r="BU1968" s="24"/>
      <c r="BV1968" s="24"/>
      <c r="BW1968" s="24"/>
      <c r="BX1968" s="24"/>
      <c r="BY1968" s="24"/>
      <c r="BZ1968" s="24"/>
      <c r="CA1968" s="24"/>
      <c r="CB1968" s="24"/>
      <c r="CC1968" s="24"/>
      <c r="CD1968" s="24"/>
      <c r="CE1968" s="24"/>
    </row>
    <row r="1969" spans="46:83" x14ac:dyDescent="0.15">
      <c r="AT1969" s="24"/>
      <c r="AU1969" s="24"/>
      <c r="AV1969" s="24"/>
      <c r="AW1969" s="24"/>
      <c r="AX1969" s="24"/>
      <c r="AY1969" s="24"/>
      <c r="AZ1969" s="24"/>
      <c r="BA1969" s="24"/>
      <c r="BB1969" s="24"/>
      <c r="BC1969" s="24"/>
      <c r="BD1969" s="24"/>
      <c r="BE1969" s="24"/>
      <c r="BF1969" s="24"/>
      <c r="BG1969" s="24"/>
      <c r="BH1969" s="24"/>
      <c r="BI1969" s="24"/>
      <c r="BJ1969" s="24"/>
      <c r="BK1969" s="24"/>
      <c r="BL1969" s="24"/>
      <c r="BM1969" s="24"/>
      <c r="BN1969" s="24"/>
      <c r="BO1969" s="24"/>
      <c r="BP1969" s="24"/>
      <c r="BQ1969" s="24"/>
      <c r="BR1969" s="24"/>
      <c r="BS1969" s="24"/>
      <c r="BT1969" s="24"/>
      <c r="BU1969" s="24"/>
      <c r="BV1969" s="24"/>
      <c r="BW1969" s="24"/>
      <c r="BX1969" s="24"/>
      <c r="BY1969" s="24"/>
      <c r="BZ1969" s="24"/>
      <c r="CA1969" s="24"/>
      <c r="CB1969" s="24"/>
      <c r="CC1969" s="24"/>
      <c r="CD1969" s="24"/>
      <c r="CE1969" s="24"/>
    </row>
    <row r="1970" spans="46:83" x14ac:dyDescent="0.15">
      <c r="AT1970" s="24"/>
      <c r="AU1970" s="24"/>
      <c r="AV1970" s="24"/>
      <c r="AW1970" s="24"/>
      <c r="AX1970" s="24"/>
      <c r="AY1970" s="24"/>
      <c r="AZ1970" s="24"/>
      <c r="BA1970" s="24"/>
      <c r="BB1970" s="24"/>
      <c r="BC1970" s="24"/>
      <c r="BD1970" s="24"/>
      <c r="BE1970" s="24"/>
      <c r="BF1970" s="24"/>
      <c r="BG1970" s="24"/>
      <c r="BH1970" s="24"/>
      <c r="BI1970" s="24"/>
      <c r="BJ1970" s="24"/>
      <c r="BK1970" s="24"/>
      <c r="BL1970" s="24"/>
      <c r="BM1970" s="24"/>
      <c r="BN1970" s="24"/>
      <c r="BO1970" s="24"/>
      <c r="BP1970" s="24"/>
      <c r="BQ1970" s="24"/>
      <c r="BR1970" s="24"/>
      <c r="BS1970" s="24"/>
      <c r="BT1970" s="24"/>
      <c r="BU1970" s="24"/>
      <c r="BV1970" s="24"/>
      <c r="BW1970" s="24"/>
      <c r="BX1970" s="24"/>
      <c r="BY1970" s="24"/>
      <c r="BZ1970" s="24"/>
      <c r="CA1970" s="24"/>
      <c r="CB1970" s="24"/>
      <c r="CC1970" s="24"/>
      <c r="CD1970" s="24"/>
      <c r="CE1970" s="24"/>
    </row>
    <row r="1971" spans="46:83" x14ac:dyDescent="0.15">
      <c r="AT1971" s="24"/>
      <c r="AU1971" s="24"/>
      <c r="AV1971" s="24"/>
      <c r="AW1971" s="24"/>
      <c r="AX1971" s="24"/>
      <c r="AY1971" s="24"/>
      <c r="AZ1971" s="24"/>
      <c r="BA1971" s="24"/>
      <c r="BB1971" s="24"/>
      <c r="BC1971" s="24"/>
      <c r="BD1971" s="24"/>
      <c r="BE1971" s="24"/>
      <c r="BF1971" s="24"/>
      <c r="BG1971" s="24"/>
      <c r="BH1971" s="24"/>
      <c r="BI1971" s="24"/>
      <c r="BJ1971" s="24"/>
      <c r="BK1971" s="24"/>
      <c r="BL1971" s="24"/>
      <c r="BM1971" s="24"/>
      <c r="BN1971" s="24"/>
      <c r="BO1971" s="24"/>
      <c r="BP1971" s="24"/>
      <c r="BQ1971" s="24"/>
      <c r="BR1971" s="24"/>
      <c r="BS1971" s="24"/>
      <c r="BT1971" s="24"/>
      <c r="BU1971" s="24"/>
      <c r="BV1971" s="24"/>
      <c r="BW1971" s="24"/>
      <c r="BX1971" s="24"/>
      <c r="BY1971" s="24"/>
      <c r="BZ1971" s="24"/>
      <c r="CA1971" s="24"/>
      <c r="CB1971" s="24"/>
      <c r="CC1971" s="24"/>
      <c r="CD1971" s="24"/>
      <c r="CE1971" s="24"/>
    </row>
    <row r="1972" spans="46:83" x14ac:dyDescent="0.15">
      <c r="AT1972" s="24"/>
      <c r="AU1972" s="24"/>
      <c r="AV1972" s="24"/>
      <c r="AW1972" s="24"/>
      <c r="AX1972" s="24"/>
      <c r="AY1972" s="24"/>
      <c r="AZ1972" s="24"/>
      <c r="BA1972" s="24"/>
      <c r="BB1972" s="24"/>
      <c r="BC1972" s="24"/>
      <c r="BD1972" s="24"/>
      <c r="BE1972" s="24"/>
      <c r="BF1972" s="24"/>
      <c r="BG1972" s="24"/>
      <c r="BH1972" s="24"/>
      <c r="BI1972" s="24"/>
      <c r="BJ1972" s="24"/>
      <c r="BK1972" s="24"/>
      <c r="BL1972" s="24"/>
      <c r="BM1972" s="24"/>
      <c r="BN1972" s="24"/>
      <c r="BO1972" s="24"/>
      <c r="BP1972" s="24"/>
      <c r="BQ1972" s="24"/>
      <c r="BR1972" s="24"/>
      <c r="BS1972" s="24"/>
      <c r="BT1972" s="24"/>
      <c r="BU1972" s="24"/>
      <c r="BV1972" s="24"/>
      <c r="BW1972" s="24"/>
      <c r="BX1972" s="24"/>
      <c r="BY1972" s="24"/>
      <c r="BZ1972" s="24"/>
      <c r="CA1972" s="24"/>
      <c r="CB1972" s="24"/>
      <c r="CC1972" s="24"/>
      <c r="CD1972" s="24"/>
      <c r="CE1972" s="24"/>
    </row>
    <row r="1973" spans="46:83" x14ac:dyDescent="0.15">
      <c r="AT1973" s="24"/>
      <c r="AU1973" s="24"/>
      <c r="AV1973" s="24"/>
      <c r="AW1973" s="24"/>
      <c r="AX1973" s="24"/>
      <c r="AY1973" s="24"/>
      <c r="AZ1973" s="24"/>
      <c r="BA1973" s="24"/>
      <c r="BB1973" s="24"/>
      <c r="BC1973" s="24"/>
      <c r="BD1973" s="24"/>
      <c r="BE1973" s="24"/>
      <c r="BF1973" s="24"/>
      <c r="BG1973" s="24"/>
      <c r="BH1973" s="24"/>
      <c r="BI1973" s="24"/>
      <c r="BJ1973" s="24"/>
      <c r="BK1973" s="24"/>
      <c r="BL1973" s="24"/>
      <c r="BM1973" s="24"/>
      <c r="BN1973" s="24"/>
      <c r="BO1973" s="24"/>
      <c r="BP1973" s="24"/>
      <c r="BQ1973" s="24"/>
      <c r="BR1973" s="24"/>
      <c r="BS1973" s="24"/>
      <c r="BT1973" s="24"/>
      <c r="BU1973" s="24"/>
      <c r="BV1973" s="24"/>
      <c r="BW1973" s="24"/>
      <c r="BX1973" s="24"/>
      <c r="BY1973" s="24"/>
      <c r="BZ1973" s="24"/>
      <c r="CA1973" s="24"/>
      <c r="CB1973" s="24"/>
      <c r="CC1973" s="24"/>
      <c r="CD1973" s="24"/>
      <c r="CE1973" s="24"/>
    </row>
    <row r="1974" spans="46:83" x14ac:dyDescent="0.15">
      <c r="AT1974" s="24"/>
      <c r="AU1974" s="24"/>
      <c r="AV1974" s="24"/>
      <c r="AW1974" s="24"/>
      <c r="AX1974" s="24"/>
      <c r="AY1974" s="24"/>
      <c r="AZ1974" s="24"/>
      <c r="BA1974" s="24"/>
      <c r="BB1974" s="24"/>
      <c r="BC1974" s="24"/>
      <c r="BD1974" s="24"/>
      <c r="BE1974" s="24"/>
      <c r="BF1974" s="24"/>
      <c r="BG1974" s="24"/>
      <c r="BH1974" s="24"/>
      <c r="BI1974" s="24"/>
      <c r="BJ1974" s="24"/>
      <c r="BK1974" s="24"/>
      <c r="BL1974" s="24"/>
      <c r="BM1974" s="24"/>
      <c r="BN1974" s="24"/>
      <c r="BO1974" s="24"/>
      <c r="BP1974" s="24"/>
      <c r="BQ1974" s="24"/>
      <c r="BR1974" s="24"/>
      <c r="BS1974" s="24"/>
      <c r="BT1974" s="24"/>
      <c r="BU1974" s="24"/>
      <c r="BV1974" s="24"/>
      <c r="BW1974" s="24"/>
      <c r="BX1974" s="24"/>
      <c r="BY1974" s="24"/>
      <c r="BZ1974" s="24"/>
      <c r="CA1974" s="24"/>
      <c r="CB1974" s="24"/>
      <c r="CC1974" s="24"/>
      <c r="CD1974" s="24"/>
      <c r="CE1974" s="24"/>
    </row>
    <row r="1975" spans="46:83" x14ac:dyDescent="0.15">
      <c r="AT1975" s="24"/>
      <c r="AU1975" s="24"/>
      <c r="AV1975" s="24"/>
      <c r="AW1975" s="24"/>
      <c r="AX1975" s="24"/>
      <c r="AY1975" s="24"/>
      <c r="AZ1975" s="24"/>
      <c r="BA1975" s="24"/>
      <c r="BB1975" s="24"/>
      <c r="BC1975" s="24"/>
      <c r="BD1975" s="24"/>
      <c r="BE1975" s="24"/>
      <c r="BF1975" s="24"/>
      <c r="BG1975" s="24"/>
      <c r="BH1975" s="24"/>
      <c r="BI1975" s="24"/>
      <c r="BJ1975" s="24"/>
      <c r="BK1975" s="24"/>
      <c r="BL1975" s="24"/>
      <c r="BM1975" s="24"/>
      <c r="BN1975" s="24"/>
      <c r="BO1975" s="24"/>
      <c r="BP1975" s="24"/>
      <c r="BQ1975" s="24"/>
      <c r="BR1975" s="24"/>
      <c r="BS1975" s="24"/>
      <c r="BT1975" s="24"/>
      <c r="BU1975" s="24"/>
      <c r="BV1975" s="24"/>
      <c r="BW1975" s="24"/>
      <c r="BX1975" s="24"/>
      <c r="BY1975" s="24"/>
      <c r="BZ1975" s="24"/>
      <c r="CA1975" s="24"/>
      <c r="CB1975" s="24"/>
      <c r="CC1975" s="24"/>
      <c r="CD1975" s="24"/>
      <c r="CE1975" s="24"/>
    </row>
    <row r="1976" spans="46:83" x14ac:dyDescent="0.15">
      <c r="AT1976" s="24"/>
      <c r="AU1976" s="24"/>
      <c r="AV1976" s="24"/>
      <c r="AW1976" s="24"/>
      <c r="AX1976" s="24"/>
      <c r="AY1976" s="24"/>
      <c r="AZ1976" s="24"/>
      <c r="BA1976" s="24"/>
      <c r="BB1976" s="24"/>
      <c r="BC1976" s="24"/>
      <c r="BD1976" s="24"/>
      <c r="BE1976" s="24"/>
      <c r="BF1976" s="24"/>
      <c r="BG1976" s="24"/>
      <c r="BH1976" s="24"/>
      <c r="BI1976" s="24"/>
      <c r="BJ1976" s="24"/>
      <c r="BK1976" s="24"/>
      <c r="BL1976" s="24"/>
      <c r="BM1976" s="24"/>
      <c r="BN1976" s="24"/>
      <c r="BO1976" s="24"/>
      <c r="BP1976" s="24"/>
      <c r="BQ1976" s="24"/>
      <c r="BR1976" s="24"/>
      <c r="BS1976" s="24"/>
      <c r="BT1976" s="24"/>
      <c r="BU1976" s="24"/>
      <c r="BV1976" s="24"/>
      <c r="BW1976" s="24"/>
      <c r="BX1976" s="24"/>
      <c r="BY1976" s="24"/>
      <c r="BZ1976" s="24"/>
      <c r="CA1976" s="24"/>
      <c r="CB1976" s="24"/>
      <c r="CC1976" s="24"/>
      <c r="CD1976" s="24"/>
      <c r="CE1976" s="24"/>
    </row>
    <row r="1977" spans="46:83" x14ac:dyDescent="0.15">
      <c r="AT1977" s="24"/>
      <c r="AU1977" s="24"/>
      <c r="AV1977" s="24"/>
      <c r="AW1977" s="24"/>
      <c r="AX1977" s="24"/>
      <c r="AY1977" s="24"/>
      <c r="AZ1977" s="24"/>
      <c r="BA1977" s="24"/>
      <c r="BB1977" s="24"/>
      <c r="BC1977" s="24"/>
      <c r="BD1977" s="24"/>
      <c r="BE1977" s="24"/>
      <c r="BF1977" s="24"/>
      <c r="BG1977" s="24"/>
      <c r="BH1977" s="24"/>
      <c r="BI1977" s="24"/>
      <c r="BJ1977" s="24"/>
      <c r="BK1977" s="24"/>
      <c r="BL1977" s="24"/>
      <c r="BM1977" s="24"/>
      <c r="BN1977" s="24"/>
      <c r="BO1977" s="24"/>
      <c r="BP1977" s="24"/>
      <c r="BQ1977" s="24"/>
      <c r="BR1977" s="24"/>
      <c r="BS1977" s="24"/>
      <c r="BT1977" s="24"/>
      <c r="BU1977" s="24"/>
      <c r="BV1977" s="24"/>
      <c r="BW1977" s="24"/>
      <c r="BX1977" s="24"/>
      <c r="BY1977" s="24"/>
      <c r="BZ1977" s="24"/>
      <c r="CA1977" s="24"/>
      <c r="CB1977" s="24"/>
      <c r="CC1977" s="24"/>
      <c r="CD1977" s="24"/>
      <c r="CE1977" s="24"/>
    </row>
    <row r="1978" spans="46:83" x14ac:dyDescent="0.15">
      <c r="AT1978" s="24"/>
      <c r="AU1978" s="24"/>
      <c r="AV1978" s="24"/>
      <c r="AW1978" s="24"/>
      <c r="AX1978" s="24"/>
      <c r="AY1978" s="24"/>
      <c r="AZ1978" s="24"/>
      <c r="BA1978" s="24"/>
      <c r="BB1978" s="24"/>
      <c r="BC1978" s="24"/>
      <c r="BD1978" s="24"/>
      <c r="BE1978" s="24"/>
      <c r="BF1978" s="24"/>
      <c r="BG1978" s="24"/>
      <c r="BH1978" s="24"/>
      <c r="BI1978" s="24"/>
      <c r="BJ1978" s="24"/>
      <c r="BK1978" s="24"/>
      <c r="BL1978" s="24"/>
      <c r="BM1978" s="24"/>
      <c r="BN1978" s="24"/>
      <c r="BO1978" s="24"/>
      <c r="BP1978" s="24"/>
      <c r="BQ1978" s="24"/>
      <c r="BR1978" s="24"/>
      <c r="BS1978" s="24"/>
      <c r="BT1978" s="24"/>
      <c r="BU1978" s="24"/>
      <c r="BV1978" s="24"/>
      <c r="BW1978" s="24"/>
      <c r="BX1978" s="24"/>
      <c r="BY1978" s="24"/>
      <c r="BZ1978" s="24"/>
      <c r="CA1978" s="24"/>
      <c r="CB1978" s="24"/>
      <c r="CC1978" s="24"/>
      <c r="CD1978" s="24"/>
      <c r="CE1978" s="24"/>
    </row>
    <row r="1979" spans="46:83" x14ac:dyDescent="0.15">
      <c r="AT1979" s="24"/>
      <c r="AU1979" s="24"/>
      <c r="AV1979" s="24"/>
      <c r="AW1979" s="24"/>
      <c r="AX1979" s="24"/>
      <c r="AY1979" s="24"/>
      <c r="AZ1979" s="24"/>
      <c r="BA1979" s="24"/>
      <c r="BB1979" s="24"/>
      <c r="BC1979" s="24"/>
      <c r="BD1979" s="24"/>
      <c r="BE1979" s="24"/>
      <c r="BF1979" s="24"/>
      <c r="BG1979" s="24"/>
      <c r="BH1979" s="24"/>
      <c r="BI1979" s="24"/>
      <c r="BJ1979" s="24"/>
      <c r="BK1979" s="24"/>
      <c r="BL1979" s="24"/>
      <c r="BM1979" s="24"/>
      <c r="BN1979" s="24"/>
      <c r="BO1979" s="24"/>
      <c r="BP1979" s="24"/>
      <c r="BQ1979" s="24"/>
      <c r="BR1979" s="24"/>
      <c r="BS1979" s="24"/>
      <c r="BT1979" s="24"/>
      <c r="BU1979" s="24"/>
      <c r="BV1979" s="24"/>
      <c r="BW1979" s="24"/>
      <c r="BX1979" s="24"/>
      <c r="BY1979" s="24"/>
      <c r="BZ1979" s="24"/>
      <c r="CA1979" s="24"/>
      <c r="CB1979" s="24"/>
      <c r="CC1979" s="24"/>
      <c r="CD1979" s="24"/>
      <c r="CE1979" s="24"/>
    </row>
    <row r="1980" spans="46:83" x14ac:dyDescent="0.15">
      <c r="AT1980" s="24"/>
      <c r="AU1980" s="24"/>
      <c r="AV1980" s="24"/>
      <c r="AW1980" s="24"/>
      <c r="AX1980" s="24"/>
      <c r="AY1980" s="24"/>
      <c r="AZ1980" s="24"/>
      <c r="BA1980" s="24"/>
      <c r="BB1980" s="24"/>
      <c r="BC1980" s="24"/>
      <c r="BD1980" s="24"/>
      <c r="BE1980" s="24"/>
      <c r="BF1980" s="24"/>
      <c r="BG1980" s="24"/>
      <c r="BH1980" s="24"/>
      <c r="BI1980" s="24"/>
      <c r="BJ1980" s="24"/>
      <c r="BK1980" s="24"/>
      <c r="BL1980" s="24"/>
      <c r="BM1980" s="24"/>
      <c r="BN1980" s="24"/>
      <c r="BO1980" s="24"/>
      <c r="BP1980" s="24"/>
      <c r="BQ1980" s="24"/>
      <c r="BR1980" s="24"/>
      <c r="BS1980" s="24"/>
      <c r="BT1980" s="24"/>
      <c r="BU1980" s="24"/>
      <c r="BV1980" s="24"/>
      <c r="BW1980" s="24"/>
      <c r="BX1980" s="24"/>
      <c r="BY1980" s="24"/>
      <c r="BZ1980" s="24"/>
      <c r="CA1980" s="24"/>
      <c r="CB1980" s="24"/>
      <c r="CC1980" s="24"/>
      <c r="CD1980" s="24"/>
      <c r="CE1980" s="24"/>
    </row>
    <row r="1981" spans="46:83" x14ac:dyDescent="0.15">
      <c r="AT1981" s="24"/>
      <c r="AU1981" s="24"/>
      <c r="AV1981" s="24"/>
      <c r="AW1981" s="24"/>
      <c r="AX1981" s="24"/>
      <c r="AY1981" s="24"/>
      <c r="AZ1981" s="24"/>
      <c r="BA1981" s="24"/>
      <c r="BB1981" s="24"/>
      <c r="BC1981" s="24"/>
      <c r="BD1981" s="24"/>
      <c r="BE1981" s="24"/>
      <c r="BF1981" s="24"/>
      <c r="BG1981" s="24"/>
      <c r="BH1981" s="24"/>
      <c r="BI1981" s="24"/>
      <c r="BJ1981" s="24"/>
      <c r="BK1981" s="24"/>
      <c r="BL1981" s="24"/>
      <c r="BM1981" s="24"/>
      <c r="BN1981" s="24"/>
      <c r="BO1981" s="24"/>
      <c r="BP1981" s="24"/>
      <c r="BQ1981" s="24"/>
      <c r="BR1981" s="24"/>
      <c r="BS1981" s="24"/>
      <c r="BT1981" s="24"/>
      <c r="BU1981" s="24"/>
      <c r="BV1981" s="24"/>
      <c r="BW1981" s="24"/>
      <c r="BX1981" s="24"/>
      <c r="BY1981" s="24"/>
      <c r="BZ1981" s="24"/>
      <c r="CA1981" s="24"/>
      <c r="CB1981" s="24"/>
      <c r="CC1981" s="24"/>
      <c r="CD1981" s="24"/>
      <c r="CE1981" s="24"/>
    </row>
    <row r="1982" spans="46:83" x14ac:dyDescent="0.15">
      <c r="AT1982" s="24"/>
      <c r="AU1982" s="24"/>
      <c r="AV1982" s="24"/>
      <c r="AW1982" s="24"/>
      <c r="AX1982" s="24"/>
      <c r="AY1982" s="24"/>
      <c r="AZ1982" s="24"/>
      <c r="BA1982" s="24"/>
      <c r="BB1982" s="24"/>
      <c r="BC1982" s="24"/>
      <c r="BD1982" s="24"/>
      <c r="BE1982" s="24"/>
      <c r="BF1982" s="24"/>
      <c r="BG1982" s="24"/>
      <c r="BH1982" s="24"/>
      <c r="BI1982" s="24"/>
      <c r="BJ1982" s="24"/>
      <c r="BK1982" s="24"/>
      <c r="BL1982" s="24"/>
      <c r="BM1982" s="24"/>
      <c r="BN1982" s="24"/>
      <c r="BO1982" s="24"/>
      <c r="BP1982" s="24"/>
      <c r="BQ1982" s="24"/>
      <c r="BR1982" s="24"/>
      <c r="BS1982" s="24"/>
      <c r="BT1982" s="24"/>
      <c r="BU1982" s="24"/>
      <c r="BV1982" s="24"/>
      <c r="BW1982" s="24"/>
      <c r="BX1982" s="24"/>
      <c r="BY1982" s="24"/>
      <c r="BZ1982" s="24"/>
      <c r="CA1982" s="24"/>
      <c r="CB1982" s="24"/>
      <c r="CC1982" s="24"/>
      <c r="CD1982" s="24"/>
      <c r="CE1982" s="24"/>
    </row>
    <row r="1983" spans="46:83" x14ac:dyDescent="0.15">
      <c r="AT1983" s="24"/>
      <c r="AU1983" s="24"/>
      <c r="AV1983" s="24"/>
      <c r="AW1983" s="24"/>
      <c r="AX1983" s="24"/>
      <c r="AY1983" s="24"/>
      <c r="AZ1983" s="24"/>
      <c r="BA1983" s="24"/>
      <c r="BB1983" s="24"/>
      <c r="BC1983" s="24"/>
      <c r="BD1983" s="24"/>
      <c r="BE1983" s="24"/>
      <c r="BF1983" s="24"/>
      <c r="BG1983" s="24"/>
      <c r="BH1983" s="24"/>
      <c r="BI1983" s="24"/>
      <c r="BJ1983" s="24"/>
      <c r="BK1983" s="24"/>
      <c r="BL1983" s="24"/>
      <c r="BM1983" s="24"/>
      <c r="BN1983" s="24"/>
      <c r="BO1983" s="24"/>
      <c r="BP1983" s="24"/>
      <c r="BQ1983" s="24"/>
      <c r="BR1983" s="24"/>
      <c r="BS1983" s="24"/>
      <c r="BT1983" s="24"/>
      <c r="BU1983" s="24"/>
      <c r="BV1983" s="24"/>
      <c r="BW1983" s="24"/>
      <c r="BX1983" s="24"/>
      <c r="BY1983" s="24"/>
      <c r="BZ1983" s="24"/>
      <c r="CA1983" s="24"/>
      <c r="CB1983" s="24"/>
      <c r="CC1983" s="24"/>
      <c r="CD1983" s="24"/>
      <c r="CE1983" s="24"/>
    </row>
    <row r="1984" spans="46:83" x14ac:dyDescent="0.15">
      <c r="AT1984" s="24"/>
      <c r="AU1984" s="24"/>
      <c r="AV1984" s="24"/>
      <c r="AW1984" s="24"/>
      <c r="AX1984" s="24"/>
      <c r="AY1984" s="24"/>
      <c r="AZ1984" s="24"/>
      <c r="BA1984" s="24"/>
      <c r="BB1984" s="24"/>
      <c r="BC1984" s="24"/>
      <c r="BD1984" s="24"/>
      <c r="BE1984" s="24"/>
      <c r="BF1984" s="24"/>
      <c r="BG1984" s="24"/>
      <c r="BH1984" s="24"/>
      <c r="BI1984" s="24"/>
      <c r="BJ1984" s="24"/>
      <c r="BK1984" s="24"/>
      <c r="BL1984" s="24"/>
      <c r="BM1984" s="24"/>
      <c r="BN1984" s="24"/>
      <c r="BO1984" s="24"/>
      <c r="BP1984" s="24"/>
      <c r="BQ1984" s="24"/>
      <c r="BR1984" s="24"/>
      <c r="BS1984" s="24"/>
      <c r="BT1984" s="24"/>
      <c r="BU1984" s="24"/>
      <c r="BV1984" s="24"/>
      <c r="BW1984" s="24"/>
      <c r="BX1984" s="24"/>
      <c r="BY1984" s="24"/>
      <c r="BZ1984" s="24"/>
      <c r="CA1984" s="24"/>
      <c r="CB1984" s="24"/>
      <c r="CC1984" s="24"/>
      <c r="CD1984" s="24"/>
      <c r="CE1984" s="24"/>
    </row>
    <row r="1985" spans="46:83" x14ac:dyDescent="0.15">
      <c r="AT1985" s="24"/>
      <c r="AU1985" s="24"/>
      <c r="AV1985" s="24"/>
      <c r="AW1985" s="24"/>
      <c r="AX1985" s="24"/>
      <c r="AY1985" s="24"/>
      <c r="AZ1985" s="24"/>
      <c r="BA1985" s="24"/>
      <c r="BB1985" s="24"/>
      <c r="BC1985" s="24"/>
      <c r="BD1985" s="24"/>
      <c r="BE1985" s="24"/>
      <c r="BF1985" s="24"/>
      <c r="BG1985" s="24"/>
      <c r="BH1985" s="24"/>
      <c r="BI1985" s="24"/>
      <c r="BJ1985" s="24"/>
      <c r="BK1985" s="24"/>
      <c r="BL1985" s="24"/>
      <c r="BM1985" s="24"/>
      <c r="BN1985" s="24"/>
      <c r="BO1985" s="24"/>
      <c r="BP1985" s="24"/>
      <c r="BQ1985" s="24"/>
      <c r="BR1985" s="24"/>
      <c r="BS1985" s="24"/>
      <c r="BT1985" s="24"/>
      <c r="BU1985" s="24"/>
      <c r="BV1985" s="24"/>
      <c r="BW1985" s="24"/>
      <c r="BX1985" s="24"/>
      <c r="BY1985" s="24"/>
      <c r="BZ1985" s="24"/>
      <c r="CA1985" s="24"/>
      <c r="CB1985" s="24"/>
      <c r="CC1985" s="24"/>
      <c r="CD1985" s="24"/>
      <c r="CE1985" s="24"/>
    </row>
    <row r="1986" spans="46:83" x14ac:dyDescent="0.15">
      <c r="AT1986" s="24"/>
      <c r="AU1986" s="24"/>
      <c r="AV1986" s="24"/>
      <c r="AW1986" s="24"/>
      <c r="AX1986" s="24"/>
      <c r="AY1986" s="24"/>
      <c r="AZ1986" s="24"/>
      <c r="BA1986" s="24"/>
      <c r="BB1986" s="24"/>
      <c r="BC1986" s="24"/>
      <c r="BD1986" s="24"/>
      <c r="BE1986" s="24"/>
      <c r="BF1986" s="24"/>
      <c r="BG1986" s="24"/>
      <c r="BH1986" s="24"/>
      <c r="BI1986" s="24"/>
      <c r="BJ1986" s="24"/>
      <c r="BK1986" s="24"/>
      <c r="BL1986" s="24"/>
      <c r="BM1986" s="24"/>
      <c r="BN1986" s="24"/>
      <c r="BO1986" s="24"/>
      <c r="BP1986" s="24"/>
      <c r="BQ1986" s="24"/>
      <c r="BR1986" s="24"/>
      <c r="BS1986" s="24"/>
      <c r="BT1986" s="24"/>
      <c r="BU1986" s="24"/>
      <c r="BV1986" s="24"/>
      <c r="BW1986" s="24"/>
      <c r="BX1986" s="24"/>
      <c r="BY1986" s="24"/>
      <c r="BZ1986" s="24"/>
      <c r="CA1986" s="24"/>
      <c r="CB1986" s="24"/>
      <c r="CC1986" s="24"/>
      <c r="CD1986" s="24"/>
      <c r="CE1986" s="24"/>
    </row>
    <row r="1987" spans="46:83" x14ac:dyDescent="0.15">
      <c r="AT1987" s="24"/>
      <c r="AU1987" s="24"/>
      <c r="AV1987" s="24"/>
      <c r="AW1987" s="24"/>
      <c r="AX1987" s="24"/>
      <c r="AY1987" s="24"/>
      <c r="AZ1987" s="24"/>
      <c r="BA1987" s="24"/>
      <c r="BB1987" s="24"/>
      <c r="BC1987" s="24"/>
      <c r="BD1987" s="24"/>
      <c r="BE1987" s="24"/>
      <c r="BF1987" s="24"/>
      <c r="BG1987" s="24"/>
      <c r="BH1987" s="24"/>
      <c r="BI1987" s="24"/>
      <c r="BJ1987" s="24"/>
      <c r="BK1987" s="24"/>
      <c r="BL1987" s="24"/>
      <c r="BM1987" s="24"/>
      <c r="BN1987" s="24"/>
      <c r="BO1987" s="24"/>
      <c r="BP1987" s="24"/>
      <c r="BQ1987" s="24"/>
      <c r="BR1987" s="24"/>
      <c r="BS1987" s="24"/>
      <c r="BT1987" s="24"/>
      <c r="BU1987" s="24"/>
      <c r="BV1987" s="24"/>
      <c r="BW1987" s="24"/>
      <c r="BX1987" s="24"/>
      <c r="BY1987" s="24"/>
      <c r="BZ1987" s="24"/>
      <c r="CA1987" s="24"/>
      <c r="CB1987" s="24"/>
      <c r="CC1987" s="24"/>
      <c r="CD1987" s="24"/>
      <c r="CE1987" s="24"/>
    </row>
    <row r="1988" spans="46:83" x14ac:dyDescent="0.15">
      <c r="AT1988" s="24"/>
      <c r="AU1988" s="24"/>
      <c r="AV1988" s="24"/>
      <c r="AW1988" s="24"/>
      <c r="AX1988" s="24"/>
      <c r="AY1988" s="24"/>
      <c r="AZ1988" s="24"/>
      <c r="BA1988" s="24"/>
      <c r="BB1988" s="24"/>
      <c r="BC1988" s="24"/>
      <c r="BD1988" s="24"/>
      <c r="BE1988" s="24"/>
      <c r="BF1988" s="24"/>
      <c r="BG1988" s="24"/>
      <c r="BH1988" s="24"/>
      <c r="BI1988" s="24"/>
      <c r="BJ1988" s="24"/>
      <c r="BK1988" s="24"/>
      <c r="BL1988" s="24"/>
      <c r="BM1988" s="24"/>
      <c r="BN1988" s="24"/>
      <c r="BO1988" s="24"/>
      <c r="BP1988" s="24"/>
      <c r="BQ1988" s="24"/>
      <c r="BR1988" s="24"/>
      <c r="BS1988" s="24"/>
      <c r="BT1988" s="24"/>
      <c r="BU1988" s="24"/>
      <c r="BV1988" s="24"/>
      <c r="BW1988" s="24"/>
      <c r="BX1988" s="24"/>
      <c r="BY1988" s="24"/>
      <c r="BZ1988" s="24"/>
      <c r="CA1988" s="24"/>
      <c r="CB1988" s="24"/>
      <c r="CC1988" s="24"/>
      <c r="CD1988" s="24"/>
      <c r="CE1988" s="24"/>
    </row>
    <row r="1989" spans="46:83" x14ac:dyDescent="0.15">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row>
    <row r="1990" spans="46:83" x14ac:dyDescent="0.15">
      <c r="AT1990" s="24"/>
      <c r="AU1990" s="24"/>
      <c r="AV1990" s="24"/>
      <c r="AW1990" s="24"/>
      <c r="AX1990" s="24"/>
      <c r="AY1990" s="24"/>
      <c r="AZ1990" s="24"/>
      <c r="BA1990" s="24"/>
      <c r="BB1990" s="24"/>
      <c r="BC1990" s="24"/>
      <c r="BD1990" s="24"/>
      <c r="BE1990" s="24"/>
      <c r="BF1990" s="24"/>
      <c r="BG1990" s="24"/>
      <c r="BH1990" s="24"/>
      <c r="BI1990" s="24"/>
      <c r="BJ1990" s="24"/>
      <c r="BK1990" s="24"/>
      <c r="BL1990" s="24"/>
      <c r="BM1990" s="24"/>
      <c r="BN1990" s="24"/>
      <c r="BO1990" s="24"/>
      <c r="BP1990" s="24"/>
      <c r="BQ1990" s="24"/>
      <c r="BR1990" s="24"/>
      <c r="BS1990" s="24"/>
      <c r="BT1990" s="24"/>
      <c r="BU1990" s="24"/>
      <c r="BV1990" s="24"/>
      <c r="BW1990" s="24"/>
      <c r="BX1990" s="24"/>
      <c r="BY1990" s="24"/>
      <c r="BZ1990" s="24"/>
      <c r="CA1990" s="24"/>
      <c r="CB1990" s="24"/>
      <c r="CC1990" s="24"/>
      <c r="CD1990" s="24"/>
      <c r="CE1990" s="24"/>
    </row>
    <row r="1991" spans="46:83" x14ac:dyDescent="0.15">
      <c r="AT1991" s="24"/>
      <c r="AU1991" s="24"/>
      <c r="AV1991" s="24"/>
      <c r="AW1991" s="24"/>
      <c r="AX1991" s="24"/>
      <c r="AY1991" s="24"/>
      <c r="AZ1991" s="24"/>
      <c r="BA1991" s="24"/>
      <c r="BB1991" s="24"/>
      <c r="BC1991" s="24"/>
      <c r="BD1991" s="24"/>
      <c r="BE1991" s="24"/>
      <c r="BF1991" s="24"/>
      <c r="BG1991" s="24"/>
      <c r="BH1991" s="24"/>
      <c r="BI1991" s="24"/>
      <c r="BJ1991" s="24"/>
      <c r="BK1991" s="24"/>
      <c r="BL1991" s="24"/>
      <c r="BM1991" s="24"/>
      <c r="BN1991" s="24"/>
      <c r="BO1991" s="24"/>
      <c r="BP1991" s="24"/>
      <c r="BQ1991" s="24"/>
      <c r="BR1991" s="24"/>
      <c r="BS1991" s="24"/>
      <c r="BT1991" s="24"/>
      <c r="BU1991" s="24"/>
      <c r="BV1991" s="24"/>
      <c r="BW1991" s="24"/>
      <c r="BX1991" s="24"/>
      <c r="BY1991" s="24"/>
      <c r="BZ1991" s="24"/>
      <c r="CA1991" s="24"/>
      <c r="CB1991" s="24"/>
      <c r="CC1991" s="24"/>
      <c r="CD1991" s="24"/>
      <c r="CE1991" s="24"/>
    </row>
    <row r="1992" spans="46:83" x14ac:dyDescent="0.15">
      <c r="AT1992" s="24"/>
      <c r="AU1992" s="24"/>
      <c r="AV1992" s="24"/>
      <c r="AW1992" s="24"/>
      <c r="AX1992" s="24"/>
      <c r="AY1992" s="24"/>
      <c r="AZ1992" s="24"/>
      <c r="BA1992" s="24"/>
      <c r="BB1992" s="24"/>
      <c r="BC1992" s="24"/>
      <c r="BD1992" s="24"/>
      <c r="BE1992" s="24"/>
      <c r="BF1992" s="24"/>
      <c r="BG1992" s="24"/>
      <c r="BH1992" s="24"/>
      <c r="BI1992" s="24"/>
      <c r="BJ1992" s="24"/>
      <c r="BK1992" s="24"/>
      <c r="BL1992" s="24"/>
      <c r="BM1992" s="24"/>
      <c r="BN1992" s="24"/>
      <c r="BO1992" s="24"/>
      <c r="BP1992" s="24"/>
      <c r="BQ1992" s="24"/>
      <c r="BR1992" s="24"/>
      <c r="BS1992" s="24"/>
      <c r="BT1992" s="24"/>
      <c r="BU1992" s="24"/>
      <c r="BV1992" s="24"/>
      <c r="BW1992" s="24"/>
      <c r="BX1992" s="24"/>
      <c r="BY1992" s="24"/>
      <c r="BZ1992" s="24"/>
      <c r="CA1992" s="24"/>
      <c r="CB1992" s="24"/>
      <c r="CC1992" s="24"/>
      <c r="CD1992" s="24"/>
      <c r="CE1992" s="24"/>
    </row>
    <row r="1993" spans="46:83" x14ac:dyDescent="0.15">
      <c r="AT1993" s="24"/>
      <c r="AU1993" s="24"/>
      <c r="AV1993" s="24"/>
      <c r="AW1993" s="24"/>
      <c r="AX1993" s="24"/>
      <c r="AY1993" s="24"/>
      <c r="AZ1993" s="24"/>
      <c r="BA1993" s="24"/>
      <c r="BB1993" s="24"/>
      <c r="BC1993" s="24"/>
      <c r="BD1993" s="24"/>
      <c r="BE1993" s="24"/>
      <c r="BF1993" s="24"/>
      <c r="BG1993" s="24"/>
      <c r="BH1993" s="24"/>
      <c r="BI1993" s="24"/>
      <c r="BJ1993" s="24"/>
      <c r="BK1993" s="24"/>
      <c r="BL1993" s="24"/>
      <c r="BM1993" s="24"/>
      <c r="BN1993" s="24"/>
      <c r="BO1993" s="24"/>
      <c r="BP1993" s="24"/>
      <c r="BQ1993" s="24"/>
      <c r="BR1993" s="24"/>
      <c r="BS1993" s="24"/>
      <c r="BT1993" s="24"/>
      <c r="BU1993" s="24"/>
      <c r="BV1993" s="24"/>
      <c r="BW1993" s="24"/>
      <c r="BX1993" s="24"/>
      <c r="BY1993" s="24"/>
      <c r="BZ1993" s="24"/>
      <c r="CA1993" s="24"/>
      <c r="CB1993" s="24"/>
      <c r="CC1993" s="24"/>
      <c r="CD1993" s="24"/>
      <c r="CE1993" s="24"/>
    </row>
    <row r="1994" spans="46:83" x14ac:dyDescent="0.15">
      <c r="AT1994" s="24"/>
      <c r="AU1994" s="24"/>
      <c r="AV1994" s="24"/>
      <c r="AW1994" s="24"/>
      <c r="AX1994" s="24"/>
      <c r="AY1994" s="24"/>
      <c r="AZ1994" s="24"/>
      <c r="BA1994" s="24"/>
      <c r="BB1994" s="24"/>
      <c r="BC1994" s="24"/>
      <c r="BD1994" s="24"/>
      <c r="BE1994" s="24"/>
      <c r="BF1994" s="24"/>
      <c r="BG1994" s="24"/>
      <c r="BH1994" s="24"/>
      <c r="BI1994" s="24"/>
      <c r="BJ1994" s="24"/>
      <c r="BK1994" s="24"/>
      <c r="BL1994" s="24"/>
      <c r="BM1994" s="24"/>
      <c r="BN1994" s="24"/>
      <c r="BO1994" s="24"/>
      <c r="BP1994" s="24"/>
      <c r="BQ1994" s="24"/>
      <c r="BR1994" s="24"/>
      <c r="BS1994" s="24"/>
      <c r="BT1994" s="24"/>
      <c r="BU1994" s="24"/>
      <c r="BV1994" s="24"/>
      <c r="BW1994" s="24"/>
      <c r="BX1994" s="24"/>
      <c r="BY1994" s="24"/>
      <c r="BZ1994" s="24"/>
      <c r="CA1994" s="24"/>
      <c r="CB1994" s="24"/>
      <c r="CC1994" s="24"/>
      <c r="CD1994" s="24"/>
      <c r="CE1994" s="24"/>
    </row>
    <row r="1995" spans="46:83" x14ac:dyDescent="0.15">
      <c r="AT1995" s="24"/>
      <c r="AU1995" s="24"/>
      <c r="AV1995" s="24"/>
      <c r="AW1995" s="24"/>
      <c r="AX1995" s="24"/>
      <c r="AY1995" s="24"/>
      <c r="AZ1995" s="24"/>
      <c r="BA1995" s="24"/>
      <c r="BB1995" s="24"/>
      <c r="BC1995" s="24"/>
      <c r="BD1995" s="24"/>
      <c r="BE1995" s="24"/>
      <c r="BF1995" s="24"/>
      <c r="BG1995" s="24"/>
      <c r="BH1995" s="24"/>
      <c r="BI1995" s="24"/>
      <c r="BJ1995" s="24"/>
      <c r="BK1995" s="24"/>
      <c r="BL1995" s="24"/>
      <c r="BM1995" s="24"/>
      <c r="BN1995" s="24"/>
      <c r="BO1995" s="24"/>
      <c r="BP1995" s="24"/>
      <c r="BQ1995" s="24"/>
      <c r="BR1995" s="24"/>
      <c r="BS1995" s="24"/>
      <c r="BT1995" s="24"/>
      <c r="BU1995" s="24"/>
      <c r="BV1995" s="24"/>
      <c r="BW1995" s="24"/>
      <c r="BX1995" s="24"/>
      <c r="BY1995" s="24"/>
      <c r="BZ1995" s="24"/>
      <c r="CA1995" s="24"/>
      <c r="CB1995" s="24"/>
      <c r="CC1995" s="24"/>
      <c r="CD1995" s="24"/>
      <c r="CE1995" s="24"/>
    </row>
    <row r="1996" spans="46:83" x14ac:dyDescent="0.15">
      <c r="AT1996" s="24"/>
      <c r="AU1996" s="24"/>
      <c r="AV1996" s="24"/>
      <c r="AW1996" s="24"/>
      <c r="AX1996" s="24"/>
      <c r="AY1996" s="24"/>
      <c r="AZ1996" s="24"/>
      <c r="BA1996" s="24"/>
      <c r="BB1996" s="24"/>
      <c r="BC1996" s="24"/>
      <c r="BD1996" s="24"/>
      <c r="BE1996" s="24"/>
      <c r="BF1996" s="24"/>
      <c r="BG1996" s="24"/>
      <c r="BH1996" s="24"/>
      <c r="BI1996" s="24"/>
      <c r="BJ1996" s="24"/>
      <c r="BK1996" s="24"/>
      <c r="BL1996" s="24"/>
      <c r="BM1996" s="24"/>
      <c r="BN1996" s="24"/>
      <c r="BO1996" s="24"/>
      <c r="BP1996" s="24"/>
      <c r="BQ1996" s="24"/>
      <c r="BR1996" s="24"/>
      <c r="BS1996" s="24"/>
      <c r="BT1996" s="24"/>
      <c r="BU1996" s="24"/>
      <c r="BV1996" s="24"/>
      <c r="BW1996" s="24"/>
      <c r="BX1996" s="24"/>
      <c r="BY1996" s="24"/>
      <c r="BZ1996" s="24"/>
      <c r="CA1996" s="24"/>
      <c r="CB1996" s="24"/>
      <c r="CC1996" s="24"/>
      <c r="CD1996" s="24"/>
      <c r="CE1996" s="24"/>
    </row>
    <row r="1997" spans="46:83" x14ac:dyDescent="0.15">
      <c r="AT1997" s="24"/>
      <c r="AU1997" s="24"/>
      <c r="AV1997" s="24"/>
      <c r="AW1997" s="24"/>
      <c r="AX1997" s="24"/>
      <c r="AY1997" s="24"/>
      <c r="AZ1997" s="24"/>
      <c r="BA1997" s="24"/>
      <c r="BB1997" s="24"/>
      <c r="BC1997" s="24"/>
      <c r="BD1997" s="24"/>
      <c r="BE1997" s="24"/>
      <c r="BF1997" s="24"/>
      <c r="BG1997" s="24"/>
      <c r="BH1997" s="24"/>
      <c r="BI1997" s="24"/>
      <c r="BJ1997" s="24"/>
      <c r="BK1997" s="24"/>
      <c r="BL1997" s="24"/>
      <c r="BM1997" s="24"/>
      <c r="BN1997" s="24"/>
      <c r="BO1997" s="24"/>
      <c r="BP1997" s="24"/>
      <c r="BQ1997" s="24"/>
      <c r="BR1997" s="24"/>
      <c r="BS1997" s="24"/>
      <c r="BT1997" s="24"/>
      <c r="BU1997" s="24"/>
      <c r="BV1997" s="24"/>
      <c r="BW1997" s="24"/>
      <c r="BX1997" s="24"/>
      <c r="BY1997" s="24"/>
      <c r="BZ1997" s="24"/>
      <c r="CA1997" s="24"/>
      <c r="CB1997" s="24"/>
      <c r="CC1997" s="24"/>
      <c r="CD1997" s="24"/>
      <c r="CE1997" s="24"/>
    </row>
    <row r="1998" spans="46:83" x14ac:dyDescent="0.15">
      <c r="AT1998" s="24"/>
      <c r="AU1998" s="24"/>
      <c r="AV1998" s="24"/>
      <c r="AW1998" s="24"/>
      <c r="AX1998" s="24"/>
      <c r="AY1998" s="24"/>
      <c r="AZ1998" s="24"/>
      <c r="BA1998" s="24"/>
      <c r="BB1998" s="24"/>
      <c r="BC1998" s="24"/>
      <c r="BD1998" s="24"/>
      <c r="BE1998" s="24"/>
      <c r="BF1998" s="24"/>
      <c r="BG1998" s="24"/>
      <c r="BH1998" s="24"/>
      <c r="BI1998" s="24"/>
      <c r="BJ1998" s="24"/>
      <c r="BK1998" s="24"/>
      <c r="BL1998" s="24"/>
      <c r="BM1998" s="24"/>
      <c r="BN1998" s="24"/>
      <c r="BO1998" s="24"/>
      <c r="BP1998" s="24"/>
      <c r="BQ1998" s="24"/>
      <c r="BR1998" s="24"/>
      <c r="BS1998" s="24"/>
      <c r="BT1998" s="24"/>
      <c r="BU1998" s="24"/>
      <c r="BV1998" s="24"/>
      <c r="BW1998" s="24"/>
      <c r="BX1998" s="24"/>
      <c r="BY1998" s="24"/>
      <c r="BZ1998" s="24"/>
      <c r="CA1998" s="24"/>
      <c r="CB1998" s="24"/>
      <c r="CC1998" s="24"/>
      <c r="CD1998" s="24"/>
      <c r="CE1998" s="24"/>
    </row>
    <row r="1999" spans="46:83" x14ac:dyDescent="0.15">
      <c r="AT1999" s="24"/>
      <c r="AU1999" s="24"/>
      <c r="AV1999" s="24"/>
      <c r="AW1999" s="24"/>
      <c r="AX1999" s="24"/>
      <c r="AY1999" s="24"/>
      <c r="AZ1999" s="24"/>
      <c r="BA1999" s="24"/>
      <c r="BB1999" s="24"/>
      <c r="BC1999" s="24"/>
      <c r="BD1999" s="24"/>
      <c r="BE1999" s="24"/>
      <c r="BF1999" s="24"/>
      <c r="BG1999" s="24"/>
      <c r="BH1999" s="24"/>
      <c r="BI1999" s="24"/>
      <c r="BJ1999" s="24"/>
      <c r="BK1999" s="24"/>
      <c r="BL1999" s="24"/>
      <c r="BM1999" s="24"/>
      <c r="BN1999" s="24"/>
      <c r="BO1999" s="24"/>
      <c r="BP1999" s="24"/>
      <c r="BQ1999" s="24"/>
      <c r="BR1999" s="24"/>
      <c r="BS1999" s="24"/>
      <c r="BT1999" s="24"/>
      <c r="BU1999" s="24"/>
      <c r="BV1999" s="24"/>
      <c r="BW1999" s="24"/>
      <c r="BX1999" s="24"/>
      <c r="BY1999" s="24"/>
      <c r="BZ1999" s="24"/>
      <c r="CA1999" s="24"/>
      <c r="CB1999" s="24"/>
      <c r="CC1999" s="24"/>
      <c r="CD1999" s="24"/>
      <c r="CE1999" s="24"/>
    </row>
    <row r="2000" spans="46:83" x14ac:dyDescent="0.15">
      <c r="AT2000" s="24"/>
      <c r="AU2000" s="24"/>
      <c r="AV2000" s="24"/>
      <c r="AW2000" s="24"/>
      <c r="AX2000" s="24"/>
      <c r="AY2000" s="24"/>
      <c r="AZ2000" s="24"/>
      <c r="BA2000" s="24"/>
      <c r="BB2000" s="24"/>
      <c r="BC2000" s="24"/>
      <c r="BD2000" s="24"/>
      <c r="BE2000" s="24"/>
      <c r="BF2000" s="24"/>
      <c r="BG2000" s="24"/>
      <c r="BH2000" s="24"/>
      <c r="BI2000" s="24"/>
      <c r="BJ2000" s="24"/>
      <c r="BK2000" s="24"/>
      <c r="BL2000" s="24"/>
      <c r="BM2000" s="24"/>
      <c r="BN2000" s="24"/>
      <c r="BO2000" s="24"/>
      <c r="BP2000" s="24"/>
      <c r="BQ2000" s="24"/>
      <c r="BR2000" s="24"/>
      <c r="BS2000" s="24"/>
      <c r="BT2000" s="24"/>
      <c r="BU2000" s="24"/>
      <c r="BV2000" s="24"/>
      <c r="BW2000" s="24"/>
      <c r="BX2000" s="24"/>
      <c r="BY2000" s="24"/>
      <c r="BZ2000" s="24"/>
      <c r="CA2000" s="24"/>
      <c r="CB2000" s="24"/>
      <c r="CC2000" s="24"/>
      <c r="CD2000" s="24"/>
      <c r="CE2000" s="24"/>
    </row>
    <row r="2001" spans="46:83" x14ac:dyDescent="0.15">
      <c r="AT2001" s="24"/>
      <c r="AU2001" s="24"/>
      <c r="AV2001" s="24"/>
      <c r="AW2001" s="24"/>
      <c r="AX2001" s="24"/>
      <c r="AY2001" s="24"/>
      <c r="AZ2001" s="24"/>
      <c r="BA2001" s="24"/>
      <c r="BB2001" s="24"/>
      <c r="BC2001" s="24"/>
      <c r="BD2001" s="24"/>
      <c r="BE2001" s="24"/>
      <c r="BF2001" s="24"/>
      <c r="BG2001" s="24"/>
      <c r="BH2001" s="24"/>
      <c r="BI2001" s="24"/>
      <c r="BJ2001" s="24"/>
      <c r="BK2001" s="24"/>
      <c r="BL2001" s="24"/>
      <c r="BM2001" s="24"/>
      <c r="BN2001" s="24"/>
      <c r="BO2001" s="24"/>
      <c r="BP2001" s="24"/>
      <c r="BQ2001" s="24"/>
      <c r="BR2001" s="24"/>
      <c r="BS2001" s="24"/>
      <c r="BT2001" s="24"/>
      <c r="BU2001" s="24"/>
      <c r="BV2001" s="24"/>
      <c r="BW2001" s="24"/>
      <c r="BX2001" s="24"/>
      <c r="BY2001" s="24"/>
      <c r="BZ2001" s="24"/>
      <c r="CA2001" s="24"/>
      <c r="CB2001" s="24"/>
      <c r="CC2001" s="24"/>
      <c r="CD2001" s="24"/>
      <c r="CE2001" s="24"/>
    </row>
    <row r="2002" spans="46:83" x14ac:dyDescent="0.15">
      <c r="AT2002" s="24"/>
      <c r="AU2002" s="24"/>
      <c r="AV2002" s="24"/>
      <c r="AW2002" s="24"/>
      <c r="AX2002" s="24"/>
      <c r="AY2002" s="24"/>
      <c r="AZ2002" s="24"/>
      <c r="BA2002" s="24"/>
      <c r="BB2002" s="24"/>
      <c r="BC2002" s="24"/>
      <c r="BD2002" s="24"/>
      <c r="BE2002" s="24"/>
      <c r="BF2002" s="24"/>
      <c r="BG2002" s="24"/>
      <c r="BH2002" s="24"/>
      <c r="BI2002" s="24"/>
      <c r="BJ2002" s="24"/>
      <c r="BK2002" s="24"/>
      <c r="BL2002" s="24"/>
      <c r="BM2002" s="24"/>
      <c r="BN2002" s="24"/>
      <c r="BO2002" s="24"/>
      <c r="BP2002" s="24"/>
      <c r="BQ2002" s="24"/>
      <c r="BR2002" s="24"/>
      <c r="BS2002" s="24"/>
      <c r="BT2002" s="24"/>
      <c r="BU2002" s="24"/>
      <c r="BV2002" s="24"/>
      <c r="BW2002" s="24"/>
      <c r="BX2002" s="24"/>
      <c r="BY2002" s="24"/>
      <c r="BZ2002" s="24"/>
      <c r="CA2002" s="24"/>
      <c r="CB2002" s="24"/>
      <c r="CC2002" s="24"/>
      <c r="CD2002" s="24"/>
      <c r="CE2002" s="24"/>
    </row>
    <row r="2003" spans="46:83" x14ac:dyDescent="0.15">
      <c r="AT2003" s="24"/>
      <c r="AU2003" s="24"/>
      <c r="AV2003" s="24"/>
      <c r="AW2003" s="24"/>
      <c r="AX2003" s="24"/>
      <c r="AY2003" s="24"/>
      <c r="AZ2003" s="24"/>
      <c r="BA2003" s="24"/>
      <c r="BB2003" s="24"/>
      <c r="BC2003" s="24"/>
      <c r="BD2003" s="24"/>
      <c r="BE2003" s="24"/>
      <c r="BF2003" s="24"/>
      <c r="BG2003" s="24"/>
      <c r="BH2003" s="24"/>
      <c r="BI2003" s="24"/>
      <c r="BJ2003" s="24"/>
      <c r="BK2003" s="24"/>
      <c r="BL2003" s="24"/>
      <c r="BM2003" s="24"/>
      <c r="BN2003" s="24"/>
      <c r="BO2003" s="24"/>
      <c r="BP2003" s="24"/>
      <c r="BQ2003" s="24"/>
      <c r="BR2003" s="24"/>
      <c r="BS2003" s="24"/>
      <c r="BT2003" s="24"/>
      <c r="BU2003" s="24"/>
      <c r="BV2003" s="24"/>
      <c r="BW2003" s="24"/>
      <c r="BX2003" s="24"/>
      <c r="BY2003" s="24"/>
      <c r="BZ2003" s="24"/>
      <c r="CA2003" s="24"/>
      <c r="CB2003" s="24"/>
      <c r="CC2003" s="24"/>
      <c r="CD2003" s="24"/>
      <c r="CE2003" s="24"/>
    </row>
    <row r="2004" spans="46:83" x14ac:dyDescent="0.15">
      <c r="AT2004" s="24"/>
      <c r="AU2004" s="24"/>
      <c r="AV2004" s="24"/>
      <c r="AW2004" s="24"/>
      <c r="AX2004" s="24"/>
      <c r="AY2004" s="24"/>
      <c r="AZ2004" s="24"/>
      <c r="BA2004" s="24"/>
      <c r="BB2004" s="24"/>
      <c r="BC2004" s="24"/>
      <c r="BD2004" s="24"/>
      <c r="BE2004" s="24"/>
      <c r="BF2004" s="24"/>
      <c r="BG2004" s="24"/>
      <c r="BH2004" s="24"/>
      <c r="BI2004" s="24"/>
      <c r="BJ2004" s="24"/>
      <c r="BK2004" s="24"/>
      <c r="BL2004" s="24"/>
      <c r="BM2004" s="24"/>
      <c r="BN2004" s="24"/>
      <c r="BO2004" s="24"/>
      <c r="BP2004" s="24"/>
      <c r="BQ2004" s="24"/>
      <c r="BR2004" s="24"/>
      <c r="BS2004" s="24"/>
      <c r="BT2004" s="24"/>
      <c r="BU2004" s="24"/>
      <c r="BV2004" s="24"/>
      <c r="BW2004" s="24"/>
      <c r="BX2004" s="24"/>
      <c r="BY2004" s="24"/>
      <c r="BZ2004" s="24"/>
      <c r="CA2004" s="24"/>
      <c r="CB2004" s="24"/>
      <c r="CC2004" s="24"/>
      <c r="CD2004" s="24"/>
      <c r="CE2004" s="24"/>
    </row>
    <row r="2005" spans="46:83" x14ac:dyDescent="0.15">
      <c r="AT2005" s="24"/>
      <c r="AU2005" s="24"/>
      <c r="AV2005" s="24"/>
      <c r="AW2005" s="24"/>
      <c r="AX2005" s="24"/>
      <c r="AY2005" s="24"/>
      <c r="AZ2005" s="24"/>
      <c r="BA2005" s="24"/>
      <c r="BB2005" s="24"/>
      <c r="BC2005" s="24"/>
      <c r="BD2005" s="24"/>
      <c r="BE2005" s="24"/>
      <c r="BF2005" s="24"/>
      <c r="BG2005" s="24"/>
      <c r="BH2005" s="24"/>
      <c r="BI2005" s="24"/>
      <c r="BJ2005" s="24"/>
      <c r="BK2005" s="24"/>
      <c r="BL2005" s="24"/>
      <c r="BM2005" s="24"/>
      <c r="BN2005" s="24"/>
      <c r="BO2005" s="24"/>
      <c r="BP2005" s="24"/>
      <c r="BQ2005" s="24"/>
      <c r="BR2005" s="24"/>
      <c r="BS2005" s="24"/>
      <c r="BT2005" s="24"/>
      <c r="BU2005" s="24"/>
      <c r="BV2005" s="24"/>
      <c r="BW2005" s="24"/>
      <c r="BX2005" s="24"/>
      <c r="BY2005" s="24"/>
      <c r="BZ2005" s="24"/>
      <c r="CA2005" s="24"/>
      <c r="CB2005" s="24"/>
      <c r="CC2005" s="24"/>
      <c r="CD2005" s="24"/>
      <c r="CE2005" s="24"/>
    </row>
    <row r="2006" spans="46:83" x14ac:dyDescent="0.15">
      <c r="AT2006" s="24"/>
      <c r="AU2006" s="24"/>
      <c r="AV2006" s="24"/>
      <c r="AW2006" s="24"/>
      <c r="AX2006" s="24"/>
      <c r="AY2006" s="24"/>
      <c r="AZ2006" s="24"/>
      <c r="BA2006" s="24"/>
      <c r="BB2006" s="24"/>
      <c r="BC2006" s="24"/>
      <c r="BD2006" s="24"/>
      <c r="BE2006" s="24"/>
      <c r="BF2006" s="24"/>
      <c r="BG2006" s="24"/>
      <c r="BH2006" s="24"/>
      <c r="BI2006" s="24"/>
      <c r="BJ2006" s="24"/>
      <c r="BK2006" s="24"/>
      <c r="BL2006" s="24"/>
      <c r="BM2006" s="24"/>
      <c r="BN2006" s="24"/>
      <c r="BO2006" s="24"/>
      <c r="BP2006" s="24"/>
      <c r="BQ2006" s="24"/>
      <c r="BR2006" s="24"/>
      <c r="BS2006" s="24"/>
      <c r="BT2006" s="24"/>
      <c r="BU2006" s="24"/>
      <c r="BV2006" s="24"/>
      <c r="BW2006" s="24"/>
      <c r="BX2006" s="24"/>
      <c r="BY2006" s="24"/>
      <c r="BZ2006" s="24"/>
      <c r="CA2006" s="24"/>
      <c r="CB2006" s="24"/>
      <c r="CC2006" s="24"/>
      <c r="CD2006" s="24"/>
      <c r="CE2006" s="24"/>
    </row>
    <row r="2007" spans="46:83" x14ac:dyDescent="0.15">
      <c r="AT2007" s="24"/>
      <c r="AU2007" s="24"/>
      <c r="AV2007" s="24"/>
      <c r="AW2007" s="24"/>
      <c r="AX2007" s="24"/>
      <c r="AY2007" s="24"/>
      <c r="AZ2007" s="24"/>
      <c r="BA2007" s="24"/>
      <c r="BB2007" s="24"/>
      <c r="BC2007" s="24"/>
      <c r="BD2007" s="24"/>
      <c r="BE2007" s="24"/>
      <c r="BF2007" s="24"/>
      <c r="BG2007" s="24"/>
      <c r="BH2007" s="24"/>
      <c r="BI2007" s="24"/>
      <c r="BJ2007" s="24"/>
      <c r="BK2007" s="24"/>
      <c r="BL2007" s="24"/>
      <c r="BM2007" s="24"/>
      <c r="BN2007" s="24"/>
      <c r="BO2007" s="24"/>
      <c r="BP2007" s="24"/>
      <c r="BQ2007" s="24"/>
      <c r="BR2007" s="24"/>
      <c r="BS2007" s="24"/>
      <c r="BT2007" s="24"/>
      <c r="BU2007" s="24"/>
      <c r="BV2007" s="24"/>
      <c r="BW2007" s="24"/>
      <c r="BX2007" s="24"/>
      <c r="BY2007" s="24"/>
      <c r="BZ2007" s="24"/>
      <c r="CA2007" s="24"/>
      <c r="CB2007" s="24"/>
      <c r="CC2007" s="24"/>
      <c r="CD2007" s="24"/>
      <c r="CE2007" s="24"/>
    </row>
    <row r="2008" spans="46:83" x14ac:dyDescent="0.15">
      <c r="AT2008" s="24"/>
      <c r="AU2008" s="24"/>
      <c r="AV2008" s="24"/>
      <c r="AW2008" s="24"/>
      <c r="AX2008" s="24"/>
      <c r="AY2008" s="24"/>
      <c r="AZ2008" s="24"/>
      <c r="BA2008" s="24"/>
      <c r="BB2008" s="24"/>
      <c r="BC2008" s="24"/>
      <c r="BD2008" s="24"/>
      <c r="BE2008" s="24"/>
      <c r="BF2008" s="24"/>
      <c r="BG2008" s="24"/>
      <c r="BH2008" s="24"/>
      <c r="BI2008" s="24"/>
      <c r="BJ2008" s="24"/>
      <c r="BK2008" s="24"/>
      <c r="BL2008" s="24"/>
      <c r="BM2008" s="24"/>
      <c r="BN2008" s="24"/>
      <c r="BO2008" s="24"/>
      <c r="BP2008" s="24"/>
      <c r="BQ2008" s="24"/>
      <c r="BR2008" s="24"/>
      <c r="BS2008" s="24"/>
      <c r="BT2008" s="24"/>
      <c r="BU2008" s="24"/>
      <c r="BV2008" s="24"/>
      <c r="BW2008" s="24"/>
      <c r="BX2008" s="24"/>
      <c r="BY2008" s="24"/>
      <c r="BZ2008" s="24"/>
      <c r="CA2008" s="24"/>
      <c r="CB2008" s="24"/>
      <c r="CC2008" s="24"/>
      <c r="CD2008" s="24"/>
      <c r="CE2008" s="24"/>
    </row>
    <row r="2009" spans="46:83" x14ac:dyDescent="0.15">
      <c r="AT2009" s="24"/>
      <c r="AU2009" s="24"/>
      <c r="AV2009" s="24"/>
      <c r="AW2009" s="24"/>
      <c r="AX2009" s="24"/>
      <c r="AY2009" s="24"/>
      <c r="AZ2009" s="24"/>
      <c r="BA2009" s="24"/>
      <c r="BB2009" s="24"/>
      <c r="BC2009" s="24"/>
      <c r="BD2009" s="24"/>
      <c r="BE2009" s="24"/>
      <c r="BF2009" s="24"/>
      <c r="BG2009" s="24"/>
      <c r="BH2009" s="24"/>
      <c r="BI2009" s="24"/>
      <c r="BJ2009" s="24"/>
      <c r="BK2009" s="24"/>
      <c r="BL2009" s="24"/>
      <c r="BM2009" s="24"/>
      <c r="BN2009" s="24"/>
      <c r="BO2009" s="24"/>
      <c r="BP2009" s="24"/>
      <c r="BQ2009" s="24"/>
      <c r="BR2009" s="24"/>
      <c r="BS2009" s="24"/>
      <c r="BT2009" s="24"/>
      <c r="BU2009" s="24"/>
      <c r="BV2009" s="24"/>
      <c r="BW2009" s="24"/>
      <c r="BX2009" s="24"/>
      <c r="BY2009" s="24"/>
      <c r="BZ2009" s="24"/>
      <c r="CA2009" s="24"/>
      <c r="CB2009" s="24"/>
      <c r="CC2009" s="24"/>
      <c r="CD2009" s="24"/>
      <c r="CE2009" s="24"/>
    </row>
    <row r="2010" spans="46:83" x14ac:dyDescent="0.15">
      <c r="AT2010" s="24"/>
      <c r="AU2010" s="24"/>
      <c r="AV2010" s="24"/>
      <c r="AW2010" s="24"/>
      <c r="AX2010" s="24"/>
      <c r="AY2010" s="24"/>
      <c r="AZ2010" s="24"/>
      <c r="BA2010" s="24"/>
      <c r="BB2010" s="24"/>
      <c r="BC2010" s="24"/>
      <c r="BD2010" s="24"/>
      <c r="BE2010" s="24"/>
      <c r="BF2010" s="24"/>
      <c r="BG2010" s="24"/>
      <c r="BH2010" s="24"/>
      <c r="BI2010" s="24"/>
      <c r="BJ2010" s="24"/>
      <c r="BK2010" s="24"/>
      <c r="BL2010" s="24"/>
      <c r="BM2010" s="24"/>
      <c r="BN2010" s="24"/>
      <c r="BO2010" s="24"/>
      <c r="BP2010" s="24"/>
      <c r="BQ2010" s="24"/>
      <c r="BR2010" s="24"/>
      <c r="BS2010" s="24"/>
      <c r="BT2010" s="24"/>
      <c r="BU2010" s="24"/>
      <c r="BV2010" s="24"/>
      <c r="BW2010" s="24"/>
      <c r="BX2010" s="24"/>
      <c r="BY2010" s="24"/>
      <c r="BZ2010" s="24"/>
      <c r="CA2010" s="24"/>
      <c r="CB2010" s="24"/>
      <c r="CC2010" s="24"/>
      <c r="CD2010" s="24"/>
      <c r="CE2010" s="24"/>
    </row>
    <row r="2011" spans="46:83" x14ac:dyDescent="0.15">
      <c r="AT2011" s="24"/>
      <c r="AU2011" s="24"/>
      <c r="AV2011" s="24"/>
      <c r="AW2011" s="24"/>
      <c r="AX2011" s="24"/>
      <c r="AY2011" s="24"/>
      <c r="AZ2011" s="24"/>
      <c r="BA2011" s="24"/>
      <c r="BB2011" s="24"/>
      <c r="BC2011" s="24"/>
      <c r="BD2011" s="24"/>
      <c r="BE2011" s="24"/>
      <c r="BF2011" s="24"/>
      <c r="BG2011" s="24"/>
      <c r="BH2011" s="24"/>
      <c r="BI2011" s="24"/>
      <c r="BJ2011" s="24"/>
      <c r="BK2011" s="24"/>
      <c r="BL2011" s="24"/>
      <c r="BM2011" s="24"/>
      <c r="BN2011" s="24"/>
      <c r="BO2011" s="24"/>
      <c r="BP2011" s="24"/>
      <c r="BQ2011" s="24"/>
      <c r="BR2011" s="24"/>
      <c r="BS2011" s="24"/>
      <c r="BT2011" s="24"/>
      <c r="BU2011" s="24"/>
      <c r="BV2011" s="24"/>
      <c r="BW2011" s="24"/>
      <c r="BX2011" s="24"/>
      <c r="BY2011" s="24"/>
      <c r="BZ2011" s="24"/>
      <c r="CA2011" s="24"/>
      <c r="CB2011" s="24"/>
      <c r="CC2011" s="24"/>
      <c r="CD2011" s="24"/>
      <c r="CE2011" s="24"/>
    </row>
    <row r="2012" spans="46:83" x14ac:dyDescent="0.15">
      <c r="AT2012" s="24"/>
      <c r="AU2012" s="24"/>
      <c r="AV2012" s="24"/>
      <c r="AW2012" s="24"/>
      <c r="AX2012" s="24"/>
      <c r="AY2012" s="24"/>
      <c r="AZ2012" s="24"/>
      <c r="BA2012" s="24"/>
      <c r="BB2012" s="24"/>
      <c r="BC2012" s="24"/>
      <c r="BD2012" s="24"/>
      <c r="BE2012" s="24"/>
      <c r="BF2012" s="24"/>
      <c r="BG2012" s="24"/>
      <c r="BH2012" s="24"/>
      <c r="BI2012" s="24"/>
      <c r="BJ2012" s="24"/>
      <c r="BK2012" s="24"/>
      <c r="BL2012" s="24"/>
      <c r="BM2012" s="24"/>
      <c r="BN2012" s="24"/>
      <c r="BO2012" s="24"/>
      <c r="BP2012" s="24"/>
      <c r="BQ2012" s="24"/>
      <c r="BR2012" s="24"/>
      <c r="BS2012" s="24"/>
      <c r="BT2012" s="24"/>
      <c r="BU2012" s="24"/>
      <c r="BV2012" s="24"/>
      <c r="BW2012" s="24"/>
      <c r="BX2012" s="24"/>
      <c r="BY2012" s="24"/>
      <c r="BZ2012" s="24"/>
      <c r="CA2012" s="24"/>
      <c r="CB2012" s="24"/>
      <c r="CC2012" s="24"/>
      <c r="CD2012" s="24"/>
      <c r="CE2012" s="24"/>
    </row>
    <row r="2013" spans="46:83" x14ac:dyDescent="0.15">
      <c r="AT2013" s="24"/>
      <c r="AU2013" s="24"/>
      <c r="AV2013" s="24"/>
      <c r="AW2013" s="24"/>
      <c r="AX2013" s="24"/>
      <c r="AY2013" s="24"/>
      <c r="AZ2013" s="24"/>
      <c r="BA2013" s="24"/>
      <c r="BB2013" s="24"/>
      <c r="BC2013" s="24"/>
      <c r="BD2013" s="24"/>
      <c r="BE2013" s="24"/>
      <c r="BF2013" s="24"/>
      <c r="BG2013" s="24"/>
      <c r="BH2013" s="24"/>
      <c r="BI2013" s="24"/>
      <c r="BJ2013" s="24"/>
      <c r="BK2013" s="24"/>
      <c r="BL2013" s="24"/>
      <c r="BM2013" s="24"/>
      <c r="BN2013" s="24"/>
      <c r="BO2013" s="24"/>
      <c r="BP2013" s="24"/>
      <c r="BQ2013" s="24"/>
      <c r="BR2013" s="24"/>
      <c r="BS2013" s="24"/>
      <c r="BT2013" s="24"/>
      <c r="BU2013" s="24"/>
      <c r="BV2013" s="24"/>
      <c r="BW2013" s="24"/>
      <c r="BX2013" s="24"/>
      <c r="BY2013" s="24"/>
      <c r="BZ2013" s="24"/>
      <c r="CA2013" s="24"/>
      <c r="CB2013" s="24"/>
      <c r="CC2013" s="24"/>
      <c r="CD2013" s="24"/>
      <c r="CE2013" s="24"/>
    </row>
    <row r="2014" spans="46:83" x14ac:dyDescent="0.15">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row>
    <row r="2015" spans="46:83" x14ac:dyDescent="0.15">
      <c r="AT2015" s="24"/>
      <c r="AU2015" s="24"/>
      <c r="AV2015" s="24"/>
      <c r="AW2015" s="24"/>
      <c r="AX2015" s="24"/>
      <c r="AY2015" s="24"/>
      <c r="AZ2015" s="24"/>
      <c r="BA2015" s="24"/>
      <c r="BB2015" s="24"/>
      <c r="BC2015" s="24"/>
      <c r="BD2015" s="24"/>
      <c r="BE2015" s="24"/>
      <c r="BF2015" s="24"/>
      <c r="BG2015" s="24"/>
      <c r="BH2015" s="24"/>
      <c r="BI2015" s="24"/>
      <c r="BJ2015" s="24"/>
      <c r="BK2015" s="24"/>
      <c r="BL2015" s="24"/>
      <c r="BM2015" s="24"/>
      <c r="BN2015" s="24"/>
      <c r="BO2015" s="24"/>
      <c r="BP2015" s="24"/>
      <c r="BQ2015" s="24"/>
      <c r="BR2015" s="24"/>
      <c r="BS2015" s="24"/>
      <c r="BT2015" s="24"/>
      <c r="BU2015" s="24"/>
      <c r="BV2015" s="24"/>
      <c r="BW2015" s="24"/>
      <c r="BX2015" s="24"/>
      <c r="BY2015" s="24"/>
      <c r="BZ2015" s="24"/>
      <c r="CA2015" s="24"/>
      <c r="CB2015" s="24"/>
      <c r="CC2015" s="24"/>
      <c r="CD2015" s="24"/>
      <c r="CE2015" s="24"/>
    </row>
    <row r="2016" spans="46:83" x14ac:dyDescent="0.15">
      <c r="AT2016" s="24"/>
      <c r="AU2016" s="24"/>
      <c r="AV2016" s="24"/>
      <c r="AW2016" s="24"/>
      <c r="AX2016" s="24"/>
      <c r="AY2016" s="24"/>
      <c r="AZ2016" s="24"/>
      <c r="BA2016" s="24"/>
      <c r="BB2016" s="24"/>
      <c r="BC2016" s="24"/>
      <c r="BD2016" s="24"/>
      <c r="BE2016" s="24"/>
      <c r="BF2016" s="24"/>
      <c r="BG2016" s="24"/>
      <c r="BH2016" s="24"/>
      <c r="BI2016" s="24"/>
      <c r="BJ2016" s="24"/>
      <c r="BK2016" s="24"/>
      <c r="BL2016" s="24"/>
      <c r="BM2016" s="24"/>
      <c r="BN2016" s="24"/>
      <c r="BO2016" s="24"/>
      <c r="BP2016" s="24"/>
      <c r="BQ2016" s="24"/>
      <c r="BR2016" s="24"/>
      <c r="BS2016" s="24"/>
      <c r="BT2016" s="24"/>
      <c r="BU2016" s="24"/>
      <c r="BV2016" s="24"/>
      <c r="BW2016" s="24"/>
      <c r="BX2016" s="24"/>
      <c r="BY2016" s="24"/>
      <c r="BZ2016" s="24"/>
      <c r="CA2016" s="24"/>
      <c r="CB2016" s="24"/>
      <c r="CC2016" s="24"/>
      <c r="CD2016" s="24"/>
      <c r="CE2016" s="24"/>
    </row>
    <row r="2017" spans="46:83" x14ac:dyDescent="0.15">
      <c r="AT2017" s="24"/>
      <c r="AU2017" s="24"/>
      <c r="AV2017" s="24"/>
      <c r="AW2017" s="24"/>
      <c r="AX2017" s="24"/>
      <c r="AY2017" s="24"/>
      <c r="AZ2017" s="24"/>
      <c r="BA2017" s="24"/>
      <c r="BB2017" s="24"/>
      <c r="BC2017" s="24"/>
      <c r="BD2017" s="24"/>
      <c r="BE2017" s="24"/>
      <c r="BF2017" s="24"/>
      <c r="BG2017" s="24"/>
      <c r="BH2017" s="24"/>
      <c r="BI2017" s="24"/>
      <c r="BJ2017" s="24"/>
      <c r="BK2017" s="24"/>
      <c r="BL2017" s="24"/>
      <c r="BM2017" s="24"/>
      <c r="BN2017" s="24"/>
      <c r="BO2017" s="24"/>
      <c r="BP2017" s="24"/>
      <c r="BQ2017" s="24"/>
      <c r="BR2017" s="24"/>
      <c r="BS2017" s="24"/>
      <c r="BT2017" s="24"/>
      <c r="BU2017" s="24"/>
      <c r="BV2017" s="24"/>
      <c r="BW2017" s="24"/>
      <c r="BX2017" s="24"/>
      <c r="BY2017" s="24"/>
      <c r="BZ2017" s="24"/>
      <c r="CA2017" s="24"/>
      <c r="CB2017" s="24"/>
      <c r="CC2017" s="24"/>
      <c r="CD2017" s="24"/>
      <c r="CE2017" s="24"/>
    </row>
    <row r="2018" spans="46:83" x14ac:dyDescent="0.15">
      <c r="AT2018" s="24"/>
      <c r="AU2018" s="24"/>
      <c r="AV2018" s="24"/>
      <c r="AW2018" s="24"/>
      <c r="AX2018" s="24"/>
      <c r="AY2018" s="24"/>
      <c r="AZ2018" s="24"/>
      <c r="BA2018" s="24"/>
      <c r="BB2018" s="24"/>
      <c r="BC2018" s="24"/>
      <c r="BD2018" s="24"/>
      <c r="BE2018" s="24"/>
      <c r="BF2018" s="24"/>
      <c r="BG2018" s="24"/>
      <c r="BH2018" s="24"/>
      <c r="BI2018" s="24"/>
      <c r="BJ2018" s="24"/>
      <c r="BK2018" s="24"/>
      <c r="BL2018" s="24"/>
      <c r="BM2018" s="24"/>
      <c r="BN2018" s="24"/>
      <c r="BO2018" s="24"/>
      <c r="BP2018" s="24"/>
      <c r="BQ2018" s="24"/>
      <c r="BR2018" s="24"/>
      <c r="BS2018" s="24"/>
      <c r="BT2018" s="24"/>
      <c r="BU2018" s="24"/>
      <c r="BV2018" s="24"/>
      <c r="BW2018" s="24"/>
      <c r="BX2018" s="24"/>
      <c r="BY2018" s="24"/>
      <c r="BZ2018" s="24"/>
      <c r="CA2018" s="24"/>
      <c r="CB2018" s="24"/>
      <c r="CC2018" s="24"/>
      <c r="CD2018" s="24"/>
      <c r="CE2018" s="24"/>
    </row>
    <row r="2019" spans="46:83" x14ac:dyDescent="0.15">
      <c r="AT2019" s="24"/>
      <c r="AU2019" s="24"/>
      <c r="AV2019" s="24"/>
      <c r="AW2019" s="24"/>
      <c r="AX2019" s="24"/>
      <c r="AY2019" s="24"/>
      <c r="AZ2019" s="24"/>
      <c r="BA2019" s="24"/>
      <c r="BB2019" s="24"/>
      <c r="BC2019" s="24"/>
      <c r="BD2019" s="24"/>
      <c r="BE2019" s="24"/>
      <c r="BF2019" s="24"/>
      <c r="BG2019" s="24"/>
      <c r="BH2019" s="24"/>
      <c r="BI2019" s="24"/>
      <c r="BJ2019" s="24"/>
      <c r="BK2019" s="24"/>
      <c r="BL2019" s="24"/>
      <c r="BM2019" s="24"/>
      <c r="BN2019" s="24"/>
      <c r="BO2019" s="24"/>
      <c r="BP2019" s="24"/>
      <c r="BQ2019" s="24"/>
      <c r="BR2019" s="24"/>
      <c r="BS2019" s="24"/>
      <c r="BT2019" s="24"/>
      <c r="BU2019" s="24"/>
      <c r="BV2019" s="24"/>
      <c r="BW2019" s="24"/>
      <c r="BX2019" s="24"/>
      <c r="BY2019" s="24"/>
      <c r="BZ2019" s="24"/>
      <c r="CA2019" s="24"/>
      <c r="CB2019" s="24"/>
      <c r="CC2019" s="24"/>
      <c r="CD2019" s="24"/>
      <c r="CE2019" s="24"/>
    </row>
    <row r="2020" spans="46:83" x14ac:dyDescent="0.15">
      <c r="AT2020" s="24"/>
      <c r="AU2020" s="24"/>
      <c r="AV2020" s="24"/>
      <c r="AW2020" s="24"/>
      <c r="AX2020" s="24"/>
      <c r="AY2020" s="24"/>
      <c r="AZ2020" s="24"/>
      <c r="BA2020" s="24"/>
      <c r="BB2020" s="24"/>
      <c r="BC2020" s="24"/>
      <c r="BD2020" s="24"/>
      <c r="BE2020" s="24"/>
      <c r="BF2020" s="24"/>
      <c r="BG2020" s="24"/>
      <c r="BH2020" s="24"/>
      <c r="BI2020" s="24"/>
      <c r="BJ2020" s="24"/>
      <c r="BK2020" s="24"/>
      <c r="BL2020" s="24"/>
      <c r="BM2020" s="24"/>
      <c r="BN2020" s="24"/>
      <c r="BO2020" s="24"/>
      <c r="BP2020" s="24"/>
      <c r="BQ2020" s="24"/>
      <c r="BR2020" s="24"/>
      <c r="BS2020" s="24"/>
      <c r="BT2020" s="24"/>
      <c r="BU2020" s="24"/>
      <c r="BV2020" s="24"/>
      <c r="BW2020" s="24"/>
      <c r="BX2020" s="24"/>
      <c r="BY2020" s="24"/>
      <c r="BZ2020" s="24"/>
      <c r="CA2020" s="24"/>
      <c r="CB2020" s="24"/>
      <c r="CC2020" s="24"/>
      <c r="CD2020" s="24"/>
      <c r="CE2020" s="24"/>
    </row>
    <row r="2021" spans="46:83" x14ac:dyDescent="0.15">
      <c r="AT2021" s="24"/>
      <c r="AU2021" s="24"/>
      <c r="AV2021" s="24"/>
      <c r="AW2021" s="24"/>
      <c r="AX2021" s="24"/>
      <c r="AY2021" s="24"/>
      <c r="AZ2021" s="24"/>
      <c r="BA2021" s="24"/>
      <c r="BB2021" s="24"/>
      <c r="BC2021" s="24"/>
      <c r="BD2021" s="24"/>
      <c r="BE2021" s="24"/>
      <c r="BF2021" s="24"/>
      <c r="BG2021" s="24"/>
      <c r="BH2021" s="24"/>
      <c r="BI2021" s="24"/>
      <c r="BJ2021" s="24"/>
      <c r="BK2021" s="24"/>
      <c r="BL2021" s="24"/>
      <c r="BM2021" s="24"/>
      <c r="BN2021" s="24"/>
      <c r="BO2021" s="24"/>
      <c r="BP2021" s="24"/>
      <c r="BQ2021" s="24"/>
      <c r="BR2021" s="24"/>
      <c r="BS2021" s="24"/>
      <c r="BT2021" s="24"/>
      <c r="BU2021" s="24"/>
      <c r="BV2021" s="24"/>
      <c r="BW2021" s="24"/>
      <c r="BX2021" s="24"/>
      <c r="BY2021" s="24"/>
      <c r="BZ2021" s="24"/>
      <c r="CA2021" s="24"/>
      <c r="CB2021" s="24"/>
      <c r="CC2021" s="24"/>
      <c r="CD2021" s="24"/>
      <c r="CE2021" s="24"/>
    </row>
    <row r="2022" spans="46:83" x14ac:dyDescent="0.15">
      <c r="AT2022" s="24"/>
      <c r="AU2022" s="24"/>
      <c r="AV2022" s="24"/>
      <c r="AW2022" s="24"/>
      <c r="AX2022" s="24"/>
      <c r="AY2022" s="24"/>
      <c r="AZ2022" s="24"/>
      <c r="BA2022" s="24"/>
      <c r="BB2022" s="24"/>
      <c r="BC2022" s="24"/>
      <c r="BD2022" s="24"/>
      <c r="BE2022" s="24"/>
      <c r="BF2022" s="24"/>
      <c r="BG2022" s="24"/>
      <c r="BH2022" s="24"/>
      <c r="BI2022" s="24"/>
      <c r="BJ2022" s="24"/>
      <c r="BK2022" s="24"/>
      <c r="BL2022" s="24"/>
      <c r="BM2022" s="24"/>
      <c r="BN2022" s="24"/>
      <c r="BO2022" s="24"/>
      <c r="BP2022" s="24"/>
      <c r="BQ2022" s="24"/>
      <c r="BR2022" s="24"/>
      <c r="BS2022" s="24"/>
      <c r="BT2022" s="24"/>
      <c r="BU2022" s="24"/>
      <c r="BV2022" s="24"/>
      <c r="BW2022" s="24"/>
      <c r="BX2022" s="24"/>
      <c r="BY2022" s="24"/>
      <c r="BZ2022" s="24"/>
      <c r="CA2022" s="24"/>
      <c r="CB2022" s="24"/>
      <c r="CC2022" s="24"/>
      <c r="CD2022" s="24"/>
      <c r="CE2022" s="24"/>
    </row>
    <row r="2023" spans="46:83" x14ac:dyDescent="0.15">
      <c r="AT2023" s="24"/>
      <c r="AU2023" s="24"/>
      <c r="AV2023" s="24"/>
      <c r="AW2023" s="24"/>
      <c r="AX2023" s="24"/>
      <c r="AY2023" s="24"/>
      <c r="AZ2023" s="24"/>
      <c r="BA2023" s="24"/>
      <c r="BB2023" s="24"/>
      <c r="BC2023" s="24"/>
      <c r="BD2023" s="24"/>
      <c r="BE2023" s="24"/>
      <c r="BF2023" s="24"/>
      <c r="BG2023" s="24"/>
      <c r="BH2023" s="24"/>
      <c r="BI2023" s="24"/>
      <c r="BJ2023" s="24"/>
      <c r="BK2023" s="24"/>
      <c r="BL2023" s="24"/>
      <c r="BM2023" s="24"/>
      <c r="BN2023" s="24"/>
      <c r="BO2023" s="24"/>
      <c r="BP2023" s="24"/>
      <c r="BQ2023" s="24"/>
      <c r="BR2023" s="24"/>
      <c r="BS2023" s="24"/>
      <c r="BT2023" s="24"/>
      <c r="BU2023" s="24"/>
      <c r="BV2023" s="24"/>
      <c r="BW2023" s="24"/>
      <c r="BX2023" s="24"/>
      <c r="BY2023" s="24"/>
      <c r="BZ2023" s="24"/>
      <c r="CA2023" s="24"/>
      <c r="CB2023" s="24"/>
      <c r="CC2023" s="24"/>
      <c r="CD2023" s="24"/>
      <c r="CE2023" s="24"/>
    </row>
    <row r="2024" spans="46:83" x14ac:dyDescent="0.15">
      <c r="AT2024" s="24"/>
      <c r="AU2024" s="24"/>
      <c r="AV2024" s="24"/>
      <c r="AW2024" s="24"/>
      <c r="AX2024" s="24"/>
      <c r="AY2024" s="24"/>
      <c r="AZ2024" s="24"/>
      <c r="BA2024" s="24"/>
      <c r="BB2024" s="24"/>
      <c r="BC2024" s="24"/>
      <c r="BD2024" s="24"/>
      <c r="BE2024" s="24"/>
      <c r="BF2024" s="24"/>
      <c r="BG2024" s="24"/>
      <c r="BH2024" s="24"/>
      <c r="BI2024" s="24"/>
      <c r="BJ2024" s="24"/>
      <c r="BK2024" s="24"/>
      <c r="BL2024" s="24"/>
      <c r="BM2024" s="24"/>
      <c r="BN2024" s="24"/>
      <c r="BO2024" s="24"/>
      <c r="BP2024" s="24"/>
      <c r="BQ2024" s="24"/>
      <c r="BR2024" s="24"/>
      <c r="BS2024" s="24"/>
      <c r="BT2024" s="24"/>
      <c r="BU2024" s="24"/>
      <c r="BV2024" s="24"/>
      <c r="BW2024" s="24"/>
      <c r="BX2024" s="24"/>
      <c r="BY2024" s="24"/>
      <c r="BZ2024" s="24"/>
      <c r="CA2024" s="24"/>
      <c r="CB2024" s="24"/>
      <c r="CC2024" s="24"/>
      <c r="CD2024" s="24"/>
      <c r="CE2024" s="24"/>
    </row>
    <row r="2025" spans="46:83" x14ac:dyDescent="0.15">
      <c r="AT2025" s="24"/>
      <c r="AU2025" s="24"/>
      <c r="AV2025" s="24"/>
      <c r="AW2025" s="24"/>
      <c r="AX2025" s="24"/>
      <c r="AY2025" s="24"/>
      <c r="AZ2025" s="24"/>
      <c r="BA2025" s="24"/>
      <c r="BB2025" s="24"/>
      <c r="BC2025" s="24"/>
      <c r="BD2025" s="24"/>
      <c r="BE2025" s="24"/>
      <c r="BF2025" s="24"/>
      <c r="BG2025" s="24"/>
      <c r="BH2025" s="24"/>
      <c r="BI2025" s="24"/>
      <c r="BJ2025" s="24"/>
      <c r="BK2025" s="24"/>
      <c r="BL2025" s="24"/>
      <c r="BM2025" s="24"/>
      <c r="BN2025" s="24"/>
      <c r="BO2025" s="24"/>
      <c r="BP2025" s="24"/>
      <c r="BQ2025" s="24"/>
      <c r="BR2025" s="24"/>
      <c r="BS2025" s="24"/>
      <c r="BT2025" s="24"/>
      <c r="BU2025" s="24"/>
      <c r="BV2025" s="24"/>
      <c r="BW2025" s="24"/>
      <c r="BX2025" s="24"/>
      <c r="BY2025" s="24"/>
      <c r="BZ2025" s="24"/>
      <c r="CA2025" s="24"/>
      <c r="CB2025" s="24"/>
      <c r="CC2025" s="24"/>
      <c r="CD2025" s="24"/>
      <c r="CE2025" s="24"/>
    </row>
    <row r="2026" spans="46:83" x14ac:dyDescent="0.15">
      <c r="AT2026" s="24"/>
      <c r="AU2026" s="24"/>
      <c r="AV2026" s="24"/>
      <c r="AW2026" s="24"/>
      <c r="AX2026" s="24"/>
      <c r="AY2026" s="24"/>
      <c r="AZ2026" s="24"/>
      <c r="BA2026" s="24"/>
      <c r="BB2026" s="24"/>
      <c r="BC2026" s="24"/>
      <c r="BD2026" s="24"/>
      <c r="BE2026" s="24"/>
      <c r="BF2026" s="24"/>
      <c r="BG2026" s="24"/>
      <c r="BH2026" s="24"/>
      <c r="BI2026" s="24"/>
      <c r="BJ2026" s="24"/>
      <c r="BK2026" s="24"/>
      <c r="BL2026" s="24"/>
      <c r="BM2026" s="24"/>
      <c r="BN2026" s="24"/>
      <c r="BO2026" s="24"/>
      <c r="BP2026" s="24"/>
      <c r="BQ2026" s="24"/>
      <c r="BR2026" s="24"/>
      <c r="BS2026" s="24"/>
      <c r="BT2026" s="24"/>
      <c r="BU2026" s="24"/>
      <c r="BV2026" s="24"/>
      <c r="BW2026" s="24"/>
      <c r="BX2026" s="24"/>
      <c r="BY2026" s="24"/>
      <c r="BZ2026" s="24"/>
      <c r="CA2026" s="24"/>
      <c r="CB2026" s="24"/>
      <c r="CC2026" s="24"/>
      <c r="CD2026" s="24"/>
      <c r="CE2026" s="24"/>
    </row>
    <row r="2027" spans="46:83" x14ac:dyDescent="0.15">
      <c r="AT2027" s="24"/>
      <c r="AU2027" s="24"/>
      <c r="AV2027" s="24"/>
      <c r="AW2027" s="24"/>
      <c r="AX2027" s="24"/>
      <c r="AY2027" s="24"/>
      <c r="AZ2027" s="24"/>
      <c r="BA2027" s="24"/>
      <c r="BB2027" s="24"/>
      <c r="BC2027" s="24"/>
      <c r="BD2027" s="24"/>
      <c r="BE2027" s="24"/>
      <c r="BF2027" s="24"/>
      <c r="BG2027" s="24"/>
      <c r="BH2027" s="24"/>
      <c r="BI2027" s="24"/>
      <c r="BJ2027" s="24"/>
      <c r="BK2027" s="24"/>
      <c r="BL2027" s="24"/>
      <c r="BM2027" s="24"/>
      <c r="BN2027" s="24"/>
      <c r="BO2027" s="24"/>
      <c r="BP2027" s="24"/>
      <c r="BQ2027" s="24"/>
      <c r="BR2027" s="24"/>
      <c r="BS2027" s="24"/>
      <c r="BT2027" s="24"/>
      <c r="BU2027" s="24"/>
      <c r="BV2027" s="24"/>
      <c r="BW2027" s="24"/>
      <c r="BX2027" s="24"/>
      <c r="BY2027" s="24"/>
      <c r="BZ2027" s="24"/>
      <c r="CA2027" s="24"/>
      <c r="CB2027" s="24"/>
      <c r="CC2027" s="24"/>
      <c r="CD2027" s="24"/>
      <c r="CE2027" s="24"/>
    </row>
    <row r="2028" spans="46:83" x14ac:dyDescent="0.15">
      <c r="AT2028" s="24"/>
      <c r="AU2028" s="24"/>
      <c r="AV2028" s="24"/>
      <c r="AW2028" s="24"/>
      <c r="AX2028" s="24"/>
      <c r="AY2028" s="24"/>
      <c r="AZ2028" s="24"/>
      <c r="BA2028" s="24"/>
      <c r="BB2028" s="24"/>
      <c r="BC2028" s="24"/>
      <c r="BD2028" s="24"/>
      <c r="BE2028" s="24"/>
      <c r="BF2028" s="24"/>
      <c r="BG2028" s="24"/>
      <c r="BH2028" s="24"/>
      <c r="BI2028" s="24"/>
      <c r="BJ2028" s="24"/>
      <c r="BK2028" s="24"/>
      <c r="BL2028" s="24"/>
      <c r="BM2028" s="24"/>
      <c r="BN2028" s="24"/>
      <c r="BO2028" s="24"/>
      <c r="BP2028" s="24"/>
      <c r="BQ2028" s="24"/>
      <c r="BR2028" s="24"/>
      <c r="BS2028" s="24"/>
      <c r="BT2028" s="24"/>
      <c r="BU2028" s="24"/>
      <c r="BV2028" s="24"/>
      <c r="BW2028" s="24"/>
      <c r="BX2028" s="24"/>
      <c r="BY2028" s="24"/>
      <c r="BZ2028" s="24"/>
      <c r="CA2028" s="24"/>
      <c r="CB2028" s="24"/>
      <c r="CC2028" s="24"/>
      <c r="CD2028" s="24"/>
      <c r="CE2028" s="24"/>
    </row>
    <row r="2029" spans="46:83" x14ac:dyDescent="0.15">
      <c r="AT2029" s="24"/>
      <c r="AU2029" s="24"/>
      <c r="AV2029" s="24"/>
      <c r="AW2029" s="24"/>
      <c r="AX2029" s="24"/>
      <c r="AY2029" s="24"/>
      <c r="AZ2029" s="24"/>
      <c r="BA2029" s="24"/>
      <c r="BB2029" s="24"/>
      <c r="BC2029" s="24"/>
      <c r="BD2029" s="24"/>
      <c r="BE2029" s="24"/>
      <c r="BF2029" s="24"/>
      <c r="BG2029" s="24"/>
      <c r="BH2029" s="24"/>
      <c r="BI2029" s="24"/>
      <c r="BJ2029" s="24"/>
      <c r="BK2029" s="24"/>
      <c r="BL2029" s="24"/>
      <c r="BM2029" s="24"/>
      <c r="BN2029" s="24"/>
      <c r="BO2029" s="24"/>
      <c r="BP2029" s="24"/>
      <c r="BQ2029" s="24"/>
      <c r="BR2029" s="24"/>
      <c r="BS2029" s="24"/>
      <c r="BT2029" s="24"/>
      <c r="BU2029" s="24"/>
      <c r="BV2029" s="24"/>
      <c r="BW2029" s="24"/>
      <c r="BX2029" s="24"/>
      <c r="BY2029" s="24"/>
      <c r="BZ2029" s="24"/>
      <c r="CA2029" s="24"/>
      <c r="CB2029" s="24"/>
      <c r="CC2029" s="24"/>
      <c r="CD2029" s="24"/>
      <c r="CE2029" s="24"/>
    </row>
    <row r="2030" spans="46:83" x14ac:dyDescent="0.15">
      <c r="AT2030" s="24"/>
      <c r="AU2030" s="24"/>
      <c r="AV2030" s="24"/>
      <c r="AW2030" s="24"/>
      <c r="AX2030" s="24"/>
      <c r="AY2030" s="24"/>
      <c r="AZ2030" s="24"/>
      <c r="BA2030" s="24"/>
      <c r="BB2030" s="24"/>
      <c r="BC2030" s="24"/>
      <c r="BD2030" s="24"/>
      <c r="BE2030" s="24"/>
      <c r="BF2030" s="24"/>
      <c r="BG2030" s="24"/>
      <c r="BH2030" s="24"/>
      <c r="BI2030" s="24"/>
      <c r="BJ2030" s="24"/>
      <c r="BK2030" s="24"/>
      <c r="BL2030" s="24"/>
      <c r="BM2030" s="24"/>
      <c r="BN2030" s="24"/>
      <c r="BO2030" s="24"/>
      <c r="BP2030" s="24"/>
      <c r="BQ2030" s="24"/>
      <c r="BR2030" s="24"/>
      <c r="BS2030" s="24"/>
      <c r="BT2030" s="24"/>
      <c r="BU2030" s="24"/>
      <c r="BV2030" s="24"/>
      <c r="BW2030" s="24"/>
      <c r="BX2030" s="24"/>
      <c r="BY2030" s="24"/>
      <c r="BZ2030" s="24"/>
      <c r="CA2030" s="24"/>
      <c r="CB2030" s="24"/>
      <c r="CC2030" s="24"/>
      <c r="CD2030" s="24"/>
      <c r="CE2030" s="24"/>
    </row>
    <row r="2031" spans="46:83" x14ac:dyDescent="0.15">
      <c r="AT2031" s="24"/>
      <c r="AU2031" s="24"/>
      <c r="AV2031" s="24"/>
      <c r="AW2031" s="24"/>
      <c r="AX2031" s="24"/>
      <c r="AY2031" s="24"/>
      <c r="AZ2031" s="24"/>
      <c r="BA2031" s="24"/>
      <c r="BB2031" s="24"/>
      <c r="BC2031" s="24"/>
      <c r="BD2031" s="24"/>
      <c r="BE2031" s="24"/>
      <c r="BF2031" s="24"/>
      <c r="BG2031" s="24"/>
      <c r="BH2031" s="24"/>
      <c r="BI2031" s="24"/>
      <c r="BJ2031" s="24"/>
      <c r="BK2031" s="24"/>
      <c r="BL2031" s="24"/>
      <c r="BM2031" s="24"/>
      <c r="BN2031" s="24"/>
      <c r="BO2031" s="24"/>
      <c r="BP2031" s="24"/>
      <c r="BQ2031" s="24"/>
      <c r="BR2031" s="24"/>
      <c r="BS2031" s="24"/>
      <c r="BT2031" s="24"/>
      <c r="BU2031" s="24"/>
      <c r="BV2031" s="24"/>
      <c r="BW2031" s="24"/>
      <c r="BX2031" s="24"/>
      <c r="BY2031" s="24"/>
      <c r="BZ2031" s="24"/>
      <c r="CA2031" s="24"/>
      <c r="CB2031" s="24"/>
      <c r="CC2031" s="24"/>
      <c r="CD2031" s="24"/>
      <c r="CE2031" s="24"/>
    </row>
    <row r="2032" spans="46:83" x14ac:dyDescent="0.15">
      <c r="AT2032" s="24"/>
      <c r="AU2032" s="24"/>
      <c r="AV2032" s="24"/>
      <c r="AW2032" s="24"/>
      <c r="AX2032" s="24"/>
      <c r="AY2032" s="24"/>
      <c r="AZ2032" s="24"/>
      <c r="BA2032" s="24"/>
      <c r="BB2032" s="24"/>
      <c r="BC2032" s="24"/>
      <c r="BD2032" s="24"/>
      <c r="BE2032" s="24"/>
      <c r="BF2032" s="24"/>
      <c r="BG2032" s="24"/>
      <c r="BH2032" s="24"/>
      <c r="BI2032" s="24"/>
      <c r="BJ2032" s="24"/>
      <c r="BK2032" s="24"/>
      <c r="BL2032" s="24"/>
      <c r="BM2032" s="24"/>
      <c r="BN2032" s="24"/>
      <c r="BO2032" s="24"/>
      <c r="BP2032" s="24"/>
      <c r="BQ2032" s="24"/>
      <c r="BR2032" s="24"/>
      <c r="BS2032" s="24"/>
      <c r="BT2032" s="24"/>
      <c r="BU2032" s="24"/>
      <c r="BV2032" s="24"/>
      <c r="BW2032" s="24"/>
      <c r="BX2032" s="24"/>
      <c r="BY2032" s="24"/>
      <c r="BZ2032" s="24"/>
      <c r="CA2032" s="24"/>
      <c r="CB2032" s="24"/>
      <c r="CC2032" s="24"/>
      <c r="CD2032" s="24"/>
      <c r="CE2032" s="24"/>
    </row>
    <row r="2033" spans="46:83" x14ac:dyDescent="0.15">
      <c r="AT2033" s="24"/>
      <c r="AU2033" s="24"/>
      <c r="AV2033" s="24"/>
      <c r="AW2033" s="24"/>
      <c r="AX2033" s="24"/>
      <c r="AY2033" s="24"/>
      <c r="AZ2033" s="24"/>
      <c r="BA2033" s="24"/>
      <c r="BB2033" s="24"/>
      <c r="BC2033" s="24"/>
      <c r="BD2033" s="24"/>
      <c r="BE2033" s="24"/>
      <c r="BF2033" s="24"/>
      <c r="BG2033" s="24"/>
      <c r="BH2033" s="24"/>
      <c r="BI2033" s="24"/>
      <c r="BJ2033" s="24"/>
      <c r="BK2033" s="24"/>
      <c r="BL2033" s="24"/>
      <c r="BM2033" s="24"/>
      <c r="BN2033" s="24"/>
      <c r="BO2033" s="24"/>
      <c r="BP2033" s="24"/>
      <c r="BQ2033" s="24"/>
      <c r="BR2033" s="24"/>
      <c r="BS2033" s="24"/>
      <c r="BT2033" s="24"/>
      <c r="BU2033" s="24"/>
      <c r="BV2033" s="24"/>
      <c r="BW2033" s="24"/>
      <c r="BX2033" s="24"/>
      <c r="BY2033" s="24"/>
      <c r="BZ2033" s="24"/>
      <c r="CA2033" s="24"/>
      <c r="CB2033" s="24"/>
      <c r="CC2033" s="24"/>
      <c r="CD2033" s="24"/>
      <c r="CE2033" s="24"/>
    </row>
    <row r="2034" spans="46:83" x14ac:dyDescent="0.15">
      <c r="AT2034" s="24"/>
      <c r="AU2034" s="24"/>
      <c r="AV2034" s="24"/>
      <c r="AW2034" s="24"/>
      <c r="AX2034" s="24"/>
      <c r="AY2034" s="24"/>
      <c r="AZ2034" s="24"/>
      <c r="BA2034" s="24"/>
      <c r="BB2034" s="24"/>
      <c r="BC2034" s="24"/>
      <c r="BD2034" s="24"/>
      <c r="BE2034" s="24"/>
      <c r="BF2034" s="24"/>
      <c r="BG2034" s="24"/>
      <c r="BH2034" s="24"/>
      <c r="BI2034" s="24"/>
      <c r="BJ2034" s="24"/>
      <c r="BK2034" s="24"/>
      <c r="BL2034" s="24"/>
      <c r="BM2034" s="24"/>
      <c r="BN2034" s="24"/>
      <c r="BO2034" s="24"/>
      <c r="BP2034" s="24"/>
      <c r="BQ2034" s="24"/>
      <c r="BR2034" s="24"/>
      <c r="BS2034" s="24"/>
      <c r="BT2034" s="24"/>
      <c r="BU2034" s="24"/>
      <c r="BV2034" s="24"/>
      <c r="BW2034" s="24"/>
      <c r="BX2034" s="24"/>
      <c r="BY2034" s="24"/>
      <c r="BZ2034" s="24"/>
      <c r="CA2034" s="24"/>
      <c r="CB2034" s="24"/>
      <c r="CC2034" s="24"/>
      <c r="CD2034" s="24"/>
      <c r="CE2034" s="24"/>
    </row>
    <row r="2035" spans="46:83" x14ac:dyDescent="0.15">
      <c r="AT2035" s="24"/>
      <c r="AU2035" s="24"/>
      <c r="AV2035" s="24"/>
      <c r="AW2035" s="24"/>
      <c r="AX2035" s="24"/>
      <c r="AY2035" s="24"/>
      <c r="AZ2035" s="24"/>
      <c r="BA2035" s="24"/>
      <c r="BB2035" s="24"/>
      <c r="BC2035" s="24"/>
      <c r="BD2035" s="24"/>
      <c r="BE2035" s="24"/>
      <c r="BF2035" s="24"/>
      <c r="BG2035" s="24"/>
      <c r="BH2035" s="24"/>
      <c r="BI2035" s="24"/>
      <c r="BJ2035" s="24"/>
      <c r="BK2035" s="24"/>
      <c r="BL2035" s="24"/>
      <c r="BM2035" s="24"/>
      <c r="BN2035" s="24"/>
      <c r="BO2035" s="24"/>
      <c r="BP2035" s="24"/>
      <c r="BQ2035" s="24"/>
      <c r="BR2035" s="24"/>
      <c r="BS2035" s="24"/>
      <c r="BT2035" s="24"/>
      <c r="BU2035" s="24"/>
      <c r="BV2035" s="24"/>
      <c r="BW2035" s="24"/>
      <c r="BX2035" s="24"/>
      <c r="BY2035" s="24"/>
      <c r="BZ2035" s="24"/>
      <c r="CA2035" s="24"/>
      <c r="CB2035" s="24"/>
      <c r="CC2035" s="24"/>
      <c r="CD2035" s="24"/>
      <c r="CE2035" s="24"/>
    </row>
    <row r="2036" spans="46:83" x14ac:dyDescent="0.15">
      <c r="AT2036" s="24"/>
      <c r="AU2036" s="24"/>
      <c r="AV2036" s="24"/>
      <c r="AW2036" s="24"/>
      <c r="AX2036" s="24"/>
      <c r="AY2036" s="24"/>
      <c r="AZ2036" s="24"/>
      <c r="BA2036" s="24"/>
      <c r="BB2036" s="24"/>
      <c r="BC2036" s="24"/>
      <c r="BD2036" s="24"/>
      <c r="BE2036" s="24"/>
      <c r="BF2036" s="24"/>
      <c r="BG2036" s="24"/>
      <c r="BH2036" s="24"/>
      <c r="BI2036" s="24"/>
      <c r="BJ2036" s="24"/>
      <c r="BK2036" s="24"/>
      <c r="BL2036" s="24"/>
      <c r="BM2036" s="24"/>
      <c r="BN2036" s="24"/>
      <c r="BO2036" s="24"/>
      <c r="BP2036" s="24"/>
      <c r="BQ2036" s="24"/>
      <c r="BR2036" s="24"/>
      <c r="BS2036" s="24"/>
      <c r="BT2036" s="24"/>
      <c r="BU2036" s="24"/>
      <c r="BV2036" s="24"/>
      <c r="BW2036" s="24"/>
      <c r="BX2036" s="24"/>
      <c r="BY2036" s="24"/>
      <c r="BZ2036" s="24"/>
      <c r="CA2036" s="24"/>
      <c r="CB2036" s="24"/>
      <c r="CC2036" s="24"/>
      <c r="CD2036" s="24"/>
      <c r="CE2036" s="24"/>
    </row>
    <row r="2037" spans="46:83" x14ac:dyDescent="0.15">
      <c r="AT2037" s="24"/>
      <c r="AU2037" s="24"/>
      <c r="AV2037" s="24"/>
      <c r="AW2037" s="24"/>
      <c r="AX2037" s="24"/>
      <c r="AY2037" s="24"/>
      <c r="AZ2037" s="24"/>
      <c r="BA2037" s="24"/>
      <c r="BB2037" s="24"/>
      <c r="BC2037" s="24"/>
      <c r="BD2037" s="24"/>
      <c r="BE2037" s="24"/>
      <c r="BF2037" s="24"/>
      <c r="BG2037" s="24"/>
      <c r="BH2037" s="24"/>
      <c r="BI2037" s="24"/>
      <c r="BJ2037" s="24"/>
      <c r="BK2037" s="24"/>
      <c r="BL2037" s="24"/>
      <c r="BM2037" s="24"/>
      <c r="BN2037" s="24"/>
      <c r="BO2037" s="24"/>
      <c r="BP2037" s="24"/>
      <c r="BQ2037" s="24"/>
      <c r="BR2037" s="24"/>
      <c r="BS2037" s="24"/>
      <c r="BT2037" s="24"/>
      <c r="BU2037" s="24"/>
      <c r="BV2037" s="24"/>
      <c r="BW2037" s="24"/>
      <c r="BX2037" s="24"/>
      <c r="BY2037" s="24"/>
      <c r="BZ2037" s="24"/>
      <c r="CA2037" s="24"/>
      <c r="CB2037" s="24"/>
      <c r="CC2037" s="24"/>
      <c r="CD2037" s="24"/>
      <c r="CE2037" s="24"/>
    </row>
    <row r="2038" spans="46:83" x14ac:dyDescent="0.15">
      <c r="AT2038" s="24"/>
      <c r="AU2038" s="24"/>
      <c r="AV2038" s="24"/>
      <c r="AW2038" s="24"/>
      <c r="AX2038" s="24"/>
      <c r="AY2038" s="24"/>
      <c r="AZ2038" s="24"/>
      <c r="BA2038" s="24"/>
      <c r="BB2038" s="24"/>
      <c r="BC2038" s="24"/>
      <c r="BD2038" s="24"/>
      <c r="BE2038" s="24"/>
      <c r="BF2038" s="24"/>
      <c r="BG2038" s="24"/>
      <c r="BH2038" s="24"/>
      <c r="BI2038" s="24"/>
      <c r="BJ2038" s="24"/>
      <c r="BK2038" s="24"/>
      <c r="BL2038" s="24"/>
      <c r="BM2038" s="24"/>
      <c r="BN2038" s="24"/>
      <c r="BO2038" s="24"/>
      <c r="BP2038" s="24"/>
      <c r="BQ2038" s="24"/>
      <c r="BR2038" s="24"/>
      <c r="BS2038" s="24"/>
      <c r="BT2038" s="24"/>
      <c r="BU2038" s="24"/>
      <c r="BV2038" s="24"/>
      <c r="BW2038" s="24"/>
      <c r="BX2038" s="24"/>
      <c r="BY2038" s="24"/>
      <c r="BZ2038" s="24"/>
      <c r="CA2038" s="24"/>
      <c r="CB2038" s="24"/>
      <c r="CC2038" s="24"/>
      <c r="CD2038" s="24"/>
      <c r="CE2038" s="24"/>
    </row>
    <row r="2039" spans="46:83" x14ac:dyDescent="0.15">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row>
    <row r="2040" spans="46:83" x14ac:dyDescent="0.15">
      <c r="AT2040" s="24"/>
      <c r="AU2040" s="24"/>
      <c r="AV2040" s="24"/>
      <c r="AW2040" s="24"/>
      <c r="AX2040" s="24"/>
      <c r="AY2040" s="24"/>
      <c r="AZ2040" s="24"/>
      <c r="BA2040" s="24"/>
      <c r="BB2040" s="24"/>
      <c r="BC2040" s="24"/>
      <c r="BD2040" s="24"/>
      <c r="BE2040" s="24"/>
      <c r="BF2040" s="24"/>
      <c r="BG2040" s="24"/>
      <c r="BH2040" s="24"/>
      <c r="BI2040" s="24"/>
      <c r="BJ2040" s="24"/>
      <c r="BK2040" s="24"/>
      <c r="BL2040" s="24"/>
      <c r="BM2040" s="24"/>
      <c r="BN2040" s="24"/>
      <c r="BO2040" s="24"/>
      <c r="BP2040" s="24"/>
      <c r="BQ2040" s="24"/>
      <c r="BR2040" s="24"/>
      <c r="BS2040" s="24"/>
      <c r="BT2040" s="24"/>
      <c r="BU2040" s="24"/>
      <c r="BV2040" s="24"/>
      <c r="BW2040" s="24"/>
      <c r="BX2040" s="24"/>
      <c r="BY2040" s="24"/>
      <c r="BZ2040" s="24"/>
      <c r="CA2040" s="24"/>
      <c r="CB2040" s="24"/>
      <c r="CC2040" s="24"/>
      <c r="CD2040" s="24"/>
      <c r="CE2040" s="24"/>
    </row>
    <row r="2041" spans="46:83" x14ac:dyDescent="0.15">
      <c r="AT2041" s="24"/>
      <c r="AU2041" s="24"/>
      <c r="AV2041" s="24"/>
      <c r="AW2041" s="24"/>
      <c r="AX2041" s="24"/>
      <c r="AY2041" s="24"/>
      <c r="AZ2041" s="24"/>
      <c r="BA2041" s="24"/>
      <c r="BB2041" s="24"/>
      <c r="BC2041" s="24"/>
      <c r="BD2041" s="24"/>
      <c r="BE2041" s="24"/>
      <c r="BF2041" s="24"/>
      <c r="BG2041" s="24"/>
      <c r="BH2041" s="24"/>
      <c r="BI2041" s="24"/>
      <c r="BJ2041" s="24"/>
      <c r="BK2041" s="24"/>
      <c r="BL2041" s="24"/>
      <c r="BM2041" s="24"/>
      <c r="BN2041" s="24"/>
      <c r="BO2041" s="24"/>
      <c r="BP2041" s="24"/>
      <c r="BQ2041" s="24"/>
      <c r="BR2041" s="24"/>
      <c r="BS2041" s="24"/>
      <c r="BT2041" s="24"/>
      <c r="BU2041" s="24"/>
      <c r="BV2041" s="24"/>
      <c r="BW2041" s="24"/>
      <c r="BX2041" s="24"/>
      <c r="BY2041" s="24"/>
      <c r="BZ2041" s="24"/>
      <c r="CA2041" s="24"/>
      <c r="CB2041" s="24"/>
      <c r="CC2041" s="24"/>
      <c r="CD2041" s="24"/>
      <c r="CE2041" s="24"/>
    </row>
    <row r="2042" spans="46:83" x14ac:dyDescent="0.15">
      <c r="AT2042" s="24"/>
      <c r="AU2042" s="24"/>
      <c r="AV2042" s="24"/>
      <c r="AW2042" s="24"/>
      <c r="AX2042" s="24"/>
      <c r="AY2042" s="24"/>
      <c r="AZ2042" s="24"/>
      <c r="BA2042" s="24"/>
      <c r="BB2042" s="24"/>
      <c r="BC2042" s="24"/>
      <c r="BD2042" s="24"/>
      <c r="BE2042" s="24"/>
      <c r="BF2042" s="24"/>
      <c r="BG2042" s="24"/>
      <c r="BH2042" s="24"/>
      <c r="BI2042" s="24"/>
      <c r="BJ2042" s="24"/>
      <c r="BK2042" s="24"/>
      <c r="BL2042" s="24"/>
      <c r="BM2042" s="24"/>
      <c r="BN2042" s="24"/>
      <c r="BO2042" s="24"/>
      <c r="BP2042" s="24"/>
      <c r="BQ2042" s="24"/>
      <c r="BR2042" s="24"/>
      <c r="BS2042" s="24"/>
      <c r="BT2042" s="24"/>
      <c r="BU2042" s="24"/>
      <c r="BV2042" s="24"/>
      <c r="BW2042" s="24"/>
      <c r="BX2042" s="24"/>
      <c r="BY2042" s="24"/>
      <c r="BZ2042" s="24"/>
      <c r="CA2042" s="24"/>
      <c r="CB2042" s="24"/>
      <c r="CC2042" s="24"/>
      <c r="CD2042" s="24"/>
      <c r="CE2042" s="24"/>
    </row>
    <row r="2043" spans="46:83" x14ac:dyDescent="0.15">
      <c r="AT2043" s="24"/>
      <c r="AU2043" s="24"/>
      <c r="AV2043" s="24"/>
      <c r="AW2043" s="24"/>
      <c r="AX2043" s="24"/>
      <c r="AY2043" s="24"/>
      <c r="AZ2043" s="24"/>
      <c r="BA2043" s="24"/>
      <c r="BB2043" s="24"/>
      <c r="BC2043" s="24"/>
      <c r="BD2043" s="24"/>
      <c r="BE2043" s="24"/>
      <c r="BF2043" s="24"/>
      <c r="BG2043" s="24"/>
      <c r="BH2043" s="24"/>
      <c r="BI2043" s="24"/>
      <c r="BJ2043" s="24"/>
      <c r="BK2043" s="24"/>
      <c r="BL2043" s="24"/>
      <c r="BM2043" s="24"/>
      <c r="BN2043" s="24"/>
      <c r="BO2043" s="24"/>
      <c r="BP2043" s="24"/>
      <c r="BQ2043" s="24"/>
      <c r="BR2043" s="24"/>
      <c r="BS2043" s="24"/>
      <c r="BT2043" s="24"/>
      <c r="BU2043" s="24"/>
      <c r="BV2043" s="24"/>
      <c r="BW2043" s="24"/>
      <c r="BX2043" s="24"/>
      <c r="BY2043" s="24"/>
      <c r="BZ2043" s="24"/>
      <c r="CA2043" s="24"/>
      <c r="CB2043" s="24"/>
      <c r="CC2043" s="24"/>
      <c r="CD2043" s="24"/>
      <c r="CE2043" s="24"/>
    </row>
    <row r="2044" spans="46:83" x14ac:dyDescent="0.15">
      <c r="AT2044" s="24"/>
      <c r="AU2044" s="24"/>
      <c r="AV2044" s="24"/>
      <c r="AW2044" s="24"/>
      <c r="AX2044" s="24"/>
      <c r="AY2044" s="24"/>
      <c r="AZ2044" s="24"/>
      <c r="BA2044" s="24"/>
      <c r="BB2044" s="24"/>
      <c r="BC2044" s="24"/>
      <c r="BD2044" s="24"/>
      <c r="BE2044" s="24"/>
      <c r="BF2044" s="24"/>
      <c r="BG2044" s="24"/>
      <c r="BH2044" s="24"/>
      <c r="BI2044" s="24"/>
      <c r="BJ2044" s="24"/>
      <c r="BK2044" s="24"/>
      <c r="BL2044" s="24"/>
      <c r="BM2044" s="24"/>
      <c r="BN2044" s="24"/>
      <c r="BO2044" s="24"/>
      <c r="BP2044" s="24"/>
      <c r="BQ2044" s="24"/>
      <c r="BR2044" s="24"/>
      <c r="BS2044" s="24"/>
      <c r="BT2044" s="24"/>
      <c r="BU2044" s="24"/>
      <c r="BV2044" s="24"/>
      <c r="BW2044" s="24"/>
      <c r="BX2044" s="24"/>
      <c r="BY2044" s="24"/>
      <c r="BZ2044" s="24"/>
      <c r="CA2044" s="24"/>
      <c r="CB2044" s="24"/>
      <c r="CC2044" s="24"/>
      <c r="CD2044" s="24"/>
      <c r="CE2044" s="24"/>
    </row>
    <row r="2045" spans="46:83" x14ac:dyDescent="0.15">
      <c r="AT2045" s="24"/>
      <c r="AU2045" s="24"/>
      <c r="AV2045" s="24"/>
      <c r="AW2045" s="24"/>
      <c r="AX2045" s="24"/>
      <c r="AY2045" s="24"/>
      <c r="AZ2045" s="24"/>
      <c r="BA2045" s="24"/>
      <c r="BB2045" s="24"/>
      <c r="BC2045" s="24"/>
      <c r="BD2045" s="24"/>
      <c r="BE2045" s="24"/>
      <c r="BF2045" s="24"/>
      <c r="BG2045" s="24"/>
      <c r="BH2045" s="24"/>
      <c r="BI2045" s="24"/>
      <c r="BJ2045" s="24"/>
      <c r="BK2045" s="24"/>
      <c r="BL2045" s="24"/>
      <c r="BM2045" s="24"/>
      <c r="BN2045" s="24"/>
      <c r="BO2045" s="24"/>
      <c r="BP2045" s="24"/>
      <c r="BQ2045" s="24"/>
      <c r="BR2045" s="24"/>
      <c r="BS2045" s="24"/>
      <c r="BT2045" s="24"/>
      <c r="BU2045" s="24"/>
      <c r="BV2045" s="24"/>
      <c r="BW2045" s="24"/>
      <c r="BX2045" s="24"/>
      <c r="BY2045" s="24"/>
      <c r="BZ2045" s="24"/>
      <c r="CA2045" s="24"/>
      <c r="CB2045" s="24"/>
      <c r="CC2045" s="24"/>
      <c r="CD2045" s="24"/>
      <c r="CE2045" s="24"/>
    </row>
    <row r="2046" spans="46:83" x14ac:dyDescent="0.15">
      <c r="AT2046" s="24"/>
      <c r="AU2046" s="24"/>
      <c r="AV2046" s="24"/>
      <c r="AW2046" s="24"/>
      <c r="AX2046" s="24"/>
      <c r="AY2046" s="24"/>
      <c r="AZ2046" s="24"/>
      <c r="BA2046" s="24"/>
      <c r="BB2046" s="24"/>
      <c r="BC2046" s="24"/>
      <c r="BD2046" s="24"/>
      <c r="BE2046" s="24"/>
      <c r="BF2046" s="24"/>
      <c r="BG2046" s="24"/>
      <c r="BH2046" s="24"/>
      <c r="BI2046" s="24"/>
      <c r="BJ2046" s="24"/>
      <c r="BK2046" s="24"/>
      <c r="BL2046" s="24"/>
      <c r="BM2046" s="24"/>
      <c r="BN2046" s="24"/>
      <c r="BO2046" s="24"/>
      <c r="BP2046" s="24"/>
      <c r="BQ2046" s="24"/>
      <c r="BR2046" s="24"/>
      <c r="BS2046" s="24"/>
      <c r="BT2046" s="24"/>
      <c r="BU2046" s="24"/>
      <c r="BV2046" s="24"/>
      <c r="BW2046" s="24"/>
      <c r="BX2046" s="24"/>
      <c r="BY2046" s="24"/>
      <c r="BZ2046" s="24"/>
      <c r="CA2046" s="24"/>
      <c r="CB2046" s="24"/>
      <c r="CC2046" s="24"/>
      <c r="CD2046" s="24"/>
      <c r="CE2046" s="24"/>
    </row>
    <row r="2047" spans="46:83" x14ac:dyDescent="0.15">
      <c r="AT2047" s="24"/>
      <c r="AU2047" s="24"/>
      <c r="AV2047" s="24"/>
      <c r="AW2047" s="24"/>
      <c r="AX2047" s="24"/>
      <c r="AY2047" s="24"/>
      <c r="AZ2047" s="24"/>
      <c r="BA2047" s="24"/>
      <c r="BB2047" s="24"/>
      <c r="BC2047" s="24"/>
      <c r="BD2047" s="24"/>
      <c r="BE2047" s="24"/>
      <c r="BF2047" s="24"/>
      <c r="BG2047" s="24"/>
      <c r="BH2047" s="24"/>
      <c r="BI2047" s="24"/>
      <c r="BJ2047" s="24"/>
      <c r="BK2047" s="24"/>
      <c r="BL2047" s="24"/>
      <c r="BM2047" s="24"/>
      <c r="BN2047" s="24"/>
      <c r="BO2047" s="24"/>
      <c r="BP2047" s="24"/>
      <c r="BQ2047" s="24"/>
      <c r="BR2047" s="24"/>
      <c r="BS2047" s="24"/>
      <c r="BT2047" s="24"/>
      <c r="BU2047" s="24"/>
      <c r="BV2047" s="24"/>
      <c r="BW2047" s="24"/>
      <c r="BX2047" s="24"/>
      <c r="BY2047" s="24"/>
      <c r="BZ2047" s="24"/>
      <c r="CA2047" s="24"/>
      <c r="CB2047" s="24"/>
      <c r="CC2047" s="24"/>
      <c r="CD2047" s="24"/>
      <c r="CE2047" s="24"/>
    </row>
    <row r="2048" spans="46:83" x14ac:dyDescent="0.15">
      <c r="AT2048" s="24"/>
      <c r="AU2048" s="24"/>
      <c r="AV2048" s="24"/>
      <c r="AW2048" s="24"/>
      <c r="AX2048" s="24"/>
      <c r="AY2048" s="24"/>
      <c r="AZ2048" s="24"/>
      <c r="BA2048" s="24"/>
      <c r="BB2048" s="24"/>
      <c r="BC2048" s="24"/>
      <c r="BD2048" s="24"/>
      <c r="BE2048" s="24"/>
      <c r="BF2048" s="24"/>
      <c r="BG2048" s="24"/>
      <c r="BH2048" s="24"/>
      <c r="BI2048" s="24"/>
      <c r="BJ2048" s="24"/>
      <c r="BK2048" s="24"/>
      <c r="BL2048" s="24"/>
      <c r="BM2048" s="24"/>
      <c r="BN2048" s="24"/>
      <c r="BO2048" s="24"/>
      <c r="BP2048" s="24"/>
      <c r="BQ2048" s="24"/>
      <c r="BR2048" s="24"/>
      <c r="BS2048" s="24"/>
      <c r="BT2048" s="24"/>
      <c r="BU2048" s="24"/>
      <c r="BV2048" s="24"/>
      <c r="BW2048" s="24"/>
      <c r="BX2048" s="24"/>
      <c r="BY2048" s="24"/>
      <c r="BZ2048" s="24"/>
      <c r="CA2048" s="24"/>
      <c r="CB2048" s="24"/>
      <c r="CC2048" s="24"/>
      <c r="CD2048" s="24"/>
      <c r="CE2048" s="24"/>
    </row>
    <row r="2049" spans="46:83" x14ac:dyDescent="0.15">
      <c r="AT2049" s="24"/>
      <c r="AU2049" s="24"/>
      <c r="AV2049" s="24"/>
      <c r="AW2049" s="24"/>
      <c r="AX2049" s="24"/>
      <c r="AY2049" s="24"/>
      <c r="AZ2049" s="24"/>
      <c r="BA2049" s="24"/>
      <c r="BB2049" s="24"/>
      <c r="BC2049" s="24"/>
      <c r="BD2049" s="24"/>
      <c r="BE2049" s="24"/>
      <c r="BF2049" s="24"/>
      <c r="BG2049" s="24"/>
      <c r="BH2049" s="24"/>
      <c r="BI2049" s="24"/>
      <c r="BJ2049" s="24"/>
      <c r="BK2049" s="24"/>
      <c r="BL2049" s="24"/>
      <c r="BM2049" s="24"/>
      <c r="BN2049" s="24"/>
      <c r="BO2049" s="24"/>
      <c r="BP2049" s="24"/>
      <c r="BQ2049" s="24"/>
      <c r="BR2049" s="24"/>
      <c r="BS2049" s="24"/>
      <c r="BT2049" s="24"/>
      <c r="BU2049" s="24"/>
      <c r="BV2049" s="24"/>
      <c r="BW2049" s="24"/>
      <c r="BX2049" s="24"/>
      <c r="BY2049" s="24"/>
      <c r="BZ2049" s="24"/>
      <c r="CA2049" s="24"/>
      <c r="CB2049" s="24"/>
      <c r="CC2049" s="24"/>
      <c r="CD2049" s="24"/>
      <c r="CE2049" s="24"/>
    </row>
    <row r="2050" spans="46:83" x14ac:dyDescent="0.15">
      <c r="AT2050" s="24"/>
      <c r="AU2050" s="24"/>
      <c r="AV2050" s="24"/>
      <c r="AW2050" s="24"/>
      <c r="AX2050" s="24"/>
      <c r="AY2050" s="24"/>
      <c r="AZ2050" s="24"/>
      <c r="BA2050" s="24"/>
      <c r="BB2050" s="24"/>
      <c r="BC2050" s="24"/>
      <c r="BD2050" s="24"/>
      <c r="BE2050" s="24"/>
      <c r="BF2050" s="24"/>
      <c r="BG2050" s="24"/>
      <c r="BH2050" s="24"/>
      <c r="BI2050" s="24"/>
      <c r="BJ2050" s="24"/>
      <c r="BK2050" s="24"/>
      <c r="BL2050" s="24"/>
      <c r="BM2050" s="24"/>
      <c r="BN2050" s="24"/>
      <c r="BO2050" s="24"/>
      <c r="BP2050" s="24"/>
      <c r="BQ2050" s="24"/>
      <c r="BR2050" s="24"/>
      <c r="BS2050" s="24"/>
      <c r="BT2050" s="24"/>
      <c r="BU2050" s="24"/>
      <c r="BV2050" s="24"/>
      <c r="BW2050" s="24"/>
      <c r="BX2050" s="24"/>
      <c r="BY2050" s="24"/>
      <c r="BZ2050" s="24"/>
      <c r="CA2050" s="24"/>
      <c r="CB2050" s="24"/>
      <c r="CC2050" s="24"/>
      <c r="CD2050" s="24"/>
      <c r="CE2050" s="24"/>
    </row>
    <row r="2051" spans="46:83" x14ac:dyDescent="0.15">
      <c r="AT2051" s="24"/>
      <c r="AU2051" s="24"/>
      <c r="AV2051" s="24"/>
      <c r="AW2051" s="24"/>
      <c r="AX2051" s="24"/>
      <c r="AY2051" s="24"/>
      <c r="AZ2051" s="24"/>
      <c r="BA2051" s="24"/>
      <c r="BB2051" s="24"/>
      <c r="BC2051" s="24"/>
      <c r="BD2051" s="24"/>
      <c r="BE2051" s="24"/>
      <c r="BF2051" s="24"/>
      <c r="BG2051" s="24"/>
      <c r="BH2051" s="24"/>
      <c r="BI2051" s="24"/>
      <c r="BJ2051" s="24"/>
      <c r="BK2051" s="24"/>
      <c r="BL2051" s="24"/>
      <c r="BM2051" s="24"/>
      <c r="BN2051" s="24"/>
      <c r="BO2051" s="24"/>
      <c r="BP2051" s="24"/>
      <c r="BQ2051" s="24"/>
      <c r="BR2051" s="24"/>
      <c r="BS2051" s="24"/>
      <c r="BT2051" s="24"/>
      <c r="BU2051" s="24"/>
      <c r="BV2051" s="24"/>
      <c r="BW2051" s="24"/>
      <c r="BX2051" s="24"/>
      <c r="BY2051" s="24"/>
      <c r="BZ2051" s="24"/>
      <c r="CA2051" s="24"/>
      <c r="CB2051" s="24"/>
      <c r="CC2051" s="24"/>
      <c r="CD2051" s="24"/>
      <c r="CE2051" s="24"/>
    </row>
    <row r="2052" spans="46:83" x14ac:dyDescent="0.15">
      <c r="AT2052" s="24"/>
      <c r="AU2052" s="24"/>
      <c r="AV2052" s="24"/>
      <c r="AW2052" s="24"/>
      <c r="AX2052" s="24"/>
      <c r="AY2052" s="24"/>
      <c r="AZ2052" s="24"/>
      <c r="BA2052" s="24"/>
      <c r="BB2052" s="24"/>
      <c r="BC2052" s="24"/>
      <c r="BD2052" s="24"/>
      <c r="BE2052" s="24"/>
      <c r="BF2052" s="24"/>
      <c r="BG2052" s="24"/>
      <c r="BH2052" s="24"/>
      <c r="BI2052" s="24"/>
      <c r="BJ2052" s="24"/>
      <c r="BK2052" s="24"/>
      <c r="BL2052" s="24"/>
      <c r="BM2052" s="24"/>
      <c r="BN2052" s="24"/>
      <c r="BO2052" s="24"/>
      <c r="BP2052" s="24"/>
      <c r="BQ2052" s="24"/>
      <c r="BR2052" s="24"/>
      <c r="BS2052" s="24"/>
      <c r="BT2052" s="24"/>
      <c r="BU2052" s="24"/>
      <c r="BV2052" s="24"/>
      <c r="BW2052" s="24"/>
      <c r="BX2052" s="24"/>
      <c r="BY2052" s="24"/>
      <c r="BZ2052" s="24"/>
      <c r="CA2052" s="24"/>
      <c r="CB2052" s="24"/>
      <c r="CC2052" s="24"/>
      <c r="CD2052" s="24"/>
      <c r="CE2052" s="24"/>
    </row>
    <row r="2053" spans="46:83" x14ac:dyDescent="0.15">
      <c r="AT2053" s="24"/>
      <c r="AU2053" s="24"/>
      <c r="AV2053" s="24"/>
      <c r="AW2053" s="24"/>
      <c r="AX2053" s="24"/>
      <c r="AY2053" s="24"/>
      <c r="AZ2053" s="24"/>
      <c r="BA2053" s="24"/>
      <c r="BB2053" s="24"/>
      <c r="BC2053" s="24"/>
      <c r="BD2053" s="24"/>
      <c r="BE2053" s="24"/>
      <c r="BF2053" s="24"/>
      <c r="BG2053" s="24"/>
      <c r="BH2053" s="24"/>
      <c r="BI2053" s="24"/>
      <c r="BJ2053" s="24"/>
      <c r="BK2053" s="24"/>
      <c r="BL2053" s="24"/>
      <c r="BM2053" s="24"/>
      <c r="BN2053" s="24"/>
      <c r="BO2053" s="24"/>
      <c r="BP2053" s="24"/>
      <c r="BQ2053" s="24"/>
      <c r="BR2053" s="24"/>
      <c r="BS2053" s="24"/>
      <c r="BT2053" s="24"/>
      <c r="BU2053" s="24"/>
      <c r="BV2053" s="24"/>
      <c r="BW2053" s="24"/>
      <c r="BX2053" s="24"/>
      <c r="BY2053" s="24"/>
      <c r="BZ2053" s="24"/>
      <c r="CA2053" s="24"/>
      <c r="CB2053" s="24"/>
      <c r="CC2053" s="24"/>
      <c r="CD2053" s="24"/>
      <c r="CE2053" s="24"/>
    </row>
    <row r="2054" spans="46:83" x14ac:dyDescent="0.15">
      <c r="AT2054" s="24"/>
      <c r="AU2054" s="24"/>
      <c r="AV2054" s="24"/>
      <c r="AW2054" s="24"/>
      <c r="AX2054" s="24"/>
      <c r="AY2054" s="24"/>
      <c r="AZ2054" s="24"/>
      <c r="BA2054" s="24"/>
      <c r="BB2054" s="24"/>
      <c r="BC2054" s="24"/>
      <c r="BD2054" s="24"/>
      <c r="BE2054" s="24"/>
      <c r="BF2054" s="24"/>
      <c r="BG2054" s="24"/>
      <c r="BH2054" s="24"/>
      <c r="BI2054" s="24"/>
      <c r="BJ2054" s="24"/>
      <c r="BK2054" s="24"/>
      <c r="BL2054" s="24"/>
      <c r="BM2054" s="24"/>
      <c r="BN2054" s="24"/>
      <c r="BO2054" s="24"/>
      <c r="BP2054" s="24"/>
      <c r="BQ2054" s="24"/>
      <c r="BR2054" s="24"/>
      <c r="BS2054" s="24"/>
      <c r="BT2054" s="24"/>
      <c r="BU2054" s="24"/>
      <c r="BV2054" s="24"/>
      <c r="BW2054" s="24"/>
      <c r="BX2054" s="24"/>
      <c r="BY2054" s="24"/>
      <c r="BZ2054" s="24"/>
      <c r="CA2054" s="24"/>
      <c r="CB2054" s="24"/>
      <c r="CC2054" s="24"/>
      <c r="CD2054" s="24"/>
      <c r="CE2054" s="24"/>
    </row>
    <row r="2055" spans="46:83" x14ac:dyDescent="0.15">
      <c r="AT2055" s="24"/>
      <c r="AU2055" s="24"/>
      <c r="AV2055" s="24"/>
      <c r="AW2055" s="24"/>
      <c r="AX2055" s="24"/>
      <c r="AY2055" s="24"/>
      <c r="AZ2055" s="24"/>
      <c r="BA2055" s="24"/>
      <c r="BB2055" s="24"/>
      <c r="BC2055" s="24"/>
      <c r="BD2055" s="24"/>
      <c r="BE2055" s="24"/>
      <c r="BF2055" s="24"/>
      <c r="BG2055" s="24"/>
      <c r="BH2055" s="24"/>
      <c r="BI2055" s="24"/>
      <c r="BJ2055" s="24"/>
      <c r="BK2055" s="24"/>
      <c r="BL2055" s="24"/>
      <c r="BM2055" s="24"/>
      <c r="BN2055" s="24"/>
      <c r="BO2055" s="24"/>
      <c r="BP2055" s="24"/>
      <c r="BQ2055" s="24"/>
      <c r="BR2055" s="24"/>
      <c r="BS2055" s="24"/>
      <c r="BT2055" s="24"/>
      <c r="BU2055" s="24"/>
      <c r="BV2055" s="24"/>
      <c r="BW2055" s="24"/>
      <c r="BX2055" s="24"/>
      <c r="BY2055" s="24"/>
      <c r="BZ2055" s="24"/>
      <c r="CA2055" s="24"/>
      <c r="CB2055" s="24"/>
      <c r="CC2055" s="24"/>
      <c r="CD2055" s="24"/>
      <c r="CE2055" s="24"/>
    </row>
    <row r="2056" spans="46:83" x14ac:dyDescent="0.15">
      <c r="AT2056" s="24"/>
      <c r="AU2056" s="24"/>
      <c r="AV2056" s="24"/>
      <c r="AW2056" s="24"/>
      <c r="AX2056" s="24"/>
      <c r="AY2056" s="24"/>
      <c r="AZ2056" s="24"/>
      <c r="BA2056" s="24"/>
      <c r="BB2056" s="24"/>
      <c r="BC2056" s="24"/>
      <c r="BD2056" s="24"/>
      <c r="BE2056" s="24"/>
      <c r="BF2056" s="24"/>
      <c r="BG2056" s="24"/>
      <c r="BH2056" s="24"/>
      <c r="BI2056" s="24"/>
      <c r="BJ2056" s="24"/>
      <c r="BK2056" s="24"/>
      <c r="BL2056" s="24"/>
      <c r="BM2056" s="24"/>
      <c r="BN2056" s="24"/>
      <c r="BO2056" s="24"/>
      <c r="BP2056" s="24"/>
      <c r="BQ2056" s="24"/>
      <c r="BR2056" s="24"/>
      <c r="BS2056" s="24"/>
      <c r="BT2056" s="24"/>
      <c r="BU2056" s="24"/>
      <c r="BV2056" s="24"/>
      <c r="BW2056" s="24"/>
      <c r="BX2056" s="24"/>
      <c r="BY2056" s="24"/>
      <c r="BZ2056" s="24"/>
      <c r="CA2056" s="24"/>
      <c r="CB2056" s="24"/>
      <c r="CC2056" s="24"/>
      <c r="CD2056" s="24"/>
      <c r="CE2056" s="24"/>
    </row>
    <row r="2057" spans="46:83" x14ac:dyDescent="0.15">
      <c r="AT2057" s="24"/>
      <c r="AU2057" s="24"/>
      <c r="AV2057" s="24"/>
      <c r="AW2057" s="24"/>
      <c r="AX2057" s="24"/>
      <c r="AY2057" s="24"/>
      <c r="AZ2057" s="24"/>
      <c r="BA2057" s="24"/>
      <c r="BB2057" s="24"/>
      <c r="BC2057" s="24"/>
      <c r="BD2057" s="24"/>
      <c r="BE2057" s="24"/>
      <c r="BF2057" s="24"/>
      <c r="BG2057" s="24"/>
      <c r="BH2057" s="24"/>
      <c r="BI2057" s="24"/>
      <c r="BJ2057" s="24"/>
      <c r="BK2057" s="24"/>
      <c r="BL2057" s="24"/>
      <c r="BM2057" s="24"/>
      <c r="BN2057" s="24"/>
      <c r="BO2057" s="24"/>
      <c r="BP2057" s="24"/>
      <c r="BQ2057" s="24"/>
      <c r="BR2057" s="24"/>
      <c r="BS2057" s="24"/>
      <c r="BT2057" s="24"/>
      <c r="BU2057" s="24"/>
      <c r="BV2057" s="24"/>
      <c r="BW2057" s="24"/>
      <c r="BX2057" s="24"/>
      <c r="BY2057" s="24"/>
      <c r="BZ2057" s="24"/>
      <c r="CA2057" s="24"/>
      <c r="CB2057" s="24"/>
      <c r="CC2057" s="24"/>
      <c r="CD2057" s="24"/>
      <c r="CE2057" s="24"/>
    </row>
    <row r="2058" spans="46:83" x14ac:dyDescent="0.15">
      <c r="AT2058" s="24"/>
      <c r="AU2058" s="24"/>
      <c r="AV2058" s="24"/>
      <c r="AW2058" s="24"/>
      <c r="AX2058" s="24"/>
      <c r="AY2058" s="24"/>
      <c r="AZ2058" s="24"/>
      <c r="BA2058" s="24"/>
      <c r="BB2058" s="24"/>
      <c r="BC2058" s="24"/>
      <c r="BD2058" s="24"/>
      <c r="BE2058" s="24"/>
      <c r="BF2058" s="24"/>
      <c r="BG2058" s="24"/>
      <c r="BH2058" s="24"/>
      <c r="BI2058" s="24"/>
      <c r="BJ2058" s="24"/>
      <c r="BK2058" s="24"/>
      <c r="BL2058" s="24"/>
      <c r="BM2058" s="24"/>
      <c r="BN2058" s="24"/>
      <c r="BO2058" s="24"/>
      <c r="BP2058" s="24"/>
      <c r="BQ2058" s="24"/>
      <c r="BR2058" s="24"/>
      <c r="BS2058" s="24"/>
      <c r="BT2058" s="24"/>
      <c r="BU2058" s="24"/>
      <c r="BV2058" s="24"/>
      <c r="BW2058" s="24"/>
      <c r="BX2058" s="24"/>
      <c r="BY2058" s="24"/>
      <c r="BZ2058" s="24"/>
      <c r="CA2058" s="24"/>
      <c r="CB2058" s="24"/>
      <c r="CC2058" s="24"/>
      <c r="CD2058" s="24"/>
      <c r="CE2058" s="24"/>
    </row>
    <row r="2059" spans="46:83" x14ac:dyDescent="0.15">
      <c r="AT2059" s="24"/>
      <c r="AU2059" s="24"/>
      <c r="AV2059" s="24"/>
      <c r="AW2059" s="24"/>
      <c r="AX2059" s="24"/>
      <c r="AY2059" s="24"/>
      <c r="AZ2059" s="24"/>
      <c r="BA2059" s="24"/>
      <c r="BB2059" s="24"/>
      <c r="BC2059" s="24"/>
      <c r="BD2059" s="24"/>
      <c r="BE2059" s="24"/>
      <c r="BF2059" s="24"/>
      <c r="BG2059" s="24"/>
      <c r="BH2059" s="24"/>
      <c r="BI2059" s="24"/>
      <c r="BJ2059" s="24"/>
      <c r="BK2059" s="24"/>
      <c r="BL2059" s="24"/>
      <c r="BM2059" s="24"/>
      <c r="BN2059" s="24"/>
      <c r="BO2059" s="24"/>
      <c r="BP2059" s="24"/>
      <c r="BQ2059" s="24"/>
      <c r="BR2059" s="24"/>
      <c r="BS2059" s="24"/>
      <c r="BT2059" s="24"/>
      <c r="BU2059" s="24"/>
      <c r="BV2059" s="24"/>
      <c r="BW2059" s="24"/>
      <c r="BX2059" s="24"/>
      <c r="BY2059" s="24"/>
      <c r="BZ2059" s="24"/>
      <c r="CA2059" s="24"/>
      <c r="CB2059" s="24"/>
      <c r="CC2059" s="24"/>
      <c r="CD2059" s="24"/>
      <c r="CE2059" s="24"/>
    </row>
    <row r="2060" spans="46:83" x14ac:dyDescent="0.15">
      <c r="AT2060" s="24"/>
      <c r="AU2060" s="24"/>
      <c r="AV2060" s="24"/>
      <c r="AW2060" s="24"/>
      <c r="AX2060" s="24"/>
      <c r="AY2060" s="24"/>
      <c r="AZ2060" s="24"/>
      <c r="BA2060" s="24"/>
      <c r="BB2060" s="24"/>
      <c r="BC2060" s="24"/>
      <c r="BD2060" s="24"/>
      <c r="BE2060" s="24"/>
      <c r="BF2060" s="24"/>
      <c r="BG2060" s="24"/>
      <c r="BH2060" s="24"/>
      <c r="BI2060" s="24"/>
      <c r="BJ2060" s="24"/>
      <c r="BK2060" s="24"/>
      <c r="BL2060" s="24"/>
      <c r="BM2060" s="24"/>
      <c r="BN2060" s="24"/>
      <c r="BO2060" s="24"/>
      <c r="BP2060" s="24"/>
      <c r="BQ2060" s="24"/>
      <c r="BR2060" s="24"/>
      <c r="BS2060" s="24"/>
      <c r="BT2060" s="24"/>
      <c r="BU2060" s="24"/>
      <c r="BV2060" s="24"/>
      <c r="BW2060" s="24"/>
      <c r="BX2060" s="24"/>
      <c r="BY2060" s="24"/>
      <c r="BZ2060" s="24"/>
      <c r="CA2060" s="24"/>
      <c r="CB2060" s="24"/>
      <c r="CC2060" s="24"/>
      <c r="CD2060" s="24"/>
      <c r="CE2060" s="24"/>
    </row>
    <row r="2061" spans="46:83" x14ac:dyDescent="0.15">
      <c r="AT2061" s="24"/>
      <c r="AU2061" s="24"/>
      <c r="AV2061" s="24"/>
      <c r="AW2061" s="24"/>
      <c r="AX2061" s="24"/>
      <c r="AY2061" s="24"/>
      <c r="AZ2061" s="24"/>
      <c r="BA2061" s="24"/>
      <c r="BB2061" s="24"/>
      <c r="BC2061" s="24"/>
      <c r="BD2061" s="24"/>
      <c r="BE2061" s="24"/>
      <c r="BF2061" s="24"/>
      <c r="BG2061" s="24"/>
      <c r="BH2061" s="24"/>
      <c r="BI2061" s="24"/>
      <c r="BJ2061" s="24"/>
      <c r="BK2061" s="24"/>
      <c r="BL2061" s="24"/>
      <c r="BM2061" s="24"/>
      <c r="BN2061" s="24"/>
      <c r="BO2061" s="24"/>
      <c r="BP2061" s="24"/>
      <c r="BQ2061" s="24"/>
      <c r="BR2061" s="24"/>
      <c r="BS2061" s="24"/>
      <c r="BT2061" s="24"/>
      <c r="BU2061" s="24"/>
      <c r="BV2061" s="24"/>
      <c r="BW2061" s="24"/>
      <c r="BX2061" s="24"/>
      <c r="BY2061" s="24"/>
      <c r="BZ2061" s="24"/>
      <c r="CA2061" s="24"/>
      <c r="CB2061" s="24"/>
      <c r="CC2061" s="24"/>
      <c r="CD2061" s="24"/>
      <c r="CE2061" s="24"/>
    </row>
    <row r="2062" spans="46:83" x14ac:dyDescent="0.15">
      <c r="AT2062" s="24"/>
      <c r="AU2062" s="24"/>
      <c r="AV2062" s="24"/>
      <c r="AW2062" s="24"/>
      <c r="AX2062" s="24"/>
      <c r="AY2062" s="24"/>
      <c r="AZ2062" s="24"/>
      <c r="BA2062" s="24"/>
      <c r="BB2062" s="24"/>
      <c r="BC2062" s="24"/>
      <c r="BD2062" s="24"/>
      <c r="BE2062" s="24"/>
      <c r="BF2062" s="24"/>
      <c r="BG2062" s="24"/>
      <c r="BH2062" s="24"/>
      <c r="BI2062" s="24"/>
      <c r="BJ2062" s="24"/>
      <c r="BK2062" s="24"/>
      <c r="BL2062" s="24"/>
      <c r="BM2062" s="24"/>
      <c r="BN2062" s="24"/>
      <c r="BO2062" s="24"/>
      <c r="BP2062" s="24"/>
      <c r="BQ2062" s="24"/>
      <c r="BR2062" s="24"/>
      <c r="BS2062" s="24"/>
      <c r="BT2062" s="24"/>
      <c r="BU2062" s="24"/>
      <c r="BV2062" s="24"/>
      <c r="BW2062" s="24"/>
      <c r="BX2062" s="24"/>
      <c r="BY2062" s="24"/>
      <c r="BZ2062" s="24"/>
      <c r="CA2062" s="24"/>
      <c r="CB2062" s="24"/>
      <c r="CC2062" s="24"/>
      <c r="CD2062" s="24"/>
      <c r="CE2062" s="24"/>
    </row>
    <row r="2063" spans="46:83" x14ac:dyDescent="0.15">
      <c r="AT2063" s="24"/>
      <c r="AU2063" s="24"/>
      <c r="AV2063" s="24"/>
      <c r="AW2063" s="24"/>
      <c r="AX2063" s="24"/>
      <c r="AY2063" s="24"/>
      <c r="AZ2063" s="24"/>
      <c r="BA2063" s="24"/>
      <c r="BB2063" s="24"/>
      <c r="BC2063" s="24"/>
      <c r="BD2063" s="24"/>
      <c r="BE2063" s="24"/>
      <c r="BF2063" s="24"/>
      <c r="BG2063" s="24"/>
      <c r="BH2063" s="24"/>
      <c r="BI2063" s="24"/>
      <c r="BJ2063" s="24"/>
      <c r="BK2063" s="24"/>
      <c r="BL2063" s="24"/>
      <c r="BM2063" s="24"/>
      <c r="BN2063" s="24"/>
      <c r="BO2063" s="24"/>
      <c r="BP2063" s="24"/>
      <c r="BQ2063" s="24"/>
      <c r="BR2063" s="24"/>
      <c r="BS2063" s="24"/>
      <c r="BT2063" s="24"/>
      <c r="BU2063" s="24"/>
      <c r="BV2063" s="24"/>
      <c r="BW2063" s="24"/>
      <c r="BX2063" s="24"/>
      <c r="BY2063" s="24"/>
      <c r="BZ2063" s="24"/>
      <c r="CA2063" s="24"/>
      <c r="CB2063" s="24"/>
      <c r="CC2063" s="24"/>
      <c r="CD2063" s="24"/>
      <c r="CE2063" s="24"/>
    </row>
    <row r="2064" spans="46:83" x14ac:dyDescent="0.15">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row>
    <row r="2065" spans="46:83" x14ac:dyDescent="0.15">
      <c r="AT2065" s="24"/>
      <c r="AU2065" s="24"/>
      <c r="AV2065" s="24"/>
      <c r="AW2065" s="24"/>
      <c r="AX2065" s="24"/>
      <c r="AY2065" s="24"/>
      <c r="AZ2065" s="24"/>
      <c r="BA2065" s="24"/>
      <c r="BB2065" s="24"/>
      <c r="BC2065" s="24"/>
      <c r="BD2065" s="24"/>
      <c r="BE2065" s="24"/>
      <c r="BF2065" s="24"/>
      <c r="BG2065" s="24"/>
      <c r="BH2065" s="24"/>
      <c r="BI2065" s="24"/>
      <c r="BJ2065" s="24"/>
      <c r="BK2065" s="24"/>
      <c r="BL2065" s="24"/>
      <c r="BM2065" s="24"/>
      <c r="BN2065" s="24"/>
      <c r="BO2065" s="24"/>
      <c r="BP2065" s="24"/>
      <c r="BQ2065" s="24"/>
      <c r="BR2065" s="24"/>
      <c r="BS2065" s="24"/>
      <c r="BT2065" s="24"/>
      <c r="BU2065" s="24"/>
      <c r="BV2065" s="24"/>
      <c r="BW2065" s="24"/>
      <c r="BX2065" s="24"/>
      <c r="BY2065" s="24"/>
      <c r="BZ2065" s="24"/>
      <c r="CA2065" s="24"/>
      <c r="CB2065" s="24"/>
      <c r="CC2065" s="24"/>
      <c r="CD2065" s="24"/>
      <c r="CE2065" s="24"/>
    </row>
    <row r="2066" spans="46:83" x14ac:dyDescent="0.15">
      <c r="AT2066" s="24"/>
      <c r="AU2066" s="24"/>
      <c r="AV2066" s="24"/>
      <c r="AW2066" s="24"/>
      <c r="AX2066" s="24"/>
      <c r="AY2066" s="24"/>
      <c r="AZ2066" s="24"/>
      <c r="BA2066" s="24"/>
      <c r="BB2066" s="24"/>
      <c r="BC2066" s="24"/>
      <c r="BD2066" s="24"/>
      <c r="BE2066" s="24"/>
      <c r="BF2066" s="24"/>
      <c r="BG2066" s="24"/>
      <c r="BH2066" s="24"/>
      <c r="BI2066" s="24"/>
      <c r="BJ2066" s="24"/>
      <c r="BK2066" s="24"/>
      <c r="BL2066" s="24"/>
      <c r="BM2066" s="24"/>
      <c r="BN2066" s="24"/>
      <c r="BO2066" s="24"/>
      <c r="BP2066" s="24"/>
      <c r="BQ2066" s="24"/>
      <c r="BR2066" s="24"/>
      <c r="BS2066" s="24"/>
      <c r="BT2066" s="24"/>
      <c r="BU2066" s="24"/>
      <c r="BV2066" s="24"/>
      <c r="BW2066" s="24"/>
      <c r="BX2066" s="24"/>
      <c r="BY2066" s="24"/>
      <c r="BZ2066" s="24"/>
      <c r="CA2066" s="24"/>
      <c r="CB2066" s="24"/>
      <c r="CC2066" s="24"/>
      <c r="CD2066" s="24"/>
      <c r="CE2066" s="24"/>
    </row>
    <row r="2067" spans="46:83" x14ac:dyDescent="0.15">
      <c r="AT2067" s="24"/>
      <c r="AU2067" s="24"/>
      <c r="AV2067" s="24"/>
      <c r="AW2067" s="24"/>
      <c r="AX2067" s="24"/>
      <c r="AY2067" s="24"/>
      <c r="AZ2067" s="24"/>
      <c r="BA2067" s="24"/>
      <c r="BB2067" s="24"/>
      <c r="BC2067" s="24"/>
      <c r="BD2067" s="24"/>
      <c r="BE2067" s="24"/>
      <c r="BF2067" s="24"/>
      <c r="BG2067" s="24"/>
      <c r="BH2067" s="24"/>
      <c r="BI2067" s="24"/>
      <c r="BJ2067" s="24"/>
      <c r="BK2067" s="24"/>
      <c r="BL2067" s="24"/>
      <c r="BM2067" s="24"/>
      <c r="BN2067" s="24"/>
      <c r="BO2067" s="24"/>
      <c r="BP2067" s="24"/>
      <c r="BQ2067" s="24"/>
      <c r="BR2067" s="24"/>
      <c r="BS2067" s="24"/>
      <c r="BT2067" s="24"/>
      <c r="BU2067" s="24"/>
      <c r="BV2067" s="24"/>
      <c r="BW2067" s="24"/>
      <c r="BX2067" s="24"/>
      <c r="BY2067" s="24"/>
      <c r="BZ2067" s="24"/>
      <c r="CA2067" s="24"/>
      <c r="CB2067" s="24"/>
      <c r="CC2067" s="24"/>
      <c r="CD2067" s="24"/>
      <c r="CE2067" s="24"/>
    </row>
    <row r="2068" spans="46:83" x14ac:dyDescent="0.15">
      <c r="AT2068" s="24"/>
      <c r="AU2068" s="24"/>
      <c r="AV2068" s="24"/>
      <c r="AW2068" s="24"/>
      <c r="AX2068" s="24"/>
      <c r="AY2068" s="24"/>
      <c r="AZ2068" s="24"/>
      <c r="BA2068" s="24"/>
      <c r="BB2068" s="24"/>
      <c r="BC2068" s="24"/>
      <c r="BD2068" s="24"/>
      <c r="BE2068" s="24"/>
      <c r="BF2068" s="24"/>
      <c r="BG2068" s="24"/>
      <c r="BH2068" s="24"/>
      <c r="BI2068" s="24"/>
      <c r="BJ2068" s="24"/>
      <c r="BK2068" s="24"/>
      <c r="BL2068" s="24"/>
      <c r="BM2068" s="24"/>
      <c r="BN2068" s="24"/>
      <c r="BO2068" s="24"/>
      <c r="BP2068" s="24"/>
      <c r="BQ2068" s="24"/>
      <c r="BR2068" s="24"/>
      <c r="BS2068" s="24"/>
      <c r="BT2068" s="24"/>
      <c r="BU2068" s="24"/>
      <c r="BV2068" s="24"/>
      <c r="BW2068" s="24"/>
      <c r="BX2068" s="24"/>
      <c r="BY2068" s="24"/>
      <c r="BZ2068" s="24"/>
      <c r="CA2068" s="24"/>
      <c r="CB2068" s="24"/>
      <c r="CC2068" s="24"/>
      <c r="CD2068" s="24"/>
      <c r="CE2068" s="24"/>
    </row>
    <row r="2069" spans="46:83" x14ac:dyDescent="0.15">
      <c r="AT2069" s="24"/>
      <c r="AU2069" s="24"/>
      <c r="AV2069" s="24"/>
      <c r="AW2069" s="24"/>
      <c r="AX2069" s="24"/>
      <c r="AY2069" s="24"/>
      <c r="AZ2069" s="24"/>
      <c r="BA2069" s="24"/>
      <c r="BB2069" s="24"/>
      <c r="BC2069" s="24"/>
      <c r="BD2069" s="24"/>
      <c r="BE2069" s="24"/>
      <c r="BF2069" s="24"/>
      <c r="BG2069" s="24"/>
      <c r="BH2069" s="24"/>
      <c r="BI2069" s="24"/>
      <c r="BJ2069" s="24"/>
      <c r="BK2069" s="24"/>
      <c r="BL2069" s="24"/>
      <c r="BM2069" s="24"/>
      <c r="BN2069" s="24"/>
      <c r="BO2069" s="24"/>
      <c r="BP2069" s="24"/>
      <c r="BQ2069" s="24"/>
      <c r="BR2069" s="24"/>
      <c r="BS2069" s="24"/>
      <c r="BT2069" s="24"/>
      <c r="BU2069" s="24"/>
      <c r="BV2069" s="24"/>
      <c r="BW2069" s="24"/>
      <c r="BX2069" s="24"/>
      <c r="BY2069" s="24"/>
      <c r="BZ2069" s="24"/>
      <c r="CA2069" s="24"/>
      <c r="CB2069" s="24"/>
      <c r="CC2069" s="24"/>
      <c r="CD2069" s="24"/>
      <c r="CE2069" s="24"/>
    </row>
    <row r="2070" spans="46:83" x14ac:dyDescent="0.15">
      <c r="AT2070" s="24"/>
      <c r="AU2070" s="24"/>
      <c r="AV2070" s="24"/>
      <c r="AW2070" s="24"/>
      <c r="AX2070" s="24"/>
      <c r="AY2070" s="24"/>
      <c r="AZ2070" s="24"/>
      <c r="BA2070" s="24"/>
      <c r="BB2070" s="24"/>
      <c r="BC2070" s="24"/>
      <c r="BD2070" s="24"/>
      <c r="BE2070" s="24"/>
      <c r="BF2070" s="24"/>
      <c r="BG2070" s="24"/>
      <c r="BH2070" s="24"/>
      <c r="BI2070" s="24"/>
      <c r="BJ2070" s="24"/>
      <c r="BK2070" s="24"/>
      <c r="BL2070" s="24"/>
      <c r="BM2070" s="24"/>
      <c r="BN2070" s="24"/>
      <c r="BO2070" s="24"/>
      <c r="BP2070" s="24"/>
      <c r="BQ2070" s="24"/>
      <c r="BR2070" s="24"/>
      <c r="BS2070" s="24"/>
      <c r="BT2070" s="24"/>
      <c r="BU2070" s="24"/>
      <c r="BV2070" s="24"/>
      <c r="BW2070" s="24"/>
      <c r="BX2070" s="24"/>
      <c r="BY2070" s="24"/>
      <c r="BZ2070" s="24"/>
      <c r="CA2070" s="24"/>
      <c r="CB2070" s="24"/>
      <c r="CC2070" s="24"/>
      <c r="CD2070" s="24"/>
      <c r="CE2070" s="24"/>
    </row>
    <row r="2071" spans="46:83" x14ac:dyDescent="0.15">
      <c r="AT2071" s="24"/>
      <c r="AU2071" s="24"/>
      <c r="AV2071" s="24"/>
      <c r="AW2071" s="24"/>
      <c r="AX2071" s="24"/>
      <c r="AY2071" s="24"/>
      <c r="AZ2071" s="24"/>
      <c r="BA2071" s="24"/>
      <c r="BB2071" s="24"/>
      <c r="BC2071" s="24"/>
      <c r="BD2071" s="24"/>
      <c r="BE2071" s="24"/>
      <c r="BF2071" s="24"/>
      <c r="BG2071" s="24"/>
      <c r="BH2071" s="24"/>
      <c r="BI2071" s="24"/>
      <c r="BJ2071" s="24"/>
      <c r="BK2071" s="24"/>
      <c r="BL2071" s="24"/>
      <c r="BM2071" s="24"/>
      <c r="BN2071" s="24"/>
      <c r="BO2071" s="24"/>
      <c r="BP2071" s="24"/>
      <c r="BQ2071" s="24"/>
      <c r="BR2071" s="24"/>
      <c r="BS2071" s="24"/>
      <c r="BT2071" s="24"/>
      <c r="BU2071" s="24"/>
      <c r="BV2071" s="24"/>
      <c r="BW2071" s="24"/>
      <c r="BX2071" s="24"/>
      <c r="BY2071" s="24"/>
      <c r="BZ2071" s="24"/>
      <c r="CA2071" s="24"/>
      <c r="CB2071" s="24"/>
      <c r="CC2071" s="24"/>
      <c r="CD2071" s="24"/>
      <c r="CE2071" s="24"/>
    </row>
    <row r="2072" spans="46:83" x14ac:dyDescent="0.15">
      <c r="AT2072" s="24"/>
      <c r="AU2072" s="24"/>
      <c r="AV2072" s="24"/>
      <c r="AW2072" s="24"/>
      <c r="AX2072" s="24"/>
      <c r="AY2072" s="24"/>
      <c r="AZ2072" s="24"/>
      <c r="BA2072" s="24"/>
      <c r="BB2072" s="24"/>
      <c r="BC2072" s="24"/>
      <c r="BD2072" s="24"/>
      <c r="BE2072" s="24"/>
      <c r="BF2072" s="24"/>
      <c r="BG2072" s="24"/>
      <c r="BH2072" s="24"/>
      <c r="BI2072" s="24"/>
      <c r="BJ2072" s="24"/>
      <c r="BK2072" s="24"/>
      <c r="BL2072" s="24"/>
      <c r="BM2072" s="24"/>
      <c r="BN2072" s="24"/>
      <c r="BO2072" s="24"/>
      <c r="BP2072" s="24"/>
      <c r="BQ2072" s="24"/>
      <c r="BR2072" s="24"/>
      <c r="BS2072" s="24"/>
      <c r="BT2072" s="24"/>
      <c r="BU2072" s="24"/>
      <c r="BV2072" s="24"/>
      <c r="BW2072" s="24"/>
      <c r="BX2072" s="24"/>
      <c r="BY2072" s="24"/>
      <c r="BZ2072" s="24"/>
      <c r="CA2072" s="24"/>
      <c r="CB2072" s="24"/>
      <c r="CC2072" s="24"/>
      <c r="CD2072" s="24"/>
      <c r="CE2072" s="24"/>
    </row>
    <row r="2073" spans="46:83" x14ac:dyDescent="0.15">
      <c r="AT2073" s="24"/>
      <c r="AU2073" s="24"/>
      <c r="AV2073" s="24"/>
      <c r="AW2073" s="24"/>
      <c r="AX2073" s="24"/>
      <c r="AY2073" s="24"/>
      <c r="AZ2073" s="24"/>
      <c r="BA2073" s="24"/>
      <c r="BB2073" s="24"/>
      <c r="BC2073" s="24"/>
      <c r="BD2073" s="24"/>
      <c r="BE2073" s="24"/>
      <c r="BF2073" s="24"/>
      <c r="BG2073" s="24"/>
      <c r="BH2073" s="24"/>
      <c r="BI2073" s="24"/>
      <c r="BJ2073" s="24"/>
      <c r="BK2073" s="24"/>
      <c r="BL2073" s="24"/>
      <c r="BM2073" s="24"/>
      <c r="BN2073" s="24"/>
      <c r="BO2073" s="24"/>
      <c r="BP2073" s="24"/>
      <c r="BQ2073" s="24"/>
      <c r="BR2073" s="24"/>
      <c r="BS2073" s="24"/>
      <c r="BT2073" s="24"/>
      <c r="BU2073" s="24"/>
      <c r="BV2073" s="24"/>
      <c r="BW2073" s="24"/>
      <c r="BX2073" s="24"/>
      <c r="BY2073" s="24"/>
      <c r="BZ2073" s="24"/>
      <c r="CA2073" s="24"/>
      <c r="CB2073" s="24"/>
      <c r="CC2073" s="24"/>
      <c r="CD2073" s="24"/>
      <c r="CE2073" s="24"/>
    </row>
    <row r="2074" spans="46:83" x14ac:dyDescent="0.15">
      <c r="AT2074" s="24"/>
      <c r="AU2074" s="24"/>
      <c r="AV2074" s="24"/>
      <c r="AW2074" s="24"/>
      <c r="AX2074" s="24"/>
      <c r="AY2074" s="24"/>
      <c r="AZ2074" s="24"/>
      <c r="BA2074" s="24"/>
      <c r="BB2074" s="24"/>
      <c r="BC2074" s="24"/>
      <c r="BD2074" s="24"/>
      <c r="BE2074" s="24"/>
      <c r="BF2074" s="24"/>
      <c r="BG2074" s="24"/>
      <c r="BH2074" s="24"/>
      <c r="BI2074" s="24"/>
      <c r="BJ2074" s="24"/>
      <c r="BK2074" s="24"/>
      <c r="BL2074" s="24"/>
      <c r="BM2074" s="24"/>
      <c r="BN2074" s="24"/>
      <c r="BO2074" s="24"/>
      <c r="BP2074" s="24"/>
      <c r="BQ2074" s="24"/>
      <c r="BR2074" s="24"/>
      <c r="BS2074" s="24"/>
      <c r="BT2074" s="24"/>
      <c r="BU2074" s="24"/>
      <c r="BV2074" s="24"/>
      <c r="BW2074" s="24"/>
      <c r="BX2074" s="24"/>
      <c r="BY2074" s="24"/>
      <c r="BZ2074" s="24"/>
      <c r="CA2074" s="24"/>
      <c r="CB2074" s="24"/>
      <c r="CC2074" s="24"/>
      <c r="CD2074" s="24"/>
      <c r="CE2074" s="24"/>
    </row>
    <row r="2075" spans="46:83" x14ac:dyDescent="0.15">
      <c r="AT2075" s="24"/>
      <c r="AU2075" s="24"/>
      <c r="AV2075" s="24"/>
      <c r="AW2075" s="24"/>
      <c r="AX2075" s="24"/>
      <c r="AY2075" s="24"/>
      <c r="AZ2075" s="24"/>
      <c r="BA2075" s="24"/>
      <c r="BB2075" s="24"/>
      <c r="BC2075" s="24"/>
      <c r="BD2075" s="24"/>
      <c r="BE2075" s="24"/>
      <c r="BF2075" s="24"/>
      <c r="BG2075" s="24"/>
      <c r="BH2075" s="24"/>
      <c r="BI2075" s="24"/>
      <c r="BJ2075" s="24"/>
      <c r="BK2075" s="24"/>
      <c r="BL2075" s="24"/>
      <c r="BM2075" s="24"/>
      <c r="BN2075" s="24"/>
      <c r="BO2075" s="24"/>
      <c r="BP2075" s="24"/>
      <c r="BQ2075" s="24"/>
      <c r="BR2075" s="24"/>
      <c r="BS2075" s="24"/>
      <c r="BT2075" s="24"/>
      <c r="BU2075" s="24"/>
      <c r="BV2075" s="24"/>
      <c r="BW2075" s="24"/>
      <c r="BX2075" s="24"/>
      <c r="BY2075" s="24"/>
      <c r="BZ2075" s="24"/>
      <c r="CA2075" s="24"/>
      <c r="CB2075" s="24"/>
      <c r="CC2075" s="24"/>
      <c r="CD2075" s="24"/>
      <c r="CE2075" s="24"/>
    </row>
    <row r="2076" spans="46:83" x14ac:dyDescent="0.15">
      <c r="AT2076" s="24"/>
      <c r="AU2076" s="24"/>
      <c r="AV2076" s="24"/>
      <c r="AW2076" s="24"/>
      <c r="AX2076" s="24"/>
      <c r="AY2076" s="24"/>
      <c r="AZ2076" s="24"/>
      <c r="BA2076" s="24"/>
      <c r="BB2076" s="24"/>
      <c r="BC2076" s="24"/>
      <c r="BD2076" s="24"/>
      <c r="BE2076" s="24"/>
      <c r="BF2076" s="24"/>
      <c r="BG2076" s="24"/>
      <c r="BH2076" s="24"/>
      <c r="BI2076" s="24"/>
      <c r="BJ2076" s="24"/>
      <c r="BK2076" s="24"/>
      <c r="BL2076" s="24"/>
      <c r="BM2076" s="24"/>
      <c r="BN2076" s="24"/>
      <c r="BO2076" s="24"/>
      <c r="BP2076" s="24"/>
      <c r="BQ2076" s="24"/>
      <c r="BR2076" s="24"/>
      <c r="BS2076" s="24"/>
      <c r="BT2076" s="24"/>
      <c r="BU2076" s="24"/>
      <c r="BV2076" s="24"/>
      <c r="BW2076" s="24"/>
      <c r="BX2076" s="24"/>
      <c r="BY2076" s="24"/>
      <c r="BZ2076" s="24"/>
      <c r="CA2076" s="24"/>
      <c r="CB2076" s="24"/>
      <c r="CC2076" s="24"/>
      <c r="CD2076" s="24"/>
      <c r="CE2076" s="24"/>
    </row>
    <row r="2077" spans="46:83" x14ac:dyDescent="0.15">
      <c r="AT2077" s="24"/>
      <c r="AU2077" s="24"/>
      <c r="AV2077" s="24"/>
      <c r="AW2077" s="24"/>
      <c r="AX2077" s="24"/>
      <c r="AY2077" s="24"/>
      <c r="AZ2077" s="24"/>
      <c r="BA2077" s="24"/>
      <c r="BB2077" s="24"/>
      <c r="BC2077" s="24"/>
      <c r="BD2077" s="24"/>
      <c r="BE2077" s="24"/>
      <c r="BF2077" s="24"/>
      <c r="BG2077" s="24"/>
      <c r="BH2077" s="24"/>
      <c r="BI2077" s="24"/>
      <c r="BJ2077" s="24"/>
      <c r="BK2077" s="24"/>
      <c r="BL2077" s="24"/>
      <c r="BM2077" s="24"/>
      <c r="BN2077" s="24"/>
      <c r="BO2077" s="24"/>
      <c r="BP2077" s="24"/>
      <c r="BQ2077" s="24"/>
      <c r="BR2077" s="24"/>
      <c r="BS2077" s="24"/>
      <c r="BT2077" s="24"/>
      <c r="BU2077" s="24"/>
      <c r="BV2077" s="24"/>
      <c r="BW2077" s="24"/>
      <c r="BX2077" s="24"/>
      <c r="BY2077" s="24"/>
      <c r="BZ2077" s="24"/>
      <c r="CA2077" s="24"/>
      <c r="CB2077" s="24"/>
      <c r="CC2077" s="24"/>
      <c r="CD2077" s="24"/>
      <c r="CE2077" s="24"/>
    </row>
    <row r="2078" spans="46:83" x14ac:dyDescent="0.15">
      <c r="AT2078" s="24"/>
      <c r="AU2078" s="24"/>
      <c r="AV2078" s="24"/>
      <c r="AW2078" s="24"/>
      <c r="AX2078" s="24"/>
      <c r="AY2078" s="24"/>
      <c r="AZ2078" s="24"/>
      <c r="BA2078" s="24"/>
      <c r="BB2078" s="24"/>
      <c r="BC2078" s="24"/>
      <c r="BD2078" s="24"/>
      <c r="BE2078" s="24"/>
      <c r="BF2078" s="24"/>
      <c r="BG2078" s="24"/>
      <c r="BH2078" s="24"/>
      <c r="BI2078" s="24"/>
      <c r="BJ2078" s="24"/>
      <c r="BK2078" s="24"/>
      <c r="BL2078" s="24"/>
      <c r="BM2078" s="24"/>
      <c r="BN2078" s="24"/>
      <c r="BO2078" s="24"/>
      <c r="BP2078" s="24"/>
      <c r="BQ2078" s="24"/>
      <c r="BR2078" s="24"/>
      <c r="BS2078" s="24"/>
      <c r="BT2078" s="24"/>
      <c r="BU2078" s="24"/>
      <c r="BV2078" s="24"/>
      <c r="BW2078" s="24"/>
      <c r="BX2078" s="24"/>
      <c r="BY2078" s="24"/>
      <c r="BZ2078" s="24"/>
      <c r="CA2078" s="24"/>
      <c r="CB2078" s="24"/>
      <c r="CC2078" s="24"/>
      <c r="CD2078" s="24"/>
      <c r="CE2078" s="24"/>
    </row>
    <row r="2079" spans="46:83" x14ac:dyDescent="0.15">
      <c r="AT2079" s="24"/>
      <c r="AU2079" s="24"/>
      <c r="AV2079" s="24"/>
      <c r="AW2079" s="24"/>
      <c r="AX2079" s="24"/>
      <c r="AY2079" s="24"/>
      <c r="AZ2079" s="24"/>
      <c r="BA2079" s="24"/>
      <c r="BB2079" s="24"/>
      <c r="BC2079" s="24"/>
      <c r="BD2079" s="24"/>
      <c r="BE2079" s="24"/>
      <c r="BF2079" s="24"/>
      <c r="BG2079" s="24"/>
      <c r="BH2079" s="24"/>
      <c r="BI2079" s="24"/>
      <c r="BJ2079" s="24"/>
      <c r="BK2079" s="24"/>
      <c r="BL2079" s="24"/>
      <c r="BM2079" s="24"/>
      <c r="BN2079" s="24"/>
      <c r="BO2079" s="24"/>
      <c r="BP2079" s="24"/>
      <c r="BQ2079" s="24"/>
      <c r="BR2079" s="24"/>
      <c r="BS2079" s="24"/>
      <c r="BT2079" s="24"/>
      <c r="BU2079" s="24"/>
      <c r="BV2079" s="24"/>
      <c r="BW2079" s="24"/>
      <c r="BX2079" s="24"/>
      <c r="BY2079" s="24"/>
      <c r="BZ2079" s="24"/>
      <c r="CA2079" s="24"/>
      <c r="CB2079" s="24"/>
      <c r="CC2079" s="24"/>
      <c r="CD2079" s="24"/>
      <c r="CE2079" s="24"/>
    </row>
    <row r="2080" spans="46:83" x14ac:dyDescent="0.15">
      <c r="AT2080" s="24"/>
      <c r="AU2080" s="24"/>
      <c r="AV2080" s="24"/>
      <c r="AW2080" s="24"/>
      <c r="AX2080" s="24"/>
      <c r="AY2080" s="24"/>
      <c r="AZ2080" s="24"/>
      <c r="BA2080" s="24"/>
      <c r="BB2080" s="24"/>
      <c r="BC2080" s="24"/>
      <c r="BD2080" s="24"/>
      <c r="BE2080" s="24"/>
      <c r="BF2080" s="24"/>
      <c r="BG2080" s="24"/>
      <c r="BH2080" s="24"/>
      <c r="BI2080" s="24"/>
      <c r="BJ2080" s="24"/>
      <c r="BK2080" s="24"/>
      <c r="BL2080" s="24"/>
      <c r="BM2080" s="24"/>
      <c r="BN2080" s="24"/>
      <c r="BO2080" s="24"/>
      <c r="BP2080" s="24"/>
      <c r="BQ2080" s="24"/>
      <c r="BR2080" s="24"/>
      <c r="BS2080" s="24"/>
      <c r="BT2080" s="24"/>
      <c r="BU2080" s="24"/>
      <c r="BV2080" s="24"/>
      <c r="BW2080" s="24"/>
      <c r="BX2080" s="24"/>
      <c r="BY2080" s="24"/>
      <c r="BZ2080" s="24"/>
      <c r="CA2080" s="24"/>
      <c r="CB2080" s="24"/>
      <c r="CC2080" s="24"/>
      <c r="CD2080" s="24"/>
      <c r="CE2080" s="24"/>
    </row>
    <row r="2081" spans="46:83" x14ac:dyDescent="0.15">
      <c r="AT2081" s="24"/>
      <c r="AU2081" s="24"/>
      <c r="AV2081" s="24"/>
      <c r="AW2081" s="24"/>
      <c r="AX2081" s="24"/>
      <c r="AY2081" s="24"/>
      <c r="AZ2081" s="24"/>
      <c r="BA2081" s="24"/>
      <c r="BB2081" s="24"/>
      <c r="BC2081" s="24"/>
      <c r="BD2081" s="24"/>
      <c r="BE2081" s="24"/>
      <c r="BF2081" s="24"/>
      <c r="BG2081" s="24"/>
      <c r="BH2081" s="24"/>
      <c r="BI2081" s="24"/>
      <c r="BJ2081" s="24"/>
      <c r="BK2081" s="24"/>
      <c r="BL2081" s="24"/>
      <c r="BM2081" s="24"/>
      <c r="BN2081" s="24"/>
      <c r="BO2081" s="24"/>
      <c r="BP2081" s="24"/>
      <c r="BQ2081" s="24"/>
      <c r="BR2081" s="24"/>
      <c r="BS2081" s="24"/>
      <c r="BT2081" s="24"/>
      <c r="BU2081" s="24"/>
      <c r="BV2081" s="24"/>
      <c r="BW2081" s="24"/>
      <c r="BX2081" s="24"/>
      <c r="BY2081" s="24"/>
      <c r="BZ2081" s="24"/>
      <c r="CA2081" s="24"/>
      <c r="CB2081" s="24"/>
      <c r="CC2081" s="24"/>
      <c r="CD2081" s="24"/>
      <c r="CE2081" s="24"/>
    </row>
    <row r="2082" spans="46:83" x14ac:dyDescent="0.15">
      <c r="AT2082" s="24"/>
      <c r="AU2082" s="24"/>
      <c r="AV2082" s="24"/>
      <c r="AW2082" s="24"/>
      <c r="AX2082" s="24"/>
      <c r="AY2082" s="24"/>
      <c r="AZ2082" s="24"/>
      <c r="BA2082" s="24"/>
      <c r="BB2082" s="24"/>
      <c r="BC2082" s="24"/>
      <c r="BD2082" s="24"/>
      <c r="BE2082" s="24"/>
      <c r="BF2082" s="24"/>
      <c r="BG2082" s="24"/>
      <c r="BH2082" s="24"/>
      <c r="BI2082" s="24"/>
      <c r="BJ2082" s="24"/>
      <c r="BK2082" s="24"/>
      <c r="BL2082" s="24"/>
      <c r="BM2082" s="24"/>
      <c r="BN2082" s="24"/>
      <c r="BO2082" s="24"/>
      <c r="BP2082" s="24"/>
      <c r="BQ2082" s="24"/>
      <c r="BR2082" s="24"/>
      <c r="BS2082" s="24"/>
      <c r="BT2082" s="24"/>
      <c r="BU2082" s="24"/>
      <c r="BV2082" s="24"/>
      <c r="BW2082" s="24"/>
      <c r="BX2082" s="24"/>
      <c r="BY2082" s="24"/>
      <c r="BZ2082" s="24"/>
      <c r="CA2082" s="24"/>
      <c r="CB2082" s="24"/>
      <c r="CC2082" s="24"/>
      <c r="CD2082" s="24"/>
      <c r="CE2082" s="24"/>
    </row>
    <row r="2083" spans="46:83" x14ac:dyDescent="0.15">
      <c r="AT2083" s="24"/>
      <c r="AU2083" s="24"/>
      <c r="AV2083" s="24"/>
      <c r="AW2083" s="24"/>
      <c r="AX2083" s="24"/>
      <c r="AY2083" s="24"/>
      <c r="AZ2083" s="24"/>
      <c r="BA2083" s="24"/>
      <c r="BB2083" s="24"/>
      <c r="BC2083" s="24"/>
      <c r="BD2083" s="24"/>
      <c r="BE2083" s="24"/>
      <c r="BF2083" s="24"/>
      <c r="BG2083" s="24"/>
      <c r="BH2083" s="24"/>
      <c r="BI2083" s="24"/>
      <c r="BJ2083" s="24"/>
      <c r="BK2083" s="24"/>
      <c r="BL2083" s="24"/>
      <c r="BM2083" s="24"/>
      <c r="BN2083" s="24"/>
      <c r="BO2083" s="24"/>
      <c r="BP2083" s="24"/>
      <c r="BQ2083" s="24"/>
      <c r="BR2083" s="24"/>
      <c r="BS2083" s="24"/>
      <c r="BT2083" s="24"/>
      <c r="BU2083" s="24"/>
      <c r="BV2083" s="24"/>
      <c r="BW2083" s="24"/>
      <c r="BX2083" s="24"/>
      <c r="BY2083" s="24"/>
      <c r="BZ2083" s="24"/>
      <c r="CA2083" s="24"/>
      <c r="CB2083" s="24"/>
      <c r="CC2083" s="24"/>
      <c r="CD2083" s="24"/>
      <c r="CE2083" s="24"/>
    </row>
    <row r="2084" spans="46:83" x14ac:dyDescent="0.15">
      <c r="AT2084" s="24"/>
      <c r="AU2084" s="24"/>
      <c r="AV2084" s="24"/>
      <c r="AW2084" s="24"/>
      <c r="AX2084" s="24"/>
      <c r="AY2084" s="24"/>
      <c r="AZ2084" s="24"/>
      <c r="BA2084" s="24"/>
      <c r="BB2084" s="24"/>
      <c r="BC2084" s="24"/>
      <c r="BD2084" s="24"/>
      <c r="BE2084" s="24"/>
      <c r="BF2084" s="24"/>
      <c r="BG2084" s="24"/>
      <c r="BH2084" s="24"/>
      <c r="BI2084" s="24"/>
      <c r="BJ2084" s="24"/>
      <c r="BK2084" s="24"/>
      <c r="BL2084" s="24"/>
      <c r="BM2084" s="24"/>
      <c r="BN2084" s="24"/>
      <c r="BO2084" s="24"/>
      <c r="BP2084" s="24"/>
      <c r="BQ2084" s="24"/>
      <c r="BR2084" s="24"/>
      <c r="BS2084" s="24"/>
      <c r="BT2084" s="24"/>
      <c r="BU2084" s="24"/>
      <c r="BV2084" s="24"/>
      <c r="BW2084" s="24"/>
      <c r="BX2084" s="24"/>
      <c r="BY2084" s="24"/>
      <c r="BZ2084" s="24"/>
      <c r="CA2084" s="24"/>
      <c r="CB2084" s="24"/>
      <c r="CC2084" s="24"/>
      <c r="CD2084" s="24"/>
      <c r="CE2084" s="24"/>
    </row>
    <row r="2085" spans="46:83" x14ac:dyDescent="0.15">
      <c r="AT2085" s="24"/>
      <c r="AU2085" s="24"/>
      <c r="AV2085" s="24"/>
      <c r="AW2085" s="24"/>
      <c r="AX2085" s="24"/>
      <c r="AY2085" s="24"/>
      <c r="AZ2085" s="24"/>
      <c r="BA2085" s="24"/>
      <c r="BB2085" s="24"/>
      <c r="BC2085" s="24"/>
      <c r="BD2085" s="24"/>
      <c r="BE2085" s="24"/>
      <c r="BF2085" s="24"/>
      <c r="BG2085" s="24"/>
      <c r="BH2085" s="24"/>
      <c r="BI2085" s="24"/>
      <c r="BJ2085" s="24"/>
      <c r="BK2085" s="24"/>
      <c r="BL2085" s="24"/>
      <c r="BM2085" s="24"/>
      <c r="BN2085" s="24"/>
      <c r="BO2085" s="24"/>
      <c r="BP2085" s="24"/>
      <c r="BQ2085" s="24"/>
      <c r="BR2085" s="24"/>
      <c r="BS2085" s="24"/>
      <c r="BT2085" s="24"/>
      <c r="BU2085" s="24"/>
      <c r="BV2085" s="24"/>
      <c r="BW2085" s="24"/>
      <c r="BX2085" s="24"/>
      <c r="BY2085" s="24"/>
      <c r="BZ2085" s="24"/>
      <c r="CA2085" s="24"/>
      <c r="CB2085" s="24"/>
      <c r="CC2085" s="24"/>
      <c r="CD2085" s="24"/>
      <c r="CE2085" s="24"/>
    </row>
    <row r="2086" spans="46:83" x14ac:dyDescent="0.15">
      <c r="AT2086" s="24"/>
      <c r="AU2086" s="24"/>
      <c r="AV2086" s="24"/>
      <c r="AW2086" s="24"/>
      <c r="AX2086" s="24"/>
      <c r="AY2086" s="24"/>
      <c r="AZ2086" s="24"/>
      <c r="BA2086" s="24"/>
      <c r="BB2086" s="24"/>
      <c r="BC2086" s="24"/>
      <c r="BD2086" s="24"/>
      <c r="BE2086" s="24"/>
      <c r="BF2086" s="24"/>
      <c r="BG2086" s="24"/>
      <c r="BH2086" s="24"/>
      <c r="BI2086" s="24"/>
      <c r="BJ2086" s="24"/>
      <c r="BK2086" s="24"/>
      <c r="BL2086" s="24"/>
      <c r="BM2086" s="24"/>
      <c r="BN2086" s="24"/>
      <c r="BO2086" s="24"/>
      <c r="BP2086" s="24"/>
      <c r="BQ2086" s="24"/>
      <c r="BR2086" s="24"/>
      <c r="BS2086" s="24"/>
      <c r="BT2086" s="24"/>
      <c r="BU2086" s="24"/>
      <c r="BV2086" s="24"/>
      <c r="BW2086" s="24"/>
      <c r="BX2086" s="24"/>
      <c r="BY2086" s="24"/>
      <c r="BZ2086" s="24"/>
      <c r="CA2086" s="24"/>
      <c r="CB2086" s="24"/>
      <c r="CC2086" s="24"/>
      <c r="CD2086" s="24"/>
      <c r="CE2086" s="24"/>
    </row>
    <row r="2087" spans="46:83" x14ac:dyDescent="0.15">
      <c r="AT2087" s="24"/>
      <c r="AU2087" s="24"/>
      <c r="AV2087" s="24"/>
      <c r="AW2087" s="24"/>
      <c r="AX2087" s="24"/>
      <c r="AY2087" s="24"/>
      <c r="AZ2087" s="24"/>
      <c r="BA2087" s="24"/>
      <c r="BB2087" s="24"/>
      <c r="BC2087" s="24"/>
      <c r="BD2087" s="24"/>
      <c r="BE2087" s="24"/>
      <c r="BF2087" s="24"/>
      <c r="BG2087" s="24"/>
      <c r="BH2087" s="24"/>
      <c r="BI2087" s="24"/>
      <c r="BJ2087" s="24"/>
      <c r="BK2087" s="24"/>
      <c r="BL2087" s="24"/>
      <c r="BM2087" s="24"/>
      <c r="BN2087" s="24"/>
      <c r="BO2087" s="24"/>
      <c r="BP2087" s="24"/>
      <c r="BQ2087" s="24"/>
      <c r="BR2087" s="24"/>
      <c r="BS2087" s="24"/>
      <c r="BT2087" s="24"/>
      <c r="BU2087" s="24"/>
      <c r="BV2087" s="24"/>
      <c r="BW2087" s="24"/>
      <c r="BX2087" s="24"/>
      <c r="BY2087" s="24"/>
      <c r="BZ2087" s="24"/>
      <c r="CA2087" s="24"/>
      <c r="CB2087" s="24"/>
      <c r="CC2087" s="24"/>
      <c r="CD2087" s="24"/>
      <c r="CE2087" s="24"/>
    </row>
    <row r="2088" spans="46:83" x14ac:dyDescent="0.15">
      <c r="AT2088" s="24"/>
      <c r="AU2088" s="24"/>
      <c r="AV2088" s="24"/>
      <c r="AW2088" s="24"/>
      <c r="AX2088" s="24"/>
      <c r="AY2088" s="24"/>
      <c r="AZ2088" s="24"/>
      <c r="BA2088" s="24"/>
      <c r="BB2088" s="24"/>
      <c r="BC2088" s="24"/>
      <c r="BD2088" s="24"/>
      <c r="BE2088" s="24"/>
      <c r="BF2088" s="24"/>
      <c r="BG2088" s="24"/>
      <c r="BH2088" s="24"/>
      <c r="BI2088" s="24"/>
      <c r="BJ2088" s="24"/>
      <c r="BK2088" s="24"/>
      <c r="BL2088" s="24"/>
      <c r="BM2088" s="24"/>
      <c r="BN2088" s="24"/>
      <c r="BO2088" s="24"/>
      <c r="BP2088" s="24"/>
      <c r="BQ2088" s="24"/>
      <c r="BR2088" s="24"/>
      <c r="BS2088" s="24"/>
      <c r="BT2088" s="24"/>
      <c r="BU2088" s="24"/>
      <c r="BV2088" s="24"/>
      <c r="BW2088" s="24"/>
      <c r="BX2088" s="24"/>
      <c r="BY2088" s="24"/>
      <c r="BZ2088" s="24"/>
      <c r="CA2088" s="24"/>
      <c r="CB2088" s="24"/>
      <c r="CC2088" s="24"/>
      <c r="CD2088" s="24"/>
      <c r="CE2088" s="24"/>
    </row>
    <row r="2089" spans="46:83" x14ac:dyDescent="0.15">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row>
    <row r="2090" spans="46:83" x14ac:dyDescent="0.15">
      <c r="AT2090" s="24"/>
      <c r="AU2090" s="24"/>
      <c r="AV2090" s="24"/>
      <c r="AW2090" s="24"/>
      <c r="AX2090" s="24"/>
      <c r="AY2090" s="24"/>
      <c r="AZ2090" s="24"/>
      <c r="BA2090" s="24"/>
      <c r="BB2090" s="24"/>
      <c r="BC2090" s="24"/>
      <c r="BD2090" s="24"/>
      <c r="BE2090" s="24"/>
      <c r="BF2090" s="24"/>
      <c r="BG2090" s="24"/>
      <c r="BH2090" s="24"/>
      <c r="BI2090" s="24"/>
      <c r="BJ2090" s="24"/>
      <c r="BK2090" s="24"/>
      <c r="BL2090" s="24"/>
      <c r="BM2090" s="24"/>
      <c r="BN2090" s="24"/>
      <c r="BO2090" s="24"/>
      <c r="BP2090" s="24"/>
      <c r="BQ2090" s="24"/>
      <c r="BR2090" s="24"/>
      <c r="BS2090" s="24"/>
      <c r="BT2090" s="24"/>
      <c r="BU2090" s="24"/>
      <c r="BV2090" s="24"/>
      <c r="BW2090" s="24"/>
      <c r="BX2090" s="24"/>
      <c r="BY2090" s="24"/>
      <c r="BZ2090" s="24"/>
      <c r="CA2090" s="24"/>
      <c r="CB2090" s="24"/>
      <c r="CC2090" s="24"/>
      <c r="CD2090" s="24"/>
      <c r="CE2090" s="24"/>
    </row>
    <row r="2091" spans="46:83" x14ac:dyDescent="0.15">
      <c r="AT2091" s="24"/>
      <c r="AU2091" s="24"/>
      <c r="AV2091" s="24"/>
      <c r="AW2091" s="24"/>
      <c r="AX2091" s="24"/>
      <c r="AY2091" s="24"/>
      <c r="AZ2091" s="24"/>
      <c r="BA2091" s="24"/>
      <c r="BB2091" s="24"/>
      <c r="BC2091" s="24"/>
      <c r="BD2091" s="24"/>
      <c r="BE2091" s="24"/>
      <c r="BF2091" s="24"/>
      <c r="BG2091" s="24"/>
      <c r="BH2091" s="24"/>
      <c r="BI2091" s="24"/>
      <c r="BJ2091" s="24"/>
      <c r="BK2091" s="24"/>
      <c r="BL2091" s="24"/>
      <c r="BM2091" s="24"/>
      <c r="BN2091" s="24"/>
      <c r="BO2091" s="24"/>
      <c r="BP2091" s="24"/>
      <c r="BQ2091" s="24"/>
      <c r="BR2091" s="24"/>
      <c r="BS2091" s="24"/>
      <c r="BT2091" s="24"/>
      <c r="BU2091" s="24"/>
      <c r="BV2091" s="24"/>
      <c r="BW2091" s="24"/>
      <c r="BX2091" s="24"/>
      <c r="BY2091" s="24"/>
      <c r="BZ2091" s="24"/>
      <c r="CA2091" s="24"/>
      <c r="CB2091" s="24"/>
      <c r="CC2091" s="24"/>
      <c r="CD2091" s="24"/>
      <c r="CE2091" s="24"/>
    </row>
    <row r="2092" spans="46:83" x14ac:dyDescent="0.15">
      <c r="AT2092" s="24"/>
      <c r="AU2092" s="24"/>
      <c r="AV2092" s="24"/>
      <c r="AW2092" s="24"/>
      <c r="AX2092" s="24"/>
      <c r="AY2092" s="24"/>
      <c r="AZ2092" s="24"/>
      <c r="BA2092" s="24"/>
      <c r="BB2092" s="24"/>
      <c r="BC2092" s="24"/>
      <c r="BD2092" s="24"/>
      <c r="BE2092" s="24"/>
      <c r="BF2092" s="24"/>
      <c r="BG2092" s="24"/>
      <c r="BH2092" s="24"/>
      <c r="BI2092" s="24"/>
      <c r="BJ2092" s="24"/>
      <c r="BK2092" s="24"/>
      <c r="BL2092" s="24"/>
      <c r="BM2092" s="24"/>
      <c r="BN2092" s="24"/>
      <c r="BO2092" s="24"/>
      <c r="BP2092" s="24"/>
      <c r="BQ2092" s="24"/>
      <c r="BR2092" s="24"/>
      <c r="BS2092" s="24"/>
      <c r="BT2092" s="24"/>
      <c r="BU2092" s="24"/>
      <c r="BV2092" s="24"/>
      <c r="BW2092" s="24"/>
      <c r="BX2092" s="24"/>
      <c r="BY2092" s="24"/>
      <c r="BZ2092" s="24"/>
      <c r="CA2092" s="24"/>
      <c r="CB2092" s="24"/>
      <c r="CC2092" s="24"/>
      <c r="CD2092" s="24"/>
      <c r="CE2092" s="24"/>
    </row>
    <row r="2093" spans="46:83" x14ac:dyDescent="0.15">
      <c r="AT2093" s="24"/>
      <c r="AU2093" s="24"/>
      <c r="AV2093" s="24"/>
      <c r="AW2093" s="24"/>
      <c r="AX2093" s="24"/>
      <c r="AY2093" s="24"/>
      <c r="AZ2093" s="24"/>
      <c r="BA2093" s="24"/>
      <c r="BB2093" s="24"/>
      <c r="BC2093" s="24"/>
      <c r="BD2093" s="24"/>
      <c r="BE2093" s="24"/>
      <c r="BF2093" s="24"/>
      <c r="BG2093" s="24"/>
      <c r="BH2093" s="24"/>
      <c r="BI2093" s="24"/>
      <c r="BJ2093" s="24"/>
      <c r="BK2093" s="24"/>
      <c r="BL2093" s="24"/>
      <c r="BM2093" s="24"/>
      <c r="BN2093" s="24"/>
      <c r="BO2093" s="24"/>
      <c r="BP2093" s="24"/>
      <c r="BQ2093" s="24"/>
      <c r="BR2093" s="24"/>
      <c r="BS2093" s="24"/>
      <c r="BT2093" s="24"/>
      <c r="BU2093" s="24"/>
      <c r="BV2093" s="24"/>
      <c r="BW2093" s="24"/>
      <c r="BX2093" s="24"/>
      <c r="BY2093" s="24"/>
      <c r="BZ2093" s="24"/>
      <c r="CA2093" s="24"/>
      <c r="CB2093" s="24"/>
      <c r="CC2093" s="24"/>
      <c r="CD2093" s="24"/>
      <c r="CE2093" s="24"/>
    </row>
    <row r="2094" spans="46:83" x14ac:dyDescent="0.15">
      <c r="AT2094" s="24"/>
      <c r="AU2094" s="24"/>
      <c r="AV2094" s="24"/>
      <c r="AW2094" s="24"/>
      <c r="AX2094" s="24"/>
      <c r="AY2094" s="24"/>
      <c r="AZ2094" s="24"/>
      <c r="BA2094" s="24"/>
      <c r="BB2094" s="24"/>
      <c r="BC2094" s="24"/>
      <c r="BD2094" s="24"/>
      <c r="BE2094" s="24"/>
      <c r="BF2094" s="24"/>
      <c r="BG2094" s="24"/>
      <c r="BH2094" s="24"/>
      <c r="BI2094" s="24"/>
      <c r="BJ2094" s="24"/>
      <c r="BK2094" s="24"/>
      <c r="BL2094" s="24"/>
      <c r="BM2094" s="24"/>
      <c r="BN2094" s="24"/>
      <c r="BO2094" s="24"/>
      <c r="BP2094" s="24"/>
      <c r="BQ2094" s="24"/>
      <c r="BR2094" s="24"/>
      <c r="BS2094" s="24"/>
      <c r="BT2094" s="24"/>
      <c r="BU2094" s="24"/>
      <c r="BV2094" s="24"/>
      <c r="BW2094" s="24"/>
      <c r="BX2094" s="24"/>
      <c r="BY2094" s="24"/>
      <c r="BZ2094" s="24"/>
      <c r="CA2094" s="24"/>
      <c r="CB2094" s="24"/>
      <c r="CC2094" s="24"/>
      <c r="CD2094" s="24"/>
      <c r="CE2094" s="24"/>
    </row>
    <row r="2095" spans="46:83" x14ac:dyDescent="0.15">
      <c r="AT2095" s="24"/>
      <c r="AU2095" s="24"/>
      <c r="AV2095" s="24"/>
      <c r="AW2095" s="24"/>
      <c r="AX2095" s="24"/>
      <c r="AY2095" s="24"/>
      <c r="AZ2095" s="24"/>
      <c r="BA2095" s="24"/>
      <c r="BB2095" s="24"/>
      <c r="BC2095" s="24"/>
      <c r="BD2095" s="24"/>
      <c r="BE2095" s="24"/>
      <c r="BF2095" s="24"/>
      <c r="BG2095" s="24"/>
      <c r="BH2095" s="24"/>
      <c r="BI2095" s="24"/>
      <c r="BJ2095" s="24"/>
      <c r="BK2095" s="24"/>
      <c r="BL2095" s="24"/>
      <c r="BM2095" s="24"/>
      <c r="BN2095" s="24"/>
      <c r="BO2095" s="24"/>
      <c r="BP2095" s="24"/>
      <c r="BQ2095" s="24"/>
      <c r="BR2095" s="24"/>
      <c r="BS2095" s="24"/>
      <c r="BT2095" s="24"/>
      <c r="BU2095" s="24"/>
      <c r="BV2095" s="24"/>
      <c r="BW2095" s="24"/>
      <c r="BX2095" s="24"/>
      <c r="BY2095" s="24"/>
      <c r="BZ2095" s="24"/>
      <c r="CA2095" s="24"/>
      <c r="CB2095" s="24"/>
      <c r="CC2095" s="24"/>
      <c r="CD2095" s="24"/>
      <c r="CE2095" s="24"/>
    </row>
    <row r="2096" spans="46:83" x14ac:dyDescent="0.15">
      <c r="AT2096" s="24"/>
      <c r="AU2096" s="24"/>
      <c r="AV2096" s="24"/>
      <c r="AW2096" s="24"/>
      <c r="AX2096" s="24"/>
      <c r="AY2096" s="24"/>
      <c r="AZ2096" s="24"/>
      <c r="BA2096" s="24"/>
      <c r="BB2096" s="24"/>
      <c r="BC2096" s="24"/>
      <c r="BD2096" s="24"/>
      <c r="BE2096" s="24"/>
      <c r="BF2096" s="24"/>
      <c r="BG2096" s="24"/>
      <c r="BH2096" s="24"/>
      <c r="BI2096" s="24"/>
      <c r="BJ2096" s="24"/>
      <c r="BK2096" s="24"/>
      <c r="BL2096" s="24"/>
      <c r="BM2096" s="24"/>
      <c r="BN2096" s="24"/>
      <c r="BO2096" s="24"/>
      <c r="BP2096" s="24"/>
      <c r="BQ2096" s="24"/>
      <c r="BR2096" s="24"/>
      <c r="BS2096" s="24"/>
      <c r="BT2096" s="24"/>
      <c r="BU2096" s="24"/>
      <c r="BV2096" s="24"/>
      <c r="BW2096" s="24"/>
      <c r="BX2096" s="24"/>
      <c r="BY2096" s="24"/>
      <c r="BZ2096" s="24"/>
      <c r="CA2096" s="24"/>
      <c r="CB2096" s="24"/>
      <c r="CC2096" s="24"/>
      <c r="CD2096" s="24"/>
      <c r="CE2096" s="24"/>
    </row>
    <row r="2097" spans="46:83" x14ac:dyDescent="0.15">
      <c r="AT2097" s="24"/>
      <c r="AU2097" s="24"/>
      <c r="AV2097" s="24"/>
      <c r="AW2097" s="24"/>
      <c r="AX2097" s="24"/>
      <c r="AY2097" s="24"/>
      <c r="AZ2097" s="24"/>
      <c r="BA2097" s="24"/>
      <c r="BB2097" s="24"/>
      <c r="BC2097" s="24"/>
      <c r="BD2097" s="24"/>
      <c r="BE2097" s="24"/>
      <c r="BF2097" s="24"/>
      <c r="BG2097" s="24"/>
      <c r="BH2097" s="24"/>
      <c r="BI2097" s="24"/>
      <c r="BJ2097" s="24"/>
      <c r="BK2097" s="24"/>
      <c r="BL2097" s="24"/>
      <c r="BM2097" s="24"/>
      <c r="BN2097" s="24"/>
      <c r="BO2097" s="24"/>
      <c r="BP2097" s="24"/>
      <c r="BQ2097" s="24"/>
      <c r="BR2097" s="24"/>
      <c r="BS2097" s="24"/>
      <c r="BT2097" s="24"/>
      <c r="BU2097" s="24"/>
      <c r="BV2097" s="24"/>
      <c r="BW2097" s="24"/>
      <c r="BX2097" s="24"/>
      <c r="BY2097" s="24"/>
      <c r="BZ2097" s="24"/>
      <c r="CA2097" s="24"/>
      <c r="CB2097" s="24"/>
      <c r="CC2097" s="24"/>
      <c r="CD2097" s="24"/>
      <c r="CE2097" s="24"/>
    </row>
    <row r="2098" spans="46:83" x14ac:dyDescent="0.15">
      <c r="AT2098" s="24"/>
      <c r="AU2098" s="24"/>
      <c r="AV2098" s="24"/>
      <c r="AW2098" s="24"/>
      <c r="AX2098" s="24"/>
      <c r="AY2098" s="24"/>
      <c r="AZ2098" s="24"/>
      <c r="BA2098" s="24"/>
      <c r="BB2098" s="24"/>
      <c r="BC2098" s="24"/>
      <c r="BD2098" s="24"/>
      <c r="BE2098" s="24"/>
      <c r="BF2098" s="24"/>
      <c r="BG2098" s="24"/>
      <c r="BH2098" s="24"/>
      <c r="BI2098" s="24"/>
      <c r="BJ2098" s="24"/>
      <c r="BK2098" s="24"/>
      <c r="BL2098" s="24"/>
      <c r="BM2098" s="24"/>
      <c r="BN2098" s="24"/>
      <c r="BO2098" s="24"/>
      <c r="BP2098" s="24"/>
      <c r="BQ2098" s="24"/>
      <c r="BR2098" s="24"/>
      <c r="BS2098" s="24"/>
      <c r="BT2098" s="24"/>
      <c r="BU2098" s="24"/>
      <c r="BV2098" s="24"/>
      <c r="BW2098" s="24"/>
      <c r="BX2098" s="24"/>
      <c r="BY2098" s="24"/>
      <c r="BZ2098" s="24"/>
      <c r="CA2098" s="24"/>
      <c r="CB2098" s="24"/>
      <c r="CC2098" s="24"/>
      <c r="CD2098" s="24"/>
      <c r="CE2098" s="24"/>
    </row>
    <row r="2099" spans="46:83" x14ac:dyDescent="0.15">
      <c r="AT2099" s="24"/>
      <c r="AU2099" s="24"/>
      <c r="AV2099" s="24"/>
      <c r="AW2099" s="24"/>
      <c r="AX2099" s="24"/>
      <c r="AY2099" s="24"/>
      <c r="AZ2099" s="24"/>
      <c r="BA2099" s="24"/>
      <c r="BB2099" s="24"/>
      <c r="BC2099" s="24"/>
      <c r="BD2099" s="24"/>
      <c r="BE2099" s="24"/>
      <c r="BF2099" s="24"/>
      <c r="BG2099" s="24"/>
      <c r="BH2099" s="24"/>
      <c r="BI2099" s="24"/>
      <c r="BJ2099" s="24"/>
      <c r="BK2099" s="24"/>
      <c r="BL2099" s="24"/>
      <c r="BM2099" s="24"/>
      <c r="BN2099" s="24"/>
      <c r="BO2099" s="24"/>
      <c r="BP2099" s="24"/>
      <c r="BQ2099" s="24"/>
      <c r="BR2099" s="24"/>
      <c r="BS2099" s="24"/>
      <c r="BT2099" s="24"/>
      <c r="BU2099" s="24"/>
      <c r="BV2099" s="24"/>
      <c r="BW2099" s="24"/>
      <c r="BX2099" s="24"/>
      <c r="BY2099" s="24"/>
      <c r="BZ2099" s="24"/>
      <c r="CA2099" s="24"/>
      <c r="CB2099" s="24"/>
      <c r="CC2099" s="24"/>
      <c r="CD2099" s="24"/>
      <c r="CE2099" s="24"/>
    </row>
    <row r="2100" spans="46:83" x14ac:dyDescent="0.15">
      <c r="AT2100" s="24"/>
      <c r="AU2100" s="24"/>
      <c r="AV2100" s="24"/>
      <c r="AW2100" s="24"/>
      <c r="AX2100" s="24"/>
      <c r="AY2100" s="24"/>
      <c r="AZ2100" s="24"/>
      <c r="BA2100" s="24"/>
      <c r="BB2100" s="24"/>
      <c r="BC2100" s="24"/>
      <c r="BD2100" s="24"/>
      <c r="BE2100" s="24"/>
      <c r="BF2100" s="24"/>
      <c r="BG2100" s="24"/>
      <c r="BH2100" s="24"/>
      <c r="BI2100" s="24"/>
      <c r="BJ2100" s="24"/>
      <c r="BK2100" s="24"/>
      <c r="BL2100" s="24"/>
      <c r="BM2100" s="24"/>
      <c r="BN2100" s="24"/>
      <c r="BO2100" s="24"/>
      <c r="BP2100" s="24"/>
      <c r="BQ2100" s="24"/>
      <c r="BR2100" s="24"/>
      <c r="BS2100" s="24"/>
      <c r="BT2100" s="24"/>
      <c r="BU2100" s="24"/>
      <c r="BV2100" s="24"/>
      <c r="BW2100" s="24"/>
      <c r="BX2100" s="24"/>
      <c r="BY2100" s="24"/>
      <c r="BZ2100" s="24"/>
      <c r="CA2100" s="24"/>
      <c r="CB2100" s="24"/>
      <c r="CC2100" s="24"/>
      <c r="CD2100" s="24"/>
      <c r="CE2100" s="24"/>
    </row>
    <row r="2101" spans="46:83" x14ac:dyDescent="0.15">
      <c r="AT2101" s="24"/>
      <c r="AU2101" s="24"/>
      <c r="AV2101" s="24"/>
      <c r="AW2101" s="24"/>
      <c r="AX2101" s="24"/>
      <c r="AY2101" s="24"/>
      <c r="AZ2101" s="24"/>
      <c r="BA2101" s="24"/>
      <c r="BB2101" s="24"/>
      <c r="BC2101" s="24"/>
      <c r="BD2101" s="24"/>
      <c r="BE2101" s="24"/>
      <c r="BF2101" s="24"/>
      <c r="BG2101" s="24"/>
      <c r="BH2101" s="24"/>
      <c r="BI2101" s="24"/>
      <c r="BJ2101" s="24"/>
      <c r="BK2101" s="24"/>
      <c r="BL2101" s="24"/>
      <c r="BM2101" s="24"/>
      <c r="BN2101" s="24"/>
      <c r="BO2101" s="24"/>
      <c r="BP2101" s="24"/>
      <c r="BQ2101" s="24"/>
      <c r="BR2101" s="24"/>
      <c r="BS2101" s="24"/>
      <c r="BT2101" s="24"/>
      <c r="BU2101" s="24"/>
      <c r="BV2101" s="24"/>
      <c r="BW2101" s="24"/>
      <c r="BX2101" s="24"/>
      <c r="BY2101" s="24"/>
      <c r="BZ2101" s="24"/>
      <c r="CA2101" s="24"/>
      <c r="CB2101" s="24"/>
      <c r="CC2101" s="24"/>
      <c r="CD2101" s="24"/>
      <c r="CE2101" s="24"/>
    </row>
    <row r="2102" spans="46:83" x14ac:dyDescent="0.15">
      <c r="AT2102" s="24"/>
      <c r="AU2102" s="24"/>
      <c r="AV2102" s="24"/>
      <c r="AW2102" s="24"/>
      <c r="AX2102" s="24"/>
      <c r="AY2102" s="24"/>
      <c r="AZ2102" s="24"/>
      <c r="BA2102" s="24"/>
      <c r="BB2102" s="24"/>
      <c r="BC2102" s="24"/>
      <c r="BD2102" s="24"/>
      <c r="BE2102" s="24"/>
      <c r="BF2102" s="24"/>
      <c r="BG2102" s="24"/>
      <c r="BH2102" s="24"/>
      <c r="BI2102" s="24"/>
      <c r="BJ2102" s="24"/>
      <c r="BK2102" s="24"/>
      <c r="BL2102" s="24"/>
      <c r="BM2102" s="24"/>
      <c r="BN2102" s="24"/>
      <c r="BO2102" s="24"/>
      <c r="BP2102" s="24"/>
      <c r="BQ2102" s="24"/>
      <c r="BR2102" s="24"/>
      <c r="BS2102" s="24"/>
      <c r="BT2102" s="24"/>
      <c r="BU2102" s="24"/>
      <c r="BV2102" s="24"/>
      <c r="BW2102" s="24"/>
      <c r="BX2102" s="24"/>
      <c r="BY2102" s="24"/>
      <c r="BZ2102" s="24"/>
      <c r="CA2102" s="24"/>
      <c r="CB2102" s="24"/>
      <c r="CC2102" s="24"/>
      <c r="CD2102" s="24"/>
      <c r="CE2102" s="24"/>
    </row>
    <row r="2103" spans="46:83" x14ac:dyDescent="0.15">
      <c r="AT2103" s="24"/>
      <c r="AU2103" s="24"/>
      <c r="AV2103" s="24"/>
      <c r="AW2103" s="24"/>
      <c r="AX2103" s="24"/>
      <c r="AY2103" s="24"/>
      <c r="AZ2103" s="24"/>
      <c r="BA2103" s="24"/>
      <c r="BB2103" s="24"/>
      <c r="BC2103" s="24"/>
      <c r="BD2103" s="24"/>
      <c r="BE2103" s="24"/>
      <c r="BF2103" s="24"/>
      <c r="BG2103" s="24"/>
      <c r="BH2103" s="24"/>
      <c r="BI2103" s="24"/>
      <c r="BJ2103" s="24"/>
      <c r="BK2103" s="24"/>
      <c r="BL2103" s="24"/>
      <c r="BM2103" s="24"/>
      <c r="BN2103" s="24"/>
      <c r="BO2103" s="24"/>
      <c r="BP2103" s="24"/>
      <c r="BQ2103" s="24"/>
      <c r="BR2103" s="24"/>
      <c r="BS2103" s="24"/>
      <c r="BT2103" s="24"/>
      <c r="BU2103" s="24"/>
      <c r="BV2103" s="24"/>
      <c r="BW2103" s="24"/>
      <c r="BX2103" s="24"/>
      <c r="BY2103" s="24"/>
      <c r="BZ2103" s="24"/>
      <c r="CA2103" s="24"/>
      <c r="CB2103" s="24"/>
      <c r="CC2103" s="24"/>
      <c r="CD2103" s="24"/>
      <c r="CE2103" s="24"/>
    </row>
    <row r="2104" spans="46:83" x14ac:dyDescent="0.15">
      <c r="AT2104" s="24"/>
      <c r="AU2104" s="24"/>
      <c r="AV2104" s="24"/>
      <c r="AW2104" s="24"/>
      <c r="AX2104" s="24"/>
      <c r="AY2104" s="24"/>
      <c r="AZ2104" s="24"/>
      <c r="BA2104" s="24"/>
      <c r="BB2104" s="24"/>
      <c r="BC2104" s="24"/>
      <c r="BD2104" s="24"/>
      <c r="BE2104" s="24"/>
      <c r="BF2104" s="24"/>
      <c r="BG2104" s="24"/>
      <c r="BH2104" s="24"/>
      <c r="BI2104" s="24"/>
      <c r="BJ2104" s="24"/>
      <c r="BK2104" s="24"/>
      <c r="BL2104" s="24"/>
      <c r="BM2104" s="24"/>
      <c r="BN2104" s="24"/>
      <c r="BO2104" s="24"/>
      <c r="BP2104" s="24"/>
      <c r="BQ2104" s="24"/>
      <c r="BR2104" s="24"/>
      <c r="BS2104" s="24"/>
      <c r="BT2104" s="24"/>
      <c r="BU2104" s="24"/>
      <c r="BV2104" s="24"/>
      <c r="BW2104" s="24"/>
      <c r="BX2104" s="24"/>
      <c r="BY2104" s="24"/>
      <c r="BZ2104" s="24"/>
      <c r="CA2104" s="24"/>
      <c r="CB2104" s="24"/>
      <c r="CC2104" s="24"/>
      <c r="CD2104" s="24"/>
      <c r="CE2104" s="24"/>
    </row>
    <row r="2105" spans="46:83" x14ac:dyDescent="0.15">
      <c r="AT2105" s="24"/>
      <c r="AU2105" s="24"/>
      <c r="AV2105" s="24"/>
      <c r="AW2105" s="24"/>
      <c r="AX2105" s="24"/>
      <c r="AY2105" s="24"/>
      <c r="AZ2105" s="24"/>
      <c r="BA2105" s="24"/>
      <c r="BB2105" s="24"/>
      <c r="BC2105" s="24"/>
      <c r="BD2105" s="24"/>
      <c r="BE2105" s="24"/>
      <c r="BF2105" s="24"/>
      <c r="BG2105" s="24"/>
      <c r="BH2105" s="24"/>
      <c r="BI2105" s="24"/>
      <c r="BJ2105" s="24"/>
      <c r="BK2105" s="24"/>
      <c r="BL2105" s="24"/>
      <c r="BM2105" s="24"/>
      <c r="BN2105" s="24"/>
      <c r="BO2105" s="24"/>
      <c r="BP2105" s="24"/>
      <c r="BQ2105" s="24"/>
      <c r="BR2105" s="24"/>
      <c r="BS2105" s="24"/>
      <c r="BT2105" s="24"/>
      <c r="BU2105" s="24"/>
      <c r="BV2105" s="24"/>
      <c r="BW2105" s="24"/>
      <c r="BX2105" s="24"/>
      <c r="BY2105" s="24"/>
      <c r="BZ2105" s="24"/>
      <c r="CA2105" s="24"/>
      <c r="CB2105" s="24"/>
      <c r="CC2105" s="24"/>
      <c r="CD2105" s="24"/>
      <c r="CE2105" s="24"/>
    </row>
    <row r="2106" spans="46:83" x14ac:dyDescent="0.15">
      <c r="AT2106" s="24"/>
      <c r="AU2106" s="24"/>
      <c r="AV2106" s="24"/>
      <c r="AW2106" s="24"/>
      <c r="AX2106" s="24"/>
      <c r="AY2106" s="24"/>
      <c r="AZ2106" s="24"/>
      <c r="BA2106" s="24"/>
      <c r="BB2106" s="24"/>
      <c r="BC2106" s="24"/>
      <c r="BD2106" s="24"/>
      <c r="BE2106" s="24"/>
      <c r="BF2106" s="24"/>
      <c r="BG2106" s="24"/>
      <c r="BH2106" s="24"/>
      <c r="BI2106" s="24"/>
      <c r="BJ2106" s="24"/>
      <c r="BK2106" s="24"/>
      <c r="BL2106" s="24"/>
      <c r="BM2106" s="24"/>
      <c r="BN2106" s="24"/>
      <c r="BO2106" s="24"/>
      <c r="BP2106" s="24"/>
      <c r="BQ2106" s="24"/>
      <c r="BR2106" s="24"/>
      <c r="BS2106" s="24"/>
      <c r="BT2106" s="24"/>
      <c r="BU2106" s="24"/>
      <c r="BV2106" s="24"/>
      <c r="BW2106" s="24"/>
      <c r="BX2106" s="24"/>
      <c r="BY2106" s="24"/>
      <c r="BZ2106" s="24"/>
      <c r="CA2106" s="24"/>
      <c r="CB2106" s="24"/>
      <c r="CC2106" s="24"/>
      <c r="CD2106" s="24"/>
      <c r="CE2106" s="24"/>
    </row>
    <row r="2107" spans="46:83" x14ac:dyDescent="0.15">
      <c r="AT2107" s="24"/>
      <c r="AU2107" s="24"/>
      <c r="AV2107" s="24"/>
      <c r="AW2107" s="24"/>
      <c r="AX2107" s="24"/>
      <c r="AY2107" s="24"/>
      <c r="AZ2107" s="24"/>
      <c r="BA2107" s="24"/>
      <c r="BB2107" s="24"/>
      <c r="BC2107" s="24"/>
      <c r="BD2107" s="24"/>
      <c r="BE2107" s="24"/>
      <c r="BF2107" s="24"/>
      <c r="BG2107" s="24"/>
      <c r="BH2107" s="24"/>
      <c r="BI2107" s="24"/>
      <c r="BJ2107" s="24"/>
      <c r="BK2107" s="24"/>
      <c r="BL2107" s="24"/>
      <c r="BM2107" s="24"/>
      <c r="BN2107" s="24"/>
      <c r="BO2107" s="24"/>
      <c r="BP2107" s="24"/>
      <c r="BQ2107" s="24"/>
      <c r="BR2107" s="24"/>
      <c r="BS2107" s="24"/>
      <c r="BT2107" s="24"/>
      <c r="BU2107" s="24"/>
      <c r="BV2107" s="24"/>
      <c r="BW2107" s="24"/>
      <c r="BX2107" s="24"/>
      <c r="BY2107" s="24"/>
      <c r="BZ2107" s="24"/>
      <c r="CA2107" s="24"/>
      <c r="CB2107" s="24"/>
      <c r="CC2107" s="24"/>
      <c r="CD2107" s="24"/>
      <c r="CE2107" s="24"/>
    </row>
    <row r="2108" spans="46:83" x14ac:dyDescent="0.15">
      <c r="AT2108" s="24"/>
      <c r="AU2108" s="24"/>
      <c r="AV2108" s="24"/>
      <c r="AW2108" s="24"/>
      <c r="AX2108" s="24"/>
      <c r="AY2108" s="24"/>
      <c r="AZ2108" s="24"/>
      <c r="BA2108" s="24"/>
      <c r="BB2108" s="24"/>
      <c r="BC2108" s="24"/>
      <c r="BD2108" s="24"/>
      <c r="BE2108" s="24"/>
      <c r="BF2108" s="24"/>
      <c r="BG2108" s="24"/>
      <c r="BH2108" s="24"/>
      <c r="BI2108" s="24"/>
      <c r="BJ2108" s="24"/>
      <c r="BK2108" s="24"/>
      <c r="BL2108" s="24"/>
      <c r="BM2108" s="24"/>
      <c r="BN2108" s="24"/>
      <c r="BO2108" s="24"/>
      <c r="BP2108" s="24"/>
      <c r="BQ2108" s="24"/>
      <c r="BR2108" s="24"/>
      <c r="BS2108" s="24"/>
      <c r="BT2108" s="24"/>
      <c r="BU2108" s="24"/>
      <c r="BV2108" s="24"/>
      <c r="BW2108" s="24"/>
      <c r="BX2108" s="24"/>
      <c r="BY2108" s="24"/>
      <c r="BZ2108" s="24"/>
      <c r="CA2108" s="24"/>
      <c r="CB2108" s="24"/>
      <c r="CC2108" s="24"/>
      <c r="CD2108" s="24"/>
      <c r="CE2108" s="24"/>
    </row>
    <row r="2109" spans="46:83" x14ac:dyDescent="0.15">
      <c r="AT2109" s="24"/>
      <c r="AU2109" s="24"/>
      <c r="AV2109" s="24"/>
      <c r="AW2109" s="24"/>
      <c r="AX2109" s="24"/>
      <c r="AY2109" s="24"/>
      <c r="AZ2109" s="24"/>
      <c r="BA2109" s="24"/>
      <c r="BB2109" s="24"/>
      <c r="BC2109" s="24"/>
      <c r="BD2109" s="24"/>
      <c r="BE2109" s="24"/>
      <c r="BF2109" s="24"/>
      <c r="BG2109" s="24"/>
      <c r="BH2109" s="24"/>
      <c r="BI2109" s="24"/>
      <c r="BJ2109" s="24"/>
      <c r="BK2109" s="24"/>
      <c r="BL2109" s="24"/>
      <c r="BM2109" s="24"/>
      <c r="BN2109" s="24"/>
      <c r="BO2109" s="24"/>
      <c r="BP2109" s="24"/>
      <c r="BQ2109" s="24"/>
      <c r="BR2109" s="24"/>
      <c r="BS2109" s="24"/>
      <c r="BT2109" s="24"/>
      <c r="BU2109" s="24"/>
      <c r="BV2109" s="24"/>
      <c r="BW2109" s="24"/>
      <c r="BX2109" s="24"/>
      <c r="BY2109" s="24"/>
      <c r="BZ2109" s="24"/>
      <c r="CA2109" s="24"/>
      <c r="CB2109" s="24"/>
      <c r="CC2109" s="24"/>
      <c r="CD2109" s="24"/>
      <c r="CE2109" s="24"/>
    </row>
    <row r="2110" spans="46:83" x14ac:dyDescent="0.15">
      <c r="AT2110" s="24"/>
      <c r="AU2110" s="24"/>
      <c r="AV2110" s="24"/>
      <c r="AW2110" s="24"/>
      <c r="AX2110" s="24"/>
      <c r="AY2110" s="24"/>
      <c r="AZ2110" s="24"/>
      <c r="BA2110" s="24"/>
      <c r="BB2110" s="24"/>
      <c r="BC2110" s="24"/>
      <c r="BD2110" s="24"/>
      <c r="BE2110" s="24"/>
      <c r="BF2110" s="24"/>
      <c r="BG2110" s="24"/>
      <c r="BH2110" s="24"/>
      <c r="BI2110" s="24"/>
      <c r="BJ2110" s="24"/>
      <c r="BK2110" s="24"/>
      <c r="BL2110" s="24"/>
      <c r="BM2110" s="24"/>
      <c r="BN2110" s="24"/>
      <c r="BO2110" s="24"/>
      <c r="BP2110" s="24"/>
      <c r="BQ2110" s="24"/>
      <c r="BR2110" s="24"/>
      <c r="BS2110" s="24"/>
      <c r="BT2110" s="24"/>
      <c r="BU2110" s="24"/>
      <c r="BV2110" s="24"/>
      <c r="BW2110" s="24"/>
      <c r="BX2110" s="24"/>
      <c r="BY2110" s="24"/>
      <c r="BZ2110" s="24"/>
      <c r="CA2110" s="24"/>
      <c r="CB2110" s="24"/>
      <c r="CC2110" s="24"/>
      <c r="CD2110" s="24"/>
      <c r="CE2110" s="24"/>
    </row>
    <row r="2111" spans="46:83" x14ac:dyDescent="0.15">
      <c r="AT2111" s="24"/>
      <c r="AU2111" s="24"/>
      <c r="AV2111" s="24"/>
      <c r="AW2111" s="24"/>
      <c r="AX2111" s="24"/>
      <c r="AY2111" s="24"/>
      <c r="AZ2111" s="24"/>
      <c r="BA2111" s="24"/>
      <c r="BB2111" s="24"/>
      <c r="BC2111" s="24"/>
      <c r="BD2111" s="24"/>
      <c r="BE2111" s="24"/>
      <c r="BF2111" s="24"/>
      <c r="BG2111" s="24"/>
      <c r="BH2111" s="24"/>
      <c r="BI2111" s="24"/>
      <c r="BJ2111" s="24"/>
      <c r="BK2111" s="24"/>
      <c r="BL2111" s="24"/>
      <c r="BM2111" s="24"/>
      <c r="BN2111" s="24"/>
      <c r="BO2111" s="24"/>
      <c r="BP2111" s="24"/>
      <c r="BQ2111" s="24"/>
      <c r="BR2111" s="24"/>
      <c r="BS2111" s="24"/>
      <c r="BT2111" s="24"/>
      <c r="BU2111" s="24"/>
      <c r="BV2111" s="24"/>
      <c r="BW2111" s="24"/>
      <c r="BX2111" s="24"/>
      <c r="BY2111" s="24"/>
      <c r="BZ2111" s="24"/>
      <c r="CA2111" s="24"/>
      <c r="CB2111" s="24"/>
      <c r="CC2111" s="24"/>
      <c r="CD2111" s="24"/>
      <c r="CE2111" s="24"/>
    </row>
    <row r="2112" spans="46:83" x14ac:dyDescent="0.15">
      <c r="AT2112" s="24"/>
      <c r="AU2112" s="24"/>
      <c r="AV2112" s="24"/>
      <c r="AW2112" s="24"/>
      <c r="AX2112" s="24"/>
      <c r="AY2112" s="24"/>
      <c r="AZ2112" s="24"/>
      <c r="BA2112" s="24"/>
      <c r="BB2112" s="24"/>
      <c r="BC2112" s="24"/>
      <c r="BD2112" s="24"/>
      <c r="BE2112" s="24"/>
      <c r="BF2112" s="24"/>
      <c r="BG2112" s="24"/>
      <c r="BH2112" s="24"/>
      <c r="BI2112" s="24"/>
      <c r="BJ2112" s="24"/>
      <c r="BK2112" s="24"/>
      <c r="BL2112" s="24"/>
      <c r="BM2112" s="24"/>
      <c r="BN2112" s="24"/>
      <c r="BO2112" s="24"/>
      <c r="BP2112" s="24"/>
      <c r="BQ2112" s="24"/>
      <c r="BR2112" s="24"/>
      <c r="BS2112" s="24"/>
      <c r="BT2112" s="24"/>
      <c r="BU2112" s="24"/>
      <c r="BV2112" s="24"/>
      <c r="BW2112" s="24"/>
      <c r="BX2112" s="24"/>
      <c r="BY2112" s="24"/>
      <c r="BZ2112" s="24"/>
      <c r="CA2112" s="24"/>
      <c r="CB2112" s="24"/>
      <c r="CC2112" s="24"/>
      <c r="CD2112" s="24"/>
      <c r="CE2112" s="24"/>
    </row>
    <row r="2113" spans="46:83" x14ac:dyDescent="0.15">
      <c r="AT2113" s="24"/>
      <c r="AU2113" s="24"/>
      <c r="AV2113" s="24"/>
      <c r="AW2113" s="24"/>
      <c r="AX2113" s="24"/>
      <c r="AY2113" s="24"/>
      <c r="AZ2113" s="24"/>
      <c r="BA2113" s="24"/>
      <c r="BB2113" s="24"/>
      <c r="BC2113" s="24"/>
      <c r="BD2113" s="24"/>
      <c r="BE2113" s="24"/>
      <c r="BF2113" s="24"/>
      <c r="BG2113" s="24"/>
      <c r="BH2113" s="24"/>
      <c r="BI2113" s="24"/>
      <c r="BJ2113" s="24"/>
      <c r="BK2113" s="24"/>
      <c r="BL2113" s="24"/>
      <c r="BM2113" s="24"/>
      <c r="BN2113" s="24"/>
      <c r="BO2113" s="24"/>
      <c r="BP2113" s="24"/>
      <c r="BQ2113" s="24"/>
      <c r="BR2113" s="24"/>
      <c r="BS2113" s="24"/>
      <c r="BT2113" s="24"/>
      <c r="BU2113" s="24"/>
      <c r="BV2113" s="24"/>
      <c r="BW2113" s="24"/>
      <c r="BX2113" s="24"/>
      <c r="BY2113" s="24"/>
      <c r="BZ2113" s="24"/>
      <c r="CA2113" s="24"/>
      <c r="CB2113" s="24"/>
      <c r="CC2113" s="24"/>
      <c r="CD2113" s="24"/>
      <c r="CE2113" s="24"/>
    </row>
    <row r="2114" spans="46:83" x14ac:dyDescent="0.15">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row>
    <row r="2115" spans="46:83" x14ac:dyDescent="0.15">
      <c r="AT2115" s="24"/>
      <c r="AU2115" s="24"/>
      <c r="AV2115" s="24"/>
      <c r="AW2115" s="24"/>
      <c r="AX2115" s="24"/>
      <c r="AY2115" s="24"/>
      <c r="AZ2115" s="24"/>
      <c r="BA2115" s="24"/>
      <c r="BB2115" s="24"/>
      <c r="BC2115" s="24"/>
      <c r="BD2115" s="24"/>
      <c r="BE2115" s="24"/>
      <c r="BF2115" s="24"/>
      <c r="BG2115" s="24"/>
      <c r="BH2115" s="24"/>
      <c r="BI2115" s="24"/>
      <c r="BJ2115" s="24"/>
      <c r="BK2115" s="24"/>
      <c r="BL2115" s="24"/>
      <c r="BM2115" s="24"/>
      <c r="BN2115" s="24"/>
      <c r="BO2115" s="24"/>
      <c r="BP2115" s="24"/>
      <c r="BQ2115" s="24"/>
      <c r="BR2115" s="24"/>
      <c r="BS2115" s="24"/>
      <c r="BT2115" s="24"/>
      <c r="BU2115" s="24"/>
      <c r="BV2115" s="24"/>
      <c r="BW2115" s="24"/>
      <c r="BX2115" s="24"/>
      <c r="BY2115" s="24"/>
      <c r="BZ2115" s="24"/>
      <c r="CA2115" s="24"/>
      <c r="CB2115" s="24"/>
      <c r="CC2115" s="24"/>
      <c r="CD2115" s="24"/>
      <c r="CE2115" s="24"/>
    </row>
    <row r="2116" spans="46:83" x14ac:dyDescent="0.15">
      <c r="AT2116" s="24"/>
      <c r="AU2116" s="24"/>
      <c r="AV2116" s="24"/>
      <c r="AW2116" s="24"/>
      <c r="AX2116" s="24"/>
      <c r="AY2116" s="24"/>
      <c r="AZ2116" s="24"/>
      <c r="BA2116" s="24"/>
      <c r="BB2116" s="24"/>
      <c r="BC2116" s="24"/>
      <c r="BD2116" s="24"/>
      <c r="BE2116" s="24"/>
      <c r="BF2116" s="24"/>
      <c r="BG2116" s="24"/>
      <c r="BH2116" s="24"/>
      <c r="BI2116" s="24"/>
      <c r="BJ2116" s="24"/>
      <c r="BK2116" s="24"/>
      <c r="BL2116" s="24"/>
      <c r="BM2116" s="24"/>
      <c r="BN2116" s="24"/>
      <c r="BO2116" s="24"/>
      <c r="BP2116" s="24"/>
      <c r="BQ2116" s="24"/>
      <c r="BR2116" s="24"/>
      <c r="BS2116" s="24"/>
      <c r="BT2116" s="24"/>
      <c r="BU2116" s="24"/>
      <c r="BV2116" s="24"/>
      <c r="BW2116" s="24"/>
      <c r="BX2116" s="24"/>
      <c r="BY2116" s="24"/>
      <c r="BZ2116" s="24"/>
      <c r="CA2116" s="24"/>
      <c r="CB2116" s="24"/>
      <c r="CC2116" s="24"/>
      <c r="CD2116" s="24"/>
      <c r="CE2116" s="24"/>
    </row>
    <row r="2117" spans="46:83" x14ac:dyDescent="0.15">
      <c r="AT2117" s="24"/>
      <c r="AU2117" s="24"/>
      <c r="AV2117" s="24"/>
      <c r="AW2117" s="24"/>
      <c r="AX2117" s="24"/>
      <c r="AY2117" s="24"/>
      <c r="AZ2117" s="24"/>
      <c r="BA2117" s="24"/>
      <c r="BB2117" s="24"/>
      <c r="BC2117" s="24"/>
      <c r="BD2117" s="24"/>
      <c r="BE2117" s="24"/>
      <c r="BF2117" s="24"/>
      <c r="BG2117" s="24"/>
      <c r="BH2117" s="24"/>
      <c r="BI2117" s="24"/>
      <c r="BJ2117" s="24"/>
      <c r="BK2117" s="24"/>
      <c r="BL2117" s="24"/>
      <c r="BM2117" s="24"/>
      <c r="BN2117" s="24"/>
      <c r="BO2117" s="24"/>
      <c r="BP2117" s="24"/>
      <c r="BQ2117" s="24"/>
      <c r="BR2117" s="24"/>
      <c r="BS2117" s="24"/>
      <c r="BT2117" s="24"/>
      <c r="BU2117" s="24"/>
      <c r="BV2117" s="24"/>
      <c r="BW2117" s="24"/>
      <c r="BX2117" s="24"/>
      <c r="BY2117" s="24"/>
      <c r="BZ2117" s="24"/>
      <c r="CA2117" s="24"/>
      <c r="CB2117" s="24"/>
      <c r="CC2117" s="24"/>
      <c r="CD2117" s="24"/>
      <c r="CE2117" s="24"/>
    </row>
    <row r="2118" spans="46:83" x14ac:dyDescent="0.15">
      <c r="AT2118" s="24"/>
      <c r="AU2118" s="24"/>
      <c r="AV2118" s="24"/>
      <c r="AW2118" s="24"/>
      <c r="AX2118" s="24"/>
      <c r="AY2118" s="24"/>
      <c r="AZ2118" s="24"/>
      <c r="BA2118" s="24"/>
      <c r="BB2118" s="24"/>
      <c r="BC2118" s="24"/>
      <c r="BD2118" s="24"/>
      <c r="BE2118" s="24"/>
      <c r="BF2118" s="24"/>
      <c r="BG2118" s="24"/>
      <c r="BH2118" s="24"/>
      <c r="BI2118" s="24"/>
      <c r="BJ2118" s="24"/>
      <c r="BK2118" s="24"/>
      <c r="BL2118" s="24"/>
      <c r="BM2118" s="24"/>
      <c r="BN2118" s="24"/>
      <c r="BO2118" s="24"/>
      <c r="BP2118" s="24"/>
      <c r="BQ2118" s="24"/>
      <c r="BR2118" s="24"/>
      <c r="BS2118" s="24"/>
      <c r="BT2118" s="24"/>
      <c r="BU2118" s="24"/>
      <c r="BV2118" s="24"/>
      <c r="BW2118" s="24"/>
      <c r="BX2118" s="24"/>
      <c r="BY2118" s="24"/>
      <c r="BZ2118" s="24"/>
      <c r="CA2118" s="24"/>
      <c r="CB2118" s="24"/>
      <c r="CC2118" s="24"/>
      <c r="CD2118" s="24"/>
      <c r="CE2118" s="24"/>
    </row>
    <row r="2119" spans="46:83" x14ac:dyDescent="0.15">
      <c r="AT2119" s="24"/>
      <c r="AU2119" s="24"/>
      <c r="AV2119" s="24"/>
      <c r="AW2119" s="24"/>
      <c r="AX2119" s="24"/>
      <c r="AY2119" s="24"/>
      <c r="AZ2119" s="24"/>
      <c r="BA2119" s="24"/>
      <c r="BB2119" s="24"/>
      <c r="BC2119" s="24"/>
      <c r="BD2119" s="24"/>
      <c r="BE2119" s="24"/>
      <c r="BF2119" s="24"/>
      <c r="BG2119" s="24"/>
      <c r="BH2119" s="24"/>
      <c r="BI2119" s="24"/>
      <c r="BJ2119" s="24"/>
      <c r="BK2119" s="24"/>
      <c r="BL2119" s="24"/>
      <c r="BM2119" s="24"/>
      <c r="BN2119" s="24"/>
      <c r="BO2119" s="24"/>
      <c r="BP2119" s="24"/>
      <c r="BQ2119" s="24"/>
      <c r="BR2119" s="24"/>
      <c r="BS2119" s="24"/>
      <c r="BT2119" s="24"/>
      <c r="BU2119" s="24"/>
      <c r="BV2119" s="24"/>
      <c r="BW2119" s="24"/>
      <c r="BX2119" s="24"/>
      <c r="BY2119" s="24"/>
      <c r="BZ2119" s="24"/>
      <c r="CA2119" s="24"/>
      <c r="CB2119" s="24"/>
      <c r="CC2119" s="24"/>
      <c r="CD2119" s="24"/>
      <c r="CE2119" s="24"/>
    </row>
    <row r="2120" spans="46:83" x14ac:dyDescent="0.15">
      <c r="AT2120" s="24"/>
      <c r="AU2120" s="24"/>
      <c r="AV2120" s="24"/>
      <c r="AW2120" s="24"/>
      <c r="AX2120" s="24"/>
      <c r="AY2120" s="24"/>
      <c r="AZ2120" s="24"/>
      <c r="BA2120" s="24"/>
      <c r="BB2120" s="24"/>
      <c r="BC2120" s="24"/>
      <c r="BD2120" s="24"/>
      <c r="BE2120" s="24"/>
      <c r="BF2120" s="24"/>
      <c r="BG2120" s="24"/>
      <c r="BH2120" s="24"/>
      <c r="BI2120" s="24"/>
      <c r="BJ2120" s="24"/>
      <c r="BK2120" s="24"/>
      <c r="BL2120" s="24"/>
      <c r="BM2120" s="24"/>
      <c r="BN2120" s="24"/>
      <c r="BO2120" s="24"/>
      <c r="BP2120" s="24"/>
      <c r="BQ2120" s="24"/>
      <c r="BR2120" s="24"/>
      <c r="BS2120" s="24"/>
      <c r="BT2120" s="24"/>
      <c r="BU2120" s="24"/>
      <c r="BV2120" s="24"/>
      <c r="BW2120" s="24"/>
      <c r="BX2120" s="24"/>
      <c r="BY2120" s="24"/>
      <c r="BZ2120" s="24"/>
      <c r="CA2120" s="24"/>
      <c r="CB2120" s="24"/>
      <c r="CC2120" s="24"/>
      <c r="CD2120" s="24"/>
      <c r="CE2120" s="24"/>
    </row>
    <row r="2121" spans="46:83" x14ac:dyDescent="0.15">
      <c r="AT2121" s="24"/>
      <c r="AU2121" s="24"/>
      <c r="AV2121" s="24"/>
      <c r="AW2121" s="24"/>
      <c r="AX2121" s="24"/>
      <c r="AY2121" s="24"/>
      <c r="AZ2121" s="24"/>
      <c r="BA2121" s="24"/>
      <c r="BB2121" s="24"/>
      <c r="BC2121" s="24"/>
      <c r="BD2121" s="24"/>
      <c r="BE2121" s="24"/>
      <c r="BF2121" s="24"/>
      <c r="BG2121" s="24"/>
      <c r="BH2121" s="24"/>
      <c r="BI2121" s="24"/>
      <c r="BJ2121" s="24"/>
      <c r="BK2121" s="24"/>
      <c r="BL2121" s="24"/>
      <c r="BM2121" s="24"/>
      <c r="BN2121" s="24"/>
      <c r="BO2121" s="24"/>
      <c r="BP2121" s="24"/>
      <c r="BQ2121" s="24"/>
      <c r="BR2121" s="24"/>
      <c r="BS2121" s="24"/>
      <c r="BT2121" s="24"/>
      <c r="BU2121" s="24"/>
      <c r="BV2121" s="24"/>
      <c r="BW2121" s="24"/>
      <c r="BX2121" s="24"/>
      <c r="BY2121" s="24"/>
      <c r="BZ2121" s="24"/>
      <c r="CA2121" s="24"/>
      <c r="CB2121" s="24"/>
      <c r="CC2121" s="24"/>
      <c r="CD2121" s="24"/>
      <c r="CE2121" s="24"/>
    </row>
    <row r="2122" spans="46:83" x14ac:dyDescent="0.15">
      <c r="AT2122" s="24"/>
      <c r="AU2122" s="24"/>
      <c r="AV2122" s="24"/>
      <c r="AW2122" s="24"/>
      <c r="AX2122" s="24"/>
      <c r="AY2122" s="24"/>
      <c r="AZ2122" s="24"/>
      <c r="BA2122" s="24"/>
      <c r="BB2122" s="24"/>
      <c r="BC2122" s="24"/>
      <c r="BD2122" s="24"/>
      <c r="BE2122" s="24"/>
      <c r="BF2122" s="24"/>
      <c r="BG2122" s="24"/>
      <c r="BH2122" s="24"/>
      <c r="BI2122" s="24"/>
      <c r="BJ2122" s="24"/>
      <c r="BK2122" s="24"/>
      <c r="BL2122" s="24"/>
      <c r="BM2122" s="24"/>
      <c r="BN2122" s="24"/>
      <c r="BO2122" s="24"/>
      <c r="BP2122" s="24"/>
      <c r="BQ2122" s="24"/>
      <c r="BR2122" s="24"/>
      <c r="BS2122" s="24"/>
      <c r="BT2122" s="24"/>
      <c r="BU2122" s="24"/>
      <c r="BV2122" s="24"/>
      <c r="BW2122" s="24"/>
      <c r="BX2122" s="24"/>
      <c r="BY2122" s="24"/>
      <c r="BZ2122" s="24"/>
      <c r="CA2122" s="24"/>
      <c r="CB2122" s="24"/>
      <c r="CC2122" s="24"/>
      <c r="CD2122" s="24"/>
      <c r="CE2122" s="24"/>
    </row>
    <row r="2123" spans="46:83" x14ac:dyDescent="0.15">
      <c r="AT2123" s="24"/>
      <c r="AU2123" s="24"/>
      <c r="AV2123" s="24"/>
      <c r="AW2123" s="24"/>
      <c r="AX2123" s="24"/>
      <c r="AY2123" s="24"/>
      <c r="AZ2123" s="24"/>
      <c r="BA2123" s="24"/>
      <c r="BB2123" s="24"/>
      <c r="BC2123" s="24"/>
      <c r="BD2123" s="24"/>
      <c r="BE2123" s="24"/>
      <c r="BF2123" s="24"/>
      <c r="BG2123" s="24"/>
      <c r="BH2123" s="24"/>
      <c r="BI2123" s="24"/>
      <c r="BJ2123" s="24"/>
      <c r="BK2123" s="24"/>
      <c r="BL2123" s="24"/>
      <c r="BM2123" s="24"/>
      <c r="BN2123" s="24"/>
      <c r="BO2123" s="24"/>
      <c r="BP2123" s="24"/>
      <c r="BQ2123" s="24"/>
      <c r="BR2123" s="24"/>
      <c r="BS2123" s="24"/>
      <c r="BT2123" s="24"/>
      <c r="BU2123" s="24"/>
      <c r="BV2123" s="24"/>
      <c r="BW2123" s="24"/>
      <c r="BX2123" s="24"/>
      <c r="BY2123" s="24"/>
      <c r="BZ2123" s="24"/>
      <c r="CA2123" s="24"/>
      <c r="CB2123" s="24"/>
      <c r="CC2123" s="24"/>
      <c r="CD2123" s="24"/>
      <c r="CE2123" s="24"/>
    </row>
    <row r="2124" spans="46:83" x14ac:dyDescent="0.15">
      <c r="AT2124" s="24"/>
      <c r="AU2124" s="24"/>
      <c r="AV2124" s="24"/>
      <c r="AW2124" s="24"/>
      <c r="AX2124" s="24"/>
      <c r="AY2124" s="24"/>
      <c r="AZ2124" s="24"/>
      <c r="BA2124" s="24"/>
      <c r="BB2124" s="24"/>
      <c r="BC2124" s="24"/>
      <c r="BD2124" s="24"/>
      <c r="BE2124" s="24"/>
      <c r="BF2124" s="24"/>
      <c r="BG2124" s="24"/>
      <c r="BH2124" s="24"/>
      <c r="BI2124" s="24"/>
      <c r="BJ2124" s="24"/>
      <c r="BK2124" s="24"/>
      <c r="BL2124" s="24"/>
      <c r="BM2124" s="24"/>
      <c r="BN2124" s="24"/>
      <c r="BO2124" s="24"/>
      <c r="BP2124" s="24"/>
      <c r="BQ2124" s="24"/>
      <c r="BR2124" s="24"/>
      <c r="BS2124" s="24"/>
      <c r="BT2124" s="24"/>
      <c r="BU2124" s="24"/>
      <c r="BV2124" s="24"/>
      <c r="BW2124" s="24"/>
      <c r="BX2124" s="24"/>
      <c r="BY2124" s="24"/>
      <c r="BZ2124" s="24"/>
      <c r="CA2124" s="24"/>
      <c r="CB2124" s="24"/>
      <c r="CC2124" s="24"/>
      <c r="CD2124" s="24"/>
      <c r="CE2124" s="24"/>
    </row>
    <row r="2125" spans="46:83" x14ac:dyDescent="0.15">
      <c r="AT2125" s="24"/>
      <c r="AU2125" s="24"/>
      <c r="AV2125" s="24"/>
      <c r="AW2125" s="24"/>
      <c r="AX2125" s="24"/>
      <c r="AY2125" s="24"/>
      <c r="AZ2125" s="24"/>
      <c r="BA2125" s="24"/>
      <c r="BB2125" s="24"/>
      <c r="BC2125" s="24"/>
      <c r="BD2125" s="24"/>
      <c r="BE2125" s="24"/>
      <c r="BF2125" s="24"/>
      <c r="BG2125" s="24"/>
      <c r="BH2125" s="24"/>
      <c r="BI2125" s="24"/>
      <c r="BJ2125" s="24"/>
      <c r="BK2125" s="24"/>
      <c r="BL2125" s="24"/>
      <c r="BM2125" s="24"/>
      <c r="BN2125" s="24"/>
      <c r="BO2125" s="24"/>
      <c r="BP2125" s="24"/>
      <c r="BQ2125" s="24"/>
      <c r="BR2125" s="24"/>
      <c r="BS2125" s="24"/>
      <c r="BT2125" s="24"/>
      <c r="BU2125" s="24"/>
      <c r="BV2125" s="24"/>
      <c r="BW2125" s="24"/>
      <c r="BX2125" s="24"/>
      <c r="BY2125" s="24"/>
      <c r="BZ2125" s="24"/>
      <c r="CA2125" s="24"/>
      <c r="CB2125" s="24"/>
      <c r="CC2125" s="24"/>
      <c r="CD2125" s="24"/>
      <c r="CE2125" s="24"/>
    </row>
    <row r="2126" spans="46:83" x14ac:dyDescent="0.15">
      <c r="AT2126" s="24"/>
      <c r="AU2126" s="24"/>
      <c r="AV2126" s="24"/>
      <c r="AW2126" s="24"/>
      <c r="AX2126" s="24"/>
      <c r="AY2126" s="24"/>
      <c r="AZ2126" s="24"/>
      <c r="BA2126" s="24"/>
      <c r="BB2126" s="24"/>
      <c r="BC2126" s="24"/>
      <c r="BD2126" s="24"/>
      <c r="BE2126" s="24"/>
      <c r="BF2126" s="24"/>
      <c r="BG2126" s="24"/>
      <c r="BH2126" s="24"/>
      <c r="BI2126" s="24"/>
      <c r="BJ2126" s="24"/>
      <c r="BK2126" s="24"/>
      <c r="BL2126" s="24"/>
      <c r="BM2126" s="24"/>
      <c r="BN2126" s="24"/>
      <c r="BO2126" s="24"/>
      <c r="BP2126" s="24"/>
      <c r="BQ2126" s="24"/>
      <c r="BR2126" s="24"/>
      <c r="BS2126" s="24"/>
      <c r="BT2126" s="24"/>
      <c r="BU2126" s="24"/>
      <c r="BV2126" s="24"/>
      <c r="BW2126" s="24"/>
      <c r="BX2126" s="24"/>
      <c r="BY2126" s="24"/>
      <c r="BZ2126" s="24"/>
      <c r="CA2126" s="24"/>
      <c r="CB2126" s="24"/>
      <c r="CC2126" s="24"/>
      <c r="CD2126" s="24"/>
      <c r="CE2126" s="24"/>
    </row>
    <row r="2127" spans="46:83" x14ac:dyDescent="0.15">
      <c r="AT2127" s="24"/>
      <c r="AU2127" s="24"/>
      <c r="AV2127" s="24"/>
      <c r="AW2127" s="24"/>
      <c r="AX2127" s="24"/>
      <c r="AY2127" s="24"/>
      <c r="AZ2127" s="24"/>
      <c r="BA2127" s="24"/>
      <c r="BB2127" s="24"/>
      <c r="BC2127" s="24"/>
      <c r="BD2127" s="24"/>
      <c r="BE2127" s="24"/>
      <c r="BF2127" s="24"/>
      <c r="BG2127" s="24"/>
      <c r="BH2127" s="24"/>
      <c r="BI2127" s="24"/>
      <c r="BJ2127" s="24"/>
      <c r="BK2127" s="24"/>
      <c r="BL2127" s="24"/>
      <c r="BM2127" s="24"/>
      <c r="BN2127" s="24"/>
      <c r="BO2127" s="24"/>
      <c r="BP2127" s="24"/>
      <c r="BQ2127" s="24"/>
      <c r="BR2127" s="24"/>
      <c r="BS2127" s="24"/>
      <c r="BT2127" s="24"/>
      <c r="BU2127" s="24"/>
      <c r="BV2127" s="24"/>
      <c r="BW2127" s="24"/>
      <c r="BX2127" s="24"/>
      <c r="BY2127" s="24"/>
      <c r="BZ2127" s="24"/>
      <c r="CA2127" s="24"/>
      <c r="CB2127" s="24"/>
      <c r="CC2127" s="24"/>
      <c r="CD2127" s="24"/>
      <c r="CE2127" s="24"/>
    </row>
    <row r="2128" spans="46:83" x14ac:dyDescent="0.15">
      <c r="AT2128" s="24"/>
      <c r="AU2128" s="24"/>
      <c r="AV2128" s="24"/>
      <c r="AW2128" s="24"/>
      <c r="AX2128" s="24"/>
      <c r="AY2128" s="24"/>
      <c r="AZ2128" s="24"/>
      <c r="BA2128" s="24"/>
      <c r="BB2128" s="24"/>
      <c r="BC2128" s="24"/>
      <c r="BD2128" s="24"/>
      <c r="BE2128" s="24"/>
      <c r="BF2128" s="24"/>
      <c r="BG2128" s="24"/>
      <c r="BH2128" s="24"/>
      <c r="BI2128" s="24"/>
      <c r="BJ2128" s="24"/>
      <c r="BK2128" s="24"/>
      <c r="BL2128" s="24"/>
      <c r="BM2128" s="24"/>
      <c r="BN2128" s="24"/>
      <c r="BO2128" s="24"/>
      <c r="BP2128" s="24"/>
      <c r="BQ2128" s="24"/>
      <c r="BR2128" s="24"/>
      <c r="BS2128" s="24"/>
      <c r="BT2128" s="24"/>
      <c r="BU2128" s="24"/>
      <c r="BV2128" s="24"/>
      <c r="BW2128" s="24"/>
      <c r="BX2128" s="24"/>
      <c r="BY2128" s="24"/>
      <c r="BZ2128" s="24"/>
      <c r="CA2128" s="24"/>
      <c r="CB2128" s="24"/>
      <c r="CC2128" s="24"/>
      <c r="CD2128" s="24"/>
      <c r="CE2128" s="24"/>
    </row>
    <row r="2129" spans="46:83" x14ac:dyDescent="0.15">
      <c r="AT2129" s="24"/>
      <c r="AU2129" s="24"/>
      <c r="AV2129" s="24"/>
      <c r="AW2129" s="24"/>
      <c r="AX2129" s="24"/>
      <c r="AY2129" s="24"/>
      <c r="AZ2129" s="24"/>
      <c r="BA2129" s="24"/>
      <c r="BB2129" s="24"/>
      <c r="BC2129" s="24"/>
      <c r="BD2129" s="24"/>
      <c r="BE2129" s="24"/>
      <c r="BF2129" s="24"/>
      <c r="BG2129" s="24"/>
      <c r="BH2129" s="24"/>
      <c r="BI2129" s="24"/>
      <c r="BJ2129" s="24"/>
      <c r="BK2129" s="24"/>
      <c r="BL2129" s="24"/>
      <c r="BM2129" s="24"/>
      <c r="BN2129" s="24"/>
      <c r="BO2129" s="24"/>
      <c r="BP2129" s="24"/>
      <c r="BQ2129" s="24"/>
      <c r="BR2129" s="24"/>
      <c r="BS2129" s="24"/>
      <c r="BT2129" s="24"/>
      <c r="BU2129" s="24"/>
      <c r="BV2129" s="24"/>
      <c r="BW2129" s="24"/>
      <c r="BX2129" s="24"/>
      <c r="BY2129" s="24"/>
      <c r="BZ2129" s="24"/>
      <c r="CA2129" s="24"/>
      <c r="CB2129" s="24"/>
      <c r="CC2129" s="24"/>
      <c r="CD2129" s="24"/>
      <c r="CE2129" s="24"/>
    </row>
    <row r="2130" spans="46:83" x14ac:dyDescent="0.15">
      <c r="AT2130" s="24"/>
      <c r="AU2130" s="24"/>
      <c r="AV2130" s="24"/>
      <c r="AW2130" s="24"/>
      <c r="AX2130" s="24"/>
      <c r="AY2130" s="24"/>
      <c r="AZ2130" s="24"/>
      <c r="BA2130" s="24"/>
      <c r="BB2130" s="24"/>
      <c r="BC2130" s="24"/>
      <c r="BD2130" s="24"/>
      <c r="BE2130" s="24"/>
      <c r="BF2130" s="24"/>
      <c r="BG2130" s="24"/>
      <c r="BH2130" s="24"/>
      <c r="BI2130" s="24"/>
      <c r="BJ2130" s="24"/>
      <c r="BK2130" s="24"/>
      <c r="BL2130" s="24"/>
      <c r="BM2130" s="24"/>
      <c r="BN2130" s="24"/>
      <c r="BO2130" s="24"/>
      <c r="BP2130" s="24"/>
      <c r="BQ2130" s="24"/>
      <c r="BR2130" s="24"/>
      <c r="BS2130" s="24"/>
      <c r="BT2130" s="24"/>
      <c r="BU2130" s="24"/>
      <c r="BV2130" s="24"/>
      <c r="BW2130" s="24"/>
      <c r="BX2130" s="24"/>
      <c r="BY2130" s="24"/>
      <c r="BZ2130" s="24"/>
      <c r="CA2130" s="24"/>
      <c r="CB2130" s="24"/>
      <c r="CC2130" s="24"/>
      <c r="CD2130" s="24"/>
      <c r="CE2130" s="24"/>
    </row>
    <row r="2131" spans="46:83" x14ac:dyDescent="0.15">
      <c r="AT2131" s="24"/>
      <c r="AU2131" s="24"/>
      <c r="AV2131" s="24"/>
      <c r="AW2131" s="24"/>
      <c r="AX2131" s="24"/>
      <c r="AY2131" s="24"/>
      <c r="AZ2131" s="24"/>
      <c r="BA2131" s="24"/>
      <c r="BB2131" s="24"/>
      <c r="BC2131" s="24"/>
      <c r="BD2131" s="24"/>
      <c r="BE2131" s="24"/>
      <c r="BF2131" s="24"/>
      <c r="BG2131" s="24"/>
      <c r="BH2131" s="24"/>
      <c r="BI2131" s="24"/>
      <c r="BJ2131" s="24"/>
      <c r="BK2131" s="24"/>
      <c r="BL2131" s="24"/>
      <c r="BM2131" s="24"/>
      <c r="BN2131" s="24"/>
      <c r="BO2131" s="24"/>
      <c r="BP2131" s="24"/>
      <c r="BQ2131" s="24"/>
      <c r="BR2131" s="24"/>
      <c r="BS2131" s="24"/>
      <c r="BT2131" s="24"/>
      <c r="BU2131" s="24"/>
      <c r="BV2131" s="24"/>
      <c r="BW2131" s="24"/>
      <c r="BX2131" s="24"/>
      <c r="BY2131" s="24"/>
      <c r="BZ2131" s="24"/>
      <c r="CA2131" s="24"/>
      <c r="CB2131" s="24"/>
      <c r="CC2131" s="24"/>
      <c r="CD2131" s="24"/>
      <c r="CE2131" s="24"/>
    </row>
    <row r="2132" spans="46:83" x14ac:dyDescent="0.15">
      <c r="AT2132" s="24"/>
      <c r="AU2132" s="24"/>
      <c r="AV2132" s="24"/>
      <c r="AW2132" s="24"/>
      <c r="AX2132" s="24"/>
      <c r="AY2132" s="24"/>
      <c r="AZ2132" s="24"/>
      <c r="BA2132" s="24"/>
      <c r="BB2132" s="24"/>
      <c r="BC2132" s="24"/>
      <c r="BD2132" s="24"/>
      <c r="BE2132" s="24"/>
      <c r="BF2132" s="24"/>
      <c r="BG2132" s="24"/>
      <c r="BH2132" s="24"/>
      <c r="BI2132" s="24"/>
      <c r="BJ2132" s="24"/>
      <c r="BK2132" s="24"/>
      <c r="BL2132" s="24"/>
      <c r="BM2132" s="24"/>
      <c r="BN2132" s="24"/>
      <c r="BO2132" s="24"/>
      <c r="BP2132" s="24"/>
      <c r="BQ2132" s="24"/>
      <c r="BR2132" s="24"/>
      <c r="BS2132" s="24"/>
      <c r="BT2132" s="24"/>
      <c r="BU2132" s="24"/>
      <c r="BV2132" s="24"/>
      <c r="BW2132" s="24"/>
      <c r="BX2132" s="24"/>
      <c r="BY2132" s="24"/>
      <c r="BZ2132" s="24"/>
      <c r="CA2132" s="24"/>
      <c r="CB2132" s="24"/>
      <c r="CC2132" s="24"/>
      <c r="CD2132" s="24"/>
      <c r="CE2132" s="24"/>
    </row>
    <row r="2133" spans="46:83" x14ac:dyDescent="0.15">
      <c r="AT2133" s="24"/>
      <c r="AU2133" s="24"/>
      <c r="AV2133" s="24"/>
      <c r="AW2133" s="24"/>
      <c r="AX2133" s="24"/>
      <c r="AY2133" s="24"/>
      <c r="AZ2133" s="24"/>
      <c r="BA2133" s="24"/>
      <c r="BB2133" s="24"/>
      <c r="BC2133" s="24"/>
      <c r="BD2133" s="24"/>
      <c r="BE2133" s="24"/>
      <c r="BF2133" s="24"/>
      <c r="BG2133" s="24"/>
      <c r="BH2133" s="24"/>
      <c r="BI2133" s="24"/>
      <c r="BJ2133" s="24"/>
      <c r="BK2133" s="24"/>
      <c r="BL2133" s="24"/>
      <c r="BM2133" s="24"/>
      <c r="BN2133" s="24"/>
      <c r="BO2133" s="24"/>
      <c r="BP2133" s="24"/>
      <c r="BQ2133" s="24"/>
      <c r="BR2133" s="24"/>
      <c r="BS2133" s="24"/>
      <c r="BT2133" s="24"/>
      <c r="BU2133" s="24"/>
      <c r="BV2133" s="24"/>
      <c r="BW2133" s="24"/>
      <c r="BX2133" s="24"/>
      <c r="BY2133" s="24"/>
      <c r="BZ2133" s="24"/>
      <c r="CA2133" s="24"/>
      <c r="CB2133" s="24"/>
      <c r="CC2133" s="24"/>
      <c r="CD2133" s="24"/>
      <c r="CE2133" s="24"/>
    </row>
    <row r="2134" spans="46:83" x14ac:dyDescent="0.15">
      <c r="AT2134" s="24"/>
      <c r="AU2134" s="24"/>
      <c r="AV2134" s="24"/>
      <c r="AW2134" s="24"/>
      <c r="AX2134" s="24"/>
      <c r="AY2134" s="24"/>
      <c r="AZ2134" s="24"/>
      <c r="BA2134" s="24"/>
      <c r="BB2134" s="24"/>
      <c r="BC2134" s="24"/>
      <c r="BD2134" s="24"/>
      <c r="BE2134" s="24"/>
      <c r="BF2134" s="24"/>
      <c r="BG2134" s="24"/>
      <c r="BH2134" s="24"/>
      <c r="BI2134" s="24"/>
      <c r="BJ2134" s="24"/>
      <c r="BK2134" s="24"/>
      <c r="BL2134" s="24"/>
      <c r="BM2134" s="24"/>
      <c r="BN2134" s="24"/>
      <c r="BO2134" s="24"/>
      <c r="BP2134" s="24"/>
      <c r="BQ2134" s="24"/>
      <c r="BR2134" s="24"/>
      <c r="BS2134" s="24"/>
      <c r="BT2134" s="24"/>
      <c r="BU2134" s="24"/>
      <c r="BV2134" s="24"/>
      <c r="BW2134" s="24"/>
      <c r="BX2134" s="24"/>
      <c r="BY2134" s="24"/>
      <c r="BZ2134" s="24"/>
      <c r="CA2134" s="24"/>
      <c r="CB2134" s="24"/>
      <c r="CC2134" s="24"/>
      <c r="CD2134" s="24"/>
      <c r="CE2134" s="24"/>
    </row>
    <row r="2135" spans="46:83" x14ac:dyDescent="0.15">
      <c r="AT2135" s="24"/>
      <c r="AU2135" s="24"/>
      <c r="AV2135" s="24"/>
      <c r="AW2135" s="24"/>
      <c r="AX2135" s="24"/>
      <c r="AY2135" s="24"/>
      <c r="AZ2135" s="24"/>
      <c r="BA2135" s="24"/>
      <c r="BB2135" s="24"/>
      <c r="BC2135" s="24"/>
      <c r="BD2135" s="24"/>
      <c r="BE2135" s="24"/>
      <c r="BF2135" s="24"/>
      <c r="BG2135" s="24"/>
      <c r="BH2135" s="24"/>
      <c r="BI2135" s="24"/>
      <c r="BJ2135" s="24"/>
      <c r="BK2135" s="24"/>
      <c r="BL2135" s="24"/>
      <c r="BM2135" s="24"/>
      <c r="BN2135" s="24"/>
      <c r="BO2135" s="24"/>
      <c r="BP2135" s="24"/>
      <c r="BQ2135" s="24"/>
      <c r="BR2135" s="24"/>
      <c r="BS2135" s="24"/>
      <c r="BT2135" s="24"/>
      <c r="BU2135" s="24"/>
      <c r="BV2135" s="24"/>
      <c r="BW2135" s="24"/>
      <c r="BX2135" s="24"/>
      <c r="BY2135" s="24"/>
      <c r="BZ2135" s="24"/>
      <c r="CA2135" s="24"/>
      <c r="CB2135" s="24"/>
      <c r="CC2135" s="24"/>
      <c r="CD2135" s="24"/>
      <c r="CE2135" s="24"/>
    </row>
    <row r="2136" spans="46:83" x14ac:dyDescent="0.15">
      <c r="AT2136" s="24"/>
      <c r="AU2136" s="24"/>
      <c r="AV2136" s="24"/>
      <c r="AW2136" s="24"/>
      <c r="AX2136" s="24"/>
      <c r="AY2136" s="24"/>
      <c r="AZ2136" s="24"/>
      <c r="BA2136" s="24"/>
      <c r="BB2136" s="24"/>
      <c r="BC2136" s="24"/>
      <c r="BD2136" s="24"/>
      <c r="BE2136" s="24"/>
      <c r="BF2136" s="24"/>
      <c r="BG2136" s="24"/>
      <c r="BH2136" s="24"/>
      <c r="BI2136" s="24"/>
      <c r="BJ2136" s="24"/>
      <c r="BK2136" s="24"/>
      <c r="BL2136" s="24"/>
      <c r="BM2136" s="24"/>
      <c r="BN2136" s="24"/>
      <c r="BO2136" s="24"/>
      <c r="BP2136" s="24"/>
      <c r="BQ2136" s="24"/>
      <c r="BR2136" s="24"/>
      <c r="BS2136" s="24"/>
      <c r="BT2136" s="24"/>
      <c r="BU2136" s="24"/>
      <c r="BV2136" s="24"/>
      <c r="BW2136" s="24"/>
      <c r="BX2136" s="24"/>
      <c r="BY2136" s="24"/>
      <c r="BZ2136" s="24"/>
      <c r="CA2136" s="24"/>
      <c r="CB2136" s="24"/>
      <c r="CC2136" s="24"/>
      <c r="CD2136" s="24"/>
      <c r="CE2136" s="24"/>
    </row>
    <row r="2137" spans="46:83" x14ac:dyDescent="0.15">
      <c r="AT2137" s="24"/>
      <c r="AU2137" s="24"/>
      <c r="AV2137" s="24"/>
      <c r="AW2137" s="24"/>
      <c r="AX2137" s="24"/>
      <c r="AY2137" s="24"/>
      <c r="AZ2137" s="24"/>
      <c r="BA2137" s="24"/>
      <c r="BB2137" s="24"/>
      <c r="BC2137" s="24"/>
      <c r="BD2137" s="24"/>
      <c r="BE2137" s="24"/>
      <c r="BF2137" s="24"/>
      <c r="BG2137" s="24"/>
      <c r="BH2137" s="24"/>
      <c r="BI2137" s="24"/>
      <c r="BJ2137" s="24"/>
      <c r="BK2137" s="24"/>
      <c r="BL2137" s="24"/>
      <c r="BM2137" s="24"/>
      <c r="BN2137" s="24"/>
      <c r="BO2137" s="24"/>
      <c r="BP2137" s="24"/>
      <c r="BQ2137" s="24"/>
      <c r="BR2137" s="24"/>
      <c r="BS2137" s="24"/>
      <c r="BT2137" s="24"/>
      <c r="BU2137" s="24"/>
      <c r="BV2137" s="24"/>
      <c r="BW2137" s="24"/>
      <c r="BX2137" s="24"/>
      <c r="BY2137" s="24"/>
      <c r="BZ2137" s="24"/>
      <c r="CA2137" s="24"/>
      <c r="CB2137" s="24"/>
      <c r="CC2137" s="24"/>
      <c r="CD2137" s="24"/>
      <c r="CE2137" s="24"/>
    </row>
    <row r="2138" spans="46:83" x14ac:dyDescent="0.15">
      <c r="AT2138" s="24"/>
      <c r="AU2138" s="24"/>
      <c r="AV2138" s="24"/>
      <c r="AW2138" s="24"/>
      <c r="AX2138" s="24"/>
      <c r="AY2138" s="24"/>
      <c r="AZ2138" s="24"/>
      <c r="BA2138" s="24"/>
      <c r="BB2138" s="24"/>
      <c r="BC2138" s="24"/>
      <c r="BD2138" s="24"/>
      <c r="BE2138" s="24"/>
      <c r="BF2138" s="24"/>
      <c r="BG2138" s="24"/>
      <c r="BH2138" s="24"/>
      <c r="BI2138" s="24"/>
      <c r="BJ2138" s="24"/>
      <c r="BK2138" s="24"/>
      <c r="BL2138" s="24"/>
      <c r="BM2138" s="24"/>
      <c r="BN2138" s="24"/>
      <c r="BO2138" s="24"/>
      <c r="BP2138" s="24"/>
      <c r="BQ2138" s="24"/>
      <c r="BR2138" s="24"/>
      <c r="BS2138" s="24"/>
      <c r="BT2138" s="24"/>
      <c r="BU2138" s="24"/>
      <c r="BV2138" s="24"/>
      <c r="BW2138" s="24"/>
      <c r="BX2138" s="24"/>
      <c r="BY2138" s="24"/>
      <c r="BZ2138" s="24"/>
      <c r="CA2138" s="24"/>
      <c r="CB2138" s="24"/>
      <c r="CC2138" s="24"/>
      <c r="CD2138" s="24"/>
      <c r="CE2138" s="24"/>
    </row>
    <row r="2139" spans="46:83" x14ac:dyDescent="0.15">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row>
    <row r="2140" spans="46:83" x14ac:dyDescent="0.15">
      <c r="AT2140" s="24"/>
      <c r="AU2140" s="24"/>
      <c r="AV2140" s="24"/>
      <c r="AW2140" s="24"/>
      <c r="AX2140" s="24"/>
      <c r="AY2140" s="24"/>
      <c r="AZ2140" s="24"/>
      <c r="BA2140" s="24"/>
      <c r="BB2140" s="24"/>
      <c r="BC2140" s="24"/>
      <c r="BD2140" s="24"/>
      <c r="BE2140" s="24"/>
      <c r="BF2140" s="24"/>
      <c r="BG2140" s="24"/>
      <c r="BH2140" s="24"/>
      <c r="BI2140" s="24"/>
      <c r="BJ2140" s="24"/>
      <c r="BK2140" s="24"/>
      <c r="BL2140" s="24"/>
      <c r="BM2140" s="24"/>
      <c r="BN2140" s="24"/>
      <c r="BO2140" s="24"/>
      <c r="BP2140" s="24"/>
      <c r="BQ2140" s="24"/>
      <c r="BR2140" s="24"/>
      <c r="BS2140" s="24"/>
      <c r="BT2140" s="24"/>
      <c r="BU2140" s="24"/>
      <c r="BV2140" s="24"/>
      <c r="BW2140" s="24"/>
      <c r="BX2140" s="24"/>
      <c r="BY2140" s="24"/>
      <c r="BZ2140" s="24"/>
      <c r="CA2140" s="24"/>
      <c r="CB2140" s="24"/>
      <c r="CC2140" s="24"/>
      <c r="CD2140" s="24"/>
      <c r="CE2140" s="24"/>
    </row>
    <row r="2141" spans="46:83" x14ac:dyDescent="0.15">
      <c r="AT2141" s="24"/>
      <c r="AU2141" s="24"/>
      <c r="AV2141" s="24"/>
      <c r="AW2141" s="24"/>
      <c r="AX2141" s="24"/>
      <c r="AY2141" s="24"/>
      <c r="AZ2141" s="24"/>
      <c r="BA2141" s="24"/>
      <c r="BB2141" s="24"/>
      <c r="BC2141" s="24"/>
      <c r="BD2141" s="24"/>
      <c r="BE2141" s="24"/>
      <c r="BF2141" s="24"/>
      <c r="BG2141" s="24"/>
      <c r="BH2141" s="24"/>
      <c r="BI2141" s="24"/>
      <c r="BJ2141" s="24"/>
      <c r="BK2141" s="24"/>
      <c r="BL2141" s="24"/>
      <c r="BM2141" s="24"/>
      <c r="BN2141" s="24"/>
      <c r="BO2141" s="24"/>
      <c r="BP2141" s="24"/>
      <c r="BQ2141" s="24"/>
      <c r="BR2141" s="24"/>
      <c r="BS2141" s="24"/>
      <c r="BT2141" s="24"/>
      <c r="BU2141" s="24"/>
      <c r="BV2141" s="24"/>
      <c r="BW2141" s="24"/>
      <c r="BX2141" s="24"/>
      <c r="BY2141" s="24"/>
      <c r="BZ2141" s="24"/>
      <c r="CA2141" s="24"/>
      <c r="CB2141" s="24"/>
      <c r="CC2141" s="24"/>
      <c r="CD2141" s="24"/>
      <c r="CE2141" s="24"/>
    </row>
    <row r="2142" spans="46:83" x14ac:dyDescent="0.15">
      <c r="AT2142" s="24"/>
      <c r="AU2142" s="24"/>
      <c r="AV2142" s="24"/>
      <c r="AW2142" s="24"/>
      <c r="AX2142" s="24"/>
      <c r="AY2142" s="24"/>
      <c r="AZ2142" s="24"/>
      <c r="BA2142" s="24"/>
      <c r="BB2142" s="24"/>
      <c r="BC2142" s="24"/>
      <c r="BD2142" s="24"/>
      <c r="BE2142" s="24"/>
      <c r="BF2142" s="24"/>
      <c r="BG2142" s="24"/>
      <c r="BH2142" s="24"/>
      <c r="BI2142" s="24"/>
      <c r="BJ2142" s="24"/>
      <c r="BK2142" s="24"/>
      <c r="BL2142" s="24"/>
      <c r="BM2142" s="24"/>
      <c r="BN2142" s="24"/>
      <c r="BO2142" s="24"/>
      <c r="BP2142" s="24"/>
      <c r="BQ2142" s="24"/>
      <c r="BR2142" s="24"/>
      <c r="BS2142" s="24"/>
      <c r="BT2142" s="24"/>
      <c r="BU2142" s="24"/>
      <c r="BV2142" s="24"/>
      <c r="BW2142" s="24"/>
      <c r="BX2142" s="24"/>
      <c r="BY2142" s="24"/>
      <c r="BZ2142" s="24"/>
      <c r="CA2142" s="24"/>
      <c r="CB2142" s="24"/>
      <c r="CC2142" s="24"/>
      <c r="CD2142" s="24"/>
      <c r="CE2142" s="24"/>
    </row>
    <row r="2143" spans="46:83" x14ac:dyDescent="0.15">
      <c r="AT2143" s="24"/>
      <c r="AU2143" s="24"/>
      <c r="AV2143" s="24"/>
      <c r="AW2143" s="24"/>
      <c r="AX2143" s="24"/>
      <c r="AY2143" s="24"/>
      <c r="AZ2143" s="24"/>
      <c r="BA2143" s="24"/>
      <c r="BB2143" s="24"/>
      <c r="BC2143" s="24"/>
      <c r="BD2143" s="24"/>
      <c r="BE2143" s="24"/>
      <c r="BF2143" s="24"/>
      <c r="BG2143" s="24"/>
      <c r="BH2143" s="24"/>
      <c r="BI2143" s="24"/>
      <c r="BJ2143" s="24"/>
      <c r="BK2143" s="24"/>
      <c r="BL2143" s="24"/>
      <c r="BM2143" s="24"/>
      <c r="BN2143" s="24"/>
      <c r="BO2143" s="24"/>
      <c r="BP2143" s="24"/>
      <c r="BQ2143" s="24"/>
      <c r="BR2143" s="24"/>
      <c r="BS2143" s="24"/>
      <c r="BT2143" s="24"/>
      <c r="BU2143" s="24"/>
      <c r="BV2143" s="24"/>
      <c r="BW2143" s="24"/>
      <c r="BX2143" s="24"/>
      <c r="BY2143" s="24"/>
      <c r="BZ2143" s="24"/>
      <c r="CA2143" s="24"/>
      <c r="CB2143" s="24"/>
      <c r="CC2143" s="24"/>
      <c r="CD2143" s="24"/>
      <c r="CE2143" s="24"/>
    </row>
    <row r="2144" spans="46:83" x14ac:dyDescent="0.15">
      <c r="AT2144" s="24"/>
      <c r="AU2144" s="24"/>
      <c r="AV2144" s="24"/>
      <c r="AW2144" s="24"/>
      <c r="AX2144" s="24"/>
      <c r="AY2144" s="24"/>
      <c r="AZ2144" s="24"/>
      <c r="BA2144" s="24"/>
      <c r="BB2144" s="24"/>
      <c r="BC2144" s="24"/>
      <c r="BD2144" s="24"/>
      <c r="BE2144" s="24"/>
      <c r="BF2144" s="24"/>
      <c r="BG2144" s="24"/>
      <c r="BH2144" s="24"/>
      <c r="BI2144" s="24"/>
      <c r="BJ2144" s="24"/>
      <c r="BK2144" s="24"/>
      <c r="BL2144" s="24"/>
      <c r="BM2144" s="24"/>
      <c r="BN2144" s="24"/>
      <c r="BO2144" s="24"/>
      <c r="BP2144" s="24"/>
      <c r="BQ2144" s="24"/>
      <c r="BR2144" s="24"/>
      <c r="BS2144" s="24"/>
      <c r="BT2144" s="24"/>
      <c r="BU2144" s="24"/>
      <c r="BV2144" s="24"/>
      <c r="BW2144" s="24"/>
      <c r="BX2144" s="24"/>
      <c r="BY2144" s="24"/>
      <c r="BZ2144" s="24"/>
      <c r="CA2144" s="24"/>
      <c r="CB2144" s="24"/>
      <c r="CC2144" s="24"/>
      <c r="CD2144" s="24"/>
      <c r="CE2144" s="24"/>
    </row>
    <row r="2145" spans="46:83" x14ac:dyDescent="0.15">
      <c r="AT2145" s="24"/>
      <c r="AU2145" s="24"/>
      <c r="AV2145" s="24"/>
      <c r="AW2145" s="24"/>
      <c r="AX2145" s="24"/>
      <c r="AY2145" s="24"/>
      <c r="AZ2145" s="24"/>
      <c r="BA2145" s="24"/>
      <c r="BB2145" s="24"/>
      <c r="BC2145" s="24"/>
      <c r="BD2145" s="24"/>
      <c r="BE2145" s="24"/>
      <c r="BF2145" s="24"/>
      <c r="BG2145" s="24"/>
      <c r="BH2145" s="24"/>
      <c r="BI2145" s="24"/>
      <c r="BJ2145" s="24"/>
      <c r="BK2145" s="24"/>
      <c r="BL2145" s="24"/>
      <c r="BM2145" s="24"/>
      <c r="BN2145" s="24"/>
      <c r="BO2145" s="24"/>
      <c r="BP2145" s="24"/>
      <c r="BQ2145" s="24"/>
      <c r="BR2145" s="24"/>
      <c r="BS2145" s="24"/>
      <c r="BT2145" s="24"/>
      <c r="BU2145" s="24"/>
      <c r="BV2145" s="24"/>
      <c r="BW2145" s="24"/>
      <c r="BX2145" s="24"/>
      <c r="BY2145" s="24"/>
      <c r="BZ2145" s="24"/>
      <c r="CA2145" s="24"/>
      <c r="CB2145" s="24"/>
      <c r="CC2145" s="24"/>
      <c r="CD2145" s="24"/>
      <c r="CE2145" s="24"/>
    </row>
    <row r="2146" spans="46:83" x14ac:dyDescent="0.15">
      <c r="AT2146" s="24"/>
      <c r="AU2146" s="24"/>
      <c r="AV2146" s="24"/>
      <c r="AW2146" s="24"/>
      <c r="AX2146" s="24"/>
      <c r="AY2146" s="24"/>
      <c r="AZ2146" s="24"/>
      <c r="BA2146" s="24"/>
      <c r="BB2146" s="24"/>
      <c r="BC2146" s="24"/>
      <c r="BD2146" s="24"/>
      <c r="BE2146" s="24"/>
      <c r="BF2146" s="24"/>
      <c r="BG2146" s="24"/>
      <c r="BH2146" s="24"/>
      <c r="BI2146" s="24"/>
      <c r="BJ2146" s="24"/>
      <c r="BK2146" s="24"/>
      <c r="BL2146" s="24"/>
      <c r="BM2146" s="24"/>
      <c r="BN2146" s="24"/>
      <c r="BO2146" s="24"/>
      <c r="BP2146" s="24"/>
      <c r="BQ2146" s="24"/>
      <c r="BR2146" s="24"/>
      <c r="BS2146" s="24"/>
      <c r="BT2146" s="24"/>
      <c r="BU2146" s="24"/>
      <c r="BV2146" s="24"/>
      <c r="BW2146" s="24"/>
      <c r="BX2146" s="24"/>
      <c r="BY2146" s="24"/>
      <c r="BZ2146" s="24"/>
      <c r="CA2146" s="24"/>
      <c r="CB2146" s="24"/>
      <c r="CC2146" s="24"/>
      <c r="CD2146" s="24"/>
      <c r="CE2146" s="24"/>
    </row>
    <row r="2147" spans="46:83" x14ac:dyDescent="0.15">
      <c r="AT2147" s="24"/>
      <c r="AU2147" s="24"/>
      <c r="AV2147" s="24"/>
      <c r="AW2147" s="24"/>
      <c r="AX2147" s="24"/>
      <c r="AY2147" s="24"/>
      <c r="AZ2147" s="24"/>
      <c r="BA2147" s="24"/>
      <c r="BB2147" s="24"/>
      <c r="BC2147" s="24"/>
      <c r="BD2147" s="24"/>
      <c r="BE2147" s="24"/>
      <c r="BF2147" s="24"/>
      <c r="BG2147" s="24"/>
      <c r="BH2147" s="24"/>
      <c r="BI2147" s="24"/>
      <c r="BJ2147" s="24"/>
      <c r="BK2147" s="24"/>
      <c r="BL2147" s="24"/>
      <c r="BM2147" s="24"/>
      <c r="BN2147" s="24"/>
      <c r="BO2147" s="24"/>
      <c r="BP2147" s="24"/>
      <c r="BQ2147" s="24"/>
      <c r="BR2147" s="24"/>
      <c r="BS2147" s="24"/>
      <c r="BT2147" s="24"/>
      <c r="BU2147" s="24"/>
      <c r="BV2147" s="24"/>
      <c r="BW2147" s="24"/>
      <c r="BX2147" s="24"/>
      <c r="BY2147" s="24"/>
      <c r="BZ2147" s="24"/>
      <c r="CA2147" s="24"/>
      <c r="CB2147" s="24"/>
      <c r="CC2147" s="24"/>
      <c r="CD2147" s="24"/>
      <c r="CE2147" s="24"/>
    </row>
    <row r="2148" spans="46:83" x14ac:dyDescent="0.15">
      <c r="AT2148" s="24"/>
      <c r="AU2148" s="24"/>
      <c r="AV2148" s="24"/>
      <c r="AW2148" s="24"/>
      <c r="AX2148" s="24"/>
      <c r="AY2148" s="24"/>
      <c r="AZ2148" s="24"/>
      <c r="BA2148" s="24"/>
      <c r="BB2148" s="24"/>
      <c r="BC2148" s="24"/>
      <c r="BD2148" s="24"/>
      <c r="BE2148" s="24"/>
      <c r="BF2148" s="24"/>
      <c r="BG2148" s="24"/>
      <c r="BH2148" s="24"/>
      <c r="BI2148" s="24"/>
      <c r="BJ2148" s="24"/>
      <c r="BK2148" s="24"/>
      <c r="BL2148" s="24"/>
      <c r="BM2148" s="24"/>
      <c r="BN2148" s="24"/>
      <c r="BO2148" s="24"/>
      <c r="BP2148" s="24"/>
      <c r="BQ2148" s="24"/>
      <c r="BR2148" s="24"/>
      <c r="BS2148" s="24"/>
      <c r="BT2148" s="24"/>
      <c r="BU2148" s="24"/>
      <c r="BV2148" s="24"/>
      <c r="BW2148" s="24"/>
      <c r="BX2148" s="24"/>
      <c r="BY2148" s="24"/>
      <c r="BZ2148" s="24"/>
      <c r="CA2148" s="24"/>
      <c r="CB2148" s="24"/>
      <c r="CC2148" s="24"/>
      <c r="CD2148" s="24"/>
      <c r="CE2148" s="24"/>
    </row>
    <row r="2149" spans="46:83" x14ac:dyDescent="0.15">
      <c r="AT2149" s="24"/>
      <c r="AU2149" s="24"/>
      <c r="AV2149" s="24"/>
      <c r="AW2149" s="24"/>
      <c r="AX2149" s="24"/>
      <c r="AY2149" s="24"/>
      <c r="AZ2149" s="24"/>
      <c r="BA2149" s="24"/>
      <c r="BB2149" s="24"/>
      <c r="BC2149" s="24"/>
      <c r="BD2149" s="24"/>
      <c r="BE2149" s="24"/>
      <c r="BF2149" s="24"/>
      <c r="BG2149" s="24"/>
      <c r="BH2149" s="24"/>
      <c r="BI2149" s="24"/>
      <c r="BJ2149" s="24"/>
      <c r="BK2149" s="24"/>
      <c r="BL2149" s="24"/>
      <c r="BM2149" s="24"/>
      <c r="BN2149" s="24"/>
      <c r="BO2149" s="24"/>
      <c r="BP2149" s="24"/>
      <c r="BQ2149" s="24"/>
      <c r="BR2149" s="24"/>
      <c r="BS2149" s="24"/>
      <c r="BT2149" s="24"/>
      <c r="BU2149" s="24"/>
      <c r="BV2149" s="24"/>
      <c r="BW2149" s="24"/>
      <c r="BX2149" s="24"/>
      <c r="BY2149" s="24"/>
      <c r="BZ2149" s="24"/>
      <c r="CA2149" s="24"/>
      <c r="CB2149" s="24"/>
      <c r="CC2149" s="24"/>
      <c r="CD2149" s="24"/>
      <c r="CE2149" s="24"/>
    </row>
    <row r="2150" spans="46:83" x14ac:dyDescent="0.15">
      <c r="AT2150" s="24"/>
      <c r="AU2150" s="24"/>
      <c r="AV2150" s="24"/>
      <c r="AW2150" s="24"/>
      <c r="AX2150" s="24"/>
      <c r="AY2150" s="24"/>
      <c r="AZ2150" s="24"/>
      <c r="BA2150" s="24"/>
      <c r="BB2150" s="24"/>
      <c r="BC2150" s="24"/>
      <c r="BD2150" s="24"/>
      <c r="BE2150" s="24"/>
      <c r="BF2150" s="24"/>
      <c r="BG2150" s="24"/>
      <c r="BH2150" s="24"/>
      <c r="BI2150" s="24"/>
      <c r="BJ2150" s="24"/>
      <c r="BK2150" s="24"/>
      <c r="BL2150" s="24"/>
      <c r="BM2150" s="24"/>
      <c r="BN2150" s="24"/>
      <c r="BO2150" s="24"/>
      <c r="BP2150" s="24"/>
      <c r="BQ2150" s="24"/>
      <c r="BR2150" s="24"/>
      <c r="BS2150" s="24"/>
      <c r="BT2150" s="24"/>
      <c r="BU2150" s="24"/>
      <c r="BV2150" s="24"/>
      <c r="BW2150" s="24"/>
      <c r="BX2150" s="24"/>
      <c r="BY2150" s="24"/>
      <c r="BZ2150" s="24"/>
      <c r="CA2150" s="24"/>
      <c r="CB2150" s="24"/>
      <c r="CC2150" s="24"/>
      <c r="CD2150" s="24"/>
      <c r="CE2150" s="24"/>
    </row>
    <row r="2151" spans="46:83" x14ac:dyDescent="0.15">
      <c r="AT2151" s="24"/>
      <c r="AU2151" s="24"/>
      <c r="AV2151" s="24"/>
      <c r="AW2151" s="24"/>
      <c r="AX2151" s="24"/>
      <c r="AY2151" s="24"/>
      <c r="AZ2151" s="24"/>
      <c r="BA2151" s="24"/>
      <c r="BB2151" s="24"/>
      <c r="BC2151" s="24"/>
      <c r="BD2151" s="24"/>
      <c r="BE2151" s="24"/>
      <c r="BF2151" s="24"/>
      <c r="BG2151" s="24"/>
      <c r="BH2151" s="24"/>
      <c r="BI2151" s="24"/>
      <c r="BJ2151" s="24"/>
      <c r="BK2151" s="24"/>
      <c r="BL2151" s="24"/>
      <c r="BM2151" s="24"/>
      <c r="BN2151" s="24"/>
      <c r="BO2151" s="24"/>
      <c r="BP2151" s="24"/>
      <c r="BQ2151" s="24"/>
      <c r="BR2151" s="24"/>
      <c r="BS2151" s="24"/>
      <c r="BT2151" s="24"/>
      <c r="BU2151" s="24"/>
      <c r="BV2151" s="24"/>
      <c r="BW2151" s="24"/>
      <c r="BX2151" s="24"/>
      <c r="BY2151" s="24"/>
      <c r="BZ2151" s="24"/>
      <c r="CA2151" s="24"/>
      <c r="CB2151" s="24"/>
      <c r="CC2151" s="24"/>
      <c r="CD2151" s="24"/>
      <c r="CE2151" s="24"/>
    </row>
    <row r="2152" spans="46:83" x14ac:dyDescent="0.15">
      <c r="AT2152" s="24"/>
      <c r="AU2152" s="24"/>
      <c r="AV2152" s="24"/>
      <c r="AW2152" s="24"/>
      <c r="AX2152" s="24"/>
      <c r="AY2152" s="24"/>
      <c r="AZ2152" s="24"/>
      <c r="BA2152" s="24"/>
      <c r="BB2152" s="24"/>
      <c r="BC2152" s="24"/>
      <c r="BD2152" s="24"/>
      <c r="BE2152" s="24"/>
      <c r="BF2152" s="24"/>
      <c r="BG2152" s="24"/>
      <c r="BH2152" s="24"/>
      <c r="BI2152" s="24"/>
      <c r="BJ2152" s="24"/>
      <c r="BK2152" s="24"/>
      <c r="BL2152" s="24"/>
      <c r="BM2152" s="24"/>
      <c r="BN2152" s="24"/>
      <c r="BO2152" s="24"/>
      <c r="BP2152" s="24"/>
      <c r="BQ2152" s="24"/>
      <c r="BR2152" s="24"/>
      <c r="BS2152" s="24"/>
      <c r="BT2152" s="24"/>
      <c r="BU2152" s="24"/>
      <c r="BV2152" s="24"/>
      <c r="BW2152" s="24"/>
      <c r="BX2152" s="24"/>
      <c r="BY2152" s="24"/>
      <c r="BZ2152" s="24"/>
      <c r="CA2152" s="24"/>
      <c r="CB2152" s="24"/>
      <c r="CC2152" s="24"/>
      <c r="CD2152" s="24"/>
      <c r="CE2152" s="24"/>
    </row>
    <row r="2153" spans="46:83" x14ac:dyDescent="0.15">
      <c r="AT2153" s="24"/>
      <c r="AU2153" s="24"/>
      <c r="AV2153" s="24"/>
      <c r="AW2153" s="24"/>
      <c r="AX2153" s="24"/>
      <c r="AY2153" s="24"/>
      <c r="AZ2153" s="24"/>
      <c r="BA2153" s="24"/>
      <c r="BB2153" s="24"/>
      <c r="BC2153" s="24"/>
      <c r="BD2153" s="24"/>
      <c r="BE2153" s="24"/>
      <c r="BF2153" s="24"/>
      <c r="BG2153" s="24"/>
      <c r="BH2153" s="24"/>
      <c r="BI2153" s="24"/>
      <c r="BJ2153" s="24"/>
      <c r="BK2153" s="24"/>
      <c r="BL2153" s="24"/>
      <c r="BM2153" s="24"/>
      <c r="BN2153" s="24"/>
      <c r="BO2153" s="24"/>
      <c r="BP2153" s="24"/>
      <c r="BQ2153" s="24"/>
      <c r="BR2153" s="24"/>
      <c r="BS2153" s="24"/>
      <c r="BT2153" s="24"/>
      <c r="BU2153" s="24"/>
      <c r="BV2153" s="24"/>
      <c r="BW2153" s="24"/>
      <c r="BX2153" s="24"/>
      <c r="BY2153" s="24"/>
      <c r="BZ2153" s="24"/>
      <c r="CA2153" s="24"/>
      <c r="CB2153" s="24"/>
      <c r="CC2153" s="24"/>
      <c r="CD2153" s="24"/>
      <c r="CE2153" s="24"/>
    </row>
    <row r="2154" spans="46:83" x14ac:dyDescent="0.15">
      <c r="AT2154" s="24"/>
      <c r="AU2154" s="24"/>
      <c r="AV2154" s="24"/>
      <c r="AW2154" s="24"/>
      <c r="AX2154" s="24"/>
      <c r="AY2154" s="24"/>
      <c r="AZ2154" s="24"/>
      <c r="BA2154" s="24"/>
      <c r="BB2154" s="24"/>
      <c r="BC2154" s="24"/>
      <c r="BD2154" s="24"/>
      <c r="BE2154" s="24"/>
      <c r="BF2154" s="24"/>
      <c r="BG2154" s="24"/>
      <c r="BH2154" s="24"/>
      <c r="BI2154" s="24"/>
      <c r="BJ2154" s="24"/>
      <c r="BK2154" s="24"/>
      <c r="BL2154" s="24"/>
      <c r="BM2154" s="24"/>
      <c r="BN2154" s="24"/>
      <c r="BO2154" s="24"/>
      <c r="BP2154" s="24"/>
      <c r="BQ2154" s="24"/>
      <c r="BR2154" s="24"/>
      <c r="BS2154" s="24"/>
      <c r="BT2154" s="24"/>
      <c r="BU2154" s="24"/>
      <c r="BV2154" s="24"/>
      <c r="BW2154" s="24"/>
      <c r="BX2154" s="24"/>
      <c r="BY2154" s="24"/>
      <c r="BZ2154" s="24"/>
      <c r="CA2154" s="24"/>
      <c r="CB2154" s="24"/>
      <c r="CC2154" s="24"/>
      <c r="CD2154" s="24"/>
      <c r="CE2154" s="24"/>
    </row>
    <row r="2155" spans="46:83" x14ac:dyDescent="0.15">
      <c r="AT2155" s="24"/>
      <c r="AU2155" s="24"/>
      <c r="AV2155" s="24"/>
      <c r="AW2155" s="24"/>
      <c r="AX2155" s="24"/>
      <c r="AY2155" s="24"/>
      <c r="AZ2155" s="24"/>
      <c r="BA2155" s="24"/>
      <c r="BB2155" s="24"/>
      <c r="BC2155" s="24"/>
      <c r="BD2155" s="24"/>
      <c r="BE2155" s="24"/>
      <c r="BF2155" s="24"/>
      <c r="BG2155" s="24"/>
      <c r="BH2155" s="24"/>
      <c r="BI2155" s="24"/>
      <c r="BJ2155" s="24"/>
      <c r="BK2155" s="24"/>
      <c r="BL2155" s="24"/>
      <c r="BM2155" s="24"/>
      <c r="BN2155" s="24"/>
      <c r="BO2155" s="24"/>
      <c r="BP2155" s="24"/>
      <c r="BQ2155" s="24"/>
      <c r="BR2155" s="24"/>
      <c r="BS2155" s="24"/>
      <c r="BT2155" s="24"/>
      <c r="BU2155" s="24"/>
      <c r="BV2155" s="24"/>
      <c r="BW2155" s="24"/>
      <c r="BX2155" s="24"/>
      <c r="BY2155" s="24"/>
      <c r="BZ2155" s="24"/>
      <c r="CA2155" s="24"/>
      <c r="CB2155" s="24"/>
      <c r="CC2155" s="24"/>
      <c r="CD2155" s="24"/>
      <c r="CE2155" s="24"/>
    </row>
    <row r="2156" spans="46:83" x14ac:dyDescent="0.15">
      <c r="AT2156" s="24"/>
      <c r="AU2156" s="24"/>
      <c r="AV2156" s="24"/>
      <c r="AW2156" s="24"/>
      <c r="AX2156" s="24"/>
      <c r="AY2156" s="24"/>
      <c r="AZ2156" s="24"/>
      <c r="BA2156" s="24"/>
      <c r="BB2156" s="24"/>
      <c r="BC2156" s="24"/>
      <c r="BD2156" s="24"/>
      <c r="BE2156" s="24"/>
      <c r="BF2156" s="24"/>
      <c r="BG2156" s="24"/>
      <c r="BH2156" s="24"/>
      <c r="BI2156" s="24"/>
      <c r="BJ2156" s="24"/>
      <c r="BK2156" s="24"/>
      <c r="BL2156" s="24"/>
      <c r="BM2156" s="24"/>
      <c r="BN2156" s="24"/>
      <c r="BO2156" s="24"/>
      <c r="BP2156" s="24"/>
      <c r="BQ2156" s="24"/>
      <c r="BR2156" s="24"/>
      <c r="BS2156" s="24"/>
      <c r="BT2156" s="24"/>
      <c r="BU2156" s="24"/>
      <c r="BV2156" s="24"/>
      <c r="BW2156" s="24"/>
      <c r="BX2156" s="24"/>
      <c r="BY2156" s="24"/>
      <c r="BZ2156" s="24"/>
      <c r="CA2156" s="24"/>
      <c r="CB2156" s="24"/>
      <c r="CC2156" s="24"/>
      <c r="CD2156" s="24"/>
      <c r="CE2156" s="24"/>
    </row>
    <row r="2157" spans="46:83" x14ac:dyDescent="0.15">
      <c r="AT2157" s="24"/>
      <c r="AU2157" s="24"/>
      <c r="AV2157" s="24"/>
      <c r="AW2157" s="24"/>
      <c r="AX2157" s="24"/>
      <c r="AY2157" s="24"/>
      <c r="AZ2157" s="24"/>
      <c r="BA2157" s="24"/>
      <c r="BB2157" s="24"/>
      <c r="BC2157" s="24"/>
      <c r="BD2157" s="24"/>
      <c r="BE2157" s="24"/>
      <c r="BF2157" s="24"/>
      <c r="BG2157" s="24"/>
      <c r="BH2157" s="24"/>
      <c r="BI2157" s="24"/>
      <c r="BJ2157" s="24"/>
      <c r="BK2157" s="24"/>
      <c r="BL2157" s="24"/>
      <c r="BM2157" s="24"/>
      <c r="BN2157" s="24"/>
      <c r="BO2157" s="24"/>
      <c r="BP2157" s="24"/>
      <c r="BQ2157" s="24"/>
      <c r="BR2157" s="24"/>
      <c r="BS2157" s="24"/>
      <c r="BT2157" s="24"/>
      <c r="BU2157" s="24"/>
      <c r="BV2157" s="24"/>
      <c r="BW2157" s="24"/>
      <c r="BX2157" s="24"/>
      <c r="BY2157" s="24"/>
      <c r="BZ2157" s="24"/>
      <c r="CA2157" s="24"/>
      <c r="CB2157" s="24"/>
      <c r="CC2157" s="24"/>
      <c r="CD2157" s="24"/>
      <c r="CE2157" s="24"/>
    </row>
    <row r="2158" spans="46:83" x14ac:dyDescent="0.15">
      <c r="AT2158" s="24"/>
      <c r="AU2158" s="24"/>
      <c r="AV2158" s="24"/>
      <c r="AW2158" s="24"/>
      <c r="AX2158" s="24"/>
      <c r="AY2158" s="24"/>
      <c r="AZ2158" s="24"/>
      <c r="BA2158" s="24"/>
      <c r="BB2158" s="24"/>
      <c r="BC2158" s="24"/>
      <c r="BD2158" s="24"/>
      <c r="BE2158" s="24"/>
      <c r="BF2158" s="24"/>
      <c r="BG2158" s="24"/>
      <c r="BH2158" s="24"/>
      <c r="BI2158" s="24"/>
      <c r="BJ2158" s="24"/>
      <c r="BK2158" s="24"/>
      <c r="BL2158" s="24"/>
      <c r="BM2158" s="24"/>
      <c r="BN2158" s="24"/>
      <c r="BO2158" s="24"/>
      <c r="BP2158" s="24"/>
      <c r="BQ2158" s="24"/>
      <c r="BR2158" s="24"/>
      <c r="BS2158" s="24"/>
      <c r="BT2158" s="24"/>
      <c r="BU2158" s="24"/>
      <c r="BV2158" s="24"/>
      <c r="BW2158" s="24"/>
      <c r="BX2158" s="24"/>
      <c r="BY2158" s="24"/>
      <c r="BZ2158" s="24"/>
      <c r="CA2158" s="24"/>
      <c r="CB2158" s="24"/>
      <c r="CC2158" s="24"/>
      <c r="CD2158" s="24"/>
      <c r="CE2158" s="24"/>
    </row>
    <row r="2159" spans="46:83" x14ac:dyDescent="0.15">
      <c r="AT2159" s="24"/>
      <c r="AU2159" s="24"/>
      <c r="AV2159" s="24"/>
      <c r="AW2159" s="24"/>
      <c r="AX2159" s="24"/>
      <c r="AY2159" s="24"/>
      <c r="AZ2159" s="24"/>
      <c r="BA2159" s="24"/>
      <c r="BB2159" s="24"/>
      <c r="BC2159" s="24"/>
      <c r="BD2159" s="24"/>
      <c r="BE2159" s="24"/>
      <c r="BF2159" s="24"/>
      <c r="BG2159" s="24"/>
      <c r="BH2159" s="24"/>
      <c r="BI2159" s="24"/>
      <c r="BJ2159" s="24"/>
      <c r="BK2159" s="24"/>
      <c r="BL2159" s="24"/>
      <c r="BM2159" s="24"/>
      <c r="BN2159" s="24"/>
      <c r="BO2159" s="24"/>
      <c r="BP2159" s="24"/>
      <c r="BQ2159" s="24"/>
      <c r="BR2159" s="24"/>
      <c r="BS2159" s="24"/>
      <c r="BT2159" s="24"/>
      <c r="BU2159" s="24"/>
      <c r="BV2159" s="24"/>
      <c r="BW2159" s="24"/>
      <c r="BX2159" s="24"/>
      <c r="BY2159" s="24"/>
      <c r="BZ2159" s="24"/>
      <c r="CA2159" s="24"/>
      <c r="CB2159" s="24"/>
      <c r="CC2159" s="24"/>
      <c r="CD2159" s="24"/>
      <c r="CE2159" s="24"/>
    </row>
    <row r="2160" spans="46:83" x14ac:dyDescent="0.15">
      <c r="AT2160" s="24"/>
      <c r="AU2160" s="24"/>
      <c r="AV2160" s="24"/>
      <c r="AW2160" s="24"/>
      <c r="AX2160" s="24"/>
      <c r="AY2160" s="24"/>
      <c r="AZ2160" s="24"/>
      <c r="BA2160" s="24"/>
      <c r="BB2160" s="24"/>
      <c r="BC2160" s="24"/>
      <c r="BD2160" s="24"/>
      <c r="BE2160" s="24"/>
      <c r="BF2160" s="24"/>
      <c r="BG2160" s="24"/>
      <c r="BH2160" s="24"/>
      <c r="BI2160" s="24"/>
      <c r="BJ2160" s="24"/>
      <c r="BK2160" s="24"/>
      <c r="BL2160" s="24"/>
      <c r="BM2160" s="24"/>
      <c r="BN2160" s="24"/>
      <c r="BO2160" s="24"/>
      <c r="BP2160" s="24"/>
      <c r="BQ2160" s="24"/>
      <c r="BR2160" s="24"/>
      <c r="BS2160" s="24"/>
      <c r="BT2160" s="24"/>
      <c r="BU2160" s="24"/>
      <c r="BV2160" s="24"/>
      <c r="BW2160" s="24"/>
      <c r="BX2160" s="24"/>
      <c r="BY2160" s="24"/>
      <c r="BZ2160" s="24"/>
      <c r="CA2160" s="24"/>
      <c r="CB2160" s="24"/>
      <c r="CC2160" s="24"/>
      <c r="CD2160" s="24"/>
      <c r="CE2160" s="24"/>
    </row>
    <row r="2161" spans="46:83" x14ac:dyDescent="0.15">
      <c r="AT2161" s="24"/>
      <c r="AU2161" s="24"/>
      <c r="AV2161" s="24"/>
      <c r="AW2161" s="24"/>
      <c r="AX2161" s="24"/>
      <c r="AY2161" s="24"/>
      <c r="AZ2161" s="24"/>
      <c r="BA2161" s="24"/>
      <c r="BB2161" s="24"/>
      <c r="BC2161" s="24"/>
      <c r="BD2161" s="24"/>
      <c r="BE2161" s="24"/>
      <c r="BF2161" s="24"/>
      <c r="BG2161" s="24"/>
      <c r="BH2161" s="24"/>
      <c r="BI2161" s="24"/>
      <c r="BJ2161" s="24"/>
      <c r="BK2161" s="24"/>
      <c r="BL2161" s="24"/>
      <c r="BM2161" s="24"/>
      <c r="BN2161" s="24"/>
      <c r="BO2161" s="24"/>
      <c r="BP2161" s="24"/>
      <c r="BQ2161" s="24"/>
      <c r="BR2161" s="24"/>
      <c r="BS2161" s="24"/>
      <c r="BT2161" s="24"/>
      <c r="BU2161" s="24"/>
      <c r="BV2161" s="24"/>
      <c r="BW2161" s="24"/>
      <c r="BX2161" s="24"/>
      <c r="BY2161" s="24"/>
      <c r="BZ2161" s="24"/>
      <c r="CA2161" s="24"/>
      <c r="CB2161" s="24"/>
      <c r="CC2161" s="24"/>
      <c r="CD2161" s="24"/>
      <c r="CE2161" s="24"/>
    </row>
    <row r="2162" spans="46:83" x14ac:dyDescent="0.15">
      <c r="AT2162" s="24"/>
      <c r="AU2162" s="24"/>
      <c r="AV2162" s="24"/>
      <c r="AW2162" s="24"/>
      <c r="AX2162" s="24"/>
      <c r="AY2162" s="24"/>
      <c r="AZ2162" s="24"/>
      <c r="BA2162" s="24"/>
      <c r="BB2162" s="24"/>
      <c r="BC2162" s="24"/>
      <c r="BD2162" s="24"/>
      <c r="BE2162" s="24"/>
      <c r="BF2162" s="24"/>
      <c r="BG2162" s="24"/>
      <c r="BH2162" s="24"/>
      <c r="BI2162" s="24"/>
      <c r="BJ2162" s="24"/>
      <c r="BK2162" s="24"/>
      <c r="BL2162" s="24"/>
      <c r="BM2162" s="24"/>
      <c r="BN2162" s="24"/>
      <c r="BO2162" s="24"/>
      <c r="BP2162" s="24"/>
      <c r="BQ2162" s="24"/>
      <c r="BR2162" s="24"/>
      <c r="BS2162" s="24"/>
      <c r="BT2162" s="24"/>
      <c r="BU2162" s="24"/>
      <c r="BV2162" s="24"/>
      <c r="BW2162" s="24"/>
      <c r="BX2162" s="24"/>
      <c r="BY2162" s="24"/>
      <c r="BZ2162" s="24"/>
      <c r="CA2162" s="24"/>
      <c r="CB2162" s="24"/>
      <c r="CC2162" s="24"/>
      <c r="CD2162" s="24"/>
      <c r="CE2162" s="24"/>
    </row>
    <row r="2163" spans="46:83" x14ac:dyDescent="0.15">
      <c r="AT2163" s="24"/>
      <c r="AU2163" s="24"/>
      <c r="AV2163" s="24"/>
      <c r="AW2163" s="24"/>
      <c r="AX2163" s="24"/>
      <c r="AY2163" s="24"/>
      <c r="AZ2163" s="24"/>
      <c r="BA2163" s="24"/>
      <c r="BB2163" s="24"/>
      <c r="BC2163" s="24"/>
      <c r="BD2163" s="24"/>
      <c r="BE2163" s="24"/>
      <c r="BF2163" s="24"/>
      <c r="BG2163" s="24"/>
      <c r="BH2163" s="24"/>
      <c r="BI2163" s="24"/>
      <c r="BJ2163" s="24"/>
      <c r="BK2163" s="24"/>
      <c r="BL2163" s="24"/>
      <c r="BM2163" s="24"/>
      <c r="BN2163" s="24"/>
      <c r="BO2163" s="24"/>
      <c r="BP2163" s="24"/>
      <c r="BQ2163" s="24"/>
      <c r="BR2163" s="24"/>
      <c r="BS2163" s="24"/>
      <c r="BT2163" s="24"/>
      <c r="BU2163" s="24"/>
      <c r="BV2163" s="24"/>
      <c r="BW2163" s="24"/>
      <c r="BX2163" s="24"/>
      <c r="BY2163" s="24"/>
      <c r="BZ2163" s="24"/>
      <c r="CA2163" s="24"/>
      <c r="CB2163" s="24"/>
      <c r="CC2163" s="24"/>
      <c r="CD2163" s="24"/>
      <c r="CE2163" s="24"/>
    </row>
    <row r="2164" spans="46:83" x14ac:dyDescent="0.15">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row>
    <row r="2165" spans="46:83" x14ac:dyDescent="0.15">
      <c r="AT2165" s="24"/>
      <c r="AU2165" s="24"/>
      <c r="AV2165" s="24"/>
      <c r="AW2165" s="24"/>
      <c r="AX2165" s="24"/>
      <c r="AY2165" s="24"/>
      <c r="AZ2165" s="24"/>
      <c r="BA2165" s="24"/>
      <c r="BB2165" s="24"/>
      <c r="BC2165" s="24"/>
      <c r="BD2165" s="24"/>
      <c r="BE2165" s="24"/>
      <c r="BF2165" s="24"/>
      <c r="BG2165" s="24"/>
      <c r="BH2165" s="24"/>
      <c r="BI2165" s="24"/>
      <c r="BJ2165" s="24"/>
      <c r="BK2165" s="24"/>
      <c r="BL2165" s="24"/>
      <c r="BM2165" s="24"/>
      <c r="BN2165" s="24"/>
      <c r="BO2165" s="24"/>
      <c r="BP2165" s="24"/>
      <c r="BQ2165" s="24"/>
      <c r="BR2165" s="24"/>
      <c r="BS2165" s="24"/>
      <c r="BT2165" s="24"/>
      <c r="BU2165" s="24"/>
      <c r="BV2165" s="24"/>
      <c r="BW2165" s="24"/>
      <c r="BX2165" s="24"/>
      <c r="BY2165" s="24"/>
      <c r="BZ2165" s="24"/>
      <c r="CA2165" s="24"/>
      <c r="CB2165" s="24"/>
      <c r="CC2165" s="24"/>
      <c r="CD2165" s="24"/>
      <c r="CE2165" s="24"/>
    </row>
    <row r="2166" spans="46:83" x14ac:dyDescent="0.15">
      <c r="AT2166" s="24"/>
      <c r="AU2166" s="24"/>
      <c r="AV2166" s="24"/>
      <c r="AW2166" s="24"/>
      <c r="AX2166" s="24"/>
      <c r="AY2166" s="24"/>
      <c r="AZ2166" s="24"/>
      <c r="BA2166" s="24"/>
      <c r="BB2166" s="24"/>
      <c r="BC2166" s="24"/>
      <c r="BD2166" s="24"/>
      <c r="BE2166" s="24"/>
      <c r="BF2166" s="24"/>
      <c r="BG2166" s="24"/>
      <c r="BH2166" s="24"/>
      <c r="BI2166" s="24"/>
      <c r="BJ2166" s="24"/>
      <c r="BK2166" s="24"/>
      <c r="BL2166" s="24"/>
      <c r="BM2166" s="24"/>
      <c r="BN2166" s="24"/>
      <c r="BO2166" s="24"/>
      <c r="BP2166" s="24"/>
      <c r="BQ2166" s="24"/>
      <c r="BR2166" s="24"/>
      <c r="BS2166" s="24"/>
      <c r="BT2166" s="24"/>
      <c r="BU2166" s="24"/>
      <c r="BV2166" s="24"/>
      <c r="BW2166" s="24"/>
      <c r="BX2166" s="24"/>
      <c r="BY2166" s="24"/>
      <c r="BZ2166" s="24"/>
      <c r="CA2166" s="24"/>
      <c r="CB2166" s="24"/>
      <c r="CC2166" s="24"/>
      <c r="CD2166" s="24"/>
      <c r="CE2166" s="24"/>
    </row>
    <row r="2167" spans="46:83" x14ac:dyDescent="0.15">
      <c r="AT2167" s="24"/>
      <c r="AU2167" s="24"/>
      <c r="AV2167" s="24"/>
      <c r="AW2167" s="24"/>
      <c r="AX2167" s="24"/>
      <c r="AY2167" s="24"/>
      <c r="AZ2167" s="24"/>
      <c r="BA2167" s="24"/>
      <c r="BB2167" s="24"/>
      <c r="BC2167" s="24"/>
      <c r="BD2167" s="24"/>
      <c r="BE2167" s="24"/>
      <c r="BF2167" s="24"/>
      <c r="BG2167" s="24"/>
      <c r="BH2167" s="24"/>
      <c r="BI2167" s="24"/>
      <c r="BJ2167" s="24"/>
      <c r="BK2167" s="24"/>
      <c r="BL2167" s="24"/>
      <c r="BM2167" s="24"/>
      <c r="BN2167" s="24"/>
      <c r="BO2167" s="24"/>
      <c r="BP2167" s="24"/>
      <c r="BQ2167" s="24"/>
      <c r="BR2167" s="24"/>
      <c r="BS2167" s="24"/>
      <c r="BT2167" s="24"/>
      <c r="BU2167" s="24"/>
      <c r="BV2167" s="24"/>
      <c r="BW2167" s="24"/>
      <c r="BX2167" s="24"/>
      <c r="BY2167" s="24"/>
      <c r="BZ2167" s="24"/>
      <c r="CA2167" s="24"/>
      <c r="CB2167" s="24"/>
      <c r="CC2167" s="24"/>
      <c r="CD2167" s="24"/>
      <c r="CE2167" s="24"/>
    </row>
    <row r="2168" spans="46:83" x14ac:dyDescent="0.15">
      <c r="AT2168" s="24"/>
      <c r="AU2168" s="24"/>
      <c r="AV2168" s="24"/>
      <c r="AW2168" s="24"/>
      <c r="AX2168" s="24"/>
      <c r="AY2168" s="24"/>
      <c r="AZ2168" s="24"/>
      <c r="BA2168" s="24"/>
      <c r="BB2168" s="24"/>
      <c r="BC2168" s="24"/>
      <c r="BD2168" s="24"/>
      <c r="BE2168" s="24"/>
      <c r="BF2168" s="24"/>
      <c r="BG2168" s="24"/>
      <c r="BH2168" s="24"/>
      <c r="BI2168" s="24"/>
      <c r="BJ2168" s="24"/>
      <c r="BK2168" s="24"/>
      <c r="BL2168" s="24"/>
      <c r="BM2168" s="24"/>
      <c r="BN2168" s="24"/>
      <c r="BO2168" s="24"/>
      <c r="BP2168" s="24"/>
      <c r="BQ2168" s="24"/>
      <c r="BR2168" s="24"/>
      <c r="BS2168" s="24"/>
      <c r="BT2168" s="24"/>
      <c r="BU2168" s="24"/>
      <c r="BV2168" s="24"/>
      <c r="BW2168" s="24"/>
      <c r="BX2168" s="24"/>
      <c r="BY2168" s="24"/>
      <c r="BZ2168" s="24"/>
      <c r="CA2168" s="24"/>
      <c r="CB2168" s="24"/>
      <c r="CC2168" s="24"/>
      <c r="CD2168" s="24"/>
      <c r="CE2168" s="24"/>
    </row>
    <row r="2169" spans="46:83" x14ac:dyDescent="0.15">
      <c r="AT2169" s="24"/>
      <c r="AU2169" s="24"/>
      <c r="AV2169" s="24"/>
      <c r="AW2169" s="24"/>
      <c r="AX2169" s="24"/>
      <c r="AY2169" s="24"/>
      <c r="AZ2169" s="24"/>
      <c r="BA2169" s="24"/>
      <c r="BB2169" s="24"/>
      <c r="BC2169" s="24"/>
      <c r="BD2169" s="24"/>
      <c r="BE2169" s="24"/>
      <c r="BF2169" s="24"/>
      <c r="BG2169" s="24"/>
      <c r="BH2169" s="24"/>
      <c r="BI2169" s="24"/>
      <c r="BJ2169" s="24"/>
      <c r="BK2169" s="24"/>
      <c r="BL2169" s="24"/>
      <c r="BM2169" s="24"/>
      <c r="BN2169" s="24"/>
      <c r="BO2169" s="24"/>
      <c r="BP2169" s="24"/>
      <c r="BQ2169" s="24"/>
      <c r="BR2169" s="24"/>
      <c r="BS2169" s="24"/>
      <c r="BT2169" s="24"/>
      <c r="BU2169" s="24"/>
      <c r="BV2169" s="24"/>
      <c r="BW2169" s="24"/>
      <c r="BX2169" s="24"/>
      <c r="BY2169" s="24"/>
      <c r="BZ2169" s="24"/>
      <c r="CA2169" s="24"/>
      <c r="CB2169" s="24"/>
      <c r="CC2169" s="24"/>
      <c r="CD2169" s="24"/>
      <c r="CE2169" s="24"/>
    </row>
    <row r="2170" spans="46:83" x14ac:dyDescent="0.15">
      <c r="AT2170" s="24"/>
      <c r="AU2170" s="24"/>
      <c r="AV2170" s="24"/>
      <c r="AW2170" s="24"/>
      <c r="AX2170" s="24"/>
      <c r="AY2170" s="24"/>
      <c r="AZ2170" s="24"/>
      <c r="BA2170" s="24"/>
      <c r="BB2170" s="24"/>
      <c r="BC2170" s="24"/>
      <c r="BD2170" s="24"/>
      <c r="BE2170" s="24"/>
      <c r="BF2170" s="24"/>
      <c r="BG2170" s="24"/>
      <c r="BH2170" s="24"/>
      <c r="BI2170" s="24"/>
      <c r="BJ2170" s="24"/>
      <c r="BK2170" s="24"/>
      <c r="BL2170" s="24"/>
      <c r="BM2170" s="24"/>
      <c r="BN2170" s="24"/>
      <c r="BO2170" s="24"/>
      <c r="BP2170" s="24"/>
      <c r="BQ2170" s="24"/>
      <c r="BR2170" s="24"/>
      <c r="BS2170" s="24"/>
      <c r="BT2170" s="24"/>
      <c r="BU2170" s="24"/>
      <c r="BV2170" s="24"/>
      <c r="BW2170" s="24"/>
      <c r="BX2170" s="24"/>
      <c r="BY2170" s="24"/>
      <c r="BZ2170" s="24"/>
      <c r="CA2170" s="24"/>
      <c r="CB2170" s="24"/>
      <c r="CC2170" s="24"/>
      <c r="CD2170" s="24"/>
      <c r="CE2170" s="24"/>
    </row>
    <row r="2171" spans="46:83" x14ac:dyDescent="0.15">
      <c r="AT2171" s="24"/>
      <c r="AU2171" s="24"/>
      <c r="AV2171" s="24"/>
      <c r="AW2171" s="24"/>
      <c r="AX2171" s="24"/>
      <c r="AY2171" s="24"/>
      <c r="AZ2171" s="24"/>
      <c r="BA2171" s="24"/>
      <c r="BB2171" s="24"/>
      <c r="BC2171" s="24"/>
      <c r="BD2171" s="24"/>
      <c r="BE2171" s="24"/>
      <c r="BF2171" s="24"/>
      <c r="BG2171" s="24"/>
      <c r="BH2171" s="24"/>
      <c r="BI2171" s="24"/>
      <c r="BJ2171" s="24"/>
      <c r="BK2171" s="24"/>
      <c r="BL2171" s="24"/>
      <c r="BM2171" s="24"/>
      <c r="BN2171" s="24"/>
      <c r="BO2171" s="24"/>
      <c r="BP2171" s="24"/>
      <c r="BQ2171" s="24"/>
      <c r="BR2171" s="24"/>
      <c r="BS2171" s="24"/>
      <c r="BT2171" s="24"/>
      <c r="BU2171" s="24"/>
      <c r="BV2171" s="24"/>
      <c r="BW2171" s="24"/>
      <c r="BX2171" s="24"/>
      <c r="BY2171" s="24"/>
      <c r="BZ2171" s="24"/>
      <c r="CA2171" s="24"/>
      <c r="CB2171" s="24"/>
      <c r="CC2171" s="24"/>
      <c r="CD2171" s="24"/>
      <c r="CE2171" s="24"/>
    </row>
    <row r="2172" spans="46:83" x14ac:dyDescent="0.15">
      <c r="AT2172" s="24"/>
      <c r="AU2172" s="24"/>
      <c r="AV2172" s="24"/>
      <c r="AW2172" s="24"/>
      <c r="AX2172" s="24"/>
      <c r="AY2172" s="24"/>
      <c r="AZ2172" s="24"/>
      <c r="BA2172" s="24"/>
      <c r="BB2172" s="24"/>
      <c r="BC2172" s="24"/>
      <c r="BD2172" s="24"/>
      <c r="BE2172" s="24"/>
      <c r="BF2172" s="24"/>
      <c r="BG2172" s="24"/>
      <c r="BH2172" s="24"/>
      <c r="BI2172" s="24"/>
      <c r="BJ2172" s="24"/>
      <c r="BK2172" s="24"/>
      <c r="BL2172" s="24"/>
      <c r="BM2172" s="24"/>
      <c r="BN2172" s="24"/>
      <c r="BO2172" s="24"/>
      <c r="BP2172" s="24"/>
      <c r="BQ2172" s="24"/>
      <c r="BR2172" s="24"/>
      <c r="BS2172" s="24"/>
      <c r="BT2172" s="24"/>
      <c r="BU2172" s="24"/>
      <c r="BV2172" s="24"/>
      <c r="BW2172" s="24"/>
      <c r="BX2172" s="24"/>
      <c r="BY2172" s="24"/>
      <c r="BZ2172" s="24"/>
      <c r="CA2172" s="24"/>
      <c r="CB2172" s="24"/>
      <c r="CC2172" s="24"/>
      <c r="CD2172" s="24"/>
      <c r="CE2172" s="24"/>
    </row>
    <row r="2173" spans="46:83" x14ac:dyDescent="0.15">
      <c r="AT2173" s="24"/>
      <c r="AU2173" s="24"/>
      <c r="AV2173" s="24"/>
      <c r="AW2173" s="24"/>
      <c r="AX2173" s="24"/>
      <c r="AY2173" s="24"/>
      <c r="AZ2173" s="24"/>
      <c r="BA2173" s="24"/>
      <c r="BB2173" s="24"/>
      <c r="BC2173" s="24"/>
      <c r="BD2173" s="24"/>
      <c r="BE2173" s="24"/>
      <c r="BF2173" s="24"/>
      <c r="BG2173" s="24"/>
      <c r="BH2173" s="24"/>
      <c r="BI2173" s="24"/>
      <c r="BJ2173" s="24"/>
      <c r="BK2173" s="24"/>
      <c r="BL2173" s="24"/>
      <c r="BM2173" s="24"/>
      <c r="BN2173" s="24"/>
      <c r="BO2173" s="24"/>
      <c r="BP2173" s="24"/>
      <c r="BQ2173" s="24"/>
      <c r="BR2173" s="24"/>
      <c r="BS2173" s="24"/>
      <c r="BT2173" s="24"/>
      <c r="BU2173" s="24"/>
      <c r="BV2173" s="24"/>
      <c r="BW2173" s="24"/>
      <c r="BX2173" s="24"/>
      <c r="BY2173" s="24"/>
      <c r="BZ2173" s="24"/>
      <c r="CA2173" s="24"/>
      <c r="CB2173" s="24"/>
      <c r="CC2173" s="24"/>
      <c r="CD2173" s="24"/>
      <c r="CE2173" s="24"/>
    </row>
    <row r="2174" spans="46:83" x14ac:dyDescent="0.15">
      <c r="AT2174" s="24"/>
      <c r="AU2174" s="24"/>
      <c r="AV2174" s="24"/>
      <c r="AW2174" s="24"/>
      <c r="AX2174" s="24"/>
      <c r="AY2174" s="24"/>
      <c r="AZ2174" s="24"/>
      <c r="BA2174" s="24"/>
      <c r="BB2174" s="24"/>
      <c r="BC2174" s="24"/>
      <c r="BD2174" s="24"/>
      <c r="BE2174" s="24"/>
      <c r="BF2174" s="24"/>
      <c r="BG2174" s="24"/>
      <c r="BH2174" s="24"/>
      <c r="BI2174" s="24"/>
      <c r="BJ2174" s="24"/>
      <c r="BK2174" s="24"/>
      <c r="BL2174" s="24"/>
      <c r="BM2174" s="24"/>
      <c r="BN2174" s="24"/>
      <c r="BO2174" s="24"/>
      <c r="BP2174" s="24"/>
      <c r="BQ2174" s="24"/>
      <c r="BR2174" s="24"/>
      <c r="BS2174" s="24"/>
      <c r="BT2174" s="24"/>
      <c r="BU2174" s="24"/>
      <c r="BV2174" s="24"/>
      <c r="BW2174" s="24"/>
      <c r="BX2174" s="24"/>
      <c r="BY2174" s="24"/>
      <c r="BZ2174" s="24"/>
      <c r="CA2174" s="24"/>
      <c r="CB2174" s="24"/>
      <c r="CC2174" s="24"/>
      <c r="CD2174" s="24"/>
      <c r="CE2174" s="24"/>
    </row>
    <row r="2175" spans="46:83" x14ac:dyDescent="0.15">
      <c r="AT2175" s="24"/>
      <c r="AU2175" s="24"/>
      <c r="AV2175" s="24"/>
      <c r="AW2175" s="24"/>
      <c r="AX2175" s="24"/>
      <c r="AY2175" s="24"/>
      <c r="AZ2175" s="24"/>
      <c r="BA2175" s="24"/>
      <c r="BB2175" s="24"/>
      <c r="BC2175" s="24"/>
      <c r="BD2175" s="24"/>
      <c r="BE2175" s="24"/>
      <c r="BF2175" s="24"/>
      <c r="BG2175" s="24"/>
      <c r="BH2175" s="24"/>
      <c r="BI2175" s="24"/>
      <c r="BJ2175" s="24"/>
      <c r="BK2175" s="24"/>
      <c r="BL2175" s="24"/>
      <c r="BM2175" s="24"/>
      <c r="BN2175" s="24"/>
      <c r="BO2175" s="24"/>
      <c r="BP2175" s="24"/>
      <c r="BQ2175" s="24"/>
      <c r="BR2175" s="24"/>
      <c r="BS2175" s="24"/>
      <c r="BT2175" s="24"/>
      <c r="BU2175" s="24"/>
      <c r="BV2175" s="24"/>
      <c r="BW2175" s="24"/>
      <c r="BX2175" s="24"/>
      <c r="BY2175" s="24"/>
      <c r="BZ2175" s="24"/>
      <c r="CA2175" s="24"/>
      <c r="CB2175" s="24"/>
      <c r="CC2175" s="24"/>
      <c r="CD2175" s="24"/>
      <c r="CE2175" s="24"/>
    </row>
    <row r="2176" spans="46:83" x14ac:dyDescent="0.15">
      <c r="AT2176" s="24"/>
      <c r="AU2176" s="24"/>
      <c r="AV2176" s="24"/>
      <c r="AW2176" s="24"/>
      <c r="AX2176" s="24"/>
      <c r="AY2176" s="24"/>
      <c r="AZ2176" s="24"/>
      <c r="BA2176" s="24"/>
      <c r="BB2176" s="24"/>
      <c r="BC2176" s="24"/>
      <c r="BD2176" s="24"/>
      <c r="BE2176" s="24"/>
      <c r="BF2176" s="24"/>
      <c r="BG2176" s="24"/>
      <c r="BH2176" s="24"/>
      <c r="BI2176" s="24"/>
      <c r="BJ2176" s="24"/>
      <c r="BK2176" s="24"/>
      <c r="BL2176" s="24"/>
      <c r="BM2176" s="24"/>
      <c r="BN2176" s="24"/>
      <c r="BO2176" s="24"/>
      <c r="BP2176" s="24"/>
      <c r="BQ2176" s="24"/>
      <c r="BR2176" s="24"/>
      <c r="BS2176" s="24"/>
      <c r="BT2176" s="24"/>
      <c r="BU2176" s="24"/>
      <c r="BV2176" s="24"/>
      <c r="BW2176" s="24"/>
      <c r="BX2176" s="24"/>
      <c r="BY2176" s="24"/>
      <c r="BZ2176" s="24"/>
      <c r="CA2176" s="24"/>
      <c r="CB2176" s="24"/>
      <c r="CC2176" s="24"/>
      <c r="CD2176" s="24"/>
      <c r="CE2176" s="24"/>
    </row>
    <row r="2177" spans="46:83" x14ac:dyDescent="0.15">
      <c r="AT2177" s="24"/>
      <c r="AU2177" s="24"/>
      <c r="AV2177" s="24"/>
      <c r="AW2177" s="24"/>
      <c r="AX2177" s="24"/>
      <c r="AY2177" s="24"/>
      <c r="AZ2177" s="24"/>
      <c r="BA2177" s="24"/>
      <c r="BB2177" s="24"/>
      <c r="BC2177" s="24"/>
      <c r="BD2177" s="24"/>
      <c r="BE2177" s="24"/>
      <c r="BF2177" s="24"/>
      <c r="BG2177" s="24"/>
      <c r="BH2177" s="24"/>
      <c r="BI2177" s="24"/>
      <c r="BJ2177" s="24"/>
      <c r="BK2177" s="24"/>
      <c r="BL2177" s="24"/>
      <c r="BM2177" s="24"/>
      <c r="BN2177" s="24"/>
      <c r="BO2177" s="24"/>
      <c r="BP2177" s="24"/>
      <c r="BQ2177" s="24"/>
      <c r="BR2177" s="24"/>
      <c r="BS2177" s="24"/>
      <c r="BT2177" s="24"/>
      <c r="BU2177" s="24"/>
      <c r="BV2177" s="24"/>
      <c r="BW2177" s="24"/>
      <c r="BX2177" s="24"/>
      <c r="BY2177" s="24"/>
      <c r="BZ2177" s="24"/>
      <c r="CA2177" s="24"/>
      <c r="CB2177" s="24"/>
      <c r="CC2177" s="24"/>
      <c r="CD2177" s="24"/>
      <c r="CE2177" s="24"/>
    </row>
    <row r="2178" spans="46:83" x14ac:dyDescent="0.15">
      <c r="AT2178" s="24"/>
      <c r="AU2178" s="24"/>
      <c r="AV2178" s="24"/>
      <c r="AW2178" s="24"/>
      <c r="AX2178" s="24"/>
      <c r="AY2178" s="24"/>
      <c r="AZ2178" s="24"/>
      <c r="BA2178" s="24"/>
      <c r="BB2178" s="24"/>
      <c r="BC2178" s="24"/>
      <c r="BD2178" s="24"/>
      <c r="BE2178" s="24"/>
      <c r="BF2178" s="24"/>
      <c r="BG2178" s="24"/>
      <c r="BH2178" s="24"/>
      <c r="BI2178" s="24"/>
      <c r="BJ2178" s="24"/>
      <c r="BK2178" s="24"/>
      <c r="BL2178" s="24"/>
      <c r="BM2178" s="24"/>
      <c r="BN2178" s="24"/>
      <c r="BO2178" s="24"/>
      <c r="BP2178" s="24"/>
      <c r="BQ2178" s="24"/>
      <c r="BR2178" s="24"/>
      <c r="BS2178" s="24"/>
      <c r="BT2178" s="24"/>
      <c r="BU2178" s="24"/>
      <c r="BV2178" s="24"/>
      <c r="BW2178" s="24"/>
      <c r="BX2178" s="24"/>
      <c r="BY2178" s="24"/>
      <c r="BZ2178" s="24"/>
      <c r="CA2178" s="24"/>
      <c r="CB2178" s="24"/>
      <c r="CC2178" s="24"/>
      <c r="CD2178" s="24"/>
      <c r="CE2178" s="24"/>
    </row>
    <row r="2179" spans="46:83" x14ac:dyDescent="0.15">
      <c r="AT2179" s="24"/>
      <c r="AU2179" s="24"/>
      <c r="AV2179" s="24"/>
      <c r="AW2179" s="24"/>
      <c r="AX2179" s="24"/>
      <c r="AY2179" s="24"/>
      <c r="AZ2179" s="24"/>
      <c r="BA2179" s="24"/>
      <c r="BB2179" s="24"/>
      <c r="BC2179" s="24"/>
      <c r="BD2179" s="24"/>
      <c r="BE2179" s="24"/>
      <c r="BF2179" s="24"/>
      <c r="BG2179" s="24"/>
      <c r="BH2179" s="24"/>
      <c r="BI2179" s="24"/>
      <c r="BJ2179" s="24"/>
      <c r="BK2179" s="24"/>
      <c r="BL2179" s="24"/>
      <c r="BM2179" s="24"/>
      <c r="BN2179" s="24"/>
      <c r="BO2179" s="24"/>
      <c r="BP2179" s="24"/>
      <c r="BQ2179" s="24"/>
      <c r="BR2179" s="24"/>
      <c r="BS2179" s="24"/>
      <c r="BT2179" s="24"/>
      <c r="BU2179" s="24"/>
      <c r="BV2179" s="24"/>
      <c r="BW2179" s="24"/>
      <c r="BX2179" s="24"/>
      <c r="BY2179" s="24"/>
      <c r="BZ2179" s="24"/>
      <c r="CA2179" s="24"/>
      <c r="CB2179" s="24"/>
      <c r="CC2179" s="24"/>
      <c r="CD2179" s="24"/>
      <c r="CE2179" s="24"/>
    </row>
    <row r="2180" spans="46:83" x14ac:dyDescent="0.15">
      <c r="AT2180" s="24"/>
      <c r="AU2180" s="24"/>
      <c r="AV2180" s="24"/>
      <c r="AW2180" s="24"/>
      <c r="AX2180" s="24"/>
      <c r="AY2180" s="24"/>
      <c r="AZ2180" s="24"/>
      <c r="BA2180" s="24"/>
      <c r="BB2180" s="24"/>
      <c r="BC2180" s="24"/>
      <c r="BD2180" s="24"/>
      <c r="BE2180" s="24"/>
      <c r="BF2180" s="24"/>
      <c r="BG2180" s="24"/>
      <c r="BH2180" s="24"/>
      <c r="BI2180" s="24"/>
      <c r="BJ2180" s="24"/>
      <c r="BK2180" s="24"/>
      <c r="BL2180" s="24"/>
      <c r="BM2180" s="24"/>
      <c r="BN2180" s="24"/>
      <c r="BO2180" s="24"/>
      <c r="BP2180" s="24"/>
      <c r="BQ2180" s="24"/>
      <c r="BR2180" s="24"/>
      <c r="BS2180" s="24"/>
      <c r="BT2180" s="24"/>
      <c r="BU2180" s="24"/>
      <c r="BV2180" s="24"/>
      <c r="BW2180" s="24"/>
      <c r="BX2180" s="24"/>
      <c r="BY2180" s="24"/>
      <c r="BZ2180" s="24"/>
      <c r="CA2180" s="24"/>
      <c r="CB2180" s="24"/>
      <c r="CC2180" s="24"/>
      <c r="CD2180" s="24"/>
      <c r="CE2180" s="24"/>
    </row>
    <row r="2181" spans="46:83" x14ac:dyDescent="0.15">
      <c r="AT2181" s="24"/>
      <c r="AU2181" s="24"/>
      <c r="AV2181" s="24"/>
      <c r="AW2181" s="24"/>
      <c r="AX2181" s="24"/>
      <c r="AY2181" s="24"/>
      <c r="AZ2181" s="24"/>
      <c r="BA2181" s="24"/>
      <c r="BB2181" s="24"/>
      <c r="BC2181" s="24"/>
      <c r="BD2181" s="24"/>
      <c r="BE2181" s="24"/>
      <c r="BF2181" s="24"/>
      <c r="BG2181" s="24"/>
      <c r="BH2181" s="24"/>
      <c r="BI2181" s="24"/>
      <c r="BJ2181" s="24"/>
      <c r="BK2181" s="24"/>
      <c r="BL2181" s="24"/>
      <c r="BM2181" s="24"/>
      <c r="BN2181" s="24"/>
      <c r="BO2181" s="24"/>
      <c r="BP2181" s="24"/>
      <c r="BQ2181" s="24"/>
      <c r="BR2181" s="24"/>
      <c r="BS2181" s="24"/>
      <c r="BT2181" s="24"/>
      <c r="BU2181" s="24"/>
      <c r="BV2181" s="24"/>
      <c r="BW2181" s="24"/>
      <c r="BX2181" s="24"/>
      <c r="BY2181" s="24"/>
      <c r="BZ2181" s="24"/>
      <c r="CA2181" s="24"/>
      <c r="CB2181" s="24"/>
      <c r="CC2181" s="24"/>
      <c r="CD2181" s="24"/>
      <c r="CE2181" s="24"/>
    </row>
    <row r="2182" spans="46:83" x14ac:dyDescent="0.15">
      <c r="AT2182" s="24"/>
      <c r="AU2182" s="24"/>
      <c r="AV2182" s="24"/>
      <c r="AW2182" s="24"/>
      <c r="AX2182" s="24"/>
      <c r="AY2182" s="24"/>
      <c r="AZ2182" s="24"/>
      <c r="BA2182" s="24"/>
      <c r="BB2182" s="24"/>
      <c r="BC2182" s="24"/>
      <c r="BD2182" s="24"/>
      <c r="BE2182" s="24"/>
      <c r="BF2182" s="24"/>
      <c r="BG2182" s="24"/>
      <c r="BH2182" s="24"/>
      <c r="BI2182" s="24"/>
      <c r="BJ2182" s="24"/>
      <c r="BK2182" s="24"/>
      <c r="BL2182" s="24"/>
      <c r="BM2182" s="24"/>
      <c r="BN2182" s="24"/>
      <c r="BO2182" s="24"/>
      <c r="BP2182" s="24"/>
      <c r="BQ2182" s="24"/>
      <c r="BR2182" s="24"/>
      <c r="BS2182" s="24"/>
      <c r="BT2182" s="24"/>
      <c r="BU2182" s="24"/>
      <c r="BV2182" s="24"/>
      <c r="BW2182" s="24"/>
      <c r="BX2182" s="24"/>
      <c r="BY2182" s="24"/>
      <c r="BZ2182" s="24"/>
      <c r="CA2182" s="24"/>
      <c r="CB2182" s="24"/>
      <c r="CC2182" s="24"/>
      <c r="CD2182" s="24"/>
      <c r="CE2182" s="24"/>
    </row>
    <row r="2183" spans="46:83" x14ac:dyDescent="0.15">
      <c r="AT2183" s="24"/>
      <c r="AU2183" s="24"/>
      <c r="AV2183" s="24"/>
      <c r="AW2183" s="24"/>
      <c r="AX2183" s="24"/>
      <c r="AY2183" s="24"/>
      <c r="AZ2183" s="24"/>
      <c r="BA2183" s="24"/>
      <c r="BB2183" s="24"/>
      <c r="BC2183" s="24"/>
      <c r="BD2183" s="24"/>
      <c r="BE2183" s="24"/>
      <c r="BF2183" s="24"/>
      <c r="BG2183" s="24"/>
      <c r="BH2183" s="24"/>
      <c r="BI2183" s="24"/>
      <c r="BJ2183" s="24"/>
      <c r="BK2183" s="24"/>
      <c r="BL2183" s="24"/>
      <c r="BM2183" s="24"/>
      <c r="BN2183" s="24"/>
      <c r="BO2183" s="24"/>
      <c r="BP2183" s="24"/>
      <c r="BQ2183" s="24"/>
      <c r="BR2183" s="24"/>
      <c r="BS2183" s="24"/>
      <c r="BT2183" s="24"/>
      <c r="BU2183" s="24"/>
      <c r="BV2183" s="24"/>
      <c r="BW2183" s="24"/>
      <c r="BX2183" s="24"/>
      <c r="BY2183" s="24"/>
      <c r="BZ2183" s="24"/>
      <c r="CA2183" s="24"/>
      <c r="CB2183" s="24"/>
      <c r="CC2183" s="24"/>
      <c r="CD2183" s="24"/>
      <c r="CE2183" s="24"/>
    </row>
    <row r="2184" spans="46:83" x14ac:dyDescent="0.15">
      <c r="AT2184" s="24"/>
      <c r="AU2184" s="24"/>
      <c r="AV2184" s="24"/>
      <c r="AW2184" s="24"/>
      <c r="AX2184" s="24"/>
      <c r="AY2184" s="24"/>
      <c r="AZ2184" s="24"/>
      <c r="BA2184" s="24"/>
      <c r="BB2184" s="24"/>
      <c r="BC2184" s="24"/>
      <c r="BD2184" s="24"/>
      <c r="BE2184" s="24"/>
      <c r="BF2184" s="24"/>
      <c r="BG2184" s="24"/>
      <c r="BH2184" s="24"/>
      <c r="BI2184" s="24"/>
      <c r="BJ2184" s="24"/>
      <c r="BK2184" s="24"/>
      <c r="BL2184" s="24"/>
      <c r="BM2184" s="24"/>
      <c r="BN2184" s="24"/>
      <c r="BO2184" s="24"/>
      <c r="BP2184" s="24"/>
      <c r="BQ2184" s="24"/>
      <c r="BR2184" s="24"/>
      <c r="BS2184" s="24"/>
      <c r="BT2184" s="24"/>
      <c r="BU2184" s="24"/>
      <c r="BV2184" s="24"/>
      <c r="BW2184" s="24"/>
      <c r="BX2184" s="24"/>
      <c r="BY2184" s="24"/>
      <c r="BZ2184" s="24"/>
      <c r="CA2184" s="24"/>
      <c r="CB2184" s="24"/>
      <c r="CC2184" s="24"/>
      <c r="CD2184" s="24"/>
      <c r="CE2184" s="24"/>
    </row>
    <row r="2185" spans="46:83" x14ac:dyDescent="0.15">
      <c r="AT2185" s="24"/>
      <c r="AU2185" s="24"/>
      <c r="AV2185" s="24"/>
      <c r="AW2185" s="24"/>
      <c r="AX2185" s="24"/>
      <c r="AY2185" s="24"/>
      <c r="AZ2185" s="24"/>
      <c r="BA2185" s="24"/>
      <c r="BB2185" s="24"/>
      <c r="BC2185" s="24"/>
      <c r="BD2185" s="24"/>
      <c r="BE2185" s="24"/>
      <c r="BF2185" s="24"/>
      <c r="BG2185" s="24"/>
      <c r="BH2185" s="24"/>
      <c r="BI2185" s="24"/>
      <c r="BJ2185" s="24"/>
      <c r="BK2185" s="24"/>
      <c r="BL2185" s="24"/>
      <c r="BM2185" s="24"/>
      <c r="BN2185" s="24"/>
      <c r="BO2185" s="24"/>
      <c r="BP2185" s="24"/>
      <c r="BQ2185" s="24"/>
      <c r="BR2185" s="24"/>
      <c r="BS2185" s="24"/>
      <c r="BT2185" s="24"/>
      <c r="BU2185" s="24"/>
      <c r="BV2185" s="24"/>
      <c r="BW2185" s="24"/>
      <c r="BX2185" s="24"/>
      <c r="BY2185" s="24"/>
      <c r="BZ2185" s="24"/>
      <c r="CA2185" s="24"/>
      <c r="CB2185" s="24"/>
      <c r="CC2185" s="24"/>
      <c r="CD2185" s="24"/>
      <c r="CE2185" s="24"/>
    </row>
    <row r="2186" spans="46:83" x14ac:dyDescent="0.15">
      <c r="AT2186" s="24"/>
      <c r="AU2186" s="24"/>
      <c r="AV2186" s="24"/>
      <c r="AW2186" s="24"/>
      <c r="AX2186" s="24"/>
      <c r="AY2186" s="24"/>
      <c r="AZ2186" s="24"/>
      <c r="BA2186" s="24"/>
      <c r="BB2186" s="24"/>
      <c r="BC2186" s="24"/>
      <c r="BD2186" s="24"/>
      <c r="BE2186" s="24"/>
      <c r="BF2186" s="24"/>
      <c r="BG2186" s="24"/>
      <c r="BH2186" s="24"/>
      <c r="BI2186" s="24"/>
      <c r="BJ2186" s="24"/>
      <c r="BK2186" s="24"/>
      <c r="BL2186" s="24"/>
      <c r="BM2186" s="24"/>
      <c r="BN2186" s="24"/>
      <c r="BO2186" s="24"/>
      <c r="BP2186" s="24"/>
      <c r="BQ2186" s="24"/>
      <c r="BR2186" s="24"/>
      <c r="BS2186" s="24"/>
      <c r="BT2186" s="24"/>
      <c r="BU2186" s="24"/>
      <c r="BV2186" s="24"/>
      <c r="BW2186" s="24"/>
      <c r="BX2186" s="24"/>
      <c r="BY2186" s="24"/>
      <c r="BZ2186" s="24"/>
      <c r="CA2186" s="24"/>
      <c r="CB2186" s="24"/>
      <c r="CC2186" s="24"/>
      <c r="CD2186" s="24"/>
      <c r="CE2186" s="24"/>
    </row>
    <row r="2187" spans="46:83" x14ac:dyDescent="0.15">
      <c r="AT2187" s="24"/>
      <c r="AU2187" s="24"/>
      <c r="AV2187" s="24"/>
      <c r="AW2187" s="24"/>
      <c r="AX2187" s="24"/>
      <c r="AY2187" s="24"/>
      <c r="AZ2187" s="24"/>
      <c r="BA2187" s="24"/>
      <c r="BB2187" s="24"/>
      <c r="BC2187" s="24"/>
      <c r="BD2187" s="24"/>
      <c r="BE2187" s="24"/>
      <c r="BF2187" s="24"/>
      <c r="BG2187" s="24"/>
      <c r="BH2187" s="24"/>
      <c r="BI2187" s="24"/>
      <c r="BJ2187" s="24"/>
      <c r="BK2187" s="24"/>
      <c r="BL2187" s="24"/>
      <c r="BM2187" s="24"/>
      <c r="BN2187" s="24"/>
      <c r="BO2187" s="24"/>
      <c r="BP2187" s="24"/>
      <c r="BQ2187" s="24"/>
      <c r="BR2187" s="24"/>
      <c r="BS2187" s="24"/>
      <c r="BT2187" s="24"/>
      <c r="BU2187" s="24"/>
      <c r="BV2187" s="24"/>
      <c r="BW2187" s="24"/>
      <c r="BX2187" s="24"/>
      <c r="BY2187" s="24"/>
      <c r="BZ2187" s="24"/>
      <c r="CA2187" s="24"/>
      <c r="CB2187" s="24"/>
      <c r="CC2187" s="24"/>
      <c r="CD2187" s="24"/>
      <c r="CE2187" s="24"/>
    </row>
    <row r="2188" spans="46:83" x14ac:dyDescent="0.15">
      <c r="AT2188" s="24"/>
      <c r="AU2188" s="24"/>
      <c r="AV2188" s="24"/>
      <c r="AW2188" s="24"/>
      <c r="AX2188" s="24"/>
      <c r="AY2188" s="24"/>
      <c r="AZ2188" s="220" t="s">
        <v>156</v>
      </c>
      <c r="BA2188" s="24"/>
      <c r="BB2188" s="24"/>
      <c r="BC2188" s="24"/>
      <c r="BD2188" s="24"/>
      <c r="BE2188" s="24"/>
      <c r="BF2188" s="24"/>
      <c r="BG2188" s="24"/>
      <c r="BH2188" s="24"/>
      <c r="BI2188" s="24"/>
      <c r="BJ2188" s="24"/>
      <c r="BK2188" s="24"/>
      <c r="BL2188" s="24"/>
      <c r="BM2188" s="24"/>
      <c r="BN2188" s="24"/>
      <c r="BO2188" s="24"/>
      <c r="BP2188" s="24"/>
      <c r="BQ2188" s="24"/>
      <c r="BR2188" s="24"/>
      <c r="BS2188" s="24"/>
      <c r="BT2188" s="24"/>
      <c r="BU2188" s="24"/>
      <c r="BV2188" s="24"/>
      <c r="BW2188" s="24"/>
      <c r="BX2188" s="24"/>
      <c r="BY2188" s="24"/>
      <c r="BZ2188" s="24"/>
      <c r="CA2188" s="24"/>
      <c r="CB2188" s="24"/>
      <c r="CC2188" s="24"/>
      <c r="CD2188" s="24"/>
      <c r="CE2188" s="24"/>
    </row>
    <row r="2189" spans="46:83" x14ac:dyDescent="0.15">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row>
    <row r="2190" spans="46:83" x14ac:dyDescent="0.15">
      <c r="AT2190" s="24"/>
      <c r="AU2190" s="24"/>
      <c r="AV2190" s="24"/>
      <c r="AW2190" s="24"/>
      <c r="AX2190" s="24"/>
      <c r="AY2190" s="24"/>
      <c r="AZ2190" s="24"/>
      <c r="BA2190" s="24"/>
      <c r="BB2190" s="24"/>
      <c r="BC2190" s="24"/>
      <c r="BD2190" s="24"/>
      <c r="BE2190" s="24"/>
      <c r="BF2190" s="24"/>
      <c r="BG2190" s="24"/>
      <c r="BH2190" s="24"/>
      <c r="BI2190" s="24"/>
      <c r="BJ2190" s="24"/>
      <c r="BK2190" s="24"/>
      <c r="BL2190" s="24"/>
      <c r="BM2190" s="24"/>
      <c r="BN2190" s="24"/>
      <c r="BO2190" s="24"/>
      <c r="BP2190" s="24"/>
      <c r="BQ2190" s="24"/>
      <c r="BR2190" s="24"/>
      <c r="BS2190" s="24"/>
      <c r="BT2190" s="24"/>
      <c r="BU2190" s="24"/>
      <c r="BV2190" s="24"/>
      <c r="BW2190" s="24"/>
      <c r="BX2190" s="24"/>
      <c r="BY2190" s="24"/>
      <c r="BZ2190" s="24"/>
      <c r="CA2190" s="24"/>
      <c r="CB2190" s="24"/>
      <c r="CC2190" s="24"/>
      <c r="CD2190" s="24"/>
      <c r="CE2190" s="24"/>
    </row>
    <row r="2191" spans="46:83" x14ac:dyDescent="0.15">
      <c r="AT2191" s="24"/>
      <c r="AU2191" s="24"/>
      <c r="AV2191" s="24"/>
      <c r="AW2191" s="24"/>
      <c r="AX2191" s="24"/>
      <c r="AY2191" s="24"/>
      <c r="AZ2191" s="24"/>
      <c r="BA2191" s="24"/>
      <c r="BB2191" s="24"/>
      <c r="BC2191" s="24"/>
      <c r="BD2191" s="24"/>
      <c r="BE2191" s="24"/>
      <c r="BF2191" s="24"/>
      <c r="BG2191" s="24"/>
      <c r="BH2191" s="24"/>
      <c r="BI2191" s="24"/>
      <c r="BJ2191" s="24"/>
      <c r="BK2191" s="24"/>
      <c r="BL2191" s="24"/>
      <c r="BM2191" s="24"/>
      <c r="BN2191" s="24"/>
      <c r="BO2191" s="24"/>
      <c r="BP2191" s="24"/>
      <c r="BQ2191" s="24"/>
      <c r="BR2191" s="24"/>
      <c r="BS2191" s="24"/>
      <c r="BT2191" s="24"/>
      <c r="BU2191" s="24"/>
      <c r="BV2191" s="24"/>
      <c r="BW2191" s="24"/>
      <c r="BX2191" s="24"/>
      <c r="BY2191" s="24"/>
      <c r="BZ2191" s="24"/>
      <c r="CA2191" s="24"/>
      <c r="CB2191" s="24"/>
      <c r="CC2191" s="24"/>
      <c r="CD2191" s="24"/>
      <c r="CE2191" s="24"/>
    </row>
    <row r="2192" spans="46:83" x14ac:dyDescent="0.15">
      <c r="AT2192" s="24"/>
      <c r="AU2192" s="24"/>
      <c r="AV2192" s="24"/>
      <c r="AW2192" s="24"/>
      <c r="AX2192" s="24"/>
      <c r="AY2192" s="24"/>
      <c r="AZ2192" s="24"/>
      <c r="BA2192" s="24"/>
      <c r="BB2192" s="24"/>
      <c r="BC2192" s="24"/>
      <c r="BD2192" s="24"/>
      <c r="BE2192" s="24"/>
      <c r="BF2192" s="24"/>
      <c r="BG2192" s="24"/>
      <c r="BH2192" s="24"/>
      <c r="BI2192" s="24"/>
      <c r="BJ2192" s="24"/>
      <c r="BK2192" s="24"/>
      <c r="BL2192" s="24"/>
      <c r="BM2192" s="24"/>
      <c r="BN2192" s="24"/>
      <c r="BO2192" s="24"/>
      <c r="BP2192" s="24"/>
      <c r="BQ2192" s="24"/>
      <c r="BR2192" s="24"/>
      <c r="BS2192" s="24"/>
      <c r="BT2192" s="24"/>
      <c r="BU2192" s="24"/>
      <c r="BV2192" s="24"/>
      <c r="BW2192" s="24"/>
      <c r="BX2192" s="24"/>
      <c r="BY2192" s="24"/>
      <c r="BZ2192" s="24"/>
      <c r="CA2192" s="24"/>
      <c r="CB2192" s="24"/>
      <c r="CC2192" s="24"/>
      <c r="CD2192" s="24"/>
      <c r="CE2192" s="24"/>
    </row>
    <row r="2193" spans="46:83" x14ac:dyDescent="0.15">
      <c r="AT2193" s="24"/>
      <c r="AU2193" s="24"/>
      <c r="AV2193" s="24"/>
      <c r="AW2193" s="24"/>
      <c r="AX2193" s="24"/>
      <c r="AY2193" s="24"/>
      <c r="AZ2193" s="24"/>
      <c r="BA2193" s="24"/>
      <c r="BB2193" s="24"/>
      <c r="BC2193" s="24"/>
      <c r="BD2193" s="24"/>
      <c r="BE2193" s="24"/>
      <c r="BF2193" s="24"/>
      <c r="BG2193" s="24"/>
      <c r="BH2193" s="24"/>
      <c r="BI2193" s="24"/>
      <c r="BJ2193" s="24"/>
      <c r="BK2193" s="24"/>
      <c r="BL2193" s="24"/>
      <c r="BM2193" s="24"/>
      <c r="BN2193" s="24"/>
      <c r="BO2193" s="24"/>
      <c r="BP2193" s="24"/>
      <c r="BQ2193" s="24"/>
      <c r="BR2193" s="24"/>
      <c r="BS2193" s="24"/>
      <c r="BT2193" s="24"/>
      <c r="BU2193" s="24"/>
      <c r="BV2193" s="24"/>
      <c r="BW2193" s="24"/>
      <c r="BX2193" s="24"/>
      <c r="BY2193" s="24"/>
      <c r="BZ2193" s="24"/>
      <c r="CA2193" s="24"/>
      <c r="CB2193" s="24"/>
      <c r="CC2193" s="24"/>
      <c r="CD2193" s="24"/>
      <c r="CE2193" s="24"/>
    </row>
    <row r="2194" spans="46:83" x14ac:dyDescent="0.15">
      <c r="AT2194" s="24"/>
      <c r="AU2194" s="24"/>
      <c r="AV2194" s="24"/>
      <c r="AW2194" s="24"/>
      <c r="AX2194" s="24"/>
      <c r="AY2194" s="24"/>
      <c r="AZ2194" s="24"/>
      <c r="BA2194" s="24"/>
      <c r="BB2194" s="24"/>
      <c r="BC2194" s="24"/>
      <c r="BD2194" s="24"/>
      <c r="BE2194" s="24"/>
      <c r="BF2194" s="24"/>
      <c r="BG2194" s="24"/>
      <c r="BH2194" s="24"/>
      <c r="BI2194" s="24"/>
      <c r="BJ2194" s="24"/>
      <c r="BK2194" s="24"/>
      <c r="BL2194" s="24"/>
      <c r="BM2194" s="24"/>
      <c r="BN2194" s="24"/>
      <c r="BO2194" s="24"/>
      <c r="BP2194" s="24"/>
      <c r="BQ2194" s="24"/>
      <c r="BR2194" s="24"/>
      <c r="BS2194" s="24"/>
      <c r="BT2194" s="24"/>
      <c r="BU2194" s="24"/>
      <c r="BV2194" s="24"/>
      <c r="BW2194" s="24"/>
      <c r="BX2194" s="24"/>
      <c r="BY2194" s="24"/>
      <c r="BZ2194" s="24"/>
      <c r="CA2194" s="24"/>
      <c r="CB2194" s="24"/>
      <c r="CC2194" s="24"/>
      <c r="CD2194" s="24"/>
      <c r="CE2194" s="24"/>
    </row>
    <row r="2195" spans="46:83" x14ac:dyDescent="0.15">
      <c r="AT2195" s="24"/>
      <c r="AU2195" s="24"/>
      <c r="AV2195" s="24"/>
      <c r="AW2195" s="24"/>
      <c r="AX2195" s="24"/>
      <c r="AY2195" s="24"/>
      <c r="AZ2195" s="24"/>
      <c r="BA2195" s="24"/>
      <c r="BB2195" s="24"/>
      <c r="BC2195" s="24"/>
      <c r="BD2195" s="24"/>
      <c r="BE2195" s="24"/>
      <c r="BF2195" s="24"/>
      <c r="BG2195" s="24"/>
      <c r="BH2195" s="24"/>
      <c r="BI2195" s="24"/>
      <c r="BJ2195" s="24"/>
      <c r="BK2195" s="24"/>
      <c r="BL2195" s="24"/>
      <c r="BM2195" s="24"/>
      <c r="BN2195" s="24"/>
      <c r="BO2195" s="24"/>
      <c r="BP2195" s="24"/>
      <c r="BQ2195" s="24"/>
      <c r="BR2195" s="24"/>
      <c r="BS2195" s="24"/>
      <c r="BT2195" s="24"/>
      <c r="BU2195" s="24"/>
      <c r="BV2195" s="24"/>
      <c r="BW2195" s="24"/>
      <c r="BX2195" s="24"/>
      <c r="BY2195" s="24"/>
      <c r="BZ2195" s="24"/>
      <c r="CA2195" s="24"/>
      <c r="CB2195" s="24"/>
      <c r="CC2195" s="24"/>
      <c r="CD2195" s="24"/>
      <c r="CE2195" s="24"/>
    </row>
    <row r="2196" spans="46:83" x14ac:dyDescent="0.15">
      <c r="AT2196" s="24"/>
      <c r="AU2196" s="24"/>
      <c r="AV2196" s="24"/>
      <c r="AW2196" s="24"/>
      <c r="AX2196" s="24"/>
      <c r="AY2196" s="24"/>
      <c r="AZ2196" s="24"/>
      <c r="BA2196" s="24"/>
      <c r="BB2196" s="24"/>
      <c r="BC2196" s="24"/>
      <c r="BD2196" s="24"/>
      <c r="BE2196" s="24"/>
      <c r="BF2196" s="24"/>
      <c r="BG2196" s="24"/>
      <c r="BH2196" s="24"/>
      <c r="BI2196" s="24"/>
      <c r="BJ2196" s="24"/>
      <c r="BK2196" s="24"/>
      <c r="BL2196" s="24"/>
      <c r="BM2196" s="24"/>
      <c r="BN2196" s="24"/>
      <c r="BO2196" s="24"/>
      <c r="BP2196" s="24"/>
      <c r="BQ2196" s="24"/>
      <c r="BR2196" s="24"/>
      <c r="BS2196" s="24"/>
      <c r="BT2196" s="24"/>
      <c r="BU2196" s="24"/>
      <c r="BV2196" s="24"/>
      <c r="BW2196" s="24"/>
      <c r="BX2196" s="24"/>
      <c r="BY2196" s="24"/>
      <c r="BZ2196" s="24"/>
      <c r="CA2196" s="24"/>
      <c r="CB2196" s="24"/>
      <c r="CC2196" s="24"/>
      <c r="CD2196" s="24"/>
      <c r="CE2196" s="24"/>
    </row>
    <row r="2197" spans="46:83" x14ac:dyDescent="0.15">
      <c r="AT2197" s="24"/>
      <c r="AU2197" s="24"/>
      <c r="AV2197" s="24"/>
      <c r="AW2197" s="24"/>
      <c r="AX2197" s="24"/>
      <c r="AY2197" s="24"/>
      <c r="AZ2197" s="24"/>
      <c r="BA2197" s="24"/>
      <c r="BB2197" s="24"/>
      <c r="BC2197" s="24"/>
      <c r="BD2197" s="24"/>
      <c r="BE2197" s="24"/>
      <c r="BF2197" s="24"/>
      <c r="BG2197" s="24"/>
      <c r="BH2197" s="24"/>
      <c r="BI2197" s="24"/>
      <c r="BJ2197" s="24"/>
      <c r="BK2197" s="24"/>
      <c r="BL2197" s="24"/>
      <c r="BM2197" s="24"/>
      <c r="BN2197" s="24"/>
      <c r="BO2197" s="24"/>
      <c r="BP2197" s="24"/>
      <c r="BQ2197" s="24"/>
      <c r="BR2197" s="24"/>
      <c r="BS2197" s="24"/>
      <c r="BT2197" s="24"/>
      <c r="BU2197" s="24"/>
      <c r="BV2197" s="24"/>
      <c r="BW2197" s="24"/>
      <c r="BX2197" s="24"/>
      <c r="BY2197" s="24"/>
      <c r="BZ2197" s="24"/>
      <c r="CA2197" s="24"/>
      <c r="CB2197" s="24"/>
      <c r="CC2197" s="24"/>
      <c r="CD2197" s="24"/>
      <c r="CE2197" s="24"/>
    </row>
    <row r="2198" spans="46:83" x14ac:dyDescent="0.15">
      <c r="AT2198" s="24"/>
      <c r="AU2198" s="24"/>
      <c r="AV2198" s="24"/>
      <c r="AW2198" s="24"/>
      <c r="AX2198" s="24"/>
      <c r="AY2198" s="24"/>
      <c r="AZ2198" s="24"/>
      <c r="BA2198" s="24"/>
      <c r="BB2198" s="24"/>
      <c r="BC2198" s="24"/>
      <c r="BD2198" s="24"/>
      <c r="BE2198" s="24"/>
      <c r="BF2198" s="24"/>
      <c r="BG2198" s="24"/>
      <c r="BH2198" s="24"/>
      <c r="BI2198" s="24"/>
      <c r="BJ2198" s="24"/>
      <c r="BK2198" s="24"/>
      <c r="BL2198" s="24"/>
      <c r="BM2198" s="24"/>
      <c r="BN2198" s="24"/>
      <c r="BO2198" s="24"/>
      <c r="BP2198" s="24"/>
      <c r="BQ2198" s="24"/>
      <c r="BR2198" s="24"/>
      <c r="BS2198" s="24"/>
      <c r="BT2198" s="24"/>
      <c r="BU2198" s="24"/>
      <c r="BV2198" s="24"/>
      <c r="BW2198" s="24"/>
      <c r="BX2198" s="24"/>
      <c r="BY2198" s="24"/>
      <c r="BZ2198" s="24"/>
      <c r="CA2198" s="24"/>
      <c r="CB2198" s="24"/>
      <c r="CC2198" s="24"/>
      <c r="CD2198" s="24"/>
      <c r="CE2198" s="24"/>
    </row>
    <row r="2199" spans="46:83" x14ac:dyDescent="0.15">
      <c r="AT2199" s="24"/>
      <c r="AU2199" s="24"/>
      <c r="AV2199" s="24"/>
      <c r="AW2199" s="24"/>
      <c r="AX2199" s="24"/>
      <c r="AY2199" s="24"/>
      <c r="AZ2199" s="24"/>
      <c r="BA2199" s="24"/>
      <c r="BB2199" s="24"/>
      <c r="BC2199" s="24"/>
      <c r="BD2199" s="24"/>
      <c r="BE2199" s="24"/>
      <c r="BF2199" s="24"/>
      <c r="BG2199" s="24"/>
      <c r="BH2199" s="24"/>
      <c r="BI2199" s="24"/>
      <c r="BJ2199" s="24"/>
      <c r="BK2199" s="24"/>
      <c r="BL2199" s="24"/>
      <c r="BM2199" s="24"/>
      <c r="BN2199" s="24"/>
      <c r="BO2199" s="24"/>
      <c r="BP2199" s="24"/>
      <c r="BQ2199" s="24"/>
      <c r="BR2199" s="24"/>
      <c r="BS2199" s="24"/>
      <c r="BT2199" s="24"/>
      <c r="BU2199" s="24"/>
      <c r="BV2199" s="24"/>
      <c r="BW2199" s="24"/>
      <c r="BX2199" s="24"/>
      <c r="BY2199" s="24"/>
      <c r="BZ2199" s="24"/>
      <c r="CA2199" s="24"/>
      <c r="CB2199" s="24"/>
      <c r="CC2199" s="24"/>
      <c r="CD2199" s="24"/>
      <c r="CE2199" s="24"/>
    </row>
    <row r="2200" spans="46:83" x14ac:dyDescent="0.15">
      <c r="AT2200" s="24"/>
      <c r="AU2200" s="24"/>
      <c r="AV2200" s="24"/>
      <c r="AW2200" s="24"/>
      <c r="AX2200" s="24"/>
      <c r="AY2200" s="24"/>
      <c r="AZ2200" s="24"/>
      <c r="BA2200" s="24"/>
      <c r="BB2200" s="24"/>
      <c r="BC2200" s="24"/>
      <c r="BD2200" s="24"/>
      <c r="BE2200" s="24"/>
      <c r="BF2200" s="24"/>
      <c r="BG2200" s="24"/>
      <c r="BH2200" s="24"/>
      <c r="BI2200" s="24"/>
      <c r="BJ2200" s="24"/>
      <c r="BK2200" s="24"/>
      <c r="BL2200" s="24"/>
      <c r="BM2200" s="24"/>
      <c r="BN2200" s="24"/>
      <c r="BO2200" s="24"/>
      <c r="BP2200" s="24"/>
      <c r="BQ2200" s="24"/>
      <c r="BR2200" s="24"/>
      <c r="BS2200" s="24"/>
      <c r="BT2200" s="24"/>
      <c r="BU2200" s="24"/>
      <c r="BV2200" s="24"/>
      <c r="BW2200" s="24"/>
      <c r="BX2200" s="24"/>
      <c r="BY2200" s="24"/>
      <c r="BZ2200" s="24"/>
      <c r="CA2200" s="24"/>
      <c r="CB2200" s="24"/>
      <c r="CC2200" s="24"/>
      <c r="CD2200" s="24"/>
      <c r="CE2200" s="24"/>
    </row>
    <row r="2201" spans="46:83" x14ac:dyDescent="0.15">
      <c r="AT2201" s="24"/>
      <c r="AU2201" s="24"/>
      <c r="AV2201" s="24"/>
      <c r="AW2201" s="24"/>
      <c r="AX2201" s="24"/>
      <c r="AY2201" s="24"/>
      <c r="AZ2201" s="24"/>
      <c r="BA2201" s="24"/>
      <c r="BB2201" s="24"/>
      <c r="BC2201" s="24"/>
      <c r="BD2201" s="24"/>
      <c r="BE2201" s="24"/>
      <c r="BF2201" s="24"/>
      <c r="BG2201" s="24"/>
      <c r="BH2201" s="24"/>
      <c r="BI2201" s="24"/>
      <c r="BJ2201" s="24"/>
      <c r="BK2201" s="24"/>
      <c r="BL2201" s="24"/>
      <c r="BM2201" s="24"/>
      <c r="BN2201" s="24"/>
      <c r="BO2201" s="24"/>
      <c r="BP2201" s="24"/>
      <c r="BQ2201" s="24"/>
      <c r="BR2201" s="24"/>
      <c r="BS2201" s="24"/>
      <c r="BT2201" s="24"/>
      <c r="BU2201" s="24"/>
      <c r="BV2201" s="24"/>
      <c r="BW2201" s="24"/>
      <c r="BX2201" s="24"/>
      <c r="BY2201" s="24"/>
      <c r="BZ2201" s="24"/>
      <c r="CA2201" s="24"/>
      <c r="CB2201" s="24"/>
      <c r="CC2201" s="24"/>
      <c r="CD2201" s="24"/>
      <c r="CE2201" s="24"/>
    </row>
    <row r="2202" spans="46:83" x14ac:dyDescent="0.15">
      <c r="AT2202" s="24"/>
      <c r="AU2202" s="24"/>
      <c r="AV2202" s="24"/>
      <c r="AW2202" s="24"/>
      <c r="AX2202" s="24"/>
      <c r="AY2202" s="24"/>
      <c r="AZ2202" s="24"/>
      <c r="BA2202" s="24"/>
      <c r="BB2202" s="24"/>
      <c r="BC2202" s="24"/>
      <c r="BD2202" s="24"/>
      <c r="BE2202" s="24"/>
      <c r="BF2202" s="24"/>
      <c r="BG2202" s="24"/>
      <c r="BH2202" s="24"/>
      <c r="BI2202" s="24"/>
      <c r="BJ2202" s="24"/>
      <c r="BK2202" s="24"/>
      <c r="BL2202" s="24"/>
      <c r="BM2202" s="24"/>
      <c r="BN2202" s="24"/>
      <c r="BO2202" s="24"/>
      <c r="BP2202" s="24"/>
      <c r="BQ2202" s="24"/>
      <c r="BR2202" s="24"/>
      <c r="BS2202" s="24"/>
      <c r="BT2202" s="24"/>
      <c r="BU2202" s="24"/>
      <c r="BV2202" s="24"/>
      <c r="BW2202" s="24"/>
      <c r="BX2202" s="24"/>
      <c r="BY2202" s="24"/>
      <c r="BZ2202" s="24"/>
      <c r="CA2202" s="24"/>
      <c r="CB2202" s="24"/>
      <c r="CC2202" s="24"/>
      <c r="CD2202" s="24"/>
      <c r="CE2202" s="24"/>
    </row>
    <row r="2203" spans="46:83" x14ac:dyDescent="0.15">
      <c r="AT2203" s="24"/>
      <c r="AU2203" s="24"/>
      <c r="AV2203" s="24"/>
      <c r="AW2203" s="24"/>
      <c r="AX2203" s="24"/>
      <c r="AY2203" s="24"/>
      <c r="AZ2203" s="24"/>
      <c r="BA2203" s="24"/>
      <c r="BB2203" s="24"/>
      <c r="BC2203" s="24"/>
      <c r="BD2203" s="24"/>
      <c r="BE2203" s="24"/>
      <c r="BF2203" s="24"/>
      <c r="BG2203" s="24"/>
      <c r="BH2203" s="24"/>
      <c r="BI2203" s="24"/>
      <c r="BJ2203" s="24"/>
      <c r="BK2203" s="24"/>
      <c r="BL2203" s="24"/>
      <c r="BM2203" s="24"/>
      <c r="BN2203" s="24"/>
      <c r="BO2203" s="24"/>
      <c r="BP2203" s="24"/>
      <c r="BQ2203" s="24"/>
      <c r="BR2203" s="24"/>
      <c r="BS2203" s="24"/>
      <c r="BT2203" s="24"/>
      <c r="BU2203" s="24"/>
      <c r="BV2203" s="24"/>
      <c r="BW2203" s="24"/>
      <c r="BX2203" s="24"/>
      <c r="BY2203" s="24"/>
      <c r="BZ2203" s="24"/>
      <c r="CA2203" s="24"/>
      <c r="CB2203" s="24"/>
      <c r="CC2203" s="24"/>
      <c r="CD2203" s="24"/>
      <c r="CE2203" s="24"/>
    </row>
    <row r="2204" spans="46:83" x14ac:dyDescent="0.15">
      <c r="AT2204" s="24"/>
      <c r="AU2204" s="24"/>
      <c r="AV2204" s="24"/>
      <c r="AW2204" s="24"/>
      <c r="AX2204" s="24"/>
      <c r="AY2204" s="24"/>
      <c r="AZ2204" s="24"/>
      <c r="BA2204" s="24"/>
      <c r="BB2204" s="24"/>
      <c r="BC2204" s="24"/>
      <c r="BD2204" s="24"/>
      <c r="BE2204" s="24"/>
      <c r="BF2204" s="24"/>
      <c r="BG2204" s="24"/>
      <c r="BH2204" s="24"/>
      <c r="BI2204" s="24"/>
      <c r="BJ2204" s="24"/>
      <c r="BK2204" s="24"/>
      <c r="BL2204" s="24"/>
      <c r="BM2204" s="24"/>
      <c r="BN2204" s="24"/>
      <c r="BO2204" s="24"/>
      <c r="BP2204" s="24"/>
      <c r="BQ2204" s="24"/>
      <c r="BR2204" s="24"/>
      <c r="BS2204" s="24"/>
      <c r="BT2204" s="24"/>
      <c r="BU2204" s="24"/>
      <c r="BV2204" s="24"/>
      <c r="BW2204" s="24"/>
      <c r="BX2204" s="24"/>
      <c r="BY2204" s="24"/>
      <c r="BZ2204" s="24"/>
      <c r="CA2204" s="24"/>
      <c r="CB2204" s="24"/>
      <c r="CC2204" s="24"/>
      <c r="CD2204" s="24"/>
      <c r="CE2204" s="24"/>
    </row>
    <row r="2205" spans="46:83" x14ac:dyDescent="0.15">
      <c r="AT2205" s="24"/>
      <c r="AU2205" s="24"/>
      <c r="AV2205" s="24"/>
      <c r="AW2205" s="24"/>
      <c r="AX2205" s="24"/>
      <c r="AY2205" s="24"/>
      <c r="AZ2205" s="24"/>
      <c r="BA2205" s="24"/>
      <c r="BB2205" s="24"/>
      <c r="BC2205" s="24"/>
      <c r="BD2205" s="24"/>
      <c r="BE2205" s="24"/>
      <c r="BF2205" s="24"/>
      <c r="BG2205" s="24"/>
      <c r="BH2205" s="24"/>
      <c r="BI2205" s="24"/>
      <c r="BJ2205" s="24"/>
      <c r="BK2205" s="24"/>
      <c r="BL2205" s="24"/>
      <c r="BM2205" s="24"/>
      <c r="BN2205" s="24"/>
      <c r="BO2205" s="24"/>
      <c r="BP2205" s="24"/>
      <c r="BQ2205" s="24"/>
      <c r="BR2205" s="24"/>
      <c r="BS2205" s="24"/>
      <c r="BT2205" s="24"/>
      <c r="BU2205" s="24"/>
      <c r="BV2205" s="24"/>
      <c r="BW2205" s="24"/>
      <c r="BX2205" s="24"/>
      <c r="BY2205" s="24"/>
      <c r="BZ2205" s="24"/>
      <c r="CA2205" s="24"/>
      <c r="CB2205" s="24"/>
      <c r="CC2205" s="24"/>
      <c r="CD2205" s="24"/>
      <c r="CE2205" s="24"/>
    </row>
    <row r="2206" spans="46:83" x14ac:dyDescent="0.15">
      <c r="AT2206" s="24"/>
      <c r="AU2206" s="24"/>
      <c r="AV2206" s="24"/>
      <c r="AW2206" s="24"/>
      <c r="AX2206" s="24"/>
      <c r="AY2206" s="24"/>
      <c r="AZ2206" s="24"/>
      <c r="BA2206" s="24"/>
      <c r="BB2206" s="24"/>
      <c r="BC2206" s="24"/>
      <c r="BD2206" s="24"/>
      <c r="BE2206" s="24"/>
      <c r="BF2206" s="24"/>
      <c r="BG2206" s="24"/>
      <c r="BH2206" s="24"/>
      <c r="BI2206" s="24"/>
      <c r="BJ2206" s="24"/>
      <c r="BK2206" s="24"/>
      <c r="BL2206" s="24"/>
      <c r="BM2206" s="24"/>
      <c r="BN2206" s="24"/>
      <c r="BO2206" s="24"/>
      <c r="BP2206" s="24"/>
      <c r="BQ2206" s="24"/>
      <c r="BR2206" s="24"/>
      <c r="BS2206" s="24"/>
      <c r="BT2206" s="24"/>
      <c r="BU2206" s="24"/>
      <c r="BV2206" s="24"/>
      <c r="BW2206" s="24"/>
      <c r="BX2206" s="24"/>
      <c r="BY2206" s="24"/>
      <c r="BZ2206" s="24"/>
      <c r="CA2206" s="24"/>
      <c r="CB2206" s="24"/>
      <c r="CC2206" s="24"/>
      <c r="CD2206" s="24"/>
      <c r="CE2206" s="24"/>
    </row>
    <row r="2207" spans="46:83" x14ac:dyDescent="0.15">
      <c r="AT2207" s="24"/>
      <c r="AU2207" s="24"/>
      <c r="AV2207" s="24"/>
      <c r="AW2207" s="24"/>
      <c r="AX2207" s="24"/>
      <c r="AY2207" s="24"/>
      <c r="AZ2207" s="24"/>
      <c r="BA2207" s="24"/>
      <c r="BB2207" s="24"/>
      <c r="BC2207" s="24"/>
      <c r="BD2207" s="24"/>
      <c r="BE2207" s="24"/>
      <c r="BF2207" s="24"/>
      <c r="BG2207" s="24"/>
      <c r="BH2207" s="24"/>
      <c r="BI2207" s="24"/>
      <c r="BJ2207" s="24"/>
      <c r="BK2207" s="24"/>
      <c r="BL2207" s="24"/>
      <c r="BM2207" s="24"/>
      <c r="BN2207" s="24"/>
      <c r="BO2207" s="24"/>
      <c r="BP2207" s="24"/>
      <c r="BQ2207" s="24"/>
      <c r="BR2207" s="24"/>
      <c r="BS2207" s="24"/>
      <c r="BT2207" s="24"/>
      <c r="BU2207" s="24"/>
      <c r="BV2207" s="24"/>
      <c r="BW2207" s="24"/>
      <c r="BX2207" s="24"/>
      <c r="BY2207" s="24"/>
      <c r="BZ2207" s="24"/>
      <c r="CA2207" s="24"/>
      <c r="CB2207" s="24"/>
      <c r="CC2207" s="24"/>
      <c r="CD2207" s="24"/>
      <c r="CE2207" s="24"/>
    </row>
    <row r="2208" spans="46:83" x14ac:dyDescent="0.15">
      <c r="AT2208" s="24"/>
      <c r="AU2208" s="24"/>
      <c r="AV2208" s="24"/>
      <c r="AW2208" s="24"/>
      <c r="AX2208" s="24"/>
      <c r="AY2208" s="24"/>
      <c r="AZ2208" s="24"/>
      <c r="BA2208" s="24"/>
      <c r="BB2208" s="24"/>
      <c r="BC2208" s="24"/>
      <c r="BD2208" s="24"/>
      <c r="BE2208" s="24"/>
      <c r="BF2208" s="24"/>
      <c r="BG2208" s="24"/>
      <c r="BH2208" s="24"/>
      <c r="BI2208" s="24"/>
      <c r="BJ2208" s="24"/>
      <c r="BK2208" s="24"/>
      <c r="BL2208" s="24"/>
      <c r="BM2208" s="24"/>
      <c r="BN2208" s="24"/>
      <c r="BO2208" s="24"/>
      <c r="BP2208" s="24"/>
      <c r="BQ2208" s="24"/>
      <c r="BR2208" s="24"/>
      <c r="BS2208" s="24"/>
      <c r="BT2208" s="24"/>
      <c r="BU2208" s="24"/>
      <c r="BV2208" s="24"/>
      <c r="BW2208" s="24"/>
      <c r="BX2208" s="24"/>
      <c r="BY2208" s="24"/>
      <c r="BZ2208" s="24"/>
      <c r="CA2208" s="24"/>
      <c r="CB2208" s="24"/>
      <c r="CC2208" s="24"/>
      <c r="CD2208" s="24"/>
      <c r="CE2208" s="24"/>
    </row>
    <row r="2209" spans="46:83" x14ac:dyDescent="0.15">
      <c r="AT2209" s="24"/>
      <c r="AU2209" s="24"/>
      <c r="AV2209" s="24"/>
      <c r="AW2209" s="24"/>
      <c r="AX2209" s="24"/>
      <c r="AY2209" s="24"/>
      <c r="AZ2209" s="24"/>
      <c r="BA2209" s="24"/>
      <c r="BB2209" s="24"/>
      <c r="BC2209" s="24"/>
      <c r="BD2209" s="24"/>
      <c r="BE2209" s="24"/>
      <c r="BF2209" s="24"/>
      <c r="BG2209" s="24"/>
      <c r="BH2209" s="24"/>
      <c r="BI2209" s="24"/>
      <c r="BJ2209" s="24"/>
      <c r="BK2209" s="24"/>
      <c r="BL2209" s="24"/>
      <c r="BM2209" s="24"/>
      <c r="BN2209" s="24"/>
      <c r="BO2209" s="24"/>
      <c r="BP2209" s="24"/>
      <c r="BQ2209" s="24"/>
      <c r="BR2209" s="24"/>
      <c r="BS2209" s="24"/>
      <c r="BT2209" s="24"/>
      <c r="BU2209" s="24"/>
      <c r="BV2209" s="24"/>
      <c r="BW2209" s="24"/>
      <c r="BX2209" s="24"/>
      <c r="BY2209" s="24"/>
      <c r="BZ2209" s="24"/>
      <c r="CA2209" s="24"/>
      <c r="CB2209" s="24"/>
      <c r="CC2209" s="24"/>
      <c r="CD2209" s="24"/>
      <c r="CE2209" s="24"/>
    </row>
    <row r="2210" spans="46:83" x14ac:dyDescent="0.15">
      <c r="AT2210" s="24"/>
      <c r="AU2210" s="24"/>
      <c r="AV2210" s="24"/>
      <c r="AW2210" s="24"/>
      <c r="AX2210" s="24"/>
      <c r="AY2210" s="24"/>
      <c r="AZ2210" s="24"/>
      <c r="BA2210" s="24"/>
      <c r="BB2210" s="24"/>
      <c r="BC2210" s="24"/>
      <c r="BD2210" s="24"/>
      <c r="BE2210" s="24"/>
      <c r="BF2210" s="24"/>
      <c r="BG2210" s="24"/>
      <c r="BH2210" s="24"/>
      <c r="BI2210" s="24"/>
      <c r="BJ2210" s="24"/>
      <c r="BK2210" s="24"/>
      <c r="BL2210" s="24"/>
      <c r="BM2210" s="24"/>
      <c r="BN2210" s="24"/>
      <c r="BO2210" s="24"/>
      <c r="BP2210" s="24"/>
      <c r="BQ2210" s="24"/>
      <c r="BR2210" s="24"/>
      <c r="BS2210" s="24"/>
      <c r="BT2210" s="24"/>
      <c r="BU2210" s="24"/>
      <c r="BV2210" s="24"/>
      <c r="BW2210" s="24"/>
      <c r="BX2210" s="24"/>
      <c r="BY2210" s="24"/>
      <c r="BZ2210" s="24"/>
      <c r="CA2210" s="24"/>
      <c r="CB2210" s="24"/>
      <c r="CC2210" s="24"/>
      <c r="CD2210" s="24"/>
      <c r="CE2210" s="24"/>
    </row>
    <row r="2211" spans="46:83" x14ac:dyDescent="0.15">
      <c r="AT2211" s="24"/>
      <c r="AU2211" s="24"/>
      <c r="AV2211" s="24"/>
      <c r="AW2211" s="24"/>
      <c r="AX2211" s="24"/>
      <c r="AY2211" s="24"/>
      <c r="AZ2211" s="24"/>
      <c r="BA2211" s="24"/>
      <c r="BB2211" s="24"/>
      <c r="BC2211" s="24"/>
      <c r="BD2211" s="24"/>
      <c r="BE2211" s="24"/>
      <c r="BF2211" s="24"/>
      <c r="BG2211" s="24"/>
      <c r="BH2211" s="24"/>
      <c r="BI2211" s="24"/>
      <c r="BJ2211" s="24"/>
      <c r="BK2211" s="24"/>
      <c r="BL2211" s="24"/>
      <c r="BM2211" s="24"/>
      <c r="BN2211" s="24"/>
      <c r="BO2211" s="24"/>
      <c r="BP2211" s="24"/>
      <c r="BQ2211" s="24"/>
      <c r="BR2211" s="24"/>
      <c r="BS2211" s="24"/>
      <c r="BT2211" s="24"/>
      <c r="BU2211" s="24"/>
      <c r="BV2211" s="24"/>
      <c r="BW2211" s="24"/>
      <c r="BX2211" s="24"/>
      <c r="BY2211" s="24"/>
      <c r="BZ2211" s="24"/>
      <c r="CA2211" s="24"/>
      <c r="CB2211" s="24"/>
      <c r="CC2211" s="24"/>
      <c r="CD2211" s="24"/>
      <c r="CE2211" s="24"/>
    </row>
    <row r="2212" spans="46:83" x14ac:dyDescent="0.15">
      <c r="AT2212" s="24"/>
      <c r="AU2212" s="24"/>
      <c r="AV2212" s="24"/>
      <c r="AW2212" s="24"/>
      <c r="AX2212" s="24"/>
      <c r="AY2212" s="24"/>
      <c r="AZ2212" s="24"/>
      <c r="BA2212" s="24"/>
      <c r="BB2212" s="24"/>
      <c r="BC2212" s="24"/>
      <c r="BD2212" s="24"/>
      <c r="BE2212" s="24"/>
      <c r="BF2212" s="24"/>
      <c r="BG2212" s="24"/>
      <c r="BH2212" s="24"/>
      <c r="BI2212" s="24"/>
      <c r="BJ2212" s="24"/>
      <c r="BK2212" s="24"/>
      <c r="BL2212" s="24"/>
      <c r="BM2212" s="24"/>
      <c r="BN2212" s="24"/>
      <c r="BO2212" s="24"/>
      <c r="BP2212" s="24"/>
      <c r="BQ2212" s="24"/>
      <c r="BR2212" s="24"/>
      <c r="BS2212" s="24"/>
      <c r="BT2212" s="24"/>
      <c r="BU2212" s="24"/>
      <c r="BV2212" s="24"/>
      <c r="BW2212" s="24"/>
      <c r="BX2212" s="24"/>
      <c r="BY2212" s="24"/>
      <c r="BZ2212" s="24"/>
      <c r="CA2212" s="24"/>
      <c r="CB2212" s="24"/>
      <c r="CC2212" s="24"/>
      <c r="CD2212" s="24"/>
      <c r="CE2212" s="24"/>
    </row>
    <row r="2213" spans="46:83" x14ac:dyDescent="0.15">
      <c r="AT2213" s="24"/>
      <c r="AU2213" s="24"/>
      <c r="AV2213" s="24"/>
      <c r="AW2213" s="24"/>
      <c r="AX2213" s="24"/>
      <c r="AY2213" s="24"/>
      <c r="AZ2213" s="24"/>
      <c r="BA2213" s="24"/>
      <c r="BB2213" s="24"/>
      <c r="BC2213" s="24"/>
      <c r="BD2213" s="24"/>
      <c r="BE2213" s="24"/>
      <c r="BF2213" s="24"/>
      <c r="BG2213" s="24"/>
      <c r="BH2213" s="24"/>
      <c r="BI2213" s="24"/>
      <c r="BJ2213" s="24"/>
      <c r="BK2213" s="24"/>
      <c r="BL2213" s="24"/>
      <c r="BM2213" s="24"/>
      <c r="BN2213" s="24"/>
      <c r="BO2213" s="24"/>
      <c r="BP2213" s="24"/>
      <c r="BQ2213" s="24"/>
      <c r="BR2213" s="24"/>
      <c r="BS2213" s="24"/>
      <c r="BT2213" s="24"/>
      <c r="BU2213" s="24"/>
      <c r="BV2213" s="24"/>
      <c r="BW2213" s="24"/>
      <c r="BX2213" s="24"/>
      <c r="BY2213" s="24"/>
      <c r="BZ2213" s="24"/>
      <c r="CA2213" s="24"/>
      <c r="CB2213" s="24"/>
      <c r="CC2213" s="24"/>
      <c r="CD2213" s="24"/>
      <c r="CE2213" s="24"/>
    </row>
    <row r="2214" spans="46:83" x14ac:dyDescent="0.15">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row>
    <row r="2215" spans="46:83" x14ac:dyDescent="0.15">
      <c r="AT2215" s="24"/>
      <c r="AU2215" s="24"/>
      <c r="AV2215" s="24"/>
      <c r="AW2215" s="24"/>
      <c r="AX2215" s="24"/>
      <c r="AY2215" s="24"/>
      <c r="AZ2215" s="24"/>
      <c r="BA2215" s="24"/>
      <c r="BB2215" s="24"/>
      <c r="BC2215" s="24"/>
      <c r="BD2215" s="24"/>
      <c r="BE2215" s="24"/>
      <c r="BF2215" s="24"/>
      <c r="BG2215" s="24"/>
      <c r="BH2215" s="24"/>
      <c r="BI2215" s="24"/>
      <c r="BJ2215" s="24"/>
      <c r="BK2215" s="24"/>
      <c r="BL2215" s="24"/>
      <c r="BM2215" s="24"/>
      <c r="BN2215" s="24"/>
      <c r="BO2215" s="24"/>
      <c r="BP2215" s="24"/>
      <c r="BQ2215" s="24"/>
      <c r="BR2215" s="24"/>
      <c r="BS2215" s="24"/>
      <c r="BT2215" s="24"/>
      <c r="BU2215" s="24"/>
      <c r="BV2215" s="24"/>
      <c r="BW2215" s="24"/>
      <c r="BX2215" s="24"/>
      <c r="BY2215" s="24"/>
      <c r="BZ2215" s="24"/>
      <c r="CA2215" s="24"/>
      <c r="CB2215" s="24"/>
      <c r="CC2215" s="24"/>
      <c r="CD2215" s="24"/>
      <c r="CE2215" s="24"/>
    </row>
    <row r="2216" spans="46:83" x14ac:dyDescent="0.15">
      <c r="AT2216" s="24"/>
      <c r="AU2216" s="24"/>
      <c r="AV2216" s="24"/>
      <c r="AW2216" s="24"/>
      <c r="AX2216" s="24"/>
      <c r="AY2216" s="24"/>
      <c r="AZ2216" s="24"/>
      <c r="BA2216" s="24"/>
      <c r="BB2216" s="24"/>
      <c r="BC2216" s="24"/>
      <c r="BD2216" s="24"/>
      <c r="BE2216" s="24"/>
      <c r="BF2216" s="24"/>
      <c r="BG2216" s="24"/>
      <c r="BH2216" s="24"/>
      <c r="BI2216" s="24"/>
      <c r="BJ2216" s="24"/>
      <c r="BK2216" s="24"/>
      <c r="BL2216" s="24"/>
      <c r="BM2216" s="24"/>
      <c r="BN2216" s="24"/>
      <c r="BO2216" s="24"/>
      <c r="BP2216" s="24"/>
      <c r="BQ2216" s="24"/>
      <c r="BR2216" s="24"/>
      <c r="BS2216" s="24"/>
      <c r="BT2216" s="24"/>
      <c r="BU2216" s="24"/>
      <c r="BV2216" s="24"/>
      <c r="BW2216" s="24"/>
      <c r="BX2216" s="24"/>
      <c r="BY2216" s="24"/>
      <c r="BZ2216" s="24"/>
      <c r="CA2216" s="24"/>
      <c r="CB2216" s="24"/>
      <c r="CC2216" s="24"/>
      <c r="CD2216" s="24"/>
      <c r="CE2216" s="24"/>
    </row>
    <row r="2217" spans="46:83" x14ac:dyDescent="0.15">
      <c r="AT2217" s="24"/>
      <c r="AU2217" s="24"/>
      <c r="AV2217" s="24"/>
      <c r="AW2217" s="24"/>
      <c r="AX2217" s="24"/>
      <c r="AY2217" s="24"/>
      <c r="AZ2217" s="24"/>
      <c r="BA2217" s="24"/>
      <c r="BB2217" s="24"/>
      <c r="BC2217" s="24"/>
      <c r="BD2217" s="24"/>
      <c r="BE2217" s="24"/>
      <c r="BF2217" s="24"/>
      <c r="BG2217" s="24"/>
      <c r="BH2217" s="24"/>
      <c r="BI2217" s="24"/>
      <c r="BJ2217" s="24"/>
      <c r="BK2217" s="24"/>
      <c r="BL2217" s="24"/>
      <c r="BM2217" s="24"/>
      <c r="BN2217" s="24"/>
      <c r="BO2217" s="24"/>
      <c r="BP2217" s="24"/>
      <c r="BQ2217" s="24"/>
      <c r="BR2217" s="24"/>
      <c r="BS2217" s="24"/>
      <c r="BT2217" s="24"/>
      <c r="BU2217" s="24"/>
      <c r="BV2217" s="24"/>
      <c r="BW2217" s="24"/>
      <c r="BX2217" s="24"/>
      <c r="BY2217" s="24"/>
      <c r="BZ2217" s="24"/>
      <c r="CA2217" s="24"/>
      <c r="CB2217" s="24"/>
      <c r="CC2217" s="24"/>
      <c r="CD2217" s="24"/>
      <c r="CE2217" s="24"/>
    </row>
    <row r="2218" spans="46:83" x14ac:dyDescent="0.15">
      <c r="AT2218" s="24"/>
      <c r="AU2218" s="24"/>
      <c r="AV2218" s="24"/>
      <c r="AW2218" s="24"/>
      <c r="AX2218" s="24"/>
      <c r="AY2218" s="24"/>
      <c r="AZ2218" s="24"/>
      <c r="BA2218" s="24"/>
      <c r="BB2218" s="24"/>
      <c r="BC2218" s="24"/>
      <c r="BD2218" s="24"/>
      <c r="BE2218" s="24"/>
      <c r="BF2218" s="24"/>
      <c r="BG2218" s="24"/>
      <c r="BH2218" s="24"/>
      <c r="BI2218" s="24"/>
      <c r="BJ2218" s="24"/>
      <c r="BK2218" s="24"/>
      <c r="BL2218" s="24"/>
      <c r="BM2218" s="24"/>
      <c r="BN2218" s="24"/>
      <c r="BO2218" s="24"/>
      <c r="BP2218" s="24"/>
      <c r="BQ2218" s="24"/>
      <c r="BR2218" s="24"/>
      <c r="BS2218" s="24"/>
      <c r="BT2218" s="24"/>
      <c r="BU2218" s="24"/>
      <c r="BV2218" s="24"/>
      <c r="BW2218" s="24"/>
      <c r="BX2218" s="24"/>
      <c r="BY2218" s="24"/>
      <c r="BZ2218" s="24"/>
      <c r="CA2218" s="24"/>
      <c r="CB2218" s="24"/>
      <c r="CC2218" s="24"/>
      <c r="CD2218" s="24"/>
      <c r="CE2218" s="24"/>
    </row>
    <row r="2219" spans="46:83" x14ac:dyDescent="0.15">
      <c r="AT2219" s="24"/>
      <c r="AU2219" s="24"/>
      <c r="AV2219" s="24"/>
      <c r="AW2219" s="24"/>
      <c r="AX2219" s="24"/>
      <c r="AY2219" s="24"/>
      <c r="AZ2219" s="24"/>
      <c r="BA2219" s="24"/>
      <c r="BB2219" s="24"/>
      <c r="BC2219" s="24"/>
      <c r="BD2219" s="24"/>
      <c r="BE2219" s="24"/>
      <c r="BF2219" s="24"/>
      <c r="BG2219" s="24"/>
      <c r="BH2219" s="24"/>
      <c r="BI2219" s="24"/>
      <c r="BJ2219" s="24"/>
      <c r="BK2219" s="24"/>
      <c r="BL2219" s="24"/>
      <c r="BM2219" s="24"/>
      <c r="BN2219" s="24"/>
      <c r="BO2219" s="24"/>
      <c r="BP2219" s="24"/>
      <c r="BQ2219" s="24"/>
      <c r="BR2219" s="24"/>
      <c r="BS2219" s="24"/>
      <c r="BT2219" s="24"/>
      <c r="BU2219" s="24"/>
      <c r="BV2219" s="24"/>
      <c r="BW2219" s="24"/>
      <c r="BX2219" s="24"/>
      <c r="BY2219" s="24"/>
      <c r="BZ2219" s="24"/>
      <c r="CA2219" s="24"/>
      <c r="CB2219" s="24"/>
      <c r="CC2219" s="24"/>
      <c r="CD2219" s="24"/>
      <c r="CE2219" s="24"/>
    </row>
    <row r="2220" spans="46:83" x14ac:dyDescent="0.15">
      <c r="AT2220" s="24"/>
      <c r="AU2220" s="24"/>
      <c r="AV2220" s="24"/>
      <c r="AW2220" s="24"/>
      <c r="AX2220" s="24"/>
      <c r="AY2220" s="24"/>
      <c r="AZ2220" s="24"/>
      <c r="BA2220" s="24"/>
      <c r="BB2220" s="24"/>
      <c r="BC2220" s="24"/>
      <c r="BD2220" s="24"/>
      <c r="BE2220" s="24"/>
      <c r="BF2220" s="24"/>
      <c r="BG2220" s="24"/>
      <c r="BH2220" s="24"/>
      <c r="BI2220" s="24"/>
      <c r="BJ2220" s="24"/>
      <c r="BK2220" s="24"/>
      <c r="BL2220" s="24"/>
      <c r="BM2220" s="24"/>
      <c r="BN2220" s="24"/>
      <c r="BO2220" s="24"/>
      <c r="BP2220" s="24"/>
      <c r="BQ2220" s="24"/>
      <c r="BR2220" s="24"/>
      <c r="BS2220" s="24"/>
      <c r="BT2220" s="24"/>
      <c r="BU2220" s="24"/>
      <c r="BV2220" s="24"/>
      <c r="BW2220" s="24"/>
      <c r="BX2220" s="24"/>
      <c r="BY2220" s="24"/>
      <c r="BZ2220" s="24"/>
      <c r="CA2220" s="24"/>
      <c r="CB2220" s="24"/>
      <c r="CC2220" s="24"/>
      <c r="CD2220" s="24"/>
      <c r="CE2220" s="24"/>
    </row>
    <row r="2221" spans="46:83" x14ac:dyDescent="0.15">
      <c r="AT2221" s="24"/>
      <c r="AU2221" s="24"/>
      <c r="AV2221" s="24"/>
      <c r="AW2221" s="24"/>
      <c r="AX2221" s="24"/>
      <c r="AY2221" s="24"/>
      <c r="AZ2221" s="24"/>
      <c r="BA2221" s="24"/>
      <c r="BB2221" s="24"/>
      <c r="BC2221" s="24"/>
      <c r="BD2221" s="24"/>
      <c r="BE2221" s="24"/>
      <c r="BF2221" s="24"/>
      <c r="BG2221" s="24"/>
      <c r="BH2221" s="24"/>
      <c r="BI2221" s="24"/>
      <c r="BJ2221" s="24"/>
      <c r="BK2221" s="24"/>
      <c r="BL2221" s="24"/>
      <c r="BM2221" s="24"/>
      <c r="BN2221" s="24"/>
      <c r="BO2221" s="24"/>
      <c r="BP2221" s="24"/>
      <c r="BQ2221" s="24"/>
      <c r="BR2221" s="24"/>
      <c r="BS2221" s="24"/>
      <c r="BT2221" s="24"/>
      <c r="BU2221" s="24"/>
      <c r="BV2221" s="24"/>
      <c r="BW2221" s="24"/>
      <c r="BX2221" s="24"/>
      <c r="BY2221" s="24"/>
      <c r="BZ2221" s="24"/>
      <c r="CA2221" s="24"/>
      <c r="CB2221" s="24"/>
      <c r="CC2221" s="24"/>
      <c r="CD2221" s="24"/>
      <c r="CE2221" s="24"/>
    </row>
    <row r="2222" spans="46:83" x14ac:dyDescent="0.15">
      <c r="AT2222" s="24"/>
      <c r="AU2222" s="24"/>
      <c r="AV2222" s="24"/>
      <c r="AW2222" s="24"/>
      <c r="AX2222" s="24"/>
      <c r="AY2222" s="24"/>
      <c r="AZ2222" s="24"/>
      <c r="BA2222" s="24"/>
      <c r="BB2222" s="24"/>
      <c r="BC2222" s="24"/>
      <c r="BD2222" s="24"/>
      <c r="BE2222" s="24"/>
      <c r="BF2222" s="24"/>
      <c r="BG2222" s="24"/>
      <c r="BH2222" s="24"/>
      <c r="BI2222" s="24"/>
      <c r="BJ2222" s="24"/>
      <c r="BK2222" s="24"/>
      <c r="BL2222" s="24"/>
      <c r="BM2222" s="24"/>
      <c r="BN2222" s="24"/>
      <c r="BO2222" s="24"/>
      <c r="BP2222" s="24"/>
      <c r="BQ2222" s="24"/>
      <c r="BR2222" s="24"/>
      <c r="BS2222" s="24"/>
      <c r="BT2222" s="24"/>
      <c r="BU2222" s="24"/>
      <c r="BV2222" s="24"/>
      <c r="BW2222" s="24"/>
      <c r="BX2222" s="24"/>
      <c r="BY2222" s="24"/>
      <c r="BZ2222" s="24"/>
      <c r="CA2222" s="24"/>
      <c r="CB2222" s="24"/>
      <c r="CC2222" s="24"/>
      <c r="CD2222" s="24"/>
      <c r="CE2222" s="24"/>
    </row>
    <row r="2223" spans="46:83" x14ac:dyDescent="0.15">
      <c r="AT2223" s="24"/>
      <c r="AU2223" s="24"/>
      <c r="AV2223" s="24"/>
      <c r="AW2223" s="24"/>
      <c r="AX2223" s="24"/>
      <c r="AY2223" s="24"/>
      <c r="AZ2223" s="24"/>
      <c r="BA2223" s="24"/>
      <c r="BB2223" s="24"/>
      <c r="BC2223" s="24"/>
      <c r="BD2223" s="24"/>
      <c r="BE2223" s="24"/>
      <c r="BF2223" s="24"/>
      <c r="BG2223" s="24"/>
      <c r="BH2223" s="24"/>
      <c r="BI2223" s="24"/>
      <c r="BJ2223" s="24"/>
      <c r="BK2223" s="24"/>
      <c r="BL2223" s="24"/>
      <c r="BM2223" s="24"/>
      <c r="BN2223" s="24"/>
      <c r="BO2223" s="24"/>
      <c r="BP2223" s="24"/>
      <c r="BQ2223" s="24"/>
      <c r="BR2223" s="24"/>
      <c r="BS2223" s="24"/>
      <c r="BT2223" s="24"/>
      <c r="BU2223" s="24"/>
      <c r="BV2223" s="24"/>
      <c r="BW2223" s="24"/>
      <c r="BX2223" s="24"/>
      <c r="BY2223" s="24"/>
      <c r="BZ2223" s="24"/>
      <c r="CA2223" s="24"/>
      <c r="CB2223" s="24"/>
      <c r="CC2223" s="24"/>
      <c r="CD2223" s="24"/>
      <c r="CE2223" s="24"/>
    </row>
    <row r="2224" spans="46:83" x14ac:dyDescent="0.15">
      <c r="AT2224" s="24"/>
      <c r="AU2224" s="24"/>
      <c r="AV2224" s="24"/>
      <c r="AW2224" s="24"/>
      <c r="AX2224" s="24"/>
      <c r="AY2224" s="24"/>
      <c r="AZ2224" s="24"/>
      <c r="BA2224" s="24"/>
      <c r="BB2224" s="24"/>
      <c r="BC2224" s="24"/>
      <c r="BD2224" s="24"/>
      <c r="BE2224" s="24"/>
      <c r="BF2224" s="24"/>
      <c r="BG2224" s="24"/>
      <c r="BH2224" s="24"/>
      <c r="BI2224" s="24"/>
      <c r="BJ2224" s="24"/>
      <c r="BK2224" s="24"/>
      <c r="BL2224" s="24"/>
      <c r="BM2224" s="24"/>
      <c r="BN2224" s="24"/>
      <c r="BO2224" s="24"/>
      <c r="BP2224" s="24"/>
      <c r="BQ2224" s="24"/>
      <c r="BR2224" s="24"/>
      <c r="BS2224" s="24"/>
      <c r="BT2224" s="24"/>
      <c r="BU2224" s="24"/>
      <c r="BV2224" s="24"/>
      <c r="BW2224" s="24"/>
      <c r="BX2224" s="24"/>
      <c r="BY2224" s="24"/>
      <c r="BZ2224" s="24"/>
      <c r="CA2224" s="24"/>
      <c r="CB2224" s="24"/>
      <c r="CC2224" s="24"/>
      <c r="CD2224" s="24"/>
      <c r="CE2224" s="24"/>
    </row>
    <row r="2225" spans="46:83" x14ac:dyDescent="0.15">
      <c r="AT2225" s="24"/>
      <c r="AU2225" s="24"/>
      <c r="AV2225" s="24"/>
      <c r="AW2225" s="24"/>
      <c r="AX2225" s="24"/>
      <c r="AY2225" s="24"/>
      <c r="AZ2225" s="24"/>
      <c r="BA2225" s="24"/>
      <c r="BB2225" s="24"/>
      <c r="BC2225" s="24"/>
      <c r="BD2225" s="24"/>
      <c r="BE2225" s="24"/>
      <c r="BF2225" s="24"/>
      <c r="BG2225" s="24"/>
      <c r="BH2225" s="24"/>
      <c r="BI2225" s="24"/>
      <c r="BJ2225" s="24"/>
      <c r="BK2225" s="24"/>
      <c r="BL2225" s="24"/>
      <c r="BM2225" s="24"/>
      <c r="BN2225" s="24"/>
      <c r="BO2225" s="24"/>
      <c r="BP2225" s="24"/>
      <c r="BQ2225" s="24"/>
      <c r="BR2225" s="24"/>
      <c r="BS2225" s="24"/>
      <c r="BT2225" s="24"/>
      <c r="BU2225" s="24"/>
      <c r="BV2225" s="24"/>
      <c r="BW2225" s="24"/>
      <c r="BX2225" s="24"/>
      <c r="BY2225" s="24"/>
      <c r="BZ2225" s="24"/>
      <c r="CA2225" s="24"/>
      <c r="CB2225" s="24"/>
      <c r="CC2225" s="24"/>
      <c r="CD2225" s="24"/>
      <c r="CE2225" s="24"/>
    </row>
    <row r="2226" spans="46:83" x14ac:dyDescent="0.15">
      <c r="AT2226" s="24"/>
      <c r="AU2226" s="24"/>
      <c r="AV2226" s="24"/>
      <c r="AW2226" s="24"/>
      <c r="AX2226" s="24"/>
      <c r="AY2226" s="24"/>
      <c r="AZ2226" s="24"/>
      <c r="BA2226" s="24"/>
      <c r="BB2226" s="24"/>
      <c r="BC2226" s="24"/>
      <c r="BD2226" s="24"/>
      <c r="BE2226" s="24"/>
      <c r="BF2226" s="24"/>
      <c r="BG2226" s="24"/>
      <c r="BH2226" s="24"/>
      <c r="BI2226" s="24"/>
      <c r="BJ2226" s="24"/>
      <c r="BK2226" s="24"/>
      <c r="BL2226" s="24"/>
      <c r="BM2226" s="24"/>
      <c r="BN2226" s="24"/>
      <c r="BO2226" s="24"/>
      <c r="BP2226" s="24"/>
      <c r="BQ2226" s="24"/>
      <c r="BR2226" s="24"/>
      <c r="BS2226" s="24"/>
      <c r="BT2226" s="24"/>
      <c r="BU2226" s="24"/>
      <c r="BV2226" s="24"/>
      <c r="BW2226" s="24"/>
      <c r="BX2226" s="24"/>
      <c r="BY2226" s="24"/>
      <c r="BZ2226" s="24"/>
      <c r="CA2226" s="24"/>
      <c r="CB2226" s="24"/>
      <c r="CC2226" s="24"/>
      <c r="CD2226" s="24"/>
      <c r="CE2226" s="24"/>
    </row>
    <row r="2227" spans="46:83" x14ac:dyDescent="0.15">
      <c r="AT2227" s="24"/>
      <c r="AU2227" s="24"/>
      <c r="AV2227" s="24"/>
      <c r="AW2227" s="24"/>
      <c r="AX2227" s="24"/>
      <c r="AY2227" s="24"/>
      <c r="AZ2227" s="24"/>
      <c r="BA2227" s="24"/>
      <c r="BB2227" s="24"/>
      <c r="BC2227" s="24"/>
      <c r="BD2227" s="24"/>
      <c r="BE2227" s="24"/>
      <c r="BF2227" s="24"/>
      <c r="BG2227" s="24"/>
      <c r="BH2227" s="24"/>
      <c r="BI2227" s="24"/>
      <c r="BJ2227" s="24"/>
      <c r="BK2227" s="24"/>
      <c r="BL2227" s="24"/>
      <c r="BM2227" s="24"/>
      <c r="BN2227" s="24"/>
      <c r="BO2227" s="24"/>
      <c r="BP2227" s="24"/>
      <c r="BQ2227" s="24"/>
      <c r="BR2227" s="24"/>
      <c r="BS2227" s="24"/>
      <c r="BT2227" s="24"/>
      <c r="BU2227" s="24"/>
      <c r="BV2227" s="24"/>
      <c r="BW2227" s="24"/>
      <c r="BX2227" s="24"/>
      <c r="BY2227" s="24"/>
      <c r="BZ2227" s="24"/>
      <c r="CA2227" s="24"/>
      <c r="CB2227" s="24"/>
      <c r="CC2227" s="24"/>
      <c r="CD2227" s="24"/>
      <c r="CE2227" s="24"/>
    </row>
    <row r="2228" spans="46:83" x14ac:dyDescent="0.15">
      <c r="AT2228" s="24"/>
      <c r="AU2228" s="24"/>
      <c r="AV2228" s="24"/>
      <c r="AW2228" s="24"/>
      <c r="AX2228" s="24"/>
      <c r="AY2228" s="24"/>
      <c r="AZ2228" s="24"/>
      <c r="BA2228" s="24"/>
      <c r="BB2228" s="24"/>
      <c r="BC2228" s="24"/>
      <c r="BD2228" s="24"/>
      <c r="BE2228" s="24"/>
      <c r="BF2228" s="24"/>
      <c r="BG2228" s="24"/>
      <c r="BH2228" s="24"/>
      <c r="BI2228" s="24"/>
      <c r="BJ2228" s="24"/>
      <c r="BK2228" s="24"/>
      <c r="BL2228" s="24"/>
      <c r="BM2228" s="24"/>
      <c r="BN2228" s="24"/>
      <c r="BO2228" s="24"/>
      <c r="BP2228" s="24"/>
      <c r="BQ2228" s="24"/>
      <c r="BR2228" s="24"/>
      <c r="BS2228" s="24"/>
      <c r="BT2228" s="24"/>
      <c r="BU2228" s="24"/>
      <c r="BV2228" s="24"/>
      <c r="BW2228" s="24"/>
      <c r="BX2228" s="24"/>
      <c r="BY2228" s="24"/>
      <c r="BZ2228" s="24"/>
      <c r="CA2228" s="24"/>
      <c r="CB2228" s="24"/>
      <c r="CC2228" s="24"/>
      <c r="CD2228" s="24"/>
      <c r="CE2228" s="24"/>
    </row>
    <row r="2229" spans="46:83" x14ac:dyDescent="0.15">
      <c r="AT2229" s="24"/>
      <c r="AU2229" s="24"/>
      <c r="AV2229" s="24"/>
      <c r="AW2229" s="24"/>
      <c r="AX2229" s="24"/>
      <c r="AY2229" s="24"/>
      <c r="AZ2229" s="24"/>
      <c r="BA2229" s="24"/>
      <c r="BB2229" s="24"/>
      <c r="BC2229" s="24"/>
      <c r="BD2229" s="24"/>
      <c r="BE2229" s="24"/>
      <c r="BF2229" s="24"/>
      <c r="BG2229" s="24"/>
      <c r="BH2229" s="24"/>
      <c r="BI2229" s="24"/>
      <c r="BJ2229" s="24"/>
      <c r="BK2229" s="24"/>
      <c r="BL2229" s="24"/>
      <c r="BM2229" s="24"/>
      <c r="BN2229" s="24"/>
      <c r="BO2229" s="24"/>
      <c r="BP2229" s="24"/>
      <c r="BQ2229" s="24"/>
      <c r="BR2229" s="24"/>
      <c r="BS2229" s="24"/>
      <c r="BT2229" s="24"/>
      <c r="BU2229" s="24"/>
      <c r="BV2229" s="24"/>
      <c r="BW2229" s="24"/>
      <c r="BX2229" s="24"/>
      <c r="BY2229" s="24"/>
      <c r="BZ2229" s="24"/>
      <c r="CA2229" s="24"/>
      <c r="CB2229" s="24"/>
      <c r="CC2229" s="24"/>
      <c r="CD2229" s="24"/>
      <c r="CE2229" s="24"/>
    </row>
    <row r="2230" spans="46:83" x14ac:dyDescent="0.15">
      <c r="AT2230" s="24"/>
      <c r="AU2230" s="24"/>
      <c r="AV2230" s="24"/>
      <c r="AW2230" s="24"/>
      <c r="AX2230" s="24"/>
      <c r="AY2230" s="24"/>
      <c r="AZ2230" s="24"/>
      <c r="BA2230" s="24"/>
      <c r="BB2230" s="24"/>
      <c r="BC2230" s="24"/>
      <c r="BD2230" s="24"/>
      <c r="BE2230" s="24"/>
      <c r="BF2230" s="24"/>
      <c r="BG2230" s="24"/>
      <c r="BH2230" s="24"/>
      <c r="BI2230" s="24"/>
      <c r="BJ2230" s="24"/>
      <c r="BK2230" s="24"/>
      <c r="BL2230" s="24"/>
      <c r="BM2230" s="24"/>
      <c r="BN2230" s="24"/>
      <c r="BO2230" s="24"/>
      <c r="BP2230" s="24"/>
      <c r="BQ2230" s="24"/>
      <c r="BR2230" s="24"/>
      <c r="BS2230" s="24"/>
      <c r="BT2230" s="24"/>
      <c r="BU2230" s="24"/>
      <c r="BV2230" s="24"/>
      <c r="BW2230" s="24"/>
      <c r="BX2230" s="24"/>
      <c r="BY2230" s="24"/>
      <c r="BZ2230" s="24"/>
      <c r="CA2230" s="24"/>
      <c r="CB2230" s="24"/>
      <c r="CC2230" s="24"/>
      <c r="CD2230" s="24"/>
      <c r="CE2230" s="24"/>
    </row>
    <row r="2231" spans="46:83" x14ac:dyDescent="0.15">
      <c r="AT2231" s="24"/>
      <c r="AU2231" s="24"/>
      <c r="AV2231" s="24"/>
      <c r="AW2231" s="24"/>
      <c r="AX2231" s="24"/>
      <c r="AY2231" s="24"/>
      <c r="AZ2231" s="24"/>
      <c r="BA2231" s="24"/>
      <c r="BB2231" s="24"/>
      <c r="BC2231" s="24"/>
      <c r="BD2231" s="24"/>
      <c r="BE2231" s="24"/>
      <c r="BF2231" s="24"/>
      <c r="BG2231" s="24"/>
      <c r="BH2231" s="24"/>
      <c r="BI2231" s="24"/>
      <c r="BJ2231" s="24"/>
      <c r="BK2231" s="24"/>
      <c r="BL2231" s="24"/>
      <c r="BM2231" s="24"/>
      <c r="BN2231" s="24"/>
      <c r="BO2231" s="24"/>
      <c r="BP2231" s="24"/>
      <c r="BQ2231" s="24"/>
      <c r="BR2231" s="24"/>
      <c r="BS2231" s="24"/>
      <c r="BT2231" s="24"/>
      <c r="BU2231" s="24"/>
      <c r="BV2231" s="24"/>
      <c r="BW2231" s="24"/>
      <c r="BX2231" s="24"/>
      <c r="BY2231" s="24"/>
      <c r="BZ2231" s="24"/>
      <c r="CA2231" s="24"/>
      <c r="CB2231" s="24"/>
      <c r="CC2231" s="24"/>
      <c r="CD2231" s="24"/>
      <c r="CE2231" s="24"/>
    </row>
    <row r="2232" spans="46:83" x14ac:dyDescent="0.15">
      <c r="AT2232" s="24"/>
      <c r="AU2232" s="24"/>
      <c r="AV2232" s="24"/>
      <c r="AW2232" s="24"/>
      <c r="AX2232" s="24"/>
      <c r="AY2232" s="24"/>
      <c r="AZ2232" s="24"/>
      <c r="BA2232" s="24"/>
      <c r="BB2232" s="24"/>
      <c r="BC2232" s="24"/>
      <c r="BD2232" s="24"/>
      <c r="BE2232" s="24"/>
      <c r="BF2232" s="24"/>
      <c r="BG2232" s="24"/>
      <c r="BH2232" s="24"/>
      <c r="BI2232" s="24"/>
      <c r="BJ2232" s="24"/>
      <c r="BK2232" s="24"/>
      <c r="BL2232" s="24"/>
      <c r="BM2232" s="24"/>
      <c r="BN2232" s="24"/>
      <c r="BO2232" s="24"/>
      <c r="BP2232" s="24"/>
      <c r="BQ2232" s="24"/>
      <c r="BR2232" s="24"/>
      <c r="BS2232" s="24"/>
      <c r="BT2232" s="24"/>
      <c r="BU2232" s="24"/>
      <c r="BV2232" s="24"/>
      <c r="BW2232" s="24"/>
      <c r="BX2232" s="24"/>
      <c r="BY2232" s="24"/>
      <c r="BZ2232" s="24"/>
      <c r="CA2232" s="24"/>
      <c r="CB2232" s="24"/>
      <c r="CC2232" s="24"/>
      <c r="CD2232" s="24"/>
      <c r="CE2232" s="24"/>
    </row>
    <row r="2233" spans="46:83" x14ac:dyDescent="0.15">
      <c r="AT2233" s="24"/>
      <c r="AU2233" s="24"/>
      <c r="AV2233" s="24"/>
      <c r="AW2233" s="24"/>
      <c r="AX2233" s="24"/>
      <c r="AY2233" s="24"/>
      <c r="AZ2233" s="24"/>
      <c r="BA2233" s="24"/>
      <c r="BB2233" s="24"/>
      <c r="BC2233" s="24"/>
      <c r="BD2233" s="24"/>
      <c r="BE2233" s="24"/>
      <c r="BF2233" s="24"/>
      <c r="BG2233" s="24"/>
      <c r="BH2233" s="24"/>
      <c r="BI2233" s="24"/>
      <c r="BJ2233" s="24"/>
      <c r="BK2233" s="24"/>
      <c r="BL2233" s="24"/>
      <c r="BM2233" s="24"/>
      <c r="BN2233" s="24"/>
      <c r="BO2233" s="24"/>
      <c r="BP2233" s="24"/>
      <c r="BQ2233" s="24"/>
      <c r="BR2233" s="24"/>
      <c r="BS2233" s="24"/>
      <c r="BT2233" s="24"/>
      <c r="BU2233" s="24"/>
      <c r="BV2233" s="24"/>
      <c r="BW2233" s="24"/>
      <c r="BX2233" s="24"/>
      <c r="BY2233" s="24"/>
      <c r="BZ2233" s="24"/>
      <c r="CA2233" s="24"/>
      <c r="CB2233" s="24"/>
      <c r="CC2233" s="24"/>
      <c r="CD2233" s="24"/>
      <c r="CE2233" s="24"/>
    </row>
    <row r="2234" spans="46:83" x14ac:dyDescent="0.15">
      <c r="AT2234" s="24"/>
      <c r="AU2234" s="24"/>
      <c r="AV2234" s="24"/>
      <c r="AW2234" s="24"/>
      <c r="AX2234" s="24"/>
      <c r="AY2234" s="24"/>
      <c r="AZ2234" s="24"/>
      <c r="BA2234" s="24"/>
      <c r="BB2234" s="24"/>
      <c r="BC2234" s="24"/>
      <c r="BD2234" s="24"/>
      <c r="BE2234" s="24"/>
      <c r="BF2234" s="24"/>
      <c r="BG2234" s="24"/>
      <c r="BH2234" s="24"/>
      <c r="BI2234" s="24"/>
      <c r="BJ2234" s="24"/>
      <c r="BK2234" s="24"/>
      <c r="BL2234" s="24"/>
      <c r="BM2234" s="24"/>
      <c r="BN2234" s="24"/>
      <c r="BO2234" s="24"/>
      <c r="BP2234" s="24"/>
      <c r="BQ2234" s="24"/>
      <c r="BR2234" s="24"/>
      <c r="BS2234" s="24"/>
      <c r="BT2234" s="24"/>
      <c r="BU2234" s="24"/>
      <c r="BV2234" s="24"/>
      <c r="BW2234" s="24"/>
      <c r="BX2234" s="24"/>
      <c r="BY2234" s="24"/>
      <c r="BZ2234" s="24"/>
      <c r="CA2234" s="24"/>
      <c r="CB2234" s="24"/>
      <c r="CC2234" s="24"/>
      <c r="CD2234" s="24"/>
      <c r="CE2234" s="24"/>
    </row>
    <row r="2235" spans="46:83" x14ac:dyDescent="0.15">
      <c r="AT2235" s="24"/>
      <c r="AU2235" s="24"/>
      <c r="AV2235" s="24"/>
      <c r="AW2235" s="24"/>
      <c r="AX2235" s="24"/>
      <c r="AY2235" s="24"/>
      <c r="AZ2235" s="24"/>
      <c r="BA2235" s="24"/>
      <c r="BB2235" s="24"/>
      <c r="BC2235" s="24"/>
      <c r="BD2235" s="24"/>
      <c r="BE2235" s="24"/>
      <c r="BF2235" s="24"/>
      <c r="BG2235" s="24"/>
      <c r="BH2235" s="24"/>
      <c r="BI2235" s="24"/>
      <c r="BJ2235" s="24"/>
      <c r="BK2235" s="24"/>
      <c r="BL2235" s="24"/>
      <c r="BM2235" s="24"/>
      <c r="BN2235" s="24"/>
      <c r="BO2235" s="24"/>
      <c r="BP2235" s="24"/>
      <c r="BQ2235" s="24"/>
      <c r="BR2235" s="24"/>
      <c r="BS2235" s="24"/>
      <c r="BT2235" s="24"/>
      <c r="BU2235" s="24"/>
      <c r="BV2235" s="24"/>
      <c r="BW2235" s="24"/>
      <c r="BX2235" s="24"/>
      <c r="BY2235" s="24"/>
      <c r="BZ2235" s="24"/>
      <c r="CA2235" s="24"/>
      <c r="CB2235" s="24"/>
      <c r="CC2235" s="24"/>
      <c r="CD2235" s="24"/>
      <c r="CE2235" s="24"/>
    </row>
    <row r="2236" spans="46:83" x14ac:dyDescent="0.15">
      <c r="AT2236" s="24"/>
      <c r="AU2236" s="24"/>
      <c r="AV2236" s="24"/>
      <c r="AW2236" s="24"/>
      <c r="AX2236" s="24"/>
      <c r="AY2236" s="24"/>
      <c r="AZ2236" s="24"/>
      <c r="BA2236" s="24"/>
      <c r="BB2236" s="24"/>
      <c r="BC2236" s="24"/>
      <c r="BD2236" s="24"/>
      <c r="BE2236" s="24"/>
      <c r="BF2236" s="24"/>
      <c r="BG2236" s="24"/>
      <c r="BH2236" s="24"/>
      <c r="BI2236" s="24"/>
      <c r="BJ2236" s="24"/>
      <c r="BK2236" s="24"/>
      <c r="BL2236" s="24"/>
      <c r="BM2236" s="24"/>
      <c r="BN2236" s="24"/>
      <c r="BO2236" s="24"/>
      <c r="BP2236" s="24"/>
      <c r="BQ2236" s="24"/>
      <c r="BR2236" s="24"/>
      <c r="BS2236" s="24"/>
      <c r="BT2236" s="24"/>
      <c r="BU2236" s="24"/>
      <c r="BV2236" s="24"/>
      <c r="BW2236" s="24"/>
      <c r="BX2236" s="24"/>
      <c r="BY2236" s="24"/>
      <c r="BZ2236" s="24"/>
      <c r="CA2236" s="24"/>
      <c r="CB2236" s="24"/>
      <c r="CC2236" s="24"/>
      <c r="CD2236" s="24"/>
      <c r="CE2236" s="24"/>
    </row>
    <row r="2237" spans="46:83" x14ac:dyDescent="0.15">
      <c r="AT2237" s="24"/>
      <c r="AU2237" s="24"/>
      <c r="AV2237" s="24"/>
      <c r="AW2237" s="24"/>
      <c r="AX2237" s="24"/>
      <c r="AY2237" s="24"/>
      <c r="AZ2237" s="24"/>
      <c r="BA2237" s="24"/>
      <c r="BB2237" s="24"/>
      <c r="BC2237" s="24"/>
      <c r="BD2237" s="24"/>
      <c r="BE2237" s="24"/>
      <c r="BF2237" s="24"/>
      <c r="BG2237" s="24"/>
      <c r="BH2237" s="24"/>
      <c r="BI2237" s="24"/>
      <c r="BJ2237" s="24"/>
      <c r="BK2237" s="24"/>
      <c r="BL2237" s="24"/>
      <c r="BM2237" s="24"/>
      <c r="BN2237" s="24"/>
      <c r="BO2237" s="24"/>
      <c r="BP2237" s="24"/>
      <c r="BQ2237" s="24"/>
      <c r="BR2237" s="24"/>
      <c r="BS2237" s="24"/>
      <c r="BT2237" s="24"/>
      <c r="BU2237" s="24"/>
      <c r="BV2237" s="24"/>
      <c r="BW2237" s="24"/>
      <c r="BX2237" s="24"/>
      <c r="BY2237" s="24"/>
      <c r="BZ2237" s="24"/>
      <c r="CA2237" s="24"/>
      <c r="CB2237" s="24"/>
      <c r="CC2237" s="24"/>
      <c r="CD2237" s="24"/>
      <c r="CE2237" s="24"/>
    </row>
    <row r="2238" spans="46:83" x14ac:dyDescent="0.15">
      <c r="AT2238" s="24"/>
      <c r="AU2238" s="24"/>
      <c r="AV2238" s="24"/>
      <c r="AW2238" s="24"/>
      <c r="AX2238" s="24"/>
      <c r="AY2238" s="24"/>
      <c r="AZ2238" s="24"/>
      <c r="BA2238" s="24"/>
      <c r="BB2238" s="24"/>
      <c r="BC2238" s="24"/>
      <c r="BD2238" s="24"/>
      <c r="BE2238" s="24"/>
      <c r="BF2238" s="24"/>
      <c r="BG2238" s="24"/>
      <c r="BH2238" s="24"/>
      <c r="BI2238" s="24"/>
      <c r="BJ2238" s="24"/>
      <c r="BK2238" s="24"/>
      <c r="BL2238" s="24"/>
      <c r="BM2238" s="24"/>
      <c r="BN2238" s="24"/>
      <c r="BO2238" s="24"/>
      <c r="BP2238" s="24"/>
      <c r="BQ2238" s="24"/>
      <c r="BR2238" s="24"/>
      <c r="BS2238" s="24"/>
      <c r="BT2238" s="24"/>
      <c r="BU2238" s="24"/>
      <c r="BV2238" s="24"/>
      <c r="BW2238" s="24"/>
      <c r="BX2238" s="24"/>
      <c r="BY2238" s="24"/>
      <c r="BZ2238" s="24"/>
      <c r="CA2238" s="24"/>
      <c r="CB2238" s="24"/>
      <c r="CC2238" s="24"/>
      <c r="CD2238" s="24"/>
      <c r="CE2238" s="24"/>
    </row>
    <row r="2239" spans="46:83" x14ac:dyDescent="0.15">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row>
    <row r="2240" spans="46:83" x14ac:dyDescent="0.15">
      <c r="AT2240" s="24"/>
      <c r="AU2240" s="24"/>
      <c r="AV2240" s="24"/>
      <c r="AW2240" s="24"/>
      <c r="AX2240" s="24"/>
      <c r="AY2240" s="24"/>
      <c r="AZ2240" s="24"/>
      <c r="BA2240" s="24"/>
      <c r="BB2240" s="24"/>
      <c r="BC2240" s="24"/>
      <c r="BD2240" s="24"/>
      <c r="BE2240" s="24"/>
      <c r="BF2240" s="24"/>
      <c r="BG2240" s="24"/>
      <c r="BH2240" s="24"/>
      <c r="BI2240" s="24"/>
      <c r="BJ2240" s="24"/>
      <c r="BK2240" s="24"/>
      <c r="BL2240" s="24"/>
      <c r="BM2240" s="24"/>
      <c r="BN2240" s="24"/>
      <c r="BO2240" s="24"/>
      <c r="BP2240" s="24"/>
      <c r="BQ2240" s="24"/>
      <c r="BR2240" s="24"/>
      <c r="BS2240" s="24"/>
      <c r="BT2240" s="24"/>
      <c r="BU2240" s="24"/>
      <c r="BV2240" s="24"/>
      <c r="BW2240" s="24"/>
      <c r="BX2240" s="24"/>
      <c r="BY2240" s="24"/>
      <c r="BZ2240" s="24"/>
      <c r="CA2240" s="24"/>
      <c r="CB2240" s="24"/>
      <c r="CC2240" s="24"/>
      <c r="CD2240" s="24"/>
      <c r="CE2240" s="24"/>
    </row>
    <row r="2241" spans="46:83" x14ac:dyDescent="0.15">
      <c r="AT2241" s="24"/>
      <c r="AU2241" s="24"/>
      <c r="AV2241" s="24"/>
      <c r="AW2241" s="24"/>
      <c r="AX2241" s="24"/>
      <c r="AY2241" s="24"/>
      <c r="AZ2241" s="24"/>
      <c r="BA2241" s="24"/>
      <c r="BB2241" s="24"/>
      <c r="BC2241" s="24"/>
      <c r="BD2241" s="24"/>
      <c r="BE2241" s="24"/>
      <c r="BF2241" s="24"/>
      <c r="BG2241" s="24"/>
      <c r="BH2241" s="24"/>
      <c r="BI2241" s="24"/>
      <c r="BJ2241" s="24"/>
      <c r="BK2241" s="24"/>
      <c r="BL2241" s="24"/>
      <c r="BM2241" s="24"/>
      <c r="BN2241" s="24"/>
      <c r="BO2241" s="24"/>
      <c r="BP2241" s="24"/>
      <c r="BQ2241" s="24"/>
      <c r="BR2241" s="24"/>
      <c r="BS2241" s="24"/>
      <c r="BT2241" s="24"/>
      <c r="BU2241" s="24"/>
      <c r="BV2241" s="24"/>
      <c r="BW2241" s="24"/>
      <c r="BX2241" s="24"/>
      <c r="BY2241" s="24"/>
      <c r="BZ2241" s="24"/>
      <c r="CA2241" s="24"/>
      <c r="CB2241" s="24"/>
      <c r="CC2241" s="24"/>
      <c r="CD2241" s="24"/>
      <c r="CE2241" s="24"/>
    </row>
    <row r="2242" spans="46:83" x14ac:dyDescent="0.15">
      <c r="AT2242" s="24"/>
      <c r="AU2242" s="24"/>
      <c r="AV2242" s="24"/>
      <c r="AW2242" s="24"/>
      <c r="AX2242" s="24"/>
      <c r="AY2242" s="24"/>
      <c r="AZ2242" s="24"/>
      <c r="BA2242" s="24"/>
      <c r="BB2242" s="24"/>
      <c r="BC2242" s="24"/>
      <c r="BD2242" s="24"/>
      <c r="BE2242" s="24"/>
      <c r="BF2242" s="24"/>
      <c r="BG2242" s="24"/>
      <c r="BH2242" s="24"/>
      <c r="BI2242" s="24"/>
      <c r="BJ2242" s="24"/>
      <c r="BK2242" s="24"/>
      <c r="BL2242" s="24"/>
      <c r="BM2242" s="24"/>
      <c r="BN2242" s="24"/>
      <c r="BO2242" s="24"/>
      <c r="BP2242" s="24"/>
      <c r="BQ2242" s="24"/>
      <c r="BR2242" s="24"/>
      <c r="BS2242" s="24"/>
      <c r="BT2242" s="24"/>
      <c r="BU2242" s="24"/>
      <c r="BV2242" s="24"/>
      <c r="BW2242" s="24"/>
      <c r="BX2242" s="24"/>
      <c r="BY2242" s="24"/>
      <c r="BZ2242" s="24"/>
      <c r="CA2242" s="24"/>
      <c r="CB2242" s="24"/>
      <c r="CC2242" s="24"/>
      <c r="CD2242" s="24"/>
      <c r="CE2242" s="24"/>
    </row>
    <row r="2243" spans="46:83" x14ac:dyDescent="0.15">
      <c r="AT2243" s="24"/>
      <c r="AU2243" s="24"/>
      <c r="AV2243" s="24"/>
      <c r="AW2243" s="24"/>
      <c r="AX2243" s="24"/>
      <c r="AY2243" s="24"/>
      <c r="AZ2243" s="24"/>
      <c r="BA2243" s="24"/>
      <c r="BB2243" s="24"/>
      <c r="BC2243" s="24"/>
      <c r="BD2243" s="24"/>
      <c r="BE2243" s="24"/>
      <c r="BF2243" s="24"/>
      <c r="BG2243" s="24"/>
      <c r="BH2243" s="24"/>
      <c r="BI2243" s="24"/>
      <c r="BJ2243" s="24"/>
      <c r="BK2243" s="24"/>
      <c r="BL2243" s="24"/>
      <c r="BM2243" s="24"/>
      <c r="BN2243" s="24"/>
      <c r="BO2243" s="24"/>
      <c r="BP2243" s="24"/>
      <c r="BQ2243" s="24"/>
      <c r="BR2243" s="24"/>
      <c r="BS2243" s="24"/>
      <c r="BT2243" s="24"/>
      <c r="BU2243" s="24"/>
      <c r="BV2243" s="24"/>
      <c r="BW2243" s="24"/>
      <c r="BX2243" s="24"/>
      <c r="BY2243" s="24"/>
      <c r="BZ2243" s="24"/>
      <c r="CA2243" s="24"/>
      <c r="CB2243" s="24"/>
      <c r="CC2243" s="24"/>
      <c r="CD2243" s="24"/>
      <c r="CE2243" s="24"/>
    </row>
    <row r="2244" spans="46:83" x14ac:dyDescent="0.15">
      <c r="AT2244" s="24"/>
      <c r="AU2244" s="24"/>
      <c r="AV2244" s="24"/>
      <c r="AW2244" s="24"/>
      <c r="AX2244" s="24"/>
      <c r="AY2244" s="24"/>
      <c r="AZ2244" s="24"/>
      <c r="BA2244" s="24"/>
      <c r="BB2244" s="24"/>
      <c r="BC2244" s="24"/>
      <c r="BD2244" s="24"/>
      <c r="BE2244" s="24"/>
      <c r="BF2244" s="24"/>
      <c r="BG2244" s="24"/>
      <c r="BH2244" s="24"/>
      <c r="BI2244" s="24"/>
      <c r="BJ2244" s="24"/>
      <c r="BK2244" s="24"/>
      <c r="BL2244" s="24"/>
      <c r="BM2244" s="24"/>
      <c r="BN2244" s="24"/>
      <c r="BO2244" s="24"/>
      <c r="BP2244" s="24"/>
      <c r="BQ2244" s="24"/>
      <c r="BR2244" s="24"/>
      <c r="BS2244" s="24"/>
      <c r="BT2244" s="24"/>
      <c r="BU2244" s="24"/>
      <c r="BV2244" s="24"/>
      <c r="BW2244" s="24"/>
      <c r="BX2244" s="24"/>
      <c r="BY2244" s="24"/>
      <c r="BZ2244" s="24"/>
      <c r="CA2244" s="24"/>
      <c r="CB2244" s="24"/>
      <c r="CC2244" s="24"/>
      <c r="CD2244" s="24"/>
      <c r="CE2244" s="24"/>
    </row>
    <row r="2245" spans="46:83" x14ac:dyDescent="0.15">
      <c r="AT2245" s="24"/>
      <c r="AU2245" s="24"/>
      <c r="AV2245" s="24"/>
      <c r="AW2245" s="24"/>
      <c r="AX2245" s="24"/>
      <c r="AY2245" s="24"/>
      <c r="AZ2245" s="24"/>
      <c r="BA2245" s="24"/>
      <c r="BB2245" s="24"/>
      <c r="BC2245" s="24"/>
      <c r="BD2245" s="24"/>
      <c r="BE2245" s="24"/>
      <c r="BF2245" s="24"/>
      <c r="BG2245" s="24"/>
      <c r="BH2245" s="24"/>
      <c r="BI2245" s="24"/>
      <c r="BJ2245" s="24"/>
      <c r="BK2245" s="24"/>
      <c r="BL2245" s="24"/>
      <c r="BM2245" s="24"/>
      <c r="BN2245" s="24"/>
      <c r="BO2245" s="24"/>
      <c r="BP2245" s="24"/>
      <c r="BQ2245" s="24"/>
      <c r="BR2245" s="24"/>
      <c r="BS2245" s="24"/>
      <c r="BT2245" s="24"/>
      <c r="BU2245" s="24"/>
      <c r="BV2245" s="24"/>
      <c r="BW2245" s="24"/>
      <c r="BX2245" s="24"/>
      <c r="BY2245" s="24"/>
      <c r="BZ2245" s="24"/>
      <c r="CA2245" s="24"/>
      <c r="CB2245" s="24"/>
      <c r="CC2245" s="24"/>
      <c r="CD2245" s="24"/>
      <c r="CE2245" s="24"/>
    </row>
    <row r="2246" spans="46:83" x14ac:dyDescent="0.15">
      <c r="AT2246" s="24"/>
      <c r="AU2246" s="24"/>
      <c r="AV2246" s="24"/>
      <c r="AW2246" s="24"/>
      <c r="AX2246" s="24"/>
      <c r="AY2246" s="24"/>
      <c r="AZ2246" s="24"/>
      <c r="BA2246" s="24"/>
      <c r="BB2246" s="24"/>
      <c r="BC2246" s="24"/>
      <c r="BD2246" s="24"/>
      <c r="BE2246" s="24"/>
      <c r="BF2246" s="24"/>
      <c r="BG2246" s="24"/>
      <c r="BH2246" s="24"/>
      <c r="BI2246" s="24"/>
      <c r="BJ2246" s="24"/>
      <c r="BK2246" s="24"/>
      <c r="BL2246" s="24"/>
      <c r="BM2246" s="24"/>
      <c r="BN2246" s="24"/>
      <c r="BO2246" s="24"/>
      <c r="BP2246" s="24"/>
      <c r="BQ2246" s="24"/>
      <c r="BR2246" s="24"/>
      <c r="BS2246" s="24"/>
      <c r="BT2246" s="24"/>
      <c r="BU2246" s="24"/>
      <c r="BV2246" s="24"/>
      <c r="BW2246" s="24"/>
      <c r="BX2246" s="24"/>
      <c r="BY2246" s="24"/>
      <c r="BZ2246" s="24"/>
      <c r="CA2246" s="24"/>
      <c r="CB2246" s="24"/>
      <c r="CC2246" s="24"/>
      <c r="CD2246" s="24"/>
      <c r="CE2246" s="24"/>
    </row>
    <row r="2247" spans="46:83" x14ac:dyDescent="0.15">
      <c r="AT2247" s="24"/>
      <c r="AU2247" s="24"/>
      <c r="AV2247" s="24"/>
      <c r="AW2247" s="24"/>
      <c r="AX2247" s="24"/>
      <c r="AY2247" s="24"/>
      <c r="AZ2247" s="24"/>
      <c r="BA2247" s="24"/>
      <c r="BB2247" s="24"/>
      <c r="BC2247" s="24"/>
      <c r="BD2247" s="24"/>
      <c r="BE2247" s="24"/>
      <c r="BF2247" s="24"/>
      <c r="BG2247" s="24"/>
      <c r="BH2247" s="24"/>
      <c r="BI2247" s="24"/>
      <c r="BJ2247" s="24"/>
      <c r="BK2247" s="24"/>
      <c r="BL2247" s="24"/>
      <c r="BM2247" s="24"/>
      <c r="BN2247" s="24"/>
      <c r="BO2247" s="24"/>
      <c r="BP2247" s="24"/>
      <c r="BQ2247" s="24"/>
      <c r="BR2247" s="24"/>
      <c r="BS2247" s="24"/>
      <c r="BT2247" s="24"/>
      <c r="BU2247" s="24"/>
      <c r="BV2247" s="24"/>
      <c r="BW2247" s="24"/>
      <c r="BX2247" s="24"/>
      <c r="BY2247" s="24"/>
      <c r="BZ2247" s="24"/>
      <c r="CA2247" s="24"/>
      <c r="CB2247" s="24"/>
      <c r="CC2247" s="24"/>
      <c r="CD2247" s="24"/>
      <c r="CE2247" s="24"/>
    </row>
    <row r="2248" spans="46:83" x14ac:dyDescent="0.15">
      <c r="AT2248" s="24"/>
      <c r="AU2248" s="24"/>
      <c r="AV2248" s="24"/>
      <c r="AW2248" s="24"/>
      <c r="AX2248" s="24"/>
      <c r="AY2248" s="24"/>
      <c r="AZ2248" s="24"/>
      <c r="BA2248" s="24"/>
      <c r="BB2248" s="24"/>
      <c r="BC2248" s="24"/>
      <c r="BD2248" s="24"/>
      <c r="BE2248" s="24"/>
      <c r="BF2248" s="24"/>
      <c r="BG2248" s="24"/>
      <c r="BH2248" s="24"/>
      <c r="BI2248" s="24"/>
      <c r="BJ2248" s="24"/>
      <c r="BK2248" s="24"/>
      <c r="BL2248" s="24"/>
      <c r="BM2248" s="24"/>
      <c r="BN2248" s="24"/>
      <c r="BO2248" s="24"/>
      <c r="BP2248" s="24"/>
      <c r="BQ2248" s="24"/>
      <c r="BR2248" s="24"/>
      <c r="BS2248" s="24"/>
      <c r="BT2248" s="24"/>
      <c r="BU2248" s="24"/>
      <c r="BV2248" s="24"/>
      <c r="BW2248" s="24"/>
      <c r="BX2248" s="24"/>
      <c r="BY2248" s="24"/>
      <c r="BZ2248" s="24"/>
      <c r="CA2248" s="24"/>
      <c r="CB2248" s="24"/>
      <c r="CC2248" s="24"/>
      <c r="CD2248" s="24"/>
      <c r="CE2248" s="24"/>
    </row>
    <row r="2249" spans="46:83" x14ac:dyDescent="0.15">
      <c r="AT2249" s="24"/>
      <c r="AU2249" s="24"/>
      <c r="AV2249" s="24"/>
      <c r="AW2249" s="24"/>
      <c r="AX2249" s="24"/>
      <c r="AY2249" s="24"/>
      <c r="AZ2249" s="24"/>
      <c r="BA2249" s="24"/>
      <c r="BB2249" s="24"/>
      <c r="BC2249" s="24"/>
      <c r="BD2249" s="24"/>
      <c r="BE2249" s="24"/>
      <c r="BF2249" s="24"/>
      <c r="BG2249" s="24"/>
      <c r="BH2249" s="24"/>
      <c r="BI2249" s="24"/>
      <c r="BJ2249" s="24"/>
      <c r="BK2249" s="24"/>
      <c r="BL2249" s="24"/>
      <c r="BM2249" s="24"/>
      <c r="BN2249" s="24"/>
      <c r="BO2249" s="24"/>
      <c r="BP2249" s="24"/>
      <c r="BQ2249" s="24"/>
      <c r="BR2249" s="24"/>
      <c r="BS2249" s="24"/>
      <c r="BT2249" s="24"/>
      <c r="BU2249" s="24"/>
      <c r="BV2249" s="24"/>
      <c r="BW2249" s="24"/>
      <c r="BX2249" s="24"/>
      <c r="BY2249" s="24"/>
      <c r="BZ2249" s="24"/>
      <c r="CA2249" s="24"/>
      <c r="CB2249" s="24"/>
      <c r="CC2249" s="24"/>
      <c r="CD2249" s="24"/>
      <c r="CE2249" s="24"/>
    </row>
    <row r="2250" spans="46:83" x14ac:dyDescent="0.15">
      <c r="AT2250" s="24"/>
      <c r="AU2250" s="24"/>
      <c r="AV2250" s="24"/>
      <c r="AW2250" s="24"/>
      <c r="AX2250" s="24"/>
      <c r="AY2250" s="24"/>
      <c r="AZ2250" s="24"/>
      <c r="BA2250" s="24"/>
      <c r="BB2250" s="24"/>
      <c r="BC2250" s="24"/>
      <c r="BD2250" s="24"/>
      <c r="BE2250" s="24"/>
      <c r="BF2250" s="24"/>
      <c r="BG2250" s="24"/>
      <c r="BH2250" s="24"/>
      <c r="BI2250" s="24"/>
      <c r="BJ2250" s="24"/>
      <c r="BK2250" s="24"/>
      <c r="BL2250" s="24"/>
      <c r="BM2250" s="24"/>
      <c r="BN2250" s="24"/>
      <c r="BO2250" s="24"/>
      <c r="BP2250" s="24"/>
      <c r="BQ2250" s="24"/>
      <c r="BR2250" s="24"/>
      <c r="BS2250" s="24"/>
      <c r="BT2250" s="24"/>
      <c r="BU2250" s="24"/>
      <c r="BV2250" s="24"/>
      <c r="BW2250" s="24"/>
      <c r="BX2250" s="24"/>
      <c r="BY2250" s="24"/>
      <c r="BZ2250" s="24"/>
      <c r="CA2250" s="24"/>
      <c r="CB2250" s="24"/>
      <c r="CC2250" s="24"/>
      <c r="CD2250" s="24"/>
      <c r="CE2250" s="24"/>
    </row>
    <row r="2251" spans="46:83" x14ac:dyDescent="0.15">
      <c r="AT2251" s="24"/>
      <c r="AU2251" s="24"/>
      <c r="AV2251" s="24"/>
      <c r="AW2251" s="24"/>
      <c r="AX2251" s="24"/>
      <c r="AY2251" s="24"/>
      <c r="AZ2251" s="24"/>
      <c r="BA2251" s="24"/>
      <c r="BB2251" s="24"/>
      <c r="BC2251" s="24"/>
      <c r="BD2251" s="24"/>
      <c r="BE2251" s="24"/>
      <c r="BF2251" s="24"/>
      <c r="BG2251" s="24"/>
      <c r="BH2251" s="24"/>
      <c r="BI2251" s="24"/>
      <c r="BJ2251" s="24"/>
      <c r="BK2251" s="24"/>
      <c r="BL2251" s="24"/>
      <c r="BM2251" s="24"/>
      <c r="BN2251" s="24"/>
      <c r="BO2251" s="24"/>
      <c r="BP2251" s="24"/>
      <c r="BQ2251" s="24"/>
      <c r="BR2251" s="24"/>
      <c r="BS2251" s="24"/>
      <c r="BT2251" s="24"/>
      <c r="BU2251" s="24"/>
      <c r="BV2251" s="24"/>
      <c r="BW2251" s="24"/>
      <c r="BX2251" s="24"/>
      <c r="BY2251" s="24"/>
      <c r="BZ2251" s="24"/>
      <c r="CA2251" s="24"/>
      <c r="CB2251" s="24"/>
      <c r="CC2251" s="24"/>
      <c r="CD2251" s="24"/>
      <c r="CE2251" s="24"/>
    </row>
    <row r="2252" spans="46:83" x14ac:dyDescent="0.15">
      <c r="AT2252" s="24"/>
      <c r="AU2252" s="24"/>
      <c r="AV2252" s="24"/>
      <c r="AW2252" s="24"/>
      <c r="AX2252" s="24"/>
      <c r="AY2252" s="24"/>
      <c r="AZ2252" s="24"/>
      <c r="BA2252" s="24"/>
      <c r="BB2252" s="24"/>
      <c r="BC2252" s="24"/>
      <c r="BD2252" s="24"/>
      <c r="BE2252" s="24"/>
      <c r="BF2252" s="24"/>
      <c r="BG2252" s="24"/>
      <c r="BH2252" s="24"/>
      <c r="BI2252" s="24"/>
      <c r="BJ2252" s="24"/>
      <c r="BK2252" s="24"/>
      <c r="BL2252" s="24"/>
      <c r="BM2252" s="24"/>
      <c r="BN2252" s="24"/>
      <c r="BO2252" s="24"/>
      <c r="BP2252" s="24"/>
      <c r="BQ2252" s="24"/>
      <c r="BR2252" s="24"/>
      <c r="BS2252" s="24"/>
      <c r="BT2252" s="24"/>
      <c r="BU2252" s="24"/>
      <c r="BV2252" s="24"/>
      <c r="BW2252" s="24"/>
      <c r="BX2252" s="24"/>
      <c r="BY2252" s="24"/>
      <c r="BZ2252" s="24"/>
      <c r="CA2252" s="24"/>
      <c r="CB2252" s="24"/>
      <c r="CC2252" s="24"/>
      <c r="CD2252" s="24"/>
      <c r="CE2252" s="24"/>
    </row>
    <row r="2253" spans="46:83" x14ac:dyDescent="0.15">
      <c r="AT2253" s="24"/>
      <c r="AU2253" s="24"/>
      <c r="AV2253" s="24"/>
      <c r="AW2253" s="24"/>
      <c r="AX2253" s="24"/>
      <c r="AY2253" s="24"/>
      <c r="AZ2253" s="24"/>
      <c r="BA2253" s="24"/>
      <c r="BB2253" s="24"/>
      <c r="BC2253" s="24"/>
      <c r="BD2253" s="24"/>
      <c r="BE2253" s="24"/>
      <c r="BF2253" s="24"/>
      <c r="BG2253" s="24"/>
      <c r="BH2253" s="24"/>
      <c r="BI2253" s="24"/>
      <c r="BJ2253" s="24"/>
      <c r="BK2253" s="24"/>
      <c r="BL2253" s="24"/>
      <c r="BM2253" s="24"/>
      <c r="BN2253" s="24"/>
      <c r="BO2253" s="24"/>
      <c r="BP2253" s="24"/>
      <c r="BQ2253" s="24"/>
      <c r="BR2253" s="24"/>
      <c r="BS2253" s="24"/>
      <c r="BT2253" s="24"/>
      <c r="BU2253" s="24"/>
      <c r="BV2253" s="24"/>
      <c r="BW2253" s="24"/>
      <c r="BX2253" s="24"/>
      <c r="BY2253" s="24"/>
      <c r="BZ2253" s="24"/>
      <c r="CA2253" s="24"/>
      <c r="CB2253" s="24"/>
      <c r="CC2253" s="24"/>
      <c r="CD2253" s="24"/>
      <c r="CE2253" s="24"/>
    </row>
    <row r="2254" spans="46:83" x14ac:dyDescent="0.15">
      <c r="AT2254" s="24"/>
      <c r="AU2254" s="24"/>
      <c r="AV2254" s="24"/>
      <c r="AW2254" s="24"/>
      <c r="AX2254" s="24"/>
      <c r="AY2254" s="24"/>
      <c r="AZ2254" s="24"/>
      <c r="BA2254" s="24"/>
      <c r="BB2254" s="24"/>
      <c r="BC2254" s="24"/>
      <c r="BD2254" s="24"/>
      <c r="BE2254" s="24"/>
      <c r="BF2254" s="24"/>
      <c r="BG2254" s="24"/>
      <c r="BH2254" s="24"/>
      <c r="BI2254" s="24"/>
      <c r="BJ2254" s="24"/>
      <c r="BK2254" s="24"/>
      <c r="BL2254" s="24"/>
      <c r="BM2254" s="24"/>
      <c r="BN2254" s="24"/>
      <c r="BO2254" s="24"/>
      <c r="BP2254" s="24"/>
      <c r="BQ2254" s="24"/>
      <c r="BR2254" s="24"/>
      <c r="BS2254" s="24"/>
      <c r="BT2254" s="24"/>
      <c r="BU2254" s="24"/>
      <c r="BV2254" s="24"/>
      <c r="BW2254" s="24"/>
      <c r="BX2254" s="24"/>
      <c r="BY2254" s="24"/>
      <c r="BZ2254" s="24"/>
      <c r="CA2254" s="24"/>
      <c r="CB2254" s="24"/>
      <c r="CC2254" s="24"/>
      <c r="CD2254" s="24"/>
      <c r="CE2254" s="24"/>
    </row>
    <row r="2255" spans="46:83" x14ac:dyDescent="0.15">
      <c r="AT2255" s="24"/>
      <c r="AU2255" s="24"/>
      <c r="AV2255" s="24"/>
      <c r="AW2255" s="24"/>
      <c r="AX2255" s="24"/>
      <c r="AY2255" s="24"/>
      <c r="AZ2255" s="24"/>
      <c r="BA2255" s="24"/>
      <c r="BB2255" s="24"/>
      <c r="BC2255" s="24"/>
      <c r="BD2255" s="24"/>
      <c r="BE2255" s="24"/>
      <c r="BF2255" s="24"/>
      <c r="BG2255" s="24"/>
      <c r="BH2255" s="24"/>
      <c r="BI2255" s="24"/>
      <c r="BJ2255" s="24"/>
      <c r="BK2255" s="24"/>
      <c r="BL2255" s="24"/>
      <c r="BM2255" s="24"/>
      <c r="BN2255" s="24"/>
      <c r="BO2255" s="24"/>
      <c r="BP2255" s="24"/>
      <c r="BQ2255" s="24"/>
      <c r="BR2255" s="24"/>
      <c r="BS2255" s="24"/>
      <c r="BT2255" s="24"/>
      <c r="BU2255" s="24"/>
      <c r="BV2255" s="24"/>
      <c r="BW2255" s="24"/>
      <c r="BX2255" s="24"/>
      <c r="BY2255" s="24"/>
      <c r="BZ2255" s="24"/>
      <c r="CA2255" s="24"/>
      <c r="CB2255" s="24"/>
      <c r="CC2255" s="24"/>
      <c r="CD2255" s="24"/>
      <c r="CE2255" s="24"/>
    </row>
    <row r="2256" spans="46:83" x14ac:dyDescent="0.15">
      <c r="AT2256" s="24"/>
      <c r="AU2256" s="24"/>
      <c r="AV2256" s="24"/>
      <c r="AW2256" s="24"/>
      <c r="AX2256" s="24"/>
      <c r="AY2256" s="24"/>
      <c r="AZ2256" s="24"/>
      <c r="BA2256" s="24"/>
      <c r="BB2256" s="24"/>
      <c r="BC2256" s="24"/>
      <c r="BD2256" s="24"/>
      <c r="BE2256" s="24"/>
      <c r="BF2256" s="24"/>
      <c r="BG2256" s="24"/>
      <c r="BH2256" s="24"/>
      <c r="BI2256" s="24"/>
      <c r="BJ2256" s="24"/>
      <c r="BK2256" s="24"/>
      <c r="BL2256" s="24"/>
      <c r="BM2256" s="24"/>
      <c r="BN2256" s="24"/>
      <c r="BO2256" s="24"/>
      <c r="BP2256" s="24"/>
      <c r="BQ2256" s="24"/>
      <c r="BR2256" s="24"/>
      <c r="BS2256" s="24"/>
      <c r="BT2256" s="24"/>
      <c r="BU2256" s="24"/>
      <c r="BV2256" s="24"/>
      <c r="BW2256" s="24"/>
      <c r="BX2256" s="24"/>
      <c r="BY2256" s="24"/>
      <c r="BZ2256" s="24"/>
      <c r="CA2256" s="24"/>
      <c r="CB2256" s="24"/>
      <c r="CC2256" s="24"/>
      <c r="CD2256" s="24"/>
      <c r="CE2256" s="24"/>
    </row>
    <row r="2257" spans="46:83" x14ac:dyDescent="0.15">
      <c r="AT2257" s="24"/>
      <c r="AU2257" s="24"/>
      <c r="AV2257" s="24"/>
      <c r="AW2257" s="24"/>
      <c r="AX2257" s="24"/>
      <c r="AY2257" s="24"/>
      <c r="AZ2257" s="24"/>
      <c r="BA2257" s="24"/>
      <c r="BB2257" s="24"/>
      <c r="BC2257" s="24"/>
      <c r="BD2257" s="24"/>
      <c r="BE2257" s="24"/>
      <c r="BF2257" s="24"/>
      <c r="BG2257" s="24"/>
      <c r="BH2257" s="24"/>
      <c r="BI2257" s="24"/>
      <c r="BJ2257" s="24"/>
      <c r="BK2257" s="24"/>
      <c r="BL2257" s="24"/>
      <c r="BM2257" s="24"/>
      <c r="BN2257" s="24"/>
      <c r="BO2257" s="24"/>
      <c r="BP2257" s="24"/>
      <c r="BQ2257" s="24"/>
      <c r="BR2257" s="24"/>
      <c r="BS2257" s="24"/>
      <c r="BT2257" s="24"/>
      <c r="BU2257" s="24"/>
      <c r="BV2257" s="24"/>
      <c r="BW2257" s="24"/>
      <c r="BX2257" s="24"/>
      <c r="BY2257" s="24"/>
      <c r="BZ2257" s="24"/>
      <c r="CA2257" s="24"/>
      <c r="CB2257" s="24"/>
      <c r="CC2257" s="24"/>
      <c r="CD2257" s="24"/>
      <c r="CE2257" s="24"/>
    </row>
    <row r="2258" spans="46:83" x14ac:dyDescent="0.15">
      <c r="AT2258" s="24"/>
      <c r="AU2258" s="24"/>
      <c r="AV2258" s="24"/>
      <c r="AW2258" s="24"/>
      <c r="AX2258" s="24"/>
      <c r="AY2258" s="24"/>
      <c r="AZ2258" s="24"/>
      <c r="BA2258" s="24"/>
      <c r="BB2258" s="24"/>
      <c r="BC2258" s="24"/>
      <c r="BD2258" s="24"/>
      <c r="BE2258" s="24"/>
      <c r="BF2258" s="24"/>
      <c r="BG2258" s="24"/>
      <c r="BH2258" s="24"/>
      <c r="BI2258" s="24"/>
      <c r="BJ2258" s="24"/>
      <c r="BK2258" s="24"/>
      <c r="BL2258" s="24"/>
      <c r="BM2258" s="24"/>
      <c r="BN2258" s="24"/>
      <c r="BO2258" s="24"/>
      <c r="BP2258" s="24"/>
      <c r="BQ2258" s="24"/>
      <c r="BR2258" s="24"/>
      <c r="BS2258" s="24"/>
      <c r="BT2258" s="24"/>
      <c r="BU2258" s="24"/>
      <c r="BV2258" s="24"/>
      <c r="BW2258" s="24"/>
      <c r="BX2258" s="24"/>
      <c r="BY2258" s="24"/>
      <c r="BZ2258" s="24"/>
      <c r="CA2258" s="24"/>
      <c r="CB2258" s="24"/>
      <c r="CC2258" s="24"/>
      <c r="CD2258" s="24"/>
      <c r="CE2258" s="24"/>
    </row>
    <row r="2259" spans="46:83" x14ac:dyDescent="0.15">
      <c r="AT2259" s="24"/>
      <c r="AU2259" s="24"/>
      <c r="AV2259" s="24"/>
      <c r="AW2259" s="24"/>
      <c r="AX2259" s="24"/>
      <c r="AY2259" s="24"/>
      <c r="AZ2259" s="24"/>
      <c r="BA2259" s="24"/>
      <c r="BB2259" s="24"/>
      <c r="BC2259" s="24"/>
      <c r="BD2259" s="24"/>
      <c r="BE2259" s="24"/>
      <c r="BF2259" s="24"/>
      <c r="BG2259" s="24"/>
      <c r="BH2259" s="24"/>
      <c r="BI2259" s="24"/>
      <c r="BJ2259" s="24"/>
      <c r="BK2259" s="24"/>
      <c r="BL2259" s="24"/>
      <c r="BM2259" s="24"/>
      <c r="BN2259" s="24"/>
      <c r="BO2259" s="24"/>
      <c r="BP2259" s="24"/>
      <c r="BQ2259" s="24"/>
      <c r="BR2259" s="24"/>
      <c r="BS2259" s="24"/>
      <c r="BT2259" s="24"/>
      <c r="BU2259" s="24"/>
      <c r="BV2259" s="24"/>
      <c r="BW2259" s="24"/>
      <c r="BX2259" s="24"/>
      <c r="BY2259" s="24"/>
      <c r="BZ2259" s="24"/>
      <c r="CA2259" s="24"/>
      <c r="CB2259" s="24"/>
      <c r="CC2259" s="24"/>
      <c r="CD2259" s="24"/>
      <c r="CE2259" s="24"/>
    </row>
    <row r="2260" spans="46:83" x14ac:dyDescent="0.15">
      <c r="AT2260" s="24"/>
      <c r="AU2260" s="24"/>
      <c r="AV2260" s="24"/>
      <c r="AW2260" s="24"/>
      <c r="AX2260" s="24"/>
      <c r="AY2260" s="24"/>
      <c r="AZ2260" s="24"/>
      <c r="BA2260" s="24"/>
      <c r="BB2260" s="24"/>
      <c r="BC2260" s="24"/>
      <c r="BD2260" s="24"/>
      <c r="BE2260" s="24"/>
      <c r="BF2260" s="24"/>
      <c r="BG2260" s="24"/>
      <c r="BH2260" s="24"/>
      <c r="BI2260" s="24"/>
      <c r="BJ2260" s="24"/>
      <c r="BK2260" s="24"/>
      <c r="BL2260" s="24"/>
      <c r="BM2260" s="24"/>
      <c r="BN2260" s="24"/>
      <c r="BO2260" s="24"/>
      <c r="BP2260" s="24"/>
      <c r="BQ2260" s="24"/>
      <c r="BR2260" s="24"/>
      <c r="BS2260" s="24"/>
      <c r="BT2260" s="24"/>
      <c r="BU2260" s="24"/>
      <c r="BV2260" s="24"/>
      <c r="BW2260" s="24"/>
      <c r="BX2260" s="24"/>
      <c r="BY2260" s="24"/>
      <c r="BZ2260" s="24"/>
      <c r="CA2260" s="24"/>
      <c r="CB2260" s="24"/>
      <c r="CC2260" s="24"/>
      <c r="CD2260" s="24"/>
      <c r="CE2260" s="24"/>
    </row>
    <row r="2261" spans="46:83" x14ac:dyDescent="0.15">
      <c r="AT2261" s="24"/>
      <c r="AU2261" s="24"/>
      <c r="AV2261" s="24"/>
      <c r="AW2261" s="24"/>
      <c r="AX2261" s="24"/>
      <c r="AY2261" s="24"/>
      <c r="AZ2261" s="24"/>
      <c r="BA2261" s="24"/>
      <c r="BB2261" s="24"/>
      <c r="BC2261" s="24"/>
      <c r="BD2261" s="24"/>
      <c r="BE2261" s="24"/>
      <c r="BF2261" s="24"/>
      <c r="BG2261" s="24"/>
      <c r="BH2261" s="24"/>
      <c r="BI2261" s="24"/>
      <c r="BJ2261" s="24"/>
      <c r="BK2261" s="24"/>
      <c r="BL2261" s="24"/>
      <c r="BM2261" s="24"/>
      <c r="BN2261" s="24"/>
      <c r="BO2261" s="24"/>
      <c r="BP2261" s="24"/>
      <c r="BQ2261" s="24"/>
      <c r="BR2261" s="24"/>
      <c r="BS2261" s="24"/>
      <c r="BT2261" s="24"/>
      <c r="BU2261" s="24"/>
      <c r="BV2261" s="24"/>
      <c r="BW2261" s="24"/>
      <c r="BX2261" s="24"/>
      <c r="BY2261" s="24"/>
      <c r="BZ2261" s="24"/>
      <c r="CA2261" s="24"/>
      <c r="CB2261" s="24"/>
      <c r="CC2261" s="24"/>
      <c r="CD2261" s="24"/>
      <c r="CE2261" s="24"/>
    </row>
    <row r="2262" spans="46:83" x14ac:dyDescent="0.15">
      <c r="AT2262" s="24"/>
      <c r="AU2262" s="24"/>
      <c r="AV2262" s="24"/>
      <c r="AW2262" s="24"/>
      <c r="AX2262" s="24"/>
      <c r="AY2262" s="24"/>
      <c r="AZ2262" s="24"/>
      <c r="BA2262" s="24"/>
      <c r="BB2262" s="24"/>
      <c r="BC2262" s="24"/>
      <c r="BD2262" s="24"/>
      <c r="BE2262" s="24"/>
      <c r="BF2262" s="24"/>
      <c r="BG2262" s="24"/>
      <c r="BH2262" s="24"/>
      <c r="BI2262" s="24"/>
      <c r="BJ2262" s="24"/>
      <c r="BK2262" s="24"/>
      <c r="BL2262" s="24"/>
      <c r="BM2262" s="24"/>
      <c r="BN2262" s="24"/>
      <c r="BO2262" s="24"/>
      <c r="BP2262" s="24"/>
      <c r="BQ2262" s="24"/>
      <c r="BR2262" s="24"/>
      <c r="BS2262" s="24"/>
      <c r="BT2262" s="24"/>
      <c r="BU2262" s="24"/>
      <c r="BV2262" s="24"/>
      <c r="BW2262" s="24"/>
      <c r="BX2262" s="24"/>
      <c r="BY2262" s="24"/>
      <c r="BZ2262" s="24"/>
      <c r="CA2262" s="24"/>
      <c r="CB2262" s="24"/>
      <c r="CC2262" s="24"/>
      <c r="CD2262" s="24"/>
      <c r="CE2262" s="24"/>
    </row>
    <row r="2263" spans="46:83" x14ac:dyDescent="0.15">
      <c r="AT2263" s="24"/>
      <c r="AU2263" s="24"/>
      <c r="AV2263" s="24"/>
      <c r="AW2263" s="24"/>
      <c r="AX2263" s="24"/>
      <c r="AY2263" s="24"/>
      <c r="AZ2263" s="24"/>
      <c r="BA2263" s="24"/>
      <c r="BB2263" s="24"/>
      <c r="BC2263" s="24"/>
      <c r="BD2263" s="24"/>
      <c r="BE2263" s="24"/>
      <c r="BF2263" s="24"/>
      <c r="BG2263" s="24"/>
      <c r="BH2263" s="24"/>
      <c r="BI2263" s="24"/>
      <c r="BJ2263" s="24"/>
      <c r="BK2263" s="24"/>
      <c r="BL2263" s="24"/>
      <c r="BM2263" s="24"/>
      <c r="BN2263" s="24"/>
      <c r="BO2263" s="24"/>
      <c r="BP2263" s="24"/>
      <c r="BQ2263" s="24"/>
      <c r="BR2263" s="24"/>
      <c r="BS2263" s="24"/>
      <c r="BT2263" s="24"/>
      <c r="BU2263" s="24"/>
      <c r="BV2263" s="24"/>
      <c r="BW2263" s="24"/>
      <c r="BX2263" s="24"/>
      <c r="BY2263" s="24"/>
      <c r="BZ2263" s="24"/>
      <c r="CA2263" s="24"/>
      <c r="CB2263" s="24"/>
      <c r="CC2263" s="24"/>
      <c r="CD2263" s="24"/>
      <c r="CE2263" s="24"/>
    </row>
    <row r="2264" spans="46:83" x14ac:dyDescent="0.15">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row>
    <row r="2265" spans="46:83" x14ac:dyDescent="0.15">
      <c r="AT2265" s="24"/>
      <c r="AU2265" s="24"/>
      <c r="AV2265" s="24"/>
      <c r="AW2265" s="24"/>
      <c r="AX2265" s="24"/>
      <c r="AY2265" s="24"/>
      <c r="AZ2265" s="24"/>
      <c r="BA2265" s="24"/>
      <c r="BB2265" s="24"/>
      <c r="BC2265" s="24"/>
      <c r="BD2265" s="24"/>
      <c r="BE2265" s="24"/>
      <c r="BF2265" s="24"/>
      <c r="BG2265" s="24"/>
      <c r="BH2265" s="24"/>
      <c r="BI2265" s="24"/>
      <c r="BJ2265" s="24"/>
      <c r="BK2265" s="24"/>
      <c r="BL2265" s="24"/>
      <c r="BM2265" s="24"/>
      <c r="BN2265" s="24"/>
      <c r="BO2265" s="24"/>
      <c r="BP2265" s="24"/>
      <c r="BQ2265" s="24"/>
      <c r="BR2265" s="24"/>
      <c r="BS2265" s="24"/>
      <c r="BT2265" s="24"/>
      <c r="BU2265" s="24"/>
      <c r="BV2265" s="24"/>
      <c r="BW2265" s="24"/>
      <c r="BX2265" s="24"/>
      <c r="BY2265" s="24"/>
      <c r="BZ2265" s="24"/>
      <c r="CA2265" s="24"/>
      <c r="CB2265" s="24"/>
      <c r="CC2265" s="24"/>
      <c r="CD2265" s="24"/>
      <c r="CE2265" s="24"/>
    </row>
    <row r="2266" spans="46:83" x14ac:dyDescent="0.15">
      <c r="AT2266" s="24"/>
      <c r="AU2266" s="24"/>
      <c r="AV2266" s="24"/>
      <c r="AW2266" s="24"/>
      <c r="AX2266" s="24"/>
      <c r="AY2266" s="24"/>
      <c r="AZ2266" s="24"/>
      <c r="BA2266" s="24"/>
      <c r="BB2266" s="24"/>
      <c r="BC2266" s="24"/>
      <c r="BD2266" s="24"/>
      <c r="BE2266" s="24"/>
      <c r="BF2266" s="24"/>
      <c r="BG2266" s="24"/>
      <c r="BH2266" s="24"/>
      <c r="BI2266" s="24"/>
      <c r="BJ2266" s="24"/>
      <c r="BK2266" s="24"/>
      <c r="BL2266" s="24"/>
      <c r="BM2266" s="24"/>
      <c r="BN2266" s="24"/>
      <c r="BO2266" s="24"/>
      <c r="BP2266" s="24"/>
      <c r="BQ2266" s="24"/>
      <c r="BR2266" s="24"/>
      <c r="BS2266" s="24"/>
      <c r="BT2266" s="24"/>
      <c r="BU2266" s="24"/>
      <c r="BV2266" s="24"/>
      <c r="BW2266" s="24"/>
      <c r="BX2266" s="24"/>
      <c r="BY2266" s="24"/>
      <c r="BZ2266" s="24"/>
      <c r="CA2266" s="24"/>
      <c r="CB2266" s="24"/>
      <c r="CC2266" s="24"/>
      <c r="CD2266" s="24"/>
      <c r="CE2266" s="24"/>
    </row>
    <row r="2267" spans="46:83" x14ac:dyDescent="0.15">
      <c r="AT2267" s="24"/>
      <c r="AU2267" s="24"/>
      <c r="AV2267" s="24"/>
      <c r="AW2267" s="24"/>
      <c r="AX2267" s="24"/>
      <c r="AY2267" s="24"/>
      <c r="AZ2267" s="24"/>
      <c r="BA2267" s="24"/>
      <c r="BB2267" s="24"/>
      <c r="BC2267" s="24"/>
      <c r="BD2267" s="24"/>
      <c r="BE2267" s="24"/>
      <c r="BF2267" s="24"/>
      <c r="BG2267" s="24"/>
      <c r="BH2267" s="24"/>
      <c r="BI2267" s="24"/>
      <c r="BJ2267" s="24"/>
      <c r="BK2267" s="24"/>
      <c r="BL2267" s="24"/>
      <c r="BM2267" s="24"/>
      <c r="BN2267" s="24"/>
      <c r="BO2267" s="24"/>
      <c r="BP2267" s="24"/>
      <c r="BQ2267" s="24"/>
      <c r="BR2267" s="24"/>
      <c r="BS2267" s="24"/>
      <c r="BT2267" s="24"/>
      <c r="BU2267" s="24"/>
      <c r="BV2267" s="24"/>
      <c r="BW2267" s="24"/>
      <c r="BX2267" s="24"/>
      <c r="BY2267" s="24"/>
      <c r="BZ2267" s="24"/>
      <c r="CA2267" s="24"/>
      <c r="CB2267" s="24"/>
      <c r="CC2267" s="24"/>
      <c r="CD2267" s="24"/>
      <c r="CE2267" s="24"/>
    </row>
    <row r="2268" spans="46:83" x14ac:dyDescent="0.15">
      <c r="AT2268" s="24"/>
      <c r="AU2268" s="24"/>
      <c r="AV2268" s="24"/>
      <c r="AW2268" s="24"/>
      <c r="AX2268" s="24"/>
      <c r="AY2268" s="24"/>
      <c r="AZ2268" s="24"/>
      <c r="BA2268" s="24"/>
      <c r="BB2268" s="24"/>
      <c r="BC2268" s="24"/>
      <c r="BD2268" s="24"/>
      <c r="BE2268" s="24"/>
      <c r="BF2268" s="24"/>
      <c r="BG2268" s="24"/>
      <c r="BH2268" s="24"/>
      <c r="BI2268" s="24"/>
      <c r="BJ2268" s="24"/>
      <c r="BK2268" s="24"/>
      <c r="BL2268" s="24"/>
      <c r="BM2268" s="24"/>
      <c r="BN2268" s="24"/>
      <c r="BO2268" s="24"/>
      <c r="BP2268" s="24"/>
      <c r="BQ2268" s="24"/>
      <c r="BR2268" s="24"/>
      <c r="BS2268" s="24"/>
      <c r="BT2268" s="24"/>
      <c r="BU2268" s="24"/>
      <c r="BV2268" s="24"/>
      <c r="BW2268" s="24"/>
      <c r="BX2268" s="24"/>
      <c r="BY2268" s="24"/>
      <c r="BZ2268" s="24"/>
      <c r="CA2268" s="24"/>
      <c r="CB2268" s="24"/>
      <c r="CC2268" s="24"/>
      <c r="CD2268" s="24"/>
      <c r="CE2268" s="24"/>
    </row>
    <row r="2269" spans="46:83" x14ac:dyDescent="0.15">
      <c r="AT2269" s="24"/>
      <c r="AU2269" s="24"/>
      <c r="AV2269" s="24"/>
      <c r="AW2269" s="24"/>
      <c r="AX2269" s="24"/>
      <c r="AY2269" s="24"/>
      <c r="AZ2269" s="24"/>
      <c r="BA2269" s="24"/>
      <c r="BB2269" s="24"/>
      <c r="BC2269" s="24"/>
      <c r="BD2269" s="24"/>
      <c r="BE2269" s="24"/>
      <c r="BF2269" s="24"/>
      <c r="BG2269" s="24"/>
      <c r="BH2269" s="24"/>
      <c r="BI2269" s="24"/>
      <c r="BJ2269" s="24"/>
      <c r="BK2269" s="24"/>
      <c r="BL2269" s="24"/>
      <c r="BM2269" s="24"/>
      <c r="BN2269" s="24"/>
      <c r="BO2269" s="24"/>
      <c r="BP2269" s="24"/>
      <c r="BQ2269" s="24"/>
      <c r="BR2269" s="24"/>
      <c r="BS2269" s="24"/>
      <c r="BT2269" s="24"/>
      <c r="BU2269" s="24"/>
      <c r="BV2269" s="24"/>
      <c r="BW2269" s="24"/>
      <c r="BX2269" s="24"/>
      <c r="BY2269" s="24"/>
      <c r="BZ2269" s="24"/>
      <c r="CA2269" s="24"/>
      <c r="CB2269" s="24"/>
      <c r="CC2269" s="24"/>
      <c r="CD2269" s="24"/>
      <c r="CE2269" s="24"/>
    </row>
    <row r="2270" spans="46:83" x14ac:dyDescent="0.15">
      <c r="AT2270" s="24"/>
      <c r="AU2270" s="24"/>
      <c r="AV2270" s="24"/>
      <c r="AW2270" s="24"/>
      <c r="AX2270" s="24"/>
      <c r="AY2270" s="24"/>
      <c r="AZ2270" s="24"/>
      <c r="BA2270" s="24"/>
      <c r="BB2270" s="24"/>
      <c r="BC2270" s="24"/>
      <c r="BD2270" s="24"/>
      <c r="BE2270" s="24"/>
      <c r="BF2270" s="24"/>
      <c r="BG2270" s="24"/>
      <c r="BH2270" s="24"/>
      <c r="BI2270" s="24"/>
      <c r="BJ2270" s="24"/>
      <c r="BK2270" s="24"/>
      <c r="BL2270" s="24"/>
      <c r="BM2270" s="24"/>
      <c r="BN2270" s="24"/>
      <c r="BO2270" s="24"/>
      <c r="BP2270" s="24"/>
      <c r="BQ2270" s="24"/>
      <c r="BR2270" s="24"/>
      <c r="BS2270" s="24"/>
      <c r="BT2270" s="24"/>
      <c r="BU2270" s="24"/>
      <c r="BV2270" s="24"/>
      <c r="BW2270" s="24"/>
      <c r="BX2270" s="24"/>
      <c r="BY2270" s="24"/>
      <c r="BZ2270" s="24"/>
      <c r="CA2270" s="24"/>
      <c r="CB2270" s="24"/>
      <c r="CC2270" s="24"/>
      <c r="CD2270" s="24"/>
      <c r="CE2270" s="24"/>
    </row>
    <row r="2271" spans="46:83" x14ac:dyDescent="0.15">
      <c r="AT2271" s="24"/>
      <c r="AU2271" s="24"/>
      <c r="AV2271" s="24"/>
      <c r="AW2271" s="24"/>
      <c r="AX2271" s="24"/>
      <c r="AY2271" s="24"/>
      <c r="AZ2271" s="24"/>
      <c r="BA2271" s="24"/>
      <c r="BB2271" s="24"/>
      <c r="BC2271" s="24"/>
      <c r="BD2271" s="24"/>
      <c r="BE2271" s="24"/>
      <c r="BF2271" s="24"/>
      <c r="BG2271" s="24"/>
      <c r="BH2271" s="24"/>
      <c r="BI2271" s="24"/>
      <c r="BJ2271" s="24"/>
      <c r="BK2271" s="24"/>
      <c r="BL2271" s="24"/>
      <c r="BM2271" s="24"/>
      <c r="BN2271" s="24"/>
      <c r="BO2271" s="24"/>
      <c r="BP2271" s="24"/>
      <c r="BQ2271" s="24"/>
      <c r="BR2271" s="24"/>
      <c r="BS2271" s="24"/>
      <c r="BT2271" s="24"/>
      <c r="BU2271" s="24"/>
      <c r="BV2271" s="24"/>
      <c r="BW2271" s="24"/>
      <c r="BX2271" s="24"/>
      <c r="BY2271" s="24"/>
      <c r="BZ2271" s="24"/>
      <c r="CA2271" s="24"/>
      <c r="CB2271" s="24"/>
      <c r="CC2271" s="24"/>
      <c r="CD2271" s="24"/>
      <c r="CE2271" s="24"/>
    </row>
    <row r="2272" spans="46:83" x14ac:dyDescent="0.15">
      <c r="AT2272" s="24"/>
      <c r="AU2272" s="24"/>
      <c r="AV2272" s="24"/>
      <c r="AW2272" s="24"/>
      <c r="AX2272" s="24"/>
      <c r="AY2272" s="24"/>
      <c r="AZ2272" s="24"/>
      <c r="BA2272" s="24"/>
      <c r="BB2272" s="24"/>
      <c r="BC2272" s="24"/>
      <c r="BD2272" s="24"/>
      <c r="BE2272" s="24"/>
      <c r="BF2272" s="24"/>
      <c r="BG2272" s="24"/>
      <c r="BH2272" s="24"/>
      <c r="BI2272" s="24"/>
      <c r="BJ2272" s="24"/>
      <c r="BK2272" s="24"/>
      <c r="BL2272" s="24"/>
      <c r="BM2272" s="24"/>
      <c r="BN2272" s="24"/>
      <c r="BO2272" s="24"/>
      <c r="BP2272" s="24"/>
      <c r="BQ2272" s="24"/>
      <c r="BR2272" s="24"/>
      <c r="BS2272" s="24"/>
      <c r="BT2272" s="24"/>
      <c r="BU2272" s="24"/>
      <c r="BV2272" s="24"/>
      <c r="BW2272" s="24"/>
      <c r="BX2272" s="24"/>
      <c r="BY2272" s="24"/>
      <c r="BZ2272" s="24"/>
      <c r="CA2272" s="24"/>
      <c r="CB2272" s="24"/>
      <c r="CC2272" s="24"/>
      <c r="CD2272" s="24"/>
      <c r="CE2272" s="24"/>
    </row>
    <row r="2273" spans="46:83" x14ac:dyDescent="0.15">
      <c r="AT2273" s="24"/>
      <c r="AU2273" s="24"/>
      <c r="AV2273" s="24"/>
      <c r="AW2273" s="24"/>
      <c r="AX2273" s="24"/>
      <c r="AY2273" s="24"/>
      <c r="AZ2273" s="24"/>
      <c r="BA2273" s="24"/>
      <c r="BB2273" s="24"/>
      <c r="BC2273" s="24"/>
      <c r="BD2273" s="24"/>
      <c r="BE2273" s="24"/>
      <c r="BF2273" s="24"/>
      <c r="BG2273" s="24"/>
      <c r="BH2273" s="24"/>
      <c r="BI2273" s="24"/>
      <c r="BJ2273" s="24"/>
      <c r="BK2273" s="24"/>
      <c r="BL2273" s="24"/>
      <c r="BM2273" s="24"/>
      <c r="BN2273" s="24"/>
      <c r="BO2273" s="24"/>
      <c r="BP2273" s="24"/>
      <c r="BQ2273" s="24"/>
      <c r="BR2273" s="24"/>
      <c r="BS2273" s="24"/>
      <c r="BT2273" s="24"/>
      <c r="BU2273" s="24"/>
      <c r="BV2273" s="24"/>
      <c r="BW2273" s="24"/>
      <c r="BX2273" s="24"/>
      <c r="BY2273" s="24"/>
      <c r="BZ2273" s="24"/>
      <c r="CA2273" s="24"/>
      <c r="CB2273" s="24"/>
      <c r="CC2273" s="24"/>
      <c r="CD2273" s="24"/>
      <c r="CE2273" s="24"/>
    </row>
    <row r="2274" spans="46:83" x14ac:dyDescent="0.15">
      <c r="AT2274" s="24"/>
      <c r="AU2274" s="24"/>
      <c r="AV2274" s="24"/>
      <c r="AW2274" s="24"/>
      <c r="AX2274" s="24"/>
      <c r="AY2274" s="24"/>
      <c r="AZ2274" s="24"/>
      <c r="BA2274" s="24"/>
      <c r="BB2274" s="24"/>
      <c r="BC2274" s="24"/>
      <c r="BD2274" s="24"/>
      <c r="BE2274" s="24"/>
      <c r="BF2274" s="24"/>
      <c r="BG2274" s="24"/>
      <c r="BH2274" s="24"/>
      <c r="BI2274" s="24"/>
      <c r="BJ2274" s="24"/>
      <c r="BK2274" s="24"/>
      <c r="BL2274" s="24"/>
      <c r="BM2274" s="24"/>
      <c r="BN2274" s="24"/>
      <c r="BO2274" s="24"/>
      <c r="BP2274" s="24"/>
      <c r="BQ2274" s="24"/>
      <c r="BR2274" s="24"/>
      <c r="BS2274" s="24"/>
      <c r="BT2274" s="24"/>
      <c r="BU2274" s="24"/>
      <c r="BV2274" s="24"/>
      <c r="BW2274" s="24"/>
      <c r="BX2274" s="24"/>
      <c r="BY2274" s="24"/>
      <c r="BZ2274" s="24"/>
      <c r="CA2274" s="24"/>
      <c r="CB2274" s="24"/>
      <c r="CC2274" s="24"/>
      <c r="CD2274" s="24"/>
      <c r="CE2274" s="24"/>
    </row>
    <row r="2275" spans="46:83" x14ac:dyDescent="0.15">
      <c r="AT2275" s="24"/>
      <c r="AU2275" s="24"/>
      <c r="AV2275" s="24"/>
      <c r="AW2275" s="24"/>
      <c r="AX2275" s="24"/>
      <c r="AY2275" s="24"/>
      <c r="AZ2275" s="24"/>
      <c r="BA2275" s="24"/>
      <c r="BB2275" s="24"/>
      <c r="BC2275" s="24"/>
      <c r="BD2275" s="24"/>
      <c r="BE2275" s="24"/>
      <c r="BF2275" s="24"/>
      <c r="BG2275" s="24"/>
      <c r="BH2275" s="24"/>
      <c r="BI2275" s="24"/>
      <c r="BJ2275" s="24"/>
      <c r="BK2275" s="24"/>
      <c r="BL2275" s="24"/>
      <c r="BM2275" s="24"/>
      <c r="BN2275" s="24"/>
      <c r="BO2275" s="24"/>
      <c r="BP2275" s="24"/>
      <c r="BQ2275" s="24"/>
      <c r="BR2275" s="24"/>
      <c r="BS2275" s="24"/>
      <c r="BT2275" s="24"/>
      <c r="BU2275" s="24"/>
      <c r="BV2275" s="24"/>
      <c r="BW2275" s="24"/>
      <c r="BX2275" s="24"/>
      <c r="BY2275" s="24"/>
      <c r="BZ2275" s="24"/>
      <c r="CA2275" s="24"/>
      <c r="CB2275" s="24"/>
      <c r="CC2275" s="24"/>
      <c r="CD2275" s="24"/>
      <c r="CE2275" s="24"/>
    </row>
    <row r="2276" spans="46:83" x14ac:dyDescent="0.15">
      <c r="AT2276" s="24"/>
      <c r="AU2276" s="24"/>
      <c r="AV2276" s="24"/>
      <c r="AW2276" s="24"/>
      <c r="AX2276" s="24"/>
      <c r="AY2276" s="24"/>
      <c r="AZ2276" s="24"/>
      <c r="BA2276" s="24"/>
      <c r="BB2276" s="24"/>
      <c r="BC2276" s="24"/>
      <c r="BD2276" s="24"/>
      <c r="BE2276" s="24"/>
      <c r="BF2276" s="24"/>
      <c r="BG2276" s="24"/>
      <c r="BH2276" s="24"/>
      <c r="BI2276" s="24"/>
      <c r="BJ2276" s="24"/>
      <c r="BK2276" s="24"/>
      <c r="BL2276" s="24"/>
      <c r="BM2276" s="24"/>
      <c r="BN2276" s="24"/>
      <c r="BO2276" s="24"/>
      <c r="BP2276" s="24"/>
      <c r="BQ2276" s="24"/>
      <c r="BR2276" s="24"/>
      <c r="BS2276" s="24"/>
      <c r="BT2276" s="24"/>
      <c r="BU2276" s="24"/>
      <c r="BV2276" s="24"/>
      <c r="BW2276" s="24"/>
      <c r="BX2276" s="24"/>
      <c r="BY2276" s="24"/>
      <c r="BZ2276" s="24"/>
      <c r="CA2276" s="24"/>
      <c r="CB2276" s="24"/>
      <c r="CC2276" s="24"/>
      <c r="CD2276" s="24"/>
      <c r="CE2276" s="24"/>
    </row>
    <row r="2277" spans="46:83" x14ac:dyDescent="0.15">
      <c r="AT2277" s="24"/>
      <c r="AU2277" s="24"/>
      <c r="AV2277" s="24"/>
      <c r="AW2277" s="24"/>
      <c r="AX2277" s="24"/>
      <c r="AY2277" s="24"/>
      <c r="AZ2277" s="24"/>
      <c r="BA2277" s="24"/>
      <c r="BB2277" s="24"/>
      <c r="BC2277" s="24"/>
      <c r="BD2277" s="24"/>
      <c r="BE2277" s="24"/>
      <c r="BF2277" s="24"/>
      <c r="BG2277" s="24"/>
      <c r="BH2277" s="24"/>
      <c r="BI2277" s="24"/>
      <c r="BJ2277" s="24"/>
      <c r="BK2277" s="24"/>
      <c r="BL2277" s="24"/>
      <c r="BM2277" s="24"/>
      <c r="BN2277" s="24"/>
      <c r="BO2277" s="24"/>
      <c r="BP2277" s="24"/>
      <c r="BQ2277" s="24"/>
      <c r="BR2277" s="24"/>
      <c r="BS2277" s="24"/>
      <c r="BT2277" s="24"/>
      <c r="BU2277" s="24"/>
      <c r="BV2277" s="24"/>
      <c r="BW2277" s="24"/>
      <c r="BX2277" s="24"/>
      <c r="BY2277" s="24"/>
      <c r="BZ2277" s="24"/>
      <c r="CA2277" s="24"/>
      <c r="CB2277" s="24"/>
      <c r="CC2277" s="24"/>
      <c r="CD2277" s="24"/>
      <c r="CE2277" s="24"/>
    </row>
    <row r="2278" spans="46:83" x14ac:dyDescent="0.15">
      <c r="AT2278" s="24"/>
      <c r="AU2278" s="24"/>
      <c r="AV2278" s="24"/>
      <c r="AW2278" s="24"/>
      <c r="AX2278" s="24"/>
      <c r="AY2278" s="24"/>
      <c r="AZ2278" s="24"/>
      <c r="BA2278" s="24"/>
      <c r="BB2278" s="24"/>
      <c r="BC2278" s="24"/>
      <c r="BD2278" s="24"/>
      <c r="BE2278" s="24"/>
      <c r="BF2278" s="24"/>
      <c r="BG2278" s="24"/>
      <c r="BH2278" s="24"/>
      <c r="BI2278" s="24"/>
      <c r="BJ2278" s="24"/>
      <c r="BK2278" s="24"/>
      <c r="BL2278" s="24"/>
      <c r="BM2278" s="24"/>
      <c r="BN2278" s="24"/>
      <c r="BO2278" s="24"/>
      <c r="BP2278" s="24"/>
      <c r="BQ2278" s="24"/>
      <c r="BR2278" s="24"/>
      <c r="BS2278" s="24"/>
      <c r="BT2278" s="24"/>
      <c r="BU2278" s="24"/>
      <c r="BV2278" s="24"/>
      <c r="BW2278" s="24"/>
      <c r="BX2278" s="24"/>
      <c r="BY2278" s="24"/>
      <c r="BZ2278" s="24"/>
      <c r="CA2278" s="24"/>
      <c r="CB2278" s="24"/>
      <c r="CC2278" s="24"/>
      <c r="CD2278" s="24"/>
      <c r="CE2278" s="24"/>
    </row>
    <row r="2279" spans="46:83" x14ac:dyDescent="0.15">
      <c r="AT2279" s="24"/>
      <c r="AU2279" s="24"/>
      <c r="AV2279" s="24"/>
      <c r="AW2279" s="24"/>
      <c r="AX2279" s="24"/>
      <c r="AY2279" s="24"/>
      <c r="AZ2279" s="24"/>
      <c r="BA2279" s="24"/>
      <c r="BB2279" s="24"/>
      <c r="BC2279" s="24"/>
      <c r="BD2279" s="24"/>
      <c r="BE2279" s="24"/>
      <c r="BF2279" s="24"/>
      <c r="BG2279" s="24"/>
      <c r="BH2279" s="24"/>
      <c r="BI2279" s="24"/>
      <c r="BJ2279" s="24"/>
      <c r="BK2279" s="24"/>
      <c r="BL2279" s="24"/>
      <c r="BM2279" s="24"/>
      <c r="BN2279" s="24"/>
      <c r="BO2279" s="24"/>
      <c r="BP2279" s="24"/>
      <c r="BQ2279" s="24"/>
      <c r="BR2279" s="24"/>
      <c r="BS2279" s="24"/>
      <c r="BT2279" s="24"/>
      <c r="BU2279" s="24"/>
      <c r="BV2279" s="24"/>
      <c r="BW2279" s="24"/>
      <c r="BX2279" s="24"/>
      <c r="BY2279" s="24"/>
      <c r="BZ2279" s="24"/>
      <c r="CA2279" s="24"/>
      <c r="CB2279" s="24"/>
      <c r="CC2279" s="24"/>
      <c r="CD2279" s="24"/>
      <c r="CE2279" s="24"/>
    </row>
    <row r="2280" spans="46:83" x14ac:dyDescent="0.15">
      <c r="AT2280" s="24"/>
      <c r="AU2280" s="24"/>
      <c r="AV2280" s="24"/>
      <c r="AW2280" s="24"/>
      <c r="AX2280" s="24"/>
      <c r="AY2280" s="24"/>
      <c r="AZ2280" s="24"/>
      <c r="BA2280" s="24"/>
      <c r="BB2280" s="24"/>
      <c r="BC2280" s="24"/>
      <c r="BD2280" s="24"/>
      <c r="BE2280" s="24"/>
      <c r="BF2280" s="24"/>
      <c r="BG2280" s="24"/>
      <c r="BH2280" s="24"/>
      <c r="BI2280" s="24"/>
      <c r="BJ2280" s="24"/>
      <c r="BK2280" s="24"/>
      <c r="BL2280" s="24"/>
      <c r="BM2280" s="24"/>
      <c r="BN2280" s="24"/>
      <c r="BO2280" s="24"/>
      <c r="BP2280" s="24"/>
      <c r="BQ2280" s="24"/>
      <c r="BR2280" s="24"/>
      <c r="BS2280" s="24"/>
      <c r="BT2280" s="24"/>
      <c r="BU2280" s="24"/>
      <c r="BV2280" s="24"/>
      <c r="BW2280" s="24"/>
      <c r="BX2280" s="24"/>
      <c r="BY2280" s="24"/>
      <c r="BZ2280" s="24"/>
      <c r="CA2280" s="24"/>
      <c r="CB2280" s="24"/>
      <c r="CC2280" s="24"/>
      <c r="CD2280" s="24"/>
      <c r="CE2280" s="24"/>
    </row>
    <row r="2281" spans="46:83" x14ac:dyDescent="0.15">
      <c r="AT2281" s="24"/>
      <c r="AU2281" s="24"/>
      <c r="AV2281" s="24"/>
      <c r="AW2281" s="24"/>
      <c r="AX2281" s="24"/>
      <c r="AY2281" s="24"/>
      <c r="AZ2281" s="24"/>
      <c r="BA2281" s="24"/>
      <c r="BB2281" s="24"/>
      <c r="BC2281" s="24"/>
      <c r="BD2281" s="24"/>
      <c r="BE2281" s="24"/>
      <c r="BF2281" s="24"/>
      <c r="BG2281" s="24"/>
      <c r="BH2281" s="24"/>
      <c r="BI2281" s="24"/>
      <c r="BJ2281" s="24"/>
      <c r="BK2281" s="24"/>
      <c r="BL2281" s="24"/>
      <c r="BM2281" s="24"/>
      <c r="BN2281" s="24"/>
      <c r="BO2281" s="24"/>
      <c r="BP2281" s="24"/>
      <c r="BQ2281" s="24"/>
      <c r="BR2281" s="24"/>
      <c r="BS2281" s="24"/>
      <c r="BT2281" s="24"/>
      <c r="BU2281" s="24"/>
      <c r="BV2281" s="24"/>
      <c r="BW2281" s="24"/>
      <c r="BX2281" s="24"/>
      <c r="BY2281" s="24"/>
      <c r="BZ2281" s="24"/>
      <c r="CA2281" s="24"/>
      <c r="CB2281" s="24"/>
      <c r="CC2281" s="24"/>
      <c r="CD2281" s="24"/>
      <c r="CE2281" s="24"/>
    </row>
    <row r="2282" spans="46:83" x14ac:dyDescent="0.15">
      <c r="AT2282" s="24"/>
      <c r="AU2282" s="24"/>
      <c r="AV2282" s="24"/>
      <c r="AW2282" s="24"/>
      <c r="AX2282" s="24"/>
      <c r="AY2282" s="24"/>
      <c r="AZ2282" s="24"/>
      <c r="BA2282" s="24"/>
      <c r="BB2282" s="24"/>
      <c r="BC2282" s="24"/>
      <c r="BD2282" s="24"/>
      <c r="BE2282" s="24"/>
      <c r="BF2282" s="24"/>
      <c r="BG2282" s="24"/>
      <c r="BH2282" s="24"/>
      <c r="BI2282" s="24"/>
      <c r="BJ2282" s="24"/>
      <c r="BK2282" s="24"/>
      <c r="BL2282" s="24"/>
      <c r="BM2282" s="24"/>
      <c r="BN2282" s="24"/>
      <c r="BO2282" s="24"/>
      <c r="BP2282" s="24"/>
      <c r="BQ2282" s="24"/>
      <c r="BR2282" s="24"/>
      <c r="BS2282" s="24"/>
      <c r="BT2282" s="24"/>
      <c r="BU2282" s="24"/>
      <c r="BV2282" s="24"/>
      <c r="BW2282" s="24"/>
      <c r="BX2282" s="24"/>
      <c r="BY2282" s="24"/>
      <c r="BZ2282" s="24"/>
      <c r="CA2282" s="24"/>
      <c r="CB2282" s="24"/>
      <c r="CC2282" s="24"/>
      <c r="CD2282" s="24"/>
      <c r="CE2282" s="24"/>
    </row>
    <row r="2283" spans="46:83" x14ac:dyDescent="0.15">
      <c r="AT2283" s="24"/>
      <c r="AU2283" s="24"/>
      <c r="AV2283" s="24"/>
      <c r="AW2283" s="24"/>
      <c r="AX2283" s="24"/>
      <c r="AY2283" s="24"/>
      <c r="AZ2283" s="24"/>
      <c r="BA2283" s="24"/>
      <c r="BB2283" s="24"/>
      <c r="BC2283" s="24"/>
      <c r="BD2283" s="24"/>
      <c r="BE2283" s="24"/>
      <c r="BF2283" s="24"/>
      <c r="BG2283" s="24"/>
      <c r="BH2283" s="24"/>
      <c r="BI2283" s="24"/>
      <c r="BJ2283" s="24"/>
      <c r="BK2283" s="24"/>
      <c r="BL2283" s="24"/>
      <c r="BM2283" s="24"/>
      <c r="BN2283" s="24"/>
      <c r="BO2283" s="24"/>
      <c r="BP2283" s="24"/>
      <c r="BQ2283" s="24"/>
      <c r="BR2283" s="24"/>
      <c r="BS2283" s="24"/>
      <c r="BT2283" s="24"/>
      <c r="BU2283" s="24"/>
      <c r="BV2283" s="24"/>
      <c r="BW2283" s="24"/>
      <c r="BX2283" s="24"/>
      <c r="BY2283" s="24"/>
      <c r="BZ2283" s="24"/>
      <c r="CA2283" s="24"/>
      <c r="CB2283" s="24"/>
      <c r="CC2283" s="24"/>
      <c r="CD2283" s="24"/>
      <c r="CE2283" s="24"/>
    </row>
    <row r="2284" spans="46:83" x14ac:dyDescent="0.15">
      <c r="AT2284" s="24"/>
      <c r="AU2284" s="24"/>
      <c r="AV2284" s="24"/>
      <c r="AW2284" s="24"/>
      <c r="AX2284" s="24"/>
      <c r="AY2284" s="24"/>
      <c r="AZ2284" s="24"/>
      <c r="BA2284" s="24"/>
      <c r="BB2284" s="24"/>
      <c r="BC2284" s="24"/>
      <c r="BD2284" s="24"/>
      <c r="BE2284" s="24"/>
      <c r="BF2284" s="24"/>
      <c r="BG2284" s="24"/>
      <c r="BH2284" s="24"/>
      <c r="BI2284" s="24"/>
      <c r="BJ2284" s="24"/>
      <c r="BK2284" s="24"/>
      <c r="BL2284" s="24"/>
      <c r="BM2284" s="24"/>
      <c r="BN2284" s="24"/>
      <c r="BO2284" s="24"/>
      <c r="BP2284" s="24"/>
      <c r="BQ2284" s="24"/>
      <c r="BR2284" s="24"/>
      <c r="BS2284" s="24"/>
      <c r="BT2284" s="24"/>
      <c r="BU2284" s="24"/>
      <c r="BV2284" s="24"/>
      <c r="BW2284" s="24"/>
      <c r="BX2284" s="24"/>
      <c r="BY2284" s="24"/>
      <c r="BZ2284" s="24"/>
      <c r="CA2284" s="24"/>
      <c r="CB2284" s="24"/>
      <c r="CC2284" s="24"/>
      <c r="CD2284" s="24"/>
      <c r="CE2284" s="24"/>
    </row>
    <row r="2285" spans="46:83" x14ac:dyDescent="0.15">
      <c r="AT2285" s="24"/>
      <c r="AU2285" s="24"/>
      <c r="AV2285" s="24"/>
      <c r="AW2285" s="24"/>
      <c r="AX2285" s="24"/>
      <c r="AY2285" s="24"/>
      <c r="AZ2285" s="24"/>
      <c r="BA2285" s="24"/>
      <c r="BB2285" s="24"/>
      <c r="BC2285" s="24"/>
      <c r="BD2285" s="24"/>
      <c r="BE2285" s="24"/>
      <c r="BF2285" s="24"/>
      <c r="BG2285" s="24"/>
      <c r="BH2285" s="24"/>
      <c r="BI2285" s="24"/>
      <c r="BJ2285" s="24"/>
      <c r="BK2285" s="24"/>
      <c r="BL2285" s="24"/>
      <c r="BM2285" s="24"/>
      <c r="BN2285" s="24"/>
      <c r="BO2285" s="24"/>
      <c r="BP2285" s="24"/>
      <c r="BQ2285" s="24"/>
      <c r="BR2285" s="24"/>
      <c r="BS2285" s="24"/>
      <c r="BT2285" s="24"/>
      <c r="BU2285" s="24"/>
      <c r="BV2285" s="24"/>
      <c r="BW2285" s="24"/>
      <c r="BX2285" s="24"/>
      <c r="BY2285" s="24"/>
      <c r="BZ2285" s="24"/>
      <c r="CA2285" s="24"/>
      <c r="CB2285" s="24"/>
      <c r="CC2285" s="24"/>
      <c r="CD2285" s="24"/>
      <c r="CE2285" s="24"/>
    </row>
    <row r="2286" spans="46:83" x14ac:dyDescent="0.15">
      <c r="AT2286" s="24"/>
      <c r="AU2286" s="24"/>
      <c r="AV2286" s="24"/>
      <c r="AW2286" s="24"/>
      <c r="AX2286" s="24"/>
      <c r="AY2286" s="24"/>
      <c r="AZ2286" s="24"/>
      <c r="BA2286" s="24"/>
      <c r="BB2286" s="24"/>
      <c r="BC2286" s="24"/>
      <c r="BD2286" s="24"/>
      <c r="BE2286" s="24"/>
      <c r="BF2286" s="24"/>
      <c r="BG2286" s="24"/>
      <c r="BH2286" s="24"/>
      <c r="BI2286" s="24"/>
      <c r="BJ2286" s="24"/>
      <c r="BK2286" s="24"/>
      <c r="BL2286" s="24"/>
      <c r="BM2286" s="24"/>
      <c r="BN2286" s="24"/>
      <c r="BO2286" s="24"/>
      <c r="BP2286" s="24"/>
      <c r="BQ2286" s="24"/>
      <c r="BR2286" s="24"/>
      <c r="BS2286" s="24"/>
      <c r="BT2286" s="24"/>
      <c r="BU2286" s="24"/>
      <c r="BV2286" s="24"/>
      <c r="BW2286" s="24"/>
      <c r="BX2286" s="24"/>
      <c r="BY2286" s="24"/>
      <c r="BZ2286" s="24"/>
      <c r="CA2286" s="24"/>
      <c r="CB2286" s="24"/>
      <c r="CC2286" s="24"/>
      <c r="CD2286" s="24"/>
      <c r="CE2286" s="24"/>
    </row>
    <row r="2287" spans="46:83" x14ac:dyDescent="0.15">
      <c r="AT2287" s="24"/>
      <c r="AU2287" s="24"/>
      <c r="AV2287" s="24"/>
      <c r="AW2287" s="24"/>
      <c r="AX2287" s="24"/>
      <c r="AY2287" s="24"/>
      <c r="AZ2287" s="24"/>
      <c r="BA2287" s="24"/>
      <c r="BB2287" s="24"/>
      <c r="BC2287" s="24"/>
      <c r="BD2287" s="24"/>
      <c r="BE2287" s="24"/>
      <c r="BF2287" s="24"/>
      <c r="BG2287" s="24"/>
      <c r="BH2287" s="24"/>
      <c r="BI2287" s="24"/>
      <c r="BJ2287" s="24"/>
      <c r="BK2287" s="24"/>
      <c r="BL2287" s="24"/>
      <c r="BM2287" s="24"/>
      <c r="BN2287" s="24"/>
      <c r="BO2287" s="24"/>
      <c r="BP2287" s="24"/>
      <c r="BQ2287" s="24"/>
      <c r="BR2287" s="24"/>
      <c r="BS2287" s="24"/>
      <c r="BT2287" s="24"/>
      <c r="BU2287" s="24"/>
      <c r="BV2287" s="24"/>
      <c r="BW2287" s="24"/>
      <c r="BX2287" s="24"/>
      <c r="BY2287" s="24"/>
      <c r="BZ2287" s="24"/>
      <c r="CA2287" s="24"/>
      <c r="CB2287" s="24"/>
      <c r="CC2287" s="24"/>
      <c r="CD2287" s="24"/>
      <c r="CE2287" s="24"/>
    </row>
    <row r="2288" spans="46:83" x14ac:dyDescent="0.15">
      <c r="AT2288" s="24"/>
      <c r="AU2288" s="24"/>
      <c r="AV2288" s="24"/>
      <c r="AW2288" s="24"/>
      <c r="AX2288" s="24"/>
      <c r="AY2288" s="24"/>
      <c r="AZ2288" s="24"/>
      <c r="BA2288" s="24"/>
      <c r="BB2288" s="24"/>
      <c r="BC2288" s="24"/>
      <c r="BD2288" s="24"/>
      <c r="BE2288" s="24"/>
      <c r="BF2288" s="24"/>
      <c r="BG2288" s="24"/>
      <c r="BH2288" s="24"/>
      <c r="BI2288" s="24"/>
      <c r="BJ2288" s="24"/>
      <c r="BK2288" s="24"/>
      <c r="BL2288" s="24"/>
      <c r="BM2288" s="24"/>
      <c r="BN2288" s="24"/>
      <c r="BO2288" s="24"/>
      <c r="BP2288" s="24"/>
      <c r="BQ2288" s="24"/>
      <c r="BR2288" s="24"/>
      <c r="BS2288" s="24"/>
      <c r="BT2288" s="24"/>
      <c r="BU2288" s="24"/>
      <c r="BV2288" s="24"/>
      <c r="BW2288" s="24"/>
      <c r="BX2288" s="24"/>
      <c r="BY2288" s="24"/>
      <c r="BZ2288" s="24"/>
      <c r="CA2288" s="24"/>
      <c r="CB2288" s="24"/>
      <c r="CC2288" s="24"/>
      <c r="CD2288" s="24"/>
      <c r="CE2288" s="24"/>
    </row>
    <row r="2289" spans="46:83" x14ac:dyDescent="0.15">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row>
    <row r="2290" spans="46:83" x14ac:dyDescent="0.15">
      <c r="AT2290" s="24"/>
      <c r="AU2290" s="24"/>
      <c r="AV2290" s="24"/>
      <c r="AW2290" s="24"/>
      <c r="AX2290" s="24"/>
      <c r="AY2290" s="24"/>
      <c r="AZ2290" s="24"/>
      <c r="BA2290" s="24"/>
      <c r="BB2290" s="24"/>
      <c r="BC2290" s="24"/>
      <c r="BD2290" s="24"/>
      <c r="BE2290" s="24"/>
      <c r="BF2290" s="24"/>
      <c r="BG2290" s="24"/>
      <c r="BH2290" s="24"/>
      <c r="BI2290" s="24"/>
      <c r="BJ2290" s="24"/>
      <c r="BK2290" s="24"/>
      <c r="BL2290" s="24"/>
      <c r="BM2290" s="24"/>
      <c r="BN2290" s="24"/>
      <c r="BO2290" s="24"/>
      <c r="BP2290" s="24"/>
      <c r="BQ2290" s="24"/>
      <c r="BR2290" s="24"/>
      <c r="BS2290" s="24"/>
      <c r="BT2290" s="24"/>
      <c r="BU2290" s="24"/>
      <c r="BV2290" s="24"/>
      <c r="BW2290" s="24"/>
      <c r="BX2290" s="24"/>
      <c r="BY2290" s="24"/>
      <c r="BZ2290" s="24"/>
      <c r="CA2290" s="24"/>
      <c r="CB2290" s="24"/>
      <c r="CC2290" s="24"/>
      <c r="CD2290" s="24"/>
      <c r="CE2290" s="24"/>
    </row>
    <row r="2291" spans="46:83" x14ac:dyDescent="0.15">
      <c r="AT2291" s="24"/>
      <c r="AU2291" s="24"/>
      <c r="AV2291" s="24"/>
      <c r="AW2291" s="24"/>
      <c r="AX2291" s="24"/>
      <c r="AY2291" s="24"/>
      <c r="AZ2291" s="24"/>
      <c r="BA2291" s="24"/>
      <c r="BB2291" s="24"/>
      <c r="BC2291" s="24"/>
      <c r="BD2291" s="24"/>
      <c r="BE2291" s="24"/>
      <c r="BF2291" s="24"/>
      <c r="BG2291" s="24"/>
      <c r="BH2291" s="24"/>
      <c r="BI2291" s="24"/>
      <c r="BJ2291" s="24"/>
      <c r="BK2291" s="24"/>
      <c r="BL2291" s="24"/>
      <c r="BM2291" s="24"/>
      <c r="BN2291" s="24"/>
      <c r="BO2291" s="24"/>
      <c r="BP2291" s="24"/>
      <c r="BQ2291" s="24"/>
      <c r="BR2291" s="24"/>
      <c r="BS2291" s="24"/>
      <c r="BT2291" s="24"/>
      <c r="BU2291" s="24"/>
      <c r="BV2291" s="24"/>
      <c r="BW2291" s="24"/>
      <c r="BX2291" s="24"/>
      <c r="BY2291" s="24"/>
      <c r="BZ2291" s="24"/>
      <c r="CA2291" s="24"/>
      <c r="CB2291" s="24"/>
      <c r="CC2291" s="24"/>
      <c r="CD2291" s="24"/>
      <c r="CE2291" s="24"/>
    </row>
    <row r="2292" spans="46:83" x14ac:dyDescent="0.15">
      <c r="AT2292" s="24"/>
      <c r="AU2292" s="24"/>
      <c r="AV2292" s="24"/>
      <c r="AW2292" s="24"/>
      <c r="AX2292" s="24"/>
      <c r="AY2292" s="24"/>
      <c r="AZ2292" s="24"/>
      <c r="BA2292" s="24"/>
      <c r="BB2292" s="24"/>
      <c r="BC2292" s="24"/>
      <c r="BD2292" s="24"/>
      <c r="BE2292" s="24"/>
      <c r="BF2292" s="24"/>
      <c r="BG2292" s="24"/>
      <c r="BH2292" s="24"/>
      <c r="BI2292" s="24"/>
      <c r="BJ2292" s="24"/>
      <c r="BK2292" s="24"/>
      <c r="BL2292" s="24"/>
      <c r="BM2292" s="24"/>
      <c r="BN2292" s="24"/>
      <c r="BO2292" s="24"/>
      <c r="BP2292" s="24"/>
      <c r="BQ2292" s="24"/>
      <c r="BR2292" s="24"/>
      <c r="BS2292" s="24"/>
      <c r="BT2292" s="24"/>
      <c r="BU2292" s="24"/>
      <c r="BV2292" s="24"/>
      <c r="BW2292" s="24"/>
      <c r="BX2292" s="24"/>
      <c r="BY2292" s="24"/>
      <c r="BZ2292" s="24"/>
      <c r="CA2292" s="24"/>
      <c r="CB2292" s="24"/>
      <c r="CC2292" s="24"/>
      <c r="CD2292" s="24"/>
      <c r="CE2292" s="24"/>
    </row>
    <row r="2293" spans="46:83" x14ac:dyDescent="0.15">
      <c r="AT2293" s="24"/>
      <c r="AU2293" s="24"/>
      <c r="AV2293" s="24"/>
      <c r="AW2293" s="24"/>
      <c r="AX2293" s="24"/>
      <c r="AY2293" s="24"/>
      <c r="AZ2293" s="24"/>
      <c r="BA2293" s="24"/>
      <c r="BB2293" s="24"/>
      <c r="BC2293" s="24"/>
      <c r="BD2293" s="24"/>
      <c r="BE2293" s="24"/>
      <c r="BF2293" s="24"/>
      <c r="BG2293" s="24"/>
      <c r="BH2293" s="24"/>
      <c r="BI2293" s="24"/>
      <c r="BJ2293" s="24"/>
      <c r="BK2293" s="24"/>
      <c r="BL2293" s="24"/>
      <c r="BM2293" s="24"/>
      <c r="BN2293" s="24"/>
      <c r="BO2293" s="24"/>
      <c r="BP2293" s="24"/>
      <c r="BQ2293" s="24"/>
      <c r="BR2293" s="24"/>
      <c r="BS2293" s="24"/>
      <c r="BT2293" s="24"/>
      <c r="BU2293" s="24"/>
      <c r="BV2293" s="24"/>
      <c r="BW2293" s="24"/>
      <c r="BX2293" s="24"/>
      <c r="BY2293" s="24"/>
      <c r="BZ2293" s="24"/>
      <c r="CA2293" s="24"/>
      <c r="CB2293" s="24"/>
      <c r="CC2293" s="24"/>
      <c r="CD2293" s="24"/>
      <c r="CE2293" s="24"/>
    </row>
    <row r="2294" spans="46:83" x14ac:dyDescent="0.15">
      <c r="AT2294" s="24"/>
      <c r="AU2294" s="24"/>
      <c r="AV2294" s="24"/>
      <c r="AW2294" s="24"/>
      <c r="AX2294" s="24"/>
      <c r="AY2294" s="24"/>
      <c r="AZ2294" s="24"/>
      <c r="BA2294" s="24"/>
      <c r="BB2294" s="24"/>
      <c r="BC2294" s="24"/>
      <c r="BD2294" s="24"/>
      <c r="BE2294" s="24"/>
      <c r="BF2294" s="24"/>
      <c r="BG2294" s="24"/>
      <c r="BH2294" s="24"/>
      <c r="BI2294" s="24"/>
      <c r="BJ2294" s="24"/>
      <c r="BK2294" s="24"/>
      <c r="BL2294" s="24"/>
      <c r="BM2294" s="24"/>
      <c r="BN2294" s="24"/>
      <c r="BO2294" s="24"/>
      <c r="BP2294" s="24"/>
      <c r="BQ2294" s="24"/>
      <c r="BR2294" s="24"/>
      <c r="BS2294" s="24"/>
      <c r="BT2294" s="24"/>
      <c r="BU2294" s="24"/>
      <c r="BV2294" s="24"/>
      <c r="BW2294" s="24"/>
      <c r="BX2294" s="24"/>
      <c r="BY2294" s="24"/>
      <c r="BZ2294" s="24"/>
      <c r="CA2294" s="24"/>
      <c r="CB2294" s="24"/>
      <c r="CC2294" s="24"/>
      <c r="CD2294" s="24"/>
      <c r="CE2294" s="24"/>
    </row>
    <row r="2295" spans="46:83" x14ac:dyDescent="0.15">
      <c r="AT2295" s="24"/>
      <c r="AU2295" s="24"/>
      <c r="AV2295" s="24"/>
      <c r="AW2295" s="24"/>
      <c r="AX2295" s="24"/>
      <c r="AY2295" s="24"/>
      <c r="AZ2295" s="24"/>
      <c r="BA2295" s="24"/>
      <c r="BB2295" s="24"/>
      <c r="BC2295" s="24"/>
      <c r="BD2295" s="24"/>
      <c r="BE2295" s="24"/>
      <c r="BF2295" s="24"/>
      <c r="BG2295" s="24"/>
      <c r="BH2295" s="24"/>
      <c r="BI2295" s="24"/>
      <c r="BJ2295" s="24"/>
      <c r="BK2295" s="24"/>
      <c r="BL2295" s="24"/>
      <c r="BM2295" s="24"/>
      <c r="BN2295" s="24"/>
      <c r="BO2295" s="24"/>
      <c r="BP2295" s="24"/>
      <c r="BQ2295" s="24"/>
      <c r="BR2295" s="24"/>
      <c r="BS2295" s="24"/>
      <c r="BT2295" s="24"/>
      <c r="BU2295" s="24"/>
      <c r="BV2295" s="24"/>
      <c r="BW2295" s="24"/>
      <c r="BX2295" s="24"/>
      <c r="BY2295" s="24"/>
      <c r="BZ2295" s="24"/>
      <c r="CA2295" s="24"/>
      <c r="CB2295" s="24"/>
      <c r="CC2295" s="24"/>
      <c r="CD2295" s="24"/>
      <c r="CE2295" s="24"/>
    </row>
    <row r="2296" spans="46:83" x14ac:dyDescent="0.15">
      <c r="AT2296" s="24"/>
      <c r="AU2296" s="24"/>
      <c r="AV2296" s="24"/>
      <c r="AW2296" s="24"/>
      <c r="AX2296" s="24"/>
      <c r="AY2296" s="24"/>
      <c r="AZ2296" s="24"/>
      <c r="BA2296" s="24"/>
      <c r="BB2296" s="24"/>
      <c r="BC2296" s="24"/>
      <c r="BD2296" s="24"/>
      <c r="BE2296" s="24"/>
      <c r="BF2296" s="24"/>
      <c r="BG2296" s="24"/>
      <c r="BH2296" s="24"/>
      <c r="BI2296" s="24"/>
      <c r="BJ2296" s="24"/>
      <c r="BK2296" s="24"/>
      <c r="BL2296" s="24"/>
      <c r="BM2296" s="24"/>
      <c r="BN2296" s="24"/>
      <c r="BO2296" s="24"/>
      <c r="BP2296" s="24"/>
      <c r="BQ2296" s="24"/>
      <c r="BR2296" s="24"/>
      <c r="BS2296" s="24"/>
      <c r="BT2296" s="24"/>
      <c r="BU2296" s="24"/>
      <c r="BV2296" s="24"/>
      <c r="BW2296" s="24"/>
      <c r="BX2296" s="24"/>
      <c r="BY2296" s="24"/>
      <c r="BZ2296" s="24"/>
      <c r="CA2296" s="24"/>
      <c r="CB2296" s="24"/>
      <c r="CC2296" s="24"/>
      <c r="CD2296" s="24"/>
      <c r="CE2296" s="24"/>
    </row>
    <row r="2297" spans="46:83" x14ac:dyDescent="0.15">
      <c r="AT2297" s="24"/>
      <c r="AU2297" s="24"/>
      <c r="AV2297" s="24"/>
      <c r="AW2297" s="24"/>
      <c r="AX2297" s="24"/>
      <c r="AY2297" s="24"/>
      <c r="AZ2297" s="24"/>
      <c r="BA2297" s="24"/>
      <c r="BB2297" s="24"/>
      <c r="BC2297" s="24"/>
      <c r="BD2297" s="24"/>
      <c r="BE2297" s="24"/>
      <c r="BF2297" s="24"/>
      <c r="BG2297" s="24"/>
      <c r="BH2297" s="24"/>
      <c r="BI2297" s="24"/>
      <c r="BJ2297" s="24"/>
      <c r="BK2297" s="24"/>
      <c r="BL2297" s="24"/>
      <c r="BM2297" s="24"/>
      <c r="BN2297" s="24"/>
      <c r="BO2297" s="24"/>
      <c r="BP2297" s="24"/>
      <c r="BQ2297" s="24"/>
      <c r="BR2297" s="24"/>
      <c r="BS2297" s="24"/>
      <c r="BT2297" s="24"/>
      <c r="BU2297" s="24"/>
      <c r="BV2297" s="24"/>
      <c r="BW2297" s="24"/>
      <c r="BX2297" s="24"/>
      <c r="BY2297" s="24"/>
      <c r="BZ2297" s="24"/>
      <c r="CA2297" s="24"/>
      <c r="CB2297" s="24"/>
      <c r="CC2297" s="24"/>
      <c r="CD2297" s="24"/>
      <c r="CE2297" s="24"/>
    </row>
    <row r="2298" spans="46:83" x14ac:dyDescent="0.15">
      <c r="AT2298" s="24"/>
      <c r="AU2298" s="24"/>
      <c r="AV2298" s="24"/>
      <c r="AW2298" s="24"/>
      <c r="AX2298" s="24"/>
      <c r="AY2298" s="24"/>
      <c r="AZ2298" s="24"/>
      <c r="BA2298" s="24"/>
      <c r="BB2298" s="24"/>
      <c r="BC2298" s="24"/>
      <c r="BD2298" s="24"/>
      <c r="BE2298" s="24"/>
      <c r="BF2298" s="24"/>
      <c r="BG2298" s="24"/>
      <c r="BH2298" s="24"/>
      <c r="BI2298" s="24"/>
      <c r="BJ2298" s="24"/>
      <c r="BK2298" s="24"/>
      <c r="BL2298" s="24"/>
      <c r="BM2298" s="24"/>
      <c r="BN2298" s="24"/>
      <c r="BO2298" s="24"/>
      <c r="BP2298" s="24"/>
      <c r="BQ2298" s="24"/>
      <c r="BR2298" s="24"/>
      <c r="BS2298" s="24"/>
      <c r="BT2298" s="24"/>
      <c r="BU2298" s="24"/>
      <c r="BV2298" s="24"/>
      <c r="BW2298" s="24"/>
      <c r="BX2298" s="24"/>
      <c r="BY2298" s="24"/>
      <c r="BZ2298" s="24"/>
      <c r="CA2298" s="24"/>
      <c r="CB2298" s="24"/>
      <c r="CC2298" s="24"/>
      <c r="CD2298" s="24"/>
      <c r="CE2298" s="24"/>
    </row>
    <row r="2299" spans="46:83" x14ac:dyDescent="0.15">
      <c r="AT2299" s="24"/>
      <c r="AU2299" s="24"/>
      <c r="AV2299" s="24"/>
      <c r="AW2299" s="24"/>
      <c r="AX2299" s="24"/>
      <c r="AY2299" s="24"/>
      <c r="AZ2299" s="24"/>
      <c r="BA2299" s="24"/>
      <c r="BB2299" s="24"/>
      <c r="BC2299" s="24"/>
      <c r="BD2299" s="24"/>
      <c r="BE2299" s="24"/>
      <c r="BF2299" s="24"/>
      <c r="BG2299" s="24"/>
      <c r="BH2299" s="24"/>
      <c r="BI2299" s="24"/>
      <c r="BJ2299" s="24"/>
      <c r="BK2299" s="24"/>
      <c r="BL2299" s="24"/>
      <c r="BM2299" s="24"/>
      <c r="BN2299" s="24"/>
      <c r="BO2299" s="24"/>
      <c r="BP2299" s="24"/>
      <c r="BQ2299" s="24"/>
      <c r="BR2299" s="24"/>
      <c r="BS2299" s="24"/>
      <c r="BT2299" s="24"/>
      <c r="BU2299" s="24"/>
      <c r="BV2299" s="24"/>
      <c r="BW2299" s="24"/>
      <c r="BX2299" s="24"/>
      <c r="BY2299" s="24"/>
      <c r="BZ2299" s="24"/>
      <c r="CA2299" s="24"/>
      <c r="CB2299" s="24"/>
      <c r="CC2299" s="24"/>
      <c r="CD2299" s="24"/>
      <c r="CE2299" s="24"/>
    </row>
    <row r="2300" spans="46:83" x14ac:dyDescent="0.15">
      <c r="AT2300" s="24"/>
      <c r="AU2300" s="24"/>
      <c r="AV2300" s="24"/>
      <c r="AW2300" s="24"/>
      <c r="AX2300" s="24"/>
      <c r="AY2300" s="24"/>
      <c r="AZ2300" s="24"/>
      <c r="BA2300" s="24"/>
      <c r="BB2300" s="24"/>
      <c r="BC2300" s="24"/>
      <c r="BD2300" s="24"/>
      <c r="BE2300" s="24"/>
      <c r="BF2300" s="24"/>
      <c r="BG2300" s="24"/>
      <c r="BH2300" s="24"/>
      <c r="BI2300" s="24"/>
      <c r="BJ2300" s="24"/>
      <c r="BK2300" s="24"/>
      <c r="BL2300" s="24"/>
      <c r="BM2300" s="24"/>
      <c r="BN2300" s="24"/>
      <c r="BO2300" s="24"/>
      <c r="BP2300" s="24"/>
      <c r="BQ2300" s="24"/>
      <c r="BR2300" s="24"/>
      <c r="BS2300" s="24"/>
      <c r="BT2300" s="24"/>
      <c r="BU2300" s="24"/>
      <c r="BV2300" s="24"/>
      <c r="BW2300" s="24"/>
      <c r="BX2300" s="24"/>
      <c r="BY2300" s="24"/>
      <c r="BZ2300" s="24"/>
      <c r="CA2300" s="24"/>
      <c r="CB2300" s="24"/>
      <c r="CC2300" s="24"/>
      <c r="CD2300" s="24"/>
      <c r="CE2300" s="24"/>
    </row>
    <row r="2301" spans="46:83" x14ac:dyDescent="0.15">
      <c r="AT2301" s="24"/>
      <c r="AU2301" s="24"/>
      <c r="AV2301" s="24"/>
      <c r="AW2301" s="24"/>
      <c r="AX2301" s="24"/>
      <c r="AY2301" s="24"/>
      <c r="AZ2301" s="24"/>
      <c r="BA2301" s="24"/>
      <c r="BB2301" s="24"/>
      <c r="BC2301" s="24"/>
      <c r="BD2301" s="24"/>
      <c r="BE2301" s="24"/>
      <c r="BF2301" s="24"/>
      <c r="BG2301" s="24"/>
      <c r="BH2301" s="24"/>
      <c r="BI2301" s="24"/>
      <c r="BJ2301" s="24"/>
      <c r="BK2301" s="24"/>
      <c r="BL2301" s="24"/>
      <c r="BM2301" s="24"/>
      <c r="BN2301" s="24"/>
      <c r="BO2301" s="24"/>
      <c r="BP2301" s="24"/>
      <c r="BQ2301" s="24"/>
      <c r="BR2301" s="24"/>
      <c r="BS2301" s="24"/>
      <c r="BT2301" s="24"/>
      <c r="BU2301" s="24"/>
      <c r="BV2301" s="24"/>
      <c r="BW2301" s="24"/>
      <c r="BX2301" s="24"/>
      <c r="BY2301" s="24"/>
      <c r="BZ2301" s="24"/>
      <c r="CA2301" s="24"/>
      <c r="CB2301" s="24"/>
      <c r="CC2301" s="24"/>
      <c r="CD2301" s="24"/>
      <c r="CE2301" s="24"/>
    </row>
  </sheetData>
  <sheetProtection selectLockedCells="1" selectUnlockedCells="1"/>
  <mergeCells count="1">
    <mergeCell ref="B2:J2"/>
  </mergeCells>
  <pageMargins left="0.7" right="0.7" top="0.75" bottom="0.75" header="0.3" footer="0.3"/>
  <pageSetup orientation="landscape"/>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B1:CE2315"/>
  <sheetViews>
    <sheetView showGridLines="0" zoomScale="175" zoomScaleNormal="175" zoomScalePageLayoutView="175" workbookViewId="0">
      <selection activeCell="D8" sqref="D8"/>
    </sheetView>
  </sheetViews>
  <sheetFormatPr baseColWidth="10" defaultColWidth="19.5" defaultRowHeight="13" x14ac:dyDescent="0.15"/>
  <cols>
    <col min="1" max="1" width="1.83203125" style="47" customWidth="1"/>
    <col min="2" max="2" width="45.6640625" style="75" bestFit="1" customWidth="1"/>
    <col min="3" max="3" width="10.33203125" style="75" bestFit="1" customWidth="1"/>
    <col min="4" max="5" width="10.5" style="75" bestFit="1" customWidth="1"/>
    <col min="6" max="9" width="11.6640625" style="75" bestFit="1" customWidth="1"/>
    <col min="10" max="10" width="13" style="75" bestFit="1" customWidth="1"/>
    <col min="11" max="16384" width="19.5" style="47"/>
  </cols>
  <sheetData>
    <row r="1" spans="2:83" ht="12" customHeight="1" thickBot="1" x14ac:dyDescent="0.2">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row>
    <row r="2" spans="2:83" x14ac:dyDescent="0.15">
      <c r="B2" s="120" t="s">
        <v>118</v>
      </c>
      <c r="C2" s="121"/>
      <c r="D2" s="121"/>
      <c r="E2" s="121"/>
      <c r="F2" s="121"/>
      <c r="G2" s="121"/>
      <c r="H2" s="121"/>
      <c r="I2" s="121"/>
      <c r="J2" s="122"/>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row>
    <row r="3" spans="2:83" x14ac:dyDescent="0.15">
      <c r="B3" s="123"/>
      <c r="C3" s="61"/>
      <c r="D3" s="61"/>
      <c r="E3" s="61"/>
      <c r="F3" s="61"/>
      <c r="G3" s="61"/>
      <c r="H3" s="61"/>
      <c r="I3" s="61"/>
      <c r="J3" s="1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row>
    <row r="4" spans="2:83" x14ac:dyDescent="0.15">
      <c r="B4" s="125" t="s">
        <v>16</v>
      </c>
      <c r="C4" s="126" t="s">
        <v>70</v>
      </c>
      <c r="D4" s="127">
        <v>1</v>
      </c>
      <c r="E4" s="127">
        <v>2</v>
      </c>
      <c r="F4" s="127">
        <v>3</v>
      </c>
      <c r="G4" s="127">
        <v>4</v>
      </c>
      <c r="H4" s="127">
        <v>5</v>
      </c>
      <c r="I4" s="127">
        <v>6</v>
      </c>
      <c r="J4" s="128">
        <v>7</v>
      </c>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row>
    <row r="5" spans="2:83" x14ac:dyDescent="0.15">
      <c r="B5" s="108" t="s">
        <v>115</v>
      </c>
      <c r="C5" s="61"/>
      <c r="D5" s="56">
        <f>SUM('Monthly P&amp;L'!D22:O22)</f>
        <v>12045</v>
      </c>
      <c r="E5" s="56">
        <f>SUM('Monthly P&amp;L'!P22:AA22)</f>
        <v>18586.349999999999</v>
      </c>
      <c r="F5" s="56">
        <f>SUM('Monthly P&amp;L'!AB22:AM22)</f>
        <v>19143.940500000004</v>
      </c>
      <c r="G5" s="56">
        <f>SUM('Monthly P&amp;L'!AN22:AY22)</f>
        <v>19718.258715000004</v>
      </c>
      <c r="H5" s="56">
        <f>SUM('Monthly P&amp;L'!AZ22:BK22)</f>
        <v>20309.806476450005</v>
      </c>
      <c r="I5" s="56">
        <f>SUM('Monthly P&amp;L'!BL22:BW22)</f>
        <v>20919.100670743508</v>
      </c>
      <c r="J5" s="129">
        <f>SUM('Monthly P&amp;L'!BX22:CI22)</f>
        <v>21546.673690865813</v>
      </c>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row>
    <row r="6" spans="2:83" x14ac:dyDescent="0.15">
      <c r="B6" s="130" t="s">
        <v>44</v>
      </c>
      <c r="C6" s="61"/>
      <c r="D6" s="56">
        <f>SUM('Monthly P&amp;L'!D23:O23)</f>
        <v>0</v>
      </c>
      <c r="E6" s="56">
        <f>SUM('Monthly P&amp;L'!P23:AA23)</f>
        <v>0</v>
      </c>
      <c r="F6" s="56">
        <f>SUM('Monthly P&amp;L'!AB23:AM23)</f>
        <v>0</v>
      </c>
      <c r="G6" s="56">
        <f>SUM('Monthly P&amp;L'!AN23:AY23)</f>
        <v>0</v>
      </c>
      <c r="H6" s="56">
        <f>SUM('Monthly P&amp;L'!AZ23:BK23)</f>
        <v>0</v>
      </c>
      <c r="I6" s="56">
        <f>SUM('Monthly P&amp;L'!BL23:BW23)</f>
        <v>0</v>
      </c>
      <c r="J6" s="129">
        <f>SUM('Monthly P&amp;L'!BX23:CI23)</f>
        <v>0</v>
      </c>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row>
    <row r="7" spans="2:83" ht="16" x14ac:dyDescent="0.3">
      <c r="B7" s="130" t="s">
        <v>17</v>
      </c>
      <c r="C7" s="131"/>
      <c r="D7" s="132">
        <f>SUM('Monthly P&amp;L'!D24:O24)</f>
        <v>-933.48749999999995</v>
      </c>
      <c r="E7" s="132">
        <f>SUM('Monthly P&amp;L'!P24:AA24)</f>
        <v>-1440.4421249999998</v>
      </c>
      <c r="F7" s="132">
        <f>SUM('Monthly P&amp;L'!AB24:AM24)</f>
        <v>-1483.6553887500002</v>
      </c>
      <c r="G7" s="132">
        <f>SUM('Monthly P&amp;L'!AN24:AY24)</f>
        <v>-1528.1650504125</v>
      </c>
      <c r="H7" s="132">
        <f>SUM('Monthly P&amp;L'!AZ24:BK24)</f>
        <v>-1574.0100019248755</v>
      </c>
      <c r="I7" s="132">
        <f>SUM('Monthly P&amp;L'!BL24:BW24)</f>
        <v>-1621.2303019826218</v>
      </c>
      <c r="J7" s="133">
        <f>SUM('Monthly P&amp;L'!BX24:CI24)</f>
        <v>-1669.8672110420998</v>
      </c>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row>
    <row r="8" spans="2:83" x14ac:dyDescent="0.15">
      <c r="B8" s="134" t="s">
        <v>116</v>
      </c>
      <c r="C8" s="135"/>
      <c r="D8" s="136">
        <f t="shared" ref="D8:J8" si="0">D5+D7+D6</f>
        <v>11111.512500000001</v>
      </c>
      <c r="E8" s="136">
        <f t="shared" si="0"/>
        <v>17145.907874999997</v>
      </c>
      <c r="F8" s="136">
        <f t="shared" si="0"/>
        <v>17660.285111250003</v>
      </c>
      <c r="G8" s="136">
        <f t="shared" si="0"/>
        <v>18190.093664587504</v>
      </c>
      <c r="H8" s="136">
        <f t="shared" si="0"/>
        <v>18735.79647452513</v>
      </c>
      <c r="I8" s="136">
        <f t="shared" si="0"/>
        <v>19297.870368760887</v>
      </c>
      <c r="J8" s="137">
        <f t="shared" si="0"/>
        <v>19876.806479823714</v>
      </c>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row>
    <row r="9" spans="2:83" x14ac:dyDescent="0.15">
      <c r="B9" s="138"/>
      <c r="C9" s="139"/>
      <c r="D9" s="56"/>
      <c r="E9" s="56"/>
      <c r="F9" s="56"/>
      <c r="G9" s="56"/>
      <c r="H9" s="56"/>
      <c r="I9" s="56"/>
      <c r="J9" s="129"/>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row>
    <row r="10" spans="2:83" x14ac:dyDescent="0.15">
      <c r="B10" s="138" t="s">
        <v>18</v>
      </c>
      <c r="C10" s="139"/>
      <c r="D10" s="56">
        <f>SUM('Monthly P&amp;L'!D25:O25)</f>
        <v>-843.15000000000009</v>
      </c>
      <c r="E10" s="56">
        <f>SUM('Monthly P&amp;L'!P25:AA25)</f>
        <v>-1301.0445000000002</v>
      </c>
      <c r="F10" s="56">
        <f>SUM('Monthly P&amp;L'!AB25:AM25)</f>
        <v>-1340.0758350000003</v>
      </c>
      <c r="G10" s="56">
        <f>SUM('Monthly P&amp;L'!AN25:AY25)</f>
        <v>-1380.2781100500004</v>
      </c>
      <c r="H10" s="56">
        <f>SUM('Monthly P&amp;L'!AZ25:BK25)</f>
        <v>-1421.6864533515002</v>
      </c>
      <c r="I10" s="56">
        <f>SUM('Monthly P&amp;L'!BL25:BW25)</f>
        <v>-1464.3370469520457</v>
      </c>
      <c r="J10" s="129">
        <f>SUM('Monthly P&amp;L'!BX25:CI25)</f>
        <v>-1508.2671583606068</v>
      </c>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row>
    <row r="11" spans="2:83" x14ac:dyDescent="0.15">
      <c r="B11" s="138" t="s">
        <v>19</v>
      </c>
      <c r="C11" s="139"/>
      <c r="D11" s="56">
        <f>SUM('Monthly P&amp;L'!D26:O26)</f>
        <v>-1500</v>
      </c>
      <c r="E11" s="56">
        <f>SUM('Monthly P&amp;L'!P26:AA26)</f>
        <v>-1500</v>
      </c>
      <c r="F11" s="56">
        <f>SUM('Monthly P&amp;L'!AB26:AM26)</f>
        <v>-1500</v>
      </c>
      <c r="G11" s="56">
        <f>SUM('Monthly P&amp;L'!AN26:AY26)</f>
        <v>-1500</v>
      </c>
      <c r="H11" s="56">
        <f>SUM('Monthly P&amp;L'!AZ26:BK26)</f>
        <v>-1500</v>
      </c>
      <c r="I11" s="56">
        <f>SUM('Monthly P&amp;L'!BL26:BW26)</f>
        <v>-1500</v>
      </c>
      <c r="J11" s="129">
        <f>SUM('Monthly P&amp;L'!BX26:CI26)</f>
        <v>-1500</v>
      </c>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row>
    <row r="12" spans="2:83" x14ac:dyDescent="0.15">
      <c r="B12" s="138" t="s">
        <v>20</v>
      </c>
      <c r="C12" s="139"/>
      <c r="D12" s="56">
        <f>SUM('Monthly P&amp;L'!D27:O27)</f>
        <v>-500</v>
      </c>
      <c r="E12" s="56">
        <f>SUM('Monthly P&amp;L'!P27:AA27)</f>
        <v>-500</v>
      </c>
      <c r="F12" s="56">
        <f>SUM('Monthly P&amp;L'!AB27:AM27)</f>
        <v>-500</v>
      </c>
      <c r="G12" s="56">
        <f>SUM('Monthly P&amp;L'!AN27:AY27)</f>
        <v>-500</v>
      </c>
      <c r="H12" s="56">
        <f>SUM('Monthly P&amp;L'!AZ27:BK27)</f>
        <v>-500</v>
      </c>
      <c r="I12" s="56">
        <f>SUM('Monthly P&amp;L'!BL27:BW27)</f>
        <v>-500</v>
      </c>
      <c r="J12" s="129">
        <f>SUM('Monthly P&amp;L'!BX27:CI27)</f>
        <v>-500</v>
      </c>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row>
    <row r="13" spans="2:83" x14ac:dyDescent="0.15">
      <c r="B13" s="138" t="s">
        <v>21</v>
      </c>
      <c r="C13" s="139"/>
      <c r="D13" s="56">
        <f>SUM('Monthly P&amp;L'!D28:O28)</f>
        <v>-320</v>
      </c>
      <c r="E13" s="56">
        <f>SUM('Monthly P&amp;L'!P28:AA28)</f>
        <v>-480</v>
      </c>
      <c r="F13" s="56">
        <f>SUM('Monthly P&amp;L'!AB28:AM28)</f>
        <v>-480</v>
      </c>
      <c r="G13" s="56">
        <f>SUM('Monthly P&amp;L'!AN28:AY28)</f>
        <v>-480</v>
      </c>
      <c r="H13" s="56">
        <f>SUM('Monthly P&amp;L'!AZ28:BK28)</f>
        <v>-480</v>
      </c>
      <c r="I13" s="56">
        <f>SUM('Monthly P&amp;L'!BL28:BW28)</f>
        <v>-480</v>
      </c>
      <c r="J13" s="129">
        <f>SUM('Monthly P&amp;L'!BX28:CI28)</f>
        <v>-480</v>
      </c>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row>
    <row r="14" spans="2:83" x14ac:dyDescent="0.15">
      <c r="B14" s="138"/>
      <c r="C14" s="139"/>
      <c r="D14" s="56"/>
      <c r="E14" s="56"/>
      <c r="F14" s="56"/>
      <c r="G14" s="56"/>
      <c r="H14" s="56"/>
      <c r="I14" s="56"/>
      <c r="J14" s="129"/>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row>
    <row r="15" spans="2:83" x14ac:dyDescent="0.15">
      <c r="B15" s="140" t="s">
        <v>117</v>
      </c>
      <c r="C15" s="141"/>
      <c r="D15" s="136">
        <f>SUM(D8:D14)</f>
        <v>7948.3625000000011</v>
      </c>
      <c r="E15" s="136">
        <f t="shared" ref="E15:J15" si="1">SUM(E8:E14)</f>
        <v>13364.863374999997</v>
      </c>
      <c r="F15" s="136">
        <f t="shared" si="1"/>
        <v>13840.209276250003</v>
      </c>
      <c r="G15" s="136">
        <f t="shared" si="1"/>
        <v>14329.815554537505</v>
      </c>
      <c r="H15" s="136">
        <f t="shared" si="1"/>
        <v>14834.11002117363</v>
      </c>
      <c r="I15" s="136">
        <f t="shared" si="1"/>
        <v>15353.533321808842</v>
      </c>
      <c r="J15" s="137">
        <f t="shared" si="1"/>
        <v>15888.539321463108</v>
      </c>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row>
    <row r="16" spans="2:83" ht="16" x14ac:dyDescent="0.3">
      <c r="B16" s="138" t="s">
        <v>22</v>
      </c>
      <c r="C16" s="139"/>
      <c r="D16" s="132">
        <v>0</v>
      </c>
      <c r="E16" s="132">
        <f>IF(E4=MIN('Main Assumptions'!$C$31,7),'Main Assumptions'!$C$33*(1-'Main Assumptions'!$C$34),0)</f>
        <v>0</v>
      </c>
      <c r="F16" s="132">
        <f>IF(F4=MIN('Main Assumptions'!$C$31,7),'Main Assumptions'!$C$33*(1-'Main Assumptions'!$C$34),0)</f>
        <v>0</v>
      </c>
      <c r="G16" s="132">
        <f>IF(G4=MIN('Main Assumptions'!$C$31,7),'Main Assumptions'!$C$33*(1-'Main Assumptions'!$C$34),0)</f>
        <v>0</v>
      </c>
      <c r="H16" s="132">
        <f>IF(H4=MIN('Main Assumptions'!$C$31,7),'Main Assumptions'!$C$33*(1-'Main Assumptions'!$C$34),0)</f>
        <v>0</v>
      </c>
      <c r="I16" s="132">
        <f>IF(I4=MIN('Main Assumptions'!$C$31,7),'Main Assumptions'!$C$33*(1-'Main Assumptions'!$C$34),0)</f>
        <v>0</v>
      </c>
      <c r="J16" s="133">
        <f>IF(J4=MIN('Main Assumptions'!$C$31,7),'Main Assumptions'!$C$33*(1-'Main Assumptions'!$C$34),0)</f>
        <v>129571.74331083876</v>
      </c>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row>
    <row r="17" spans="2:83" x14ac:dyDescent="0.15">
      <c r="B17" s="140" t="s">
        <v>150</v>
      </c>
      <c r="C17" s="136">
        <f>-'Main Assumptions'!D52</f>
        <v>-128500</v>
      </c>
      <c r="D17" s="136">
        <f t="shared" ref="D17:J17" si="2">D15+D16</f>
        <v>7948.3625000000011</v>
      </c>
      <c r="E17" s="136">
        <f t="shared" si="2"/>
        <v>13364.863374999997</v>
      </c>
      <c r="F17" s="136">
        <f t="shared" si="2"/>
        <v>13840.209276250003</v>
      </c>
      <c r="G17" s="136">
        <f t="shared" si="2"/>
        <v>14329.815554537505</v>
      </c>
      <c r="H17" s="136">
        <f t="shared" si="2"/>
        <v>14834.11002117363</v>
      </c>
      <c r="I17" s="136">
        <f t="shared" si="2"/>
        <v>15353.533321808842</v>
      </c>
      <c r="J17" s="137">
        <f t="shared" si="2"/>
        <v>145460.28263230188</v>
      </c>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row>
    <row r="18" spans="2:83" x14ac:dyDescent="0.15">
      <c r="B18" s="138"/>
      <c r="C18" s="139"/>
      <c r="D18" s="56"/>
      <c r="E18" s="56"/>
      <c r="F18" s="56"/>
      <c r="G18" s="56"/>
      <c r="H18" s="56"/>
      <c r="I18" s="56"/>
      <c r="J18" s="129"/>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row>
    <row r="19" spans="2:83" x14ac:dyDescent="0.15">
      <c r="B19" s="138" t="s">
        <v>23</v>
      </c>
      <c r="C19" s="139"/>
      <c r="D19" s="56"/>
      <c r="E19" s="56"/>
      <c r="F19" s="56"/>
      <c r="G19" s="56"/>
      <c r="H19" s="56"/>
      <c r="I19" s="56"/>
      <c r="J19" s="129"/>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row>
    <row r="20" spans="2:83" x14ac:dyDescent="0.15">
      <c r="B20" s="138" t="s">
        <v>24</v>
      </c>
      <c r="C20" s="139"/>
      <c r="D20" s="56">
        <f>SUM('Monthly P&amp;L'!D32:O32)</f>
        <v>3512.1482202718744</v>
      </c>
      <c r="E20" s="56">
        <f>SUM('Monthly P&amp;L'!P32:AA32)</f>
        <v>3463.3269361906446</v>
      </c>
      <c r="F20" s="56">
        <f>SUM('Monthly P&amp;L'!AB32:AM32)</f>
        <v>3411.7517479331186</v>
      </c>
      <c r="G20" s="56">
        <f>SUM('Monthly P&amp;L'!AN32:AY32)</f>
        <v>3357.2673136570038</v>
      </c>
      <c r="H20" s="56">
        <f>SUM('Monthly P&amp;L'!AZ32:BK32)</f>
        <v>3299.7095290190578</v>
      </c>
      <c r="I20" s="56">
        <f>SUM('Monthly P&amp;L'!BL32:BW32)</f>
        <v>3238.9050329011538</v>
      </c>
      <c r="J20" s="129">
        <f>SUM('Monthly P&amp;L'!BX32:CI32)</f>
        <v>3174.6706852554175</v>
      </c>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row>
    <row r="21" spans="2:83" x14ac:dyDescent="0.15">
      <c r="B21" s="138" t="s">
        <v>68</v>
      </c>
      <c r="C21" s="142"/>
      <c r="D21" s="56">
        <f>SUM('Monthly P&amp;L'!D35:O35)</f>
        <v>865.50498011351817</v>
      </c>
      <c r="E21" s="56">
        <f>SUM('Monthly P&amp;L'!P35:AA35)</f>
        <v>914.32626419474752</v>
      </c>
      <c r="F21" s="56">
        <f>SUM('Monthly P&amp;L'!AB35:AM35)</f>
        <v>965.90145245227438</v>
      </c>
      <c r="G21" s="56">
        <f>SUM('Monthly P&amp;L'!AN35:AY35)</f>
        <v>1020.3858867283886</v>
      </c>
      <c r="H21" s="56">
        <f>SUM('Monthly P&amp;L'!AZ35:BK35)</f>
        <v>1077.9436713663345</v>
      </c>
      <c r="I21" s="56">
        <f>SUM('Monthly P&amp;L'!BL35:BW35)</f>
        <v>1138.7481674842384</v>
      </c>
      <c r="J21" s="129">
        <f>SUM('Monthly P&amp;L'!BX35:CI35)</f>
        <v>1202.9825151299742</v>
      </c>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row>
    <row r="22" spans="2:83" ht="16" x14ac:dyDescent="0.3">
      <c r="B22" s="138" t="s">
        <v>25</v>
      </c>
      <c r="C22" s="139"/>
      <c r="D22" s="132">
        <f>D21+D20</f>
        <v>4377.6532003853927</v>
      </c>
      <c r="E22" s="132">
        <f t="shared" ref="E22:J22" si="3">E21+E20</f>
        <v>4377.6532003853918</v>
      </c>
      <c r="F22" s="132">
        <f t="shared" si="3"/>
        <v>4377.6532003853927</v>
      </c>
      <c r="G22" s="132">
        <f t="shared" si="3"/>
        <v>4377.6532003853927</v>
      </c>
      <c r="H22" s="132">
        <f t="shared" si="3"/>
        <v>4377.6532003853918</v>
      </c>
      <c r="I22" s="132">
        <f t="shared" si="3"/>
        <v>4377.6532003853918</v>
      </c>
      <c r="J22" s="133">
        <f t="shared" si="3"/>
        <v>4377.6532003853918</v>
      </c>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row>
    <row r="23" spans="2:83" x14ac:dyDescent="0.15">
      <c r="B23" s="140" t="s">
        <v>26</v>
      </c>
      <c r="C23" s="136">
        <f>'Main Assumptions'!C26</f>
        <v>64250</v>
      </c>
      <c r="D23" s="136">
        <f>IF(D4&lt;MIN('Main Assumptions'!$C$31,7)+1,'Annual P&amp;L'!C23-'Annual P&amp;L'!D21,0)</f>
        <v>63384.495019886483</v>
      </c>
      <c r="E23" s="136">
        <f>IF(E4&lt;MIN('Main Assumptions'!$C$31,7)+1,'Annual P&amp;L'!D23-'Annual P&amp;L'!E21,0)</f>
        <v>62470.168755691739</v>
      </c>
      <c r="F23" s="136">
        <f>IF(F4&lt;MIN('Main Assumptions'!$C$31,7)+1,'Annual P&amp;L'!E23-'Annual P&amp;L'!F21,0)</f>
        <v>61504.267303239467</v>
      </c>
      <c r="G23" s="136">
        <f>IF(G4&lt;MIN('Main Assumptions'!$C$31,7)+1,'Annual P&amp;L'!F23-'Annual P&amp;L'!G21,0)</f>
        <v>60483.881416511082</v>
      </c>
      <c r="H23" s="136">
        <f>IF(H4&lt;MIN('Main Assumptions'!$C$31,7)+1,'Annual P&amp;L'!G23-'Annual P&amp;L'!H21,0)</f>
        <v>59405.937745144751</v>
      </c>
      <c r="I23" s="136">
        <f>IF(I4&lt;MIN('Main Assumptions'!$C$31,7)+1,'Annual P&amp;L'!H23-'Annual P&amp;L'!I21,0)</f>
        <v>58267.189577660509</v>
      </c>
      <c r="J23" s="137">
        <f>IF(J4&lt;MIN('Main Assumptions'!$C$31,7)+1,'Annual P&amp;L'!I23-'Annual P&amp;L'!J21,0)</f>
        <v>57064.207062530535</v>
      </c>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row>
    <row r="24" spans="2:83" x14ac:dyDescent="0.15">
      <c r="B24" s="138"/>
      <c r="C24" s="139"/>
      <c r="D24" s="56"/>
      <c r="E24" s="56"/>
      <c r="F24" s="56"/>
      <c r="G24" s="56"/>
      <c r="H24" s="56"/>
      <c r="I24" s="56"/>
      <c r="J24" s="129"/>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row>
    <row r="25" spans="2:83" x14ac:dyDescent="0.15">
      <c r="B25" s="143" t="s">
        <v>149</v>
      </c>
      <c r="C25" s="144">
        <f>-('Main Assumptions'!D49)</f>
        <v>-64250</v>
      </c>
      <c r="D25" s="144">
        <f>D15-D22+IF(D16&gt;0,D16-D23,0)</f>
        <v>3570.7092996146084</v>
      </c>
      <c r="E25" s="144">
        <f t="shared" ref="E25:J25" si="4">E15-E22+IF(E16&gt;0,E16-E23,0)</f>
        <v>8987.2101746146054</v>
      </c>
      <c r="F25" s="144">
        <f t="shared" si="4"/>
        <v>9462.5560758646097</v>
      </c>
      <c r="G25" s="144">
        <f t="shared" si="4"/>
        <v>9952.1623541521112</v>
      </c>
      <c r="H25" s="144">
        <f t="shared" si="4"/>
        <v>10456.456820788238</v>
      </c>
      <c r="I25" s="144">
        <f t="shared" si="4"/>
        <v>10975.88012142345</v>
      </c>
      <c r="J25" s="145">
        <f t="shared" si="4"/>
        <v>84018.422369385939</v>
      </c>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row>
    <row r="26" spans="2:83" x14ac:dyDescent="0.15">
      <c r="B26" s="138"/>
      <c r="C26" s="142"/>
      <c r="D26" s="146"/>
      <c r="E26" s="56"/>
      <c r="F26" s="56"/>
      <c r="G26" s="56"/>
      <c r="H26" s="56"/>
      <c r="I26" s="56"/>
      <c r="J26" s="129"/>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row>
    <row r="27" spans="2:83" x14ac:dyDescent="0.15">
      <c r="B27" s="138" t="s">
        <v>192</v>
      </c>
      <c r="C27" s="142"/>
      <c r="D27" s="284">
        <f>D15/D22</f>
        <v>1.8156674675143878</v>
      </c>
      <c r="E27" s="284">
        <f>E15/E22</f>
        <v>3.0529744507453001</v>
      </c>
      <c r="F27" s="284">
        <f t="shared" ref="F27:J27" si="5">F15/F22</f>
        <v>3.1615590917598411</v>
      </c>
      <c r="G27" s="284">
        <f t="shared" si="5"/>
        <v>3.2734012720048176</v>
      </c>
      <c r="H27" s="284">
        <f t="shared" si="5"/>
        <v>3.3885987176571439</v>
      </c>
      <c r="I27" s="284">
        <f t="shared" si="5"/>
        <v>3.5072520866790398</v>
      </c>
      <c r="J27" s="285">
        <f t="shared" si="5"/>
        <v>3.629465056771592</v>
      </c>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row>
    <row r="28" spans="2:83" x14ac:dyDescent="0.15">
      <c r="B28" s="138" t="s">
        <v>61</v>
      </c>
      <c r="C28" s="56"/>
      <c r="D28" s="142">
        <f>D25/('Main Assumptions'!$C$22)</f>
        <v>2.7787621008673994E-2</v>
      </c>
      <c r="E28" s="142">
        <f>E25/('Main Assumptions'!$C$22)</f>
        <v>6.9939378790775136E-2</v>
      </c>
      <c r="F28" s="142">
        <f>F25/('Main Assumptions'!$C$22)</f>
        <v>7.3638568683771277E-2</v>
      </c>
      <c r="G28" s="142">
        <f>G25/('Main Assumptions'!$C$22)</f>
        <v>7.7448734273557279E-2</v>
      </c>
      <c r="H28" s="142">
        <f>H25/('Main Assumptions'!$C$22)</f>
        <v>8.1373204831036869E-2</v>
      </c>
      <c r="I28" s="142">
        <f>I25/('Main Assumptions'!$C$22)</f>
        <v>8.5415409505240861E-2</v>
      </c>
      <c r="J28" s="147">
        <f>IF(J25/('Main Assumptions'!$C$22)=0,"",J25/('Main Assumptions'!$C$22))</f>
        <v>0.65383986279677775</v>
      </c>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row>
    <row r="29" spans="2:83" ht="14" thickBot="1" x14ac:dyDescent="0.2">
      <c r="B29" s="148" t="s">
        <v>69</v>
      </c>
      <c r="C29" s="149"/>
      <c r="D29" s="150">
        <f>D25/('Main Assumptions'!$D$49)</f>
        <v>5.5575242017347988E-2</v>
      </c>
      <c r="E29" s="150">
        <f>IF(E25/('Main Assumptions'!$D$49)=0,"",E25/('Main Assumptions'!$D$49))</f>
        <v>0.13987875758155027</v>
      </c>
      <c r="F29" s="150">
        <f>IF(F25/('Main Assumptions'!$D$49)=0,"",F25/('Main Assumptions'!$D$49))</f>
        <v>0.14727713736754255</v>
      </c>
      <c r="G29" s="150">
        <f>IF(G25/('Main Assumptions'!$D$49)=0,"",G25/('Main Assumptions'!$D$49))</f>
        <v>0.15489746854711456</v>
      </c>
      <c r="H29" s="150">
        <f>IF(H25/('Main Assumptions'!$D$49)=0,"",H25/('Main Assumptions'!$D$49))</f>
        <v>0.16274640966207374</v>
      </c>
      <c r="I29" s="150">
        <f>IF(I25/('Main Assumptions'!$D$49)=0,"",I25/('Main Assumptions'!$D$49))</f>
        <v>0.17083081901048172</v>
      </c>
      <c r="J29" s="151">
        <f>IF(J25/('Main Assumptions'!$D$49)=0,"",J25/('Main Assumptions'!$D$49))</f>
        <v>1.3076797255935555</v>
      </c>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row>
    <row r="30" spans="2:83" x14ac:dyDescent="0.15">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row>
    <row r="31" spans="2:83" x14ac:dyDescent="0.15">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row>
    <row r="32" spans="2:83" x14ac:dyDescent="0.15">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row>
    <row r="33" spans="46:83" x14ac:dyDescent="0.15">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row>
    <row r="34" spans="46:83" x14ac:dyDescent="0.15">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row>
    <row r="35" spans="46:83" x14ac:dyDescent="0.15">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row>
    <row r="36" spans="46:83" x14ac:dyDescent="0.15">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row>
    <row r="37" spans="46:83" x14ac:dyDescent="0.15">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row>
    <row r="38" spans="46:83" x14ac:dyDescent="0.15">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row>
    <row r="39" spans="46:83" x14ac:dyDescent="0.15">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row>
    <row r="40" spans="46:83" x14ac:dyDescent="0.15">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row>
    <row r="41" spans="46:83" x14ac:dyDescent="0.15">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row>
    <row r="42" spans="46:83" x14ac:dyDescent="0.15">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row>
    <row r="43" spans="46:83" x14ac:dyDescent="0.15">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row>
    <row r="44" spans="46:83" x14ac:dyDescent="0.15">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row>
    <row r="45" spans="46:83" x14ac:dyDescent="0.15">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row>
    <row r="46" spans="46:83" x14ac:dyDescent="0.15">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row>
    <row r="47" spans="46:83" x14ac:dyDescent="0.15">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row>
    <row r="48" spans="46:83" x14ac:dyDescent="0.15">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row>
    <row r="49" spans="46:83" x14ac:dyDescent="0.15">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row>
    <row r="50" spans="46:83" x14ac:dyDescent="0.15">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row>
    <row r="51" spans="46:83" x14ac:dyDescent="0.15">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row>
    <row r="52" spans="46:83" x14ac:dyDescent="0.15">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row>
    <row r="53" spans="46:83" x14ac:dyDescent="0.15">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row>
    <row r="54" spans="46:83" x14ac:dyDescent="0.15">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row>
    <row r="55" spans="46:83" x14ac:dyDescent="0.15">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row>
    <row r="56" spans="46:83" x14ac:dyDescent="0.15">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row>
    <row r="57" spans="46:83" x14ac:dyDescent="0.15">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row>
    <row r="58" spans="46:83" x14ac:dyDescent="0.15">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row>
    <row r="59" spans="46:83" x14ac:dyDescent="0.15">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row>
    <row r="60" spans="46:83" x14ac:dyDescent="0.15">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row>
    <row r="61" spans="46:83" x14ac:dyDescent="0.15">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row>
    <row r="62" spans="46:83" x14ac:dyDescent="0.15">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row>
    <row r="63" spans="46:83" x14ac:dyDescent="0.15">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row>
    <row r="64" spans="46:83" x14ac:dyDescent="0.15">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row>
    <row r="65" spans="46:83" x14ac:dyDescent="0.15">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row>
    <row r="66" spans="46:83" x14ac:dyDescent="0.15">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row>
    <row r="67" spans="46:83" x14ac:dyDescent="0.15">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row>
    <row r="68" spans="46:83" x14ac:dyDescent="0.15">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row>
    <row r="69" spans="46:83" x14ac:dyDescent="0.15">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row>
    <row r="70" spans="46:83" x14ac:dyDescent="0.15">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row>
    <row r="71" spans="46:83" x14ac:dyDescent="0.15">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row>
    <row r="72" spans="46:83" x14ac:dyDescent="0.15">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row>
    <row r="73" spans="46:83" x14ac:dyDescent="0.15">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row>
    <row r="74" spans="46:83" x14ac:dyDescent="0.15">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row>
    <row r="75" spans="46:83" x14ac:dyDescent="0.15">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row>
    <row r="76" spans="46:83" x14ac:dyDescent="0.15">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row>
    <row r="77" spans="46:83" x14ac:dyDescent="0.15">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row>
    <row r="78" spans="46:83" x14ac:dyDescent="0.15">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row>
    <row r="79" spans="46:83" x14ac:dyDescent="0.15">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row>
    <row r="80" spans="46:83" x14ac:dyDescent="0.15">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row>
    <row r="81" spans="46:83" x14ac:dyDescent="0.15">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row>
    <row r="82" spans="46:83" x14ac:dyDescent="0.15">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row>
    <row r="83" spans="46:83" x14ac:dyDescent="0.15">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row>
    <row r="84" spans="46:83" x14ac:dyDescent="0.15">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row>
    <row r="85" spans="46:83" x14ac:dyDescent="0.15">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row>
    <row r="86" spans="46:83" x14ac:dyDescent="0.15">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row>
    <row r="87" spans="46:83" x14ac:dyDescent="0.15">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row>
    <row r="88" spans="46:83" x14ac:dyDescent="0.15">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row>
    <row r="89" spans="46:83" x14ac:dyDescent="0.15">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row>
    <row r="90" spans="46:83" x14ac:dyDescent="0.15">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row>
    <row r="91" spans="46:83" x14ac:dyDescent="0.15">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row>
    <row r="92" spans="46:83" x14ac:dyDescent="0.15">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row>
    <row r="93" spans="46:83" x14ac:dyDescent="0.15">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row>
    <row r="94" spans="46:83" x14ac:dyDescent="0.15">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row>
    <row r="95" spans="46:83" x14ac:dyDescent="0.15">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row>
    <row r="96" spans="46:83" x14ac:dyDescent="0.15">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row>
    <row r="97" spans="46:83" x14ac:dyDescent="0.15">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row>
    <row r="98" spans="46:83" x14ac:dyDescent="0.15">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row>
    <row r="99" spans="46:83" x14ac:dyDescent="0.15">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row>
    <row r="100" spans="46:83" x14ac:dyDescent="0.15">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row>
    <row r="101" spans="46:83" x14ac:dyDescent="0.15">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row>
    <row r="102" spans="46:83" x14ac:dyDescent="0.15">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row>
    <row r="103" spans="46:83" x14ac:dyDescent="0.15">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row>
    <row r="104" spans="46:83" x14ac:dyDescent="0.15">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row>
    <row r="105" spans="46:83" x14ac:dyDescent="0.15">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row>
    <row r="106" spans="46:83" x14ac:dyDescent="0.15">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row>
    <row r="107" spans="46:83" x14ac:dyDescent="0.15">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row>
    <row r="108" spans="46:83" x14ac:dyDescent="0.15">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row>
    <row r="109" spans="46:83" x14ac:dyDescent="0.15">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row>
    <row r="110" spans="46:83" x14ac:dyDescent="0.15">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row>
    <row r="111" spans="46:83" x14ac:dyDescent="0.15">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row>
    <row r="112" spans="46:83" x14ac:dyDescent="0.15">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row>
    <row r="113" spans="46:83" x14ac:dyDescent="0.15">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row>
    <row r="114" spans="46:83" x14ac:dyDescent="0.15">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row>
    <row r="115" spans="46:83" x14ac:dyDescent="0.15">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row>
    <row r="116" spans="46:83" x14ac:dyDescent="0.15">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row>
    <row r="117" spans="46:83" x14ac:dyDescent="0.15">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row>
    <row r="118" spans="46:83" x14ac:dyDescent="0.15">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row>
    <row r="119" spans="46:83" x14ac:dyDescent="0.15">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row>
    <row r="120" spans="46:83" x14ac:dyDescent="0.15">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row>
    <row r="121" spans="46:83" x14ac:dyDescent="0.15">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row>
    <row r="122" spans="46:83" x14ac:dyDescent="0.15">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row>
    <row r="123" spans="46:83" x14ac:dyDescent="0.15">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row>
    <row r="124" spans="46:83" x14ac:dyDescent="0.15">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row>
    <row r="125" spans="46:83" x14ac:dyDescent="0.15">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row>
    <row r="126" spans="46:83" x14ac:dyDescent="0.15">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row>
    <row r="127" spans="46:83" x14ac:dyDescent="0.15">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row>
    <row r="128" spans="46:83" x14ac:dyDescent="0.15">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row>
    <row r="129" spans="46:83" x14ac:dyDescent="0.15">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row>
    <row r="130" spans="46:83" x14ac:dyDescent="0.15">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row>
    <row r="131" spans="46:83" x14ac:dyDescent="0.15">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row>
    <row r="132" spans="46:83" x14ac:dyDescent="0.15">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row>
    <row r="133" spans="46:83" x14ac:dyDescent="0.15">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row>
    <row r="134" spans="46:83" x14ac:dyDescent="0.15">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row>
    <row r="135" spans="46:83" x14ac:dyDescent="0.15">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row>
    <row r="136" spans="46:83" x14ac:dyDescent="0.15">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row>
    <row r="137" spans="46:83" x14ac:dyDescent="0.15">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row>
    <row r="138" spans="46:83" x14ac:dyDescent="0.15">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row>
    <row r="139" spans="46:83" x14ac:dyDescent="0.15">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row>
    <row r="140" spans="46:83" x14ac:dyDescent="0.15">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row>
    <row r="141" spans="46:83" x14ac:dyDescent="0.15">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row>
    <row r="142" spans="46:83" x14ac:dyDescent="0.15">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row>
    <row r="143" spans="46:83" x14ac:dyDescent="0.15">
      <c r="AT143" s="24"/>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row>
    <row r="144" spans="46:83" x14ac:dyDescent="0.15">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row>
    <row r="145" spans="46:83" x14ac:dyDescent="0.15">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row>
    <row r="146" spans="46:83" x14ac:dyDescent="0.15">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row>
    <row r="147" spans="46:83" x14ac:dyDescent="0.15">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row>
    <row r="148" spans="46:83" x14ac:dyDescent="0.15">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row>
    <row r="149" spans="46:83" x14ac:dyDescent="0.15">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row>
    <row r="150" spans="46:83" x14ac:dyDescent="0.15">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row>
    <row r="151" spans="46:83" x14ac:dyDescent="0.15">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row>
    <row r="152" spans="46:83" x14ac:dyDescent="0.15">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row>
    <row r="153" spans="46:83" x14ac:dyDescent="0.15">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row>
    <row r="154" spans="46:83" x14ac:dyDescent="0.15">
      <c r="AT154" s="24"/>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c r="CE154" s="24"/>
    </row>
    <row r="155" spans="46:83" x14ac:dyDescent="0.15">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row>
    <row r="156" spans="46:83" x14ac:dyDescent="0.15">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row>
    <row r="157" spans="46:83" x14ac:dyDescent="0.15">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row>
    <row r="158" spans="46:83" x14ac:dyDescent="0.15">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row>
    <row r="159" spans="46:83" x14ac:dyDescent="0.15">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row>
    <row r="160" spans="46:83" x14ac:dyDescent="0.15">
      <c r="AT160" s="24"/>
      <c r="AU160" s="24"/>
      <c r="AV160" s="24"/>
      <c r="AW160" s="24"/>
      <c r="AX160" s="24"/>
      <c r="AY160" s="24"/>
      <c r="AZ160" s="24"/>
      <c r="BA160" s="24"/>
      <c r="BB160" s="24"/>
      <c r="BC160" s="24"/>
      <c r="BD160" s="24"/>
      <c r="BE160" s="24"/>
      <c r="BF160" s="24"/>
      <c r="BG160" s="24"/>
      <c r="BH160" s="24"/>
      <c r="BI160" s="24"/>
      <c r="BJ160" s="24"/>
      <c r="BK160" s="24"/>
      <c r="BL160" s="24"/>
      <c r="BM160" s="24"/>
      <c r="BN160" s="24"/>
      <c r="BO160" s="24"/>
      <c r="BP160" s="24"/>
      <c r="BQ160" s="24"/>
      <c r="BR160" s="24"/>
      <c r="BS160" s="24"/>
      <c r="BT160" s="24"/>
      <c r="BU160" s="24"/>
      <c r="BV160" s="24"/>
      <c r="BW160" s="24"/>
      <c r="BX160" s="24"/>
      <c r="BY160" s="24"/>
      <c r="BZ160" s="24"/>
      <c r="CA160" s="24"/>
      <c r="CB160" s="24"/>
      <c r="CC160" s="24"/>
      <c r="CD160" s="24"/>
      <c r="CE160" s="24"/>
    </row>
    <row r="161" spans="46:83" x14ac:dyDescent="0.15">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row>
    <row r="162" spans="46:83" x14ac:dyDescent="0.15">
      <c r="AT162" s="24"/>
      <c r="AU162" s="24"/>
      <c r="AV162" s="24"/>
      <c r="AW162" s="24"/>
      <c r="AX162" s="24"/>
      <c r="AY162" s="24"/>
      <c r="AZ162" s="24"/>
      <c r="BA162" s="24"/>
      <c r="BB162" s="24"/>
      <c r="BC162" s="24"/>
      <c r="BD162" s="24"/>
      <c r="BE162" s="24"/>
      <c r="BF162" s="24"/>
      <c r="BG162" s="24"/>
      <c r="BH162" s="24"/>
      <c r="BI162" s="24"/>
      <c r="BJ162" s="24"/>
      <c r="BK162" s="24"/>
      <c r="BL162" s="24"/>
      <c r="BM162" s="24"/>
      <c r="BN162" s="24"/>
      <c r="BO162" s="24"/>
      <c r="BP162" s="24"/>
      <c r="BQ162" s="24"/>
      <c r="BR162" s="24"/>
      <c r="BS162" s="24"/>
      <c r="BT162" s="24"/>
      <c r="BU162" s="24"/>
      <c r="BV162" s="24"/>
      <c r="BW162" s="24"/>
      <c r="BX162" s="24"/>
      <c r="BY162" s="24"/>
      <c r="BZ162" s="24"/>
      <c r="CA162" s="24"/>
      <c r="CB162" s="24"/>
      <c r="CC162" s="24"/>
      <c r="CD162" s="24"/>
      <c r="CE162" s="24"/>
    </row>
    <row r="163" spans="46:83" x14ac:dyDescent="0.15">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row>
    <row r="164" spans="46:83" x14ac:dyDescent="0.15">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row>
    <row r="165" spans="46:83" x14ac:dyDescent="0.15">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row>
    <row r="166" spans="46:83" x14ac:dyDescent="0.15">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row>
    <row r="167" spans="46:83" x14ac:dyDescent="0.15">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row>
    <row r="168" spans="46:83" x14ac:dyDescent="0.15">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row>
    <row r="169" spans="46:83" x14ac:dyDescent="0.15">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row>
    <row r="170" spans="46:83" x14ac:dyDescent="0.15">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row>
    <row r="171" spans="46:83" x14ac:dyDescent="0.15">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row>
    <row r="172" spans="46:83" x14ac:dyDescent="0.15">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row>
    <row r="173" spans="46:83" x14ac:dyDescent="0.15">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row>
    <row r="174" spans="46:83" x14ac:dyDescent="0.15">
      <c r="AT174" s="24"/>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c r="CE174" s="24"/>
    </row>
    <row r="175" spans="46:83" x14ac:dyDescent="0.15">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row>
    <row r="176" spans="46:83" x14ac:dyDescent="0.15">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row>
    <row r="177" spans="46:83" x14ac:dyDescent="0.15">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row>
    <row r="178" spans="46:83" x14ac:dyDescent="0.15">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row>
    <row r="179" spans="46:83" x14ac:dyDescent="0.15">
      <c r="AT179" s="24"/>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row>
    <row r="180" spans="46:83" x14ac:dyDescent="0.15">
      <c r="AT180" s="220" t="s">
        <v>156</v>
      </c>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row>
    <row r="181" spans="46:83" x14ac:dyDescent="0.15">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row>
    <row r="182" spans="46:83" x14ac:dyDescent="0.15">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row>
    <row r="183" spans="46:83" x14ac:dyDescent="0.15">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row>
    <row r="184" spans="46:83" x14ac:dyDescent="0.15">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row>
    <row r="185" spans="46:83" x14ac:dyDescent="0.15">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row>
    <row r="186" spans="46:83" x14ac:dyDescent="0.15">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row>
    <row r="187" spans="46:83" x14ac:dyDescent="0.15">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row>
    <row r="188" spans="46:83" x14ac:dyDescent="0.15">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row>
    <row r="189" spans="46:83" x14ac:dyDescent="0.15">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row>
    <row r="190" spans="46:83" x14ac:dyDescent="0.15">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row>
    <row r="191" spans="46:83" x14ac:dyDescent="0.15">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row>
    <row r="192" spans="46:83" x14ac:dyDescent="0.15">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row>
    <row r="193" spans="46:83" x14ac:dyDescent="0.15">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row>
    <row r="194" spans="46:83" x14ac:dyDescent="0.15">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row>
    <row r="195" spans="46:83" x14ac:dyDescent="0.15">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row>
    <row r="196" spans="46:83" x14ac:dyDescent="0.15">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row>
    <row r="197" spans="46:83" x14ac:dyDescent="0.15">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row>
    <row r="198" spans="46:83" x14ac:dyDescent="0.15">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row>
    <row r="199" spans="46:83" x14ac:dyDescent="0.15">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row>
    <row r="200" spans="46:83" x14ac:dyDescent="0.15">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row>
    <row r="201" spans="46:83" x14ac:dyDescent="0.15">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row>
    <row r="202" spans="46:83" x14ac:dyDescent="0.15">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row>
    <row r="203" spans="46:83" x14ac:dyDescent="0.15">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row>
    <row r="204" spans="46:83" x14ac:dyDescent="0.15">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row>
    <row r="205" spans="46:83" x14ac:dyDescent="0.15">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row>
    <row r="206" spans="46:83" x14ac:dyDescent="0.15">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row>
    <row r="207" spans="46:83" x14ac:dyDescent="0.15">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row>
    <row r="208" spans="46:83" x14ac:dyDescent="0.15">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row>
    <row r="209" spans="46:83" x14ac:dyDescent="0.15">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row>
    <row r="210" spans="46:83" x14ac:dyDescent="0.15">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row>
    <row r="211" spans="46:83" x14ac:dyDescent="0.15">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row>
    <row r="212" spans="46:83" x14ac:dyDescent="0.15">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row>
    <row r="213" spans="46:83" x14ac:dyDescent="0.15">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row>
    <row r="214" spans="46:83" x14ac:dyDescent="0.15">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row>
    <row r="215" spans="46:83" x14ac:dyDescent="0.15">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row>
    <row r="216" spans="46:83" x14ac:dyDescent="0.15">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row>
    <row r="217" spans="46:83" x14ac:dyDescent="0.15">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row>
    <row r="218" spans="46:83" x14ac:dyDescent="0.15">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row>
    <row r="219" spans="46:83" x14ac:dyDescent="0.15">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row>
    <row r="220" spans="46:83" x14ac:dyDescent="0.15">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row>
    <row r="221" spans="46:83" x14ac:dyDescent="0.15">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row>
    <row r="222" spans="46:83" x14ac:dyDescent="0.15">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row>
    <row r="223" spans="46:83" x14ac:dyDescent="0.15">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row>
    <row r="224" spans="46:83" x14ac:dyDescent="0.15">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row>
    <row r="225" spans="46:83" x14ac:dyDescent="0.15">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row>
    <row r="226" spans="46:83" x14ac:dyDescent="0.15">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row>
    <row r="227" spans="46:83" x14ac:dyDescent="0.15">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row>
    <row r="228" spans="46:83" x14ac:dyDescent="0.15">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row>
    <row r="229" spans="46:83" x14ac:dyDescent="0.15">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row>
    <row r="230" spans="46:83" x14ac:dyDescent="0.15">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row>
    <row r="231" spans="46:83" x14ac:dyDescent="0.15">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row>
    <row r="232" spans="46:83" x14ac:dyDescent="0.15">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row>
    <row r="233" spans="46:83" x14ac:dyDescent="0.15">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row>
    <row r="234" spans="46:83" x14ac:dyDescent="0.15">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row>
    <row r="235" spans="46:83" x14ac:dyDescent="0.15">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row>
    <row r="236" spans="46:83" x14ac:dyDescent="0.15">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row>
    <row r="237" spans="46:83" x14ac:dyDescent="0.15">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row>
    <row r="238" spans="46:83" x14ac:dyDescent="0.15">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row>
    <row r="239" spans="46:83" x14ac:dyDescent="0.15">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row>
    <row r="240" spans="46:83" x14ac:dyDescent="0.15">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row>
    <row r="241" spans="46:83" x14ac:dyDescent="0.15">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row>
    <row r="242" spans="46:83" x14ac:dyDescent="0.15">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row>
    <row r="243" spans="46:83" x14ac:dyDescent="0.15">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row>
    <row r="244" spans="46:83" x14ac:dyDescent="0.15">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row>
    <row r="245" spans="46:83" x14ac:dyDescent="0.15">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row>
    <row r="246" spans="46:83" x14ac:dyDescent="0.15">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row>
    <row r="247" spans="46:83" x14ac:dyDescent="0.15">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row>
    <row r="248" spans="46:83" x14ac:dyDescent="0.15">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row>
    <row r="249" spans="46:83" x14ac:dyDescent="0.15">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row>
    <row r="250" spans="46:83" x14ac:dyDescent="0.15">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row>
    <row r="251" spans="46:83" x14ac:dyDescent="0.15">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row>
    <row r="252" spans="46:83" x14ac:dyDescent="0.15">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row>
    <row r="253" spans="46:83" x14ac:dyDescent="0.15">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row>
    <row r="254" spans="46:83" x14ac:dyDescent="0.15">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row>
    <row r="255" spans="46:83" x14ac:dyDescent="0.15">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row>
    <row r="256" spans="46:83" x14ac:dyDescent="0.15">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row>
    <row r="257" spans="46:83" x14ac:dyDescent="0.15">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row>
    <row r="258" spans="46:83" x14ac:dyDescent="0.15">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row>
    <row r="259" spans="46:83" x14ac:dyDescent="0.15">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row>
    <row r="260" spans="46:83" x14ac:dyDescent="0.15">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row>
    <row r="261" spans="46:83" x14ac:dyDescent="0.15">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row>
    <row r="262" spans="46:83" x14ac:dyDescent="0.15">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row>
    <row r="263" spans="46:83" x14ac:dyDescent="0.15">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row>
    <row r="264" spans="46:83" x14ac:dyDescent="0.15">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row>
    <row r="265" spans="46:83" x14ac:dyDescent="0.15">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row>
    <row r="266" spans="46:83" x14ac:dyDescent="0.15">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row>
    <row r="267" spans="46:83" x14ac:dyDescent="0.15">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row>
    <row r="268" spans="46:83" x14ac:dyDescent="0.15">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row>
    <row r="269" spans="46:83" x14ac:dyDescent="0.15">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row>
    <row r="270" spans="46:83" x14ac:dyDescent="0.15">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row>
    <row r="271" spans="46:83" x14ac:dyDescent="0.15">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row>
    <row r="272" spans="46:83" x14ac:dyDescent="0.15">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row>
    <row r="273" spans="46:83" x14ac:dyDescent="0.15">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row>
    <row r="274" spans="46:83" x14ac:dyDescent="0.15">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row>
    <row r="275" spans="46:83" x14ac:dyDescent="0.15">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row>
    <row r="276" spans="46:83" x14ac:dyDescent="0.15">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row>
    <row r="277" spans="46:83" x14ac:dyDescent="0.15">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row>
    <row r="278" spans="46:83" x14ac:dyDescent="0.15">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row>
    <row r="279" spans="46:83" x14ac:dyDescent="0.15">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row>
    <row r="280" spans="46:83" x14ac:dyDescent="0.15">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row>
    <row r="281" spans="46:83" x14ac:dyDescent="0.15">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row>
    <row r="282" spans="46:83" x14ac:dyDescent="0.15">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row>
    <row r="283" spans="46:83" x14ac:dyDescent="0.15">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row>
    <row r="284" spans="46:83" x14ac:dyDescent="0.15">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row>
    <row r="285" spans="46:83" x14ac:dyDescent="0.15">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row>
    <row r="286" spans="46:83" x14ac:dyDescent="0.15">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row>
    <row r="287" spans="46:83" x14ac:dyDescent="0.15">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row>
    <row r="288" spans="46:83" x14ac:dyDescent="0.15">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row>
    <row r="289" spans="46:83" x14ac:dyDescent="0.15">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row>
    <row r="290" spans="46:83" x14ac:dyDescent="0.15">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row>
    <row r="291" spans="46:83" x14ac:dyDescent="0.15">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row>
    <row r="292" spans="46:83" x14ac:dyDescent="0.15">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row>
    <row r="293" spans="46:83" x14ac:dyDescent="0.15">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row>
    <row r="294" spans="46:83" x14ac:dyDescent="0.15">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row>
    <row r="295" spans="46:83" x14ac:dyDescent="0.15">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row>
    <row r="296" spans="46:83" x14ac:dyDescent="0.15">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row>
    <row r="297" spans="46:83" x14ac:dyDescent="0.15">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row>
    <row r="298" spans="46:83" x14ac:dyDescent="0.15">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row>
    <row r="299" spans="46:83" x14ac:dyDescent="0.15">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row>
    <row r="300" spans="46:83" x14ac:dyDescent="0.15">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row>
    <row r="301" spans="46:83" x14ac:dyDescent="0.15">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row>
    <row r="302" spans="46:83" x14ac:dyDescent="0.15">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row>
    <row r="303" spans="46:83" x14ac:dyDescent="0.15">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row>
    <row r="304" spans="46:83" x14ac:dyDescent="0.15">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row>
    <row r="305" spans="46:83" x14ac:dyDescent="0.15">
      <c r="AT305" s="24"/>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row>
    <row r="306" spans="46:83" x14ac:dyDescent="0.15">
      <c r="AT306" s="24"/>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row>
    <row r="307" spans="46:83" x14ac:dyDescent="0.15">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row>
    <row r="308" spans="46:83" x14ac:dyDescent="0.15">
      <c r="AT308" s="24"/>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row>
    <row r="309" spans="46:83" x14ac:dyDescent="0.15">
      <c r="AT309" s="24"/>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row>
    <row r="310" spans="46:83" x14ac:dyDescent="0.15">
      <c r="AT310" s="24"/>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row>
    <row r="311" spans="46:83" x14ac:dyDescent="0.15">
      <c r="AT311" s="24"/>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row>
    <row r="312" spans="46:83" x14ac:dyDescent="0.15">
      <c r="AT312" s="24"/>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row>
    <row r="313" spans="46:83" x14ac:dyDescent="0.15">
      <c r="AT313" s="24"/>
      <c r="AU313" s="24"/>
      <c r="AV313" s="24"/>
      <c r="AW313" s="24"/>
      <c r="AX313" s="24"/>
      <c r="AY313" s="24"/>
      <c r="AZ313" s="24"/>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row>
    <row r="314" spans="46:83" x14ac:dyDescent="0.15">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row>
    <row r="315" spans="46:83" x14ac:dyDescent="0.15">
      <c r="AT315" s="24"/>
      <c r="AU315" s="24"/>
      <c r="AV315" s="24"/>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row>
    <row r="316" spans="46:83" x14ac:dyDescent="0.15">
      <c r="AT316" s="24"/>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row>
    <row r="317" spans="46:83" x14ac:dyDescent="0.15">
      <c r="AT317" s="24"/>
      <c r="AU317" s="24"/>
      <c r="AV317" s="24"/>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row>
    <row r="318" spans="46:83" x14ac:dyDescent="0.15">
      <c r="AT318" s="24"/>
      <c r="AU318" s="24"/>
      <c r="AV318" s="24"/>
      <c r="AW318" s="24"/>
      <c r="AX318" s="24"/>
      <c r="AY318" s="24"/>
      <c r="AZ318" s="24"/>
      <c r="BA318" s="24"/>
      <c r="BB318" s="24"/>
      <c r="BC318" s="24"/>
      <c r="BD318" s="24"/>
      <c r="BE318" s="24"/>
      <c r="BF318" s="24"/>
      <c r="BG318" s="24"/>
      <c r="BH318" s="24"/>
      <c r="BI318" s="24"/>
      <c r="BJ318" s="24"/>
      <c r="BK318" s="24"/>
      <c r="BL318" s="24"/>
      <c r="BM318" s="24"/>
      <c r="BN318" s="24"/>
      <c r="BO318" s="24"/>
      <c r="BP318" s="24"/>
      <c r="BQ318" s="24"/>
      <c r="BR318" s="24"/>
      <c r="BS318" s="24"/>
      <c r="BT318" s="24"/>
      <c r="BU318" s="24"/>
      <c r="BV318" s="24"/>
      <c r="BW318" s="24"/>
      <c r="BX318" s="24"/>
      <c r="BY318" s="24"/>
      <c r="BZ318" s="24"/>
      <c r="CA318" s="24"/>
      <c r="CB318" s="24"/>
      <c r="CC318" s="24"/>
      <c r="CD318" s="24"/>
      <c r="CE318" s="24"/>
    </row>
    <row r="319" spans="46:83" x14ac:dyDescent="0.15">
      <c r="AT319" s="24"/>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row>
    <row r="320" spans="46:83" x14ac:dyDescent="0.15">
      <c r="AT320" s="24"/>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c r="CC320" s="24"/>
      <c r="CD320" s="24"/>
      <c r="CE320" s="24"/>
    </row>
    <row r="321" spans="46:83" x14ac:dyDescent="0.15">
      <c r="AT321" s="24"/>
      <c r="AU321" s="24"/>
      <c r="AV321" s="24"/>
      <c r="AW321" s="24"/>
      <c r="AX321" s="24"/>
      <c r="AY321" s="24"/>
      <c r="AZ321" s="24"/>
      <c r="BA321" s="24"/>
      <c r="BB321" s="24"/>
      <c r="BC321" s="24"/>
      <c r="BD321" s="24"/>
      <c r="BE321" s="24"/>
      <c r="BF321" s="24"/>
      <c r="BG321" s="24"/>
      <c r="BH321" s="24"/>
      <c r="BI321" s="24"/>
      <c r="BJ321" s="24"/>
      <c r="BK321" s="24"/>
      <c r="BL321" s="24"/>
      <c r="BM321" s="24"/>
      <c r="BN321" s="24"/>
      <c r="BO321" s="24"/>
      <c r="BP321" s="24"/>
      <c r="BQ321" s="24"/>
      <c r="BR321" s="24"/>
      <c r="BS321" s="24"/>
      <c r="BT321" s="24"/>
      <c r="BU321" s="24"/>
      <c r="BV321" s="24"/>
      <c r="BW321" s="24"/>
      <c r="BX321" s="24"/>
      <c r="BY321" s="24"/>
      <c r="BZ321" s="24"/>
      <c r="CA321" s="24"/>
      <c r="CB321" s="24"/>
      <c r="CC321" s="24"/>
      <c r="CD321" s="24"/>
      <c r="CE321" s="24"/>
    </row>
    <row r="322" spans="46:83" x14ac:dyDescent="0.15">
      <c r="AT322" s="24"/>
      <c r="AU322" s="24"/>
      <c r="AV322" s="24"/>
      <c r="AW322" s="24"/>
      <c r="AX322" s="24"/>
      <c r="AY322" s="24"/>
      <c r="AZ322" s="24"/>
      <c r="BA322" s="24"/>
      <c r="BB322" s="24"/>
      <c r="BC322" s="24"/>
      <c r="BD322" s="24"/>
      <c r="BE322" s="24"/>
      <c r="BF322" s="24"/>
      <c r="BG322" s="24"/>
      <c r="BH322" s="24"/>
      <c r="BI322" s="24"/>
      <c r="BJ322" s="24"/>
      <c r="BK322" s="24"/>
      <c r="BL322" s="24"/>
      <c r="BM322" s="24"/>
      <c r="BN322" s="24"/>
      <c r="BO322" s="24"/>
      <c r="BP322" s="24"/>
      <c r="BQ322" s="24"/>
      <c r="BR322" s="24"/>
      <c r="BS322" s="24"/>
      <c r="BT322" s="24"/>
      <c r="BU322" s="24"/>
      <c r="BV322" s="24"/>
      <c r="BW322" s="24"/>
      <c r="BX322" s="24"/>
      <c r="BY322" s="24"/>
      <c r="BZ322" s="24"/>
      <c r="CA322" s="24"/>
      <c r="CB322" s="24"/>
      <c r="CC322" s="24"/>
      <c r="CD322" s="24"/>
      <c r="CE322" s="24"/>
    </row>
    <row r="323" spans="46:83" x14ac:dyDescent="0.15">
      <c r="AT323" s="24"/>
      <c r="AU323" s="24"/>
      <c r="AV323" s="24"/>
      <c r="AW323" s="24"/>
      <c r="AX323" s="24"/>
      <c r="AY323" s="24"/>
      <c r="AZ323" s="24"/>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row>
    <row r="324" spans="46:83" x14ac:dyDescent="0.15">
      <c r="AT324" s="24"/>
      <c r="AU324" s="24"/>
      <c r="AV324" s="24"/>
      <c r="AW324" s="24"/>
      <c r="AX324" s="24"/>
      <c r="AY324" s="24"/>
      <c r="AZ324" s="24"/>
      <c r="BA324" s="24"/>
      <c r="BB324" s="24"/>
      <c r="BC324" s="24"/>
      <c r="BD324" s="24"/>
      <c r="BE324" s="24"/>
      <c r="BF324" s="24"/>
      <c r="BG324" s="24"/>
      <c r="BH324" s="24"/>
      <c r="BI324" s="24"/>
      <c r="BJ324" s="24"/>
      <c r="BK324" s="24"/>
      <c r="BL324" s="24"/>
      <c r="BM324" s="24"/>
      <c r="BN324" s="24"/>
      <c r="BO324" s="24"/>
      <c r="BP324" s="24"/>
      <c r="BQ324" s="24"/>
      <c r="BR324" s="24"/>
      <c r="BS324" s="24"/>
      <c r="BT324" s="24"/>
      <c r="BU324" s="24"/>
      <c r="BV324" s="24"/>
      <c r="BW324" s="24"/>
      <c r="BX324" s="24"/>
      <c r="BY324" s="24"/>
      <c r="BZ324" s="24"/>
      <c r="CA324" s="24"/>
      <c r="CB324" s="24"/>
      <c r="CC324" s="24"/>
      <c r="CD324" s="24"/>
      <c r="CE324" s="24"/>
    </row>
    <row r="325" spans="46:83" x14ac:dyDescent="0.15">
      <c r="AT325" s="24"/>
      <c r="AU325" s="24"/>
      <c r="AV325" s="24"/>
      <c r="AW325" s="24"/>
      <c r="AX325" s="24"/>
      <c r="AY325" s="24"/>
      <c r="AZ325" s="24"/>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c r="CE325" s="24"/>
    </row>
    <row r="326" spans="46:83" x14ac:dyDescent="0.15">
      <c r="AT326" s="24"/>
      <c r="AU326" s="24"/>
      <c r="AV326" s="24"/>
      <c r="AW326" s="24"/>
      <c r="AX326" s="24"/>
      <c r="AY326" s="24"/>
      <c r="AZ326" s="24"/>
      <c r="BA326" s="24"/>
      <c r="BB326" s="24"/>
      <c r="BC326" s="24"/>
      <c r="BD326" s="24"/>
      <c r="BE326" s="24"/>
      <c r="BF326" s="24"/>
      <c r="BG326" s="24"/>
      <c r="BH326" s="24"/>
      <c r="BI326" s="24"/>
      <c r="BJ326" s="24"/>
      <c r="BK326" s="24"/>
      <c r="BL326" s="24"/>
      <c r="BM326" s="24"/>
      <c r="BN326" s="24"/>
      <c r="BO326" s="24"/>
      <c r="BP326" s="24"/>
      <c r="BQ326" s="24"/>
      <c r="BR326" s="24"/>
      <c r="BS326" s="24"/>
      <c r="BT326" s="24"/>
      <c r="BU326" s="24"/>
      <c r="BV326" s="24"/>
      <c r="BW326" s="24"/>
      <c r="BX326" s="24"/>
      <c r="BY326" s="24"/>
      <c r="BZ326" s="24"/>
      <c r="CA326" s="24"/>
      <c r="CB326" s="24"/>
      <c r="CC326" s="24"/>
      <c r="CD326" s="24"/>
      <c r="CE326" s="24"/>
    </row>
    <row r="327" spans="46:83" x14ac:dyDescent="0.15">
      <c r="AT327" s="24"/>
      <c r="AU327" s="24"/>
      <c r="AV327" s="24"/>
      <c r="AW327" s="24"/>
      <c r="AX327" s="24"/>
      <c r="AY327" s="24"/>
      <c r="AZ327" s="24"/>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row>
    <row r="328" spans="46:83" x14ac:dyDescent="0.15">
      <c r="AT328" s="24"/>
      <c r="AU328" s="24"/>
      <c r="AV328" s="24"/>
      <c r="AW328" s="24"/>
      <c r="AX328" s="24"/>
      <c r="AY328" s="24"/>
      <c r="AZ328" s="24"/>
      <c r="BA328" s="24"/>
      <c r="BB328" s="24"/>
      <c r="BC328" s="24"/>
      <c r="BD328" s="24"/>
      <c r="BE328" s="24"/>
      <c r="BF328" s="24"/>
      <c r="BG328" s="24"/>
      <c r="BH328" s="24"/>
      <c r="BI328" s="24"/>
      <c r="BJ328" s="24"/>
      <c r="BK328" s="24"/>
      <c r="BL328" s="24"/>
      <c r="BM328" s="24"/>
      <c r="BN328" s="24"/>
      <c r="BO328" s="24"/>
      <c r="BP328" s="24"/>
      <c r="BQ328" s="24"/>
      <c r="BR328" s="24"/>
      <c r="BS328" s="24"/>
      <c r="BT328" s="24"/>
      <c r="BU328" s="24"/>
      <c r="BV328" s="24"/>
      <c r="BW328" s="24"/>
      <c r="BX328" s="24"/>
      <c r="BY328" s="24"/>
      <c r="BZ328" s="24"/>
      <c r="CA328" s="24"/>
      <c r="CB328" s="24"/>
      <c r="CC328" s="24"/>
      <c r="CD328" s="24"/>
      <c r="CE328" s="24"/>
    </row>
    <row r="329" spans="46:83" x14ac:dyDescent="0.15">
      <c r="AT329" s="24"/>
      <c r="AU329" s="24"/>
      <c r="AV329" s="24"/>
      <c r="AW329" s="24"/>
      <c r="AX329" s="24"/>
      <c r="AY329" s="24"/>
      <c r="AZ329" s="24"/>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row>
    <row r="330" spans="46:83" x14ac:dyDescent="0.15">
      <c r="AT330" s="24"/>
      <c r="AU330" s="24"/>
      <c r="AV330" s="24"/>
      <c r="AW330" s="24"/>
      <c r="AX330" s="24"/>
      <c r="AY330" s="24"/>
      <c r="AZ330" s="24"/>
      <c r="BA330" s="24"/>
      <c r="BB330" s="24"/>
      <c r="BC330" s="24"/>
      <c r="BD330" s="24"/>
      <c r="BE330" s="24"/>
      <c r="BF330" s="24"/>
      <c r="BG330" s="24"/>
      <c r="BH330" s="24"/>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row>
    <row r="331" spans="46:83" x14ac:dyDescent="0.15">
      <c r="AT331" s="24"/>
      <c r="AU331" s="24"/>
      <c r="AV331" s="24"/>
      <c r="AW331" s="24"/>
      <c r="AX331" s="24"/>
      <c r="AY331" s="24"/>
      <c r="AZ331" s="24"/>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c r="CE331" s="24"/>
    </row>
    <row r="332" spans="46:83" x14ac:dyDescent="0.15">
      <c r="AT332" s="24"/>
      <c r="AU332" s="24"/>
      <c r="AV332" s="24"/>
      <c r="AW332" s="24"/>
      <c r="AX332" s="24"/>
      <c r="AY332" s="24"/>
      <c r="AZ332" s="24"/>
      <c r="BA332" s="24"/>
      <c r="BB332" s="24"/>
      <c r="BC332" s="24"/>
      <c r="BD332" s="24"/>
      <c r="BE332" s="24"/>
      <c r="BF332" s="24"/>
      <c r="BG332" s="24"/>
      <c r="BH332" s="24"/>
      <c r="BI332" s="24"/>
      <c r="BJ332" s="24"/>
      <c r="BK332" s="24"/>
      <c r="BL332" s="24"/>
      <c r="BM332" s="24"/>
      <c r="BN332" s="24"/>
      <c r="BO332" s="24"/>
      <c r="BP332" s="24"/>
      <c r="BQ332" s="24"/>
      <c r="BR332" s="24"/>
      <c r="BS332" s="24"/>
      <c r="BT332" s="24"/>
      <c r="BU332" s="24"/>
      <c r="BV332" s="24"/>
      <c r="BW332" s="24"/>
      <c r="BX332" s="24"/>
      <c r="BY332" s="24"/>
      <c r="BZ332" s="24"/>
      <c r="CA332" s="24"/>
      <c r="CB332" s="24"/>
      <c r="CC332" s="24"/>
      <c r="CD332" s="24"/>
      <c r="CE332" s="24"/>
    </row>
    <row r="333" spans="46:83" x14ac:dyDescent="0.15">
      <c r="AT333" s="24"/>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c r="CC333" s="24"/>
      <c r="CD333" s="24"/>
      <c r="CE333" s="24"/>
    </row>
    <row r="334" spans="46:83" x14ac:dyDescent="0.15">
      <c r="AT334" s="24"/>
      <c r="AU334" s="24"/>
      <c r="AV334" s="24"/>
      <c r="AW334" s="24"/>
      <c r="AX334" s="24"/>
      <c r="AY334" s="24"/>
      <c r="AZ334" s="24"/>
      <c r="BA334" s="24"/>
      <c r="BB334" s="24"/>
      <c r="BC334" s="24"/>
      <c r="BD334" s="24"/>
      <c r="BE334" s="24"/>
      <c r="BF334" s="24"/>
      <c r="BG334" s="24"/>
      <c r="BH334" s="24"/>
      <c r="BI334" s="24"/>
      <c r="BJ334" s="24"/>
      <c r="BK334" s="24"/>
      <c r="BL334" s="24"/>
      <c r="BM334" s="24"/>
      <c r="BN334" s="24"/>
      <c r="BO334" s="24"/>
      <c r="BP334" s="24"/>
      <c r="BQ334" s="24"/>
      <c r="BR334" s="24"/>
      <c r="BS334" s="24"/>
      <c r="BT334" s="24"/>
      <c r="BU334" s="24"/>
      <c r="BV334" s="24"/>
      <c r="BW334" s="24"/>
      <c r="BX334" s="24"/>
      <c r="BY334" s="24"/>
      <c r="BZ334" s="24"/>
      <c r="CA334" s="24"/>
      <c r="CB334" s="24"/>
      <c r="CC334" s="24"/>
      <c r="CD334" s="24"/>
      <c r="CE334" s="24"/>
    </row>
    <row r="335" spans="46:83" x14ac:dyDescent="0.15">
      <c r="AT335" s="24"/>
      <c r="AU335" s="24"/>
      <c r="AV335" s="24"/>
      <c r="AW335" s="24"/>
      <c r="AX335" s="24"/>
      <c r="AY335" s="24"/>
      <c r="AZ335" s="24"/>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c r="CE335" s="24"/>
    </row>
    <row r="336" spans="46:83" x14ac:dyDescent="0.15">
      <c r="AT336" s="24"/>
      <c r="AU336" s="24"/>
      <c r="AV336" s="24"/>
      <c r="AW336" s="24"/>
      <c r="AX336" s="24"/>
      <c r="AY336" s="24"/>
      <c r="AZ336" s="24"/>
      <c r="BA336" s="24"/>
      <c r="BB336" s="24"/>
      <c r="BC336" s="24"/>
      <c r="BD336" s="24"/>
      <c r="BE336" s="24"/>
      <c r="BF336" s="24"/>
      <c r="BG336" s="24"/>
      <c r="BH336" s="24"/>
      <c r="BI336" s="24"/>
      <c r="BJ336" s="24"/>
      <c r="BK336" s="24"/>
      <c r="BL336" s="24"/>
      <c r="BM336" s="24"/>
      <c r="BN336" s="24"/>
      <c r="BO336" s="24"/>
      <c r="BP336" s="24"/>
      <c r="BQ336" s="24"/>
      <c r="BR336" s="24"/>
      <c r="BS336" s="24"/>
      <c r="BT336" s="24"/>
      <c r="BU336" s="24"/>
      <c r="BV336" s="24"/>
      <c r="BW336" s="24"/>
      <c r="BX336" s="24"/>
      <c r="BY336" s="24"/>
      <c r="BZ336" s="24"/>
      <c r="CA336" s="24"/>
      <c r="CB336" s="24"/>
      <c r="CC336" s="24"/>
      <c r="CD336" s="24"/>
      <c r="CE336" s="24"/>
    </row>
    <row r="337" spans="46:83" x14ac:dyDescent="0.15">
      <c r="AT337" s="24"/>
      <c r="AU337" s="24"/>
      <c r="AV337" s="24"/>
      <c r="AW337" s="24"/>
      <c r="AX337" s="24"/>
      <c r="AY337" s="24"/>
      <c r="AZ337" s="24"/>
      <c r="BA337" s="24"/>
      <c r="BB337" s="24"/>
      <c r="BC337" s="24"/>
      <c r="BD337" s="24"/>
      <c r="BE337" s="24"/>
      <c r="BF337" s="24"/>
      <c r="BG337" s="24"/>
      <c r="BH337" s="24"/>
      <c r="BI337" s="24"/>
      <c r="BJ337" s="24"/>
      <c r="BK337" s="24"/>
      <c r="BL337" s="24"/>
      <c r="BM337" s="24"/>
      <c r="BN337" s="24"/>
      <c r="BO337" s="24"/>
      <c r="BP337" s="24"/>
      <c r="BQ337" s="24"/>
      <c r="BR337" s="24"/>
      <c r="BS337" s="24"/>
      <c r="BT337" s="24"/>
      <c r="BU337" s="24"/>
      <c r="BV337" s="24"/>
      <c r="BW337" s="24"/>
      <c r="BX337" s="24"/>
      <c r="BY337" s="24"/>
      <c r="BZ337" s="24"/>
      <c r="CA337" s="24"/>
      <c r="CB337" s="24"/>
      <c r="CC337" s="24"/>
      <c r="CD337" s="24"/>
      <c r="CE337" s="24"/>
    </row>
    <row r="338" spans="46:83" x14ac:dyDescent="0.15">
      <c r="AT338" s="24"/>
      <c r="AU338" s="24"/>
      <c r="AV338" s="24"/>
      <c r="AW338" s="24"/>
      <c r="AX338" s="24"/>
      <c r="AY338" s="24"/>
      <c r="AZ338" s="24"/>
      <c r="BA338" s="24"/>
      <c r="BB338" s="24"/>
      <c r="BC338" s="24"/>
      <c r="BD338" s="24"/>
      <c r="BE338" s="24"/>
      <c r="BF338" s="24"/>
      <c r="BG338" s="24"/>
      <c r="BH338" s="24"/>
      <c r="BI338" s="24"/>
      <c r="BJ338" s="24"/>
      <c r="BK338" s="24"/>
      <c r="BL338" s="24"/>
      <c r="BM338" s="24"/>
      <c r="BN338" s="24"/>
      <c r="BO338" s="24"/>
      <c r="BP338" s="24"/>
      <c r="BQ338" s="24"/>
      <c r="BR338" s="24"/>
      <c r="BS338" s="24"/>
      <c r="BT338" s="24"/>
      <c r="BU338" s="24"/>
      <c r="BV338" s="24"/>
      <c r="BW338" s="24"/>
      <c r="BX338" s="24"/>
      <c r="BY338" s="24"/>
      <c r="BZ338" s="24"/>
      <c r="CA338" s="24"/>
      <c r="CB338" s="24"/>
      <c r="CC338" s="24"/>
      <c r="CD338" s="24"/>
      <c r="CE338" s="24"/>
    </row>
    <row r="339" spans="46:83" x14ac:dyDescent="0.15">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row>
    <row r="340" spans="46:83" x14ac:dyDescent="0.15">
      <c r="AT340" s="24"/>
      <c r="AU340" s="24"/>
      <c r="AV340" s="24"/>
      <c r="AW340" s="24"/>
      <c r="AX340" s="24"/>
      <c r="AY340" s="24"/>
      <c r="AZ340" s="24"/>
      <c r="BA340" s="24"/>
      <c r="BB340" s="24"/>
      <c r="BC340" s="24"/>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c r="CC340" s="24"/>
      <c r="CD340" s="24"/>
      <c r="CE340" s="24"/>
    </row>
    <row r="341" spans="46:83" x14ac:dyDescent="0.15">
      <c r="AT341" s="24"/>
      <c r="AU341" s="24"/>
      <c r="AV341" s="24"/>
      <c r="AW341" s="24"/>
      <c r="AX341" s="24"/>
      <c r="AY341" s="24"/>
      <c r="AZ341" s="24"/>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c r="CE341" s="24"/>
    </row>
    <row r="342" spans="46:83" x14ac:dyDescent="0.15">
      <c r="AT342" s="24"/>
      <c r="AU342" s="24"/>
      <c r="AV342" s="24"/>
      <c r="AW342" s="24"/>
      <c r="AX342" s="24"/>
      <c r="AY342" s="24"/>
      <c r="AZ342" s="24"/>
      <c r="BA342" s="24"/>
      <c r="BB342" s="24"/>
      <c r="BC342" s="24"/>
      <c r="BD342" s="24"/>
      <c r="BE342" s="24"/>
      <c r="BF342" s="24"/>
      <c r="BG342" s="24"/>
      <c r="BH342" s="24"/>
      <c r="BI342" s="24"/>
      <c r="BJ342" s="24"/>
      <c r="BK342" s="24"/>
      <c r="BL342" s="24"/>
      <c r="BM342" s="24"/>
      <c r="BN342" s="24"/>
      <c r="BO342" s="24"/>
      <c r="BP342" s="24"/>
      <c r="BQ342" s="24"/>
      <c r="BR342" s="24"/>
      <c r="BS342" s="24"/>
      <c r="BT342" s="24"/>
      <c r="BU342" s="24"/>
      <c r="BV342" s="24"/>
      <c r="BW342" s="24"/>
      <c r="BX342" s="24"/>
      <c r="BY342" s="24"/>
      <c r="BZ342" s="24"/>
      <c r="CA342" s="24"/>
      <c r="CB342" s="24"/>
      <c r="CC342" s="24"/>
      <c r="CD342" s="24"/>
      <c r="CE342" s="24"/>
    </row>
    <row r="343" spans="46:83" x14ac:dyDescent="0.15">
      <c r="AT343" s="24"/>
      <c r="AU343" s="24"/>
      <c r="AV343" s="24"/>
      <c r="AW343" s="24"/>
      <c r="AX343" s="24"/>
      <c r="AY343" s="24"/>
      <c r="AZ343" s="24"/>
      <c r="BA343" s="24"/>
      <c r="BB343" s="24"/>
      <c r="BC343" s="24"/>
      <c r="BD343" s="24"/>
      <c r="BE343" s="24"/>
      <c r="BF343" s="24"/>
      <c r="BG343" s="24"/>
      <c r="BH343" s="24"/>
      <c r="BI343" s="24"/>
      <c r="BJ343" s="24"/>
      <c r="BK343" s="24"/>
      <c r="BL343" s="24"/>
      <c r="BM343" s="24"/>
      <c r="BN343" s="24"/>
      <c r="BO343" s="24"/>
      <c r="BP343" s="24"/>
      <c r="BQ343" s="24"/>
      <c r="BR343" s="24"/>
      <c r="BS343" s="24"/>
      <c r="BT343" s="24"/>
      <c r="BU343" s="24"/>
      <c r="BV343" s="24"/>
      <c r="BW343" s="24"/>
      <c r="BX343" s="24"/>
      <c r="BY343" s="24"/>
      <c r="BZ343" s="24"/>
      <c r="CA343" s="24"/>
      <c r="CB343" s="24"/>
      <c r="CC343" s="24"/>
      <c r="CD343" s="24"/>
      <c r="CE343" s="24"/>
    </row>
    <row r="344" spans="46:83" x14ac:dyDescent="0.15">
      <c r="AT344" s="24"/>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c r="BW344" s="24"/>
      <c r="BX344" s="24"/>
      <c r="BY344" s="24"/>
      <c r="BZ344" s="24"/>
      <c r="CA344" s="24"/>
      <c r="CB344" s="24"/>
      <c r="CC344" s="24"/>
      <c r="CD344" s="24"/>
      <c r="CE344" s="24"/>
    </row>
    <row r="345" spans="46:83" x14ac:dyDescent="0.15">
      <c r="AT345" s="24"/>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c r="BW345" s="24"/>
      <c r="BX345" s="24"/>
      <c r="BY345" s="24"/>
      <c r="BZ345" s="24"/>
      <c r="CA345" s="24"/>
      <c r="CB345" s="24"/>
      <c r="CC345" s="24"/>
      <c r="CD345" s="24"/>
      <c r="CE345" s="24"/>
    </row>
    <row r="346" spans="46:83" x14ac:dyDescent="0.15">
      <c r="AT346" s="24"/>
      <c r="AU346" s="24"/>
      <c r="AV346" s="24"/>
      <c r="AW346" s="24"/>
      <c r="AX346" s="24"/>
      <c r="AY346" s="24"/>
      <c r="AZ346" s="24"/>
      <c r="BA346" s="24"/>
      <c r="BB346" s="24"/>
      <c r="BC346" s="220" t="s">
        <v>156</v>
      </c>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c r="CC346" s="24"/>
      <c r="CD346" s="24"/>
      <c r="CE346" s="24"/>
    </row>
    <row r="347" spans="46:83" x14ac:dyDescent="0.15">
      <c r="AT347" s="24"/>
      <c r="AU347" s="24"/>
      <c r="AV347" s="24"/>
      <c r="AW347" s="24"/>
      <c r="AX347" s="24"/>
      <c r="AY347" s="24"/>
      <c r="AZ347" s="24"/>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row>
    <row r="348" spans="46:83" x14ac:dyDescent="0.15">
      <c r="AT348" s="24"/>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c r="CC348" s="24"/>
      <c r="CD348" s="24"/>
      <c r="CE348" s="24"/>
    </row>
    <row r="349" spans="46:83" x14ac:dyDescent="0.15">
      <c r="AT349" s="24"/>
      <c r="AU349" s="24"/>
      <c r="AV349" s="24"/>
      <c r="AW349" s="24"/>
      <c r="AX349" s="24"/>
      <c r="AY349" s="24"/>
      <c r="AZ349" s="24"/>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c r="CE349" s="24"/>
    </row>
    <row r="350" spans="46:83" x14ac:dyDescent="0.15">
      <c r="AT350" s="24"/>
      <c r="AU350" s="24"/>
      <c r="AV350" s="24"/>
      <c r="AW350" s="24"/>
      <c r="AX350" s="24"/>
      <c r="AY350" s="24"/>
      <c r="AZ350" s="24"/>
      <c r="BA350" s="24"/>
      <c r="BB350" s="24"/>
      <c r="BC350" s="24"/>
      <c r="BD350" s="24"/>
      <c r="BE350" s="24"/>
      <c r="BF350" s="24"/>
      <c r="BG350" s="24"/>
      <c r="BH350" s="24"/>
      <c r="BI350" s="24"/>
      <c r="BJ350" s="24"/>
      <c r="BK350" s="24"/>
      <c r="BL350" s="24"/>
      <c r="BM350" s="24"/>
      <c r="BN350" s="24"/>
      <c r="BO350" s="24"/>
      <c r="BP350" s="24"/>
      <c r="BQ350" s="24"/>
      <c r="BR350" s="24"/>
      <c r="BS350" s="24"/>
      <c r="BT350" s="24"/>
      <c r="BU350" s="24"/>
      <c r="BV350" s="24"/>
      <c r="BW350" s="24"/>
      <c r="BX350" s="24"/>
      <c r="BY350" s="24"/>
      <c r="BZ350" s="24"/>
      <c r="CA350" s="24"/>
      <c r="CB350" s="24"/>
      <c r="CC350" s="24"/>
      <c r="CD350" s="24"/>
      <c r="CE350" s="24"/>
    </row>
    <row r="351" spans="46:83" x14ac:dyDescent="0.15">
      <c r="AT351" s="24"/>
      <c r="AU351" s="24"/>
      <c r="AV351" s="24"/>
      <c r="AW351" s="24"/>
      <c r="AX351" s="24"/>
      <c r="AY351" s="24"/>
      <c r="AZ351" s="24"/>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c r="CE351" s="24"/>
    </row>
    <row r="352" spans="46:83" x14ac:dyDescent="0.15">
      <c r="AT352" s="24"/>
      <c r="AU352" s="24"/>
      <c r="AV352" s="24"/>
      <c r="AW352" s="24"/>
      <c r="AX352" s="24"/>
      <c r="AY352" s="24"/>
      <c r="AZ352" s="24"/>
      <c r="BA352" s="24"/>
      <c r="BB352" s="24"/>
      <c r="BC352" s="24"/>
      <c r="BD352" s="24"/>
      <c r="BE352" s="24"/>
      <c r="BF352" s="24"/>
      <c r="BG352" s="24"/>
      <c r="BH352" s="24"/>
      <c r="BI352" s="24"/>
      <c r="BJ352" s="24"/>
      <c r="BK352" s="24"/>
      <c r="BL352" s="24"/>
      <c r="BM352" s="24"/>
      <c r="BN352" s="24"/>
      <c r="BO352" s="24"/>
      <c r="BP352" s="24"/>
      <c r="BQ352" s="24"/>
      <c r="BR352" s="24"/>
      <c r="BS352" s="24"/>
      <c r="BT352" s="24"/>
      <c r="BU352" s="24"/>
      <c r="BV352" s="24"/>
      <c r="BW352" s="24"/>
      <c r="BX352" s="24"/>
      <c r="BY352" s="24"/>
      <c r="BZ352" s="24"/>
      <c r="CA352" s="24"/>
      <c r="CB352" s="24"/>
      <c r="CC352" s="24"/>
      <c r="CD352" s="24"/>
      <c r="CE352" s="24"/>
    </row>
    <row r="353" spans="46:83" x14ac:dyDescent="0.15">
      <c r="AT353" s="24"/>
      <c r="AU353" s="24"/>
      <c r="AV353" s="24"/>
      <c r="AW353" s="24"/>
      <c r="AX353" s="24"/>
      <c r="AY353" s="24"/>
      <c r="AZ353" s="24"/>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c r="CE353" s="24"/>
    </row>
    <row r="354" spans="46:83" x14ac:dyDescent="0.15">
      <c r="AT354" s="24"/>
      <c r="AU354" s="24"/>
      <c r="AV354" s="24"/>
      <c r="AW354" s="24"/>
      <c r="AX354" s="24"/>
      <c r="AY354" s="24"/>
      <c r="AZ354" s="24"/>
      <c r="BA354" s="24"/>
      <c r="BB354" s="24"/>
      <c r="BC354" s="24"/>
      <c r="BD354" s="24"/>
      <c r="BE354" s="24"/>
      <c r="BF354" s="24"/>
      <c r="BG354" s="24"/>
      <c r="BH354" s="24"/>
      <c r="BI354" s="24"/>
      <c r="BJ354" s="24"/>
      <c r="BK354" s="24"/>
      <c r="BL354" s="24"/>
      <c r="BM354" s="24"/>
      <c r="BN354" s="24"/>
      <c r="BO354" s="24"/>
      <c r="BP354" s="24"/>
      <c r="BQ354" s="24"/>
      <c r="BR354" s="24"/>
      <c r="BS354" s="24"/>
      <c r="BT354" s="24"/>
      <c r="BU354" s="24"/>
      <c r="BV354" s="24"/>
      <c r="BW354" s="24"/>
      <c r="BX354" s="24"/>
      <c r="BY354" s="24"/>
      <c r="BZ354" s="24"/>
      <c r="CA354" s="24"/>
      <c r="CB354" s="24"/>
      <c r="CC354" s="24"/>
      <c r="CD354" s="24"/>
      <c r="CE354" s="24"/>
    </row>
    <row r="355" spans="46:83" x14ac:dyDescent="0.15">
      <c r="AT355" s="24"/>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row>
    <row r="356" spans="46:83" x14ac:dyDescent="0.15">
      <c r="AT356" s="24"/>
      <c r="AU356" s="24"/>
      <c r="AV356" s="24"/>
      <c r="AW356" s="24"/>
      <c r="AX356" s="24"/>
      <c r="AY356" s="24"/>
      <c r="AZ356" s="24"/>
      <c r="BA356" s="24"/>
      <c r="BB356" s="24"/>
      <c r="BC356" s="24"/>
      <c r="BD356" s="24"/>
      <c r="BE356" s="24"/>
      <c r="BF356" s="24"/>
      <c r="BG356" s="24"/>
      <c r="BH356" s="24"/>
      <c r="BI356" s="24"/>
      <c r="BJ356" s="24"/>
      <c r="BK356" s="24"/>
      <c r="BL356" s="24"/>
      <c r="BM356" s="24"/>
      <c r="BN356" s="24"/>
      <c r="BO356" s="24"/>
      <c r="BP356" s="24"/>
      <c r="BQ356" s="24"/>
      <c r="BR356" s="24"/>
      <c r="BS356" s="24"/>
      <c r="BT356" s="24"/>
      <c r="BU356" s="24"/>
      <c r="BV356" s="24"/>
      <c r="BW356" s="24"/>
      <c r="BX356" s="24"/>
      <c r="BY356" s="24"/>
      <c r="BZ356" s="24"/>
      <c r="CA356" s="24"/>
      <c r="CB356" s="24"/>
      <c r="CC356" s="24"/>
      <c r="CD356" s="24"/>
      <c r="CE356" s="24"/>
    </row>
    <row r="357" spans="46:83" x14ac:dyDescent="0.15">
      <c r="AT357" s="24"/>
      <c r="AU357" s="24"/>
      <c r="AV357" s="24"/>
      <c r="AW357" s="24"/>
      <c r="AX357" s="24"/>
      <c r="AY357" s="24"/>
      <c r="AZ357" s="24"/>
      <c r="BA357" s="24"/>
      <c r="BB357" s="24"/>
      <c r="BC357" s="24"/>
      <c r="BD357" s="24"/>
      <c r="BE357" s="24"/>
      <c r="BF357" s="24"/>
      <c r="BG357" s="24"/>
      <c r="BH357" s="24"/>
      <c r="BI357" s="24"/>
      <c r="BJ357" s="24"/>
      <c r="BK357" s="24"/>
      <c r="BL357" s="24"/>
      <c r="BM357" s="24"/>
      <c r="BN357" s="24"/>
      <c r="BO357" s="24"/>
      <c r="BP357" s="24"/>
      <c r="BQ357" s="24"/>
      <c r="BR357" s="24"/>
      <c r="BS357" s="24"/>
      <c r="BT357" s="24"/>
      <c r="BU357" s="24"/>
      <c r="BV357" s="24"/>
      <c r="BW357" s="24"/>
      <c r="BX357" s="24"/>
      <c r="BY357" s="24"/>
      <c r="BZ357" s="24"/>
      <c r="CA357" s="24"/>
      <c r="CB357" s="24"/>
      <c r="CC357" s="24"/>
      <c r="CD357" s="24"/>
      <c r="CE357" s="24"/>
    </row>
    <row r="358" spans="46:83" x14ac:dyDescent="0.15">
      <c r="AT358" s="24"/>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row>
    <row r="359" spans="46:83" x14ac:dyDescent="0.15">
      <c r="AT359" s="24"/>
      <c r="AU359" s="24"/>
      <c r="AV359" s="24"/>
      <c r="AW359" s="24"/>
      <c r="AX359" s="24"/>
      <c r="AY359" s="24"/>
      <c r="AZ359" s="24"/>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row>
    <row r="360" spans="46:83" x14ac:dyDescent="0.15">
      <c r="AT360" s="24"/>
      <c r="AU360" s="24"/>
      <c r="AV360" s="24"/>
      <c r="AW360" s="24"/>
      <c r="AX360" s="24"/>
      <c r="AY360" s="24"/>
      <c r="AZ360" s="24"/>
      <c r="BA360" s="24"/>
      <c r="BB360" s="24"/>
      <c r="BC360" s="24"/>
      <c r="BD360" s="24"/>
      <c r="BE360" s="24"/>
      <c r="BF360" s="24"/>
      <c r="BG360" s="24"/>
      <c r="BH360" s="24"/>
      <c r="BI360" s="24"/>
      <c r="BJ360" s="24"/>
      <c r="BK360" s="24"/>
      <c r="BL360" s="24"/>
      <c r="BM360" s="24"/>
      <c r="BN360" s="24"/>
      <c r="BO360" s="24"/>
      <c r="BP360" s="24"/>
      <c r="BQ360" s="24"/>
      <c r="BR360" s="24"/>
      <c r="BS360" s="24"/>
      <c r="BT360" s="24"/>
      <c r="BU360" s="24"/>
      <c r="BV360" s="24"/>
      <c r="BW360" s="24"/>
      <c r="BX360" s="24"/>
      <c r="BY360" s="24"/>
      <c r="BZ360" s="24"/>
      <c r="CA360" s="24"/>
      <c r="CB360" s="24"/>
      <c r="CC360" s="24"/>
      <c r="CD360" s="24"/>
      <c r="CE360" s="24"/>
    </row>
    <row r="361" spans="46:83" x14ac:dyDescent="0.15">
      <c r="AT361" s="24"/>
      <c r="AU361" s="24"/>
      <c r="AV361" s="24"/>
      <c r="AW361" s="24"/>
      <c r="AX361" s="24"/>
      <c r="AY361" s="24"/>
      <c r="AZ361" s="24"/>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row>
    <row r="362" spans="46:83" x14ac:dyDescent="0.15">
      <c r="AT362" s="24"/>
      <c r="AU362" s="24"/>
      <c r="AV362" s="24"/>
      <c r="AW362" s="24"/>
      <c r="AX362" s="24"/>
      <c r="AY362" s="24"/>
      <c r="AZ362" s="24"/>
      <c r="BA362" s="24"/>
      <c r="BB362" s="24"/>
      <c r="BC362" s="24"/>
      <c r="BD362" s="24"/>
      <c r="BE362" s="24"/>
      <c r="BF362" s="24"/>
      <c r="BG362" s="24"/>
      <c r="BH362" s="24"/>
      <c r="BI362" s="24"/>
      <c r="BJ362" s="24"/>
      <c r="BK362" s="24"/>
      <c r="BL362" s="24"/>
      <c r="BM362" s="24"/>
      <c r="BN362" s="24"/>
      <c r="BO362" s="24"/>
      <c r="BP362" s="24"/>
      <c r="BQ362" s="24"/>
      <c r="BR362" s="24"/>
      <c r="BS362" s="24"/>
      <c r="BT362" s="24"/>
      <c r="BU362" s="24"/>
      <c r="BV362" s="24"/>
      <c r="BW362" s="24"/>
      <c r="BX362" s="24"/>
      <c r="BY362" s="24"/>
      <c r="BZ362" s="24"/>
      <c r="CA362" s="24"/>
      <c r="CB362" s="24"/>
      <c r="CC362" s="24"/>
      <c r="CD362" s="24"/>
      <c r="CE362" s="24"/>
    </row>
    <row r="363" spans="46:83" x14ac:dyDescent="0.15">
      <c r="AT363" s="24"/>
      <c r="AU363" s="24"/>
      <c r="AV363" s="24"/>
      <c r="AW363" s="24"/>
      <c r="AX363" s="24"/>
      <c r="AY363" s="24"/>
      <c r="AZ363" s="24"/>
      <c r="BA363" s="24"/>
      <c r="BB363" s="24"/>
      <c r="BC363" s="24"/>
      <c r="BD363" s="24"/>
      <c r="BE363" s="24"/>
      <c r="BF363" s="24"/>
      <c r="BG363" s="24"/>
      <c r="BH363" s="24"/>
      <c r="BI363" s="24"/>
      <c r="BJ363" s="24"/>
      <c r="BK363" s="24"/>
      <c r="BL363" s="24"/>
      <c r="BM363" s="24"/>
      <c r="BN363" s="24"/>
      <c r="BO363" s="24"/>
      <c r="BP363" s="24"/>
      <c r="BQ363" s="24"/>
      <c r="BR363" s="24"/>
      <c r="BS363" s="24"/>
      <c r="BT363" s="24"/>
      <c r="BU363" s="24"/>
      <c r="BV363" s="24"/>
      <c r="BW363" s="24"/>
      <c r="BX363" s="24"/>
      <c r="BY363" s="24"/>
      <c r="BZ363" s="24"/>
      <c r="CA363" s="24"/>
      <c r="CB363" s="24"/>
      <c r="CC363" s="24"/>
      <c r="CD363" s="24"/>
      <c r="CE363" s="24"/>
    </row>
    <row r="364" spans="46:83" x14ac:dyDescent="0.15">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row>
    <row r="365" spans="46:83" x14ac:dyDescent="0.15">
      <c r="AT365" s="24"/>
      <c r="AU365" s="24"/>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4"/>
      <c r="BR365" s="24"/>
      <c r="BS365" s="24"/>
      <c r="BT365" s="24"/>
      <c r="BU365" s="24"/>
      <c r="BV365" s="24"/>
      <c r="BW365" s="24"/>
      <c r="BX365" s="24"/>
      <c r="BY365" s="24"/>
      <c r="BZ365" s="24"/>
      <c r="CA365" s="24"/>
      <c r="CB365" s="24"/>
      <c r="CC365" s="24"/>
      <c r="CD365" s="24"/>
      <c r="CE365" s="24"/>
    </row>
    <row r="366" spans="46:83" x14ac:dyDescent="0.15">
      <c r="AT366" s="24"/>
      <c r="AU366" s="24"/>
      <c r="AV366" s="24"/>
      <c r="AW366" s="24"/>
      <c r="AX366" s="24"/>
      <c r="AY366" s="24"/>
      <c r="AZ366" s="24"/>
      <c r="BA366" s="24"/>
      <c r="BB366" s="24"/>
      <c r="BC366" s="24"/>
      <c r="BD366" s="24"/>
      <c r="BE366" s="24"/>
      <c r="BF366" s="24"/>
      <c r="BG366" s="24"/>
      <c r="BH366" s="24"/>
      <c r="BI366" s="24"/>
      <c r="BJ366" s="24"/>
      <c r="BK366" s="24"/>
      <c r="BL366" s="24"/>
      <c r="BM366" s="24"/>
      <c r="BN366" s="24"/>
      <c r="BO366" s="24"/>
      <c r="BP366" s="24"/>
      <c r="BQ366" s="24"/>
      <c r="BR366" s="24"/>
      <c r="BS366" s="24"/>
      <c r="BT366" s="24"/>
      <c r="BU366" s="24"/>
      <c r="BV366" s="24"/>
      <c r="BW366" s="24"/>
      <c r="BX366" s="24"/>
      <c r="BY366" s="24"/>
      <c r="BZ366" s="24"/>
      <c r="CA366" s="24"/>
      <c r="CB366" s="24"/>
      <c r="CC366" s="24"/>
      <c r="CD366" s="24"/>
      <c r="CE366" s="24"/>
    </row>
    <row r="367" spans="46:83" x14ac:dyDescent="0.15">
      <c r="AT367" s="24"/>
      <c r="AU367" s="24"/>
      <c r="AV367" s="24"/>
      <c r="AW367" s="24"/>
      <c r="AX367" s="24"/>
      <c r="AY367" s="24"/>
      <c r="AZ367" s="24"/>
      <c r="BA367" s="24"/>
      <c r="BB367" s="24"/>
      <c r="BC367" s="24"/>
      <c r="BD367" s="24"/>
      <c r="BE367" s="24"/>
      <c r="BF367" s="24"/>
      <c r="BG367" s="24"/>
      <c r="BH367" s="24"/>
      <c r="BI367" s="24"/>
      <c r="BJ367" s="24"/>
      <c r="BK367" s="24"/>
      <c r="BL367" s="24"/>
      <c r="BM367" s="24"/>
      <c r="BN367" s="24"/>
      <c r="BO367" s="24"/>
      <c r="BP367" s="24"/>
      <c r="BQ367" s="24"/>
      <c r="BR367" s="24"/>
      <c r="BS367" s="24"/>
      <c r="BT367" s="24"/>
      <c r="BU367" s="24"/>
      <c r="BV367" s="24"/>
      <c r="BW367" s="24"/>
      <c r="BX367" s="24"/>
      <c r="BY367" s="24"/>
      <c r="BZ367" s="24"/>
      <c r="CA367" s="24"/>
      <c r="CB367" s="24"/>
      <c r="CC367" s="24"/>
      <c r="CD367" s="24"/>
      <c r="CE367" s="24"/>
    </row>
    <row r="368" spans="46:83" x14ac:dyDescent="0.15">
      <c r="AT368" s="24"/>
      <c r="AU368" s="24"/>
      <c r="AV368" s="24"/>
      <c r="AW368" s="24"/>
      <c r="AX368" s="24"/>
      <c r="AY368" s="24"/>
      <c r="AZ368" s="24"/>
      <c r="BA368" s="24"/>
      <c r="BB368" s="24"/>
      <c r="BC368" s="24"/>
      <c r="BD368" s="24"/>
      <c r="BE368" s="24"/>
      <c r="BF368" s="24"/>
      <c r="BG368" s="24"/>
      <c r="BH368" s="24"/>
      <c r="BI368" s="24"/>
      <c r="BJ368" s="24"/>
      <c r="BK368" s="24"/>
      <c r="BL368" s="24"/>
      <c r="BM368" s="24"/>
      <c r="BN368" s="24"/>
      <c r="BO368" s="24"/>
      <c r="BP368" s="24"/>
      <c r="BQ368" s="24"/>
      <c r="BR368" s="24"/>
      <c r="BS368" s="24"/>
      <c r="BT368" s="24"/>
      <c r="BU368" s="24"/>
      <c r="BV368" s="24"/>
      <c r="BW368" s="24"/>
      <c r="BX368" s="24"/>
      <c r="BY368" s="24"/>
      <c r="BZ368" s="24"/>
      <c r="CA368" s="24"/>
      <c r="CB368" s="24"/>
      <c r="CC368" s="24"/>
      <c r="CD368" s="24"/>
      <c r="CE368" s="24"/>
    </row>
    <row r="369" spans="46:83" x14ac:dyDescent="0.15">
      <c r="AT369" s="24"/>
      <c r="AU369" s="24"/>
      <c r="AV369" s="24"/>
      <c r="AW369" s="24"/>
      <c r="AX369" s="24"/>
      <c r="AY369" s="24"/>
      <c r="AZ369" s="24"/>
      <c r="BA369" s="24"/>
      <c r="BB369" s="24"/>
      <c r="BC369" s="24"/>
      <c r="BD369" s="24"/>
      <c r="BE369" s="24"/>
      <c r="BF369" s="24"/>
      <c r="BG369" s="24"/>
      <c r="BH369" s="24"/>
      <c r="BI369" s="24"/>
      <c r="BJ369" s="24"/>
      <c r="BK369" s="24"/>
      <c r="BL369" s="24"/>
      <c r="BM369" s="24"/>
      <c r="BN369" s="24"/>
      <c r="BO369" s="24"/>
      <c r="BP369" s="24"/>
      <c r="BQ369" s="24"/>
      <c r="BR369" s="24"/>
      <c r="BS369" s="24"/>
      <c r="BT369" s="24"/>
      <c r="BU369" s="24"/>
      <c r="BV369" s="24"/>
      <c r="BW369" s="24"/>
      <c r="BX369" s="24"/>
      <c r="BY369" s="24"/>
      <c r="BZ369" s="24"/>
      <c r="CA369" s="24"/>
      <c r="CB369" s="24"/>
      <c r="CC369" s="24"/>
      <c r="CD369" s="24"/>
      <c r="CE369" s="24"/>
    </row>
    <row r="370" spans="46:83" x14ac:dyDescent="0.15">
      <c r="AT370" s="24"/>
      <c r="AU370" s="24"/>
      <c r="AV370" s="24"/>
      <c r="AW370" s="24"/>
      <c r="AX370" s="24"/>
      <c r="AY370" s="24"/>
      <c r="AZ370" s="24"/>
      <c r="BA370" s="24"/>
      <c r="BB370" s="24"/>
      <c r="BC370" s="24"/>
      <c r="BD370" s="24"/>
      <c r="BE370" s="24"/>
      <c r="BF370" s="24"/>
      <c r="BG370" s="24"/>
      <c r="BH370" s="24"/>
      <c r="BI370" s="24"/>
      <c r="BJ370" s="24"/>
      <c r="BK370" s="24"/>
      <c r="BL370" s="24"/>
      <c r="BM370" s="24"/>
      <c r="BN370" s="24"/>
      <c r="BO370" s="24"/>
      <c r="BP370" s="24"/>
      <c r="BQ370" s="24"/>
      <c r="BR370" s="24"/>
      <c r="BS370" s="24"/>
      <c r="BT370" s="24"/>
      <c r="BU370" s="24"/>
      <c r="BV370" s="24"/>
      <c r="BW370" s="24"/>
      <c r="BX370" s="24"/>
      <c r="BY370" s="24"/>
      <c r="BZ370" s="24"/>
      <c r="CA370" s="24"/>
      <c r="CB370" s="24"/>
      <c r="CC370" s="24"/>
      <c r="CD370" s="24"/>
      <c r="CE370" s="24"/>
    </row>
    <row r="371" spans="46:83" x14ac:dyDescent="0.15">
      <c r="AT371" s="24"/>
      <c r="AU371" s="24"/>
      <c r="AV371" s="24"/>
      <c r="AW371" s="24"/>
      <c r="AX371" s="24"/>
      <c r="AY371" s="24"/>
      <c r="AZ371" s="24"/>
      <c r="BA371" s="24"/>
      <c r="BB371" s="24"/>
      <c r="BC371" s="24"/>
      <c r="BD371" s="24"/>
      <c r="BE371" s="24"/>
      <c r="BF371" s="24"/>
      <c r="BG371" s="24"/>
      <c r="BH371" s="24"/>
      <c r="BI371" s="24"/>
      <c r="BJ371" s="24"/>
      <c r="BK371" s="24"/>
      <c r="BL371" s="24"/>
      <c r="BM371" s="24"/>
      <c r="BN371" s="24"/>
      <c r="BO371" s="24"/>
      <c r="BP371" s="24"/>
      <c r="BQ371" s="24"/>
      <c r="BR371" s="24"/>
      <c r="BS371" s="24"/>
      <c r="BT371" s="24"/>
      <c r="BU371" s="24"/>
      <c r="BV371" s="24"/>
      <c r="BW371" s="24"/>
      <c r="BX371" s="24"/>
      <c r="BY371" s="24"/>
      <c r="BZ371" s="24"/>
      <c r="CA371" s="24"/>
      <c r="CB371" s="24"/>
      <c r="CC371" s="24"/>
      <c r="CD371" s="24"/>
      <c r="CE371" s="24"/>
    </row>
    <row r="372" spans="46:83" x14ac:dyDescent="0.15">
      <c r="AT372" s="24"/>
      <c r="AU372" s="24"/>
      <c r="AV372" s="24"/>
      <c r="AW372" s="24"/>
      <c r="AX372" s="24"/>
      <c r="AY372" s="24"/>
      <c r="AZ372" s="24"/>
      <c r="BA372" s="24"/>
      <c r="BB372" s="24"/>
      <c r="BC372" s="24"/>
      <c r="BD372" s="24"/>
      <c r="BE372" s="24"/>
      <c r="BF372" s="24"/>
      <c r="BG372" s="24"/>
      <c r="BH372" s="24"/>
      <c r="BI372" s="24"/>
      <c r="BJ372" s="24"/>
      <c r="BK372" s="24"/>
      <c r="BL372" s="24"/>
      <c r="BM372" s="24"/>
      <c r="BN372" s="24"/>
      <c r="BO372" s="24"/>
      <c r="BP372" s="24"/>
      <c r="BQ372" s="24"/>
      <c r="BR372" s="24"/>
      <c r="BS372" s="24"/>
      <c r="BT372" s="24"/>
      <c r="BU372" s="24"/>
      <c r="BV372" s="24"/>
      <c r="BW372" s="24"/>
      <c r="BX372" s="24"/>
      <c r="BY372" s="24"/>
      <c r="BZ372" s="24"/>
      <c r="CA372" s="24"/>
      <c r="CB372" s="24"/>
      <c r="CC372" s="24"/>
      <c r="CD372" s="24"/>
      <c r="CE372" s="24"/>
    </row>
    <row r="373" spans="46:83" x14ac:dyDescent="0.15">
      <c r="AT373" s="24"/>
      <c r="AU373" s="24"/>
      <c r="AV373" s="24"/>
      <c r="AW373" s="24"/>
      <c r="AX373" s="24"/>
      <c r="AY373" s="24"/>
      <c r="AZ373" s="24"/>
      <c r="BA373" s="24"/>
      <c r="BB373" s="24"/>
      <c r="BC373" s="24"/>
      <c r="BD373" s="24"/>
      <c r="BE373" s="24"/>
      <c r="BF373" s="24"/>
      <c r="BG373" s="24"/>
      <c r="BH373" s="24"/>
      <c r="BI373" s="24"/>
      <c r="BJ373" s="24"/>
      <c r="BK373" s="24"/>
      <c r="BL373" s="24"/>
      <c r="BM373" s="24"/>
      <c r="BN373" s="24"/>
      <c r="BO373" s="24"/>
      <c r="BP373" s="24"/>
      <c r="BQ373" s="24"/>
      <c r="BR373" s="24"/>
      <c r="BS373" s="24"/>
      <c r="BT373" s="24"/>
      <c r="BU373" s="24"/>
      <c r="BV373" s="24"/>
      <c r="BW373" s="24"/>
      <c r="BX373" s="24"/>
      <c r="BY373" s="24"/>
      <c r="BZ373" s="24"/>
      <c r="CA373" s="24"/>
      <c r="CB373" s="24"/>
      <c r="CC373" s="24"/>
      <c r="CD373" s="24"/>
      <c r="CE373" s="24"/>
    </row>
    <row r="374" spans="46:83" x14ac:dyDescent="0.15">
      <c r="AT374" s="24"/>
      <c r="AU374" s="24"/>
      <c r="AV374" s="24"/>
      <c r="AW374" s="24"/>
      <c r="AX374" s="24"/>
      <c r="AY374" s="24"/>
      <c r="AZ374" s="24"/>
      <c r="BA374" s="24"/>
      <c r="BB374" s="24"/>
      <c r="BC374" s="24"/>
      <c r="BD374" s="24"/>
      <c r="BE374" s="24"/>
      <c r="BF374" s="24"/>
      <c r="BG374" s="24"/>
      <c r="BH374" s="24"/>
      <c r="BI374" s="24"/>
      <c r="BJ374" s="24"/>
      <c r="BK374" s="24"/>
      <c r="BL374" s="24"/>
      <c r="BM374" s="24"/>
      <c r="BN374" s="24"/>
      <c r="BO374" s="24"/>
      <c r="BP374" s="24"/>
      <c r="BQ374" s="24"/>
      <c r="BR374" s="24"/>
      <c r="BS374" s="24"/>
      <c r="BT374" s="24"/>
      <c r="BU374" s="24"/>
      <c r="BV374" s="24"/>
      <c r="BW374" s="24"/>
      <c r="BX374" s="24"/>
      <c r="BY374" s="24"/>
      <c r="BZ374" s="24"/>
      <c r="CA374" s="24"/>
      <c r="CB374" s="24"/>
      <c r="CC374" s="24"/>
      <c r="CD374" s="24"/>
      <c r="CE374" s="24"/>
    </row>
    <row r="375" spans="46:83" x14ac:dyDescent="0.15">
      <c r="AT375" s="24"/>
      <c r="AU375" s="24"/>
      <c r="AV375" s="24"/>
      <c r="AW375" s="24"/>
      <c r="AX375" s="24"/>
      <c r="AY375" s="24"/>
      <c r="AZ375" s="24"/>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c r="CC375" s="24"/>
      <c r="CD375" s="24"/>
      <c r="CE375" s="24"/>
    </row>
    <row r="376" spans="46:83" x14ac:dyDescent="0.15">
      <c r="AT376" s="24"/>
      <c r="AU376" s="24"/>
      <c r="AV376" s="24"/>
      <c r="AW376" s="24"/>
      <c r="AX376" s="24"/>
      <c r="AY376" s="24"/>
      <c r="AZ376" s="24"/>
      <c r="BA376" s="24"/>
      <c r="BB376" s="24"/>
      <c r="BC376" s="24"/>
      <c r="BD376" s="24"/>
      <c r="BE376" s="24"/>
      <c r="BF376" s="24"/>
      <c r="BG376" s="24"/>
      <c r="BH376" s="24"/>
      <c r="BI376" s="24"/>
      <c r="BJ376" s="24"/>
      <c r="BK376" s="24"/>
      <c r="BL376" s="24"/>
      <c r="BM376" s="24"/>
      <c r="BN376" s="24"/>
      <c r="BO376" s="24"/>
      <c r="BP376" s="24"/>
      <c r="BQ376" s="24"/>
      <c r="BR376" s="24"/>
      <c r="BS376" s="24"/>
      <c r="BT376" s="24"/>
      <c r="BU376" s="24"/>
      <c r="BV376" s="24"/>
      <c r="BW376" s="24"/>
      <c r="BX376" s="24"/>
      <c r="BY376" s="24"/>
      <c r="BZ376" s="24"/>
      <c r="CA376" s="24"/>
      <c r="CB376" s="24"/>
      <c r="CC376" s="24"/>
      <c r="CD376" s="24"/>
      <c r="CE376" s="24"/>
    </row>
    <row r="377" spans="46:83" x14ac:dyDescent="0.15">
      <c r="AT377" s="24"/>
      <c r="AU377" s="24"/>
      <c r="AV377" s="24"/>
      <c r="AW377" s="24"/>
      <c r="AX377" s="24"/>
      <c r="AY377" s="24"/>
      <c r="AZ377" s="24"/>
      <c r="BA377" s="24"/>
      <c r="BB377" s="24"/>
      <c r="BC377" s="24"/>
      <c r="BD377" s="24"/>
      <c r="BE377" s="24"/>
      <c r="BF377" s="24"/>
      <c r="BG377" s="24"/>
      <c r="BH377" s="24"/>
      <c r="BI377" s="24"/>
      <c r="BJ377" s="24"/>
      <c r="BK377" s="24"/>
      <c r="BL377" s="24"/>
      <c r="BM377" s="24"/>
      <c r="BN377" s="24"/>
      <c r="BO377" s="24"/>
      <c r="BP377" s="24"/>
      <c r="BQ377" s="24"/>
      <c r="BR377" s="24"/>
      <c r="BS377" s="24"/>
      <c r="BT377" s="24"/>
      <c r="BU377" s="24"/>
      <c r="BV377" s="24"/>
      <c r="BW377" s="24"/>
      <c r="BX377" s="24"/>
      <c r="BY377" s="24"/>
      <c r="BZ377" s="24"/>
      <c r="CA377" s="24"/>
      <c r="CB377" s="24"/>
      <c r="CC377" s="24"/>
      <c r="CD377" s="24"/>
      <c r="CE377" s="24"/>
    </row>
    <row r="378" spans="46:83" x14ac:dyDescent="0.15">
      <c r="AT378" s="24"/>
      <c r="AU378" s="24"/>
      <c r="AV378" s="24"/>
      <c r="AW378" s="24"/>
      <c r="AX378" s="24"/>
      <c r="AY378" s="24"/>
      <c r="AZ378" s="24"/>
      <c r="BA378" s="24"/>
      <c r="BB378" s="24"/>
      <c r="BC378" s="24"/>
      <c r="BD378" s="24"/>
      <c r="BE378" s="24"/>
      <c r="BF378" s="24"/>
      <c r="BG378" s="24"/>
      <c r="BH378" s="24"/>
      <c r="BI378" s="24"/>
      <c r="BJ378" s="24"/>
      <c r="BK378" s="24"/>
      <c r="BL378" s="24"/>
      <c r="BM378" s="24"/>
      <c r="BN378" s="24"/>
      <c r="BO378" s="24"/>
      <c r="BP378" s="24"/>
      <c r="BQ378" s="24"/>
      <c r="BR378" s="24"/>
      <c r="BS378" s="24"/>
      <c r="BT378" s="24"/>
      <c r="BU378" s="24"/>
      <c r="BV378" s="24"/>
      <c r="BW378" s="24"/>
      <c r="BX378" s="24"/>
      <c r="BY378" s="24"/>
      <c r="BZ378" s="24"/>
      <c r="CA378" s="24"/>
      <c r="CB378" s="24"/>
      <c r="CC378" s="24"/>
      <c r="CD378" s="24"/>
      <c r="CE378" s="24"/>
    </row>
    <row r="379" spans="46:83" x14ac:dyDescent="0.15">
      <c r="AT379" s="24"/>
      <c r="AU379" s="24"/>
      <c r="AV379" s="24"/>
      <c r="AW379" s="24"/>
      <c r="AX379" s="24"/>
      <c r="AY379" s="24"/>
      <c r="AZ379" s="24"/>
      <c r="BA379" s="24"/>
      <c r="BB379" s="24"/>
      <c r="BC379" s="24"/>
      <c r="BD379" s="24"/>
      <c r="BE379" s="24"/>
      <c r="BF379" s="24"/>
      <c r="BG379" s="24"/>
      <c r="BH379" s="24"/>
      <c r="BI379" s="24"/>
      <c r="BJ379" s="24"/>
      <c r="BK379" s="24"/>
      <c r="BL379" s="24"/>
      <c r="BM379" s="24"/>
      <c r="BN379" s="24"/>
      <c r="BO379" s="24"/>
      <c r="BP379" s="24"/>
      <c r="BQ379" s="24"/>
      <c r="BR379" s="24"/>
      <c r="BS379" s="24"/>
      <c r="BT379" s="24"/>
      <c r="BU379" s="24"/>
      <c r="BV379" s="24"/>
      <c r="BW379" s="24"/>
      <c r="BX379" s="24"/>
      <c r="BY379" s="24"/>
      <c r="BZ379" s="24"/>
      <c r="CA379" s="24"/>
      <c r="CB379" s="24"/>
      <c r="CC379" s="24"/>
      <c r="CD379" s="24"/>
      <c r="CE379" s="24"/>
    </row>
    <row r="380" spans="46:83" x14ac:dyDescent="0.15">
      <c r="AT380" s="24"/>
      <c r="AU380" s="24"/>
      <c r="AV380" s="24"/>
      <c r="AW380" s="24"/>
      <c r="AX380" s="24"/>
      <c r="AY380" s="24"/>
      <c r="AZ380" s="24"/>
      <c r="BA380" s="24"/>
      <c r="BB380" s="24"/>
      <c r="BC380" s="24"/>
      <c r="BD380" s="24"/>
      <c r="BE380" s="24"/>
      <c r="BF380" s="24"/>
      <c r="BG380" s="24"/>
      <c r="BH380" s="24"/>
      <c r="BI380" s="24"/>
      <c r="BJ380" s="24"/>
      <c r="BK380" s="24"/>
      <c r="BL380" s="24"/>
      <c r="BM380" s="24"/>
      <c r="BN380" s="24"/>
      <c r="BO380" s="24"/>
      <c r="BP380" s="24"/>
      <c r="BQ380" s="24"/>
      <c r="BR380" s="24"/>
      <c r="BS380" s="24"/>
      <c r="BT380" s="24"/>
      <c r="BU380" s="24"/>
      <c r="BV380" s="24"/>
      <c r="BW380" s="24"/>
      <c r="BX380" s="24"/>
      <c r="BY380" s="24"/>
      <c r="BZ380" s="24"/>
      <c r="CA380" s="24"/>
      <c r="CB380" s="24"/>
      <c r="CC380" s="24"/>
      <c r="CD380" s="24"/>
      <c r="CE380" s="24"/>
    </row>
    <row r="381" spans="46:83" x14ac:dyDescent="0.15">
      <c r="AT381" s="24"/>
      <c r="AU381" s="24"/>
      <c r="AV381" s="24"/>
      <c r="AW381" s="24"/>
      <c r="AX381" s="24"/>
      <c r="AY381" s="24"/>
      <c r="AZ381" s="24"/>
      <c r="BA381" s="24"/>
      <c r="BB381" s="24"/>
      <c r="BC381" s="24"/>
      <c r="BD381" s="24"/>
      <c r="BE381" s="24"/>
      <c r="BF381" s="24"/>
      <c r="BG381" s="24"/>
      <c r="BH381" s="24"/>
      <c r="BI381" s="24"/>
      <c r="BJ381" s="24"/>
      <c r="BK381" s="24"/>
      <c r="BL381" s="24"/>
      <c r="BM381" s="24"/>
      <c r="BN381" s="24"/>
      <c r="BO381" s="24"/>
      <c r="BP381" s="24"/>
      <c r="BQ381" s="24"/>
      <c r="BR381" s="24"/>
      <c r="BS381" s="24"/>
      <c r="BT381" s="24"/>
      <c r="BU381" s="24"/>
      <c r="BV381" s="24"/>
      <c r="BW381" s="24"/>
      <c r="BX381" s="24"/>
      <c r="BY381" s="24"/>
      <c r="BZ381" s="24"/>
      <c r="CA381" s="24"/>
      <c r="CB381" s="24"/>
      <c r="CC381" s="24"/>
      <c r="CD381" s="24"/>
      <c r="CE381" s="24"/>
    </row>
    <row r="382" spans="46:83" x14ac:dyDescent="0.15">
      <c r="AT382" s="24"/>
      <c r="AU382" s="24"/>
      <c r="AV382" s="24"/>
      <c r="AW382" s="24"/>
      <c r="AX382" s="24"/>
      <c r="AY382" s="24"/>
      <c r="AZ382" s="24"/>
      <c r="BA382" s="24"/>
      <c r="BB382" s="24"/>
      <c r="BC382" s="24"/>
      <c r="BD382" s="24"/>
      <c r="BE382" s="24"/>
      <c r="BF382" s="24"/>
      <c r="BG382" s="24"/>
      <c r="BH382" s="24"/>
      <c r="BI382" s="24"/>
      <c r="BJ382" s="24"/>
      <c r="BK382" s="24"/>
      <c r="BL382" s="24"/>
      <c r="BM382" s="24"/>
      <c r="BN382" s="24"/>
      <c r="BO382" s="24"/>
      <c r="BP382" s="24"/>
      <c r="BQ382" s="24"/>
      <c r="BR382" s="24"/>
      <c r="BS382" s="24"/>
      <c r="BT382" s="24"/>
      <c r="BU382" s="24"/>
      <c r="BV382" s="24"/>
      <c r="BW382" s="24"/>
      <c r="BX382" s="24"/>
      <c r="BY382" s="24"/>
      <c r="BZ382" s="24"/>
      <c r="CA382" s="24"/>
      <c r="CB382" s="24"/>
      <c r="CC382" s="24"/>
      <c r="CD382" s="24"/>
      <c r="CE382" s="24"/>
    </row>
    <row r="383" spans="46:83" x14ac:dyDescent="0.15">
      <c r="AT383" s="24"/>
      <c r="AU383" s="24"/>
      <c r="AV383" s="24"/>
      <c r="AW383" s="24"/>
      <c r="AX383" s="24"/>
      <c r="AY383" s="24"/>
      <c r="AZ383" s="24"/>
      <c r="BA383" s="24"/>
      <c r="BB383" s="24"/>
      <c r="BC383" s="24"/>
      <c r="BD383" s="24"/>
      <c r="BE383" s="24"/>
      <c r="BF383" s="24"/>
      <c r="BG383" s="24"/>
      <c r="BH383" s="24"/>
      <c r="BI383" s="24"/>
      <c r="BJ383" s="24"/>
      <c r="BK383" s="24"/>
      <c r="BL383" s="24"/>
      <c r="BM383" s="24"/>
      <c r="BN383" s="24"/>
      <c r="BO383" s="24"/>
      <c r="BP383" s="24"/>
      <c r="BQ383" s="24"/>
      <c r="BR383" s="24"/>
      <c r="BS383" s="24"/>
      <c r="BT383" s="24"/>
      <c r="BU383" s="24"/>
      <c r="BV383" s="24"/>
      <c r="BW383" s="24"/>
      <c r="BX383" s="24"/>
      <c r="BY383" s="24"/>
      <c r="BZ383" s="24"/>
      <c r="CA383" s="24"/>
      <c r="CB383" s="24"/>
      <c r="CC383" s="24"/>
      <c r="CD383" s="24"/>
      <c r="CE383" s="24"/>
    </row>
    <row r="384" spans="46:83" x14ac:dyDescent="0.15">
      <c r="AT384" s="24"/>
      <c r="AU384" s="24"/>
      <c r="AV384" s="24"/>
      <c r="AW384" s="24"/>
      <c r="AX384" s="24"/>
      <c r="AY384" s="24"/>
      <c r="AZ384" s="24"/>
      <c r="BA384" s="24"/>
      <c r="BB384" s="24"/>
      <c r="BC384" s="24"/>
      <c r="BD384" s="24"/>
      <c r="BE384" s="24"/>
      <c r="BF384" s="24"/>
      <c r="BG384" s="24"/>
      <c r="BH384" s="24"/>
      <c r="BI384" s="24"/>
      <c r="BJ384" s="24"/>
      <c r="BK384" s="24"/>
      <c r="BL384" s="24"/>
      <c r="BM384" s="24"/>
      <c r="BN384" s="24"/>
      <c r="BO384" s="24"/>
      <c r="BP384" s="24"/>
      <c r="BQ384" s="24"/>
      <c r="BR384" s="24"/>
      <c r="BS384" s="24"/>
      <c r="BT384" s="24"/>
      <c r="BU384" s="24"/>
      <c r="BV384" s="24"/>
      <c r="BW384" s="24"/>
      <c r="BX384" s="24"/>
      <c r="BY384" s="24"/>
      <c r="BZ384" s="24"/>
      <c r="CA384" s="24"/>
      <c r="CB384" s="24"/>
      <c r="CC384" s="24"/>
      <c r="CD384" s="24"/>
      <c r="CE384" s="24"/>
    </row>
    <row r="385" spans="46:83" x14ac:dyDescent="0.15">
      <c r="AT385" s="24"/>
      <c r="AU385" s="24"/>
      <c r="AV385" s="24"/>
      <c r="AW385" s="24"/>
      <c r="AX385" s="24"/>
      <c r="AY385" s="24"/>
      <c r="AZ385" s="24"/>
      <c r="BA385" s="24"/>
      <c r="BB385" s="24"/>
      <c r="BC385" s="24"/>
      <c r="BD385" s="24"/>
      <c r="BE385" s="24"/>
      <c r="BF385" s="24"/>
      <c r="BG385" s="24"/>
      <c r="BH385" s="24"/>
      <c r="BI385" s="24"/>
      <c r="BJ385" s="24"/>
      <c r="BK385" s="24"/>
      <c r="BL385" s="24"/>
      <c r="BM385" s="24"/>
      <c r="BN385" s="24"/>
      <c r="BO385" s="24"/>
      <c r="BP385" s="24"/>
      <c r="BQ385" s="24"/>
      <c r="BR385" s="24"/>
      <c r="BS385" s="24"/>
      <c r="BT385" s="24"/>
      <c r="BU385" s="24"/>
      <c r="BV385" s="24"/>
      <c r="BW385" s="24"/>
      <c r="BX385" s="24"/>
      <c r="BY385" s="24"/>
      <c r="BZ385" s="24"/>
      <c r="CA385" s="24"/>
      <c r="CB385" s="24"/>
      <c r="CC385" s="24"/>
      <c r="CD385" s="24"/>
      <c r="CE385" s="24"/>
    </row>
    <row r="386" spans="46:83" x14ac:dyDescent="0.15">
      <c r="AT386" s="24"/>
      <c r="AU386" s="24"/>
      <c r="AV386" s="24"/>
      <c r="AW386" s="24"/>
      <c r="AX386" s="24"/>
      <c r="AY386" s="24"/>
      <c r="AZ386" s="24"/>
      <c r="BA386" s="24"/>
      <c r="BB386" s="24"/>
      <c r="BC386" s="24"/>
      <c r="BD386" s="24"/>
      <c r="BE386" s="24"/>
      <c r="BF386" s="24"/>
      <c r="BG386" s="24"/>
      <c r="BH386" s="24"/>
      <c r="BI386" s="24"/>
      <c r="BJ386" s="24"/>
      <c r="BK386" s="24"/>
      <c r="BL386" s="24"/>
      <c r="BM386" s="24"/>
      <c r="BN386" s="24"/>
      <c r="BO386" s="24"/>
      <c r="BP386" s="24"/>
      <c r="BQ386" s="24"/>
      <c r="BR386" s="24"/>
      <c r="BS386" s="24"/>
      <c r="BT386" s="24"/>
      <c r="BU386" s="24"/>
      <c r="BV386" s="24"/>
      <c r="BW386" s="24"/>
      <c r="BX386" s="24"/>
      <c r="BY386" s="24"/>
      <c r="BZ386" s="24"/>
      <c r="CA386" s="24"/>
      <c r="CB386" s="24"/>
      <c r="CC386" s="24"/>
      <c r="CD386" s="24"/>
      <c r="CE386" s="24"/>
    </row>
    <row r="387" spans="46:83" x14ac:dyDescent="0.15">
      <c r="AT387" s="24"/>
      <c r="AU387" s="24"/>
      <c r="AV387" s="24"/>
      <c r="AW387" s="24"/>
      <c r="AX387" s="24"/>
      <c r="AY387" s="24"/>
      <c r="AZ387" s="24"/>
      <c r="BA387" s="24"/>
      <c r="BB387" s="24"/>
      <c r="BC387" s="24"/>
      <c r="BD387" s="24"/>
      <c r="BE387" s="24"/>
      <c r="BF387" s="24"/>
      <c r="BG387" s="24"/>
      <c r="BH387" s="24"/>
      <c r="BI387" s="24"/>
      <c r="BJ387" s="24"/>
      <c r="BK387" s="24"/>
      <c r="BL387" s="24"/>
      <c r="BM387" s="24"/>
      <c r="BN387" s="24"/>
      <c r="BO387" s="24"/>
      <c r="BP387" s="24"/>
      <c r="BQ387" s="24"/>
      <c r="BR387" s="24"/>
      <c r="BS387" s="24"/>
      <c r="BT387" s="24"/>
      <c r="BU387" s="24"/>
      <c r="BV387" s="24"/>
      <c r="BW387" s="24"/>
      <c r="BX387" s="24"/>
      <c r="BY387" s="24"/>
      <c r="BZ387" s="24"/>
      <c r="CA387" s="24"/>
      <c r="CB387" s="24"/>
      <c r="CC387" s="24"/>
      <c r="CD387" s="24"/>
      <c r="CE387" s="24"/>
    </row>
    <row r="388" spans="46:83" x14ac:dyDescent="0.15">
      <c r="AT388" s="24"/>
      <c r="AU388" s="24"/>
      <c r="AV388" s="24"/>
      <c r="AW388" s="24"/>
      <c r="AX388" s="24"/>
      <c r="AY388" s="24"/>
      <c r="AZ388" s="24"/>
      <c r="BA388" s="24"/>
      <c r="BB388" s="24"/>
      <c r="BC388" s="24"/>
      <c r="BD388" s="24"/>
      <c r="BE388" s="24"/>
      <c r="BF388" s="24"/>
      <c r="BG388" s="24"/>
      <c r="BH388" s="24"/>
      <c r="BI388" s="24"/>
      <c r="BJ388" s="24"/>
      <c r="BK388" s="24"/>
      <c r="BL388" s="24"/>
      <c r="BM388" s="24"/>
      <c r="BN388" s="24"/>
      <c r="BO388" s="24"/>
      <c r="BP388" s="24"/>
      <c r="BQ388" s="24"/>
      <c r="BR388" s="24"/>
      <c r="BS388" s="24"/>
      <c r="BT388" s="24"/>
      <c r="BU388" s="24"/>
      <c r="BV388" s="24"/>
      <c r="BW388" s="24"/>
      <c r="BX388" s="24"/>
      <c r="BY388" s="24"/>
      <c r="BZ388" s="24"/>
      <c r="CA388" s="24"/>
      <c r="CB388" s="24"/>
      <c r="CC388" s="24"/>
      <c r="CD388" s="24"/>
      <c r="CE388" s="24"/>
    </row>
    <row r="389" spans="46:83" x14ac:dyDescent="0.15">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row>
    <row r="390" spans="46:83" x14ac:dyDescent="0.15">
      <c r="AT390" s="24"/>
      <c r="AU390" s="24"/>
      <c r="AV390" s="24"/>
      <c r="AW390" s="24"/>
      <c r="AX390" s="24"/>
      <c r="AY390" s="24"/>
      <c r="AZ390" s="24"/>
      <c r="BA390" s="24"/>
      <c r="BB390" s="24"/>
      <c r="BC390" s="24"/>
      <c r="BD390" s="24"/>
      <c r="BE390" s="24"/>
      <c r="BF390" s="24"/>
      <c r="BG390" s="24"/>
      <c r="BH390" s="24"/>
      <c r="BI390" s="24"/>
      <c r="BJ390" s="24"/>
      <c r="BK390" s="24"/>
      <c r="BL390" s="24"/>
      <c r="BM390" s="24"/>
      <c r="BN390" s="24"/>
      <c r="BO390" s="24"/>
      <c r="BP390" s="24"/>
      <c r="BQ390" s="24"/>
      <c r="BR390" s="24"/>
      <c r="BS390" s="24"/>
      <c r="BT390" s="24"/>
      <c r="BU390" s="24"/>
      <c r="BV390" s="24"/>
      <c r="BW390" s="24"/>
      <c r="BX390" s="24"/>
      <c r="BY390" s="24"/>
      <c r="BZ390" s="24"/>
      <c r="CA390" s="24"/>
      <c r="CB390" s="24"/>
      <c r="CC390" s="24"/>
      <c r="CD390" s="24"/>
      <c r="CE390" s="24"/>
    </row>
    <row r="391" spans="46:83" x14ac:dyDescent="0.15">
      <c r="AT391" s="24"/>
      <c r="AU391" s="24"/>
      <c r="AV391" s="24"/>
      <c r="AW391" s="24"/>
      <c r="AX391" s="24"/>
      <c r="AY391" s="24"/>
      <c r="AZ391" s="24"/>
      <c r="BA391" s="24"/>
      <c r="BB391" s="24"/>
      <c r="BC391" s="24"/>
      <c r="BD391" s="24"/>
      <c r="BE391" s="24"/>
      <c r="BF391" s="24"/>
      <c r="BG391" s="24"/>
      <c r="BH391" s="24"/>
      <c r="BI391" s="24"/>
      <c r="BJ391" s="24"/>
      <c r="BK391" s="24"/>
      <c r="BL391" s="24"/>
      <c r="BM391" s="24"/>
      <c r="BN391" s="24"/>
      <c r="BO391" s="24"/>
      <c r="BP391" s="24"/>
      <c r="BQ391" s="24"/>
      <c r="BR391" s="24"/>
      <c r="BS391" s="24"/>
      <c r="BT391" s="24"/>
      <c r="BU391" s="24"/>
      <c r="BV391" s="24"/>
      <c r="BW391" s="24"/>
      <c r="BX391" s="24"/>
      <c r="BY391" s="24"/>
      <c r="BZ391" s="24"/>
      <c r="CA391" s="24"/>
      <c r="CB391" s="24"/>
      <c r="CC391" s="24"/>
      <c r="CD391" s="24"/>
      <c r="CE391" s="24"/>
    </row>
    <row r="392" spans="46:83" x14ac:dyDescent="0.15">
      <c r="AT392" s="24"/>
      <c r="AU392" s="24"/>
      <c r="AV392" s="24"/>
      <c r="AW392" s="24"/>
      <c r="AX392" s="24"/>
      <c r="AY392" s="24"/>
      <c r="AZ392" s="24"/>
      <c r="BA392" s="24"/>
      <c r="BB392" s="24"/>
      <c r="BC392" s="24"/>
      <c r="BD392" s="24"/>
      <c r="BE392" s="24"/>
      <c r="BF392" s="24"/>
      <c r="BG392" s="24"/>
      <c r="BH392" s="24"/>
      <c r="BI392" s="24"/>
      <c r="BJ392" s="24"/>
      <c r="BK392" s="24"/>
      <c r="BL392" s="24"/>
      <c r="BM392" s="24"/>
      <c r="BN392" s="24"/>
      <c r="BO392" s="24"/>
      <c r="BP392" s="24"/>
      <c r="BQ392" s="24"/>
      <c r="BR392" s="24"/>
      <c r="BS392" s="24"/>
      <c r="BT392" s="24"/>
      <c r="BU392" s="24"/>
      <c r="BV392" s="24"/>
      <c r="BW392" s="24"/>
      <c r="BX392" s="24"/>
      <c r="BY392" s="24"/>
      <c r="BZ392" s="24"/>
      <c r="CA392" s="24"/>
      <c r="CB392" s="24"/>
      <c r="CC392" s="24"/>
      <c r="CD392" s="24"/>
      <c r="CE392" s="24"/>
    </row>
    <row r="393" spans="46:83" x14ac:dyDescent="0.15">
      <c r="AT393" s="24"/>
      <c r="AU393" s="24"/>
      <c r="AV393" s="24"/>
      <c r="AW393" s="24"/>
      <c r="AX393" s="24"/>
      <c r="AY393" s="24"/>
      <c r="AZ393" s="24"/>
      <c r="BA393" s="24"/>
      <c r="BB393" s="24"/>
      <c r="BC393" s="24"/>
      <c r="BD393" s="24"/>
      <c r="BE393" s="24"/>
      <c r="BF393" s="24"/>
      <c r="BG393" s="24"/>
      <c r="BH393" s="24"/>
      <c r="BI393" s="24"/>
      <c r="BJ393" s="24"/>
      <c r="BK393" s="24"/>
      <c r="BL393" s="24"/>
      <c r="BM393" s="24"/>
      <c r="BN393" s="24"/>
      <c r="BO393" s="24"/>
      <c r="BP393" s="24"/>
      <c r="BQ393" s="24"/>
      <c r="BR393" s="24"/>
      <c r="BS393" s="24"/>
      <c r="BT393" s="24"/>
      <c r="BU393" s="24"/>
      <c r="BV393" s="24"/>
      <c r="BW393" s="24"/>
      <c r="BX393" s="24"/>
      <c r="BY393" s="24"/>
      <c r="BZ393" s="24"/>
      <c r="CA393" s="24"/>
      <c r="CB393" s="24"/>
      <c r="CC393" s="24"/>
      <c r="CD393" s="24"/>
      <c r="CE393" s="24"/>
    </row>
    <row r="394" spans="46:83" x14ac:dyDescent="0.15">
      <c r="AT394" s="24"/>
      <c r="AU394" s="24"/>
      <c r="AV394" s="24"/>
      <c r="AW394" s="24"/>
      <c r="AX394" s="24"/>
      <c r="AY394" s="24"/>
      <c r="AZ394" s="24"/>
      <c r="BA394" s="24"/>
      <c r="BB394" s="24"/>
      <c r="BC394" s="24"/>
      <c r="BD394" s="24"/>
      <c r="BE394" s="24"/>
      <c r="BF394" s="24"/>
      <c r="BG394" s="24"/>
      <c r="BH394" s="24"/>
      <c r="BI394" s="24"/>
      <c r="BJ394" s="24"/>
      <c r="BK394" s="24"/>
      <c r="BL394" s="24"/>
      <c r="BM394" s="24"/>
      <c r="BN394" s="24"/>
      <c r="BO394" s="24"/>
      <c r="BP394" s="24"/>
      <c r="BQ394" s="24"/>
      <c r="BR394" s="24"/>
      <c r="BS394" s="24"/>
      <c r="BT394" s="24"/>
      <c r="BU394" s="24"/>
      <c r="BV394" s="24"/>
      <c r="BW394" s="24"/>
      <c r="BX394" s="24"/>
      <c r="BY394" s="24"/>
      <c r="BZ394" s="24"/>
      <c r="CA394" s="24"/>
      <c r="CB394" s="24"/>
      <c r="CC394" s="24"/>
      <c r="CD394" s="24"/>
      <c r="CE394" s="24"/>
    </row>
    <row r="395" spans="46:83" x14ac:dyDescent="0.15">
      <c r="AT395" s="24"/>
      <c r="AU395" s="24"/>
      <c r="AV395" s="24"/>
      <c r="AW395" s="24"/>
      <c r="AX395" s="24"/>
      <c r="AY395" s="24"/>
      <c r="AZ395" s="24"/>
      <c r="BA395" s="24"/>
      <c r="BB395" s="24"/>
      <c r="BC395" s="24"/>
      <c r="BD395" s="24"/>
      <c r="BE395" s="24"/>
      <c r="BF395" s="24"/>
      <c r="BG395" s="24"/>
      <c r="BH395" s="24"/>
      <c r="BI395" s="24"/>
      <c r="BJ395" s="24"/>
      <c r="BK395" s="24"/>
      <c r="BL395" s="24"/>
      <c r="BM395" s="24"/>
      <c r="BN395" s="24"/>
      <c r="BO395" s="24"/>
      <c r="BP395" s="24"/>
      <c r="BQ395" s="24"/>
      <c r="BR395" s="24"/>
      <c r="BS395" s="24"/>
      <c r="BT395" s="24"/>
      <c r="BU395" s="24"/>
      <c r="BV395" s="24"/>
      <c r="BW395" s="24"/>
      <c r="BX395" s="24"/>
      <c r="BY395" s="24"/>
      <c r="BZ395" s="24"/>
      <c r="CA395" s="24"/>
      <c r="CB395" s="24"/>
      <c r="CC395" s="24"/>
      <c r="CD395" s="24"/>
      <c r="CE395" s="24"/>
    </row>
    <row r="396" spans="46:83" x14ac:dyDescent="0.15">
      <c r="AT396" s="24"/>
      <c r="AU396" s="24"/>
      <c r="AV396" s="24"/>
      <c r="AW396" s="24"/>
      <c r="AX396" s="24"/>
      <c r="AY396" s="24"/>
      <c r="AZ396" s="24"/>
      <c r="BA396" s="24"/>
      <c r="BB396" s="24"/>
      <c r="BC396" s="24"/>
      <c r="BD396" s="24"/>
      <c r="BE396" s="24"/>
      <c r="BF396" s="24"/>
      <c r="BG396" s="24"/>
      <c r="BH396" s="24"/>
      <c r="BI396" s="24"/>
      <c r="BJ396" s="24"/>
      <c r="BK396" s="24"/>
      <c r="BL396" s="24"/>
      <c r="BM396" s="24"/>
      <c r="BN396" s="24"/>
      <c r="BO396" s="24"/>
      <c r="BP396" s="24"/>
      <c r="BQ396" s="24"/>
      <c r="BR396" s="24"/>
      <c r="BS396" s="24"/>
      <c r="BT396" s="24"/>
      <c r="BU396" s="24"/>
      <c r="BV396" s="24"/>
      <c r="BW396" s="24"/>
      <c r="BX396" s="24"/>
      <c r="BY396" s="24"/>
      <c r="BZ396" s="24"/>
      <c r="CA396" s="24"/>
      <c r="CB396" s="24"/>
      <c r="CC396" s="24"/>
      <c r="CD396" s="24"/>
      <c r="CE396" s="24"/>
    </row>
    <row r="397" spans="46:83" x14ac:dyDescent="0.15">
      <c r="AT397" s="24"/>
      <c r="AU397" s="24"/>
      <c r="AV397" s="24"/>
      <c r="AW397" s="24"/>
      <c r="AX397" s="24"/>
      <c r="AY397" s="24"/>
      <c r="AZ397" s="24"/>
      <c r="BA397" s="24"/>
      <c r="BB397" s="24"/>
      <c r="BC397" s="24"/>
      <c r="BD397" s="24"/>
      <c r="BE397" s="24"/>
      <c r="BF397" s="24"/>
      <c r="BG397" s="24"/>
      <c r="BH397" s="24"/>
      <c r="BI397" s="24"/>
      <c r="BJ397" s="24"/>
      <c r="BK397" s="24"/>
      <c r="BL397" s="24"/>
      <c r="BM397" s="24"/>
      <c r="BN397" s="24"/>
      <c r="BO397" s="24"/>
      <c r="BP397" s="24"/>
      <c r="BQ397" s="24"/>
      <c r="BR397" s="24"/>
      <c r="BS397" s="24"/>
      <c r="BT397" s="24"/>
      <c r="BU397" s="24"/>
      <c r="BV397" s="24"/>
      <c r="BW397" s="24"/>
      <c r="BX397" s="24"/>
      <c r="BY397" s="24"/>
      <c r="BZ397" s="24"/>
      <c r="CA397" s="24"/>
      <c r="CB397" s="24"/>
      <c r="CC397" s="24"/>
      <c r="CD397" s="24"/>
      <c r="CE397" s="24"/>
    </row>
    <row r="398" spans="46:83" x14ac:dyDescent="0.15">
      <c r="AT398" s="24"/>
      <c r="AU398" s="24"/>
      <c r="AV398" s="24"/>
      <c r="AW398" s="24"/>
      <c r="AX398" s="24"/>
      <c r="AY398" s="24"/>
      <c r="AZ398" s="24"/>
      <c r="BA398" s="24"/>
      <c r="BB398" s="24"/>
      <c r="BC398" s="24"/>
      <c r="BD398" s="24"/>
      <c r="BE398" s="24"/>
      <c r="BF398" s="24"/>
      <c r="BG398" s="24"/>
      <c r="BH398" s="24"/>
      <c r="BI398" s="24"/>
      <c r="BJ398" s="24"/>
      <c r="BK398" s="24"/>
      <c r="BL398" s="24"/>
      <c r="BM398" s="24"/>
      <c r="BN398" s="24"/>
      <c r="BO398" s="24"/>
      <c r="BP398" s="24"/>
      <c r="BQ398" s="24"/>
      <c r="BR398" s="24"/>
      <c r="BS398" s="24"/>
      <c r="BT398" s="24"/>
      <c r="BU398" s="24"/>
      <c r="BV398" s="24"/>
      <c r="BW398" s="24"/>
      <c r="BX398" s="24"/>
      <c r="BY398" s="24"/>
      <c r="BZ398" s="24"/>
      <c r="CA398" s="24"/>
      <c r="CB398" s="24"/>
      <c r="CC398" s="24"/>
      <c r="CD398" s="24"/>
      <c r="CE398" s="24"/>
    </row>
    <row r="399" spans="46:83" x14ac:dyDescent="0.15">
      <c r="AT399" s="24"/>
      <c r="AU399" s="24"/>
      <c r="AV399" s="24"/>
      <c r="AW399" s="24"/>
      <c r="AX399" s="24"/>
      <c r="AY399" s="24"/>
      <c r="AZ399" s="24"/>
      <c r="BA399" s="24"/>
      <c r="BB399" s="24"/>
      <c r="BC399" s="24"/>
      <c r="BD399" s="24"/>
      <c r="BE399" s="24"/>
      <c r="BF399" s="24"/>
      <c r="BG399" s="24"/>
      <c r="BH399" s="24"/>
      <c r="BI399" s="24"/>
      <c r="BJ399" s="24"/>
      <c r="BK399" s="24"/>
      <c r="BL399" s="24"/>
      <c r="BM399" s="24"/>
      <c r="BN399" s="24"/>
      <c r="BO399" s="24"/>
      <c r="BP399" s="24"/>
      <c r="BQ399" s="24"/>
      <c r="BR399" s="24"/>
      <c r="BS399" s="24"/>
      <c r="BT399" s="24"/>
      <c r="BU399" s="24"/>
      <c r="BV399" s="24"/>
      <c r="BW399" s="24"/>
      <c r="BX399" s="24"/>
      <c r="BY399" s="24"/>
      <c r="BZ399" s="24"/>
      <c r="CA399" s="24"/>
      <c r="CB399" s="24"/>
      <c r="CC399" s="24"/>
      <c r="CD399" s="24"/>
      <c r="CE399" s="24"/>
    </row>
    <row r="400" spans="46:83" x14ac:dyDescent="0.15">
      <c r="AT400" s="24"/>
      <c r="AU400" s="24"/>
      <c r="AV400" s="24"/>
      <c r="AW400" s="24"/>
      <c r="AX400" s="24"/>
      <c r="AY400" s="24"/>
      <c r="AZ400" s="24"/>
      <c r="BA400" s="24"/>
      <c r="BB400" s="24"/>
      <c r="BC400" s="24"/>
      <c r="BD400" s="24"/>
      <c r="BE400" s="24"/>
      <c r="BF400" s="24"/>
      <c r="BG400" s="24"/>
      <c r="BH400" s="24"/>
      <c r="BI400" s="24"/>
      <c r="BJ400" s="24"/>
      <c r="BK400" s="24"/>
      <c r="BL400" s="24"/>
      <c r="BM400" s="24"/>
      <c r="BN400" s="24"/>
      <c r="BO400" s="24"/>
      <c r="BP400" s="24"/>
      <c r="BQ400" s="24"/>
      <c r="BR400" s="24"/>
      <c r="BS400" s="24"/>
      <c r="BT400" s="24"/>
      <c r="BU400" s="24"/>
      <c r="BV400" s="24"/>
      <c r="BW400" s="24"/>
      <c r="BX400" s="24"/>
      <c r="BY400" s="24"/>
      <c r="BZ400" s="24"/>
      <c r="CA400" s="24"/>
      <c r="CB400" s="24"/>
      <c r="CC400" s="24"/>
      <c r="CD400" s="24"/>
      <c r="CE400" s="24"/>
    </row>
    <row r="401" spans="46:83" x14ac:dyDescent="0.15">
      <c r="AT401" s="24"/>
      <c r="AU401" s="24"/>
      <c r="AV401" s="24"/>
      <c r="AW401" s="24"/>
      <c r="AX401" s="24"/>
      <c r="AY401" s="24"/>
      <c r="AZ401" s="24"/>
      <c r="BA401" s="24"/>
      <c r="BB401" s="24"/>
      <c r="BC401" s="24"/>
      <c r="BD401" s="24"/>
      <c r="BE401" s="24"/>
      <c r="BF401" s="24"/>
      <c r="BG401" s="24"/>
      <c r="BH401" s="24"/>
      <c r="BI401" s="24"/>
      <c r="BJ401" s="24"/>
      <c r="BK401" s="24"/>
      <c r="BL401" s="24"/>
      <c r="BM401" s="24"/>
      <c r="BN401" s="24"/>
      <c r="BO401" s="24"/>
      <c r="BP401" s="24"/>
      <c r="BQ401" s="24"/>
      <c r="BR401" s="24"/>
      <c r="BS401" s="24"/>
      <c r="BT401" s="24"/>
      <c r="BU401" s="24"/>
      <c r="BV401" s="24"/>
      <c r="BW401" s="24"/>
      <c r="BX401" s="24"/>
      <c r="BY401" s="24"/>
      <c r="BZ401" s="24"/>
      <c r="CA401" s="24"/>
      <c r="CB401" s="24"/>
      <c r="CC401" s="24"/>
      <c r="CD401" s="24"/>
      <c r="CE401" s="24"/>
    </row>
    <row r="402" spans="46:83" x14ac:dyDescent="0.15">
      <c r="AT402" s="24"/>
      <c r="AU402" s="24"/>
      <c r="AV402" s="24"/>
      <c r="AW402" s="24"/>
      <c r="AX402" s="24"/>
      <c r="AY402" s="24"/>
      <c r="AZ402" s="24"/>
      <c r="BA402" s="24"/>
      <c r="BB402" s="24"/>
      <c r="BC402" s="24"/>
      <c r="BD402" s="24"/>
      <c r="BE402" s="24"/>
      <c r="BF402" s="24"/>
      <c r="BG402" s="24"/>
      <c r="BH402" s="24"/>
      <c r="BI402" s="24"/>
      <c r="BJ402" s="24"/>
      <c r="BK402" s="24"/>
      <c r="BL402" s="24"/>
      <c r="BM402" s="24"/>
      <c r="BN402" s="24"/>
      <c r="BO402" s="24"/>
      <c r="BP402" s="24"/>
      <c r="BQ402" s="24"/>
      <c r="BR402" s="24"/>
      <c r="BS402" s="24"/>
      <c r="BT402" s="24"/>
      <c r="BU402" s="24"/>
      <c r="BV402" s="24"/>
      <c r="BW402" s="24"/>
      <c r="BX402" s="24"/>
      <c r="BY402" s="24"/>
      <c r="BZ402" s="24"/>
      <c r="CA402" s="24"/>
      <c r="CB402" s="24"/>
      <c r="CC402" s="24"/>
      <c r="CD402" s="24"/>
      <c r="CE402" s="24"/>
    </row>
    <row r="403" spans="46:83" x14ac:dyDescent="0.15">
      <c r="AT403" s="24"/>
      <c r="AU403" s="24"/>
      <c r="AV403" s="24"/>
      <c r="AW403" s="24"/>
      <c r="AX403" s="24"/>
      <c r="AY403" s="24"/>
      <c r="AZ403" s="24"/>
      <c r="BA403" s="24"/>
      <c r="BB403" s="24"/>
      <c r="BC403" s="24"/>
      <c r="BD403" s="24"/>
      <c r="BE403" s="24"/>
      <c r="BF403" s="24"/>
      <c r="BG403" s="24"/>
      <c r="BH403" s="24"/>
      <c r="BI403" s="24"/>
      <c r="BJ403" s="24"/>
      <c r="BK403" s="24"/>
      <c r="BL403" s="24"/>
      <c r="BM403" s="24"/>
      <c r="BN403" s="24"/>
      <c r="BO403" s="24"/>
      <c r="BP403" s="24"/>
      <c r="BQ403" s="24"/>
      <c r="BR403" s="24"/>
      <c r="BS403" s="24"/>
      <c r="BT403" s="24"/>
      <c r="BU403" s="24"/>
      <c r="BV403" s="24"/>
      <c r="BW403" s="24"/>
      <c r="BX403" s="24"/>
      <c r="BY403" s="24"/>
      <c r="BZ403" s="24"/>
      <c r="CA403" s="24"/>
      <c r="CB403" s="24"/>
      <c r="CC403" s="24"/>
      <c r="CD403" s="24"/>
      <c r="CE403" s="24"/>
    </row>
    <row r="404" spans="46:83" x14ac:dyDescent="0.15">
      <c r="AT404" s="24"/>
      <c r="AU404" s="24"/>
      <c r="AV404" s="24"/>
      <c r="AW404" s="24"/>
      <c r="AX404" s="24"/>
      <c r="AY404" s="24"/>
      <c r="AZ404" s="24"/>
      <c r="BA404" s="24"/>
      <c r="BB404" s="24"/>
      <c r="BC404" s="24"/>
      <c r="BD404" s="24"/>
      <c r="BE404" s="24"/>
      <c r="BF404" s="24"/>
      <c r="BG404" s="24"/>
      <c r="BH404" s="24"/>
      <c r="BI404" s="24"/>
      <c r="BJ404" s="24"/>
      <c r="BK404" s="24"/>
      <c r="BL404" s="24"/>
      <c r="BM404" s="24"/>
      <c r="BN404" s="24"/>
      <c r="BO404" s="24"/>
      <c r="BP404" s="24"/>
      <c r="BQ404" s="24"/>
      <c r="BR404" s="24"/>
      <c r="BS404" s="24"/>
      <c r="BT404" s="24"/>
      <c r="BU404" s="24"/>
      <c r="BV404" s="24"/>
      <c r="BW404" s="24"/>
      <c r="BX404" s="24"/>
      <c r="BY404" s="24"/>
      <c r="BZ404" s="24"/>
      <c r="CA404" s="24"/>
      <c r="CB404" s="24"/>
      <c r="CC404" s="24"/>
      <c r="CD404" s="24"/>
      <c r="CE404" s="24"/>
    </row>
    <row r="405" spans="46:83" x14ac:dyDescent="0.15">
      <c r="AT405" s="24"/>
      <c r="AU405" s="24"/>
      <c r="AV405" s="24"/>
      <c r="AW405" s="24"/>
      <c r="AX405" s="24"/>
      <c r="AY405" s="24"/>
      <c r="AZ405" s="24"/>
      <c r="BA405" s="24"/>
      <c r="BB405" s="24"/>
      <c r="BC405" s="24"/>
      <c r="BD405" s="24"/>
      <c r="BE405" s="24"/>
      <c r="BF405" s="24"/>
      <c r="BG405" s="24"/>
      <c r="BH405" s="24"/>
      <c r="BI405" s="24"/>
      <c r="BJ405" s="24"/>
      <c r="BK405" s="24"/>
      <c r="BL405" s="24"/>
      <c r="BM405" s="24"/>
      <c r="BN405" s="24"/>
      <c r="BO405" s="24"/>
      <c r="BP405" s="24"/>
      <c r="BQ405" s="24"/>
      <c r="BR405" s="24"/>
      <c r="BS405" s="24"/>
      <c r="BT405" s="24"/>
      <c r="BU405" s="24"/>
      <c r="BV405" s="24"/>
      <c r="BW405" s="24"/>
      <c r="BX405" s="24"/>
      <c r="BY405" s="24"/>
      <c r="BZ405" s="24"/>
      <c r="CA405" s="24"/>
      <c r="CB405" s="24"/>
      <c r="CC405" s="24"/>
      <c r="CD405" s="24"/>
      <c r="CE405" s="24"/>
    </row>
    <row r="406" spans="46:83" x14ac:dyDescent="0.15">
      <c r="AT406" s="24"/>
      <c r="AU406" s="24"/>
      <c r="AV406" s="24"/>
      <c r="AW406" s="24"/>
      <c r="AX406" s="24"/>
      <c r="AY406" s="24"/>
      <c r="AZ406" s="24"/>
      <c r="BA406" s="24"/>
      <c r="BB406" s="24"/>
      <c r="BC406" s="24"/>
      <c r="BD406" s="24"/>
      <c r="BE406" s="24"/>
      <c r="BF406" s="24"/>
      <c r="BG406" s="24"/>
      <c r="BH406" s="24"/>
      <c r="BI406" s="24"/>
      <c r="BJ406" s="24"/>
      <c r="BK406" s="24"/>
      <c r="BL406" s="24"/>
      <c r="BM406" s="24"/>
      <c r="BN406" s="24"/>
      <c r="BO406" s="24"/>
      <c r="BP406" s="24"/>
      <c r="BQ406" s="24"/>
      <c r="BR406" s="24"/>
      <c r="BS406" s="24"/>
      <c r="BT406" s="24"/>
      <c r="BU406" s="24"/>
      <c r="BV406" s="24"/>
      <c r="BW406" s="24"/>
      <c r="BX406" s="24"/>
      <c r="BY406" s="24"/>
      <c r="BZ406" s="24"/>
      <c r="CA406" s="24"/>
      <c r="CB406" s="24"/>
      <c r="CC406" s="24"/>
      <c r="CD406" s="24"/>
      <c r="CE406" s="24"/>
    </row>
    <row r="407" spans="46:83" x14ac:dyDescent="0.15">
      <c r="AT407" s="24"/>
      <c r="AU407" s="24"/>
      <c r="AV407" s="24"/>
      <c r="AW407" s="24"/>
      <c r="AX407" s="24"/>
      <c r="AY407" s="24"/>
      <c r="AZ407" s="24"/>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c r="CC407" s="24"/>
      <c r="CD407" s="24"/>
      <c r="CE407" s="24"/>
    </row>
    <row r="408" spans="46:83" x14ac:dyDescent="0.15">
      <c r="AT408" s="24"/>
      <c r="AU408" s="24"/>
      <c r="AV408" s="24"/>
      <c r="AW408" s="24"/>
      <c r="AX408" s="24"/>
      <c r="AY408" s="24"/>
      <c r="AZ408" s="24"/>
      <c r="BA408" s="24"/>
      <c r="BB408" s="24"/>
      <c r="BC408" s="24"/>
      <c r="BD408" s="24"/>
      <c r="BE408" s="24"/>
      <c r="BF408" s="24"/>
      <c r="BG408" s="24"/>
      <c r="BH408" s="24"/>
      <c r="BI408" s="24"/>
      <c r="BJ408" s="24"/>
      <c r="BK408" s="24"/>
      <c r="BL408" s="24"/>
      <c r="BM408" s="24"/>
      <c r="BN408" s="24"/>
      <c r="BO408" s="24"/>
      <c r="BP408" s="24"/>
      <c r="BQ408" s="24"/>
      <c r="BR408" s="24"/>
      <c r="BS408" s="24"/>
      <c r="BT408" s="24"/>
      <c r="BU408" s="24"/>
      <c r="BV408" s="24"/>
      <c r="BW408" s="24"/>
      <c r="BX408" s="24"/>
      <c r="BY408" s="24"/>
      <c r="BZ408" s="24"/>
      <c r="CA408" s="24"/>
      <c r="CB408" s="24"/>
      <c r="CC408" s="24"/>
      <c r="CD408" s="24"/>
      <c r="CE408" s="24"/>
    </row>
    <row r="409" spans="46:83" x14ac:dyDescent="0.15">
      <c r="AT409" s="24"/>
      <c r="AU409" s="24"/>
      <c r="AV409" s="24"/>
      <c r="AW409" s="24"/>
      <c r="AX409" s="24"/>
      <c r="AY409" s="24"/>
      <c r="AZ409" s="24"/>
      <c r="BA409" s="24"/>
      <c r="BB409" s="24"/>
      <c r="BC409" s="24"/>
      <c r="BD409" s="24"/>
      <c r="BE409" s="24"/>
      <c r="BF409" s="24"/>
      <c r="BG409" s="24"/>
      <c r="BH409" s="24"/>
      <c r="BI409" s="24"/>
      <c r="BJ409" s="24"/>
      <c r="BK409" s="24"/>
      <c r="BL409" s="24"/>
      <c r="BM409" s="24"/>
      <c r="BN409" s="24"/>
      <c r="BO409" s="24"/>
      <c r="BP409" s="24"/>
      <c r="BQ409" s="24"/>
      <c r="BR409" s="24"/>
      <c r="BS409" s="24"/>
      <c r="BT409" s="24"/>
      <c r="BU409" s="24"/>
      <c r="BV409" s="24"/>
      <c r="BW409" s="24"/>
      <c r="BX409" s="24"/>
      <c r="BY409" s="24"/>
      <c r="BZ409" s="24"/>
      <c r="CA409" s="24"/>
      <c r="CB409" s="24"/>
      <c r="CC409" s="24"/>
      <c r="CD409" s="24"/>
      <c r="CE409" s="24"/>
    </row>
    <row r="410" spans="46:83" x14ac:dyDescent="0.15">
      <c r="AT410" s="24"/>
      <c r="AU410" s="24"/>
      <c r="AV410" s="24"/>
      <c r="AW410" s="24"/>
      <c r="AX410" s="24"/>
      <c r="AY410" s="24"/>
      <c r="AZ410" s="24"/>
      <c r="BA410" s="24"/>
      <c r="BB410" s="24"/>
      <c r="BC410" s="24"/>
      <c r="BD410" s="24"/>
      <c r="BE410" s="24"/>
      <c r="BF410" s="24"/>
      <c r="BG410" s="24"/>
      <c r="BH410" s="24"/>
      <c r="BI410" s="24"/>
      <c r="BJ410" s="24"/>
      <c r="BK410" s="24"/>
      <c r="BL410" s="24"/>
      <c r="BM410" s="24"/>
      <c r="BN410" s="24"/>
      <c r="BO410" s="24"/>
      <c r="BP410" s="24"/>
      <c r="BQ410" s="24"/>
      <c r="BR410" s="24"/>
      <c r="BS410" s="24"/>
      <c r="BT410" s="24"/>
      <c r="BU410" s="24"/>
      <c r="BV410" s="24"/>
      <c r="BW410" s="24"/>
      <c r="BX410" s="24"/>
      <c r="BY410" s="24"/>
      <c r="BZ410" s="24"/>
      <c r="CA410" s="24"/>
      <c r="CB410" s="24"/>
      <c r="CC410" s="24"/>
      <c r="CD410" s="24"/>
      <c r="CE410" s="24"/>
    </row>
    <row r="411" spans="46:83" x14ac:dyDescent="0.15">
      <c r="AT411" s="24"/>
      <c r="AU411" s="24"/>
      <c r="AV411" s="24"/>
      <c r="AW411" s="24"/>
      <c r="AX411" s="24"/>
      <c r="AY411" s="24"/>
      <c r="AZ411" s="24"/>
      <c r="BA411" s="24"/>
      <c r="BB411" s="24"/>
      <c r="BC411" s="24"/>
      <c r="BD411" s="24"/>
      <c r="BE411" s="24"/>
      <c r="BF411" s="24"/>
      <c r="BG411" s="24"/>
      <c r="BH411" s="24"/>
      <c r="BI411" s="24"/>
      <c r="BJ411" s="24"/>
      <c r="BK411" s="24"/>
      <c r="BL411" s="24"/>
      <c r="BM411" s="24"/>
      <c r="BN411" s="24"/>
      <c r="BO411" s="24"/>
      <c r="BP411" s="24"/>
      <c r="BQ411" s="24"/>
      <c r="BR411" s="24"/>
      <c r="BS411" s="24"/>
      <c r="BT411" s="24"/>
      <c r="BU411" s="24"/>
      <c r="BV411" s="24"/>
      <c r="BW411" s="24"/>
      <c r="BX411" s="24"/>
      <c r="BY411" s="24"/>
      <c r="BZ411" s="24"/>
      <c r="CA411" s="24"/>
      <c r="CB411" s="24"/>
      <c r="CC411" s="24"/>
      <c r="CD411" s="24"/>
      <c r="CE411" s="24"/>
    </row>
    <row r="412" spans="46:83" x14ac:dyDescent="0.15">
      <c r="AT412" s="24"/>
      <c r="AU412" s="24"/>
      <c r="AV412" s="24"/>
      <c r="AW412" s="24"/>
      <c r="AX412" s="24"/>
      <c r="AY412" s="24"/>
      <c r="AZ412" s="24"/>
      <c r="BA412" s="24"/>
      <c r="BB412" s="24"/>
      <c r="BC412" s="24"/>
      <c r="BD412" s="24"/>
      <c r="BE412" s="24"/>
      <c r="BF412" s="24"/>
      <c r="BG412" s="24"/>
      <c r="BH412" s="24"/>
      <c r="BI412" s="24"/>
      <c r="BJ412" s="24"/>
      <c r="BK412" s="24"/>
      <c r="BL412" s="24"/>
      <c r="BM412" s="24"/>
      <c r="BN412" s="24"/>
      <c r="BO412" s="24"/>
      <c r="BP412" s="24"/>
      <c r="BQ412" s="24"/>
      <c r="BR412" s="24"/>
      <c r="BS412" s="24"/>
      <c r="BT412" s="24"/>
      <c r="BU412" s="24"/>
      <c r="BV412" s="24"/>
      <c r="BW412" s="24"/>
      <c r="BX412" s="24"/>
      <c r="BY412" s="24"/>
      <c r="BZ412" s="24"/>
      <c r="CA412" s="24"/>
      <c r="CB412" s="24"/>
      <c r="CC412" s="24"/>
      <c r="CD412" s="24"/>
      <c r="CE412" s="24"/>
    </row>
    <row r="413" spans="46:83" x14ac:dyDescent="0.15">
      <c r="AT413" s="24"/>
      <c r="AU413" s="24"/>
      <c r="AV413" s="24"/>
      <c r="AW413" s="24"/>
      <c r="AX413" s="24"/>
      <c r="AY413" s="24"/>
      <c r="AZ413" s="24"/>
      <c r="BA413" s="24"/>
      <c r="BB413" s="24"/>
      <c r="BC413" s="24"/>
      <c r="BD413" s="24"/>
      <c r="BE413" s="24"/>
      <c r="BF413" s="24"/>
      <c r="BG413" s="24"/>
      <c r="BH413" s="24"/>
      <c r="BI413" s="24"/>
      <c r="BJ413" s="24"/>
      <c r="BK413" s="24"/>
      <c r="BL413" s="24"/>
      <c r="BM413" s="24"/>
      <c r="BN413" s="24"/>
      <c r="BO413" s="24"/>
      <c r="BP413" s="24"/>
      <c r="BQ413" s="24"/>
      <c r="BR413" s="24"/>
      <c r="BS413" s="24"/>
      <c r="BT413" s="24"/>
      <c r="BU413" s="24"/>
      <c r="BV413" s="24"/>
      <c r="BW413" s="24"/>
      <c r="BX413" s="24"/>
      <c r="BY413" s="24"/>
      <c r="BZ413" s="24"/>
      <c r="CA413" s="24"/>
      <c r="CB413" s="24"/>
      <c r="CC413" s="24"/>
      <c r="CD413" s="24"/>
      <c r="CE413" s="24"/>
    </row>
    <row r="414" spans="46:83" x14ac:dyDescent="0.15">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row>
    <row r="415" spans="46:83" x14ac:dyDescent="0.15">
      <c r="AT415" s="24"/>
      <c r="AU415" s="24"/>
      <c r="AV415" s="24"/>
      <c r="AW415" s="24"/>
      <c r="AX415" s="24"/>
      <c r="AY415" s="24"/>
      <c r="AZ415" s="24"/>
      <c r="BA415" s="24"/>
      <c r="BB415" s="24"/>
      <c r="BC415" s="24"/>
      <c r="BD415" s="24"/>
      <c r="BE415" s="24"/>
      <c r="BF415" s="24"/>
      <c r="BG415" s="24"/>
      <c r="BH415" s="24"/>
      <c r="BI415" s="24"/>
      <c r="BJ415" s="24"/>
      <c r="BK415" s="24"/>
      <c r="BL415" s="24"/>
      <c r="BM415" s="24"/>
      <c r="BN415" s="24"/>
      <c r="BO415" s="24"/>
      <c r="BP415" s="24"/>
      <c r="BQ415" s="24"/>
      <c r="BR415" s="24"/>
      <c r="BS415" s="24"/>
      <c r="BT415" s="24"/>
      <c r="BU415" s="24"/>
      <c r="BV415" s="24"/>
      <c r="BW415" s="24"/>
      <c r="BX415" s="24"/>
      <c r="BY415" s="24"/>
      <c r="BZ415" s="24"/>
      <c r="CA415" s="24"/>
      <c r="CB415" s="24"/>
      <c r="CC415" s="24"/>
      <c r="CD415" s="24"/>
      <c r="CE415" s="24"/>
    </row>
    <row r="416" spans="46:83" x14ac:dyDescent="0.15">
      <c r="AT416" s="24"/>
      <c r="AU416" s="24"/>
      <c r="AV416" s="24"/>
      <c r="AW416" s="24"/>
      <c r="AX416" s="24"/>
      <c r="AY416" s="24"/>
      <c r="AZ416" s="24"/>
      <c r="BA416" s="24"/>
      <c r="BB416" s="24"/>
      <c r="BC416" s="24"/>
      <c r="BD416" s="24"/>
      <c r="BE416" s="24"/>
      <c r="BF416" s="24"/>
      <c r="BG416" s="24"/>
      <c r="BH416" s="24"/>
      <c r="BI416" s="24"/>
      <c r="BJ416" s="24"/>
      <c r="BK416" s="24"/>
      <c r="BL416" s="24"/>
      <c r="BM416" s="24"/>
      <c r="BN416" s="24"/>
      <c r="BO416" s="24"/>
      <c r="BP416" s="24"/>
      <c r="BQ416" s="24"/>
      <c r="BR416" s="24"/>
      <c r="BS416" s="24"/>
      <c r="BT416" s="24"/>
      <c r="BU416" s="24"/>
      <c r="BV416" s="24"/>
      <c r="BW416" s="24"/>
      <c r="BX416" s="24"/>
      <c r="BY416" s="24"/>
      <c r="BZ416" s="24"/>
      <c r="CA416" s="24"/>
      <c r="CB416" s="24"/>
      <c r="CC416" s="24"/>
      <c r="CD416" s="24"/>
      <c r="CE416" s="24"/>
    </row>
    <row r="417" spans="46:83" x14ac:dyDescent="0.15">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row>
    <row r="418" spans="46:83" x14ac:dyDescent="0.15">
      <c r="AT418" s="24"/>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24"/>
      <c r="CB418" s="24"/>
      <c r="CC418" s="24"/>
      <c r="CD418" s="24"/>
      <c r="CE418" s="24"/>
    </row>
    <row r="419" spans="46:83" x14ac:dyDescent="0.15">
      <c r="AT419" s="24"/>
      <c r="AU419" s="24"/>
      <c r="AV419" s="24"/>
      <c r="AW419" s="24"/>
      <c r="AX419" s="24"/>
      <c r="AY419" s="24"/>
      <c r="AZ419" s="24"/>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24"/>
      <c r="CB419" s="24"/>
      <c r="CC419" s="24"/>
      <c r="CD419" s="24"/>
      <c r="CE419" s="24"/>
    </row>
    <row r="420" spans="46:83" x14ac:dyDescent="0.15">
      <c r="AT420" s="24"/>
      <c r="AU420" s="24"/>
      <c r="AV420" s="24"/>
      <c r="AW420" s="24"/>
      <c r="AX420" s="24"/>
      <c r="AY420" s="24"/>
      <c r="AZ420" s="24"/>
      <c r="BA420" s="24"/>
      <c r="BB420" s="24"/>
      <c r="BC420" s="24"/>
      <c r="BD420" s="24"/>
      <c r="BE420" s="24"/>
      <c r="BF420" s="24"/>
      <c r="BG420" s="24"/>
      <c r="BH420" s="24"/>
      <c r="BI420" s="24"/>
      <c r="BJ420" s="24"/>
      <c r="BK420" s="24"/>
      <c r="BL420" s="24"/>
      <c r="BM420" s="24"/>
      <c r="BN420" s="24"/>
      <c r="BO420" s="24"/>
      <c r="BP420" s="24"/>
      <c r="BQ420" s="24"/>
      <c r="BR420" s="24"/>
      <c r="BS420" s="24"/>
      <c r="BT420" s="24"/>
      <c r="BU420" s="24"/>
      <c r="BV420" s="24"/>
      <c r="BW420" s="24"/>
      <c r="BX420" s="24"/>
      <c r="BY420" s="24"/>
      <c r="BZ420" s="24"/>
      <c r="CA420" s="24"/>
      <c r="CB420" s="24"/>
      <c r="CC420" s="24"/>
      <c r="CD420" s="24"/>
      <c r="CE420" s="24"/>
    </row>
    <row r="421" spans="46:83" x14ac:dyDescent="0.15">
      <c r="AT421" s="24"/>
      <c r="AU421" s="24"/>
      <c r="AV421" s="24"/>
      <c r="AW421" s="24"/>
      <c r="AX421" s="24"/>
      <c r="AY421" s="24"/>
      <c r="AZ421" s="24"/>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24"/>
      <c r="CB421" s="24"/>
      <c r="CC421" s="24"/>
      <c r="CD421" s="24"/>
      <c r="CE421" s="24"/>
    </row>
    <row r="422" spans="46:83" x14ac:dyDescent="0.15">
      <c r="AT422" s="24"/>
      <c r="AU422" s="24"/>
      <c r="AV422" s="24"/>
      <c r="AW422" s="24"/>
      <c r="AX422" s="24"/>
      <c r="AY422" s="24"/>
      <c r="AZ422" s="24"/>
      <c r="BA422" s="24"/>
      <c r="BB422" s="24"/>
      <c r="BC422" s="24"/>
      <c r="BD422" s="24"/>
      <c r="BE422" s="24"/>
      <c r="BF422" s="24"/>
      <c r="BG422" s="24"/>
      <c r="BH422" s="24"/>
      <c r="BI422" s="24"/>
      <c r="BJ422" s="24"/>
      <c r="BK422" s="24"/>
      <c r="BL422" s="24"/>
      <c r="BM422" s="24"/>
      <c r="BN422" s="24"/>
      <c r="BO422" s="24"/>
      <c r="BP422" s="24"/>
      <c r="BQ422" s="24"/>
      <c r="BR422" s="24"/>
      <c r="BS422" s="24"/>
      <c r="BT422" s="24"/>
      <c r="BU422" s="24"/>
      <c r="BV422" s="24"/>
      <c r="BW422" s="24"/>
      <c r="BX422" s="24"/>
      <c r="BY422" s="24"/>
      <c r="BZ422" s="24"/>
      <c r="CA422" s="24"/>
      <c r="CB422" s="24"/>
      <c r="CC422" s="24"/>
      <c r="CD422" s="24"/>
      <c r="CE422" s="24"/>
    </row>
    <row r="423" spans="46:83" x14ac:dyDescent="0.15">
      <c r="AT423" s="24"/>
      <c r="AU423" s="24"/>
      <c r="AV423" s="24"/>
      <c r="AW423" s="24"/>
      <c r="AX423" s="24"/>
      <c r="AY423" s="24"/>
      <c r="AZ423" s="24"/>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24"/>
      <c r="CB423" s="24"/>
      <c r="CC423" s="24"/>
      <c r="CD423" s="24"/>
      <c r="CE423" s="24"/>
    </row>
    <row r="424" spans="46:83" x14ac:dyDescent="0.15">
      <c r="AT424" s="24"/>
      <c r="AU424" s="24"/>
      <c r="AV424" s="24"/>
      <c r="AW424" s="24"/>
      <c r="AX424" s="24"/>
      <c r="AY424" s="24"/>
      <c r="AZ424" s="24"/>
      <c r="BA424" s="24"/>
      <c r="BB424" s="24"/>
      <c r="BC424" s="24"/>
      <c r="BD424" s="24"/>
      <c r="BE424" s="24"/>
      <c r="BF424" s="24"/>
      <c r="BG424" s="24"/>
      <c r="BH424" s="24"/>
      <c r="BI424" s="24"/>
      <c r="BJ424" s="24"/>
      <c r="BK424" s="24"/>
      <c r="BL424" s="24"/>
      <c r="BM424" s="24"/>
      <c r="BN424" s="24"/>
      <c r="BO424" s="24"/>
      <c r="BP424" s="24"/>
      <c r="BQ424" s="24"/>
      <c r="BR424" s="24"/>
      <c r="BS424" s="24"/>
      <c r="BT424" s="24"/>
      <c r="BU424" s="24"/>
      <c r="BV424" s="24"/>
      <c r="BW424" s="24"/>
      <c r="BX424" s="24"/>
      <c r="BY424" s="24"/>
      <c r="BZ424" s="24"/>
      <c r="CA424" s="24"/>
      <c r="CB424" s="24"/>
      <c r="CC424" s="24"/>
      <c r="CD424" s="24"/>
      <c r="CE424" s="24"/>
    </row>
    <row r="425" spans="46:83" x14ac:dyDescent="0.15">
      <c r="AT425" s="24"/>
      <c r="AU425" s="24"/>
      <c r="AV425" s="24"/>
      <c r="AW425" s="24"/>
      <c r="AX425" s="24"/>
      <c r="AY425" s="24"/>
      <c r="AZ425" s="24"/>
      <c r="BA425" s="24"/>
      <c r="BB425" s="24"/>
      <c r="BC425" s="24"/>
      <c r="BD425" s="24"/>
      <c r="BE425" s="24"/>
      <c r="BF425" s="24"/>
      <c r="BG425" s="24"/>
      <c r="BH425" s="24"/>
      <c r="BI425" s="24"/>
      <c r="BJ425" s="24"/>
      <c r="BK425" s="24"/>
      <c r="BL425" s="24"/>
      <c r="BM425" s="24"/>
      <c r="BN425" s="24"/>
      <c r="BO425" s="24"/>
      <c r="BP425" s="24"/>
      <c r="BQ425" s="24"/>
      <c r="BR425" s="24"/>
      <c r="BS425" s="24"/>
      <c r="BT425" s="24"/>
      <c r="BU425" s="24"/>
      <c r="BV425" s="24"/>
      <c r="BW425" s="24"/>
      <c r="BX425" s="24"/>
      <c r="BY425" s="24"/>
      <c r="BZ425" s="24"/>
      <c r="CA425" s="24"/>
      <c r="CB425" s="24"/>
      <c r="CC425" s="24"/>
      <c r="CD425" s="24"/>
      <c r="CE425" s="24"/>
    </row>
    <row r="426" spans="46:83" x14ac:dyDescent="0.15">
      <c r="AT426" s="24"/>
      <c r="AU426" s="24"/>
      <c r="AV426" s="24"/>
      <c r="AW426" s="24"/>
      <c r="AX426" s="24"/>
      <c r="AY426" s="24"/>
      <c r="AZ426" s="24"/>
      <c r="BA426" s="24"/>
      <c r="BB426" s="24"/>
      <c r="BC426" s="24"/>
      <c r="BD426" s="24"/>
      <c r="BE426" s="24"/>
      <c r="BF426" s="24"/>
      <c r="BG426" s="24"/>
      <c r="BH426" s="24"/>
      <c r="BI426" s="24"/>
      <c r="BJ426" s="24"/>
      <c r="BK426" s="24"/>
      <c r="BL426" s="24"/>
      <c r="BM426" s="24"/>
      <c r="BN426" s="24"/>
      <c r="BO426" s="24"/>
      <c r="BP426" s="24"/>
      <c r="BQ426" s="24"/>
      <c r="BR426" s="24"/>
      <c r="BS426" s="24"/>
      <c r="BT426" s="24"/>
      <c r="BU426" s="24"/>
      <c r="BV426" s="24"/>
      <c r="BW426" s="24"/>
      <c r="BX426" s="24"/>
      <c r="BY426" s="24"/>
      <c r="BZ426" s="24"/>
      <c r="CA426" s="24"/>
      <c r="CB426" s="24"/>
      <c r="CC426" s="24"/>
      <c r="CD426" s="24"/>
      <c r="CE426" s="24"/>
    </row>
    <row r="427" spans="46:83" x14ac:dyDescent="0.15">
      <c r="AT427" s="24"/>
      <c r="AU427" s="24"/>
      <c r="AV427" s="24"/>
      <c r="AW427" s="24"/>
      <c r="AX427" s="24"/>
      <c r="AY427" s="24"/>
      <c r="AZ427" s="24"/>
      <c r="BA427" s="24"/>
      <c r="BB427" s="24"/>
      <c r="BC427" s="24"/>
      <c r="BD427" s="24"/>
      <c r="BE427" s="24"/>
      <c r="BF427" s="24"/>
      <c r="BG427" s="24"/>
      <c r="BH427" s="24"/>
      <c r="BI427" s="24"/>
      <c r="BJ427" s="24"/>
      <c r="BK427" s="24"/>
      <c r="BL427" s="24"/>
      <c r="BM427" s="24"/>
      <c r="BN427" s="24"/>
      <c r="BO427" s="24"/>
      <c r="BP427" s="24"/>
      <c r="BQ427" s="24"/>
      <c r="BR427" s="24"/>
      <c r="BS427" s="24"/>
      <c r="BT427" s="24"/>
      <c r="BU427" s="24"/>
      <c r="BV427" s="24"/>
      <c r="BW427" s="24"/>
      <c r="BX427" s="24"/>
      <c r="BY427" s="24"/>
      <c r="BZ427" s="24"/>
      <c r="CA427" s="24"/>
      <c r="CB427" s="24"/>
      <c r="CC427" s="24"/>
      <c r="CD427" s="24"/>
      <c r="CE427" s="24"/>
    </row>
    <row r="428" spans="46:83" x14ac:dyDescent="0.15">
      <c r="AT428" s="24"/>
      <c r="AU428" s="24"/>
      <c r="AV428" s="24"/>
      <c r="AW428" s="24"/>
      <c r="AX428" s="24"/>
      <c r="AY428" s="24"/>
      <c r="AZ428" s="24"/>
      <c r="BA428" s="24"/>
      <c r="BB428" s="24"/>
      <c r="BC428" s="24"/>
      <c r="BD428" s="24"/>
      <c r="BE428" s="24"/>
      <c r="BF428" s="24"/>
      <c r="BG428" s="24"/>
      <c r="BH428" s="24"/>
      <c r="BI428" s="24"/>
      <c r="BJ428" s="24"/>
      <c r="BK428" s="24"/>
      <c r="BL428" s="24"/>
      <c r="BM428" s="24"/>
      <c r="BN428" s="24"/>
      <c r="BO428" s="24"/>
      <c r="BP428" s="24"/>
      <c r="BQ428" s="24"/>
      <c r="BR428" s="24"/>
      <c r="BS428" s="24"/>
      <c r="BT428" s="24"/>
      <c r="BU428" s="24"/>
      <c r="BV428" s="24"/>
      <c r="BW428" s="24"/>
      <c r="BX428" s="24"/>
      <c r="BY428" s="24"/>
      <c r="BZ428" s="24"/>
      <c r="CA428" s="24"/>
      <c r="CB428" s="24"/>
      <c r="CC428" s="24"/>
      <c r="CD428" s="24"/>
      <c r="CE428" s="24"/>
    </row>
    <row r="429" spans="46:83" x14ac:dyDescent="0.15">
      <c r="AT429" s="24"/>
      <c r="AU429" s="24"/>
      <c r="AV429" s="24"/>
      <c r="AW429" s="24"/>
      <c r="AX429" s="24"/>
      <c r="AY429" s="24"/>
      <c r="AZ429" s="24"/>
      <c r="BA429" s="24"/>
      <c r="BB429" s="24"/>
      <c r="BC429" s="24"/>
      <c r="BD429" s="24"/>
      <c r="BE429" s="24"/>
      <c r="BF429" s="24"/>
      <c r="BG429" s="24"/>
      <c r="BH429" s="24"/>
      <c r="BI429" s="24"/>
      <c r="BJ429" s="24"/>
      <c r="BK429" s="24"/>
      <c r="BL429" s="24"/>
      <c r="BM429" s="24"/>
      <c r="BN429" s="24"/>
      <c r="BO429" s="24"/>
      <c r="BP429" s="24"/>
      <c r="BQ429" s="24"/>
      <c r="BR429" s="24"/>
      <c r="BS429" s="24"/>
      <c r="BT429" s="24"/>
      <c r="BU429" s="24"/>
      <c r="BV429" s="24"/>
      <c r="BW429" s="24"/>
      <c r="BX429" s="24"/>
      <c r="BY429" s="24"/>
      <c r="BZ429" s="24"/>
      <c r="CA429" s="24"/>
      <c r="CB429" s="24"/>
      <c r="CC429" s="24"/>
      <c r="CD429" s="24"/>
      <c r="CE429" s="24"/>
    </row>
    <row r="430" spans="46:83" x14ac:dyDescent="0.15">
      <c r="AT430" s="24"/>
      <c r="AU430" s="24"/>
      <c r="AV430" s="24"/>
      <c r="AW430" s="24"/>
      <c r="AX430" s="24"/>
      <c r="AY430" s="24"/>
      <c r="AZ430" s="24"/>
      <c r="BA430" s="24"/>
      <c r="BB430" s="24"/>
      <c r="BC430" s="24"/>
      <c r="BD430" s="24"/>
      <c r="BE430" s="24"/>
      <c r="BF430" s="24"/>
      <c r="BG430" s="24"/>
      <c r="BH430" s="24"/>
      <c r="BI430" s="24"/>
      <c r="BJ430" s="24"/>
      <c r="BK430" s="24"/>
      <c r="BL430" s="24"/>
      <c r="BM430" s="24"/>
      <c r="BN430" s="24"/>
      <c r="BO430" s="24"/>
      <c r="BP430" s="24"/>
      <c r="BQ430" s="24"/>
      <c r="BR430" s="24"/>
      <c r="BS430" s="24"/>
      <c r="BT430" s="24"/>
      <c r="BU430" s="24"/>
      <c r="BV430" s="24"/>
      <c r="BW430" s="24"/>
      <c r="BX430" s="24"/>
      <c r="BY430" s="24"/>
      <c r="BZ430" s="24"/>
      <c r="CA430" s="24"/>
      <c r="CB430" s="24"/>
      <c r="CC430" s="24"/>
      <c r="CD430" s="24"/>
      <c r="CE430" s="24"/>
    </row>
    <row r="431" spans="46:83" x14ac:dyDescent="0.15">
      <c r="AT431" s="24"/>
      <c r="AU431" s="24"/>
      <c r="AV431" s="24"/>
      <c r="AW431" s="24"/>
      <c r="AX431" s="24"/>
      <c r="AY431" s="24"/>
      <c r="AZ431" s="24"/>
      <c r="BA431" s="24"/>
      <c r="BB431" s="24"/>
      <c r="BC431" s="24"/>
      <c r="BD431" s="24"/>
      <c r="BE431" s="24"/>
      <c r="BF431" s="24"/>
      <c r="BG431" s="24"/>
      <c r="BH431" s="24"/>
      <c r="BI431" s="24"/>
      <c r="BJ431" s="24"/>
      <c r="BK431" s="24"/>
      <c r="BL431" s="24"/>
      <c r="BM431" s="24"/>
      <c r="BN431" s="24"/>
      <c r="BO431" s="24"/>
      <c r="BP431" s="24"/>
      <c r="BQ431" s="24"/>
      <c r="BR431" s="24"/>
      <c r="BS431" s="24"/>
      <c r="BT431" s="24"/>
      <c r="BU431" s="24"/>
      <c r="BV431" s="24"/>
      <c r="BW431" s="24"/>
      <c r="BX431" s="24"/>
      <c r="BY431" s="24"/>
      <c r="BZ431" s="24"/>
      <c r="CA431" s="24"/>
      <c r="CB431" s="24"/>
      <c r="CC431" s="24"/>
      <c r="CD431" s="24"/>
      <c r="CE431" s="24"/>
    </row>
    <row r="432" spans="46:83" x14ac:dyDescent="0.15">
      <c r="AT432" s="24"/>
      <c r="AU432" s="24"/>
      <c r="AV432" s="24"/>
      <c r="AW432" s="24"/>
      <c r="AX432" s="24"/>
      <c r="AY432" s="24"/>
      <c r="AZ432" s="24"/>
      <c r="BA432" s="24"/>
      <c r="BB432" s="24"/>
      <c r="BC432" s="24"/>
      <c r="BD432" s="24"/>
      <c r="BE432" s="24"/>
      <c r="BF432" s="24"/>
      <c r="BG432" s="24"/>
      <c r="BH432" s="24"/>
      <c r="BI432" s="24"/>
      <c r="BJ432" s="24"/>
      <c r="BK432" s="24"/>
      <c r="BL432" s="24"/>
      <c r="BM432" s="24"/>
      <c r="BN432" s="24"/>
      <c r="BO432" s="24"/>
      <c r="BP432" s="24"/>
      <c r="BQ432" s="24"/>
      <c r="BR432" s="24"/>
      <c r="BS432" s="24"/>
      <c r="BT432" s="24"/>
      <c r="BU432" s="24"/>
      <c r="BV432" s="24"/>
      <c r="BW432" s="24"/>
      <c r="BX432" s="24"/>
      <c r="BY432" s="24"/>
      <c r="BZ432" s="24"/>
      <c r="CA432" s="24"/>
      <c r="CB432" s="24"/>
      <c r="CC432" s="24"/>
      <c r="CD432" s="24"/>
      <c r="CE432" s="24"/>
    </row>
    <row r="433" spans="46:83" x14ac:dyDescent="0.15">
      <c r="AT433" s="24"/>
      <c r="AU433" s="24"/>
      <c r="AV433" s="24"/>
      <c r="AW433" s="24"/>
      <c r="AX433" s="24"/>
      <c r="AY433" s="24"/>
      <c r="AZ433" s="24"/>
      <c r="BA433" s="24"/>
      <c r="BB433" s="24"/>
      <c r="BC433" s="24"/>
      <c r="BD433" s="24"/>
      <c r="BE433" s="24"/>
      <c r="BF433" s="24"/>
      <c r="BG433" s="24"/>
      <c r="BH433" s="24"/>
      <c r="BI433" s="24"/>
      <c r="BJ433" s="24"/>
      <c r="BK433" s="24"/>
      <c r="BL433" s="24"/>
      <c r="BM433" s="24"/>
      <c r="BN433" s="24"/>
      <c r="BO433" s="24"/>
      <c r="BP433" s="24"/>
      <c r="BQ433" s="24"/>
      <c r="BR433" s="24"/>
      <c r="BS433" s="24"/>
      <c r="BT433" s="24"/>
      <c r="BU433" s="24"/>
      <c r="BV433" s="24"/>
      <c r="BW433" s="24"/>
      <c r="BX433" s="24"/>
      <c r="BY433" s="24"/>
      <c r="BZ433" s="24"/>
      <c r="CA433" s="24"/>
      <c r="CB433" s="24"/>
      <c r="CC433" s="24"/>
      <c r="CD433" s="24"/>
      <c r="CE433" s="24"/>
    </row>
    <row r="434" spans="46:83" x14ac:dyDescent="0.15">
      <c r="AT434" s="24"/>
      <c r="AU434" s="24"/>
      <c r="AV434" s="24"/>
      <c r="AW434" s="24"/>
      <c r="AX434" s="24"/>
      <c r="AY434" s="24"/>
      <c r="AZ434" s="24"/>
      <c r="BA434" s="24"/>
      <c r="BB434" s="24"/>
      <c r="BC434" s="24"/>
      <c r="BD434" s="24"/>
      <c r="BE434" s="24"/>
      <c r="BF434" s="24"/>
      <c r="BG434" s="24"/>
      <c r="BH434" s="24"/>
      <c r="BI434" s="24"/>
      <c r="BJ434" s="24"/>
      <c r="BK434" s="24"/>
      <c r="BL434" s="24"/>
      <c r="BM434" s="24"/>
      <c r="BN434" s="24"/>
      <c r="BO434" s="24"/>
      <c r="BP434" s="24"/>
      <c r="BQ434" s="24"/>
      <c r="BR434" s="24"/>
      <c r="BS434" s="24"/>
      <c r="BT434" s="24"/>
      <c r="BU434" s="24"/>
      <c r="BV434" s="24"/>
      <c r="BW434" s="24"/>
      <c r="BX434" s="24"/>
      <c r="BY434" s="24"/>
      <c r="BZ434" s="24"/>
      <c r="CA434" s="24"/>
      <c r="CB434" s="24"/>
      <c r="CC434" s="24"/>
      <c r="CD434" s="24"/>
      <c r="CE434" s="24"/>
    </row>
    <row r="435" spans="46:83" x14ac:dyDescent="0.15">
      <c r="AT435" s="24"/>
      <c r="AU435" s="24"/>
      <c r="AV435" s="24"/>
      <c r="AW435" s="24"/>
      <c r="AX435" s="24"/>
      <c r="AY435" s="24"/>
      <c r="AZ435" s="24"/>
      <c r="BA435" s="24"/>
      <c r="BB435" s="24"/>
      <c r="BC435" s="24"/>
      <c r="BD435" s="24"/>
      <c r="BE435" s="24"/>
      <c r="BF435" s="24"/>
      <c r="BG435" s="24"/>
      <c r="BH435" s="24"/>
      <c r="BI435" s="24"/>
      <c r="BJ435" s="24"/>
      <c r="BK435" s="24"/>
      <c r="BL435" s="24"/>
      <c r="BM435" s="24"/>
      <c r="BN435" s="24"/>
      <c r="BO435" s="24"/>
      <c r="BP435" s="24"/>
      <c r="BQ435" s="24"/>
      <c r="BR435" s="24"/>
      <c r="BS435" s="24"/>
      <c r="BT435" s="24"/>
      <c r="BU435" s="24"/>
      <c r="BV435" s="24"/>
      <c r="BW435" s="24"/>
      <c r="BX435" s="24"/>
      <c r="BY435" s="24"/>
      <c r="BZ435" s="24"/>
      <c r="CA435" s="24"/>
      <c r="CB435" s="24"/>
      <c r="CC435" s="24"/>
      <c r="CD435" s="24"/>
      <c r="CE435" s="24"/>
    </row>
    <row r="436" spans="46:83" x14ac:dyDescent="0.15">
      <c r="AT436" s="24"/>
      <c r="AU436" s="24"/>
      <c r="AV436" s="24"/>
      <c r="AW436" s="24"/>
      <c r="AX436" s="24"/>
      <c r="AY436" s="24"/>
      <c r="AZ436" s="24"/>
      <c r="BA436" s="24"/>
      <c r="BB436" s="24"/>
      <c r="BC436" s="24"/>
      <c r="BD436" s="24"/>
      <c r="BE436" s="24"/>
      <c r="BF436" s="24"/>
      <c r="BG436" s="24"/>
      <c r="BH436" s="24"/>
      <c r="BI436" s="24"/>
      <c r="BJ436" s="24"/>
      <c r="BK436" s="24"/>
      <c r="BL436" s="24"/>
      <c r="BM436" s="24"/>
      <c r="BN436" s="24"/>
      <c r="BO436" s="24"/>
      <c r="BP436" s="24"/>
      <c r="BQ436" s="24"/>
      <c r="BR436" s="24"/>
      <c r="BS436" s="24"/>
      <c r="BT436" s="24"/>
      <c r="BU436" s="24"/>
      <c r="BV436" s="24"/>
      <c r="BW436" s="24"/>
      <c r="BX436" s="24"/>
      <c r="BY436" s="24"/>
      <c r="BZ436" s="24"/>
      <c r="CA436" s="24"/>
      <c r="CB436" s="24"/>
      <c r="CC436" s="24"/>
      <c r="CD436" s="24"/>
      <c r="CE436" s="24"/>
    </row>
    <row r="437" spans="46:83" x14ac:dyDescent="0.15">
      <c r="AT437" s="24"/>
      <c r="AU437" s="24"/>
      <c r="AV437" s="24"/>
      <c r="AW437" s="24"/>
      <c r="AX437" s="24"/>
      <c r="AY437" s="24"/>
      <c r="AZ437" s="24"/>
      <c r="BA437" s="24"/>
      <c r="BB437" s="24"/>
      <c r="BC437" s="24"/>
      <c r="BD437" s="24"/>
      <c r="BE437" s="24"/>
      <c r="BF437" s="24"/>
      <c r="BG437" s="24"/>
      <c r="BH437" s="24"/>
      <c r="BI437" s="24"/>
      <c r="BJ437" s="24"/>
      <c r="BK437" s="24"/>
      <c r="BL437" s="24"/>
      <c r="BM437" s="24"/>
      <c r="BN437" s="24"/>
      <c r="BO437" s="24"/>
      <c r="BP437" s="24"/>
      <c r="BQ437" s="24"/>
      <c r="BR437" s="24"/>
      <c r="BS437" s="24"/>
      <c r="BT437" s="24"/>
      <c r="BU437" s="24"/>
      <c r="BV437" s="24"/>
      <c r="BW437" s="24"/>
      <c r="BX437" s="24"/>
      <c r="BY437" s="24"/>
      <c r="BZ437" s="24"/>
      <c r="CA437" s="24"/>
      <c r="CB437" s="24"/>
      <c r="CC437" s="24"/>
      <c r="CD437" s="24"/>
      <c r="CE437" s="24"/>
    </row>
    <row r="438" spans="46:83" x14ac:dyDescent="0.15">
      <c r="AT438" s="24"/>
      <c r="AU438" s="24"/>
      <c r="AV438" s="24"/>
      <c r="AW438" s="24"/>
      <c r="AX438" s="24"/>
      <c r="AY438" s="24"/>
      <c r="AZ438" s="24"/>
      <c r="BA438" s="24"/>
      <c r="BB438" s="24"/>
      <c r="BC438" s="24"/>
      <c r="BD438" s="24"/>
      <c r="BE438" s="24"/>
      <c r="BF438" s="24"/>
      <c r="BG438" s="24"/>
      <c r="BH438" s="24"/>
      <c r="BI438" s="24"/>
      <c r="BJ438" s="24"/>
      <c r="BK438" s="24"/>
      <c r="BL438" s="24"/>
      <c r="BM438" s="24"/>
      <c r="BN438" s="24"/>
      <c r="BO438" s="24"/>
      <c r="BP438" s="24"/>
      <c r="BQ438" s="24"/>
      <c r="BR438" s="24"/>
      <c r="BS438" s="24"/>
      <c r="BT438" s="24"/>
      <c r="BU438" s="24"/>
      <c r="BV438" s="24"/>
      <c r="BW438" s="24"/>
      <c r="BX438" s="24"/>
      <c r="BY438" s="24"/>
      <c r="BZ438" s="24"/>
      <c r="CA438" s="24"/>
      <c r="CB438" s="24"/>
      <c r="CC438" s="24"/>
      <c r="CD438" s="24"/>
      <c r="CE438" s="24"/>
    </row>
    <row r="439" spans="46:83" x14ac:dyDescent="0.15">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row>
    <row r="440" spans="46:83" x14ac:dyDescent="0.15">
      <c r="AT440" s="24"/>
      <c r="AU440" s="24"/>
      <c r="AV440" s="24"/>
      <c r="AW440" s="24"/>
      <c r="AX440" s="24"/>
      <c r="AY440" s="24"/>
      <c r="AZ440" s="24"/>
      <c r="BA440" s="24"/>
      <c r="BB440" s="24"/>
      <c r="BC440" s="24"/>
      <c r="BD440" s="24"/>
      <c r="BE440" s="24"/>
      <c r="BF440" s="24"/>
      <c r="BG440" s="24"/>
      <c r="BH440" s="24"/>
      <c r="BI440" s="24"/>
      <c r="BJ440" s="24"/>
      <c r="BK440" s="24"/>
      <c r="BL440" s="24"/>
      <c r="BM440" s="24"/>
      <c r="BN440" s="24"/>
      <c r="BO440" s="24"/>
      <c r="BP440" s="24"/>
      <c r="BQ440" s="24"/>
      <c r="BR440" s="24"/>
      <c r="BS440" s="24"/>
      <c r="BT440" s="24"/>
      <c r="BU440" s="24"/>
      <c r="BV440" s="24"/>
      <c r="BW440" s="24"/>
      <c r="BX440" s="24"/>
      <c r="BY440" s="24"/>
      <c r="BZ440" s="24"/>
      <c r="CA440" s="24"/>
      <c r="CB440" s="24"/>
      <c r="CC440" s="24"/>
      <c r="CD440" s="24"/>
      <c r="CE440" s="24"/>
    </row>
    <row r="441" spans="46:83" x14ac:dyDescent="0.15">
      <c r="AT441" s="24"/>
      <c r="AU441" s="24"/>
      <c r="AV441" s="24"/>
      <c r="AW441" s="24"/>
      <c r="AX441" s="24"/>
      <c r="AY441" s="24"/>
      <c r="AZ441" s="24"/>
      <c r="BA441" s="24"/>
      <c r="BB441" s="24"/>
      <c r="BC441" s="24"/>
      <c r="BD441" s="24"/>
      <c r="BE441" s="24"/>
      <c r="BF441" s="24"/>
      <c r="BG441" s="24"/>
      <c r="BH441" s="24"/>
      <c r="BI441" s="24"/>
      <c r="BJ441" s="24"/>
      <c r="BK441" s="24"/>
      <c r="BL441" s="24"/>
      <c r="BM441" s="24"/>
      <c r="BN441" s="24"/>
      <c r="BO441" s="24"/>
      <c r="BP441" s="24"/>
      <c r="BQ441" s="24"/>
      <c r="BR441" s="24"/>
      <c r="BS441" s="24"/>
      <c r="BT441" s="24"/>
      <c r="BU441" s="24"/>
      <c r="BV441" s="24"/>
      <c r="BW441" s="24"/>
      <c r="BX441" s="24"/>
      <c r="BY441" s="24"/>
      <c r="BZ441" s="24"/>
      <c r="CA441" s="24"/>
      <c r="CB441" s="24"/>
      <c r="CC441" s="24"/>
      <c r="CD441" s="24"/>
      <c r="CE441" s="24"/>
    </row>
    <row r="442" spans="46:83" x14ac:dyDescent="0.15">
      <c r="AT442" s="24"/>
      <c r="AU442" s="24"/>
      <c r="AV442" s="24"/>
      <c r="AW442" s="24"/>
      <c r="AX442" s="24"/>
      <c r="AY442" s="24"/>
      <c r="AZ442" s="24"/>
      <c r="BA442" s="24"/>
      <c r="BB442" s="24"/>
      <c r="BC442" s="24"/>
      <c r="BD442" s="24"/>
      <c r="BE442" s="24"/>
      <c r="BF442" s="24"/>
      <c r="BG442" s="24"/>
      <c r="BH442" s="24"/>
      <c r="BI442" s="24"/>
      <c r="BJ442" s="24"/>
      <c r="BK442" s="24"/>
      <c r="BL442" s="24"/>
      <c r="BM442" s="24"/>
      <c r="BN442" s="24"/>
      <c r="BO442" s="24"/>
      <c r="BP442" s="24"/>
      <c r="BQ442" s="24"/>
      <c r="BR442" s="24"/>
      <c r="BS442" s="24"/>
      <c r="BT442" s="24"/>
      <c r="BU442" s="24"/>
      <c r="BV442" s="24"/>
      <c r="BW442" s="24"/>
      <c r="BX442" s="24"/>
      <c r="BY442" s="24"/>
      <c r="BZ442" s="24"/>
      <c r="CA442" s="24"/>
      <c r="CB442" s="24"/>
      <c r="CC442" s="24"/>
      <c r="CD442" s="24"/>
      <c r="CE442" s="24"/>
    </row>
    <row r="443" spans="46:83" x14ac:dyDescent="0.15">
      <c r="AT443" s="24"/>
      <c r="AU443" s="24"/>
      <c r="AV443" s="24"/>
      <c r="AW443" s="24"/>
      <c r="AX443" s="24"/>
      <c r="AY443" s="24"/>
      <c r="AZ443" s="24"/>
      <c r="BA443" s="24"/>
      <c r="BB443" s="24"/>
      <c r="BC443" s="24"/>
      <c r="BD443" s="24"/>
      <c r="BE443" s="24"/>
      <c r="BF443" s="24"/>
      <c r="BG443" s="24"/>
      <c r="BH443" s="24"/>
      <c r="BI443" s="24"/>
      <c r="BJ443" s="24"/>
      <c r="BK443" s="24"/>
      <c r="BL443" s="24"/>
      <c r="BM443" s="24"/>
      <c r="BN443" s="24"/>
      <c r="BO443" s="24"/>
      <c r="BP443" s="24"/>
      <c r="BQ443" s="24"/>
      <c r="BR443" s="24"/>
      <c r="BS443" s="24"/>
      <c r="BT443" s="24"/>
      <c r="BU443" s="24"/>
      <c r="BV443" s="24"/>
      <c r="BW443" s="24"/>
      <c r="BX443" s="24"/>
      <c r="BY443" s="24"/>
      <c r="BZ443" s="24"/>
      <c r="CA443" s="24"/>
      <c r="CB443" s="24"/>
      <c r="CC443" s="24"/>
      <c r="CD443" s="24"/>
      <c r="CE443" s="24"/>
    </row>
    <row r="444" spans="46:83" x14ac:dyDescent="0.15">
      <c r="AT444" s="24"/>
      <c r="AU444" s="24"/>
      <c r="AV444" s="24"/>
      <c r="AW444" s="24"/>
      <c r="AX444" s="24"/>
      <c r="AY444" s="24"/>
      <c r="AZ444" s="24"/>
      <c r="BA444" s="24"/>
      <c r="BB444" s="24"/>
      <c r="BC444" s="24"/>
      <c r="BD444" s="24"/>
      <c r="BE444" s="24"/>
      <c r="BF444" s="24"/>
      <c r="BG444" s="24"/>
      <c r="BH444" s="24"/>
      <c r="BI444" s="24"/>
      <c r="BJ444" s="24"/>
      <c r="BK444" s="24"/>
      <c r="BL444" s="24"/>
      <c r="BM444" s="24"/>
      <c r="BN444" s="24"/>
      <c r="BO444" s="24"/>
      <c r="BP444" s="24"/>
      <c r="BQ444" s="24"/>
      <c r="BR444" s="24"/>
      <c r="BS444" s="24"/>
      <c r="BT444" s="24"/>
      <c r="BU444" s="24"/>
      <c r="BV444" s="24"/>
      <c r="BW444" s="24"/>
      <c r="BX444" s="24"/>
      <c r="BY444" s="24"/>
      <c r="BZ444" s="24"/>
      <c r="CA444" s="24"/>
      <c r="CB444" s="24"/>
      <c r="CC444" s="24"/>
      <c r="CD444" s="24"/>
      <c r="CE444" s="24"/>
    </row>
    <row r="445" spans="46:83" x14ac:dyDescent="0.15">
      <c r="AT445" s="24"/>
      <c r="AU445" s="24"/>
      <c r="AV445" s="24"/>
      <c r="AW445" s="24"/>
      <c r="AX445" s="24"/>
      <c r="AY445" s="24"/>
      <c r="AZ445" s="24"/>
      <c r="BA445" s="24"/>
      <c r="BB445" s="24"/>
      <c r="BC445" s="24"/>
      <c r="BD445" s="24"/>
      <c r="BE445" s="24"/>
      <c r="BF445" s="24"/>
      <c r="BG445" s="24"/>
      <c r="BH445" s="24"/>
      <c r="BI445" s="24"/>
      <c r="BJ445" s="24"/>
      <c r="BK445" s="24"/>
      <c r="BL445" s="24"/>
      <c r="BM445" s="24"/>
      <c r="BN445" s="24"/>
      <c r="BO445" s="24"/>
      <c r="BP445" s="24"/>
      <c r="BQ445" s="24"/>
      <c r="BR445" s="24"/>
      <c r="BS445" s="24"/>
      <c r="BT445" s="24"/>
      <c r="BU445" s="24"/>
      <c r="BV445" s="24"/>
      <c r="BW445" s="24"/>
      <c r="BX445" s="24"/>
      <c r="BY445" s="24"/>
      <c r="BZ445" s="24"/>
      <c r="CA445" s="24"/>
      <c r="CB445" s="24"/>
      <c r="CC445" s="24"/>
      <c r="CD445" s="24"/>
      <c r="CE445" s="24"/>
    </row>
    <row r="446" spans="46:83" x14ac:dyDescent="0.15">
      <c r="AT446" s="24"/>
      <c r="AU446" s="24"/>
      <c r="AV446" s="24"/>
      <c r="AW446" s="24"/>
      <c r="AX446" s="24"/>
      <c r="AY446" s="24"/>
      <c r="AZ446" s="24"/>
      <c r="BA446" s="24"/>
      <c r="BB446" s="24"/>
      <c r="BC446" s="24"/>
      <c r="BD446" s="24"/>
      <c r="BE446" s="24"/>
      <c r="BF446" s="24"/>
      <c r="BG446" s="24"/>
      <c r="BH446" s="24"/>
      <c r="BI446" s="24"/>
      <c r="BJ446" s="24"/>
      <c r="BK446" s="24"/>
      <c r="BL446" s="24"/>
      <c r="BM446" s="24"/>
      <c r="BN446" s="24"/>
      <c r="BO446" s="24"/>
      <c r="BP446" s="24"/>
      <c r="BQ446" s="24"/>
      <c r="BR446" s="24"/>
      <c r="BS446" s="24"/>
      <c r="BT446" s="24"/>
      <c r="BU446" s="24"/>
      <c r="BV446" s="24"/>
      <c r="BW446" s="24"/>
      <c r="BX446" s="24"/>
      <c r="BY446" s="24"/>
      <c r="BZ446" s="24"/>
      <c r="CA446" s="24"/>
      <c r="CB446" s="24"/>
      <c r="CC446" s="24"/>
      <c r="CD446" s="24"/>
      <c r="CE446" s="24"/>
    </row>
    <row r="447" spans="46:83" x14ac:dyDescent="0.15">
      <c r="AT447" s="24"/>
      <c r="AU447" s="24"/>
      <c r="AV447" s="24"/>
      <c r="AW447" s="24"/>
      <c r="AX447" s="24"/>
      <c r="AY447" s="24"/>
      <c r="AZ447" s="24"/>
      <c r="BA447" s="24"/>
      <c r="BB447" s="24"/>
      <c r="BC447" s="24"/>
      <c r="BD447" s="24"/>
      <c r="BE447" s="24"/>
      <c r="BF447" s="24"/>
      <c r="BG447" s="24"/>
      <c r="BH447" s="24"/>
      <c r="BI447" s="24"/>
      <c r="BJ447" s="24"/>
      <c r="BK447" s="24"/>
      <c r="BL447" s="24"/>
      <c r="BM447" s="24"/>
      <c r="BN447" s="24"/>
      <c r="BO447" s="24"/>
      <c r="BP447" s="24"/>
      <c r="BQ447" s="24"/>
      <c r="BR447" s="24"/>
      <c r="BS447" s="24"/>
      <c r="BT447" s="24"/>
      <c r="BU447" s="24"/>
      <c r="BV447" s="24"/>
      <c r="BW447" s="24"/>
      <c r="BX447" s="24"/>
      <c r="BY447" s="24"/>
      <c r="BZ447" s="24"/>
      <c r="CA447" s="24"/>
      <c r="CB447" s="24"/>
      <c r="CC447" s="24"/>
      <c r="CD447" s="24"/>
      <c r="CE447" s="24"/>
    </row>
    <row r="448" spans="46:83" x14ac:dyDescent="0.15">
      <c r="AT448" s="24"/>
      <c r="AU448" s="24"/>
      <c r="AV448" s="24"/>
      <c r="AW448" s="24"/>
      <c r="AX448" s="24"/>
      <c r="AY448" s="24"/>
      <c r="AZ448" s="24"/>
      <c r="BA448" s="24"/>
      <c r="BB448" s="24"/>
      <c r="BC448" s="24"/>
      <c r="BD448" s="24"/>
      <c r="BE448" s="24"/>
      <c r="BF448" s="24"/>
      <c r="BG448" s="24"/>
      <c r="BH448" s="24"/>
      <c r="BI448" s="24"/>
      <c r="BJ448" s="24"/>
      <c r="BK448" s="24"/>
      <c r="BL448" s="24"/>
      <c r="BM448" s="24"/>
      <c r="BN448" s="24"/>
      <c r="BO448" s="24"/>
      <c r="BP448" s="24"/>
      <c r="BQ448" s="24"/>
      <c r="BR448" s="24"/>
      <c r="BS448" s="24"/>
      <c r="BT448" s="24"/>
      <c r="BU448" s="24"/>
      <c r="BV448" s="24"/>
      <c r="BW448" s="24"/>
      <c r="BX448" s="24"/>
      <c r="BY448" s="24"/>
      <c r="BZ448" s="24"/>
      <c r="CA448" s="24"/>
      <c r="CB448" s="24"/>
      <c r="CC448" s="24"/>
      <c r="CD448" s="24"/>
      <c r="CE448" s="24"/>
    </row>
    <row r="449" spans="46:83" x14ac:dyDescent="0.15">
      <c r="AT449" s="24"/>
      <c r="AU449" s="24"/>
      <c r="AV449" s="24"/>
      <c r="AW449" s="24"/>
      <c r="AX449" s="24"/>
      <c r="AY449" s="24"/>
      <c r="AZ449" s="24"/>
      <c r="BA449" s="24"/>
      <c r="BB449" s="24"/>
      <c r="BC449" s="24"/>
      <c r="BD449" s="24"/>
      <c r="BE449" s="24"/>
      <c r="BF449" s="24"/>
      <c r="BG449" s="24"/>
      <c r="BH449" s="24"/>
      <c r="BI449" s="24"/>
      <c r="BJ449" s="24"/>
      <c r="BK449" s="24"/>
      <c r="BL449" s="24"/>
      <c r="BM449" s="24"/>
      <c r="BN449" s="24"/>
      <c r="BO449" s="24"/>
      <c r="BP449" s="24"/>
      <c r="BQ449" s="24"/>
      <c r="BR449" s="24"/>
      <c r="BS449" s="24"/>
      <c r="BT449" s="24"/>
      <c r="BU449" s="24"/>
      <c r="BV449" s="24"/>
      <c r="BW449" s="24"/>
      <c r="BX449" s="24"/>
      <c r="BY449" s="24"/>
      <c r="BZ449" s="24"/>
      <c r="CA449" s="24"/>
      <c r="CB449" s="24"/>
      <c r="CC449" s="24"/>
      <c r="CD449" s="24"/>
      <c r="CE449" s="24"/>
    </row>
    <row r="450" spans="46:83" x14ac:dyDescent="0.15">
      <c r="AT450" s="24"/>
      <c r="AU450" s="24"/>
      <c r="AV450" s="24"/>
      <c r="AW450" s="24"/>
      <c r="AX450" s="24"/>
      <c r="AY450" s="24"/>
      <c r="AZ450" s="24"/>
      <c r="BA450" s="24"/>
      <c r="BB450" s="24"/>
      <c r="BC450" s="24"/>
      <c r="BD450" s="24"/>
      <c r="BE450" s="24"/>
      <c r="BF450" s="24"/>
      <c r="BG450" s="24"/>
      <c r="BH450" s="24"/>
      <c r="BI450" s="24"/>
      <c r="BJ450" s="24"/>
      <c r="BK450" s="24"/>
      <c r="BL450" s="24"/>
      <c r="BM450" s="24"/>
      <c r="BN450" s="24"/>
      <c r="BO450" s="24"/>
      <c r="BP450" s="24"/>
      <c r="BQ450" s="24"/>
      <c r="BR450" s="24"/>
      <c r="BS450" s="24"/>
      <c r="BT450" s="24"/>
      <c r="BU450" s="24"/>
      <c r="BV450" s="24"/>
      <c r="BW450" s="24"/>
      <c r="BX450" s="24"/>
      <c r="BY450" s="24"/>
      <c r="BZ450" s="24"/>
      <c r="CA450" s="24"/>
      <c r="CB450" s="24"/>
      <c r="CC450" s="24"/>
      <c r="CD450" s="24"/>
      <c r="CE450" s="24"/>
    </row>
    <row r="451" spans="46:83" x14ac:dyDescent="0.15">
      <c r="AT451" s="24"/>
      <c r="AU451" s="24"/>
      <c r="AV451" s="24"/>
      <c r="AW451" s="24"/>
      <c r="AX451" s="24"/>
      <c r="AY451" s="24"/>
      <c r="AZ451" s="24"/>
      <c r="BA451" s="24"/>
      <c r="BB451" s="24"/>
      <c r="BC451" s="24"/>
      <c r="BD451" s="24"/>
      <c r="BE451" s="24"/>
      <c r="BF451" s="24"/>
      <c r="BG451" s="24"/>
      <c r="BH451" s="24"/>
      <c r="BI451" s="24"/>
      <c r="BJ451" s="24"/>
      <c r="BK451" s="24"/>
      <c r="BL451" s="24"/>
      <c r="BM451" s="24"/>
      <c r="BN451" s="24"/>
      <c r="BO451" s="24"/>
      <c r="BP451" s="24"/>
      <c r="BQ451" s="24"/>
      <c r="BR451" s="24"/>
      <c r="BS451" s="24"/>
      <c r="BT451" s="24"/>
      <c r="BU451" s="24"/>
      <c r="BV451" s="24"/>
      <c r="BW451" s="24"/>
      <c r="BX451" s="24"/>
      <c r="BY451" s="24"/>
      <c r="BZ451" s="24"/>
      <c r="CA451" s="24"/>
      <c r="CB451" s="24"/>
      <c r="CC451" s="24"/>
      <c r="CD451" s="24"/>
      <c r="CE451" s="24"/>
    </row>
    <row r="452" spans="46:83" x14ac:dyDescent="0.15">
      <c r="AT452" s="24"/>
      <c r="AU452" s="24"/>
      <c r="AV452" s="24"/>
      <c r="AW452" s="24"/>
      <c r="AX452" s="24"/>
      <c r="AY452" s="24"/>
      <c r="AZ452" s="24"/>
      <c r="BA452" s="24"/>
      <c r="BB452" s="24"/>
      <c r="BC452" s="24"/>
      <c r="BD452" s="24"/>
      <c r="BE452" s="24"/>
      <c r="BF452" s="24"/>
      <c r="BG452" s="24"/>
      <c r="BH452" s="24"/>
      <c r="BI452" s="24"/>
      <c r="BJ452" s="24"/>
      <c r="BK452" s="24"/>
      <c r="BL452" s="24"/>
      <c r="BM452" s="24"/>
      <c r="BN452" s="24"/>
      <c r="BO452" s="24"/>
      <c r="BP452" s="24"/>
      <c r="BQ452" s="24"/>
      <c r="BR452" s="24"/>
      <c r="BS452" s="24"/>
      <c r="BT452" s="24"/>
      <c r="BU452" s="24"/>
      <c r="BV452" s="24"/>
      <c r="BW452" s="24"/>
      <c r="BX452" s="24"/>
      <c r="BY452" s="24"/>
      <c r="BZ452" s="24"/>
      <c r="CA452" s="24"/>
      <c r="CB452" s="24"/>
      <c r="CC452" s="24"/>
      <c r="CD452" s="24"/>
      <c r="CE452" s="24"/>
    </row>
    <row r="453" spans="46:83" x14ac:dyDescent="0.15">
      <c r="AT453" s="24"/>
      <c r="AU453" s="24"/>
      <c r="AV453" s="24"/>
      <c r="AW453" s="24"/>
      <c r="AX453" s="24"/>
      <c r="AY453" s="24"/>
      <c r="AZ453" s="24"/>
      <c r="BA453" s="24"/>
      <c r="BB453" s="24"/>
      <c r="BC453" s="24"/>
      <c r="BD453" s="24"/>
      <c r="BE453" s="24"/>
      <c r="BF453" s="24"/>
      <c r="BG453" s="24"/>
      <c r="BH453" s="24"/>
      <c r="BI453" s="24"/>
      <c r="BJ453" s="24"/>
      <c r="BK453" s="24"/>
      <c r="BL453" s="24"/>
      <c r="BM453" s="24"/>
      <c r="BN453" s="24"/>
      <c r="BO453" s="24"/>
      <c r="BP453" s="24"/>
      <c r="BQ453" s="24"/>
      <c r="BR453" s="24"/>
      <c r="BS453" s="24"/>
      <c r="BT453" s="24"/>
      <c r="BU453" s="24"/>
      <c r="BV453" s="24"/>
      <c r="BW453" s="24"/>
      <c r="BX453" s="24"/>
      <c r="BY453" s="24"/>
      <c r="BZ453" s="24"/>
      <c r="CA453" s="24"/>
      <c r="CB453" s="24"/>
      <c r="CC453" s="24"/>
      <c r="CD453" s="24"/>
      <c r="CE453" s="24"/>
    </row>
    <row r="454" spans="46:83" x14ac:dyDescent="0.15">
      <c r="AT454" s="24"/>
      <c r="AU454" s="24"/>
      <c r="AV454" s="24"/>
      <c r="AW454" s="24"/>
      <c r="AX454" s="24"/>
      <c r="AY454" s="24"/>
      <c r="AZ454" s="24"/>
      <c r="BA454" s="24"/>
      <c r="BB454" s="24"/>
      <c r="BC454" s="24"/>
      <c r="BD454" s="24"/>
      <c r="BE454" s="24"/>
      <c r="BF454" s="24"/>
      <c r="BG454" s="24"/>
      <c r="BH454" s="24"/>
      <c r="BI454" s="24"/>
      <c r="BJ454" s="24"/>
      <c r="BK454" s="24"/>
      <c r="BL454" s="24"/>
      <c r="BM454" s="24"/>
      <c r="BN454" s="24"/>
      <c r="BO454" s="24"/>
      <c r="BP454" s="24"/>
      <c r="BQ454" s="24"/>
      <c r="BR454" s="24"/>
      <c r="BS454" s="24"/>
      <c r="BT454" s="24"/>
      <c r="BU454" s="24"/>
      <c r="BV454" s="24"/>
      <c r="BW454" s="24"/>
      <c r="BX454" s="24"/>
      <c r="BY454" s="24"/>
      <c r="BZ454" s="24"/>
      <c r="CA454" s="24"/>
      <c r="CB454" s="24"/>
      <c r="CC454" s="24"/>
      <c r="CD454" s="24"/>
      <c r="CE454" s="24"/>
    </row>
    <row r="455" spans="46:83" x14ac:dyDescent="0.15">
      <c r="AT455" s="24"/>
      <c r="AU455" s="24"/>
      <c r="AV455" s="24"/>
      <c r="AW455" s="24"/>
      <c r="AX455" s="24"/>
      <c r="AY455" s="24"/>
      <c r="AZ455" s="24"/>
      <c r="BA455" s="24"/>
      <c r="BB455" s="24"/>
      <c r="BC455" s="24"/>
      <c r="BD455" s="24"/>
      <c r="BE455" s="24"/>
      <c r="BF455" s="24"/>
      <c r="BG455" s="24"/>
      <c r="BH455" s="24"/>
      <c r="BI455" s="24"/>
      <c r="BJ455" s="24"/>
      <c r="BK455" s="24"/>
      <c r="BL455" s="24"/>
      <c r="BM455" s="24"/>
      <c r="BN455" s="24"/>
      <c r="BO455" s="24"/>
      <c r="BP455" s="24"/>
      <c r="BQ455" s="24"/>
      <c r="BR455" s="24"/>
      <c r="BS455" s="24"/>
      <c r="BT455" s="24"/>
      <c r="BU455" s="24"/>
      <c r="BV455" s="24"/>
      <c r="BW455" s="24"/>
      <c r="BX455" s="24"/>
      <c r="BY455" s="24"/>
      <c r="BZ455" s="24"/>
      <c r="CA455" s="24"/>
      <c r="CB455" s="24"/>
      <c r="CC455" s="24"/>
      <c r="CD455" s="24"/>
      <c r="CE455" s="24"/>
    </row>
    <row r="456" spans="46:83" x14ac:dyDescent="0.15">
      <c r="AT456" s="24"/>
      <c r="AU456" s="24"/>
      <c r="AV456" s="24"/>
      <c r="AW456" s="24"/>
      <c r="AX456" s="24"/>
      <c r="AY456" s="24"/>
      <c r="AZ456" s="24"/>
      <c r="BA456" s="24"/>
      <c r="BB456" s="24"/>
      <c r="BC456" s="24"/>
      <c r="BD456" s="24"/>
      <c r="BE456" s="24"/>
      <c r="BF456" s="24"/>
      <c r="BG456" s="24"/>
      <c r="BH456" s="24"/>
      <c r="BI456" s="24"/>
      <c r="BJ456" s="24"/>
      <c r="BK456" s="24"/>
      <c r="BL456" s="24"/>
      <c r="BM456" s="24"/>
      <c r="BN456" s="24"/>
      <c r="BO456" s="24"/>
      <c r="BP456" s="24"/>
      <c r="BQ456" s="24"/>
      <c r="BR456" s="24"/>
      <c r="BS456" s="24"/>
      <c r="BT456" s="24"/>
      <c r="BU456" s="24"/>
      <c r="BV456" s="24"/>
      <c r="BW456" s="24"/>
      <c r="BX456" s="24"/>
      <c r="BY456" s="24"/>
      <c r="BZ456" s="24"/>
      <c r="CA456" s="24"/>
      <c r="CB456" s="24"/>
      <c r="CC456" s="24"/>
      <c r="CD456" s="24"/>
      <c r="CE456" s="24"/>
    </row>
    <row r="457" spans="46:83" x14ac:dyDescent="0.15">
      <c r="AT457" s="24"/>
      <c r="AU457" s="24"/>
      <c r="AV457" s="24"/>
      <c r="AW457" s="24"/>
      <c r="AX457" s="24"/>
      <c r="AY457" s="24"/>
      <c r="AZ457" s="24"/>
      <c r="BA457" s="24"/>
      <c r="BB457" s="24"/>
      <c r="BC457" s="24"/>
      <c r="BD457" s="24"/>
      <c r="BE457" s="24"/>
      <c r="BF457" s="24"/>
      <c r="BG457" s="24"/>
      <c r="BH457" s="24"/>
      <c r="BI457" s="24"/>
      <c r="BJ457" s="24"/>
      <c r="BK457" s="24"/>
      <c r="BL457" s="24"/>
      <c r="BM457" s="24"/>
      <c r="BN457" s="24"/>
      <c r="BO457" s="24"/>
      <c r="BP457" s="24"/>
      <c r="BQ457" s="24"/>
      <c r="BR457" s="24"/>
      <c r="BS457" s="24"/>
      <c r="BT457" s="24"/>
      <c r="BU457" s="24"/>
      <c r="BV457" s="24"/>
      <c r="BW457" s="24"/>
      <c r="BX457" s="24"/>
      <c r="BY457" s="24"/>
      <c r="BZ457" s="24"/>
      <c r="CA457" s="24"/>
      <c r="CB457" s="24"/>
      <c r="CC457" s="24"/>
      <c r="CD457" s="24"/>
      <c r="CE457" s="24"/>
    </row>
    <row r="458" spans="46:83" x14ac:dyDescent="0.15">
      <c r="AT458" s="24"/>
      <c r="AU458" s="24"/>
      <c r="AV458" s="24"/>
      <c r="AW458" s="24"/>
      <c r="AX458" s="24"/>
      <c r="AY458" s="24"/>
      <c r="AZ458" s="24"/>
      <c r="BA458" s="24"/>
      <c r="BB458" s="24"/>
      <c r="BC458" s="24"/>
      <c r="BD458" s="24"/>
      <c r="BE458" s="24"/>
      <c r="BF458" s="24"/>
      <c r="BG458" s="24"/>
      <c r="BH458" s="24"/>
      <c r="BI458" s="24"/>
      <c r="BJ458" s="24"/>
      <c r="BK458" s="24"/>
      <c r="BL458" s="24"/>
      <c r="BM458" s="24"/>
      <c r="BN458" s="24"/>
      <c r="BO458" s="24"/>
      <c r="BP458" s="24"/>
      <c r="BQ458" s="24"/>
      <c r="BR458" s="24"/>
      <c r="BS458" s="24"/>
      <c r="BT458" s="24"/>
      <c r="BU458" s="24"/>
      <c r="BV458" s="24"/>
      <c r="BW458" s="24"/>
      <c r="BX458" s="24"/>
      <c r="BY458" s="24"/>
      <c r="BZ458" s="24"/>
      <c r="CA458" s="24"/>
      <c r="CB458" s="24"/>
      <c r="CC458" s="24"/>
      <c r="CD458" s="24"/>
      <c r="CE458" s="24"/>
    </row>
    <row r="459" spans="46:83" x14ac:dyDescent="0.15">
      <c r="AT459" s="24"/>
      <c r="AU459" s="24"/>
      <c r="AV459" s="24"/>
      <c r="AW459" s="24"/>
      <c r="AX459" s="24"/>
      <c r="AY459" s="24"/>
      <c r="AZ459" s="24"/>
      <c r="BA459" s="24"/>
      <c r="BB459" s="24"/>
      <c r="BC459" s="24"/>
      <c r="BD459" s="24"/>
      <c r="BE459" s="24"/>
      <c r="BF459" s="24"/>
      <c r="BG459" s="24"/>
      <c r="BH459" s="24"/>
      <c r="BI459" s="24"/>
      <c r="BJ459" s="24"/>
      <c r="BK459" s="24"/>
      <c r="BL459" s="24"/>
      <c r="BM459" s="24"/>
      <c r="BN459" s="24"/>
      <c r="BO459" s="24"/>
      <c r="BP459" s="24"/>
      <c r="BQ459" s="24"/>
      <c r="BR459" s="24"/>
      <c r="BS459" s="24"/>
      <c r="BT459" s="24"/>
      <c r="BU459" s="24"/>
      <c r="BV459" s="24"/>
      <c r="BW459" s="24"/>
      <c r="BX459" s="24"/>
      <c r="BY459" s="24"/>
      <c r="BZ459" s="24"/>
      <c r="CA459" s="24"/>
      <c r="CB459" s="24"/>
      <c r="CC459" s="24"/>
      <c r="CD459" s="24"/>
      <c r="CE459" s="24"/>
    </row>
    <row r="460" spans="46:83" x14ac:dyDescent="0.15">
      <c r="AT460" s="24"/>
      <c r="AU460" s="24"/>
      <c r="AV460" s="24"/>
      <c r="AW460" s="24"/>
      <c r="AX460" s="24"/>
      <c r="AY460" s="24"/>
      <c r="AZ460" s="24"/>
      <c r="BA460" s="24"/>
      <c r="BB460" s="24"/>
      <c r="BC460" s="24"/>
      <c r="BD460" s="24"/>
      <c r="BE460" s="24"/>
      <c r="BF460" s="24"/>
      <c r="BG460" s="24"/>
      <c r="BH460" s="24"/>
      <c r="BI460" s="24"/>
      <c r="BJ460" s="24"/>
      <c r="BK460" s="24"/>
      <c r="BL460" s="24"/>
      <c r="BM460" s="24"/>
      <c r="BN460" s="24"/>
      <c r="BO460" s="24"/>
      <c r="BP460" s="24"/>
      <c r="BQ460" s="24"/>
      <c r="BR460" s="24"/>
      <c r="BS460" s="24"/>
      <c r="BT460" s="24"/>
      <c r="BU460" s="24"/>
      <c r="BV460" s="24"/>
      <c r="BW460" s="24"/>
      <c r="BX460" s="24"/>
      <c r="BY460" s="24"/>
      <c r="BZ460" s="24"/>
      <c r="CA460" s="24"/>
      <c r="CB460" s="24"/>
      <c r="CC460" s="24"/>
      <c r="CD460" s="24"/>
      <c r="CE460" s="24"/>
    </row>
    <row r="461" spans="46:83" x14ac:dyDescent="0.15">
      <c r="AT461" s="24"/>
      <c r="AU461" s="24"/>
      <c r="AV461" s="24"/>
      <c r="AW461" s="24"/>
      <c r="AX461" s="24"/>
      <c r="AY461" s="24"/>
      <c r="AZ461" s="24"/>
      <c r="BA461" s="24"/>
      <c r="BB461" s="24"/>
      <c r="BC461" s="24"/>
      <c r="BD461" s="24"/>
      <c r="BE461" s="24"/>
      <c r="BF461" s="24"/>
      <c r="BG461" s="24"/>
      <c r="BH461" s="24"/>
      <c r="BI461" s="24"/>
      <c r="BJ461" s="24"/>
      <c r="BK461" s="24"/>
      <c r="BL461" s="24"/>
      <c r="BM461" s="24"/>
      <c r="BN461" s="24"/>
      <c r="BO461" s="24"/>
      <c r="BP461" s="24"/>
      <c r="BQ461" s="24"/>
      <c r="BR461" s="24"/>
      <c r="BS461" s="24"/>
      <c r="BT461" s="24"/>
      <c r="BU461" s="24"/>
      <c r="BV461" s="24"/>
      <c r="BW461" s="24"/>
      <c r="BX461" s="24"/>
      <c r="BY461" s="24"/>
      <c r="BZ461" s="24"/>
      <c r="CA461" s="24"/>
      <c r="CB461" s="24"/>
      <c r="CC461" s="24"/>
      <c r="CD461" s="24"/>
      <c r="CE461" s="24"/>
    </row>
    <row r="462" spans="46:83" x14ac:dyDescent="0.15">
      <c r="AT462" s="24"/>
      <c r="AU462" s="24"/>
      <c r="AV462" s="24"/>
      <c r="AW462" s="24"/>
      <c r="AX462" s="24"/>
      <c r="AY462" s="24"/>
      <c r="AZ462" s="24"/>
      <c r="BA462" s="24"/>
      <c r="BB462" s="24"/>
      <c r="BC462" s="24"/>
      <c r="BD462" s="24"/>
      <c r="BE462" s="24"/>
      <c r="BF462" s="24"/>
      <c r="BG462" s="24"/>
      <c r="BH462" s="24"/>
      <c r="BI462" s="24"/>
      <c r="BJ462" s="24"/>
      <c r="BK462" s="24"/>
      <c r="BL462" s="24"/>
      <c r="BM462" s="24"/>
      <c r="BN462" s="24"/>
      <c r="BO462" s="24"/>
      <c r="BP462" s="24"/>
      <c r="BQ462" s="24"/>
      <c r="BR462" s="24"/>
      <c r="BS462" s="24"/>
      <c r="BT462" s="24"/>
      <c r="BU462" s="24"/>
      <c r="BV462" s="24"/>
      <c r="BW462" s="24"/>
      <c r="BX462" s="24"/>
      <c r="BY462" s="24"/>
      <c r="BZ462" s="24"/>
      <c r="CA462" s="24"/>
      <c r="CB462" s="24"/>
      <c r="CC462" s="24"/>
      <c r="CD462" s="24"/>
      <c r="CE462" s="24"/>
    </row>
    <row r="463" spans="46:83" x14ac:dyDescent="0.15">
      <c r="AT463" s="24"/>
      <c r="AU463" s="24"/>
      <c r="AV463" s="24"/>
      <c r="AW463" s="24"/>
      <c r="AX463" s="24"/>
      <c r="AY463" s="24"/>
      <c r="AZ463" s="24"/>
      <c r="BA463" s="24"/>
      <c r="BB463" s="24"/>
      <c r="BC463" s="24"/>
      <c r="BD463" s="24"/>
      <c r="BE463" s="24"/>
      <c r="BF463" s="24"/>
      <c r="BG463" s="24"/>
      <c r="BH463" s="24"/>
      <c r="BI463" s="24"/>
      <c r="BJ463" s="24"/>
      <c r="BK463" s="24"/>
      <c r="BL463" s="24"/>
      <c r="BM463" s="24"/>
      <c r="BN463" s="24"/>
      <c r="BO463" s="24"/>
      <c r="BP463" s="24"/>
      <c r="BQ463" s="24"/>
      <c r="BR463" s="24"/>
      <c r="BS463" s="24"/>
      <c r="BT463" s="24"/>
      <c r="BU463" s="24"/>
      <c r="BV463" s="24"/>
      <c r="BW463" s="24"/>
      <c r="BX463" s="24"/>
      <c r="BY463" s="24"/>
      <c r="BZ463" s="24"/>
      <c r="CA463" s="24"/>
      <c r="CB463" s="24"/>
      <c r="CC463" s="24"/>
      <c r="CD463" s="24"/>
      <c r="CE463" s="24"/>
    </row>
    <row r="464" spans="46:83" x14ac:dyDescent="0.15">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row>
    <row r="465" spans="46:83" x14ac:dyDescent="0.15">
      <c r="AT465" s="24"/>
      <c r="AU465" s="24"/>
      <c r="AV465" s="24"/>
      <c r="AW465" s="24"/>
      <c r="AX465" s="24"/>
      <c r="AY465" s="24"/>
      <c r="AZ465" s="24"/>
      <c r="BA465" s="24"/>
      <c r="BB465" s="24"/>
      <c r="BC465" s="24"/>
      <c r="BD465" s="24"/>
      <c r="BE465" s="24"/>
      <c r="BF465" s="24"/>
      <c r="BG465" s="24"/>
      <c r="BH465" s="24"/>
      <c r="BI465" s="24"/>
      <c r="BJ465" s="24"/>
      <c r="BK465" s="24"/>
      <c r="BL465" s="24"/>
      <c r="BM465" s="24"/>
      <c r="BN465" s="24"/>
      <c r="BO465" s="24"/>
      <c r="BP465" s="24"/>
      <c r="BQ465" s="24"/>
      <c r="BR465" s="24"/>
      <c r="BS465" s="24"/>
      <c r="BT465" s="24"/>
      <c r="BU465" s="24"/>
      <c r="BV465" s="24"/>
      <c r="BW465" s="24"/>
      <c r="BX465" s="24"/>
      <c r="BY465" s="24"/>
      <c r="BZ465" s="24"/>
      <c r="CA465" s="24"/>
      <c r="CB465" s="24"/>
      <c r="CC465" s="24"/>
      <c r="CD465" s="24"/>
      <c r="CE465" s="24"/>
    </row>
    <row r="466" spans="46:83" x14ac:dyDescent="0.15">
      <c r="AT466" s="24"/>
      <c r="AU466" s="24"/>
      <c r="AV466" s="24"/>
      <c r="AW466" s="24"/>
      <c r="AX466" s="24"/>
      <c r="AY466" s="24"/>
      <c r="AZ466" s="24"/>
      <c r="BA466" s="24"/>
      <c r="BB466" s="24"/>
      <c r="BC466" s="24"/>
      <c r="BD466" s="24"/>
      <c r="BE466" s="24"/>
      <c r="BF466" s="24"/>
      <c r="BG466" s="24"/>
      <c r="BH466" s="24"/>
      <c r="BI466" s="24"/>
      <c r="BJ466" s="24"/>
      <c r="BK466" s="24"/>
      <c r="BL466" s="24"/>
      <c r="BM466" s="24"/>
      <c r="BN466" s="24"/>
      <c r="BO466" s="24"/>
      <c r="BP466" s="24"/>
      <c r="BQ466" s="24"/>
      <c r="BR466" s="24"/>
      <c r="BS466" s="24"/>
      <c r="BT466" s="24"/>
      <c r="BU466" s="24"/>
      <c r="BV466" s="24"/>
      <c r="BW466" s="24"/>
      <c r="BX466" s="24"/>
      <c r="BY466" s="24"/>
      <c r="BZ466" s="24"/>
      <c r="CA466" s="24"/>
      <c r="CB466" s="24"/>
      <c r="CC466" s="24"/>
      <c r="CD466" s="24"/>
      <c r="CE466" s="24"/>
    </row>
    <row r="467" spans="46:83" x14ac:dyDescent="0.15">
      <c r="AT467" s="24"/>
      <c r="AU467" s="24"/>
      <c r="AV467" s="24"/>
      <c r="AW467" s="24"/>
      <c r="AX467" s="24"/>
      <c r="AY467" s="24"/>
      <c r="AZ467" s="24"/>
      <c r="BA467" s="24"/>
      <c r="BB467" s="24"/>
      <c r="BC467" s="24"/>
      <c r="BD467" s="24"/>
      <c r="BE467" s="24"/>
      <c r="BF467" s="24"/>
      <c r="BG467" s="24"/>
      <c r="BH467" s="24"/>
      <c r="BI467" s="24"/>
      <c r="BJ467" s="24"/>
      <c r="BK467" s="24"/>
      <c r="BL467" s="24"/>
      <c r="BM467" s="24"/>
      <c r="BN467" s="24"/>
      <c r="BO467" s="24"/>
      <c r="BP467" s="24"/>
      <c r="BQ467" s="24"/>
      <c r="BR467" s="24"/>
      <c r="BS467" s="24"/>
      <c r="BT467" s="24"/>
      <c r="BU467" s="24"/>
      <c r="BV467" s="24"/>
      <c r="BW467" s="24"/>
      <c r="BX467" s="24"/>
      <c r="BY467" s="24"/>
      <c r="BZ467" s="24"/>
      <c r="CA467" s="24"/>
      <c r="CB467" s="24"/>
      <c r="CC467" s="24"/>
      <c r="CD467" s="24"/>
      <c r="CE467" s="24"/>
    </row>
    <row r="468" spans="46:83" x14ac:dyDescent="0.15">
      <c r="AT468" s="24"/>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c r="BR468" s="24"/>
      <c r="BS468" s="24"/>
      <c r="BT468" s="24"/>
      <c r="BU468" s="24"/>
      <c r="BV468" s="24"/>
      <c r="BW468" s="24"/>
      <c r="BX468" s="24"/>
      <c r="BY468" s="24"/>
      <c r="BZ468" s="24"/>
      <c r="CA468" s="24"/>
      <c r="CB468" s="24"/>
      <c r="CC468" s="24"/>
      <c r="CD468" s="24"/>
      <c r="CE468" s="24"/>
    </row>
    <row r="469" spans="46:83" x14ac:dyDescent="0.15">
      <c r="AT469" s="24"/>
      <c r="AU469" s="24"/>
      <c r="AV469" s="24"/>
      <c r="AW469" s="24"/>
      <c r="AX469" s="24"/>
      <c r="AY469" s="24"/>
      <c r="AZ469" s="24"/>
      <c r="BA469" s="24"/>
      <c r="BB469" s="24"/>
      <c r="BC469" s="24"/>
      <c r="BD469" s="24"/>
      <c r="BE469" s="24"/>
      <c r="BF469" s="24"/>
      <c r="BG469" s="24"/>
      <c r="BH469" s="24"/>
      <c r="BI469" s="24"/>
      <c r="BJ469" s="24"/>
      <c r="BK469" s="24"/>
      <c r="BL469" s="24"/>
      <c r="BM469" s="24"/>
      <c r="BN469" s="24"/>
      <c r="BO469" s="24"/>
      <c r="BP469" s="24"/>
      <c r="BQ469" s="24"/>
      <c r="BR469" s="24"/>
      <c r="BS469" s="24"/>
      <c r="BT469" s="24"/>
      <c r="BU469" s="24"/>
      <c r="BV469" s="24"/>
      <c r="BW469" s="24"/>
      <c r="BX469" s="24"/>
      <c r="BY469" s="24"/>
      <c r="BZ469" s="24"/>
      <c r="CA469" s="24"/>
      <c r="CB469" s="24"/>
      <c r="CC469" s="24"/>
      <c r="CD469" s="24"/>
      <c r="CE469" s="24"/>
    </row>
    <row r="470" spans="46:83" x14ac:dyDescent="0.15">
      <c r="AT470" s="24"/>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c r="BR470" s="24"/>
      <c r="BS470" s="24"/>
      <c r="BT470" s="24"/>
      <c r="BU470" s="24"/>
      <c r="BV470" s="24"/>
      <c r="BW470" s="24"/>
      <c r="BX470" s="24"/>
      <c r="BY470" s="24"/>
      <c r="BZ470" s="24"/>
      <c r="CA470" s="24"/>
      <c r="CB470" s="24"/>
      <c r="CC470" s="24"/>
      <c r="CD470" s="24"/>
      <c r="CE470" s="24"/>
    </row>
    <row r="471" spans="46:83" x14ac:dyDescent="0.15">
      <c r="AT471" s="24"/>
      <c r="AU471" s="24"/>
      <c r="AV471" s="24"/>
      <c r="AW471" s="24"/>
      <c r="AX471" s="24"/>
      <c r="AY471" s="24"/>
      <c r="AZ471" s="24"/>
      <c r="BA471" s="24"/>
      <c r="BB471" s="24"/>
      <c r="BC471" s="24"/>
      <c r="BD471" s="24"/>
      <c r="BE471" s="24"/>
      <c r="BF471" s="24"/>
      <c r="BG471" s="24"/>
      <c r="BH471" s="24"/>
      <c r="BI471" s="24"/>
      <c r="BJ471" s="24"/>
      <c r="BK471" s="24"/>
      <c r="BL471" s="24"/>
      <c r="BM471" s="24"/>
      <c r="BN471" s="24"/>
      <c r="BO471" s="24"/>
      <c r="BP471" s="24"/>
      <c r="BQ471" s="24"/>
      <c r="BR471" s="24"/>
      <c r="BS471" s="24"/>
      <c r="BT471" s="24"/>
      <c r="BU471" s="24"/>
      <c r="BV471" s="24"/>
      <c r="BW471" s="24"/>
      <c r="BX471" s="24"/>
      <c r="BY471" s="24"/>
      <c r="BZ471" s="24"/>
      <c r="CA471" s="24"/>
      <c r="CB471" s="24"/>
      <c r="CC471" s="24"/>
      <c r="CD471" s="24"/>
      <c r="CE471" s="24"/>
    </row>
    <row r="472" spans="46:83" x14ac:dyDescent="0.15">
      <c r="AT472" s="24"/>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c r="BR472" s="24"/>
      <c r="BS472" s="24"/>
      <c r="BT472" s="24"/>
      <c r="BU472" s="24"/>
      <c r="BV472" s="24"/>
      <c r="BW472" s="24"/>
      <c r="BX472" s="24"/>
      <c r="BY472" s="24"/>
      <c r="BZ472" s="24"/>
      <c r="CA472" s="24"/>
      <c r="CB472" s="24"/>
      <c r="CC472" s="24"/>
      <c r="CD472" s="24"/>
      <c r="CE472" s="24"/>
    </row>
    <row r="473" spans="46:83" x14ac:dyDescent="0.15">
      <c r="AT473" s="24"/>
      <c r="AU473" s="24"/>
      <c r="AV473" s="24"/>
      <c r="AW473" s="24"/>
      <c r="AX473" s="24"/>
      <c r="AY473" s="24"/>
      <c r="AZ473" s="24"/>
      <c r="BA473" s="24"/>
      <c r="BB473" s="24"/>
      <c r="BC473" s="24"/>
      <c r="BD473" s="24"/>
      <c r="BE473" s="24"/>
      <c r="BF473" s="24"/>
      <c r="BG473" s="24"/>
      <c r="BH473" s="24"/>
      <c r="BI473" s="24"/>
      <c r="BJ473" s="24"/>
      <c r="BK473" s="24"/>
      <c r="BL473" s="24"/>
      <c r="BM473" s="24"/>
      <c r="BN473" s="24"/>
      <c r="BO473" s="24"/>
      <c r="BP473" s="24"/>
      <c r="BQ473" s="24"/>
      <c r="BR473" s="24"/>
      <c r="BS473" s="24"/>
      <c r="BT473" s="24"/>
      <c r="BU473" s="24"/>
      <c r="BV473" s="24"/>
      <c r="BW473" s="24"/>
      <c r="BX473" s="24"/>
      <c r="BY473" s="24"/>
      <c r="BZ473" s="24"/>
      <c r="CA473" s="24"/>
      <c r="CB473" s="24"/>
      <c r="CC473" s="24"/>
      <c r="CD473" s="24"/>
      <c r="CE473" s="24"/>
    </row>
    <row r="474" spans="46:83" x14ac:dyDescent="0.15">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c r="BR474" s="24"/>
      <c r="BS474" s="24"/>
      <c r="BT474" s="24"/>
      <c r="BU474" s="24"/>
      <c r="BV474" s="24"/>
      <c r="BW474" s="24"/>
      <c r="BX474" s="24"/>
      <c r="BY474" s="24"/>
      <c r="BZ474" s="24"/>
      <c r="CA474" s="24"/>
      <c r="CB474" s="24"/>
      <c r="CC474" s="24"/>
      <c r="CD474" s="24"/>
      <c r="CE474" s="24"/>
    </row>
    <row r="475" spans="46:83" x14ac:dyDescent="0.15">
      <c r="AT475" s="24"/>
      <c r="AU475" s="24"/>
      <c r="AV475" s="24"/>
      <c r="AW475" s="24"/>
      <c r="AX475" s="24"/>
      <c r="AY475" s="24"/>
      <c r="AZ475" s="24"/>
      <c r="BA475" s="24"/>
      <c r="BB475" s="24"/>
      <c r="BC475" s="24"/>
      <c r="BD475" s="24"/>
      <c r="BE475" s="24"/>
      <c r="BF475" s="24"/>
      <c r="BG475" s="24"/>
      <c r="BH475" s="24"/>
      <c r="BI475" s="24"/>
      <c r="BJ475" s="24"/>
      <c r="BK475" s="24"/>
      <c r="BL475" s="24"/>
      <c r="BM475" s="24"/>
      <c r="BN475" s="24"/>
      <c r="BO475" s="24"/>
      <c r="BP475" s="24"/>
      <c r="BQ475" s="24"/>
      <c r="BR475" s="24"/>
      <c r="BS475" s="24"/>
      <c r="BT475" s="24"/>
      <c r="BU475" s="24"/>
      <c r="BV475" s="24"/>
      <c r="BW475" s="24"/>
      <c r="BX475" s="24"/>
      <c r="BY475" s="24"/>
      <c r="BZ475" s="24"/>
      <c r="CA475" s="24"/>
      <c r="CB475" s="24"/>
      <c r="CC475" s="24"/>
      <c r="CD475" s="24"/>
      <c r="CE475" s="24"/>
    </row>
    <row r="476" spans="46:83" x14ac:dyDescent="0.15">
      <c r="AT476" s="24"/>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c r="BR476" s="24"/>
      <c r="BS476" s="24"/>
      <c r="BT476" s="24"/>
      <c r="BU476" s="24"/>
      <c r="BV476" s="24"/>
      <c r="BW476" s="24"/>
      <c r="BX476" s="24"/>
      <c r="BY476" s="24"/>
      <c r="BZ476" s="24"/>
      <c r="CA476" s="24"/>
      <c r="CB476" s="24"/>
      <c r="CC476" s="24"/>
      <c r="CD476" s="24"/>
      <c r="CE476" s="24"/>
    </row>
    <row r="477" spans="46:83" x14ac:dyDescent="0.15">
      <c r="AT477" s="24"/>
      <c r="AU477" s="24"/>
      <c r="AV477" s="24"/>
      <c r="AW477" s="24"/>
      <c r="AX477" s="24"/>
      <c r="AY477" s="24"/>
      <c r="AZ477" s="24"/>
      <c r="BA477" s="24"/>
      <c r="BB477" s="24"/>
      <c r="BC477" s="24"/>
      <c r="BD477" s="24"/>
      <c r="BE477" s="24"/>
      <c r="BF477" s="24"/>
      <c r="BG477" s="24"/>
      <c r="BH477" s="24"/>
      <c r="BI477" s="24"/>
      <c r="BJ477" s="24"/>
      <c r="BK477" s="24"/>
      <c r="BL477" s="24"/>
      <c r="BM477" s="24"/>
      <c r="BN477" s="24"/>
      <c r="BO477" s="24"/>
      <c r="BP477" s="24"/>
      <c r="BQ477" s="24"/>
      <c r="BR477" s="24"/>
      <c r="BS477" s="24"/>
      <c r="BT477" s="24"/>
      <c r="BU477" s="24"/>
      <c r="BV477" s="24"/>
      <c r="BW477" s="24"/>
      <c r="BX477" s="24"/>
      <c r="BY477" s="24"/>
      <c r="BZ477" s="24"/>
      <c r="CA477" s="24"/>
      <c r="CB477" s="24"/>
      <c r="CC477" s="24"/>
      <c r="CD477" s="24"/>
      <c r="CE477" s="24"/>
    </row>
    <row r="478" spans="46:83" x14ac:dyDescent="0.15">
      <c r="AT478" s="24"/>
      <c r="AU478" s="24"/>
      <c r="AV478" s="24"/>
      <c r="AW478" s="24"/>
      <c r="AX478" s="24"/>
      <c r="AY478" s="24"/>
      <c r="AZ478" s="24"/>
      <c r="BA478" s="24"/>
      <c r="BB478" s="24"/>
      <c r="BC478" s="24"/>
      <c r="BD478" s="24"/>
      <c r="BE478" s="24"/>
      <c r="BF478" s="24"/>
      <c r="BG478" s="24"/>
      <c r="BH478" s="24"/>
      <c r="BI478" s="24"/>
      <c r="BJ478" s="24"/>
      <c r="BK478" s="24"/>
      <c r="BL478" s="24"/>
      <c r="BM478" s="24"/>
      <c r="BN478" s="24"/>
      <c r="BO478" s="24"/>
      <c r="BP478" s="24"/>
      <c r="BQ478" s="24"/>
      <c r="BR478" s="24"/>
      <c r="BS478" s="24"/>
      <c r="BT478" s="24"/>
      <c r="BU478" s="24"/>
      <c r="BV478" s="24"/>
      <c r="BW478" s="24"/>
      <c r="BX478" s="24"/>
      <c r="BY478" s="24"/>
      <c r="BZ478" s="24"/>
      <c r="CA478" s="24"/>
      <c r="CB478" s="24"/>
      <c r="CC478" s="24"/>
      <c r="CD478" s="24"/>
      <c r="CE478" s="24"/>
    </row>
    <row r="479" spans="46:83" x14ac:dyDescent="0.15">
      <c r="AT479" s="24"/>
      <c r="AU479" s="24"/>
      <c r="AV479" s="24"/>
      <c r="AW479" s="24"/>
      <c r="AX479" s="24"/>
      <c r="AY479" s="24"/>
      <c r="AZ479" s="24"/>
      <c r="BA479" s="24"/>
      <c r="BB479" s="24"/>
      <c r="BC479" s="24"/>
      <c r="BD479" s="24"/>
      <c r="BE479" s="24"/>
      <c r="BF479" s="24"/>
      <c r="BG479" s="24"/>
      <c r="BH479" s="24"/>
      <c r="BI479" s="24"/>
      <c r="BJ479" s="24"/>
      <c r="BK479" s="24"/>
      <c r="BL479" s="24"/>
      <c r="BM479" s="24"/>
      <c r="BN479" s="24"/>
      <c r="BO479" s="24"/>
      <c r="BP479" s="24"/>
      <c r="BQ479" s="24"/>
      <c r="BR479" s="24"/>
      <c r="BS479" s="24"/>
      <c r="BT479" s="24"/>
      <c r="BU479" s="24"/>
      <c r="BV479" s="24"/>
      <c r="BW479" s="24"/>
      <c r="BX479" s="24"/>
      <c r="BY479" s="24"/>
      <c r="BZ479" s="24"/>
      <c r="CA479" s="24"/>
      <c r="CB479" s="24"/>
      <c r="CC479" s="24"/>
      <c r="CD479" s="24"/>
      <c r="CE479" s="24"/>
    </row>
    <row r="480" spans="46:83" x14ac:dyDescent="0.15">
      <c r="AT480" s="24"/>
      <c r="AU480" s="24"/>
      <c r="AV480" s="24"/>
      <c r="AW480" s="24"/>
      <c r="AX480" s="24"/>
      <c r="AY480" s="24"/>
      <c r="AZ480" s="24"/>
      <c r="BA480" s="24"/>
      <c r="BB480" s="24"/>
      <c r="BC480" s="24"/>
      <c r="BD480" s="24"/>
      <c r="BE480" s="24"/>
      <c r="BF480" s="24"/>
      <c r="BG480" s="24"/>
      <c r="BH480" s="24"/>
      <c r="BI480" s="24"/>
      <c r="BJ480" s="24"/>
      <c r="BK480" s="24"/>
      <c r="BL480" s="24"/>
      <c r="BM480" s="24"/>
      <c r="BN480" s="24"/>
      <c r="BO480" s="24"/>
      <c r="BP480" s="24"/>
      <c r="BQ480" s="24"/>
      <c r="BR480" s="24"/>
      <c r="BS480" s="24"/>
      <c r="BT480" s="24"/>
      <c r="BU480" s="24"/>
      <c r="BV480" s="24"/>
      <c r="BW480" s="24"/>
      <c r="BX480" s="24"/>
      <c r="BY480" s="24"/>
      <c r="BZ480" s="24"/>
      <c r="CA480" s="24"/>
      <c r="CB480" s="24"/>
      <c r="CC480" s="24"/>
      <c r="CD480" s="24"/>
      <c r="CE480" s="24"/>
    </row>
    <row r="481" spans="46:83" x14ac:dyDescent="0.15">
      <c r="AT481" s="24"/>
      <c r="AU481" s="24"/>
      <c r="AV481" s="24"/>
      <c r="AW481" s="24"/>
      <c r="AX481" s="24"/>
      <c r="AY481" s="24"/>
      <c r="AZ481" s="24"/>
      <c r="BA481" s="24"/>
      <c r="BB481" s="24"/>
      <c r="BC481" s="24"/>
      <c r="BD481" s="24"/>
      <c r="BE481" s="24"/>
      <c r="BF481" s="24"/>
      <c r="BG481" s="24"/>
      <c r="BH481" s="24"/>
      <c r="BI481" s="24"/>
      <c r="BJ481" s="24"/>
      <c r="BK481" s="24"/>
      <c r="BL481" s="24"/>
      <c r="BM481" s="24"/>
      <c r="BN481" s="24"/>
      <c r="BO481" s="24"/>
      <c r="BP481" s="24"/>
      <c r="BQ481" s="24"/>
      <c r="BR481" s="24"/>
      <c r="BS481" s="24"/>
      <c r="BT481" s="24"/>
      <c r="BU481" s="24"/>
      <c r="BV481" s="24"/>
      <c r="BW481" s="24"/>
      <c r="BX481" s="24"/>
      <c r="BY481" s="24"/>
      <c r="BZ481" s="24"/>
      <c r="CA481" s="24"/>
      <c r="CB481" s="24"/>
      <c r="CC481" s="24"/>
      <c r="CD481" s="24"/>
      <c r="CE481" s="24"/>
    </row>
    <row r="482" spans="46:83" x14ac:dyDescent="0.15">
      <c r="AT482" s="24"/>
      <c r="AU482" s="24"/>
      <c r="AV482" s="24"/>
      <c r="AW482" s="24"/>
      <c r="AX482" s="24"/>
      <c r="AY482" s="24"/>
      <c r="AZ482" s="24"/>
      <c r="BA482" s="24"/>
      <c r="BB482" s="24"/>
      <c r="BC482" s="24"/>
      <c r="BD482" s="24"/>
      <c r="BE482" s="24"/>
      <c r="BF482" s="24"/>
      <c r="BG482" s="24"/>
      <c r="BH482" s="24"/>
      <c r="BI482" s="24"/>
      <c r="BJ482" s="24"/>
      <c r="BK482" s="24"/>
      <c r="BL482" s="24"/>
      <c r="BM482" s="24"/>
      <c r="BN482" s="24"/>
      <c r="BO482" s="24"/>
      <c r="BP482" s="24"/>
      <c r="BQ482" s="24"/>
      <c r="BR482" s="24"/>
      <c r="BS482" s="24"/>
      <c r="BT482" s="24"/>
      <c r="BU482" s="24"/>
      <c r="BV482" s="24"/>
      <c r="BW482" s="24"/>
      <c r="BX482" s="24"/>
      <c r="BY482" s="24"/>
      <c r="BZ482" s="24"/>
      <c r="CA482" s="24"/>
      <c r="CB482" s="24"/>
      <c r="CC482" s="24"/>
      <c r="CD482" s="24"/>
      <c r="CE482" s="24"/>
    </row>
    <row r="483" spans="46:83" x14ac:dyDescent="0.15">
      <c r="AT483" s="24"/>
      <c r="AU483" s="24"/>
      <c r="AV483" s="24"/>
      <c r="AW483" s="24"/>
      <c r="AX483" s="24"/>
      <c r="AY483" s="24"/>
      <c r="AZ483" s="24"/>
      <c r="BA483" s="24"/>
      <c r="BB483" s="24"/>
      <c r="BC483" s="24"/>
      <c r="BD483" s="24"/>
      <c r="BE483" s="24"/>
      <c r="BF483" s="24"/>
      <c r="BG483" s="24"/>
      <c r="BH483" s="24"/>
      <c r="BI483" s="24"/>
      <c r="BJ483" s="24"/>
      <c r="BK483" s="24"/>
      <c r="BL483" s="24"/>
      <c r="BM483" s="24"/>
      <c r="BN483" s="24"/>
      <c r="BO483" s="24"/>
      <c r="BP483" s="24"/>
      <c r="BQ483" s="24"/>
      <c r="BR483" s="24"/>
      <c r="BS483" s="24"/>
      <c r="BT483" s="24"/>
      <c r="BU483" s="24"/>
      <c r="BV483" s="24"/>
      <c r="BW483" s="24"/>
      <c r="BX483" s="24"/>
      <c r="BY483" s="24"/>
      <c r="BZ483" s="24"/>
      <c r="CA483" s="24"/>
      <c r="CB483" s="24"/>
      <c r="CC483" s="24"/>
      <c r="CD483" s="24"/>
      <c r="CE483" s="24"/>
    </row>
    <row r="484" spans="46:83" x14ac:dyDescent="0.15">
      <c r="AT484" s="24"/>
      <c r="AU484" s="24"/>
      <c r="AV484" s="24"/>
      <c r="AW484" s="24"/>
      <c r="AX484" s="24"/>
      <c r="AY484" s="24"/>
      <c r="AZ484" s="24"/>
      <c r="BA484" s="24"/>
      <c r="BB484" s="24"/>
      <c r="BC484" s="24"/>
      <c r="BD484" s="24"/>
      <c r="BE484" s="24"/>
      <c r="BF484" s="24"/>
      <c r="BG484" s="24"/>
      <c r="BH484" s="24"/>
      <c r="BI484" s="24"/>
      <c r="BJ484" s="24"/>
      <c r="BK484" s="24"/>
      <c r="BL484" s="24"/>
      <c r="BM484" s="24"/>
      <c r="BN484" s="24"/>
      <c r="BO484" s="24"/>
      <c r="BP484" s="24"/>
      <c r="BQ484" s="24"/>
      <c r="BR484" s="24"/>
      <c r="BS484" s="24"/>
      <c r="BT484" s="24"/>
      <c r="BU484" s="24"/>
      <c r="BV484" s="24"/>
      <c r="BW484" s="24"/>
      <c r="BX484" s="24"/>
      <c r="BY484" s="24"/>
      <c r="BZ484" s="24"/>
      <c r="CA484" s="24"/>
      <c r="CB484" s="24"/>
      <c r="CC484" s="24"/>
      <c r="CD484" s="24"/>
      <c r="CE484" s="24"/>
    </row>
    <row r="485" spans="46:83" x14ac:dyDescent="0.15">
      <c r="AT485" s="24"/>
      <c r="AU485" s="24"/>
      <c r="AV485" s="24"/>
      <c r="AW485" s="24"/>
      <c r="AX485" s="24"/>
      <c r="AY485" s="24"/>
      <c r="AZ485" s="24"/>
      <c r="BA485" s="24"/>
      <c r="BB485" s="24"/>
      <c r="BC485" s="24"/>
      <c r="BD485" s="24"/>
      <c r="BE485" s="24"/>
      <c r="BF485" s="24"/>
      <c r="BG485" s="24"/>
      <c r="BH485" s="24"/>
      <c r="BI485" s="24"/>
      <c r="BJ485" s="24"/>
      <c r="BK485" s="24"/>
      <c r="BL485" s="24"/>
      <c r="BM485" s="24"/>
      <c r="BN485" s="24"/>
      <c r="BO485" s="24"/>
      <c r="BP485" s="24"/>
      <c r="BQ485" s="24"/>
      <c r="BR485" s="24"/>
      <c r="BS485" s="24"/>
      <c r="BT485" s="24"/>
      <c r="BU485" s="24"/>
      <c r="BV485" s="24"/>
      <c r="BW485" s="24"/>
      <c r="BX485" s="24"/>
      <c r="BY485" s="24"/>
      <c r="BZ485" s="24"/>
      <c r="CA485" s="24"/>
      <c r="CB485" s="24"/>
      <c r="CC485" s="24"/>
      <c r="CD485" s="24"/>
      <c r="CE485" s="24"/>
    </row>
    <row r="486" spans="46:83" x14ac:dyDescent="0.15">
      <c r="AT486" s="24"/>
      <c r="AU486" s="24"/>
      <c r="AV486" s="24"/>
      <c r="AW486" s="24"/>
      <c r="AX486" s="24"/>
      <c r="AY486" s="24"/>
      <c r="AZ486" s="24"/>
      <c r="BA486" s="24"/>
      <c r="BB486" s="24"/>
      <c r="BC486" s="24"/>
      <c r="BD486" s="24"/>
      <c r="BE486" s="24"/>
      <c r="BF486" s="24"/>
      <c r="BG486" s="24"/>
      <c r="BH486" s="24"/>
      <c r="BI486" s="24"/>
      <c r="BJ486" s="24"/>
      <c r="BK486" s="24"/>
      <c r="BL486" s="24"/>
      <c r="BM486" s="24"/>
      <c r="BN486" s="24"/>
      <c r="BO486" s="24"/>
      <c r="BP486" s="24"/>
      <c r="BQ486" s="24"/>
      <c r="BR486" s="24"/>
      <c r="BS486" s="24"/>
      <c r="BT486" s="24"/>
      <c r="BU486" s="24"/>
      <c r="BV486" s="24"/>
      <c r="BW486" s="24"/>
      <c r="BX486" s="24"/>
      <c r="BY486" s="24"/>
      <c r="BZ486" s="24"/>
      <c r="CA486" s="24"/>
      <c r="CB486" s="24"/>
      <c r="CC486" s="24"/>
      <c r="CD486" s="24"/>
      <c r="CE486" s="24"/>
    </row>
    <row r="487" spans="46:83" x14ac:dyDescent="0.15">
      <c r="AT487" s="24"/>
      <c r="AU487" s="24"/>
      <c r="AV487" s="24"/>
      <c r="AW487" s="24"/>
      <c r="AX487" s="24"/>
      <c r="AY487" s="24"/>
      <c r="AZ487" s="24"/>
      <c r="BA487" s="24"/>
      <c r="BB487" s="24"/>
      <c r="BC487" s="24"/>
      <c r="BD487" s="24"/>
      <c r="BE487" s="24"/>
      <c r="BF487" s="24"/>
      <c r="BG487" s="24"/>
      <c r="BH487" s="24"/>
      <c r="BI487" s="24"/>
      <c r="BJ487" s="24"/>
      <c r="BK487" s="24"/>
      <c r="BL487" s="24"/>
      <c r="BM487" s="24"/>
      <c r="BN487" s="24"/>
      <c r="BO487" s="24"/>
      <c r="BP487" s="24"/>
      <c r="BQ487" s="24"/>
      <c r="BR487" s="24"/>
      <c r="BS487" s="24"/>
      <c r="BT487" s="24"/>
      <c r="BU487" s="24"/>
      <c r="BV487" s="24"/>
      <c r="BW487" s="24"/>
      <c r="BX487" s="24"/>
      <c r="BY487" s="24"/>
      <c r="BZ487" s="24"/>
      <c r="CA487" s="24"/>
      <c r="CB487" s="24"/>
      <c r="CC487" s="24"/>
      <c r="CD487" s="24"/>
      <c r="CE487" s="24"/>
    </row>
    <row r="488" spans="46:83" x14ac:dyDescent="0.15">
      <c r="AT488" s="24"/>
      <c r="AU488" s="24"/>
      <c r="AV488" s="24"/>
      <c r="AW488" s="24"/>
      <c r="AX488" s="24"/>
      <c r="AY488" s="24"/>
      <c r="AZ488" s="24"/>
      <c r="BA488" s="24"/>
      <c r="BB488" s="24"/>
      <c r="BC488" s="24"/>
      <c r="BD488" s="24"/>
      <c r="BE488" s="24"/>
      <c r="BF488" s="24"/>
      <c r="BG488" s="24"/>
      <c r="BH488" s="24"/>
      <c r="BI488" s="24"/>
      <c r="BJ488" s="24"/>
      <c r="BK488" s="24"/>
      <c r="BL488" s="24"/>
      <c r="BM488" s="24"/>
      <c r="BN488" s="24"/>
      <c r="BO488" s="24"/>
      <c r="BP488" s="24"/>
      <c r="BQ488" s="24"/>
      <c r="BR488" s="24"/>
      <c r="BS488" s="24"/>
      <c r="BT488" s="24"/>
      <c r="BU488" s="24"/>
      <c r="BV488" s="24"/>
      <c r="BW488" s="24"/>
      <c r="BX488" s="24"/>
      <c r="BY488" s="24"/>
      <c r="BZ488" s="24"/>
      <c r="CA488" s="24"/>
      <c r="CB488" s="24"/>
      <c r="CC488" s="24"/>
      <c r="CD488" s="24"/>
      <c r="CE488" s="24"/>
    </row>
    <row r="489" spans="46:83" x14ac:dyDescent="0.15">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row>
    <row r="490" spans="46:83" x14ac:dyDescent="0.15">
      <c r="AT490" s="24"/>
      <c r="AU490" s="24"/>
      <c r="AV490" s="24"/>
      <c r="AW490" s="24"/>
      <c r="AX490" s="24"/>
      <c r="AY490" s="24"/>
      <c r="AZ490" s="24"/>
      <c r="BA490" s="24"/>
      <c r="BB490" s="24"/>
      <c r="BC490" s="24"/>
      <c r="BD490" s="24"/>
      <c r="BE490" s="24"/>
      <c r="BF490" s="24"/>
      <c r="BG490" s="24"/>
      <c r="BH490" s="24"/>
      <c r="BI490" s="24"/>
      <c r="BJ490" s="24"/>
      <c r="BK490" s="24"/>
      <c r="BL490" s="24"/>
      <c r="BM490" s="24"/>
      <c r="BN490" s="24"/>
      <c r="BO490" s="24"/>
      <c r="BP490" s="24"/>
      <c r="BQ490" s="24"/>
      <c r="BR490" s="24"/>
      <c r="BS490" s="24"/>
      <c r="BT490" s="24"/>
      <c r="BU490" s="24"/>
      <c r="BV490" s="24"/>
      <c r="BW490" s="24"/>
      <c r="BX490" s="24"/>
      <c r="BY490" s="24"/>
      <c r="BZ490" s="24"/>
      <c r="CA490" s="24"/>
      <c r="CB490" s="24"/>
      <c r="CC490" s="24"/>
      <c r="CD490" s="24"/>
      <c r="CE490" s="24"/>
    </row>
    <row r="491" spans="46:83" x14ac:dyDescent="0.15">
      <c r="AT491" s="24"/>
      <c r="AU491" s="24"/>
      <c r="AV491" s="24"/>
      <c r="AW491" s="24"/>
      <c r="AX491" s="24"/>
      <c r="AY491" s="24"/>
      <c r="AZ491" s="24"/>
      <c r="BA491" s="24"/>
      <c r="BB491" s="24"/>
      <c r="BC491" s="24"/>
      <c r="BD491" s="24"/>
      <c r="BE491" s="24"/>
      <c r="BF491" s="24"/>
      <c r="BG491" s="24"/>
      <c r="BH491" s="24"/>
      <c r="BI491" s="24"/>
      <c r="BJ491" s="24"/>
      <c r="BK491" s="24"/>
      <c r="BL491" s="24"/>
      <c r="BM491" s="24"/>
      <c r="BN491" s="24"/>
      <c r="BO491" s="24"/>
      <c r="BP491" s="24"/>
      <c r="BQ491" s="24"/>
      <c r="BR491" s="24"/>
      <c r="BS491" s="24"/>
      <c r="BT491" s="24"/>
      <c r="BU491" s="24"/>
      <c r="BV491" s="24"/>
      <c r="BW491" s="24"/>
      <c r="BX491" s="24"/>
      <c r="BY491" s="24"/>
      <c r="BZ491" s="24"/>
      <c r="CA491" s="24"/>
      <c r="CB491" s="24"/>
      <c r="CC491" s="24"/>
      <c r="CD491" s="24"/>
      <c r="CE491" s="24"/>
    </row>
    <row r="492" spans="46:83" x14ac:dyDescent="0.15">
      <c r="AT492" s="24"/>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c r="BR492" s="24"/>
      <c r="BS492" s="24"/>
      <c r="BT492" s="24"/>
      <c r="BU492" s="24"/>
      <c r="BV492" s="24"/>
      <c r="BW492" s="24"/>
      <c r="BX492" s="24"/>
      <c r="BY492" s="24"/>
      <c r="BZ492" s="24"/>
      <c r="CA492" s="24"/>
      <c r="CB492" s="24"/>
      <c r="CC492" s="24"/>
      <c r="CD492" s="24"/>
      <c r="CE492" s="24"/>
    </row>
    <row r="493" spans="46:83" x14ac:dyDescent="0.15">
      <c r="AT493" s="24"/>
      <c r="AU493" s="24"/>
      <c r="AV493" s="24"/>
      <c r="AW493" s="24"/>
      <c r="AX493" s="24"/>
      <c r="AY493" s="24"/>
      <c r="AZ493" s="24"/>
      <c r="BA493" s="24"/>
      <c r="BB493" s="24"/>
      <c r="BC493" s="24"/>
      <c r="BD493" s="24"/>
      <c r="BE493" s="24"/>
      <c r="BF493" s="24"/>
      <c r="BG493" s="24"/>
      <c r="BH493" s="24"/>
      <c r="BI493" s="24"/>
      <c r="BJ493" s="24"/>
      <c r="BK493" s="24"/>
      <c r="BL493" s="24"/>
      <c r="BM493" s="24"/>
      <c r="BN493" s="24"/>
      <c r="BO493" s="24"/>
      <c r="BP493" s="24"/>
      <c r="BQ493" s="24"/>
      <c r="BR493" s="24"/>
      <c r="BS493" s="24"/>
      <c r="BT493" s="24"/>
      <c r="BU493" s="24"/>
      <c r="BV493" s="24"/>
      <c r="BW493" s="24"/>
      <c r="BX493" s="24"/>
      <c r="BY493" s="24"/>
      <c r="BZ493" s="24"/>
      <c r="CA493" s="24"/>
      <c r="CB493" s="24"/>
      <c r="CC493" s="24"/>
      <c r="CD493" s="24"/>
      <c r="CE493" s="24"/>
    </row>
    <row r="494" spans="46:83" x14ac:dyDescent="0.15">
      <c r="AT494" s="24"/>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c r="BR494" s="24"/>
      <c r="BS494" s="24"/>
      <c r="BT494" s="24"/>
      <c r="BU494" s="24"/>
      <c r="BV494" s="24"/>
      <c r="BW494" s="24"/>
      <c r="BX494" s="24"/>
      <c r="BY494" s="24"/>
      <c r="BZ494" s="24"/>
      <c r="CA494" s="24"/>
      <c r="CB494" s="24"/>
      <c r="CC494" s="24"/>
      <c r="CD494" s="24"/>
      <c r="CE494" s="24"/>
    </row>
    <row r="495" spans="46:83" x14ac:dyDescent="0.15">
      <c r="AT495" s="24"/>
      <c r="AU495" s="24"/>
      <c r="AV495" s="24"/>
      <c r="AW495" s="24"/>
      <c r="AX495" s="24"/>
      <c r="AY495" s="24"/>
      <c r="AZ495" s="24"/>
      <c r="BA495" s="24"/>
      <c r="BB495" s="24"/>
      <c r="BC495" s="24"/>
      <c r="BD495" s="24"/>
      <c r="BE495" s="24"/>
      <c r="BF495" s="24"/>
      <c r="BG495" s="24"/>
      <c r="BH495" s="24"/>
      <c r="BI495" s="24"/>
      <c r="BJ495" s="24"/>
      <c r="BK495" s="24"/>
      <c r="BL495" s="24"/>
      <c r="BM495" s="24"/>
      <c r="BN495" s="24"/>
      <c r="BO495" s="24"/>
      <c r="BP495" s="24"/>
      <c r="BQ495" s="24"/>
      <c r="BR495" s="24"/>
      <c r="BS495" s="24"/>
      <c r="BT495" s="24"/>
      <c r="BU495" s="24"/>
      <c r="BV495" s="24"/>
      <c r="BW495" s="24"/>
      <c r="BX495" s="24"/>
      <c r="BY495" s="24"/>
      <c r="BZ495" s="24"/>
      <c r="CA495" s="24"/>
      <c r="CB495" s="24"/>
      <c r="CC495" s="24"/>
      <c r="CD495" s="24"/>
      <c r="CE495" s="24"/>
    </row>
    <row r="496" spans="46:83" x14ac:dyDescent="0.15">
      <c r="AT496" s="24"/>
      <c r="AU496" s="24"/>
      <c r="AV496" s="24"/>
      <c r="AW496" s="24"/>
      <c r="AX496" s="24"/>
      <c r="AY496" s="24"/>
      <c r="AZ496" s="24"/>
      <c r="BA496" s="24"/>
      <c r="BB496" s="24"/>
      <c r="BC496" s="24"/>
      <c r="BD496" s="24"/>
      <c r="BE496" s="24"/>
      <c r="BF496" s="24"/>
      <c r="BG496" s="24"/>
      <c r="BH496" s="24"/>
      <c r="BI496" s="24"/>
      <c r="BJ496" s="24"/>
      <c r="BK496" s="24"/>
      <c r="BL496" s="24"/>
      <c r="BM496" s="24"/>
      <c r="BN496" s="24"/>
      <c r="BO496" s="24"/>
      <c r="BP496" s="24"/>
      <c r="BQ496" s="24"/>
      <c r="BR496" s="24"/>
      <c r="BS496" s="24"/>
      <c r="BT496" s="24"/>
      <c r="BU496" s="24"/>
      <c r="BV496" s="24"/>
      <c r="BW496" s="24"/>
      <c r="BX496" s="24"/>
      <c r="BY496" s="24"/>
      <c r="BZ496" s="24"/>
      <c r="CA496" s="24"/>
      <c r="CB496" s="24"/>
      <c r="CC496" s="24"/>
      <c r="CD496" s="24"/>
      <c r="CE496" s="24"/>
    </row>
    <row r="497" spans="46:83" x14ac:dyDescent="0.15">
      <c r="AT497" s="24"/>
      <c r="AU497" s="24"/>
      <c r="AV497" s="24"/>
      <c r="AW497" s="24"/>
      <c r="AX497" s="24"/>
      <c r="AY497" s="24"/>
      <c r="AZ497" s="24"/>
      <c r="BA497" s="24"/>
      <c r="BB497" s="24"/>
      <c r="BC497" s="24"/>
      <c r="BD497" s="24"/>
      <c r="BE497" s="24"/>
      <c r="BF497" s="24"/>
      <c r="BG497" s="24"/>
      <c r="BH497" s="24"/>
      <c r="BI497" s="24"/>
      <c r="BJ497" s="24"/>
      <c r="BK497" s="24"/>
      <c r="BL497" s="24"/>
      <c r="BM497" s="24"/>
      <c r="BN497" s="24"/>
      <c r="BO497" s="24"/>
      <c r="BP497" s="24"/>
      <c r="BQ497" s="24"/>
      <c r="BR497" s="24"/>
      <c r="BS497" s="24"/>
      <c r="BT497" s="24"/>
      <c r="BU497" s="24"/>
      <c r="BV497" s="24"/>
      <c r="BW497" s="24"/>
      <c r="BX497" s="24"/>
      <c r="BY497" s="24"/>
      <c r="BZ497" s="24"/>
      <c r="CA497" s="24"/>
      <c r="CB497" s="24"/>
      <c r="CC497" s="24"/>
      <c r="CD497" s="24"/>
      <c r="CE497" s="24"/>
    </row>
    <row r="498" spans="46:83" x14ac:dyDescent="0.15">
      <c r="AT498" s="24"/>
      <c r="AU498" s="24"/>
      <c r="AV498" s="24"/>
      <c r="AW498" s="24"/>
      <c r="AX498" s="24"/>
      <c r="AY498" s="24"/>
      <c r="AZ498" s="24"/>
      <c r="BA498" s="24"/>
      <c r="BB498" s="24"/>
      <c r="BC498" s="24"/>
      <c r="BD498" s="24"/>
      <c r="BE498" s="24"/>
      <c r="BF498" s="24"/>
      <c r="BG498" s="24"/>
      <c r="BH498" s="24"/>
      <c r="BI498" s="24"/>
      <c r="BJ498" s="24"/>
      <c r="BK498" s="24"/>
      <c r="BL498" s="24"/>
      <c r="BM498" s="24"/>
      <c r="BN498" s="24"/>
      <c r="BO498" s="24"/>
      <c r="BP498" s="24"/>
      <c r="BQ498" s="24"/>
      <c r="BR498" s="24"/>
      <c r="BS498" s="24"/>
      <c r="BT498" s="24"/>
      <c r="BU498" s="24"/>
      <c r="BV498" s="24"/>
      <c r="BW498" s="24"/>
      <c r="BX498" s="24"/>
      <c r="BY498" s="24"/>
      <c r="BZ498" s="24"/>
      <c r="CA498" s="24"/>
      <c r="CB498" s="24"/>
      <c r="CC498" s="24"/>
      <c r="CD498" s="24"/>
      <c r="CE498" s="24"/>
    </row>
    <row r="499" spans="46:83" x14ac:dyDescent="0.15">
      <c r="AT499" s="24"/>
      <c r="AU499" s="24"/>
      <c r="AV499" s="24"/>
      <c r="AW499" s="24"/>
      <c r="AX499" s="24"/>
      <c r="AY499" s="24"/>
      <c r="AZ499" s="24"/>
      <c r="BA499" s="24"/>
      <c r="BB499" s="24"/>
      <c r="BC499" s="24"/>
      <c r="BD499" s="24"/>
      <c r="BE499" s="24"/>
      <c r="BF499" s="24"/>
      <c r="BG499" s="24"/>
      <c r="BH499" s="24"/>
      <c r="BI499" s="24"/>
      <c r="BJ499" s="24"/>
      <c r="BK499" s="24"/>
      <c r="BL499" s="24"/>
      <c r="BM499" s="24"/>
      <c r="BN499" s="24"/>
      <c r="BO499" s="24"/>
      <c r="BP499" s="24"/>
      <c r="BQ499" s="24"/>
      <c r="BR499" s="24"/>
      <c r="BS499" s="24"/>
      <c r="BT499" s="24"/>
      <c r="BU499" s="24"/>
      <c r="BV499" s="24"/>
      <c r="BW499" s="24"/>
      <c r="BX499" s="24"/>
      <c r="BY499" s="24"/>
      <c r="BZ499" s="24"/>
      <c r="CA499" s="24"/>
      <c r="CB499" s="24"/>
      <c r="CC499" s="24"/>
      <c r="CD499" s="24"/>
      <c r="CE499" s="24"/>
    </row>
    <row r="500" spans="46:83" x14ac:dyDescent="0.15">
      <c r="AT500" s="24"/>
      <c r="AU500" s="24"/>
      <c r="AV500" s="24"/>
      <c r="AW500" s="24"/>
      <c r="AX500" s="24"/>
      <c r="AY500" s="24"/>
      <c r="AZ500" s="24"/>
      <c r="BA500" s="24"/>
      <c r="BB500" s="24"/>
      <c r="BC500" s="24"/>
      <c r="BD500" s="24"/>
      <c r="BE500" s="24"/>
      <c r="BF500" s="24"/>
      <c r="BG500" s="24"/>
      <c r="BH500" s="24"/>
      <c r="BI500" s="24"/>
      <c r="BJ500" s="24"/>
      <c r="BK500" s="24"/>
      <c r="BL500" s="24"/>
      <c r="BM500" s="24"/>
      <c r="BN500" s="24"/>
      <c r="BO500" s="24"/>
      <c r="BP500" s="24"/>
      <c r="BQ500" s="24"/>
      <c r="BR500" s="24"/>
      <c r="BS500" s="24"/>
      <c r="BT500" s="24"/>
      <c r="BU500" s="24"/>
      <c r="BV500" s="24"/>
      <c r="BW500" s="24"/>
      <c r="BX500" s="24"/>
      <c r="BY500" s="24"/>
      <c r="BZ500" s="24"/>
      <c r="CA500" s="24"/>
      <c r="CB500" s="24"/>
      <c r="CC500" s="24"/>
      <c r="CD500" s="24"/>
      <c r="CE500" s="24"/>
    </row>
    <row r="501" spans="46:83" x14ac:dyDescent="0.15">
      <c r="AT501" s="24"/>
      <c r="AU501" s="24"/>
      <c r="AV501" s="24"/>
      <c r="AW501" s="24"/>
      <c r="AX501" s="24"/>
      <c r="AY501" s="24"/>
      <c r="AZ501" s="24"/>
      <c r="BA501" s="24"/>
      <c r="BB501" s="24"/>
      <c r="BC501" s="24"/>
      <c r="BD501" s="24"/>
      <c r="BE501" s="24"/>
      <c r="BF501" s="24"/>
      <c r="BG501" s="24"/>
      <c r="BH501" s="24"/>
      <c r="BI501" s="24"/>
      <c r="BJ501" s="24"/>
      <c r="BK501" s="24"/>
      <c r="BL501" s="24"/>
      <c r="BM501" s="24"/>
      <c r="BN501" s="24"/>
      <c r="BO501" s="24"/>
      <c r="BP501" s="24"/>
      <c r="BQ501" s="24"/>
      <c r="BR501" s="24"/>
      <c r="BS501" s="24"/>
      <c r="BT501" s="24"/>
      <c r="BU501" s="24"/>
      <c r="BV501" s="24"/>
      <c r="BW501" s="24"/>
      <c r="BX501" s="24"/>
      <c r="BY501" s="24"/>
      <c r="BZ501" s="24"/>
      <c r="CA501" s="24"/>
      <c r="CB501" s="24"/>
      <c r="CC501" s="24"/>
      <c r="CD501" s="24"/>
      <c r="CE501" s="24"/>
    </row>
    <row r="502" spans="46:83" x14ac:dyDescent="0.15">
      <c r="AT502" s="24"/>
      <c r="AU502" s="24"/>
      <c r="AV502" s="24"/>
      <c r="AW502" s="24"/>
      <c r="AX502" s="24"/>
      <c r="AY502" s="24"/>
      <c r="AZ502" s="24"/>
      <c r="BA502" s="24"/>
      <c r="BB502" s="24"/>
      <c r="BC502" s="24"/>
      <c r="BD502" s="24"/>
      <c r="BE502" s="24"/>
      <c r="BF502" s="24"/>
      <c r="BG502" s="24"/>
      <c r="BH502" s="24"/>
      <c r="BI502" s="24"/>
      <c r="BJ502" s="24"/>
      <c r="BK502" s="24"/>
      <c r="BL502" s="24"/>
      <c r="BM502" s="24"/>
      <c r="BN502" s="24"/>
      <c r="BO502" s="24"/>
      <c r="BP502" s="24"/>
      <c r="BQ502" s="24"/>
      <c r="BR502" s="24"/>
      <c r="BS502" s="24"/>
      <c r="BT502" s="24"/>
      <c r="BU502" s="24"/>
      <c r="BV502" s="24"/>
      <c r="BW502" s="24"/>
      <c r="BX502" s="24"/>
      <c r="BY502" s="24"/>
      <c r="BZ502" s="24"/>
      <c r="CA502" s="24"/>
      <c r="CB502" s="24"/>
      <c r="CC502" s="24"/>
      <c r="CD502" s="24"/>
      <c r="CE502" s="24"/>
    </row>
    <row r="503" spans="46:83" x14ac:dyDescent="0.15">
      <c r="AT503" s="24"/>
      <c r="AU503" s="24"/>
      <c r="AV503" s="24"/>
      <c r="AW503" s="24"/>
      <c r="AX503" s="24"/>
      <c r="AY503" s="24"/>
      <c r="AZ503" s="24"/>
      <c r="BA503" s="24"/>
      <c r="BB503" s="24"/>
      <c r="BC503" s="24"/>
      <c r="BD503" s="24"/>
      <c r="BE503" s="24"/>
      <c r="BF503" s="24"/>
      <c r="BG503" s="24"/>
      <c r="BH503" s="24"/>
      <c r="BI503" s="24"/>
      <c r="BJ503" s="24"/>
      <c r="BK503" s="24"/>
      <c r="BL503" s="24"/>
      <c r="BM503" s="24"/>
      <c r="BN503" s="24"/>
      <c r="BO503" s="24"/>
      <c r="BP503" s="24"/>
      <c r="BQ503" s="24"/>
      <c r="BR503" s="24"/>
      <c r="BS503" s="24"/>
      <c r="BT503" s="24"/>
      <c r="BU503" s="24"/>
      <c r="BV503" s="24"/>
      <c r="BW503" s="24"/>
      <c r="BX503" s="24"/>
      <c r="BY503" s="24"/>
      <c r="BZ503" s="24"/>
      <c r="CA503" s="24"/>
      <c r="CB503" s="24"/>
      <c r="CC503" s="24"/>
      <c r="CD503" s="24"/>
      <c r="CE503" s="24"/>
    </row>
    <row r="504" spans="46:83" x14ac:dyDescent="0.15">
      <c r="AT504" s="24"/>
      <c r="AU504" s="24"/>
      <c r="AV504" s="24"/>
      <c r="AW504" s="24"/>
      <c r="AX504" s="24"/>
      <c r="AY504" s="24"/>
      <c r="AZ504" s="24"/>
      <c r="BA504" s="24"/>
      <c r="BB504" s="24"/>
      <c r="BC504" s="24"/>
      <c r="BD504" s="24"/>
      <c r="BE504" s="24"/>
      <c r="BF504" s="24"/>
      <c r="BG504" s="24"/>
      <c r="BH504" s="24"/>
      <c r="BI504" s="24"/>
      <c r="BJ504" s="24"/>
      <c r="BK504" s="24"/>
      <c r="BL504" s="24"/>
      <c r="BM504" s="24"/>
      <c r="BN504" s="24"/>
      <c r="BO504" s="24"/>
      <c r="BP504" s="24"/>
      <c r="BQ504" s="24"/>
      <c r="BR504" s="24"/>
      <c r="BS504" s="24"/>
      <c r="BT504" s="24"/>
      <c r="BU504" s="24"/>
      <c r="BV504" s="24"/>
      <c r="BW504" s="24"/>
      <c r="BX504" s="24"/>
      <c r="BY504" s="24"/>
      <c r="BZ504" s="24"/>
      <c r="CA504" s="24"/>
      <c r="CB504" s="24"/>
      <c r="CC504" s="24"/>
      <c r="CD504" s="24"/>
      <c r="CE504" s="24"/>
    </row>
    <row r="505" spans="46:83" x14ac:dyDescent="0.15">
      <c r="AT505" s="24"/>
      <c r="AU505" s="24"/>
      <c r="AV505" s="24"/>
      <c r="AW505" s="24"/>
      <c r="AX505" s="24"/>
      <c r="AY505" s="24"/>
      <c r="AZ505" s="24"/>
      <c r="BA505" s="24"/>
      <c r="BB505" s="24"/>
      <c r="BC505" s="24"/>
      <c r="BD505" s="24"/>
      <c r="BE505" s="24"/>
      <c r="BF505" s="24"/>
      <c r="BG505" s="24"/>
      <c r="BH505" s="24"/>
      <c r="BI505" s="24"/>
      <c r="BJ505" s="24"/>
      <c r="BK505" s="24"/>
      <c r="BL505" s="24"/>
      <c r="BM505" s="24"/>
      <c r="BN505" s="24"/>
      <c r="BO505" s="24"/>
      <c r="BP505" s="24"/>
      <c r="BQ505" s="24"/>
      <c r="BR505" s="24"/>
      <c r="BS505" s="24"/>
      <c r="BT505" s="24"/>
      <c r="BU505" s="24"/>
      <c r="BV505" s="24"/>
      <c r="BW505" s="24"/>
      <c r="BX505" s="24"/>
      <c r="BY505" s="24"/>
      <c r="BZ505" s="24"/>
      <c r="CA505" s="24"/>
      <c r="CB505" s="24"/>
      <c r="CC505" s="24"/>
      <c r="CD505" s="24"/>
      <c r="CE505" s="24"/>
    </row>
    <row r="506" spans="46:83" x14ac:dyDescent="0.15">
      <c r="AT506" s="24"/>
      <c r="AU506" s="24"/>
      <c r="AV506" s="24"/>
      <c r="AW506" s="24"/>
      <c r="AX506" s="24"/>
      <c r="AY506" s="24"/>
      <c r="AZ506" s="24"/>
      <c r="BA506" s="24"/>
      <c r="BB506" s="24"/>
      <c r="BC506" s="24"/>
      <c r="BD506" s="24"/>
      <c r="BE506" s="24"/>
      <c r="BF506" s="24"/>
      <c r="BG506" s="24"/>
      <c r="BH506" s="24"/>
      <c r="BI506" s="24"/>
      <c r="BJ506" s="24"/>
      <c r="BK506" s="24"/>
      <c r="BL506" s="24"/>
      <c r="BM506" s="24"/>
      <c r="BN506" s="24"/>
      <c r="BO506" s="24"/>
      <c r="BP506" s="24"/>
      <c r="BQ506" s="24"/>
      <c r="BR506" s="24"/>
      <c r="BS506" s="24"/>
      <c r="BT506" s="24"/>
      <c r="BU506" s="24"/>
      <c r="BV506" s="24"/>
      <c r="BW506" s="24"/>
      <c r="BX506" s="24"/>
      <c r="BY506" s="24"/>
      <c r="BZ506" s="24"/>
      <c r="CA506" s="24"/>
      <c r="CB506" s="24"/>
      <c r="CC506" s="24"/>
      <c r="CD506" s="24"/>
      <c r="CE506" s="24"/>
    </row>
    <row r="507" spans="46:83" x14ac:dyDescent="0.15">
      <c r="AT507" s="24"/>
      <c r="AU507" s="24"/>
      <c r="AV507" s="24"/>
      <c r="AW507" s="24"/>
      <c r="AX507" s="24"/>
      <c r="AY507" s="24"/>
      <c r="AZ507" s="24"/>
      <c r="BA507" s="24"/>
      <c r="BB507" s="24"/>
      <c r="BC507" s="24"/>
      <c r="BD507" s="24"/>
      <c r="BE507" s="24"/>
      <c r="BF507" s="24"/>
      <c r="BG507" s="24"/>
      <c r="BH507" s="24"/>
      <c r="BI507" s="24"/>
      <c r="BJ507" s="24"/>
      <c r="BK507" s="24"/>
      <c r="BL507" s="24"/>
      <c r="BM507" s="24"/>
      <c r="BN507" s="24"/>
      <c r="BO507" s="24"/>
      <c r="BP507" s="24"/>
      <c r="BQ507" s="24"/>
      <c r="BR507" s="24"/>
      <c r="BS507" s="24"/>
      <c r="BT507" s="24"/>
      <c r="BU507" s="24"/>
      <c r="BV507" s="24"/>
      <c r="BW507" s="24"/>
      <c r="BX507" s="24"/>
      <c r="BY507" s="24"/>
      <c r="BZ507" s="24"/>
      <c r="CA507" s="24"/>
      <c r="CB507" s="24"/>
      <c r="CC507" s="24"/>
      <c r="CD507" s="24"/>
      <c r="CE507" s="24"/>
    </row>
    <row r="508" spans="46:83" x14ac:dyDescent="0.15">
      <c r="AT508" s="24"/>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c r="BR508" s="24"/>
      <c r="BS508" s="24"/>
      <c r="BT508" s="24"/>
      <c r="BU508" s="24"/>
      <c r="BV508" s="24"/>
      <c r="BW508" s="24"/>
      <c r="BX508" s="24"/>
      <c r="BY508" s="24"/>
      <c r="BZ508" s="24"/>
      <c r="CA508" s="24"/>
      <c r="CB508" s="24"/>
      <c r="CC508" s="24"/>
      <c r="CD508" s="24"/>
      <c r="CE508" s="24"/>
    </row>
    <row r="509" spans="46:83" x14ac:dyDescent="0.15">
      <c r="AT509" s="24"/>
      <c r="AU509" s="24"/>
      <c r="AV509" s="24"/>
      <c r="AW509" s="24"/>
      <c r="AX509" s="24"/>
      <c r="AY509" s="24"/>
      <c r="AZ509" s="24"/>
      <c r="BA509" s="24"/>
      <c r="BB509" s="24"/>
      <c r="BC509" s="24"/>
      <c r="BD509" s="24"/>
      <c r="BE509" s="24"/>
      <c r="BF509" s="24"/>
      <c r="BG509" s="24"/>
      <c r="BH509" s="24"/>
      <c r="BI509" s="24"/>
      <c r="BJ509" s="24"/>
      <c r="BK509" s="24"/>
      <c r="BL509" s="24"/>
      <c r="BM509" s="24"/>
      <c r="BN509" s="24"/>
      <c r="BO509" s="24"/>
      <c r="BP509" s="24"/>
      <c r="BQ509" s="24"/>
      <c r="BR509" s="24"/>
      <c r="BS509" s="24"/>
      <c r="BT509" s="24"/>
      <c r="BU509" s="24"/>
      <c r="BV509" s="24"/>
      <c r="BW509" s="24"/>
      <c r="BX509" s="24"/>
      <c r="BY509" s="24"/>
      <c r="BZ509" s="24"/>
      <c r="CA509" s="24"/>
      <c r="CB509" s="24"/>
      <c r="CC509" s="24"/>
      <c r="CD509" s="24"/>
      <c r="CE509" s="24"/>
    </row>
    <row r="510" spans="46:83" x14ac:dyDescent="0.15">
      <c r="AT510" s="24"/>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c r="BR510" s="24"/>
      <c r="BS510" s="24"/>
      <c r="BT510" s="24"/>
      <c r="BU510" s="24"/>
      <c r="BV510" s="24"/>
      <c r="BW510" s="24"/>
      <c r="BX510" s="24"/>
      <c r="BY510" s="24"/>
      <c r="BZ510" s="24"/>
      <c r="CA510" s="24"/>
      <c r="CB510" s="24"/>
      <c r="CC510" s="24"/>
      <c r="CD510" s="24"/>
      <c r="CE510" s="24"/>
    </row>
    <row r="511" spans="46:83" x14ac:dyDescent="0.15">
      <c r="AT511" s="24"/>
      <c r="AU511" s="24"/>
      <c r="AV511" s="24"/>
      <c r="AW511" s="24"/>
      <c r="AX511" s="24"/>
      <c r="AY511" s="24"/>
      <c r="AZ511" s="24"/>
      <c r="BA511" s="24"/>
      <c r="BB511" s="24"/>
      <c r="BC511" s="24"/>
      <c r="BD511" s="24"/>
      <c r="BE511" s="24"/>
      <c r="BF511" s="24"/>
      <c r="BG511" s="24"/>
      <c r="BH511" s="24"/>
      <c r="BI511" s="24"/>
      <c r="BJ511" s="24"/>
      <c r="BK511" s="24"/>
      <c r="BL511" s="24"/>
      <c r="BM511" s="24"/>
      <c r="BN511" s="24"/>
      <c r="BO511" s="24"/>
      <c r="BP511" s="24"/>
      <c r="BQ511" s="24"/>
      <c r="BR511" s="24"/>
      <c r="BS511" s="24"/>
      <c r="BT511" s="24"/>
      <c r="BU511" s="24"/>
      <c r="BV511" s="24"/>
      <c r="BW511" s="24"/>
      <c r="BX511" s="24"/>
      <c r="BY511" s="24"/>
      <c r="BZ511" s="24"/>
      <c r="CA511" s="24"/>
      <c r="CB511" s="24"/>
      <c r="CC511" s="24"/>
      <c r="CD511" s="24"/>
      <c r="CE511" s="24"/>
    </row>
    <row r="512" spans="46:83" x14ac:dyDescent="0.15">
      <c r="AT512" s="24"/>
      <c r="AU512" s="24"/>
      <c r="AV512" s="24"/>
      <c r="AW512" s="24"/>
      <c r="AX512" s="24"/>
      <c r="AY512" s="24"/>
      <c r="AZ512" s="24"/>
      <c r="BA512" s="24"/>
      <c r="BB512" s="24"/>
      <c r="BC512" s="24"/>
      <c r="BD512" s="24"/>
      <c r="BE512" s="24"/>
      <c r="BF512" s="24"/>
      <c r="BG512" s="24"/>
      <c r="BH512" s="24"/>
      <c r="BI512" s="24"/>
      <c r="BJ512" s="24"/>
      <c r="BK512" s="24"/>
      <c r="BL512" s="24"/>
      <c r="BM512" s="24"/>
      <c r="BN512" s="24"/>
      <c r="BO512" s="24"/>
      <c r="BP512" s="24"/>
      <c r="BQ512" s="24"/>
      <c r="BR512" s="24"/>
      <c r="BS512" s="24"/>
      <c r="BT512" s="24"/>
      <c r="BU512" s="24"/>
      <c r="BV512" s="24"/>
      <c r="BW512" s="24"/>
      <c r="BX512" s="24"/>
      <c r="BY512" s="24"/>
      <c r="BZ512" s="24"/>
      <c r="CA512" s="24"/>
      <c r="CB512" s="24"/>
      <c r="CC512" s="24"/>
      <c r="CD512" s="24"/>
      <c r="CE512" s="24"/>
    </row>
    <row r="513" spans="46:83" x14ac:dyDescent="0.15">
      <c r="AT513" s="24"/>
      <c r="AU513" s="24"/>
      <c r="AV513" s="24"/>
      <c r="AW513" s="24"/>
      <c r="AX513" s="24"/>
      <c r="AY513" s="24"/>
      <c r="AZ513" s="24"/>
      <c r="BA513" s="24"/>
      <c r="BB513" s="24"/>
      <c r="BC513" s="24"/>
      <c r="BD513" s="24"/>
      <c r="BE513" s="24"/>
      <c r="BF513" s="24"/>
      <c r="BG513" s="24"/>
      <c r="BH513" s="24"/>
      <c r="BI513" s="24"/>
      <c r="BJ513" s="24"/>
      <c r="BK513" s="24"/>
      <c r="BL513" s="24"/>
      <c r="BM513" s="24"/>
      <c r="BN513" s="24"/>
      <c r="BO513" s="24"/>
      <c r="BP513" s="24"/>
      <c r="BQ513" s="24"/>
      <c r="BR513" s="24"/>
      <c r="BS513" s="24"/>
      <c r="BT513" s="24"/>
      <c r="BU513" s="24"/>
      <c r="BV513" s="24"/>
      <c r="BW513" s="24"/>
      <c r="BX513" s="24"/>
      <c r="BY513" s="24"/>
      <c r="BZ513" s="24"/>
      <c r="CA513" s="24"/>
      <c r="CB513" s="24"/>
      <c r="CC513" s="24"/>
      <c r="CD513" s="24"/>
      <c r="CE513" s="24"/>
    </row>
    <row r="514" spans="46:83" x14ac:dyDescent="0.15">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row>
    <row r="515" spans="46:83" x14ac:dyDescent="0.15">
      <c r="AT515" s="24"/>
      <c r="AU515" s="24"/>
      <c r="AV515" s="24"/>
      <c r="AW515" s="24"/>
      <c r="AX515" s="24"/>
      <c r="AY515" s="24"/>
      <c r="AZ515" s="24"/>
      <c r="BA515" s="24"/>
      <c r="BB515" s="24"/>
      <c r="BC515" s="24"/>
      <c r="BD515" s="24"/>
      <c r="BE515" s="24"/>
      <c r="BF515" s="24"/>
      <c r="BG515" s="24"/>
      <c r="BH515" s="24"/>
      <c r="BI515" s="24"/>
      <c r="BJ515" s="24"/>
      <c r="BK515" s="24"/>
      <c r="BL515" s="24"/>
      <c r="BM515" s="24"/>
      <c r="BN515" s="24"/>
      <c r="BO515" s="24"/>
      <c r="BP515" s="24"/>
      <c r="BQ515" s="24"/>
      <c r="BR515" s="24"/>
      <c r="BS515" s="24"/>
      <c r="BT515" s="24"/>
      <c r="BU515" s="24"/>
      <c r="BV515" s="24"/>
      <c r="BW515" s="24"/>
      <c r="BX515" s="24"/>
      <c r="BY515" s="24"/>
      <c r="BZ515" s="24"/>
      <c r="CA515" s="24"/>
      <c r="CB515" s="24"/>
      <c r="CC515" s="24"/>
      <c r="CD515" s="24"/>
      <c r="CE515" s="24"/>
    </row>
    <row r="516" spans="46:83" x14ac:dyDescent="0.15">
      <c r="AT516" s="24"/>
      <c r="AU516" s="24"/>
      <c r="AV516" s="24"/>
      <c r="AW516" s="24"/>
      <c r="AX516" s="24"/>
      <c r="AY516" s="24"/>
      <c r="AZ516" s="24"/>
      <c r="BA516" s="24"/>
      <c r="BB516" s="24"/>
      <c r="BC516" s="24"/>
      <c r="BD516" s="24"/>
      <c r="BE516" s="24"/>
      <c r="BF516" s="24"/>
      <c r="BG516" s="24"/>
      <c r="BH516" s="24"/>
      <c r="BI516" s="24"/>
      <c r="BJ516" s="24"/>
      <c r="BK516" s="24"/>
      <c r="BL516" s="24"/>
      <c r="BM516" s="24"/>
      <c r="BN516" s="24"/>
      <c r="BO516" s="24"/>
      <c r="BP516" s="24"/>
      <c r="BQ516" s="24"/>
      <c r="BR516" s="24"/>
      <c r="BS516" s="24"/>
      <c r="BT516" s="24"/>
      <c r="BU516" s="24"/>
      <c r="BV516" s="24"/>
      <c r="BW516" s="24"/>
      <c r="BX516" s="24"/>
      <c r="BY516" s="24"/>
      <c r="BZ516" s="24"/>
      <c r="CA516" s="24"/>
      <c r="CB516" s="24"/>
      <c r="CC516" s="24"/>
      <c r="CD516" s="24"/>
      <c r="CE516" s="24"/>
    </row>
    <row r="517" spans="46:83" x14ac:dyDescent="0.15">
      <c r="AT517" s="24"/>
      <c r="AU517" s="24"/>
      <c r="AV517" s="24"/>
      <c r="AW517" s="24"/>
      <c r="AX517" s="24"/>
      <c r="AY517" s="24"/>
      <c r="AZ517" s="24"/>
      <c r="BA517" s="24"/>
      <c r="BB517" s="24"/>
      <c r="BC517" s="24"/>
      <c r="BD517" s="24"/>
      <c r="BE517" s="24"/>
      <c r="BF517" s="24"/>
      <c r="BG517" s="24"/>
      <c r="BH517" s="24"/>
      <c r="BI517" s="24"/>
      <c r="BJ517" s="24"/>
      <c r="BK517" s="24"/>
      <c r="BL517" s="24"/>
      <c r="BM517" s="24"/>
      <c r="BN517" s="24"/>
      <c r="BO517" s="24"/>
      <c r="BP517" s="24"/>
      <c r="BQ517" s="24"/>
      <c r="BR517" s="24"/>
      <c r="BS517" s="24"/>
      <c r="BT517" s="24"/>
      <c r="BU517" s="24"/>
      <c r="BV517" s="24"/>
      <c r="BW517" s="24"/>
      <c r="BX517" s="24"/>
      <c r="BY517" s="24"/>
      <c r="BZ517" s="24"/>
      <c r="CA517" s="24"/>
      <c r="CB517" s="24"/>
      <c r="CC517" s="24"/>
      <c r="CD517" s="24"/>
      <c r="CE517" s="24"/>
    </row>
    <row r="518" spans="46:83" x14ac:dyDescent="0.15">
      <c r="AT518" s="24"/>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c r="BR518" s="24"/>
      <c r="BS518" s="24"/>
      <c r="BT518" s="24"/>
      <c r="BU518" s="24"/>
      <c r="BV518" s="24"/>
      <c r="BW518" s="24"/>
      <c r="BX518" s="24"/>
      <c r="BY518" s="24"/>
      <c r="BZ518" s="24"/>
      <c r="CA518" s="24"/>
      <c r="CB518" s="24"/>
      <c r="CC518" s="24"/>
      <c r="CD518" s="24"/>
      <c r="CE518" s="24"/>
    </row>
    <row r="519" spans="46:83" x14ac:dyDescent="0.15">
      <c r="AT519" s="24"/>
      <c r="AU519" s="24"/>
      <c r="AV519" s="24"/>
      <c r="AW519" s="24"/>
      <c r="AX519" s="24"/>
      <c r="AY519" s="24"/>
      <c r="AZ519" s="24"/>
      <c r="BA519" s="24"/>
      <c r="BB519" s="24"/>
      <c r="BC519" s="24"/>
      <c r="BD519" s="24"/>
      <c r="BE519" s="24"/>
      <c r="BF519" s="24"/>
      <c r="BG519" s="24"/>
      <c r="BH519" s="24"/>
      <c r="BI519" s="24"/>
      <c r="BJ519" s="24"/>
      <c r="BK519" s="24"/>
      <c r="BL519" s="24"/>
      <c r="BM519" s="24"/>
      <c r="BN519" s="24"/>
      <c r="BO519" s="24"/>
      <c r="BP519" s="24"/>
      <c r="BQ519" s="24"/>
      <c r="BR519" s="24"/>
      <c r="BS519" s="24"/>
      <c r="BT519" s="24"/>
      <c r="BU519" s="24"/>
      <c r="BV519" s="24"/>
      <c r="BW519" s="24"/>
      <c r="BX519" s="24"/>
      <c r="BY519" s="24"/>
      <c r="BZ519" s="24"/>
      <c r="CA519" s="24"/>
      <c r="CB519" s="24"/>
      <c r="CC519" s="24"/>
      <c r="CD519" s="24"/>
      <c r="CE519" s="24"/>
    </row>
    <row r="520" spans="46:83" x14ac:dyDescent="0.15">
      <c r="AT520" s="24"/>
      <c r="AU520" s="24"/>
      <c r="AV520" s="24"/>
      <c r="AW520" s="24"/>
      <c r="AX520" s="24"/>
      <c r="AY520" s="24"/>
      <c r="AZ520" s="24"/>
      <c r="BA520" s="24"/>
      <c r="BB520" s="24"/>
      <c r="BC520" s="24"/>
      <c r="BD520" s="24"/>
      <c r="BE520" s="24"/>
      <c r="BF520" s="24"/>
      <c r="BG520" s="24"/>
      <c r="BH520" s="24"/>
      <c r="BI520" s="24"/>
      <c r="BJ520" s="24"/>
      <c r="BK520" s="24"/>
      <c r="BL520" s="24"/>
      <c r="BM520" s="24"/>
      <c r="BN520" s="24"/>
      <c r="BO520" s="24"/>
      <c r="BP520" s="24"/>
      <c r="BQ520" s="24"/>
      <c r="BR520" s="24"/>
      <c r="BS520" s="24"/>
      <c r="BT520" s="24"/>
      <c r="BU520" s="24"/>
      <c r="BV520" s="24"/>
      <c r="BW520" s="24"/>
      <c r="BX520" s="24"/>
      <c r="BY520" s="24"/>
      <c r="BZ520" s="24"/>
      <c r="CA520" s="24"/>
      <c r="CB520" s="24"/>
      <c r="CC520" s="24"/>
      <c r="CD520" s="24"/>
      <c r="CE520" s="24"/>
    </row>
    <row r="521" spans="46:83" x14ac:dyDescent="0.15">
      <c r="AT521" s="24"/>
      <c r="AU521" s="24"/>
      <c r="AV521" s="24"/>
      <c r="AW521" s="24"/>
      <c r="AX521" s="24"/>
      <c r="AY521" s="24"/>
      <c r="AZ521" s="24"/>
      <c r="BA521" s="24"/>
      <c r="BB521" s="24"/>
      <c r="BC521" s="24"/>
      <c r="BD521" s="24"/>
      <c r="BE521" s="24"/>
      <c r="BF521" s="24"/>
      <c r="BG521" s="24"/>
      <c r="BH521" s="24"/>
      <c r="BI521" s="24"/>
      <c r="BJ521" s="24"/>
      <c r="BK521" s="24"/>
      <c r="BL521" s="24"/>
      <c r="BM521" s="24"/>
      <c r="BN521" s="24"/>
      <c r="BO521" s="24"/>
      <c r="BP521" s="24"/>
      <c r="BQ521" s="24"/>
      <c r="BR521" s="24"/>
      <c r="BS521" s="24"/>
      <c r="BT521" s="24"/>
      <c r="BU521" s="24"/>
      <c r="BV521" s="24"/>
      <c r="BW521" s="24"/>
      <c r="BX521" s="24"/>
      <c r="BY521" s="24"/>
      <c r="BZ521" s="24"/>
      <c r="CA521" s="24"/>
      <c r="CB521" s="24"/>
      <c r="CC521" s="24"/>
      <c r="CD521" s="24"/>
      <c r="CE521" s="24"/>
    </row>
    <row r="522" spans="46:83" x14ac:dyDescent="0.15">
      <c r="AT522" s="24"/>
      <c r="AU522" s="24"/>
      <c r="AV522" s="24"/>
      <c r="AW522" s="24"/>
      <c r="AX522" s="24"/>
      <c r="AY522" s="24"/>
      <c r="AZ522" s="24"/>
      <c r="BA522" s="24"/>
      <c r="BB522" s="24"/>
      <c r="BC522" s="24"/>
      <c r="BD522" s="24"/>
      <c r="BE522" s="24"/>
      <c r="BF522" s="24"/>
      <c r="BG522" s="24"/>
      <c r="BH522" s="24"/>
      <c r="BI522" s="24"/>
      <c r="BJ522" s="24"/>
      <c r="BK522" s="24"/>
      <c r="BL522" s="24"/>
      <c r="BM522" s="24"/>
      <c r="BN522" s="24"/>
      <c r="BO522" s="24"/>
      <c r="BP522" s="24"/>
      <c r="BQ522" s="24"/>
      <c r="BR522" s="24"/>
      <c r="BS522" s="24"/>
      <c r="BT522" s="24"/>
      <c r="BU522" s="24"/>
      <c r="BV522" s="24"/>
      <c r="BW522" s="24"/>
      <c r="BX522" s="24"/>
      <c r="BY522" s="24"/>
      <c r="BZ522" s="24"/>
      <c r="CA522" s="24"/>
      <c r="CB522" s="24"/>
      <c r="CC522" s="24"/>
      <c r="CD522" s="24"/>
      <c r="CE522" s="24"/>
    </row>
    <row r="523" spans="46:83" x14ac:dyDescent="0.15">
      <c r="AT523" s="24"/>
      <c r="AU523" s="24"/>
      <c r="AV523" s="24"/>
      <c r="AW523" s="24"/>
      <c r="AX523" s="24"/>
      <c r="AY523" s="24"/>
      <c r="AZ523" s="24"/>
      <c r="BA523" s="24"/>
      <c r="BB523" s="24"/>
      <c r="BC523" s="24"/>
      <c r="BD523" s="24"/>
      <c r="BE523" s="24"/>
      <c r="BF523" s="24"/>
      <c r="BG523" s="24"/>
      <c r="BH523" s="24"/>
      <c r="BI523" s="24"/>
      <c r="BJ523" s="24"/>
      <c r="BK523" s="24"/>
      <c r="BL523" s="24"/>
      <c r="BM523" s="24"/>
      <c r="BN523" s="24"/>
      <c r="BO523" s="24"/>
      <c r="BP523" s="24"/>
      <c r="BQ523" s="24"/>
      <c r="BR523" s="24"/>
      <c r="BS523" s="24"/>
      <c r="BT523" s="24"/>
      <c r="BU523" s="24"/>
      <c r="BV523" s="24"/>
      <c r="BW523" s="24"/>
      <c r="BX523" s="24"/>
      <c r="BY523" s="24"/>
      <c r="BZ523" s="24"/>
      <c r="CA523" s="24"/>
      <c r="CB523" s="24"/>
      <c r="CC523" s="24"/>
      <c r="CD523" s="24"/>
      <c r="CE523" s="24"/>
    </row>
    <row r="524" spans="46:83" x14ac:dyDescent="0.15">
      <c r="AT524" s="24"/>
      <c r="AU524" s="24"/>
      <c r="AV524" s="24"/>
      <c r="AW524" s="24"/>
      <c r="AX524" s="24"/>
      <c r="AY524" s="24"/>
      <c r="AZ524" s="24"/>
      <c r="BA524" s="24"/>
      <c r="BB524" s="24"/>
      <c r="BC524" s="24"/>
      <c r="BD524" s="24"/>
      <c r="BE524" s="24"/>
      <c r="BF524" s="24"/>
      <c r="BG524" s="24"/>
      <c r="BH524" s="24"/>
      <c r="BI524" s="24"/>
      <c r="BJ524" s="24"/>
      <c r="BK524" s="24"/>
      <c r="BL524" s="24"/>
      <c r="BM524" s="24"/>
      <c r="BN524" s="24"/>
      <c r="BO524" s="24"/>
      <c r="BP524" s="24"/>
      <c r="BQ524" s="24"/>
      <c r="BR524" s="24"/>
      <c r="BS524" s="24"/>
      <c r="BT524" s="24"/>
      <c r="BU524" s="24"/>
      <c r="BV524" s="24"/>
      <c r="BW524" s="24"/>
      <c r="BX524" s="24"/>
      <c r="BY524" s="24"/>
      <c r="BZ524" s="24"/>
      <c r="CA524" s="24"/>
      <c r="CB524" s="24"/>
      <c r="CC524" s="24"/>
      <c r="CD524" s="24"/>
      <c r="CE524" s="24"/>
    </row>
    <row r="525" spans="46:83" x14ac:dyDescent="0.15">
      <c r="AT525" s="24"/>
      <c r="AU525" s="24"/>
      <c r="AV525" s="24"/>
      <c r="AW525" s="24"/>
      <c r="AX525" s="24"/>
      <c r="AY525" s="24"/>
      <c r="AZ525" s="24"/>
      <c r="BA525" s="24"/>
      <c r="BB525" s="24"/>
      <c r="BC525" s="24"/>
      <c r="BD525" s="24"/>
      <c r="BE525" s="24"/>
      <c r="BF525" s="24"/>
      <c r="BG525" s="24"/>
      <c r="BH525" s="24"/>
      <c r="BI525" s="24"/>
      <c r="BJ525" s="24"/>
      <c r="BK525" s="24"/>
      <c r="BL525" s="24"/>
      <c r="BM525" s="24"/>
      <c r="BN525" s="24"/>
      <c r="BO525" s="24"/>
      <c r="BP525" s="24"/>
      <c r="BQ525" s="24"/>
      <c r="BR525" s="24"/>
      <c r="BS525" s="24"/>
      <c r="BT525" s="24"/>
      <c r="BU525" s="24"/>
      <c r="BV525" s="24"/>
      <c r="BW525" s="24"/>
      <c r="BX525" s="24"/>
      <c r="BY525" s="24"/>
      <c r="BZ525" s="24"/>
      <c r="CA525" s="24"/>
      <c r="CB525" s="24"/>
      <c r="CC525" s="24"/>
      <c r="CD525" s="24"/>
      <c r="CE525" s="24"/>
    </row>
    <row r="526" spans="46:83" x14ac:dyDescent="0.15">
      <c r="AT526" s="24"/>
      <c r="AU526" s="24"/>
      <c r="AV526" s="24"/>
      <c r="AW526" s="24"/>
      <c r="AX526" s="24"/>
      <c r="AY526" s="24"/>
      <c r="AZ526" s="24"/>
      <c r="BA526" s="24"/>
      <c r="BB526" s="24"/>
      <c r="BC526" s="24"/>
      <c r="BD526" s="24"/>
      <c r="BE526" s="24"/>
      <c r="BF526" s="24"/>
      <c r="BG526" s="24"/>
      <c r="BH526" s="24"/>
      <c r="BI526" s="24"/>
      <c r="BJ526" s="24"/>
      <c r="BK526" s="24"/>
      <c r="BL526" s="24"/>
      <c r="BM526" s="24"/>
      <c r="BN526" s="24"/>
      <c r="BO526" s="24"/>
      <c r="BP526" s="24"/>
      <c r="BQ526" s="24"/>
      <c r="BR526" s="24"/>
      <c r="BS526" s="24"/>
      <c r="BT526" s="24"/>
      <c r="BU526" s="24"/>
      <c r="BV526" s="24"/>
      <c r="BW526" s="24"/>
      <c r="BX526" s="24"/>
      <c r="BY526" s="24"/>
      <c r="BZ526" s="24"/>
      <c r="CA526" s="24"/>
      <c r="CB526" s="24"/>
      <c r="CC526" s="24"/>
      <c r="CD526" s="24"/>
      <c r="CE526" s="24"/>
    </row>
    <row r="527" spans="46:83" x14ac:dyDescent="0.15">
      <c r="AT527" s="24"/>
      <c r="AU527" s="24"/>
      <c r="AV527" s="24"/>
      <c r="AW527" s="24"/>
      <c r="AX527" s="24"/>
      <c r="AY527" s="24"/>
      <c r="AZ527" s="24"/>
      <c r="BA527" s="24"/>
      <c r="BB527" s="24"/>
      <c r="BC527" s="24"/>
      <c r="BD527" s="24"/>
      <c r="BE527" s="24"/>
      <c r="BF527" s="24"/>
      <c r="BG527" s="24"/>
      <c r="BH527" s="24"/>
      <c r="BI527" s="24"/>
      <c r="BJ527" s="24"/>
      <c r="BK527" s="24"/>
      <c r="BL527" s="24"/>
      <c r="BM527" s="24"/>
      <c r="BN527" s="24"/>
      <c r="BO527" s="24"/>
      <c r="BP527" s="24"/>
      <c r="BQ527" s="24"/>
      <c r="BR527" s="24"/>
      <c r="BS527" s="24"/>
      <c r="BT527" s="24"/>
      <c r="BU527" s="24"/>
      <c r="BV527" s="24"/>
      <c r="BW527" s="24"/>
      <c r="BX527" s="24"/>
      <c r="BY527" s="24"/>
      <c r="BZ527" s="24"/>
      <c r="CA527" s="24"/>
      <c r="CB527" s="24"/>
      <c r="CC527" s="24"/>
      <c r="CD527" s="24"/>
      <c r="CE527" s="24"/>
    </row>
    <row r="528" spans="46:83" x14ac:dyDescent="0.15">
      <c r="AT528" s="24"/>
      <c r="AU528" s="24"/>
      <c r="AV528" s="24"/>
      <c r="AW528" s="24"/>
      <c r="AX528" s="24"/>
      <c r="AY528" s="24"/>
      <c r="AZ528" s="24"/>
      <c r="BA528" s="24"/>
      <c r="BB528" s="24"/>
      <c r="BC528" s="24"/>
      <c r="BD528" s="24"/>
      <c r="BE528" s="24"/>
      <c r="BF528" s="24"/>
      <c r="BG528" s="24"/>
      <c r="BH528" s="24"/>
      <c r="BI528" s="24"/>
      <c r="BJ528" s="24"/>
      <c r="BK528" s="24"/>
      <c r="BL528" s="24"/>
      <c r="BM528" s="24"/>
      <c r="BN528" s="24"/>
      <c r="BO528" s="24"/>
      <c r="BP528" s="24"/>
      <c r="BQ528" s="24"/>
      <c r="BR528" s="24"/>
      <c r="BS528" s="24"/>
      <c r="BT528" s="24"/>
      <c r="BU528" s="24"/>
      <c r="BV528" s="24"/>
      <c r="BW528" s="24"/>
      <c r="BX528" s="24"/>
      <c r="BY528" s="24"/>
      <c r="BZ528" s="24"/>
      <c r="CA528" s="24"/>
      <c r="CB528" s="24"/>
      <c r="CC528" s="24"/>
      <c r="CD528" s="24"/>
      <c r="CE528" s="24"/>
    </row>
    <row r="529" spans="46:83" x14ac:dyDescent="0.15">
      <c r="AT529" s="24"/>
      <c r="AU529" s="24"/>
      <c r="AV529" s="24"/>
      <c r="AW529" s="24"/>
      <c r="AX529" s="24"/>
      <c r="AY529" s="24"/>
      <c r="AZ529" s="24"/>
      <c r="BA529" s="24"/>
      <c r="BB529" s="24"/>
      <c r="BC529" s="24"/>
      <c r="BD529" s="24"/>
      <c r="BE529" s="24"/>
      <c r="BF529" s="24"/>
      <c r="BG529" s="24"/>
      <c r="BH529" s="24"/>
      <c r="BI529" s="24"/>
      <c r="BJ529" s="24"/>
      <c r="BK529" s="24"/>
      <c r="BL529" s="24"/>
      <c r="BM529" s="24"/>
      <c r="BN529" s="24"/>
      <c r="BO529" s="24"/>
      <c r="BP529" s="24"/>
      <c r="BQ529" s="24"/>
      <c r="BR529" s="24"/>
      <c r="BS529" s="24"/>
      <c r="BT529" s="24"/>
      <c r="BU529" s="24"/>
      <c r="BV529" s="24"/>
      <c r="BW529" s="24"/>
      <c r="BX529" s="24"/>
      <c r="BY529" s="24"/>
      <c r="BZ529" s="24"/>
      <c r="CA529" s="24"/>
      <c r="CB529" s="24"/>
      <c r="CC529" s="24"/>
      <c r="CD529" s="24"/>
      <c r="CE529" s="24"/>
    </row>
    <row r="530" spans="46:83" x14ac:dyDescent="0.15">
      <c r="AT530" s="24"/>
      <c r="AU530" s="24"/>
      <c r="AV530" s="24"/>
      <c r="AW530" s="24"/>
      <c r="AX530" s="24"/>
      <c r="AY530" s="24"/>
      <c r="AZ530" s="24"/>
      <c r="BA530" s="24"/>
      <c r="BB530" s="24"/>
      <c r="BC530" s="24"/>
      <c r="BD530" s="24"/>
      <c r="BE530" s="24"/>
      <c r="BF530" s="24"/>
      <c r="BG530" s="24"/>
      <c r="BH530" s="24"/>
      <c r="BI530" s="24"/>
      <c r="BJ530" s="24"/>
      <c r="BK530" s="24"/>
      <c r="BL530" s="24"/>
      <c r="BM530" s="24"/>
      <c r="BN530" s="24"/>
      <c r="BO530" s="24"/>
      <c r="BP530" s="24"/>
      <c r="BQ530" s="24"/>
      <c r="BR530" s="24"/>
      <c r="BS530" s="24"/>
      <c r="BT530" s="24"/>
      <c r="BU530" s="24"/>
      <c r="BV530" s="24"/>
      <c r="BW530" s="24"/>
      <c r="BX530" s="24"/>
      <c r="BY530" s="24"/>
      <c r="BZ530" s="24"/>
      <c r="CA530" s="24"/>
      <c r="CB530" s="24"/>
      <c r="CC530" s="24"/>
      <c r="CD530" s="24"/>
      <c r="CE530" s="24"/>
    </row>
    <row r="531" spans="46:83" x14ac:dyDescent="0.15">
      <c r="AT531" s="24"/>
      <c r="AU531" s="24"/>
      <c r="AV531" s="24"/>
      <c r="AW531" s="24"/>
      <c r="AX531" s="24"/>
      <c r="AY531" s="24"/>
      <c r="AZ531" s="24"/>
      <c r="BA531" s="24"/>
      <c r="BB531" s="24"/>
      <c r="BC531" s="24"/>
      <c r="BD531" s="24"/>
      <c r="BE531" s="24"/>
      <c r="BF531" s="24"/>
      <c r="BG531" s="24"/>
      <c r="BH531" s="24"/>
      <c r="BI531" s="24"/>
      <c r="BJ531" s="24"/>
      <c r="BK531" s="24"/>
      <c r="BL531" s="24"/>
      <c r="BM531" s="24"/>
      <c r="BN531" s="24"/>
      <c r="BO531" s="24"/>
      <c r="BP531" s="24"/>
      <c r="BQ531" s="24"/>
      <c r="BR531" s="24"/>
      <c r="BS531" s="24"/>
      <c r="BT531" s="24"/>
      <c r="BU531" s="24"/>
      <c r="BV531" s="24"/>
      <c r="BW531" s="24"/>
      <c r="BX531" s="24"/>
      <c r="BY531" s="24"/>
      <c r="BZ531" s="24"/>
      <c r="CA531" s="24"/>
      <c r="CB531" s="24"/>
      <c r="CC531" s="24"/>
      <c r="CD531" s="24"/>
      <c r="CE531" s="24"/>
    </row>
    <row r="532" spans="46:83" x14ac:dyDescent="0.15">
      <c r="AT532" s="24"/>
      <c r="AU532" s="24"/>
      <c r="AV532" s="24"/>
      <c r="AW532" s="24"/>
      <c r="AX532" s="24"/>
      <c r="AY532" s="24"/>
      <c r="AZ532" s="24"/>
      <c r="BA532" s="24"/>
      <c r="BB532" s="24"/>
      <c r="BC532" s="24"/>
      <c r="BD532" s="24"/>
      <c r="BE532" s="24"/>
      <c r="BF532" s="24"/>
      <c r="BG532" s="24"/>
      <c r="BH532" s="24"/>
      <c r="BI532" s="24"/>
      <c r="BJ532" s="24"/>
      <c r="BK532" s="24"/>
      <c r="BL532" s="24"/>
      <c r="BM532" s="24"/>
      <c r="BN532" s="24"/>
      <c r="BO532" s="24"/>
      <c r="BP532" s="24"/>
      <c r="BQ532" s="24"/>
      <c r="BR532" s="24"/>
      <c r="BS532" s="24"/>
      <c r="BT532" s="24"/>
      <c r="BU532" s="24"/>
      <c r="BV532" s="24"/>
      <c r="BW532" s="24"/>
      <c r="BX532" s="24"/>
      <c r="BY532" s="24"/>
      <c r="BZ532" s="24"/>
      <c r="CA532" s="24"/>
      <c r="CB532" s="24"/>
      <c r="CC532" s="24"/>
      <c r="CD532" s="24"/>
      <c r="CE532" s="24"/>
    </row>
    <row r="533" spans="46:83" x14ac:dyDescent="0.15">
      <c r="AT533" s="24"/>
      <c r="AU533" s="24"/>
      <c r="AV533" s="24"/>
      <c r="AW533" s="24"/>
      <c r="AX533" s="24"/>
      <c r="AY533" s="24"/>
      <c r="AZ533" s="24"/>
      <c r="BA533" s="24"/>
      <c r="BB533" s="24"/>
      <c r="BC533" s="24"/>
      <c r="BD533" s="24"/>
      <c r="BE533" s="24"/>
      <c r="BF533" s="24"/>
      <c r="BG533" s="24"/>
      <c r="BH533" s="24"/>
      <c r="BI533" s="24"/>
      <c r="BJ533" s="24"/>
      <c r="BK533" s="24"/>
      <c r="BL533" s="24"/>
      <c r="BM533" s="24"/>
      <c r="BN533" s="24"/>
      <c r="BO533" s="24"/>
      <c r="BP533" s="24"/>
      <c r="BQ533" s="24"/>
      <c r="BR533" s="24"/>
      <c r="BS533" s="24"/>
      <c r="BT533" s="24"/>
      <c r="BU533" s="24"/>
      <c r="BV533" s="24"/>
      <c r="BW533" s="24"/>
      <c r="BX533" s="24"/>
      <c r="BY533" s="24"/>
      <c r="BZ533" s="24"/>
      <c r="CA533" s="24"/>
      <c r="CB533" s="24"/>
      <c r="CC533" s="24"/>
      <c r="CD533" s="24"/>
      <c r="CE533" s="24"/>
    </row>
    <row r="534" spans="46:83" x14ac:dyDescent="0.15">
      <c r="AT534" s="24"/>
      <c r="AU534" s="24"/>
      <c r="AV534" s="24"/>
      <c r="AW534" s="24"/>
      <c r="AX534" s="24"/>
      <c r="AY534" s="24"/>
      <c r="AZ534" s="24"/>
      <c r="BA534" s="24"/>
      <c r="BB534" s="24"/>
      <c r="BC534" s="24"/>
      <c r="BD534" s="24"/>
      <c r="BE534" s="24"/>
      <c r="BF534" s="24"/>
      <c r="BG534" s="24"/>
      <c r="BH534" s="24"/>
      <c r="BI534" s="24"/>
      <c r="BJ534" s="24"/>
      <c r="BK534" s="24"/>
      <c r="BL534" s="24"/>
      <c r="BM534" s="24"/>
      <c r="BN534" s="24"/>
      <c r="BO534" s="24"/>
      <c r="BP534" s="24"/>
      <c r="BQ534" s="24"/>
      <c r="BR534" s="24"/>
      <c r="BS534" s="24"/>
      <c r="BT534" s="24"/>
      <c r="BU534" s="24"/>
      <c r="BV534" s="24"/>
      <c r="BW534" s="24"/>
      <c r="BX534" s="24"/>
      <c r="BY534" s="24"/>
      <c r="BZ534" s="24"/>
      <c r="CA534" s="24"/>
      <c r="CB534" s="24"/>
      <c r="CC534" s="24"/>
      <c r="CD534" s="24"/>
      <c r="CE534" s="24"/>
    </row>
    <row r="535" spans="46:83" x14ac:dyDescent="0.15">
      <c r="AT535" s="24"/>
      <c r="AU535" s="24"/>
      <c r="AV535" s="24"/>
      <c r="AW535" s="24"/>
      <c r="AX535" s="24"/>
      <c r="AY535" s="24"/>
      <c r="AZ535" s="24"/>
      <c r="BA535" s="24"/>
      <c r="BB535" s="24"/>
      <c r="BC535" s="24"/>
      <c r="BD535" s="24"/>
      <c r="BE535" s="24"/>
      <c r="BF535" s="24"/>
      <c r="BG535" s="24"/>
      <c r="BH535" s="24"/>
      <c r="BI535" s="24"/>
      <c r="BJ535" s="24"/>
      <c r="BK535" s="24"/>
      <c r="BL535" s="24"/>
      <c r="BM535" s="24"/>
      <c r="BN535" s="24"/>
      <c r="BO535" s="24"/>
      <c r="BP535" s="24"/>
      <c r="BQ535" s="24"/>
      <c r="BR535" s="24"/>
      <c r="BS535" s="24"/>
      <c r="BT535" s="24"/>
      <c r="BU535" s="24"/>
      <c r="BV535" s="24"/>
      <c r="BW535" s="24"/>
      <c r="BX535" s="24"/>
      <c r="BY535" s="24"/>
      <c r="BZ535" s="24"/>
      <c r="CA535" s="24"/>
      <c r="CB535" s="24"/>
      <c r="CC535" s="24"/>
      <c r="CD535" s="24"/>
      <c r="CE535" s="24"/>
    </row>
    <row r="536" spans="46:83" x14ac:dyDescent="0.15">
      <c r="AT536" s="24"/>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c r="BR536" s="24"/>
      <c r="BS536" s="24"/>
      <c r="BT536" s="24"/>
      <c r="BU536" s="24"/>
      <c r="BV536" s="24"/>
      <c r="BW536" s="24"/>
      <c r="BX536" s="24"/>
      <c r="BY536" s="24"/>
      <c r="BZ536" s="24"/>
      <c r="CA536" s="24"/>
      <c r="CB536" s="24"/>
      <c r="CC536" s="24"/>
      <c r="CD536" s="24"/>
      <c r="CE536" s="24"/>
    </row>
    <row r="537" spans="46:83" x14ac:dyDescent="0.15">
      <c r="AT537" s="24"/>
      <c r="AU537" s="24"/>
      <c r="AV537" s="24"/>
      <c r="AW537" s="24"/>
      <c r="AX537" s="24"/>
      <c r="AY537" s="24"/>
      <c r="AZ537" s="24"/>
      <c r="BA537" s="24"/>
      <c r="BB537" s="24"/>
      <c r="BC537" s="24"/>
      <c r="BD537" s="24"/>
      <c r="BE537" s="24"/>
      <c r="BF537" s="24"/>
      <c r="BG537" s="24"/>
      <c r="BH537" s="24"/>
      <c r="BI537" s="24"/>
      <c r="BJ537" s="24"/>
      <c r="BK537" s="24"/>
      <c r="BL537" s="24"/>
      <c r="BM537" s="24"/>
      <c r="BN537" s="24"/>
      <c r="BO537" s="24"/>
      <c r="BP537" s="24"/>
      <c r="BQ537" s="24"/>
      <c r="BR537" s="24"/>
      <c r="BS537" s="24"/>
      <c r="BT537" s="24"/>
      <c r="BU537" s="24"/>
      <c r="BV537" s="24"/>
      <c r="BW537" s="24"/>
      <c r="BX537" s="24"/>
      <c r="BY537" s="24"/>
      <c r="BZ537" s="24"/>
      <c r="CA537" s="24"/>
      <c r="CB537" s="24"/>
      <c r="CC537" s="24"/>
      <c r="CD537" s="24"/>
      <c r="CE537" s="24"/>
    </row>
    <row r="538" spans="46:83" x14ac:dyDescent="0.15">
      <c r="AT538" s="24"/>
      <c r="AU538" s="24"/>
      <c r="AV538" s="24"/>
      <c r="AW538" s="24"/>
      <c r="AX538" s="24"/>
      <c r="AY538" s="24"/>
      <c r="AZ538" s="24"/>
      <c r="BA538" s="24"/>
      <c r="BB538" s="24"/>
      <c r="BC538" s="24"/>
      <c r="BD538" s="24"/>
      <c r="BE538" s="24"/>
      <c r="BF538" s="24"/>
      <c r="BG538" s="24"/>
      <c r="BH538" s="24"/>
      <c r="BI538" s="24"/>
      <c r="BJ538" s="24"/>
      <c r="BK538" s="24"/>
      <c r="BL538" s="24"/>
      <c r="BM538" s="24"/>
      <c r="BN538" s="24"/>
      <c r="BO538" s="24"/>
      <c r="BP538" s="24"/>
      <c r="BQ538" s="24"/>
      <c r="BR538" s="24"/>
      <c r="BS538" s="24"/>
      <c r="BT538" s="24"/>
      <c r="BU538" s="24"/>
      <c r="BV538" s="24"/>
      <c r="BW538" s="24"/>
      <c r="BX538" s="24"/>
      <c r="BY538" s="24"/>
      <c r="BZ538" s="24"/>
      <c r="CA538" s="24"/>
      <c r="CB538" s="24"/>
      <c r="CC538" s="24"/>
      <c r="CD538" s="24"/>
      <c r="CE538" s="24"/>
    </row>
    <row r="539" spans="46:83" x14ac:dyDescent="0.15">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row>
    <row r="540" spans="46:83" x14ac:dyDescent="0.15">
      <c r="AT540" s="24"/>
      <c r="AU540" s="24"/>
      <c r="AV540" s="24"/>
      <c r="AW540" s="24"/>
      <c r="AX540" s="24"/>
      <c r="AY540" s="24"/>
      <c r="AZ540" s="24"/>
      <c r="BA540" s="24"/>
      <c r="BB540" s="24"/>
      <c r="BC540" s="24"/>
      <c r="BD540" s="24"/>
      <c r="BE540" s="24"/>
      <c r="BF540" s="24"/>
      <c r="BG540" s="24"/>
      <c r="BH540" s="24"/>
      <c r="BI540" s="24"/>
      <c r="BJ540" s="24"/>
      <c r="BK540" s="24"/>
      <c r="BL540" s="24"/>
      <c r="BM540" s="24"/>
      <c r="BN540" s="24"/>
      <c r="BO540" s="24"/>
      <c r="BP540" s="24"/>
      <c r="BQ540" s="24"/>
      <c r="BR540" s="24"/>
      <c r="BS540" s="24"/>
      <c r="BT540" s="24"/>
      <c r="BU540" s="24"/>
      <c r="BV540" s="24"/>
      <c r="BW540" s="24"/>
      <c r="BX540" s="24"/>
      <c r="BY540" s="24"/>
      <c r="BZ540" s="24"/>
      <c r="CA540" s="24"/>
      <c r="CB540" s="24"/>
      <c r="CC540" s="24"/>
      <c r="CD540" s="24"/>
      <c r="CE540" s="24"/>
    </row>
    <row r="541" spans="46:83" x14ac:dyDescent="0.15">
      <c r="AT541" s="24"/>
      <c r="AU541" s="24"/>
      <c r="AV541" s="24"/>
      <c r="AW541" s="24"/>
      <c r="AX541" s="24"/>
      <c r="AY541" s="24"/>
      <c r="AZ541" s="24"/>
      <c r="BA541" s="24"/>
      <c r="BB541" s="24"/>
      <c r="BC541" s="24"/>
      <c r="BD541" s="24"/>
      <c r="BE541" s="24"/>
      <c r="BF541" s="24"/>
      <c r="BG541" s="24"/>
      <c r="BH541" s="24"/>
      <c r="BI541" s="24"/>
      <c r="BJ541" s="24"/>
      <c r="BK541" s="24"/>
      <c r="BL541" s="24"/>
      <c r="BM541" s="24"/>
      <c r="BN541" s="24"/>
      <c r="BO541" s="24"/>
      <c r="BP541" s="24"/>
      <c r="BQ541" s="24"/>
      <c r="BR541" s="24"/>
      <c r="BS541" s="24"/>
      <c r="BT541" s="24"/>
      <c r="BU541" s="24"/>
      <c r="BV541" s="24"/>
      <c r="BW541" s="24"/>
      <c r="BX541" s="24"/>
      <c r="BY541" s="24"/>
      <c r="BZ541" s="24"/>
      <c r="CA541" s="24"/>
      <c r="CB541" s="24"/>
      <c r="CC541" s="24"/>
      <c r="CD541" s="24"/>
      <c r="CE541" s="24"/>
    </row>
    <row r="542" spans="46:83" x14ac:dyDescent="0.15">
      <c r="AT542" s="24"/>
      <c r="AU542" s="24"/>
      <c r="AV542" s="24"/>
      <c r="AW542" s="24"/>
      <c r="AX542" s="24"/>
      <c r="AY542" s="24"/>
      <c r="AZ542" s="24"/>
      <c r="BA542" s="24"/>
      <c r="BB542" s="24"/>
      <c r="BC542" s="24"/>
      <c r="BD542" s="24"/>
      <c r="BE542" s="24"/>
      <c r="BF542" s="24"/>
      <c r="BG542" s="24"/>
      <c r="BH542" s="24"/>
      <c r="BI542" s="24"/>
      <c r="BJ542" s="24"/>
      <c r="BK542" s="24"/>
      <c r="BL542" s="24"/>
      <c r="BM542" s="24"/>
      <c r="BN542" s="24"/>
      <c r="BO542" s="24"/>
      <c r="BP542" s="24"/>
      <c r="BQ542" s="24"/>
      <c r="BR542" s="24"/>
      <c r="BS542" s="24"/>
      <c r="BT542" s="24"/>
      <c r="BU542" s="24"/>
      <c r="BV542" s="24"/>
      <c r="BW542" s="24"/>
      <c r="BX542" s="24"/>
      <c r="BY542" s="24"/>
      <c r="BZ542" s="24"/>
      <c r="CA542" s="24"/>
      <c r="CB542" s="24"/>
      <c r="CC542" s="24"/>
      <c r="CD542" s="24"/>
      <c r="CE542" s="24"/>
    </row>
    <row r="543" spans="46:83" x14ac:dyDescent="0.15">
      <c r="AT543" s="24"/>
      <c r="AU543" s="24"/>
      <c r="AV543" s="24"/>
      <c r="AW543" s="24"/>
      <c r="AX543" s="24"/>
      <c r="AY543" s="24"/>
      <c r="AZ543" s="24"/>
      <c r="BA543" s="24"/>
      <c r="BB543" s="24"/>
      <c r="BC543" s="24"/>
      <c r="BD543" s="24"/>
      <c r="BE543" s="24"/>
      <c r="BF543" s="24"/>
      <c r="BG543" s="24"/>
      <c r="BH543" s="24"/>
      <c r="BI543" s="24"/>
      <c r="BJ543" s="24"/>
      <c r="BK543" s="24"/>
      <c r="BL543" s="24"/>
      <c r="BM543" s="24"/>
      <c r="BN543" s="24"/>
      <c r="BO543" s="24"/>
      <c r="BP543" s="24"/>
      <c r="BQ543" s="24"/>
      <c r="BR543" s="24"/>
      <c r="BS543" s="24"/>
      <c r="BT543" s="24"/>
      <c r="BU543" s="24"/>
      <c r="BV543" s="24"/>
      <c r="BW543" s="24"/>
      <c r="BX543" s="24"/>
      <c r="BY543" s="24"/>
      <c r="BZ543" s="24"/>
      <c r="CA543" s="24"/>
      <c r="CB543" s="24"/>
      <c r="CC543" s="24"/>
      <c r="CD543" s="24"/>
      <c r="CE543" s="24"/>
    </row>
    <row r="544" spans="46:83" x14ac:dyDescent="0.15">
      <c r="AT544" s="24"/>
      <c r="AU544" s="24"/>
      <c r="AV544" s="24"/>
      <c r="AW544" s="24"/>
      <c r="AX544" s="24"/>
      <c r="AY544" s="24"/>
      <c r="AZ544" s="24"/>
      <c r="BA544" s="24"/>
      <c r="BB544" s="24"/>
      <c r="BC544" s="24"/>
      <c r="BD544" s="24"/>
      <c r="BE544" s="24"/>
      <c r="BF544" s="24"/>
      <c r="BG544" s="24"/>
      <c r="BH544" s="24"/>
      <c r="BI544" s="24"/>
      <c r="BJ544" s="24"/>
      <c r="BK544" s="24"/>
      <c r="BL544" s="24"/>
      <c r="BM544" s="24"/>
      <c r="BN544" s="24"/>
      <c r="BO544" s="24"/>
      <c r="BP544" s="24"/>
      <c r="BQ544" s="24"/>
      <c r="BR544" s="24"/>
      <c r="BS544" s="24"/>
      <c r="BT544" s="24"/>
      <c r="BU544" s="24"/>
      <c r="BV544" s="24"/>
      <c r="BW544" s="24"/>
      <c r="BX544" s="24"/>
      <c r="BY544" s="24"/>
      <c r="BZ544" s="24"/>
      <c r="CA544" s="24"/>
      <c r="CB544" s="24"/>
      <c r="CC544" s="24"/>
      <c r="CD544" s="24"/>
      <c r="CE544" s="24"/>
    </row>
    <row r="545" spans="46:83" x14ac:dyDescent="0.15">
      <c r="AT545" s="24"/>
      <c r="AU545" s="24"/>
      <c r="AV545" s="24"/>
      <c r="AW545" s="24"/>
      <c r="AX545" s="24"/>
      <c r="AY545" s="24"/>
      <c r="AZ545" s="24"/>
      <c r="BA545" s="24"/>
      <c r="BB545" s="24"/>
      <c r="BC545" s="24"/>
      <c r="BD545" s="24"/>
      <c r="BE545" s="24"/>
      <c r="BF545" s="24"/>
      <c r="BG545" s="24"/>
      <c r="BH545" s="24"/>
      <c r="BI545" s="24"/>
      <c r="BJ545" s="24"/>
      <c r="BK545" s="24"/>
      <c r="BL545" s="24"/>
      <c r="BM545" s="24"/>
      <c r="BN545" s="24"/>
      <c r="BO545" s="24"/>
      <c r="BP545" s="24"/>
      <c r="BQ545" s="24"/>
      <c r="BR545" s="24"/>
      <c r="BS545" s="24"/>
      <c r="BT545" s="24"/>
      <c r="BU545" s="24"/>
      <c r="BV545" s="24"/>
      <c r="BW545" s="24"/>
      <c r="BX545" s="24"/>
      <c r="BY545" s="24"/>
      <c r="BZ545" s="24"/>
      <c r="CA545" s="24"/>
      <c r="CB545" s="24"/>
      <c r="CC545" s="24"/>
      <c r="CD545" s="24"/>
      <c r="CE545" s="24"/>
    </row>
    <row r="546" spans="46:83" x14ac:dyDescent="0.15">
      <c r="AT546" s="24"/>
      <c r="AU546" s="24"/>
      <c r="AV546" s="24"/>
      <c r="AW546" s="24"/>
      <c r="AX546" s="24"/>
      <c r="AY546" s="24"/>
      <c r="AZ546" s="24"/>
      <c r="BA546" s="24"/>
      <c r="BB546" s="24"/>
      <c r="BC546" s="24"/>
      <c r="BD546" s="24"/>
      <c r="BE546" s="24"/>
      <c r="BF546" s="24"/>
      <c r="BG546" s="24"/>
      <c r="BH546" s="24"/>
      <c r="BI546" s="24"/>
      <c r="BJ546" s="24"/>
      <c r="BK546" s="24"/>
      <c r="BL546" s="24"/>
      <c r="BM546" s="24"/>
      <c r="BN546" s="24"/>
      <c r="BO546" s="24"/>
      <c r="BP546" s="24"/>
      <c r="BQ546" s="24"/>
      <c r="BR546" s="24"/>
      <c r="BS546" s="24"/>
      <c r="BT546" s="24"/>
      <c r="BU546" s="24"/>
      <c r="BV546" s="24"/>
      <c r="BW546" s="24"/>
      <c r="BX546" s="24"/>
      <c r="BY546" s="24"/>
      <c r="BZ546" s="24"/>
      <c r="CA546" s="24"/>
      <c r="CB546" s="24"/>
      <c r="CC546" s="24"/>
      <c r="CD546" s="24"/>
      <c r="CE546" s="24"/>
    </row>
    <row r="547" spans="46:83" x14ac:dyDescent="0.15">
      <c r="AT547" s="24"/>
      <c r="AU547" s="24"/>
      <c r="AV547" s="24"/>
      <c r="AW547" s="24"/>
      <c r="AX547" s="24"/>
      <c r="AY547" s="24"/>
      <c r="AZ547" s="24"/>
      <c r="BA547" s="24"/>
      <c r="BB547" s="24"/>
      <c r="BC547" s="24"/>
      <c r="BD547" s="24"/>
      <c r="BE547" s="24"/>
      <c r="BF547" s="24"/>
      <c r="BG547" s="24"/>
      <c r="BH547" s="24"/>
      <c r="BI547" s="24"/>
      <c r="BJ547" s="24"/>
      <c r="BK547" s="24"/>
      <c r="BL547" s="24"/>
      <c r="BM547" s="24"/>
      <c r="BN547" s="24"/>
      <c r="BO547" s="24"/>
      <c r="BP547" s="24"/>
      <c r="BQ547" s="24"/>
      <c r="BR547" s="24"/>
      <c r="BS547" s="24"/>
      <c r="BT547" s="24"/>
      <c r="BU547" s="24"/>
      <c r="BV547" s="24"/>
      <c r="BW547" s="24"/>
      <c r="BX547" s="24"/>
      <c r="BY547" s="24"/>
      <c r="BZ547" s="24"/>
      <c r="CA547" s="24"/>
      <c r="CB547" s="24"/>
      <c r="CC547" s="24"/>
      <c r="CD547" s="24"/>
      <c r="CE547" s="24"/>
    </row>
    <row r="548" spans="46:83" x14ac:dyDescent="0.15">
      <c r="AT548" s="24"/>
      <c r="AU548" s="24"/>
      <c r="AV548" s="24"/>
      <c r="AW548" s="24"/>
      <c r="AX548" s="24"/>
      <c r="AY548" s="24"/>
      <c r="AZ548" s="24"/>
      <c r="BA548" s="24"/>
      <c r="BB548" s="24"/>
      <c r="BC548" s="24"/>
      <c r="BD548" s="24"/>
      <c r="BE548" s="24"/>
      <c r="BF548" s="24"/>
      <c r="BG548" s="24"/>
      <c r="BH548" s="24"/>
      <c r="BI548" s="24"/>
      <c r="BJ548" s="24"/>
      <c r="BK548" s="24"/>
      <c r="BL548" s="24"/>
      <c r="BM548" s="24"/>
      <c r="BN548" s="24"/>
      <c r="BO548" s="24"/>
      <c r="BP548" s="24"/>
      <c r="BQ548" s="24"/>
      <c r="BR548" s="24"/>
      <c r="BS548" s="24"/>
      <c r="BT548" s="24"/>
      <c r="BU548" s="24"/>
      <c r="BV548" s="24"/>
      <c r="BW548" s="24"/>
      <c r="BX548" s="24"/>
      <c r="BY548" s="24"/>
      <c r="BZ548" s="24"/>
      <c r="CA548" s="24"/>
      <c r="CB548" s="24"/>
      <c r="CC548" s="24"/>
      <c r="CD548" s="24"/>
      <c r="CE548" s="24"/>
    </row>
    <row r="549" spans="46:83" x14ac:dyDescent="0.15">
      <c r="AT549" s="24"/>
      <c r="AU549" s="24"/>
      <c r="AV549" s="24"/>
      <c r="AW549" s="24"/>
      <c r="AX549" s="24"/>
      <c r="AY549" s="24"/>
      <c r="AZ549" s="24"/>
      <c r="BA549" s="24"/>
      <c r="BB549" s="24"/>
      <c r="BC549" s="24"/>
      <c r="BD549" s="24"/>
      <c r="BE549" s="24"/>
      <c r="BF549" s="24"/>
      <c r="BG549" s="24"/>
      <c r="BH549" s="24"/>
      <c r="BI549" s="24"/>
      <c r="BJ549" s="24"/>
      <c r="BK549" s="24"/>
      <c r="BL549" s="24"/>
      <c r="BM549" s="24"/>
      <c r="BN549" s="24"/>
      <c r="BO549" s="24"/>
      <c r="BP549" s="24"/>
      <c r="BQ549" s="24"/>
      <c r="BR549" s="24"/>
      <c r="BS549" s="24"/>
      <c r="BT549" s="24"/>
      <c r="BU549" s="24"/>
      <c r="BV549" s="24"/>
      <c r="BW549" s="24"/>
      <c r="BX549" s="24"/>
      <c r="BY549" s="24"/>
      <c r="BZ549" s="24"/>
      <c r="CA549" s="24"/>
      <c r="CB549" s="24"/>
      <c r="CC549" s="24"/>
      <c r="CD549" s="24"/>
      <c r="CE549" s="24"/>
    </row>
    <row r="550" spans="46:83" x14ac:dyDescent="0.15">
      <c r="AT550" s="24"/>
      <c r="AU550" s="24"/>
      <c r="AV550" s="24"/>
      <c r="AW550" s="24"/>
      <c r="AX550" s="24"/>
      <c r="AY550" s="24"/>
      <c r="AZ550" s="24"/>
      <c r="BA550" s="24"/>
      <c r="BB550" s="24"/>
      <c r="BC550" s="24"/>
      <c r="BD550" s="24"/>
      <c r="BE550" s="24"/>
      <c r="BF550" s="24"/>
      <c r="BG550" s="24"/>
      <c r="BH550" s="24"/>
      <c r="BI550" s="24"/>
      <c r="BJ550" s="24"/>
      <c r="BK550" s="24"/>
      <c r="BL550" s="24"/>
      <c r="BM550" s="24"/>
      <c r="BN550" s="24"/>
      <c r="BO550" s="24"/>
      <c r="BP550" s="24"/>
      <c r="BQ550" s="24"/>
      <c r="BR550" s="24"/>
      <c r="BS550" s="24"/>
      <c r="BT550" s="24"/>
      <c r="BU550" s="24"/>
      <c r="BV550" s="24"/>
      <c r="BW550" s="24"/>
      <c r="BX550" s="24"/>
      <c r="BY550" s="24"/>
      <c r="BZ550" s="24"/>
      <c r="CA550" s="24"/>
      <c r="CB550" s="24"/>
      <c r="CC550" s="24"/>
      <c r="CD550" s="24"/>
      <c r="CE550" s="24"/>
    </row>
    <row r="551" spans="46:83" x14ac:dyDescent="0.15">
      <c r="AT551" s="24"/>
      <c r="AU551" s="24"/>
      <c r="AV551" s="24"/>
      <c r="AW551" s="24"/>
      <c r="AX551" s="24"/>
      <c r="AY551" s="24"/>
      <c r="AZ551" s="24"/>
      <c r="BA551" s="24"/>
      <c r="BB551" s="24"/>
      <c r="BC551" s="24"/>
      <c r="BD551" s="24"/>
      <c r="BE551" s="24"/>
      <c r="BF551" s="24"/>
      <c r="BG551" s="24"/>
      <c r="BH551" s="24"/>
      <c r="BI551" s="24"/>
      <c r="BJ551" s="24"/>
      <c r="BK551" s="24"/>
      <c r="BL551" s="24"/>
      <c r="BM551" s="24"/>
      <c r="BN551" s="24"/>
      <c r="BO551" s="24"/>
      <c r="BP551" s="24"/>
      <c r="BQ551" s="24"/>
      <c r="BR551" s="24"/>
      <c r="BS551" s="24"/>
      <c r="BT551" s="24"/>
      <c r="BU551" s="24"/>
      <c r="BV551" s="24"/>
      <c r="BW551" s="24"/>
      <c r="BX551" s="24"/>
      <c r="BY551" s="24"/>
      <c r="BZ551" s="24"/>
      <c r="CA551" s="24"/>
      <c r="CB551" s="24"/>
      <c r="CC551" s="24"/>
      <c r="CD551" s="24"/>
      <c r="CE551" s="24"/>
    </row>
    <row r="552" spans="46:83" x14ac:dyDescent="0.15">
      <c r="AT552" s="24"/>
      <c r="AU552" s="24"/>
      <c r="AV552" s="24"/>
      <c r="AW552" s="24"/>
      <c r="AX552" s="24"/>
      <c r="AY552" s="24"/>
      <c r="AZ552" s="24"/>
      <c r="BA552" s="24"/>
      <c r="BB552" s="24"/>
      <c r="BC552" s="24"/>
      <c r="BD552" s="24"/>
      <c r="BE552" s="24"/>
      <c r="BF552" s="24"/>
      <c r="BG552" s="24"/>
      <c r="BH552" s="24"/>
      <c r="BI552" s="24"/>
      <c r="BJ552" s="24"/>
      <c r="BK552" s="24"/>
      <c r="BL552" s="24"/>
      <c r="BM552" s="24"/>
      <c r="BN552" s="24"/>
      <c r="BO552" s="24"/>
      <c r="BP552" s="24"/>
      <c r="BQ552" s="24"/>
      <c r="BR552" s="24"/>
      <c r="BS552" s="24"/>
      <c r="BT552" s="24"/>
      <c r="BU552" s="24"/>
      <c r="BV552" s="24"/>
      <c r="BW552" s="24"/>
      <c r="BX552" s="24"/>
      <c r="BY552" s="24"/>
      <c r="BZ552" s="24"/>
      <c r="CA552" s="24"/>
      <c r="CB552" s="24"/>
      <c r="CC552" s="24"/>
      <c r="CD552" s="24"/>
      <c r="CE552" s="24"/>
    </row>
    <row r="553" spans="46:83" x14ac:dyDescent="0.15">
      <c r="AT553" s="24"/>
      <c r="AU553" s="24"/>
      <c r="AV553" s="24"/>
      <c r="AW553" s="24"/>
      <c r="AX553" s="24"/>
      <c r="AY553" s="24"/>
      <c r="AZ553" s="24"/>
      <c r="BA553" s="24"/>
      <c r="BB553" s="24"/>
      <c r="BC553" s="24"/>
      <c r="BD553" s="24"/>
      <c r="BE553" s="24"/>
      <c r="BF553" s="24"/>
      <c r="BG553" s="24"/>
      <c r="BH553" s="24"/>
      <c r="BI553" s="24"/>
      <c r="BJ553" s="24"/>
      <c r="BK553" s="24"/>
      <c r="BL553" s="24"/>
      <c r="BM553" s="24"/>
      <c r="BN553" s="24"/>
      <c r="BO553" s="24"/>
      <c r="BP553" s="24"/>
      <c r="BQ553" s="24"/>
      <c r="BR553" s="24"/>
      <c r="BS553" s="24"/>
      <c r="BT553" s="24"/>
      <c r="BU553" s="24"/>
      <c r="BV553" s="24"/>
      <c r="BW553" s="24"/>
      <c r="BX553" s="24"/>
      <c r="BY553" s="24"/>
      <c r="BZ553" s="24"/>
      <c r="CA553" s="24"/>
      <c r="CB553" s="24"/>
      <c r="CC553" s="24"/>
      <c r="CD553" s="24"/>
      <c r="CE553" s="24"/>
    </row>
    <row r="554" spans="46:83" x14ac:dyDescent="0.15">
      <c r="AT554" s="24"/>
      <c r="AU554" s="24"/>
      <c r="AV554" s="24"/>
      <c r="AW554" s="24"/>
      <c r="AX554" s="24"/>
      <c r="AY554" s="24"/>
      <c r="AZ554" s="24"/>
      <c r="BA554" s="24"/>
      <c r="BB554" s="24"/>
      <c r="BC554" s="24"/>
      <c r="BD554" s="24"/>
      <c r="BE554" s="24"/>
      <c r="BF554" s="24"/>
      <c r="BG554" s="24"/>
      <c r="BH554" s="24"/>
      <c r="BI554" s="24"/>
      <c r="BJ554" s="24"/>
      <c r="BK554" s="24"/>
      <c r="BL554" s="24"/>
      <c r="BM554" s="24"/>
      <c r="BN554" s="24"/>
      <c r="BO554" s="24"/>
      <c r="BP554" s="24"/>
      <c r="BQ554" s="24"/>
      <c r="BR554" s="24"/>
      <c r="BS554" s="24"/>
      <c r="BT554" s="24"/>
      <c r="BU554" s="24"/>
      <c r="BV554" s="24"/>
      <c r="BW554" s="24"/>
      <c r="BX554" s="24"/>
      <c r="BY554" s="24"/>
      <c r="BZ554" s="24"/>
      <c r="CA554" s="24"/>
      <c r="CB554" s="24"/>
      <c r="CC554" s="24"/>
      <c r="CD554" s="24"/>
      <c r="CE554" s="24"/>
    </row>
    <row r="555" spans="46:83" x14ac:dyDescent="0.15">
      <c r="AT555" s="24"/>
      <c r="AU555" s="24"/>
      <c r="AV555" s="24"/>
      <c r="AW555" s="24"/>
      <c r="AX555" s="24"/>
      <c r="AY555" s="24"/>
      <c r="AZ555" s="24"/>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row>
    <row r="556" spans="46:83" x14ac:dyDescent="0.15">
      <c r="AT556" s="24"/>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c r="BR556" s="24"/>
      <c r="BS556" s="24"/>
      <c r="BT556" s="24"/>
      <c r="BU556" s="24"/>
      <c r="BV556" s="24"/>
      <c r="BW556" s="24"/>
      <c r="BX556" s="24"/>
      <c r="BY556" s="24"/>
      <c r="BZ556" s="24"/>
      <c r="CA556" s="24"/>
      <c r="CB556" s="24"/>
      <c r="CC556" s="24"/>
      <c r="CD556" s="24"/>
      <c r="CE556" s="24"/>
    </row>
    <row r="557" spans="46:83" x14ac:dyDescent="0.15">
      <c r="AT557" s="24"/>
      <c r="AU557" s="24"/>
      <c r="AV557" s="24"/>
      <c r="AW557" s="24"/>
      <c r="AX557" s="24"/>
      <c r="AY557" s="24"/>
      <c r="AZ557" s="24"/>
      <c r="BA557" s="24"/>
      <c r="BB557" s="24"/>
      <c r="BC557" s="24"/>
      <c r="BD557" s="24"/>
      <c r="BE557" s="24"/>
      <c r="BF557" s="24"/>
      <c r="BG557" s="24"/>
      <c r="BH557" s="24"/>
      <c r="BI557" s="24"/>
      <c r="BJ557" s="24"/>
      <c r="BK557" s="24"/>
      <c r="BL557" s="24"/>
      <c r="BM557" s="24"/>
      <c r="BN557" s="24"/>
      <c r="BO557" s="24"/>
      <c r="BP557" s="24"/>
      <c r="BQ557" s="24"/>
      <c r="BR557" s="24"/>
      <c r="BS557" s="24"/>
      <c r="BT557" s="24"/>
      <c r="BU557" s="24"/>
      <c r="BV557" s="24"/>
      <c r="BW557" s="24"/>
      <c r="BX557" s="24"/>
      <c r="BY557" s="24"/>
      <c r="BZ557" s="24"/>
      <c r="CA557" s="24"/>
      <c r="CB557" s="24"/>
      <c r="CC557" s="24"/>
      <c r="CD557" s="24"/>
      <c r="CE557" s="24"/>
    </row>
    <row r="558" spans="46:83" x14ac:dyDescent="0.15">
      <c r="AT558" s="24"/>
      <c r="AU558" s="24"/>
      <c r="AV558" s="24"/>
      <c r="AW558" s="24"/>
      <c r="AX558" s="24"/>
      <c r="AY558" s="24"/>
      <c r="AZ558" s="24"/>
      <c r="BA558" s="24"/>
      <c r="BB558" s="24"/>
      <c r="BC558" s="24"/>
      <c r="BD558" s="24"/>
      <c r="BE558" s="24"/>
      <c r="BF558" s="24"/>
      <c r="BG558" s="24"/>
      <c r="BH558" s="24"/>
      <c r="BI558" s="24"/>
      <c r="BJ558" s="24"/>
      <c r="BK558" s="24"/>
      <c r="BL558" s="24"/>
      <c r="BM558" s="24"/>
      <c r="BN558" s="24"/>
      <c r="BO558" s="24"/>
      <c r="BP558" s="24"/>
      <c r="BQ558" s="24"/>
      <c r="BR558" s="24"/>
      <c r="BS558" s="24"/>
      <c r="BT558" s="24"/>
      <c r="BU558" s="24"/>
      <c r="BV558" s="24"/>
      <c r="BW558" s="24"/>
      <c r="BX558" s="24"/>
      <c r="BY558" s="24"/>
      <c r="BZ558" s="24"/>
      <c r="CA558" s="24"/>
      <c r="CB558" s="24"/>
      <c r="CC558" s="24"/>
      <c r="CD558" s="24"/>
      <c r="CE558" s="24"/>
    </row>
    <row r="559" spans="46:83" x14ac:dyDescent="0.15">
      <c r="AT559" s="24"/>
      <c r="AU559" s="24"/>
      <c r="AV559" s="24"/>
      <c r="AW559" s="24"/>
      <c r="AX559" s="24"/>
      <c r="AY559" s="24"/>
      <c r="AZ559" s="24"/>
      <c r="BA559" s="24"/>
      <c r="BB559" s="24"/>
      <c r="BC559" s="24"/>
      <c r="BD559" s="24"/>
      <c r="BE559" s="24"/>
      <c r="BF559" s="24"/>
      <c r="BG559" s="24"/>
      <c r="BH559" s="24"/>
      <c r="BI559" s="24"/>
      <c r="BJ559" s="24"/>
      <c r="BK559" s="24"/>
      <c r="BL559" s="24"/>
      <c r="BM559" s="24"/>
      <c r="BN559" s="24"/>
      <c r="BO559" s="24"/>
      <c r="BP559" s="24"/>
      <c r="BQ559" s="24"/>
      <c r="BR559" s="24"/>
      <c r="BS559" s="24"/>
      <c r="BT559" s="24"/>
      <c r="BU559" s="24"/>
      <c r="BV559" s="24"/>
      <c r="BW559" s="24"/>
      <c r="BX559" s="24"/>
      <c r="BY559" s="24"/>
      <c r="BZ559" s="24"/>
      <c r="CA559" s="24"/>
      <c r="CB559" s="24"/>
      <c r="CC559" s="24"/>
      <c r="CD559" s="24"/>
      <c r="CE559" s="24"/>
    </row>
    <row r="560" spans="46:83" x14ac:dyDescent="0.15">
      <c r="AT560" s="24"/>
      <c r="AU560" s="24"/>
      <c r="AV560" s="24"/>
      <c r="AW560" s="24"/>
      <c r="AX560" s="24"/>
      <c r="AY560" s="24"/>
      <c r="AZ560" s="24"/>
      <c r="BA560" s="24"/>
      <c r="BB560" s="24"/>
      <c r="BC560" s="24"/>
      <c r="BD560" s="24"/>
      <c r="BE560" s="24"/>
      <c r="BF560" s="24"/>
      <c r="BG560" s="24"/>
      <c r="BH560" s="24"/>
      <c r="BI560" s="24"/>
      <c r="BJ560" s="24"/>
      <c r="BK560" s="24"/>
      <c r="BL560" s="24"/>
      <c r="BM560" s="24"/>
      <c r="BN560" s="24"/>
      <c r="BO560" s="24"/>
      <c r="BP560" s="24"/>
      <c r="BQ560" s="24"/>
      <c r="BR560" s="24"/>
      <c r="BS560" s="24"/>
      <c r="BT560" s="24"/>
      <c r="BU560" s="24"/>
      <c r="BV560" s="24"/>
      <c r="BW560" s="24"/>
      <c r="BX560" s="24"/>
      <c r="BY560" s="24"/>
      <c r="BZ560" s="24"/>
      <c r="CA560" s="24"/>
      <c r="CB560" s="24"/>
      <c r="CC560" s="24"/>
      <c r="CD560" s="24"/>
      <c r="CE560" s="24"/>
    </row>
    <row r="561" spans="46:83" x14ac:dyDescent="0.15">
      <c r="AT561" s="24"/>
      <c r="AU561" s="24"/>
      <c r="AV561" s="24"/>
      <c r="AW561" s="24"/>
      <c r="AX561" s="24"/>
      <c r="AY561" s="24"/>
      <c r="AZ561" s="24"/>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row>
    <row r="562" spans="46:83" x14ac:dyDescent="0.15">
      <c r="AT562" s="24"/>
      <c r="AU562" s="24"/>
      <c r="AV562" s="24"/>
      <c r="AW562" s="24"/>
      <c r="AX562" s="24"/>
      <c r="AY562" s="24"/>
      <c r="AZ562" s="24"/>
      <c r="BA562" s="24"/>
      <c r="BB562" s="24"/>
      <c r="BC562" s="24"/>
      <c r="BD562" s="24"/>
      <c r="BE562" s="24"/>
      <c r="BF562" s="24"/>
      <c r="BG562" s="24"/>
      <c r="BH562" s="24"/>
      <c r="BI562" s="24"/>
      <c r="BJ562" s="24"/>
      <c r="BK562" s="24"/>
      <c r="BL562" s="24"/>
      <c r="BM562" s="24"/>
      <c r="BN562" s="24"/>
      <c r="BO562" s="24"/>
      <c r="BP562" s="24"/>
      <c r="BQ562" s="24"/>
      <c r="BR562" s="24"/>
      <c r="BS562" s="24"/>
      <c r="BT562" s="24"/>
      <c r="BU562" s="24"/>
      <c r="BV562" s="24"/>
      <c r="BW562" s="24"/>
      <c r="BX562" s="24"/>
      <c r="BY562" s="24"/>
      <c r="BZ562" s="24"/>
      <c r="CA562" s="24"/>
      <c r="CB562" s="24"/>
      <c r="CC562" s="24"/>
      <c r="CD562" s="24"/>
      <c r="CE562" s="24"/>
    </row>
    <row r="563" spans="46:83" x14ac:dyDescent="0.15">
      <c r="AT563" s="24"/>
      <c r="AU563" s="24"/>
      <c r="AV563" s="24"/>
      <c r="AW563" s="24"/>
      <c r="AX563" s="24"/>
      <c r="AY563" s="24"/>
      <c r="AZ563" s="24"/>
      <c r="BA563" s="24"/>
      <c r="BB563" s="24"/>
      <c r="BC563" s="24"/>
      <c r="BD563" s="24"/>
      <c r="BE563" s="24"/>
      <c r="BF563" s="24"/>
      <c r="BG563" s="24"/>
      <c r="BH563" s="24"/>
      <c r="BI563" s="24"/>
      <c r="BJ563" s="24"/>
      <c r="BK563" s="24"/>
      <c r="BL563" s="24"/>
      <c r="BM563" s="24"/>
      <c r="BN563" s="24"/>
      <c r="BO563" s="24"/>
      <c r="BP563" s="24"/>
      <c r="BQ563" s="24"/>
      <c r="BR563" s="24"/>
      <c r="BS563" s="24"/>
      <c r="BT563" s="24"/>
      <c r="BU563" s="24"/>
      <c r="BV563" s="24"/>
      <c r="BW563" s="24"/>
      <c r="BX563" s="24"/>
      <c r="BY563" s="24"/>
      <c r="BZ563" s="24"/>
      <c r="CA563" s="24"/>
      <c r="CB563" s="24"/>
      <c r="CC563" s="24"/>
      <c r="CD563" s="24"/>
      <c r="CE563" s="24"/>
    </row>
    <row r="564" spans="46:83" x14ac:dyDescent="0.15">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row>
    <row r="565" spans="46:83" x14ac:dyDescent="0.15">
      <c r="AT565" s="24"/>
      <c r="AU565" s="24"/>
      <c r="AV565" s="24"/>
      <c r="AW565" s="24"/>
      <c r="AX565" s="24"/>
      <c r="AY565" s="24"/>
      <c r="AZ565" s="24"/>
      <c r="BA565" s="24"/>
      <c r="BB565" s="24"/>
      <c r="BC565" s="24"/>
      <c r="BD565" s="24"/>
      <c r="BE565" s="24"/>
      <c r="BF565" s="24"/>
      <c r="BG565" s="24"/>
      <c r="BH565" s="24"/>
      <c r="BI565" s="24"/>
      <c r="BJ565" s="24"/>
      <c r="BK565" s="24"/>
      <c r="BL565" s="24"/>
      <c r="BM565" s="24"/>
      <c r="BN565" s="24"/>
      <c r="BO565" s="24"/>
      <c r="BP565" s="24"/>
      <c r="BQ565" s="24"/>
      <c r="BR565" s="24"/>
      <c r="BS565" s="24"/>
      <c r="BT565" s="24"/>
      <c r="BU565" s="24"/>
      <c r="BV565" s="24"/>
      <c r="BW565" s="24"/>
      <c r="BX565" s="24"/>
      <c r="BY565" s="24"/>
      <c r="BZ565" s="24"/>
      <c r="CA565" s="24"/>
      <c r="CB565" s="24"/>
      <c r="CC565" s="24"/>
      <c r="CD565" s="24"/>
      <c r="CE565" s="24"/>
    </row>
    <row r="566" spans="46:83" x14ac:dyDescent="0.15">
      <c r="AT566" s="24"/>
      <c r="AU566" s="24"/>
      <c r="AV566" s="24"/>
      <c r="AW566" s="24"/>
      <c r="AX566" s="24"/>
      <c r="AY566" s="24"/>
      <c r="AZ566" s="24"/>
      <c r="BA566" s="24"/>
      <c r="BB566" s="24"/>
      <c r="BC566" s="24"/>
      <c r="BD566" s="24"/>
      <c r="BE566" s="24"/>
      <c r="BF566" s="24"/>
      <c r="BG566" s="24"/>
      <c r="BH566" s="24"/>
      <c r="BI566" s="24"/>
      <c r="BJ566" s="24"/>
      <c r="BK566" s="24"/>
      <c r="BL566" s="24"/>
      <c r="BM566" s="24"/>
      <c r="BN566" s="24"/>
      <c r="BO566" s="24"/>
      <c r="BP566" s="24"/>
      <c r="BQ566" s="24"/>
      <c r="BR566" s="24"/>
      <c r="BS566" s="24"/>
      <c r="BT566" s="24"/>
      <c r="BU566" s="24"/>
      <c r="BV566" s="24"/>
      <c r="BW566" s="24"/>
      <c r="BX566" s="24"/>
      <c r="BY566" s="24"/>
      <c r="BZ566" s="24"/>
      <c r="CA566" s="24"/>
      <c r="CB566" s="24"/>
      <c r="CC566" s="24"/>
      <c r="CD566" s="24"/>
      <c r="CE566" s="24"/>
    </row>
    <row r="567" spans="46:83" x14ac:dyDescent="0.15">
      <c r="AT567" s="24"/>
      <c r="AU567" s="24"/>
      <c r="AV567" s="24"/>
      <c r="AW567" s="24"/>
      <c r="AX567" s="24"/>
      <c r="AY567" s="24"/>
      <c r="AZ567" s="24"/>
      <c r="BA567" s="24"/>
      <c r="BB567" s="24"/>
      <c r="BC567" s="24"/>
      <c r="BD567" s="24"/>
      <c r="BE567" s="24"/>
      <c r="BF567" s="24"/>
      <c r="BG567" s="24"/>
      <c r="BH567" s="24"/>
      <c r="BI567" s="24"/>
      <c r="BJ567" s="24"/>
      <c r="BK567" s="24"/>
      <c r="BL567" s="24"/>
      <c r="BM567" s="24"/>
      <c r="BN567" s="24"/>
      <c r="BO567" s="24"/>
      <c r="BP567" s="24"/>
      <c r="BQ567" s="24"/>
      <c r="BR567" s="24"/>
      <c r="BS567" s="24"/>
      <c r="BT567" s="24"/>
      <c r="BU567" s="24"/>
      <c r="BV567" s="24"/>
      <c r="BW567" s="24"/>
      <c r="BX567" s="24"/>
      <c r="BY567" s="24"/>
      <c r="BZ567" s="24"/>
      <c r="CA567" s="24"/>
      <c r="CB567" s="24"/>
      <c r="CC567" s="24"/>
      <c r="CD567" s="24"/>
      <c r="CE567" s="24"/>
    </row>
    <row r="568" spans="46:83" x14ac:dyDescent="0.15">
      <c r="AT568" s="24"/>
      <c r="AU568" s="24"/>
      <c r="AV568" s="24"/>
      <c r="AW568" s="24"/>
      <c r="AX568" s="24"/>
      <c r="AY568" s="24"/>
      <c r="AZ568" s="24"/>
      <c r="BA568" s="24"/>
      <c r="BB568" s="24"/>
      <c r="BC568" s="24"/>
      <c r="BD568" s="24"/>
      <c r="BE568" s="24"/>
      <c r="BF568" s="24"/>
      <c r="BG568" s="24"/>
      <c r="BH568" s="24"/>
      <c r="BI568" s="24"/>
      <c r="BJ568" s="24"/>
      <c r="BK568" s="24"/>
      <c r="BL568" s="24"/>
      <c r="BM568" s="24"/>
      <c r="BN568" s="24"/>
      <c r="BO568" s="24"/>
      <c r="BP568" s="24"/>
      <c r="BQ568" s="24"/>
      <c r="BR568" s="24"/>
      <c r="BS568" s="24"/>
      <c r="BT568" s="24"/>
      <c r="BU568" s="24"/>
      <c r="BV568" s="24"/>
      <c r="BW568" s="24"/>
      <c r="BX568" s="24"/>
      <c r="BY568" s="24"/>
      <c r="BZ568" s="24"/>
      <c r="CA568" s="24"/>
      <c r="CB568" s="24"/>
      <c r="CC568" s="24"/>
      <c r="CD568" s="24"/>
      <c r="CE568" s="24"/>
    </row>
    <row r="569" spans="46:83" x14ac:dyDescent="0.15">
      <c r="AT569" s="24"/>
      <c r="AU569" s="24"/>
      <c r="AV569" s="24"/>
      <c r="AW569" s="24"/>
      <c r="AX569" s="24"/>
      <c r="AY569" s="24"/>
      <c r="AZ569" s="24"/>
      <c r="BA569" s="24"/>
      <c r="BB569" s="24"/>
      <c r="BC569" s="24"/>
      <c r="BD569" s="24"/>
      <c r="BE569" s="24"/>
      <c r="BF569" s="24"/>
      <c r="BG569" s="24"/>
      <c r="BH569" s="24"/>
      <c r="BI569" s="24"/>
      <c r="BJ569" s="24"/>
      <c r="BK569" s="24"/>
      <c r="BL569" s="24"/>
      <c r="BM569" s="24"/>
      <c r="BN569" s="24"/>
      <c r="BO569" s="24"/>
      <c r="BP569" s="24"/>
      <c r="BQ569" s="24"/>
      <c r="BR569" s="24"/>
      <c r="BS569" s="24"/>
      <c r="BT569" s="24"/>
      <c r="BU569" s="24"/>
      <c r="BV569" s="24"/>
      <c r="BW569" s="24"/>
      <c r="BX569" s="24"/>
      <c r="BY569" s="24"/>
      <c r="BZ569" s="24"/>
      <c r="CA569" s="24"/>
      <c r="CB569" s="24"/>
      <c r="CC569" s="24"/>
      <c r="CD569" s="24"/>
      <c r="CE569" s="24"/>
    </row>
    <row r="570" spans="46:83" x14ac:dyDescent="0.15">
      <c r="AT570" s="24"/>
      <c r="AU570" s="24"/>
      <c r="AV570" s="24"/>
      <c r="AW570" s="24"/>
      <c r="AX570" s="24"/>
      <c r="AY570" s="24"/>
      <c r="AZ570" s="24"/>
      <c r="BA570" s="24"/>
      <c r="BB570" s="24"/>
      <c r="BC570" s="24"/>
      <c r="BD570" s="24"/>
      <c r="BE570" s="24"/>
      <c r="BF570" s="24"/>
      <c r="BG570" s="24"/>
      <c r="BH570" s="24"/>
      <c r="BI570" s="24"/>
      <c r="BJ570" s="24"/>
      <c r="BK570" s="24"/>
      <c r="BL570" s="24"/>
      <c r="BM570" s="24"/>
      <c r="BN570" s="24"/>
      <c r="BO570" s="24"/>
      <c r="BP570" s="24"/>
      <c r="BQ570" s="24"/>
      <c r="BR570" s="24"/>
      <c r="BS570" s="24"/>
      <c r="BT570" s="24"/>
      <c r="BU570" s="24"/>
      <c r="BV570" s="24"/>
      <c r="BW570" s="24"/>
      <c r="BX570" s="24"/>
      <c r="BY570" s="24"/>
      <c r="BZ570" s="24"/>
      <c r="CA570" s="24"/>
      <c r="CB570" s="24"/>
      <c r="CC570" s="24"/>
      <c r="CD570" s="24"/>
      <c r="CE570" s="24"/>
    </row>
    <row r="571" spans="46:83" x14ac:dyDescent="0.15">
      <c r="AT571" s="24"/>
      <c r="AU571" s="24"/>
      <c r="AV571" s="24"/>
      <c r="AW571" s="24"/>
      <c r="AX571" s="24"/>
      <c r="AY571" s="24"/>
      <c r="AZ571" s="24"/>
      <c r="BA571" s="24"/>
      <c r="BB571" s="24"/>
      <c r="BC571" s="24"/>
      <c r="BD571" s="24"/>
      <c r="BE571" s="24"/>
      <c r="BF571" s="24"/>
      <c r="BG571" s="24"/>
      <c r="BH571" s="24"/>
      <c r="BI571" s="24"/>
      <c r="BJ571" s="24"/>
      <c r="BK571" s="24"/>
      <c r="BL571" s="24"/>
      <c r="BM571" s="24"/>
      <c r="BN571" s="24"/>
      <c r="BO571" s="24"/>
      <c r="BP571" s="24"/>
      <c r="BQ571" s="24"/>
      <c r="BR571" s="24"/>
      <c r="BS571" s="24"/>
      <c r="BT571" s="24"/>
      <c r="BU571" s="24"/>
      <c r="BV571" s="24"/>
      <c r="BW571" s="24"/>
      <c r="BX571" s="24"/>
      <c r="BY571" s="24"/>
      <c r="BZ571" s="24"/>
      <c r="CA571" s="24"/>
      <c r="CB571" s="24"/>
      <c r="CC571" s="24"/>
      <c r="CD571" s="24"/>
      <c r="CE571" s="24"/>
    </row>
    <row r="572" spans="46:83" x14ac:dyDescent="0.15">
      <c r="AT572" s="24"/>
      <c r="AU572" s="24"/>
      <c r="AV572" s="24"/>
      <c r="AW572" s="24"/>
      <c r="AX572" s="24"/>
      <c r="AY572" s="24"/>
      <c r="AZ572" s="24"/>
      <c r="BA572" s="24"/>
      <c r="BB572" s="24"/>
      <c r="BC572" s="24"/>
      <c r="BD572" s="24"/>
      <c r="BE572" s="24"/>
      <c r="BF572" s="24"/>
      <c r="BG572" s="24"/>
      <c r="BH572" s="24"/>
      <c r="BI572" s="24"/>
      <c r="BJ572" s="24"/>
      <c r="BK572" s="24"/>
      <c r="BL572" s="24"/>
      <c r="BM572" s="24"/>
      <c r="BN572" s="24"/>
      <c r="BO572" s="24"/>
      <c r="BP572" s="24"/>
      <c r="BQ572" s="24"/>
      <c r="BR572" s="24"/>
      <c r="BS572" s="24"/>
      <c r="BT572" s="24"/>
      <c r="BU572" s="24"/>
      <c r="BV572" s="24"/>
      <c r="BW572" s="24"/>
      <c r="BX572" s="24"/>
      <c r="BY572" s="24"/>
      <c r="BZ572" s="24"/>
      <c r="CA572" s="24"/>
      <c r="CB572" s="24"/>
      <c r="CC572" s="24"/>
      <c r="CD572" s="24"/>
      <c r="CE572" s="24"/>
    </row>
    <row r="573" spans="46:83" x14ac:dyDescent="0.15">
      <c r="AT573" s="24"/>
      <c r="AU573" s="24"/>
      <c r="AV573" s="24"/>
      <c r="AW573" s="24"/>
      <c r="AX573" s="24"/>
      <c r="AY573" s="24"/>
      <c r="AZ573" s="24"/>
      <c r="BA573" s="24"/>
      <c r="BB573" s="24"/>
      <c r="BC573" s="24"/>
      <c r="BD573" s="24"/>
      <c r="BE573" s="24"/>
      <c r="BF573" s="24"/>
      <c r="BG573" s="24"/>
      <c r="BH573" s="24"/>
      <c r="BI573" s="24"/>
      <c r="BJ573" s="24"/>
      <c r="BK573" s="24"/>
      <c r="BL573" s="24"/>
      <c r="BM573" s="24"/>
      <c r="BN573" s="24"/>
      <c r="BO573" s="24"/>
      <c r="BP573" s="24"/>
      <c r="BQ573" s="24"/>
      <c r="BR573" s="24"/>
      <c r="BS573" s="24"/>
      <c r="BT573" s="24"/>
      <c r="BU573" s="24"/>
      <c r="BV573" s="24"/>
      <c r="BW573" s="24"/>
      <c r="BX573" s="24"/>
      <c r="BY573" s="24"/>
      <c r="BZ573" s="24"/>
      <c r="CA573" s="24"/>
      <c r="CB573" s="24"/>
      <c r="CC573" s="24"/>
      <c r="CD573" s="24"/>
      <c r="CE573" s="24"/>
    </row>
    <row r="574" spans="46:83" x14ac:dyDescent="0.15">
      <c r="AT574" s="24"/>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c r="BR574" s="24"/>
      <c r="BS574" s="24"/>
      <c r="BT574" s="24"/>
      <c r="BU574" s="24"/>
      <c r="BV574" s="24"/>
      <c r="BW574" s="24"/>
      <c r="BX574" s="24"/>
      <c r="BY574" s="24"/>
      <c r="BZ574" s="24"/>
      <c r="CA574" s="24"/>
      <c r="CB574" s="24"/>
      <c r="CC574" s="24"/>
      <c r="CD574" s="24"/>
      <c r="CE574" s="24"/>
    </row>
    <row r="575" spans="46:83" x14ac:dyDescent="0.15">
      <c r="AT575" s="24"/>
      <c r="AU575" s="24"/>
      <c r="AV575" s="24"/>
      <c r="AW575" s="24"/>
      <c r="AX575" s="24"/>
      <c r="AY575" s="24"/>
      <c r="AZ575" s="24"/>
      <c r="BA575" s="24"/>
      <c r="BB575" s="24"/>
      <c r="BC575" s="24"/>
      <c r="BD575" s="24"/>
      <c r="BE575" s="24"/>
      <c r="BF575" s="24"/>
      <c r="BG575" s="24"/>
      <c r="BH575" s="24"/>
      <c r="BI575" s="24"/>
      <c r="BJ575" s="24"/>
      <c r="BK575" s="24"/>
      <c r="BL575" s="24"/>
      <c r="BM575" s="24"/>
      <c r="BN575" s="24"/>
      <c r="BO575" s="24"/>
      <c r="BP575" s="24"/>
      <c r="BQ575" s="24"/>
      <c r="BR575" s="24"/>
      <c r="BS575" s="24"/>
      <c r="BT575" s="24"/>
      <c r="BU575" s="24"/>
      <c r="BV575" s="24"/>
      <c r="BW575" s="24"/>
      <c r="BX575" s="24"/>
      <c r="BY575" s="24"/>
      <c r="BZ575" s="24"/>
      <c r="CA575" s="24"/>
      <c r="CB575" s="24"/>
      <c r="CC575" s="24"/>
      <c r="CD575" s="24"/>
      <c r="CE575" s="24"/>
    </row>
    <row r="576" spans="46:83" x14ac:dyDescent="0.15">
      <c r="AT576" s="24"/>
      <c r="AU576" s="24"/>
      <c r="AV576" s="24"/>
      <c r="AW576" s="24"/>
      <c r="AX576" s="24"/>
      <c r="AY576" s="24"/>
      <c r="AZ576" s="24"/>
      <c r="BA576" s="24"/>
      <c r="BB576" s="24"/>
      <c r="BC576" s="24"/>
      <c r="BD576" s="24"/>
      <c r="BE576" s="24"/>
      <c r="BF576" s="24"/>
      <c r="BG576" s="24"/>
      <c r="BH576" s="24"/>
      <c r="BI576" s="24"/>
      <c r="BJ576" s="24"/>
      <c r="BK576" s="24"/>
      <c r="BL576" s="24"/>
      <c r="BM576" s="24"/>
      <c r="BN576" s="24"/>
      <c r="BO576" s="24"/>
      <c r="BP576" s="24"/>
      <c r="BQ576" s="24"/>
      <c r="BR576" s="24"/>
      <c r="BS576" s="24"/>
      <c r="BT576" s="24"/>
      <c r="BU576" s="24"/>
      <c r="BV576" s="24"/>
      <c r="BW576" s="24"/>
      <c r="BX576" s="24"/>
      <c r="BY576" s="24"/>
      <c r="BZ576" s="24"/>
      <c r="CA576" s="24"/>
      <c r="CB576" s="24"/>
      <c r="CC576" s="24"/>
      <c r="CD576" s="24"/>
      <c r="CE576" s="24"/>
    </row>
    <row r="577" spans="46:83" x14ac:dyDescent="0.15">
      <c r="AT577" s="24"/>
      <c r="AU577" s="24"/>
      <c r="AV577" s="24"/>
      <c r="AW577" s="24"/>
      <c r="AX577" s="24"/>
      <c r="AY577" s="24"/>
      <c r="AZ577" s="24"/>
      <c r="BA577" s="24"/>
      <c r="BB577" s="24"/>
      <c r="BC577" s="24"/>
      <c r="BD577" s="24"/>
      <c r="BE577" s="24"/>
      <c r="BF577" s="24"/>
      <c r="BG577" s="24"/>
      <c r="BH577" s="24"/>
      <c r="BI577" s="24"/>
      <c r="BJ577" s="24"/>
      <c r="BK577" s="24"/>
      <c r="BL577" s="24"/>
      <c r="BM577" s="24"/>
      <c r="BN577" s="24"/>
      <c r="BO577" s="24"/>
      <c r="BP577" s="24"/>
      <c r="BQ577" s="24"/>
      <c r="BR577" s="24"/>
      <c r="BS577" s="24"/>
      <c r="BT577" s="24"/>
      <c r="BU577" s="24"/>
      <c r="BV577" s="24"/>
      <c r="BW577" s="24"/>
      <c r="BX577" s="24"/>
      <c r="BY577" s="24"/>
      <c r="BZ577" s="24"/>
      <c r="CA577" s="24"/>
      <c r="CB577" s="24"/>
      <c r="CC577" s="24"/>
      <c r="CD577" s="24"/>
      <c r="CE577" s="24"/>
    </row>
    <row r="578" spans="46:83" x14ac:dyDescent="0.15">
      <c r="AT578" s="24"/>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c r="BR578" s="24"/>
      <c r="BS578" s="24"/>
      <c r="BT578" s="24"/>
      <c r="BU578" s="24"/>
      <c r="BV578" s="24"/>
      <c r="BW578" s="24"/>
      <c r="BX578" s="24"/>
      <c r="BY578" s="24"/>
      <c r="BZ578" s="24"/>
      <c r="CA578" s="24"/>
      <c r="CB578" s="24"/>
      <c r="CC578" s="24"/>
      <c r="CD578" s="24"/>
      <c r="CE578" s="24"/>
    </row>
    <row r="579" spans="46:83" x14ac:dyDescent="0.15">
      <c r="AT579" s="24"/>
      <c r="AU579" s="24"/>
      <c r="AV579" s="24"/>
      <c r="AW579" s="24"/>
      <c r="AX579" s="24"/>
      <c r="AY579" s="24"/>
      <c r="AZ579" s="24"/>
      <c r="BA579" s="24"/>
      <c r="BB579" s="24"/>
      <c r="BC579" s="24"/>
      <c r="BD579" s="24"/>
      <c r="BE579" s="24"/>
      <c r="BF579" s="24"/>
      <c r="BG579" s="24"/>
      <c r="BH579" s="24"/>
      <c r="BI579" s="24"/>
      <c r="BJ579" s="24"/>
      <c r="BK579" s="24"/>
      <c r="BL579" s="24"/>
      <c r="BM579" s="24"/>
      <c r="BN579" s="24"/>
      <c r="BO579" s="24"/>
      <c r="BP579" s="24"/>
      <c r="BQ579" s="24"/>
      <c r="BR579" s="24"/>
      <c r="BS579" s="24"/>
      <c r="BT579" s="24"/>
      <c r="BU579" s="24"/>
      <c r="BV579" s="24"/>
      <c r="BW579" s="24"/>
      <c r="BX579" s="24"/>
      <c r="BY579" s="24"/>
      <c r="BZ579" s="24"/>
      <c r="CA579" s="24"/>
      <c r="CB579" s="24"/>
      <c r="CC579" s="24"/>
      <c r="CD579" s="24"/>
      <c r="CE579" s="24"/>
    </row>
    <row r="580" spans="46:83" x14ac:dyDescent="0.15">
      <c r="AT580" s="24"/>
      <c r="AU580" s="24"/>
      <c r="AV580" s="24"/>
      <c r="AW580" s="24"/>
      <c r="AX580" s="24"/>
      <c r="AY580" s="24"/>
      <c r="AZ580" s="24"/>
      <c r="BA580" s="24"/>
      <c r="BB580" s="24"/>
      <c r="BC580" s="24"/>
      <c r="BD580" s="24"/>
      <c r="BE580" s="24"/>
      <c r="BF580" s="24"/>
      <c r="BG580" s="24"/>
      <c r="BH580" s="24"/>
      <c r="BI580" s="24"/>
      <c r="BJ580" s="24"/>
      <c r="BK580" s="24"/>
      <c r="BL580" s="24"/>
      <c r="BM580" s="24"/>
      <c r="BN580" s="24"/>
      <c r="BO580" s="24"/>
      <c r="BP580" s="24"/>
      <c r="BQ580" s="24"/>
      <c r="BR580" s="24"/>
      <c r="BS580" s="24"/>
      <c r="BT580" s="24"/>
      <c r="BU580" s="24"/>
      <c r="BV580" s="24"/>
      <c r="BW580" s="24"/>
      <c r="BX580" s="24"/>
      <c r="BY580" s="24"/>
      <c r="BZ580" s="24"/>
      <c r="CA580" s="24"/>
      <c r="CB580" s="24"/>
      <c r="CC580" s="24"/>
      <c r="CD580" s="24"/>
      <c r="CE580" s="24"/>
    </row>
    <row r="581" spans="46:83" x14ac:dyDescent="0.15">
      <c r="AT581" s="24"/>
      <c r="AU581" s="24"/>
      <c r="AV581" s="24"/>
      <c r="AW581" s="24"/>
      <c r="AX581" s="24"/>
      <c r="AY581" s="24"/>
      <c r="AZ581" s="24"/>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c r="CC581" s="24"/>
      <c r="CD581" s="24"/>
      <c r="CE581" s="24"/>
    </row>
    <row r="582" spans="46:83" x14ac:dyDescent="0.15">
      <c r="AT582" s="24"/>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c r="BR582" s="24"/>
      <c r="BS582" s="24"/>
      <c r="BT582" s="24"/>
      <c r="BU582" s="24"/>
      <c r="BV582" s="24"/>
      <c r="BW582" s="24"/>
      <c r="BX582" s="24"/>
      <c r="BY582" s="24"/>
      <c r="BZ582" s="24"/>
      <c r="CA582" s="24"/>
      <c r="CB582" s="24"/>
      <c r="CC582" s="24"/>
      <c r="CD582" s="24"/>
      <c r="CE582" s="24"/>
    </row>
    <row r="583" spans="46:83" x14ac:dyDescent="0.15">
      <c r="AT583" s="24"/>
      <c r="AU583" s="24"/>
      <c r="AV583" s="24"/>
      <c r="AW583" s="24"/>
      <c r="AX583" s="24"/>
      <c r="AY583" s="24"/>
      <c r="AZ583" s="24"/>
      <c r="BA583" s="24"/>
      <c r="BB583" s="24"/>
      <c r="BC583" s="24"/>
      <c r="BD583" s="24"/>
      <c r="BE583" s="24"/>
      <c r="BF583" s="24"/>
      <c r="BG583" s="24"/>
      <c r="BH583" s="24"/>
      <c r="BI583" s="24"/>
      <c r="BJ583" s="24"/>
      <c r="BK583" s="24"/>
      <c r="BL583" s="24"/>
      <c r="BM583" s="24"/>
      <c r="BN583" s="24"/>
      <c r="BO583" s="24"/>
      <c r="BP583" s="24"/>
      <c r="BQ583" s="24"/>
      <c r="BR583" s="24"/>
      <c r="BS583" s="24"/>
      <c r="BT583" s="24"/>
      <c r="BU583" s="24"/>
      <c r="BV583" s="24"/>
      <c r="BW583" s="24"/>
      <c r="BX583" s="24"/>
      <c r="BY583" s="24"/>
      <c r="BZ583" s="24"/>
      <c r="CA583" s="24"/>
      <c r="CB583" s="24"/>
      <c r="CC583" s="24"/>
      <c r="CD583" s="24"/>
      <c r="CE583" s="24"/>
    </row>
    <row r="584" spans="46:83" x14ac:dyDescent="0.15">
      <c r="AT584" s="24"/>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c r="BR584" s="24"/>
      <c r="BS584" s="24"/>
      <c r="BT584" s="24"/>
      <c r="BU584" s="24"/>
      <c r="BV584" s="24"/>
      <c r="BW584" s="24"/>
      <c r="BX584" s="24"/>
      <c r="BY584" s="24"/>
      <c r="BZ584" s="24"/>
      <c r="CA584" s="24"/>
      <c r="CB584" s="24"/>
      <c r="CC584" s="24"/>
      <c r="CD584" s="24"/>
      <c r="CE584" s="24"/>
    </row>
    <row r="585" spans="46:83" x14ac:dyDescent="0.15">
      <c r="AT585" s="24"/>
      <c r="AU585" s="24"/>
      <c r="AV585" s="24"/>
      <c r="AW585" s="24"/>
      <c r="AX585" s="24"/>
      <c r="AY585" s="24"/>
      <c r="AZ585" s="24"/>
      <c r="BA585" s="24"/>
      <c r="BB585" s="24"/>
      <c r="BC585" s="24"/>
      <c r="BD585" s="24"/>
      <c r="BE585" s="24"/>
      <c r="BF585" s="24"/>
      <c r="BG585" s="24"/>
      <c r="BH585" s="24"/>
      <c r="BI585" s="24"/>
      <c r="BJ585" s="24"/>
      <c r="BK585" s="24"/>
      <c r="BL585" s="24"/>
      <c r="BM585" s="24"/>
      <c r="BN585" s="24"/>
      <c r="BO585" s="24"/>
      <c r="BP585" s="24"/>
      <c r="BQ585" s="24"/>
      <c r="BR585" s="24"/>
      <c r="BS585" s="24"/>
      <c r="BT585" s="24"/>
      <c r="BU585" s="24"/>
      <c r="BV585" s="24"/>
      <c r="BW585" s="24"/>
      <c r="BX585" s="24"/>
      <c r="BY585" s="24"/>
      <c r="BZ585" s="24"/>
      <c r="CA585" s="24"/>
      <c r="CB585" s="24"/>
      <c r="CC585" s="24"/>
      <c r="CD585" s="24"/>
      <c r="CE585" s="24"/>
    </row>
    <row r="586" spans="46:83" x14ac:dyDescent="0.15">
      <c r="AT586" s="24"/>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c r="BR586" s="24"/>
      <c r="BS586" s="24"/>
      <c r="BT586" s="24"/>
      <c r="BU586" s="24"/>
      <c r="BV586" s="24"/>
      <c r="BW586" s="24"/>
      <c r="BX586" s="24"/>
      <c r="BY586" s="24"/>
      <c r="BZ586" s="24"/>
      <c r="CA586" s="24"/>
      <c r="CB586" s="24"/>
      <c r="CC586" s="24"/>
      <c r="CD586" s="24"/>
      <c r="CE586" s="24"/>
    </row>
    <row r="587" spans="46:83" x14ac:dyDescent="0.15">
      <c r="AT587" s="24"/>
      <c r="AU587" s="24"/>
      <c r="AV587" s="24"/>
      <c r="AW587" s="24"/>
      <c r="AX587" s="24"/>
      <c r="AY587" s="24"/>
      <c r="AZ587" s="24"/>
      <c r="BA587" s="24"/>
      <c r="BB587" s="24"/>
      <c r="BC587" s="24"/>
      <c r="BD587" s="24"/>
      <c r="BE587" s="24"/>
      <c r="BF587" s="24"/>
      <c r="BG587" s="24"/>
      <c r="BH587" s="24"/>
      <c r="BI587" s="24"/>
      <c r="BJ587" s="24"/>
      <c r="BK587" s="24"/>
      <c r="BL587" s="24"/>
      <c r="BM587" s="24"/>
      <c r="BN587" s="24"/>
      <c r="BO587" s="24"/>
      <c r="BP587" s="24"/>
      <c r="BQ587" s="24"/>
      <c r="BR587" s="24"/>
      <c r="BS587" s="24"/>
      <c r="BT587" s="24"/>
      <c r="BU587" s="24"/>
      <c r="BV587" s="24"/>
      <c r="BW587" s="24"/>
      <c r="BX587" s="24"/>
      <c r="BY587" s="24"/>
      <c r="BZ587" s="24"/>
      <c r="CA587" s="24"/>
      <c r="CB587" s="24"/>
      <c r="CC587" s="24"/>
      <c r="CD587" s="24"/>
      <c r="CE587" s="24"/>
    </row>
    <row r="588" spans="46:83" x14ac:dyDescent="0.15">
      <c r="AT588" s="24"/>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c r="BR588" s="24"/>
      <c r="BS588" s="24"/>
      <c r="BT588" s="24"/>
      <c r="BU588" s="24"/>
      <c r="BV588" s="24"/>
      <c r="BW588" s="24"/>
      <c r="BX588" s="24"/>
      <c r="BY588" s="24"/>
      <c r="BZ588" s="24"/>
      <c r="CA588" s="24"/>
      <c r="CB588" s="24"/>
      <c r="CC588" s="24"/>
      <c r="CD588" s="24"/>
      <c r="CE588" s="24"/>
    </row>
    <row r="589" spans="46:83" x14ac:dyDescent="0.15">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row>
    <row r="590" spans="46:83" x14ac:dyDescent="0.15">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row>
    <row r="591" spans="46:83" x14ac:dyDescent="0.15">
      <c r="AT591" s="24"/>
      <c r="AU591" s="24"/>
      <c r="AV591" s="24"/>
      <c r="AW591" s="24"/>
      <c r="AX591" s="24"/>
      <c r="AY591" s="24"/>
      <c r="AZ591" s="24"/>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row>
    <row r="592" spans="46:83" x14ac:dyDescent="0.15">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c r="BR592" s="24"/>
      <c r="BS592" s="24"/>
      <c r="BT592" s="24"/>
      <c r="BU592" s="24"/>
      <c r="BV592" s="24"/>
      <c r="BW592" s="24"/>
      <c r="BX592" s="24"/>
      <c r="BY592" s="24"/>
      <c r="BZ592" s="24"/>
      <c r="CA592" s="24"/>
      <c r="CB592" s="24"/>
      <c r="CC592" s="24"/>
      <c r="CD592" s="24"/>
      <c r="CE592" s="24"/>
    </row>
    <row r="593" spans="46:83" x14ac:dyDescent="0.15">
      <c r="AT593" s="24"/>
      <c r="AU593" s="24"/>
      <c r="AV593" s="24"/>
      <c r="AW593" s="24"/>
      <c r="AX593" s="24"/>
      <c r="AY593" s="24"/>
      <c r="AZ593" s="24"/>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row>
    <row r="594" spans="46:83" x14ac:dyDescent="0.15">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c r="BR594" s="24"/>
      <c r="BS594" s="24"/>
      <c r="BT594" s="24"/>
      <c r="BU594" s="24"/>
      <c r="BV594" s="24"/>
      <c r="BW594" s="24"/>
      <c r="BX594" s="24"/>
      <c r="BY594" s="24"/>
      <c r="BZ594" s="24"/>
      <c r="CA594" s="24"/>
      <c r="CB594" s="24"/>
      <c r="CC594" s="24"/>
      <c r="CD594" s="24"/>
      <c r="CE594" s="24"/>
    </row>
    <row r="595" spans="46:83" x14ac:dyDescent="0.15">
      <c r="AT595" s="24"/>
      <c r="AU595" s="24"/>
      <c r="AV595" s="24"/>
      <c r="AW595" s="24"/>
      <c r="AX595" s="24"/>
      <c r="AY595" s="24"/>
      <c r="AZ595" s="24"/>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row>
    <row r="596" spans="46:83" x14ac:dyDescent="0.15">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c r="BR596" s="24"/>
      <c r="BS596" s="24"/>
      <c r="BT596" s="24"/>
      <c r="BU596" s="24"/>
      <c r="BV596" s="24"/>
      <c r="BW596" s="24"/>
      <c r="BX596" s="24"/>
      <c r="BY596" s="24"/>
      <c r="BZ596" s="24"/>
      <c r="CA596" s="24"/>
      <c r="CB596" s="24"/>
      <c r="CC596" s="24"/>
      <c r="CD596" s="24"/>
      <c r="CE596" s="24"/>
    </row>
    <row r="597" spans="46:83" x14ac:dyDescent="0.15">
      <c r="AT597" s="24"/>
      <c r="AU597" s="24"/>
      <c r="AV597" s="24"/>
      <c r="AW597" s="24"/>
      <c r="AX597" s="24"/>
      <c r="AY597" s="24"/>
      <c r="AZ597" s="24"/>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row>
    <row r="598" spans="46:83" x14ac:dyDescent="0.15">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c r="BR598" s="24"/>
      <c r="BS598" s="24"/>
      <c r="BT598" s="24"/>
      <c r="BU598" s="24"/>
      <c r="BV598" s="24"/>
      <c r="BW598" s="24"/>
      <c r="BX598" s="24"/>
      <c r="BY598" s="24"/>
      <c r="BZ598" s="24"/>
      <c r="CA598" s="24"/>
      <c r="CB598" s="24"/>
      <c r="CC598" s="24"/>
      <c r="CD598" s="24"/>
      <c r="CE598" s="24"/>
    </row>
    <row r="599" spans="46:83" x14ac:dyDescent="0.15">
      <c r="AT599" s="24"/>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row>
    <row r="600" spans="46:83" x14ac:dyDescent="0.15">
      <c r="AT600" s="24"/>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c r="BR600" s="24"/>
      <c r="BS600" s="24"/>
      <c r="BT600" s="24"/>
      <c r="BU600" s="24"/>
      <c r="BV600" s="24"/>
      <c r="BW600" s="24"/>
      <c r="BX600" s="24"/>
      <c r="BY600" s="24"/>
      <c r="BZ600" s="24"/>
      <c r="CA600" s="24"/>
      <c r="CB600" s="24"/>
      <c r="CC600" s="24"/>
      <c r="CD600" s="24"/>
      <c r="CE600" s="24"/>
    </row>
    <row r="601" spans="46:83" x14ac:dyDescent="0.15">
      <c r="AT601" s="24"/>
      <c r="AU601" s="24"/>
      <c r="AV601" s="24"/>
      <c r="AW601" s="24"/>
      <c r="AX601" s="24"/>
      <c r="AY601" s="24"/>
      <c r="AZ601" s="24"/>
      <c r="BA601" s="24"/>
      <c r="BB601" s="24"/>
      <c r="BC601" s="24"/>
      <c r="BD601" s="24"/>
      <c r="BE601" s="24"/>
      <c r="BF601" s="24"/>
      <c r="BG601" s="24"/>
      <c r="BH601" s="24"/>
      <c r="BI601" s="24"/>
      <c r="BJ601" s="24"/>
      <c r="BK601" s="24"/>
      <c r="BL601" s="24"/>
      <c r="BM601" s="24"/>
      <c r="BN601" s="24"/>
      <c r="BO601" s="24"/>
      <c r="BP601" s="24"/>
      <c r="BQ601" s="24"/>
      <c r="BR601" s="24"/>
      <c r="BS601" s="24"/>
      <c r="BT601" s="24"/>
      <c r="BU601" s="24"/>
      <c r="BV601" s="24"/>
      <c r="BW601" s="24"/>
      <c r="BX601" s="24"/>
      <c r="BY601" s="24"/>
      <c r="BZ601" s="24"/>
      <c r="CA601" s="24"/>
      <c r="CB601" s="24"/>
      <c r="CC601" s="24"/>
      <c r="CD601" s="24"/>
      <c r="CE601" s="24"/>
    </row>
    <row r="602" spans="46:83" x14ac:dyDescent="0.15">
      <c r="AT602" s="24"/>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c r="BR602" s="24"/>
      <c r="BS602" s="24"/>
      <c r="BT602" s="24"/>
      <c r="BU602" s="24"/>
      <c r="BV602" s="24"/>
      <c r="BW602" s="24"/>
      <c r="BX602" s="24"/>
      <c r="BY602" s="24"/>
      <c r="BZ602" s="24"/>
      <c r="CA602" s="24"/>
      <c r="CB602" s="24"/>
      <c r="CC602" s="24"/>
      <c r="CD602" s="24"/>
      <c r="CE602" s="24"/>
    </row>
    <row r="603" spans="46:83" x14ac:dyDescent="0.15">
      <c r="AT603" s="24"/>
      <c r="AU603" s="24"/>
      <c r="AV603" s="24"/>
      <c r="AW603" s="24"/>
      <c r="AX603" s="24"/>
      <c r="AY603" s="24"/>
      <c r="AZ603" s="24"/>
      <c r="BA603" s="24"/>
      <c r="BB603" s="24"/>
      <c r="BC603" s="24"/>
      <c r="BD603" s="24"/>
      <c r="BE603" s="24"/>
      <c r="BF603" s="24"/>
      <c r="BG603" s="24"/>
      <c r="BH603" s="24"/>
      <c r="BI603" s="24"/>
      <c r="BJ603" s="24"/>
      <c r="BK603" s="24"/>
      <c r="BL603" s="24"/>
      <c r="BM603" s="24"/>
      <c r="BN603" s="24"/>
      <c r="BO603" s="24"/>
      <c r="BP603" s="24"/>
      <c r="BQ603" s="24"/>
      <c r="BR603" s="24"/>
      <c r="BS603" s="24"/>
      <c r="BT603" s="24"/>
      <c r="BU603" s="24"/>
      <c r="BV603" s="24"/>
      <c r="BW603" s="24"/>
      <c r="BX603" s="24"/>
      <c r="BY603" s="24"/>
      <c r="BZ603" s="24"/>
      <c r="CA603" s="24"/>
      <c r="CB603" s="24"/>
      <c r="CC603" s="24"/>
      <c r="CD603" s="24"/>
      <c r="CE603" s="24"/>
    </row>
    <row r="604" spans="46:83" x14ac:dyDescent="0.15">
      <c r="AT604" s="24"/>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c r="BR604" s="24"/>
      <c r="BS604" s="24"/>
      <c r="BT604" s="24"/>
      <c r="BU604" s="24"/>
      <c r="BV604" s="24"/>
      <c r="BW604" s="24"/>
      <c r="BX604" s="24"/>
      <c r="BY604" s="24"/>
      <c r="BZ604" s="24"/>
      <c r="CA604" s="24"/>
      <c r="CB604" s="24"/>
      <c r="CC604" s="24"/>
      <c r="CD604" s="24"/>
      <c r="CE604" s="24"/>
    </row>
    <row r="605" spans="46:83" x14ac:dyDescent="0.15">
      <c r="AT605" s="24"/>
      <c r="AU605" s="24"/>
      <c r="AV605" s="24"/>
      <c r="AW605" s="24"/>
      <c r="AX605" s="24"/>
      <c r="AY605" s="24"/>
      <c r="AZ605" s="24"/>
      <c r="BA605" s="24"/>
      <c r="BB605" s="24"/>
      <c r="BC605" s="24"/>
      <c r="BD605" s="24"/>
      <c r="BE605" s="24"/>
      <c r="BF605" s="24"/>
      <c r="BG605" s="24"/>
      <c r="BH605" s="24"/>
      <c r="BI605" s="24"/>
      <c r="BJ605" s="24"/>
      <c r="BK605" s="24"/>
      <c r="BL605" s="24"/>
      <c r="BM605" s="24"/>
      <c r="BN605" s="24"/>
      <c r="BO605" s="24"/>
      <c r="BP605" s="24"/>
      <c r="BQ605" s="24"/>
      <c r="BR605" s="24"/>
      <c r="BS605" s="24"/>
      <c r="BT605" s="24"/>
      <c r="BU605" s="24"/>
      <c r="BV605" s="24"/>
      <c r="BW605" s="24"/>
      <c r="BX605" s="24"/>
      <c r="BY605" s="24"/>
      <c r="BZ605" s="24"/>
      <c r="CA605" s="24"/>
      <c r="CB605" s="24"/>
      <c r="CC605" s="24"/>
      <c r="CD605" s="24"/>
      <c r="CE605" s="24"/>
    </row>
    <row r="606" spans="46:83" x14ac:dyDescent="0.15">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c r="BR606" s="24"/>
      <c r="BS606" s="24"/>
      <c r="BT606" s="24"/>
      <c r="BU606" s="24"/>
      <c r="BV606" s="24"/>
      <c r="BW606" s="24"/>
      <c r="BX606" s="24"/>
      <c r="BY606" s="24"/>
      <c r="BZ606" s="24"/>
      <c r="CA606" s="24"/>
      <c r="CB606" s="24"/>
      <c r="CC606" s="24"/>
      <c r="CD606" s="24"/>
      <c r="CE606" s="24"/>
    </row>
    <row r="607" spans="46:83" x14ac:dyDescent="0.15">
      <c r="AT607" s="24"/>
      <c r="AU607" s="24"/>
      <c r="AV607" s="24"/>
      <c r="AW607" s="24"/>
      <c r="AX607" s="24"/>
      <c r="AY607" s="24"/>
      <c r="AZ607" s="24"/>
      <c r="BA607" s="24"/>
      <c r="BB607" s="24"/>
      <c r="BC607" s="24"/>
      <c r="BD607" s="24"/>
      <c r="BE607" s="24"/>
      <c r="BF607" s="24"/>
      <c r="BG607" s="24"/>
      <c r="BH607" s="24"/>
      <c r="BI607" s="24"/>
      <c r="BJ607" s="24"/>
      <c r="BK607" s="24"/>
      <c r="BL607" s="24"/>
      <c r="BM607" s="24"/>
      <c r="BN607" s="24"/>
      <c r="BO607" s="24"/>
      <c r="BP607" s="24"/>
      <c r="BQ607" s="24"/>
      <c r="BR607" s="24"/>
      <c r="BS607" s="24"/>
      <c r="BT607" s="24"/>
      <c r="BU607" s="24"/>
      <c r="BV607" s="24"/>
      <c r="BW607" s="24"/>
      <c r="BX607" s="24"/>
      <c r="BY607" s="24"/>
      <c r="BZ607" s="24"/>
      <c r="CA607" s="24"/>
      <c r="CB607" s="24"/>
      <c r="CC607" s="24"/>
      <c r="CD607" s="24"/>
      <c r="CE607" s="24"/>
    </row>
    <row r="608" spans="46:83" x14ac:dyDescent="0.15">
      <c r="AT608" s="24"/>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c r="BR608" s="24"/>
      <c r="BS608" s="24"/>
      <c r="BT608" s="24"/>
      <c r="BU608" s="24"/>
      <c r="BV608" s="24"/>
      <c r="BW608" s="24"/>
      <c r="BX608" s="24"/>
      <c r="BY608" s="24"/>
      <c r="BZ608" s="24"/>
      <c r="CA608" s="24"/>
      <c r="CB608" s="24"/>
      <c r="CC608" s="24"/>
      <c r="CD608" s="24"/>
      <c r="CE608" s="24"/>
    </row>
    <row r="609" spans="46:83" x14ac:dyDescent="0.15">
      <c r="AT609" s="24"/>
      <c r="AU609" s="24"/>
      <c r="AV609" s="24"/>
      <c r="AW609" s="24"/>
      <c r="AX609" s="24"/>
      <c r="AY609" s="24"/>
      <c r="AZ609" s="24"/>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row>
    <row r="610" spans="46:83" x14ac:dyDescent="0.15">
      <c r="AT610" s="24"/>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c r="BR610" s="24"/>
      <c r="BS610" s="24"/>
      <c r="BT610" s="24"/>
      <c r="BU610" s="24"/>
      <c r="BV610" s="24"/>
      <c r="BW610" s="24"/>
      <c r="BX610" s="24"/>
      <c r="BY610" s="24"/>
      <c r="BZ610" s="24"/>
      <c r="CA610" s="24"/>
      <c r="CB610" s="24"/>
      <c r="CC610" s="24"/>
      <c r="CD610" s="24"/>
      <c r="CE610" s="24"/>
    </row>
    <row r="611" spans="46:83" x14ac:dyDescent="0.15">
      <c r="AT611" s="24"/>
      <c r="AU611" s="24"/>
      <c r="AV611" s="24"/>
      <c r="AW611" s="24"/>
      <c r="AX611" s="24"/>
      <c r="AY611" s="24"/>
      <c r="AZ611" s="24"/>
      <c r="BA611" s="24"/>
      <c r="BB611" s="24"/>
      <c r="BC611" s="24"/>
      <c r="BD611" s="24"/>
      <c r="BE611" s="24"/>
      <c r="BF611" s="24"/>
      <c r="BG611" s="24"/>
      <c r="BH611" s="24"/>
      <c r="BI611" s="24"/>
      <c r="BJ611" s="24"/>
      <c r="BK611" s="24"/>
      <c r="BL611" s="24"/>
      <c r="BM611" s="24"/>
      <c r="BN611" s="24"/>
      <c r="BO611" s="24"/>
      <c r="BP611" s="24"/>
      <c r="BQ611" s="24"/>
      <c r="BR611" s="24"/>
      <c r="BS611" s="24"/>
      <c r="BT611" s="24"/>
      <c r="BU611" s="24"/>
      <c r="BV611" s="24"/>
      <c r="BW611" s="24"/>
      <c r="BX611" s="24"/>
      <c r="BY611" s="24"/>
      <c r="BZ611" s="24"/>
      <c r="CA611" s="24"/>
      <c r="CB611" s="24"/>
      <c r="CC611" s="24"/>
      <c r="CD611" s="24"/>
      <c r="CE611" s="24"/>
    </row>
    <row r="612" spans="46:83" x14ac:dyDescent="0.15">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c r="BR612" s="24"/>
      <c r="BS612" s="24"/>
      <c r="BT612" s="24"/>
      <c r="BU612" s="24"/>
      <c r="BV612" s="24"/>
      <c r="BW612" s="24"/>
      <c r="BX612" s="24"/>
      <c r="BY612" s="24"/>
      <c r="BZ612" s="24"/>
      <c r="CA612" s="24"/>
      <c r="CB612" s="24"/>
      <c r="CC612" s="24"/>
      <c r="CD612" s="24"/>
      <c r="CE612" s="24"/>
    </row>
    <row r="613" spans="46:83" x14ac:dyDescent="0.15">
      <c r="AT613" s="24"/>
      <c r="AU613" s="24"/>
      <c r="AV613" s="24"/>
      <c r="AW613" s="24"/>
      <c r="AX613" s="24"/>
      <c r="AY613" s="24"/>
      <c r="AZ613" s="24"/>
      <c r="BA613" s="24"/>
      <c r="BB613" s="24"/>
      <c r="BC613" s="24"/>
      <c r="BD613" s="24"/>
      <c r="BE613" s="24"/>
      <c r="BF613" s="24"/>
      <c r="BG613" s="24"/>
      <c r="BH613" s="24"/>
      <c r="BI613" s="24"/>
      <c r="BJ613" s="24"/>
      <c r="BK613" s="24"/>
      <c r="BL613" s="24"/>
      <c r="BM613" s="24"/>
      <c r="BN613" s="24"/>
      <c r="BO613" s="24"/>
      <c r="BP613" s="24"/>
      <c r="BQ613" s="24"/>
      <c r="BR613" s="24"/>
      <c r="BS613" s="24"/>
      <c r="BT613" s="24"/>
      <c r="BU613" s="24"/>
      <c r="BV613" s="24"/>
      <c r="BW613" s="24"/>
      <c r="BX613" s="24"/>
      <c r="BY613" s="24"/>
      <c r="BZ613" s="24"/>
      <c r="CA613" s="24"/>
      <c r="CB613" s="24"/>
      <c r="CC613" s="24"/>
      <c r="CD613" s="24"/>
      <c r="CE613" s="24"/>
    </row>
    <row r="614" spans="46:83" x14ac:dyDescent="0.15">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row>
    <row r="615" spans="46:83" x14ac:dyDescent="0.15">
      <c r="AT615" s="24"/>
      <c r="AU615" s="24"/>
      <c r="AV615" s="24"/>
      <c r="AW615" s="24"/>
      <c r="AX615" s="24"/>
      <c r="AY615" s="24"/>
      <c r="AZ615" s="24"/>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row>
    <row r="616" spans="46:83" x14ac:dyDescent="0.15">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c r="BR616" s="24"/>
      <c r="BS616" s="24"/>
      <c r="BT616" s="24"/>
      <c r="BU616" s="24"/>
      <c r="BV616" s="24"/>
      <c r="BW616" s="24"/>
      <c r="BX616" s="24"/>
      <c r="BY616" s="24"/>
      <c r="BZ616" s="24"/>
      <c r="CA616" s="24"/>
      <c r="CB616" s="24"/>
      <c r="CC616" s="24"/>
      <c r="CD616" s="24"/>
      <c r="CE616" s="24"/>
    </row>
    <row r="617" spans="46:83" x14ac:dyDescent="0.15">
      <c r="AT617" s="24"/>
      <c r="AU617" s="24"/>
      <c r="AV617" s="24"/>
      <c r="AW617" s="24"/>
      <c r="AX617" s="24"/>
      <c r="AY617" s="24"/>
      <c r="AZ617" s="24"/>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row>
    <row r="618" spans="46:83" x14ac:dyDescent="0.15">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c r="BR618" s="24"/>
      <c r="BS618" s="24"/>
      <c r="BT618" s="24"/>
      <c r="BU618" s="24"/>
      <c r="BV618" s="24"/>
      <c r="BW618" s="24"/>
      <c r="BX618" s="24"/>
      <c r="BY618" s="24"/>
      <c r="BZ618" s="24"/>
      <c r="CA618" s="24"/>
      <c r="CB618" s="24"/>
      <c r="CC618" s="24"/>
      <c r="CD618" s="24"/>
      <c r="CE618" s="24"/>
    </row>
    <row r="619" spans="46:83" x14ac:dyDescent="0.15">
      <c r="AT619" s="24"/>
      <c r="AU619" s="24"/>
      <c r="AV619" s="24"/>
      <c r="AW619" s="24"/>
      <c r="AX619" s="24"/>
      <c r="AY619" s="24"/>
      <c r="AZ619" s="24"/>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row>
    <row r="620" spans="46:83" x14ac:dyDescent="0.15">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c r="BR620" s="24"/>
      <c r="BS620" s="24"/>
      <c r="BT620" s="24"/>
      <c r="BU620" s="24"/>
      <c r="BV620" s="24"/>
      <c r="BW620" s="24"/>
      <c r="BX620" s="24"/>
      <c r="BY620" s="24"/>
      <c r="BZ620" s="24"/>
      <c r="CA620" s="24"/>
      <c r="CB620" s="24"/>
      <c r="CC620" s="24"/>
      <c r="CD620" s="24"/>
      <c r="CE620" s="24"/>
    </row>
    <row r="621" spans="46:83" x14ac:dyDescent="0.15">
      <c r="AT621" s="24"/>
      <c r="AU621" s="24"/>
      <c r="AV621" s="24"/>
      <c r="AW621" s="24"/>
      <c r="AX621" s="24"/>
      <c r="AY621" s="24"/>
      <c r="AZ621" s="24"/>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row>
    <row r="622" spans="46:83" x14ac:dyDescent="0.15">
      <c r="AT622" s="24"/>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c r="BR622" s="24"/>
      <c r="BS622" s="24"/>
      <c r="BT622" s="24"/>
      <c r="BU622" s="24"/>
      <c r="BV622" s="24"/>
      <c r="BW622" s="24"/>
      <c r="BX622" s="24"/>
      <c r="BY622" s="24"/>
      <c r="BZ622" s="24"/>
      <c r="CA622" s="24"/>
      <c r="CB622" s="24"/>
      <c r="CC622" s="24"/>
      <c r="CD622" s="24"/>
      <c r="CE622" s="24"/>
    </row>
    <row r="623" spans="46:83" x14ac:dyDescent="0.15">
      <c r="AT623" s="24"/>
      <c r="AU623" s="24"/>
      <c r="AV623" s="24"/>
      <c r="AW623" s="24"/>
      <c r="AX623" s="24"/>
      <c r="AY623" s="24"/>
      <c r="AZ623" s="24"/>
      <c r="BA623" s="24"/>
      <c r="BB623" s="24"/>
      <c r="BC623" s="24"/>
      <c r="BD623" s="24"/>
      <c r="BE623" s="24"/>
      <c r="BF623" s="24"/>
      <c r="BG623" s="24"/>
      <c r="BH623" s="24"/>
      <c r="BI623" s="24"/>
      <c r="BJ623" s="24"/>
      <c r="BK623" s="24"/>
      <c r="BL623" s="24"/>
      <c r="BM623" s="24"/>
      <c r="BN623" s="24"/>
      <c r="BO623" s="24"/>
      <c r="BP623" s="24"/>
      <c r="BQ623" s="24"/>
      <c r="BR623" s="24"/>
      <c r="BS623" s="24"/>
      <c r="BT623" s="24"/>
      <c r="BU623" s="24"/>
      <c r="BV623" s="24"/>
      <c r="BW623" s="24"/>
      <c r="BX623" s="24"/>
      <c r="BY623" s="24"/>
      <c r="BZ623" s="24"/>
      <c r="CA623" s="24"/>
      <c r="CB623" s="24"/>
      <c r="CC623" s="24"/>
      <c r="CD623" s="24"/>
      <c r="CE623" s="24"/>
    </row>
    <row r="624" spans="46:83" x14ac:dyDescent="0.15">
      <c r="AT624" s="24"/>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c r="BR624" s="24"/>
      <c r="BS624" s="24"/>
      <c r="BT624" s="24"/>
      <c r="BU624" s="24"/>
      <c r="BV624" s="24"/>
      <c r="BW624" s="24"/>
      <c r="BX624" s="24"/>
      <c r="BY624" s="24"/>
      <c r="BZ624" s="24"/>
      <c r="CA624" s="24"/>
      <c r="CB624" s="24"/>
      <c r="CC624" s="24"/>
      <c r="CD624" s="24"/>
      <c r="CE624" s="24"/>
    </row>
    <row r="625" spans="46:83" x14ac:dyDescent="0.15">
      <c r="AT625" s="24"/>
      <c r="AU625" s="24"/>
      <c r="AV625" s="24"/>
      <c r="AW625" s="24"/>
      <c r="AX625" s="24"/>
      <c r="AY625" s="24"/>
      <c r="AZ625" s="24"/>
      <c r="BA625" s="24"/>
      <c r="BB625" s="24"/>
      <c r="BC625" s="24"/>
      <c r="BD625" s="24"/>
      <c r="BE625" s="24"/>
      <c r="BF625" s="24"/>
      <c r="BG625" s="24"/>
      <c r="BH625" s="24"/>
      <c r="BI625" s="24"/>
      <c r="BJ625" s="24"/>
      <c r="BK625" s="24"/>
      <c r="BL625" s="24"/>
      <c r="BM625" s="24"/>
      <c r="BN625" s="24"/>
      <c r="BO625" s="24"/>
      <c r="BP625" s="24"/>
      <c r="BQ625" s="24"/>
      <c r="BR625" s="24"/>
      <c r="BS625" s="24"/>
      <c r="BT625" s="24"/>
      <c r="BU625" s="24"/>
      <c r="BV625" s="24"/>
      <c r="BW625" s="24"/>
      <c r="BX625" s="24"/>
      <c r="BY625" s="24"/>
      <c r="BZ625" s="24"/>
      <c r="CA625" s="24"/>
      <c r="CB625" s="24"/>
      <c r="CC625" s="24"/>
      <c r="CD625" s="24"/>
      <c r="CE625" s="24"/>
    </row>
    <row r="626" spans="46:83" x14ac:dyDescent="0.15">
      <c r="AT626" s="24"/>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c r="BR626" s="24"/>
      <c r="BS626" s="24"/>
      <c r="BT626" s="24"/>
      <c r="BU626" s="24"/>
      <c r="BV626" s="24"/>
      <c r="BW626" s="24"/>
      <c r="BX626" s="24"/>
      <c r="BY626" s="24"/>
      <c r="BZ626" s="24"/>
      <c r="CA626" s="24"/>
      <c r="CB626" s="24"/>
      <c r="CC626" s="24"/>
      <c r="CD626" s="24"/>
      <c r="CE626" s="24"/>
    </row>
    <row r="627" spans="46:83" x14ac:dyDescent="0.15">
      <c r="AT627" s="24"/>
      <c r="AU627" s="24"/>
      <c r="AV627" s="24"/>
      <c r="AW627" s="24"/>
      <c r="AX627" s="24"/>
      <c r="AY627" s="24"/>
      <c r="AZ627" s="24"/>
      <c r="BA627" s="24"/>
      <c r="BB627" s="24"/>
      <c r="BC627" s="24"/>
      <c r="BD627" s="24"/>
      <c r="BE627" s="24"/>
      <c r="BF627" s="24"/>
      <c r="BG627" s="24"/>
      <c r="BH627" s="24"/>
      <c r="BI627" s="24"/>
      <c r="BJ627" s="24"/>
      <c r="BK627" s="24"/>
      <c r="BL627" s="24"/>
      <c r="BM627" s="24"/>
      <c r="BN627" s="24"/>
      <c r="BO627" s="24"/>
      <c r="BP627" s="24"/>
      <c r="BQ627" s="24"/>
      <c r="BR627" s="24"/>
      <c r="BS627" s="24"/>
      <c r="BT627" s="24"/>
      <c r="BU627" s="24"/>
      <c r="BV627" s="24"/>
      <c r="BW627" s="24"/>
      <c r="BX627" s="24"/>
      <c r="BY627" s="24"/>
      <c r="BZ627" s="24"/>
      <c r="CA627" s="24"/>
      <c r="CB627" s="24"/>
      <c r="CC627" s="24"/>
      <c r="CD627" s="24"/>
      <c r="CE627" s="24"/>
    </row>
    <row r="628" spans="46:83" x14ac:dyDescent="0.15">
      <c r="AT628" s="24"/>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c r="BR628" s="24"/>
      <c r="BS628" s="24"/>
      <c r="BT628" s="24"/>
      <c r="BU628" s="24"/>
      <c r="BV628" s="24"/>
      <c r="BW628" s="24"/>
      <c r="BX628" s="24"/>
      <c r="BY628" s="24"/>
      <c r="BZ628" s="24"/>
      <c r="CA628" s="24"/>
      <c r="CB628" s="24"/>
      <c r="CC628" s="24"/>
      <c r="CD628" s="24"/>
      <c r="CE628" s="24"/>
    </row>
    <row r="629" spans="46:83" x14ac:dyDescent="0.15">
      <c r="AT629" s="24"/>
      <c r="AU629" s="24"/>
      <c r="AV629" s="24"/>
      <c r="AW629" s="24"/>
      <c r="AX629" s="24"/>
      <c r="AY629" s="24"/>
      <c r="AZ629" s="24"/>
      <c r="BA629" s="24"/>
      <c r="BB629" s="24"/>
      <c r="BC629" s="24"/>
      <c r="BD629" s="24"/>
      <c r="BE629" s="24"/>
      <c r="BF629" s="24"/>
      <c r="BG629" s="24"/>
      <c r="BH629" s="24"/>
      <c r="BI629" s="24"/>
      <c r="BJ629" s="24"/>
      <c r="BK629" s="24"/>
      <c r="BL629" s="24"/>
      <c r="BM629" s="24"/>
      <c r="BN629" s="24"/>
      <c r="BO629" s="24"/>
      <c r="BP629" s="24"/>
      <c r="BQ629" s="24"/>
      <c r="BR629" s="24"/>
      <c r="BS629" s="24"/>
      <c r="BT629" s="24"/>
      <c r="BU629" s="24"/>
      <c r="BV629" s="24"/>
      <c r="BW629" s="24"/>
      <c r="BX629" s="24"/>
      <c r="BY629" s="24"/>
      <c r="BZ629" s="24"/>
      <c r="CA629" s="24"/>
      <c r="CB629" s="24"/>
      <c r="CC629" s="24"/>
      <c r="CD629" s="24"/>
      <c r="CE629" s="24"/>
    </row>
    <row r="630" spans="46:83" x14ac:dyDescent="0.15">
      <c r="AT630" s="24"/>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c r="BR630" s="24"/>
      <c r="BS630" s="24"/>
      <c r="BT630" s="24"/>
      <c r="BU630" s="24"/>
      <c r="BV630" s="24"/>
      <c r="BW630" s="24"/>
      <c r="BX630" s="24"/>
      <c r="BY630" s="24"/>
      <c r="BZ630" s="24"/>
      <c r="CA630" s="24"/>
      <c r="CB630" s="24"/>
      <c r="CC630" s="24"/>
      <c r="CD630" s="24"/>
      <c r="CE630" s="24"/>
    </row>
    <row r="631" spans="46:83" x14ac:dyDescent="0.15">
      <c r="AT631" s="24"/>
      <c r="AU631" s="24"/>
      <c r="AV631" s="24"/>
      <c r="AW631" s="24"/>
      <c r="AX631" s="24"/>
      <c r="AY631" s="24"/>
      <c r="AZ631" s="24"/>
      <c r="BA631" s="24"/>
      <c r="BB631" s="24"/>
      <c r="BC631" s="24"/>
      <c r="BD631" s="24"/>
      <c r="BE631" s="24"/>
      <c r="BF631" s="24"/>
      <c r="BG631" s="24"/>
      <c r="BH631" s="24"/>
      <c r="BI631" s="24"/>
      <c r="BJ631" s="24"/>
      <c r="BK631" s="24"/>
      <c r="BL631" s="24"/>
      <c r="BM631" s="24"/>
      <c r="BN631" s="24"/>
      <c r="BO631" s="24"/>
      <c r="BP631" s="24"/>
      <c r="BQ631" s="24"/>
      <c r="BR631" s="24"/>
      <c r="BS631" s="24"/>
      <c r="BT631" s="24"/>
      <c r="BU631" s="24"/>
      <c r="BV631" s="24"/>
      <c r="BW631" s="24"/>
      <c r="BX631" s="24"/>
      <c r="BY631" s="24"/>
      <c r="BZ631" s="24"/>
      <c r="CA631" s="24"/>
      <c r="CB631" s="24"/>
      <c r="CC631" s="24"/>
      <c r="CD631" s="24"/>
      <c r="CE631" s="24"/>
    </row>
    <row r="632" spans="46:83" x14ac:dyDescent="0.15">
      <c r="AT632" s="24"/>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c r="CD632" s="24"/>
      <c r="CE632" s="24"/>
    </row>
    <row r="633" spans="46:83" x14ac:dyDescent="0.15">
      <c r="AT633" s="24"/>
      <c r="AU633" s="24"/>
      <c r="AV633" s="24"/>
      <c r="AW633" s="24"/>
      <c r="AX633" s="24"/>
      <c r="AY633" s="24"/>
      <c r="AZ633" s="24"/>
      <c r="BA633" s="24"/>
      <c r="BB633" s="24"/>
      <c r="BC633" s="24"/>
      <c r="BD633" s="24"/>
      <c r="BE633" s="24"/>
      <c r="BF633" s="24"/>
      <c r="BG633" s="24"/>
      <c r="BH633" s="24"/>
      <c r="BI633" s="24"/>
      <c r="BJ633" s="24"/>
      <c r="BK633" s="24"/>
      <c r="BL633" s="24"/>
      <c r="BM633" s="24"/>
      <c r="BN633" s="24"/>
      <c r="BO633" s="24"/>
      <c r="BP633" s="24"/>
      <c r="BQ633" s="24"/>
      <c r="BR633" s="24"/>
      <c r="BS633" s="24"/>
      <c r="BT633" s="24"/>
      <c r="BU633" s="24"/>
      <c r="BV633" s="24"/>
      <c r="BW633" s="24"/>
      <c r="BX633" s="24"/>
      <c r="BY633" s="24"/>
      <c r="BZ633" s="24"/>
      <c r="CA633" s="24"/>
      <c r="CB633" s="24"/>
      <c r="CC633" s="24"/>
      <c r="CD633" s="24"/>
      <c r="CE633" s="24"/>
    </row>
    <row r="634" spans="46:83" x14ac:dyDescent="0.15">
      <c r="AT634" s="24"/>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c r="CD634" s="24"/>
      <c r="CE634" s="24"/>
    </row>
    <row r="635" spans="46:83" x14ac:dyDescent="0.15">
      <c r="AT635" s="24"/>
      <c r="AU635" s="24"/>
      <c r="AV635" s="24"/>
      <c r="AW635" s="24"/>
      <c r="AX635" s="24"/>
      <c r="AY635" s="24"/>
      <c r="AZ635" s="24"/>
      <c r="BA635" s="24"/>
      <c r="BB635" s="24"/>
      <c r="BC635" s="24"/>
      <c r="BD635" s="24"/>
      <c r="BE635" s="24"/>
      <c r="BF635" s="24"/>
      <c r="BG635" s="24"/>
      <c r="BH635" s="24"/>
      <c r="BI635" s="24"/>
      <c r="BJ635" s="24"/>
      <c r="BK635" s="24"/>
      <c r="BL635" s="24"/>
      <c r="BM635" s="24"/>
      <c r="BN635" s="24"/>
      <c r="BO635" s="24"/>
      <c r="BP635" s="24"/>
      <c r="BQ635" s="24"/>
      <c r="BR635" s="24"/>
      <c r="BS635" s="24"/>
      <c r="BT635" s="24"/>
      <c r="BU635" s="24"/>
      <c r="BV635" s="24"/>
      <c r="BW635" s="24"/>
      <c r="BX635" s="24"/>
      <c r="BY635" s="24"/>
      <c r="BZ635" s="24"/>
      <c r="CA635" s="24"/>
      <c r="CB635" s="24"/>
      <c r="CC635" s="24"/>
      <c r="CD635" s="24"/>
      <c r="CE635" s="24"/>
    </row>
    <row r="636" spans="46:83" x14ac:dyDescent="0.15">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c r="CD636" s="24"/>
      <c r="CE636" s="24"/>
    </row>
    <row r="637" spans="46:83" x14ac:dyDescent="0.15">
      <c r="AT637" s="24"/>
      <c r="AU637" s="24"/>
      <c r="AV637" s="24"/>
      <c r="AW637" s="24"/>
      <c r="AX637" s="24"/>
      <c r="AY637" s="24"/>
      <c r="AZ637" s="24"/>
      <c r="BA637" s="24"/>
      <c r="BB637" s="24"/>
      <c r="BC637" s="24"/>
      <c r="BD637" s="24"/>
      <c r="BE637" s="24"/>
      <c r="BF637" s="24"/>
      <c r="BG637" s="24"/>
      <c r="BH637" s="24"/>
      <c r="BI637" s="24"/>
      <c r="BJ637" s="24"/>
      <c r="BK637" s="24"/>
      <c r="BL637" s="24"/>
      <c r="BM637" s="24"/>
      <c r="BN637" s="24"/>
      <c r="BO637" s="24"/>
      <c r="BP637" s="24"/>
      <c r="BQ637" s="24"/>
      <c r="BR637" s="24"/>
      <c r="BS637" s="24"/>
      <c r="BT637" s="24"/>
      <c r="BU637" s="24"/>
      <c r="BV637" s="24"/>
      <c r="BW637" s="24"/>
      <c r="BX637" s="24"/>
      <c r="BY637" s="24"/>
      <c r="BZ637" s="24"/>
      <c r="CA637" s="24"/>
      <c r="CB637" s="24"/>
      <c r="CC637" s="24"/>
      <c r="CD637" s="24"/>
      <c r="CE637" s="24"/>
    </row>
    <row r="638" spans="46:83" x14ac:dyDescent="0.15">
      <c r="AT638" s="24"/>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c r="CD638" s="24"/>
      <c r="CE638" s="24"/>
    </row>
    <row r="639" spans="46:83" x14ac:dyDescent="0.15">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row>
    <row r="640" spans="46:83" x14ac:dyDescent="0.15">
      <c r="AT640" s="24"/>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c r="CD640" s="24"/>
      <c r="CE640" s="24"/>
    </row>
    <row r="641" spans="46:83" x14ac:dyDescent="0.15">
      <c r="AT641" s="24"/>
      <c r="AU641" s="24"/>
      <c r="AV641" s="24"/>
      <c r="AW641" s="24"/>
      <c r="AX641" s="24"/>
      <c r="AY641" s="24"/>
      <c r="AZ641" s="24"/>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c r="CE641" s="24"/>
    </row>
    <row r="642" spans="46:83" x14ac:dyDescent="0.15">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c r="CD642" s="24"/>
      <c r="CE642" s="24"/>
    </row>
    <row r="643" spans="46:83" x14ac:dyDescent="0.15">
      <c r="AT643" s="24"/>
      <c r="AU643" s="24"/>
      <c r="AV643" s="24"/>
      <c r="AW643" s="24"/>
      <c r="AX643" s="24"/>
      <c r="AY643" s="24"/>
      <c r="AZ643" s="24"/>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c r="CE643" s="24"/>
    </row>
    <row r="644" spans="46:83" x14ac:dyDescent="0.15">
      <c r="AT644" s="24"/>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c r="CD644" s="24"/>
      <c r="CE644" s="24"/>
    </row>
    <row r="645" spans="46:83" x14ac:dyDescent="0.15">
      <c r="AT645" s="24"/>
      <c r="AU645" s="24"/>
      <c r="AV645" s="24"/>
      <c r="AW645" s="24"/>
      <c r="AX645" s="24"/>
      <c r="AY645" s="24"/>
      <c r="AZ645" s="24"/>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row>
    <row r="646" spans="46:83" x14ac:dyDescent="0.15">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c r="CD646" s="24"/>
      <c r="CE646" s="24"/>
    </row>
    <row r="647" spans="46:83" x14ac:dyDescent="0.15">
      <c r="AT647" s="24"/>
      <c r="AU647" s="24"/>
      <c r="AV647" s="24"/>
      <c r="AW647" s="24"/>
      <c r="AX647" s="24"/>
      <c r="AY647" s="24"/>
      <c r="AZ647" s="24"/>
      <c r="BA647" s="24"/>
      <c r="BB647" s="24"/>
      <c r="BC647" s="24"/>
      <c r="BD647" s="24"/>
      <c r="BE647" s="24"/>
      <c r="BF647" s="24"/>
      <c r="BG647" s="24"/>
      <c r="BH647" s="24"/>
      <c r="BI647" s="24"/>
      <c r="BJ647" s="24"/>
      <c r="BK647" s="24"/>
      <c r="BL647" s="24"/>
      <c r="BM647" s="24"/>
      <c r="BN647" s="24"/>
      <c r="BO647" s="24"/>
      <c r="BP647" s="24"/>
      <c r="BQ647" s="24"/>
      <c r="BR647" s="24"/>
      <c r="BS647" s="24"/>
      <c r="BT647" s="24"/>
      <c r="BU647" s="24"/>
      <c r="BV647" s="24"/>
      <c r="BW647" s="24"/>
      <c r="BX647" s="24"/>
      <c r="BY647" s="24"/>
      <c r="BZ647" s="24"/>
      <c r="CA647" s="24"/>
      <c r="CB647" s="24"/>
      <c r="CC647" s="24"/>
      <c r="CD647" s="24"/>
      <c r="CE647" s="24"/>
    </row>
    <row r="648" spans="46:83" x14ac:dyDescent="0.15">
      <c r="AT648" s="24"/>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c r="CD648" s="24"/>
      <c r="CE648" s="24"/>
    </row>
    <row r="649" spans="46:83" x14ac:dyDescent="0.15">
      <c r="AT649" s="24"/>
      <c r="AU649" s="24"/>
      <c r="AV649" s="24"/>
      <c r="AW649" s="24"/>
      <c r="AX649" s="24"/>
      <c r="AY649" s="24"/>
      <c r="AZ649" s="24"/>
      <c r="BA649" s="24"/>
      <c r="BB649" s="24"/>
      <c r="BC649" s="24"/>
      <c r="BD649" s="24"/>
      <c r="BE649" s="24"/>
      <c r="BF649" s="24"/>
      <c r="BG649" s="24"/>
      <c r="BH649" s="24"/>
      <c r="BI649" s="24"/>
      <c r="BJ649" s="24"/>
      <c r="BK649" s="24"/>
      <c r="BL649" s="24"/>
      <c r="BM649" s="24"/>
      <c r="BN649" s="24"/>
      <c r="BO649" s="24"/>
      <c r="BP649" s="24"/>
      <c r="BQ649" s="24"/>
      <c r="BR649" s="24"/>
      <c r="BS649" s="24"/>
      <c r="BT649" s="24"/>
      <c r="BU649" s="24"/>
      <c r="BV649" s="24"/>
      <c r="BW649" s="24"/>
      <c r="BX649" s="24"/>
      <c r="BY649" s="24"/>
      <c r="BZ649" s="24"/>
      <c r="CA649" s="24"/>
      <c r="CB649" s="24"/>
      <c r="CC649" s="24"/>
      <c r="CD649" s="24"/>
      <c r="CE649" s="24"/>
    </row>
    <row r="650" spans="46:83" x14ac:dyDescent="0.15">
      <c r="AT650" s="24"/>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c r="CD650" s="24"/>
      <c r="CE650" s="24"/>
    </row>
    <row r="651" spans="46:83" x14ac:dyDescent="0.15">
      <c r="AT651" s="24"/>
      <c r="AU651" s="24"/>
      <c r="AV651" s="24"/>
      <c r="AW651" s="24"/>
      <c r="AX651" s="24"/>
      <c r="AY651" s="24"/>
      <c r="AZ651" s="24"/>
      <c r="BA651" s="24"/>
      <c r="BB651" s="24"/>
      <c r="BC651" s="24"/>
      <c r="BD651" s="24"/>
      <c r="BE651" s="24"/>
      <c r="BF651" s="24"/>
      <c r="BG651" s="24"/>
      <c r="BH651" s="24"/>
      <c r="BI651" s="24"/>
      <c r="BJ651" s="24"/>
      <c r="BK651" s="24"/>
      <c r="BL651" s="24"/>
      <c r="BM651" s="24"/>
      <c r="BN651" s="24"/>
      <c r="BO651" s="24"/>
      <c r="BP651" s="24"/>
      <c r="BQ651" s="24"/>
      <c r="BR651" s="24"/>
      <c r="BS651" s="24"/>
      <c r="BT651" s="24"/>
      <c r="BU651" s="24"/>
      <c r="BV651" s="24"/>
      <c r="BW651" s="24"/>
      <c r="BX651" s="24"/>
      <c r="BY651" s="24"/>
      <c r="BZ651" s="24"/>
      <c r="CA651" s="24"/>
      <c r="CB651" s="24"/>
      <c r="CC651" s="24"/>
      <c r="CD651" s="24"/>
      <c r="CE651" s="24"/>
    </row>
    <row r="652" spans="46:83" x14ac:dyDescent="0.15">
      <c r="AT652" s="24"/>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c r="CD652" s="24"/>
      <c r="CE652" s="24"/>
    </row>
    <row r="653" spans="46:83" x14ac:dyDescent="0.15">
      <c r="AT653" s="24"/>
      <c r="AU653" s="24"/>
      <c r="AV653" s="24"/>
      <c r="AW653" s="24"/>
      <c r="AX653" s="24"/>
      <c r="AY653" s="24"/>
      <c r="AZ653" s="24"/>
      <c r="BA653" s="24"/>
      <c r="BB653" s="24"/>
      <c r="BC653" s="24"/>
      <c r="BD653" s="24"/>
      <c r="BE653" s="24"/>
      <c r="BF653" s="24"/>
      <c r="BG653" s="24"/>
      <c r="BH653" s="24"/>
      <c r="BI653" s="24"/>
      <c r="BJ653" s="24"/>
      <c r="BK653" s="24"/>
      <c r="BL653" s="24"/>
      <c r="BM653" s="24"/>
      <c r="BN653" s="24"/>
      <c r="BO653" s="24"/>
      <c r="BP653" s="24"/>
      <c r="BQ653" s="24"/>
      <c r="BR653" s="24"/>
      <c r="BS653" s="24"/>
      <c r="BT653" s="24"/>
      <c r="BU653" s="24"/>
      <c r="BV653" s="24"/>
      <c r="BW653" s="24"/>
      <c r="BX653" s="24"/>
      <c r="BY653" s="24"/>
      <c r="BZ653" s="24"/>
      <c r="CA653" s="24"/>
      <c r="CB653" s="24"/>
      <c r="CC653" s="24"/>
      <c r="CD653" s="24"/>
      <c r="CE653" s="24"/>
    </row>
    <row r="654" spans="46:83" x14ac:dyDescent="0.15">
      <c r="AT654" s="24"/>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c r="CD654" s="24"/>
      <c r="CE654" s="24"/>
    </row>
    <row r="655" spans="46:83" x14ac:dyDescent="0.15">
      <c r="AT655" s="24"/>
      <c r="AU655" s="24"/>
      <c r="AV655" s="24"/>
      <c r="AW655" s="24"/>
      <c r="AX655" s="24"/>
      <c r="AY655" s="24"/>
      <c r="AZ655" s="24"/>
      <c r="BA655" s="24"/>
      <c r="BB655" s="24"/>
      <c r="BC655" s="24"/>
      <c r="BD655" s="24"/>
      <c r="BE655" s="24"/>
      <c r="BF655" s="24"/>
      <c r="BG655" s="24"/>
      <c r="BH655" s="24"/>
      <c r="BI655" s="24"/>
      <c r="BJ655" s="24"/>
      <c r="BK655" s="24"/>
      <c r="BL655" s="24"/>
      <c r="BM655" s="24"/>
      <c r="BN655" s="24"/>
      <c r="BO655" s="24"/>
      <c r="BP655" s="24"/>
      <c r="BQ655" s="24"/>
      <c r="BR655" s="24"/>
      <c r="BS655" s="24"/>
      <c r="BT655" s="24"/>
      <c r="BU655" s="24"/>
      <c r="BV655" s="24"/>
      <c r="BW655" s="24"/>
      <c r="BX655" s="24"/>
      <c r="BY655" s="24"/>
      <c r="BZ655" s="24"/>
      <c r="CA655" s="24"/>
      <c r="CB655" s="24"/>
      <c r="CC655" s="24"/>
      <c r="CD655" s="24"/>
      <c r="CE655" s="24"/>
    </row>
    <row r="656" spans="46:83" x14ac:dyDescent="0.15">
      <c r="AT656" s="24"/>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c r="CD656" s="24"/>
      <c r="CE656" s="24"/>
    </row>
    <row r="657" spans="46:83" x14ac:dyDescent="0.15">
      <c r="AT657" s="24"/>
      <c r="AU657" s="24"/>
      <c r="AV657" s="24"/>
      <c r="AW657" s="24"/>
      <c r="AX657" s="24"/>
      <c r="AY657" s="24"/>
      <c r="AZ657" s="24"/>
      <c r="BA657" s="24"/>
      <c r="BB657" s="24"/>
      <c r="BC657" s="24"/>
      <c r="BD657" s="24"/>
      <c r="BE657" s="24"/>
      <c r="BF657" s="24"/>
      <c r="BG657" s="24"/>
      <c r="BH657" s="24"/>
      <c r="BI657" s="24"/>
      <c r="BJ657" s="24"/>
      <c r="BK657" s="24"/>
      <c r="BL657" s="24"/>
      <c r="BM657" s="24"/>
      <c r="BN657" s="24"/>
      <c r="BO657" s="24"/>
      <c r="BP657" s="24"/>
      <c r="BQ657" s="24"/>
      <c r="BR657" s="24"/>
      <c r="BS657" s="24"/>
      <c r="BT657" s="24"/>
      <c r="BU657" s="24"/>
      <c r="BV657" s="24"/>
      <c r="BW657" s="24"/>
      <c r="BX657" s="24"/>
      <c r="BY657" s="24"/>
      <c r="BZ657" s="24"/>
      <c r="CA657" s="24"/>
      <c r="CB657" s="24"/>
      <c r="CC657" s="24"/>
      <c r="CD657" s="24"/>
      <c r="CE657" s="24"/>
    </row>
    <row r="658" spans="46:83" x14ac:dyDescent="0.15">
      <c r="AT658" s="24"/>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c r="CD658" s="24"/>
      <c r="CE658" s="24"/>
    </row>
    <row r="659" spans="46:83" x14ac:dyDescent="0.15">
      <c r="AT659" s="24"/>
      <c r="AU659" s="24"/>
      <c r="AV659" s="24"/>
      <c r="AW659" s="24"/>
      <c r="AX659" s="24"/>
      <c r="AY659" s="24"/>
      <c r="AZ659" s="24"/>
      <c r="BA659" s="24"/>
      <c r="BB659" s="24"/>
      <c r="BC659" s="24"/>
      <c r="BD659" s="24"/>
      <c r="BE659" s="24"/>
      <c r="BF659" s="24"/>
      <c r="BG659" s="24"/>
      <c r="BH659" s="24"/>
      <c r="BI659" s="24"/>
      <c r="BJ659" s="24"/>
      <c r="BK659" s="24"/>
      <c r="BL659" s="24"/>
      <c r="BM659" s="24"/>
      <c r="BN659" s="24"/>
      <c r="BO659" s="24"/>
      <c r="BP659" s="24"/>
      <c r="BQ659" s="24"/>
      <c r="BR659" s="24"/>
      <c r="BS659" s="24"/>
      <c r="BT659" s="24"/>
      <c r="BU659" s="24"/>
      <c r="BV659" s="24"/>
      <c r="BW659" s="24"/>
      <c r="BX659" s="24"/>
      <c r="BY659" s="24"/>
      <c r="BZ659" s="24"/>
      <c r="CA659" s="24"/>
      <c r="CB659" s="24"/>
      <c r="CC659" s="24"/>
      <c r="CD659" s="24"/>
      <c r="CE659" s="24"/>
    </row>
    <row r="660" spans="46:83" x14ac:dyDescent="0.15">
      <c r="AT660" s="24"/>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c r="CD660" s="24"/>
      <c r="CE660" s="24"/>
    </row>
    <row r="661" spans="46:83" x14ac:dyDescent="0.15">
      <c r="AT661" s="24"/>
      <c r="AU661" s="24"/>
      <c r="AV661" s="24"/>
      <c r="AW661" s="24"/>
      <c r="AX661" s="24"/>
      <c r="AY661" s="24"/>
      <c r="AZ661" s="24"/>
      <c r="BA661" s="24"/>
      <c r="BB661" s="24"/>
      <c r="BC661" s="24"/>
      <c r="BD661" s="24"/>
      <c r="BE661" s="24"/>
      <c r="BF661" s="24"/>
      <c r="BG661" s="24"/>
      <c r="BH661" s="24"/>
      <c r="BI661" s="24"/>
      <c r="BJ661" s="24"/>
      <c r="BK661" s="24"/>
      <c r="BL661" s="24"/>
      <c r="BM661" s="24"/>
      <c r="BN661" s="24"/>
      <c r="BO661" s="24"/>
      <c r="BP661" s="24"/>
      <c r="BQ661" s="24"/>
      <c r="BR661" s="24"/>
      <c r="BS661" s="24"/>
      <c r="BT661" s="24"/>
      <c r="BU661" s="24"/>
      <c r="BV661" s="24"/>
      <c r="BW661" s="24"/>
      <c r="BX661" s="24"/>
      <c r="BY661" s="24"/>
      <c r="BZ661" s="24"/>
      <c r="CA661" s="24"/>
      <c r="CB661" s="24"/>
      <c r="CC661" s="24"/>
      <c r="CD661" s="24"/>
      <c r="CE661" s="24"/>
    </row>
    <row r="662" spans="46:83" x14ac:dyDescent="0.15">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c r="CD662" s="24"/>
      <c r="CE662" s="24"/>
    </row>
    <row r="663" spans="46:83" x14ac:dyDescent="0.15">
      <c r="AT663" s="24"/>
      <c r="AU663" s="24"/>
      <c r="AV663" s="24"/>
      <c r="AW663" s="24"/>
      <c r="AX663" s="24"/>
      <c r="AY663" s="24"/>
      <c r="AZ663" s="24"/>
      <c r="BA663" s="24"/>
      <c r="BB663" s="24"/>
      <c r="BC663" s="24"/>
      <c r="BD663" s="24"/>
      <c r="BE663" s="24"/>
      <c r="BF663" s="24"/>
      <c r="BG663" s="24"/>
      <c r="BH663" s="24"/>
      <c r="BI663" s="24"/>
      <c r="BJ663" s="24"/>
      <c r="BK663" s="24"/>
      <c r="BL663" s="24"/>
      <c r="BM663" s="24"/>
      <c r="BN663" s="24"/>
      <c r="BO663" s="24"/>
      <c r="BP663" s="24"/>
      <c r="BQ663" s="24"/>
      <c r="BR663" s="24"/>
      <c r="BS663" s="24"/>
      <c r="BT663" s="24"/>
      <c r="BU663" s="24"/>
      <c r="BV663" s="24"/>
      <c r="BW663" s="24"/>
      <c r="BX663" s="24"/>
      <c r="BY663" s="24"/>
      <c r="BZ663" s="24"/>
      <c r="CA663" s="24"/>
      <c r="CB663" s="24"/>
      <c r="CC663" s="24"/>
      <c r="CD663" s="24"/>
      <c r="CE663" s="24"/>
    </row>
    <row r="664" spans="46:83" x14ac:dyDescent="0.15">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row>
    <row r="665" spans="46:83" x14ac:dyDescent="0.15">
      <c r="AT665" s="24"/>
      <c r="AU665" s="24"/>
      <c r="AV665" s="24"/>
      <c r="AW665" s="24"/>
      <c r="AX665" s="24"/>
      <c r="AY665" s="24"/>
      <c r="AZ665" s="24"/>
      <c r="BA665" s="24"/>
      <c r="BB665" s="24"/>
      <c r="BC665" s="24"/>
      <c r="BD665" s="24"/>
      <c r="BE665" s="24"/>
      <c r="BF665" s="24"/>
      <c r="BG665" s="24"/>
      <c r="BH665" s="24"/>
      <c r="BI665" s="24"/>
      <c r="BJ665" s="24"/>
      <c r="BK665" s="24"/>
      <c r="BL665" s="24"/>
      <c r="BM665" s="24"/>
      <c r="BN665" s="24"/>
      <c r="BO665" s="24"/>
      <c r="BP665" s="24"/>
      <c r="BQ665" s="24"/>
      <c r="BR665" s="24"/>
      <c r="BS665" s="24"/>
      <c r="BT665" s="24"/>
      <c r="BU665" s="24"/>
      <c r="BV665" s="24"/>
      <c r="BW665" s="24"/>
      <c r="BX665" s="24"/>
      <c r="BY665" s="24"/>
      <c r="BZ665" s="24"/>
      <c r="CA665" s="24"/>
      <c r="CB665" s="24"/>
      <c r="CC665" s="24"/>
      <c r="CD665" s="24"/>
      <c r="CE665" s="24"/>
    </row>
    <row r="666" spans="46:83" x14ac:dyDescent="0.15">
      <c r="AT666" s="24"/>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c r="CD666" s="24"/>
      <c r="CE666" s="24"/>
    </row>
    <row r="667" spans="46:83" x14ac:dyDescent="0.15">
      <c r="AT667" s="24"/>
      <c r="AU667" s="24"/>
      <c r="AV667" s="24"/>
      <c r="AW667" s="24"/>
      <c r="AX667" s="24"/>
      <c r="AY667" s="24"/>
      <c r="AZ667" s="24"/>
      <c r="BA667" s="24"/>
      <c r="BB667" s="24"/>
      <c r="BC667" s="24"/>
      <c r="BD667" s="24"/>
      <c r="BE667" s="24"/>
      <c r="BF667" s="24"/>
      <c r="BG667" s="24"/>
      <c r="BH667" s="24"/>
      <c r="BI667" s="24"/>
      <c r="BJ667" s="24"/>
      <c r="BK667" s="24"/>
      <c r="BL667" s="24"/>
      <c r="BM667" s="24"/>
      <c r="BN667" s="24"/>
      <c r="BO667" s="24"/>
      <c r="BP667" s="24"/>
      <c r="BQ667" s="24"/>
      <c r="BR667" s="24"/>
      <c r="BS667" s="24"/>
      <c r="BT667" s="24"/>
      <c r="BU667" s="24"/>
      <c r="BV667" s="24"/>
      <c r="BW667" s="24"/>
      <c r="BX667" s="24"/>
      <c r="BY667" s="24"/>
      <c r="BZ667" s="24"/>
      <c r="CA667" s="24"/>
      <c r="CB667" s="24"/>
      <c r="CC667" s="24"/>
      <c r="CD667" s="24"/>
      <c r="CE667" s="24"/>
    </row>
    <row r="668" spans="46:83" x14ac:dyDescent="0.15">
      <c r="AT668" s="24"/>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c r="CD668" s="24"/>
      <c r="CE668" s="24"/>
    </row>
    <row r="669" spans="46:83" x14ac:dyDescent="0.15">
      <c r="AT669" s="24"/>
      <c r="AU669" s="24"/>
      <c r="AV669" s="24"/>
      <c r="AW669" s="24"/>
      <c r="AX669" s="24"/>
      <c r="AY669" s="24"/>
      <c r="AZ669" s="24"/>
      <c r="BA669" s="24"/>
      <c r="BB669" s="24"/>
      <c r="BC669" s="24"/>
      <c r="BD669" s="24"/>
      <c r="BE669" s="24"/>
      <c r="BF669" s="24"/>
      <c r="BG669" s="24"/>
      <c r="BH669" s="24"/>
      <c r="BI669" s="24"/>
      <c r="BJ669" s="24"/>
      <c r="BK669" s="24"/>
      <c r="BL669" s="24"/>
      <c r="BM669" s="24"/>
      <c r="BN669" s="24"/>
      <c r="BO669" s="24"/>
      <c r="BP669" s="24"/>
      <c r="BQ669" s="24"/>
      <c r="BR669" s="24"/>
      <c r="BS669" s="24"/>
      <c r="BT669" s="24"/>
      <c r="BU669" s="24"/>
      <c r="BV669" s="24"/>
      <c r="BW669" s="24"/>
      <c r="BX669" s="24"/>
      <c r="BY669" s="24"/>
      <c r="BZ669" s="24"/>
      <c r="CA669" s="24"/>
      <c r="CB669" s="24"/>
      <c r="CC669" s="24"/>
      <c r="CD669" s="24"/>
      <c r="CE669" s="24"/>
    </row>
    <row r="670" spans="46:83" x14ac:dyDescent="0.15">
      <c r="AT670" s="24"/>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c r="CD670" s="24"/>
      <c r="CE670" s="24"/>
    </row>
    <row r="671" spans="46:83" x14ac:dyDescent="0.15">
      <c r="AT671" s="24"/>
      <c r="AU671" s="24"/>
      <c r="AV671" s="24"/>
      <c r="AW671" s="24"/>
      <c r="AX671" s="24"/>
      <c r="AY671" s="24"/>
      <c r="AZ671" s="24"/>
      <c r="BA671" s="24"/>
      <c r="BB671" s="24"/>
      <c r="BC671" s="24"/>
      <c r="BD671" s="24"/>
      <c r="BE671" s="24"/>
      <c r="BF671" s="24"/>
      <c r="BG671" s="24"/>
      <c r="BH671" s="24"/>
      <c r="BI671" s="24"/>
      <c r="BJ671" s="24"/>
      <c r="BK671" s="24"/>
      <c r="BL671" s="24"/>
      <c r="BM671" s="24"/>
      <c r="BN671" s="24"/>
      <c r="BO671" s="24"/>
      <c r="BP671" s="24"/>
      <c r="BQ671" s="24"/>
      <c r="BR671" s="24"/>
      <c r="BS671" s="24"/>
      <c r="BT671" s="24"/>
      <c r="BU671" s="24"/>
      <c r="BV671" s="24"/>
      <c r="BW671" s="24"/>
      <c r="BX671" s="24"/>
      <c r="BY671" s="24"/>
      <c r="BZ671" s="24"/>
      <c r="CA671" s="24"/>
      <c r="CB671" s="24"/>
      <c r="CC671" s="24"/>
      <c r="CD671" s="24"/>
      <c r="CE671" s="24"/>
    </row>
    <row r="672" spans="46:83" x14ac:dyDescent="0.15">
      <c r="AT672" s="24"/>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c r="CD672" s="24"/>
      <c r="CE672" s="24"/>
    </row>
    <row r="673" spans="46:83" x14ac:dyDescent="0.15">
      <c r="AT673" s="24"/>
      <c r="AU673" s="24"/>
      <c r="AV673" s="24"/>
      <c r="AW673" s="24"/>
      <c r="AX673" s="24"/>
      <c r="AY673" s="24"/>
      <c r="AZ673" s="24"/>
      <c r="BA673" s="24"/>
      <c r="BB673" s="24"/>
      <c r="BC673" s="24"/>
      <c r="BD673" s="24"/>
      <c r="BE673" s="24"/>
      <c r="BF673" s="24"/>
      <c r="BG673" s="24"/>
      <c r="BH673" s="24"/>
      <c r="BI673" s="24"/>
      <c r="BJ673" s="24"/>
      <c r="BK673" s="24"/>
      <c r="BL673" s="24"/>
      <c r="BM673" s="24"/>
      <c r="BN673" s="24"/>
      <c r="BO673" s="24"/>
      <c r="BP673" s="24"/>
      <c r="BQ673" s="24"/>
      <c r="BR673" s="24"/>
      <c r="BS673" s="24"/>
      <c r="BT673" s="24"/>
      <c r="BU673" s="24"/>
      <c r="BV673" s="24"/>
      <c r="BW673" s="24"/>
      <c r="BX673" s="24"/>
      <c r="BY673" s="24"/>
      <c r="BZ673" s="24"/>
      <c r="CA673" s="24"/>
      <c r="CB673" s="24"/>
      <c r="CC673" s="24"/>
      <c r="CD673" s="24"/>
      <c r="CE673" s="24"/>
    </row>
    <row r="674" spans="46:83" x14ac:dyDescent="0.15">
      <c r="AT674" s="24"/>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c r="CD674" s="24"/>
      <c r="CE674" s="24"/>
    </row>
    <row r="675" spans="46:83" x14ac:dyDescent="0.15">
      <c r="AT675" s="24"/>
      <c r="AU675" s="24"/>
      <c r="AV675" s="24"/>
      <c r="AW675" s="24"/>
      <c r="AX675" s="24"/>
      <c r="AY675" s="24"/>
      <c r="AZ675" s="24"/>
      <c r="BA675" s="24"/>
      <c r="BB675" s="24"/>
      <c r="BC675" s="24"/>
      <c r="BD675" s="24"/>
      <c r="BE675" s="24"/>
      <c r="BF675" s="24"/>
      <c r="BG675" s="24"/>
      <c r="BH675" s="24"/>
      <c r="BI675" s="24"/>
      <c r="BJ675" s="24"/>
      <c r="BK675" s="24"/>
      <c r="BL675" s="24"/>
      <c r="BM675" s="24"/>
      <c r="BN675" s="24"/>
      <c r="BO675" s="24"/>
      <c r="BP675" s="24"/>
      <c r="BQ675" s="24"/>
      <c r="BR675" s="24"/>
      <c r="BS675" s="24"/>
      <c r="BT675" s="24"/>
      <c r="BU675" s="24"/>
      <c r="BV675" s="24"/>
      <c r="BW675" s="24"/>
      <c r="BX675" s="24"/>
      <c r="BY675" s="24"/>
      <c r="BZ675" s="24"/>
      <c r="CA675" s="24"/>
      <c r="CB675" s="24"/>
      <c r="CC675" s="24"/>
      <c r="CD675" s="24"/>
      <c r="CE675" s="24"/>
    </row>
    <row r="676" spans="46:83" x14ac:dyDescent="0.15">
      <c r="AT676" s="24"/>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c r="CD676" s="24"/>
      <c r="CE676" s="24"/>
    </row>
    <row r="677" spans="46:83" x14ac:dyDescent="0.15">
      <c r="AT677" s="24"/>
      <c r="AU677" s="24"/>
      <c r="AV677" s="24"/>
      <c r="AW677" s="24"/>
      <c r="AX677" s="24"/>
      <c r="AY677" s="24"/>
      <c r="AZ677" s="24"/>
      <c r="BA677" s="24"/>
      <c r="BB677" s="24"/>
      <c r="BC677" s="24"/>
      <c r="BD677" s="24"/>
      <c r="BE677" s="24"/>
      <c r="BF677" s="24"/>
      <c r="BG677" s="24"/>
      <c r="BH677" s="24"/>
      <c r="BI677" s="24"/>
      <c r="BJ677" s="24"/>
      <c r="BK677" s="24"/>
      <c r="BL677" s="24"/>
      <c r="BM677" s="24"/>
      <c r="BN677" s="24"/>
      <c r="BO677" s="24"/>
      <c r="BP677" s="24"/>
      <c r="BQ677" s="24"/>
      <c r="BR677" s="24"/>
      <c r="BS677" s="24"/>
      <c r="BT677" s="24"/>
      <c r="BU677" s="24"/>
      <c r="BV677" s="24"/>
      <c r="BW677" s="24"/>
      <c r="BX677" s="24"/>
      <c r="BY677" s="24"/>
      <c r="BZ677" s="24"/>
      <c r="CA677" s="24"/>
      <c r="CB677" s="24"/>
      <c r="CC677" s="24"/>
      <c r="CD677" s="24"/>
      <c r="CE677" s="24"/>
    </row>
    <row r="678" spans="46:83" x14ac:dyDescent="0.15">
      <c r="AT678" s="24"/>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c r="CD678" s="24"/>
      <c r="CE678" s="24"/>
    </row>
    <row r="679" spans="46:83" x14ac:dyDescent="0.15">
      <c r="AT679" s="24"/>
      <c r="AU679" s="24"/>
      <c r="AV679" s="24"/>
      <c r="AW679" s="24"/>
      <c r="AX679" s="24"/>
      <c r="AY679" s="24"/>
      <c r="AZ679" s="24"/>
      <c r="BA679" s="24"/>
      <c r="BB679" s="24"/>
      <c r="BC679" s="24"/>
      <c r="BD679" s="24"/>
      <c r="BE679" s="24"/>
      <c r="BF679" s="24"/>
      <c r="BG679" s="24"/>
      <c r="BH679" s="24"/>
      <c r="BI679" s="24"/>
      <c r="BJ679" s="24"/>
      <c r="BK679" s="24"/>
      <c r="BL679" s="24"/>
      <c r="BM679" s="24"/>
      <c r="BN679" s="24"/>
      <c r="BO679" s="24"/>
      <c r="BP679" s="24"/>
      <c r="BQ679" s="24"/>
      <c r="BR679" s="24"/>
      <c r="BS679" s="24"/>
      <c r="BT679" s="24"/>
      <c r="BU679" s="24"/>
      <c r="BV679" s="24"/>
      <c r="BW679" s="24"/>
      <c r="BX679" s="24"/>
      <c r="BY679" s="24"/>
      <c r="BZ679" s="24"/>
      <c r="CA679" s="24"/>
      <c r="CB679" s="24"/>
      <c r="CC679" s="24"/>
      <c r="CD679" s="24"/>
      <c r="CE679" s="24"/>
    </row>
    <row r="680" spans="46:83" x14ac:dyDescent="0.15">
      <c r="AT680" s="24"/>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c r="CD680" s="24"/>
      <c r="CE680" s="24"/>
    </row>
    <row r="681" spans="46:83" x14ac:dyDescent="0.15">
      <c r="AT681" s="24"/>
      <c r="AU681" s="24"/>
      <c r="AV681" s="24"/>
      <c r="AW681" s="24"/>
      <c r="AX681" s="24"/>
      <c r="AY681" s="24"/>
      <c r="AZ681" s="24"/>
      <c r="BA681" s="24"/>
      <c r="BB681" s="24"/>
      <c r="BC681" s="24"/>
      <c r="BD681" s="24"/>
      <c r="BE681" s="24"/>
      <c r="BF681" s="24"/>
      <c r="BG681" s="24"/>
      <c r="BH681" s="24"/>
      <c r="BI681" s="24"/>
      <c r="BJ681" s="24"/>
      <c r="BK681" s="24"/>
      <c r="BL681" s="24"/>
      <c r="BM681" s="24"/>
      <c r="BN681" s="24"/>
      <c r="BO681" s="24"/>
      <c r="BP681" s="24"/>
      <c r="BQ681" s="24"/>
      <c r="BR681" s="24"/>
      <c r="BS681" s="24"/>
      <c r="BT681" s="24"/>
      <c r="BU681" s="24"/>
      <c r="BV681" s="24"/>
      <c r="BW681" s="24"/>
      <c r="BX681" s="24"/>
      <c r="BY681" s="24"/>
      <c r="BZ681" s="24"/>
      <c r="CA681" s="24"/>
      <c r="CB681" s="24"/>
      <c r="CC681" s="24"/>
      <c r="CD681" s="24"/>
      <c r="CE681" s="24"/>
    </row>
    <row r="682" spans="46:83" x14ac:dyDescent="0.15">
      <c r="AT682" s="24"/>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c r="CD682" s="24"/>
      <c r="CE682" s="24"/>
    </row>
    <row r="683" spans="46:83" x14ac:dyDescent="0.15">
      <c r="AT683" s="24"/>
      <c r="AU683" s="24"/>
      <c r="AV683" s="24"/>
      <c r="AW683" s="24"/>
      <c r="AX683" s="24"/>
      <c r="AY683" s="24"/>
      <c r="AZ683" s="24"/>
      <c r="BA683" s="24"/>
      <c r="BB683" s="24"/>
      <c r="BC683" s="24"/>
      <c r="BD683" s="24"/>
      <c r="BE683" s="24"/>
      <c r="BF683" s="24"/>
      <c r="BG683" s="24"/>
      <c r="BH683" s="24"/>
      <c r="BI683" s="24"/>
      <c r="BJ683" s="24"/>
      <c r="BK683" s="24"/>
      <c r="BL683" s="24"/>
      <c r="BM683" s="24"/>
      <c r="BN683" s="24"/>
      <c r="BO683" s="24"/>
      <c r="BP683" s="24"/>
      <c r="BQ683" s="24"/>
      <c r="BR683" s="24"/>
      <c r="BS683" s="24"/>
      <c r="BT683" s="24"/>
      <c r="BU683" s="24"/>
      <c r="BV683" s="24"/>
      <c r="BW683" s="24"/>
      <c r="BX683" s="24"/>
      <c r="BY683" s="24"/>
      <c r="BZ683" s="24"/>
      <c r="CA683" s="24"/>
      <c r="CB683" s="24"/>
      <c r="CC683" s="24"/>
      <c r="CD683" s="24"/>
      <c r="CE683" s="24"/>
    </row>
    <row r="684" spans="46:83" x14ac:dyDescent="0.15">
      <c r="AT684" s="24"/>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c r="CD684" s="24"/>
      <c r="CE684" s="24"/>
    </row>
    <row r="685" spans="46:83" x14ac:dyDescent="0.15">
      <c r="AT685" s="24"/>
      <c r="AU685" s="24"/>
      <c r="AV685" s="24"/>
      <c r="AW685" s="24"/>
      <c r="AX685" s="24"/>
      <c r="AY685" s="24"/>
      <c r="AZ685" s="24"/>
      <c r="BA685" s="24"/>
      <c r="BB685" s="24"/>
      <c r="BC685" s="24"/>
      <c r="BD685" s="24"/>
      <c r="BE685" s="24"/>
      <c r="BF685" s="24"/>
      <c r="BG685" s="24"/>
      <c r="BH685" s="24"/>
      <c r="BI685" s="24"/>
      <c r="BJ685" s="24"/>
      <c r="BK685" s="24"/>
      <c r="BL685" s="24"/>
      <c r="BM685" s="24"/>
      <c r="BN685" s="24"/>
      <c r="BO685" s="24"/>
      <c r="BP685" s="24"/>
      <c r="BQ685" s="24"/>
      <c r="BR685" s="24"/>
      <c r="BS685" s="24"/>
      <c r="BT685" s="24"/>
      <c r="BU685" s="24"/>
      <c r="BV685" s="24"/>
      <c r="BW685" s="24"/>
      <c r="BX685" s="24"/>
      <c r="BY685" s="24"/>
      <c r="BZ685" s="24"/>
      <c r="CA685" s="24"/>
      <c r="CB685" s="24"/>
      <c r="CC685" s="24"/>
      <c r="CD685" s="24"/>
      <c r="CE685" s="24"/>
    </row>
    <row r="686" spans="46:83" x14ac:dyDescent="0.15">
      <c r="AT686" s="24"/>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c r="CD686" s="24"/>
      <c r="CE686" s="24"/>
    </row>
    <row r="687" spans="46:83" x14ac:dyDescent="0.15">
      <c r="AT687" s="24"/>
      <c r="AU687" s="24"/>
      <c r="AV687" s="24"/>
      <c r="AW687" s="24"/>
      <c r="AX687" s="24"/>
      <c r="AY687" s="24"/>
      <c r="AZ687" s="24"/>
      <c r="BA687" s="24"/>
      <c r="BB687" s="24"/>
      <c r="BC687" s="24"/>
      <c r="BD687" s="24"/>
      <c r="BE687" s="24"/>
      <c r="BF687" s="24"/>
      <c r="BG687" s="24"/>
      <c r="BH687" s="24"/>
      <c r="BI687" s="24"/>
      <c r="BJ687" s="24"/>
      <c r="BK687" s="24"/>
      <c r="BL687" s="24"/>
      <c r="BM687" s="24"/>
      <c r="BN687" s="24"/>
      <c r="BO687" s="24"/>
      <c r="BP687" s="24"/>
      <c r="BQ687" s="24"/>
      <c r="BR687" s="24"/>
      <c r="BS687" s="24"/>
      <c r="BT687" s="24"/>
      <c r="BU687" s="24"/>
      <c r="BV687" s="24"/>
      <c r="BW687" s="24"/>
      <c r="BX687" s="24"/>
      <c r="BY687" s="24"/>
      <c r="BZ687" s="24"/>
      <c r="CA687" s="24"/>
      <c r="CB687" s="24"/>
      <c r="CC687" s="24"/>
      <c r="CD687" s="24"/>
      <c r="CE687" s="24"/>
    </row>
    <row r="688" spans="46:83" x14ac:dyDescent="0.15">
      <c r="AT688" s="24"/>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c r="CD688" s="24"/>
      <c r="CE688" s="24"/>
    </row>
    <row r="689" spans="46:83" x14ac:dyDescent="0.15">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row>
    <row r="690" spans="46:83" x14ac:dyDescent="0.15">
      <c r="AT690" s="24"/>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c r="CD690" s="24"/>
      <c r="CE690" s="24"/>
    </row>
    <row r="691" spans="46:83" x14ac:dyDescent="0.15">
      <c r="AT691" s="24"/>
      <c r="AU691" s="24"/>
      <c r="AV691" s="24"/>
      <c r="AW691" s="24"/>
      <c r="AX691" s="24"/>
      <c r="AY691" s="24"/>
      <c r="AZ691" s="24"/>
      <c r="BA691" s="24"/>
      <c r="BB691" s="24"/>
      <c r="BC691" s="24"/>
      <c r="BD691" s="24"/>
      <c r="BE691" s="24"/>
      <c r="BF691" s="24"/>
      <c r="BG691" s="24"/>
      <c r="BH691" s="24"/>
      <c r="BI691" s="24"/>
      <c r="BJ691" s="24"/>
      <c r="BK691" s="24"/>
      <c r="BL691" s="24"/>
      <c r="BM691" s="24"/>
      <c r="BN691" s="24"/>
      <c r="BO691" s="24"/>
      <c r="BP691" s="24"/>
      <c r="BQ691" s="24"/>
      <c r="BR691" s="24"/>
      <c r="BS691" s="24"/>
      <c r="BT691" s="24"/>
      <c r="BU691" s="24"/>
      <c r="BV691" s="24"/>
      <c r="BW691" s="24"/>
      <c r="BX691" s="24"/>
      <c r="BY691" s="24"/>
      <c r="BZ691" s="24"/>
      <c r="CA691" s="24"/>
      <c r="CB691" s="24"/>
      <c r="CC691" s="24"/>
      <c r="CD691" s="24"/>
      <c r="CE691" s="24"/>
    </row>
    <row r="692" spans="46:83" x14ac:dyDescent="0.15">
      <c r="AT692" s="24"/>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c r="CD692" s="24"/>
      <c r="CE692" s="24"/>
    </row>
    <row r="693" spans="46:83" x14ac:dyDescent="0.15">
      <c r="AT693" s="24"/>
      <c r="AU693" s="24"/>
      <c r="AV693" s="24"/>
      <c r="AW693" s="24"/>
      <c r="AX693" s="24"/>
      <c r="AY693" s="24"/>
      <c r="AZ693" s="24"/>
      <c r="BA693" s="24"/>
      <c r="BB693" s="24"/>
      <c r="BC693" s="24"/>
      <c r="BD693" s="24"/>
      <c r="BE693" s="24"/>
      <c r="BF693" s="24"/>
      <c r="BG693" s="24"/>
      <c r="BH693" s="24"/>
      <c r="BI693" s="24"/>
      <c r="BJ693" s="24"/>
      <c r="BK693" s="24"/>
      <c r="BL693" s="24"/>
      <c r="BM693" s="24"/>
      <c r="BN693" s="24"/>
      <c r="BO693" s="24"/>
      <c r="BP693" s="24"/>
      <c r="BQ693" s="24"/>
      <c r="BR693" s="24"/>
      <c r="BS693" s="24"/>
      <c r="BT693" s="24"/>
      <c r="BU693" s="24"/>
      <c r="BV693" s="24"/>
      <c r="BW693" s="24"/>
      <c r="BX693" s="24"/>
      <c r="BY693" s="24"/>
      <c r="BZ693" s="24"/>
      <c r="CA693" s="24"/>
      <c r="CB693" s="24"/>
      <c r="CC693" s="24"/>
      <c r="CD693" s="24"/>
      <c r="CE693" s="24"/>
    </row>
    <row r="694" spans="46:83" x14ac:dyDescent="0.15">
      <c r="AT694" s="24"/>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c r="CD694" s="24"/>
      <c r="CE694" s="24"/>
    </row>
    <row r="695" spans="46:83" x14ac:dyDescent="0.15">
      <c r="AT695" s="24"/>
      <c r="AU695" s="24"/>
      <c r="AV695" s="24"/>
      <c r="AW695" s="24"/>
      <c r="AX695" s="24"/>
      <c r="AY695" s="24"/>
      <c r="AZ695" s="24"/>
      <c r="BA695" s="24"/>
      <c r="BB695" s="24"/>
      <c r="BC695" s="24"/>
      <c r="BD695" s="24"/>
      <c r="BE695" s="24"/>
      <c r="BF695" s="24"/>
      <c r="BG695" s="24"/>
      <c r="BH695" s="24"/>
      <c r="BI695" s="24"/>
      <c r="BJ695" s="24"/>
      <c r="BK695" s="24"/>
      <c r="BL695" s="24"/>
      <c r="BM695" s="24"/>
      <c r="BN695" s="24"/>
      <c r="BO695" s="24"/>
      <c r="BP695" s="24"/>
      <c r="BQ695" s="24"/>
      <c r="BR695" s="24"/>
      <c r="BS695" s="24"/>
      <c r="BT695" s="24"/>
      <c r="BU695" s="24"/>
      <c r="BV695" s="24"/>
      <c r="BW695" s="24"/>
      <c r="BX695" s="24"/>
      <c r="BY695" s="24"/>
      <c r="BZ695" s="24"/>
      <c r="CA695" s="24"/>
      <c r="CB695" s="24"/>
      <c r="CC695" s="24"/>
      <c r="CD695" s="24"/>
      <c r="CE695" s="24"/>
    </row>
    <row r="696" spans="46:83" x14ac:dyDescent="0.15">
      <c r="AT696" s="24"/>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c r="CD696" s="24"/>
      <c r="CE696" s="24"/>
    </row>
    <row r="697" spans="46:83" x14ac:dyDescent="0.15">
      <c r="AT697" s="24"/>
      <c r="AU697" s="24"/>
      <c r="AV697" s="24"/>
      <c r="AW697" s="24"/>
      <c r="AX697" s="24"/>
      <c r="AY697" s="24"/>
      <c r="AZ697" s="24"/>
      <c r="BA697" s="24"/>
      <c r="BB697" s="24"/>
      <c r="BC697" s="24"/>
      <c r="BD697" s="24"/>
      <c r="BE697" s="24"/>
      <c r="BF697" s="24"/>
      <c r="BG697" s="24"/>
      <c r="BH697" s="24"/>
      <c r="BI697" s="24"/>
      <c r="BJ697" s="24"/>
      <c r="BK697" s="24"/>
      <c r="BL697" s="24"/>
      <c r="BM697" s="24"/>
      <c r="BN697" s="24"/>
      <c r="BO697" s="24"/>
      <c r="BP697" s="24"/>
      <c r="BQ697" s="24"/>
      <c r="BR697" s="24"/>
      <c r="BS697" s="24"/>
      <c r="BT697" s="24"/>
      <c r="BU697" s="24"/>
      <c r="BV697" s="24"/>
      <c r="BW697" s="24"/>
      <c r="BX697" s="24"/>
      <c r="BY697" s="24"/>
      <c r="BZ697" s="24"/>
      <c r="CA697" s="24"/>
      <c r="CB697" s="24"/>
      <c r="CC697" s="24"/>
      <c r="CD697" s="24"/>
      <c r="CE697" s="24"/>
    </row>
    <row r="698" spans="46:83" x14ac:dyDescent="0.15">
      <c r="AT698" s="24"/>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c r="CD698" s="24"/>
      <c r="CE698" s="24"/>
    </row>
    <row r="699" spans="46:83" x14ac:dyDescent="0.15">
      <c r="AT699" s="24"/>
      <c r="AU699" s="24"/>
      <c r="AV699" s="24"/>
      <c r="AW699" s="24"/>
      <c r="AX699" s="24"/>
      <c r="AY699" s="24"/>
      <c r="AZ699" s="24"/>
      <c r="BA699" s="24"/>
      <c r="BB699" s="24"/>
      <c r="BC699" s="24"/>
      <c r="BD699" s="24"/>
      <c r="BE699" s="24"/>
      <c r="BF699" s="24"/>
      <c r="BG699" s="24"/>
      <c r="BH699" s="24"/>
      <c r="BI699" s="24"/>
      <c r="BJ699" s="24"/>
      <c r="BK699" s="24"/>
      <c r="BL699" s="24"/>
      <c r="BM699" s="24"/>
      <c r="BN699" s="24"/>
      <c r="BO699" s="24"/>
      <c r="BP699" s="24"/>
      <c r="BQ699" s="24"/>
      <c r="BR699" s="24"/>
      <c r="BS699" s="24"/>
      <c r="BT699" s="24"/>
      <c r="BU699" s="24"/>
      <c r="BV699" s="24"/>
      <c r="BW699" s="24"/>
      <c r="BX699" s="24"/>
      <c r="BY699" s="24"/>
      <c r="BZ699" s="24"/>
      <c r="CA699" s="24"/>
      <c r="CB699" s="24"/>
      <c r="CC699" s="24"/>
      <c r="CD699" s="24"/>
      <c r="CE699" s="24"/>
    </row>
    <row r="700" spans="46:83" x14ac:dyDescent="0.15">
      <c r="AT700" s="24"/>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c r="CD700" s="24"/>
      <c r="CE700" s="24"/>
    </row>
    <row r="701" spans="46:83" x14ac:dyDescent="0.15">
      <c r="AT701" s="24"/>
      <c r="AU701" s="24"/>
      <c r="AV701" s="24"/>
      <c r="AW701" s="24"/>
      <c r="AX701" s="24"/>
      <c r="AY701" s="24"/>
      <c r="AZ701" s="24"/>
      <c r="BA701" s="24"/>
      <c r="BB701" s="24"/>
      <c r="BC701" s="24"/>
      <c r="BD701" s="24"/>
      <c r="BE701" s="24"/>
      <c r="BF701" s="24"/>
      <c r="BG701" s="24"/>
      <c r="BH701" s="24"/>
      <c r="BI701" s="24"/>
      <c r="BJ701" s="24"/>
      <c r="BK701" s="24"/>
      <c r="BL701" s="24"/>
      <c r="BM701" s="24"/>
      <c r="BN701" s="24"/>
      <c r="BO701" s="24"/>
      <c r="BP701" s="24"/>
      <c r="BQ701" s="24"/>
      <c r="BR701" s="24"/>
      <c r="BS701" s="24"/>
      <c r="BT701" s="24"/>
      <c r="BU701" s="24"/>
      <c r="BV701" s="24"/>
      <c r="BW701" s="24"/>
      <c r="BX701" s="24"/>
      <c r="BY701" s="24"/>
      <c r="BZ701" s="24"/>
      <c r="CA701" s="24"/>
      <c r="CB701" s="24"/>
      <c r="CC701" s="24"/>
      <c r="CD701" s="24"/>
      <c r="CE701" s="24"/>
    </row>
    <row r="702" spans="46:83" x14ac:dyDescent="0.15">
      <c r="AT702" s="24"/>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c r="CD702" s="24"/>
      <c r="CE702" s="24"/>
    </row>
    <row r="703" spans="46:83" x14ac:dyDescent="0.15">
      <c r="AT703" s="24"/>
      <c r="AU703" s="24"/>
      <c r="AV703" s="24"/>
      <c r="AW703" s="24"/>
      <c r="AX703" s="24"/>
      <c r="AY703" s="24"/>
      <c r="AZ703" s="24"/>
      <c r="BA703" s="24"/>
      <c r="BB703" s="24"/>
      <c r="BC703" s="24"/>
      <c r="BD703" s="24"/>
      <c r="BE703" s="24"/>
      <c r="BF703" s="24"/>
      <c r="BG703" s="24"/>
      <c r="BH703" s="24"/>
      <c r="BI703" s="24"/>
      <c r="BJ703" s="24"/>
      <c r="BK703" s="24"/>
      <c r="BL703" s="24"/>
      <c r="BM703" s="24"/>
      <c r="BN703" s="24"/>
      <c r="BO703" s="24"/>
      <c r="BP703" s="24"/>
      <c r="BQ703" s="24"/>
      <c r="BR703" s="24"/>
      <c r="BS703" s="24"/>
      <c r="BT703" s="24"/>
      <c r="BU703" s="24"/>
      <c r="BV703" s="24"/>
      <c r="BW703" s="24"/>
      <c r="BX703" s="24"/>
      <c r="BY703" s="24"/>
      <c r="BZ703" s="24"/>
      <c r="CA703" s="24"/>
      <c r="CB703" s="24"/>
      <c r="CC703" s="24"/>
      <c r="CD703" s="24"/>
      <c r="CE703" s="24"/>
    </row>
    <row r="704" spans="46:83" x14ac:dyDescent="0.15">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c r="CD704" s="24"/>
      <c r="CE704" s="24"/>
    </row>
    <row r="705" spans="46:83" x14ac:dyDescent="0.15">
      <c r="AT705" s="24"/>
      <c r="AU705" s="24"/>
      <c r="AV705" s="24"/>
      <c r="AW705" s="24"/>
      <c r="AX705" s="24"/>
      <c r="AY705" s="24"/>
      <c r="AZ705" s="24"/>
      <c r="BA705" s="24"/>
      <c r="BB705" s="24"/>
      <c r="BC705" s="24"/>
      <c r="BD705" s="24"/>
      <c r="BE705" s="24"/>
      <c r="BF705" s="24"/>
      <c r="BG705" s="24"/>
      <c r="BH705" s="24"/>
      <c r="BI705" s="24"/>
      <c r="BJ705" s="24"/>
      <c r="BK705" s="24"/>
      <c r="BL705" s="24"/>
      <c r="BM705" s="24"/>
      <c r="BN705" s="24"/>
      <c r="BO705" s="24"/>
      <c r="BP705" s="24"/>
      <c r="BQ705" s="24"/>
      <c r="BR705" s="24"/>
      <c r="BS705" s="24"/>
      <c r="BT705" s="24"/>
      <c r="BU705" s="24"/>
      <c r="BV705" s="24"/>
      <c r="BW705" s="24"/>
      <c r="BX705" s="24"/>
      <c r="BY705" s="24"/>
      <c r="BZ705" s="24"/>
      <c r="CA705" s="24"/>
      <c r="CB705" s="24"/>
      <c r="CC705" s="24"/>
      <c r="CD705" s="24"/>
      <c r="CE705" s="24"/>
    </row>
    <row r="706" spans="46:83" x14ac:dyDescent="0.15">
      <c r="AT706" s="24"/>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c r="CD706" s="24"/>
      <c r="CE706" s="24"/>
    </row>
    <row r="707" spans="46:83" x14ac:dyDescent="0.15">
      <c r="AT707" s="24"/>
      <c r="AU707" s="24"/>
      <c r="AV707" s="24"/>
      <c r="AW707" s="24"/>
      <c r="AX707" s="24"/>
      <c r="AY707" s="24"/>
      <c r="AZ707" s="24"/>
      <c r="BA707" s="24"/>
      <c r="BB707" s="24"/>
      <c r="BC707" s="24"/>
      <c r="BD707" s="24"/>
      <c r="BE707" s="24"/>
      <c r="BF707" s="24"/>
      <c r="BG707" s="24"/>
      <c r="BH707" s="24"/>
      <c r="BI707" s="24"/>
      <c r="BJ707" s="24"/>
      <c r="BK707" s="24"/>
      <c r="BL707" s="24"/>
      <c r="BM707" s="24"/>
      <c r="BN707" s="24"/>
      <c r="BO707" s="24"/>
      <c r="BP707" s="24"/>
      <c r="BQ707" s="24"/>
      <c r="BR707" s="24"/>
      <c r="BS707" s="24"/>
      <c r="BT707" s="24"/>
      <c r="BU707" s="24"/>
      <c r="BV707" s="24"/>
      <c r="BW707" s="24"/>
      <c r="BX707" s="24"/>
      <c r="BY707" s="24"/>
      <c r="BZ707" s="24"/>
      <c r="CA707" s="24"/>
      <c r="CB707" s="24"/>
      <c r="CC707" s="24"/>
      <c r="CD707" s="24"/>
      <c r="CE707" s="24"/>
    </row>
    <row r="708" spans="46:83" x14ac:dyDescent="0.15">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c r="CD708" s="24"/>
      <c r="CE708" s="24"/>
    </row>
    <row r="709" spans="46:83" x14ac:dyDescent="0.15">
      <c r="AT709" s="24"/>
      <c r="AU709" s="24"/>
      <c r="AV709" s="24"/>
      <c r="AW709" s="24"/>
      <c r="AX709" s="24"/>
      <c r="AY709" s="24"/>
      <c r="AZ709" s="24"/>
      <c r="BA709" s="24"/>
      <c r="BB709" s="24"/>
      <c r="BC709" s="24"/>
      <c r="BD709" s="24"/>
      <c r="BE709" s="24"/>
      <c r="BF709" s="24"/>
      <c r="BG709" s="24"/>
      <c r="BH709" s="24"/>
      <c r="BI709" s="24"/>
      <c r="BJ709" s="24"/>
      <c r="BK709" s="24"/>
      <c r="BL709" s="24"/>
      <c r="BM709" s="24"/>
      <c r="BN709" s="24"/>
      <c r="BO709" s="24"/>
      <c r="BP709" s="24"/>
      <c r="BQ709" s="24"/>
      <c r="BR709" s="24"/>
      <c r="BS709" s="24"/>
      <c r="BT709" s="24"/>
      <c r="BU709" s="24"/>
      <c r="BV709" s="24"/>
      <c r="BW709" s="24"/>
      <c r="BX709" s="24"/>
      <c r="BY709" s="24"/>
      <c r="BZ709" s="24"/>
      <c r="CA709" s="24"/>
      <c r="CB709" s="24"/>
      <c r="CC709" s="24"/>
      <c r="CD709" s="24"/>
      <c r="CE709" s="24"/>
    </row>
    <row r="710" spans="46:83" x14ac:dyDescent="0.15">
      <c r="AT710" s="24"/>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c r="CD710" s="24"/>
      <c r="CE710" s="24"/>
    </row>
    <row r="711" spans="46:83" x14ac:dyDescent="0.15">
      <c r="AT711" s="24"/>
      <c r="AU711" s="24"/>
      <c r="AV711" s="24"/>
      <c r="AW711" s="24"/>
      <c r="AX711" s="24"/>
      <c r="AY711" s="24"/>
      <c r="AZ711" s="24"/>
      <c r="BA711" s="24"/>
      <c r="BB711" s="24"/>
      <c r="BC711" s="24"/>
      <c r="BD711" s="24"/>
      <c r="BE711" s="24"/>
      <c r="BF711" s="24"/>
      <c r="BG711" s="24"/>
      <c r="BH711" s="24"/>
      <c r="BI711" s="24"/>
      <c r="BJ711" s="24"/>
      <c r="BK711" s="24"/>
      <c r="BL711" s="24"/>
      <c r="BM711" s="24"/>
      <c r="BN711" s="24"/>
      <c r="BO711" s="24"/>
      <c r="BP711" s="24"/>
      <c r="BQ711" s="24"/>
      <c r="BR711" s="24"/>
      <c r="BS711" s="24"/>
      <c r="BT711" s="24"/>
      <c r="BU711" s="24"/>
      <c r="BV711" s="24"/>
      <c r="BW711" s="24"/>
      <c r="BX711" s="24"/>
      <c r="BY711" s="24"/>
      <c r="BZ711" s="24"/>
      <c r="CA711" s="24"/>
      <c r="CB711" s="24"/>
      <c r="CC711" s="24"/>
      <c r="CD711" s="24"/>
      <c r="CE711" s="24"/>
    </row>
    <row r="712" spans="46:83" x14ac:dyDescent="0.15">
      <c r="AT712" s="24"/>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c r="CD712" s="24"/>
      <c r="CE712" s="24"/>
    </row>
    <row r="713" spans="46:83" x14ac:dyDescent="0.15">
      <c r="AT713" s="24"/>
      <c r="AU713" s="24"/>
      <c r="AV713" s="24"/>
      <c r="AW713" s="24"/>
      <c r="AX713" s="24"/>
      <c r="AY713" s="24"/>
      <c r="AZ713" s="24"/>
      <c r="BA713" s="24"/>
      <c r="BB713" s="24"/>
      <c r="BC713" s="24"/>
      <c r="BD713" s="24"/>
      <c r="BE713" s="24"/>
      <c r="BF713" s="24"/>
      <c r="BG713" s="24"/>
      <c r="BH713" s="24"/>
      <c r="BI713" s="24"/>
      <c r="BJ713" s="24"/>
      <c r="BK713" s="24"/>
      <c r="BL713" s="24"/>
      <c r="BM713" s="24"/>
      <c r="BN713" s="24"/>
      <c r="BO713" s="24"/>
      <c r="BP713" s="24"/>
      <c r="BQ713" s="24"/>
      <c r="BR713" s="24"/>
      <c r="BS713" s="24"/>
      <c r="BT713" s="24"/>
      <c r="BU713" s="24"/>
      <c r="BV713" s="24"/>
      <c r="BW713" s="24"/>
      <c r="BX713" s="24"/>
      <c r="BY713" s="24"/>
      <c r="BZ713" s="24"/>
      <c r="CA713" s="24"/>
      <c r="CB713" s="24"/>
      <c r="CC713" s="24"/>
      <c r="CD713" s="24"/>
      <c r="CE713" s="24"/>
    </row>
    <row r="714" spans="46:83" x14ac:dyDescent="0.15">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row>
    <row r="715" spans="46:83" x14ac:dyDescent="0.15">
      <c r="AT715" s="24"/>
      <c r="AU715" s="24"/>
      <c r="AV715" s="24"/>
      <c r="AW715" s="24"/>
      <c r="AX715" s="24"/>
      <c r="AY715" s="24"/>
      <c r="AZ715" s="24"/>
      <c r="BA715" s="24"/>
      <c r="BB715" s="24"/>
      <c r="BC715" s="24"/>
      <c r="BD715" s="24"/>
      <c r="BE715" s="24"/>
      <c r="BF715" s="24"/>
      <c r="BG715" s="24"/>
      <c r="BH715" s="24"/>
      <c r="BI715" s="24"/>
      <c r="BJ715" s="24"/>
      <c r="BK715" s="24"/>
      <c r="BL715" s="24"/>
      <c r="BM715" s="24"/>
      <c r="BN715" s="24"/>
      <c r="BO715" s="24"/>
      <c r="BP715" s="24"/>
      <c r="BQ715" s="24"/>
      <c r="BR715" s="24"/>
      <c r="BS715" s="24"/>
      <c r="BT715" s="24"/>
      <c r="BU715" s="24"/>
      <c r="BV715" s="24"/>
      <c r="BW715" s="24"/>
      <c r="BX715" s="24"/>
      <c r="BY715" s="24"/>
      <c r="BZ715" s="24"/>
      <c r="CA715" s="24"/>
      <c r="CB715" s="24"/>
      <c r="CC715" s="24"/>
      <c r="CD715" s="24"/>
      <c r="CE715" s="24"/>
    </row>
    <row r="716" spans="46:83" x14ac:dyDescent="0.15">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c r="CD716" s="24"/>
      <c r="CE716" s="24"/>
    </row>
    <row r="717" spans="46:83" x14ac:dyDescent="0.15">
      <c r="AT717" s="24"/>
      <c r="AU717" s="24"/>
      <c r="AV717" s="24"/>
      <c r="AW717" s="24"/>
      <c r="AX717" s="24"/>
      <c r="AY717" s="24"/>
      <c r="AZ717" s="24"/>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row>
    <row r="718" spans="46:83" x14ac:dyDescent="0.15">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row>
    <row r="719" spans="46:83" x14ac:dyDescent="0.15">
      <c r="AT719" s="24"/>
      <c r="AU719" s="24"/>
      <c r="AV719" s="24"/>
      <c r="AW719" s="24"/>
      <c r="AX719" s="24"/>
      <c r="AY719" s="24"/>
      <c r="AZ719" s="24"/>
      <c r="BA719" s="24"/>
      <c r="BB719" s="24"/>
      <c r="BC719" s="24"/>
      <c r="BD719" s="24"/>
      <c r="BE719" s="24"/>
      <c r="BF719" s="24"/>
      <c r="BG719" s="24"/>
      <c r="BH719" s="24"/>
      <c r="BI719" s="24"/>
      <c r="BJ719" s="24"/>
      <c r="BK719" s="24"/>
      <c r="BL719" s="24"/>
      <c r="BM719" s="24"/>
      <c r="BN719" s="24"/>
      <c r="BO719" s="24"/>
      <c r="BP719" s="24"/>
      <c r="BQ719" s="24"/>
      <c r="BR719" s="24"/>
      <c r="BS719" s="24"/>
      <c r="BT719" s="24"/>
      <c r="BU719" s="24"/>
      <c r="BV719" s="24"/>
      <c r="BW719" s="24"/>
      <c r="BX719" s="24"/>
      <c r="BY719" s="24"/>
      <c r="BZ719" s="24"/>
      <c r="CA719" s="24"/>
      <c r="CB719" s="24"/>
      <c r="CC719" s="24"/>
      <c r="CD719" s="24"/>
      <c r="CE719" s="24"/>
    </row>
    <row r="720" spans="46:83" x14ac:dyDescent="0.15">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row>
    <row r="721" spans="46:83" x14ac:dyDescent="0.15">
      <c r="AT721" s="24"/>
      <c r="AU721" s="24"/>
      <c r="AV721" s="24"/>
      <c r="AW721" s="24"/>
      <c r="AX721" s="24"/>
      <c r="AY721" s="24"/>
      <c r="AZ721" s="24"/>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row>
    <row r="722" spans="46:83" x14ac:dyDescent="0.15">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row>
    <row r="723" spans="46:83" x14ac:dyDescent="0.15">
      <c r="AT723" s="24"/>
      <c r="AU723" s="24"/>
      <c r="AV723" s="24"/>
      <c r="AW723" s="24"/>
      <c r="AX723" s="24"/>
      <c r="AY723" s="24"/>
      <c r="AZ723" s="24"/>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row>
    <row r="724" spans="46:83" x14ac:dyDescent="0.15">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row>
    <row r="725" spans="46:83" x14ac:dyDescent="0.15">
      <c r="AT725" s="24"/>
      <c r="AU725" s="24"/>
      <c r="AV725" s="24"/>
      <c r="AW725" s="24"/>
      <c r="AX725" s="24"/>
      <c r="AY725" s="24"/>
      <c r="AZ725" s="24"/>
      <c r="BA725" s="24"/>
      <c r="BB725" s="24"/>
      <c r="BC725" s="24"/>
      <c r="BD725" s="24"/>
      <c r="BE725" s="24"/>
      <c r="BF725" s="24"/>
      <c r="BG725" s="24"/>
      <c r="BH725" s="24"/>
      <c r="BI725" s="24"/>
      <c r="BJ725" s="24"/>
      <c r="BK725" s="24"/>
      <c r="BL725" s="24"/>
      <c r="BM725" s="24"/>
      <c r="BN725" s="24"/>
      <c r="BO725" s="24"/>
      <c r="BP725" s="24"/>
      <c r="BQ725" s="24"/>
      <c r="BR725" s="24"/>
      <c r="BS725" s="24"/>
      <c r="BT725" s="24"/>
      <c r="BU725" s="24"/>
      <c r="BV725" s="24"/>
      <c r="BW725" s="24"/>
      <c r="BX725" s="24"/>
      <c r="BY725" s="24"/>
      <c r="BZ725" s="24"/>
      <c r="CA725" s="24"/>
      <c r="CB725" s="24"/>
      <c r="CC725" s="24"/>
      <c r="CD725" s="24"/>
      <c r="CE725" s="24"/>
    </row>
    <row r="726" spans="46:83" x14ac:dyDescent="0.15">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row>
    <row r="727" spans="46:83" x14ac:dyDescent="0.15">
      <c r="AT727" s="24"/>
      <c r="AU727" s="24"/>
      <c r="AV727" s="24"/>
      <c r="AW727" s="24"/>
      <c r="AX727" s="24"/>
      <c r="AY727" s="24"/>
      <c r="AZ727" s="24"/>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row>
    <row r="728" spans="46:83" x14ac:dyDescent="0.15">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row>
    <row r="729" spans="46:83" x14ac:dyDescent="0.15">
      <c r="AT729" s="24"/>
      <c r="AU729" s="24"/>
      <c r="AV729" s="24"/>
      <c r="AW729" s="24"/>
      <c r="AX729" s="24"/>
      <c r="AY729" s="24"/>
      <c r="AZ729" s="24"/>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row>
    <row r="730" spans="46:83" x14ac:dyDescent="0.15">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row>
    <row r="731" spans="46:83" x14ac:dyDescent="0.15">
      <c r="AT731" s="24"/>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row>
    <row r="732" spans="46:83" x14ac:dyDescent="0.15">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row>
    <row r="733" spans="46:83" x14ac:dyDescent="0.15">
      <c r="AT733" s="24"/>
      <c r="AU733" s="24"/>
      <c r="AV733" s="24"/>
      <c r="AW733" s="24"/>
      <c r="AX733" s="24"/>
      <c r="AY733" s="24"/>
      <c r="AZ733" s="24"/>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row>
    <row r="734" spans="46:83" x14ac:dyDescent="0.15">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row>
    <row r="735" spans="46:83" x14ac:dyDescent="0.15">
      <c r="AT735" s="24"/>
      <c r="AU735" s="24"/>
      <c r="AV735" s="24"/>
      <c r="AW735" s="24"/>
      <c r="AX735" s="24"/>
      <c r="AY735" s="24"/>
      <c r="AZ735" s="24"/>
      <c r="BA735" s="24"/>
      <c r="BB735" s="24"/>
      <c r="BC735" s="24"/>
      <c r="BD735" s="24"/>
      <c r="BE735" s="24"/>
      <c r="BF735" s="24"/>
      <c r="BG735" s="24"/>
      <c r="BH735" s="24"/>
      <c r="BI735" s="24"/>
      <c r="BJ735" s="24"/>
      <c r="BK735" s="24"/>
      <c r="BL735" s="24"/>
      <c r="BM735" s="24"/>
      <c r="BN735" s="24"/>
      <c r="BO735" s="24"/>
      <c r="BP735" s="24"/>
      <c r="BQ735" s="24"/>
      <c r="BR735" s="24"/>
      <c r="BS735" s="24"/>
      <c r="BT735" s="24"/>
      <c r="BU735" s="24"/>
      <c r="BV735" s="24"/>
      <c r="BW735" s="24"/>
      <c r="BX735" s="24"/>
      <c r="BY735" s="24"/>
      <c r="BZ735" s="24"/>
      <c r="CA735" s="24"/>
      <c r="CB735" s="24"/>
      <c r="CC735" s="24"/>
      <c r="CD735" s="24"/>
      <c r="CE735" s="24"/>
    </row>
    <row r="736" spans="46:83" x14ac:dyDescent="0.15">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row>
    <row r="737" spans="46:83" x14ac:dyDescent="0.15">
      <c r="AT737" s="24"/>
      <c r="AU737" s="24"/>
      <c r="AV737" s="24"/>
      <c r="AW737" s="24"/>
      <c r="AX737" s="24"/>
      <c r="AY737" s="24"/>
      <c r="AZ737" s="24"/>
      <c r="BA737" s="24"/>
      <c r="BB737" s="24"/>
      <c r="BC737" s="24"/>
      <c r="BD737" s="24"/>
      <c r="BE737" s="24"/>
      <c r="BF737" s="24"/>
      <c r="BG737" s="24"/>
      <c r="BH737" s="24"/>
      <c r="BI737" s="24"/>
      <c r="BJ737" s="24"/>
      <c r="BK737" s="24"/>
      <c r="BL737" s="24"/>
      <c r="BM737" s="24"/>
      <c r="BN737" s="24"/>
      <c r="BO737" s="24"/>
      <c r="BP737" s="24"/>
      <c r="BQ737" s="24"/>
      <c r="BR737" s="24"/>
      <c r="BS737" s="24"/>
      <c r="BT737" s="24"/>
      <c r="BU737" s="24"/>
      <c r="BV737" s="24"/>
      <c r="BW737" s="24"/>
      <c r="BX737" s="24"/>
      <c r="BY737" s="24"/>
      <c r="BZ737" s="24"/>
      <c r="CA737" s="24"/>
      <c r="CB737" s="24"/>
      <c r="CC737" s="24"/>
      <c r="CD737" s="24"/>
      <c r="CE737" s="24"/>
    </row>
    <row r="738" spans="46:83" x14ac:dyDescent="0.15">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row>
    <row r="739" spans="46:83" x14ac:dyDescent="0.15">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row>
    <row r="740" spans="46:83" x14ac:dyDescent="0.15">
      <c r="AT740" s="24"/>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row>
    <row r="741" spans="46:83" x14ac:dyDescent="0.15">
      <c r="AT741" s="24"/>
      <c r="AU741" s="24"/>
      <c r="AV741" s="24"/>
      <c r="AW741" s="24"/>
      <c r="AX741" s="24"/>
      <c r="AY741" s="24"/>
      <c r="AZ741" s="24"/>
      <c r="BA741" s="24"/>
      <c r="BB741" s="24"/>
      <c r="BC741" s="24"/>
      <c r="BD741" s="24"/>
      <c r="BE741" s="24"/>
      <c r="BF741" s="24"/>
      <c r="BG741" s="24"/>
      <c r="BH741" s="24"/>
      <c r="BI741" s="24"/>
      <c r="BJ741" s="24"/>
      <c r="BK741" s="24"/>
      <c r="BL741" s="24"/>
      <c r="BM741" s="24"/>
      <c r="BN741" s="24"/>
      <c r="BO741" s="24"/>
      <c r="BP741" s="24"/>
      <c r="BQ741" s="24"/>
      <c r="BR741" s="24"/>
      <c r="BS741" s="24"/>
      <c r="BT741" s="24"/>
      <c r="BU741" s="24"/>
      <c r="BV741" s="24"/>
      <c r="BW741" s="24"/>
      <c r="BX741" s="24"/>
      <c r="BY741" s="24"/>
      <c r="BZ741" s="24"/>
      <c r="CA741" s="24"/>
      <c r="CB741" s="24"/>
      <c r="CC741" s="24"/>
      <c r="CD741" s="24"/>
      <c r="CE741" s="24"/>
    </row>
    <row r="742" spans="46:83" x14ac:dyDescent="0.15">
      <c r="AT742" s="24"/>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row>
    <row r="743" spans="46:83" x14ac:dyDescent="0.15">
      <c r="AT743" s="24"/>
      <c r="AU743" s="24"/>
      <c r="AV743" s="24"/>
      <c r="AW743" s="24"/>
      <c r="AX743" s="24"/>
      <c r="AY743" s="24"/>
      <c r="AZ743" s="24"/>
      <c r="BA743" s="24"/>
      <c r="BB743" s="24"/>
      <c r="BC743" s="24"/>
      <c r="BD743" s="24"/>
      <c r="BE743" s="24"/>
      <c r="BF743" s="24"/>
      <c r="BG743" s="24"/>
      <c r="BH743" s="24"/>
      <c r="BI743" s="24"/>
      <c r="BJ743" s="24"/>
      <c r="BK743" s="24"/>
      <c r="BL743" s="24"/>
      <c r="BM743" s="24"/>
      <c r="BN743" s="24"/>
      <c r="BO743" s="24"/>
      <c r="BP743" s="24"/>
      <c r="BQ743" s="24"/>
      <c r="BR743" s="24"/>
      <c r="BS743" s="24"/>
      <c r="BT743" s="24"/>
      <c r="BU743" s="24"/>
      <c r="BV743" s="24"/>
      <c r="BW743" s="24"/>
      <c r="BX743" s="24"/>
      <c r="BY743" s="24"/>
      <c r="BZ743" s="24"/>
      <c r="CA743" s="24"/>
      <c r="CB743" s="24"/>
      <c r="CC743" s="24"/>
      <c r="CD743" s="24"/>
      <c r="CE743" s="24"/>
    </row>
    <row r="744" spans="46:83" x14ac:dyDescent="0.15">
      <c r="AT744" s="24"/>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row>
    <row r="745" spans="46:83" x14ac:dyDescent="0.15">
      <c r="AT745" s="24"/>
      <c r="AU745" s="24"/>
      <c r="AV745" s="24"/>
      <c r="AW745" s="24"/>
      <c r="AX745" s="24"/>
      <c r="AY745" s="24"/>
      <c r="AZ745" s="24"/>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A745" s="24"/>
      <c r="CB745" s="24"/>
      <c r="CC745" s="24"/>
      <c r="CD745" s="24"/>
      <c r="CE745" s="24"/>
    </row>
    <row r="746" spans="46:83" x14ac:dyDescent="0.15">
      <c r="AT746" s="24"/>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4"/>
      <c r="BU746" s="24"/>
      <c r="BV746" s="24"/>
      <c r="BW746" s="24"/>
      <c r="BX746" s="24"/>
      <c r="BY746" s="24"/>
      <c r="BZ746" s="24"/>
      <c r="CA746" s="24"/>
      <c r="CB746" s="24"/>
      <c r="CC746" s="24"/>
      <c r="CD746" s="24"/>
      <c r="CE746" s="24"/>
    </row>
    <row r="747" spans="46:83" x14ac:dyDescent="0.15">
      <c r="AT747" s="24"/>
      <c r="AU747" s="24"/>
      <c r="AV747" s="24"/>
      <c r="AW747" s="24"/>
      <c r="AX747" s="24"/>
      <c r="AY747" s="24"/>
      <c r="AZ747" s="24"/>
      <c r="BA747" s="24"/>
      <c r="BB747" s="24"/>
      <c r="BC747" s="24"/>
      <c r="BD747" s="24"/>
      <c r="BE747" s="24"/>
      <c r="BF747" s="24"/>
      <c r="BG747" s="24"/>
      <c r="BH747" s="24"/>
      <c r="BI747" s="24"/>
      <c r="BJ747" s="24"/>
      <c r="BK747" s="24"/>
      <c r="BL747" s="24"/>
      <c r="BM747" s="24"/>
      <c r="BN747" s="24"/>
      <c r="BO747" s="24"/>
      <c r="BP747" s="24"/>
      <c r="BQ747" s="24"/>
      <c r="BR747" s="24"/>
      <c r="BS747" s="24"/>
      <c r="BT747" s="24"/>
      <c r="BU747" s="24"/>
      <c r="BV747" s="24"/>
      <c r="BW747" s="24"/>
      <c r="BX747" s="24"/>
      <c r="BY747" s="24"/>
      <c r="BZ747" s="24"/>
      <c r="CA747" s="24"/>
      <c r="CB747" s="24"/>
      <c r="CC747" s="24"/>
      <c r="CD747" s="24"/>
      <c r="CE747" s="24"/>
    </row>
    <row r="748" spans="46:83" x14ac:dyDescent="0.15">
      <c r="AT748" s="24"/>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row>
    <row r="749" spans="46:83" x14ac:dyDescent="0.15">
      <c r="AT749" s="24"/>
      <c r="AU749" s="24"/>
      <c r="AV749" s="24"/>
      <c r="AW749" s="24"/>
      <c r="AX749" s="24"/>
      <c r="AY749" s="24"/>
      <c r="AZ749" s="24"/>
      <c r="BA749" s="24"/>
      <c r="BB749" s="24"/>
      <c r="BC749" s="24"/>
      <c r="BD749" s="24"/>
      <c r="BE749" s="24"/>
      <c r="BF749" s="24"/>
      <c r="BG749" s="24"/>
      <c r="BH749" s="24"/>
      <c r="BI749" s="24"/>
      <c r="BJ749" s="24"/>
      <c r="BK749" s="24"/>
      <c r="BL749" s="24"/>
      <c r="BM749" s="24"/>
      <c r="BN749" s="24"/>
      <c r="BO749" s="24"/>
      <c r="BP749" s="24"/>
      <c r="BQ749" s="24"/>
      <c r="BR749" s="24"/>
      <c r="BS749" s="24"/>
      <c r="BT749" s="24"/>
      <c r="BU749" s="24"/>
      <c r="BV749" s="24"/>
      <c r="BW749" s="24"/>
      <c r="BX749" s="24"/>
      <c r="BY749" s="24"/>
      <c r="BZ749" s="24"/>
      <c r="CA749" s="24"/>
      <c r="CB749" s="24"/>
      <c r="CC749" s="24"/>
      <c r="CD749" s="24"/>
      <c r="CE749" s="24"/>
    </row>
    <row r="750" spans="46:83" x14ac:dyDescent="0.15">
      <c r="AT750" s="24"/>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row>
    <row r="751" spans="46:83" x14ac:dyDescent="0.15">
      <c r="AT751" s="24"/>
      <c r="AU751" s="24"/>
      <c r="AV751" s="24"/>
      <c r="AW751" s="24"/>
      <c r="AX751" s="24"/>
      <c r="AY751" s="24"/>
      <c r="AZ751" s="24"/>
      <c r="BA751" s="24"/>
      <c r="BB751" s="24"/>
      <c r="BC751" s="24"/>
      <c r="BD751" s="24"/>
      <c r="BE751" s="24"/>
      <c r="BF751" s="24"/>
      <c r="BG751" s="24"/>
      <c r="BH751" s="24"/>
      <c r="BI751" s="24"/>
      <c r="BJ751" s="24"/>
      <c r="BK751" s="24"/>
      <c r="BL751" s="24"/>
      <c r="BM751" s="24"/>
      <c r="BN751" s="24"/>
      <c r="BO751" s="24"/>
      <c r="BP751" s="24"/>
      <c r="BQ751" s="24"/>
      <c r="BR751" s="24"/>
      <c r="BS751" s="24"/>
      <c r="BT751" s="24"/>
      <c r="BU751" s="24"/>
      <c r="BV751" s="24"/>
      <c r="BW751" s="24"/>
      <c r="BX751" s="24"/>
      <c r="BY751" s="24"/>
      <c r="BZ751" s="24"/>
      <c r="CA751" s="24"/>
      <c r="CB751" s="24"/>
      <c r="CC751" s="24"/>
      <c r="CD751" s="24"/>
      <c r="CE751" s="24"/>
    </row>
    <row r="752" spans="46:83" x14ac:dyDescent="0.15">
      <c r="AT752" s="24"/>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row>
    <row r="753" spans="46:83" x14ac:dyDescent="0.15">
      <c r="AT753" s="24"/>
      <c r="AU753" s="24"/>
      <c r="AV753" s="24"/>
      <c r="AW753" s="24"/>
      <c r="AX753" s="24"/>
      <c r="AY753" s="24"/>
      <c r="AZ753" s="24"/>
      <c r="BA753" s="24"/>
      <c r="BB753" s="24"/>
      <c r="BC753" s="24"/>
      <c r="BD753" s="24"/>
      <c r="BE753" s="24"/>
      <c r="BF753" s="24"/>
      <c r="BG753" s="24"/>
      <c r="BH753" s="24"/>
      <c r="BI753" s="24"/>
      <c r="BJ753" s="24"/>
      <c r="BK753" s="24"/>
      <c r="BL753" s="24"/>
      <c r="BM753" s="24"/>
      <c r="BN753" s="24"/>
      <c r="BO753" s="24"/>
      <c r="BP753" s="24"/>
      <c r="BQ753" s="24"/>
      <c r="BR753" s="24"/>
      <c r="BS753" s="24"/>
      <c r="BT753" s="24"/>
      <c r="BU753" s="24"/>
      <c r="BV753" s="24"/>
      <c r="BW753" s="24"/>
      <c r="BX753" s="24"/>
      <c r="BY753" s="24"/>
      <c r="BZ753" s="24"/>
      <c r="CA753" s="24"/>
      <c r="CB753" s="24"/>
      <c r="CC753" s="24"/>
      <c r="CD753" s="24"/>
      <c r="CE753" s="24"/>
    </row>
    <row r="754" spans="46:83" x14ac:dyDescent="0.15">
      <c r="AT754" s="24"/>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row>
    <row r="755" spans="46:83" x14ac:dyDescent="0.15">
      <c r="AT755" s="24"/>
      <c r="AU755" s="24"/>
      <c r="AV755" s="24"/>
      <c r="AW755" s="24"/>
      <c r="AX755" s="24"/>
      <c r="AY755" s="24"/>
      <c r="AZ755" s="24"/>
      <c r="BA755" s="24"/>
      <c r="BB755" s="24"/>
      <c r="BC755" s="24"/>
      <c r="BD755" s="24"/>
      <c r="BE755" s="24"/>
      <c r="BF755" s="24"/>
      <c r="BG755" s="24"/>
      <c r="BH755" s="24"/>
      <c r="BI755" s="24"/>
      <c r="BJ755" s="24"/>
      <c r="BK755" s="24"/>
      <c r="BL755" s="24"/>
      <c r="BM755" s="24"/>
      <c r="BN755" s="24"/>
      <c r="BO755" s="24"/>
      <c r="BP755" s="24"/>
      <c r="BQ755" s="24"/>
      <c r="BR755" s="24"/>
      <c r="BS755" s="24"/>
      <c r="BT755" s="24"/>
      <c r="BU755" s="24"/>
      <c r="BV755" s="24"/>
      <c r="BW755" s="24"/>
      <c r="BX755" s="24"/>
      <c r="BY755" s="24"/>
      <c r="BZ755" s="24"/>
      <c r="CA755" s="24"/>
      <c r="CB755" s="24"/>
      <c r="CC755" s="24"/>
      <c r="CD755" s="24"/>
      <c r="CE755" s="24"/>
    </row>
    <row r="756" spans="46:83" x14ac:dyDescent="0.15">
      <c r="AT756" s="24"/>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row>
    <row r="757" spans="46:83" x14ac:dyDescent="0.15">
      <c r="AT757" s="24"/>
      <c r="AU757" s="24"/>
      <c r="AV757" s="24"/>
      <c r="AW757" s="24"/>
      <c r="AX757" s="24"/>
      <c r="AY757" s="24"/>
      <c r="AZ757" s="24"/>
      <c r="BA757" s="24"/>
      <c r="BB757" s="24"/>
      <c r="BC757" s="24"/>
      <c r="BD757" s="24"/>
      <c r="BE757" s="24"/>
      <c r="BF757" s="24"/>
      <c r="BG757" s="24"/>
      <c r="BH757" s="24"/>
      <c r="BI757" s="24"/>
      <c r="BJ757" s="24"/>
      <c r="BK757" s="24"/>
      <c r="BL757" s="24"/>
      <c r="BM757" s="24"/>
      <c r="BN757" s="24"/>
      <c r="BO757" s="24"/>
      <c r="BP757" s="24"/>
      <c r="BQ757" s="24"/>
      <c r="BR757" s="24"/>
      <c r="BS757" s="24"/>
      <c r="BT757" s="24"/>
      <c r="BU757" s="24"/>
      <c r="BV757" s="24"/>
      <c r="BW757" s="24"/>
      <c r="BX757" s="24"/>
      <c r="BY757" s="24"/>
      <c r="BZ757" s="24"/>
      <c r="CA757" s="24"/>
      <c r="CB757" s="24"/>
      <c r="CC757" s="24"/>
      <c r="CD757" s="24"/>
      <c r="CE757" s="24"/>
    </row>
    <row r="758" spans="46:83" x14ac:dyDescent="0.15">
      <c r="AT758" s="24"/>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4"/>
      <c r="BU758" s="24"/>
      <c r="BV758" s="24"/>
      <c r="BW758" s="24"/>
      <c r="BX758" s="24"/>
      <c r="BY758" s="24"/>
      <c r="BZ758" s="24"/>
      <c r="CA758" s="24"/>
      <c r="CB758" s="24"/>
      <c r="CC758" s="24"/>
      <c r="CD758" s="24"/>
      <c r="CE758" s="24"/>
    </row>
    <row r="759" spans="46:83" x14ac:dyDescent="0.15">
      <c r="AT759" s="24"/>
      <c r="AU759" s="24"/>
      <c r="AV759" s="24"/>
      <c r="AW759" s="24"/>
      <c r="AX759" s="24"/>
      <c r="AY759" s="24"/>
      <c r="AZ759" s="24"/>
      <c r="BA759" s="24"/>
      <c r="BB759" s="24"/>
      <c r="BC759" s="24"/>
      <c r="BD759" s="24"/>
      <c r="BE759" s="24"/>
      <c r="BF759" s="24"/>
      <c r="BG759" s="24"/>
      <c r="BH759" s="24"/>
      <c r="BI759" s="24"/>
      <c r="BJ759" s="24"/>
      <c r="BK759" s="24"/>
      <c r="BL759" s="24"/>
      <c r="BM759" s="24"/>
      <c r="BN759" s="24"/>
      <c r="BO759" s="24"/>
      <c r="BP759" s="24"/>
      <c r="BQ759" s="24"/>
      <c r="BR759" s="24"/>
      <c r="BS759" s="24"/>
      <c r="BT759" s="24"/>
      <c r="BU759" s="24"/>
      <c r="BV759" s="24"/>
      <c r="BW759" s="24"/>
      <c r="BX759" s="24"/>
      <c r="BY759" s="24"/>
      <c r="BZ759" s="24"/>
      <c r="CA759" s="24"/>
      <c r="CB759" s="24"/>
      <c r="CC759" s="24"/>
      <c r="CD759" s="24"/>
      <c r="CE759" s="24"/>
    </row>
    <row r="760" spans="46:83" x14ac:dyDescent="0.15">
      <c r="AT760" s="24"/>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row>
    <row r="761" spans="46:83" x14ac:dyDescent="0.15">
      <c r="AT761" s="24"/>
      <c r="AU761" s="24"/>
      <c r="AV761" s="24"/>
      <c r="AW761" s="24"/>
      <c r="AX761" s="24"/>
      <c r="AY761" s="24"/>
      <c r="AZ761" s="24"/>
      <c r="BA761" s="24"/>
      <c r="BB761" s="24"/>
      <c r="BC761" s="24"/>
      <c r="BD761" s="24"/>
      <c r="BE761" s="24"/>
      <c r="BF761" s="24"/>
      <c r="BG761" s="24"/>
      <c r="BH761" s="24"/>
      <c r="BI761" s="24"/>
      <c r="BJ761" s="24"/>
      <c r="BK761" s="24"/>
      <c r="BL761" s="24"/>
      <c r="BM761" s="24"/>
      <c r="BN761" s="24"/>
      <c r="BO761" s="24"/>
      <c r="BP761" s="24"/>
      <c r="BQ761" s="24"/>
      <c r="BR761" s="24"/>
      <c r="BS761" s="24"/>
      <c r="BT761" s="24"/>
      <c r="BU761" s="24"/>
      <c r="BV761" s="24"/>
      <c r="BW761" s="24"/>
      <c r="BX761" s="24"/>
      <c r="BY761" s="24"/>
      <c r="BZ761" s="24"/>
      <c r="CA761" s="24"/>
      <c r="CB761" s="24"/>
      <c r="CC761" s="24"/>
      <c r="CD761" s="24"/>
      <c r="CE761" s="24"/>
    </row>
    <row r="762" spans="46:83" x14ac:dyDescent="0.15">
      <c r="AT762" s="24"/>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row>
    <row r="763" spans="46:83" x14ac:dyDescent="0.15">
      <c r="AT763" s="24"/>
      <c r="AU763" s="24"/>
      <c r="AV763" s="24"/>
      <c r="AW763" s="24"/>
      <c r="AX763" s="24"/>
      <c r="AY763" s="24"/>
      <c r="AZ763" s="24"/>
      <c r="BA763" s="24"/>
      <c r="BB763" s="24"/>
      <c r="BC763" s="24"/>
      <c r="BD763" s="24"/>
      <c r="BE763" s="24"/>
      <c r="BF763" s="24"/>
      <c r="BG763" s="24"/>
      <c r="BH763" s="24"/>
      <c r="BI763" s="24"/>
      <c r="BJ763" s="24"/>
      <c r="BK763" s="24"/>
      <c r="BL763" s="24"/>
      <c r="BM763" s="24"/>
      <c r="BN763" s="24"/>
      <c r="BO763" s="24"/>
      <c r="BP763" s="24"/>
      <c r="BQ763" s="24"/>
      <c r="BR763" s="24"/>
      <c r="BS763" s="24"/>
      <c r="BT763" s="24"/>
      <c r="BU763" s="24"/>
      <c r="BV763" s="24"/>
      <c r="BW763" s="24"/>
      <c r="BX763" s="24"/>
      <c r="BY763" s="24"/>
      <c r="BZ763" s="24"/>
      <c r="CA763" s="24"/>
      <c r="CB763" s="24"/>
      <c r="CC763" s="24"/>
      <c r="CD763" s="24"/>
      <c r="CE763" s="24"/>
    </row>
    <row r="764" spans="46:83" x14ac:dyDescent="0.15">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row>
    <row r="765" spans="46:83" x14ac:dyDescent="0.15">
      <c r="AT765" s="24"/>
      <c r="AU765" s="24"/>
      <c r="AV765" s="24"/>
      <c r="AW765" s="24"/>
      <c r="AX765" s="24"/>
      <c r="AY765" s="24"/>
      <c r="AZ765" s="24"/>
      <c r="BA765" s="24"/>
      <c r="BB765" s="24"/>
      <c r="BC765" s="24"/>
      <c r="BD765" s="24"/>
      <c r="BE765" s="24"/>
      <c r="BF765" s="24"/>
      <c r="BG765" s="24"/>
      <c r="BH765" s="24"/>
      <c r="BI765" s="24"/>
      <c r="BJ765" s="24"/>
      <c r="BK765" s="24"/>
      <c r="BL765" s="24"/>
      <c r="BM765" s="24"/>
      <c r="BN765" s="24"/>
      <c r="BO765" s="24"/>
      <c r="BP765" s="24"/>
      <c r="BQ765" s="24"/>
      <c r="BR765" s="24"/>
      <c r="BS765" s="24"/>
      <c r="BT765" s="24"/>
      <c r="BU765" s="24"/>
      <c r="BV765" s="24"/>
      <c r="BW765" s="24"/>
      <c r="BX765" s="24"/>
      <c r="BY765" s="24"/>
      <c r="BZ765" s="24"/>
      <c r="CA765" s="24"/>
      <c r="CB765" s="24"/>
      <c r="CC765" s="24"/>
      <c r="CD765" s="24"/>
      <c r="CE765" s="24"/>
    </row>
    <row r="766" spans="46:83" x14ac:dyDescent="0.15">
      <c r="AT766" s="24"/>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row>
    <row r="767" spans="46:83" x14ac:dyDescent="0.15">
      <c r="AT767" s="24"/>
      <c r="AU767" s="24"/>
      <c r="AV767" s="24"/>
      <c r="AW767" s="24"/>
      <c r="AX767" s="24"/>
      <c r="AY767" s="24"/>
      <c r="AZ767" s="24"/>
      <c r="BA767" s="24"/>
      <c r="BB767" s="24"/>
      <c r="BC767" s="24"/>
      <c r="BD767" s="24"/>
      <c r="BE767" s="24"/>
      <c r="BF767" s="24"/>
      <c r="BG767" s="24"/>
      <c r="BH767" s="24"/>
      <c r="BI767" s="24"/>
      <c r="BJ767" s="24"/>
      <c r="BK767" s="24"/>
      <c r="BL767" s="24"/>
      <c r="BM767" s="24"/>
      <c r="BN767" s="24"/>
      <c r="BO767" s="24"/>
      <c r="BP767" s="24"/>
      <c r="BQ767" s="24"/>
      <c r="BR767" s="24"/>
      <c r="BS767" s="24"/>
      <c r="BT767" s="24"/>
      <c r="BU767" s="24"/>
      <c r="BV767" s="24"/>
      <c r="BW767" s="24"/>
      <c r="BX767" s="24"/>
      <c r="BY767" s="24"/>
      <c r="BZ767" s="24"/>
      <c r="CA767" s="24"/>
      <c r="CB767" s="24"/>
      <c r="CC767" s="24"/>
      <c r="CD767" s="24"/>
      <c r="CE767" s="24"/>
    </row>
    <row r="768" spans="46:83" x14ac:dyDescent="0.15">
      <c r="AT768" s="24"/>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row>
    <row r="769" spans="46:83" x14ac:dyDescent="0.15">
      <c r="AT769" s="24"/>
      <c r="AU769" s="24"/>
      <c r="AV769" s="24"/>
      <c r="AW769" s="24"/>
      <c r="AX769" s="24"/>
      <c r="AY769" s="24"/>
      <c r="AZ769" s="24"/>
      <c r="BA769" s="24"/>
      <c r="BB769" s="24"/>
      <c r="BC769" s="24"/>
      <c r="BD769" s="24"/>
      <c r="BE769" s="24"/>
      <c r="BF769" s="24"/>
      <c r="BG769" s="24"/>
      <c r="BH769" s="24"/>
      <c r="BI769" s="24"/>
      <c r="BJ769" s="24"/>
      <c r="BK769" s="24"/>
      <c r="BL769" s="24"/>
      <c r="BM769" s="24"/>
      <c r="BN769" s="24"/>
      <c r="BO769" s="24"/>
      <c r="BP769" s="24"/>
      <c r="BQ769" s="24"/>
      <c r="BR769" s="24"/>
      <c r="BS769" s="24"/>
      <c r="BT769" s="24"/>
      <c r="BU769" s="24"/>
      <c r="BV769" s="24"/>
      <c r="BW769" s="24"/>
      <c r="BX769" s="24"/>
      <c r="BY769" s="24"/>
      <c r="BZ769" s="24"/>
      <c r="CA769" s="24"/>
      <c r="CB769" s="24"/>
      <c r="CC769" s="24"/>
      <c r="CD769" s="24"/>
      <c r="CE769" s="24"/>
    </row>
    <row r="770" spans="46:83" x14ac:dyDescent="0.15">
      <c r="AT770" s="24"/>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row>
    <row r="771" spans="46:83" x14ac:dyDescent="0.15">
      <c r="AT771" s="24"/>
      <c r="AU771" s="24"/>
      <c r="AV771" s="24"/>
      <c r="AW771" s="24"/>
      <c r="AX771" s="24"/>
      <c r="AY771" s="24"/>
      <c r="AZ771" s="24"/>
      <c r="BA771" s="24"/>
      <c r="BB771" s="24"/>
      <c r="BC771" s="24"/>
      <c r="BD771" s="24"/>
      <c r="BE771" s="24"/>
      <c r="BF771" s="24"/>
      <c r="BG771" s="24"/>
      <c r="BH771" s="24"/>
      <c r="BI771" s="24"/>
      <c r="BJ771" s="24"/>
      <c r="BK771" s="24"/>
      <c r="BL771" s="24"/>
      <c r="BM771" s="24"/>
      <c r="BN771" s="24"/>
      <c r="BO771" s="24"/>
      <c r="BP771" s="24"/>
      <c r="BQ771" s="24"/>
      <c r="BR771" s="24"/>
      <c r="BS771" s="24"/>
      <c r="BT771" s="24"/>
      <c r="BU771" s="24"/>
      <c r="BV771" s="24"/>
      <c r="BW771" s="24"/>
      <c r="BX771" s="24"/>
      <c r="BY771" s="24"/>
      <c r="BZ771" s="24"/>
      <c r="CA771" s="24"/>
      <c r="CB771" s="24"/>
      <c r="CC771" s="24"/>
      <c r="CD771" s="24"/>
      <c r="CE771" s="24"/>
    </row>
    <row r="772" spans="46:83" x14ac:dyDescent="0.15">
      <c r="AT772" s="24"/>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row>
    <row r="773" spans="46:83" x14ac:dyDescent="0.15">
      <c r="AT773" s="24"/>
      <c r="AU773" s="24"/>
      <c r="AV773" s="24"/>
      <c r="AW773" s="24"/>
      <c r="AX773" s="24"/>
      <c r="AY773" s="24"/>
      <c r="AZ773" s="24"/>
      <c r="BA773" s="24"/>
      <c r="BB773" s="24"/>
      <c r="BC773" s="24"/>
      <c r="BD773" s="24"/>
      <c r="BE773" s="24"/>
      <c r="BF773" s="24"/>
      <c r="BG773" s="24"/>
      <c r="BH773" s="24"/>
      <c r="BI773" s="24"/>
      <c r="BJ773" s="24"/>
      <c r="BK773" s="24"/>
      <c r="BL773" s="24"/>
      <c r="BM773" s="24"/>
      <c r="BN773" s="24"/>
      <c r="BO773" s="24"/>
      <c r="BP773" s="24"/>
      <c r="BQ773" s="24"/>
      <c r="BR773" s="24"/>
      <c r="BS773" s="24"/>
      <c r="BT773" s="24"/>
      <c r="BU773" s="24"/>
      <c r="BV773" s="24"/>
      <c r="BW773" s="24"/>
      <c r="BX773" s="24"/>
      <c r="BY773" s="24"/>
      <c r="BZ773" s="24"/>
      <c r="CA773" s="24"/>
      <c r="CB773" s="24"/>
      <c r="CC773" s="24"/>
      <c r="CD773" s="24"/>
      <c r="CE773" s="24"/>
    </row>
    <row r="774" spans="46:83" x14ac:dyDescent="0.15">
      <c r="AT774" s="24"/>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row>
    <row r="775" spans="46:83" x14ac:dyDescent="0.15">
      <c r="AT775" s="24"/>
      <c r="AU775" s="24"/>
      <c r="AV775" s="24"/>
      <c r="AW775" s="24"/>
      <c r="AX775" s="24"/>
      <c r="AY775" s="24"/>
      <c r="AZ775" s="24"/>
      <c r="BA775" s="24"/>
      <c r="BB775" s="24"/>
      <c r="BC775" s="24"/>
      <c r="BD775" s="24"/>
      <c r="BE775" s="24"/>
      <c r="BF775" s="24"/>
      <c r="BG775" s="24"/>
      <c r="BH775" s="24"/>
      <c r="BI775" s="24"/>
      <c r="BJ775" s="24"/>
      <c r="BK775" s="24"/>
      <c r="BL775" s="24"/>
      <c r="BM775" s="24"/>
      <c r="BN775" s="24"/>
      <c r="BO775" s="24"/>
      <c r="BP775" s="24"/>
      <c r="BQ775" s="24"/>
      <c r="BR775" s="24"/>
      <c r="BS775" s="24"/>
      <c r="BT775" s="24"/>
      <c r="BU775" s="24"/>
      <c r="BV775" s="24"/>
      <c r="BW775" s="24"/>
      <c r="BX775" s="24"/>
      <c r="BY775" s="24"/>
      <c r="BZ775" s="24"/>
      <c r="CA775" s="24"/>
      <c r="CB775" s="24"/>
      <c r="CC775" s="24"/>
      <c r="CD775" s="24"/>
      <c r="CE775" s="24"/>
    </row>
    <row r="776" spans="46:83" x14ac:dyDescent="0.15">
      <c r="AT776" s="24"/>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4"/>
      <c r="BU776" s="24"/>
      <c r="BV776" s="24"/>
      <c r="BW776" s="24"/>
      <c r="BX776" s="24"/>
      <c r="BY776" s="24"/>
      <c r="BZ776" s="24"/>
      <c r="CA776" s="24"/>
      <c r="CB776" s="24"/>
      <c r="CC776" s="24"/>
      <c r="CD776" s="24"/>
      <c r="CE776" s="24"/>
    </row>
    <row r="777" spans="46:83" x14ac:dyDescent="0.15">
      <c r="AT777" s="24"/>
      <c r="AU777" s="24"/>
      <c r="AV777" s="24"/>
      <c r="AW777" s="24"/>
      <c r="AX777" s="24"/>
      <c r="AY777" s="24"/>
      <c r="AZ777" s="24"/>
      <c r="BA777" s="24"/>
      <c r="BB777" s="24"/>
      <c r="BC777" s="24"/>
      <c r="BD777" s="24"/>
      <c r="BE777" s="24"/>
      <c r="BF777" s="24"/>
      <c r="BG777" s="24"/>
      <c r="BH777" s="24"/>
      <c r="BI777" s="24"/>
      <c r="BJ777" s="24"/>
      <c r="BK777" s="24"/>
      <c r="BL777" s="24"/>
      <c r="BM777" s="24"/>
      <c r="BN777" s="24"/>
      <c r="BO777" s="24"/>
      <c r="BP777" s="24"/>
      <c r="BQ777" s="24"/>
      <c r="BR777" s="24"/>
      <c r="BS777" s="24"/>
      <c r="BT777" s="24"/>
      <c r="BU777" s="24"/>
      <c r="BV777" s="24"/>
      <c r="BW777" s="24"/>
      <c r="BX777" s="24"/>
      <c r="BY777" s="24"/>
      <c r="BZ777" s="24"/>
      <c r="CA777" s="24"/>
      <c r="CB777" s="24"/>
      <c r="CC777" s="24"/>
      <c r="CD777" s="24"/>
      <c r="CE777" s="24"/>
    </row>
    <row r="778" spans="46:83" x14ac:dyDescent="0.15">
      <c r="AT778" s="24"/>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4"/>
      <c r="BU778" s="24"/>
      <c r="BV778" s="24"/>
      <c r="BW778" s="24"/>
      <c r="BX778" s="24"/>
      <c r="BY778" s="24"/>
      <c r="BZ778" s="24"/>
      <c r="CA778" s="24"/>
      <c r="CB778" s="24"/>
      <c r="CC778" s="24"/>
      <c r="CD778" s="24"/>
      <c r="CE778" s="24"/>
    </row>
    <row r="779" spans="46:83" x14ac:dyDescent="0.15">
      <c r="AT779" s="24"/>
      <c r="AU779" s="24"/>
      <c r="AV779" s="24"/>
      <c r="AW779" s="24"/>
      <c r="AX779" s="24"/>
      <c r="AY779" s="24"/>
      <c r="AZ779" s="24"/>
      <c r="BA779" s="24"/>
      <c r="BB779" s="24"/>
      <c r="BC779" s="24"/>
      <c r="BD779" s="24"/>
      <c r="BE779" s="24"/>
      <c r="BF779" s="24"/>
      <c r="BG779" s="24"/>
      <c r="BH779" s="24"/>
      <c r="BI779" s="24"/>
      <c r="BJ779" s="24"/>
      <c r="BK779" s="24"/>
      <c r="BL779" s="24"/>
      <c r="BM779" s="24"/>
      <c r="BN779" s="24"/>
      <c r="BO779" s="24"/>
      <c r="BP779" s="24"/>
      <c r="BQ779" s="24"/>
      <c r="BR779" s="24"/>
      <c r="BS779" s="24"/>
      <c r="BT779" s="24"/>
      <c r="BU779" s="24"/>
      <c r="BV779" s="24"/>
      <c r="BW779" s="24"/>
      <c r="BX779" s="24"/>
      <c r="BY779" s="24"/>
      <c r="BZ779" s="24"/>
      <c r="CA779" s="24"/>
      <c r="CB779" s="24"/>
      <c r="CC779" s="24"/>
      <c r="CD779" s="24"/>
      <c r="CE779" s="24"/>
    </row>
    <row r="780" spans="46:83" x14ac:dyDescent="0.15">
      <c r="AT780" s="24"/>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row>
    <row r="781" spans="46:83" x14ac:dyDescent="0.15">
      <c r="AT781" s="24"/>
      <c r="AU781" s="24"/>
      <c r="AV781" s="24"/>
      <c r="AW781" s="24"/>
      <c r="AX781" s="24"/>
      <c r="AY781" s="24"/>
      <c r="AZ781" s="24"/>
      <c r="BA781" s="24"/>
      <c r="BB781" s="24"/>
      <c r="BC781" s="24"/>
      <c r="BD781" s="24"/>
      <c r="BE781" s="24"/>
      <c r="BF781" s="24"/>
      <c r="BG781" s="24"/>
      <c r="BH781" s="24"/>
      <c r="BI781" s="24"/>
      <c r="BJ781" s="24"/>
      <c r="BK781" s="24"/>
      <c r="BL781" s="24"/>
      <c r="BM781" s="24"/>
      <c r="BN781" s="24"/>
      <c r="BO781" s="24"/>
      <c r="BP781" s="24"/>
      <c r="BQ781" s="24"/>
      <c r="BR781" s="24"/>
      <c r="BS781" s="24"/>
      <c r="BT781" s="24"/>
      <c r="BU781" s="24"/>
      <c r="BV781" s="24"/>
      <c r="BW781" s="24"/>
      <c r="BX781" s="24"/>
      <c r="BY781" s="24"/>
      <c r="BZ781" s="24"/>
      <c r="CA781" s="24"/>
      <c r="CB781" s="24"/>
      <c r="CC781" s="24"/>
      <c r="CD781" s="24"/>
      <c r="CE781" s="24"/>
    </row>
    <row r="782" spans="46:83" x14ac:dyDescent="0.15">
      <c r="AT782" s="24"/>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row>
    <row r="783" spans="46:83" x14ac:dyDescent="0.15">
      <c r="AT783" s="24"/>
      <c r="AU783" s="24"/>
      <c r="AV783" s="24"/>
      <c r="AW783" s="24"/>
      <c r="AX783" s="24"/>
      <c r="AY783" s="24"/>
      <c r="AZ783" s="24"/>
      <c r="BA783" s="24"/>
      <c r="BB783" s="24"/>
      <c r="BC783" s="24"/>
      <c r="BD783" s="24"/>
      <c r="BE783" s="24"/>
      <c r="BF783" s="24"/>
      <c r="BG783" s="24"/>
      <c r="BH783" s="24"/>
      <c r="BI783" s="24"/>
      <c r="BJ783" s="24"/>
      <c r="BK783" s="24"/>
      <c r="BL783" s="24"/>
      <c r="BM783" s="24"/>
      <c r="BN783" s="24"/>
      <c r="BO783" s="24"/>
      <c r="BP783" s="24"/>
      <c r="BQ783" s="24"/>
      <c r="BR783" s="24"/>
      <c r="BS783" s="24"/>
      <c r="BT783" s="24"/>
      <c r="BU783" s="24"/>
      <c r="BV783" s="24"/>
      <c r="BW783" s="24"/>
      <c r="BX783" s="24"/>
      <c r="BY783" s="24"/>
      <c r="BZ783" s="24"/>
      <c r="CA783" s="24"/>
      <c r="CB783" s="24"/>
      <c r="CC783" s="24"/>
      <c r="CD783" s="24"/>
      <c r="CE783" s="24"/>
    </row>
    <row r="784" spans="46:83" x14ac:dyDescent="0.15">
      <c r="AT784" s="24"/>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row>
    <row r="785" spans="46:83" x14ac:dyDescent="0.15">
      <c r="AT785" s="24"/>
      <c r="AU785" s="24"/>
      <c r="AV785" s="24"/>
      <c r="AW785" s="24"/>
      <c r="AX785" s="24"/>
      <c r="AY785" s="24"/>
      <c r="AZ785" s="24"/>
      <c r="BA785" s="24"/>
      <c r="BB785" s="24"/>
      <c r="BC785" s="24"/>
      <c r="BD785" s="24"/>
      <c r="BE785" s="24"/>
      <c r="BF785" s="24"/>
      <c r="BG785" s="24"/>
      <c r="BH785" s="24"/>
      <c r="BI785" s="24"/>
      <c r="BJ785" s="24"/>
      <c r="BK785" s="24"/>
      <c r="BL785" s="24"/>
      <c r="BM785" s="24"/>
      <c r="BN785" s="24"/>
      <c r="BO785" s="24"/>
      <c r="BP785" s="24"/>
      <c r="BQ785" s="24"/>
      <c r="BR785" s="24"/>
      <c r="BS785" s="24"/>
      <c r="BT785" s="24"/>
      <c r="BU785" s="24"/>
      <c r="BV785" s="24"/>
      <c r="BW785" s="24"/>
      <c r="BX785" s="24"/>
      <c r="BY785" s="24"/>
      <c r="BZ785" s="24"/>
      <c r="CA785" s="24"/>
      <c r="CB785" s="24"/>
      <c r="CC785" s="24"/>
      <c r="CD785" s="24"/>
      <c r="CE785" s="24"/>
    </row>
    <row r="786" spans="46:83" x14ac:dyDescent="0.15">
      <c r="AT786" s="24"/>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4"/>
      <c r="BU786" s="24"/>
      <c r="BV786" s="24"/>
      <c r="BW786" s="24"/>
      <c r="BX786" s="24"/>
      <c r="BY786" s="24"/>
      <c r="BZ786" s="24"/>
      <c r="CA786" s="24"/>
      <c r="CB786" s="24"/>
      <c r="CC786" s="24"/>
      <c r="CD786" s="24"/>
      <c r="CE786" s="24"/>
    </row>
    <row r="787" spans="46:83" x14ac:dyDescent="0.15">
      <c r="AT787" s="24"/>
      <c r="AU787" s="24"/>
      <c r="AV787" s="24"/>
      <c r="AW787" s="24"/>
      <c r="AX787" s="24"/>
      <c r="AY787" s="24"/>
      <c r="AZ787" s="24"/>
      <c r="BA787" s="24"/>
      <c r="BB787" s="24"/>
      <c r="BC787" s="24"/>
      <c r="BD787" s="24"/>
      <c r="BE787" s="24"/>
      <c r="BF787" s="24"/>
      <c r="BG787" s="24"/>
      <c r="BH787" s="24"/>
      <c r="BI787" s="24"/>
      <c r="BJ787" s="24"/>
      <c r="BK787" s="24"/>
      <c r="BL787" s="24"/>
      <c r="BM787" s="24"/>
      <c r="BN787" s="24"/>
      <c r="BO787" s="24"/>
      <c r="BP787" s="24"/>
      <c r="BQ787" s="24"/>
      <c r="BR787" s="24"/>
      <c r="BS787" s="24"/>
      <c r="BT787" s="24"/>
      <c r="BU787" s="24"/>
      <c r="BV787" s="24"/>
      <c r="BW787" s="24"/>
      <c r="BX787" s="24"/>
      <c r="BY787" s="24"/>
      <c r="BZ787" s="24"/>
      <c r="CA787" s="24"/>
      <c r="CB787" s="24"/>
      <c r="CC787" s="24"/>
      <c r="CD787" s="24"/>
      <c r="CE787" s="24"/>
    </row>
    <row r="788" spans="46:83" x14ac:dyDescent="0.15">
      <c r="AT788" s="24"/>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4"/>
      <c r="BU788" s="24"/>
      <c r="BV788" s="24"/>
      <c r="BW788" s="24"/>
      <c r="BX788" s="24"/>
      <c r="BY788" s="24"/>
      <c r="BZ788" s="24"/>
      <c r="CA788" s="24"/>
      <c r="CB788" s="24"/>
      <c r="CC788" s="24"/>
      <c r="CD788" s="24"/>
      <c r="CE788" s="24"/>
    </row>
    <row r="789" spans="46:83" x14ac:dyDescent="0.15">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row>
    <row r="790" spans="46:83" x14ac:dyDescent="0.15">
      <c r="AT790" s="24"/>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row>
    <row r="791" spans="46:83" x14ac:dyDescent="0.15">
      <c r="AT791" s="24"/>
      <c r="AU791" s="24"/>
      <c r="AV791" s="24"/>
      <c r="AW791" s="24"/>
      <c r="AX791" s="24"/>
      <c r="AY791" s="24"/>
      <c r="AZ791" s="24"/>
      <c r="BA791" s="24"/>
      <c r="BB791" s="24"/>
      <c r="BC791" s="24"/>
      <c r="BD791" s="24"/>
      <c r="BE791" s="24"/>
      <c r="BF791" s="24"/>
      <c r="BG791" s="24"/>
      <c r="BH791" s="24"/>
      <c r="BI791" s="24"/>
      <c r="BJ791" s="24"/>
      <c r="BK791" s="24"/>
      <c r="BL791" s="24"/>
      <c r="BM791" s="24"/>
      <c r="BN791" s="24"/>
      <c r="BO791" s="24"/>
      <c r="BP791" s="24"/>
      <c r="BQ791" s="24"/>
      <c r="BR791" s="24"/>
      <c r="BS791" s="24"/>
      <c r="BT791" s="24"/>
      <c r="BU791" s="24"/>
      <c r="BV791" s="24"/>
      <c r="BW791" s="24"/>
      <c r="BX791" s="24"/>
      <c r="BY791" s="24"/>
      <c r="BZ791" s="24"/>
      <c r="CA791" s="24"/>
      <c r="CB791" s="24"/>
      <c r="CC791" s="24"/>
      <c r="CD791" s="24"/>
      <c r="CE791" s="24"/>
    </row>
    <row r="792" spans="46:83" x14ac:dyDescent="0.15">
      <c r="AT792" s="24"/>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4"/>
      <c r="BU792" s="24"/>
      <c r="BV792" s="24"/>
      <c r="BW792" s="24"/>
      <c r="BX792" s="24"/>
      <c r="BY792" s="24"/>
      <c r="BZ792" s="24"/>
      <c r="CA792" s="24"/>
      <c r="CB792" s="24"/>
      <c r="CC792" s="24"/>
      <c r="CD792" s="24"/>
      <c r="CE792" s="24"/>
    </row>
    <row r="793" spans="46:83" x14ac:dyDescent="0.15">
      <c r="AT793" s="24"/>
      <c r="AU793" s="24"/>
      <c r="AV793" s="24"/>
      <c r="AW793" s="24"/>
      <c r="AX793" s="24"/>
      <c r="AY793" s="24"/>
      <c r="AZ793" s="24"/>
      <c r="BA793" s="24"/>
      <c r="BB793" s="24"/>
      <c r="BC793" s="24"/>
      <c r="BD793" s="24"/>
      <c r="BE793" s="24"/>
      <c r="BF793" s="24"/>
      <c r="BG793" s="24"/>
      <c r="BH793" s="24"/>
      <c r="BI793" s="24"/>
      <c r="BJ793" s="24"/>
      <c r="BK793" s="24"/>
      <c r="BL793" s="24"/>
      <c r="BM793" s="24"/>
      <c r="BN793" s="24"/>
      <c r="BO793" s="24"/>
      <c r="BP793" s="24"/>
      <c r="BQ793" s="24"/>
      <c r="BR793" s="24"/>
      <c r="BS793" s="24"/>
      <c r="BT793" s="24"/>
      <c r="BU793" s="24"/>
      <c r="BV793" s="24"/>
      <c r="BW793" s="24"/>
      <c r="BX793" s="24"/>
      <c r="BY793" s="24"/>
      <c r="BZ793" s="24"/>
      <c r="CA793" s="24"/>
      <c r="CB793" s="24"/>
      <c r="CC793" s="24"/>
      <c r="CD793" s="24"/>
      <c r="CE793" s="24"/>
    </row>
    <row r="794" spans="46:83" x14ac:dyDescent="0.15">
      <c r="AT794" s="24"/>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row>
    <row r="795" spans="46:83" x14ac:dyDescent="0.15">
      <c r="AT795" s="24"/>
      <c r="AU795" s="24"/>
      <c r="AV795" s="24"/>
      <c r="AW795" s="24"/>
      <c r="AX795" s="24"/>
      <c r="AY795" s="24"/>
      <c r="AZ795" s="24"/>
      <c r="BA795" s="24"/>
      <c r="BB795" s="24"/>
      <c r="BC795" s="24"/>
      <c r="BD795" s="24"/>
      <c r="BE795" s="24"/>
      <c r="BF795" s="24"/>
      <c r="BG795" s="24"/>
      <c r="BH795" s="24"/>
      <c r="BI795" s="24"/>
      <c r="BJ795" s="24"/>
      <c r="BK795" s="24"/>
      <c r="BL795" s="24"/>
      <c r="BM795" s="24"/>
      <c r="BN795" s="24"/>
      <c r="BO795" s="24"/>
      <c r="BP795" s="24"/>
      <c r="BQ795" s="24"/>
      <c r="BR795" s="24"/>
      <c r="BS795" s="24"/>
      <c r="BT795" s="24"/>
      <c r="BU795" s="24"/>
      <c r="BV795" s="24"/>
      <c r="BW795" s="24"/>
      <c r="BX795" s="24"/>
      <c r="BY795" s="24"/>
      <c r="BZ795" s="24"/>
      <c r="CA795" s="24"/>
      <c r="CB795" s="24"/>
      <c r="CC795" s="24"/>
      <c r="CD795" s="24"/>
      <c r="CE795" s="24"/>
    </row>
    <row r="796" spans="46:83" x14ac:dyDescent="0.15">
      <c r="AT796" s="24"/>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4"/>
      <c r="BU796" s="24"/>
      <c r="BV796" s="24"/>
      <c r="BW796" s="24"/>
      <c r="BX796" s="24"/>
      <c r="BY796" s="24"/>
      <c r="BZ796" s="24"/>
      <c r="CA796" s="24"/>
      <c r="CB796" s="24"/>
      <c r="CC796" s="24"/>
      <c r="CD796" s="24"/>
      <c r="CE796" s="24"/>
    </row>
    <row r="797" spans="46:83" x14ac:dyDescent="0.15">
      <c r="AT797" s="24"/>
      <c r="AU797" s="24"/>
      <c r="AV797" s="24"/>
      <c r="AW797" s="24"/>
      <c r="AX797" s="24"/>
      <c r="AY797" s="24"/>
      <c r="AZ797" s="24"/>
      <c r="BA797" s="24"/>
      <c r="BB797" s="24"/>
      <c r="BC797" s="24"/>
      <c r="BD797" s="24"/>
      <c r="BE797" s="24"/>
      <c r="BF797" s="24"/>
      <c r="BG797" s="24"/>
      <c r="BH797" s="24"/>
      <c r="BI797" s="24"/>
      <c r="BJ797" s="24"/>
      <c r="BK797" s="24"/>
      <c r="BL797" s="24"/>
      <c r="BM797" s="24"/>
      <c r="BN797" s="24"/>
      <c r="BO797" s="24"/>
      <c r="BP797" s="24"/>
      <c r="BQ797" s="24"/>
      <c r="BR797" s="24"/>
      <c r="BS797" s="24"/>
      <c r="BT797" s="24"/>
      <c r="BU797" s="24"/>
      <c r="BV797" s="24"/>
      <c r="BW797" s="24"/>
      <c r="BX797" s="24"/>
      <c r="BY797" s="24"/>
      <c r="BZ797" s="24"/>
      <c r="CA797" s="24"/>
      <c r="CB797" s="24"/>
      <c r="CC797" s="24"/>
      <c r="CD797" s="24"/>
      <c r="CE797" s="24"/>
    </row>
    <row r="798" spans="46:83" x14ac:dyDescent="0.15">
      <c r="AT798" s="24"/>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row>
    <row r="799" spans="46:83" x14ac:dyDescent="0.15">
      <c r="AT799" s="24"/>
      <c r="AU799" s="24"/>
      <c r="AV799" s="24"/>
      <c r="AW799" s="24"/>
      <c r="AX799" s="24"/>
      <c r="AY799" s="24"/>
      <c r="AZ799" s="24"/>
      <c r="BA799" s="24"/>
      <c r="BB799" s="24"/>
      <c r="BC799" s="24"/>
      <c r="BD799" s="24"/>
      <c r="BE799" s="24"/>
      <c r="BF799" s="24"/>
      <c r="BG799" s="24"/>
      <c r="BH799" s="24"/>
      <c r="BI799" s="24"/>
      <c r="BJ799" s="24"/>
      <c r="BK799" s="24"/>
      <c r="BL799" s="24"/>
      <c r="BM799" s="24"/>
      <c r="BN799" s="24"/>
      <c r="BO799" s="24"/>
      <c r="BP799" s="24"/>
      <c r="BQ799" s="24"/>
      <c r="BR799" s="24"/>
      <c r="BS799" s="24"/>
      <c r="BT799" s="24"/>
      <c r="BU799" s="24"/>
      <c r="BV799" s="24"/>
      <c r="BW799" s="24"/>
      <c r="BX799" s="24"/>
      <c r="BY799" s="24"/>
      <c r="BZ799" s="24"/>
      <c r="CA799" s="24"/>
      <c r="CB799" s="24"/>
      <c r="CC799" s="24"/>
      <c r="CD799" s="24"/>
      <c r="CE799" s="24"/>
    </row>
    <row r="800" spans="46:83" x14ac:dyDescent="0.15">
      <c r="AT800" s="24"/>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4"/>
      <c r="BU800" s="24"/>
      <c r="BV800" s="24"/>
      <c r="BW800" s="24"/>
      <c r="BX800" s="24"/>
      <c r="BY800" s="24"/>
      <c r="BZ800" s="24"/>
      <c r="CA800" s="24"/>
      <c r="CB800" s="24"/>
      <c r="CC800" s="24"/>
      <c r="CD800" s="24"/>
      <c r="CE800" s="24"/>
    </row>
    <row r="801" spans="46:83" x14ac:dyDescent="0.15">
      <c r="AT801" s="24"/>
      <c r="AU801" s="24"/>
      <c r="AV801" s="24"/>
      <c r="AW801" s="24"/>
      <c r="AX801" s="24"/>
      <c r="AY801" s="24"/>
      <c r="AZ801" s="24"/>
      <c r="BA801" s="24"/>
      <c r="BB801" s="24"/>
      <c r="BC801" s="24"/>
      <c r="BD801" s="24"/>
      <c r="BE801" s="24"/>
      <c r="BF801" s="24"/>
      <c r="BG801" s="24"/>
      <c r="BH801" s="24"/>
      <c r="BI801" s="24"/>
      <c r="BJ801" s="24"/>
      <c r="BK801" s="24"/>
      <c r="BL801" s="24"/>
      <c r="BM801" s="24"/>
      <c r="BN801" s="24"/>
      <c r="BO801" s="24"/>
      <c r="BP801" s="24"/>
      <c r="BQ801" s="24"/>
      <c r="BR801" s="24"/>
      <c r="BS801" s="24"/>
      <c r="BT801" s="24"/>
      <c r="BU801" s="24"/>
      <c r="BV801" s="24"/>
      <c r="BW801" s="24"/>
      <c r="BX801" s="24"/>
      <c r="BY801" s="24"/>
      <c r="BZ801" s="24"/>
      <c r="CA801" s="24"/>
      <c r="CB801" s="24"/>
      <c r="CC801" s="24"/>
      <c r="CD801" s="24"/>
      <c r="CE801" s="24"/>
    </row>
    <row r="802" spans="46:83" x14ac:dyDescent="0.15">
      <c r="AT802" s="24"/>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row>
    <row r="803" spans="46:83" x14ac:dyDescent="0.15">
      <c r="AT803" s="24"/>
      <c r="AU803" s="24"/>
      <c r="AV803" s="24"/>
      <c r="AW803" s="24"/>
      <c r="AX803" s="24"/>
      <c r="AY803" s="24"/>
      <c r="AZ803" s="24"/>
      <c r="BA803" s="24"/>
      <c r="BB803" s="24"/>
      <c r="BC803" s="24"/>
      <c r="BD803" s="24"/>
      <c r="BE803" s="24"/>
      <c r="BF803" s="24"/>
      <c r="BG803" s="24"/>
      <c r="BH803" s="24"/>
      <c r="BI803" s="24"/>
      <c r="BJ803" s="24"/>
      <c r="BK803" s="24"/>
      <c r="BL803" s="24"/>
      <c r="BM803" s="24"/>
      <c r="BN803" s="24"/>
      <c r="BO803" s="24"/>
      <c r="BP803" s="24"/>
      <c r="BQ803" s="24"/>
      <c r="BR803" s="24"/>
      <c r="BS803" s="24"/>
      <c r="BT803" s="24"/>
      <c r="BU803" s="24"/>
      <c r="BV803" s="24"/>
      <c r="BW803" s="24"/>
      <c r="BX803" s="24"/>
      <c r="BY803" s="24"/>
      <c r="BZ803" s="24"/>
      <c r="CA803" s="24"/>
      <c r="CB803" s="24"/>
      <c r="CC803" s="24"/>
      <c r="CD803" s="24"/>
      <c r="CE803" s="24"/>
    </row>
    <row r="804" spans="46:83" x14ac:dyDescent="0.15">
      <c r="AT804" s="24"/>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row>
    <row r="805" spans="46:83" x14ac:dyDescent="0.15">
      <c r="AT805" s="24"/>
      <c r="AU805" s="24"/>
      <c r="AV805" s="24"/>
      <c r="AW805" s="24"/>
      <c r="AX805" s="24"/>
      <c r="AY805" s="24"/>
      <c r="AZ805" s="24"/>
      <c r="BA805" s="24"/>
      <c r="BB805" s="24"/>
      <c r="BC805" s="24"/>
      <c r="BD805" s="24"/>
      <c r="BE805" s="24"/>
      <c r="BF805" s="24"/>
      <c r="BG805" s="24"/>
      <c r="BH805" s="24"/>
      <c r="BI805" s="24"/>
      <c r="BJ805" s="24"/>
      <c r="BK805" s="24"/>
      <c r="BL805" s="24"/>
      <c r="BM805" s="24"/>
      <c r="BN805" s="24"/>
      <c r="BO805" s="24"/>
      <c r="BP805" s="24"/>
      <c r="BQ805" s="24"/>
      <c r="BR805" s="24"/>
      <c r="BS805" s="24"/>
      <c r="BT805" s="24"/>
      <c r="BU805" s="24"/>
      <c r="BV805" s="24"/>
      <c r="BW805" s="24"/>
      <c r="BX805" s="24"/>
      <c r="BY805" s="24"/>
      <c r="BZ805" s="24"/>
      <c r="CA805" s="24"/>
      <c r="CB805" s="24"/>
      <c r="CC805" s="24"/>
      <c r="CD805" s="24"/>
      <c r="CE805" s="24"/>
    </row>
    <row r="806" spans="46:83" x14ac:dyDescent="0.15">
      <c r="AT806" s="24"/>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4"/>
      <c r="BU806" s="24"/>
      <c r="BV806" s="24"/>
      <c r="BW806" s="24"/>
      <c r="BX806" s="24"/>
      <c r="BY806" s="24"/>
      <c r="BZ806" s="24"/>
      <c r="CA806" s="24"/>
      <c r="CB806" s="24"/>
      <c r="CC806" s="24"/>
      <c r="CD806" s="24"/>
      <c r="CE806" s="24"/>
    </row>
    <row r="807" spans="46:83" x14ac:dyDescent="0.15">
      <c r="AT807" s="24"/>
      <c r="AU807" s="24"/>
      <c r="AV807" s="24"/>
      <c r="AW807" s="24"/>
      <c r="AX807" s="24"/>
      <c r="AY807" s="24"/>
      <c r="AZ807" s="24"/>
      <c r="BA807" s="24"/>
      <c r="BB807" s="24"/>
      <c r="BC807" s="24"/>
      <c r="BD807" s="24"/>
      <c r="BE807" s="24"/>
      <c r="BF807" s="24"/>
      <c r="BG807" s="24"/>
      <c r="BH807" s="24"/>
      <c r="BI807" s="24"/>
      <c r="BJ807" s="24"/>
      <c r="BK807" s="24"/>
      <c r="BL807" s="24"/>
      <c r="BM807" s="24"/>
      <c r="BN807" s="24"/>
      <c r="BO807" s="24"/>
      <c r="BP807" s="24"/>
      <c r="BQ807" s="24"/>
      <c r="BR807" s="24"/>
      <c r="BS807" s="24"/>
      <c r="BT807" s="24"/>
      <c r="BU807" s="24"/>
      <c r="BV807" s="24"/>
      <c r="BW807" s="24"/>
      <c r="BX807" s="24"/>
      <c r="BY807" s="24"/>
      <c r="BZ807" s="24"/>
      <c r="CA807" s="24"/>
      <c r="CB807" s="24"/>
      <c r="CC807" s="24"/>
      <c r="CD807" s="24"/>
      <c r="CE807" s="24"/>
    </row>
    <row r="808" spans="46:83" x14ac:dyDescent="0.15">
      <c r="AT808" s="24"/>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4"/>
      <c r="BU808" s="24"/>
      <c r="BV808" s="24"/>
      <c r="BW808" s="24"/>
      <c r="BX808" s="24"/>
      <c r="BY808" s="24"/>
      <c r="BZ808" s="24"/>
      <c r="CA808" s="24"/>
      <c r="CB808" s="24"/>
      <c r="CC808" s="24"/>
      <c r="CD808" s="24"/>
      <c r="CE808" s="24"/>
    </row>
    <row r="809" spans="46:83" x14ac:dyDescent="0.15">
      <c r="AT809" s="24"/>
      <c r="AU809" s="24"/>
      <c r="AV809" s="24"/>
      <c r="AW809" s="24"/>
      <c r="AX809" s="24"/>
      <c r="AY809" s="24"/>
      <c r="AZ809" s="24"/>
      <c r="BA809" s="24"/>
      <c r="BB809" s="24"/>
      <c r="BC809" s="24"/>
      <c r="BD809" s="24"/>
      <c r="BE809" s="24"/>
      <c r="BF809" s="24"/>
      <c r="BG809" s="24"/>
      <c r="BH809" s="24"/>
      <c r="BI809" s="24"/>
      <c r="BJ809" s="24"/>
      <c r="BK809" s="24"/>
      <c r="BL809" s="24"/>
      <c r="BM809" s="24"/>
      <c r="BN809" s="24"/>
      <c r="BO809" s="24"/>
      <c r="BP809" s="24"/>
      <c r="BQ809" s="24"/>
      <c r="BR809" s="24"/>
      <c r="BS809" s="24"/>
      <c r="BT809" s="24"/>
      <c r="BU809" s="24"/>
      <c r="BV809" s="24"/>
      <c r="BW809" s="24"/>
      <c r="BX809" s="24"/>
      <c r="BY809" s="24"/>
      <c r="BZ809" s="24"/>
      <c r="CA809" s="24"/>
      <c r="CB809" s="24"/>
      <c r="CC809" s="24"/>
      <c r="CD809" s="24"/>
      <c r="CE809" s="24"/>
    </row>
    <row r="810" spans="46:83" x14ac:dyDescent="0.15">
      <c r="AT810" s="24"/>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4"/>
      <c r="BU810" s="24"/>
      <c r="BV810" s="24"/>
      <c r="BW810" s="24"/>
      <c r="BX810" s="24"/>
      <c r="BY810" s="24"/>
      <c r="BZ810" s="24"/>
      <c r="CA810" s="24"/>
      <c r="CB810" s="24"/>
      <c r="CC810" s="24"/>
      <c r="CD810" s="24"/>
      <c r="CE810" s="24"/>
    </row>
    <row r="811" spans="46:83" x14ac:dyDescent="0.15">
      <c r="AT811" s="24"/>
      <c r="AU811" s="24"/>
      <c r="AV811" s="24"/>
      <c r="AW811" s="24"/>
      <c r="AX811" s="24"/>
      <c r="AY811" s="24"/>
      <c r="AZ811" s="24"/>
      <c r="BA811" s="24"/>
      <c r="BB811" s="24"/>
      <c r="BC811" s="24"/>
      <c r="BD811" s="24"/>
      <c r="BE811" s="24"/>
      <c r="BF811" s="24"/>
      <c r="BG811" s="24"/>
      <c r="BH811" s="24"/>
      <c r="BI811" s="24"/>
      <c r="BJ811" s="24"/>
      <c r="BK811" s="24"/>
      <c r="BL811" s="24"/>
      <c r="BM811" s="24"/>
      <c r="BN811" s="24"/>
      <c r="BO811" s="24"/>
      <c r="BP811" s="24"/>
      <c r="BQ811" s="24"/>
      <c r="BR811" s="24"/>
      <c r="BS811" s="24"/>
      <c r="BT811" s="24"/>
      <c r="BU811" s="24"/>
      <c r="BV811" s="24"/>
      <c r="BW811" s="24"/>
      <c r="BX811" s="24"/>
      <c r="BY811" s="24"/>
      <c r="BZ811" s="24"/>
      <c r="CA811" s="24"/>
      <c r="CB811" s="24"/>
      <c r="CC811" s="24"/>
      <c r="CD811" s="24"/>
      <c r="CE811" s="24"/>
    </row>
    <row r="812" spans="46:83" x14ac:dyDescent="0.15">
      <c r="AT812" s="24"/>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row>
    <row r="813" spans="46:83" x14ac:dyDescent="0.15">
      <c r="AT813" s="24"/>
      <c r="AU813" s="24"/>
      <c r="AV813" s="24"/>
      <c r="AW813" s="24"/>
      <c r="AX813" s="24"/>
      <c r="AY813" s="24"/>
      <c r="AZ813" s="24"/>
      <c r="BA813" s="24"/>
      <c r="BB813" s="24"/>
      <c r="BC813" s="24"/>
      <c r="BD813" s="24"/>
      <c r="BE813" s="24"/>
      <c r="BF813" s="24"/>
      <c r="BG813" s="24"/>
      <c r="BH813" s="24"/>
      <c r="BI813" s="24"/>
      <c r="BJ813" s="24"/>
      <c r="BK813" s="24"/>
      <c r="BL813" s="24"/>
      <c r="BM813" s="24"/>
      <c r="BN813" s="24"/>
      <c r="BO813" s="24"/>
      <c r="BP813" s="24"/>
      <c r="BQ813" s="24"/>
      <c r="BR813" s="24"/>
      <c r="BS813" s="24"/>
      <c r="BT813" s="24"/>
      <c r="BU813" s="24"/>
      <c r="BV813" s="24"/>
      <c r="BW813" s="24"/>
      <c r="BX813" s="24"/>
      <c r="BY813" s="24"/>
      <c r="BZ813" s="24"/>
      <c r="CA813" s="24"/>
      <c r="CB813" s="24"/>
      <c r="CC813" s="24"/>
      <c r="CD813" s="24"/>
      <c r="CE813" s="24"/>
    </row>
    <row r="814" spans="46:83" x14ac:dyDescent="0.15">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row>
    <row r="815" spans="46:83" x14ac:dyDescent="0.15">
      <c r="AT815" s="24"/>
      <c r="AU815" s="24"/>
      <c r="AV815" s="24"/>
      <c r="AW815" s="24"/>
      <c r="AX815" s="24"/>
      <c r="AY815" s="24"/>
      <c r="AZ815" s="24"/>
      <c r="BA815" s="24"/>
      <c r="BB815" s="24"/>
      <c r="BC815" s="24"/>
      <c r="BD815" s="24"/>
      <c r="BE815" s="24"/>
      <c r="BF815" s="24"/>
      <c r="BG815" s="24"/>
      <c r="BH815" s="24"/>
      <c r="BI815" s="24"/>
      <c r="BJ815" s="24"/>
      <c r="BK815" s="24"/>
      <c r="BL815" s="24"/>
      <c r="BM815" s="24"/>
      <c r="BN815" s="24"/>
      <c r="BO815" s="24"/>
      <c r="BP815" s="24"/>
      <c r="BQ815" s="24"/>
      <c r="BR815" s="24"/>
      <c r="BS815" s="24"/>
      <c r="BT815" s="24"/>
      <c r="BU815" s="24"/>
      <c r="BV815" s="24"/>
      <c r="BW815" s="24"/>
      <c r="BX815" s="24"/>
      <c r="BY815" s="24"/>
      <c r="BZ815" s="24"/>
      <c r="CA815" s="24"/>
      <c r="CB815" s="24"/>
      <c r="CC815" s="24"/>
      <c r="CD815" s="24"/>
      <c r="CE815" s="24"/>
    </row>
    <row r="816" spans="46:83" x14ac:dyDescent="0.15">
      <c r="AT816" s="24"/>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4"/>
      <c r="BU816" s="24"/>
      <c r="BV816" s="24"/>
      <c r="BW816" s="24"/>
      <c r="BX816" s="24"/>
      <c r="BY816" s="24"/>
      <c r="BZ816" s="24"/>
      <c r="CA816" s="24"/>
      <c r="CB816" s="24"/>
      <c r="CC816" s="24"/>
      <c r="CD816" s="24"/>
      <c r="CE816" s="24"/>
    </row>
    <row r="817" spans="46:83" x14ac:dyDescent="0.15">
      <c r="AT817" s="24"/>
      <c r="AU817" s="24"/>
      <c r="AV817" s="24"/>
      <c r="AW817" s="24"/>
      <c r="AX817" s="24"/>
      <c r="AY817" s="24"/>
      <c r="AZ817" s="24"/>
      <c r="BA817" s="24"/>
      <c r="BB817" s="24"/>
      <c r="BC817" s="24"/>
      <c r="BD817" s="24"/>
      <c r="BE817" s="24"/>
      <c r="BF817" s="24"/>
      <c r="BG817" s="24"/>
      <c r="BH817" s="24"/>
      <c r="BI817" s="24"/>
      <c r="BJ817" s="24"/>
      <c r="BK817" s="24"/>
      <c r="BL817" s="24"/>
      <c r="BM817" s="24"/>
      <c r="BN817" s="24"/>
      <c r="BO817" s="24"/>
      <c r="BP817" s="24"/>
      <c r="BQ817" s="24"/>
      <c r="BR817" s="24"/>
      <c r="BS817" s="24"/>
      <c r="BT817" s="24"/>
      <c r="BU817" s="24"/>
      <c r="BV817" s="24"/>
      <c r="BW817" s="24"/>
      <c r="BX817" s="24"/>
      <c r="BY817" s="24"/>
      <c r="BZ817" s="24"/>
      <c r="CA817" s="24"/>
      <c r="CB817" s="24"/>
      <c r="CC817" s="24"/>
      <c r="CD817" s="24"/>
      <c r="CE817" s="24"/>
    </row>
    <row r="818" spans="46:83" x14ac:dyDescent="0.15">
      <c r="AT818" s="24"/>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4"/>
      <c r="BU818" s="24"/>
      <c r="BV818" s="24"/>
      <c r="BW818" s="24"/>
      <c r="BX818" s="24"/>
      <c r="BY818" s="24"/>
      <c r="BZ818" s="24"/>
      <c r="CA818" s="24"/>
      <c r="CB818" s="24"/>
      <c r="CC818" s="24"/>
      <c r="CD818" s="24"/>
      <c r="CE818" s="24"/>
    </row>
    <row r="819" spans="46:83" x14ac:dyDescent="0.15">
      <c r="AT819" s="24"/>
      <c r="AU819" s="24"/>
      <c r="AV819" s="24"/>
      <c r="AW819" s="24"/>
      <c r="AX819" s="24"/>
      <c r="AY819" s="24"/>
      <c r="AZ819" s="24"/>
      <c r="BA819" s="24"/>
      <c r="BB819" s="24"/>
      <c r="BC819" s="24"/>
      <c r="BD819" s="24"/>
      <c r="BE819" s="24"/>
      <c r="BF819" s="24"/>
      <c r="BG819" s="24"/>
      <c r="BH819" s="24"/>
      <c r="BI819" s="24"/>
      <c r="BJ819" s="24"/>
      <c r="BK819" s="24"/>
      <c r="BL819" s="24"/>
      <c r="BM819" s="24"/>
      <c r="BN819" s="24"/>
      <c r="BO819" s="24"/>
      <c r="BP819" s="24"/>
      <c r="BQ819" s="24"/>
      <c r="BR819" s="24"/>
      <c r="BS819" s="24"/>
      <c r="BT819" s="24"/>
      <c r="BU819" s="24"/>
      <c r="BV819" s="24"/>
      <c r="BW819" s="24"/>
      <c r="BX819" s="24"/>
      <c r="BY819" s="24"/>
      <c r="BZ819" s="24"/>
      <c r="CA819" s="24"/>
      <c r="CB819" s="24"/>
      <c r="CC819" s="24"/>
      <c r="CD819" s="24"/>
      <c r="CE819" s="24"/>
    </row>
    <row r="820" spans="46:83" x14ac:dyDescent="0.15">
      <c r="AT820" s="24"/>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4"/>
      <c r="BU820" s="24"/>
      <c r="BV820" s="24"/>
      <c r="BW820" s="24"/>
      <c r="BX820" s="24"/>
      <c r="BY820" s="24"/>
      <c r="BZ820" s="24"/>
      <c r="CA820" s="24"/>
      <c r="CB820" s="24"/>
      <c r="CC820" s="24"/>
      <c r="CD820" s="24"/>
      <c r="CE820" s="24"/>
    </row>
    <row r="821" spans="46:83" x14ac:dyDescent="0.15">
      <c r="AT821" s="24"/>
      <c r="AU821" s="24"/>
      <c r="AV821" s="24"/>
      <c r="AW821" s="24"/>
      <c r="AX821" s="24"/>
      <c r="AY821" s="24"/>
      <c r="AZ821" s="24"/>
      <c r="BA821" s="24"/>
      <c r="BB821" s="24"/>
      <c r="BC821" s="24"/>
      <c r="BD821" s="24"/>
      <c r="BE821" s="24"/>
      <c r="BF821" s="24"/>
      <c r="BG821" s="24"/>
      <c r="BH821" s="24"/>
      <c r="BI821" s="24"/>
      <c r="BJ821" s="24"/>
      <c r="BK821" s="24"/>
      <c r="BL821" s="24"/>
      <c r="BM821" s="24"/>
      <c r="BN821" s="24"/>
      <c r="BO821" s="24"/>
      <c r="BP821" s="24"/>
      <c r="BQ821" s="24"/>
      <c r="BR821" s="24"/>
      <c r="BS821" s="24"/>
      <c r="BT821" s="24"/>
      <c r="BU821" s="24"/>
      <c r="BV821" s="24"/>
      <c r="BW821" s="24"/>
      <c r="BX821" s="24"/>
      <c r="BY821" s="24"/>
      <c r="BZ821" s="24"/>
      <c r="CA821" s="24"/>
      <c r="CB821" s="24"/>
      <c r="CC821" s="24"/>
      <c r="CD821" s="24"/>
      <c r="CE821" s="24"/>
    </row>
    <row r="822" spans="46:83" x14ac:dyDescent="0.15">
      <c r="AT822" s="24"/>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row>
    <row r="823" spans="46:83" x14ac:dyDescent="0.15">
      <c r="AT823" s="24"/>
      <c r="AU823" s="24"/>
      <c r="AV823" s="24"/>
      <c r="AW823" s="24"/>
      <c r="AX823" s="24"/>
      <c r="AY823" s="24"/>
      <c r="AZ823" s="24"/>
      <c r="BA823" s="24"/>
      <c r="BB823" s="24"/>
      <c r="BC823" s="24"/>
      <c r="BD823" s="24"/>
      <c r="BE823" s="24"/>
      <c r="BF823" s="24"/>
      <c r="BG823" s="24"/>
      <c r="BH823" s="24"/>
      <c r="BI823" s="24"/>
      <c r="BJ823" s="24"/>
      <c r="BK823" s="24"/>
      <c r="BL823" s="24"/>
      <c r="BM823" s="24"/>
      <c r="BN823" s="24"/>
      <c r="BO823" s="24"/>
      <c r="BP823" s="24"/>
      <c r="BQ823" s="24"/>
      <c r="BR823" s="24"/>
      <c r="BS823" s="24"/>
      <c r="BT823" s="24"/>
      <c r="BU823" s="24"/>
      <c r="BV823" s="24"/>
      <c r="BW823" s="24"/>
      <c r="BX823" s="24"/>
      <c r="BY823" s="24"/>
      <c r="BZ823" s="24"/>
      <c r="CA823" s="24"/>
      <c r="CB823" s="24"/>
      <c r="CC823" s="24"/>
      <c r="CD823" s="24"/>
      <c r="CE823" s="24"/>
    </row>
    <row r="824" spans="46:83" x14ac:dyDescent="0.15">
      <c r="AT824" s="24"/>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4"/>
      <c r="BU824" s="24"/>
      <c r="BV824" s="24"/>
      <c r="BW824" s="24"/>
      <c r="BX824" s="24"/>
      <c r="BY824" s="24"/>
      <c r="BZ824" s="24"/>
      <c r="CA824" s="24"/>
      <c r="CB824" s="24"/>
      <c r="CC824" s="24"/>
      <c r="CD824" s="24"/>
      <c r="CE824" s="24"/>
    </row>
    <row r="825" spans="46:83" x14ac:dyDescent="0.15">
      <c r="AT825" s="24"/>
      <c r="AU825" s="24"/>
      <c r="AV825" s="24"/>
      <c r="AW825" s="24"/>
      <c r="AX825" s="24"/>
      <c r="AY825" s="24"/>
      <c r="AZ825" s="24"/>
      <c r="BA825" s="24"/>
      <c r="BB825" s="24"/>
      <c r="BC825" s="24"/>
      <c r="BD825" s="24"/>
      <c r="BE825" s="24"/>
      <c r="BF825" s="24"/>
      <c r="BG825" s="24"/>
      <c r="BH825" s="24"/>
      <c r="BI825" s="24"/>
      <c r="BJ825" s="24"/>
      <c r="BK825" s="24"/>
      <c r="BL825" s="24"/>
      <c r="BM825" s="24"/>
      <c r="BN825" s="24"/>
      <c r="BO825" s="24"/>
      <c r="BP825" s="24"/>
      <c r="BQ825" s="24"/>
      <c r="BR825" s="24"/>
      <c r="BS825" s="24"/>
      <c r="BT825" s="24"/>
      <c r="BU825" s="24"/>
      <c r="BV825" s="24"/>
      <c r="BW825" s="24"/>
      <c r="BX825" s="24"/>
      <c r="BY825" s="24"/>
      <c r="BZ825" s="24"/>
      <c r="CA825" s="24"/>
      <c r="CB825" s="24"/>
      <c r="CC825" s="24"/>
      <c r="CD825" s="24"/>
      <c r="CE825" s="24"/>
    </row>
    <row r="826" spans="46:83" x14ac:dyDescent="0.15">
      <c r="AT826" s="24"/>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4"/>
      <c r="BU826" s="24"/>
      <c r="BV826" s="24"/>
      <c r="BW826" s="24"/>
      <c r="BX826" s="24"/>
      <c r="BY826" s="24"/>
      <c r="BZ826" s="24"/>
      <c r="CA826" s="24"/>
      <c r="CB826" s="24"/>
      <c r="CC826" s="24"/>
      <c r="CD826" s="24"/>
      <c r="CE826" s="24"/>
    </row>
    <row r="827" spans="46:83" x14ac:dyDescent="0.15">
      <c r="AT827" s="24"/>
      <c r="AU827" s="24"/>
      <c r="AV827" s="24"/>
      <c r="AW827" s="24"/>
      <c r="AX827" s="24"/>
      <c r="AY827" s="24"/>
      <c r="AZ827" s="24"/>
      <c r="BA827" s="24"/>
      <c r="BB827" s="24"/>
      <c r="BC827" s="24"/>
      <c r="BD827" s="24"/>
      <c r="BE827" s="24"/>
      <c r="BF827" s="24"/>
      <c r="BG827" s="24"/>
      <c r="BH827" s="24"/>
      <c r="BI827" s="24"/>
      <c r="BJ827" s="24"/>
      <c r="BK827" s="24"/>
      <c r="BL827" s="24"/>
      <c r="BM827" s="24"/>
      <c r="BN827" s="24"/>
      <c r="BO827" s="24"/>
      <c r="BP827" s="24"/>
      <c r="BQ827" s="24"/>
      <c r="BR827" s="24"/>
      <c r="BS827" s="24"/>
      <c r="BT827" s="24"/>
      <c r="BU827" s="24"/>
      <c r="BV827" s="24"/>
      <c r="BW827" s="24"/>
      <c r="BX827" s="24"/>
      <c r="BY827" s="24"/>
      <c r="BZ827" s="24"/>
      <c r="CA827" s="24"/>
      <c r="CB827" s="24"/>
      <c r="CC827" s="24"/>
      <c r="CD827" s="24"/>
      <c r="CE827" s="24"/>
    </row>
    <row r="828" spans="46:83" x14ac:dyDescent="0.15">
      <c r="AT828" s="24"/>
      <c r="AU828" s="24"/>
      <c r="AV828" s="24"/>
      <c r="AW828" s="24"/>
      <c r="AX828" s="24"/>
      <c r="AY828" s="24"/>
      <c r="AZ828" s="24"/>
      <c r="BA828" s="24"/>
      <c r="BB828" s="24"/>
      <c r="BC828" s="24"/>
      <c r="BD828" s="24"/>
      <c r="BE828" s="24"/>
      <c r="BF828" s="24"/>
      <c r="BG828" s="24"/>
      <c r="BH828" s="24"/>
      <c r="BI828" s="24"/>
      <c r="BJ828" s="24"/>
      <c r="BK828" s="24"/>
      <c r="BL828" s="24"/>
      <c r="BM828" s="24"/>
      <c r="BN828" s="24"/>
      <c r="BO828" s="24"/>
      <c r="BP828" s="24"/>
      <c r="BQ828" s="24"/>
      <c r="BR828" s="24"/>
      <c r="BS828" s="24"/>
      <c r="BT828" s="24"/>
      <c r="BU828" s="24"/>
      <c r="BV828" s="24"/>
      <c r="BW828" s="24"/>
      <c r="BX828" s="24"/>
      <c r="BY828" s="24"/>
      <c r="BZ828" s="24"/>
      <c r="CA828" s="24"/>
      <c r="CB828" s="24"/>
      <c r="CC828" s="24"/>
      <c r="CD828" s="24"/>
      <c r="CE828" s="24"/>
    </row>
    <row r="829" spans="46:83" x14ac:dyDescent="0.15">
      <c r="AT829" s="24"/>
      <c r="AU829" s="24"/>
      <c r="AV829" s="24"/>
      <c r="AW829" s="24"/>
      <c r="AX829" s="24"/>
      <c r="AY829" s="24"/>
      <c r="AZ829" s="24"/>
      <c r="BA829" s="24"/>
      <c r="BB829" s="24"/>
      <c r="BC829" s="24"/>
      <c r="BD829" s="24"/>
      <c r="BE829" s="24"/>
      <c r="BF829" s="24"/>
      <c r="BG829" s="24"/>
      <c r="BH829" s="24"/>
      <c r="BI829" s="24"/>
      <c r="BJ829" s="24"/>
      <c r="BK829" s="24"/>
      <c r="BL829" s="24"/>
      <c r="BM829" s="24"/>
      <c r="BN829" s="24"/>
      <c r="BO829" s="24"/>
      <c r="BP829" s="24"/>
      <c r="BQ829" s="24"/>
      <c r="BR829" s="24"/>
      <c r="BS829" s="24"/>
      <c r="BT829" s="24"/>
      <c r="BU829" s="24"/>
      <c r="BV829" s="24"/>
      <c r="BW829" s="24"/>
      <c r="BX829" s="24"/>
      <c r="BY829" s="24"/>
      <c r="BZ829" s="24"/>
      <c r="CA829" s="24"/>
      <c r="CB829" s="24"/>
      <c r="CC829" s="24"/>
      <c r="CD829" s="24"/>
      <c r="CE829" s="24"/>
    </row>
    <row r="830" spans="46:83" x14ac:dyDescent="0.15">
      <c r="AT830" s="24"/>
      <c r="AU830" s="24"/>
      <c r="AV830" s="24"/>
      <c r="AW830" s="24"/>
      <c r="AX830" s="24"/>
      <c r="AY830" s="24"/>
      <c r="AZ830" s="24"/>
      <c r="BA830" s="24"/>
      <c r="BB830" s="24"/>
      <c r="BC830" s="24"/>
      <c r="BD830" s="24"/>
      <c r="BE830" s="24"/>
      <c r="BF830" s="24"/>
      <c r="BG830" s="24"/>
      <c r="BH830" s="24"/>
      <c r="BI830" s="24"/>
      <c r="BJ830" s="24"/>
      <c r="BK830" s="24"/>
      <c r="BL830" s="24"/>
      <c r="BM830" s="24"/>
      <c r="BN830" s="24"/>
      <c r="BO830" s="24"/>
      <c r="BP830" s="24"/>
      <c r="BQ830" s="24"/>
      <c r="BR830" s="24"/>
      <c r="BS830" s="24"/>
      <c r="BT830" s="24"/>
      <c r="BU830" s="24"/>
      <c r="BV830" s="24"/>
      <c r="BW830" s="24"/>
      <c r="BX830" s="24"/>
      <c r="BY830" s="24"/>
      <c r="BZ830" s="24"/>
      <c r="CA830" s="24"/>
      <c r="CB830" s="24"/>
      <c r="CC830" s="24"/>
      <c r="CD830" s="24"/>
      <c r="CE830" s="24"/>
    </row>
    <row r="831" spans="46:83" x14ac:dyDescent="0.15">
      <c r="AT831" s="24"/>
      <c r="AU831" s="24"/>
      <c r="AV831" s="24"/>
      <c r="AW831" s="24"/>
      <c r="AX831" s="24"/>
      <c r="AY831" s="24"/>
      <c r="AZ831" s="24"/>
      <c r="BA831" s="24"/>
      <c r="BB831" s="24"/>
      <c r="BC831" s="24"/>
      <c r="BD831" s="24"/>
      <c r="BE831" s="24"/>
      <c r="BF831" s="24"/>
      <c r="BG831" s="24"/>
      <c r="BH831" s="24"/>
      <c r="BI831" s="24"/>
      <c r="BJ831" s="24"/>
      <c r="BK831" s="24"/>
      <c r="BL831" s="24"/>
      <c r="BM831" s="24"/>
      <c r="BN831" s="24"/>
      <c r="BO831" s="24"/>
      <c r="BP831" s="24"/>
      <c r="BQ831" s="24"/>
      <c r="BR831" s="24"/>
      <c r="BS831" s="24"/>
      <c r="BT831" s="24"/>
      <c r="BU831" s="24"/>
      <c r="BV831" s="24"/>
      <c r="BW831" s="24"/>
      <c r="BX831" s="24"/>
      <c r="BY831" s="24"/>
      <c r="BZ831" s="24"/>
      <c r="CA831" s="24"/>
      <c r="CB831" s="24"/>
      <c r="CC831" s="24"/>
      <c r="CD831" s="24"/>
      <c r="CE831" s="24"/>
    </row>
    <row r="832" spans="46:83" x14ac:dyDescent="0.15">
      <c r="AT832" s="24"/>
      <c r="AU832" s="24"/>
      <c r="AV832" s="24"/>
      <c r="AW832" s="24"/>
      <c r="AX832" s="24"/>
      <c r="AY832" s="24"/>
      <c r="AZ832" s="24"/>
      <c r="BA832" s="24"/>
      <c r="BB832" s="24"/>
      <c r="BC832" s="24"/>
      <c r="BD832" s="24"/>
      <c r="BE832" s="24"/>
      <c r="BF832" s="24"/>
      <c r="BG832" s="24"/>
      <c r="BH832" s="24"/>
      <c r="BI832" s="24"/>
      <c r="BJ832" s="24"/>
      <c r="BK832" s="24"/>
      <c r="BL832" s="24"/>
      <c r="BM832" s="24"/>
      <c r="BN832" s="24"/>
      <c r="BO832" s="24"/>
      <c r="BP832" s="24"/>
      <c r="BQ832" s="24"/>
      <c r="BR832" s="24"/>
      <c r="BS832" s="24"/>
      <c r="BT832" s="24"/>
      <c r="BU832" s="24"/>
      <c r="BV832" s="24"/>
      <c r="BW832" s="24"/>
      <c r="BX832" s="24"/>
      <c r="BY832" s="24"/>
      <c r="BZ832" s="24"/>
      <c r="CA832" s="24"/>
      <c r="CB832" s="24"/>
      <c r="CC832" s="24"/>
      <c r="CD832" s="24"/>
      <c r="CE832" s="24"/>
    </row>
    <row r="833" spans="46:83" x14ac:dyDescent="0.15">
      <c r="AT833" s="24"/>
      <c r="AU833" s="24"/>
      <c r="AV833" s="24"/>
      <c r="AW833" s="24"/>
      <c r="AX833" s="24"/>
      <c r="AY833" s="24"/>
      <c r="AZ833" s="24"/>
      <c r="BA833" s="24"/>
      <c r="BB833" s="24"/>
      <c r="BC833" s="24"/>
      <c r="BD833" s="24"/>
      <c r="BE833" s="24"/>
      <c r="BF833" s="24"/>
      <c r="BG833" s="24"/>
      <c r="BH833" s="24"/>
      <c r="BI833" s="24"/>
      <c r="BJ833" s="24"/>
      <c r="BK833" s="24"/>
      <c r="BL833" s="24"/>
      <c r="BM833" s="24"/>
      <c r="BN833" s="24"/>
      <c r="BO833" s="24"/>
      <c r="BP833" s="24"/>
      <c r="BQ833" s="24"/>
      <c r="BR833" s="24"/>
      <c r="BS833" s="24"/>
      <c r="BT833" s="24"/>
      <c r="BU833" s="24"/>
      <c r="BV833" s="24"/>
      <c r="BW833" s="24"/>
      <c r="BX833" s="24"/>
      <c r="BY833" s="24"/>
      <c r="BZ833" s="24"/>
      <c r="CA833" s="24"/>
      <c r="CB833" s="24"/>
      <c r="CC833" s="24"/>
      <c r="CD833" s="24"/>
      <c r="CE833" s="24"/>
    </row>
    <row r="834" spans="46:83" x14ac:dyDescent="0.15">
      <c r="AT834" s="24"/>
      <c r="AU834" s="24"/>
      <c r="AV834" s="24"/>
      <c r="AW834" s="24"/>
      <c r="AX834" s="24"/>
      <c r="AY834" s="24"/>
      <c r="AZ834" s="24"/>
      <c r="BA834" s="24"/>
      <c r="BB834" s="24"/>
      <c r="BC834" s="24"/>
      <c r="BD834" s="24"/>
      <c r="BE834" s="24"/>
      <c r="BF834" s="24"/>
      <c r="BG834" s="24"/>
      <c r="BH834" s="24"/>
      <c r="BI834" s="24"/>
      <c r="BJ834" s="24"/>
      <c r="BK834" s="24"/>
      <c r="BL834" s="24"/>
      <c r="BM834" s="24"/>
      <c r="BN834" s="24"/>
      <c r="BO834" s="24"/>
      <c r="BP834" s="24"/>
      <c r="BQ834" s="24"/>
      <c r="BR834" s="24"/>
      <c r="BS834" s="24"/>
      <c r="BT834" s="24"/>
      <c r="BU834" s="24"/>
      <c r="BV834" s="24"/>
      <c r="BW834" s="24"/>
      <c r="BX834" s="24"/>
      <c r="BY834" s="24"/>
      <c r="BZ834" s="24"/>
      <c r="CA834" s="24"/>
      <c r="CB834" s="24"/>
      <c r="CC834" s="24"/>
      <c r="CD834" s="24"/>
      <c r="CE834" s="24"/>
    </row>
    <row r="835" spans="46:83" x14ac:dyDescent="0.15">
      <c r="AT835" s="24"/>
      <c r="AU835" s="24"/>
      <c r="AV835" s="24"/>
      <c r="AW835" s="24"/>
      <c r="AX835" s="24"/>
      <c r="AY835" s="24"/>
      <c r="AZ835" s="24"/>
      <c r="BA835" s="24"/>
      <c r="BB835" s="24"/>
      <c r="BC835" s="24"/>
      <c r="BD835" s="24"/>
      <c r="BE835" s="24"/>
      <c r="BF835" s="24"/>
      <c r="BG835" s="24"/>
      <c r="BH835" s="24"/>
      <c r="BI835" s="24"/>
      <c r="BJ835" s="24"/>
      <c r="BK835" s="24"/>
      <c r="BL835" s="24"/>
      <c r="BM835" s="24"/>
      <c r="BN835" s="24"/>
      <c r="BO835" s="24"/>
      <c r="BP835" s="24"/>
      <c r="BQ835" s="24"/>
      <c r="BR835" s="24"/>
      <c r="BS835" s="24"/>
      <c r="BT835" s="24"/>
      <c r="BU835" s="24"/>
      <c r="BV835" s="24"/>
      <c r="BW835" s="24"/>
      <c r="BX835" s="24"/>
      <c r="BY835" s="24"/>
      <c r="BZ835" s="24"/>
      <c r="CA835" s="24"/>
      <c r="CB835" s="24"/>
      <c r="CC835" s="24"/>
      <c r="CD835" s="24"/>
      <c r="CE835" s="24"/>
    </row>
    <row r="836" spans="46:83" x14ac:dyDescent="0.15">
      <c r="AT836" s="24"/>
      <c r="AU836" s="24"/>
      <c r="AV836" s="24"/>
      <c r="AW836" s="24"/>
      <c r="AX836" s="24"/>
      <c r="AY836" s="24"/>
      <c r="AZ836" s="24"/>
      <c r="BA836" s="24"/>
      <c r="BB836" s="24"/>
      <c r="BC836" s="24"/>
      <c r="BD836" s="24"/>
      <c r="BE836" s="24"/>
      <c r="BF836" s="24"/>
      <c r="BG836" s="24"/>
      <c r="BH836" s="24"/>
      <c r="BI836" s="24"/>
      <c r="BJ836" s="24"/>
      <c r="BK836" s="24"/>
      <c r="BL836" s="24"/>
      <c r="BM836" s="24"/>
      <c r="BN836" s="24"/>
      <c r="BO836" s="24"/>
      <c r="BP836" s="24"/>
      <c r="BQ836" s="24"/>
      <c r="BR836" s="24"/>
      <c r="BS836" s="24"/>
      <c r="BT836" s="24"/>
      <c r="BU836" s="24"/>
      <c r="BV836" s="24"/>
      <c r="BW836" s="24"/>
      <c r="BX836" s="24"/>
      <c r="BY836" s="24"/>
      <c r="BZ836" s="24"/>
      <c r="CA836" s="24"/>
      <c r="CB836" s="24"/>
      <c r="CC836" s="24"/>
      <c r="CD836" s="24"/>
      <c r="CE836" s="24"/>
    </row>
    <row r="837" spans="46:83" x14ac:dyDescent="0.15">
      <c r="AT837" s="24"/>
      <c r="AU837" s="24"/>
      <c r="AV837" s="24"/>
      <c r="AW837" s="24"/>
      <c r="AX837" s="24"/>
      <c r="AY837" s="24"/>
      <c r="AZ837" s="24"/>
      <c r="BA837" s="24"/>
      <c r="BB837" s="24"/>
      <c r="BC837" s="24"/>
      <c r="BD837" s="24"/>
      <c r="BE837" s="24"/>
      <c r="BF837" s="24"/>
      <c r="BG837" s="24"/>
      <c r="BH837" s="24"/>
      <c r="BI837" s="24"/>
      <c r="BJ837" s="24"/>
      <c r="BK837" s="24"/>
      <c r="BL837" s="24"/>
      <c r="BM837" s="24"/>
      <c r="BN837" s="24"/>
      <c r="BO837" s="24"/>
      <c r="BP837" s="24"/>
      <c r="BQ837" s="24"/>
      <c r="BR837" s="24"/>
      <c r="BS837" s="24"/>
      <c r="BT837" s="24"/>
      <c r="BU837" s="24"/>
      <c r="BV837" s="24"/>
      <c r="BW837" s="24"/>
      <c r="BX837" s="24"/>
      <c r="BY837" s="24"/>
      <c r="BZ837" s="24"/>
      <c r="CA837" s="24"/>
      <c r="CB837" s="24"/>
      <c r="CC837" s="24"/>
      <c r="CD837" s="24"/>
      <c r="CE837" s="24"/>
    </row>
    <row r="838" spans="46:83" x14ac:dyDescent="0.15">
      <c r="AT838" s="24"/>
      <c r="AU838" s="24"/>
      <c r="AV838" s="24"/>
      <c r="AW838" s="24"/>
      <c r="AX838" s="24"/>
      <c r="AY838" s="24"/>
      <c r="AZ838" s="24"/>
      <c r="BA838" s="24"/>
      <c r="BB838" s="24"/>
      <c r="BC838" s="24"/>
      <c r="BD838" s="24"/>
      <c r="BE838" s="24"/>
      <c r="BF838" s="24"/>
      <c r="BG838" s="24"/>
      <c r="BH838" s="24"/>
      <c r="BI838" s="24"/>
      <c r="BJ838" s="24"/>
      <c r="BK838" s="24"/>
      <c r="BL838" s="24"/>
      <c r="BM838" s="24"/>
      <c r="BN838" s="24"/>
      <c r="BO838" s="24"/>
      <c r="BP838" s="24"/>
      <c r="BQ838" s="24"/>
      <c r="BR838" s="24"/>
      <c r="BS838" s="24"/>
      <c r="BT838" s="24"/>
      <c r="BU838" s="24"/>
      <c r="BV838" s="24"/>
      <c r="BW838" s="24"/>
      <c r="BX838" s="24"/>
      <c r="BY838" s="24"/>
      <c r="BZ838" s="24"/>
      <c r="CA838" s="24"/>
      <c r="CB838" s="24"/>
      <c r="CC838" s="24"/>
      <c r="CD838" s="24"/>
      <c r="CE838" s="24"/>
    </row>
    <row r="839" spans="46:83" x14ac:dyDescent="0.15">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row>
    <row r="840" spans="46:83" x14ac:dyDescent="0.15">
      <c r="AT840" s="24"/>
      <c r="AU840" s="24"/>
      <c r="AV840" s="24"/>
      <c r="AW840" s="24"/>
      <c r="AX840" s="24"/>
      <c r="AY840" s="24"/>
      <c r="AZ840" s="24"/>
      <c r="BA840" s="24"/>
      <c r="BB840" s="24"/>
      <c r="BC840" s="24"/>
      <c r="BD840" s="24"/>
      <c r="BE840" s="24"/>
      <c r="BF840" s="24"/>
      <c r="BG840" s="24"/>
      <c r="BH840" s="24"/>
      <c r="BI840" s="24"/>
      <c r="BJ840" s="24"/>
      <c r="BK840" s="24"/>
      <c r="BL840" s="24"/>
      <c r="BM840" s="24"/>
      <c r="BN840" s="24"/>
      <c r="BO840" s="24"/>
      <c r="BP840" s="24"/>
      <c r="BQ840" s="24"/>
      <c r="BR840" s="24"/>
      <c r="BS840" s="24"/>
      <c r="BT840" s="24"/>
      <c r="BU840" s="24"/>
      <c r="BV840" s="24"/>
      <c r="BW840" s="24"/>
      <c r="BX840" s="24"/>
      <c r="BY840" s="24"/>
      <c r="BZ840" s="24"/>
      <c r="CA840" s="24"/>
      <c r="CB840" s="24"/>
      <c r="CC840" s="24"/>
      <c r="CD840" s="24"/>
      <c r="CE840" s="24"/>
    </row>
    <row r="841" spans="46:83" x14ac:dyDescent="0.15">
      <c r="AT841" s="24"/>
      <c r="AU841" s="24"/>
      <c r="AV841" s="24"/>
      <c r="AW841" s="24"/>
      <c r="AX841" s="24"/>
      <c r="AY841" s="24"/>
      <c r="AZ841" s="24"/>
      <c r="BA841" s="24"/>
      <c r="BB841" s="24"/>
      <c r="BC841" s="24"/>
      <c r="BD841" s="24"/>
      <c r="BE841" s="24"/>
      <c r="BF841" s="24"/>
      <c r="BG841" s="24"/>
      <c r="BH841" s="24"/>
      <c r="BI841" s="24"/>
      <c r="BJ841" s="24"/>
      <c r="BK841" s="24"/>
      <c r="BL841" s="24"/>
      <c r="BM841" s="24"/>
      <c r="BN841" s="24"/>
      <c r="BO841" s="24"/>
      <c r="BP841" s="24"/>
      <c r="BQ841" s="24"/>
      <c r="BR841" s="24"/>
      <c r="BS841" s="24"/>
      <c r="BT841" s="24"/>
      <c r="BU841" s="24"/>
      <c r="BV841" s="24"/>
      <c r="BW841" s="24"/>
      <c r="BX841" s="24"/>
      <c r="BY841" s="24"/>
      <c r="BZ841" s="24"/>
      <c r="CA841" s="24"/>
      <c r="CB841" s="24"/>
      <c r="CC841" s="24"/>
      <c r="CD841" s="24"/>
      <c r="CE841" s="24"/>
    </row>
    <row r="842" spans="46:83" x14ac:dyDescent="0.15">
      <c r="AT842" s="24"/>
      <c r="AU842" s="24"/>
      <c r="AV842" s="24"/>
      <c r="AW842" s="24"/>
      <c r="AX842" s="24"/>
      <c r="AY842" s="24"/>
      <c r="AZ842" s="24"/>
      <c r="BA842" s="24"/>
      <c r="BB842" s="24"/>
      <c r="BC842" s="24"/>
      <c r="BD842" s="24"/>
      <c r="BE842" s="24"/>
      <c r="BF842" s="24"/>
      <c r="BG842" s="24"/>
      <c r="BH842" s="24"/>
      <c r="BI842" s="24"/>
      <c r="BJ842" s="24"/>
      <c r="BK842" s="24"/>
      <c r="BL842" s="24"/>
      <c r="BM842" s="24"/>
      <c r="BN842" s="24"/>
      <c r="BO842" s="24"/>
      <c r="BP842" s="24"/>
      <c r="BQ842" s="24"/>
      <c r="BR842" s="24"/>
      <c r="BS842" s="24"/>
      <c r="BT842" s="24"/>
      <c r="BU842" s="24"/>
      <c r="BV842" s="24"/>
      <c r="BW842" s="24"/>
      <c r="BX842" s="24"/>
      <c r="BY842" s="24"/>
      <c r="BZ842" s="24"/>
      <c r="CA842" s="24"/>
      <c r="CB842" s="24"/>
      <c r="CC842" s="24"/>
      <c r="CD842" s="24"/>
      <c r="CE842" s="24"/>
    </row>
    <row r="843" spans="46:83" x14ac:dyDescent="0.15">
      <c r="AT843" s="24"/>
      <c r="AU843" s="24"/>
      <c r="AV843" s="24"/>
      <c r="AW843" s="24"/>
      <c r="AX843" s="24"/>
      <c r="AY843" s="24"/>
      <c r="AZ843" s="24"/>
      <c r="BA843" s="24"/>
      <c r="BB843" s="24"/>
      <c r="BC843" s="24"/>
      <c r="BD843" s="24"/>
      <c r="BE843" s="24"/>
      <c r="BF843" s="24"/>
      <c r="BG843" s="24"/>
      <c r="BH843" s="24"/>
      <c r="BI843" s="24"/>
      <c r="BJ843" s="24"/>
      <c r="BK843" s="24"/>
      <c r="BL843" s="24"/>
      <c r="BM843" s="24"/>
      <c r="BN843" s="24"/>
      <c r="BO843" s="24"/>
      <c r="BP843" s="24"/>
      <c r="BQ843" s="24"/>
      <c r="BR843" s="24"/>
      <c r="BS843" s="24"/>
      <c r="BT843" s="24"/>
      <c r="BU843" s="24"/>
      <c r="BV843" s="24"/>
      <c r="BW843" s="24"/>
      <c r="BX843" s="24"/>
      <c r="BY843" s="24"/>
      <c r="BZ843" s="24"/>
      <c r="CA843" s="24"/>
      <c r="CB843" s="24"/>
      <c r="CC843" s="24"/>
      <c r="CD843" s="24"/>
      <c r="CE843" s="24"/>
    </row>
    <row r="844" spans="46:83" x14ac:dyDescent="0.15">
      <c r="AT844" s="24"/>
      <c r="AU844" s="24"/>
      <c r="AV844" s="24"/>
      <c r="AW844" s="24"/>
      <c r="AX844" s="24"/>
      <c r="AY844" s="24"/>
      <c r="AZ844" s="24"/>
      <c r="BA844" s="24"/>
      <c r="BB844" s="24"/>
      <c r="BC844" s="24"/>
      <c r="BD844" s="24"/>
      <c r="BE844" s="24"/>
      <c r="BF844" s="24"/>
      <c r="BG844" s="24"/>
      <c r="BH844" s="24"/>
      <c r="BI844" s="24"/>
      <c r="BJ844" s="24"/>
      <c r="BK844" s="24"/>
      <c r="BL844" s="24"/>
      <c r="BM844" s="24"/>
      <c r="BN844" s="24"/>
      <c r="BO844" s="24"/>
      <c r="BP844" s="24"/>
      <c r="BQ844" s="24"/>
      <c r="BR844" s="24"/>
      <c r="BS844" s="24"/>
      <c r="BT844" s="24"/>
      <c r="BU844" s="24"/>
      <c r="BV844" s="24"/>
      <c r="BW844" s="24"/>
      <c r="BX844" s="24"/>
      <c r="BY844" s="24"/>
      <c r="BZ844" s="24"/>
      <c r="CA844" s="24"/>
      <c r="CB844" s="24"/>
      <c r="CC844" s="24"/>
      <c r="CD844" s="24"/>
      <c r="CE844" s="24"/>
    </row>
    <row r="845" spans="46:83" x14ac:dyDescent="0.15">
      <c r="AT845" s="24"/>
      <c r="AU845" s="24"/>
      <c r="AV845" s="24"/>
      <c r="AW845" s="24"/>
      <c r="AX845" s="24"/>
      <c r="AY845" s="24"/>
      <c r="AZ845" s="24"/>
      <c r="BA845" s="24"/>
      <c r="BB845" s="24"/>
      <c r="BC845" s="24"/>
      <c r="BD845" s="24"/>
      <c r="BE845" s="24"/>
      <c r="BF845" s="24"/>
      <c r="BG845" s="24"/>
      <c r="BH845" s="24"/>
      <c r="BI845" s="24"/>
      <c r="BJ845" s="24"/>
      <c r="BK845" s="24"/>
      <c r="BL845" s="24"/>
      <c r="BM845" s="24"/>
      <c r="BN845" s="24"/>
      <c r="BO845" s="24"/>
      <c r="BP845" s="24"/>
      <c r="BQ845" s="24"/>
      <c r="BR845" s="24"/>
      <c r="BS845" s="24"/>
      <c r="BT845" s="24"/>
      <c r="BU845" s="24"/>
      <c r="BV845" s="24"/>
      <c r="BW845" s="24"/>
      <c r="BX845" s="24"/>
      <c r="BY845" s="24"/>
      <c r="BZ845" s="24"/>
      <c r="CA845" s="24"/>
      <c r="CB845" s="24"/>
      <c r="CC845" s="24"/>
      <c r="CD845" s="24"/>
      <c r="CE845" s="24"/>
    </row>
    <row r="846" spans="46:83" x14ac:dyDescent="0.15">
      <c r="AT846" s="24"/>
      <c r="AU846" s="24"/>
      <c r="AV846" s="24"/>
      <c r="AW846" s="24"/>
      <c r="AX846" s="24"/>
      <c r="AY846" s="24"/>
      <c r="AZ846" s="24"/>
      <c r="BA846" s="24"/>
      <c r="BB846" s="24"/>
      <c r="BC846" s="24"/>
      <c r="BD846" s="24"/>
      <c r="BE846" s="24"/>
      <c r="BF846" s="24"/>
      <c r="BG846" s="24"/>
      <c r="BH846" s="24"/>
      <c r="BI846" s="24"/>
      <c r="BJ846" s="24"/>
      <c r="BK846" s="24"/>
      <c r="BL846" s="24"/>
      <c r="BM846" s="24"/>
      <c r="BN846" s="24"/>
      <c r="BO846" s="24"/>
      <c r="BP846" s="24"/>
      <c r="BQ846" s="24"/>
      <c r="BR846" s="24"/>
      <c r="BS846" s="24"/>
      <c r="BT846" s="24"/>
      <c r="BU846" s="24"/>
      <c r="BV846" s="24"/>
      <c r="BW846" s="24"/>
      <c r="BX846" s="24"/>
      <c r="BY846" s="24"/>
      <c r="BZ846" s="24"/>
      <c r="CA846" s="24"/>
      <c r="CB846" s="24"/>
      <c r="CC846" s="24"/>
      <c r="CD846" s="24"/>
      <c r="CE846" s="24"/>
    </row>
    <row r="847" spans="46:83" x14ac:dyDescent="0.15">
      <c r="AT847" s="24"/>
      <c r="AU847" s="24"/>
      <c r="AV847" s="24"/>
      <c r="AW847" s="24"/>
      <c r="AX847" s="24"/>
      <c r="AY847" s="24"/>
      <c r="AZ847" s="24"/>
      <c r="BA847" s="24"/>
      <c r="BB847" s="24"/>
      <c r="BC847" s="24"/>
      <c r="BD847" s="24"/>
      <c r="BE847" s="24"/>
      <c r="BF847" s="24"/>
      <c r="BG847" s="24"/>
      <c r="BH847" s="24"/>
      <c r="BI847" s="24"/>
      <c r="BJ847" s="24"/>
      <c r="BK847" s="24"/>
      <c r="BL847" s="24"/>
      <c r="BM847" s="24"/>
      <c r="BN847" s="24"/>
      <c r="BO847" s="24"/>
      <c r="BP847" s="24"/>
      <c r="BQ847" s="24"/>
      <c r="BR847" s="24"/>
      <c r="BS847" s="24"/>
      <c r="BT847" s="24"/>
      <c r="BU847" s="24"/>
      <c r="BV847" s="24"/>
      <c r="BW847" s="24"/>
      <c r="BX847" s="24"/>
      <c r="BY847" s="24"/>
      <c r="BZ847" s="24"/>
      <c r="CA847" s="24"/>
      <c r="CB847" s="24"/>
      <c r="CC847" s="24"/>
      <c r="CD847" s="24"/>
      <c r="CE847" s="24"/>
    </row>
    <row r="848" spans="46:83" x14ac:dyDescent="0.15">
      <c r="AT848" s="24"/>
      <c r="AU848" s="24"/>
      <c r="AV848" s="24"/>
      <c r="AW848" s="24"/>
      <c r="AX848" s="24"/>
      <c r="AY848" s="24"/>
      <c r="AZ848" s="24"/>
      <c r="BA848" s="24"/>
      <c r="BB848" s="24"/>
      <c r="BC848" s="24"/>
      <c r="BD848" s="24"/>
      <c r="BE848" s="24"/>
      <c r="BF848" s="24"/>
      <c r="BG848" s="24"/>
      <c r="BH848" s="24"/>
      <c r="BI848" s="24"/>
      <c r="BJ848" s="24"/>
      <c r="BK848" s="24"/>
      <c r="BL848" s="24"/>
      <c r="BM848" s="24"/>
      <c r="BN848" s="24"/>
      <c r="BO848" s="24"/>
      <c r="BP848" s="24"/>
      <c r="BQ848" s="24"/>
      <c r="BR848" s="24"/>
      <c r="BS848" s="24"/>
      <c r="BT848" s="24"/>
      <c r="BU848" s="24"/>
      <c r="BV848" s="24"/>
      <c r="BW848" s="24"/>
      <c r="BX848" s="24"/>
      <c r="BY848" s="24"/>
      <c r="BZ848" s="24"/>
      <c r="CA848" s="24"/>
      <c r="CB848" s="24"/>
      <c r="CC848" s="24"/>
      <c r="CD848" s="24"/>
      <c r="CE848" s="24"/>
    </row>
    <row r="849" spans="46:83" x14ac:dyDescent="0.15">
      <c r="AT849" s="24"/>
      <c r="AU849" s="24"/>
      <c r="AV849" s="24"/>
      <c r="AW849" s="24"/>
      <c r="AX849" s="24"/>
      <c r="AY849" s="24"/>
      <c r="AZ849" s="24"/>
      <c r="BA849" s="24"/>
      <c r="BB849" s="24"/>
      <c r="BC849" s="24"/>
      <c r="BD849" s="24"/>
      <c r="BE849" s="24"/>
      <c r="BF849" s="24"/>
      <c r="BG849" s="24"/>
      <c r="BH849" s="24"/>
      <c r="BI849" s="24"/>
      <c r="BJ849" s="24"/>
      <c r="BK849" s="24"/>
      <c r="BL849" s="24"/>
      <c r="BM849" s="24"/>
      <c r="BN849" s="24"/>
      <c r="BO849" s="24"/>
      <c r="BP849" s="24"/>
      <c r="BQ849" s="24"/>
      <c r="BR849" s="24"/>
      <c r="BS849" s="24"/>
      <c r="BT849" s="24"/>
      <c r="BU849" s="24"/>
      <c r="BV849" s="24"/>
      <c r="BW849" s="24"/>
      <c r="BX849" s="24"/>
      <c r="BY849" s="24"/>
      <c r="BZ849" s="24"/>
      <c r="CA849" s="24"/>
      <c r="CB849" s="24"/>
      <c r="CC849" s="24"/>
      <c r="CD849" s="24"/>
      <c r="CE849" s="24"/>
    </row>
    <row r="850" spans="46:83" x14ac:dyDescent="0.15">
      <c r="AT850" s="24"/>
      <c r="AU850" s="24"/>
      <c r="AV850" s="24"/>
      <c r="AW850" s="24"/>
      <c r="AX850" s="24"/>
      <c r="AY850" s="24"/>
      <c r="AZ850" s="24"/>
      <c r="BA850" s="24"/>
      <c r="BB850" s="24"/>
      <c r="BC850" s="24"/>
      <c r="BD850" s="24"/>
      <c r="BE850" s="24"/>
      <c r="BF850" s="24"/>
      <c r="BG850" s="24"/>
      <c r="BH850" s="24"/>
      <c r="BI850" s="24"/>
      <c r="BJ850" s="24"/>
      <c r="BK850" s="24"/>
      <c r="BL850" s="24"/>
      <c r="BM850" s="24"/>
      <c r="BN850" s="24"/>
      <c r="BO850" s="24"/>
      <c r="BP850" s="24"/>
      <c r="BQ850" s="24"/>
      <c r="BR850" s="24"/>
      <c r="BS850" s="24"/>
      <c r="BT850" s="24"/>
      <c r="BU850" s="24"/>
      <c r="BV850" s="24"/>
      <c r="BW850" s="24"/>
      <c r="BX850" s="24"/>
      <c r="BY850" s="24"/>
      <c r="BZ850" s="24"/>
      <c r="CA850" s="24"/>
      <c r="CB850" s="24"/>
      <c r="CC850" s="24"/>
      <c r="CD850" s="24"/>
      <c r="CE850" s="24"/>
    </row>
    <row r="851" spans="46:83" x14ac:dyDescent="0.15">
      <c r="AT851" s="24"/>
      <c r="AU851" s="24"/>
      <c r="AV851" s="24"/>
      <c r="AW851" s="24"/>
      <c r="AX851" s="24"/>
      <c r="AY851" s="24"/>
      <c r="AZ851" s="24"/>
      <c r="BA851" s="24"/>
      <c r="BB851" s="24"/>
      <c r="BC851" s="24"/>
      <c r="BD851" s="24"/>
      <c r="BE851" s="24"/>
      <c r="BF851" s="24"/>
      <c r="BG851" s="24"/>
      <c r="BH851" s="24"/>
      <c r="BI851" s="24"/>
      <c r="BJ851" s="24"/>
      <c r="BK851" s="24"/>
      <c r="BL851" s="24"/>
      <c r="BM851" s="24"/>
      <c r="BN851" s="24"/>
      <c r="BO851" s="24"/>
      <c r="BP851" s="24"/>
      <c r="BQ851" s="24"/>
      <c r="BR851" s="24"/>
      <c r="BS851" s="24"/>
      <c r="BT851" s="24"/>
      <c r="BU851" s="24"/>
      <c r="BV851" s="24"/>
      <c r="BW851" s="24"/>
      <c r="BX851" s="24"/>
      <c r="BY851" s="24"/>
      <c r="BZ851" s="24"/>
      <c r="CA851" s="24"/>
      <c r="CB851" s="24"/>
      <c r="CC851" s="24"/>
      <c r="CD851" s="24"/>
      <c r="CE851" s="24"/>
    </row>
    <row r="852" spans="46:83" x14ac:dyDescent="0.15">
      <c r="AT852" s="24"/>
      <c r="AU852" s="24"/>
      <c r="AV852" s="24"/>
      <c r="AW852" s="24"/>
      <c r="AX852" s="24"/>
      <c r="AY852" s="24"/>
      <c r="AZ852" s="24"/>
      <c r="BA852" s="24"/>
      <c r="BB852" s="24"/>
      <c r="BC852" s="24"/>
      <c r="BD852" s="24"/>
      <c r="BE852" s="24"/>
      <c r="BF852" s="24"/>
      <c r="BG852" s="24"/>
      <c r="BH852" s="24"/>
      <c r="BI852" s="24"/>
      <c r="BJ852" s="24"/>
      <c r="BK852" s="24"/>
      <c r="BL852" s="24"/>
      <c r="BM852" s="24"/>
      <c r="BN852" s="24"/>
      <c r="BO852" s="24"/>
      <c r="BP852" s="24"/>
      <c r="BQ852" s="24"/>
      <c r="BR852" s="24"/>
      <c r="BS852" s="24"/>
      <c r="BT852" s="24"/>
      <c r="BU852" s="24"/>
      <c r="BV852" s="24"/>
      <c r="BW852" s="24"/>
      <c r="BX852" s="24"/>
      <c r="BY852" s="24"/>
      <c r="BZ852" s="24"/>
      <c r="CA852" s="24"/>
      <c r="CB852" s="24"/>
      <c r="CC852" s="24"/>
      <c r="CD852" s="24"/>
      <c r="CE852" s="24"/>
    </row>
    <row r="853" spans="46:83" x14ac:dyDescent="0.15">
      <c r="AT853" s="24"/>
      <c r="AU853" s="24"/>
      <c r="AV853" s="24"/>
      <c r="AW853" s="24"/>
      <c r="AX853" s="24"/>
      <c r="AY853" s="24"/>
      <c r="AZ853" s="24"/>
      <c r="BA853" s="24"/>
      <c r="BB853" s="24"/>
      <c r="BC853" s="24"/>
      <c r="BD853" s="24"/>
      <c r="BE853" s="24"/>
      <c r="BF853" s="24"/>
      <c r="BG853" s="24"/>
      <c r="BH853" s="24"/>
      <c r="BI853" s="24"/>
      <c r="BJ853" s="24"/>
      <c r="BK853" s="24"/>
      <c r="BL853" s="24"/>
      <c r="BM853" s="24"/>
      <c r="BN853" s="24"/>
      <c r="BO853" s="24"/>
      <c r="BP853" s="24"/>
      <c r="BQ853" s="24"/>
      <c r="BR853" s="24"/>
      <c r="BS853" s="24"/>
      <c r="BT853" s="24"/>
      <c r="BU853" s="24"/>
      <c r="BV853" s="24"/>
      <c r="BW853" s="24"/>
      <c r="BX853" s="24"/>
      <c r="BY853" s="24"/>
      <c r="BZ853" s="24"/>
      <c r="CA853" s="24"/>
      <c r="CB853" s="24"/>
      <c r="CC853" s="24"/>
      <c r="CD853" s="24"/>
      <c r="CE853" s="24"/>
    </row>
    <row r="854" spans="46:83" x14ac:dyDescent="0.15">
      <c r="AT854" s="24"/>
      <c r="AU854" s="24"/>
      <c r="AV854" s="24"/>
      <c r="AW854" s="24"/>
      <c r="AX854" s="24"/>
      <c r="AY854" s="24"/>
      <c r="AZ854" s="24"/>
      <c r="BA854" s="24"/>
      <c r="BB854" s="24"/>
      <c r="BC854" s="24"/>
      <c r="BD854" s="24"/>
      <c r="BE854" s="24"/>
      <c r="BF854" s="24"/>
      <c r="BG854" s="24"/>
      <c r="BH854" s="24"/>
      <c r="BI854" s="24"/>
      <c r="BJ854" s="24"/>
      <c r="BK854" s="24"/>
      <c r="BL854" s="24"/>
      <c r="BM854" s="24"/>
      <c r="BN854" s="24"/>
      <c r="BO854" s="24"/>
      <c r="BP854" s="24"/>
      <c r="BQ854" s="24"/>
      <c r="BR854" s="24"/>
      <c r="BS854" s="24"/>
      <c r="BT854" s="24"/>
      <c r="BU854" s="24"/>
      <c r="BV854" s="24"/>
      <c r="BW854" s="24"/>
      <c r="BX854" s="24"/>
      <c r="BY854" s="24"/>
      <c r="BZ854" s="24"/>
      <c r="CA854" s="24"/>
      <c r="CB854" s="24"/>
      <c r="CC854" s="24"/>
      <c r="CD854" s="24"/>
      <c r="CE854" s="24"/>
    </row>
    <row r="855" spans="46:83" x14ac:dyDescent="0.15">
      <c r="AT855" s="24"/>
      <c r="AU855" s="24"/>
      <c r="AV855" s="24"/>
      <c r="AW855" s="24"/>
      <c r="AX855" s="24"/>
      <c r="AY855" s="24"/>
      <c r="AZ855" s="24"/>
      <c r="BA855" s="24"/>
      <c r="BB855" s="24"/>
      <c r="BC855" s="24"/>
      <c r="BD855" s="24"/>
      <c r="BE855" s="24"/>
      <c r="BF855" s="24"/>
      <c r="BG855" s="24"/>
      <c r="BH855" s="24"/>
      <c r="BI855" s="24"/>
      <c r="BJ855" s="24"/>
      <c r="BK855" s="24"/>
      <c r="BL855" s="24"/>
      <c r="BM855" s="24"/>
      <c r="BN855" s="24"/>
      <c r="BO855" s="24"/>
      <c r="BP855" s="24"/>
      <c r="BQ855" s="24"/>
      <c r="BR855" s="24"/>
      <c r="BS855" s="24"/>
      <c r="BT855" s="24"/>
      <c r="BU855" s="24"/>
      <c r="BV855" s="24"/>
      <c r="BW855" s="24"/>
      <c r="BX855" s="24"/>
      <c r="BY855" s="24"/>
      <c r="BZ855" s="24"/>
      <c r="CA855" s="24"/>
      <c r="CB855" s="24"/>
      <c r="CC855" s="24"/>
      <c r="CD855" s="24"/>
      <c r="CE855" s="24"/>
    </row>
    <row r="856" spans="46:83" x14ac:dyDescent="0.15">
      <c r="AT856" s="24"/>
      <c r="AU856" s="24"/>
      <c r="AV856" s="24"/>
      <c r="AW856" s="24"/>
      <c r="AX856" s="24"/>
      <c r="AY856" s="24"/>
      <c r="AZ856" s="24"/>
      <c r="BA856" s="24"/>
      <c r="BB856" s="24"/>
      <c r="BC856" s="24"/>
      <c r="BD856" s="24"/>
      <c r="BE856" s="24"/>
      <c r="BF856" s="24"/>
      <c r="BG856" s="24"/>
      <c r="BH856" s="24"/>
      <c r="BI856" s="24"/>
      <c r="BJ856" s="24"/>
      <c r="BK856" s="24"/>
      <c r="BL856" s="24"/>
      <c r="BM856" s="24"/>
      <c r="BN856" s="24"/>
      <c r="BO856" s="24"/>
      <c r="BP856" s="24"/>
      <c r="BQ856" s="24"/>
      <c r="BR856" s="24"/>
      <c r="BS856" s="24"/>
      <c r="BT856" s="24"/>
      <c r="BU856" s="24"/>
      <c r="BV856" s="24"/>
      <c r="BW856" s="24"/>
      <c r="BX856" s="24"/>
      <c r="BY856" s="24"/>
      <c r="BZ856" s="24"/>
      <c r="CA856" s="24"/>
      <c r="CB856" s="24"/>
      <c r="CC856" s="24"/>
      <c r="CD856" s="24"/>
      <c r="CE856" s="24"/>
    </row>
    <row r="857" spans="46:83" x14ac:dyDescent="0.15">
      <c r="AT857" s="24"/>
      <c r="AU857" s="24"/>
      <c r="AV857" s="24"/>
      <c r="AW857" s="24"/>
      <c r="AX857" s="24"/>
      <c r="AY857" s="24"/>
      <c r="AZ857" s="24"/>
      <c r="BA857" s="24"/>
      <c r="BB857" s="24"/>
      <c r="BC857" s="24"/>
      <c r="BD857" s="24"/>
      <c r="BE857" s="24"/>
      <c r="BF857" s="24"/>
      <c r="BG857" s="24"/>
      <c r="BH857" s="24"/>
      <c r="BI857" s="24"/>
      <c r="BJ857" s="24"/>
      <c r="BK857" s="24"/>
      <c r="BL857" s="24"/>
      <c r="BM857" s="24"/>
      <c r="BN857" s="24"/>
      <c r="BO857" s="24"/>
      <c r="BP857" s="24"/>
      <c r="BQ857" s="24"/>
      <c r="BR857" s="24"/>
      <c r="BS857" s="24"/>
      <c r="BT857" s="24"/>
      <c r="BU857" s="24"/>
      <c r="BV857" s="24"/>
      <c r="BW857" s="24"/>
      <c r="BX857" s="24"/>
      <c r="BY857" s="24"/>
      <c r="BZ857" s="24"/>
      <c r="CA857" s="24"/>
      <c r="CB857" s="24"/>
      <c r="CC857" s="24"/>
      <c r="CD857" s="24"/>
      <c r="CE857" s="24"/>
    </row>
    <row r="858" spans="46:83" x14ac:dyDescent="0.15">
      <c r="AT858" s="24"/>
      <c r="AU858" s="24"/>
      <c r="AV858" s="24"/>
      <c r="AW858" s="24"/>
      <c r="AX858" s="24"/>
      <c r="AY858" s="24"/>
      <c r="AZ858" s="24"/>
      <c r="BA858" s="24"/>
      <c r="BB858" s="24"/>
      <c r="BC858" s="24"/>
      <c r="BD858" s="24"/>
      <c r="BE858" s="24"/>
      <c r="BF858" s="24"/>
      <c r="BG858" s="24"/>
      <c r="BH858" s="24"/>
      <c r="BI858" s="24"/>
      <c r="BJ858" s="24"/>
      <c r="BK858" s="24"/>
      <c r="BL858" s="24"/>
      <c r="BM858" s="24"/>
      <c r="BN858" s="24"/>
      <c r="BO858" s="24"/>
      <c r="BP858" s="24"/>
      <c r="BQ858" s="24"/>
      <c r="BR858" s="24"/>
      <c r="BS858" s="24"/>
      <c r="BT858" s="24"/>
      <c r="BU858" s="24"/>
      <c r="BV858" s="24"/>
      <c r="BW858" s="24"/>
      <c r="BX858" s="24"/>
      <c r="BY858" s="24"/>
      <c r="BZ858" s="24"/>
      <c r="CA858" s="24"/>
      <c r="CB858" s="24"/>
      <c r="CC858" s="24"/>
      <c r="CD858" s="24"/>
      <c r="CE858" s="24"/>
    </row>
    <row r="859" spans="46:83" x14ac:dyDescent="0.15">
      <c r="AT859" s="24"/>
      <c r="AU859" s="24"/>
      <c r="AV859" s="24"/>
      <c r="AW859" s="24"/>
      <c r="AX859" s="24"/>
      <c r="AY859" s="24"/>
      <c r="AZ859" s="24"/>
      <c r="BA859" s="24"/>
      <c r="BB859" s="24"/>
      <c r="BC859" s="24"/>
      <c r="BD859" s="24"/>
      <c r="BE859" s="24"/>
      <c r="BF859" s="24"/>
      <c r="BG859" s="24"/>
      <c r="BH859" s="24"/>
      <c r="BI859" s="24"/>
      <c r="BJ859" s="24"/>
      <c r="BK859" s="24"/>
      <c r="BL859" s="24"/>
      <c r="BM859" s="24"/>
      <c r="BN859" s="24"/>
      <c r="BO859" s="24"/>
      <c r="BP859" s="24"/>
      <c r="BQ859" s="24"/>
      <c r="BR859" s="24"/>
      <c r="BS859" s="24"/>
      <c r="BT859" s="24"/>
      <c r="BU859" s="24"/>
      <c r="BV859" s="24"/>
      <c r="BW859" s="24"/>
      <c r="BX859" s="24"/>
      <c r="BY859" s="24"/>
      <c r="BZ859" s="24"/>
      <c r="CA859" s="24"/>
      <c r="CB859" s="24"/>
      <c r="CC859" s="24"/>
      <c r="CD859" s="24"/>
      <c r="CE859" s="24"/>
    </row>
    <row r="860" spans="46:83" x14ac:dyDescent="0.15">
      <c r="AT860" s="24"/>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24"/>
      <c r="CC860" s="24"/>
      <c r="CD860" s="24"/>
      <c r="CE860" s="24"/>
    </row>
    <row r="861" spans="46:83" x14ac:dyDescent="0.15">
      <c r="AT861" s="24"/>
      <c r="AU861" s="24"/>
      <c r="AV861" s="24"/>
      <c r="AW861" s="24"/>
      <c r="AX861" s="24"/>
      <c r="AY861" s="24"/>
      <c r="AZ861" s="24"/>
      <c r="BA861" s="24"/>
      <c r="BB861" s="24"/>
      <c r="BC861" s="24"/>
      <c r="BD861" s="24"/>
      <c r="BE861" s="24"/>
      <c r="BF861" s="24"/>
      <c r="BG861" s="24"/>
      <c r="BH861" s="24"/>
      <c r="BI861" s="24"/>
      <c r="BJ861" s="24"/>
      <c r="BK861" s="24"/>
      <c r="BL861" s="24"/>
      <c r="BM861" s="24"/>
      <c r="BN861" s="24"/>
      <c r="BO861" s="24"/>
      <c r="BP861" s="24"/>
      <c r="BQ861" s="24"/>
      <c r="BR861" s="24"/>
      <c r="BS861" s="24"/>
      <c r="BT861" s="24"/>
      <c r="BU861" s="24"/>
      <c r="BV861" s="24"/>
      <c r="BW861" s="24"/>
      <c r="BX861" s="24"/>
      <c r="BY861" s="24"/>
      <c r="BZ861" s="24"/>
      <c r="CA861" s="24"/>
      <c r="CB861" s="24"/>
      <c r="CC861" s="24"/>
      <c r="CD861" s="24"/>
      <c r="CE861" s="24"/>
    </row>
    <row r="862" spans="46:83" x14ac:dyDescent="0.15">
      <c r="AT862" s="24"/>
      <c r="AU862" s="24"/>
      <c r="AV862" s="24"/>
      <c r="AW862" s="24"/>
      <c r="AX862" s="24"/>
      <c r="AY862" s="24"/>
      <c r="AZ862" s="24"/>
      <c r="BA862" s="24"/>
      <c r="BB862" s="24"/>
      <c r="BC862" s="24"/>
      <c r="BD862" s="24"/>
      <c r="BE862" s="24"/>
      <c r="BF862" s="24"/>
      <c r="BG862" s="24"/>
      <c r="BH862" s="24"/>
      <c r="BI862" s="24"/>
      <c r="BJ862" s="24"/>
      <c r="BK862" s="24"/>
      <c r="BL862" s="24"/>
      <c r="BM862" s="24"/>
      <c r="BN862" s="24"/>
      <c r="BO862" s="24"/>
      <c r="BP862" s="24"/>
      <c r="BQ862" s="24"/>
      <c r="BR862" s="24"/>
      <c r="BS862" s="24"/>
      <c r="BT862" s="24"/>
      <c r="BU862" s="24"/>
      <c r="BV862" s="24"/>
      <c r="BW862" s="24"/>
      <c r="BX862" s="24"/>
      <c r="BY862" s="24"/>
      <c r="BZ862" s="24"/>
      <c r="CA862" s="24"/>
      <c r="CB862" s="24"/>
      <c r="CC862" s="24"/>
      <c r="CD862" s="24"/>
      <c r="CE862" s="24"/>
    </row>
    <row r="863" spans="46:83" x14ac:dyDescent="0.15">
      <c r="AT863" s="24"/>
      <c r="AU863" s="24"/>
      <c r="AV863" s="24"/>
      <c r="AW863" s="24"/>
      <c r="AX863" s="24"/>
      <c r="AY863" s="24"/>
      <c r="AZ863" s="24"/>
      <c r="BA863" s="24"/>
      <c r="BB863" s="24"/>
      <c r="BC863" s="24"/>
      <c r="BD863" s="24"/>
      <c r="BE863" s="24"/>
      <c r="BF863" s="24"/>
      <c r="BG863" s="24"/>
      <c r="BH863" s="24"/>
      <c r="BI863" s="24"/>
      <c r="BJ863" s="24"/>
      <c r="BK863" s="24"/>
      <c r="BL863" s="24"/>
      <c r="BM863" s="24"/>
      <c r="BN863" s="24"/>
      <c r="BO863" s="24"/>
      <c r="BP863" s="24"/>
      <c r="BQ863" s="24"/>
      <c r="BR863" s="24"/>
      <c r="BS863" s="24"/>
      <c r="BT863" s="24"/>
      <c r="BU863" s="24"/>
      <c r="BV863" s="24"/>
      <c r="BW863" s="24"/>
      <c r="BX863" s="24"/>
      <c r="BY863" s="24"/>
      <c r="BZ863" s="24"/>
      <c r="CA863" s="24"/>
      <c r="CB863" s="24"/>
      <c r="CC863" s="24"/>
      <c r="CD863" s="24"/>
      <c r="CE863" s="24"/>
    </row>
    <row r="864" spans="46:83" x14ac:dyDescent="0.15">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row>
    <row r="865" spans="46:83" x14ac:dyDescent="0.15">
      <c r="AT865" s="24"/>
      <c r="AU865" s="24"/>
      <c r="AV865" s="24"/>
      <c r="AW865" s="24"/>
      <c r="AX865" s="24"/>
      <c r="AY865" s="24"/>
      <c r="AZ865" s="24"/>
      <c r="BA865" s="24"/>
      <c r="BB865" s="24"/>
      <c r="BC865" s="24"/>
      <c r="BD865" s="24"/>
      <c r="BE865" s="24"/>
      <c r="BF865" s="24"/>
      <c r="BG865" s="24"/>
      <c r="BH865" s="24"/>
      <c r="BI865" s="24"/>
      <c r="BJ865" s="24"/>
      <c r="BK865" s="24"/>
      <c r="BL865" s="24"/>
      <c r="BM865" s="24"/>
      <c r="BN865" s="24"/>
      <c r="BO865" s="24"/>
      <c r="BP865" s="24"/>
      <c r="BQ865" s="24"/>
      <c r="BR865" s="24"/>
      <c r="BS865" s="24"/>
      <c r="BT865" s="24"/>
      <c r="BU865" s="24"/>
      <c r="BV865" s="24"/>
      <c r="BW865" s="24"/>
      <c r="BX865" s="24"/>
      <c r="BY865" s="24"/>
      <c r="BZ865" s="24"/>
      <c r="CA865" s="24"/>
      <c r="CB865" s="24"/>
      <c r="CC865" s="24"/>
      <c r="CD865" s="24"/>
      <c r="CE865" s="24"/>
    </row>
    <row r="866" spans="46:83" x14ac:dyDescent="0.15">
      <c r="AT866" s="24"/>
      <c r="AU866" s="24"/>
      <c r="AV866" s="24"/>
      <c r="AW866" s="24"/>
      <c r="AX866" s="24"/>
      <c r="AY866" s="24"/>
      <c r="AZ866" s="24"/>
      <c r="BA866" s="24"/>
      <c r="BB866" s="24"/>
      <c r="BC866" s="24"/>
      <c r="BD866" s="24"/>
      <c r="BE866" s="24"/>
      <c r="BF866" s="24"/>
      <c r="BG866" s="24"/>
      <c r="BH866" s="24"/>
      <c r="BI866" s="24"/>
      <c r="BJ866" s="24"/>
      <c r="BK866" s="24"/>
      <c r="BL866" s="24"/>
      <c r="BM866" s="24"/>
      <c r="BN866" s="24"/>
      <c r="BO866" s="24"/>
      <c r="BP866" s="24"/>
      <c r="BQ866" s="24"/>
      <c r="BR866" s="24"/>
      <c r="BS866" s="24"/>
      <c r="BT866" s="24"/>
      <c r="BU866" s="24"/>
      <c r="BV866" s="24"/>
      <c r="BW866" s="24"/>
      <c r="BX866" s="24"/>
      <c r="BY866" s="24"/>
      <c r="BZ866" s="24"/>
      <c r="CA866" s="24"/>
      <c r="CB866" s="24"/>
      <c r="CC866" s="24"/>
      <c r="CD866" s="24"/>
      <c r="CE866" s="24"/>
    </row>
    <row r="867" spans="46:83" x14ac:dyDescent="0.15">
      <c r="AT867" s="24"/>
      <c r="AU867" s="24"/>
      <c r="AV867" s="24"/>
      <c r="AW867" s="24"/>
      <c r="AX867" s="24"/>
      <c r="AY867" s="24"/>
      <c r="AZ867" s="24"/>
      <c r="BA867" s="24"/>
      <c r="BB867" s="24"/>
      <c r="BC867" s="24"/>
      <c r="BD867" s="24"/>
      <c r="BE867" s="24"/>
      <c r="BF867" s="24"/>
      <c r="BG867" s="24"/>
      <c r="BH867" s="24"/>
      <c r="BI867" s="24"/>
      <c r="BJ867" s="24"/>
      <c r="BK867" s="24"/>
      <c r="BL867" s="24"/>
      <c r="BM867" s="24"/>
      <c r="BN867" s="24"/>
      <c r="BO867" s="24"/>
      <c r="BP867" s="24"/>
      <c r="BQ867" s="24"/>
      <c r="BR867" s="24"/>
      <c r="BS867" s="24"/>
      <c r="BT867" s="24"/>
      <c r="BU867" s="24"/>
      <c r="BV867" s="24"/>
      <c r="BW867" s="24"/>
      <c r="BX867" s="24"/>
      <c r="BY867" s="24"/>
      <c r="BZ867" s="24"/>
      <c r="CA867" s="24"/>
      <c r="CB867" s="24"/>
      <c r="CC867" s="24"/>
      <c r="CD867" s="24"/>
      <c r="CE867" s="24"/>
    </row>
    <row r="868" spans="46:83" x14ac:dyDescent="0.15">
      <c r="AT868" s="24"/>
      <c r="AU868" s="24"/>
      <c r="AV868" s="24"/>
      <c r="AW868" s="24"/>
      <c r="AX868" s="24"/>
      <c r="AY868" s="24"/>
      <c r="AZ868" s="24"/>
      <c r="BA868" s="24"/>
      <c r="BB868" s="24"/>
      <c r="BC868" s="24"/>
      <c r="BD868" s="24"/>
      <c r="BE868" s="24"/>
      <c r="BF868" s="24"/>
      <c r="BG868" s="24"/>
      <c r="BH868" s="24"/>
      <c r="BI868" s="24"/>
      <c r="BJ868" s="24"/>
      <c r="BK868" s="24"/>
      <c r="BL868" s="24"/>
      <c r="BM868" s="24"/>
      <c r="BN868" s="24"/>
      <c r="BO868" s="24"/>
      <c r="BP868" s="24"/>
      <c r="BQ868" s="24"/>
      <c r="BR868" s="24"/>
      <c r="BS868" s="24"/>
      <c r="BT868" s="24"/>
      <c r="BU868" s="24"/>
      <c r="BV868" s="24"/>
      <c r="BW868" s="24"/>
      <c r="BX868" s="24"/>
      <c r="BY868" s="24"/>
      <c r="BZ868" s="24"/>
      <c r="CA868" s="24"/>
      <c r="CB868" s="24"/>
      <c r="CC868" s="24"/>
      <c r="CD868" s="24"/>
      <c r="CE868" s="24"/>
    </row>
    <row r="869" spans="46:83" x14ac:dyDescent="0.15">
      <c r="AT869" s="24"/>
      <c r="AU869" s="24"/>
      <c r="AV869" s="24"/>
      <c r="AW869" s="24"/>
      <c r="AX869" s="24"/>
      <c r="AY869" s="24"/>
      <c r="AZ869" s="24"/>
      <c r="BA869" s="24"/>
      <c r="BB869" s="24"/>
      <c r="BC869" s="24"/>
      <c r="BD869" s="24"/>
      <c r="BE869" s="24"/>
      <c r="BF869" s="24"/>
      <c r="BG869" s="24"/>
      <c r="BH869" s="24"/>
      <c r="BI869" s="24"/>
      <c r="BJ869" s="24"/>
      <c r="BK869" s="24"/>
      <c r="BL869" s="24"/>
      <c r="BM869" s="24"/>
      <c r="BN869" s="24"/>
      <c r="BO869" s="24"/>
      <c r="BP869" s="24"/>
      <c r="BQ869" s="24"/>
      <c r="BR869" s="24"/>
      <c r="BS869" s="24"/>
      <c r="BT869" s="24"/>
      <c r="BU869" s="24"/>
      <c r="BV869" s="24"/>
      <c r="BW869" s="24"/>
      <c r="BX869" s="24"/>
      <c r="BY869" s="24"/>
      <c r="BZ869" s="24"/>
      <c r="CA869" s="24"/>
      <c r="CB869" s="24"/>
      <c r="CC869" s="24"/>
      <c r="CD869" s="24"/>
      <c r="CE869" s="24"/>
    </row>
    <row r="870" spans="46:83" x14ac:dyDescent="0.15">
      <c r="AT870" s="24"/>
      <c r="AU870" s="24"/>
      <c r="AV870" s="24"/>
      <c r="AW870" s="24"/>
      <c r="AX870" s="24"/>
      <c r="AY870" s="24"/>
      <c r="AZ870" s="24"/>
      <c r="BA870" s="24"/>
      <c r="BB870" s="24"/>
      <c r="BC870" s="24"/>
      <c r="BD870" s="24"/>
      <c r="BE870" s="24"/>
      <c r="BF870" s="24"/>
      <c r="BG870" s="24"/>
      <c r="BH870" s="24"/>
      <c r="BI870" s="24"/>
      <c r="BJ870" s="24"/>
      <c r="BK870" s="24"/>
      <c r="BL870" s="24"/>
      <c r="BM870" s="24"/>
      <c r="BN870" s="24"/>
      <c r="BO870" s="24"/>
      <c r="BP870" s="24"/>
      <c r="BQ870" s="24"/>
      <c r="BR870" s="24"/>
      <c r="BS870" s="24"/>
      <c r="BT870" s="24"/>
      <c r="BU870" s="24"/>
      <c r="BV870" s="24"/>
      <c r="BW870" s="24"/>
      <c r="BX870" s="24"/>
      <c r="BY870" s="24"/>
      <c r="BZ870" s="24"/>
      <c r="CA870" s="24"/>
      <c r="CB870" s="24"/>
      <c r="CC870" s="24"/>
      <c r="CD870" s="24"/>
      <c r="CE870" s="24"/>
    </row>
    <row r="871" spans="46:83" x14ac:dyDescent="0.15">
      <c r="AT871" s="24"/>
      <c r="AU871" s="24"/>
      <c r="AV871" s="24"/>
      <c r="AW871" s="24"/>
      <c r="AX871" s="24"/>
      <c r="AY871" s="24"/>
      <c r="AZ871" s="24"/>
      <c r="BA871" s="24"/>
      <c r="BB871" s="24"/>
      <c r="BC871" s="24"/>
      <c r="BD871" s="24"/>
      <c r="BE871" s="24"/>
      <c r="BF871" s="24"/>
      <c r="BG871" s="24"/>
      <c r="BH871" s="24"/>
      <c r="BI871" s="24"/>
      <c r="BJ871" s="24"/>
      <c r="BK871" s="24"/>
      <c r="BL871" s="24"/>
      <c r="BM871" s="24"/>
      <c r="BN871" s="24"/>
      <c r="BO871" s="24"/>
      <c r="BP871" s="24"/>
      <c r="BQ871" s="24"/>
      <c r="BR871" s="24"/>
      <c r="BS871" s="24"/>
      <c r="BT871" s="24"/>
      <c r="BU871" s="24"/>
      <c r="BV871" s="24"/>
      <c r="BW871" s="24"/>
      <c r="BX871" s="24"/>
      <c r="BY871" s="24"/>
      <c r="BZ871" s="24"/>
      <c r="CA871" s="24"/>
      <c r="CB871" s="24"/>
      <c r="CC871" s="24"/>
      <c r="CD871" s="24"/>
      <c r="CE871" s="24"/>
    </row>
    <row r="872" spans="46:83" x14ac:dyDescent="0.15">
      <c r="AT872" s="24"/>
      <c r="AU872" s="24"/>
      <c r="AV872" s="24"/>
      <c r="AW872" s="24"/>
      <c r="AX872" s="24"/>
      <c r="AY872" s="24"/>
      <c r="AZ872" s="24"/>
      <c r="BA872" s="24"/>
      <c r="BB872" s="24"/>
      <c r="BC872" s="24"/>
      <c r="BD872" s="24"/>
      <c r="BE872" s="24"/>
      <c r="BF872" s="24"/>
      <c r="BG872" s="24"/>
      <c r="BH872" s="24"/>
      <c r="BI872" s="24"/>
      <c r="BJ872" s="24"/>
      <c r="BK872" s="24"/>
      <c r="BL872" s="24"/>
      <c r="BM872" s="24"/>
      <c r="BN872" s="24"/>
      <c r="BO872" s="24"/>
      <c r="BP872" s="24"/>
      <c r="BQ872" s="24"/>
      <c r="BR872" s="24"/>
      <c r="BS872" s="24"/>
      <c r="BT872" s="24"/>
      <c r="BU872" s="24"/>
      <c r="BV872" s="24"/>
      <c r="BW872" s="24"/>
      <c r="BX872" s="24"/>
      <c r="BY872" s="24"/>
      <c r="BZ872" s="24"/>
      <c r="CA872" s="24"/>
      <c r="CB872" s="24"/>
      <c r="CC872" s="24"/>
      <c r="CD872" s="24"/>
      <c r="CE872" s="24"/>
    </row>
    <row r="873" spans="46:83" x14ac:dyDescent="0.15">
      <c r="AT873" s="24"/>
      <c r="AU873" s="24"/>
      <c r="AV873" s="24"/>
      <c r="AW873" s="24"/>
      <c r="AX873" s="24"/>
      <c r="AY873" s="24"/>
      <c r="AZ873" s="24"/>
      <c r="BA873" s="24"/>
      <c r="BB873" s="24"/>
      <c r="BC873" s="24"/>
      <c r="BD873" s="24"/>
      <c r="BE873" s="24"/>
      <c r="BF873" s="24"/>
      <c r="BG873" s="24"/>
      <c r="BH873" s="24"/>
      <c r="BI873" s="24"/>
      <c r="BJ873" s="24"/>
      <c r="BK873" s="24"/>
      <c r="BL873" s="24"/>
      <c r="BM873" s="24"/>
      <c r="BN873" s="24"/>
      <c r="BO873" s="24"/>
      <c r="BP873" s="24"/>
      <c r="BQ873" s="24"/>
      <c r="BR873" s="24"/>
      <c r="BS873" s="24"/>
      <c r="BT873" s="24"/>
      <c r="BU873" s="24"/>
      <c r="BV873" s="24"/>
      <c r="BW873" s="24"/>
      <c r="BX873" s="24"/>
      <c r="BY873" s="24"/>
      <c r="BZ873" s="24"/>
      <c r="CA873" s="24"/>
      <c r="CB873" s="24"/>
      <c r="CC873" s="24"/>
      <c r="CD873" s="24"/>
      <c r="CE873" s="24"/>
    </row>
    <row r="874" spans="46:83" x14ac:dyDescent="0.15">
      <c r="AT874" s="24"/>
      <c r="AU874" s="24"/>
      <c r="AV874" s="24"/>
      <c r="AW874" s="24"/>
      <c r="AX874" s="24"/>
      <c r="AY874" s="24"/>
      <c r="AZ874" s="24"/>
      <c r="BA874" s="24"/>
      <c r="BB874" s="24"/>
      <c r="BC874" s="24"/>
      <c r="BD874" s="24"/>
      <c r="BE874" s="24"/>
      <c r="BF874" s="24"/>
      <c r="BG874" s="24"/>
      <c r="BH874" s="24"/>
      <c r="BI874" s="24"/>
      <c r="BJ874" s="24"/>
      <c r="BK874" s="24"/>
      <c r="BL874" s="24"/>
      <c r="BM874" s="24"/>
      <c r="BN874" s="24"/>
      <c r="BO874" s="24"/>
      <c r="BP874" s="24"/>
      <c r="BQ874" s="24"/>
      <c r="BR874" s="24"/>
      <c r="BS874" s="24"/>
      <c r="BT874" s="24"/>
      <c r="BU874" s="24"/>
      <c r="BV874" s="24"/>
      <c r="BW874" s="24"/>
      <c r="BX874" s="24"/>
      <c r="BY874" s="24"/>
      <c r="BZ874" s="24"/>
      <c r="CA874" s="24"/>
      <c r="CB874" s="24"/>
      <c r="CC874" s="24"/>
      <c r="CD874" s="24"/>
      <c r="CE874" s="24"/>
    </row>
    <row r="875" spans="46:83" x14ac:dyDescent="0.15">
      <c r="AT875" s="24"/>
      <c r="AU875" s="24"/>
      <c r="AV875" s="24"/>
      <c r="AW875" s="24"/>
      <c r="AX875" s="24"/>
      <c r="AY875" s="24"/>
      <c r="AZ875" s="24"/>
      <c r="BA875" s="24"/>
      <c r="BB875" s="24"/>
      <c r="BC875" s="24"/>
      <c r="BD875" s="24"/>
      <c r="BE875" s="24"/>
      <c r="BF875" s="24"/>
      <c r="BG875" s="24"/>
      <c r="BH875" s="24"/>
      <c r="BI875" s="24"/>
      <c r="BJ875" s="24"/>
      <c r="BK875" s="24"/>
      <c r="BL875" s="24"/>
      <c r="BM875" s="24"/>
      <c r="BN875" s="24"/>
      <c r="BO875" s="24"/>
      <c r="BP875" s="24"/>
      <c r="BQ875" s="24"/>
      <c r="BR875" s="24"/>
      <c r="BS875" s="24"/>
      <c r="BT875" s="24"/>
      <c r="BU875" s="24"/>
      <c r="BV875" s="24"/>
      <c r="BW875" s="24"/>
      <c r="BX875" s="24"/>
      <c r="BY875" s="24"/>
      <c r="BZ875" s="24"/>
      <c r="CA875" s="24"/>
      <c r="CB875" s="24"/>
      <c r="CC875" s="24"/>
      <c r="CD875" s="24"/>
      <c r="CE875" s="24"/>
    </row>
    <row r="876" spans="46:83" x14ac:dyDescent="0.15">
      <c r="AT876" s="24"/>
      <c r="AU876" s="24"/>
      <c r="AV876" s="24"/>
      <c r="AW876" s="24"/>
      <c r="AX876" s="24"/>
      <c r="AY876" s="24"/>
      <c r="AZ876" s="24"/>
      <c r="BA876" s="24"/>
      <c r="BB876" s="24"/>
      <c r="BC876" s="24"/>
      <c r="BD876" s="24"/>
      <c r="BE876" s="24"/>
      <c r="BF876" s="24"/>
      <c r="BG876" s="24"/>
      <c r="BH876" s="24"/>
      <c r="BI876" s="24"/>
      <c r="BJ876" s="24"/>
      <c r="BK876" s="24"/>
      <c r="BL876" s="24"/>
      <c r="BM876" s="24"/>
      <c r="BN876" s="24"/>
      <c r="BO876" s="24"/>
      <c r="BP876" s="24"/>
      <c r="BQ876" s="24"/>
      <c r="BR876" s="24"/>
      <c r="BS876" s="24"/>
      <c r="BT876" s="24"/>
      <c r="BU876" s="24"/>
      <c r="BV876" s="24"/>
      <c r="BW876" s="24"/>
      <c r="BX876" s="24"/>
      <c r="BY876" s="24"/>
      <c r="BZ876" s="24"/>
      <c r="CA876" s="24"/>
      <c r="CB876" s="24"/>
      <c r="CC876" s="24"/>
      <c r="CD876" s="24"/>
      <c r="CE876" s="24"/>
    </row>
    <row r="877" spans="46:83" x14ac:dyDescent="0.15">
      <c r="AT877" s="24"/>
      <c r="AU877" s="24"/>
      <c r="AV877" s="24"/>
      <c r="AW877" s="24"/>
      <c r="AX877" s="24"/>
      <c r="AY877" s="24"/>
      <c r="AZ877" s="24"/>
      <c r="BA877" s="24"/>
      <c r="BB877" s="24"/>
      <c r="BC877" s="24"/>
      <c r="BD877" s="24"/>
      <c r="BE877" s="24"/>
      <c r="BF877" s="24"/>
      <c r="BG877" s="24"/>
      <c r="BH877" s="24"/>
      <c r="BI877" s="24"/>
      <c r="BJ877" s="24"/>
      <c r="BK877" s="24"/>
      <c r="BL877" s="24"/>
      <c r="BM877" s="24"/>
      <c r="BN877" s="24"/>
      <c r="BO877" s="24"/>
      <c r="BP877" s="24"/>
      <c r="BQ877" s="24"/>
      <c r="BR877" s="24"/>
      <c r="BS877" s="24"/>
      <c r="BT877" s="24"/>
      <c r="BU877" s="24"/>
      <c r="BV877" s="24"/>
      <c r="BW877" s="24"/>
      <c r="BX877" s="24"/>
      <c r="BY877" s="24"/>
      <c r="BZ877" s="24"/>
      <c r="CA877" s="24"/>
      <c r="CB877" s="24"/>
      <c r="CC877" s="24"/>
      <c r="CD877" s="24"/>
      <c r="CE877" s="24"/>
    </row>
    <row r="878" spans="46:83" x14ac:dyDescent="0.15">
      <c r="AT878" s="24"/>
      <c r="AU878" s="24"/>
      <c r="AV878" s="24"/>
      <c r="AW878" s="24"/>
      <c r="AX878" s="24"/>
      <c r="AY878" s="24"/>
      <c r="AZ878" s="24"/>
      <c r="BA878" s="24"/>
      <c r="BB878" s="24"/>
      <c r="BC878" s="24"/>
      <c r="BD878" s="24"/>
      <c r="BE878" s="24"/>
      <c r="BF878" s="24"/>
      <c r="BG878" s="24"/>
      <c r="BH878" s="24"/>
      <c r="BI878" s="24"/>
      <c r="BJ878" s="24"/>
      <c r="BK878" s="24"/>
      <c r="BL878" s="24"/>
      <c r="BM878" s="24"/>
      <c r="BN878" s="24"/>
      <c r="BO878" s="24"/>
      <c r="BP878" s="24"/>
      <c r="BQ878" s="24"/>
      <c r="BR878" s="24"/>
      <c r="BS878" s="24"/>
      <c r="BT878" s="24"/>
      <c r="BU878" s="24"/>
      <c r="BV878" s="24"/>
      <c r="BW878" s="24"/>
      <c r="BX878" s="24"/>
      <c r="BY878" s="24"/>
      <c r="BZ878" s="24"/>
      <c r="CA878" s="24"/>
      <c r="CB878" s="24"/>
      <c r="CC878" s="24"/>
      <c r="CD878" s="24"/>
      <c r="CE878" s="24"/>
    </row>
    <row r="879" spans="46:83" x14ac:dyDescent="0.15">
      <c r="AT879" s="24"/>
      <c r="AU879" s="24"/>
      <c r="AV879" s="24"/>
      <c r="AW879" s="24"/>
      <c r="AX879" s="24"/>
      <c r="AY879" s="24"/>
      <c r="AZ879" s="24"/>
      <c r="BA879" s="24"/>
      <c r="BB879" s="24"/>
      <c r="BC879" s="24"/>
      <c r="BD879" s="24"/>
      <c r="BE879" s="24"/>
      <c r="BF879" s="24"/>
      <c r="BG879" s="24"/>
      <c r="BH879" s="24"/>
      <c r="BI879" s="24"/>
      <c r="BJ879" s="24"/>
      <c r="BK879" s="24"/>
      <c r="BL879" s="24"/>
      <c r="BM879" s="24"/>
      <c r="BN879" s="24"/>
      <c r="BO879" s="24"/>
      <c r="BP879" s="24"/>
      <c r="BQ879" s="24"/>
      <c r="BR879" s="24"/>
      <c r="BS879" s="24"/>
      <c r="BT879" s="24"/>
      <c r="BU879" s="24"/>
      <c r="BV879" s="24"/>
      <c r="BW879" s="24"/>
      <c r="BX879" s="24"/>
      <c r="BY879" s="24"/>
      <c r="BZ879" s="24"/>
      <c r="CA879" s="24"/>
      <c r="CB879" s="24"/>
      <c r="CC879" s="24"/>
      <c r="CD879" s="24"/>
      <c r="CE879" s="24"/>
    </row>
    <row r="880" spans="46:83" x14ac:dyDescent="0.15">
      <c r="AT880" s="24"/>
      <c r="AU880" s="24"/>
      <c r="AV880" s="24"/>
      <c r="AW880" s="24"/>
      <c r="AX880" s="24"/>
      <c r="AY880" s="24"/>
      <c r="AZ880" s="24"/>
      <c r="BA880" s="24"/>
      <c r="BB880" s="24"/>
      <c r="BC880" s="24"/>
      <c r="BD880" s="24"/>
      <c r="BE880" s="24"/>
      <c r="BF880" s="24"/>
      <c r="BG880" s="24"/>
      <c r="BH880" s="24"/>
      <c r="BI880" s="24"/>
      <c r="BJ880" s="24"/>
      <c r="BK880" s="24"/>
      <c r="BL880" s="24"/>
      <c r="BM880" s="24"/>
      <c r="BN880" s="24"/>
      <c r="BO880" s="24"/>
      <c r="BP880" s="24"/>
      <c r="BQ880" s="24"/>
      <c r="BR880" s="24"/>
      <c r="BS880" s="24"/>
      <c r="BT880" s="24"/>
      <c r="BU880" s="24"/>
      <c r="BV880" s="24"/>
      <c r="BW880" s="24"/>
      <c r="BX880" s="24"/>
      <c r="BY880" s="24"/>
      <c r="BZ880" s="24"/>
      <c r="CA880" s="24"/>
      <c r="CB880" s="24"/>
      <c r="CC880" s="24"/>
      <c r="CD880" s="24"/>
      <c r="CE880" s="24"/>
    </row>
    <row r="881" spans="46:83" x14ac:dyDescent="0.15">
      <c r="AT881" s="24"/>
      <c r="AU881" s="24"/>
      <c r="AV881" s="24"/>
      <c r="AW881" s="24"/>
      <c r="AX881" s="24"/>
      <c r="AY881" s="24"/>
      <c r="AZ881" s="24"/>
      <c r="BA881" s="24"/>
      <c r="BB881" s="24"/>
      <c r="BC881" s="24"/>
      <c r="BD881" s="24"/>
      <c r="BE881" s="24"/>
      <c r="BF881" s="24"/>
      <c r="BG881" s="24"/>
      <c r="BH881" s="24"/>
      <c r="BI881" s="24"/>
      <c r="BJ881" s="24"/>
      <c r="BK881" s="24"/>
      <c r="BL881" s="24"/>
      <c r="BM881" s="24"/>
      <c r="BN881" s="24"/>
      <c r="BO881" s="24"/>
      <c r="BP881" s="24"/>
      <c r="BQ881" s="24"/>
      <c r="BR881" s="24"/>
      <c r="BS881" s="24"/>
      <c r="BT881" s="24"/>
      <c r="BU881" s="24"/>
      <c r="BV881" s="24"/>
      <c r="BW881" s="24"/>
      <c r="BX881" s="24"/>
      <c r="BY881" s="24"/>
      <c r="BZ881" s="24"/>
      <c r="CA881" s="24"/>
      <c r="CB881" s="24"/>
      <c r="CC881" s="24"/>
      <c r="CD881" s="24"/>
      <c r="CE881" s="24"/>
    </row>
    <row r="882" spans="46:83" x14ac:dyDescent="0.15">
      <c r="AT882" s="24"/>
      <c r="AU882" s="24"/>
      <c r="AV882" s="24"/>
      <c r="AW882" s="24"/>
      <c r="AX882" s="24"/>
      <c r="AY882" s="24"/>
      <c r="AZ882" s="24"/>
      <c r="BA882" s="24"/>
      <c r="BB882" s="24"/>
      <c r="BC882" s="24"/>
      <c r="BD882" s="24"/>
      <c r="BE882" s="24"/>
      <c r="BF882" s="24"/>
      <c r="BG882" s="24"/>
      <c r="BH882" s="24"/>
      <c r="BI882" s="24"/>
      <c r="BJ882" s="24"/>
      <c r="BK882" s="24"/>
      <c r="BL882" s="24"/>
      <c r="BM882" s="24"/>
      <c r="BN882" s="24"/>
      <c r="BO882" s="24"/>
      <c r="BP882" s="24"/>
      <c r="BQ882" s="24"/>
      <c r="BR882" s="24"/>
      <c r="BS882" s="24"/>
      <c r="BT882" s="24"/>
      <c r="BU882" s="24"/>
      <c r="BV882" s="24"/>
      <c r="BW882" s="24"/>
      <c r="BX882" s="24"/>
      <c r="BY882" s="24"/>
      <c r="BZ882" s="24"/>
      <c r="CA882" s="24"/>
      <c r="CB882" s="24"/>
      <c r="CC882" s="24"/>
      <c r="CD882" s="24"/>
      <c r="CE882" s="24"/>
    </row>
    <row r="883" spans="46:83" x14ac:dyDescent="0.15">
      <c r="AT883" s="24"/>
      <c r="AU883" s="24"/>
      <c r="AV883" s="24"/>
      <c r="AW883" s="24"/>
      <c r="AX883" s="24"/>
      <c r="AY883" s="24"/>
      <c r="AZ883" s="24"/>
      <c r="BA883" s="24"/>
      <c r="BB883" s="24"/>
      <c r="BC883" s="24"/>
      <c r="BD883" s="24"/>
      <c r="BE883" s="24"/>
      <c r="BF883" s="24"/>
      <c r="BG883" s="24"/>
      <c r="BH883" s="24"/>
      <c r="BI883" s="24"/>
      <c r="BJ883" s="24"/>
      <c r="BK883" s="24"/>
      <c r="BL883" s="24"/>
      <c r="BM883" s="24"/>
      <c r="BN883" s="24"/>
      <c r="BO883" s="24"/>
      <c r="BP883" s="24"/>
      <c r="BQ883" s="24"/>
      <c r="BR883" s="24"/>
      <c r="BS883" s="24"/>
      <c r="BT883" s="24"/>
      <c r="BU883" s="24"/>
      <c r="BV883" s="24"/>
      <c r="BW883" s="24"/>
      <c r="BX883" s="24"/>
      <c r="BY883" s="24"/>
      <c r="BZ883" s="24"/>
      <c r="CA883" s="24"/>
      <c r="CB883" s="24"/>
      <c r="CC883" s="24"/>
      <c r="CD883" s="24"/>
      <c r="CE883" s="24"/>
    </row>
    <row r="884" spans="46:83" x14ac:dyDescent="0.15">
      <c r="AT884" s="24"/>
      <c r="AU884" s="24"/>
      <c r="AV884" s="24"/>
      <c r="AW884" s="24"/>
      <c r="AX884" s="24"/>
      <c r="AY884" s="24"/>
      <c r="AZ884" s="24"/>
      <c r="BA884" s="24"/>
      <c r="BB884" s="24"/>
      <c r="BC884" s="24"/>
      <c r="BD884" s="24"/>
      <c r="BE884" s="24"/>
      <c r="BF884" s="24"/>
      <c r="BG884" s="24"/>
      <c r="BH884" s="24"/>
      <c r="BI884" s="24"/>
      <c r="BJ884" s="24"/>
      <c r="BK884" s="24"/>
      <c r="BL884" s="24"/>
      <c r="BM884" s="24"/>
      <c r="BN884" s="24"/>
      <c r="BO884" s="24"/>
      <c r="BP884" s="24"/>
      <c r="BQ884" s="24"/>
      <c r="BR884" s="24"/>
      <c r="BS884" s="24"/>
      <c r="BT884" s="24"/>
      <c r="BU884" s="24"/>
      <c r="BV884" s="24"/>
      <c r="BW884" s="24"/>
      <c r="BX884" s="24"/>
      <c r="BY884" s="24"/>
      <c r="BZ884" s="24"/>
      <c r="CA884" s="24"/>
      <c r="CB884" s="24"/>
      <c r="CC884" s="24"/>
      <c r="CD884" s="24"/>
      <c r="CE884" s="24"/>
    </row>
    <row r="885" spans="46:83" x14ac:dyDescent="0.15">
      <c r="AT885" s="24"/>
      <c r="AU885" s="24"/>
      <c r="AV885" s="24"/>
      <c r="AW885" s="24"/>
      <c r="AX885" s="24"/>
      <c r="AY885" s="24"/>
      <c r="AZ885" s="24"/>
      <c r="BA885" s="24"/>
      <c r="BB885" s="24"/>
      <c r="BC885" s="24"/>
      <c r="BD885" s="24"/>
      <c r="BE885" s="24"/>
      <c r="BF885" s="24"/>
      <c r="BG885" s="24"/>
      <c r="BH885" s="24"/>
      <c r="BI885" s="24"/>
      <c r="BJ885" s="24"/>
      <c r="BK885" s="24"/>
      <c r="BL885" s="24"/>
      <c r="BM885" s="24"/>
      <c r="BN885" s="24"/>
      <c r="BO885" s="24"/>
      <c r="BP885" s="24"/>
      <c r="BQ885" s="24"/>
      <c r="BR885" s="24"/>
      <c r="BS885" s="24"/>
      <c r="BT885" s="24"/>
      <c r="BU885" s="24"/>
      <c r="BV885" s="24"/>
      <c r="BW885" s="24"/>
      <c r="BX885" s="24"/>
      <c r="BY885" s="24"/>
      <c r="BZ885" s="24"/>
      <c r="CA885" s="24"/>
      <c r="CB885" s="24"/>
      <c r="CC885" s="24"/>
      <c r="CD885" s="24"/>
      <c r="CE885" s="24"/>
    </row>
    <row r="886" spans="46:83" x14ac:dyDescent="0.15">
      <c r="AT886" s="24"/>
      <c r="AU886" s="24"/>
      <c r="AV886" s="24"/>
      <c r="AW886" s="24"/>
      <c r="AX886" s="24"/>
      <c r="AY886" s="24"/>
      <c r="AZ886" s="24"/>
      <c r="BA886" s="24"/>
      <c r="BB886" s="24"/>
      <c r="BC886" s="24"/>
      <c r="BD886" s="24"/>
      <c r="BE886" s="24"/>
      <c r="BF886" s="24"/>
      <c r="BG886" s="24"/>
      <c r="BH886" s="24"/>
      <c r="BI886" s="24"/>
      <c r="BJ886" s="24"/>
      <c r="BK886" s="24"/>
      <c r="BL886" s="24"/>
      <c r="BM886" s="24"/>
      <c r="BN886" s="24"/>
      <c r="BO886" s="24"/>
      <c r="BP886" s="24"/>
      <c r="BQ886" s="24"/>
      <c r="BR886" s="24"/>
      <c r="BS886" s="24"/>
      <c r="BT886" s="24"/>
      <c r="BU886" s="24"/>
      <c r="BV886" s="24"/>
      <c r="BW886" s="24"/>
      <c r="BX886" s="24"/>
      <c r="BY886" s="24"/>
      <c r="BZ886" s="24"/>
      <c r="CA886" s="24"/>
      <c r="CB886" s="24"/>
      <c r="CC886" s="24"/>
      <c r="CD886" s="24"/>
      <c r="CE886" s="24"/>
    </row>
    <row r="887" spans="46:83" x14ac:dyDescent="0.15">
      <c r="AT887" s="24"/>
      <c r="AU887" s="24"/>
      <c r="AV887" s="24"/>
      <c r="AW887" s="24"/>
      <c r="AX887" s="24"/>
      <c r="AY887" s="24"/>
      <c r="AZ887" s="24"/>
      <c r="BA887" s="24"/>
      <c r="BB887" s="24"/>
      <c r="BC887" s="24"/>
      <c r="BD887" s="24"/>
      <c r="BE887" s="24"/>
      <c r="BF887" s="24"/>
      <c r="BG887" s="24"/>
      <c r="BH887" s="24"/>
      <c r="BI887" s="24"/>
      <c r="BJ887" s="24"/>
      <c r="BK887" s="24"/>
      <c r="BL887" s="24"/>
      <c r="BM887" s="24"/>
      <c r="BN887" s="24"/>
      <c r="BO887" s="24"/>
      <c r="BP887" s="24"/>
      <c r="BQ887" s="24"/>
      <c r="BR887" s="24"/>
      <c r="BS887" s="24"/>
      <c r="BT887" s="24"/>
      <c r="BU887" s="24"/>
      <c r="BV887" s="24"/>
      <c r="BW887" s="24"/>
      <c r="BX887" s="24"/>
      <c r="BY887" s="24"/>
      <c r="BZ887" s="24"/>
      <c r="CA887" s="24"/>
      <c r="CB887" s="24"/>
      <c r="CC887" s="24"/>
      <c r="CD887" s="24"/>
      <c r="CE887" s="24"/>
    </row>
    <row r="888" spans="46:83" x14ac:dyDescent="0.15">
      <c r="AT888" s="24"/>
      <c r="AU888" s="24"/>
      <c r="AV888" s="24"/>
      <c r="AW888" s="24"/>
      <c r="AX888" s="24"/>
      <c r="AY888" s="24"/>
      <c r="AZ888" s="24"/>
      <c r="BA888" s="24"/>
      <c r="BB888" s="24"/>
      <c r="BC888" s="24"/>
      <c r="BD888" s="24"/>
      <c r="BE888" s="24"/>
      <c r="BF888" s="24"/>
      <c r="BG888" s="24"/>
      <c r="BH888" s="24"/>
      <c r="BI888" s="24"/>
      <c r="BJ888" s="24"/>
      <c r="BK888" s="24"/>
      <c r="BL888" s="24"/>
      <c r="BM888" s="24"/>
      <c r="BN888" s="24"/>
      <c r="BO888" s="24"/>
      <c r="BP888" s="24"/>
      <c r="BQ888" s="24"/>
      <c r="BR888" s="24"/>
      <c r="BS888" s="24"/>
      <c r="BT888" s="24"/>
      <c r="BU888" s="24"/>
      <c r="BV888" s="24"/>
      <c r="BW888" s="24"/>
      <c r="BX888" s="24"/>
      <c r="BY888" s="24"/>
      <c r="BZ888" s="24"/>
      <c r="CA888" s="24"/>
      <c r="CB888" s="24"/>
      <c r="CC888" s="24"/>
      <c r="CD888" s="24"/>
      <c r="CE888" s="24"/>
    </row>
    <row r="889" spans="46:83" x14ac:dyDescent="0.15">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row>
    <row r="890" spans="46:83" x14ac:dyDescent="0.15">
      <c r="AT890" s="24"/>
      <c r="AU890" s="24"/>
      <c r="AV890" s="24"/>
      <c r="AW890" s="24"/>
      <c r="AX890" s="24"/>
      <c r="AY890" s="24"/>
      <c r="AZ890" s="24"/>
      <c r="BA890" s="24"/>
      <c r="BB890" s="24"/>
      <c r="BC890" s="24"/>
      <c r="BD890" s="24"/>
      <c r="BE890" s="24"/>
      <c r="BF890" s="24"/>
      <c r="BG890" s="24"/>
      <c r="BH890" s="24"/>
      <c r="BI890" s="24"/>
      <c r="BJ890" s="24"/>
      <c r="BK890" s="24"/>
      <c r="BL890" s="24"/>
      <c r="BM890" s="24"/>
      <c r="BN890" s="24"/>
      <c r="BO890" s="24"/>
      <c r="BP890" s="24"/>
      <c r="BQ890" s="24"/>
      <c r="BR890" s="24"/>
      <c r="BS890" s="24"/>
      <c r="BT890" s="24"/>
      <c r="BU890" s="24"/>
      <c r="BV890" s="24"/>
      <c r="BW890" s="24"/>
      <c r="BX890" s="24"/>
      <c r="BY890" s="24"/>
      <c r="BZ890" s="24"/>
      <c r="CA890" s="24"/>
      <c r="CB890" s="24"/>
      <c r="CC890" s="24"/>
      <c r="CD890" s="24"/>
      <c r="CE890" s="24"/>
    </row>
    <row r="891" spans="46:83" x14ac:dyDescent="0.15">
      <c r="AT891" s="24"/>
      <c r="AU891" s="24"/>
      <c r="AV891" s="24"/>
      <c r="AW891" s="24"/>
      <c r="AX891" s="24"/>
      <c r="AY891" s="24"/>
      <c r="AZ891" s="24"/>
      <c r="BA891" s="24"/>
      <c r="BB891" s="24"/>
      <c r="BC891" s="24"/>
      <c r="BD891" s="24"/>
      <c r="BE891" s="24"/>
      <c r="BF891" s="24"/>
      <c r="BG891" s="24"/>
      <c r="BH891" s="24"/>
      <c r="BI891" s="24"/>
      <c r="BJ891" s="24"/>
      <c r="BK891" s="24"/>
      <c r="BL891" s="24"/>
      <c r="BM891" s="24"/>
      <c r="BN891" s="24"/>
      <c r="BO891" s="24"/>
      <c r="BP891" s="24"/>
      <c r="BQ891" s="24"/>
      <c r="BR891" s="24"/>
      <c r="BS891" s="24"/>
      <c r="BT891" s="24"/>
      <c r="BU891" s="24"/>
      <c r="BV891" s="24"/>
      <c r="BW891" s="24"/>
      <c r="BX891" s="24"/>
      <c r="BY891" s="24"/>
      <c r="BZ891" s="24"/>
      <c r="CA891" s="24"/>
      <c r="CB891" s="24"/>
      <c r="CC891" s="24"/>
      <c r="CD891" s="24"/>
      <c r="CE891" s="24"/>
    </row>
    <row r="892" spans="46:83" x14ac:dyDescent="0.15">
      <c r="AT892" s="24"/>
      <c r="AU892" s="24"/>
      <c r="AV892" s="24"/>
      <c r="AW892" s="24"/>
      <c r="AX892" s="24"/>
      <c r="AY892" s="24"/>
      <c r="AZ892" s="24"/>
      <c r="BA892" s="24"/>
      <c r="BB892" s="24"/>
      <c r="BC892" s="24"/>
      <c r="BD892" s="24"/>
      <c r="BE892" s="24"/>
      <c r="BF892" s="24"/>
      <c r="BG892" s="24"/>
      <c r="BH892" s="24"/>
      <c r="BI892" s="24"/>
      <c r="BJ892" s="24"/>
      <c r="BK892" s="24"/>
      <c r="BL892" s="24"/>
      <c r="BM892" s="24"/>
      <c r="BN892" s="24"/>
      <c r="BO892" s="24"/>
      <c r="BP892" s="24"/>
      <c r="BQ892" s="24"/>
      <c r="BR892" s="24"/>
      <c r="BS892" s="24"/>
      <c r="BT892" s="24"/>
      <c r="BU892" s="24"/>
      <c r="BV892" s="24"/>
      <c r="BW892" s="24"/>
      <c r="BX892" s="24"/>
      <c r="BY892" s="24"/>
      <c r="BZ892" s="24"/>
      <c r="CA892" s="24"/>
      <c r="CB892" s="24"/>
      <c r="CC892" s="24"/>
      <c r="CD892" s="24"/>
      <c r="CE892" s="24"/>
    </row>
    <row r="893" spans="46:83" x14ac:dyDescent="0.15">
      <c r="AT893" s="24"/>
      <c r="AU893" s="24"/>
      <c r="AV893" s="24"/>
      <c r="AW893" s="24"/>
      <c r="AX893" s="24"/>
      <c r="AY893" s="24"/>
      <c r="AZ893" s="24"/>
      <c r="BA893" s="24"/>
      <c r="BB893" s="24"/>
      <c r="BC893" s="24"/>
      <c r="BD893" s="24"/>
      <c r="BE893" s="24"/>
      <c r="BF893" s="24"/>
      <c r="BG893" s="24"/>
      <c r="BH893" s="24"/>
      <c r="BI893" s="24"/>
      <c r="BJ893" s="24"/>
      <c r="BK893" s="24"/>
      <c r="BL893" s="24"/>
      <c r="BM893" s="24"/>
      <c r="BN893" s="24"/>
      <c r="BO893" s="24"/>
      <c r="BP893" s="24"/>
      <c r="BQ893" s="24"/>
      <c r="BR893" s="24"/>
      <c r="BS893" s="24"/>
      <c r="BT893" s="24"/>
      <c r="BU893" s="24"/>
      <c r="BV893" s="24"/>
      <c r="BW893" s="24"/>
      <c r="BX893" s="24"/>
      <c r="BY893" s="24"/>
      <c r="BZ893" s="24"/>
      <c r="CA893" s="24"/>
      <c r="CB893" s="24"/>
      <c r="CC893" s="24"/>
      <c r="CD893" s="24"/>
      <c r="CE893" s="24"/>
    </row>
    <row r="894" spans="46:83" x14ac:dyDescent="0.15">
      <c r="AT894" s="24"/>
      <c r="AU894" s="24"/>
      <c r="AV894" s="24"/>
      <c r="AW894" s="24"/>
      <c r="AX894" s="24"/>
      <c r="AY894" s="24"/>
      <c r="AZ894" s="24"/>
      <c r="BA894" s="24"/>
      <c r="BB894" s="24"/>
      <c r="BC894" s="24"/>
      <c r="BD894" s="24"/>
      <c r="BE894" s="24"/>
      <c r="BF894" s="24"/>
      <c r="BG894" s="24"/>
      <c r="BH894" s="24"/>
      <c r="BI894" s="24"/>
      <c r="BJ894" s="24"/>
      <c r="BK894" s="24"/>
      <c r="BL894" s="24"/>
      <c r="BM894" s="24"/>
      <c r="BN894" s="24"/>
      <c r="BO894" s="24"/>
      <c r="BP894" s="24"/>
      <c r="BQ894" s="24"/>
      <c r="BR894" s="24"/>
      <c r="BS894" s="24"/>
      <c r="BT894" s="24"/>
      <c r="BU894" s="24"/>
      <c r="BV894" s="24"/>
      <c r="BW894" s="24"/>
      <c r="BX894" s="24"/>
      <c r="BY894" s="24"/>
      <c r="BZ894" s="24"/>
      <c r="CA894" s="24"/>
      <c r="CB894" s="24"/>
      <c r="CC894" s="24"/>
      <c r="CD894" s="24"/>
      <c r="CE894" s="24"/>
    </row>
    <row r="895" spans="46:83" x14ac:dyDescent="0.15">
      <c r="AT895" s="24"/>
      <c r="AU895" s="24"/>
      <c r="AV895" s="24"/>
      <c r="AW895" s="24"/>
      <c r="AX895" s="24"/>
      <c r="AY895" s="24"/>
      <c r="AZ895" s="24"/>
      <c r="BA895" s="24"/>
      <c r="BB895" s="24"/>
      <c r="BC895" s="24"/>
      <c r="BD895" s="24"/>
      <c r="BE895" s="24"/>
      <c r="BF895" s="24"/>
      <c r="BG895" s="24"/>
      <c r="BH895" s="24"/>
      <c r="BI895" s="24"/>
      <c r="BJ895" s="24"/>
      <c r="BK895" s="24"/>
      <c r="BL895" s="24"/>
      <c r="BM895" s="24"/>
      <c r="BN895" s="24"/>
      <c r="BO895" s="24"/>
      <c r="BP895" s="24"/>
      <c r="BQ895" s="24"/>
      <c r="BR895" s="24"/>
      <c r="BS895" s="24"/>
      <c r="BT895" s="24"/>
      <c r="BU895" s="24"/>
      <c r="BV895" s="24"/>
      <c r="BW895" s="24"/>
      <c r="BX895" s="24"/>
      <c r="BY895" s="24"/>
      <c r="BZ895" s="24"/>
      <c r="CA895" s="24"/>
      <c r="CB895" s="24"/>
      <c r="CC895" s="24"/>
      <c r="CD895" s="24"/>
      <c r="CE895" s="24"/>
    </row>
    <row r="896" spans="46:83" x14ac:dyDescent="0.15">
      <c r="AT896" s="24"/>
      <c r="AU896" s="24"/>
      <c r="AV896" s="24"/>
      <c r="AW896" s="24"/>
      <c r="AX896" s="24"/>
      <c r="AY896" s="24"/>
      <c r="AZ896" s="24"/>
      <c r="BA896" s="24"/>
      <c r="BB896" s="24"/>
      <c r="BC896" s="24"/>
      <c r="BD896" s="24"/>
      <c r="BE896" s="24"/>
      <c r="BF896" s="24"/>
      <c r="BG896" s="24"/>
      <c r="BH896" s="24"/>
      <c r="BI896" s="24"/>
      <c r="BJ896" s="24"/>
      <c r="BK896" s="24"/>
      <c r="BL896" s="24"/>
      <c r="BM896" s="24"/>
      <c r="BN896" s="24"/>
      <c r="BO896" s="24"/>
      <c r="BP896" s="24"/>
      <c r="BQ896" s="24"/>
      <c r="BR896" s="24"/>
      <c r="BS896" s="24"/>
      <c r="BT896" s="24"/>
      <c r="BU896" s="24"/>
      <c r="BV896" s="24"/>
      <c r="BW896" s="24"/>
      <c r="BX896" s="24"/>
      <c r="BY896" s="24"/>
      <c r="BZ896" s="24"/>
      <c r="CA896" s="24"/>
      <c r="CB896" s="24"/>
      <c r="CC896" s="24"/>
      <c r="CD896" s="24"/>
      <c r="CE896" s="24"/>
    </row>
    <row r="897" spans="46:83" x14ac:dyDescent="0.15">
      <c r="AT897" s="24"/>
      <c r="AU897" s="24"/>
      <c r="AV897" s="24"/>
      <c r="AW897" s="24"/>
      <c r="AX897" s="24"/>
      <c r="AY897" s="24"/>
      <c r="AZ897" s="24"/>
      <c r="BA897" s="24"/>
      <c r="BB897" s="24"/>
      <c r="BC897" s="24"/>
      <c r="BD897" s="24"/>
      <c r="BE897" s="24"/>
      <c r="BF897" s="24"/>
      <c r="BG897" s="24"/>
      <c r="BH897" s="24"/>
      <c r="BI897" s="24"/>
      <c r="BJ897" s="24"/>
      <c r="BK897" s="24"/>
      <c r="BL897" s="24"/>
      <c r="BM897" s="24"/>
      <c r="BN897" s="24"/>
      <c r="BO897" s="24"/>
      <c r="BP897" s="24"/>
      <c r="BQ897" s="24"/>
      <c r="BR897" s="24"/>
      <c r="BS897" s="24"/>
      <c r="BT897" s="24"/>
      <c r="BU897" s="24"/>
      <c r="BV897" s="24"/>
      <c r="BW897" s="24"/>
      <c r="BX897" s="24"/>
      <c r="BY897" s="24"/>
      <c r="BZ897" s="24"/>
      <c r="CA897" s="24"/>
      <c r="CB897" s="24"/>
      <c r="CC897" s="24"/>
      <c r="CD897" s="24"/>
      <c r="CE897" s="24"/>
    </row>
    <row r="898" spans="46:83" x14ac:dyDescent="0.15">
      <c r="AT898" s="24"/>
      <c r="AU898" s="24"/>
      <c r="AV898" s="24"/>
      <c r="AW898" s="24"/>
      <c r="AX898" s="24"/>
      <c r="AY898" s="24"/>
      <c r="AZ898" s="24"/>
      <c r="BA898" s="24"/>
      <c r="BB898" s="24"/>
      <c r="BC898" s="24"/>
      <c r="BD898" s="24"/>
      <c r="BE898" s="24"/>
      <c r="BF898" s="24"/>
      <c r="BG898" s="24"/>
      <c r="BH898" s="24"/>
      <c r="BI898" s="24"/>
      <c r="BJ898" s="24"/>
      <c r="BK898" s="24"/>
      <c r="BL898" s="24"/>
      <c r="BM898" s="24"/>
      <c r="BN898" s="24"/>
      <c r="BO898" s="24"/>
      <c r="BP898" s="24"/>
      <c r="BQ898" s="24"/>
      <c r="BR898" s="24"/>
      <c r="BS898" s="24"/>
      <c r="BT898" s="24"/>
      <c r="BU898" s="24"/>
      <c r="BV898" s="24"/>
      <c r="BW898" s="24"/>
      <c r="BX898" s="24"/>
      <c r="BY898" s="24"/>
      <c r="BZ898" s="24"/>
      <c r="CA898" s="24"/>
      <c r="CB898" s="24"/>
      <c r="CC898" s="24"/>
      <c r="CD898" s="24"/>
      <c r="CE898" s="24"/>
    </row>
    <row r="899" spans="46:83" x14ac:dyDescent="0.15">
      <c r="AT899" s="24"/>
      <c r="AU899" s="24"/>
      <c r="AV899" s="24"/>
      <c r="AW899" s="24"/>
      <c r="AX899" s="24"/>
      <c r="AY899" s="24"/>
      <c r="AZ899" s="24"/>
      <c r="BA899" s="24"/>
      <c r="BB899" s="24"/>
      <c r="BC899" s="24"/>
      <c r="BD899" s="24"/>
      <c r="BE899" s="24"/>
      <c r="BF899" s="24"/>
      <c r="BG899" s="24"/>
      <c r="BH899" s="24"/>
      <c r="BI899" s="24"/>
      <c r="BJ899" s="24"/>
      <c r="BK899" s="24"/>
      <c r="BL899" s="24"/>
      <c r="BM899" s="24"/>
      <c r="BN899" s="24"/>
      <c r="BO899" s="24"/>
      <c r="BP899" s="24"/>
      <c r="BQ899" s="24"/>
      <c r="BR899" s="24"/>
      <c r="BS899" s="24"/>
      <c r="BT899" s="24"/>
      <c r="BU899" s="24"/>
      <c r="BV899" s="24"/>
      <c r="BW899" s="24"/>
      <c r="BX899" s="24"/>
      <c r="BY899" s="24"/>
      <c r="BZ899" s="24"/>
      <c r="CA899" s="24"/>
      <c r="CB899" s="24"/>
      <c r="CC899" s="24"/>
      <c r="CD899" s="24"/>
      <c r="CE899" s="24"/>
    </row>
    <row r="900" spans="46:83" x14ac:dyDescent="0.15">
      <c r="AT900" s="24"/>
      <c r="AU900" s="24"/>
      <c r="AV900" s="24"/>
      <c r="AW900" s="24"/>
      <c r="AX900" s="24"/>
      <c r="AY900" s="24"/>
      <c r="AZ900" s="24"/>
      <c r="BA900" s="24"/>
      <c r="BB900" s="24"/>
      <c r="BC900" s="24"/>
      <c r="BD900" s="24"/>
      <c r="BE900" s="24"/>
      <c r="BF900" s="24"/>
      <c r="BG900" s="24"/>
      <c r="BH900" s="24"/>
      <c r="BI900" s="24"/>
      <c r="BJ900" s="24"/>
      <c r="BK900" s="24"/>
      <c r="BL900" s="24"/>
      <c r="BM900" s="24"/>
      <c r="BN900" s="24"/>
      <c r="BO900" s="24"/>
      <c r="BP900" s="24"/>
      <c r="BQ900" s="24"/>
      <c r="BR900" s="24"/>
      <c r="BS900" s="24"/>
      <c r="BT900" s="24"/>
      <c r="BU900" s="24"/>
      <c r="BV900" s="24"/>
      <c r="BW900" s="24"/>
      <c r="BX900" s="24"/>
      <c r="BY900" s="24"/>
      <c r="BZ900" s="24"/>
      <c r="CA900" s="24"/>
      <c r="CB900" s="24"/>
      <c r="CC900" s="24"/>
      <c r="CD900" s="24"/>
      <c r="CE900" s="24"/>
    </row>
    <row r="901" spans="46:83" x14ac:dyDescent="0.15">
      <c r="AT901" s="24"/>
      <c r="AU901" s="24"/>
      <c r="AV901" s="24"/>
      <c r="AW901" s="24"/>
      <c r="AX901" s="24"/>
      <c r="AY901" s="24"/>
      <c r="AZ901" s="24"/>
      <c r="BA901" s="24"/>
      <c r="BB901" s="24"/>
      <c r="BC901" s="24"/>
      <c r="BD901" s="24"/>
      <c r="BE901" s="24"/>
      <c r="BF901" s="24"/>
      <c r="BG901" s="24"/>
      <c r="BH901" s="24"/>
      <c r="BI901" s="24"/>
      <c r="BJ901" s="24"/>
      <c r="BK901" s="24"/>
      <c r="BL901" s="24"/>
      <c r="BM901" s="24"/>
      <c r="BN901" s="24"/>
      <c r="BO901" s="24"/>
      <c r="BP901" s="24"/>
      <c r="BQ901" s="24"/>
      <c r="BR901" s="24"/>
      <c r="BS901" s="24"/>
      <c r="BT901" s="24"/>
      <c r="BU901" s="24"/>
      <c r="BV901" s="24"/>
      <c r="BW901" s="24"/>
      <c r="BX901" s="24"/>
      <c r="BY901" s="24"/>
      <c r="BZ901" s="24"/>
      <c r="CA901" s="24"/>
      <c r="CB901" s="24"/>
      <c r="CC901" s="24"/>
      <c r="CD901" s="24"/>
      <c r="CE901" s="24"/>
    </row>
    <row r="902" spans="46:83" x14ac:dyDescent="0.15">
      <c r="AT902" s="24"/>
      <c r="AU902" s="24"/>
      <c r="AV902" s="24"/>
      <c r="AW902" s="24"/>
      <c r="AX902" s="24"/>
      <c r="AY902" s="24"/>
      <c r="AZ902" s="24"/>
      <c r="BA902" s="24"/>
      <c r="BB902" s="24"/>
      <c r="BC902" s="24"/>
      <c r="BD902" s="24"/>
      <c r="BE902" s="24"/>
      <c r="BF902" s="24"/>
      <c r="BG902" s="24"/>
      <c r="BH902" s="24"/>
      <c r="BI902" s="24"/>
      <c r="BJ902" s="24"/>
      <c r="BK902" s="24"/>
      <c r="BL902" s="24"/>
      <c r="BM902" s="24"/>
      <c r="BN902" s="24"/>
      <c r="BO902" s="24"/>
      <c r="BP902" s="24"/>
      <c r="BQ902" s="24"/>
      <c r="BR902" s="24"/>
      <c r="BS902" s="24"/>
      <c r="BT902" s="24"/>
      <c r="BU902" s="24"/>
      <c r="BV902" s="24"/>
      <c r="BW902" s="24"/>
      <c r="BX902" s="24"/>
      <c r="BY902" s="24"/>
      <c r="BZ902" s="24"/>
      <c r="CA902" s="24"/>
      <c r="CB902" s="24"/>
      <c r="CC902" s="24"/>
      <c r="CD902" s="24"/>
      <c r="CE902" s="24"/>
    </row>
    <row r="903" spans="46:83" x14ac:dyDescent="0.15">
      <c r="AT903" s="24"/>
      <c r="AU903" s="24"/>
      <c r="AV903" s="24"/>
      <c r="AW903" s="24"/>
      <c r="AX903" s="24"/>
      <c r="AY903" s="24"/>
      <c r="AZ903" s="24"/>
      <c r="BA903" s="24"/>
      <c r="BB903" s="24"/>
      <c r="BC903" s="24"/>
      <c r="BD903" s="24"/>
      <c r="BE903" s="24"/>
      <c r="BF903" s="24"/>
      <c r="BG903" s="24"/>
      <c r="BH903" s="24"/>
      <c r="BI903" s="24"/>
      <c r="BJ903" s="24"/>
      <c r="BK903" s="24"/>
      <c r="BL903" s="24"/>
      <c r="BM903" s="24"/>
      <c r="BN903" s="24"/>
      <c r="BO903" s="24"/>
      <c r="BP903" s="24"/>
      <c r="BQ903" s="24"/>
      <c r="BR903" s="24"/>
      <c r="BS903" s="24"/>
      <c r="BT903" s="24"/>
      <c r="BU903" s="24"/>
      <c r="BV903" s="24"/>
      <c r="BW903" s="24"/>
      <c r="BX903" s="24"/>
      <c r="BY903" s="24"/>
      <c r="BZ903" s="24"/>
      <c r="CA903" s="24"/>
      <c r="CB903" s="24"/>
      <c r="CC903" s="24"/>
      <c r="CD903" s="24"/>
      <c r="CE903" s="24"/>
    </row>
    <row r="904" spans="46:83" x14ac:dyDescent="0.15">
      <c r="AT904" s="24"/>
      <c r="AU904" s="24"/>
      <c r="AV904" s="24"/>
      <c r="AW904" s="24"/>
      <c r="AX904" s="24"/>
      <c r="AY904" s="24"/>
      <c r="AZ904" s="24"/>
      <c r="BA904" s="24"/>
      <c r="BB904" s="24"/>
      <c r="BC904" s="24"/>
      <c r="BD904" s="24"/>
      <c r="BE904" s="24"/>
      <c r="BF904" s="24"/>
      <c r="BG904" s="24"/>
      <c r="BH904" s="24"/>
      <c r="BI904" s="24"/>
      <c r="BJ904" s="24"/>
      <c r="BK904" s="24"/>
      <c r="BL904" s="24"/>
      <c r="BM904" s="24"/>
      <c r="BN904" s="24"/>
      <c r="BO904" s="24"/>
      <c r="BP904" s="24"/>
      <c r="BQ904" s="24"/>
      <c r="BR904" s="24"/>
      <c r="BS904" s="24"/>
      <c r="BT904" s="24"/>
      <c r="BU904" s="24"/>
      <c r="BV904" s="24"/>
      <c r="BW904" s="24"/>
      <c r="BX904" s="24"/>
      <c r="BY904" s="24"/>
      <c r="BZ904" s="24"/>
      <c r="CA904" s="24"/>
      <c r="CB904" s="24"/>
      <c r="CC904" s="24"/>
      <c r="CD904" s="24"/>
      <c r="CE904" s="24"/>
    </row>
    <row r="905" spans="46:83" x14ac:dyDescent="0.15">
      <c r="AT905" s="24"/>
      <c r="AU905" s="24"/>
      <c r="AV905" s="24"/>
      <c r="AW905" s="24"/>
      <c r="AX905" s="24"/>
      <c r="AY905" s="24"/>
      <c r="AZ905" s="24"/>
      <c r="BA905" s="24"/>
      <c r="BB905" s="24"/>
      <c r="BC905" s="24"/>
      <c r="BD905" s="24"/>
      <c r="BE905" s="24"/>
      <c r="BF905" s="24"/>
      <c r="BG905" s="24"/>
      <c r="BH905" s="24"/>
      <c r="BI905" s="24"/>
      <c r="BJ905" s="24"/>
      <c r="BK905" s="24"/>
      <c r="BL905" s="24"/>
      <c r="BM905" s="24"/>
      <c r="BN905" s="24"/>
      <c r="BO905" s="24"/>
      <c r="BP905" s="24"/>
      <c r="BQ905" s="24"/>
      <c r="BR905" s="24"/>
      <c r="BS905" s="24"/>
      <c r="BT905" s="24"/>
      <c r="BU905" s="24"/>
      <c r="BV905" s="24"/>
      <c r="BW905" s="24"/>
      <c r="BX905" s="24"/>
      <c r="BY905" s="24"/>
      <c r="BZ905" s="24"/>
      <c r="CA905" s="24"/>
      <c r="CB905" s="24"/>
      <c r="CC905" s="24"/>
      <c r="CD905" s="24"/>
      <c r="CE905" s="24"/>
    </row>
    <row r="906" spans="46:83" x14ac:dyDescent="0.15">
      <c r="AT906" s="24"/>
      <c r="AU906" s="24"/>
      <c r="AV906" s="24"/>
      <c r="AW906" s="24"/>
      <c r="AX906" s="24"/>
      <c r="AY906" s="24"/>
      <c r="AZ906" s="24"/>
      <c r="BA906" s="24"/>
      <c r="BB906" s="24"/>
      <c r="BC906" s="24"/>
      <c r="BD906" s="24"/>
      <c r="BE906" s="24"/>
      <c r="BF906" s="24"/>
      <c r="BG906" s="24"/>
      <c r="BH906" s="24"/>
      <c r="BI906" s="24"/>
      <c r="BJ906" s="24"/>
      <c r="BK906" s="24"/>
      <c r="BL906" s="24"/>
      <c r="BM906" s="24"/>
      <c r="BN906" s="24"/>
      <c r="BO906" s="24"/>
      <c r="BP906" s="24"/>
      <c r="BQ906" s="24"/>
      <c r="BR906" s="24"/>
      <c r="BS906" s="24"/>
      <c r="BT906" s="24"/>
      <c r="BU906" s="24"/>
      <c r="BV906" s="24"/>
      <c r="BW906" s="24"/>
      <c r="BX906" s="24"/>
      <c r="BY906" s="24"/>
      <c r="BZ906" s="24"/>
      <c r="CA906" s="24"/>
      <c r="CB906" s="24"/>
      <c r="CC906" s="24"/>
      <c r="CD906" s="24"/>
      <c r="CE906" s="24"/>
    </row>
    <row r="907" spans="46:83" x14ac:dyDescent="0.15">
      <c r="AT907" s="24"/>
      <c r="AU907" s="24"/>
      <c r="AV907" s="24"/>
      <c r="AW907" s="24"/>
      <c r="AX907" s="24"/>
      <c r="AY907" s="24"/>
      <c r="AZ907" s="24"/>
      <c r="BA907" s="24"/>
      <c r="BB907" s="24"/>
      <c r="BC907" s="24"/>
      <c r="BD907" s="24"/>
      <c r="BE907" s="24"/>
      <c r="BF907" s="24"/>
      <c r="BG907" s="24"/>
      <c r="BH907" s="24"/>
      <c r="BI907" s="24"/>
      <c r="BJ907" s="24"/>
      <c r="BK907" s="24"/>
      <c r="BL907" s="24"/>
      <c r="BM907" s="24"/>
      <c r="BN907" s="24"/>
      <c r="BO907" s="24"/>
      <c r="BP907" s="24"/>
      <c r="BQ907" s="24"/>
      <c r="BR907" s="24"/>
      <c r="BS907" s="24"/>
      <c r="BT907" s="24"/>
      <c r="BU907" s="24"/>
      <c r="BV907" s="24"/>
      <c r="BW907" s="24"/>
      <c r="BX907" s="24"/>
      <c r="BY907" s="24"/>
      <c r="BZ907" s="24"/>
      <c r="CA907" s="24"/>
      <c r="CB907" s="24"/>
      <c r="CC907" s="24"/>
      <c r="CD907" s="24"/>
      <c r="CE907" s="24"/>
    </row>
    <row r="908" spans="46:83" x14ac:dyDescent="0.15">
      <c r="AT908" s="24"/>
      <c r="AU908" s="24"/>
      <c r="AV908" s="24"/>
      <c r="AW908" s="24"/>
      <c r="AX908" s="24"/>
      <c r="AY908" s="24"/>
      <c r="AZ908" s="24"/>
      <c r="BA908" s="24"/>
      <c r="BB908" s="24"/>
      <c r="BC908" s="24"/>
      <c r="BD908" s="24"/>
      <c r="BE908" s="24"/>
      <c r="BF908" s="24"/>
      <c r="BG908" s="24"/>
      <c r="BH908" s="24"/>
      <c r="BI908" s="24"/>
      <c r="BJ908" s="24"/>
      <c r="BK908" s="24"/>
      <c r="BL908" s="24"/>
      <c r="BM908" s="24"/>
      <c r="BN908" s="24"/>
      <c r="BO908" s="24"/>
      <c r="BP908" s="24"/>
      <c r="BQ908" s="24"/>
      <c r="BR908" s="24"/>
      <c r="BS908" s="24"/>
      <c r="BT908" s="24"/>
      <c r="BU908" s="24"/>
      <c r="BV908" s="24"/>
      <c r="BW908" s="24"/>
      <c r="BX908" s="24"/>
      <c r="BY908" s="24"/>
      <c r="BZ908" s="24"/>
      <c r="CA908" s="24"/>
      <c r="CB908" s="24"/>
      <c r="CC908" s="24"/>
      <c r="CD908" s="24"/>
      <c r="CE908" s="24"/>
    </row>
    <row r="909" spans="46:83" x14ac:dyDescent="0.15">
      <c r="AT909" s="24"/>
      <c r="AU909" s="24"/>
      <c r="AV909" s="24"/>
      <c r="AW909" s="24"/>
      <c r="AX909" s="24"/>
      <c r="AY909" s="24"/>
      <c r="AZ909" s="24"/>
      <c r="BA909" s="24"/>
      <c r="BB909" s="24"/>
      <c r="BC909" s="24"/>
      <c r="BD909" s="24"/>
      <c r="BE909" s="24"/>
      <c r="BF909" s="24"/>
      <c r="BG909" s="24"/>
      <c r="BH909" s="24"/>
      <c r="BI909" s="24"/>
      <c r="BJ909" s="24"/>
      <c r="BK909" s="24"/>
      <c r="BL909" s="24"/>
      <c r="BM909" s="24"/>
      <c r="BN909" s="24"/>
      <c r="BO909" s="24"/>
      <c r="BP909" s="24"/>
      <c r="BQ909" s="24"/>
      <c r="BR909" s="24"/>
      <c r="BS909" s="24"/>
      <c r="BT909" s="24"/>
      <c r="BU909" s="24"/>
      <c r="BV909" s="24"/>
      <c r="BW909" s="24"/>
      <c r="BX909" s="24"/>
      <c r="BY909" s="24"/>
      <c r="BZ909" s="24"/>
      <c r="CA909" s="24"/>
      <c r="CB909" s="24"/>
      <c r="CC909" s="24"/>
      <c r="CD909" s="24"/>
      <c r="CE909" s="24"/>
    </row>
    <row r="910" spans="46:83" x14ac:dyDescent="0.15">
      <c r="AT910" s="24"/>
      <c r="AU910" s="24"/>
      <c r="AV910" s="24"/>
      <c r="AW910" s="24"/>
      <c r="AX910" s="24"/>
      <c r="AY910" s="24"/>
      <c r="AZ910" s="24"/>
      <c r="BA910" s="24"/>
      <c r="BB910" s="24"/>
      <c r="BC910" s="24"/>
      <c r="BD910" s="24"/>
      <c r="BE910" s="24"/>
      <c r="BF910" s="24"/>
      <c r="BG910" s="24"/>
      <c r="BH910" s="24"/>
      <c r="BI910" s="24"/>
      <c r="BJ910" s="24"/>
      <c r="BK910" s="24"/>
      <c r="BL910" s="24"/>
      <c r="BM910" s="24"/>
      <c r="BN910" s="24"/>
      <c r="BO910" s="24"/>
      <c r="BP910" s="24"/>
      <c r="BQ910" s="24"/>
      <c r="BR910" s="24"/>
      <c r="BS910" s="24"/>
      <c r="BT910" s="24"/>
      <c r="BU910" s="24"/>
      <c r="BV910" s="24"/>
      <c r="BW910" s="24"/>
      <c r="BX910" s="24"/>
      <c r="BY910" s="24"/>
      <c r="BZ910" s="24"/>
      <c r="CA910" s="24"/>
      <c r="CB910" s="24"/>
      <c r="CC910" s="24"/>
      <c r="CD910" s="24"/>
      <c r="CE910" s="24"/>
    </row>
    <row r="911" spans="46:83" x14ac:dyDescent="0.15">
      <c r="AT911" s="24"/>
      <c r="AU911" s="24"/>
      <c r="AV911" s="24"/>
      <c r="AW911" s="24"/>
      <c r="AX911" s="24"/>
      <c r="AY911" s="24"/>
      <c r="AZ911" s="24"/>
      <c r="BA911" s="24"/>
      <c r="BB911" s="24"/>
      <c r="BC911" s="24"/>
      <c r="BD911" s="24"/>
      <c r="BE911" s="24"/>
      <c r="BF911" s="24"/>
      <c r="BG911" s="24"/>
      <c r="BH911" s="24"/>
      <c r="BI911" s="24"/>
      <c r="BJ911" s="24"/>
      <c r="BK911" s="24"/>
      <c r="BL911" s="24"/>
      <c r="BM911" s="24"/>
      <c r="BN911" s="24"/>
      <c r="BO911" s="24"/>
      <c r="BP911" s="24"/>
      <c r="BQ911" s="24"/>
      <c r="BR911" s="24"/>
      <c r="BS911" s="24"/>
      <c r="BT911" s="24"/>
      <c r="BU911" s="24"/>
      <c r="BV911" s="24"/>
      <c r="BW911" s="24"/>
      <c r="BX911" s="24"/>
      <c r="BY911" s="24"/>
      <c r="BZ911" s="24"/>
      <c r="CA911" s="24"/>
      <c r="CB911" s="24"/>
      <c r="CC911" s="24"/>
      <c r="CD911" s="24"/>
      <c r="CE911" s="24"/>
    </row>
    <row r="912" spans="46:83" x14ac:dyDescent="0.15">
      <c r="AT912" s="24"/>
      <c r="AU912" s="24"/>
      <c r="AV912" s="24"/>
      <c r="AW912" s="24"/>
      <c r="AX912" s="24"/>
      <c r="AY912" s="24"/>
      <c r="AZ912" s="24"/>
      <c r="BA912" s="24"/>
      <c r="BB912" s="24"/>
      <c r="BC912" s="24"/>
      <c r="BD912" s="24"/>
      <c r="BE912" s="24"/>
      <c r="BF912" s="24"/>
      <c r="BG912" s="24"/>
      <c r="BH912" s="24"/>
      <c r="BI912" s="24"/>
      <c r="BJ912" s="24"/>
      <c r="BK912" s="24"/>
      <c r="BL912" s="24"/>
      <c r="BM912" s="24"/>
      <c r="BN912" s="24"/>
      <c r="BO912" s="24"/>
      <c r="BP912" s="24"/>
      <c r="BQ912" s="24"/>
      <c r="BR912" s="24"/>
      <c r="BS912" s="24"/>
      <c r="BT912" s="24"/>
      <c r="BU912" s="24"/>
      <c r="BV912" s="24"/>
      <c r="BW912" s="24"/>
      <c r="BX912" s="24"/>
      <c r="BY912" s="24"/>
      <c r="BZ912" s="24"/>
      <c r="CA912" s="24"/>
      <c r="CB912" s="24"/>
      <c r="CC912" s="24"/>
      <c r="CD912" s="24"/>
      <c r="CE912" s="24"/>
    </row>
    <row r="913" spans="46:83" x14ac:dyDescent="0.15">
      <c r="AT913" s="24"/>
      <c r="AU913" s="24"/>
      <c r="AV913" s="24"/>
      <c r="AW913" s="24"/>
      <c r="AX913" s="24"/>
      <c r="AY913" s="24"/>
      <c r="AZ913" s="24"/>
      <c r="BA913" s="24"/>
      <c r="BB913" s="24"/>
      <c r="BC913" s="24"/>
      <c r="BD913" s="24"/>
      <c r="BE913" s="24"/>
      <c r="BF913" s="24"/>
      <c r="BG913" s="24"/>
      <c r="BH913" s="24"/>
      <c r="BI913" s="24"/>
      <c r="BJ913" s="24"/>
      <c r="BK913" s="24"/>
      <c r="BL913" s="24"/>
      <c r="BM913" s="24"/>
      <c r="BN913" s="24"/>
      <c r="BO913" s="24"/>
      <c r="BP913" s="24"/>
      <c r="BQ913" s="24"/>
      <c r="BR913" s="24"/>
      <c r="BS913" s="24"/>
      <c r="BT913" s="24"/>
      <c r="BU913" s="24"/>
      <c r="BV913" s="24"/>
      <c r="BW913" s="24"/>
      <c r="BX913" s="24"/>
      <c r="BY913" s="24"/>
      <c r="BZ913" s="24"/>
      <c r="CA913" s="24"/>
      <c r="CB913" s="24"/>
      <c r="CC913" s="24"/>
      <c r="CD913" s="24"/>
      <c r="CE913" s="24"/>
    </row>
    <row r="914" spans="46:83" x14ac:dyDescent="0.15">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row>
    <row r="915" spans="46:83" x14ac:dyDescent="0.15">
      <c r="AT915" s="24"/>
      <c r="AU915" s="24"/>
      <c r="AV915" s="24"/>
      <c r="AW915" s="24"/>
      <c r="AX915" s="24"/>
      <c r="AY915" s="24"/>
      <c r="AZ915" s="24"/>
      <c r="BA915" s="24"/>
      <c r="BB915" s="24"/>
      <c r="BC915" s="24"/>
      <c r="BD915" s="24"/>
      <c r="BE915" s="24"/>
      <c r="BF915" s="24"/>
      <c r="BG915" s="24"/>
      <c r="BH915" s="24"/>
      <c r="BI915" s="24"/>
      <c r="BJ915" s="24"/>
      <c r="BK915" s="24"/>
      <c r="BL915" s="24"/>
      <c r="BM915" s="24"/>
      <c r="BN915" s="24"/>
      <c r="BO915" s="24"/>
      <c r="BP915" s="24"/>
      <c r="BQ915" s="24"/>
      <c r="BR915" s="24"/>
      <c r="BS915" s="24"/>
      <c r="BT915" s="24"/>
      <c r="BU915" s="24"/>
      <c r="BV915" s="24"/>
      <c r="BW915" s="24"/>
      <c r="BX915" s="24"/>
      <c r="BY915" s="24"/>
      <c r="BZ915" s="24"/>
      <c r="CA915" s="24"/>
      <c r="CB915" s="24"/>
      <c r="CC915" s="24"/>
      <c r="CD915" s="24"/>
      <c r="CE915" s="24"/>
    </row>
    <row r="916" spans="46:83" x14ac:dyDescent="0.15">
      <c r="AT916" s="24"/>
      <c r="AU916" s="24"/>
      <c r="AV916" s="24"/>
      <c r="AW916" s="24"/>
      <c r="AX916" s="24"/>
      <c r="AY916" s="24"/>
      <c r="AZ916" s="24"/>
      <c r="BA916" s="24"/>
      <c r="BB916" s="24"/>
      <c r="BC916" s="24"/>
      <c r="BD916" s="24"/>
      <c r="BE916" s="24"/>
      <c r="BF916" s="24"/>
      <c r="BG916" s="24"/>
      <c r="BH916" s="24"/>
      <c r="BI916" s="24"/>
      <c r="BJ916" s="24"/>
      <c r="BK916" s="24"/>
      <c r="BL916" s="24"/>
      <c r="BM916" s="24"/>
      <c r="BN916" s="24"/>
      <c r="BO916" s="24"/>
      <c r="BP916" s="24"/>
      <c r="BQ916" s="24"/>
      <c r="BR916" s="24"/>
      <c r="BS916" s="24"/>
      <c r="BT916" s="24"/>
      <c r="BU916" s="24"/>
      <c r="BV916" s="24"/>
      <c r="BW916" s="24"/>
      <c r="BX916" s="24"/>
      <c r="BY916" s="24"/>
      <c r="BZ916" s="24"/>
      <c r="CA916" s="24"/>
      <c r="CB916" s="24"/>
      <c r="CC916" s="24"/>
      <c r="CD916" s="24"/>
      <c r="CE916" s="24"/>
    </row>
    <row r="917" spans="46:83" x14ac:dyDescent="0.15">
      <c r="AT917" s="24"/>
      <c r="AU917" s="24"/>
      <c r="AV917" s="24"/>
      <c r="AW917" s="24"/>
      <c r="AX917" s="24"/>
      <c r="AY917" s="24"/>
      <c r="AZ917" s="24"/>
      <c r="BA917" s="24"/>
      <c r="BB917" s="24"/>
      <c r="BC917" s="24"/>
      <c r="BD917" s="24"/>
      <c r="BE917" s="24"/>
      <c r="BF917" s="24"/>
      <c r="BG917" s="24"/>
      <c r="BH917" s="24"/>
      <c r="BI917" s="24"/>
      <c r="BJ917" s="24"/>
      <c r="BK917" s="24"/>
      <c r="BL917" s="24"/>
      <c r="BM917" s="24"/>
      <c r="BN917" s="24"/>
      <c r="BO917" s="24"/>
      <c r="BP917" s="24"/>
      <c r="BQ917" s="24"/>
      <c r="BR917" s="24"/>
      <c r="BS917" s="24"/>
      <c r="BT917" s="24"/>
      <c r="BU917" s="24"/>
      <c r="BV917" s="24"/>
      <c r="BW917" s="24"/>
      <c r="BX917" s="24"/>
      <c r="BY917" s="24"/>
      <c r="BZ917" s="24"/>
      <c r="CA917" s="24"/>
      <c r="CB917" s="24"/>
      <c r="CC917" s="24"/>
      <c r="CD917" s="24"/>
      <c r="CE917" s="24"/>
    </row>
    <row r="918" spans="46:83" x14ac:dyDescent="0.15">
      <c r="AT918" s="24"/>
      <c r="AU918" s="24"/>
      <c r="AV918" s="24"/>
      <c r="AW918" s="24"/>
      <c r="AX918" s="24"/>
      <c r="AY918" s="24"/>
      <c r="AZ918" s="24"/>
      <c r="BA918" s="24"/>
      <c r="BB918" s="24"/>
      <c r="BC918" s="24"/>
      <c r="BD918" s="24"/>
      <c r="BE918" s="24"/>
      <c r="BF918" s="24"/>
      <c r="BG918" s="24"/>
      <c r="BH918" s="24"/>
      <c r="BI918" s="24"/>
      <c r="BJ918" s="24"/>
      <c r="BK918" s="24"/>
      <c r="BL918" s="24"/>
      <c r="BM918" s="24"/>
      <c r="BN918" s="24"/>
      <c r="BO918" s="24"/>
      <c r="BP918" s="24"/>
      <c r="BQ918" s="24"/>
      <c r="BR918" s="24"/>
      <c r="BS918" s="24"/>
      <c r="BT918" s="24"/>
      <c r="BU918" s="24"/>
      <c r="BV918" s="24"/>
      <c r="BW918" s="24"/>
      <c r="BX918" s="24"/>
      <c r="BY918" s="24"/>
      <c r="BZ918" s="24"/>
      <c r="CA918" s="24"/>
      <c r="CB918" s="24"/>
      <c r="CC918" s="24"/>
      <c r="CD918" s="24"/>
      <c r="CE918" s="24"/>
    </row>
    <row r="919" spans="46:83" x14ac:dyDescent="0.15">
      <c r="AT919" s="24"/>
      <c r="AU919" s="24"/>
      <c r="AV919" s="24"/>
      <c r="AW919" s="24"/>
      <c r="AX919" s="24"/>
      <c r="AY919" s="24"/>
      <c r="AZ919" s="24"/>
      <c r="BA919" s="24"/>
      <c r="BB919" s="24"/>
      <c r="BC919" s="24"/>
      <c r="BD919" s="24"/>
      <c r="BE919" s="24"/>
      <c r="BF919" s="24"/>
      <c r="BG919" s="24"/>
      <c r="BH919" s="24"/>
      <c r="BI919" s="24"/>
      <c r="BJ919" s="24"/>
      <c r="BK919" s="24"/>
      <c r="BL919" s="24"/>
      <c r="BM919" s="24"/>
      <c r="BN919" s="24"/>
      <c r="BO919" s="24"/>
      <c r="BP919" s="24"/>
      <c r="BQ919" s="24"/>
      <c r="BR919" s="24"/>
      <c r="BS919" s="24"/>
      <c r="BT919" s="24"/>
      <c r="BU919" s="24"/>
      <c r="BV919" s="24"/>
      <c r="BW919" s="24"/>
      <c r="BX919" s="24"/>
      <c r="BY919" s="24"/>
      <c r="BZ919" s="24"/>
      <c r="CA919" s="24"/>
      <c r="CB919" s="24"/>
      <c r="CC919" s="24"/>
      <c r="CD919" s="24"/>
      <c r="CE919" s="24"/>
    </row>
    <row r="920" spans="46:83" x14ac:dyDescent="0.15">
      <c r="AT920" s="24"/>
      <c r="AU920" s="24"/>
      <c r="AV920" s="24"/>
      <c r="AW920" s="24"/>
      <c r="AX920" s="24"/>
      <c r="AY920" s="24"/>
      <c r="AZ920" s="24"/>
      <c r="BA920" s="24"/>
      <c r="BB920" s="24"/>
      <c r="BC920" s="24"/>
      <c r="BD920" s="24"/>
      <c r="BE920" s="24"/>
      <c r="BF920" s="24"/>
      <c r="BG920" s="24"/>
      <c r="BH920" s="24"/>
      <c r="BI920" s="24"/>
      <c r="BJ920" s="24"/>
      <c r="BK920" s="24"/>
      <c r="BL920" s="24"/>
      <c r="BM920" s="24"/>
      <c r="BN920" s="24"/>
      <c r="BO920" s="24"/>
      <c r="BP920" s="24"/>
      <c r="BQ920" s="24"/>
      <c r="BR920" s="24"/>
      <c r="BS920" s="24"/>
      <c r="BT920" s="24"/>
      <c r="BU920" s="24"/>
      <c r="BV920" s="24"/>
      <c r="BW920" s="24"/>
      <c r="BX920" s="24"/>
      <c r="BY920" s="24"/>
      <c r="BZ920" s="24"/>
      <c r="CA920" s="24"/>
      <c r="CB920" s="24"/>
      <c r="CC920" s="24"/>
      <c r="CD920" s="24"/>
      <c r="CE920" s="24"/>
    </row>
    <row r="921" spans="46:83" x14ac:dyDescent="0.15">
      <c r="AT921" s="24"/>
      <c r="AU921" s="24"/>
      <c r="AV921" s="24"/>
      <c r="AW921" s="24"/>
      <c r="AX921" s="24"/>
      <c r="AY921" s="24"/>
      <c r="AZ921" s="24"/>
      <c r="BA921" s="24"/>
      <c r="BB921" s="24"/>
      <c r="BC921" s="24"/>
      <c r="BD921" s="24"/>
      <c r="BE921" s="24"/>
      <c r="BF921" s="24"/>
      <c r="BG921" s="24"/>
      <c r="BH921" s="24"/>
      <c r="BI921" s="24"/>
      <c r="BJ921" s="24"/>
      <c r="BK921" s="24"/>
      <c r="BL921" s="24"/>
      <c r="BM921" s="24"/>
      <c r="BN921" s="24"/>
      <c r="BO921" s="24"/>
      <c r="BP921" s="24"/>
      <c r="BQ921" s="24"/>
      <c r="BR921" s="24"/>
      <c r="BS921" s="24"/>
      <c r="BT921" s="24"/>
      <c r="BU921" s="24"/>
      <c r="BV921" s="24"/>
      <c r="BW921" s="24"/>
      <c r="BX921" s="24"/>
      <c r="BY921" s="24"/>
      <c r="BZ921" s="24"/>
      <c r="CA921" s="24"/>
      <c r="CB921" s="24"/>
      <c r="CC921" s="24"/>
      <c r="CD921" s="24"/>
      <c r="CE921" s="24"/>
    </row>
    <row r="922" spans="46:83" x14ac:dyDescent="0.15">
      <c r="AT922" s="24"/>
      <c r="AU922" s="24"/>
      <c r="AV922" s="24"/>
      <c r="AW922" s="24"/>
      <c r="AX922" s="24"/>
      <c r="AY922" s="24"/>
      <c r="AZ922" s="24"/>
      <c r="BA922" s="24"/>
      <c r="BB922" s="24"/>
      <c r="BC922" s="24"/>
      <c r="BD922" s="24"/>
      <c r="BE922" s="24"/>
      <c r="BF922" s="24"/>
      <c r="BG922" s="24"/>
      <c r="BH922" s="24"/>
      <c r="BI922" s="24"/>
      <c r="BJ922" s="24"/>
      <c r="BK922" s="24"/>
      <c r="BL922" s="24"/>
      <c r="BM922" s="24"/>
      <c r="BN922" s="24"/>
      <c r="BO922" s="24"/>
      <c r="BP922" s="24"/>
      <c r="BQ922" s="24"/>
      <c r="BR922" s="24"/>
      <c r="BS922" s="24"/>
      <c r="BT922" s="24"/>
      <c r="BU922" s="24"/>
      <c r="BV922" s="24"/>
      <c r="BW922" s="24"/>
      <c r="BX922" s="24"/>
      <c r="BY922" s="24"/>
      <c r="BZ922" s="24"/>
      <c r="CA922" s="24"/>
      <c r="CB922" s="24"/>
      <c r="CC922" s="24"/>
      <c r="CD922" s="24"/>
      <c r="CE922" s="24"/>
    </row>
    <row r="923" spans="46:83" x14ac:dyDescent="0.15">
      <c r="AT923" s="24"/>
      <c r="AU923" s="24"/>
      <c r="AV923" s="24"/>
      <c r="AW923" s="24"/>
      <c r="AX923" s="24"/>
      <c r="AY923" s="24"/>
      <c r="AZ923" s="24"/>
      <c r="BA923" s="24"/>
      <c r="BB923" s="24"/>
      <c r="BC923" s="24"/>
      <c r="BD923" s="24"/>
      <c r="BE923" s="24"/>
      <c r="BF923" s="24"/>
      <c r="BG923" s="24"/>
      <c r="BH923" s="24"/>
      <c r="BI923" s="24"/>
      <c r="BJ923" s="24"/>
      <c r="BK923" s="24"/>
      <c r="BL923" s="24"/>
      <c r="BM923" s="24"/>
      <c r="BN923" s="24"/>
      <c r="BO923" s="24"/>
      <c r="BP923" s="24"/>
      <c r="BQ923" s="24"/>
      <c r="BR923" s="24"/>
      <c r="BS923" s="24"/>
      <c r="BT923" s="24"/>
      <c r="BU923" s="24"/>
      <c r="BV923" s="24"/>
      <c r="BW923" s="24"/>
      <c r="BX923" s="24"/>
      <c r="BY923" s="24"/>
      <c r="BZ923" s="24"/>
      <c r="CA923" s="24"/>
      <c r="CB923" s="24"/>
      <c r="CC923" s="24"/>
      <c r="CD923" s="24"/>
      <c r="CE923" s="24"/>
    </row>
    <row r="924" spans="46:83" x14ac:dyDescent="0.15">
      <c r="AT924" s="24"/>
      <c r="AU924" s="24"/>
      <c r="AV924" s="24"/>
      <c r="AW924" s="24"/>
      <c r="AX924" s="24"/>
      <c r="AY924" s="24"/>
      <c r="AZ924" s="24"/>
      <c r="BA924" s="24"/>
      <c r="BB924" s="24"/>
      <c r="BC924" s="24"/>
      <c r="BD924" s="24"/>
      <c r="BE924" s="24"/>
      <c r="BF924" s="24"/>
      <c r="BG924" s="24"/>
      <c r="BH924" s="24"/>
      <c r="BI924" s="24"/>
      <c r="BJ924" s="24"/>
      <c r="BK924" s="24"/>
      <c r="BL924" s="24"/>
      <c r="BM924" s="24"/>
      <c r="BN924" s="24"/>
      <c r="BO924" s="24"/>
      <c r="BP924" s="24"/>
      <c r="BQ924" s="24"/>
      <c r="BR924" s="24"/>
      <c r="BS924" s="24"/>
      <c r="BT924" s="24"/>
      <c r="BU924" s="24"/>
      <c r="BV924" s="24"/>
      <c r="BW924" s="24"/>
      <c r="BX924" s="24"/>
      <c r="BY924" s="24"/>
      <c r="BZ924" s="24"/>
      <c r="CA924" s="24"/>
      <c r="CB924" s="24"/>
      <c r="CC924" s="24"/>
      <c r="CD924" s="24"/>
      <c r="CE924" s="24"/>
    </row>
    <row r="925" spans="46:83" x14ac:dyDescent="0.15">
      <c r="AT925" s="24"/>
      <c r="AU925" s="24"/>
      <c r="AV925" s="24"/>
      <c r="AW925" s="24"/>
      <c r="AX925" s="24"/>
      <c r="AY925" s="24"/>
      <c r="AZ925" s="24"/>
      <c r="BA925" s="24"/>
      <c r="BB925" s="24"/>
      <c r="BC925" s="24"/>
      <c r="BD925" s="24"/>
      <c r="BE925" s="24"/>
      <c r="BF925" s="24"/>
      <c r="BG925" s="24"/>
      <c r="BH925" s="24"/>
      <c r="BI925" s="24"/>
      <c r="BJ925" s="24"/>
      <c r="BK925" s="24"/>
      <c r="BL925" s="24"/>
      <c r="BM925" s="24"/>
      <c r="BN925" s="24"/>
      <c r="BO925" s="24"/>
      <c r="BP925" s="24"/>
      <c r="BQ925" s="24"/>
      <c r="BR925" s="24"/>
      <c r="BS925" s="24"/>
      <c r="BT925" s="24"/>
      <c r="BU925" s="24"/>
      <c r="BV925" s="24"/>
      <c r="BW925" s="24"/>
      <c r="BX925" s="24"/>
      <c r="BY925" s="24"/>
      <c r="BZ925" s="24"/>
      <c r="CA925" s="24"/>
      <c r="CB925" s="24"/>
      <c r="CC925" s="24"/>
      <c r="CD925" s="24"/>
      <c r="CE925" s="24"/>
    </row>
    <row r="926" spans="46:83" x14ac:dyDescent="0.15">
      <c r="AT926" s="24"/>
      <c r="AU926" s="24"/>
      <c r="AV926" s="24"/>
      <c r="AW926" s="24"/>
      <c r="AX926" s="24"/>
      <c r="AY926" s="24"/>
      <c r="AZ926" s="24"/>
      <c r="BA926" s="24"/>
      <c r="BB926" s="24"/>
      <c r="BC926" s="24"/>
      <c r="BD926" s="24"/>
      <c r="BE926" s="24"/>
      <c r="BF926" s="24"/>
      <c r="BG926" s="24"/>
      <c r="BH926" s="24"/>
      <c r="BI926" s="24"/>
      <c r="BJ926" s="24"/>
      <c r="BK926" s="24"/>
      <c r="BL926" s="24"/>
      <c r="BM926" s="24"/>
      <c r="BN926" s="24"/>
      <c r="BO926" s="24"/>
      <c r="BP926" s="24"/>
      <c r="BQ926" s="24"/>
      <c r="BR926" s="24"/>
      <c r="BS926" s="24"/>
      <c r="BT926" s="24"/>
      <c r="BU926" s="24"/>
      <c r="BV926" s="24"/>
      <c r="BW926" s="24"/>
      <c r="BX926" s="24"/>
      <c r="BY926" s="24"/>
      <c r="BZ926" s="24"/>
      <c r="CA926" s="24"/>
      <c r="CB926" s="24"/>
      <c r="CC926" s="24"/>
      <c r="CD926" s="24"/>
      <c r="CE926" s="24"/>
    </row>
    <row r="927" spans="46:83" x14ac:dyDescent="0.15">
      <c r="AT927" s="24"/>
      <c r="AU927" s="24"/>
      <c r="AV927" s="24"/>
      <c r="AW927" s="24"/>
      <c r="AX927" s="24"/>
      <c r="AY927" s="24"/>
      <c r="AZ927" s="24"/>
      <c r="BA927" s="24"/>
      <c r="BB927" s="24"/>
      <c r="BC927" s="24"/>
      <c r="BD927" s="24"/>
      <c r="BE927" s="24"/>
      <c r="BF927" s="24"/>
      <c r="BG927" s="24"/>
      <c r="BH927" s="24"/>
      <c r="BI927" s="24"/>
      <c r="BJ927" s="24"/>
      <c r="BK927" s="24"/>
      <c r="BL927" s="24"/>
      <c r="BM927" s="24"/>
      <c r="BN927" s="24"/>
      <c r="BO927" s="24"/>
      <c r="BP927" s="24"/>
      <c r="BQ927" s="24"/>
      <c r="BR927" s="24"/>
      <c r="BS927" s="24"/>
      <c r="BT927" s="24"/>
      <c r="BU927" s="24"/>
      <c r="BV927" s="24"/>
      <c r="BW927" s="24"/>
      <c r="BX927" s="24"/>
      <c r="BY927" s="24"/>
      <c r="BZ927" s="24"/>
      <c r="CA927" s="24"/>
      <c r="CB927" s="24"/>
      <c r="CC927" s="24"/>
      <c r="CD927" s="24"/>
      <c r="CE927" s="24"/>
    </row>
    <row r="928" spans="46:83" x14ac:dyDescent="0.15">
      <c r="AT928" s="24"/>
      <c r="AU928" s="24"/>
      <c r="AV928" s="24"/>
      <c r="AW928" s="24"/>
      <c r="AX928" s="24"/>
      <c r="AY928" s="24"/>
      <c r="AZ928" s="24"/>
      <c r="BA928" s="24"/>
      <c r="BB928" s="24"/>
      <c r="BC928" s="24"/>
      <c r="BD928" s="24"/>
      <c r="BE928" s="24"/>
      <c r="BF928" s="24"/>
      <c r="BG928" s="24"/>
      <c r="BH928" s="24"/>
      <c r="BI928" s="24"/>
      <c r="BJ928" s="24"/>
      <c r="BK928" s="24"/>
      <c r="BL928" s="24"/>
      <c r="BM928" s="24"/>
      <c r="BN928" s="24"/>
      <c r="BO928" s="24"/>
      <c r="BP928" s="24"/>
      <c r="BQ928" s="24"/>
      <c r="BR928" s="24"/>
      <c r="BS928" s="24"/>
      <c r="BT928" s="24"/>
      <c r="BU928" s="24"/>
      <c r="BV928" s="24"/>
      <c r="BW928" s="24"/>
      <c r="BX928" s="24"/>
      <c r="BY928" s="24"/>
      <c r="BZ928" s="24"/>
      <c r="CA928" s="24"/>
      <c r="CB928" s="24"/>
      <c r="CC928" s="24"/>
      <c r="CD928" s="24"/>
      <c r="CE928" s="24"/>
    </row>
    <row r="929" spans="46:83" x14ac:dyDescent="0.15">
      <c r="AT929" s="24"/>
      <c r="AU929" s="24"/>
      <c r="AV929" s="24"/>
      <c r="AW929" s="24"/>
      <c r="AX929" s="24"/>
      <c r="AY929" s="24"/>
      <c r="AZ929" s="24"/>
      <c r="BA929" s="24"/>
      <c r="BB929" s="24"/>
      <c r="BC929" s="24"/>
      <c r="BD929" s="24"/>
      <c r="BE929" s="24"/>
      <c r="BF929" s="24"/>
      <c r="BG929" s="24"/>
      <c r="BH929" s="24"/>
      <c r="BI929" s="24"/>
      <c r="BJ929" s="24"/>
      <c r="BK929" s="24"/>
      <c r="BL929" s="24"/>
      <c r="BM929" s="24"/>
      <c r="BN929" s="24"/>
      <c r="BO929" s="24"/>
      <c r="BP929" s="24"/>
      <c r="BQ929" s="24"/>
      <c r="BR929" s="24"/>
      <c r="BS929" s="24"/>
      <c r="BT929" s="24"/>
      <c r="BU929" s="24"/>
      <c r="BV929" s="24"/>
      <c r="BW929" s="24"/>
      <c r="BX929" s="24"/>
      <c r="BY929" s="24"/>
      <c r="BZ929" s="24"/>
      <c r="CA929" s="24"/>
      <c r="CB929" s="24"/>
      <c r="CC929" s="24"/>
      <c r="CD929" s="24"/>
      <c r="CE929" s="24"/>
    </row>
    <row r="930" spans="46:83" x14ac:dyDescent="0.15">
      <c r="AT930" s="24"/>
      <c r="AU930" s="24"/>
      <c r="AV930" s="24"/>
      <c r="AW930" s="24"/>
      <c r="AX930" s="24"/>
      <c r="AY930" s="24"/>
      <c r="AZ930" s="24"/>
      <c r="BA930" s="24"/>
      <c r="BB930" s="24"/>
      <c r="BC930" s="24"/>
      <c r="BD930" s="24"/>
      <c r="BE930" s="24"/>
      <c r="BF930" s="24"/>
      <c r="BG930" s="24"/>
      <c r="BH930" s="24"/>
      <c r="BI930" s="24"/>
      <c r="BJ930" s="24"/>
      <c r="BK930" s="24"/>
      <c r="BL930" s="24"/>
      <c r="BM930" s="24"/>
      <c r="BN930" s="24"/>
      <c r="BO930" s="24"/>
      <c r="BP930" s="24"/>
      <c r="BQ930" s="24"/>
      <c r="BR930" s="24"/>
      <c r="BS930" s="24"/>
      <c r="BT930" s="24"/>
      <c r="BU930" s="24"/>
      <c r="BV930" s="24"/>
      <c r="BW930" s="24"/>
      <c r="BX930" s="24"/>
      <c r="BY930" s="24"/>
      <c r="BZ930" s="24"/>
      <c r="CA930" s="24"/>
      <c r="CB930" s="24"/>
      <c r="CC930" s="24"/>
      <c r="CD930" s="24"/>
      <c r="CE930" s="24"/>
    </row>
    <row r="931" spans="46:83" x14ac:dyDescent="0.15">
      <c r="AT931" s="24"/>
      <c r="AU931" s="24"/>
      <c r="AV931" s="24"/>
      <c r="AW931" s="24"/>
      <c r="AX931" s="24"/>
      <c r="AY931" s="24"/>
      <c r="AZ931" s="24"/>
      <c r="BA931" s="24"/>
      <c r="BB931" s="24"/>
      <c r="BC931" s="24"/>
      <c r="BD931" s="24"/>
      <c r="BE931" s="24"/>
      <c r="BF931" s="24"/>
      <c r="BG931" s="24"/>
      <c r="BH931" s="24"/>
      <c r="BI931" s="24"/>
      <c r="BJ931" s="24"/>
      <c r="BK931" s="24"/>
      <c r="BL931" s="24"/>
      <c r="BM931" s="24"/>
      <c r="BN931" s="24"/>
      <c r="BO931" s="24"/>
      <c r="BP931" s="24"/>
      <c r="BQ931" s="24"/>
      <c r="BR931" s="24"/>
      <c r="BS931" s="24"/>
      <c r="BT931" s="24"/>
      <c r="BU931" s="24"/>
      <c r="BV931" s="24"/>
      <c r="BW931" s="24"/>
      <c r="BX931" s="24"/>
      <c r="BY931" s="24"/>
      <c r="BZ931" s="24"/>
      <c r="CA931" s="24"/>
      <c r="CB931" s="24"/>
      <c r="CC931" s="24"/>
      <c r="CD931" s="24"/>
      <c r="CE931" s="24"/>
    </row>
    <row r="932" spans="46:83" x14ac:dyDescent="0.15">
      <c r="AT932" s="24"/>
      <c r="AU932" s="24"/>
      <c r="AV932" s="24"/>
      <c r="AW932" s="24"/>
      <c r="AX932" s="24"/>
      <c r="AY932" s="24"/>
      <c r="AZ932" s="24"/>
      <c r="BA932" s="24"/>
      <c r="BB932" s="24"/>
      <c r="BC932" s="24"/>
      <c r="BD932" s="24"/>
      <c r="BE932" s="24"/>
      <c r="BF932" s="24"/>
      <c r="BG932" s="24"/>
      <c r="BH932" s="24"/>
      <c r="BI932" s="24"/>
      <c r="BJ932" s="24"/>
      <c r="BK932" s="24"/>
      <c r="BL932" s="24"/>
      <c r="BM932" s="24"/>
      <c r="BN932" s="24"/>
      <c r="BO932" s="24"/>
      <c r="BP932" s="24"/>
      <c r="BQ932" s="24"/>
      <c r="BR932" s="24"/>
      <c r="BS932" s="24"/>
      <c r="BT932" s="24"/>
      <c r="BU932" s="24"/>
      <c r="BV932" s="24"/>
      <c r="BW932" s="24"/>
      <c r="BX932" s="24"/>
      <c r="BY932" s="24"/>
      <c r="BZ932" s="24"/>
      <c r="CA932" s="24"/>
      <c r="CB932" s="24"/>
      <c r="CC932" s="24"/>
      <c r="CD932" s="24"/>
      <c r="CE932" s="24"/>
    </row>
    <row r="933" spans="46:83" x14ac:dyDescent="0.15">
      <c r="AT933" s="24"/>
      <c r="AU933" s="24"/>
      <c r="AV933" s="24"/>
      <c r="AW933" s="24"/>
      <c r="AX933" s="24"/>
      <c r="AY933" s="24"/>
      <c r="AZ933" s="24"/>
      <c r="BA933" s="24"/>
      <c r="BB933" s="24"/>
      <c r="BC933" s="24"/>
      <c r="BD933" s="24"/>
      <c r="BE933" s="24"/>
      <c r="BF933" s="24"/>
      <c r="BG933" s="24"/>
      <c r="BH933" s="24"/>
      <c r="BI933" s="24"/>
      <c r="BJ933" s="24"/>
      <c r="BK933" s="24"/>
      <c r="BL933" s="24"/>
      <c r="BM933" s="24"/>
      <c r="BN933" s="24"/>
      <c r="BO933" s="24"/>
      <c r="BP933" s="24"/>
      <c r="BQ933" s="24"/>
      <c r="BR933" s="24"/>
      <c r="BS933" s="24"/>
      <c r="BT933" s="24"/>
      <c r="BU933" s="24"/>
      <c r="BV933" s="24"/>
      <c r="BW933" s="24"/>
      <c r="BX933" s="24"/>
      <c r="BY933" s="24"/>
      <c r="BZ933" s="24"/>
      <c r="CA933" s="24"/>
      <c r="CB933" s="24"/>
      <c r="CC933" s="24"/>
      <c r="CD933" s="24"/>
      <c r="CE933" s="24"/>
    </row>
    <row r="934" spans="46:83" x14ac:dyDescent="0.15">
      <c r="AT934" s="24"/>
      <c r="AU934" s="24"/>
      <c r="AV934" s="24"/>
      <c r="AW934" s="24"/>
      <c r="AX934" s="24"/>
      <c r="AY934" s="24"/>
      <c r="AZ934" s="24"/>
      <c r="BA934" s="24"/>
      <c r="BB934" s="24"/>
      <c r="BC934" s="24"/>
      <c r="BD934" s="24"/>
      <c r="BE934" s="24"/>
      <c r="BF934" s="24"/>
      <c r="BG934" s="24"/>
      <c r="BH934" s="24"/>
      <c r="BI934" s="24"/>
      <c r="BJ934" s="24"/>
      <c r="BK934" s="24"/>
      <c r="BL934" s="24"/>
      <c r="BM934" s="24"/>
      <c r="BN934" s="24"/>
      <c r="BO934" s="24"/>
      <c r="BP934" s="24"/>
      <c r="BQ934" s="24"/>
      <c r="BR934" s="24"/>
      <c r="BS934" s="24"/>
      <c r="BT934" s="24"/>
      <c r="BU934" s="24"/>
      <c r="BV934" s="24"/>
      <c r="BW934" s="24"/>
      <c r="BX934" s="24"/>
      <c r="BY934" s="24"/>
      <c r="BZ934" s="24"/>
      <c r="CA934" s="24"/>
      <c r="CB934" s="24"/>
      <c r="CC934" s="24"/>
      <c r="CD934" s="24"/>
      <c r="CE934" s="24"/>
    </row>
    <row r="935" spans="46:83" x14ac:dyDescent="0.15">
      <c r="AT935" s="24"/>
      <c r="AU935" s="24"/>
      <c r="AV935" s="24"/>
      <c r="AW935" s="24"/>
      <c r="AX935" s="24"/>
      <c r="AY935" s="24"/>
      <c r="AZ935" s="24"/>
      <c r="BA935" s="24"/>
      <c r="BB935" s="24"/>
      <c r="BC935" s="24"/>
      <c r="BD935" s="24"/>
      <c r="BE935" s="24"/>
      <c r="BF935" s="24"/>
      <c r="BG935" s="24"/>
      <c r="BH935" s="24"/>
      <c r="BI935" s="24"/>
      <c r="BJ935" s="24"/>
      <c r="BK935" s="24"/>
      <c r="BL935" s="24"/>
      <c r="BM935" s="24"/>
      <c r="BN935" s="24"/>
      <c r="BO935" s="24"/>
      <c r="BP935" s="24"/>
      <c r="BQ935" s="24"/>
      <c r="BR935" s="24"/>
      <c r="BS935" s="24"/>
      <c r="BT935" s="24"/>
      <c r="BU935" s="24"/>
      <c r="BV935" s="24"/>
      <c r="BW935" s="24"/>
      <c r="BX935" s="24"/>
      <c r="BY935" s="24"/>
      <c r="BZ935" s="24"/>
      <c r="CA935" s="24"/>
      <c r="CB935" s="24"/>
      <c r="CC935" s="24"/>
      <c r="CD935" s="24"/>
      <c r="CE935" s="24"/>
    </row>
    <row r="936" spans="46:83" x14ac:dyDescent="0.15">
      <c r="AT936" s="24"/>
      <c r="AU936" s="24"/>
      <c r="AV936" s="24"/>
      <c r="AW936" s="24"/>
      <c r="AX936" s="24"/>
      <c r="AY936" s="24"/>
      <c r="AZ936" s="24"/>
      <c r="BA936" s="24"/>
      <c r="BB936" s="24"/>
      <c r="BC936" s="24"/>
      <c r="BD936" s="24"/>
      <c r="BE936" s="24"/>
      <c r="BF936" s="24"/>
      <c r="BG936" s="24"/>
      <c r="BH936" s="24"/>
      <c r="BI936" s="24"/>
      <c r="BJ936" s="24"/>
      <c r="BK936" s="24"/>
      <c r="BL936" s="24"/>
      <c r="BM936" s="24"/>
      <c r="BN936" s="24"/>
      <c r="BO936" s="24"/>
      <c r="BP936" s="24"/>
      <c r="BQ936" s="24"/>
      <c r="BR936" s="24"/>
      <c r="BS936" s="24"/>
      <c r="BT936" s="24"/>
      <c r="BU936" s="24"/>
      <c r="BV936" s="24"/>
      <c r="BW936" s="24"/>
      <c r="BX936" s="24"/>
      <c r="BY936" s="24"/>
      <c r="BZ936" s="24"/>
      <c r="CA936" s="24"/>
      <c r="CB936" s="24"/>
      <c r="CC936" s="24"/>
      <c r="CD936" s="24"/>
      <c r="CE936" s="24"/>
    </row>
    <row r="937" spans="46:83" x14ac:dyDescent="0.15">
      <c r="AT937" s="24"/>
      <c r="AU937" s="24"/>
      <c r="AV937" s="24"/>
      <c r="AW937" s="24"/>
      <c r="AX937" s="24"/>
      <c r="AY937" s="24"/>
      <c r="AZ937" s="24"/>
      <c r="BA937" s="24"/>
      <c r="BB937" s="24"/>
      <c r="BC937" s="24"/>
      <c r="BD937" s="24"/>
      <c r="BE937" s="24"/>
      <c r="BF937" s="24"/>
      <c r="BG937" s="24"/>
      <c r="BH937" s="24"/>
      <c r="BI937" s="24"/>
      <c r="BJ937" s="24"/>
      <c r="BK937" s="24"/>
      <c r="BL937" s="24"/>
      <c r="BM937" s="24"/>
      <c r="BN937" s="24"/>
      <c r="BO937" s="24"/>
      <c r="BP937" s="24"/>
      <c r="BQ937" s="24"/>
      <c r="BR937" s="24"/>
      <c r="BS937" s="24"/>
      <c r="BT937" s="24"/>
      <c r="BU937" s="24"/>
      <c r="BV937" s="24"/>
      <c r="BW937" s="24"/>
      <c r="BX937" s="24"/>
      <c r="BY937" s="24"/>
      <c r="BZ937" s="24"/>
      <c r="CA937" s="24"/>
      <c r="CB937" s="24"/>
      <c r="CC937" s="24"/>
      <c r="CD937" s="24"/>
      <c r="CE937" s="24"/>
    </row>
    <row r="938" spans="46:83" x14ac:dyDescent="0.15">
      <c r="AT938" s="24"/>
      <c r="AU938" s="24"/>
      <c r="AV938" s="24"/>
      <c r="AW938" s="24"/>
      <c r="AX938" s="24"/>
      <c r="AY938" s="24"/>
      <c r="AZ938" s="24"/>
      <c r="BA938" s="24"/>
      <c r="BB938" s="24"/>
      <c r="BC938" s="24"/>
      <c r="BD938" s="24"/>
      <c r="BE938" s="24"/>
      <c r="BF938" s="24"/>
      <c r="BG938" s="24"/>
      <c r="BH938" s="24"/>
      <c r="BI938" s="24"/>
      <c r="BJ938" s="24"/>
      <c r="BK938" s="24"/>
      <c r="BL938" s="24"/>
      <c r="BM938" s="24"/>
      <c r="BN938" s="24"/>
      <c r="BO938" s="24"/>
      <c r="BP938" s="24"/>
      <c r="BQ938" s="24"/>
      <c r="BR938" s="24"/>
      <c r="BS938" s="24"/>
      <c r="BT938" s="24"/>
      <c r="BU938" s="24"/>
      <c r="BV938" s="24"/>
      <c r="BW938" s="24"/>
      <c r="BX938" s="24"/>
      <c r="BY938" s="24"/>
      <c r="BZ938" s="24"/>
      <c r="CA938" s="24"/>
      <c r="CB938" s="24"/>
      <c r="CC938" s="24"/>
      <c r="CD938" s="24"/>
      <c r="CE938" s="24"/>
    </row>
    <row r="939" spans="46:83" x14ac:dyDescent="0.15">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row>
    <row r="940" spans="46:83" x14ac:dyDescent="0.15">
      <c r="AT940" s="24"/>
      <c r="AU940" s="24"/>
      <c r="AV940" s="24"/>
      <c r="AW940" s="24"/>
      <c r="AX940" s="24"/>
      <c r="AY940" s="24"/>
      <c r="AZ940" s="24"/>
      <c r="BA940" s="24"/>
      <c r="BB940" s="24"/>
      <c r="BC940" s="24"/>
      <c r="BD940" s="24"/>
      <c r="BE940" s="24"/>
      <c r="BF940" s="24"/>
      <c r="BG940" s="24"/>
      <c r="BH940" s="24"/>
      <c r="BI940" s="24"/>
      <c r="BJ940" s="24"/>
      <c r="BK940" s="24"/>
      <c r="BL940" s="24"/>
      <c r="BM940" s="24"/>
      <c r="BN940" s="24"/>
      <c r="BO940" s="24"/>
      <c r="BP940" s="24"/>
      <c r="BQ940" s="24"/>
      <c r="BR940" s="24"/>
      <c r="BS940" s="24"/>
      <c r="BT940" s="24"/>
      <c r="BU940" s="24"/>
      <c r="BV940" s="24"/>
      <c r="BW940" s="24"/>
      <c r="BX940" s="24"/>
      <c r="BY940" s="24"/>
      <c r="BZ940" s="24"/>
      <c r="CA940" s="24"/>
      <c r="CB940" s="24"/>
      <c r="CC940" s="24"/>
      <c r="CD940" s="24"/>
      <c r="CE940" s="24"/>
    </row>
    <row r="941" spans="46:83" x14ac:dyDescent="0.15">
      <c r="AT941" s="24"/>
      <c r="AU941" s="24"/>
      <c r="AV941" s="24"/>
      <c r="AW941" s="24"/>
      <c r="AX941" s="24"/>
      <c r="AY941" s="24"/>
      <c r="AZ941" s="24"/>
      <c r="BA941" s="24"/>
      <c r="BB941" s="24"/>
      <c r="BC941" s="24"/>
      <c r="BD941" s="24"/>
      <c r="BE941" s="24"/>
      <c r="BF941" s="24"/>
      <c r="BG941" s="24"/>
      <c r="BH941" s="24"/>
      <c r="BI941" s="24"/>
      <c r="BJ941" s="24"/>
      <c r="BK941" s="24"/>
      <c r="BL941" s="24"/>
      <c r="BM941" s="24"/>
      <c r="BN941" s="24"/>
      <c r="BO941" s="24"/>
      <c r="BP941" s="24"/>
      <c r="BQ941" s="24"/>
      <c r="BR941" s="24"/>
      <c r="BS941" s="24"/>
      <c r="BT941" s="24"/>
      <c r="BU941" s="24"/>
      <c r="BV941" s="24"/>
      <c r="BW941" s="24"/>
      <c r="BX941" s="24"/>
      <c r="BY941" s="24"/>
      <c r="BZ941" s="24"/>
      <c r="CA941" s="24"/>
      <c r="CB941" s="24"/>
      <c r="CC941" s="24"/>
      <c r="CD941" s="24"/>
      <c r="CE941" s="24"/>
    </row>
    <row r="942" spans="46:83" x14ac:dyDescent="0.15">
      <c r="AT942" s="24"/>
      <c r="AU942" s="24"/>
      <c r="AV942" s="24"/>
      <c r="AW942" s="24"/>
      <c r="AX942" s="24"/>
      <c r="AY942" s="24"/>
      <c r="AZ942" s="24"/>
      <c r="BA942" s="24"/>
      <c r="BB942" s="24"/>
      <c r="BC942" s="24"/>
      <c r="BD942" s="24"/>
      <c r="BE942" s="24"/>
      <c r="BF942" s="24"/>
      <c r="BG942" s="24"/>
      <c r="BH942" s="24"/>
      <c r="BI942" s="24"/>
      <c r="BJ942" s="24"/>
      <c r="BK942" s="24"/>
      <c r="BL942" s="24"/>
      <c r="BM942" s="24"/>
      <c r="BN942" s="24"/>
      <c r="BO942" s="24"/>
      <c r="BP942" s="24"/>
      <c r="BQ942" s="24"/>
      <c r="BR942" s="24"/>
      <c r="BS942" s="24"/>
      <c r="BT942" s="24"/>
      <c r="BU942" s="24"/>
      <c r="BV942" s="24"/>
      <c r="BW942" s="24"/>
      <c r="BX942" s="24"/>
      <c r="BY942" s="24"/>
      <c r="BZ942" s="24"/>
      <c r="CA942" s="24"/>
      <c r="CB942" s="24"/>
      <c r="CC942" s="24"/>
      <c r="CD942" s="24"/>
      <c r="CE942" s="24"/>
    </row>
    <row r="943" spans="46:83" x14ac:dyDescent="0.15">
      <c r="AT943" s="24"/>
      <c r="AU943" s="24"/>
      <c r="AV943" s="24"/>
      <c r="AW943" s="24"/>
      <c r="AX943" s="24"/>
      <c r="AY943" s="24"/>
      <c r="AZ943" s="24"/>
      <c r="BA943" s="24"/>
      <c r="BB943" s="24"/>
      <c r="BC943" s="24"/>
      <c r="BD943" s="24"/>
      <c r="BE943" s="24"/>
      <c r="BF943" s="24"/>
      <c r="BG943" s="24"/>
      <c r="BH943" s="24"/>
      <c r="BI943" s="24"/>
      <c r="BJ943" s="24"/>
      <c r="BK943" s="24"/>
      <c r="BL943" s="24"/>
      <c r="BM943" s="24"/>
      <c r="BN943" s="24"/>
      <c r="BO943" s="24"/>
      <c r="BP943" s="24"/>
      <c r="BQ943" s="24"/>
      <c r="BR943" s="24"/>
      <c r="BS943" s="24"/>
      <c r="BT943" s="24"/>
      <c r="BU943" s="24"/>
      <c r="BV943" s="24"/>
      <c r="BW943" s="24"/>
      <c r="BX943" s="24"/>
      <c r="BY943" s="24"/>
      <c r="BZ943" s="24"/>
      <c r="CA943" s="24"/>
      <c r="CB943" s="24"/>
      <c r="CC943" s="24"/>
      <c r="CD943" s="24"/>
      <c r="CE943" s="24"/>
    </row>
    <row r="944" spans="46:83" x14ac:dyDescent="0.15">
      <c r="AT944" s="24"/>
      <c r="AU944" s="24"/>
      <c r="AV944" s="24"/>
      <c r="AW944" s="24"/>
      <c r="AX944" s="24"/>
      <c r="AY944" s="24"/>
      <c r="AZ944" s="24"/>
      <c r="BA944" s="24"/>
      <c r="BB944" s="24"/>
      <c r="BC944" s="24"/>
      <c r="BD944" s="24"/>
      <c r="BE944" s="24"/>
      <c r="BF944" s="24"/>
      <c r="BG944" s="24"/>
      <c r="BH944" s="24"/>
      <c r="BI944" s="24"/>
      <c r="BJ944" s="24"/>
      <c r="BK944" s="24"/>
      <c r="BL944" s="24"/>
      <c r="BM944" s="24"/>
      <c r="BN944" s="24"/>
      <c r="BO944" s="24"/>
      <c r="BP944" s="24"/>
      <c r="BQ944" s="24"/>
      <c r="BR944" s="24"/>
      <c r="BS944" s="24"/>
      <c r="BT944" s="24"/>
      <c r="BU944" s="24"/>
      <c r="BV944" s="24"/>
      <c r="BW944" s="24"/>
      <c r="BX944" s="24"/>
      <c r="BY944" s="24"/>
      <c r="BZ944" s="24"/>
      <c r="CA944" s="24"/>
      <c r="CB944" s="24"/>
      <c r="CC944" s="24"/>
      <c r="CD944" s="24"/>
      <c r="CE944" s="24"/>
    </row>
    <row r="945" spans="46:83" x14ac:dyDescent="0.15">
      <c r="AT945" s="24"/>
      <c r="AU945" s="24"/>
      <c r="AV945" s="24"/>
      <c r="AW945" s="24"/>
      <c r="AX945" s="24"/>
      <c r="AY945" s="24"/>
      <c r="AZ945" s="24"/>
      <c r="BA945" s="24"/>
      <c r="BB945" s="24"/>
      <c r="BC945" s="24"/>
      <c r="BD945" s="24"/>
      <c r="BE945" s="24"/>
      <c r="BF945" s="24"/>
      <c r="BG945" s="24"/>
      <c r="BH945" s="24"/>
      <c r="BI945" s="24"/>
      <c r="BJ945" s="24"/>
      <c r="BK945" s="24"/>
      <c r="BL945" s="24"/>
      <c r="BM945" s="24"/>
      <c r="BN945" s="24"/>
      <c r="BO945" s="24"/>
      <c r="BP945" s="24"/>
      <c r="BQ945" s="24"/>
      <c r="BR945" s="24"/>
      <c r="BS945" s="24"/>
      <c r="BT945" s="24"/>
      <c r="BU945" s="24"/>
      <c r="BV945" s="24"/>
      <c r="BW945" s="24"/>
      <c r="BX945" s="24"/>
      <c r="BY945" s="24"/>
      <c r="BZ945" s="24"/>
      <c r="CA945" s="24"/>
      <c r="CB945" s="24"/>
      <c r="CC945" s="24"/>
      <c r="CD945" s="24"/>
      <c r="CE945" s="24"/>
    </row>
    <row r="946" spans="46:83" x14ac:dyDescent="0.15">
      <c r="AT946" s="24"/>
      <c r="AU946" s="24"/>
      <c r="AV946" s="24"/>
      <c r="AW946" s="24"/>
      <c r="AX946" s="24"/>
      <c r="AY946" s="24"/>
      <c r="AZ946" s="24"/>
      <c r="BA946" s="24"/>
      <c r="BB946" s="24"/>
      <c r="BC946" s="24"/>
      <c r="BD946" s="24"/>
      <c r="BE946" s="24"/>
      <c r="BF946" s="24"/>
      <c r="BG946" s="24"/>
      <c r="BH946" s="24"/>
      <c r="BI946" s="24"/>
      <c r="BJ946" s="24"/>
      <c r="BK946" s="24"/>
      <c r="BL946" s="24"/>
      <c r="BM946" s="24"/>
      <c r="BN946" s="24"/>
      <c r="BO946" s="24"/>
      <c r="BP946" s="24"/>
      <c r="BQ946" s="24"/>
      <c r="BR946" s="24"/>
      <c r="BS946" s="24"/>
      <c r="BT946" s="24"/>
      <c r="BU946" s="24"/>
      <c r="BV946" s="24"/>
      <c r="BW946" s="24"/>
      <c r="BX946" s="24"/>
      <c r="BY946" s="24"/>
      <c r="BZ946" s="24"/>
      <c r="CA946" s="24"/>
      <c r="CB946" s="24"/>
      <c r="CC946" s="24"/>
      <c r="CD946" s="24"/>
      <c r="CE946" s="24"/>
    </row>
    <row r="947" spans="46:83" x14ac:dyDescent="0.15">
      <c r="AT947" s="24"/>
      <c r="AU947" s="24"/>
      <c r="AV947" s="24"/>
      <c r="AW947" s="24"/>
      <c r="AX947" s="24"/>
      <c r="AY947" s="24"/>
      <c r="AZ947" s="24"/>
      <c r="BA947" s="24"/>
      <c r="BB947" s="24"/>
      <c r="BC947" s="24"/>
      <c r="BD947" s="24"/>
      <c r="BE947" s="24"/>
      <c r="BF947" s="24"/>
      <c r="BG947" s="24"/>
      <c r="BH947" s="24"/>
      <c r="BI947" s="24"/>
      <c r="BJ947" s="24"/>
      <c r="BK947" s="24"/>
      <c r="BL947" s="24"/>
      <c r="BM947" s="24"/>
      <c r="BN947" s="24"/>
      <c r="BO947" s="24"/>
      <c r="BP947" s="24"/>
      <c r="BQ947" s="24"/>
      <c r="BR947" s="24"/>
      <c r="BS947" s="24"/>
      <c r="BT947" s="24"/>
      <c r="BU947" s="24"/>
      <c r="BV947" s="24"/>
      <c r="BW947" s="24"/>
      <c r="BX947" s="24"/>
      <c r="BY947" s="24"/>
      <c r="BZ947" s="24"/>
      <c r="CA947" s="24"/>
      <c r="CB947" s="24"/>
      <c r="CC947" s="24"/>
      <c r="CD947" s="24"/>
      <c r="CE947" s="24"/>
    </row>
    <row r="948" spans="46:83" x14ac:dyDescent="0.15">
      <c r="AT948" s="24"/>
      <c r="AU948" s="24"/>
      <c r="AV948" s="24"/>
      <c r="AW948" s="24"/>
      <c r="AX948" s="24"/>
      <c r="AY948" s="24"/>
      <c r="AZ948" s="24"/>
      <c r="BA948" s="24"/>
      <c r="BB948" s="24"/>
      <c r="BC948" s="24"/>
      <c r="BD948" s="24"/>
      <c r="BE948" s="24"/>
      <c r="BF948" s="24"/>
      <c r="BG948" s="24"/>
      <c r="BH948" s="24"/>
      <c r="BI948" s="24"/>
      <c r="BJ948" s="24"/>
      <c r="BK948" s="24"/>
      <c r="BL948" s="24"/>
      <c r="BM948" s="24"/>
      <c r="BN948" s="24"/>
      <c r="BO948" s="24"/>
      <c r="BP948" s="24"/>
      <c r="BQ948" s="24"/>
      <c r="BR948" s="24"/>
      <c r="BS948" s="24"/>
      <c r="BT948" s="24"/>
      <c r="BU948" s="24"/>
      <c r="BV948" s="24"/>
      <c r="BW948" s="24"/>
      <c r="BX948" s="24"/>
      <c r="BY948" s="24"/>
      <c r="BZ948" s="24"/>
      <c r="CA948" s="24"/>
      <c r="CB948" s="24"/>
      <c r="CC948" s="24"/>
      <c r="CD948" s="24"/>
      <c r="CE948" s="24"/>
    </row>
    <row r="949" spans="46:83" x14ac:dyDescent="0.15">
      <c r="AT949" s="24"/>
      <c r="AU949" s="24"/>
      <c r="AV949" s="24"/>
      <c r="AW949" s="24"/>
      <c r="AX949" s="24"/>
      <c r="AY949" s="24"/>
      <c r="AZ949" s="24"/>
      <c r="BA949" s="24"/>
      <c r="BB949" s="24"/>
      <c r="BC949" s="24"/>
      <c r="BD949" s="24"/>
      <c r="BE949" s="24"/>
      <c r="BF949" s="24"/>
      <c r="BG949" s="24"/>
      <c r="BH949" s="24"/>
      <c r="BI949" s="24"/>
      <c r="BJ949" s="24"/>
      <c r="BK949" s="24"/>
      <c r="BL949" s="24"/>
      <c r="BM949" s="24"/>
      <c r="BN949" s="24"/>
      <c r="BO949" s="24"/>
      <c r="BP949" s="24"/>
      <c r="BQ949" s="24"/>
      <c r="BR949" s="24"/>
      <c r="BS949" s="24"/>
      <c r="BT949" s="24"/>
      <c r="BU949" s="24"/>
      <c r="BV949" s="24"/>
      <c r="BW949" s="24"/>
      <c r="BX949" s="24"/>
      <c r="BY949" s="24"/>
      <c r="BZ949" s="24"/>
      <c r="CA949" s="24"/>
      <c r="CB949" s="24"/>
      <c r="CC949" s="24"/>
      <c r="CD949" s="24"/>
      <c r="CE949" s="24"/>
    </row>
    <row r="950" spans="46:83" x14ac:dyDescent="0.15">
      <c r="AT950" s="24"/>
      <c r="AU950" s="24"/>
      <c r="AV950" s="24"/>
      <c r="AW950" s="24"/>
      <c r="AX950" s="24"/>
      <c r="AY950" s="24"/>
      <c r="AZ950" s="24"/>
      <c r="BA950" s="24"/>
      <c r="BB950" s="24"/>
      <c r="BC950" s="24"/>
      <c r="BD950" s="24"/>
      <c r="BE950" s="24"/>
      <c r="BF950" s="24"/>
      <c r="BG950" s="24"/>
      <c r="BH950" s="24"/>
      <c r="BI950" s="24"/>
      <c r="BJ950" s="24"/>
      <c r="BK950" s="24"/>
      <c r="BL950" s="24"/>
      <c r="BM950" s="24"/>
      <c r="BN950" s="24"/>
      <c r="BO950" s="24"/>
      <c r="BP950" s="24"/>
      <c r="BQ950" s="24"/>
      <c r="BR950" s="24"/>
      <c r="BS950" s="24"/>
      <c r="BT950" s="24"/>
      <c r="BU950" s="24"/>
      <c r="BV950" s="24"/>
      <c r="BW950" s="24"/>
      <c r="BX950" s="24"/>
      <c r="BY950" s="24"/>
      <c r="BZ950" s="24"/>
      <c r="CA950" s="24"/>
      <c r="CB950" s="24"/>
      <c r="CC950" s="24"/>
      <c r="CD950" s="24"/>
      <c r="CE950" s="24"/>
    </row>
    <row r="951" spans="46:83" x14ac:dyDescent="0.15">
      <c r="AT951" s="24"/>
      <c r="AU951" s="24"/>
      <c r="AV951" s="24"/>
      <c r="AW951" s="24"/>
      <c r="AX951" s="24"/>
      <c r="AY951" s="24"/>
      <c r="AZ951" s="24"/>
      <c r="BA951" s="24"/>
      <c r="BB951" s="24"/>
      <c r="BC951" s="24"/>
      <c r="BD951" s="24"/>
      <c r="BE951" s="24"/>
      <c r="BF951" s="24"/>
      <c r="BG951" s="24"/>
      <c r="BH951" s="24"/>
      <c r="BI951" s="24"/>
      <c r="BJ951" s="24"/>
      <c r="BK951" s="24"/>
      <c r="BL951" s="24"/>
      <c r="BM951" s="24"/>
      <c r="BN951" s="24"/>
      <c r="BO951" s="24"/>
      <c r="BP951" s="24"/>
      <c r="BQ951" s="24"/>
      <c r="BR951" s="24"/>
      <c r="BS951" s="24"/>
      <c r="BT951" s="24"/>
      <c r="BU951" s="24"/>
      <c r="BV951" s="24"/>
      <c r="BW951" s="24"/>
      <c r="BX951" s="24"/>
      <c r="BY951" s="24"/>
      <c r="BZ951" s="24"/>
      <c r="CA951" s="24"/>
      <c r="CB951" s="24"/>
      <c r="CC951" s="24"/>
      <c r="CD951" s="24"/>
      <c r="CE951" s="24"/>
    </row>
    <row r="952" spans="46:83" x14ac:dyDescent="0.15">
      <c r="AT952" s="24"/>
      <c r="AU952" s="24"/>
      <c r="AV952" s="24"/>
      <c r="AW952" s="24"/>
      <c r="AX952" s="24"/>
      <c r="AY952" s="24"/>
      <c r="AZ952" s="24"/>
      <c r="BA952" s="24"/>
      <c r="BB952" s="24"/>
      <c r="BC952" s="24"/>
      <c r="BD952" s="24"/>
      <c r="BE952" s="24"/>
      <c r="BF952" s="24"/>
      <c r="BG952" s="24"/>
      <c r="BH952" s="24"/>
      <c r="BI952" s="24"/>
      <c r="BJ952" s="24"/>
      <c r="BK952" s="24"/>
      <c r="BL952" s="24"/>
      <c r="BM952" s="24"/>
      <c r="BN952" s="24"/>
      <c r="BO952" s="24"/>
      <c r="BP952" s="24"/>
      <c r="BQ952" s="24"/>
      <c r="BR952" s="24"/>
      <c r="BS952" s="24"/>
      <c r="BT952" s="24"/>
      <c r="BU952" s="24"/>
      <c r="BV952" s="24"/>
      <c r="BW952" s="24"/>
      <c r="BX952" s="24"/>
      <c r="BY952" s="24"/>
      <c r="BZ952" s="24"/>
      <c r="CA952" s="24"/>
      <c r="CB952" s="24"/>
      <c r="CC952" s="24"/>
      <c r="CD952" s="24"/>
      <c r="CE952" s="24"/>
    </row>
    <row r="953" spans="46:83" x14ac:dyDescent="0.15">
      <c r="AT953" s="24"/>
      <c r="AU953" s="24"/>
      <c r="AV953" s="24"/>
      <c r="AW953" s="24"/>
      <c r="AX953" s="24"/>
      <c r="AY953" s="24"/>
      <c r="AZ953" s="24"/>
      <c r="BA953" s="24"/>
      <c r="BB953" s="24"/>
      <c r="BC953" s="24"/>
      <c r="BD953" s="24"/>
      <c r="BE953" s="24"/>
      <c r="BF953" s="24"/>
      <c r="BG953" s="24"/>
      <c r="BH953" s="24"/>
      <c r="BI953" s="24"/>
      <c r="BJ953" s="24"/>
      <c r="BK953" s="24"/>
      <c r="BL953" s="24"/>
      <c r="BM953" s="24"/>
      <c r="BN953" s="24"/>
      <c r="BO953" s="24"/>
      <c r="BP953" s="24"/>
      <c r="BQ953" s="24"/>
      <c r="BR953" s="24"/>
      <c r="BS953" s="24"/>
      <c r="BT953" s="24"/>
      <c r="BU953" s="24"/>
      <c r="BV953" s="24"/>
      <c r="BW953" s="24"/>
      <c r="BX953" s="24"/>
      <c r="BY953" s="24"/>
      <c r="BZ953" s="24"/>
      <c r="CA953" s="24"/>
      <c r="CB953" s="24"/>
      <c r="CC953" s="24"/>
      <c r="CD953" s="24"/>
      <c r="CE953" s="24"/>
    </row>
    <row r="954" spans="46:83" x14ac:dyDescent="0.15">
      <c r="AT954" s="24"/>
      <c r="AU954" s="24"/>
      <c r="AV954" s="24"/>
      <c r="AW954" s="24"/>
      <c r="AX954" s="24"/>
      <c r="AY954" s="24"/>
      <c r="AZ954" s="24"/>
      <c r="BA954" s="24"/>
      <c r="BB954" s="24"/>
      <c r="BC954" s="24"/>
      <c r="BD954" s="24"/>
      <c r="BE954" s="24"/>
      <c r="BF954" s="24"/>
      <c r="BG954" s="24"/>
      <c r="BH954" s="24"/>
      <c r="BI954" s="24"/>
      <c r="BJ954" s="24"/>
      <c r="BK954" s="24"/>
      <c r="BL954" s="24"/>
      <c r="BM954" s="24"/>
      <c r="BN954" s="24"/>
      <c r="BO954" s="24"/>
      <c r="BP954" s="24"/>
      <c r="BQ954" s="24"/>
      <c r="BR954" s="24"/>
      <c r="BS954" s="24"/>
      <c r="BT954" s="24"/>
      <c r="BU954" s="24"/>
      <c r="BV954" s="24"/>
      <c r="BW954" s="24"/>
      <c r="BX954" s="24"/>
      <c r="BY954" s="24"/>
      <c r="BZ954" s="24"/>
      <c r="CA954" s="24"/>
      <c r="CB954" s="24"/>
      <c r="CC954" s="24"/>
      <c r="CD954" s="24"/>
      <c r="CE954" s="24"/>
    </row>
    <row r="955" spans="46:83" x14ac:dyDescent="0.15">
      <c r="AT955" s="24"/>
      <c r="AU955" s="24"/>
      <c r="AV955" s="24"/>
      <c r="AW955" s="24"/>
      <c r="AX955" s="24"/>
      <c r="AY955" s="24"/>
      <c r="AZ955" s="24"/>
      <c r="BA955" s="24"/>
      <c r="BB955" s="24"/>
      <c r="BC955" s="24"/>
      <c r="BD955" s="24"/>
      <c r="BE955" s="24"/>
      <c r="BF955" s="24"/>
      <c r="BG955" s="24"/>
      <c r="BH955" s="24"/>
      <c r="BI955" s="24"/>
      <c r="BJ955" s="24"/>
      <c r="BK955" s="24"/>
      <c r="BL955" s="24"/>
      <c r="BM955" s="24"/>
      <c r="BN955" s="24"/>
      <c r="BO955" s="24"/>
      <c r="BP955" s="24"/>
      <c r="BQ955" s="24"/>
      <c r="BR955" s="24"/>
      <c r="BS955" s="24"/>
      <c r="BT955" s="24"/>
      <c r="BU955" s="24"/>
      <c r="BV955" s="24"/>
      <c r="BW955" s="24"/>
      <c r="BX955" s="24"/>
      <c r="BY955" s="24"/>
      <c r="BZ955" s="24"/>
      <c r="CA955" s="24"/>
      <c r="CB955" s="24"/>
      <c r="CC955" s="24"/>
      <c r="CD955" s="24"/>
      <c r="CE955" s="24"/>
    </row>
    <row r="956" spans="46:83" x14ac:dyDescent="0.15">
      <c r="AT956" s="24"/>
      <c r="AU956" s="24"/>
      <c r="AV956" s="24"/>
      <c r="AW956" s="24"/>
      <c r="AX956" s="24"/>
      <c r="AY956" s="24"/>
      <c r="AZ956" s="24"/>
      <c r="BA956" s="24"/>
      <c r="BB956" s="24"/>
      <c r="BC956" s="24"/>
      <c r="BD956" s="24"/>
      <c r="BE956" s="24"/>
      <c r="BF956" s="24"/>
      <c r="BG956" s="24"/>
      <c r="BH956" s="24"/>
      <c r="BI956" s="24"/>
      <c r="BJ956" s="24"/>
      <c r="BK956" s="24"/>
      <c r="BL956" s="24"/>
      <c r="BM956" s="24"/>
      <c r="BN956" s="24"/>
      <c r="BO956" s="24"/>
      <c r="BP956" s="24"/>
      <c r="BQ956" s="24"/>
      <c r="BR956" s="24"/>
      <c r="BS956" s="24"/>
      <c r="BT956" s="24"/>
      <c r="BU956" s="24"/>
      <c r="BV956" s="24"/>
      <c r="BW956" s="24"/>
      <c r="BX956" s="24"/>
      <c r="BY956" s="24"/>
      <c r="BZ956" s="24"/>
      <c r="CA956" s="24"/>
      <c r="CB956" s="24"/>
      <c r="CC956" s="24"/>
      <c r="CD956" s="24"/>
      <c r="CE956" s="24"/>
    </row>
    <row r="957" spans="46:83" x14ac:dyDescent="0.15">
      <c r="AT957" s="24"/>
      <c r="AU957" s="24"/>
      <c r="AV957" s="24"/>
      <c r="AW957" s="24"/>
      <c r="AX957" s="24"/>
      <c r="AY957" s="24"/>
      <c r="AZ957" s="24"/>
      <c r="BA957" s="24"/>
      <c r="BB957" s="24"/>
      <c r="BC957" s="24"/>
      <c r="BD957" s="24"/>
      <c r="BE957" s="24"/>
      <c r="BF957" s="24"/>
      <c r="BG957" s="24"/>
      <c r="BH957" s="24"/>
      <c r="BI957" s="24"/>
      <c r="BJ957" s="24"/>
      <c r="BK957" s="24"/>
      <c r="BL957" s="24"/>
      <c r="BM957" s="24"/>
      <c r="BN957" s="24"/>
      <c r="BO957" s="24"/>
      <c r="BP957" s="24"/>
      <c r="BQ957" s="24"/>
      <c r="BR957" s="24"/>
      <c r="BS957" s="24"/>
      <c r="BT957" s="24"/>
      <c r="BU957" s="24"/>
      <c r="BV957" s="24"/>
      <c r="BW957" s="24"/>
      <c r="BX957" s="24"/>
      <c r="BY957" s="24"/>
      <c r="BZ957" s="24"/>
      <c r="CA957" s="24"/>
      <c r="CB957" s="24"/>
      <c r="CC957" s="24"/>
      <c r="CD957" s="24"/>
      <c r="CE957" s="24"/>
    </row>
    <row r="958" spans="46:83" x14ac:dyDescent="0.15">
      <c r="AT958" s="24"/>
      <c r="AU958" s="24"/>
      <c r="AV958" s="24"/>
      <c r="AW958" s="24"/>
      <c r="AX958" s="24"/>
      <c r="AY958" s="24"/>
      <c r="AZ958" s="24"/>
      <c r="BA958" s="24"/>
      <c r="BB958" s="24"/>
      <c r="BC958" s="24"/>
      <c r="BD958" s="24"/>
      <c r="BE958" s="24"/>
      <c r="BF958" s="24"/>
      <c r="BG958" s="24"/>
      <c r="BH958" s="24"/>
      <c r="BI958" s="24"/>
      <c r="BJ958" s="24"/>
      <c r="BK958" s="24"/>
      <c r="BL958" s="24"/>
      <c r="BM958" s="24"/>
      <c r="BN958" s="24"/>
      <c r="BO958" s="24"/>
      <c r="BP958" s="24"/>
      <c r="BQ958" s="24"/>
      <c r="BR958" s="24"/>
      <c r="BS958" s="24"/>
      <c r="BT958" s="24"/>
      <c r="BU958" s="24"/>
      <c r="BV958" s="24"/>
      <c r="BW958" s="24"/>
      <c r="BX958" s="24"/>
      <c r="BY958" s="24"/>
      <c r="BZ958" s="24"/>
      <c r="CA958" s="24"/>
      <c r="CB958" s="24"/>
      <c r="CC958" s="24"/>
      <c r="CD958" s="24"/>
      <c r="CE958" s="24"/>
    </row>
    <row r="959" spans="46:83" x14ac:dyDescent="0.15">
      <c r="AT959" s="24"/>
      <c r="AU959" s="24"/>
      <c r="AV959" s="24"/>
      <c r="AW959" s="24"/>
      <c r="AX959" s="24"/>
      <c r="AY959" s="24"/>
      <c r="AZ959" s="24"/>
      <c r="BA959" s="24"/>
      <c r="BB959" s="24"/>
      <c r="BC959" s="24"/>
      <c r="BD959" s="24"/>
      <c r="BE959" s="24"/>
      <c r="BF959" s="24"/>
      <c r="BG959" s="24"/>
      <c r="BH959" s="24"/>
      <c r="BI959" s="24"/>
      <c r="BJ959" s="24"/>
      <c r="BK959" s="24"/>
      <c r="BL959" s="24"/>
      <c r="BM959" s="24"/>
      <c r="BN959" s="24"/>
      <c r="BO959" s="24"/>
      <c r="BP959" s="24"/>
      <c r="BQ959" s="24"/>
      <c r="BR959" s="24"/>
      <c r="BS959" s="24"/>
      <c r="BT959" s="24"/>
      <c r="BU959" s="24"/>
      <c r="BV959" s="24"/>
      <c r="BW959" s="24"/>
      <c r="BX959" s="24"/>
      <c r="BY959" s="24"/>
      <c r="BZ959" s="24"/>
      <c r="CA959" s="24"/>
      <c r="CB959" s="24"/>
      <c r="CC959" s="24"/>
      <c r="CD959" s="24"/>
      <c r="CE959" s="24"/>
    </row>
    <row r="960" spans="46:83" x14ac:dyDescent="0.15">
      <c r="AT960" s="24"/>
      <c r="AU960" s="24"/>
      <c r="AV960" s="24"/>
      <c r="AW960" s="24"/>
      <c r="AX960" s="24"/>
      <c r="AY960" s="24"/>
      <c r="AZ960" s="24"/>
      <c r="BA960" s="24"/>
      <c r="BB960" s="24"/>
      <c r="BC960" s="24"/>
      <c r="BD960" s="24"/>
      <c r="BE960" s="24"/>
      <c r="BF960" s="24"/>
      <c r="BG960" s="24"/>
      <c r="BH960" s="24"/>
      <c r="BI960" s="24"/>
      <c r="BJ960" s="24"/>
      <c r="BK960" s="24"/>
      <c r="BL960" s="24"/>
      <c r="BM960" s="24"/>
      <c r="BN960" s="24"/>
      <c r="BO960" s="24"/>
      <c r="BP960" s="24"/>
      <c r="BQ960" s="24"/>
      <c r="BR960" s="24"/>
      <c r="BS960" s="24"/>
      <c r="BT960" s="24"/>
      <c r="BU960" s="24"/>
      <c r="BV960" s="24"/>
      <c r="BW960" s="24"/>
      <c r="BX960" s="24"/>
      <c r="BY960" s="24"/>
      <c r="BZ960" s="24"/>
      <c r="CA960" s="24"/>
      <c r="CB960" s="24"/>
      <c r="CC960" s="24"/>
      <c r="CD960" s="24"/>
      <c r="CE960" s="24"/>
    </row>
    <row r="961" spans="46:83" x14ac:dyDescent="0.15">
      <c r="AT961" s="24"/>
      <c r="AU961" s="24"/>
      <c r="AV961" s="24"/>
      <c r="AW961" s="24"/>
      <c r="AX961" s="24"/>
      <c r="AY961" s="24"/>
      <c r="AZ961" s="24"/>
      <c r="BA961" s="24"/>
      <c r="BB961" s="24"/>
      <c r="BC961" s="24"/>
      <c r="BD961" s="24"/>
      <c r="BE961" s="24"/>
      <c r="BF961" s="24"/>
      <c r="BG961" s="24"/>
      <c r="BH961" s="24"/>
      <c r="BI961" s="24"/>
      <c r="BJ961" s="24"/>
      <c r="BK961" s="24"/>
      <c r="BL961" s="24"/>
      <c r="BM961" s="24"/>
      <c r="BN961" s="24"/>
      <c r="BO961" s="24"/>
      <c r="BP961" s="24"/>
      <c r="BQ961" s="24"/>
      <c r="BR961" s="24"/>
      <c r="BS961" s="24"/>
      <c r="BT961" s="24"/>
      <c r="BU961" s="24"/>
      <c r="BV961" s="24"/>
      <c r="BW961" s="24"/>
      <c r="BX961" s="24"/>
      <c r="BY961" s="24"/>
      <c r="BZ961" s="24"/>
      <c r="CA961" s="24"/>
      <c r="CB961" s="24"/>
      <c r="CC961" s="24"/>
      <c r="CD961" s="24"/>
      <c r="CE961" s="24"/>
    </row>
    <row r="962" spans="46:83" x14ac:dyDescent="0.15">
      <c r="AT962" s="24"/>
      <c r="AU962" s="24"/>
      <c r="AV962" s="24"/>
      <c r="AW962" s="24"/>
      <c r="AX962" s="24"/>
      <c r="AY962" s="24"/>
      <c r="AZ962" s="24"/>
      <c r="BA962" s="24"/>
      <c r="BB962" s="24"/>
      <c r="BC962" s="24"/>
      <c r="BD962" s="24"/>
      <c r="BE962" s="24"/>
      <c r="BF962" s="24"/>
      <c r="BG962" s="24"/>
      <c r="BH962" s="24"/>
      <c r="BI962" s="24"/>
      <c r="BJ962" s="24"/>
      <c r="BK962" s="24"/>
      <c r="BL962" s="24"/>
      <c r="BM962" s="24"/>
      <c r="BN962" s="24"/>
      <c r="BO962" s="24"/>
      <c r="BP962" s="24"/>
      <c r="BQ962" s="24"/>
      <c r="BR962" s="24"/>
      <c r="BS962" s="24"/>
      <c r="BT962" s="24"/>
      <c r="BU962" s="24"/>
      <c r="BV962" s="24"/>
      <c r="BW962" s="24"/>
      <c r="BX962" s="24"/>
      <c r="BY962" s="24"/>
      <c r="BZ962" s="24"/>
      <c r="CA962" s="24"/>
      <c r="CB962" s="24"/>
      <c r="CC962" s="24"/>
      <c r="CD962" s="24"/>
      <c r="CE962" s="24"/>
    </row>
    <row r="963" spans="46:83" x14ac:dyDescent="0.15">
      <c r="AT963" s="24"/>
      <c r="AU963" s="24"/>
      <c r="AV963" s="24"/>
      <c r="AW963" s="24"/>
      <c r="AX963" s="24"/>
      <c r="AY963" s="24"/>
      <c r="AZ963" s="24"/>
      <c r="BA963" s="24"/>
      <c r="BB963" s="24"/>
      <c r="BC963" s="24"/>
      <c r="BD963" s="24"/>
      <c r="BE963" s="24"/>
      <c r="BF963" s="24"/>
      <c r="BG963" s="24"/>
      <c r="BH963" s="24"/>
      <c r="BI963" s="24"/>
      <c r="BJ963" s="24"/>
      <c r="BK963" s="24"/>
      <c r="BL963" s="24"/>
      <c r="BM963" s="24"/>
      <c r="BN963" s="24"/>
      <c r="BO963" s="24"/>
      <c r="BP963" s="24"/>
      <c r="BQ963" s="24"/>
      <c r="BR963" s="24"/>
      <c r="BS963" s="24"/>
      <c r="BT963" s="24"/>
      <c r="BU963" s="24"/>
      <c r="BV963" s="24"/>
      <c r="BW963" s="24"/>
      <c r="BX963" s="24"/>
      <c r="BY963" s="24"/>
      <c r="BZ963" s="24"/>
      <c r="CA963" s="24"/>
      <c r="CB963" s="24"/>
      <c r="CC963" s="24"/>
      <c r="CD963" s="24"/>
      <c r="CE963" s="24"/>
    </row>
    <row r="964" spans="46:83" x14ac:dyDescent="0.15">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row>
    <row r="965" spans="46:83" x14ac:dyDescent="0.15">
      <c r="AT965" s="24"/>
      <c r="AU965" s="24"/>
      <c r="AV965" s="24"/>
      <c r="AW965" s="24"/>
      <c r="AX965" s="24"/>
      <c r="AY965" s="24"/>
      <c r="AZ965" s="24"/>
      <c r="BA965" s="24"/>
      <c r="BB965" s="24"/>
      <c r="BC965" s="24"/>
      <c r="BD965" s="24"/>
      <c r="BE965" s="24"/>
      <c r="BF965" s="24"/>
      <c r="BG965" s="24"/>
      <c r="BH965" s="24"/>
      <c r="BI965" s="24"/>
      <c r="BJ965" s="24"/>
      <c r="BK965" s="24"/>
      <c r="BL965" s="24"/>
      <c r="BM965" s="24"/>
      <c r="BN965" s="24"/>
      <c r="BO965" s="24"/>
      <c r="BP965" s="24"/>
      <c r="BQ965" s="24"/>
      <c r="BR965" s="24"/>
      <c r="BS965" s="24"/>
      <c r="BT965" s="24"/>
      <c r="BU965" s="24"/>
      <c r="BV965" s="24"/>
      <c r="BW965" s="24"/>
      <c r="BX965" s="24"/>
      <c r="BY965" s="24"/>
      <c r="BZ965" s="24"/>
      <c r="CA965" s="24"/>
      <c r="CB965" s="24"/>
      <c r="CC965" s="24"/>
      <c r="CD965" s="24"/>
      <c r="CE965" s="24"/>
    </row>
    <row r="966" spans="46:83" x14ac:dyDescent="0.15">
      <c r="AT966" s="24"/>
      <c r="AU966" s="24"/>
      <c r="AV966" s="24"/>
      <c r="AW966" s="24"/>
      <c r="AX966" s="24"/>
      <c r="AY966" s="24"/>
      <c r="AZ966" s="24"/>
      <c r="BA966" s="24"/>
      <c r="BB966" s="24"/>
      <c r="BC966" s="24"/>
      <c r="BD966" s="24"/>
      <c r="BE966" s="24"/>
      <c r="BF966" s="24"/>
      <c r="BG966" s="24"/>
      <c r="BH966" s="24"/>
      <c r="BI966" s="24"/>
      <c r="BJ966" s="24"/>
      <c r="BK966" s="24"/>
      <c r="BL966" s="24"/>
      <c r="BM966" s="24"/>
      <c r="BN966" s="24"/>
      <c r="BO966" s="24"/>
      <c r="BP966" s="24"/>
      <c r="BQ966" s="24"/>
      <c r="BR966" s="24"/>
      <c r="BS966" s="24"/>
      <c r="BT966" s="24"/>
      <c r="BU966" s="24"/>
      <c r="BV966" s="24"/>
      <c r="BW966" s="24"/>
      <c r="BX966" s="24"/>
      <c r="BY966" s="24"/>
      <c r="BZ966" s="24"/>
      <c r="CA966" s="24"/>
      <c r="CB966" s="24"/>
      <c r="CC966" s="24"/>
      <c r="CD966" s="24"/>
      <c r="CE966" s="24"/>
    </row>
    <row r="967" spans="46:83" x14ac:dyDescent="0.15">
      <c r="AT967" s="24"/>
      <c r="AU967" s="24"/>
      <c r="AV967" s="24"/>
      <c r="AW967" s="24"/>
      <c r="AX967" s="24"/>
      <c r="AY967" s="24"/>
      <c r="AZ967" s="24"/>
      <c r="BA967" s="24"/>
      <c r="BB967" s="24"/>
      <c r="BC967" s="24"/>
      <c r="BD967" s="24"/>
      <c r="BE967" s="24"/>
      <c r="BF967" s="24"/>
      <c r="BG967" s="24"/>
      <c r="BH967" s="24"/>
      <c r="BI967" s="24"/>
      <c r="BJ967" s="24"/>
      <c r="BK967" s="24"/>
      <c r="BL967" s="24"/>
      <c r="BM967" s="24"/>
      <c r="BN967" s="24"/>
      <c r="BO967" s="24"/>
      <c r="BP967" s="24"/>
      <c r="BQ967" s="24"/>
      <c r="BR967" s="24"/>
      <c r="BS967" s="24"/>
      <c r="BT967" s="24"/>
      <c r="BU967" s="24"/>
      <c r="BV967" s="24"/>
      <c r="BW967" s="24"/>
      <c r="BX967" s="24"/>
      <c r="BY967" s="24"/>
      <c r="BZ967" s="24"/>
      <c r="CA967" s="24"/>
      <c r="CB967" s="24"/>
      <c r="CC967" s="24"/>
      <c r="CD967" s="24"/>
      <c r="CE967" s="24"/>
    </row>
    <row r="968" spans="46:83" x14ac:dyDescent="0.15">
      <c r="AT968" s="24"/>
      <c r="AU968" s="24"/>
      <c r="AV968" s="24"/>
      <c r="AW968" s="24"/>
      <c r="AX968" s="24"/>
      <c r="AY968" s="24"/>
      <c r="AZ968" s="24"/>
      <c r="BA968" s="24"/>
      <c r="BB968" s="24"/>
      <c r="BC968" s="24"/>
      <c r="BD968" s="24"/>
      <c r="BE968" s="24"/>
      <c r="BF968" s="24"/>
      <c r="BG968" s="24"/>
      <c r="BH968" s="24"/>
      <c r="BI968" s="24"/>
      <c r="BJ968" s="24"/>
      <c r="BK968" s="24"/>
      <c r="BL968" s="24"/>
      <c r="BM968" s="24"/>
      <c r="BN968" s="24"/>
      <c r="BO968" s="24"/>
      <c r="BP968" s="24"/>
      <c r="BQ968" s="24"/>
      <c r="BR968" s="24"/>
      <c r="BS968" s="24"/>
      <c r="BT968" s="24"/>
      <c r="BU968" s="24"/>
      <c r="BV968" s="24"/>
      <c r="BW968" s="24"/>
      <c r="BX968" s="24"/>
      <c r="BY968" s="24"/>
      <c r="BZ968" s="24"/>
      <c r="CA968" s="24"/>
      <c r="CB968" s="24"/>
      <c r="CC968" s="24"/>
      <c r="CD968" s="24"/>
      <c r="CE968" s="24"/>
    </row>
    <row r="969" spans="46:83" x14ac:dyDescent="0.15">
      <c r="AT969" s="24"/>
      <c r="AU969" s="24"/>
      <c r="AV969" s="24"/>
      <c r="AW969" s="24"/>
      <c r="AX969" s="24"/>
      <c r="AY969" s="24"/>
      <c r="AZ969" s="24"/>
      <c r="BA969" s="24"/>
      <c r="BB969" s="24"/>
      <c r="BC969" s="24"/>
      <c r="BD969" s="24"/>
      <c r="BE969" s="24"/>
      <c r="BF969" s="24"/>
      <c r="BG969" s="24"/>
      <c r="BH969" s="24"/>
      <c r="BI969" s="24"/>
      <c r="BJ969" s="24"/>
      <c r="BK969" s="24"/>
      <c r="BL969" s="24"/>
      <c r="BM969" s="24"/>
      <c r="BN969" s="24"/>
      <c r="BO969" s="24"/>
      <c r="BP969" s="24"/>
      <c r="BQ969" s="24"/>
      <c r="BR969" s="24"/>
      <c r="BS969" s="24"/>
      <c r="BT969" s="24"/>
      <c r="BU969" s="24"/>
      <c r="BV969" s="24"/>
      <c r="BW969" s="24"/>
      <c r="BX969" s="24"/>
      <c r="BY969" s="24"/>
      <c r="BZ969" s="24"/>
      <c r="CA969" s="24"/>
      <c r="CB969" s="24"/>
      <c r="CC969" s="24"/>
      <c r="CD969" s="24"/>
      <c r="CE969" s="24"/>
    </row>
    <row r="970" spans="46:83" x14ac:dyDescent="0.15">
      <c r="AT970" s="24"/>
      <c r="AU970" s="24"/>
      <c r="AV970" s="24"/>
      <c r="AW970" s="24"/>
      <c r="AX970" s="24"/>
      <c r="AY970" s="24"/>
      <c r="AZ970" s="24"/>
      <c r="BA970" s="24"/>
      <c r="BB970" s="24"/>
      <c r="BC970" s="24"/>
      <c r="BD970" s="24"/>
      <c r="BE970" s="24"/>
      <c r="BF970" s="24"/>
      <c r="BG970" s="24"/>
      <c r="BH970" s="24"/>
      <c r="BI970" s="24"/>
      <c r="BJ970" s="24"/>
      <c r="BK970" s="24"/>
      <c r="BL970" s="24"/>
      <c r="BM970" s="24"/>
      <c r="BN970" s="24"/>
      <c r="BO970" s="24"/>
      <c r="BP970" s="24"/>
      <c r="BQ970" s="24"/>
      <c r="BR970" s="24"/>
      <c r="BS970" s="24"/>
      <c r="BT970" s="24"/>
      <c r="BU970" s="24"/>
      <c r="BV970" s="24"/>
      <c r="BW970" s="24"/>
      <c r="BX970" s="24"/>
      <c r="BY970" s="24"/>
      <c r="BZ970" s="24"/>
      <c r="CA970" s="24"/>
      <c r="CB970" s="24"/>
      <c r="CC970" s="24"/>
      <c r="CD970" s="24"/>
      <c r="CE970" s="24"/>
    </row>
    <row r="971" spans="46:83" x14ac:dyDescent="0.15">
      <c r="AT971" s="24"/>
      <c r="AU971" s="24"/>
      <c r="AV971" s="24"/>
      <c r="AW971" s="24"/>
      <c r="AX971" s="24"/>
      <c r="AY971" s="24"/>
      <c r="AZ971" s="24"/>
      <c r="BA971" s="24"/>
      <c r="BB971" s="24"/>
      <c r="BC971" s="24"/>
      <c r="BD971" s="24"/>
      <c r="BE971" s="24"/>
      <c r="BF971" s="24"/>
      <c r="BG971" s="24"/>
      <c r="BH971" s="24"/>
      <c r="BI971" s="24"/>
      <c r="BJ971" s="24"/>
      <c r="BK971" s="24"/>
      <c r="BL971" s="24"/>
      <c r="BM971" s="24"/>
      <c r="BN971" s="24"/>
      <c r="BO971" s="24"/>
      <c r="BP971" s="24"/>
      <c r="BQ971" s="24"/>
      <c r="BR971" s="24"/>
      <c r="BS971" s="24"/>
      <c r="BT971" s="24"/>
      <c r="BU971" s="24"/>
      <c r="BV971" s="24"/>
      <c r="BW971" s="24"/>
      <c r="BX971" s="24"/>
      <c r="BY971" s="24"/>
      <c r="BZ971" s="24"/>
      <c r="CA971" s="24"/>
      <c r="CB971" s="24"/>
      <c r="CC971" s="24"/>
      <c r="CD971" s="24"/>
      <c r="CE971" s="24"/>
    </row>
    <row r="972" spans="46:83" x14ac:dyDescent="0.15">
      <c r="AT972" s="24"/>
      <c r="AU972" s="24"/>
      <c r="AV972" s="24"/>
      <c r="AW972" s="24"/>
      <c r="AX972" s="24"/>
      <c r="AY972" s="24"/>
      <c r="AZ972" s="24"/>
      <c r="BA972" s="24"/>
      <c r="BB972" s="24"/>
      <c r="BC972" s="24"/>
      <c r="BD972" s="24"/>
      <c r="BE972" s="24"/>
      <c r="BF972" s="24"/>
      <c r="BG972" s="24"/>
      <c r="BH972" s="24"/>
      <c r="BI972" s="24"/>
      <c r="BJ972" s="24"/>
      <c r="BK972" s="24"/>
      <c r="BL972" s="24"/>
      <c r="BM972" s="24"/>
      <c r="BN972" s="24"/>
      <c r="BO972" s="24"/>
      <c r="BP972" s="24"/>
      <c r="BQ972" s="24"/>
      <c r="BR972" s="24"/>
      <c r="BS972" s="24"/>
      <c r="BT972" s="24"/>
      <c r="BU972" s="24"/>
      <c r="BV972" s="24"/>
      <c r="BW972" s="24"/>
      <c r="BX972" s="24"/>
      <c r="BY972" s="24"/>
      <c r="BZ972" s="24"/>
      <c r="CA972" s="24"/>
      <c r="CB972" s="24"/>
      <c r="CC972" s="24"/>
      <c r="CD972" s="24"/>
      <c r="CE972" s="24"/>
    </row>
    <row r="973" spans="46:83" x14ac:dyDescent="0.15">
      <c r="AT973" s="24"/>
      <c r="AU973" s="24"/>
      <c r="AV973" s="24"/>
      <c r="AW973" s="24"/>
      <c r="AX973" s="24"/>
      <c r="AY973" s="24"/>
      <c r="AZ973" s="24"/>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c r="CA973" s="24"/>
      <c r="CB973" s="24"/>
      <c r="CC973" s="24"/>
      <c r="CD973" s="24"/>
      <c r="CE973" s="24"/>
    </row>
    <row r="974" spans="46:83" x14ac:dyDescent="0.15">
      <c r="AT974" s="24"/>
      <c r="AU974" s="24"/>
      <c r="AV974" s="24"/>
      <c r="AW974" s="24"/>
      <c r="AX974" s="24"/>
      <c r="AY974" s="24"/>
      <c r="AZ974" s="24"/>
      <c r="BA974" s="24"/>
      <c r="BB974" s="24"/>
      <c r="BC974" s="24"/>
      <c r="BD974" s="24"/>
      <c r="BE974" s="24"/>
      <c r="BF974" s="24"/>
      <c r="BG974" s="24"/>
      <c r="BH974" s="24"/>
      <c r="BI974" s="24"/>
      <c r="BJ974" s="24"/>
      <c r="BK974" s="24"/>
      <c r="BL974" s="24"/>
      <c r="BM974" s="24"/>
      <c r="BN974" s="24"/>
      <c r="BO974" s="24"/>
      <c r="BP974" s="24"/>
      <c r="BQ974" s="24"/>
      <c r="BR974" s="24"/>
      <c r="BS974" s="24"/>
      <c r="BT974" s="24"/>
      <c r="BU974" s="24"/>
      <c r="BV974" s="24"/>
      <c r="BW974" s="24"/>
      <c r="BX974" s="24"/>
      <c r="BY974" s="24"/>
      <c r="BZ974" s="24"/>
      <c r="CA974" s="24"/>
      <c r="CB974" s="24"/>
      <c r="CC974" s="24"/>
      <c r="CD974" s="24"/>
      <c r="CE974" s="24"/>
    </row>
    <row r="975" spans="46:83" x14ac:dyDescent="0.15">
      <c r="AT975" s="24"/>
      <c r="AU975" s="24"/>
      <c r="AV975" s="24"/>
      <c r="AW975" s="24"/>
      <c r="AX975" s="24"/>
      <c r="AY975" s="24"/>
      <c r="AZ975" s="24"/>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c r="CA975" s="24"/>
      <c r="CB975" s="24"/>
      <c r="CC975" s="24"/>
      <c r="CD975" s="24"/>
      <c r="CE975" s="24"/>
    </row>
    <row r="976" spans="46:83" x14ac:dyDescent="0.15">
      <c r="AT976" s="24"/>
      <c r="AU976" s="24"/>
      <c r="AV976" s="24"/>
      <c r="AW976" s="24"/>
      <c r="AX976" s="24"/>
      <c r="AY976" s="24"/>
      <c r="AZ976" s="24"/>
      <c r="BA976" s="24"/>
      <c r="BB976" s="24"/>
      <c r="BC976" s="24"/>
      <c r="BD976" s="24"/>
      <c r="BE976" s="24"/>
      <c r="BF976" s="24"/>
      <c r="BG976" s="24"/>
      <c r="BH976" s="24"/>
      <c r="BI976" s="24"/>
      <c r="BJ976" s="24"/>
      <c r="BK976" s="24"/>
      <c r="BL976" s="24"/>
      <c r="BM976" s="24"/>
      <c r="BN976" s="24"/>
      <c r="BO976" s="24"/>
      <c r="BP976" s="24"/>
      <c r="BQ976" s="24"/>
      <c r="BR976" s="24"/>
      <c r="BS976" s="24"/>
      <c r="BT976" s="24"/>
      <c r="BU976" s="24"/>
      <c r="BV976" s="24"/>
      <c r="BW976" s="24"/>
      <c r="BX976" s="24"/>
      <c r="BY976" s="24"/>
      <c r="BZ976" s="24"/>
      <c r="CA976" s="24"/>
      <c r="CB976" s="24"/>
      <c r="CC976" s="24"/>
      <c r="CD976" s="24"/>
      <c r="CE976" s="24"/>
    </row>
    <row r="977" spans="46:83" x14ac:dyDescent="0.15">
      <c r="AT977" s="24"/>
      <c r="AU977" s="24"/>
      <c r="AV977" s="24"/>
      <c r="AW977" s="24"/>
      <c r="AX977" s="24"/>
      <c r="AY977" s="24"/>
      <c r="AZ977" s="24"/>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c r="CA977" s="24"/>
      <c r="CB977" s="24"/>
      <c r="CC977" s="24"/>
      <c r="CD977" s="24"/>
      <c r="CE977" s="24"/>
    </row>
    <row r="978" spans="46:83" x14ac:dyDescent="0.15">
      <c r="AT978" s="24"/>
      <c r="AU978" s="24"/>
      <c r="AV978" s="24"/>
      <c r="AW978" s="24"/>
      <c r="AX978" s="24"/>
      <c r="AY978" s="24"/>
      <c r="AZ978" s="24"/>
      <c r="BA978" s="24"/>
      <c r="BB978" s="24"/>
      <c r="BC978" s="24"/>
      <c r="BD978" s="24"/>
      <c r="BE978" s="24"/>
      <c r="BF978" s="24"/>
      <c r="BG978" s="24"/>
      <c r="BH978" s="24"/>
      <c r="BI978" s="24"/>
      <c r="BJ978" s="24"/>
      <c r="BK978" s="24"/>
      <c r="BL978" s="24"/>
      <c r="BM978" s="24"/>
      <c r="BN978" s="24"/>
      <c r="BO978" s="24"/>
      <c r="BP978" s="24"/>
      <c r="BQ978" s="24"/>
      <c r="BR978" s="24"/>
      <c r="BS978" s="24"/>
      <c r="BT978" s="24"/>
      <c r="BU978" s="24"/>
      <c r="BV978" s="24"/>
      <c r="BW978" s="24"/>
      <c r="BX978" s="24"/>
      <c r="BY978" s="24"/>
      <c r="BZ978" s="24"/>
      <c r="CA978" s="24"/>
      <c r="CB978" s="24"/>
      <c r="CC978" s="24"/>
      <c r="CD978" s="24"/>
      <c r="CE978" s="24"/>
    </row>
    <row r="979" spans="46:83" x14ac:dyDescent="0.15">
      <c r="AT979" s="24"/>
      <c r="AU979" s="24"/>
      <c r="AV979" s="24"/>
      <c r="AW979" s="24"/>
      <c r="AX979" s="24"/>
      <c r="AY979" s="24"/>
      <c r="AZ979" s="24"/>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c r="CA979" s="24"/>
      <c r="CB979" s="24"/>
      <c r="CC979" s="24"/>
      <c r="CD979" s="24"/>
      <c r="CE979" s="24"/>
    </row>
    <row r="980" spans="46:83" x14ac:dyDescent="0.15">
      <c r="AT980" s="24"/>
      <c r="AU980" s="24"/>
      <c r="AV980" s="24"/>
      <c r="AW980" s="24"/>
      <c r="AX980" s="24"/>
      <c r="AY980" s="24"/>
      <c r="AZ980" s="24"/>
      <c r="BA980" s="24"/>
      <c r="BB980" s="24"/>
      <c r="BC980" s="24"/>
      <c r="BD980" s="24"/>
      <c r="BE980" s="24"/>
      <c r="BF980" s="24"/>
      <c r="BG980" s="24"/>
      <c r="BH980" s="24"/>
      <c r="BI980" s="24"/>
      <c r="BJ980" s="24"/>
      <c r="BK980" s="24"/>
      <c r="BL980" s="24"/>
      <c r="BM980" s="24"/>
      <c r="BN980" s="24"/>
      <c r="BO980" s="24"/>
      <c r="BP980" s="24"/>
      <c r="BQ980" s="24"/>
      <c r="BR980" s="24"/>
      <c r="BS980" s="24"/>
      <c r="BT980" s="24"/>
      <c r="BU980" s="24"/>
      <c r="BV980" s="24"/>
      <c r="BW980" s="24"/>
      <c r="BX980" s="24"/>
      <c r="BY980" s="24"/>
      <c r="BZ980" s="24"/>
      <c r="CA980" s="24"/>
      <c r="CB980" s="24"/>
      <c r="CC980" s="24"/>
      <c r="CD980" s="24"/>
      <c r="CE980" s="24"/>
    </row>
    <row r="981" spans="46:83" x14ac:dyDescent="0.15">
      <c r="AT981" s="24"/>
      <c r="AU981" s="24"/>
      <c r="AV981" s="24"/>
      <c r="AW981" s="24"/>
      <c r="AX981" s="24"/>
      <c r="AY981" s="24"/>
      <c r="AZ981" s="24"/>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c r="CA981" s="24"/>
      <c r="CB981" s="24"/>
      <c r="CC981" s="24"/>
      <c r="CD981" s="24"/>
      <c r="CE981" s="24"/>
    </row>
    <row r="982" spans="46:83" x14ac:dyDescent="0.15">
      <c r="AT982" s="24"/>
      <c r="AU982" s="24"/>
      <c r="AV982" s="24"/>
      <c r="AW982" s="24"/>
      <c r="AX982" s="24"/>
      <c r="AY982" s="24"/>
      <c r="AZ982" s="24"/>
      <c r="BA982" s="24"/>
      <c r="BB982" s="24"/>
      <c r="BC982" s="24"/>
      <c r="BD982" s="24"/>
      <c r="BE982" s="24"/>
      <c r="BF982" s="24"/>
      <c r="BG982" s="24"/>
      <c r="BH982" s="24"/>
      <c r="BI982" s="24"/>
      <c r="BJ982" s="24"/>
      <c r="BK982" s="24"/>
      <c r="BL982" s="24"/>
      <c r="BM982" s="24"/>
      <c r="BN982" s="24"/>
      <c r="BO982" s="24"/>
      <c r="BP982" s="24"/>
      <c r="BQ982" s="24"/>
      <c r="BR982" s="24"/>
      <c r="BS982" s="24"/>
      <c r="BT982" s="24"/>
      <c r="BU982" s="24"/>
      <c r="BV982" s="24"/>
      <c r="BW982" s="24"/>
      <c r="BX982" s="24"/>
      <c r="BY982" s="24"/>
      <c r="BZ982" s="24"/>
      <c r="CA982" s="24"/>
      <c r="CB982" s="24"/>
      <c r="CC982" s="24"/>
      <c r="CD982" s="24"/>
      <c r="CE982" s="24"/>
    </row>
    <row r="983" spans="46:83" x14ac:dyDescent="0.15">
      <c r="AT983" s="24"/>
      <c r="AU983" s="24"/>
      <c r="AV983" s="24"/>
      <c r="AW983" s="24"/>
      <c r="AX983" s="24"/>
      <c r="AY983" s="24"/>
      <c r="AZ983" s="24"/>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c r="CA983" s="24"/>
      <c r="CB983" s="24"/>
      <c r="CC983" s="24"/>
      <c r="CD983" s="24"/>
      <c r="CE983" s="24"/>
    </row>
    <row r="984" spans="46:83" x14ac:dyDescent="0.15">
      <c r="AT984" s="24"/>
      <c r="AU984" s="24"/>
      <c r="AV984" s="24"/>
      <c r="AW984" s="24"/>
      <c r="AX984" s="24"/>
      <c r="AY984" s="24"/>
      <c r="AZ984" s="24"/>
      <c r="BA984" s="24"/>
      <c r="BB984" s="24"/>
      <c r="BC984" s="24"/>
      <c r="BD984" s="24"/>
      <c r="BE984" s="24"/>
      <c r="BF984" s="24"/>
      <c r="BG984" s="24"/>
      <c r="BH984" s="24"/>
      <c r="BI984" s="24"/>
      <c r="BJ984" s="24"/>
      <c r="BK984" s="24"/>
      <c r="BL984" s="24"/>
      <c r="BM984" s="24"/>
      <c r="BN984" s="24"/>
      <c r="BO984" s="24"/>
      <c r="BP984" s="24"/>
      <c r="BQ984" s="24"/>
      <c r="BR984" s="24"/>
      <c r="BS984" s="24"/>
      <c r="BT984" s="24"/>
      <c r="BU984" s="24"/>
      <c r="BV984" s="24"/>
      <c r="BW984" s="24"/>
      <c r="BX984" s="24"/>
      <c r="BY984" s="24"/>
      <c r="BZ984" s="24"/>
      <c r="CA984" s="24"/>
      <c r="CB984" s="24"/>
      <c r="CC984" s="24"/>
      <c r="CD984" s="24"/>
      <c r="CE984" s="24"/>
    </row>
    <row r="985" spans="46:83" x14ac:dyDescent="0.15">
      <c r="AT985" s="24"/>
      <c r="AU985" s="24"/>
      <c r="AV985" s="24"/>
      <c r="AW985" s="24"/>
      <c r="AX985" s="24"/>
      <c r="AY985" s="24"/>
      <c r="AZ985" s="24"/>
      <c r="BA985" s="24"/>
      <c r="BB985" s="24"/>
      <c r="BC985" s="24"/>
      <c r="BD985" s="24"/>
      <c r="BE985" s="24"/>
      <c r="BF985" s="24"/>
      <c r="BG985" s="24"/>
      <c r="BH985" s="24"/>
      <c r="BI985" s="24"/>
      <c r="BJ985" s="24"/>
      <c r="BK985" s="24"/>
      <c r="BL985" s="24"/>
      <c r="BM985" s="24"/>
      <c r="BN985" s="24"/>
      <c r="BO985" s="24"/>
      <c r="BP985" s="24"/>
      <c r="BQ985" s="24"/>
      <c r="BR985" s="24"/>
      <c r="BS985" s="24"/>
      <c r="BT985" s="24"/>
      <c r="BU985" s="24"/>
      <c r="BV985" s="24"/>
      <c r="BW985" s="24"/>
      <c r="BX985" s="24"/>
      <c r="BY985" s="24"/>
      <c r="BZ985" s="24"/>
      <c r="CA985" s="24"/>
      <c r="CB985" s="24"/>
      <c r="CC985" s="24"/>
      <c r="CD985" s="24"/>
      <c r="CE985" s="24"/>
    </row>
    <row r="986" spans="46:83" x14ac:dyDescent="0.15">
      <c r="AT986" s="24"/>
      <c r="AU986" s="24"/>
      <c r="AV986" s="24"/>
      <c r="AW986" s="24"/>
      <c r="AX986" s="24"/>
      <c r="AY986" s="24"/>
      <c r="AZ986" s="24"/>
      <c r="BA986" s="24"/>
      <c r="BB986" s="24"/>
      <c r="BC986" s="24"/>
      <c r="BD986" s="24"/>
      <c r="BE986" s="24"/>
      <c r="BF986" s="24"/>
      <c r="BG986" s="24"/>
      <c r="BH986" s="24"/>
      <c r="BI986" s="24"/>
      <c r="BJ986" s="24"/>
      <c r="BK986" s="24"/>
      <c r="BL986" s="24"/>
      <c r="BM986" s="24"/>
      <c r="BN986" s="24"/>
      <c r="BO986" s="24"/>
      <c r="BP986" s="24"/>
      <c r="BQ986" s="24"/>
      <c r="BR986" s="24"/>
      <c r="BS986" s="24"/>
      <c r="BT986" s="24"/>
      <c r="BU986" s="24"/>
      <c r="BV986" s="24"/>
      <c r="BW986" s="24"/>
      <c r="BX986" s="24"/>
      <c r="BY986" s="24"/>
      <c r="BZ986" s="24"/>
      <c r="CA986" s="24"/>
      <c r="CB986" s="24"/>
      <c r="CC986" s="24"/>
      <c r="CD986" s="24"/>
      <c r="CE986" s="24"/>
    </row>
    <row r="987" spans="46:83" x14ac:dyDescent="0.15">
      <c r="AT987" s="24"/>
      <c r="AU987" s="24"/>
      <c r="AV987" s="24"/>
      <c r="AW987" s="24"/>
      <c r="AX987" s="24"/>
      <c r="AY987" s="24"/>
      <c r="AZ987" s="24"/>
      <c r="BA987" s="24"/>
      <c r="BB987" s="24"/>
      <c r="BC987" s="24"/>
      <c r="BD987" s="24"/>
      <c r="BE987" s="24"/>
      <c r="BF987" s="24"/>
      <c r="BG987" s="24"/>
      <c r="BH987" s="24"/>
      <c r="BI987" s="24"/>
      <c r="BJ987" s="24"/>
      <c r="BK987" s="24"/>
      <c r="BL987" s="24"/>
      <c r="BM987" s="24"/>
      <c r="BN987" s="24"/>
      <c r="BO987" s="24"/>
      <c r="BP987" s="24"/>
      <c r="BQ987" s="24"/>
      <c r="BR987" s="24"/>
      <c r="BS987" s="24"/>
      <c r="BT987" s="24"/>
      <c r="BU987" s="24"/>
      <c r="BV987" s="24"/>
      <c r="BW987" s="24"/>
      <c r="BX987" s="24"/>
      <c r="BY987" s="24"/>
      <c r="BZ987" s="24"/>
      <c r="CA987" s="24"/>
      <c r="CB987" s="24"/>
      <c r="CC987" s="24"/>
      <c r="CD987" s="24"/>
      <c r="CE987" s="24"/>
    </row>
    <row r="988" spans="46:83" x14ac:dyDescent="0.15">
      <c r="AT988" s="24"/>
      <c r="AU988" s="24"/>
      <c r="AV988" s="24"/>
      <c r="AW988" s="24"/>
      <c r="AX988" s="24"/>
      <c r="AY988" s="24"/>
      <c r="AZ988" s="24"/>
      <c r="BA988" s="24"/>
      <c r="BB988" s="24"/>
      <c r="BC988" s="24"/>
      <c r="BD988" s="24"/>
      <c r="BE988" s="24"/>
      <c r="BF988" s="24"/>
      <c r="BG988" s="24"/>
      <c r="BH988" s="24"/>
      <c r="BI988" s="24"/>
      <c r="BJ988" s="24"/>
      <c r="BK988" s="24"/>
      <c r="BL988" s="24"/>
      <c r="BM988" s="24"/>
      <c r="BN988" s="24"/>
      <c r="BO988" s="24"/>
      <c r="BP988" s="24"/>
      <c r="BQ988" s="24"/>
      <c r="BR988" s="24"/>
      <c r="BS988" s="24"/>
      <c r="BT988" s="24"/>
      <c r="BU988" s="24"/>
      <c r="BV988" s="24"/>
      <c r="BW988" s="24"/>
      <c r="BX988" s="24"/>
      <c r="BY988" s="24"/>
      <c r="BZ988" s="24"/>
      <c r="CA988" s="24"/>
      <c r="CB988" s="24"/>
      <c r="CC988" s="24"/>
      <c r="CD988" s="24"/>
      <c r="CE988" s="24"/>
    </row>
    <row r="989" spans="46:83" x14ac:dyDescent="0.15">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row>
    <row r="990" spans="46:83" x14ac:dyDescent="0.15">
      <c r="AT990" s="24"/>
      <c r="AU990" s="24"/>
      <c r="AV990" s="24"/>
      <c r="AW990" s="24"/>
      <c r="AX990" s="24"/>
      <c r="AY990" s="24"/>
      <c r="AZ990" s="24"/>
      <c r="BA990" s="24"/>
      <c r="BB990" s="24"/>
      <c r="BC990" s="24"/>
      <c r="BD990" s="24"/>
      <c r="BE990" s="24"/>
      <c r="BF990" s="24"/>
      <c r="BG990" s="24"/>
      <c r="BH990" s="24"/>
      <c r="BI990" s="24"/>
      <c r="BJ990" s="24"/>
      <c r="BK990" s="24"/>
      <c r="BL990" s="24"/>
      <c r="BM990" s="24"/>
      <c r="BN990" s="24"/>
      <c r="BO990" s="24"/>
      <c r="BP990" s="24"/>
      <c r="BQ990" s="24"/>
      <c r="BR990" s="24"/>
      <c r="BS990" s="24"/>
      <c r="BT990" s="24"/>
      <c r="BU990" s="24"/>
      <c r="BV990" s="24"/>
      <c r="BW990" s="24"/>
      <c r="BX990" s="24"/>
      <c r="BY990" s="24"/>
      <c r="BZ990" s="24"/>
      <c r="CA990" s="24"/>
      <c r="CB990" s="24"/>
      <c r="CC990" s="24"/>
      <c r="CD990" s="24"/>
      <c r="CE990" s="24"/>
    </row>
    <row r="991" spans="46:83" x14ac:dyDescent="0.15">
      <c r="AT991" s="24"/>
      <c r="AU991" s="24"/>
      <c r="AV991" s="24"/>
      <c r="AW991" s="24"/>
      <c r="AX991" s="24"/>
      <c r="AY991" s="24"/>
      <c r="AZ991" s="24"/>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c r="CA991" s="24"/>
      <c r="CB991" s="24"/>
      <c r="CC991" s="24"/>
      <c r="CD991" s="24"/>
      <c r="CE991" s="24"/>
    </row>
    <row r="992" spans="46:83" x14ac:dyDescent="0.15">
      <c r="AT992" s="24"/>
      <c r="AU992" s="24"/>
      <c r="AV992" s="24"/>
      <c r="AW992" s="24"/>
      <c r="AX992" s="24"/>
      <c r="AY992" s="24"/>
      <c r="AZ992" s="24"/>
      <c r="BA992" s="24"/>
      <c r="BB992" s="24"/>
      <c r="BC992" s="24"/>
      <c r="BD992" s="24"/>
      <c r="BE992" s="24"/>
      <c r="BF992" s="24"/>
      <c r="BG992" s="24"/>
      <c r="BH992" s="24"/>
      <c r="BI992" s="24"/>
      <c r="BJ992" s="24"/>
      <c r="BK992" s="24"/>
      <c r="BL992" s="24"/>
      <c r="BM992" s="24"/>
      <c r="BN992" s="24"/>
      <c r="BO992" s="24"/>
      <c r="BP992" s="24"/>
      <c r="BQ992" s="24"/>
      <c r="BR992" s="24"/>
      <c r="BS992" s="24"/>
      <c r="BT992" s="24"/>
      <c r="BU992" s="24"/>
      <c r="BV992" s="24"/>
      <c r="BW992" s="24"/>
      <c r="BX992" s="24"/>
      <c r="BY992" s="24"/>
      <c r="BZ992" s="24"/>
      <c r="CA992" s="24"/>
      <c r="CB992" s="24"/>
      <c r="CC992" s="24"/>
      <c r="CD992" s="24"/>
      <c r="CE992" s="24"/>
    </row>
    <row r="993" spans="46:83" x14ac:dyDescent="0.15">
      <c r="AT993" s="24"/>
      <c r="AU993" s="24"/>
      <c r="AV993" s="24"/>
      <c r="AW993" s="24"/>
      <c r="AX993" s="24"/>
      <c r="AY993" s="24"/>
      <c r="AZ993" s="24"/>
      <c r="BA993" s="24"/>
      <c r="BB993" s="24"/>
      <c r="BC993" s="24"/>
      <c r="BD993" s="24"/>
      <c r="BE993" s="24"/>
      <c r="BF993" s="24"/>
      <c r="BG993" s="24"/>
      <c r="BH993" s="24"/>
      <c r="BI993" s="24"/>
      <c r="BJ993" s="24"/>
      <c r="BK993" s="24"/>
      <c r="BL993" s="24"/>
      <c r="BM993" s="24"/>
      <c r="BN993" s="24"/>
      <c r="BO993" s="24"/>
      <c r="BP993" s="24"/>
      <c r="BQ993" s="24"/>
      <c r="BR993" s="24"/>
      <c r="BS993" s="24"/>
      <c r="BT993" s="24"/>
      <c r="BU993" s="24"/>
      <c r="BV993" s="24"/>
      <c r="BW993" s="24"/>
      <c r="BX993" s="24"/>
      <c r="BY993" s="24"/>
      <c r="BZ993" s="24"/>
      <c r="CA993" s="24"/>
      <c r="CB993" s="24"/>
      <c r="CC993" s="24"/>
      <c r="CD993" s="24"/>
      <c r="CE993" s="24"/>
    </row>
    <row r="994" spans="46:83" x14ac:dyDescent="0.15">
      <c r="AT994" s="24"/>
      <c r="AU994" s="24"/>
      <c r="AV994" s="24"/>
      <c r="AW994" s="24"/>
      <c r="AX994" s="24"/>
      <c r="AY994" s="24"/>
      <c r="AZ994" s="24"/>
      <c r="BA994" s="24"/>
      <c r="BB994" s="24"/>
      <c r="BC994" s="24"/>
      <c r="BD994" s="24"/>
      <c r="BE994" s="24"/>
      <c r="BF994" s="24"/>
      <c r="BG994" s="24"/>
      <c r="BH994" s="24"/>
      <c r="BI994" s="24"/>
      <c r="BJ994" s="24"/>
      <c r="BK994" s="24"/>
      <c r="BL994" s="24"/>
      <c r="BM994" s="24"/>
      <c r="BN994" s="24"/>
      <c r="BO994" s="24"/>
      <c r="BP994" s="24"/>
      <c r="BQ994" s="24"/>
      <c r="BR994" s="24"/>
      <c r="BS994" s="24"/>
      <c r="BT994" s="24"/>
      <c r="BU994" s="24"/>
      <c r="BV994" s="24"/>
      <c r="BW994" s="24"/>
      <c r="BX994" s="24"/>
      <c r="BY994" s="24"/>
      <c r="BZ994" s="24"/>
      <c r="CA994" s="24"/>
      <c r="CB994" s="24"/>
      <c r="CC994" s="24"/>
      <c r="CD994" s="24"/>
      <c r="CE994" s="24"/>
    </row>
    <row r="995" spans="46:83" x14ac:dyDescent="0.15">
      <c r="AT995" s="24"/>
      <c r="AU995" s="24"/>
      <c r="AV995" s="24"/>
      <c r="AW995" s="24"/>
      <c r="AX995" s="24"/>
      <c r="AY995" s="24"/>
      <c r="AZ995" s="24"/>
      <c r="BA995" s="24"/>
      <c r="BB995" s="24"/>
      <c r="BC995" s="24"/>
      <c r="BD995" s="24"/>
      <c r="BE995" s="24"/>
      <c r="BF995" s="24"/>
      <c r="BG995" s="24"/>
      <c r="BH995" s="24"/>
      <c r="BI995" s="24"/>
      <c r="BJ995" s="24"/>
      <c r="BK995" s="24"/>
      <c r="BL995" s="24"/>
      <c r="BM995" s="24"/>
      <c r="BN995" s="24"/>
      <c r="BO995" s="24"/>
      <c r="BP995" s="24"/>
      <c r="BQ995" s="24"/>
      <c r="BR995" s="24"/>
      <c r="BS995" s="24"/>
      <c r="BT995" s="24"/>
      <c r="BU995" s="24"/>
      <c r="BV995" s="24"/>
      <c r="BW995" s="24"/>
      <c r="BX995" s="24"/>
      <c r="BY995" s="24"/>
      <c r="BZ995" s="24"/>
      <c r="CA995" s="24"/>
      <c r="CB995" s="24"/>
      <c r="CC995" s="24"/>
      <c r="CD995" s="24"/>
      <c r="CE995" s="24"/>
    </row>
    <row r="996" spans="46:83" x14ac:dyDescent="0.15">
      <c r="AT996" s="24"/>
      <c r="AU996" s="24"/>
      <c r="AV996" s="24"/>
      <c r="AW996" s="24"/>
      <c r="AX996" s="24"/>
      <c r="AY996" s="24"/>
      <c r="AZ996" s="24"/>
      <c r="BA996" s="24"/>
      <c r="BB996" s="24"/>
      <c r="BC996" s="24"/>
      <c r="BD996" s="24"/>
      <c r="BE996" s="24"/>
      <c r="BF996" s="24"/>
      <c r="BG996" s="24"/>
      <c r="BH996" s="24"/>
      <c r="BI996" s="24"/>
      <c r="BJ996" s="24"/>
      <c r="BK996" s="24"/>
      <c r="BL996" s="24"/>
      <c r="BM996" s="24"/>
      <c r="BN996" s="24"/>
      <c r="BO996" s="24"/>
      <c r="BP996" s="24"/>
      <c r="BQ996" s="24"/>
      <c r="BR996" s="24"/>
      <c r="BS996" s="24"/>
      <c r="BT996" s="24"/>
      <c r="BU996" s="24"/>
      <c r="BV996" s="24"/>
      <c r="BW996" s="24"/>
      <c r="BX996" s="24"/>
      <c r="BY996" s="24"/>
      <c r="BZ996" s="24"/>
      <c r="CA996" s="24"/>
      <c r="CB996" s="24"/>
      <c r="CC996" s="24"/>
      <c r="CD996" s="24"/>
      <c r="CE996" s="24"/>
    </row>
    <row r="997" spans="46:83" x14ac:dyDescent="0.15">
      <c r="AT997" s="24"/>
      <c r="AU997" s="24"/>
      <c r="AV997" s="24"/>
      <c r="AW997" s="24"/>
      <c r="AX997" s="24"/>
      <c r="AY997" s="24"/>
      <c r="AZ997" s="24"/>
      <c r="BA997" s="24"/>
      <c r="BB997" s="24"/>
      <c r="BC997" s="24"/>
      <c r="BD997" s="24"/>
      <c r="BE997" s="24"/>
      <c r="BF997" s="24"/>
      <c r="BG997" s="24"/>
      <c r="BH997" s="24"/>
      <c r="BI997" s="24"/>
      <c r="BJ997" s="24"/>
      <c r="BK997" s="24"/>
      <c r="BL997" s="24"/>
      <c r="BM997" s="24"/>
      <c r="BN997" s="24"/>
      <c r="BO997" s="24"/>
      <c r="BP997" s="24"/>
      <c r="BQ997" s="24"/>
      <c r="BR997" s="24"/>
      <c r="BS997" s="24"/>
      <c r="BT997" s="24"/>
      <c r="BU997" s="24"/>
      <c r="BV997" s="24"/>
      <c r="BW997" s="24"/>
      <c r="BX997" s="24"/>
      <c r="BY997" s="24"/>
      <c r="BZ997" s="24"/>
      <c r="CA997" s="24"/>
      <c r="CB997" s="24"/>
      <c r="CC997" s="24"/>
      <c r="CD997" s="24"/>
      <c r="CE997" s="24"/>
    </row>
    <row r="998" spans="46:83" x14ac:dyDescent="0.15">
      <c r="AT998" s="24"/>
      <c r="AU998" s="24"/>
      <c r="AV998" s="24"/>
      <c r="AW998" s="24"/>
      <c r="AX998" s="24"/>
      <c r="AY998" s="24"/>
      <c r="AZ998" s="24"/>
      <c r="BA998" s="24"/>
      <c r="BB998" s="24"/>
      <c r="BC998" s="24"/>
      <c r="BD998" s="24"/>
      <c r="BE998" s="24"/>
      <c r="BF998" s="24"/>
      <c r="BG998" s="24"/>
      <c r="BH998" s="24"/>
      <c r="BI998" s="24"/>
      <c r="BJ998" s="24"/>
      <c r="BK998" s="24"/>
      <c r="BL998" s="24"/>
      <c r="BM998" s="24"/>
      <c r="BN998" s="24"/>
      <c r="BO998" s="24"/>
      <c r="BP998" s="24"/>
      <c r="BQ998" s="24"/>
      <c r="BR998" s="24"/>
      <c r="BS998" s="24"/>
      <c r="BT998" s="24"/>
      <c r="BU998" s="24"/>
      <c r="BV998" s="24"/>
      <c r="BW998" s="24"/>
      <c r="BX998" s="24"/>
      <c r="BY998" s="24"/>
      <c r="BZ998" s="24"/>
      <c r="CA998" s="24"/>
      <c r="CB998" s="24"/>
      <c r="CC998" s="24"/>
      <c r="CD998" s="24"/>
      <c r="CE998" s="24"/>
    </row>
    <row r="999" spans="46:83" x14ac:dyDescent="0.15">
      <c r="AT999" s="24"/>
      <c r="AU999" s="24"/>
      <c r="AV999" s="24"/>
      <c r="AW999" s="24"/>
      <c r="AX999" s="24"/>
      <c r="AY999" s="24"/>
      <c r="AZ999" s="24"/>
      <c r="BA999" s="24"/>
      <c r="BB999" s="24"/>
      <c r="BC999" s="24"/>
      <c r="BD999" s="24"/>
      <c r="BE999" s="24"/>
      <c r="BF999" s="24"/>
      <c r="BG999" s="24"/>
      <c r="BH999" s="24"/>
      <c r="BI999" s="24"/>
      <c r="BJ999" s="24"/>
      <c r="BK999" s="24"/>
      <c r="BL999" s="24"/>
      <c r="BM999" s="24"/>
      <c r="BN999" s="24"/>
      <c r="BO999" s="24"/>
      <c r="BP999" s="24"/>
      <c r="BQ999" s="24"/>
      <c r="BR999" s="24"/>
      <c r="BS999" s="24"/>
      <c r="BT999" s="24"/>
      <c r="BU999" s="24"/>
      <c r="BV999" s="24"/>
      <c r="BW999" s="24"/>
      <c r="BX999" s="24"/>
      <c r="BY999" s="24"/>
      <c r="BZ999" s="24"/>
      <c r="CA999" s="24"/>
      <c r="CB999" s="24"/>
      <c r="CC999" s="24"/>
      <c r="CD999" s="24"/>
      <c r="CE999" s="24"/>
    </row>
    <row r="1000" spans="46:83" x14ac:dyDescent="0.15">
      <c r="AT1000" s="24"/>
      <c r="AU1000" s="24"/>
      <c r="AV1000" s="24"/>
      <c r="AW1000" s="24"/>
      <c r="AX1000" s="24"/>
      <c r="AY1000" s="24"/>
      <c r="AZ1000" s="24"/>
      <c r="BA1000" s="24"/>
      <c r="BB1000" s="24"/>
      <c r="BC1000" s="24"/>
      <c r="BD1000" s="24"/>
      <c r="BE1000" s="24"/>
      <c r="BF1000" s="24"/>
      <c r="BG1000" s="24"/>
      <c r="BH1000" s="24"/>
      <c r="BI1000" s="24"/>
      <c r="BJ1000" s="24"/>
      <c r="BK1000" s="24"/>
      <c r="BL1000" s="24"/>
      <c r="BM1000" s="24"/>
      <c r="BN1000" s="24"/>
      <c r="BO1000" s="24"/>
      <c r="BP1000" s="24"/>
      <c r="BQ1000" s="24"/>
      <c r="BR1000" s="24"/>
      <c r="BS1000" s="24"/>
      <c r="BT1000" s="24"/>
      <c r="BU1000" s="24"/>
      <c r="BV1000" s="24"/>
      <c r="BW1000" s="24"/>
      <c r="BX1000" s="24"/>
      <c r="BY1000" s="24"/>
      <c r="BZ1000" s="24"/>
      <c r="CA1000" s="24"/>
      <c r="CB1000" s="24"/>
      <c r="CC1000" s="24"/>
      <c r="CD1000" s="24"/>
      <c r="CE1000" s="24"/>
    </row>
    <row r="1001" spans="46:83" x14ac:dyDescent="0.15">
      <c r="AT1001" s="24"/>
      <c r="AU1001" s="24"/>
      <c r="AV1001" s="24"/>
      <c r="AW1001" s="24"/>
      <c r="AX1001" s="24"/>
      <c r="AY1001" s="24"/>
      <c r="AZ1001" s="24"/>
      <c r="BA1001" s="24"/>
      <c r="BB1001" s="24"/>
      <c r="BC1001" s="24"/>
      <c r="BD1001" s="24"/>
      <c r="BE1001" s="24"/>
      <c r="BF1001" s="24"/>
      <c r="BG1001" s="24"/>
      <c r="BH1001" s="24"/>
      <c r="BI1001" s="24"/>
      <c r="BJ1001" s="24"/>
      <c r="BK1001" s="24"/>
      <c r="BL1001" s="24"/>
      <c r="BM1001" s="24"/>
      <c r="BN1001" s="24"/>
      <c r="BO1001" s="24"/>
      <c r="BP1001" s="24"/>
      <c r="BQ1001" s="24"/>
      <c r="BR1001" s="24"/>
      <c r="BS1001" s="24"/>
      <c r="BT1001" s="24"/>
      <c r="BU1001" s="24"/>
      <c r="BV1001" s="24"/>
      <c r="BW1001" s="24"/>
      <c r="BX1001" s="24"/>
      <c r="BY1001" s="24"/>
      <c r="BZ1001" s="24"/>
      <c r="CA1001" s="24"/>
      <c r="CB1001" s="24"/>
      <c r="CC1001" s="24"/>
      <c r="CD1001" s="24"/>
      <c r="CE1001" s="24"/>
    </row>
    <row r="1002" spans="46:83" x14ac:dyDescent="0.15">
      <c r="AT1002" s="24"/>
      <c r="AU1002" s="24"/>
      <c r="AV1002" s="24"/>
      <c r="AW1002" s="24"/>
      <c r="AX1002" s="24"/>
      <c r="AY1002" s="24"/>
      <c r="AZ1002" s="24"/>
      <c r="BA1002" s="24"/>
      <c r="BB1002" s="24"/>
      <c r="BC1002" s="24"/>
      <c r="BD1002" s="24"/>
      <c r="BE1002" s="24"/>
      <c r="BF1002" s="24"/>
      <c r="BG1002" s="24"/>
      <c r="BH1002" s="24"/>
      <c r="BI1002" s="24"/>
      <c r="BJ1002" s="24"/>
      <c r="BK1002" s="24"/>
      <c r="BL1002" s="24"/>
      <c r="BM1002" s="24"/>
      <c r="BN1002" s="24"/>
      <c r="BO1002" s="24"/>
      <c r="BP1002" s="24"/>
      <c r="BQ1002" s="24"/>
      <c r="BR1002" s="24"/>
      <c r="BS1002" s="24"/>
      <c r="BT1002" s="24"/>
      <c r="BU1002" s="24"/>
      <c r="BV1002" s="24"/>
      <c r="BW1002" s="24"/>
      <c r="BX1002" s="24"/>
      <c r="BY1002" s="24"/>
      <c r="BZ1002" s="24"/>
      <c r="CA1002" s="24"/>
      <c r="CB1002" s="24"/>
      <c r="CC1002" s="24"/>
      <c r="CD1002" s="24"/>
      <c r="CE1002" s="24"/>
    </row>
    <row r="1003" spans="46:83" x14ac:dyDescent="0.15">
      <c r="AT1003" s="24"/>
      <c r="AU1003" s="24"/>
      <c r="AV1003" s="24"/>
      <c r="AW1003" s="24"/>
      <c r="AX1003" s="24"/>
      <c r="AY1003" s="24"/>
      <c r="AZ1003" s="24"/>
      <c r="BA1003" s="24"/>
      <c r="BB1003" s="24"/>
      <c r="BC1003" s="24"/>
      <c r="BD1003" s="24"/>
      <c r="BE1003" s="24"/>
      <c r="BF1003" s="24"/>
      <c r="BG1003" s="24"/>
      <c r="BH1003" s="24"/>
      <c r="BI1003" s="24"/>
      <c r="BJ1003" s="24"/>
      <c r="BK1003" s="24"/>
      <c r="BL1003" s="24"/>
      <c r="BM1003" s="24"/>
      <c r="BN1003" s="24"/>
      <c r="BO1003" s="24"/>
      <c r="BP1003" s="24"/>
      <c r="BQ1003" s="24"/>
      <c r="BR1003" s="24"/>
      <c r="BS1003" s="24"/>
      <c r="BT1003" s="24"/>
      <c r="BU1003" s="24"/>
      <c r="BV1003" s="24"/>
      <c r="BW1003" s="24"/>
      <c r="BX1003" s="24"/>
      <c r="BY1003" s="24"/>
      <c r="BZ1003" s="24"/>
      <c r="CA1003" s="24"/>
      <c r="CB1003" s="24"/>
      <c r="CC1003" s="24"/>
      <c r="CD1003" s="24"/>
      <c r="CE1003" s="24"/>
    </row>
    <row r="1004" spans="46:83" x14ac:dyDescent="0.15">
      <c r="AT1004" s="24"/>
      <c r="AU1004" s="24"/>
      <c r="AV1004" s="24"/>
      <c r="AW1004" s="24"/>
      <c r="AX1004" s="24"/>
      <c r="AY1004" s="24"/>
      <c r="AZ1004" s="24"/>
      <c r="BA1004" s="24"/>
      <c r="BB1004" s="24"/>
      <c r="BC1004" s="24"/>
      <c r="BD1004" s="24"/>
      <c r="BE1004" s="24"/>
      <c r="BF1004" s="24"/>
      <c r="BG1004" s="24"/>
      <c r="BH1004" s="24"/>
      <c r="BI1004" s="24"/>
      <c r="BJ1004" s="24"/>
      <c r="BK1004" s="24"/>
      <c r="BL1004" s="24"/>
      <c r="BM1004" s="24"/>
      <c r="BN1004" s="24"/>
      <c r="BO1004" s="24"/>
      <c r="BP1004" s="24"/>
      <c r="BQ1004" s="24"/>
      <c r="BR1004" s="24"/>
      <c r="BS1004" s="24"/>
      <c r="BT1004" s="24"/>
      <c r="BU1004" s="24"/>
      <c r="BV1004" s="24"/>
      <c r="BW1004" s="24"/>
      <c r="BX1004" s="24"/>
      <c r="BY1004" s="24"/>
      <c r="BZ1004" s="24"/>
      <c r="CA1004" s="24"/>
      <c r="CB1004" s="24"/>
      <c r="CC1004" s="24"/>
      <c r="CD1004" s="24"/>
      <c r="CE1004" s="24"/>
    </row>
    <row r="1005" spans="46:83" x14ac:dyDescent="0.15">
      <c r="AT1005" s="24"/>
      <c r="AU1005" s="24"/>
      <c r="AV1005" s="24"/>
      <c r="AW1005" s="24"/>
      <c r="AX1005" s="24"/>
      <c r="AY1005" s="24"/>
      <c r="AZ1005" s="24"/>
      <c r="BA1005" s="24"/>
      <c r="BB1005" s="24"/>
      <c r="BC1005" s="24"/>
      <c r="BD1005" s="24"/>
      <c r="BE1005" s="24"/>
      <c r="BF1005" s="24"/>
      <c r="BG1005" s="24"/>
      <c r="BH1005" s="24"/>
      <c r="BI1005" s="24"/>
      <c r="BJ1005" s="24"/>
      <c r="BK1005" s="24"/>
      <c r="BL1005" s="24"/>
      <c r="BM1005" s="24"/>
      <c r="BN1005" s="24"/>
      <c r="BO1005" s="24"/>
      <c r="BP1005" s="24"/>
      <c r="BQ1005" s="24"/>
      <c r="BR1005" s="24"/>
      <c r="BS1005" s="24"/>
      <c r="BT1005" s="24"/>
      <c r="BU1005" s="24"/>
      <c r="BV1005" s="24"/>
      <c r="BW1005" s="24"/>
      <c r="BX1005" s="24"/>
      <c r="BY1005" s="24"/>
      <c r="BZ1005" s="24"/>
      <c r="CA1005" s="24"/>
      <c r="CB1005" s="24"/>
      <c r="CC1005" s="24"/>
      <c r="CD1005" s="24"/>
      <c r="CE1005" s="24"/>
    </row>
    <row r="1006" spans="46:83" x14ac:dyDescent="0.15">
      <c r="AT1006" s="24"/>
      <c r="AU1006" s="24"/>
      <c r="AV1006" s="24"/>
      <c r="AW1006" s="24"/>
      <c r="AX1006" s="24"/>
      <c r="AY1006" s="24"/>
      <c r="AZ1006" s="24"/>
      <c r="BA1006" s="24"/>
      <c r="BB1006" s="24"/>
      <c r="BC1006" s="24"/>
      <c r="BD1006" s="24"/>
      <c r="BE1006" s="24"/>
      <c r="BF1006" s="24"/>
      <c r="BG1006" s="24"/>
      <c r="BH1006" s="24"/>
      <c r="BI1006" s="24"/>
      <c r="BJ1006" s="24"/>
      <c r="BK1006" s="24"/>
      <c r="BL1006" s="24"/>
      <c r="BM1006" s="24"/>
      <c r="BN1006" s="24"/>
      <c r="BO1006" s="24"/>
      <c r="BP1006" s="24"/>
      <c r="BQ1006" s="24"/>
      <c r="BR1006" s="24"/>
      <c r="BS1006" s="24"/>
      <c r="BT1006" s="24"/>
      <c r="BU1006" s="24"/>
      <c r="BV1006" s="24"/>
      <c r="BW1006" s="24"/>
      <c r="BX1006" s="24"/>
      <c r="BY1006" s="24"/>
      <c r="BZ1006" s="24"/>
      <c r="CA1006" s="24"/>
      <c r="CB1006" s="24"/>
      <c r="CC1006" s="24"/>
      <c r="CD1006" s="24"/>
      <c r="CE1006" s="24"/>
    </row>
    <row r="1007" spans="46:83" x14ac:dyDescent="0.15">
      <c r="AT1007" s="24"/>
      <c r="AU1007" s="24"/>
      <c r="AV1007" s="24"/>
      <c r="AW1007" s="24"/>
      <c r="AX1007" s="24"/>
      <c r="AY1007" s="24"/>
      <c r="AZ1007" s="24"/>
      <c r="BA1007" s="24"/>
      <c r="BB1007" s="24"/>
      <c r="BC1007" s="24"/>
      <c r="BD1007" s="24"/>
      <c r="BE1007" s="24"/>
      <c r="BF1007" s="24"/>
      <c r="BG1007" s="24"/>
      <c r="BH1007" s="24"/>
      <c r="BI1007" s="24"/>
      <c r="BJ1007" s="24"/>
      <c r="BK1007" s="24"/>
      <c r="BL1007" s="24"/>
      <c r="BM1007" s="24"/>
      <c r="BN1007" s="24"/>
      <c r="BO1007" s="24"/>
      <c r="BP1007" s="24"/>
      <c r="BQ1007" s="24"/>
      <c r="BR1007" s="24"/>
      <c r="BS1007" s="24"/>
      <c r="BT1007" s="24"/>
      <c r="BU1007" s="24"/>
      <c r="BV1007" s="24"/>
      <c r="BW1007" s="24"/>
      <c r="BX1007" s="24"/>
      <c r="BY1007" s="24"/>
      <c r="BZ1007" s="24"/>
      <c r="CA1007" s="24"/>
      <c r="CB1007" s="24"/>
      <c r="CC1007" s="24"/>
      <c r="CD1007" s="24"/>
      <c r="CE1007" s="24"/>
    </row>
    <row r="1008" spans="46:83" x14ac:dyDescent="0.15">
      <c r="AT1008" s="24"/>
      <c r="AU1008" s="24"/>
      <c r="AV1008" s="24"/>
      <c r="AW1008" s="24"/>
      <c r="AX1008" s="24"/>
      <c r="AY1008" s="24"/>
      <c r="AZ1008" s="24"/>
      <c r="BA1008" s="24"/>
      <c r="BB1008" s="24"/>
      <c r="BC1008" s="24"/>
      <c r="BD1008" s="24"/>
      <c r="BE1008" s="24"/>
      <c r="BF1008" s="24"/>
      <c r="BG1008" s="24"/>
      <c r="BH1008" s="24"/>
      <c r="BI1008" s="24"/>
      <c r="BJ1008" s="24"/>
      <c r="BK1008" s="24"/>
      <c r="BL1008" s="24"/>
      <c r="BM1008" s="24"/>
      <c r="BN1008" s="24"/>
      <c r="BO1008" s="24"/>
      <c r="BP1008" s="24"/>
      <c r="BQ1008" s="24"/>
      <c r="BR1008" s="24"/>
      <c r="BS1008" s="24"/>
      <c r="BT1008" s="24"/>
      <c r="BU1008" s="24"/>
      <c r="BV1008" s="24"/>
      <c r="BW1008" s="24"/>
      <c r="BX1008" s="24"/>
      <c r="BY1008" s="24"/>
      <c r="BZ1008" s="24"/>
      <c r="CA1008" s="24"/>
      <c r="CB1008" s="24"/>
      <c r="CC1008" s="24"/>
      <c r="CD1008" s="24"/>
      <c r="CE1008" s="24"/>
    </row>
    <row r="1009" spans="46:83" x14ac:dyDescent="0.15">
      <c r="AT1009" s="24"/>
      <c r="AU1009" s="24"/>
      <c r="AV1009" s="24"/>
      <c r="AW1009" s="24"/>
      <c r="AX1009" s="24"/>
      <c r="AY1009" s="24"/>
      <c r="AZ1009" s="24"/>
      <c r="BA1009" s="24"/>
      <c r="BB1009" s="24"/>
      <c r="BC1009" s="24"/>
      <c r="BD1009" s="24"/>
      <c r="BE1009" s="24"/>
      <c r="BF1009" s="24"/>
      <c r="BG1009" s="24"/>
      <c r="BH1009" s="24"/>
      <c r="BI1009" s="24"/>
      <c r="BJ1009" s="24"/>
      <c r="BK1009" s="24"/>
      <c r="BL1009" s="24"/>
      <c r="BM1009" s="24"/>
      <c r="BN1009" s="24"/>
      <c r="BO1009" s="24"/>
      <c r="BP1009" s="24"/>
      <c r="BQ1009" s="24"/>
      <c r="BR1009" s="24"/>
      <c r="BS1009" s="24"/>
      <c r="BT1009" s="24"/>
      <c r="BU1009" s="24"/>
      <c r="BV1009" s="24"/>
      <c r="BW1009" s="24"/>
      <c r="BX1009" s="24"/>
      <c r="BY1009" s="24"/>
      <c r="BZ1009" s="24"/>
      <c r="CA1009" s="24"/>
      <c r="CB1009" s="24"/>
      <c r="CC1009" s="24"/>
      <c r="CD1009" s="24"/>
      <c r="CE1009" s="24"/>
    </row>
    <row r="1010" spans="46:83" x14ac:dyDescent="0.15">
      <c r="AT1010" s="24"/>
      <c r="AU1010" s="24"/>
      <c r="AV1010" s="24"/>
      <c r="AW1010" s="24"/>
      <c r="AX1010" s="24"/>
      <c r="AY1010" s="24"/>
      <c r="AZ1010" s="24"/>
      <c r="BA1010" s="24"/>
      <c r="BB1010" s="24"/>
      <c r="BC1010" s="24"/>
      <c r="BD1010" s="24"/>
      <c r="BE1010" s="24"/>
      <c r="BF1010" s="24"/>
      <c r="BG1010" s="24"/>
      <c r="BH1010" s="24"/>
      <c r="BI1010" s="24"/>
      <c r="BJ1010" s="24"/>
      <c r="BK1010" s="24"/>
      <c r="BL1010" s="24"/>
      <c r="BM1010" s="24"/>
      <c r="BN1010" s="24"/>
      <c r="BO1010" s="24"/>
      <c r="BP1010" s="24"/>
      <c r="BQ1010" s="24"/>
      <c r="BR1010" s="24"/>
      <c r="BS1010" s="24"/>
      <c r="BT1010" s="24"/>
      <c r="BU1010" s="24"/>
      <c r="BV1010" s="24"/>
      <c r="BW1010" s="24"/>
      <c r="BX1010" s="24"/>
      <c r="BY1010" s="24"/>
      <c r="BZ1010" s="24"/>
      <c r="CA1010" s="24"/>
      <c r="CB1010" s="24"/>
      <c r="CC1010" s="24"/>
      <c r="CD1010" s="24"/>
      <c r="CE1010" s="24"/>
    </row>
    <row r="1011" spans="46:83" x14ac:dyDescent="0.15">
      <c r="AT1011" s="24"/>
      <c r="AU1011" s="24"/>
      <c r="AV1011" s="24"/>
      <c r="AW1011" s="24"/>
      <c r="AX1011" s="24"/>
      <c r="AY1011" s="24"/>
      <c r="AZ1011" s="24"/>
      <c r="BA1011" s="24"/>
      <c r="BB1011" s="24"/>
      <c r="BC1011" s="24"/>
      <c r="BD1011" s="24"/>
      <c r="BE1011" s="24"/>
      <c r="BF1011" s="24"/>
      <c r="BG1011" s="24"/>
      <c r="BH1011" s="24"/>
      <c r="BI1011" s="24"/>
      <c r="BJ1011" s="24"/>
      <c r="BK1011" s="24"/>
      <c r="BL1011" s="24"/>
      <c r="BM1011" s="24"/>
      <c r="BN1011" s="24"/>
      <c r="BO1011" s="24"/>
      <c r="BP1011" s="24"/>
      <c r="BQ1011" s="24"/>
      <c r="BR1011" s="24"/>
      <c r="BS1011" s="24"/>
      <c r="BT1011" s="24"/>
      <c r="BU1011" s="24"/>
      <c r="BV1011" s="24"/>
      <c r="BW1011" s="24"/>
      <c r="BX1011" s="24"/>
      <c r="BY1011" s="24"/>
      <c r="BZ1011" s="24"/>
      <c r="CA1011" s="24"/>
      <c r="CB1011" s="24"/>
      <c r="CC1011" s="24"/>
      <c r="CD1011" s="24"/>
      <c r="CE1011" s="24"/>
    </row>
    <row r="1012" spans="46:83" x14ac:dyDescent="0.15">
      <c r="AT1012" s="24"/>
      <c r="AU1012" s="24"/>
      <c r="AV1012" s="24"/>
      <c r="AW1012" s="24"/>
      <c r="AX1012" s="24"/>
      <c r="AY1012" s="24"/>
      <c r="AZ1012" s="24"/>
      <c r="BA1012" s="24"/>
      <c r="BB1012" s="24"/>
      <c r="BC1012" s="24"/>
      <c r="BD1012" s="24"/>
      <c r="BE1012" s="24"/>
      <c r="BF1012" s="24"/>
      <c r="BG1012" s="24"/>
      <c r="BH1012" s="24"/>
      <c r="BI1012" s="24"/>
      <c r="BJ1012" s="24"/>
      <c r="BK1012" s="24"/>
      <c r="BL1012" s="24"/>
      <c r="BM1012" s="24"/>
      <c r="BN1012" s="24"/>
      <c r="BO1012" s="24"/>
      <c r="BP1012" s="24"/>
      <c r="BQ1012" s="24"/>
      <c r="BR1012" s="24"/>
      <c r="BS1012" s="24"/>
      <c r="BT1012" s="24"/>
      <c r="BU1012" s="24"/>
      <c r="BV1012" s="24"/>
      <c r="BW1012" s="24"/>
      <c r="BX1012" s="24"/>
      <c r="BY1012" s="24"/>
      <c r="BZ1012" s="24"/>
      <c r="CA1012" s="24"/>
      <c r="CB1012" s="24"/>
      <c r="CC1012" s="24"/>
      <c r="CD1012" s="24"/>
      <c r="CE1012" s="24"/>
    </row>
    <row r="1013" spans="46:83" x14ac:dyDescent="0.15">
      <c r="AT1013" s="24"/>
      <c r="AU1013" s="24"/>
      <c r="AV1013" s="24"/>
      <c r="AW1013" s="24"/>
      <c r="AX1013" s="24"/>
      <c r="AY1013" s="24"/>
      <c r="AZ1013" s="24"/>
      <c r="BA1013" s="24"/>
      <c r="BB1013" s="24"/>
      <c r="BC1013" s="24"/>
      <c r="BD1013" s="24"/>
      <c r="BE1013" s="24"/>
      <c r="BF1013" s="24"/>
      <c r="BG1013" s="24"/>
      <c r="BH1013" s="24"/>
      <c r="BI1013" s="24"/>
      <c r="BJ1013" s="24"/>
      <c r="BK1013" s="24"/>
      <c r="BL1013" s="24"/>
      <c r="BM1013" s="24"/>
      <c r="BN1013" s="24"/>
      <c r="BO1013" s="24"/>
      <c r="BP1013" s="24"/>
      <c r="BQ1013" s="24"/>
      <c r="BR1013" s="24"/>
      <c r="BS1013" s="24"/>
      <c r="BT1013" s="24"/>
      <c r="BU1013" s="24"/>
      <c r="BV1013" s="24"/>
      <c r="BW1013" s="24"/>
      <c r="BX1013" s="24"/>
      <c r="BY1013" s="24"/>
      <c r="BZ1013" s="24"/>
      <c r="CA1013" s="24"/>
      <c r="CB1013" s="24"/>
      <c r="CC1013" s="24"/>
      <c r="CD1013" s="24"/>
      <c r="CE1013" s="24"/>
    </row>
    <row r="1014" spans="46:83" x14ac:dyDescent="0.15">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row>
    <row r="1015" spans="46:83" x14ac:dyDescent="0.15">
      <c r="AT1015" s="24"/>
      <c r="AU1015" s="24"/>
      <c r="AV1015" s="24"/>
      <c r="AW1015" s="24"/>
      <c r="AX1015" s="24"/>
      <c r="AY1015" s="24"/>
      <c r="AZ1015" s="24"/>
      <c r="BA1015" s="24"/>
      <c r="BB1015" s="24"/>
      <c r="BC1015" s="24"/>
      <c r="BD1015" s="24"/>
      <c r="BE1015" s="24"/>
      <c r="BF1015" s="24"/>
      <c r="BG1015" s="24"/>
      <c r="BH1015" s="24"/>
      <c r="BI1015" s="24"/>
      <c r="BJ1015" s="24"/>
      <c r="BK1015" s="24"/>
      <c r="BL1015" s="24"/>
      <c r="BM1015" s="24"/>
      <c r="BN1015" s="24"/>
      <c r="BO1015" s="24"/>
      <c r="BP1015" s="24"/>
      <c r="BQ1015" s="24"/>
      <c r="BR1015" s="24"/>
      <c r="BS1015" s="24"/>
      <c r="BT1015" s="24"/>
      <c r="BU1015" s="24"/>
      <c r="BV1015" s="24"/>
      <c r="BW1015" s="24"/>
      <c r="BX1015" s="24"/>
      <c r="BY1015" s="24"/>
      <c r="BZ1015" s="24"/>
      <c r="CA1015" s="24"/>
      <c r="CB1015" s="24"/>
      <c r="CC1015" s="24"/>
      <c r="CD1015" s="24"/>
      <c r="CE1015" s="24"/>
    </row>
    <row r="1016" spans="46:83" x14ac:dyDescent="0.15">
      <c r="AT1016" s="24"/>
      <c r="AU1016" s="24"/>
      <c r="AV1016" s="24"/>
      <c r="AW1016" s="24"/>
      <c r="AX1016" s="24"/>
      <c r="AY1016" s="24"/>
      <c r="AZ1016" s="24"/>
      <c r="BA1016" s="24"/>
      <c r="BB1016" s="24"/>
      <c r="BC1016" s="24"/>
      <c r="BD1016" s="24"/>
      <c r="BE1016" s="24"/>
      <c r="BF1016" s="24"/>
      <c r="BG1016" s="24"/>
      <c r="BH1016" s="24"/>
      <c r="BI1016" s="24"/>
      <c r="BJ1016" s="24"/>
      <c r="BK1016" s="24"/>
      <c r="BL1016" s="24"/>
      <c r="BM1016" s="24"/>
      <c r="BN1016" s="24"/>
      <c r="BO1016" s="24"/>
      <c r="BP1016" s="24"/>
      <c r="BQ1016" s="24"/>
      <c r="BR1016" s="24"/>
      <c r="BS1016" s="24"/>
      <c r="BT1016" s="24"/>
      <c r="BU1016" s="24"/>
      <c r="BV1016" s="24"/>
      <c r="BW1016" s="24"/>
      <c r="BX1016" s="24"/>
      <c r="BY1016" s="24"/>
      <c r="BZ1016" s="24"/>
      <c r="CA1016" s="24"/>
      <c r="CB1016" s="24"/>
      <c r="CC1016" s="24"/>
      <c r="CD1016" s="24"/>
      <c r="CE1016" s="24"/>
    </row>
    <row r="1017" spans="46:83" x14ac:dyDescent="0.15">
      <c r="AT1017" s="24"/>
      <c r="AU1017" s="24"/>
      <c r="AV1017" s="24"/>
      <c r="AW1017" s="24"/>
      <c r="AX1017" s="24"/>
      <c r="AY1017" s="24"/>
      <c r="AZ1017" s="24"/>
      <c r="BA1017" s="24"/>
      <c r="BB1017" s="24"/>
      <c r="BC1017" s="24"/>
      <c r="BD1017" s="24"/>
      <c r="BE1017" s="24"/>
      <c r="BF1017" s="24"/>
      <c r="BG1017" s="24"/>
      <c r="BH1017" s="24"/>
      <c r="BI1017" s="24"/>
      <c r="BJ1017" s="24"/>
      <c r="BK1017" s="24"/>
      <c r="BL1017" s="24"/>
      <c r="BM1017" s="24"/>
      <c r="BN1017" s="24"/>
      <c r="BO1017" s="24"/>
      <c r="BP1017" s="24"/>
      <c r="BQ1017" s="24"/>
      <c r="BR1017" s="24"/>
      <c r="BS1017" s="24"/>
      <c r="BT1017" s="24"/>
      <c r="BU1017" s="24"/>
      <c r="BV1017" s="24"/>
      <c r="BW1017" s="24"/>
      <c r="BX1017" s="24"/>
      <c r="BY1017" s="24"/>
      <c r="BZ1017" s="24"/>
      <c r="CA1017" s="24"/>
      <c r="CB1017" s="24"/>
      <c r="CC1017" s="24"/>
      <c r="CD1017" s="24"/>
      <c r="CE1017" s="24"/>
    </row>
    <row r="1018" spans="46:83" x14ac:dyDescent="0.15">
      <c r="AT1018" s="24"/>
      <c r="AU1018" s="24"/>
      <c r="AV1018" s="24"/>
      <c r="AW1018" s="24"/>
      <c r="AX1018" s="24"/>
      <c r="AY1018" s="24"/>
      <c r="AZ1018" s="24"/>
      <c r="BA1018" s="24"/>
      <c r="BB1018" s="24"/>
      <c r="BC1018" s="24"/>
      <c r="BD1018" s="24"/>
      <c r="BE1018" s="24"/>
      <c r="BF1018" s="24"/>
      <c r="BG1018" s="24"/>
      <c r="BH1018" s="24"/>
      <c r="BI1018" s="24"/>
      <c r="BJ1018" s="24"/>
      <c r="BK1018" s="24"/>
      <c r="BL1018" s="24"/>
      <c r="BM1018" s="24"/>
      <c r="BN1018" s="24"/>
      <c r="BO1018" s="24"/>
      <c r="BP1018" s="24"/>
      <c r="BQ1018" s="24"/>
      <c r="BR1018" s="24"/>
      <c r="BS1018" s="24"/>
      <c r="BT1018" s="24"/>
      <c r="BU1018" s="24"/>
      <c r="BV1018" s="24"/>
      <c r="BW1018" s="24"/>
      <c r="BX1018" s="24"/>
      <c r="BY1018" s="24"/>
      <c r="BZ1018" s="24"/>
      <c r="CA1018" s="24"/>
      <c r="CB1018" s="24"/>
      <c r="CC1018" s="24"/>
      <c r="CD1018" s="24"/>
      <c r="CE1018" s="24"/>
    </row>
    <row r="1019" spans="46:83" x14ac:dyDescent="0.15">
      <c r="AT1019" s="24"/>
      <c r="AU1019" s="24"/>
      <c r="AV1019" s="24"/>
      <c r="AW1019" s="24"/>
      <c r="AX1019" s="24"/>
      <c r="AY1019" s="24"/>
      <c r="AZ1019" s="24"/>
      <c r="BA1019" s="24"/>
      <c r="BB1019" s="24"/>
      <c r="BC1019" s="24"/>
      <c r="BD1019" s="24"/>
      <c r="BE1019" s="24"/>
      <c r="BF1019" s="24"/>
      <c r="BG1019" s="24"/>
      <c r="BH1019" s="24"/>
      <c r="BI1019" s="24"/>
      <c r="BJ1019" s="24"/>
      <c r="BK1019" s="24"/>
      <c r="BL1019" s="24"/>
      <c r="BM1019" s="24"/>
      <c r="BN1019" s="24"/>
      <c r="BO1019" s="24"/>
      <c r="BP1019" s="24"/>
      <c r="BQ1019" s="24"/>
      <c r="BR1019" s="24"/>
      <c r="BS1019" s="24"/>
      <c r="BT1019" s="24"/>
      <c r="BU1019" s="24"/>
      <c r="BV1019" s="24"/>
      <c r="BW1019" s="24"/>
      <c r="BX1019" s="24"/>
      <c r="BY1019" s="24"/>
      <c r="BZ1019" s="24"/>
      <c r="CA1019" s="24"/>
      <c r="CB1019" s="24"/>
      <c r="CC1019" s="24"/>
      <c r="CD1019" s="24"/>
      <c r="CE1019" s="24"/>
    </row>
    <row r="1020" spans="46:83" x14ac:dyDescent="0.15">
      <c r="AT1020" s="24"/>
      <c r="AU1020" s="24"/>
      <c r="AV1020" s="24"/>
      <c r="AW1020" s="24"/>
      <c r="AX1020" s="24"/>
      <c r="AY1020" s="24"/>
      <c r="AZ1020" s="24"/>
      <c r="BA1020" s="24"/>
      <c r="BB1020" s="24"/>
      <c r="BC1020" s="24"/>
      <c r="BD1020" s="24"/>
      <c r="BE1020" s="24"/>
      <c r="BF1020" s="24"/>
      <c r="BG1020" s="24"/>
      <c r="BH1020" s="24"/>
      <c r="BI1020" s="24"/>
      <c r="BJ1020" s="24"/>
      <c r="BK1020" s="24"/>
      <c r="BL1020" s="24"/>
      <c r="BM1020" s="24"/>
      <c r="BN1020" s="24"/>
      <c r="BO1020" s="24"/>
      <c r="BP1020" s="24"/>
      <c r="BQ1020" s="24"/>
      <c r="BR1020" s="24"/>
      <c r="BS1020" s="24"/>
      <c r="BT1020" s="24"/>
      <c r="BU1020" s="24"/>
      <c r="BV1020" s="24"/>
      <c r="BW1020" s="24"/>
      <c r="BX1020" s="24"/>
      <c r="BY1020" s="24"/>
      <c r="BZ1020" s="24"/>
      <c r="CA1020" s="24"/>
      <c r="CB1020" s="24"/>
      <c r="CC1020" s="24"/>
      <c r="CD1020" s="24"/>
      <c r="CE1020" s="24"/>
    </row>
    <row r="1021" spans="46:83" x14ac:dyDescent="0.15">
      <c r="AT1021" s="24"/>
      <c r="AU1021" s="24"/>
      <c r="AV1021" s="24"/>
      <c r="AW1021" s="24"/>
      <c r="AX1021" s="24"/>
      <c r="AY1021" s="24"/>
      <c r="AZ1021" s="24"/>
      <c r="BA1021" s="24"/>
      <c r="BB1021" s="24"/>
      <c r="BC1021" s="24"/>
      <c r="BD1021" s="24"/>
      <c r="BE1021" s="24"/>
      <c r="BF1021" s="24"/>
      <c r="BG1021" s="24"/>
      <c r="BH1021" s="24"/>
      <c r="BI1021" s="24"/>
      <c r="BJ1021" s="24"/>
      <c r="BK1021" s="24"/>
      <c r="BL1021" s="24"/>
      <c r="BM1021" s="24"/>
      <c r="BN1021" s="24"/>
      <c r="BO1021" s="24"/>
      <c r="BP1021" s="24"/>
      <c r="BQ1021" s="24"/>
      <c r="BR1021" s="24"/>
      <c r="BS1021" s="24"/>
      <c r="BT1021" s="24"/>
      <c r="BU1021" s="24"/>
      <c r="BV1021" s="24"/>
      <c r="BW1021" s="24"/>
      <c r="BX1021" s="24"/>
      <c r="BY1021" s="24"/>
      <c r="BZ1021" s="24"/>
      <c r="CA1021" s="24"/>
      <c r="CB1021" s="24"/>
      <c r="CC1021" s="24"/>
      <c r="CD1021" s="24"/>
      <c r="CE1021" s="24"/>
    </row>
    <row r="1022" spans="46:83" x14ac:dyDescent="0.15">
      <c r="AT1022" s="24"/>
      <c r="AU1022" s="24"/>
      <c r="AV1022" s="24"/>
      <c r="AW1022" s="24"/>
      <c r="AX1022" s="24"/>
      <c r="AY1022" s="24"/>
      <c r="AZ1022" s="24"/>
      <c r="BA1022" s="24"/>
      <c r="BB1022" s="24"/>
      <c r="BC1022" s="24"/>
      <c r="BD1022" s="24"/>
      <c r="BE1022" s="24"/>
      <c r="BF1022" s="24"/>
      <c r="BG1022" s="24"/>
      <c r="BH1022" s="24"/>
      <c r="BI1022" s="24"/>
      <c r="BJ1022" s="24"/>
      <c r="BK1022" s="24"/>
      <c r="BL1022" s="24"/>
      <c r="BM1022" s="24"/>
      <c r="BN1022" s="24"/>
      <c r="BO1022" s="24"/>
      <c r="BP1022" s="24"/>
      <c r="BQ1022" s="24"/>
      <c r="BR1022" s="24"/>
      <c r="BS1022" s="24"/>
      <c r="BT1022" s="24"/>
      <c r="BU1022" s="24"/>
      <c r="BV1022" s="24"/>
      <c r="BW1022" s="24"/>
      <c r="BX1022" s="24"/>
      <c r="BY1022" s="24"/>
      <c r="BZ1022" s="24"/>
      <c r="CA1022" s="24"/>
      <c r="CB1022" s="24"/>
      <c r="CC1022" s="24"/>
      <c r="CD1022" s="24"/>
      <c r="CE1022" s="24"/>
    </row>
    <row r="1023" spans="46:83" x14ac:dyDescent="0.15">
      <c r="AT1023" s="24"/>
      <c r="AU1023" s="24"/>
      <c r="AV1023" s="24"/>
      <c r="AW1023" s="24"/>
      <c r="AX1023" s="24"/>
      <c r="AY1023" s="24"/>
      <c r="AZ1023" s="24"/>
      <c r="BA1023" s="24"/>
      <c r="BB1023" s="24"/>
      <c r="BC1023" s="24"/>
      <c r="BD1023" s="24"/>
      <c r="BE1023" s="24"/>
      <c r="BF1023" s="24"/>
      <c r="BG1023" s="24"/>
      <c r="BH1023" s="24"/>
      <c r="BI1023" s="24"/>
      <c r="BJ1023" s="24"/>
      <c r="BK1023" s="24"/>
      <c r="BL1023" s="24"/>
      <c r="BM1023" s="24"/>
      <c r="BN1023" s="24"/>
      <c r="BO1023" s="24"/>
      <c r="BP1023" s="24"/>
      <c r="BQ1023" s="24"/>
      <c r="BR1023" s="24"/>
      <c r="BS1023" s="24"/>
      <c r="BT1023" s="24"/>
      <c r="BU1023" s="24"/>
      <c r="BV1023" s="24"/>
      <c r="BW1023" s="24"/>
      <c r="BX1023" s="24"/>
      <c r="BY1023" s="24"/>
      <c r="BZ1023" s="24"/>
      <c r="CA1023" s="24"/>
      <c r="CB1023" s="24"/>
      <c r="CC1023" s="24"/>
      <c r="CD1023" s="24"/>
      <c r="CE1023" s="24"/>
    </row>
    <row r="1024" spans="46:83" x14ac:dyDescent="0.15">
      <c r="AT1024" s="24"/>
      <c r="AU1024" s="24"/>
      <c r="AV1024" s="24"/>
      <c r="AW1024" s="24"/>
      <c r="AX1024" s="24"/>
      <c r="AY1024" s="24"/>
      <c r="AZ1024" s="24"/>
      <c r="BA1024" s="24"/>
      <c r="BB1024" s="24"/>
      <c r="BC1024" s="24"/>
      <c r="BD1024" s="24"/>
      <c r="BE1024" s="24"/>
      <c r="BF1024" s="24"/>
      <c r="BG1024" s="24"/>
      <c r="BH1024" s="24"/>
      <c r="BI1024" s="24"/>
      <c r="BJ1024" s="24"/>
      <c r="BK1024" s="24"/>
      <c r="BL1024" s="24"/>
      <c r="BM1024" s="24"/>
      <c r="BN1024" s="24"/>
      <c r="BO1024" s="24"/>
      <c r="BP1024" s="24"/>
      <c r="BQ1024" s="24"/>
      <c r="BR1024" s="24"/>
      <c r="BS1024" s="24"/>
      <c r="BT1024" s="24"/>
      <c r="BU1024" s="24"/>
      <c r="BV1024" s="24"/>
      <c r="BW1024" s="24"/>
      <c r="BX1024" s="24"/>
      <c r="BY1024" s="24"/>
      <c r="BZ1024" s="24"/>
      <c r="CA1024" s="24"/>
      <c r="CB1024" s="24"/>
      <c r="CC1024" s="24"/>
      <c r="CD1024" s="24"/>
      <c r="CE1024" s="24"/>
    </row>
    <row r="1025" spans="46:83" x14ac:dyDescent="0.15">
      <c r="AT1025" s="24"/>
      <c r="AU1025" s="24"/>
      <c r="AV1025" s="24"/>
      <c r="AW1025" s="24"/>
      <c r="AX1025" s="24"/>
      <c r="AY1025" s="24"/>
      <c r="AZ1025" s="24"/>
      <c r="BA1025" s="24"/>
      <c r="BB1025" s="24"/>
      <c r="BC1025" s="24"/>
      <c r="BD1025" s="24"/>
      <c r="BE1025" s="24"/>
      <c r="BF1025" s="24"/>
      <c r="BG1025" s="24"/>
      <c r="BH1025" s="24"/>
      <c r="BI1025" s="24"/>
      <c r="BJ1025" s="24"/>
      <c r="BK1025" s="24"/>
      <c r="BL1025" s="24"/>
      <c r="BM1025" s="24"/>
      <c r="BN1025" s="24"/>
      <c r="BO1025" s="24"/>
      <c r="BP1025" s="24"/>
      <c r="BQ1025" s="24"/>
      <c r="BR1025" s="24"/>
      <c r="BS1025" s="24"/>
      <c r="BT1025" s="24"/>
      <c r="BU1025" s="24"/>
      <c r="BV1025" s="24"/>
      <c r="BW1025" s="24"/>
      <c r="BX1025" s="24"/>
      <c r="BY1025" s="24"/>
      <c r="BZ1025" s="24"/>
      <c r="CA1025" s="24"/>
      <c r="CB1025" s="24"/>
      <c r="CC1025" s="24"/>
      <c r="CD1025" s="24"/>
      <c r="CE1025" s="24"/>
    </row>
    <row r="1026" spans="46:83" x14ac:dyDescent="0.15">
      <c r="AT1026" s="24"/>
      <c r="AU1026" s="24"/>
      <c r="AV1026" s="24"/>
      <c r="AW1026" s="24"/>
      <c r="AX1026" s="24"/>
      <c r="AY1026" s="24"/>
      <c r="AZ1026" s="24"/>
      <c r="BA1026" s="24"/>
      <c r="BB1026" s="24"/>
      <c r="BC1026" s="24"/>
      <c r="BD1026" s="24"/>
      <c r="BE1026" s="24"/>
      <c r="BF1026" s="24"/>
      <c r="BG1026" s="24"/>
      <c r="BH1026" s="24"/>
      <c r="BI1026" s="24"/>
      <c r="BJ1026" s="24"/>
      <c r="BK1026" s="24"/>
      <c r="BL1026" s="24"/>
      <c r="BM1026" s="24"/>
      <c r="BN1026" s="24"/>
      <c r="BO1026" s="24"/>
      <c r="BP1026" s="24"/>
      <c r="BQ1026" s="24"/>
      <c r="BR1026" s="24"/>
      <c r="BS1026" s="24"/>
      <c r="BT1026" s="24"/>
      <c r="BU1026" s="24"/>
      <c r="BV1026" s="24"/>
      <c r="BW1026" s="24"/>
      <c r="BX1026" s="24"/>
      <c r="BY1026" s="24"/>
      <c r="BZ1026" s="24"/>
      <c r="CA1026" s="24"/>
      <c r="CB1026" s="24"/>
      <c r="CC1026" s="24"/>
      <c r="CD1026" s="24"/>
      <c r="CE1026" s="24"/>
    </row>
    <row r="1027" spans="46:83" x14ac:dyDescent="0.15">
      <c r="AT1027" s="24"/>
      <c r="AU1027" s="24"/>
      <c r="AV1027" s="24"/>
      <c r="AW1027" s="24"/>
      <c r="AX1027" s="24"/>
      <c r="AY1027" s="24"/>
      <c r="AZ1027" s="24"/>
      <c r="BA1027" s="24"/>
      <c r="BB1027" s="24"/>
      <c r="BC1027" s="24"/>
      <c r="BD1027" s="24"/>
      <c r="BE1027" s="24"/>
      <c r="BF1027" s="24"/>
      <c r="BG1027" s="24"/>
      <c r="BH1027" s="24"/>
      <c r="BI1027" s="24"/>
      <c r="BJ1027" s="24"/>
      <c r="BK1027" s="24"/>
      <c r="BL1027" s="24"/>
      <c r="BM1027" s="24"/>
      <c r="BN1027" s="24"/>
      <c r="BO1027" s="24"/>
      <c r="BP1027" s="24"/>
      <c r="BQ1027" s="24"/>
      <c r="BR1027" s="24"/>
      <c r="BS1027" s="24"/>
      <c r="BT1027" s="24"/>
      <c r="BU1027" s="24"/>
      <c r="BV1027" s="24"/>
      <c r="BW1027" s="24"/>
      <c r="BX1027" s="24"/>
      <c r="BY1027" s="24"/>
      <c r="BZ1027" s="24"/>
      <c r="CA1027" s="24"/>
      <c r="CB1027" s="24"/>
      <c r="CC1027" s="24"/>
      <c r="CD1027" s="24"/>
      <c r="CE1027" s="24"/>
    </row>
    <row r="1028" spans="46:83" x14ac:dyDescent="0.15">
      <c r="AT1028" s="24"/>
      <c r="AU1028" s="24"/>
      <c r="AV1028" s="24"/>
      <c r="AW1028" s="24"/>
      <c r="AX1028" s="24"/>
      <c r="AY1028" s="24"/>
      <c r="AZ1028" s="24"/>
      <c r="BA1028" s="24"/>
      <c r="BB1028" s="24"/>
      <c r="BC1028" s="24"/>
      <c r="BD1028" s="24"/>
      <c r="BE1028" s="24"/>
      <c r="BF1028" s="24"/>
      <c r="BG1028" s="24"/>
      <c r="BH1028" s="24"/>
      <c r="BI1028" s="24"/>
      <c r="BJ1028" s="24"/>
      <c r="BK1028" s="24"/>
      <c r="BL1028" s="24"/>
      <c r="BM1028" s="24"/>
      <c r="BN1028" s="24"/>
      <c r="BO1028" s="24"/>
      <c r="BP1028" s="24"/>
      <c r="BQ1028" s="24"/>
      <c r="BR1028" s="24"/>
      <c r="BS1028" s="24"/>
      <c r="BT1028" s="24"/>
      <c r="BU1028" s="24"/>
      <c r="BV1028" s="24"/>
      <c r="BW1028" s="24"/>
      <c r="BX1028" s="24"/>
      <c r="BY1028" s="24"/>
      <c r="BZ1028" s="24"/>
      <c r="CA1028" s="24"/>
      <c r="CB1028" s="24"/>
      <c r="CC1028" s="24"/>
      <c r="CD1028" s="24"/>
      <c r="CE1028" s="24"/>
    </row>
    <row r="1029" spans="46:83" x14ac:dyDescent="0.15">
      <c r="AT1029" s="24"/>
      <c r="AU1029" s="24"/>
      <c r="AV1029" s="24"/>
      <c r="AW1029" s="24"/>
      <c r="AX1029" s="24"/>
      <c r="AY1029" s="24"/>
      <c r="AZ1029" s="24"/>
      <c r="BA1029" s="24"/>
      <c r="BB1029" s="24"/>
      <c r="BC1029" s="24"/>
      <c r="BD1029" s="24"/>
      <c r="BE1029" s="24"/>
      <c r="BF1029" s="24"/>
      <c r="BG1029" s="24"/>
      <c r="BH1029" s="24"/>
      <c r="BI1029" s="24"/>
      <c r="BJ1029" s="24"/>
      <c r="BK1029" s="24"/>
      <c r="BL1029" s="24"/>
      <c r="BM1029" s="24"/>
      <c r="BN1029" s="24"/>
      <c r="BO1029" s="24"/>
      <c r="BP1029" s="24"/>
      <c r="BQ1029" s="24"/>
      <c r="BR1029" s="24"/>
      <c r="BS1029" s="24"/>
      <c r="BT1029" s="24"/>
      <c r="BU1029" s="24"/>
      <c r="BV1029" s="24"/>
      <c r="BW1029" s="24"/>
      <c r="BX1029" s="24"/>
      <c r="BY1029" s="24"/>
      <c r="BZ1029" s="24"/>
      <c r="CA1029" s="24"/>
      <c r="CB1029" s="24"/>
      <c r="CC1029" s="24"/>
      <c r="CD1029" s="24"/>
      <c r="CE1029" s="24"/>
    </row>
    <row r="1030" spans="46:83" x14ac:dyDescent="0.15">
      <c r="AT1030" s="24"/>
      <c r="AU1030" s="24"/>
      <c r="AV1030" s="24"/>
      <c r="AW1030" s="24"/>
      <c r="AX1030" s="24"/>
      <c r="AY1030" s="24"/>
      <c r="AZ1030" s="24"/>
      <c r="BA1030" s="24"/>
      <c r="BB1030" s="24"/>
      <c r="BC1030" s="24"/>
      <c r="BD1030" s="24"/>
      <c r="BE1030" s="24"/>
      <c r="BF1030" s="24"/>
      <c r="BG1030" s="24"/>
      <c r="BH1030" s="24"/>
      <c r="BI1030" s="24"/>
      <c r="BJ1030" s="24"/>
      <c r="BK1030" s="24"/>
      <c r="BL1030" s="24"/>
      <c r="BM1030" s="24"/>
      <c r="BN1030" s="24"/>
      <c r="BO1030" s="24"/>
      <c r="BP1030" s="24"/>
      <c r="BQ1030" s="24"/>
      <c r="BR1030" s="24"/>
      <c r="BS1030" s="24"/>
      <c r="BT1030" s="24"/>
      <c r="BU1030" s="24"/>
      <c r="BV1030" s="24"/>
      <c r="BW1030" s="24"/>
      <c r="BX1030" s="24"/>
      <c r="BY1030" s="24"/>
      <c r="BZ1030" s="24"/>
      <c r="CA1030" s="24"/>
      <c r="CB1030" s="24"/>
      <c r="CC1030" s="24"/>
      <c r="CD1030" s="24"/>
      <c r="CE1030" s="24"/>
    </row>
    <row r="1031" spans="46:83" x14ac:dyDescent="0.15">
      <c r="AT1031" s="24"/>
      <c r="AU1031" s="24"/>
      <c r="AV1031" s="24"/>
      <c r="AW1031" s="24"/>
      <c r="AX1031" s="24"/>
      <c r="AY1031" s="24"/>
      <c r="AZ1031" s="24"/>
      <c r="BA1031" s="24"/>
      <c r="BB1031" s="24"/>
      <c r="BC1031" s="24"/>
      <c r="BD1031" s="24"/>
      <c r="BE1031" s="24"/>
      <c r="BF1031" s="24"/>
      <c r="BG1031" s="24"/>
      <c r="BH1031" s="24"/>
      <c r="BI1031" s="24"/>
      <c r="BJ1031" s="24"/>
      <c r="BK1031" s="24"/>
      <c r="BL1031" s="24"/>
      <c r="BM1031" s="24"/>
      <c r="BN1031" s="24"/>
      <c r="BO1031" s="24"/>
      <c r="BP1031" s="24"/>
      <c r="BQ1031" s="24"/>
      <c r="BR1031" s="24"/>
      <c r="BS1031" s="24"/>
      <c r="BT1031" s="24"/>
      <c r="BU1031" s="24"/>
      <c r="BV1031" s="24"/>
      <c r="BW1031" s="24"/>
      <c r="BX1031" s="24"/>
      <c r="BY1031" s="24"/>
      <c r="BZ1031" s="24"/>
      <c r="CA1031" s="24"/>
      <c r="CB1031" s="24"/>
      <c r="CC1031" s="24"/>
      <c r="CD1031" s="24"/>
      <c r="CE1031" s="24"/>
    </row>
    <row r="1032" spans="46:83" x14ac:dyDescent="0.15">
      <c r="AT1032" s="24"/>
      <c r="AU1032" s="24"/>
      <c r="AV1032" s="24"/>
      <c r="AW1032" s="24"/>
      <c r="AX1032" s="24"/>
      <c r="AY1032" s="24"/>
      <c r="AZ1032" s="24"/>
      <c r="BA1032" s="24"/>
      <c r="BB1032" s="24"/>
      <c r="BC1032" s="24"/>
      <c r="BD1032" s="24"/>
      <c r="BE1032" s="24"/>
      <c r="BF1032" s="24"/>
      <c r="BG1032" s="24"/>
      <c r="BH1032" s="24"/>
      <c r="BI1032" s="24"/>
      <c r="BJ1032" s="24"/>
      <c r="BK1032" s="24"/>
      <c r="BL1032" s="24"/>
      <c r="BM1032" s="24"/>
      <c r="BN1032" s="24"/>
      <c r="BO1032" s="24"/>
      <c r="BP1032" s="24"/>
      <c r="BQ1032" s="24"/>
      <c r="BR1032" s="24"/>
      <c r="BS1032" s="24"/>
      <c r="BT1032" s="24"/>
      <c r="BU1032" s="24"/>
      <c r="BV1032" s="24"/>
      <c r="BW1032" s="24"/>
      <c r="BX1032" s="24"/>
      <c r="BY1032" s="24"/>
      <c r="BZ1032" s="24"/>
      <c r="CA1032" s="24"/>
      <c r="CB1032" s="24"/>
      <c r="CC1032" s="24"/>
      <c r="CD1032" s="24"/>
      <c r="CE1032" s="24"/>
    </row>
    <row r="1033" spans="46:83" x14ac:dyDescent="0.15">
      <c r="AT1033" s="24"/>
      <c r="AU1033" s="24"/>
      <c r="AV1033" s="24"/>
      <c r="AW1033" s="24"/>
      <c r="AX1033" s="24"/>
      <c r="AY1033" s="24"/>
      <c r="AZ1033" s="24"/>
      <c r="BA1033" s="24"/>
      <c r="BB1033" s="24"/>
      <c r="BC1033" s="24"/>
      <c r="BD1033" s="24"/>
      <c r="BE1033" s="24"/>
      <c r="BF1033" s="24"/>
      <c r="BG1033" s="24"/>
      <c r="BH1033" s="24"/>
      <c r="BI1033" s="24"/>
      <c r="BJ1033" s="24"/>
      <c r="BK1033" s="24"/>
      <c r="BL1033" s="24"/>
      <c r="BM1033" s="24"/>
      <c r="BN1033" s="24"/>
      <c r="BO1033" s="24"/>
      <c r="BP1033" s="24"/>
      <c r="BQ1033" s="24"/>
      <c r="BR1033" s="24"/>
      <c r="BS1033" s="24"/>
      <c r="BT1033" s="24"/>
      <c r="BU1033" s="24"/>
      <c r="BV1033" s="24"/>
      <c r="BW1033" s="24"/>
      <c r="BX1033" s="24"/>
      <c r="BY1033" s="24"/>
      <c r="BZ1033" s="24"/>
      <c r="CA1033" s="24"/>
      <c r="CB1033" s="24"/>
      <c r="CC1033" s="24"/>
      <c r="CD1033" s="24"/>
      <c r="CE1033" s="24"/>
    </row>
    <row r="1034" spans="46:83" x14ac:dyDescent="0.15">
      <c r="AT1034" s="24"/>
      <c r="AU1034" s="24"/>
      <c r="AV1034" s="24"/>
      <c r="AW1034" s="24"/>
      <c r="AX1034" s="24"/>
      <c r="AY1034" s="24"/>
      <c r="AZ1034" s="24"/>
      <c r="BA1034" s="24"/>
      <c r="BB1034" s="24"/>
      <c r="BC1034" s="24"/>
      <c r="BD1034" s="24"/>
      <c r="BE1034" s="24"/>
      <c r="BF1034" s="24"/>
      <c r="BG1034" s="24"/>
      <c r="BH1034" s="24"/>
      <c r="BI1034" s="24"/>
      <c r="BJ1034" s="24"/>
      <c r="BK1034" s="24"/>
      <c r="BL1034" s="24"/>
      <c r="BM1034" s="24"/>
      <c r="BN1034" s="24"/>
      <c r="BO1034" s="24"/>
      <c r="BP1034" s="24"/>
      <c r="BQ1034" s="24"/>
      <c r="BR1034" s="24"/>
      <c r="BS1034" s="24"/>
      <c r="BT1034" s="24"/>
      <c r="BU1034" s="24"/>
      <c r="BV1034" s="24"/>
      <c r="BW1034" s="24"/>
      <c r="BX1034" s="24"/>
      <c r="BY1034" s="24"/>
      <c r="BZ1034" s="24"/>
      <c r="CA1034" s="24"/>
      <c r="CB1034" s="24"/>
      <c r="CC1034" s="24"/>
      <c r="CD1034" s="24"/>
      <c r="CE1034" s="24"/>
    </row>
    <row r="1035" spans="46:83" x14ac:dyDescent="0.15">
      <c r="AT1035" s="24"/>
      <c r="AU1035" s="24"/>
      <c r="AV1035" s="24"/>
      <c r="AW1035" s="24"/>
      <c r="AX1035" s="24"/>
      <c r="AY1035" s="24"/>
      <c r="AZ1035" s="24"/>
      <c r="BA1035" s="24"/>
      <c r="BB1035" s="24"/>
      <c r="BC1035" s="24"/>
      <c r="BD1035" s="24"/>
      <c r="BE1035" s="24"/>
      <c r="BF1035" s="24"/>
      <c r="BG1035" s="24"/>
      <c r="BH1035" s="24"/>
      <c r="BI1035" s="24"/>
      <c r="BJ1035" s="24"/>
      <c r="BK1035" s="24"/>
      <c r="BL1035" s="24"/>
      <c r="BM1035" s="24"/>
      <c r="BN1035" s="24"/>
      <c r="BO1035" s="24"/>
      <c r="BP1035" s="24"/>
      <c r="BQ1035" s="24"/>
      <c r="BR1035" s="24"/>
      <c r="BS1035" s="24"/>
      <c r="BT1035" s="24"/>
      <c r="BU1035" s="24"/>
      <c r="BV1035" s="24"/>
      <c r="BW1035" s="24"/>
      <c r="BX1035" s="24"/>
      <c r="BY1035" s="24"/>
      <c r="BZ1035" s="24"/>
      <c r="CA1035" s="24"/>
      <c r="CB1035" s="24"/>
      <c r="CC1035" s="24"/>
      <c r="CD1035" s="24"/>
      <c r="CE1035" s="24"/>
    </row>
    <row r="1036" spans="46:83" x14ac:dyDescent="0.15">
      <c r="AT1036" s="24"/>
      <c r="AU1036" s="24"/>
      <c r="AV1036" s="24"/>
      <c r="AW1036" s="24"/>
      <c r="AX1036" s="24"/>
      <c r="AY1036" s="24"/>
      <c r="AZ1036" s="24"/>
      <c r="BA1036" s="24"/>
      <c r="BB1036" s="24"/>
      <c r="BC1036" s="24"/>
      <c r="BD1036" s="24"/>
      <c r="BE1036" s="24"/>
      <c r="BF1036" s="24"/>
      <c r="BG1036" s="24"/>
      <c r="BH1036" s="24"/>
      <c r="BI1036" s="24"/>
      <c r="BJ1036" s="24"/>
      <c r="BK1036" s="24"/>
      <c r="BL1036" s="24"/>
      <c r="BM1036" s="24"/>
      <c r="BN1036" s="24"/>
      <c r="BO1036" s="24"/>
      <c r="BP1036" s="24"/>
      <c r="BQ1036" s="24"/>
      <c r="BR1036" s="24"/>
      <c r="BS1036" s="24"/>
      <c r="BT1036" s="24"/>
      <c r="BU1036" s="24"/>
      <c r="BV1036" s="24"/>
      <c r="BW1036" s="24"/>
      <c r="BX1036" s="24"/>
      <c r="BY1036" s="24"/>
      <c r="BZ1036" s="24"/>
      <c r="CA1036" s="24"/>
      <c r="CB1036" s="24"/>
      <c r="CC1036" s="24"/>
      <c r="CD1036" s="24"/>
      <c r="CE1036" s="24"/>
    </row>
    <row r="1037" spans="46:83" x14ac:dyDescent="0.15">
      <c r="AT1037" s="24"/>
      <c r="AU1037" s="24"/>
      <c r="AV1037" s="24"/>
      <c r="AW1037" s="24"/>
      <c r="AX1037" s="24"/>
      <c r="AY1037" s="24"/>
      <c r="AZ1037" s="24"/>
      <c r="BA1037" s="24"/>
      <c r="BB1037" s="24"/>
      <c r="BC1037" s="24"/>
      <c r="BD1037" s="24"/>
      <c r="BE1037" s="24"/>
      <c r="BF1037" s="24"/>
      <c r="BG1037" s="24"/>
      <c r="BH1037" s="24"/>
      <c r="BI1037" s="24"/>
      <c r="BJ1037" s="24"/>
      <c r="BK1037" s="24"/>
      <c r="BL1037" s="24"/>
      <c r="BM1037" s="24"/>
      <c r="BN1037" s="24"/>
      <c r="BO1037" s="24"/>
      <c r="BP1037" s="24"/>
      <c r="BQ1037" s="24"/>
      <c r="BR1037" s="24"/>
      <c r="BS1037" s="24"/>
      <c r="BT1037" s="24"/>
      <c r="BU1037" s="24"/>
      <c r="BV1037" s="24"/>
      <c r="BW1037" s="24"/>
      <c r="BX1037" s="24"/>
      <c r="BY1037" s="24"/>
      <c r="BZ1037" s="24"/>
      <c r="CA1037" s="24"/>
      <c r="CB1037" s="24"/>
      <c r="CC1037" s="24"/>
      <c r="CD1037" s="24"/>
      <c r="CE1037" s="24"/>
    </row>
    <row r="1038" spans="46:83" x14ac:dyDescent="0.15">
      <c r="AT1038" s="24"/>
      <c r="AU1038" s="24"/>
      <c r="AV1038" s="24"/>
      <c r="AW1038" s="24"/>
      <c r="AX1038" s="24"/>
      <c r="AY1038" s="24"/>
      <c r="AZ1038" s="24"/>
      <c r="BA1038" s="24"/>
      <c r="BB1038" s="24"/>
      <c r="BC1038" s="24"/>
      <c r="BD1038" s="24"/>
      <c r="BE1038" s="24"/>
      <c r="BF1038" s="24"/>
      <c r="BG1038" s="24"/>
      <c r="BH1038" s="24"/>
      <c r="BI1038" s="24"/>
      <c r="BJ1038" s="24"/>
      <c r="BK1038" s="24"/>
      <c r="BL1038" s="24"/>
      <c r="BM1038" s="24"/>
      <c r="BN1038" s="24"/>
      <c r="BO1038" s="24"/>
      <c r="BP1038" s="24"/>
      <c r="BQ1038" s="24"/>
      <c r="BR1038" s="24"/>
      <c r="BS1038" s="24"/>
      <c r="BT1038" s="24"/>
      <c r="BU1038" s="24"/>
      <c r="BV1038" s="24"/>
      <c r="BW1038" s="24"/>
      <c r="BX1038" s="24"/>
      <c r="BY1038" s="24"/>
      <c r="BZ1038" s="24"/>
      <c r="CA1038" s="24"/>
      <c r="CB1038" s="24"/>
      <c r="CC1038" s="24"/>
      <c r="CD1038" s="24"/>
      <c r="CE1038" s="24"/>
    </row>
    <row r="1039" spans="46:83" x14ac:dyDescent="0.15">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row>
    <row r="1040" spans="46:83" x14ac:dyDescent="0.15">
      <c r="AT1040" s="24"/>
      <c r="AU1040" s="24"/>
      <c r="AV1040" s="24"/>
      <c r="AW1040" s="24"/>
      <c r="AX1040" s="24"/>
      <c r="AY1040" s="24"/>
      <c r="AZ1040" s="24"/>
      <c r="BA1040" s="24"/>
      <c r="BB1040" s="24"/>
      <c r="BC1040" s="24"/>
      <c r="BD1040" s="24"/>
      <c r="BE1040" s="24"/>
      <c r="BF1040" s="24"/>
      <c r="BG1040" s="24"/>
      <c r="BH1040" s="24"/>
      <c r="BI1040" s="24"/>
      <c r="BJ1040" s="24"/>
      <c r="BK1040" s="24"/>
      <c r="BL1040" s="24"/>
      <c r="BM1040" s="24"/>
      <c r="BN1040" s="24"/>
      <c r="BO1040" s="24"/>
      <c r="BP1040" s="24"/>
      <c r="BQ1040" s="24"/>
      <c r="BR1040" s="24"/>
      <c r="BS1040" s="24"/>
      <c r="BT1040" s="24"/>
      <c r="BU1040" s="24"/>
      <c r="BV1040" s="24"/>
      <c r="BW1040" s="24"/>
      <c r="BX1040" s="24"/>
      <c r="BY1040" s="24"/>
      <c r="BZ1040" s="24"/>
      <c r="CA1040" s="24"/>
      <c r="CB1040" s="24"/>
      <c r="CC1040" s="24"/>
      <c r="CD1040" s="24"/>
      <c r="CE1040" s="24"/>
    </row>
    <row r="1041" spans="46:83" x14ac:dyDescent="0.15">
      <c r="AT1041" s="24"/>
      <c r="AU1041" s="24"/>
      <c r="AV1041" s="24"/>
      <c r="AW1041" s="24"/>
      <c r="AX1041" s="24"/>
      <c r="AY1041" s="24"/>
      <c r="AZ1041" s="24"/>
      <c r="BA1041" s="24"/>
      <c r="BB1041" s="24"/>
      <c r="BC1041" s="24"/>
      <c r="BD1041" s="24"/>
      <c r="BE1041" s="24"/>
      <c r="BF1041" s="24"/>
      <c r="BG1041" s="24"/>
      <c r="BH1041" s="24"/>
      <c r="BI1041" s="24"/>
      <c r="BJ1041" s="24"/>
      <c r="BK1041" s="24"/>
      <c r="BL1041" s="24"/>
      <c r="BM1041" s="24"/>
      <c r="BN1041" s="24"/>
      <c r="BO1041" s="24"/>
      <c r="BP1041" s="24"/>
      <c r="BQ1041" s="24"/>
      <c r="BR1041" s="24"/>
      <c r="BS1041" s="24"/>
      <c r="BT1041" s="24"/>
      <c r="BU1041" s="24"/>
      <c r="BV1041" s="24"/>
      <c r="BW1041" s="24"/>
      <c r="BX1041" s="24"/>
      <c r="BY1041" s="24"/>
      <c r="BZ1041" s="24"/>
      <c r="CA1041" s="24"/>
      <c r="CB1041" s="24"/>
      <c r="CC1041" s="24"/>
      <c r="CD1041" s="24"/>
      <c r="CE1041" s="24"/>
    </row>
    <row r="1042" spans="46:83" x14ac:dyDescent="0.15">
      <c r="AT1042" s="24"/>
      <c r="AU1042" s="24"/>
      <c r="AV1042" s="24"/>
      <c r="AW1042" s="24"/>
      <c r="AX1042" s="24"/>
      <c r="AY1042" s="24"/>
      <c r="AZ1042" s="24"/>
      <c r="BA1042" s="24"/>
      <c r="BB1042" s="24"/>
      <c r="BC1042" s="24"/>
      <c r="BD1042" s="24"/>
      <c r="BE1042" s="24"/>
      <c r="BF1042" s="24"/>
      <c r="BG1042" s="24"/>
      <c r="BH1042" s="24"/>
      <c r="BI1042" s="24"/>
      <c r="BJ1042" s="24"/>
      <c r="BK1042" s="24"/>
      <c r="BL1042" s="24"/>
      <c r="BM1042" s="24"/>
      <c r="BN1042" s="24"/>
      <c r="BO1042" s="24"/>
      <c r="BP1042" s="24"/>
      <c r="BQ1042" s="24"/>
      <c r="BR1042" s="24"/>
      <c r="BS1042" s="24"/>
      <c r="BT1042" s="24"/>
      <c r="BU1042" s="24"/>
      <c r="BV1042" s="24"/>
      <c r="BW1042" s="24"/>
      <c r="BX1042" s="24"/>
      <c r="BY1042" s="24"/>
      <c r="BZ1042" s="24"/>
      <c r="CA1042" s="24"/>
      <c r="CB1042" s="24"/>
      <c r="CC1042" s="24"/>
      <c r="CD1042" s="24"/>
      <c r="CE1042" s="24"/>
    </row>
    <row r="1043" spans="46:83" x14ac:dyDescent="0.15">
      <c r="AT1043" s="24"/>
      <c r="AU1043" s="24"/>
      <c r="AV1043" s="24"/>
      <c r="AW1043" s="24"/>
      <c r="AX1043" s="24"/>
      <c r="AY1043" s="24"/>
      <c r="AZ1043" s="24"/>
      <c r="BA1043" s="24"/>
      <c r="BB1043" s="24"/>
      <c r="BC1043" s="24"/>
      <c r="BD1043" s="24"/>
      <c r="BE1043" s="24"/>
      <c r="BF1043" s="24"/>
      <c r="BG1043" s="24"/>
      <c r="BH1043" s="24"/>
      <c r="BI1043" s="24"/>
      <c r="BJ1043" s="24"/>
      <c r="BK1043" s="24"/>
      <c r="BL1043" s="24"/>
      <c r="BM1043" s="24"/>
      <c r="BN1043" s="24"/>
      <c r="BO1043" s="24"/>
      <c r="BP1043" s="24"/>
      <c r="BQ1043" s="24"/>
      <c r="BR1043" s="24"/>
      <c r="BS1043" s="24"/>
      <c r="BT1043" s="24"/>
      <c r="BU1043" s="24"/>
      <c r="BV1043" s="24"/>
      <c r="BW1043" s="24"/>
      <c r="BX1043" s="24"/>
      <c r="BY1043" s="24"/>
      <c r="BZ1043" s="24"/>
      <c r="CA1043" s="24"/>
      <c r="CB1043" s="24"/>
      <c r="CC1043" s="24"/>
      <c r="CD1043" s="24"/>
      <c r="CE1043" s="24"/>
    </row>
    <row r="1044" spans="46:83" x14ac:dyDescent="0.15">
      <c r="AT1044" s="24"/>
      <c r="AU1044" s="24"/>
      <c r="AV1044" s="24"/>
      <c r="AW1044" s="24"/>
      <c r="AX1044" s="24"/>
      <c r="AY1044" s="24"/>
      <c r="AZ1044" s="24"/>
      <c r="BA1044" s="24"/>
      <c r="BB1044" s="24"/>
      <c r="BC1044" s="24"/>
      <c r="BD1044" s="24"/>
      <c r="BE1044" s="24"/>
      <c r="BF1044" s="24"/>
      <c r="BG1044" s="24"/>
      <c r="BH1044" s="24"/>
      <c r="BI1044" s="24"/>
      <c r="BJ1044" s="24"/>
      <c r="BK1044" s="24"/>
      <c r="BL1044" s="24"/>
      <c r="BM1044" s="24"/>
      <c r="BN1044" s="24"/>
      <c r="BO1044" s="24"/>
      <c r="BP1044" s="24"/>
      <c r="BQ1044" s="24"/>
      <c r="BR1044" s="24"/>
      <c r="BS1044" s="24"/>
      <c r="BT1044" s="24"/>
      <c r="BU1044" s="24"/>
      <c r="BV1044" s="24"/>
      <c r="BW1044" s="24"/>
      <c r="BX1044" s="24"/>
      <c r="BY1044" s="24"/>
      <c r="BZ1044" s="24"/>
      <c r="CA1044" s="24"/>
      <c r="CB1044" s="24"/>
      <c r="CC1044" s="24"/>
      <c r="CD1044" s="24"/>
      <c r="CE1044" s="24"/>
    </row>
    <row r="1045" spans="46:83" x14ac:dyDescent="0.15">
      <c r="AT1045" s="24"/>
      <c r="AU1045" s="24"/>
      <c r="AV1045" s="24"/>
      <c r="AW1045" s="24"/>
      <c r="AX1045" s="24"/>
      <c r="AY1045" s="24"/>
      <c r="AZ1045" s="24"/>
      <c r="BA1045" s="24"/>
      <c r="BB1045" s="24"/>
      <c r="BC1045" s="24"/>
      <c r="BD1045" s="24"/>
      <c r="BE1045" s="24"/>
      <c r="BF1045" s="24"/>
      <c r="BG1045" s="24"/>
      <c r="BH1045" s="24"/>
      <c r="BI1045" s="24"/>
      <c r="BJ1045" s="24"/>
      <c r="BK1045" s="24"/>
      <c r="BL1045" s="24"/>
      <c r="BM1045" s="24"/>
      <c r="BN1045" s="24"/>
      <c r="BO1045" s="24"/>
      <c r="BP1045" s="24"/>
      <c r="BQ1045" s="24"/>
      <c r="BR1045" s="24"/>
      <c r="BS1045" s="24"/>
      <c r="BT1045" s="24"/>
      <c r="BU1045" s="24"/>
      <c r="BV1045" s="24"/>
      <c r="BW1045" s="24"/>
      <c r="BX1045" s="24"/>
      <c r="BY1045" s="24"/>
      <c r="BZ1045" s="24"/>
      <c r="CA1045" s="24"/>
      <c r="CB1045" s="24"/>
      <c r="CC1045" s="24"/>
      <c r="CD1045" s="24"/>
      <c r="CE1045" s="24"/>
    </row>
    <row r="1046" spans="46:83" x14ac:dyDescent="0.15">
      <c r="AT1046" s="24"/>
      <c r="AU1046" s="24"/>
      <c r="AV1046" s="24"/>
      <c r="AW1046" s="24"/>
      <c r="AX1046" s="24"/>
      <c r="AY1046" s="24"/>
      <c r="AZ1046" s="24"/>
      <c r="BA1046" s="24"/>
      <c r="BB1046" s="24"/>
      <c r="BC1046" s="24"/>
      <c r="BD1046" s="24"/>
      <c r="BE1046" s="24"/>
      <c r="BF1046" s="24"/>
      <c r="BG1046" s="24"/>
      <c r="BH1046" s="24"/>
      <c r="BI1046" s="24"/>
      <c r="BJ1046" s="24"/>
      <c r="BK1046" s="24"/>
      <c r="BL1046" s="24"/>
      <c r="BM1046" s="24"/>
      <c r="BN1046" s="24"/>
      <c r="BO1046" s="24"/>
      <c r="BP1046" s="24"/>
      <c r="BQ1046" s="24"/>
      <c r="BR1046" s="24"/>
      <c r="BS1046" s="24"/>
      <c r="BT1046" s="24"/>
      <c r="BU1046" s="24"/>
      <c r="BV1046" s="24"/>
      <c r="BW1046" s="24"/>
      <c r="BX1046" s="24"/>
      <c r="BY1046" s="24"/>
      <c r="BZ1046" s="24"/>
      <c r="CA1046" s="24"/>
      <c r="CB1046" s="24"/>
      <c r="CC1046" s="24"/>
      <c r="CD1046" s="24"/>
      <c r="CE1046" s="24"/>
    </row>
    <row r="1047" spans="46:83" x14ac:dyDescent="0.15">
      <c r="AT1047" s="24"/>
      <c r="AU1047" s="24"/>
      <c r="AV1047" s="24"/>
      <c r="AW1047" s="24"/>
      <c r="AX1047" s="24"/>
      <c r="AY1047" s="24"/>
      <c r="AZ1047" s="24"/>
      <c r="BA1047" s="24"/>
      <c r="BB1047" s="24"/>
      <c r="BC1047" s="24"/>
      <c r="BD1047" s="24"/>
      <c r="BE1047" s="24"/>
      <c r="BF1047" s="24"/>
      <c r="BG1047" s="24"/>
      <c r="BH1047" s="24"/>
      <c r="BI1047" s="24"/>
      <c r="BJ1047" s="24"/>
      <c r="BK1047" s="24"/>
      <c r="BL1047" s="24"/>
      <c r="BM1047" s="24"/>
      <c r="BN1047" s="24"/>
      <c r="BO1047" s="24"/>
      <c r="BP1047" s="24"/>
      <c r="BQ1047" s="24"/>
      <c r="BR1047" s="24"/>
      <c r="BS1047" s="24"/>
      <c r="BT1047" s="24"/>
      <c r="BU1047" s="24"/>
      <c r="BV1047" s="24"/>
      <c r="BW1047" s="24"/>
      <c r="BX1047" s="24"/>
      <c r="BY1047" s="24"/>
      <c r="BZ1047" s="24"/>
      <c r="CA1047" s="24"/>
      <c r="CB1047" s="24"/>
      <c r="CC1047" s="24"/>
      <c r="CD1047" s="24"/>
      <c r="CE1047" s="24"/>
    </row>
    <row r="1048" spans="46:83" x14ac:dyDescent="0.15">
      <c r="AT1048" s="24"/>
      <c r="AU1048" s="24"/>
      <c r="AV1048" s="24"/>
      <c r="AW1048" s="24"/>
      <c r="AX1048" s="24"/>
      <c r="AY1048" s="24"/>
      <c r="AZ1048" s="24"/>
      <c r="BA1048" s="24"/>
      <c r="BB1048" s="24"/>
      <c r="BC1048" s="24"/>
      <c r="BD1048" s="24"/>
      <c r="BE1048" s="24"/>
      <c r="BF1048" s="24"/>
      <c r="BG1048" s="24"/>
      <c r="BH1048" s="24"/>
      <c r="BI1048" s="24"/>
      <c r="BJ1048" s="24"/>
      <c r="BK1048" s="24"/>
      <c r="BL1048" s="24"/>
      <c r="BM1048" s="24"/>
      <c r="BN1048" s="24"/>
      <c r="BO1048" s="24"/>
      <c r="BP1048" s="24"/>
      <c r="BQ1048" s="24"/>
      <c r="BR1048" s="24"/>
      <c r="BS1048" s="24"/>
      <c r="BT1048" s="24"/>
      <c r="BU1048" s="24"/>
      <c r="BV1048" s="24"/>
      <c r="BW1048" s="24"/>
      <c r="BX1048" s="24"/>
      <c r="BY1048" s="24"/>
      <c r="BZ1048" s="24"/>
      <c r="CA1048" s="24"/>
      <c r="CB1048" s="24"/>
      <c r="CC1048" s="24"/>
      <c r="CD1048" s="24"/>
      <c r="CE1048" s="24"/>
    </row>
    <row r="1049" spans="46:83" x14ac:dyDescent="0.15">
      <c r="AT1049" s="24"/>
      <c r="AU1049" s="24"/>
      <c r="AV1049" s="24"/>
      <c r="AW1049" s="24"/>
      <c r="AX1049" s="24"/>
      <c r="AY1049" s="24"/>
      <c r="AZ1049" s="24"/>
      <c r="BA1049" s="24"/>
      <c r="BB1049" s="24"/>
      <c r="BC1049" s="24"/>
      <c r="BD1049" s="24"/>
      <c r="BE1049" s="24"/>
      <c r="BF1049" s="24"/>
      <c r="BG1049" s="24"/>
      <c r="BH1049" s="24"/>
      <c r="BI1049" s="24"/>
      <c r="BJ1049" s="24"/>
      <c r="BK1049" s="24"/>
      <c r="BL1049" s="24"/>
      <c r="BM1049" s="24"/>
      <c r="BN1049" s="24"/>
      <c r="BO1049" s="24"/>
      <c r="BP1049" s="24"/>
      <c r="BQ1049" s="24"/>
      <c r="BR1049" s="24"/>
      <c r="BS1049" s="24"/>
      <c r="BT1049" s="24"/>
      <c r="BU1049" s="24"/>
      <c r="BV1049" s="24"/>
      <c r="BW1049" s="24"/>
      <c r="BX1049" s="24"/>
      <c r="BY1049" s="24"/>
      <c r="BZ1049" s="24"/>
      <c r="CA1049" s="24"/>
      <c r="CB1049" s="24"/>
      <c r="CC1049" s="24"/>
      <c r="CD1049" s="24"/>
      <c r="CE1049" s="24"/>
    </row>
    <row r="1050" spans="46:83" x14ac:dyDescent="0.15">
      <c r="AT1050" s="24"/>
      <c r="AU1050" s="24"/>
      <c r="AV1050" s="24"/>
      <c r="AW1050" s="24"/>
      <c r="AX1050" s="24"/>
      <c r="AY1050" s="24"/>
      <c r="AZ1050" s="24"/>
      <c r="BA1050" s="24"/>
      <c r="BB1050" s="24"/>
      <c r="BC1050" s="24"/>
      <c r="BD1050" s="24"/>
      <c r="BE1050" s="24"/>
      <c r="BF1050" s="24"/>
      <c r="BG1050" s="24"/>
      <c r="BH1050" s="24"/>
      <c r="BI1050" s="24"/>
      <c r="BJ1050" s="24"/>
      <c r="BK1050" s="24"/>
      <c r="BL1050" s="24"/>
      <c r="BM1050" s="24"/>
      <c r="BN1050" s="24"/>
      <c r="BO1050" s="24"/>
      <c r="BP1050" s="24"/>
      <c r="BQ1050" s="24"/>
      <c r="BR1050" s="24"/>
      <c r="BS1050" s="24"/>
      <c r="BT1050" s="24"/>
      <c r="BU1050" s="24"/>
      <c r="BV1050" s="24"/>
      <c r="BW1050" s="24"/>
      <c r="BX1050" s="24"/>
      <c r="BY1050" s="24"/>
      <c r="BZ1050" s="24"/>
      <c r="CA1050" s="24"/>
      <c r="CB1050" s="24"/>
      <c r="CC1050" s="24"/>
      <c r="CD1050" s="24"/>
      <c r="CE1050" s="24"/>
    </row>
    <row r="1051" spans="46:83" x14ac:dyDescent="0.15">
      <c r="AT1051" s="24"/>
      <c r="AU1051" s="24"/>
      <c r="AV1051" s="24"/>
      <c r="AW1051" s="24"/>
      <c r="AX1051" s="24"/>
      <c r="AY1051" s="24"/>
      <c r="AZ1051" s="24"/>
      <c r="BA1051" s="24"/>
      <c r="BB1051" s="24"/>
      <c r="BC1051" s="24"/>
      <c r="BD1051" s="24"/>
      <c r="BE1051" s="24"/>
      <c r="BF1051" s="24"/>
      <c r="BG1051" s="24"/>
      <c r="BH1051" s="24"/>
      <c r="BI1051" s="24"/>
      <c r="BJ1051" s="24"/>
      <c r="BK1051" s="24"/>
      <c r="BL1051" s="24"/>
      <c r="BM1051" s="24"/>
      <c r="BN1051" s="24"/>
      <c r="BO1051" s="24"/>
      <c r="BP1051" s="24"/>
      <c r="BQ1051" s="24"/>
      <c r="BR1051" s="24"/>
      <c r="BS1051" s="24"/>
      <c r="BT1051" s="24"/>
      <c r="BU1051" s="24"/>
      <c r="BV1051" s="24"/>
      <c r="BW1051" s="24"/>
      <c r="BX1051" s="24"/>
      <c r="BY1051" s="24"/>
      <c r="BZ1051" s="24"/>
      <c r="CA1051" s="24"/>
      <c r="CB1051" s="24"/>
      <c r="CC1051" s="24"/>
      <c r="CD1051" s="24"/>
      <c r="CE1051" s="24"/>
    </row>
    <row r="1052" spans="46:83" x14ac:dyDescent="0.15">
      <c r="AT1052" s="24"/>
      <c r="AU1052" s="24"/>
      <c r="AV1052" s="24"/>
      <c r="AW1052" s="24"/>
      <c r="AX1052" s="24"/>
      <c r="AY1052" s="24"/>
      <c r="AZ1052" s="24"/>
      <c r="BA1052" s="24"/>
      <c r="BB1052" s="24"/>
      <c r="BC1052" s="24"/>
      <c r="BD1052" s="24"/>
      <c r="BE1052" s="24"/>
      <c r="BF1052" s="24"/>
      <c r="BG1052" s="24"/>
      <c r="BH1052" s="24"/>
      <c r="BI1052" s="24"/>
      <c r="BJ1052" s="24"/>
      <c r="BK1052" s="24"/>
      <c r="BL1052" s="24"/>
      <c r="BM1052" s="24"/>
      <c r="BN1052" s="24"/>
      <c r="BO1052" s="24"/>
      <c r="BP1052" s="24"/>
      <c r="BQ1052" s="24"/>
      <c r="BR1052" s="24"/>
      <c r="BS1052" s="24"/>
      <c r="BT1052" s="24"/>
      <c r="BU1052" s="24"/>
      <c r="BV1052" s="24"/>
      <c r="BW1052" s="24"/>
      <c r="BX1052" s="24"/>
      <c r="BY1052" s="24"/>
      <c r="BZ1052" s="24"/>
      <c r="CA1052" s="24"/>
      <c r="CB1052" s="24"/>
      <c r="CC1052" s="24"/>
      <c r="CD1052" s="24"/>
      <c r="CE1052" s="24"/>
    </row>
    <row r="1053" spans="46:83" x14ac:dyDescent="0.15">
      <c r="AT1053" s="24"/>
      <c r="AU1053" s="24"/>
      <c r="AV1053" s="24"/>
      <c r="AW1053" s="24"/>
      <c r="AX1053" s="24"/>
      <c r="AY1053" s="24"/>
      <c r="AZ1053" s="24"/>
      <c r="BA1053" s="24"/>
      <c r="BB1053" s="24"/>
      <c r="BC1053" s="24"/>
      <c r="BD1053" s="24"/>
      <c r="BE1053" s="24"/>
      <c r="BF1053" s="24"/>
      <c r="BG1053" s="24"/>
      <c r="BH1053" s="24"/>
      <c r="BI1053" s="24"/>
      <c r="BJ1053" s="24"/>
      <c r="BK1053" s="24"/>
      <c r="BL1053" s="24"/>
      <c r="BM1053" s="24"/>
      <c r="BN1053" s="24"/>
      <c r="BO1053" s="24"/>
      <c r="BP1053" s="24"/>
      <c r="BQ1053" s="24"/>
      <c r="BR1053" s="24"/>
      <c r="BS1053" s="24"/>
      <c r="BT1053" s="24"/>
      <c r="BU1053" s="24"/>
      <c r="BV1053" s="24"/>
      <c r="BW1053" s="24"/>
      <c r="BX1053" s="24"/>
      <c r="BY1053" s="24"/>
      <c r="BZ1053" s="24"/>
      <c r="CA1053" s="24"/>
      <c r="CB1053" s="24"/>
      <c r="CC1053" s="24"/>
      <c r="CD1053" s="24"/>
      <c r="CE1053" s="24"/>
    </row>
    <row r="1054" spans="46:83" x14ac:dyDescent="0.15">
      <c r="AT1054" s="24"/>
      <c r="AU1054" s="24"/>
      <c r="AV1054" s="24"/>
      <c r="AW1054" s="24"/>
      <c r="AX1054" s="24"/>
      <c r="AY1054" s="24"/>
      <c r="AZ1054" s="24"/>
      <c r="BA1054" s="24"/>
      <c r="BB1054" s="24"/>
      <c r="BC1054" s="24"/>
      <c r="BD1054" s="24"/>
      <c r="BE1054" s="24"/>
      <c r="BF1054" s="24"/>
      <c r="BG1054" s="24"/>
      <c r="BH1054" s="24"/>
      <c r="BI1054" s="24"/>
      <c r="BJ1054" s="24"/>
      <c r="BK1054" s="24"/>
      <c r="BL1054" s="24"/>
      <c r="BM1054" s="24"/>
      <c r="BN1054" s="24"/>
      <c r="BO1054" s="24"/>
      <c r="BP1054" s="24"/>
      <c r="BQ1054" s="24"/>
      <c r="BR1054" s="24"/>
      <c r="BS1054" s="24"/>
      <c r="BT1054" s="24"/>
      <c r="BU1054" s="24"/>
      <c r="BV1054" s="24"/>
      <c r="BW1054" s="24"/>
      <c r="BX1054" s="24"/>
      <c r="BY1054" s="24"/>
      <c r="BZ1054" s="24"/>
      <c r="CA1054" s="24"/>
      <c r="CB1054" s="24"/>
      <c r="CC1054" s="24"/>
      <c r="CD1054" s="24"/>
      <c r="CE1054" s="24"/>
    </row>
    <row r="1055" spans="46:83" x14ac:dyDescent="0.15">
      <c r="AT1055" s="24"/>
      <c r="AU1055" s="24"/>
      <c r="AV1055" s="24"/>
      <c r="AW1055" s="24"/>
      <c r="AX1055" s="24"/>
      <c r="AY1055" s="24"/>
      <c r="AZ1055" s="24"/>
      <c r="BA1055" s="24"/>
      <c r="BB1055" s="24"/>
      <c r="BC1055" s="24"/>
      <c r="BD1055" s="24"/>
      <c r="BE1055" s="24"/>
      <c r="BF1055" s="24"/>
      <c r="BG1055" s="24"/>
      <c r="BH1055" s="24"/>
      <c r="BI1055" s="24"/>
      <c r="BJ1055" s="24"/>
      <c r="BK1055" s="24"/>
      <c r="BL1055" s="24"/>
      <c r="BM1055" s="24"/>
      <c r="BN1055" s="24"/>
      <c r="BO1055" s="24"/>
      <c r="BP1055" s="24"/>
      <c r="BQ1055" s="24"/>
      <c r="BR1055" s="24"/>
      <c r="BS1055" s="24"/>
      <c r="BT1055" s="24"/>
      <c r="BU1055" s="24"/>
      <c r="BV1055" s="24"/>
      <c r="BW1055" s="24"/>
      <c r="BX1055" s="24"/>
      <c r="BY1055" s="24"/>
      <c r="BZ1055" s="24"/>
      <c r="CA1055" s="24"/>
      <c r="CB1055" s="24"/>
      <c r="CC1055" s="24"/>
      <c r="CD1055" s="24"/>
      <c r="CE1055" s="24"/>
    </row>
    <row r="1056" spans="46:83" x14ac:dyDescent="0.15">
      <c r="AT1056" s="24"/>
      <c r="AU1056" s="24"/>
      <c r="AV1056" s="24"/>
      <c r="AW1056" s="24"/>
      <c r="AX1056" s="24"/>
      <c r="AY1056" s="24"/>
      <c r="AZ1056" s="24"/>
      <c r="BA1056" s="24"/>
      <c r="BB1056" s="24"/>
      <c r="BC1056" s="24"/>
      <c r="BD1056" s="24"/>
      <c r="BE1056" s="24"/>
      <c r="BF1056" s="24"/>
      <c r="BG1056" s="24"/>
      <c r="BH1056" s="24"/>
      <c r="BI1056" s="24"/>
      <c r="BJ1056" s="24"/>
      <c r="BK1056" s="24"/>
      <c r="BL1056" s="24"/>
      <c r="BM1056" s="24"/>
      <c r="BN1056" s="24"/>
      <c r="BO1056" s="24"/>
      <c r="BP1056" s="24"/>
      <c r="BQ1056" s="24"/>
      <c r="BR1056" s="24"/>
      <c r="BS1056" s="24"/>
      <c r="BT1056" s="24"/>
      <c r="BU1056" s="24"/>
      <c r="BV1056" s="24"/>
      <c r="BW1056" s="24"/>
      <c r="BX1056" s="24"/>
      <c r="BY1056" s="24"/>
      <c r="BZ1056" s="24"/>
      <c r="CA1056" s="24"/>
      <c r="CB1056" s="24"/>
      <c r="CC1056" s="24"/>
      <c r="CD1056" s="24"/>
      <c r="CE1056" s="24"/>
    </row>
    <row r="1057" spans="46:83" x14ac:dyDescent="0.15">
      <c r="AT1057" s="24"/>
      <c r="AU1057" s="24"/>
      <c r="AV1057" s="24"/>
      <c r="AW1057" s="24"/>
      <c r="AX1057" s="24"/>
      <c r="AY1057" s="24"/>
      <c r="AZ1057" s="24"/>
      <c r="BA1057" s="24"/>
      <c r="BB1057" s="24"/>
      <c r="BC1057" s="24"/>
      <c r="BD1057" s="24"/>
      <c r="BE1057" s="24"/>
      <c r="BF1057" s="24"/>
      <c r="BG1057" s="24"/>
      <c r="BH1057" s="24"/>
      <c r="BI1057" s="24"/>
      <c r="BJ1057" s="24"/>
      <c r="BK1057" s="24"/>
      <c r="BL1057" s="24"/>
      <c r="BM1057" s="24"/>
      <c r="BN1057" s="24"/>
      <c r="BO1057" s="24"/>
      <c r="BP1057" s="24"/>
      <c r="BQ1057" s="24"/>
      <c r="BR1057" s="24"/>
      <c r="BS1057" s="24"/>
      <c r="BT1057" s="24"/>
      <c r="BU1057" s="24"/>
      <c r="BV1057" s="24"/>
      <c r="BW1057" s="24"/>
      <c r="BX1057" s="24"/>
      <c r="BY1057" s="24"/>
      <c r="BZ1057" s="24"/>
      <c r="CA1057" s="24"/>
      <c r="CB1057" s="24"/>
      <c r="CC1057" s="24"/>
      <c r="CD1057" s="24"/>
      <c r="CE1057" s="24"/>
    </row>
    <row r="1058" spans="46:83" x14ac:dyDescent="0.15">
      <c r="AT1058" s="24"/>
      <c r="AU1058" s="24"/>
      <c r="AV1058" s="24"/>
      <c r="AW1058" s="24"/>
      <c r="AX1058" s="24"/>
      <c r="AY1058" s="24"/>
      <c r="AZ1058" s="24"/>
      <c r="BA1058" s="24"/>
      <c r="BB1058" s="24"/>
      <c r="BC1058" s="24"/>
      <c r="BD1058" s="24"/>
      <c r="BE1058" s="24"/>
      <c r="BF1058" s="24"/>
      <c r="BG1058" s="24"/>
      <c r="BH1058" s="24"/>
      <c r="BI1058" s="24"/>
      <c r="BJ1058" s="24"/>
      <c r="BK1058" s="24"/>
      <c r="BL1058" s="24"/>
      <c r="BM1058" s="24"/>
      <c r="BN1058" s="24"/>
      <c r="BO1058" s="24"/>
      <c r="BP1058" s="24"/>
      <c r="BQ1058" s="24"/>
      <c r="BR1058" s="24"/>
      <c r="BS1058" s="24"/>
      <c r="BT1058" s="24"/>
      <c r="BU1058" s="24"/>
      <c r="BV1058" s="24"/>
      <c r="BW1058" s="24"/>
      <c r="BX1058" s="24"/>
      <c r="BY1058" s="24"/>
      <c r="BZ1058" s="24"/>
      <c r="CA1058" s="24"/>
      <c r="CB1058" s="24"/>
      <c r="CC1058" s="24"/>
      <c r="CD1058" s="24"/>
      <c r="CE1058" s="24"/>
    </row>
    <row r="1059" spans="46:83" x14ac:dyDescent="0.15">
      <c r="AT1059" s="24"/>
      <c r="AU1059" s="24"/>
      <c r="AV1059" s="24"/>
      <c r="AW1059" s="24"/>
      <c r="AX1059" s="24"/>
      <c r="AY1059" s="24"/>
      <c r="AZ1059" s="24"/>
      <c r="BA1059" s="24"/>
      <c r="BB1059" s="24"/>
      <c r="BC1059" s="24"/>
      <c r="BD1059" s="24"/>
      <c r="BE1059" s="24"/>
      <c r="BF1059" s="24"/>
      <c r="BG1059" s="24"/>
      <c r="BH1059" s="24"/>
      <c r="BI1059" s="24"/>
      <c r="BJ1059" s="24"/>
      <c r="BK1059" s="24"/>
      <c r="BL1059" s="24"/>
      <c r="BM1059" s="24"/>
      <c r="BN1059" s="24"/>
      <c r="BO1059" s="24"/>
      <c r="BP1059" s="24"/>
      <c r="BQ1059" s="24"/>
      <c r="BR1059" s="24"/>
      <c r="BS1059" s="24"/>
      <c r="BT1059" s="24"/>
      <c r="BU1059" s="24"/>
      <c r="BV1059" s="24"/>
      <c r="BW1059" s="24"/>
      <c r="BX1059" s="24"/>
      <c r="BY1059" s="24"/>
      <c r="BZ1059" s="24"/>
      <c r="CA1059" s="24"/>
      <c r="CB1059" s="24"/>
      <c r="CC1059" s="24"/>
      <c r="CD1059" s="24"/>
      <c r="CE1059" s="24"/>
    </row>
    <row r="1060" spans="46:83" x14ac:dyDescent="0.15">
      <c r="AT1060" s="24"/>
      <c r="AU1060" s="24"/>
      <c r="AV1060" s="24"/>
      <c r="AW1060" s="24"/>
      <c r="AX1060" s="24"/>
      <c r="AY1060" s="24"/>
      <c r="AZ1060" s="24"/>
      <c r="BA1060" s="24"/>
      <c r="BB1060" s="24"/>
      <c r="BC1060" s="24"/>
      <c r="BD1060" s="24"/>
      <c r="BE1060" s="24"/>
      <c r="BF1060" s="24"/>
      <c r="BG1060" s="24"/>
      <c r="BH1060" s="24"/>
      <c r="BI1060" s="24"/>
      <c r="BJ1060" s="24"/>
      <c r="BK1060" s="24"/>
      <c r="BL1060" s="24"/>
      <c r="BM1060" s="24"/>
      <c r="BN1060" s="24"/>
      <c r="BO1060" s="24"/>
      <c r="BP1060" s="24"/>
      <c r="BQ1060" s="24"/>
      <c r="BR1060" s="24"/>
      <c r="BS1060" s="24"/>
      <c r="BT1060" s="24"/>
      <c r="BU1060" s="24"/>
      <c r="BV1060" s="24"/>
      <c r="BW1060" s="24"/>
      <c r="BX1060" s="24"/>
      <c r="BY1060" s="24"/>
      <c r="BZ1060" s="24"/>
      <c r="CA1060" s="24"/>
      <c r="CB1060" s="24"/>
      <c r="CC1060" s="24"/>
      <c r="CD1060" s="24"/>
      <c r="CE1060" s="24"/>
    </row>
    <row r="1061" spans="46:83" x14ac:dyDescent="0.15">
      <c r="AT1061" s="24"/>
      <c r="AU1061" s="24"/>
      <c r="AV1061" s="24"/>
      <c r="AW1061" s="24"/>
      <c r="AX1061" s="24"/>
      <c r="AY1061" s="24"/>
      <c r="AZ1061" s="24"/>
      <c r="BA1061" s="24"/>
      <c r="BB1061" s="24"/>
      <c r="BC1061" s="24"/>
      <c r="BD1061" s="24"/>
      <c r="BE1061" s="24"/>
      <c r="BF1061" s="24"/>
      <c r="BG1061" s="24"/>
      <c r="BH1061" s="24"/>
      <c r="BI1061" s="24"/>
      <c r="BJ1061" s="24"/>
      <c r="BK1061" s="24"/>
      <c r="BL1061" s="24"/>
      <c r="BM1061" s="24"/>
      <c r="BN1061" s="24"/>
      <c r="BO1061" s="24"/>
      <c r="BP1061" s="24"/>
      <c r="BQ1061" s="24"/>
      <c r="BR1061" s="24"/>
      <c r="BS1061" s="24"/>
      <c r="BT1061" s="24"/>
      <c r="BU1061" s="24"/>
      <c r="BV1061" s="24"/>
      <c r="BW1061" s="24"/>
      <c r="BX1061" s="24"/>
      <c r="BY1061" s="24"/>
      <c r="BZ1061" s="24"/>
      <c r="CA1061" s="24"/>
      <c r="CB1061" s="24"/>
      <c r="CC1061" s="24"/>
      <c r="CD1061" s="24"/>
      <c r="CE1061" s="24"/>
    </row>
    <row r="1062" spans="46:83" x14ac:dyDescent="0.15">
      <c r="AT1062" s="24"/>
      <c r="AU1062" s="24"/>
      <c r="AV1062" s="24"/>
      <c r="AW1062" s="24"/>
      <c r="AX1062" s="24"/>
      <c r="AY1062" s="24"/>
      <c r="AZ1062" s="24"/>
      <c r="BA1062" s="24"/>
      <c r="BB1062" s="24"/>
      <c r="BC1062" s="24"/>
      <c r="BD1062" s="24"/>
      <c r="BE1062" s="24"/>
      <c r="BF1062" s="24"/>
      <c r="BG1062" s="24"/>
      <c r="BH1062" s="24"/>
      <c r="BI1062" s="24"/>
      <c r="BJ1062" s="24"/>
      <c r="BK1062" s="24"/>
      <c r="BL1062" s="24"/>
      <c r="BM1062" s="24"/>
      <c r="BN1062" s="24"/>
      <c r="BO1062" s="24"/>
      <c r="BP1062" s="24"/>
      <c r="BQ1062" s="24"/>
      <c r="BR1062" s="24"/>
      <c r="BS1062" s="24"/>
      <c r="BT1062" s="24"/>
      <c r="BU1062" s="24"/>
      <c r="BV1062" s="24"/>
      <c r="BW1062" s="24"/>
      <c r="BX1062" s="24"/>
      <c r="BY1062" s="24"/>
      <c r="BZ1062" s="24"/>
      <c r="CA1062" s="24"/>
      <c r="CB1062" s="24"/>
      <c r="CC1062" s="24"/>
      <c r="CD1062" s="24"/>
      <c r="CE1062" s="24"/>
    </row>
    <row r="1063" spans="46:83" x14ac:dyDescent="0.15">
      <c r="AT1063" s="24"/>
      <c r="AU1063" s="24"/>
      <c r="AV1063" s="24"/>
      <c r="AW1063" s="24"/>
      <c r="AX1063" s="24"/>
      <c r="AY1063" s="24"/>
      <c r="AZ1063" s="24"/>
      <c r="BA1063" s="24"/>
      <c r="BB1063" s="24"/>
      <c r="BC1063" s="24"/>
      <c r="BD1063" s="24"/>
      <c r="BE1063" s="24"/>
      <c r="BF1063" s="24"/>
      <c r="BG1063" s="24"/>
      <c r="BH1063" s="24"/>
      <c r="BI1063" s="24"/>
      <c r="BJ1063" s="24"/>
      <c r="BK1063" s="24"/>
      <c r="BL1063" s="24"/>
      <c r="BM1063" s="24"/>
      <c r="BN1063" s="24"/>
      <c r="BO1063" s="24"/>
      <c r="BP1063" s="24"/>
      <c r="BQ1063" s="24"/>
      <c r="BR1063" s="24"/>
      <c r="BS1063" s="24"/>
      <c r="BT1063" s="24"/>
      <c r="BU1063" s="24"/>
      <c r="BV1063" s="24"/>
      <c r="BW1063" s="24"/>
      <c r="BX1063" s="24"/>
      <c r="BY1063" s="24"/>
      <c r="BZ1063" s="24"/>
      <c r="CA1063" s="24"/>
      <c r="CB1063" s="24"/>
      <c r="CC1063" s="24"/>
      <c r="CD1063" s="24"/>
      <c r="CE1063" s="24"/>
    </row>
    <row r="1064" spans="46:83" x14ac:dyDescent="0.15">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row>
    <row r="1065" spans="46:83" x14ac:dyDescent="0.15">
      <c r="AT1065" s="24"/>
      <c r="AU1065" s="24"/>
      <c r="AV1065" s="24"/>
      <c r="AW1065" s="24"/>
      <c r="AX1065" s="24"/>
      <c r="AY1065" s="24"/>
      <c r="AZ1065" s="24"/>
      <c r="BA1065" s="24"/>
      <c r="BB1065" s="24"/>
      <c r="BC1065" s="24"/>
      <c r="BD1065" s="24"/>
      <c r="BE1065" s="24"/>
      <c r="BF1065" s="24"/>
      <c r="BG1065" s="24"/>
      <c r="BH1065" s="24"/>
      <c r="BI1065" s="24"/>
      <c r="BJ1065" s="24"/>
      <c r="BK1065" s="24"/>
      <c r="BL1065" s="24"/>
      <c r="BM1065" s="24"/>
      <c r="BN1065" s="24"/>
      <c r="BO1065" s="24"/>
      <c r="BP1065" s="24"/>
      <c r="BQ1065" s="24"/>
      <c r="BR1065" s="24"/>
      <c r="BS1065" s="24"/>
      <c r="BT1065" s="24"/>
      <c r="BU1065" s="24"/>
      <c r="BV1065" s="24"/>
      <c r="BW1065" s="24"/>
      <c r="BX1065" s="24"/>
      <c r="BY1065" s="24"/>
      <c r="BZ1065" s="24"/>
      <c r="CA1065" s="24"/>
      <c r="CB1065" s="24"/>
      <c r="CC1065" s="24"/>
      <c r="CD1065" s="24"/>
      <c r="CE1065" s="24"/>
    </row>
    <row r="1066" spans="46:83" x14ac:dyDescent="0.15">
      <c r="AT1066" s="24"/>
      <c r="AU1066" s="24"/>
      <c r="AV1066" s="24"/>
      <c r="AW1066" s="24"/>
      <c r="AX1066" s="24"/>
      <c r="AY1066" s="24"/>
      <c r="AZ1066" s="24"/>
      <c r="BA1066" s="24"/>
      <c r="BB1066" s="24"/>
      <c r="BC1066" s="24"/>
      <c r="BD1066" s="24"/>
      <c r="BE1066" s="24"/>
      <c r="BF1066" s="24"/>
      <c r="BG1066" s="24"/>
      <c r="BH1066" s="24"/>
      <c r="BI1066" s="24"/>
      <c r="BJ1066" s="24"/>
      <c r="BK1066" s="24"/>
      <c r="BL1066" s="24"/>
      <c r="BM1066" s="24"/>
      <c r="BN1066" s="24"/>
      <c r="BO1066" s="24"/>
      <c r="BP1066" s="24"/>
      <c r="BQ1066" s="24"/>
      <c r="BR1066" s="24"/>
      <c r="BS1066" s="24"/>
      <c r="BT1066" s="24"/>
      <c r="BU1066" s="24"/>
      <c r="BV1066" s="24"/>
      <c r="BW1066" s="24"/>
      <c r="BX1066" s="24"/>
      <c r="BY1066" s="24"/>
      <c r="BZ1066" s="24"/>
      <c r="CA1066" s="24"/>
      <c r="CB1066" s="24"/>
      <c r="CC1066" s="24"/>
      <c r="CD1066" s="24"/>
      <c r="CE1066" s="24"/>
    </row>
    <row r="1067" spans="46:83" x14ac:dyDescent="0.15">
      <c r="AT1067" s="24"/>
      <c r="AU1067" s="24"/>
      <c r="AV1067" s="24"/>
      <c r="AW1067" s="24"/>
      <c r="AX1067" s="24"/>
      <c r="AY1067" s="24"/>
      <c r="AZ1067" s="24"/>
      <c r="BA1067" s="24"/>
      <c r="BB1067" s="24"/>
      <c r="BC1067" s="24"/>
      <c r="BD1067" s="24"/>
      <c r="BE1067" s="24"/>
      <c r="BF1067" s="24"/>
      <c r="BG1067" s="24"/>
      <c r="BH1067" s="24"/>
      <c r="BI1067" s="24"/>
      <c r="BJ1067" s="24"/>
      <c r="BK1067" s="24"/>
      <c r="BL1067" s="24"/>
      <c r="BM1067" s="24"/>
      <c r="BN1067" s="24"/>
      <c r="BO1067" s="24"/>
      <c r="BP1067" s="24"/>
      <c r="BQ1067" s="24"/>
      <c r="BR1067" s="24"/>
      <c r="BS1067" s="24"/>
      <c r="BT1067" s="24"/>
      <c r="BU1067" s="24"/>
      <c r="BV1067" s="24"/>
      <c r="BW1067" s="24"/>
      <c r="BX1067" s="24"/>
      <c r="BY1067" s="24"/>
      <c r="BZ1067" s="24"/>
      <c r="CA1067" s="24"/>
      <c r="CB1067" s="24"/>
      <c r="CC1067" s="24"/>
      <c r="CD1067" s="24"/>
      <c r="CE1067" s="24"/>
    </row>
    <row r="1068" spans="46:83" x14ac:dyDescent="0.15">
      <c r="AT1068" s="24"/>
      <c r="AU1068" s="24"/>
      <c r="AV1068" s="24"/>
      <c r="AW1068" s="24"/>
      <c r="AX1068" s="24"/>
      <c r="AY1068" s="24"/>
      <c r="AZ1068" s="24"/>
      <c r="BA1068" s="24"/>
      <c r="BB1068" s="24"/>
      <c r="BC1068" s="24"/>
      <c r="BD1068" s="24"/>
      <c r="BE1068" s="24"/>
      <c r="BF1068" s="24"/>
      <c r="BG1068" s="24"/>
      <c r="BH1068" s="24"/>
      <c r="BI1068" s="24"/>
      <c r="BJ1068" s="24"/>
      <c r="BK1068" s="24"/>
      <c r="BL1068" s="24"/>
      <c r="BM1068" s="24"/>
      <c r="BN1068" s="24"/>
      <c r="BO1068" s="24"/>
      <c r="BP1068" s="24"/>
      <c r="BQ1068" s="24"/>
      <c r="BR1068" s="24"/>
      <c r="BS1068" s="24"/>
      <c r="BT1068" s="24"/>
      <c r="BU1068" s="24"/>
      <c r="BV1068" s="24"/>
      <c r="BW1068" s="24"/>
      <c r="BX1068" s="24"/>
      <c r="BY1068" s="24"/>
      <c r="BZ1068" s="24"/>
      <c r="CA1068" s="24"/>
      <c r="CB1068" s="24"/>
      <c r="CC1068" s="24"/>
      <c r="CD1068" s="24"/>
      <c r="CE1068" s="24"/>
    </row>
    <row r="1069" spans="46:83" x14ac:dyDescent="0.15">
      <c r="AT1069" s="24"/>
      <c r="AU1069" s="24"/>
      <c r="AV1069" s="24"/>
      <c r="AW1069" s="24"/>
      <c r="AX1069" s="24"/>
      <c r="AY1069" s="24"/>
      <c r="AZ1069" s="24"/>
      <c r="BA1069" s="24"/>
      <c r="BB1069" s="24"/>
      <c r="BC1069" s="24"/>
      <c r="BD1069" s="24"/>
      <c r="BE1069" s="24"/>
      <c r="BF1069" s="24"/>
      <c r="BG1069" s="24"/>
      <c r="BH1069" s="24"/>
      <c r="BI1069" s="24"/>
      <c r="BJ1069" s="24"/>
      <c r="BK1069" s="24"/>
      <c r="BL1069" s="24"/>
      <c r="BM1069" s="24"/>
      <c r="BN1069" s="24"/>
      <c r="BO1069" s="24"/>
      <c r="BP1069" s="24"/>
      <c r="BQ1069" s="24"/>
      <c r="BR1069" s="24"/>
      <c r="BS1069" s="24"/>
      <c r="BT1069" s="24"/>
      <c r="BU1069" s="24"/>
      <c r="BV1069" s="24"/>
      <c r="BW1069" s="24"/>
      <c r="BX1069" s="24"/>
      <c r="BY1069" s="24"/>
      <c r="BZ1069" s="24"/>
      <c r="CA1069" s="24"/>
      <c r="CB1069" s="24"/>
      <c r="CC1069" s="24"/>
      <c r="CD1069" s="24"/>
      <c r="CE1069" s="24"/>
    </row>
    <row r="1070" spans="46:83" x14ac:dyDescent="0.15">
      <c r="AT1070" s="24"/>
      <c r="AU1070" s="24"/>
      <c r="AV1070" s="24"/>
      <c r="AW1070" s="24"/>
      <c r="AX1070" s="24"/>
      <c r="AY1070" s="24"/>
      <c r="AZ1070" s="24"/>
      <c r="BA1070" s="24"/>
      <c r="BB1070" s="24"/>
      <c r="BC1070" s="24"/>
      <c r="BD1070" s="24"/>
      <c r="BE1070" s="24"/>
      <c r="BF1070" s="24"/>
      <c r="BG1070" s="24"/>
      <c r="BH1070" s="24"/>
      <c r="BI1070" s="24"/>
      <c r="BJ1070" s="24"/>
      <c r="BK1070" s="24"/>
      <c r="BL1070" s="24"/>
      <c r="BM1070" s="24"/>
      <c r="BN1070" s="24"/>
      <c r="BO1070" s="24"/>
      <c r="BP1070" s="24"/>
      <c r="BQ1070" s="24"/>
      <c r="BR1070" s="24"/>
      <c r="BS1070" s="24"/>
      <c r="BT1070" s="24"/>
      <c r="BU1070" s="24"/>
      <c r="BV1070" s="24"/>
      <c r="BW1070" s="24"/>
      <c r="BX1070" s="24"/>
      <c r="BY1070" s="24"/>
      <c r="BZ1070" s="24"/>
      <c r="CA1070" s="24"/>
      <c r="CB1070" s="24"/>
      <c r="CC1070" s="24"/>
      <c r="CD1070" s="24"/>
      <c r="CE1070" s="24"/>
    </row>
    <row r="1071" spans="46:83" x14ac:dyDescent="0.15">
      <c r="AT1071" s="24"/>
      <c r="AU1071" s="24"/>
      <c r="AV1071" s="24"/>
      <c r="AW1071" s="24"/>
      <c r="AX1071" s="24"/>
      <c r="AY1071" s="24"/>
      <c r="AZ1071" s="24"/>
      <c r="BA1071" s="24"/>
      <c r="BB1071" s="24"/>
      <c r="BC1071" s="24"/>
      <c r="BD1071" s="24"/>
      <c r="BE1071" s="24"/>
      <c r="BF1071" s="24"/>
      <c r="BG1071" s="24"/>
      <c r="BH1071" s="24"/>
      <c r="BI1071" s="24"/>
      <c r="BJ1071" s="24"/>
      <c r="BK1071" s="24"/>
      <c r="BL1071" s="24"/>
      <c r="BM1071" s="24"/>
      <c r="BN1071" s="24"/>
      <c r="BO1071" s="24"/>
      <c r="BP1071" s="24"/>
      <c r="BQ1071" s="24"/>
      <c r="BR1071" s="24"/>
      <c r="BS1071" s="24"/>
      <c r="BT1071" s="24"/>
      <c r="BU1071" s="24"/>
      <c r="BV1071" s="24"/>
      <c r="BW1071" s="24"/>
      <c r="BX1071" s="24"/>
      <c r="BY1071" s="24"/>
      <c r="BZ1071" s="24"/>
      <c r="CA1071" s="24"/>
      <c r="CB1071" s="24"/>
      <c r="CC1071" s="24"/>
      <c r="CD1071" s="24"/>
      <c r="CE1071" s="24"/>
    </row>
    <row r="1072" spans="46:83" x14ac:dyDescent="0.15">
      <c r="AT1072" s="24"/>
      <c r="AU1072" s="24"/>
      <c r="AV1072" s="24"/>
      <c r="AW1072" s="24"/>
      <c r="AX1072" s="24"/>
      <c r="AY1072" s="24"/>
      <c r="AZ1072" s="24"/>
      <c r="BA1072" s="24"/>
      <c r="BB1072" s="24"/>
      <c r="BC1072" s="24"/>
      <c r="BD1072" s="24"/>
      <c r="BE1072" s="24"/>
      <c r="BF1072" s="24"/>
      <c r="BG1072" s="24"/>
      <c r="BH1072" s="24"/>
      <c r="BI1072" s="24"/>
      <c r="BJ1072" s="24"/>
      <c r="BK1072" s="24"/>
      <c r="BL1072" s="24"/>
      <c r="BM1072" s="24"/>
      <c r="BN1072" s="24"/>
      <c r="BO1072" s="24"/>
      <c r="BP1072" s="24"/>
      <c r="BQ1072" s="24"/>
      <c r="BR1072" s="24"/>
      <c r="BS1072" s="24"/>
      <c r="BT1072" s="24"/>
      <c r="BU1072" s="24"/>
      <c r="BV1072" s="24"/>
      <c r="BW1072" s="24"/>
      <c r="BX1072" s="24"/>
      <c r="BY1072" s="24"/>
      <c r="BZ1072" s="24"/>
      <c r="CA1072" s="24"/>
      <c r="CB1072" s="24"/>
      <c r="CC1072" s="24"/>
      <c r="CD1072" s="24"/>
      <c r="CE1072" s="24"/>
    </row>
    <row r="1073" spans="46:83" x14ac:dyDescent="0.15">
      <c r="AT1073" s="24"/>
      <c r="AU1073" s="24"/>
      <c r="AV1073" s="24"/>
      <c r="AW1073" s="24"/>
      <c r="AX1073" s="24"/>
      <c r="AY1073" s="24"/>
      <c r="AZ1073" s="24"/>
      <c r="BA1073" s="24"/>
      <c r="BB1073" s="24"/>
      <c r="BC1073" s="24"/>
      <c r="BD1073" s="24"/>
      <c r="BE1073" s="24"/>
      <c r="BF1073" s="24"/>
      <c r="BG1073" s="24"/>
      <c r="BH1073" s="24"/>
      <c r="BI1073" s="24"/>
      <c r="BJ1073" s="24"/>
      <c r="BK1073" s="24"/>
      <c r="BL1073" s="24"/>
      <c r="BM1073" s="24"/>
      <c r="BN1073" s="24"/>
      <c r="BO1073" s="24"/>
      <c r="BP1073" s="24"/>
      <c r="BQ1073" s="24"/>
      <c r="BR1073" s="24"/>
      <c r="BS1073" s="24"/>
      <c r="BT1073" s="24"/>
      <c r="BU1073" s="24"/>
      <c r="BV1073" s="24"/>
      <c r="BW1073" s="24"/>
      <c r="BX1073" s="24"/>
      <c r="BY1073" s="24"/>
      <c r="BZ1073" s="24"/>
      <c r="CA1073" s="24"/>
      <c r="CB1073" s="24"/>
      <c r="CC1073" s="24"/>
      <c r="CD1073" s="24"/>
      <c r="CE1073" s="24"/>
    </row>
    <row r="1074" spans="46:83" x14ac:dyDescent="0.15">
      <c r="AT1074" s="24"/>
      <c r="AU1074" s="24"/>
      <c r="AV1074" s="24"/>
      <c r="AW1074" s="24"/>
      <c r="AX1074" s="24"/>
      <c r="AY1074" s="24"/>
      <c r="AZ1074" s="24"/>
      <c r="BA1074" s="24"/>
      <c r="BB1074" s="24"/>
      <c r="BC1074" s="24"/>
      <c r="BD1074" s="24"/>
      <c r="BE1074" s="24"/>
      <c r="BF1074" s="24"/>
      <c r="BG1074" s="24"/>
      <c r="BH1074" s="24"/>
      <c r="BI1074" s="24"/>
      <c r="BJ1074" s="24"/>
      <c r="BK1074" s="24"/>
      <c r="BL1074" s="24"/>
      <c r="BM1074" s="24"/>
      <c r="BN1074" s="24"/>
      <c r="BO1074" s="24"/>
      <c r="BP1074" s="24"/>
      <c r="BQ1074" s="24"/>
      <c r="BR1074" s="24"/>
      <c r="BS1074" s="24"/>
      <c r="BT1074" s="24"/>
      <c r="BU1074" s="24"/>
      <c r="BV1074" s="24"/>
      <c r="BW1074" s="24"/>
      <c r="BX1074" s="24"/>
      <c r="BY1074" s="24"/>
      <c r="BZ1074" s="24"/>
      <c r="CA1074" s="24"/>
      <c r="CB1074" s="24"/>
      <c r="CC1074" s="24"/>
      <c r="CD1074" s="24"/>
      <c r="CE1074" s="24"/>
    </row>
    <row r="1075" spans="46:83" x14ac:dyDescent="0.15">
      <c r="AT1075" s="24"/>
      <c r="AU1075" s="24"/>
      <c r="AV1075" s="24"/>
      <c r="AW1075" s="24"/>
      <c r="AX1075" s="24"/>
      <c r="AY1075" s="24"/>
      <c r="AZ1075" s="24"/>
      <c r="BA1075" s="24"/>
      <c r="BB1075" s="24"/>
      <c r="BC1075" s="24"/>
      <c r="BD1075" s="24"/>
      <c r="BE1075" s="24"/>
      <c r="BF1075" s="24"/>
      <c r="BG1075" s="24"/>
      <c r="BH1075" s="24"/>
      <c r="BI1075" s="24"/>
      <c r="BJ1075" s="24"/>
      <c r="BK1075" s="24"/>
      <c r="BL1075" s="24"/>
      <c r="BM1075" s="24"/>
      <c r="BN1075" s="24"/>
      <c r="BO1075" s="24"/>
      <c r="BP1075" s="24"/>
      <c r="BQ1075" s="24"/>
      <c r="BR1075" s="24"/>
      <c r="BS1075" s="24"/>
      <c r="BT1075" s="24"/>
      <c r="BU1075" s="24"/>
      <c r="BV1075" s="24"/>
      <c r="BW1075" s="24"/>
      <c r="BX1075" s="24"/>
      <c r="BY1075" s="24"/>
      <c r="BZ1075" s="24"/>
      <c r="CA1075" s="24"/>
      <c r="CB1075" s="24"/>
      <c r="CC1075" s="24"/>
      <c r="CD1075" s="24"/>
      <c r="CE1075" s="24"/>
    </row>
    <row r="1076" spans="46:83" x14ac:dyDescent="0.15">
      <c r="AT1076" s="24"/>
      <c r="AU1076" s="24"/>
      <c r="AV1076" s="24"/>
      <c r="AW1076" s="24"/>
      <c r="AX1076" s="24"/>
      <c r="AY1076" s="24"/>
      <c r="AZ1076" s="24"/>
      <c r="BA1076" s="24"/>
      <c r="BB1076" s="24"/>
      <c r="BC1076" s="24"/>
      <c r="BD1076" s="24"/>
      <c r="BE1076" s="24"/>
      <c r="BF1076" s="24"/>
      <c r="BG1076" s="24"/>
      <c r="BH1076" s="24"/>
      <c r="BI1076" s="24"/>
      <c r="BJ1076" s="24"/>
      <c r="BK1076" s="24"/>
      <c r="BL1076" s="24"/>
      <c r="BM1076" s="24"/>
      <c r="BN1076" s="24"/>
      <c r="BO1076" s="24"/>
      <c r="BP1076" s="24"/>
      <c r="BQ1076" s="24"/>
      <c r="BR1076" s="24"/>
      <c r="BS1076" s="24"/>
      <c r="BT1076" s="24"/>
      <c r="BU1076" s="24"/>
      <c r="BV1076" s="24"/>
      <c r="BW1076" s="24"/>
      <c r="BX1076" s="24"/>
      <c r="BY1076" s="24"/>
      <c r="BZ1076" s="24"/>
      <c r="CA1076" s="24"/>
      <c r="CB1076" s="24"/>
      <c r="CC1076" s="24"/>
      <c r="CD1076" s="24"/>
      <c r="CE1076" s="24"/>
    </row>
    <row r="1077" spans="46:83" x14ac:dyDescent="0.15">
      <c r="AT1077" s="24"/>
      <c r="AU1077" s="24"/>
      <c r="AV1077" s="24"/>
      <c r="AW1077" s="24"/>
      <c r="AX1077" s="24"/>
      <c r="AY1077" s="24"/>
      <c r="AZ1077" s="24"/>
      <c r="BA1077" s="24"/>
      <c r="BB1077" s="24"/>
      <c r="BC1077" s="24"/>
      <c r="BD1077" s="24"/>
      <c r="BE1077" s="24"/>
      <c r="BF1077" s="24"/>
      <c r="BG1077" s="24"/>
      <c r="BH1077" s="24"/>
      <c r="BI1077" s="24"/>
      <c r="BJ1077" s="24"/>
      <c r="BK1077" s="24"/>
      <c r="BL1077" s="24"/>
      <c r="BM1077" s="24"/>
      <c r="BN1077" s="24"/>
      <c r="BO1077" s="24"/>
      <c r="BP1077" s="24"/>
      <c r="BQ1077" s="24"/>
      <c r="BR1077" s="24"/>
      <c r="BS1077" s="24"/>
      <c r="BT1077" s="24"/>
      <c r="BU1077" s="24"/>
      <c r="BV1077" s="24"/>
      <c r="BW1077" s="24"/>
      <c r="BX1077" s="24"/>
      <c r="BY1077" s="24"/>
      <c r="BZ1077" s="24"/>
      <c r="CA1077" s="24"/>
      <c r="CB1077" s="24"/>
      <c r="CC1077" s="24"/>
      <c r="CD1077" s="24"/>
      <c r="CE1077" s="24"/>
    </row>
    <row r="1078" spans="46:83" x14ac:dyDescent="0.15">
      <c r="AT1078" s="24"/>
      <c r="AU1078" s="24"/>
      <c r="AV1078" s="24"/>
      <c r="AW1078" s="24"/>
      <c r="AX1078" s="24"/>
      <c r="AY1078" s="24"/>
      <c r="AZ1078" s="24"/>
      <c r="BA1078" s="24"/>
      <c r="BB1078" s="24"/>
      <c r="BC1078" s="24"/>
      <c r="BD1078" s="24"/>
      <c r="BE1078" s="24"/>
      <c r="BF1078" s="24"/>
      <c r="BG1078" s="24"/>
      <c r="BH1078" s="24"/>
      <c r="BI1078" s="24"/>
      <c r="BJ1078" s="24"/>
      <c r="BK1078" s="24"/>
      <c r="BL1078" s="24"/>
      <c r="BM1078" s="24"/>
      <c r="BN1078" s="24"/>
      <c r="BO1078" s="24"/>
      <c r="BP1078" s="24"/>
      <c r="BQ1078" s="24"/>
      <c r="BR1078" s="24"/>
      <c r="BS1078" s="24"/>
      <c r="BT1078" s="24"/>
      <c r="BU1078" s="24"/>
      <c r="BV1078" s="24"/>
      <c r="BW1078" s="24"/>
      <c r="BX1078" s="24"/>
      <c r="BY1078" s="24"/>
      <c r="BZ1078" s="24"/>
      <c r="CA1078" s="24"/>
      <c r="CB1078" s="24"/>
      <c r="CC1078" s="24"/>
      <c r="CD1078" s="24"/>
      <c r="CE1078" s="24"/>
    </row>
    <row r="1079" spans="46:83" x14ac:dyDescent="0.15">
      <c r="AT1079" s="24"/>
      <c r="AU1079" s="24"/>
      <c r="AV1079" s="24"/>
      <c r="AW1079" s="24"/>
      <c r="AX1079" s="24"/>
      <c r="AY1079" s="24"/>
      <c r="AZ1079" s="24"/>
      <c r="BA1079" s="24"/>
      <c r="BB1079" s="24"/>
      <c r="BC1079" s="24"/>
      <c r="BD1079" s="24"/>
      <c r="BE1079" s="24"/>
      <c r="BF1079" s="24"/>
      <c r="BG1079" s="24"/>
      <c r="BH1079" s="24"/>
      <c r="BI1079" s="24"/>
      <c r="BJ1079" s="24"/>
      <c r="BK1079" s="24"/>
      <c r="BL1079" s="24"/>
      <c r="BM1079" s="24"/>
      <c r="BN1079" s="24"/>
      <c r="BO1079" s="24"/>
      <c r="BP1079" s="24"/>
      <c r="BQ1079" s="24"/>
      <c r="BR1079" s="24"/>
      <c r="BS1079" s="24"/>
      <c r="BT1079" s="24"/>
      <c r="BU1079" s="24"/>
      <c r="BV1079" s="24"/>
      <c r="BW1079" s="24"/>
      <c r="BX1079" s="24"/>
      <c r="BY1079" s="24"/>
      <c r="BZ1079" s="24"/>
      <c r="CA1079" s="24"/>
      <c r="CB1079" s="24"/>
      <c r="CC1079" s="24"/>
      <c r="CD1079" s="24"/>
      <c r="CE1079" s="24"/>
    </row>
    <row r="1080" spans="46:83" x14ac:dyDescent="0.15">
      <c r="AT1080" s="24"/>
      <c r="AU1080" s="24"/>
      <c r="AV1080" s="24"/>
      <c r="AW1080" s="24"/>
      <c r="AX1080" s="24"/>
      <c r="AY1080" s="24"/>
      <c r="AZ1080" s="24"/>
      <c r="BA1080" s="24"/>
      <c r="BB1080" s="24"/>
      <c r="BC1080" s="24"/>
      <c r="BD1080" s="24"/>
      <c r="BE1080" s="24"/>
      <c r="BF1080" s="24"/>
      <c r="BG1080" s="24"/>
      <c r="BH1080" s="24"/>
      <c r="BI1080" s="24"/>
      <c r="BJ1080" s="24"/>
      <c r="BK1080" s="24"/>
      <c r="BL1080" s="24"/>
      <c r="BM1080" s="24"/>
      <c r="BN1080" s="24"/>
      <c r="BO1080" s="24"/>
      <c r="BP1080" s="24"/>
      <c r="BQ1080" s="24"/>
      <c r="BR1080" s="24"/>
      <c r="BS1080" s="24"/>
      <c r="BT1080" s="24"/>
      <c r="BU1080" s="24"/>
      <c r="BV1080" s="24"/>
      <c r="BW1080" s="24"/>
      <c r="BX1080" s="24"/>
      <c r="BY1080" s="24"/>
      <c r="BZ1080" s="24"/>
      <c r="CA1080" s="24"/>
      <c r="CB1080" s="24"/>
      <c r="CC1080" s="24"/>
      <c r="CD1080" s="24"/>
      <c r="CE1080" s="24"/>
    </row>
    <row r="1081" spans="46:83" x14ac:dyDescent="0.15">
      <c r="AT1081" s="24"/>
      <c r="AU1081" s="24"/>
      <c r="AV1081" s="24"/>
      <c r="AW1081" s="24"/>
      <c r="AX1081" s="24"/>
      <c r="AY1081" s="24"/>
      <c r="AZ1081" s="24"/>
      <c r="BA1081" s="24"/>
      <c r="BB1081" s="24"/>
      <c r="BC1081" s="24"/>
      <c r="BD1081" s="24"/>
      <c r="BE1081" s="24"/>
      <c r="BF1081" s="24"/>
      <c r="BG1081" s="24"/>
      <c r="BH1081" s="24"/>
      <c r="BI1081" s="24"/>
      <c r="BJ1081" s="24"/>
      <c r="BK1081" s="24"/>
      <c r="BL1081" s="24"/>
      <c r="BM1081" s="24"/>
      <c r="BN1081" s="24"/>
      <c r="BO1081" s="24"/>
      <c r="BP1081" s="24"/>
      <c r="BQ1081" s="24"/>
      <c r="BR1081" s="24"/>
      <c r="BS1081" s="24"/>
      <c r="BT1081" s="24"/>
      <c r="BU1081" s="24"/>
      <c r="BV1081" s="24"/>
      <c r="BW1081" s="24"/>
      <c r="BX1081" s="24"/>
      <c r="BY1081" s="24"/>
      <c r="BZ1081" s="24"/>
      <c r="CA1081" s="24"/>
      <c r="CB1081" s="24"/>
      <c r="CC1081" s="24"/>
      <c r="CD1081" s="24"/>
      <c r="CE1081" s="24"/>
    </row>
    <row r="1082" spans="46:83" x14ac:dyDescent="0.15">
      <c r="AT1082" s="24"/>
      <c r="AU1082" s="24"/>
      <c r="AV1082" s="24"/>
      <c r="AW1082" s="24"/>
      <c r="AX1082" s="24"/>
      <c r="AY1082" s="24"/>
      <c r="AZ1082" s="24"/>
      <c r="BA1082" s="24"/>
      <c r="BB1082" s="24"/>
      <c r="BC1082" s="24"/>
      <c r="BD1082" s="24"/>
      <c r="BE1082" s="24"/>
      <c r="BF1082" s="24"/>
      <c r="BG1082" s="24"/>
      <c r="BH1082" s="24"/>
      <c r="BI1082" s="24"/>
      <c r="BJ1082" s="24"/>
      <c r="BK1082" s="24"/>
      <c r="BL1082" s="24"/>
      <c r="BM1082" s="24"/>
      <c r="BN1082" s="24"/>
      <c r="BO1082" s="24"/>
      <c r="BP1082" s="24"/>
      <c r="BQ1082" s="24"/>
      <c r="BR1082" s="24"/>
      <c r="BS1082" s="24"/>
      <c r="BT1082" s="24"/>
      <c r="BU1082" s="24"/>
      <c r="BV1082" s="24"/>
      <c r="BW1082" s="24"/>
      <c r="BX1082" s="24"/>
      <c r="BY1082" s="24"/>
      <c r="BZ1082" s="24"/>
      <c r="CA1082" s="24"/>
      <c r="CB1082" s="24"/>
      <c r="CC1082" s="24"/>
      <c r="CD1082" s="24"/>
      <c r="CE1082" s="24"/>
    </row>
    <row r="1083" spans="46:83" x14ac:dyDescent="0.15">
      <c r="AT1083" s="24"/>
      <c r="AU1083" s="24"/>
      <c r="AV1083" s="24"/>
      <c r="AW1083" s="24"/>
      <c r="AX1083" s="24"/>
      <c r="AY1083" s="24"/>
      <c r="AZ1083" s="24"/>
      <c r="BA1083" s="24"/>
      <c r="BB1083" s="24"/>
      <c r="BC1083" s="24"/>
      <c r="BD1083" s="24"/>
      <c r="BE1083" s="24"/>
      <c r="BF1083" s="24"/>
      <c r="BG1083" s="24"/>
      <c r="BH1083" s="24"/>
      <c r="BI1083" s="24"/>
      <c r="BJ1083" s="24"/>
      <c r="BK1083" s="24"/>
      <c r="BL1083" s="24"/>
      <c r="BM1083" s="24"/>
      <c r="BN1083" s="24"/>
      <c r="BO1083" s="24"/>
      <c r="BP1083" s="24"/>
      <c r="BQ1083" s="24"/>
      <c r="BR1083" s="24"/>
      <c r="BS1083" s="24"/>
      <c r="BT1083" s="24"/>
      <c r="BU1083" s="24"/>
      <c r="BV1083" s="24"/>
      <c r="BW1083" s="24"/>
      <c r="BX1083" s="24"/>
      <c r="BY1083" s="24"/>
      <c r="BZ1083" s="24"/>
      <c r="CA1083" s="24"/>
      <c r="CB1083" s="24"/>
      <c r="CC1083" s="24"/>
      <c r="CD1083" s="24"/>
      <c r="CE1083" s="24"/>
    </row>
    <row r="1084" spans="46:83" x14ac:dyDescent="0.15">
      <c r="AT1084" s="24"/>
      <c r="AU1084" s="24"/>
      <c r="AV1084" s="24"/>
      <c r="AW1084" s="24"/>
      <c r="AX1084" s="24"/>
      <c r="AY1084" s="24"/>
      <c r="AZ1084" s="24"/>
      <c r="BA1084" s="24"/>
      <c r="BB1084" s="24"/>
      <c r="BC1084" s="24"/>
      <c r="BD1084" s="24"/>
      <c r="BE1084" s="24"/>
      <c r="BF1084" s="24"/>
      <c r="BG1084" s="24"/>
      <c r="BH1084" s="24"/>
      <c r="BI1084" s="24"/>
      <c r="BJ1084" s="24"/>
      <c r="BK1084" s="24"/>
      <c r="BL1084" s="24"/>
      <c r="BM1084" s="24"/>
      <c r="BN1084" s="24"/>
      <c r="BO1084" s="24"/>
      <c r="BP1084" s="24"/>
      <c r="BQ1084" s="24"/>
      <c r="BR1084" s="24"/>
      <c r="BS1084" s="24"/>
      <c r="BT1084" s="24"/>
      <c r="BU1084" s="24"/>
      <c r="BV1084" s="24"/>
      <c r="BW1084" s="24"/>
      <c r="BX1084" s="24"/>
      <c r="BY1084" s="24"/>
      <c r="BZ1084" s="24"/>
      <c r="CA1084" s="24"/>
      <c r="CB1084" s="24"/>
      <c r="CC1084" s="24"/>
      <c r="CD1084" s="24"/>
      <c r="CE1084" s="24"/>
    </row>
    <row r="1085" spans="46:83" x14ac:dyDescent="0.15">
      <c r="AT1085" s="24"/>
      <c r="AU1085" s="24"/>
      <c r="AV1085" s="24"/>
      <c r="AW1085" s="24"/>
      <c r="AX1085" s="24"/>
      <c r="AY1085" s="24"/>
      <c r="AZ1085" s="24"/>
      <c r="BA1085" s="24"/>
      <c r="BB1085" s="24"/>
      <c r="BC1085" s="24"/>
      <c r="BD1085" s="24"/>
      <c r="BE1085" s="24"/>
      <c r="BF1085" s="24"/>
      <c r="BG1085" s="24"/>
      <c r="BH1085" s="24"/>
      <c r="BI1085" s="24"/>
      <c r="BJ1085" s="24"/>
      <c r="BK1085" s="24"/>
      <c r="BL1085" s="24"/>
      <c r="BM1085" s="24"/>
      <c r="BN1085" s="24"/>
      <c r="BO1085" s="24"/>
      <c r="BP1085" s="24"/>
      <c r="BQ1085" s="24"/>
      <c r="BR1085" s="24"/>
      <c r="BS1085" s="24"/>
      <c r="BT1085" s="24"/>
      <c r="BU1085" s="24"/>
      <c r="BV1085" s="24"/>
      <c r="BW1085" s="24"/>
      <c r="BX1085" s="24"/>
      <c r="BY1085" s="24"/>
      <c r="BZ1085" s="24"/>
      <c r="CA1085" s="24"/>
      <c r="CB1085" s="24"/>
      <c r="CC1085" s="24"/>
      <c r="CD1085" s="24"/>
      <c r="CE1085" s="24"/>
    </row>
    <row r="1086" spans="46:83" x14ac:dyDescent="0.15">
      <c r="AT1086" s="24"/>
      <c r="AU1086" s="24"/>
      <c r="AV1086" s="24"/>
      <c r="AW1086" s="24"/>
      <c r="AX1086" s="24"/>
      <c r="AY1086" s="24"/>
      <c r="AZ1086" s="24"/>
      <c r="BA1086" s="24"/>
      <c r="BB1086" s="24"/>
      <c r="BC1086" s="24"/>
      <c r="BD1086" s="24"/>
      <c r="BE1086" s="24"/>
      <c r="BF1086" s="24"/>
      <c r="BG1086" s="24"/>
      <c r="BH1086" s="24"/>
      <c r="BI1086" s="24"/>
      <c r="BJ1086" s="24"/>
      <c r="BK1086" s="24"/>
      <c r="BL1086" s="24"/>
      <c r="BM1086" s="24"/>
      <c r="BN1086" s="24"/>
      <c r="BO1086" s="24"/>
      <c r="BP1086" s="24"/>
      <c r="BQ1086" s="24"/>
      <c r="BR1086" s="24"/>
      <c r="BS1086" s="24"/>
      <c r="BT1086" s="24"/>
      <c r="BU1086" s="24"/>
      <c r="BV1086" s="24"/>
      <c r="BW1086" s="24"/>
      <c r="BX1086" s="24"/>
      <c r="BY1086" s="24"/>
      <c r="BZ1086" s="24"/>
      <c r="CA1086" s="24"/>
      <c r="CB1086" s="24"/>
      <c r="CC1086" s="24"/>
      <c r="CD1086" s="24"/>
      <c r="CE1086" s="24"/>
    </row>
    <row r="1087" spans="46:83" x14ac:dyDescent="0.15">
      <c r="AT1087" s="24"/>
      <c r="AU1087" s="24"/>
      <c r="AV1087" s="24"/>
      <c r="AW1087" s="24"/>
      <c r="AX1087" s="24"/>
      <c r="AY1087" s="24"/>
      <c r="AZ1087" s="24"/>
      <c r="BA1087" s="24"/>
      <c r="BB1087" s="24"/>
      <c r="BC1087" s="24"/>
      <c r="BD1087" s="24"/>
      <c r="BE1087" s="24"/>
      <c r="BF1087" s="24"/>
      <c r="BG1087" s="24"/>
      <c r="BH1087" s="24"/>
      <c r="BI1087" s="24"/>
      <c r="BJ1087" s="24"/>
      <c r="BK1087" s="24"/>
      <c r="BL1087" s="24"/>
      <c r="BM1087" s="24"/>
      <c r="BN1087" s="24"/>
      <c r="BO1087" s="24"/>
      <c r="BP1087" s="24"/>
      <c r="BQ1087" s="24"/>
      <c r="BR1087" s="24"/>
      <c r="BS1087" s="24"/>
      <c r="BT1087" s="24"/>
      <c r="BU1087" s="24"/>
      <c r="BV1087" s="24"/>
      <c r="BW1087" s="24"/>
      <c r="BX1087" s="24"/>
      <c r="BY1087" s="24"/>
      <c r="BZ1087" s="24"/>
      <c r="CA1087" s="24"/>
      <c r="CB1087" s="24"/>
      <c r="CC1087" s="24"/>
      <c r="CD1087" s="24"/>
      <c r="CE1087" s="24"/>
    </row>
    <row r="1088" spans="46:83" x14ac:dyDescent="0.15">
      <c r="AT1088" s="24"/>
      <c r="AU1088" s="24"/>
      <c r="AV1088" s="24"/>
      <c r="AW1088" s="24"/>
      <c r="AX1088" s="24"/>
      <c r="AY1088" s="24"/>
      <c r="AZ1088" s="24"/>
      <c r="BA1088" s="24"/>
      <c r="BB1088" s="24"/>
      <c r="BC1088" s="24"/>
      <c r="BD1088" s="24"/>
      <c r="BE1088" s="24"/>
      <c r="BF1088" s="24"/>
      <c r="BG1088" s="24"/>
      <c r="BH1088" s="24"/>
      <c r="BI1088" s="24"/>
      <c r="BJ1088" s="24"/>
      <c r="BK1088" s="24"/>
      <c r="BL1088" s="24"/>
      <c r="BM1088" s="24"/>
      <c r="BN1088" s="24"/>
      <c r="BO1088" s="24"/>
      <c r="BP1088" s="24"/>
      <c r="BQ1088" s="24"/>
      <c r="BR1088" s="24"/>
      <c r="BS1088" s="24"/>
      <c r="BT1088" s="24"/>
      <c r="BU1088" s="24"/>
      <c r="BV1088" s="24"/>
      <c r="BW1088" s="24"/>
      <c r="BX1088" s="24"/>
      <c r="BY1088" s="24"/>
      <c r="BZ1088" s="24"/>
      <c r="CA1088" s="24"/>
      <c r="CB1088" s="24"/>
      <c r="CC1088" s="24"/>
      <c r="CD1088" s="24"/>
      <c r="CE1088" s="24"/>
    </row>
    <row r="1089" spans="46:83" x14ac:dyDescent="0.15">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row>
    <row r="1090" spans="46:83" x14ac:dyDescent="0.15">
      <c r="AT1090" s="24"/>
      <c r="AU1090" s="24"/>
      <c r="AV1090" s="24"/>
      <c r="AW1090" s="24"/>
      <c r="AX1090" s="24"/>
      <c r="AY1090" s="24"/>
      <c r="AZ1090" s="24"/>
      <c r="BA1090" s="24"/>
      <c r="BB1090" s="24"/>
      <c r="BC1090" s="24"/>
      <c r="BD1090" s="24"/>
      <c r="BE1090" s="24"/>
      <c r="BF1090" s="24"/>
      <c r="BG1090" s="24"/>
      <c r="BH1090" s="24"/>
      <c r="BI1090" s="24"/>
      <c r="BJ1090" s="24"/>
      <c r="BK1090" s="24"/>
      <c r="BL1090" s="24"/>
      <c r="BM1090" s="24"/>
      <c r="BN1090" s="24"/>
      <c r="BO1090" s="24"/>
      <c r="BP1090" s="24"/>
      <c r="BQ1090" s="24"/>
      <c r="BR1090" s="24"/>
      <c r="BS1090" s="24"/>
      <c r="BT1090" s="24"/>
      <c r="BU1090" s="24"/>
      <c r="BV1090" s="24"/>
      <c r="BW1090" s="24"/>
      <c r="BX1090" s="24"/>
      <c r="BY1090" s="24"/>
      <c r="BZ1090" s="24"/>
      <c r="CA1090" s="24"/>
      <c r="CB1090" s="24"/>
      <c r="CC1090" s="24"/>
      <c r="CD1090" s="24"/>
      <c r="CE1090" s="24"/>
    </row>
    <row r="1091" spans="46:83" x14ac:dyDescent="0.15">
      <c r="AT1091" s="24"/>
      <c r="AU1091" s="24"/>
      <c r="AV1091" s="24"/>
      <c r="AW1091" s="24"/>
      <c r="AX1091" s="24"/>
      <c r="AY1091" s="24"/>
      <c r="AZ1091" s="24"/>
      <c r="BA1091" s="24"/>
      <c r="BB1091" s="24"/>
      <c r="BC1091" s="24"/>
      <c r="BD1091" s="24"/>
      <c r="BE1091" s="24"/>
      <c r="BF1091" s="24"/>
      <c r="BG1091" s="24"/>
      <c r="BH1091" s="24"/>
      <c r="BI1091" s="24"/>
      <c r="BJ1091" s="24"/>
      <c r="BK1091" s="24"/>
      <c r="BL1091" s="24"/>
      <c r="BM1091" s="24"/>
      <c r="BN1091" s="24"/>
      <c r="BO1091" s="24"/>
      <c r="BP1091" s="24"/>
      <c r="BQ1091" s="24"/>
      <c r="BR1091" s="24"/>
      <c r="BS1091" s="24"/>
      <c r="BT1091" s="24"/>
      <c r="BU1091" s="24"/>
      <c r="BV1091" s="24"/>
      <c r="BW1091" s="24"/>
      <c r="BX1091" s="24"/>
      <c r="BY1091" s="24"/>
      <c r="BZ1091" s="24"/>
      <c r="CA1091" s="24"/>
      <c r="CB1091" s="24"/>
      <c r="CC1091" s="24"/>
      <c r="CD1091" s="24"/>
      <c r="CE1091" s="24"/>
    </row>
    <row r="1092" spans="46:83" x14ac:dyDescent="0.15">
      <c r="AT1092" s="24"/>
      <c r="AU1092" s="24"/>
      <c r="AV1092" s="24"/>
      <c r="AW1092" s="24"/>
      <c r="AX1092" s="24"/>
      <c r="AY1092" s="24"/>
      <c r="AZ1092" s="24"/>
      <c r="BA1092" s="24"/>
      <c r="BB1092" s="24"/>
      <c r="BC1092" s="24"/>
      <c r="BD1092" s="24"/>
      <c r="BE1092" s="24"/>
      <c r="BF1092" s="24"/>
      <c r="BG1092" s="24"/>
      <c r="BH1092" s="24"/>
      <c r="BI1092" s="24"/>
      <c r="BJ1092" s="24"/>
      <c r="BK1092" s="24"/>
      <c r="BL1092" s="24"/>
      <c r="BM1092" s="24"/>
      <c r="BN1092" s="24"/>
      <c r="BO1092" s="24"/>
      <c r="BP1092" s="24"/>
      <c r="BQ1092" s="24"/>
      <c r="BR1092" s="24"/>
      <c r="BS1092" s="24"/>
      <c r="BT1092" s="24"/>
      <c r="BU1092" s="24"/>
      <c r="BV1092" s="24"/>
      <c r="BW1092" s="24"/>
      <c r="BX1092" s="24"/>
      <c r="BY1092" s="24"/>
      <c r="BZ1092" s="24"/>
      <c r="CA1092" s="24"/>
      <c r="CB1092" s="24"/>
      <c r="CC1092" s="24"/>
      <c r="CD1092" s="24"/>
      <c r="CE1092" s="24"/>
    </row>
    <row r="1093" spans="46:83" x14ac:dyDescent="0.15">
      <c r="AT1093" s="24"/>
      <c r="AU1093" s="24"/>
      <c r="AV1093" s="24"/>
      <c r="AW1093" s="24"/>
      <c r="AX1093" s="24"/>
      <c r="AY1093" s="24"/>
      <c r="AZ1093" s="24"/>
      <c r="BA1093" s="24"/>
      <c r="BB1093" s="24"/>
      <c r="BC1093" s="24"/>
      <c r="BD1093" s="24"/>
      <c r="BE1093" s="24"/>
      <c r="BF1093" s="24"/>
      <c r="BG1093" s="24"/>
      <c r="BH1093" s="24"/>
      <c r="BI1093" s="24"/>
      <c r="BJ1093" s="24"/>
      <c r="BK1093" s="24"/>
      <c r="BL1093" s="24"/>
      <c r="BM1093" s="24"/>
      <c r="BN1093" s="24"/>
      <c r="BO1093" s="24"/>
      <c r="BP1093" s="24"/>
      <c r="BQ1093" s="24"/>
      <c r="BR1093" s="24"/>
      <c r="BS1093" s="24"/>
      <c r="BT1093" s="24"/>
      <c r="BU1093" s="24"/>
      <c r="BV1093" s="24"/>
      <c r="BW1093" s="24"/>
      <c r="BX1093" s="24"/>
      <c r="BY1093" s="24"/>
      <c r="BZ1093" s="24"/>
      <c r="CA1093" s="24"/>
      <c r="CB1093" s="24"/>
      <c r="CC1093" s="24"/>
      <c r="CD1093" s="24"/>
      <c r="CE1093" s="24"/>
    </row>
    <row r="1094" spans="46:83" x14ac:dyDescent="0.15">
      <c r="AT1094" s="24"/>
      <c r="AU1094" s="24"/>
      <c r="AV1094" s="24"/>
      <c r="AW1094" s="24"/>
      <c r="AX1094" s="24"/>
      <c r="AY1094" s="24"/>
      <c r="AZ1094" s="24"/>
      <c r="BA1094" s="24"/>
      <c r="BB1094" s="24"/>
      <c r="BC1094" s="24"/>
      <c r="BD1094" s="24"/>
      <c r="BE1094" s="24"/>
      <c r="BF1094" s="24"/>
      <c r="BG1094" s="24"/>
      <c r="BH1094" s="24"/>
      <c r="BI1094" s="24"/>
      <c r="BJ1094" s="24"/>
      <c r="BK1094" s="24"/>
      <c r="BL1094" s="24"/>
      <c r="BM1094" s="24"/>
      <c r="BN1094" s="24"/>
      <c r="BO1094" s="24"/>
      <c r="BP1094" s="24"/>
      <c r="BQ1094" s="24"/>
      <c r="BR1094" s="24"/>
      <c r="BS1094" s="24"/>
      <c r="BT1094" s="24"/>
      <c r="BU1094" s="24"/>
      <c r="BV1094" s="24"/>
      <c r="BW1094" s="24"/>
      <c r="BX1094" s="24"/>
      <c r="BY1094" s="24"/>
      <c r="BZ1094" s="24"/>
      <c r="CA1094" s="24"/>
      <c r="CB1094" s="24"/>
      <c r="CC1094" s="24"/>
      <c r="CD1094" s="24"/>
      <c r="CE1094" s="24"/>
    </row>
    <row r="1095" spans="46:83" x14ac:dyDescent="0.15">
      <c r="AT1095" s="24"/>
      <c r="AU1095" s="24"/>
      <c r="AV1095" s="24"/>
      <c r="AW1095" s="24"/>
      <c r="AX1095" s="24"/>
      <c r="AY1095" s="24"/>
      <c r="AZ1095" s="24"/>
      <c r="BA1095" s="24"/>
      <c r="BB1095" s="24"/>
      <c r="BC1095" s="24"/>
      <c r="BD1095" s="24"/>
      <c r="BE1095" s="24"/>
      <c r="BF1095" s="24"/>
      <c r="BG1095" s="24"/>
      <c r="BH1095" s="24"/>
      <c r="BI1095" s="24"/>
      <c r="BJ1095" s="24"/>
      <c r="BK1095" s="24"/>
      <c r="BL1095" s="24"/>
      <c r="BM1095" s="24"/>
      <c r="BN1095" s="24"/>
      <c r="BO1095" s="24"/>
      <c r="BP1095" s="24"/>
      <c r="BQ1095" s="24"/>
      <c r="BR1095" s="24"/>
      <c r="BS1095" s="24"/>
      <c r="BT1095" s="24"/>
      <c r="BU1095" s="24"/>
      <c r="BV1095" s="24"/>
      <c r="BW1095" s="24"/>
      <c r="BX1095" s="24"/>
      <c r="BY1095" s="24"/>
      <c r="BZ1095" s="24"/>
      <c r="CA1095" s="24"/>
      <c r="CB1095" s="24"/>
      <c r="CC1095" s="24"/>
      <c r="CD1095" s="24"/>
      <c r="CE1095" s="24"/>
    </row>
    <row r="1096" spans="46:83" x14ac:dyDescent="0.15">
      <c r="AT1096" s="24"/>
      <c r="AU1096" s="24"/>
      <c r="AV1096" s="24"/>
      <c r="AW1096" s="24"/>
      <c r="AX1096" s="24"/>
      <c r="AY1096" s="24"/>
      <c r="AZ1096" s="24"/>
      <c r="BA1096" s="24"/>
      <c r="BB1096" s="24"/>
      <c r="BC1096" s="24"/>
      <c r="BD1096" s="24"/>
      <c r="BE1096" s="24"/>
      <c r="BF1096" s="24"/>
      <c r="BG1096" s="24"/>
      <c r="BH1096" s="24"/>
      <c r="BI1096" s="24"/>
      <c r="BJ1096" s="24"/>
      <c r="BK1096" s="24"/>
      <c r="BL1096" s="24"/>
      <c r="BM1096" s="24"/>
      <c r="BN1096" s="24"/>
      <c r="BO1096" s="24"/>
      <c r="BP1096" s="24"/>
      <c r="BQ1096" s="24"/>
      <c r="BR1096" s="24"/>
      <c r="BS1096" s="24"/>
      <c r="BT1096" s="24"/>
      <c r="BU1096" s="24"/>
      <c r="BV1096" s="24"/>
      <c r="BW1096" s="24"/>
      <c r="BX1096" s="24"/>
      <c r="BY1096" s="24"/>
      <c r="BZ1096" s="24"/>
      <c r="CA1096" s="24"/>
      <c r="CB1096" s="24"/>
      <c r="CC1096" s="24"/>
      <c r="CD1096" s="24"/>
      <c r="CE1096" s="24"/>
    </row>
    <row r="1097" spans="46:83" x14ac:dyDescent="0.15">
      <c r="AT1097" s="24"/>
      <c r="AU1097" s="24"/>
      <c r="AV1097" s="24"/>
      <c r="AW1097" s="24"/>
      <c r="AX1097" s="24"/>
      <c r="AY1097" s="24"/>
      <c r="AZ1097" s="24"/>
      <c r="BA1097" s="24"/>
      <c r="BB1097" s="24"/>
      <c r="BC1097" s="24"/>
      <c r="BD1097" s="24"/>
      <c r="BE1097" s="24"/>
      <c r="BF1097" s="24"/>
      <c r="BG1097" s="24"/>
      <c r="BH1097" s="24"/>
      <c r="BI1097" s="24"/>
      <c r="BJ1097" s="24"/>
      <c r="BK1097" s="24"/>
      <c r="BL1097" s="24"/>
      <c r="BM1097" s="24"/>
      <c r="BN1097" s="24"/>
      <c r="BO1097" s="24"/>
      <c r="BP1097" s="24"/>
      <c r="BQ1097" s="24"/>
      <c r="BR1097" s="24"/>
      <c r="BS1097" s="24"/>
      <c r="BT1097" s="24"/>
      <c r="BU1097" s="24"/>
      <c r="BV1097" s="24"/>
      <c r="BW1097" s="24"/>
      <c r="BX1097" s="24"/>
      <c r="BY1097" s="24"/>
      <c r="BZ1097" s="24"/>
      <c r="CA1097" s="24"/>
      <c r="CB1097" s="24"/>
      <c r="CC1097" s="24"/>
      <c r="CD1097" s="24"/>
      <c r="CE1097" s="24"/>
    </row>
    <row r="1098" spans="46:83" x14ac:dyDescent="0.15">
      <c r="AT1098" s="24"/>
      <c r="AU1098" s="24"/>
      <c r="AV1098" s="24"/>
      <c r="AW1098" s="24"/>
      <c r="AX1098" s="24"/>
      <c r="AY1098" s="24"/>
      <c r="AZ1098" s="24"/>
      <c r="BA1098" s="24"/>
      <c r="BB1098" s="24"/>
      <c r="BC1098" s="24"/>
      <c r="BD1098" s="24"/>
      <c r="BE1098" s="24"/>
      <c r="BF1098" s="24"/>
      <c r="BG1098" s="24"/>
      <c r="BH1098" s="24"/>
      <c r="BI1098" s="24"/>
      <c r="BJ1098" s="24"/>
      <c r="BK1098" s="24"/>
      <c r="BL1098" s="24"/>
      <c r="BM1098" s="24"/>
      <c r="BN1098" s="24"/>
      <c r="BO1098" s="24"/>
      <c r="BP1098" s="24"/>
      <c r="BQ1098" s="24"/>
      <c r="BR1098" s="24"/>
      <c r="BS1098" s="24"/>
      <c r="BT1098" s="24"/>
      <c r="BU1098" s="24"/>
      <c r="BV1098" s="24"/>
      <c r="BW1098" s="24"/>
      <c r="BX1098" s="24"/>
      <c r="BY1098" s="24"/>
      <c r="BZ1098" s="24"/>
      <c r="CA1098" s="24"/>
      <c r="CB1098" s="24"/>
      <c r="CC1098" s="24"/>
      <c r="CD1098" s="24"/>
      <c r="CE1098" s="24"/>
    </row>
    <row r="1099" spans="46:83" x14ac:dyDescent="0.15">
      <c r="AT1099" s="24"/>
      <c r="AU1099" s="24"/>
      <c r="AV1099" s="24"/>
      <c r="AW1099" s="24"/>
      <c r="AX1099" s="24"/>
      <c r="AY1099" s="24"/>
      <c r="AZ1099" s="24"/>
      <c r="BA1099" s="24"/>
      <c r="BB1099" s="24"/>
      <c r="BC1099" s="24"/>
      <c r="BD1099" s="24"/>
      <c r="BE1099" s="24"/>
      <c r="BF1099" s="24"/>
      <c r="BG1099" s="24"/>
      <c r="BH1099" s="24"/>
      <c r="BI1099" s="24"/>
      <c r="BJ1099" s="24"/>
      <c r="BK1099" s="24"/>
      <c r="BL1099" s="24"/>
      <c r="BM1099" s="24"/>
      <c r="BN1099" s="24"/>
      <c r="BO1099" s="24"/>
      <c r="BP1099" s="24"/>
      <c r="BQ1099" s="24"/>
      <c r="BR1099" s="24"/>
      <c r="BS1099" s="24"/>
      <c r="BT1099" s="24"/>
      <c r="BU1099" s="24"/>
      <c r="BV1099" s="24"/>
      <c r="BW1099" s="24"/>
      <c r="BX1099" s="24"/>
      <c r="BY1099" s="24"/>
      <c r="BZ1099" s="24"/>
      <c r="CA1099" s="24"/>
      <c r="CB1099" s="24"/>
      <c r="CC1099" s="24"/>
      <c r="CD1099" s="24"/>
      <c r="CE1099" s="24"/>
    </row>
    <row r="1100" spans="46:83" x14ac:dyDescent="0.15">
      <c r="AT1100" s="24"/>
      <c r="AU1100" s="24"/>
      <c r="AV1100" s="24"/>
      <c r="AW1100" s="24"/>
      <c r="AX1100" s="24"/>
      <c r="AY1100" s="24"/>
      <c r="AZ1100" s="24"/>
      <c r="BA1100" s="24"/>
      <c r="BB1100" s="24"/>
      <c r="BC1100" s="24"/>
      <c r="BD1100" s="24"/>
      <c r="BE1100" s="24"/>
      <c r="BF1100" s="24"/>
      <c r="BG1100" s="24"/>
      <c r="BH1100" s="24"/>
      <c r="BI1100" s="24"/>
      <c r="BJ1100" s="24"/>
      <c r="BK1100" s="24"/>
      <c r="BL1100" s="24"/>
      <c r="BM1100" s="24"/>
      <c r="BN1100" s="24"/>
      <c r="BO1100" s="24"/>
      <c r="BP1100" s="24"/>
      <c r="BQ1100" s="24"/>
      <c r="BR1100" s="24"/>
      <c r="BS1100" s="24"/>
      <c r="BT1100" s="24"/>
      <c r="BU1100" s="24"/>
      <c r="BV1100" s="24"/>
      <c r="BW1100" s="24"/>
      <c r="BX1100" s="24"/>
      <c r="BY1100" s="24"/>
      <c r="BZ1100" s="24"/>
      <c r="CA1100" s="24"/>
      <c r="CB1100" s="24"/>
      <c r="CC1100" s="24"/>
      <c r="CD1100" s="24"/>
      <c r="CE1100" s="24"/>
    </row>
    <row r="1101" spans="46:83" x14ac:dyDescent="0.15">
      <c r="AT1101" s="24"/>
      <c r="AU1101" s="24"/>
      <c r="AV1101" s="24"/>
      <c r="AW1101" s="24"/>
      <c r="AX1101" s="24"/>
      <c r="AY1101" s="24"/>
      <c r="AZ1101" s="24"/>
      <c r="BA1101" s="24"/>
      <c r="BB1101" s="24"/>
      <c r="BC1101" s="24"/>
      <c r="BD1101" s="24"/>
      <c r="BE1101" s="24"/>
      <c r="BF1101" s="24"/>
      <c r="BG1101" s="24"/>
      <c r="BH1101" s="24"/>
      <c r="BI1101" s="24"/>
      <c r="BJ1101" s="24"/>
      <c r="BK1101" s="24"/>
      <c r="BL1101" s="24"/>
      <c r="BM1101" s="24"/>
      <c r="BN1101" s="24"/>
      <c r="BO1101" s="24"/>
      <c r="BP1101" s="24"/>
      <c r="BQ1101" s="24"/>
      <c r="BR1101" s="24"/>
      <c r="BS1101" s="24"/>
      <c r="BT1101" s="24"/>
      <c r="BU1101" s="24"/>
      <c r="BV1101" s="24"/>
      <c r="BW1101" s="24"/>
      <c r="BX1101" s="24"/>
      <c r="BY1101" s="24"/>
      <c r="BZ1101" s="24"/>
      <c r="CA1101" s="24"/>
      <c r="CB1101" s="24"/>
      <c r="CC1101" s="24"/>
      <c r="CD1101" s="24"/>
      <c r="CE1101" s="24"/>
    </row>
    <row r="1102" spans="46:83" x14ac:dyDescent="0.15">
      <c r="AT1102" s="24"/>
      <c r="AU1102" s="24"/>
      <c r="AV1102" s="24"/>
      <c r="AW1102" s="24"/>
      <c r="AX1102" s="24"/>
      <c r="AY1102" s="24"/>
      <c r="AZ1102" s="24"/>
      <c r="BA1102" s="24"/>
      <c r="BB1102" s="24"/>
      <c r="BC1102" s="24"/>
      <c r="BD1102" s="24"/>
      <c r="BE1102" s="24"/>
      <c r="BF1102" s="24"/>
      <c r="BG1102" s="24"/>
      <c r="BH1102" s="24"/>
      <c r="BI1102" s="24"/>
      <c r="BJ1102" s="24"/>
      <c r="BK1102" s="24"/>
      <c r="BL1102" s="24"/>
      <c r="BM1102" s="24"/>
      <c r="BN1102" s="24"/>
      <c r="BO1102" s="24"/>
      <c r="BP1102" s="24"/>
      <c r="BQ1102" s="24"/>
      <c r="BR1102" s="24"/>
      <c r="BS1102" s="24"/>
      <c r="BT1102" s="24"/>
      <c r="BU1102" s="24"/>
      <c r="BV1102" s="24"/>
      <c r="BW1102" s="24"/>
      <c r="BX1102" s="24"/>
      <c r="BY1102" s="24"/>
      <c r="BZ1102" s="24"/>
      <c r="CA1102" s="24"/>
      <c r="CB1102" s="24"/>
      <c r="CC1102" s="24"/>
      <c r="CD1102" s="24"/>
      <c r="CE1102" s="24"/>
    </row>
    <row r="1103" spans="46:83" x14ac:dyDescent="0.15">
      <c r="AT1103" s="24"/>
      <c r="AU1103" s="24"/>
      <c r="AV1103" s="24"/>
      <c r="AW1103" s="24"/>
      <c r="AX1103" s="24"/>
      <c r="AY1103" s="24"/>
      <c r="AZ1103" s="24"/>
      <c r="BA1103" s="24"/>
      <c r="BB1103" s="24"/>
      <c r="BC1103" s="24"/>
      <c r="BD1103" s="24"/>
      <c r="BE1103" s="24"/>
      <c r="BF1103" s="24"/>
      <c r="BG1103" s="24"/>
      <c r="BH1103" s="24"/>
      <c r="BI1103" s="24"/>
      <c r="BJ1103" s="24"/>
      <c r="BK1103" s="24"/>
      <c r="BL1103" s="24"/>
      <c r="BM1103" s="24"/>
      <c r="BN1103" s="24"/>
      <c r="BO1103" s="24"/>
      <c r="BP1103" s="24"/>
      <c r="BQ1103" s="24"/>
      <c r="BR1103" s="24"/>
      <c r="BS1103" s="24"/>
      <c r="BT1103" s="24"/>
      <c r="BU1103" s="24"/>
      <c r="BV1103" s="24"/>
      <c r="BW1103" s="24"/>
      <c r="BX1103" s="24"/>
      <c r="BY1103" s="24"/>
      <c r="BZ1103" s="24"/>
      <c r="CA1103" s="24"/>
      <c r="CB1103" s="24"/>
      <c r="CC1103" s="24"/>
      <c r="CD1103" s="24"/>
      <c r="CE1103" s="24"/>
    </row>
    <row r="1104" spans="46:83" x14ac:dyDescent="0.15">
      <c r="AT1104" s="24"/>
      <c r="AU1104" s="24"/>
      <c r="AV1104" s="24"/>
      <c r="AW1104" s="24"/>
      <c r="AX1104" s="24"/>
      <c r="AY1104" s="24"/>
      <c r="AZ1104" s="24"/>
      <c r="BA1104" s="24"/>
      <c r="BB1104" s="24"/>
      <c r="BC1104" s="24"/>
      <c r="BD1104" s="24"/>
      <c r="BE1104" s="24"/>
      <c r="BF1104" s="24"/>
      <c r="BG1104" s="24"/>
      <c r="BH1104" s="24"/>
      <c r="BI1104" s="24"/>
      <c r="BJ1104" s="24"/>
      <c r="BK1104" s="24"/>
      <c r="BL1104" s="24"/>
      <c r="BM1104" s="24"/>
      <c r="BN1104" s="24"/>
      <c r="BO1104" s="24"/>
      <c r="BP1104" s="24"/>
      <c r="BQ1104" s="24"/>
      <c r="BR1104" s="24"/>
      <c r="BS1104" s="24"/>
      <c r="BT1104" s="24"/>
      <c r="BU1104" s="24"/>
      <c r="BV1104" s="24"/>
      <c r="BW1104" s="24"/>
      <c r="BX1104" s="24"/>
      <c r="BY1104" s="24"/>
      <c r="BZ1104" s="24"/>
      <c r="CA1104" s="24"/>
      <c r="CB1104" s="24"/>
      <c r="CC1104" s="24"/>
      <c r="CD1104" s="24"/>
      <c r="CE1104" s="24"/>
    </row>
    <row r="1105" spans="46:83" x14ac:dyDescent="0.15">
      <c r="AT1105" s="24"/>
      <c r="AU1105" s="24"/>
      <c r="AV1105" s="24"/>
      <c r="AW1105" s="24"/>
      <c r="AX1105" s="24"/>
      <c r="AY1105" s="24"/>
      <c r="AZ1105" s="24"/>
      <c r="BA1105" s="24"/>
      <c r="BB1105" s="24"/>
      <c r="BC1105" s="24"/>
      <c r="BD1105" s="24"/>
      <c r="BE1105" s="24"/>
      <c r="BF1105" s="24"/>
      <c r="BG1105" s="24"/>
      <c r="BH1105" s="24"/>
      <c r="BI1105" s="24"/>
      <c r="BJ1105" s="24"/>
      <c r="BK1105" s="24"/>
      <c r="BL1105" s="24"/>
      <c r="BM1105" s="24"/>
      <c r="BN1105" s="24"/>
      <c r="BO1105" s="24"/>
      <c r="BP1105" s="24"/>
      <c r="BQ1105" s="24"/>
      <c r="BR1105" s="24"/>
      <c r="BS1105" s="24"/>
      <c r="BT1105" s="24"/>
      <c r="BU1105" s="24"/>
      <c r="BV1105" s="24"/>
      <c r="BW1105" s="24"/>
      <c r="BX1105" s="24"/>
      <c r="BY1105" s="24"/>
      <c r="BZ1105" s="24"/>
      <c r="CA1105" s="24"/>
      <c r="CB1105" s="24"/>
      <c r="CC1105" s="24"/>
      <c r="CD1105" s="24"/>
      <c r="CE1105" s="24"/>
    </row>
    <row r="1106" spans="46:83" x14ac:dyDescent="0.15">
      <c r="AT1106" s="24"/>
      <c r="AU1106" s="24"/>
      <c r="AV1106" s="24"/>
      <c r="AW1106" s="24"/>
      <c r="AX1106" s="24"/>
      <c r="AY1106" s="24"/>
      <c r="AZ1106" s="24"/>
      <c r="BA1106" s="24"/>
      <c r="BB1106" s="24"/>
      <c r="BC1106" s="24"/>
      <c r="BD1106" s="24"/>
      <c r="BE1106" s="24"/>
      <c r="BF1106" s="24"/>
      <c r="BG1106" s="24"/>
      <c r="BH1106" s="24"/>
      <c r="BI1106" s="24"/>
      <c r="BJ1106" s="24"/>
      <c r="BK1106" s="24"/>
      <c r="BL1106" s="24"/>
      <c r="BM1106" s="24"/>
      <c r="BN1106" s="24"/>
      <c r="BO1106" s="24"/>
      <c r="BP1106" s="24"/>
      <c r="BQ1106" s="24"/>
      <c r="BR1106" s="24"/>
      <c r="BS1106" s="24"/>
      <c r="BT1106" s="24"/>
      <c r="BU1106" s="24"/>
      <c r="BV1106" s="24"/>
      <c r="BW1106" s="24"/>
      <c r="BX1106" s="24"/>
      <c r="BY1106" s="24"/>
      <c r="BZ1106" s="24"/>
      <c r="CA1106" s="24"/>
      <c r="CB1106" s="24"/>
      <c r="CC1106" s="24"/>
      <c r="CD1106" s="24"/>
      <c r="CE1106" s="24"/>
    </row>
    <row r="1107" spans="46:83" x14ac:dyDescent="0.15">
      <c r="AT1107" s="24"/>
      <c r="AU1107" s="24"/>
      <c r="AV1107" s="24"/>
      <c r="AW1107" s="24"/>
      <c r="AX1107" s="24"/>
      <c r="AY1107" s="24"/>
      <c r="AZ1107" s="24"/>
      <c r="BA1107" s="24"/>
      <c r="BB1107" s="24"/>
      <c r="BC1107" s="24"/>
      <c r="BD1107" s="24"/>
      <c r="BE1107" s="24"/>
      <c r="BF1107" s="24"/>
      <c r="BG1107" s="24"/>
      <c r="BH1107" s="24"/>
      <c r="BI1107" s="24"/>
      <c r="BJ1107" s="24"/>
      <c r="BK1107" s="24"/>
      <c r="BL1107" s="24"/>
      <c r="BM1107" s="24"/>
      <c r="BN1107" s="24"/>
      <c r="BO1107" s="24"/>
      <c r="BP1107" s="24"/>
      <c r="BQ1107" s="24"/>
      <c r="BR1107" s="24"/>
      <c r="BS1107" s="24"/>
      <c r="BT1107" s="24"/>
      <c r="BU1107" s="24"/>
      <c r="BV1107" s="24"/>
      <c r="BW1107" s="24"/>
      <c r="BX1107" s="24"/>
      <c r="BY1107" s="24"/>
      <c r="BZ1107" s="24"/>
      <c r="CA1107" s="24"/>
      <c r="CB1107" s="24"/>
      <c r="CC1107" s="24"/>
      <c r="CD1107" s="24"/>
      <c r="CE1107" s="24"/>
    </row>
    <row r="1108" spans="46:83" x14ac:dyDescent="0.15">
      <c r="AT1108" s="24"/>
      <c r="AU1108" s="24"/>
      <c r="AV1108" s="24"/>
      <c r="AW1108" s="24"/>
      <c r="AX1108" s="24"/>
      <c r="AY1108" s="24"/>
      <c r="AZ1108" s="24"/>
      <c r="BA1108" s="24"/>
      <c r="BB1108" s="24"/>
      <c r="BC1108" s="24"/>
      <c r="BD1108" s="24"/>
      <c r="BE1108" s="24"/>
      <c r="BF1108" s="24"/>
      <c r="BG1108" s="24"/>
      <c r="BH1108" s="24"/>
      <c r="BI1108" s="24"/>
      <c r="BJ1108" s="24"/>
      <c r="BK1108" s="24"/>
      <c r="BL1108" s="24"/>
      <c r="BM1108" s="24"/>
      <c r="BN1108" s="24"/>
      <c r="BO1108" s="24"/>
      <c r="BP1108" s="24"/>
      <c r="BQ1108" s="24"/>
      <c r="BR1108" s="24"/>
      <c r="BS1108" s="24"/>
      <c r="BT1108" s="24"/>
      <c r="BU1108" s="24"/>
      <c r="BV1108" s="24"/>
      <c r="BW1108" s="24"/>
      <c r="BX1108" s="24"/>
      <c r="BY1108" s="24"/>
      <c r="BZ1108" s="24"/>
      <c r="CA1108" s="24"/>
      <c r="CB1108" s="24"/>
      <c r="CC1108" s="24"/>
      <c r="CD1108" s="24"/>
      <c r="CE1108" s="24"/>
    </row>
    <row r="1109" spans="46:83" x14ac:dyDescent="0.15">
      <c r="AT1109" s="24"/>
      <c r="AU1109" s="24"/>
      <c r="AV1109" s="24"/>
      <c r="AW1109" s="24"/>
      <c r="AX1109" s="24"/>
      <c r="AY1109" s="24"/>
      <c r="AZ1109" s="24"/>
      <c r="BA1109" s="24"/>
      <c r="BB1109" s="24"/>
      <c r="BC1109" s="24"/>
      <c r="BD1109" s="24"/>
      <c r="BE1109" s="24"/>
      <c r="BF1109" s="24"/>
      <c r="BG1109" s="24"/>
      <c r="BH1109" s="24"/>
      <c r="BI1109" s="24"/>
      <c r="BJ1109" s="24"/>
      <c r="BK1109" s="24"/>
      <c r="BL1109" s="24"/>
      <c r="BM1109" s="24"/>
      <c r="BN1109" s="24"/>
      <c r="BO1109" s="24"/>
      <c r="BP1109" s="24"/>
      <c r="BQ1109" s="24"/>
      <c r="BR1109" s="24"/>
      <c r="BS1109" s="24"/>
      <c r="BT1109" s="24"/>
      <c r="BU1109" s="24"/>
      <c r="BV1109" s="24"/>
      <c r="BW1109" s="24"/>
      <c r="BX1109" s="24"/>
      <c r="BY1109" s="24"/>
      <c r="BZ1109" s="24"/>
      <c r="CA1109" s="24"/>
      <c r="CB1109" s="24"/>
      <c r="CC1109" s="24"/>
      <c r="CD1109" s="24"/>
      <c r="CE1109" s="24"/>
    </row>
    <row r="1110" spans="46:83" x14ac:dyDescent="0.15">
      <c r="AT1110" s="24"/>
      <c r="AU1110" s="24"/>
      <c r="AV1110" s="24"/>
      <c r="AW1110" s="24"/>
      <c r="AX1110" s="24"/>
      <c r="AY1110" s="24"/>
      <c r="AZ1110" s="24"/>
      <c r="BA1110" s="24"/>
      <c r="BB1110" s="24"/>
      <c r="BC1110" s="24"/>
      <c r="BD1110" s="24"/>
      <c r="BE1110" s="24"/>
      <c r="BF1110" s="24"/>
      <c r="BG1110" s="24"/>
      <c r="BH1110" s="24"/>
      <c r="BI1110" s="24"/>
      <c r="BJ1110" s="24"/>
      <c r="BK1110" s="24"/>
      <c r="BL1110" s="24"/>
      <c r="BM1110" s="24"/>
      <c r="BN1110" s="24"/>
      <c r="BO1110" s="24"/>
      <c r="BP1110" s="24"/>
      <c r="BQ1110" s="24"/>
      <c r="BR1110" s="24"/>
      <c r="BS1110" s="24"/>
      <c r="BT1110" s="24"/>
      <c r="BU1110" s="24"/>
      <c r="BV1110" s="24"/>
      <c r="BW1110" s="24"/>
      <c r="BX1110" s="24"/>
      <c r="BY1110" s="24"/>
      <c r="BZ1110" s="24"/>
      <c r="CA1110" s="24"/>
      <c r="CB1110" s="24"/>
      <c r="CC1110" s="24"/>
      <c r="CD1110" s="24"/>
      <c r="CE1110" s="24"/>
    </row>
    <row r="1111" spans="46:83" x14ac:dyDescent="0.15">
      <c r="AT1111" s="24"/>
      <c r="AU1111" s="24"/>
      <c r="AV1111" s="24"/>
      <c r="AW1111" s="24"/>
      <c r="AX1111" s="24"/>
      <c r="AY1111" s="24"/>
      <c r="AZ1111" s="24"/>
      <c r="BA1111" s="24"/>
      <c r="BB1111" s="24"/>
      <c r="BC1111" s="24"/>
      <c r="BD1111" s="24"/>
      <c r="BE1111" s="24"/>
      <c r="BF1111" s="24"/>
      <c r="BG1111" s="24"/>
      <c r="BH1111" s="24"/>
      <c r="BI1111" s="24"/>
      <c r="BJ1111" s="24"/>
      <c r="BK1111" s="24"/>
      <c r="BL1111" s="24"/>
      <c r="BM1111" s="24"/>
      <c r="BN1111" s="24"/>
      <c r="BO1111" s="24"/>
      <c r="BP1111" s="24"/>
      <c r="BQ1111" s="24"/>
      <c r="BR1111" s="24"/>
      <c r="BS1111" s="24"/>
      <c r="BT1111" s="24"/>
      <c r="BU1111" s="24"/>
      <c r="BV1111" s="24"/>
      <c r="BW1111" s="24"/>
      <c r="BX1111" s="24"/>
      <c r="BY1111" s="24"/>
      <c r="BZ1111" s="24"/>
      <c r="CA1111" s="24"/>
      <c r="CB1111" s="24"/>
      <c r="CC1111" s="24"/>
      <c r="CD1111" s="24"/>
      <c r="CE1111" s="24"/>
    </row>
    <row r="1112" spans="46:83" x14ac:dyDescent="0.15">
      <c r="AT1112" s="24"/>
      <c r="AU1112" s="24"/>
      <c r="AV1112" s="24"/>
      <c r="AW1112" s="24"/>
      <c r="AX1112" s="24"/>
      <c r="AY1112" s="24"/>
      <c r="AZ1112" s="24"/>
      <c r="BA1112" s="24"/>
      <c r="BB1112" s="24"/>
      <c r="BC1112" s="24"/>
      <c r="BD1112" s="24"/>
      <c r="BE1112" s="24"/>
      <c r="BF1112" s="24"/>
      <c r="BG1112" s="24"/>
      <c r="BH1112" s="24"/>
      <c r="BI1112" s="24"/>
      <c r="BJ1112" s="24"/>
      <c r="BK1112" s="24"/>
      <c r="BL1112" s="24"/>
      <c r="BM1112" s="24"/>
      <c r="BN1112" s="24"/>
      <c r="BO1112" s="24"/>
      <c r="BP1112" s="24"/>
      <c r="BQ1112" s="24"/>
      <c r="BR1112" s="24"/>
      <c r="BS1112" s="24"/>
      <c r="BT1112" s="24"/>
      <c r="BU1112" s="24"/>
      <c r="BV1112" s="24"/>
      <c r="BW1112" s="24"/>
      <c r="BX1112" s="24"/>
      <c r="BY1112" s="24"/>
      <c r="BZ1112" s="24"/>
      <c r="CA1112" s="24"/>
      <c r="CB1112" s="24"/>
      <c r="CC1112" s="24"/>
      <c r="CD1112" s="24"/>
      <c r="CE1112" s="24"/>
    </row>
    <row r="1113" spans="46:83" x14ac:dyDescent="0.15">
      <c r="AT1113" s="24"/>
      <c r="AU1113" s="24"/>
      <c r="AV1113" s="24"/>
      <c r="AW1113" s="24"/>
      <c r="AX1113" s="24"/>
      <c r="AY1113" s="24"/>
      <c r="AZ1113" s="24"/>
      <c r="BA1113" s="24"/>
      <c r="BB1113" s="24"/>
      <c r="BC1113" s="24"/>
      <c r="BD1113" s="24"/>
      <c r="BE1113" s="24"/>
      <c r="BF1113" s="24"/>
      <c r="BG1113" s="24"/>
      <c r="BH1113" s="24"/>
      <c r="BI1113" s="24"/>
      <c r="BJ1113" s="24"/>
      <c r="BK1113" s="24"/>
      <c r="BL1113" s="24"/>
      <c r="BM1113" s="24"/>
      <c r="BN1113" s="24"/>
      <c r="BO1113" s="24"/>
      <c r="BP1113" s="24"/>
      <c r="BQ1113" s="24"/>
      <c r="BR1113" s="24"/>
      <c r="BS1113" s="24"/>
      <c r="BT1113" s="24"/>
      <c r="BU1113" s="24"/>
      <c r="BV1113" s="24"/>
      <c r="BW1113" s="24"/>
      <c r="BX1113" s="24"/>
      <c r="BY1113" s="24"/>
      <c r="BZ1113" s="24"/>
      <c r="CA1113" s="24"/>
      <c r="CB1113" s="24"/>
      <c r="CC1113" s="24"/>
      <c r="CD1113" s="24"/>
      <c r="CE1113" s="24"/>
    </row>
    <row r="1114" spans="46:83" x14ac:dyDescent="0.15">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row>
    <row r="1115" spans="46:83" x14ac:dyDescent="0.15">
      <c r="AT1115" s="24"/>
      <c r="AU1115" s="24"/>
      <c r="AV1115" s="24"/>
      <c r="AW1115" s="24"/>
      <c r="AX1115" s="24"/>
      <c r="AY1115" s="24"/>
      <c r="AZ1115" s="24"/>
      <c r="BA1115" s="24"/>
      <c r="BB1115" s="24"/>
      <c r="BC1115" s="24"/>
      <c r="BD1115" s="24"/>
      <c r="BE1115" s="24"/>
      <c r="BF1115" s="24"/>
      <c r="BG1115" s="24"/>
      <c r="BH1115" s="24"/>
      <c r="BI1115" s="24"/>
      <c r="BJ1115" s="24"/>
      <c r="BK1115" s="24"/>
      <c r="BL1115" s="24"/>
      <c r="BM1115" s="24"/>
      <c r="BN1115" s="24"/>
      <c r="BO1115" s="24"/>
      <c r="BP1115" s="24"/>
      <c r="BQ1115" s="24"/>
      <c r="BR1115" s="24"/>
      <c r="BS1115" s="24"/>
      <c r="BT1115" s="24"/>
      <c r="BU1115" s="24"/>
      <c r="BV1115" s="24"/>
      <c r="BW1115" s="24"/>
      <c r="BX1115" s="24"/>
      <c r="BY1115" s="24"/>
      <c r="BZ1115" s="24"/>
      <c r="CA1115" s="24"/>
      <c r="CB1115" s="24"/>
      <c r="CC1115" s="24"/>
      <c r="CD1115" s="24"/>
      <c r="CE1115" s="24"/>
    </row>
    <row r="1116" spans="46:83" x14ac:dyDescent="0.15">
      <c r="AT1116" s="24"/>
      <c r="AU1116" s="24"/>
      <c r="AV1116" s="24"/>
      <c r="AW1116" s="24"/>
      <c r="AX1116" s="24"/>
      <c r="AY1116" s="24"/>
      <c r="AZ1116" s="24"/>
      <c r="BA1116" s="24"/>
      <c r="BB1116" s="24"/>
      <c r="BC1116" s="24"/>
      <c r="BD1116" s="24"/>
      <c r="BE1116" s="24"/>
      <c r="BF1116" s="24"/>
      <c r="BG1116" s="24"/>
      <c r="BH1116" s="24"/>
      <c r="BI1116" s="24"/>
      <c r="BJ1116" s="24"/>
      <c r="BK1116" s="24"/>
      <c r="BL1116" s="24"/>
      <c r="BM1116" s="24"/>
      <c r="BN1116" s="24"/>
      <c r="BO1116" s="24"/>
      <c r="BP1116" s="24"/>
      <c r="BQ1116" s="24"/>
      <c r="BR1116" s="24"/>
      <c r="BS1116" s="24"/>
      <c r="BT1116" s="24"/>
      <c r="BU1116" s="24"/>
      <c r="BV1116" s="24"/>
      <c r="BW1116" s="24"/>
      <c r="BX1116" s="24"/>
      <c r="BY1116" s="24"/>
      <c r="BZ1116" s="24"/>
      <c r="CA1116" s="24"/>
      <c r="CB1116" s="24"/>
      <c r="CC1116" s="24"/>
      <c r="CD1116" s="24"/>
      <c r="CE1116" s="24"/>
    </row>
    <row r="1117" spans="46:83" x14ac:dyDescent="0.15">
      <c r="AT1117" s="24"/>
      <c r="AU1117" s="24"/>
      <c r="AV1117" s="24"/>
      <c r="AW1117" s="24"/>
      <c r="AX1117" s="24"/>
      <c r="AY1117" s="24"/>
      <c r="AZ1117" s="24"/>
      <c r="BA1117" s="24"/>
      <c r="BB1117" s="24"/>
      <c r="BC1117" s="24"/>
      <c r="BD1117" s="24"/>
      <c r="BE1117" s="24"/>
      <c r="BF1117" s="24"/>
      <c r="BG1117" s="24"/>
      <c r="BH1117" s="24"/>
      <c r="BI1117" s="24"/>
      <c r="BJ1117" s="24"/>
      <c r="BK1117" s="24"/>
      <c r="BL1117" s="24"/>
      <c r="BM1117" s="24"/>
      <c r="BN1117" s="24"/>
      <c r="BO1117" s="24"/>
      <c r="BP1117" s="24"/>
      <c r="BQ1117" s="24"/>
      <c r="BR1117" s="24"/>
      <c r="BS1117" s="24"/>
      <c r="BT1117" s="24"/>
      <c r="BU1117" s="24"/>
      <c r="BV1117" s="24"/>
      <c r="BW1117" s="24"/>
      <c r="BX1117" s="24"/>
      <c r="BY1117" s="24"/>
      <c r="BZ1117" s="24"/>
      <c r="CA1117" s="24"/>
      <c r="CB1117" s="24"/>
      <c r="CC1117" s="24"/>
      <c r="CD1117" s="24"/>
      <c r="CE1117" s="24"/>
    </row>
    <row r="1118" spans="46:83" x14ac:dyDescent="0.15">
      <c r="AT1118" s="24"/>
      <c r="AU1118" s="24"/>
      <c r="AV1118" s="24"/>
      <c r="AW1118" s="24"/>
      <c r="AX1118" s="24"/>
      <c r="AY1118" s="24"/>
      <c r="AZ1118" s="24"/>
      <c r="BA1118" s="24"/>
      <c r="BB1118" s="24"/>
      <c r="BC1118" s="24"/>
      <c r="BD1118" s="24"/>
      <c r="BE1118" s="24"/>
      <c r="BF1118" s="24"/>
      <c r="BG1118" s="24"/>
      <c r="BH1118" s="24"/>
      <c r="BI1118" s="24"/>
      <c r="BJ1118" s="24"/>
      <c r="BK1118" s="24"/>
      <c r="BL1118" s="24"/>
      <c r="BM1118" s="24"/>
      <c r="BN1118" s="24"/>
      <c r="BO1118" s="24"/>
      <c r="BP1118" s="24"/>
      <c r="BQ1118" s="24"/>
      <c r="BR1118" s="24"/>
      <c r="BS1118" s="24"/>
      <c r="BT1118" s="24"/>
      <c r="BU1118" s="24"/>
      <c r="BV1118" s="24"/>
      <c r="BW1118" s="24"/>
      <c r="BX1118" s="24"/>
      <c r="BY1118" s="24"/>
      <c r="BZ1118" s="24"/>
      <c r="CA1118" s="24"/>
      <c r="CB1118" s="24"/>
      <c r="CC1118" s="24"/>
      <c r="CD1118" s="24"/>
      <c r="CE1118" s="24"/>
    </row>
    <row r="1119" spans="46:83" x14ac:dyDescent="0.15">
      <c r="AT1119" s="24"/>
      <c r="AU1119" s="24"/>
      <c r="AV1119" s="24"/>
      <c r="AW1119" s="24"/>
      <c r="AX1119" s="24"/>
      <c r="AY1119" s="24"/>
      <c r="AZ1119" s="24"/>
      <c r="BA1119" s="24"/>
      <c r="BB1119" s="24"/>
      <c r="BC1119" s="24"/>
      <c r="BD1119" s="24"/>
      <c r="BE1119" s="24"/>
      <c r="BF1119" s="24"/>
      <c r="BG1119" s="24"/>
      <c r="BH1119" s="24"/>
      <c r="BI1119" s="24"/>
      <c r="BJ1119" s="24"/>
      <c r="BK1119" s="24"/>
      <c r="BL1119" s="24"/>
      <c r="BM1119" s="24"/>
      <c r="BN1119" s="24"/>
      <c r="BO1119" s="24"/>
      <c r="BP1119" s="24"/>
      <c r="BQ1119" s="24"/>
      <c r="BR1119" s="24"/>
      <c r="BS1119" s="24"/>
      <c r="BT1119" s="24"/>
      <c r="BU1119" s="24"/>
      <c r="BV1119" s="24"/>
      <c r="BW1119" s="24"/>
      <c r="BX1119" s="24"/>
      <c r="BY1119" s="24"/>
      <c r="BZ1119" s="24"/>
      <c r="CA1119" s="24"/>
      <c r="CB1119" s="24"/>
      <c r="CC1119" s="24"/>
      <c r="CD1119" s="24"/>
      <c r="CE1119" s="24"/>
    </row>
    <row r="1120" spans="46:83" x14ac:dyDescent="0.15">
      <c r="AT1120" s="24"/>
      <c r="AU1120" s="24"/>
      <c r="AV1120" s="24"/>
      <c r="AW1120" s="24"/>
      <c r="AX1120" s="24"/>
      <c r="AY1120" s="24"/>
      <c r="AZ1120" s="24"/>
      <c r="BA1120" s="24"/>
      <c r="BB1120" s="24"/>
      <c r="BC1120" s="24"/>
      <c r="BD1120" s="24"/>
      <c r="BE1120" s="24"/>
      <c r="BF1120" s="24"/>
      <c r="BG1120" s="24"/>
      <c r="BH1120" s="24"/>
      <c r="BI1120" s="24"/>
      <c r="BJ1120" s="24"/>
      <c r="BK1120" s="24"/>
      <c r="BL1120" s="24"/>
      <c r="BM1120" s="24"/>
      <c r="BN1120" s="24"/>
      <c r="BO1120" s="24"/>
      <c r="BP1120" s="24"/>
      <c r="BQ1120" s="24"/>
      <c r="BR1120" s="24"/>
      <c r="BS1120" s="24"/>
      <c r="BT1120" s="24"/>
      <c r="BU1120" s="24"/>
      <c r="BV1120" s="24"/>
      <c r="BW1120" s="24"/>
      <c r="BX1120" s="24"/>
      <c r="BY1120" s="24"/>
      <c r="BZ1120" s="24"/>
      <c r="CA1120" s="24"/>
      <c r="CB1120" s="24"/>
      <c r="CC1120" s="24"/>
      <c r="CD1120" s="24"/>
      <c r="CE1120" s="24"/>
    </row>
    <row r="1121" spans="46:83" x14ac:dyDescent="0.15">
      <c r="AT1121" s="24"/>
      <c r="AU1121" s="24"/>
      <c r="AV1121" s="24"/>
      <c r="AW1121" s="24"/>
      <c r="AX1121" s="24"/>
      <c r="AY1121" s="24"/>
      <c r="AZ1121" s="24"/>
      <c r="BA1121" s="24"/>
      <c r="BB1121" s="24"/>
      <c r="BC1121" s="24"/>
      <c r="BD1121" s="24"/>
      <c r="BE1121" s="24"/>
      <c r="BF1121" s="24"/>
      <c r="BG1121" s="24"/>
      <c r="BH1121" s="24"/>
      <c r="BI1121" s="24"/>
      <c r="BJ1121" s="24"/>
      <c r="BK1121" s="24"/>
      <c r="BL1121" s="24"/>
      <c r="BM1121" s="24"/>
      <c r="BN1121" s="24"/>
      <c r="BO1121" s="24"/>
      <c r="BP1121" s="24"/>
      <c r="BQ1121" s="24"/>
      <c r="BR1121" s="24"/>
      <c r="BS1121" s="24"/>
      <c r="BT1121" s="24"/>
      <c r="BU1121" s="24"/>
      <c r="BV1121" s="24"/>
      <c r="BW1121" s="24"/>
      <c r="BX1121" s="24"/>
      <c r="BY1121" s="24"/>
      <c r="BZ1121" s="24"/>
      <c r="CA1121" s="24"/>
      <c r="CB1121" s="24"/>
      <c r="CC1121" s="24"/>
      <c r="CD1121" s="24"/>
      <c r="CE1121" s="24"/>
    </row>
    <row r="1122" spans="46:83" x14ac:dyDescent="0.15">
      <c r="AT1122" s="24"/>
      <c r="AU1122" s="24"/>
      <c r="AV1122" s="24"/>
      <c r="AW1122" s="24"/>
      <c r="AX1122" s="24"/>
      <c r="AY1122" s="24"/>
      <c r="AZ1122" s="24"/>
      <c r="BA1122" s="24"/>
      <c r="BB1122" s="24"/>
      <c r="BC1122" s="24"/>
      <c r="BD1122" s="24"/>
      <c r="BE1122" s="24"/>
      <c r="BF1122" s="24"/>
      <c r="BG1122" s="24"/>
      <c r="BH1122" s="24"/>
      <c r="BI1122" s="24"/>
      <c r="BJ1122" s="24"/>
      <c r="BK1122" s="24"/>
      <c r="BL1122" s="24"/>
      <c r="BM1122" s="24"/>
      <c r="BN1122" s="24"/>
      <c r="BO1122" s="24"/>
      <c r="BP1122" s="24"/>
      <c r="BQ1122" s="24"/>
      <c r="BR1122" s="24"/>
      <c r="BS1122" s="24"/>
      <c r="BT1122" s="24"/>
      <c r="BU1122" s="24"/>
      <c r="BV1122" s="24"/>
      <c r="BW1122" s="24"/>
      <c r="BX1122" s="24"/>
      <c r="BY1122" s="24"/>
      <c r="BZ1122" s="24"/>
      <c r="CA1122" s="24"/>
      <c r="CB1122" s="24"/>
      <c r="CC1122" s="24"/>
      <c r="CD1122" s="24"/>
      <c r="CE1122" s="24"/>
    </row>
    <row r="1123" spans="46:83" x14ac:dyDescent="0.15">
      <c r="AT1123" s="24"/>
      <c r="AU1123" s="24"/>
      <c r="AV1123" s="24"/>
      <c r="AW1123" s="24"/>
      <c r="AX1123" s="24"/>
      <c r="AY1123" s="24"/>
      <c r="AZ1123" s="24"/>
      <c r="BA1123" s="24"/>
      <c r="BB1123" s="24"/>
      <c r="BC1123" s="24"/>
      <c r="BD1123" s="24"/>
      <c r="BE1123" s="24"/>
      <c r="BF1123" s="24"/>
      <c r="BG1123" s="24"/>
      <c r="BH1123" s="24"/>
      <c r="BI1123" s="24"/>
      <c r="BJ1123" s="24"/>
      <c r="BK1123" s="24"/>
      <c r="BL1123" s="24"/>
      <c r="BM1123" s="24"/>
      <c r="BN1123" s="24"/>
      <c r="BO1123" s="24"/>
      <c r="BP1123" s="24"/>
      <c r="BQ1123" s="24"/>
      <c r="BR1123" s="24"/>
      <c r="BS1123" s="24"/>
      <c r="BT1123" s="24"/>
      <c r="BU1123" s="24"/>
      <c r="BV1123" s="24"/>
      <c r="BW1123" s="24"/>
      <c r="BX1123" s="24"/>
      <c r="BY1123" s="24"/>
      <c r="BZ1123" s="24"/>
      <c r="CA1123" s="24"/>
      <c r="CB1123" s="24"/>
      <c r="CC1123" s="24"/>
      <c r="CD1123" s="24"/>
      <c r="CE1123" s="24"/>
    </row>
    <row r="1124" spans="46:83" x14ac:dyDescent="0.15">
      <c r="AT1124" s="24"/>
      <c r="AU1124" s="24"/>
      <c r="AV1124" s="24"/>
      <c r="AW1124" s="24"/>
      <c r="AX1124" s="24"/>
      <c r="AY1124" s="24"/>
      <c r="AZ1124" s="24"/>
      <c r="BA1124" s="24"/>
      <c r="BB1124" s="24"/>
      <c r="BC1124" s="24"/>
      <c r="BD1124" s="24"/>
      <c r="BE1124" s="24"/>
      <c r="BF1124" s="24"/>
      <c r="BG1124" s="24"/>
      <c r="BH1124" s="24"/>
      <c r="BI1124" s="24"/>
      <c r="BJ1124" s="24"/>
      <c r="BK1124" s="24"/>
      <c r="BL1124" s="24"/>
      <c r="BM1124" s="24"/>
      <c r="BN1124" s="24"/>
      <c r="BO1124" s="24"/>
      <c r="BP1124" s="24"/>
      <c r="BQ1124" s="24"/>
      <c r="BR1124" s="24"/>
      <c r="BS1124" s="24"/>
      <c r="BT1124" s="24"/>
      <c r="BU1124" s="24"/>
      <c r="BV1124" s="24"/>
      <c r="BW1124" s="24"/>
      <c r="BX1124" s="24"/>
      <c r="BY1124" s="24"/>
      <c r="BZ1124" s="24"/>
      <c r="CA1124" s="24"/>
      <c r="CB1124" s="24"/>
      <c r="CC1124" s="24"/>
      <c r="CD1124" s="24"/>
      <c r="CE1124" s="24"/>
    </row>
    <row r="1125" spans="46:83" x14ac:dyDescent="0.15">
      <c r="AT1125" s="24"/>
      <c r="AU1125" s="24"/>
      <c r="AV1125" s="24"/>
      <c r="AW1125" s="24"/>
      <c r="AX1125" s="24"/>
      <c r="AY1125" s="24"/>
      <c r="AZ1125" s="24"/>
      <c r="BA1125" s="24"/>
      <c r="BB1125" s="24"/>
      <c r="BC1125" s="24"/>
      <c r="BD1125" s="24"/>
      <c r="BE1125" s="24"/>
      <c r="BF1125" s="24"/>
      <c r="BG1125" s="24"/>
      <c r="BH1125" s="24"/>
      <c r="BI1125" s="24"/>
      <c r="BJ1125" s="24"/>
      <c r="BK1125" s="24"/>
      <c r="BL1125" s="24"/>
      <c r="BM1125" s="24"/>
      <c r="BN1125" s="24"/>
      <c r="BO1125" s="24"/>
      <c r="BP1125" s="24"/>
      <c r="BQ1125" s="24"/>
      <c r="BR1125" s="24"/>
      <c r="BS1125" s="24"/>
      <c r="BT1125" s="24"/>
      <c r="BU1125" s="24"/>
      <c r="BV1125" s="24"/>
      <c r="BW1125" s="24"/>
      <c r="BX1125" s="24"/>
      <c r="BY1125" s="24"/>
      <c r="BZ1125" s="24"/>
      <c r="CA1125" s="24"/>
      <c r="CB1125" s="24"/>
      <c r="CC1125" s="24"/>
      <c r="CD1125" s="24"/>
      <c r="CE1125" s="24"/>
    </row>
    <row r="1126" spans="46:83" x14ac:dyDescent="0.15">
      <c r="AT1126" s="24"/>
      <c r="AU1126" s="24"/>
      <c r="AV1126" s="24"/>
      <c r="AW1126" s="24"/>
      <c r="AX1126" s="24"/>
      <c r="AY1126" s="24"/>
      <c r="AZ1126" s="24"/>
      <c r="BA1126" s="24"/>
      <c r="BB1126" s="24"/>
      <c r="BC1126" s="24"/>
      <c r="BD1126" s="24"/>
      <c r="BE1126" s="24"/>
      <c r="BF1126" s="24"/>
      <c r="BG1126" s="24"/>
      <c r="BH1126" s="24"/>
      <c r="BI1126" s="24"/>
      <c r="BJ1126" s="24"/>
      <c r="BK1126" s="24"/>
      <c r="BL1126" s="24"/>
      <c r="BM1126" s="24"/>
      <c r="BN1126" s="24"/>
      <c r="BO1126" s="24"/>
      <c r="BP1126" s="24"/>
      <c r="BQ1126" s="24"/>
      <c r="BR1126" s="24"/>
      <c r="BS1126" s="24"/>
      <c r="BT1126" s="24"/>
      <c r="BU1126" s="24"/>
      <c r="BV1126" s="24"/>
      <c r="BW1126" s="24"/>
      <c r="BX1126" s="24"/>
      <c r="BY1126" s="24"/>
      <c r="BZ1126" s="24"/>
      <c r="CA1126" s="24"/>
      <c r="CB1126" s="24"/>
      <c r="CC1126" s="24"/>
      <c r="CD1126" s="24"/>
      <c r="CE1126" s="24"/>
    </row>
    <row r="1127" spans="46:83" x14ac:dyDescent="0.15">
      <c r="AT1127" s="24"/>
      <c r="AU1127" s="24"/>
      <c r="AV1127" s="24"/>
      <c r="AW1127" s="24"/>
      <c r="AX1127" s="24"/>
      <c r="AY1127" s="24"/>
      <c r="AZ1127" s="24"/>
      <c r="BA1127" s="24"/>
      <c r="BB1127" s="24"/>
      <c r="BC1127" s="24"/>
      <c r="BD1127" s="24"/>
      <c r="BE1127" s="24"/>
      <c r="BF1127" s="24"/>
      <c r="BG1127" s="24"/>
      <c r="BH1127" s="24"/>
      <c r="BI1127" s="24"/>
      <c r="BJ1127" s="24"/>
      <c r="BK1127" s="24"/>
      <c r="BL1127" s="24"/>
      <c r="BM1127" s="24"/>
      <c r="BN1127" s="24"/>
      <c r="BO1127" s="24"/>
      <c r="BP1127" s="24"/>
      <c r="BQ1127" s="24"/>
      <c r="BR1127" s="24"/>
      <c r="BS1127" s="24"/>
      <c r="BT1127" s="24"/>
      <c r="BU1127" s="24"/>
      <c r="BV1127" s="24"/>
      <c r="BW1127" s="24"/>
      <c r="BX1127" s="24"/>
      <c r="BY1127" s="24"/>
      <c r="BZ1127" s="24"/>
      <c r="CA1127" s="24"/>
      <c r="CB1127" s="24"/>
      <c r="CC1127" s="24"/>
      <c r="CD1127" s="24"/>
      <c r="CE1127" s="24"/>
    </row>
    <row r="1128" spans="46:83" x14ac:dyDescent="0.15">
      <c r="AT1128" s="24"/>
      <c r="AU1128" s="24"/>
      <c r="AV1128" s="24"/>
      <c r="AW1128" s="24"/>
      <c r="AX1128" s="24"/>
      <c r="AY1128" s="24"/>
      <c r="AZ1128" s="24"/>
      <c r="BA1128" s="24"/>
      <c r="BB1128" s="24"/>
      <c r="BC1128" s="24"/>
      <c r="BD1128" s="24"/>
      <c r="BE1128" s="24"/>
      <c r="BF1128" s="24"/>
      <c r="BG1128" s="24"/>
      <c r="BH1128" s="24"/>
      <c r="BI1128" s="24"/>
      <c r="BJ1128" s="24"/>
      <c r="BK1128" s="24"/>
      <c r="BL1128" s="24"/>
      <c r="BM1128" s="24"/>
      <c r="BN1128" s="24"/>
      <c r="BO1128" s="24"/>
      <c r="BP1128" s="24"/>
      <c r="BQ1128" s="24"/>
      <c r="BR1128" s="24"/>
      <c r="BS1128" s="24"/>
      <c r="BT1128" s="24"/>
      <c r="BU1128" s="24"/>
      <c r="BV1128" s="24"/>
      <c r="BW1128" s="24"/>
      <c r="BX1128" s="24"/>
      <c r="BY1128" s="24"/>
      <c r="BZ1128" s="24"/>
      <c r="CA1128" s="24"/>
      <c r="CB1128" s="24"/>
      <c r="CC1128" s="24"/>
      <c r="CD1128" s="24"/>
      <c r="CE1128" s="24"/>
    </row>
    <row r="1129" spans="46:83" x14ac:dyDescent="0.15">
      <c r="AT1129" s="24"/>
      <c r="AU1129" s="24"/>
      <c r="AV1129" s="24"/>
      <c r="AW1129" s="24"/>
      <c r="AX1129" s="24"/>
      <c r="AY1129" s="24"/>
      <c r="AZ1129" s="24"/>
      <c r="BA1129" s="24"/>
      <c r="BB1129" s="24"/>
      <c r="BC1129" s="24"/>
      <c r="BD1129" s="24"/>
      <c r="BE1129" s="24"/>
      <c r="BF1129" s="24"/>
      <c r="BG1129" s="24"/>
      <c r="BH1129" s="24"/>
      <c r="BI1129" s="24"/>
      <c r="BJ1129" s="24"/>
      <c r="BK1129" s="24"/>
      <c r="BL1129" s="24"/>
      <c r="BM1129" s="24"/>
      <c r="BN1129" s="24"/>
      <c r="BO1129" s="24"/>
      <c r="BP1129" s="24"/>
      <c r="BQ1129" s="24"/>
      <c r="BR1129" s="24"/>
      <c r="BS1129" s="24"/>
      <c r="BT1129" s="24"/>
      <c r="BU1129" s="24"/>
      <c r="BV1129" s="24"/>
      <c r="BW1129" s="24"/>
      <c r="BX1129" s="24"/>
      <c r="BY1129" s="24"/>
      <c r="BZ1129" s="24"/>
      <c r="CA1129" s="24"/>
      <c r="CB1129" s="24"/>
      <c r="CC1129" s="24"/>
      <c r="CD1129" s="24"/>
      <c r="CE1129" s="24"/>
    </row>
    <row r="1130" spans="46:83" x14ac:dyDescent="0.15">
      <c r="AT1130" s="24"/>
      <c r="AU1130" s="24"/>
      <c r="AV1130" s="24"/>
      <c r="AW1130" s="24"/>
      <c r="AX1130" s="24"/>
      <c r="AY1130" s="24"/>
      <c r="AZ1130" s="24"/>
      <c r="BA1130" s="24"/>
      <c r="BB1130" s="24"/>
      <c r="BC1130" s="24"/>
      <c r="BD1130" s="24"/>
      <c r="BE1130" s="24"/>
      <c r="BF1130" s="24"/>
      <c r="BG1130" s="24"/>
      <c r="BH1130" s="24"/>
      <c r="BI1130" s="24"/>
      <c r="BJ1130" s="24"/>
      <c r="BK1130" s="24"/>
      <c r="BL1130" s="24"/>
      <c r="BM1130" s="24"/>
      <c r="BN1130" s="24"/>
      <c r="BO1130" s="24"/>
      <c r="BP1130" s="24"/>
      <c r="BQ1130" s="24"/>
      <c r="BR1130" s="24"/>
      <c r="BS1130" s="24"/>
      <c r="BT1130" s="24"/>
      <c r="BU1130" s="24"/>
      <c r="BV1130" s="24"/>
      <c r="BW1130" s="24"/>
      <c r="BX1130" s="24"/>
      <c r="BY1130" s="24"/>
      <c r="BZ1130" s="24"/>
      <c r="CA1130" s="24"/>
      <c r="CB1130" s="24"/>
      <c r="CC1130" s="24"/>
      <c r="CD1130" s="24"/>
      <c r="CE1130" s="24"/>
    </row>
    <row r="1131" spans="46:83" x14ac:dyDescent="0.15">
      <c r="AT1131" s="24"/>
      <c r="AU1131" s="24"/>
      <c r="AV1131" s="24"/>
      <c r="AW1131" s="24"/>
      <c r="AX1131" s="24"/>
      <c r="AY1131" s="24"/>
      <c r="AZ1131" s="24"/>
      <c r="BA1131" s="24"/>
      <c r="BB1131" s="24"/>
      <c r="BC1131" s="24"/>
      <c r="BD1131" s="24"/>
      <c r="BE1131" s="24"/>
      <c r="BF1131" s="24"/>
      <c r="BG1131" s="24"/>
      <c r="BH1131" s="24"/>
      <c r="BI1131" s="24"/>
      <c r="BJ1131" s="24"/>
      <c r="BK1131" s="24"/>
      <c r="BL1131" s="24"/>
      <c r="BM1131" s="24"/>
      <c r="BN1131" s="24"/>
      <c r="BO1131" s="24"/>
      <c r="BP1131" s="24"/>
      <c r="BQ1131" s="24"/>
      <c r="BR1131" s="24"/>
      <c r="BS1131" s="24"/>
      <c r="BT1131" s="24"/>
      <c r="BU1131" s="24"/>
      <c r="BV1131" s="24"/>
      <c r="BW1131" s="24"/>
      <c r="BX1131" s="24"/>
      <c r="BY1131" s="24"/>
      <c r="BZ1131" s="24"/>
      <c r="CA1131" s="24"/>
      <c r="CB1131" s="24"/>
      <c r="CC1131" s="24"/>
      <c r="CD1131" s="24"/>
      <c r="CE1131" s="24"/>
    </row>
    <row r="1132" spans="46:83" x14ac:dyDescent="0.15">
      <c r="AT1132" s="24"/>
      <c r="AU1132" s="24"/>
      <c r="AV1132" s="24"/>
      <c r="AW1132" s="24"/>
      <c r="AX1132" s="24"/>
      <c r="AY1132" s="24"/>
      <c r="AZ1132" s="24"/>
      <c r="BA1132" s="24"/>
      <c r="BB1132" s="24"/>
      <c r="BC1132" s="24"/>
      <c r="BD1132" s="24"/>
      <c r="BE1132" s="24"/>
      <c r="BF1132" s="24"/>
      <c r="BG1132" s="24"/>
      <c r="BH1132" s="24"/>
      <c r="BI1132" s="24"/>
      <c r="BJ1132" s="24"/>
      <c r="BK1132" s="24"/>
      <c r="BL1132" s="24"/>
      <c r="BM1132" s="24"/>
      <c r="BN1132" s="24"/>
      <c r="BO1132" s="24"/>
      <c r="BP1132" s="24"/>
      <c r="BQ1132" s="24"/>
      <c r="BR1132" s="24"/>
      <c r="BS1132" s="24"/>
      <c r="BT1132" s="24"/>
      <c r="BU1132" s="24"/>
      <c r="BV1132" s="24"/>
      <c r="BW1132" s="24"/>
      <c r="BX1132" s="24"/>
      <c r="BY1132" s="24"/>
      <c r="BZ1132" s="24"/>
      <c r="CA1132" s="24"/>
      <c r="CB1132" s="24"/>
      <c r="CC1132" s="24"/>
      <c r="CD1132" s="24"/>
      <c r="CE1132" s="24"/>
    </row>
    <row r="1133" spans="46:83" x14ac:dyDescent="0.15">
      <c r="AT1133" s="24"/>
      <c r="AU1133" s="24"/>
      <c r="AV1133" s="24"/>
      <c r="AW1133" s="24"/>
      <c r="AX1133" s="24"/>
      <c r="AY1133" s="24"/>
      <c r="AZ1133" s="24"/>
      <c r="BA1133" s="24"/>
      <c r="BB1133" s="24"/>
      <c r="BC1133" s="24"/>
      <c r="BD1133" s="24"/>
      <c r="BE1133" s="24"/>
      <c r="BF1133" s="24"/>
      <c r="BG1133" s="24"/>
      <c r="BH1133" s="24"/>
      <c r="BI1133" s="24"/>
      <c r="BJ1133" s="24"/>
      <c r="BK1133" s="24"/>
      <c r="BL1133" s="24"/>
      <c r="BM1133" s="24"/>
      <c r="BN1133" s="24"/>
      <c r="BO1133" s="24"/>
      <c r="BP1133" s="24"/>
      <c r="BQ1133" s="24"/>
      <c r="BR1133" s="24"/>
      <c r="BS1133" s="24"/>
      <c r="BT1133" s="24"/>
      <c r="BU1133" s="24"/>
      <c r="BV1133" s="24"/>
      <c r="BW1133" s="24"/>
      <c r="BX1133" s="24"/>
      <c r="BY1133" s="24"/>
      <c r="BZ1133" s="24"/>
      <c r="CA1133" s="24"/>
      <c r="CB1133" s="24"/>
      <c r="CC1133" s="24"/>
      <c r="CD1133" s="24"/>
      <c r="CE1133" s="24"/>
    </row>
    <row r="1134" spans="46:83" x14ac:dyDescent="0.15">
      <c r="AT1134" s="24"/>
      <c r="AU1134" s="24"/>
      <c r="AV1134" s="24"/>
      <c r="AW1134" s="24"/>
      <c r="AX1134" s="24"/>
      <c r="AY1134" s="24"/>
      <c r="AZ1134" s="24"/>
      <c r="BA1134" s="24"/>
      <c r="BB1134" s="24"/>
      <c r="BC1134" s="24"/>
      <c r="BD1134" s="24"/>
      <c r="BE1134" s="24"/>
      <c r="BF1134" s="24"/>
      <c r="BG1134" s="24"/>
      <c r="BH1134" s="24"/>
      <c r="BI1134" s="24"/>
      <c r="BJ1134" s="24"/>
      <c r="BK1134" s="24"/>
      <c r="BL1134" s="24"/>
      <c r="BM1134" s="24"/>
      <c r="BN1134" s="24"/>
      <c r="BO1134" s="24"/>
      <c r="BP1134" s="24"/>
      <c r="BQ1134" s="24"/>
      <c r="BR1134" s="24"/>
      <c r="BS1134" s="24"/>
      <c r="BT1134" s="24"/>
      <c r="BU1134" s="24"/>
      <c r="BV1134" s="24"/>
      <c r="BW1134" s="24"/>
      <c r="BX1134" s="24"/>
      <c r="BY1134" s="24"/>
      <c r="BZ1134" s="24"/>
      <c r="CA1134" s="24"/>
      <c r="CB1134" s="24"/>
      <c r="CC1134" s="24"/>
      <c r="CD1134" s="24"/>
      <c r="CE1134" s="24"/>
    </row>
    <row r="1135" spans="46:83" x14ac:dyDescent="0.15">
      <c r="AT1135" s="24"/>
      <c r="AU1135" s="24"/>
      <c r="AV1135" s="24"/>
      <c r="AW1135" s="24"/>
      <c r="AX1135" s="24"/>
      <c r="AY1135" s="24"/>
      <c r="AZ1135" s="24"/>
      <c r="BA1135" s="24"/>
      <c r="BB1135" s="24"/>
      <c r="BC1135" s="24"/>
      <c r="BD1135" s="24"/>
      <c r="BE1135" s="24"/>
      <c r="BF1135" s="24"/>
      <c r="BG1135" s="24"/>
      <c r="BH1135" s="24"/>
      <c r="BI1135" s="24"/>
      <c r="BJ1135" s="24"/>
      <c r="BK1135" s="24"/>
      <c r="BL1135" s="24"/>
      <c r="BM1135" s="24"/>
      <c r="BN1135" s="24"/>
      <c r="BO1135" s="24"/>
      <c r="BP1135" s="24"/>
      <c r="BQ1135" s="24"/>
      <c r="BR1135" s="24"/>
      <c r="BS1135" s="24"/>
      <c r="BT1135" s="24"/>
      <c r="BU1135" s="24"/>
      <c r="BV1135" s="24"/>
      <c r="BW1135" s="24"/>
      <c r="BX1135" s="24"/>
      <c r="BY1135" s="24"/>
      <c r="BZ1135" s="24"/>
      <c r="CA1135" s="24"/>
      <c r="CB1135" s="24"/>
      <c r="CC1135" s="24"/>
      <c r="CD1135" s="24"/>
      <c r="CE1135" s="24"/>
    </row>
    <row r="1136" spans="46:83" x14ac:dyDescent="0.15">
      <c r="AT1136" s="24"/>
      <c r="AU1136" s="24"/>
      <c r="AV1136" s="24"/>
      <c r="AW1136" s="24"/>
      <c r="AX1136" s="24"/>
      <c r="AY1136" s="24"/>
      <c r="AZ1136" s="24"/>
      <c r="BA1136" s="24"/>
      <c r="BB1136" s="24"/>
      <c r="BC1136" s="24"/>
      <c r="BD1136" s="24"/>
      <c r="BE1136" s="24"/>
      <c r="BF1136" s="24"/>
      <c r="BG1136" s="24"/>
      <c r="BH1136" s="24"/>
      <c r="BI1136" s="24"/>
      <c r="BJ1136" s="24"/>
      <c r="BK1136" s="24"/>
      <c r="BL1136" s="24"/>
      <c r="BM1136" s="24"/>
      <c r="BN1136" s="24"/>
      <c r="BO1136" s="24"/>
      <c r="BP1136" s="24"/>
      <c r="BQ1136" s="24"/>
      <c r="BR1136" s="24"/>
      <c r="BS1136" s="24"/>
      <c r="BT1136" s="24"/>
      <c r="BU1136" s="24"/>
      <c r="BV1136" s="24"/>
      <c r="BW1136" s="24"/>
      <c r="BX1136" s="24"/>
      <c r="BY1136" s="24"/>
      <c r="BZ1136" s="24"/>
      <c r="CA1136" s="24"/>
      <c r="CB1136" s="24"/>
      <c r="CC1136" s="24"/>
      <c r="CD1136" s="24"/>
      <c r="CE1136" s="24"/>
    </row>
    <row r="1137" spans="46:83" x14ac:dyDescent="0.15">
      <c r="AT1137" s="24"/>
      <c r="AU1137" s="24"/>
      <c r="AV1137" s="24"/>
      <c r="AW1137" s="24"/>
      <c r="AX1137" s="24"/>
      <c r="AY1137" s="24"/>
      <c r="AZ1137" s="24"/>
      <c r="BA1137" s="24"/>
      <c r="BB1137" s="24"/>
      <c r="BC1137" s="24"/>
      <c r="BD1137" s="24"/>
      <c r="BE1137" s="24"/>
      <c r="BF1137" s="24"/>
      <c r="BG1137" s="24"/>
      <c r="BH1137" s="24"/>
      <c r="BI1137" s="24"/>
      <c r="BJ1137" s="24"/>
      <c r="BK1137" s="24"/>
      <c r="BL1137" s="24"/>
      <c r="BM1137" s="24"/>
      <c r="BN1137" s="24"/>
      <c r="BO1137" s="24"/>
      <c r="BP1137" s="24"/>
      <c r="BQ1137" s="24"/>
      <c r="BR1137" s="24"/>
      <c r="BS1137" s="24"/>
      <c r="BT1137" s="24"/>
      <c r="BU1137" s="24"/>
      <c r="BV1137" s="24"/>
      <c r="BW1137" s="24"/>
      <c r="BX1137" s="24"/>
      <c r="BY1137" s="24"/>
      <c r="BZ1137" s="24"/>
      <c r="CA1137" s="24"/>
      <c r="CB1137" s="24"/>
      <c r="CC1137" s="24"/>
      <c r="CD1137" s="24"/>
      <c r="CE1137" s="24"/>
    </row>
    <row r="1138" spans="46:83" x14ac:dyDescent="0.15">
      <c r="AT1138" s="24"/>
      <c r="AU1138" s="24"/>
      <c r="AV1138" s="24"/>
      <c r="AW1138" s="24"/>
      <c r="AX1138" s="24"/>
      <c r="AY1138" s="24"/>
      <c r="AZ1138" s="24"/>
      <c r="BA1138" s="24"/>
      <c r="BB1138" s="24"/>
      <c r="BC1138" s="24"/>
      <c r="BD1138" s="24"/>
      <c r="BE1138" s="24"/>
      <c r="BF1138" s="24"/>
      <c r="BG1138" s="24"/>
      <c r="BH1138" s="24"/>
      <c r="BI1138" s="24"/>
      <c r="BJ1138" s="24"/>
      <c r="BK1138" s="24"/>
      <c r="BL1138" s="24"/>
      <c r="BM1138" s="24"/>
      <c r="BN1138" s="24"/>
      <c r="BO1138" s="24"/>
      <c r="BP1138" s="24"/>
      <c r="BQ1138" s="24"/>
      <c r="BR1138" s="24"/>
      <c r="BS1138" s="24"/>
      <c r="BT1138" s="24"/>
      <c r="BU1138" s="24"/>
      <c r="BV1138" s="24"/>
      <c r="BW1138" s="24"/>
      <c r="BX1138" s="24"/>
      <c r="BY1138" s="24"/>
      <c r="BZ1138" s="24"/>
      <c r="CA1138" s="24"/>
      <c r="CB1138" s="24"/>
      <c r="CC1138" s="24"/>
      <c r="CD1138" s="24"/>
      <c r="CE1138" s="24"/>
    </row>
    <row r="1139" spans="46:83" x14ac:dyDescent="0.15">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row>
    <row r="1140" spans="46:83" x14ac:dyDescent="0.15">
      <c r="AT1140" s="24"/>
      <c r="AU1140" s="24"/>
      <c r="AV1140" s="24"/>
      <c r="AW1140" s="24"/>
      <c r="AX1140" s="24"/>
      <c r="AY1140" s="24"/>
      <c r="AZ1140" s="24"/>
      <c r="BA1140" s="24"/>
      <c r="BB1140" s="24"/>
      <c r="BC1140" s="24"/>
      <c r="BD1140" s="24"/>
      <c r="BE1140" s="24"/>
      <c r="BF1140" s="24"/>
      <c r="BG1140" s="24"/>
      <c r="BH1140" s="24"/>
      <c r="BI1140" s="24"/>
      <c r="BJ1140" s="24"/>
      <c r="BK1140" s="24"/>
      <c r="BL1140" s="24"/>
      <c r="BM1140" s="24"/>
      <c r="BN1140" s="24"/>
      <c r="BO1140" s="24"/>
      <c r="BP1140" s="24"/>
      <c r="BQ1140" s="24"/>
      <c r="BR1140" s="24"/>
      <c r="BS1140" s="24"/>
      <c r="BT1140" s="24"/>
      <c r="BU1140" s="24"/>
      <c r="BV1140" s="24"/>
      <c r="BW1140" s="24"/>
      <c r="BX1140" s="24"/>
      <c r="BY1140" s="24"/>
      <c r="BZ1140" s="24"/>
      <c r="CA1140" s="24"/>
      <c r="CB1140" s="24"/>
      <c r="CC1140" s="24"/>
      <c r="CD1140" s="24"/>
      <c r="CE1140" s="24"/>
    </row>
    <row r="1141" spans="46:83" x14ac:dyDescent="0.15">
      <c r="AT1141" s="24"/>
      <c r="AU1141" s="24"/>
      <c r="AV1141" s="24"/>
      <c r="AW1141" s="24"/>
      <c r="AX1141" s="24"/>
      <c r="AY1141" s="24"/>
      <c r="AZ1141" s="24"/>
      <c r="BA1141" s="24"/>
      <c r="BB1141" s="24"/>
      <c r="BC1141" s="24"/>
      <c r="BD1141" s="24"/>
      <c r="BE1141" s="24"/>
      <c r="BF1141" s="24"/>
      <c r="BG1141" s="24"/>
      <c r="BH1141" s="24"/>
      <c r="BI1141" s="24"/>
      <c r="BJ1141" s="24"/>
      <c r="BK1141" s="24"/>
      <c r="BL1141" s="24"/>
      <c r="BM1141" s="24"/>
      <c r="BN1141" s="24"/>
      <c r="BO1141" s="24"/>
      <c r="BP1141" s="24"/>
      <c r="BQ1141" s="24"/>
      <c r="BR1141" s="24"/>
      <c r="BS1141" s="24"/>
      <c r="BT1141" s="24"/>
      <c r="BU1141" s="24"/>
      <c r="BV1141" s="24"/>
      <c r="BW1141" s="24"/>
      <c r="BX1141" s="24"/>
      <c r="BY1141" s="24"/>
      <c r="BZ1141" s="24"/>
      <c r="CA1141" s="24"/>
      <c r="CB1141" s="24"/>
      <c r="CC1141" s="24"/>
      <c r="CD1141" s="24"/>
      <c r="CE1141" s="24"/>
    </row>
    <row r="1142" spans="46:83" x14ac:dyDescent="0.15">
      <c r="AT1142" s="24"/>
      <c r="AU1142" s="24"/>
      <c r="AV1142" s="24"/>
      <c r="AW1142" s="24"/>
      <c r="AX1142" s="24"/>
      <c r="AY1142" s="24"/>
      <c r="AZ1142" s="24"/>
      <c r="BA1142" s="24"/>
      <c r="BB1142" s="24"/>
      <c r="BC1142" s="24"/>
      <c r="BD1142" s="24"/>
      <c r="BE1142" s="24"/>
      <c r="BF1142" s="24"/>
      <c r="BG1142" s="24"/>
      <c r="BH1142" s="24"/>
      <c r="BI1142" s="24"/>
      <c r="BJ1142" s="24"/>
      <c r="BK1142" s="24"/>
      <c r="BL1142" s="24"/>
      <c r="BM1142" s="24"/>
      <c r="BN1142" s="24"/>
      <c r="BO1142" s="24"/>
      <c r="BP1142" s="24"/>
      <c r="BQ1142" s="24"/>
      <c r="BR1142" s="24"/>
      <c r="BS1142" s="24"/>
      <c r="BT1142" s="24"/>
      <c r="BU1142" s="24"/>
      <c r="BV1142" s="24"/>
      <c r="BW1142" s="24"/>
      <c r="BX1142" s="24"/>
      <c r="BY1142" s="24"/>
      <c r="BZ1142" s="24"/>
      <c r="CA1142" s="24"/>
      <c r="CB1142" s="24"/>
      <c r="CC1142" s="24"/>
      <c r="CD1142" s="24"/>
      <c r="CE1142" s="24"/>
    </row>
    <row r="1143" spans="46:83" x14ac:dyDescent="0.15">
      <c r="AT1143" s="24"/>
      <c r="AU1143" s="24"/>
      <c r="AV1143" s="24"/>
      <c r="AW1143" s="24"/>
      <c r="AX1143" s="24"/>
      <c r="AY1143" s="24"/>
      <c r="AZ1143" s="24"/>
      <c r="BA1143" s="24"/>
      <c r="BB1143" s="24"/>
      <c r="BC1143" s="24"/>
      <c r="BD1143" s="24"/>
      <c r="BE1143" s="24"/>
      <c r="BF1143" s="24"/>
      <c r="BG1143" s="24"/>
      <c r="BH1143" s="24"/>
      <c r="BI1143" s="24"/>
      <c r="BJ1143" s="24"/>
      <c r="BK1143" s="24"/>
      <c r="BL1143" s="24"/>
      <c r="BM1143" s="24"/>
      <c r="BN1143" s="24"/>
      <c r="BO1143" s="24"/>
      <c r="BP1143" s="24"/>
      <c r="BQ1143" s="24"/>
      <c r="BR1143" s="24"/>
      <c r="BS1143" s="24"/>
      <c r="BT1143" s="24"/>
      <c r="BU1143" s="24"/>
      <c r="BV1143" s="24"/>
      <c r="BW1143" s="24"/>
      <c r="BX1143" s="24"/>
      <c r="BY1143" s="24"/>
      <c r="BZ1143" s="24"/>
      <c r="CA1143" s="24"/>
      <c r="CB1143" s="24"/>
      <c r="CC1143" s="24"/>
      <c r="CD1143" s="24"/>
      <c r="CE1143" s="24"/>
    </row>
    <row r="1144" spans="46:83" x14ac:dyDescent="0.15">
      <c r="AT1144" s="24"/>
      <c r="AU1144" s="24"/>
      <c r="AV1144" s="24"/>
      <c r="AW1144" s="24"/>
      <c r="AX1144" s="24"/>
      <c r="AY1144" s="24"/>
      <c r="AZ1144" s="24"/>
      <c r="BA1144" s="24"/>
      <c r="BB1144" s="24"/>
      <c r="BC1144" s="24"/>
      <c r="BD1144" s="24"/>
      <c r="BE1144" s="24"/>
      <c r="BF1144" s="24"/>
      <c r="BG1144" s="24"/>
      <c r="BH1144" s="24"/>
      <c r="BI1144" s="24"/>
      <c r="BJ1144" s="24"/>
      <c r="BK1144" s="24"/>
      <c r="BL1144" s="24"/>
      <c r="BM1144" s="24"/>
      <c r="BN1144" s="24"/>
      <c r="BO1144" s="24"/>
      <c r="BP1144" s="24"/>
      <c r="BQ1144" s="24"/>
      <c r="BR1144" s="24"/>
      <c r="BS1144" s="24"/>
      <c r="BT1144" s="24"/>
      <c r="BU1144" s="24"/>
      <c r="BV1144" s="24"/>
      <c r="BW1144" s="24"/>
      <c r="BX1144" s="24"/>
      <c r="BY1144" s="24"/>
      <c r="BZ1144" s="24"/>
      <c r="CA1144" s="24"/>
      <c r="CB1144" s="24"/>
      <c r="CC1144" s="24"/>
      <c r="CD1144" s="24"/>
      <c r="CE1144" s="24"/>
    </row>
    <row r="1145" spans="46:83" x14ac:dyDescent="0.15">
      <c r="AT1145" s="24"/>
      <c r="AU1145" s="24"/>
      <c r="AV1145" s="24"/>
      <c r="AW1145" s="24"/>
      <c r="AX1145" s="24"/>
      <c r="AY1145" s="24"/>
      <c r="AZ1145" s="24"/>
      <c r="BA1145" s="24"/>
      <c r="BB1145" s="24"/>
      <c r="BC1145" s="24"/>
      <c r="BD1145" s="24"/>
      <c r="BE1145" s="24"/>
      <c r="BF1145" s="24"/>
      <c r="BG1145" s="24"/>
      <c r="BH1145" s="24"/>
      <c r="BI1145" s="24"/>
      <c r="BJ1145" s="24"/>
      <c r="BK1145" s="24"/>
      <c r="BL1145" s="24"/>
      <c r="BM1145" s="24"/>
      <c r="BN1145" s="24"/>
      <c r="BO1145" s="24"/>
      <c r="BP1145" s="24"/>
      <c r="BQ1145" s="24"/>
      <c r="BR1145" s="24"/>
      <c r="BS1145" s="24"/>
      <c r="BT1145" s="24"/>
      <c r="BU1145" s="24"/>
      <c r="BV1145" s="24"/>
      <c r="BW1145" s="24"/>
      <c r="BX1145" s="24"/>
      <c r="BY1145" s="24"/>
      <c r="BZ1145" s="24"/>
      <c r="CA1145" s="24"/>
      <c r="CB1145" s="24"/>
      <c r="CC1145" s="24"/>
      <c r="CD1145" s="24"/>
      <c r="CE1145" s="24"/>
    </row>
    <row r="1146" spans="46:83" x14ac:dyDescent="0.15">
      <c r="AT1146" s="24"/>
      <c r="AU1146" s="24"/>
      <c r="AV1146" s="24"/>
      <c r="AW1146" s="24"/>
      <c r="AX1146" s="24"/>
      <c r="AY1146" s="24"/>
      <c r="AZ1146" s="24"/>
      <c r="BA1146" s="24"/>
      <c r="BB1146" s="24"/>
      <c r="BC1146" s="24"/>
      <c r="BD1146" s="24"/>
      <c r="BE1146" s="24"/>
      <c r="BF1146" s="24"/>
      <c r="BG1146" s="24"/>
      <c r="BH1146" s="24"/>
      <c r="BI1146" s="24"/>
      <c r="BJ1146" s="24"/>
      <c r="BK1146" s="24"/>
      <c r="BL1146" s="24"/>
      <c r="BM1146" s="24"/>
      <c r="BN1146" s="24"/>
      <c r="BO1146" s="24"/>
      <c r="BP1146" s="24"/>
      <c r="BQ1146" s="24"/>
      <c r="BR1146" s="24"/>
      <c r="BS1146" s="24"/>
      <c r="BT1146" s="24"/>
      <c r="BU1146" s="24"/>
      <c r="BV1146" s="24"/>
      <c r="BW1146" s="24"/>
      <c r="BX1146" s="24"/>
      <c r="BY1146" s="24"/>
      <c r="BZ1146" s="24"/>
      <c r="CA1146" s="24"/>
      <c r="CB1146" s="24"/>
      <c r="CC1146" s="24"/>
      <c r="CD1146" s="24"/>
      <c r="CE1146" s="24"/>
    </row>
    <row r="1147" spans="46:83" x14ac:dyDescent="0.15">
      <c r="AT1147" s="24"/>
      <c r="AU1147" s="24"/>
      <c r="AV1147" s="24"/>
      <c r="AW1147" s="24"/>
      <c r="AX1147" s="24"/>
      <c r="AY1147" s="24"/>
      <c r="AZ1147" s="24"/>
      <c r="BA1147" s="24"/>
      <c r="BB1147" s="24"/>
      <c r="BC1147" s="24"/>
      <c r="BD1147" s="24"/>
      <c r="BE1147" s="24"/>
      <c r="BF1147" s="24"/>
      <c r="BG1147" s="24"/>
      <c r="BH1147" s="24"/>
      <c r="BI1147" s="24"/>
      <c r="BJ1147" s="24"/>
      <c r="BK1147" s="24"/>
      <c r="BL1147" s="24"/>
      <c r="BM1147" s="24"/>
      <c r="BN1147" s="24"/>
      <c r="BO1147" s="24"/>
      <c r="BP1147" s="24"/>
      <c r="BQ1147" s="24"/>
      <c r="BR1147" s="24"/>
      <c r="BS1147" s="24"/>
      <c r="BT1147" s="24"/>
      <c r="BU1147" s="24"/>
      <c r="BV1147" s="24"/>
      <c r="BW1147" s="24"/>
      <c r="BX1147" s="24"/>
      <c r="BY1147" s="24"/>
      <c r="BZ1147" s="24"/>
      <c r="CA1147" s="24"/>
      <c r="CB1147" s="24"/>
      <c r="CC1147" s="24"/>
      <c r="CD1147" s="24"/>
      <c r="CE1147" s="24"/>
    </row>
    <row r="1148" spans="46:83" x14ac:dyDescent="0.15">
      <c r="AT1148" s="24"/>
      <c r="AU1148" s="24"/>
      <c r="AV1148" s="24"/>
      <c r="AW1148" s="24"/>
      <c r="AX1148" s="24"/>
      <c r="AY1148" s="24"/>
      <c r="AZ1148" s="24"/>
      <c r="BA1148" s="24"/>
      <c r="BB1148" s="24"/>
      <c r="BC1148" s="24"/>
      <c r="BD1148" s="24"/>
      <c r="BE1148" s="24"/>
      <c r="BF1148" s="24"/>
      <c r="BG1148" s="24"/>
      <c r="BH1148" s="24"/>
      <c r="BI1148" s="24"/>
      <c r="BJ1148" s="24"/>
      <c r="BK1148" s="24"/>
      <c r="BL1148" s="24"/>
      <c r="BM1148" s="24"/>
      <c r="BN1148" s="24"/>
      <c r="BO1148" s="24"/>
      <c r="BP1148" s="24"/>
      <c r="BQ1148" s="24"/>
      <c r="BR1148" s="24"/>
      <c r="BS1148" s="24"/>
      <c r="BT1148" s="24"/>
      <c r="BU1148" s="24"/>
      <c r="BV1148" s="24"/>
      <c r="BW1148" s="24"/>
      <c r="BX1148" s="24"/>
      <c r="BY1148" s="24"/>
      <c r="BZ1148" s="24"/>
      <c r="CA1148" s="24"/>
      <c r="CB1148" s="24"/>
      <c r="CC1148" s="24"/>
      <c r="CD1148" s="24"/>
      <c r="CE1148" s="24"/>
    </row>
    <row r="1149" spans="46:83" x14ac:dyDescent="0.15">
      <c r="AT1149" s="24"/>
      <c r="AU1149" s="24"/>
      <c r="AV1149" s="24"/>
      <c r="AW1149" s="24"/>
      <c r="AX1149" s="24"/>
      <c r="AY1149" s="24"/>
      <c r="AZ1149" s="24"/>
      <c r="BA1149" s="24"/>
      <c r="BB1149" s="24"/>
      <c r="BC1149" s="24"/>
      <c r="BD1149" s="24"/>
      <c r="BE1149" s="24"/>
      <c r="BF1149" s="24"/>
      <c r="BG1149" s="24"/>
      <c r="BH1149" s="24"/>
      <c r="BI1149" s="24"/>
      <c r="BJ1149" s="24"/>
      <c r="BK1149" s="24"/>
      <c r="BL1149" s="24"/>
      <c r="BM1149" s="24"/>
      <c r="BN1149" s="24"/>
      <c r="BO1149" s="24"/>
      <c r="BP1149" s="24"/>
      <c r="BQ1149" s="24"/>
      <c r="BR1149" s="24"/>
      <c r="BS1149" s="24"/>
      <c r="BT1149" s="24"/>
      <c r="BU1149" s="24"/>
      <c r="BV1149" s="24"/>
      <c r="BW1149" s="24"/>
      <c r="BX1149" s="24"/>
      <c r="BY1149" s="24"/>
      <c r="BZ1149" s="24"/>
      <c r="CA1149" s="24"/>
      <c r="CB1149" s="24"/>
      <c r="CC1149" s="24"/>
      <c r="CD1149" s="24"/>
      <c r="CE1149" s="24"/>
    </row>
    <row r="1150" spans="46:83" x14ac:dyDescent="0.15">
      <c r="AT1150" s="24"/>
      <c r="AU1150" s="24"/>
      <c r="AV1150" s="24"/>
      <c r="AW1150" s="24"/>
      <c r="AX1150" s="24"/>
      <c r="AY1150" s="24"/>
      <c r="AZ1150" s="24"/>
      <c r="BA1150" s="24"/>
      <c r="BB1150" s="24"/>
      <c r="BC1150" s="24"/>
      <c r="BD1150" s="24"/>
      <c r="BE1150" s="24"/>
      <c r="BF1150" s="24"/>
      <c r="BG1150" s="24"/>
      <c r="BH1150" s="24"/>
      <c r="BI1150" s="24"/>
      <c r="BJ1150" s="24"/>
      <c r="BK1150" s="24"/>
      <c r="BL1150" s="24"/>
      <c r="BM1150" s="24"/>
      <c r="BN1150" s="24"/>
      <c r="BO1150" s="24"/>
      <c r="BP1150" s="24"/>
      <c r="BQ1150" s="24"/>
      <c r="BR1150" s="24"/>
      <c r="BS1150" s="24"/>
      <c r="BT1150" s="24"/>
      <c r="BU1150" s="24"/>
      <c r="BV1150" s="24"/>
      <c r="BW1150" s="24"/>
      <c r="BX1150" s="24"/>
      <c r="BY1150" s="24"/>
      <c r="BZ1150" s="24"/>
      <c r="CA1150" s="24"/>
      <c r="CB1150" s="24"/>
      <c r="CC1150" s="24"/>
      <c r="CD1150" s="24"/>
      <c r="CE1150" s="24"/>
    </row>
    <row r="1151" spans="46:83" x14ac:dyDescent="0.15">
      <c r="AT1151" s="24"/>
      <c r="AU1151" s="24"/>
      <c r="AV1151" s="24"/>
      <c r="AW1151" s="24"/>
      <c r="AX1151" s="24"/>
      <c r="AY1151" s="24"/>
      <c r="AZ1151" s="24"/>
      <c r="BA1151" s="24"/>
      <c r="BB1151" s="24"/>
      <c r="BC1151" s="24"/>
      <c r="BD1151" s="24"/>
      <c r="BE1151" s="24"/>
      <c r="BF1151" s="24"/>
      <c r="BG1151" s="24"/>
      <c r="BH1151" s="24"/>
      <c r="BI1151" s="24"/>
      <c r="BJ1151" s="24"/>
      <c r="BK1151" s="24"/>
      <c r="BL1151" s="24"/>
      <c r="BM1151" s="24"/>
      <c r="BN1151" s="24"/>
      <c r="BO1151" s="24"/>
      <c r="BP1151" s="24"/>
      <c r="BQ1151" s="24"/>
      <c r="BR1151" s="24"/>
      <c r="BS1151" s="24"/>
      <c r="BT1151" s="24"/>
      <c r="BU1151" s="24"/>
      <c r="BV1151" s="24"/>
      <c r="BW1151" s="24"/>
      <c r="BX1151" s="24"/>
      <c r="BY1151" s="24"/>
      <c r="BZ1151" s="24"/>
      <c r="CA1151" s="24"/>
      <c r="CB1151" s="24"/>
      <c r="CC1151" s="24"/>
      <c r="CD1151" s="24"/>
      <c r="CE1151" s="24"/>
    </row>
    <row r="1152" spans="46:83" x14ac:dyDescent="0.15">
      <c r="AT1152" s="24"/>
      <c r="AU1152" s="24"/>
      <c r="AV1152" s="24"/>
      <c r="AW1152" s="24"/>
      <c r="AX1152" s="24"/>
      <c r="AY1152" s="24"/>
      <c r="AZ1152" s="24"/>
      <c r="BA1152" s="24"/>
      <c r="BB1152" s="24"/>
      <c r="BC1152" s="24"/>
      <c r="BD1152" s="24"/>
      <c r="BE1152" s="24"/>
      <c r="BF1152" s="24"/>
      <c r="BG1152" s="24"/>
      <c r="BH1152" s="24"/>
      <c r="BI1152" s="24"/>
      <c r="BJ1152" s="24"/>
      <c r="BK1152" s="24"/>
      <c r="BL1152" s="24"/>
      <c r="BM1152" s="24"/>
      <c r="BN1152" s="24"/>
      <c r="BO1152" s="24"/>
      <c r="BP1152" s="24"/>
      <c r="BQ1152" s="24"/>
      <c r="BR1152" s="24"/>
      <c r="BS1152" s="24"/>
      <c r="BT1152" s="24"/>
      <c r="BU1152" s="24"/>
      <c r="BV1152" s="24"/>
      <c r="BW1152" s="24"/>
      <c r="BX1152" s="24"/>
      <c r="BY1152" s="24"/>
      <c r="BZ1152" s="24"/>
      <c r="CA1152" s="24"/>
      <c r="CB1152" s="24"/>
      <c r="CC1152" s="24"/>
      <c r="CD1152" s="24"/>
      <c r="CE1152" s="24"/>
    </row>
    <row r="1153" spans="46:83" x14ac:dyDescent="0.15">
      <c r="AT1153" s="24"/>
      <c r="AU1153" s="24"/>
      <c r="AV1153" s="24"/>
      <c r="AW1153" s="24"/>
      <c r="AX1153" s="24"/>
      <c r="AY1153" s="24"/>
      <c r="AZ1153" s="24"/>
      <c r="BA1153" s="24"/>
      <c r="BB1153" s="24"/>
      <c r="BC1153" s="24"/>
      <c r="BD1153" s="24"/>
      <c r="BE1153" s="24"/>
      <c r="BF1153" s="24"/>
      <c r="BG1153" s="24"/>
      <c r="BH1153" s="24"/>
      <c r="BI1153" s="24"/>
      <c r="BJ1153" s="24"/>
      <c r="BK1153" s="24"/>
      <c r="BL1153" s="24"/>
      <c r="BM1153" s="24"/>
      <c r="BN1153" s="24"/>
      <c r="BO1153" s="24"/>
      <c r="BP1153" s="24"/>
      <c r="BQ1153" s="24"/>
      <c r="BR1153" s="24"/>
      <c r="BS1153" s="24"/>
      <c r="BT1153" s="24"/>
      <c r="BU1153" s="24"/>
      <c r="BV1153" s="24"/>
      <c r="BW1153" s="24"/>
      <c r="BX1153" s="24"/>
      <c r="BY1153" s="24"/>
      <c r="BZ1153" s="24"/>
      <c r="CA1153" s="24"/>
      <c r="CB1153" s="24"/>
      <c r="CC1153" s="24"/>
      <c r="CD1153" s="24"/>
      <c r="CE1153" s="24"/>
    </row>
    <row r="1154" spans="46:83" x14ac:dyDescent="0.15">
      <c r="AT1154" s="24"/>
      <c r="AU1154" s="24"/>
      <c r="AV1154" s="24"/>
      <c r="AW1154" s="24"/>
      <c r="AX1154" s="24"/>
      <c r="AY1154" s="24"/>
      <c r="AZ1154" s="24"/>
      <c r="BA1154" s="24"/>
      <c r="BB1154" s="24"/>
      <c r="BC1154" s="24"/>
      <c r="BD1154" s="24"/>
      <c r="BE1154" s="24"/>
      <c r="BF1154" s="24"/>
      <c r="BG1154" s="24"/>
      <c r="BH1154" s="24"/>
      <c r="BI1154" s="24"/>
      <c r="BJ1154" s="24"/>
      <c r="BK1154" s="24"/>
      <c r="BL1154" s="24"/>
      <c r="BM1154" s="24"/>
      <c r="BN1154" s="24"/>
      <c r="BO1154" s="24"/>
      <c r="BP1154" s="24"/>
      <c r="BQ1154" s="24"/>
      <c r="BR1154" s="24"/>
      <c r="BS1154" s="24"/>
      <c r="BT1154" s="24"/>
      <c r="BU1154" s="24"/>
      <c r="BV1154" s="24"/>
      <c r="BW1154" s="24"/>
      <c r="BX1154" s="24"/>
      <c r="BY1154" s="24"/>
      <c r="BZ1154" s="24"/>
      <c r="CA1154" s="24"/>
      <c r="CB1154" s="24"/>
      <c r="CC1154" s="24"/>
      <c r="CD1154" s="24"/>
      <c r="CE1154" s="24"/>
    </row>
    <row r="1155" spans="46:83" x14ac:dyDescent="0.15">
      <c r="AT1155" s="24"/>
      <c r="AU1155" s="24"/>
      <c r="AV1155" s="24"/>
      <c r="AW1155" s="24"/>
      <c r="AX1155" s="24"/>
      <c r="AY1155" s="24"/>
      <c r="AZ1155" s="24"/>
      <c r="BA1155" s="24"/>
      <c r="BB1155" s="24"/>
      <c r="BC1155" s="24"/>
      <c r="BD1155" s="24"/>
      <c r="BE1155" s="24"/>
      <c r="BF1155" s="24"/>
      <c r="BG1155" s="24"/>
      <c r="BH1155" s="24"/>
      <c r="BI1155" s="24"/>
      <c r="BJ1155" s="24"/>
      <c r="BK1155" s="24"/>
      <c r="BL1155" s="24"/>
      <c r="BM1155" s="24"/>
      <c r="BN1155" s="24"/>
      <c r="BO1155" s="24"/>
      <c r="BP1155" s="24"/>
      <c r="BQ1155" s="24"/>
      <c r="BR1155" s="24"/>
      <c r="BS1155" s="24"/>
      <c r="BT1155" s="24"/>
      <c r="BU1155" s="24"/>
      <c r="BV1155" s="24"/>
      <c r="BW1155" s="24"/>
      <c r="BX1155" s="24"/>
      <c r="BY1155" s="24"/>
      <c r="BZ1155" s="24"/>
      <c r="CA1155" s="24"/>
      <c r="CB1155" s="24"/>
      <c r="CC1155" s="24"/>
      <c r="CD1155" s="24"/>
      <c r="CE1155" s="24"/>
    </row>
    <row r="1156" spans="46:83" x14ac:dyDescent="0.15">
      <c r="AT1156" s="24"/>
      <c r="AU1156" s="24"/>
      <c r="AV1156" s="24"/>
      <c r="AW1156" s="24"/>
      <c r="AX1156" s="24"/>
      <c r="AY1156" s="24"/>
      <c r="AZ1156" s="24"/>
      <c r="BA1156" s="24"/>
      <c r="BB1156" s="24"/>
      <c r="BC1156" s="24"/>
      <c r="BD1156" s="24"/>
      <c r="BE1156" s="24"/>
      <c r="BF1156" s="24"/>
      <c r="BG1156" s="24"/>
      <c r="BH1156" s="24"/>
      <c r="BI1156" s="24"/>
      <c r="BJ1156" s="24"/>
      <c r="BK1156" s="24"/>
      <c r="BL1156" s="24"/>
      <c r="BM1156" s="24"/>
      <c r="BN1156" s="24"/>
      <c r="BO1156" s="24"/>
      <c r="BP1156" s="24"/>
      <c r="BQ1156" s="24"/>
      <c r="BR1156" s="24"/>
      <c r="BS1156" s="24"/>
      <c r="BT1156" s="24"/>
      <c r="BU1156" s="24"/>
      <c r="BV1156" s="24"/>
      <c r="BW1156" s="24"/>
      <c r="BX1156" s="24"/>
      <c r="BY1156" s="24"/>
      <c r="BZ1156" s="24"/>
      <c r="CA1156" s="24"/>
      <c r="CB1156" s="24"/>
      <c r="CC1156" s="24"/>
      <c r="CD1156" s="24"/>
      <c r="CE1156" s="24"/>
    </row>
    <row r="1157" spans="46:83" x14ac:dyDescent="0.15">
      <c r="AT1157" s="24"/>
      <c r="AU1157" s="24"/>
      <c r="AV1157" s="24"/>
      <c r="AW1157" s="24"/>
      <c r="AX1157" s="24"/>
      <c r="AY1157" s="24"/>
      <c r="AZ1157" s="24"/>
      <c r="BA1157" s="24"/>
      <c r="BB1157" s="24"/>
      <c r="BC1157" s="24"/>
      <c r="BD1157" s="24"/>
      <c r="BE1157" s="24"/>
      <c r="BF1157" s="24"/>
      <c r="BG1157" s="24"/>
      <c r="BH1157" s="24"/>
      <c r="BI1157" s="24"/>
      <c r="BJ1157" s="24"/>
      <c r="BK1157" s="24"/>
      <c r="BL1157" s="24"/>
      <c r="BM1157" s="24"/>
      <c r="BN1157" s="24"/>
      <c r="BO1157" s="24"/>
      <c r="BP1157" s="24"/>
      <c r="BQ1157" s="24"/>
      <c r="BR1157" s="24"/>
      <c r="BS1157" s="24"/>
      <c r="BT1157" s="24"/>
      <c r="BU1157" s="24"/>
      <c r="BV1157" s="24"/>
      <c r="BW1157" s="24"/>
      <c r="BX1157" s="24"/>
      <c r="BY1157" s="24"/>
      <c r="BZ1157" s="24"/>
      <c r="CA1157" s="24"/>
      <c r="CB1157" s="24"/>
      <c r="CC1157" s="24"/>
      <c r="CD1157" s="24"/>
      <c r="CE1157" s="24"/>
    </row>
    <row r="1158" spans="46:83" x14ac:dyDescent="0.15">
      <c r="AT1158" s="24"/>
      <c r="AU1158" s="24"/>
      <c r="AV1158" s="24"/>
      <c r="AW1158" s="24"/>
      <c r="AX1158" s="24"/>
      <c r="AY1158" s="24"/>
      <c r="AZ1158" s="24"/>
      <c r="BA1158" s="24"/>
      <c r="BB1158" s="24"/>
      <c r="BC1158" s="24"/>
      <c r="BD1158" s="24"/>
      <c r="BE1158" s="24"/>
      <c r="BF1158" s="24"/>
      <c r="BG1158" s="24"/>
      <c r="BH1158" s="24"/>
      <c r="BI1158" s="24"/>
      <c r="BJ1158" s="24"/>
      <c r="BK1158" s="24"/>
      <c r="BL1158" s="24"/>
      <c r="BM1158" s="24"/>
      <c r="BN1158" s="24"/>
      <c r="BO1158" s="24"/>
      <c r="BP1158" s="24"/>
      <c r="BQ1158" s="24"/>
      <c r="BR1158" s="24"/>
      <c r="BS1158" s="24"/>
      <c r="BT1158" s="24"/>
      <c r="BU1158" s="24"/>
      <c r="BV1158" s="24"/>
      <c r="BW1158" s="24"/>
      <c r="BX1158" s="24"/>
      <c r="BY1158" s="24"/>
      <c r="BZ1158" s="24"/>
      <c r="CA1158" s="24"/>
      <c r="CB1158" s="24"/>
      <c r="CC1158" s="24"/>
      <c r="CD1158" s="24"/>
      <c r="CE1158" s="24"/>
    </row>
    <row r="1159" spans="46:83" x14ac:dyDescent="0.15">
      <c r="AT1159" s="24"/>
      <c r="AU1159" s="24"/>
      <c r="AV1159" s="24"/>
      <c r="AW1159" s="24"/>
      <c r="AX1159" s="24"/>
      <c r="AY1159" s="24"/>
      <c r="AZ1159" s="24"/>
      <c r="BA1159" s="24"/>
      <c r="BB1159" s="24"/>
      <c r="BC1159" s="24"/>
      <c r="BD1159" s="24"/>
      <c r="BE1159" s="24"/>
      <c r="BF1159" s="24"/>
      <c r="BG1159" s="24"/>
      <c r="BH1159" s="24"/>
      <c r="BI1159" s="24"/>
      <c r="BJ1159" s="24"/>
      <c r="BK1159" s="24"/>
      <c r="BL1159" s="24"/>
      <c r="BM1159" s="24"/>
      <c r="BN1159" s="24"/>
      <c r="BO1159" s="24"/>
      <c r="BP1159" s="24"/>
      <c r="BQ1159" s="24"/>
      <c r="BR1159" s="24"/>
      <c r="BS1159" s="24"/>
      <c r="BT1159" s="24"/>
      <c r="BU1159" s="24"/>
      <c r="BV1159" s="24"/>
      <c r="BW1159" s="24"/>
      <c r="BX1159" s="24"/>
      <c r="BY1159" s="24"/>
      <c r="BZ1159" s="24"/>
      <c r="CA1159" s="24"/>
      <c r="CB1159" s="24"/>
      <c r="CC1159" s="24"/>
      <c r="CD1159" s="24"/>
      <c r="CE1159" s="24"/>
    </row>
    <row r="1160" spans="46:83" x14ac:dyDescent="0.15">
      <c r="AT1160" s="24"/>
      <c r="AU1160" s="24"/>
      <c r="AV1160" s="24"/>
      <c r="AW1160" s="24"/>
      <c r="AX1160" s="24"/>
      <c r="AY1160" s="24"/>
      <c r="AZ1160" s="24"/>
      <c r="BA1160" s="24"/>
      <c r="BB1160" s="24"/>
      <c r="BC1160" s="24"/>
      <c r="BD1160" s="24"/>
      <c r="BE1160" s="24"/>
      <c r="BF1160" s="24"/>
      <c r="BG1160" s="24"/>
      <c r="BH1160" s="24"/>
      <c r="BI1160" s="24"/>
      <c r="BJ1160" s="24"/>
      <c r="BK1160" s="24"/>
      <c r="BL1160" s="24"/>
      <c r="BM1160" s="24"/>
      <c r="BN1160" s="24"/>
      <c r="BO1160" s="24"/>
      <c r="BP1160" s="24"/>
      <c r="BQ1160" s="24"/>
      <c r="BR1160" s="24"/>
      <c r="BS1160" s="24"/>
      <c r="BT1160" s="24"/>
      <c r="BU1160" s="24"/>
      <c r="BV1160" s="24"/>
      <c r="BW1160" s="24"/>
      <c r="BX1160" s="24"/>
      <c r="BY1160" s="24"/>
      <c r="BZ1160" s="24"/>
      <c r="CA1160" s="24"/>
      <c r="CB1160" s="24"/>
      <c r="CC1160" s="24"/>
      <c r="CD1160" s="24"/>
      <c r="CE1160" s="24"/>
    </row>
    <row r="1161" spans="46:83" x14ac:dyDescent="0.15">
      <c r="AT1161" s="24"/>
      <c r="AU1161" s="24"/>
      <c r="AV1161" s="24"/>
      <c r="AW1161" s="24"/>
      <c r="AX1161" s="24"/>
      <c r="AY1161" s="24"/>
      <c r="AZ1161" s="24"/>
      <c r="BA1161" s="24"/>
      <c r="BB1161" s="24"/>
      <c r="BC1161" s="24"/>
      <c r="BD1161" s="24"/>
      <c r="BE1161" s="24"/>
      <c r="BF1161" s="24"/>
      <c r="BG1161" s="24"/>
      <c r="BH1161" s="24"/>
      <c r="BI1161" s="24"/>
      <c r="BJ1161" s="24"/>
      <c r="BK1161" s="24"/>
      <c r="BL1161" s="24"/>
      <c r="BM1161" s="24"/>
      <c r="BN1161" s="24"/>
      <c r="BO1161" s="24"/>
      <c r="BP1161" s="24"/>
      <c r="BQ1161" s="24"/>
      <c r="BR1161" s="24"/>
      <c r="BS1161" s="24"/>
      <c r="BT1161" s="24"/>
      <c r="BU1161" s="24"/>
      <c r="BV1161" s="24"/>
      <c r="BW1161" s="24"/>
      <c r="BX1161" s="24"/>
      <c r="BY1161" s="24"/>
      <c r="BZ1161" s="24"/>
      <c r="CA1161" s="24"/>
      <c r="CB1161" s="24"/>
      <c r="CC1161" s="24"/>
      <c r="CD1161" s="24"/>
      <c r="CE1161" s="24"/>
    </row>
    <row r="1162" spans="46:83" x14ac:dyDescent="0.15">
      <c r="AT1162" s="24"/>
      <c r="AU1162" s="24"/>
      <c r="AV1162" s="24"/>
      <c r="AW1162" s="24"/>
      <c r="AX1162" s="24"/>
      <c r="AY1162" s="24"/>
      <c r="AZ1162" s="24"/>
      <c r="BA1162" s="24"/>
      <c r="BB1162" s="24"/>
      <c r="BC1162" s="24"/>
      <c r="BD1162" s="24"/>
      <c r="BE1162" s="24"/>
      <c r="BF1162" s="24"/>
      <c r="BG1162" s="24"/>
      <c r="BH1162" s="24"/>
      <c r="BI1162" s="24"/>
      <c r="BJ1162" s="24"/>
      <c r="BK1162" s="24"/>
      <c r="BL1162" s="24"/>
      <c r="BM1162" s="24"/>
      <c r="BN1162" s="24"/>
      <c r="BO1162" s="24"/>
      <c r="BP1162" s="24"/>
      <c r="BQ1162" s="24"/>
      <c r="BR1162" s="24"/>
      <c r="BS1162" s="24"/>
      <c r="BT1162" s="24"/>
      <c r="BU1162" s="24"/>
      <c r="BV1162" s="24"/>
      <c r="BW1162" s="24"/>
      <c r="BX1162" s="24"/>
      <c r="BY1162" s="24"/>
      <c r="BZ1162" s="24"/>
      <c r="CA1162" s="24"/>
      <c r="CB1162" s="24"/>
      <c r="CC1162" s="24"/>
      <c r="CD1162" s="24"/>
      <c r="CE1162" s="24"/>
    </row>
    <row r="1163" spans="46:83" x14ac:dyDescent="0.15">
      <c r="AT1163" s="24"/>
      <c r="AU1163" s="24"/>
      <c r="AV1163" s="24"/>
      <c r="AW1163" s="24"/>
      <c r="AX1163" s="24"/>
      <c r="AY1163" s="24"/>
      <c r="AZ1163" s="24"/>
      <c r="BA1163" s="24"/>
      <c r="BB1163" s="24"/>
      <c r="BC1163" s="24"/>
      <c r="BD1163" s="24"/>
      <c r="BE1163" s="24"/>
      <c r="BF1163" s="24"/>
      <c r="BG1163" s="24"/>
      <c r="BH1163" s="24"/>
      <c r="BI1163" s="24"/>
      <c r="BJ1163" s="24"/>
      <c r="BK1163" s="24"/>
      <c r="BL1163" s="24"/>
      <c r="BM1163" s="24"/>
      <c r="BN1163" s="24"/>
      <c r="BO1163" s="24"/>
      <c r="BP1163" s="24"/>
      <c r="BQ1163" s="24"/>
      <c r="BR1163" s="24"/>
      <c r="BS1163" s="24"/>
      <c r="BT1163" s="24"/>
      <c r="BU1163" s="24"/>
      <c r="BV1163" s="24"/>
      <c r="BW1163" s="24"/>
      <c r="BX1163" s="24"/>
      <c r="BY1163" s="24"/>
      <c r="BZ1163" s="24"/>
      <c r="CA1163" s="24"/>
      <c r="CB1163" s="24"/>
      <c r="CC1163" s="24"/>
      <c r="CD1163" s="24"/>
      <c r="CE1163" s="24"/>
    </row>
    <row r="1164" spans="46:83" x14ac:dyDescent="0.15">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row>
    <row r="1165" spans="46:83" x14ac:dyDescent="0.15">
      <c r="AT1165" s="24"/>
      <c r="AU1165" s="24"/>
      <c r="AV1165" s="24"/>
      <c r="AW1165" s="24"/>
      <c r="AX1165" s="24"/>
      <c r="AY1165" s="24"/>
      <c r="AZ1165" s="24"/>
      <c r="BA1165" s="24"/>
      <c r="BB1165" s="24"/>
      <c r="BC1165" s="24"/>
      <c r="BD1165" s="24"/>
      <c r="BE1165" s="24"/>
      <c r="BF1165" s="24"/>
      <c r="BG1165" s="24"/>
      <c r="BH1165" s="24"/>
      <c r="BI1165" s="24"/>
      <c r="BJ1165" s="24"/>
      <c r="BK1165" s="24"/>
      <c r="BL1165" s="24"/>
      <c r="BM1165" s="24"/>
      <c r="BN1165" s="24"/>
      <c r="BO1165" s="24"/>
      <c r="BP1165" s="24"/>
      <c r="BQ1165" s="24"/>
      <c r="BR1165" s="24"/>
      <c r="BS1165" s="24"/>
      <c r="BT1165" s="24"/>
      <c r="BU1165" s="24"/>
      <c r="BV1165" s="24"/>
      <c r="BW1165" s="24"/>
      <c r="BX1165" s="24"/>
      <c r="BY1165" s="24"/>
      <c r="BZ1165" s="24"/>
      <c r="CA1165" s="24"/>
      <c r="CB1165" s="24"/>
      <c r="CC1165" s="24"/>
      <c r="CD1165" s="24"/>
      <c r="CE1165" s="24"/>
    </row>
    <row r="1166" spans="46:83" x14ac:dyDescent="0.15">
      <c r="AT1166" s="24"/>
      <c r="AU1166" s="24"/>
      <c r="AV1166" s="24"/>
      <c r="AW1166" s="24"/>
      <c r="AX1166" s="24"/>
      <c r="AY1166" s="24"/>
      <c r="AZ1166" s="24"/>
      <c r="BA1166" s="24"/>
      <c r="BB1166" s="24"/>
      <c r="BC1166" s="24"/>
      <c r="BD1166" s="24"/>
      <c r="BE1166" s="24"/>
      <c r="BF1166" s="24"/>
      <c r="BG1166" s="24"/>
      <c r="BH1166" s="24"/>
      <c r="BI1166" s="24"/>
      <c r="BJ1166" s="24"/>
      <c r="BK1166" s="24"/>
      <c r="BL1166" s="24"/>
      <c r="BM1166" s="24"/>
      <c r="BN1166" s="24"/>
      <c r="BO1166" s="24"/>
      <c r="BP1166" s="24"/>
      <c r="BQ1166" s="24"/>
      <c r="BR1166" s="24"/>
      <c r="BS1166" s="24"/>
      <c r="BT1166" s="24"/>
      <c r="BU1166" s="24"/>
      <c r="BV1166" s="24"/>
      <c r="BW1166" s="24"/>
      <c r="BX1166" s="24"/>
      <c r="BY1166" s="24"/>
      <c r="BZ1166" s="24"/>
      <c r="CA1166" s="24"/>
      <c r="CB1166" s="24"/>
      <c r="CC1166" s="24"/>
      <c r="CD1166" s="24"/>
      <c r="CE1166" s="24"/>
    </row>
    <row r="1167" spans="46:83" x14ac:dyDescent="0.15">
      <c r="AT1167" s="24"/>
      <c r="AU1167" s="24"/>
      <c r="AV1167" s="24"/>
      <c r="AW1167" s="24"/>
      <c r="AX1167" s="24"/>
      <c r="AY1167" s="24"/>
      <c r="AZ1167" s="24"/>
      <c r="BA1167" s="24"/>
      <c r="BB1167" s="24"/>
      <c r="BC1167" s="24"/>
      <c r="BD1167" s="24"/>
      <c r="BE1167" s="24"/>
      <c r="BF1167" s="24"/>
      <c r="BG1167" s="24"/>
      <c r="BH1167" s="24"/>
      <c r="BI1167" s="24"/>
      <c r="BJ1167" s="24"/>
      <c r="BK1167" s="24"/>
      <c r="BL1167" s="24"/>
      <c r="BM1167" s="24"/>
      <c r="BN1167" s="24"/>
      <c r="BO1167" s="24"/>
      <c r="BP1167" s="24"/>
      <c r="BQ1167" s="24"/>
      <c r="BR1167" s="24"/>
      <c r="BS1167" s="24"/>
      <c r="BT1167" s="24"/>
      <c r="BU1167" s="24"/>
      <c r="BV1167" s="24"/>
      <c r="BW1167" s="24"/>
      <c r="BX1167" s="24"/>
      <c r="BY1167" s="24"/>
      <c r="BZ1167" s="24"/>
      <c r="CA1167" s="24"/>
      <c r="CB1167" s="24"/>
      <c r="CC1167" s="24"/>
      <c r="CD1167" s="24"/>
      <c r="CE1167" s="24"/>
    </row>
    <row r="1168" spans="46:83" x14ac:dyDescent="0.15">
      <c r="AT1168" s="24"/>
      <c r="AU1168" s="24"/>
      <c r="AV1168" s="24"/>
      <c r="AW1168" s="24"/>
      <c r="AX1168" s="24"/>
      <c r="AY1168" s="24"/>
      <c r="AZ1168" s="24"/>
      <c r="BA1168" s="24"/>
      <c r="BB1168" s="24"/>
      <c r="BC1168" s="24"/>
      <c r="BD1168" s="24"/>
      <c r="BE1168" s="24"/>
      <c r="BF1168" s="24"/>
      <c r="BG1168" s="24"/>
      <c r="BH1168" s="24"/>
      <c r="BI1168" s="24"/>
      <c r="BJ1168" s="24"/>
      <c r="BK1168" s="24"/>
      <c r="BL1168" s="24"/>
      <c r="BM1168" s="24"/>
      <c r="BN1168" s="24"/>
      <c r="BO1168" s="24"/>
      <c r="BP1168" s="24"/>
      <c r="BQ1168" s="24"/>
      <c r="BR1168" s="24"/>
      <c r="BS1168" s="24"/>
      <c r="BT1168" s="24"/>
      <c r="BU1168" s="24"/>
      <c r="BV1168" s="24"/>
      <c r="BW1168" s="24"/>
      <c r="BX1168" s="24"/>
      <c r="BY1168" s="24"/>
      <c r="BZ1168" s="24"/>
      <c r="CA1168" s="24"/>
      <c r="CB1168" s="24"/>
      <c r="CC1168" s="24"/>
      <c r="CD1168" s="24"/>
      <c r="CE1168" s="24"/>
    </row>
    <row r="1169" spans="46:83" x14ac:dyDescent="0.15">
      <c r="AT1169" s="24"/>
      <c r="AU1169" s="24"/>
      <c r="AV1169" s="24"/>
      <c r="AW1169" s="24"/>
      <c r="AX1169" s="24"/>
      <c r="AY1169" s="24"/>
      <c r="AZ1169" s="24"/>
      <c r="BA1169" s="24"/>
      <c r="BB1169" s="24"/>
      <c r="BC1169" s="24"/>
      <c r="BD1169" s="24"/>
      <c r="BE1169" s="24"/>
      <c r="BF1169" s="24"/>
      <c r="BG1169" s="24"/>
      <c r="BH1169" s="24"/>
      <c r="BI1169" s="24"/>
      <c r="BJ1169" s="24"/>
      <c r="BK1169" s="24"/>
      <c r="BL1169" s="24"/>
      <c r="BM1169" s="24"/>
      <c r="BN1169" s="24"/>
      <c r="BO1169" s="24"/>
      <c r="BP1169" s="24"/>
      <c r="BQ1169" s="24"/>
      <c r="BR1169" s="24"/>
      <c r="BS1169" s="24"/>
      <c r="BT1169" s="24"/>
      <c r="BU1169" s="24"/>
      <c r="BV1169" s="24"/>
      <c r="BW1169" s="24"/>
      <c r="BX1169" s="24"/>
      <c r="BY1169" s="24"/>
      <c r="BZ1169" s="24"/>
      <c r="CA1169" s="24"/>
      <c r="CB1169" s="24"/>
      <c r="CC1169" s="24"/>
      <c r="CD1169" s="24"/>
      <c r="CE1169" s="24"/>
    </row>
    <row r="1170" spans="46:83" x14ac:dyDescent="0.15">
      <c r="AT1170" s="24"/>
      <c r="AU1170" s="24"/>
      <c r="AV1170" s="24"/>
      <c r="AW1170" s="24"/>
      <c r="AX1170" s="24"/>
      <c r="AY1170" s="24"/>
      <c r="AZ1170" s="24"/>
      <c r="BA1170" s="24"/>
      <c r="BB1170" s="24"/>
      <c r="BC1170" s="24"/>
      <c r="BD1170" s="24"/>
      <c r="BE1170" s="24"/>
      <c r="BF1170" s="24"/>
      <c r="BG1170" s="24"/>
      <c r="BH1170" s="24"/>
      <c r="BI1170" s="24"/>
      <c r="BJ1170" s="24"/>
      <c r="BK1170" s="24"/>
      <c r="BL1170" s="24"/>
      <c r="BM1170" s="24"/>
      <c r="BN1170" s="24"/>
      <c r="BO1170" s="24"/>
      <c r="BP1170" s="24"/>
      <c r="BQ1170" s="24"/>
      <c r="BR1170" s="24"/>
      <c r="BS1170" s="24"/>
      <c r="BT1170" s="24"/>
      <c r="BU1170" s="24"/>
      <c r="BV1170" s="24"/>
      <c r="BW1170" s="24"/>
      <c r="BX1170" s="24"/>
      <c r="BY1170" s="24"/>
      <c r="BZ1170" s="24"/>
      <c r="CA1170" s="24"/>
      <c r="CB1170" s="24"/>
      <c r="CC1170" s="24"/>
      <c r="CD1170" s="24"/>
      <c r="CE1170" s="24"/>
    </row>
    <row r="1171" spans="46:83" x14ac:dyDescent="0.15">
      <c r="AT1171" s="24"/>
      <c r="AU1171" s="24"/>
      <c r="AV1171" s="24"/>
      <c r="AW1171" s="24"/>
      <c r="AX1171" s="24"/>
      <c r="AY1171" s="24"/>
      <c r="AZ1171" s="24"/>
      <c r="BA1171" s="24"/>
      <c r="BB1171" s="24"/>
      <c r="BC1171" s="24"/>
      <c r="BD1171" s="24"/>
      <c r="BE1171" s="24"/>
      <c r="BF1171" s="24"/>
      <c r="BG1171" s="24"/>
      <c r="BH1171" s="24"/>
      <c r="BI1171" s="24"/>
      <c r="BJ1171" s="24"/>
      <c r="BK1171" s="24"/>
      <c r="BL1171" s="24"/>
      <c r="BM1171" s="24"/>
      <c r="BN1171" s="24"/>
      <c r="BO1171" s="24"/>
      <c r="BP1171" s="24"/>
      <c r="BQ1171" s="24"/>
      <c r="BR1171" s="24"/>
      <c r="BS1171" s="24"/>
      <c r="BT1171" s="24"/>
      <c r="BU1171" s="24"/>
      <c r="BV1171" s="24"/>
      <c r="BW1171" s="24"/>
      <c r="BX1171" s="24"/>
      <c r="BY1171" s="24"/>
      <c r="BZ1171" s="24"/>
      <c r="CA1171" s="24"/>
      <c r="CB1171" s="24"/>
      <c r="CC1171" s="24"/>
      <c r="CD1171" s="24"/>
      <c r="CE1171" s="24"/>
    </row>
    <row r="1172" spans="46:83" x14ac:dyDescent="0.15">
      <c r="AT1172" s="24"/>
      <c r="AU1172" s="24"/>
      <c r="AV1172" s="24"/>
      <c r="AW1172" s="24"/>
      <c r="AX1172" s="24"/>
      <c r="AY1172" s="24"/>
      <c r="AZ1172" s="24"/>
      <c r="BA1172" s="24"/>
      <c r="BB1172" s="24"/>
      <c r="BC1172" s="24"/>
      <c r="BD1172" s="24"/>
      <c r="BE1172" s="24"/>
      <c r="BF1172" s="24"/>
      <c r="BG1172" s="24"/>
      <c r="BH1172" s="24"/>
      <c r="BI1172" s="24"/>
      <c r="BJ1172" s="24"/>
      <c r="BK1172" s="24"/>
      <c r="BL1172" s="24"/>
      <c r="BM1172" s="24"/>
      <c r="BN1172" s="24"/>
      <c r="BO1172" s="24"/>
      <c r="BP1172" s="24"/>
      <c r="BQ1172" s="24"/>
      <c r="BR1172" s="24"/>
      <c r="BS1172" s="24"/>
      <c r="BT1172" s="24"/>
      <c r="BU1172" s="24"/>
      <c r="BV1172" s="24"/>
      <c r="BW1172" s="24"/>
      <c r="BX1172" s="24"/>
      <c r="BY1172" s="24"/>
      <c r="BZ1172" s="24"/>
      <c r="CA1172" s="24"/>
      <c r="CB1172" s="24"/>
      <c r="CC1172" s="24"/>
      <c r="CD1172" s="24"/>
      <c r="CE1172" s="24"/>
    </row>
    <row r="1173" spans="46:83" x14ac:dyDescent="0.15">
      <c r="AT1173" s="24"/>
      <c r="AU1173" s="24"/>
      <c r="AV1173" s="24"/>
      <c r="AW1173" s="24"/>
      <c r="AX1173" s="24"/>
      <c r="AY1173" s="24"/>
      <c r="AZ1173" s="24"/>
      <c r="BA1173" s="24"/>
      <c r="BB1173" s="24"/>
      <c r="BC1173" s="24"/>
      <c r="BD1173" s="24"/>
      <c r="BE1173" s="24"/>
      <c r="BF1173" s="24"/>
      <c r="BG1173" s="24"/>
      <c r="BH1173" s="24"/>
      <c r="BI1173" s="24"/>
      <c r="BJ1173" s="24"/>
      <c r="BK1173" s="24"/>
      <c r="BL1173" s="24"/>
      <c r="BM1173" s="24"/>
      <c r="BN1173" s="24"/>
      <c r="BO1173" s="24"/>
      <c r="BP1173" s="24"/>
      <c r="BQ1173" s="24"/>
      <c r="BR1173" s="24"/>
      <c r="BS1173" s="24"/>
      <c r="BT1173" s="24"/>
      <c r="BU1173" s="24"/>
      <c r="BV1173" s="24"/>
      <c r="BW1173" s="24"/>
      <c r="BX1173" s="24"/>
      <c r="BY1173" s="24"/>
      <c r="BZ1173" s="24"/>
      <c r="CA1173" s="24"/>
      <c r="CB1173" s="24"/>
      <c r="CC1173" s="24"/>
      <c r="CD1173" s="24"/>
      <c r="CE1173" s="24"/>
    </row>
    <row r="1174" spans="46:83" x14ac:dyDescent="0.15">
      <c r="AT1174" s="24"/>
      <c r="AU1174" s="24"/>
      <c r="AV1174" s="24"/>
      <c r="AW1174" s="24"/>
      <c r="AX1174" s="24"/>
      <c r="AY1174" s="24"/>
      <c r="AZ1174" s="24"/>
      <c r="BA1174" s="24"/>
      <c r="BB1174" s="24"/>
      <c r="BC1174" s="24"/>
      <c r="BD1174" s="24"/>
      <c r="BE1174" s="24"/>
      <c r="BF1174" s="24"/>
      <c r="BG1174" s="24"/>
      <c r="BH1174" s="24"/>
      <c r="BI1174" s="24"/>
      <c r="BJ1174" s="24"/>
      <c r="BK1174" s="24"/>
      <c r="BL1174" s="24"/>
      <c r="BM1174" s="24"/>
      <c r="BN1174" s="24"/>
      <c r="BO1174" s="24"/>
      <c r="BP1174" s="24"/>
      <c r="BQ1174" s="24"/>
      <c r="BR1174" s="24"/>
      <c r="BS1174" s="24"/>
      <c r="BT1174" s="24"/>
      <c r="BU1174" s="24"/>
      <c r="BV1174" s="24"/>
      <c r="BW1174" s="24"/>
      <c r="BX1174" s="24"/>
      <c r="BY1174" s="24"/>
      <c r="BZ1174" s="24"/>
      <c r="CA1174" s="24"/>
      <c r="CB1174" s="24"/>
      <c r="CC1174" s="24"/>
      <c r="CD1174" s="24"/>
      <c r="CE1174" s="24"/>
    </row>
    <row r="1175" spans="46:83" x14ac:dyDescent="0.15">
      <c r="AT1175" s="24"/>
      <c r="AU1175" s="24"/>
      <c r="AV1175" s="24"/>
      <c r="AW1175" s="24"/>
      <c r="AX1175" s="24"/>
      <c r="AY1175" s="24"/>
      <c r="AZ1175" s="24"/>
      <c r="BA1175" s="24"/>
      <c r="BB1175" s="24"/>
      <c r="BC1175" s="24"/>
      <c r="BD1175" s="24"/>
      <c r="BE1175" s="24"/>
      <c r="BF1175" s="24"/>
      <c r="BG1175" s="24"/>
      <c r="BH1175" s="24"/>
      <c r="BI1175" s="24"/>
      <c r="BJ1175" s="24"/>
      <c r="BK1175" s="24"/>
      <c r="BL1175" s="24"/>
      <c r="BM1175" s="24"/>
      <c r="BN1175" s="24"/>
      <c r="BO1175" s="24"/>
      <c r="BP1175" s="24"/>
      <c r="BQ1175" s="24"/>
      <c r="BR1175" s="24"/>
      <c r="BS1175" s="24"/>
      <c r="BT1175" s="24"/>
      <c r="BU1175" s="24"/>
      <c r="BV1175" s="24"/>
      <c r="BW1175" s="24"/>
      <c r="BX1175" s="24"/>
      <c r="BY1175" s="24"/>
      <c r="BZ1175" s="24"/>
      <c r="CA1175" s="24"/>
      <c r="CB1175" s="24"/>
      <c r="CC1175" s="24"/>
      <c r="CD1175" s="24"/>
      <c r="CE1175" s="24"/>
    </row>
    <row r="1176" spans="46:83" x14ac:dyDescent="0.15">
      <c r="AT1176" s="24"/>
      <c r="AU1176" s="24"/>
      <c r="AV1176" s="24"/>
      <c r="AW1176" s="24"/>
      <c r="AX1176" s="24"/>
      <c r="AY1176" s="24"/>
      <c r="AZ1176" s="24"/>
      <c r="BA1176" s="24"/>
      <c r="BB1176" s="24"/>
      <c r="BC1176" s="24"/>
      <c r="BD1176" s="24"/>
      <c r="BE1176" s="24"/>
      <c r="BF1176" s="24"/>
      <c r="BG1176" s="24"/>
      <c r="BH1176" s="24"/>
      <c r="BI1176" s="24"/>
      <c r="BJ1176" s="24"/>
      <c r="BK1176" s="24"/>
      <c r="BL1176" s="24"/>
      <c r="BM1176" s="24"/>
      <c r="BN1176" s="24"/>
      <c r="BO1176" s="24"/>
      <c r="BP1176" s="24"/>
      <c r="BQ1176" s="24"/>
      <c r="BR1176" s="24"/>
      <c r="BS1176" s="24"/>
      <c r="BT1176" s="24"/>
      <c r="BU1176" s="24"/>
      <c r="BV1176" s="24"/>
      <c r="BW1176" s="24"/>
      <c r="BX1176" s="24"/>
      <c r="BY1176" s="24"/>
      <c r="BZ1176" s="24"/>
      <c r="CA1176" s="24"/>
      <c r="CB1176" s="24"/>
      <c r="CC1176" s="24"/>
      <c r="CD1176" s="24"/>
      <c r="CE1176" s="24"/>
    </row>
    <row r="1177" spans="46:83" x14ac:dyDescent="0.15">
      <c r="AT1177" s="24"/>
      <c r="AU1177" s="24"/>
      <c r="AV1177" s="24"/>
      <c r="AW1177" s="24"/>
      <c r="AX1177" s="24"/>
      <c r="AY1177" s="24"/>
      <c r="AZ1177" s="24"/>
      <c r="BA1177" s="24"/>
      <c r="BB1177" s="24"/>
      <c r="BC1177" s="24"/>
      <c r="BD1177" s="24"/>
      <c r="BE1177" s="24"/>
      <c r="BF1177" s="24"/>
      <c r="BG1177" s="24"/>
      <c r="BH1177" s="24"/>
      <c r="BI1177" s="24"/>
      <c r="BJ1177" s="24"/>
      <c r="BK1177" s="24"/>
      <c r="BL1177" s="24"/>
      <c r="BM1177" s="24"/>
      <c r="BN1177" s="24"/>
      <c r="BO1177" s="24"/>
      <c r="BP1177" s="24"/>
      <c r="BQ1177" s="24"/>
      <c r="BR1177" s="24"/>
      <c r="BS1177" s="24"/>
      <c r="BT1177" s="24"/>
      <c r="BU1177" s="24"/>
      <c r="BV1177" s="24"/>
      <c r="BW1177" s="24"/>
      <c r="BX1177" s="24"/>
      <c r="BY1177" s="24"/>
      <c r="BZ1177" s="24"/>
      <c r="CA1177" s="24"/>
      <c r="CB1177" s="24"/>
      <c r="CC1177" s="24"/>
      <c r="CD1177" s="24"/>
      <c r="CE1177" s="24"/>
    </row>
    <row r="1178" spans="46:83" x14ac:dyDescent="0.15">
      <c r="AT1178" s="24"/>
      <c r="AU1178" s="24"/>
      <c r="AV1178" s="24"/>
      <c r="AW1178" s="24"/>
      <c r="AX1178" s="24"/>
      <c r="AY1178" s="24"/>
      <c r="AZ1178" s="24"/>
      <c r="BA1178" s="24"/>
      <c r="BB1178" s="24"/>
      <c r="BC1178" s="24"/>
      <c r="BD1178" s="24"/>
      <c r="BE1178" s="24"/>
      <c r="BF1178" s="24"/>
      <c r="BG1178" s="24"/>
      <c r="BH1178" s="24"/>
      <c r="BI1178" s="24"/>
      <c r="BJ1178" s="24"/>
      <c r="BK1178" s="24"/>
      <c r="BL1178" s="24"/>
      <c r="BM1178" s="24"/>
      <c r="BN1178" s="24"/>
      <c r="BO1178" s="24"/>
      <c r="BP1178" s="24"/>
      <c r="BQ1178" s="24"/>
      <c r="BR1178" s="24"/>
      <c r="BS1178" s="24"/>
      <c r="BT1178" s="24"/>
      <c r="BU1178" s="24"/>
      <c r="BV1178" s="24"/>
      <c r="BW1178" s="24"/>
      <c r="BX1178" s="24"/>
      <c r="BY1178" s="24"/>
      <c r="BZ1178" s="24"/>
      <c r="CA1178" s="24"/>
      <c r="CB1178" s="24"/>
      <c r="CC1178" s="24"/>
      <c r="CD1178" s="24"/>
      <c r="CE1178" s="24"/>
    </row>
    <row r="1179" spans="46:83" x14ac:dyDescent="0.15">
      <c r="AT1179" s="24"/>
      <c r="AU1179" s="24"/>
      <c r="AV1179" s="24"/>
      <c r="AW1179" s="24"/>
      <c r="AX1179" s="24"/>
      <c r="AY1179" s="24"/>
      <c r="AZ1179" s="24"/>
      <c r="BA1179" s="24"/>
      <c r="BB1179" s="24"/>
      <c r="BC1179" s="24"/>
      <c r="BD1179" s="24"/>
      <c r="BE1179" s="24"/>
      <c r="BF1179" s="24"/>
      <c r="BG1179" s="24"/>
      <c r="BH1179" s="24"/>
      <c r="BI1179" s="24"/>
      <c r="BJ1179" s="24"/>
      <c r="BK1179" s="24"/>
      <c r="BL1179" s="24"/>
      <c r="BM1179" s="24"/>
      <c r="BN1179" s="24"/>
      <c r="BO1179" s="24"/>
      <c r="BP1179" s="24"/>
      <c r="BQ1179" s="24"/>
      <c r="BR1179" s="24"/>
      <c r="BS1179" s="24"/>
      <c r="BT1179" s="24"/>
      <c r="BU1179" s="24"/>
      <c r="BV1179" s="24"/>
      <c r="BW1179" s="24"/>
      <c r="BX1179" s="24"/>
      <c r="BY1179" s="24"/>
      <c r="BZ1179" s="24"/>
      <c r="CA1179" s="24"/>
      <c r="CB1179" s="24"/>
      <c r="CC1179" s="24"/>
      <c r="CD1179" s="24"/>
      <c r="CE1179" s="24"/>
    </row>
    <row r="1180" spans="46:83" x14ac:dyDescent="0.15">
      <c r="AT1180" s="24"/>
      <c r="AU1180" s="24"/>
      <c r="AV1180" s="24"/>
      <c r="AW1180" s="24"/>
      <c r="AX1180" s="24"/>
      <c r="AY1180" s="24"/>
      <c r="AZ1180" s="24"/>
      <c r="BA1180" s="24"/>
      <c r="BB1180" s="24"/>
      <c r="BC1180" s="24"/>
      <c r="BD1180" s="24"/>
      <c r="BE1180" s="24"/>
      <c r="BF1180" s="24"/>
      <c r="BG1180" s="24"/>
      <c r="BH1180" s="24"/>
      <c r="BI1180" s="24"/>
      <c r="BJ1180" s="24"/>
      <c r="BK1180" s="24"/>
      <c r="BL1180" s="24"/>
      <c r="BM1180" s="24"/>
      <c r="BN1180" s="24"/>
      <c r="BO1180" s="24"/>
      <c r="BP1180" s="24"/>
      <c r="BQ1180" s="24"/>
      <c r="BR1180" s="24"/>
      <c r="BS1180" s="24"/>
      <c r="BT1180" s="24"/>
      <c r="BU1180" s="24"/>
      <c r="BV1180" s="24"/>
      <c r="BW1180" s="24"/>
      <c r="BX1180" s="24"/>
      <c r="BY1180" s="24"/>
      <c r="BZ1180" s="24"/>
      <c r="CA1180" s="24"/>
      <c r="CB1180" s="24"/>
      <c r="CC1180" s="24"/>
      <c r="CD1180" s="24"/>
      <c r="CE1180" s="24"/>
    </row>
    <row r="1181" spans="46:83" x14ac:dyDescent="0.15">
      <c r="AT1181" s="24"/>
      <c r="AU1181" s="24"/>
      <c r="AV1181" s="24"/>
      <c r="AW1181" s="24"/>
      <c r="AX1181" s="24"/>
      <c r="AY1181" s="24"/>
      <c r="AZ1181" s="24"/>
      <c r="BA1181" s="24"/>
      <c r="BB1181" s="24"/>
      <c r="BC1181" s="24"/>
      <c r="BD1181" s="24"/>
      <c r="BE1181" s="24"/>
      <c r="BF1181" s="24"/>
      <c r="BG1181" s="24"/>
      <c r="BH1181" s="24"/>
      <c r="BI1181" s="24"/>
      <c r="BJ1181" s="24"/>
      <c r="BK1181" s="24"/>
      <c r="BL1181" s="24"/>
      <c r="BM1181" s="24"/>
      <c r="BN1181" s="24"/>
      <c r="BO1181" s="24"/>
      <c r="BP1181" s="24"/>
      <c r="BQ1181" s="24"/>
      <c r="BR1181" s="24"/>
      <c r="BS1181" s="24"/>
      <c r="BT1181" s="24"/>
      <c r="BU1181" s="24"/>
      <c r="BV1181" s="24"/>
      <c r="BW1181" s="24"/>
      <c r="BX1181" s="24"/>
      <c r="BY1181" s="24"/>
      <c r="BZ1181" s="24"/>
      <c r="CA1181" s="24"/>
      <c r="CB1181" s="24"/>
      <c r="CC1181" s="24"/>
      <c r="CD1181" s="24"/>
      <c r="CE1181" s="24"/>
    </row>
    <row r="1182" spans="46:83" x14ac:dyDescent="0.15">
      <c r="AT1182" s="24"/>
      <c r="AU1182" s="24"/>
      <c r="AV1182" s="24"/>
      <c r="AW1182" s="24"/>
      <c r="AX1182" s="24"/>
      <c r="AY1182" s="24"/>
      <c r="AZ1182" s="24"/>
      <c r="BA1182" s="24"/>
      <c r="BB1182" s="24"/>
      <c r="BC1182" s="24"/>
      <c r="BD1182" s="24"/>
      <c r="BE1182" s="24"/>
      <c r="BF1182" s="24"/>
      <c r="BG1182" s="24"/>
      <c r="BH1182" s="24"/>
      <c r="BI1182" s="24"/>
      <c r="BJ1182" s="24"/>
      <c r="BK1182" s="24"/>
      <c r="BL1182" s="24"/>
      <c r="BM1182" s="24"/>
      <c r="BN1182" s="24"/>
      <c r="BO1182" s="24"/>
      <c r="BP1182" s="24"/>
      <c r="BQ1182" s="24"/>
      <c r="BR1182" s="24"/>
      <c r="BS1182" s="24"/>
      <c r="BT1182" s="24"/>
      <c r="BU1182" s="24"/>
      <c r="BV1182" s="24"/>
      <c r="BW1182" s="24"/>
      <c r="BX1182" s="24"/>
      <c r="BY1182" s="24"/>
      <c r="BZ1182" s="24"/>
      <c r="CA1182" s="24"/>
      <c r="CB1182" s="24"/>
      <c r="CC1182" s="24"/>
      <c r="CD1182" s="24"/>
      <c r="CE1182" s="24"/>
    </row>
    <row r="1183" spans="46:83" x14ac:dyDescent="0.15">
      <c r="AT1183" s="24"/>
      <c r="AU1183" s="24"/>
      <c r="AV1183" s="24"/>
      <c r="AW1183" s="24"/>
      <c r="AX1183" s="24"/>
      <c r="AY1183" s="24"/>
      <c r="AZ1183" s="24"/>
      <c r="BA1183" s="24"/>
      <c r="BB1183" s="24"/>
      <c r="BC1183" s="24"/>
      <c r="BD1183" s="24"/>
      <c r="BE1183" s="24"/>
      <c r="BF1183" s="24"/>
      <c r="BG1183" s="24"/>
      <c r="BH1183" s="24"/>
      <c r="BI1183" s="24"/>
      <c r="BJ1183" s="24"/>
      <c r="BK1183" s="24"/>
      <c r="BL1183" s="24"/>
      <c r="BM1183" s="24"/>
      <c r="BN1183" s="24"/>
      <c r="BO1183" s="24"/>
      <c r="BP1183" s="24"/>
      <c r="BQ1183" s="24"/>
      <c r="BR1183" s="24"/>
      <c r="BS1183" s="24"/>
      <c r="BT1183" s="24"/>
      <c r="BU1183" s="24"/>
      <c r="BV1183" s="24"/>
      <c r="BW1183" s="24"/>
      <c r="BX1183" s="24"/>
      <c r="BY1183" s="24"/>
      <c r="BZ1183" s="24"/>
      <c r="CA1183" s="24"/>
      <c r="CB1183" s="24"/>
      <c r="CC1183" s="24"/>
      <c r="CD1183" s="24"/>
      <c r="CE1183" s="24"/>
    </row>
    <row r="1184" spans="46:83" x14ac:dyDescent="0.15">
      <c r="AT1184" s="24"/>
      <c r="AU1184" s="24"/>
      <c r="AV1184" s="24"/>
      <c r="AW1184" s="24"/>
      <c r="AX1184" s="24"/>
      <c r="AY1184" s="24"/>
      <c r="AZ1184" s="24"/>
      <c r="BA1184" s="24"/>
      <c r="BB1184" s="24"/>
      <c r="BC1184" s="24"/>
      <c r="BD1184" s="24"/>
      <c r="BE1184" s="24"/>
      <c r="BF1184" s="24"/>
      <c r="BG1184" s="24"/>
      <c r="BH1184" s="24"/>
      <c r="BI1184" s="24"/>
      <c r="BJ1184" s="24"/>
      <c r="BK1184" s="24"/>
      <c r="BL1184" s="24"/>
      <c r="BM1184" s="24"/>
      <c r="BN1184" s="24"/>
      <c r="BO1184" s="24"/>
      <c r="BP1184" s="24"/>
      <c r="BQ1184" s="24"/>
      <c r="BR1184" s="24"/>
      <c r="BS1184" s="24"/>
      <c r="BT1184" s="24"/>
      <c r="BU1184" s="24"/>
      <c r="BV1184" s="24"/>
      <c r="BW1184" s="24"/>
      <c r="BX1184" s="24"/>
      <c r="BY1184" s="24"/>
      <c r="BZ1184" s="24"/>
      <c r="CA1184" s="24"/>
      <c r="CB1184" s="24"/>
      <c r="CC1184" s="24"/>
      <c r="CD1184" s="24"/>
      <c r="CE1184" s="24"/>
    </row>
    <row r="1185" spans="46:83" x14ac:dyDescent="0.15">
      <c r="AT1185" s="24"/>
      <c r="AU1185" s="24"/>
      <c r="AV1185" s="24"/>
      <c r="AW1185" s="24"/>
      <c r="AX1185" s="24"/>
      <c r="AY1185" s="24"/>
      <c r="AZ1185" s="24"/>
      <c r="BA1185" s="24"/>
      <c r="BB1185" s="24"/>
      <c r="BC1185" s="24"/>
      <c r="BD1185" s="24"/>
      <c r="BE1185" s="24"/>
      <c r="BF1185" s="24"/>
      <c r="BG1185" s="24"/>
      <c r="BH1185" s="24"/>
      <c r="BI1185" s="24"/>
      <c r="BJ1185" s="24"/>
      <c r="BK1185" s="24"/>
      <c r="BL1185" s="24"/>
      <c r="BM1185" s="24"/>
      <c r="BN1185" s="24"/>
      <c r="BO1185" s="24"/>
      <c r="BP1185" s="24"/>
      <c r="BQ1185" s="24"/>
      <c r="BR1185" s="24"/>
      <c r="BS1185" s="24"/>
      <c r="BT1185" s="24"/>
      <c r="BU1185" s="24"/>
      <c r="BV1185" s="24"/>
      <c r="BW1185" s="24"/>
      <c r="BX1185" s="24"/>
      <c r="BY1185" s="24"/>
      <c r="BZ1185" s="24"/>
      <c r="CA1185" s="24"/>
      <c r="CB1185" s="24"/>
      <c r="CC1185" s="24"/>
      <c r="CD1185" s="24"/>
      <c r="CE1185" s="24"/>
    </row>
    <row r="1186" spans="46:83" x14ac:dyDescent="0.15">
      <c r="AT1186" s="24"/>
      <c r="AU1186" s="24"/>
      <c r="AV1186" s="24"/>
      <c r="AW1186" s="24"/>
      <c r="AX1186" s="24"/>
      <c r="AY1186" s="24"/>
      <c r="AZ1186" s="24"/>
      <c r="BA1186" s="24"/>
      <c r="BB1186" s="24"/>
      <c r="BC1186" s="24"/>
      <c r="BD1186" s="24"/>
      <c r="BE1186" s="24"/>
      <c r="BF1186" s="24"/>
      <c r="BG1186" s="24"/>
      <c r="BH1186" s="24"/>
      <c r="BI1186" s="24"/>
      <c r="BJ1186" s="24"/>
      <c r="BK1186" s="24"/>
      <c r="BL1186" s="24"/>
      <c r="BM1186" s="24"/>
      <c r="BN1186" s="24"/>
      <c r="BO1186" s="24"/>
      <c r="BP1186" s="24"/>
      <c r="BQ1186" s="24"/>
      <c r="BR1186" s="24"/>
      <c r="BS1186" s="24"/>
      <c r="BT1186" s="24"/>
      <c r="BU1186" s="24"/>
      <c r="BV1186" s="24"/>
      <c r="BW1186" s="24"/>
      <c r="BX1186" s="24"/>
      <c r="BY1186" s="24"/>
      <c r="BZ1186" s="24"/>
      <c r="CA1186" s="24"/>
      <c r="CB1186" s="24"/>
      <c r="CC1186" s="24"/>
      <c r="CD1186" s="24"/>
      <c r="CE1186" s="24"/>
    </row>
    <row r="1187" spans="46:83" x14ac:dyDescent="0.15">
      <c r="AT1187" s="24"/>
      <c r="AU1187" s="24"/>
      <c r="AV1187" s="24"/>
      <c r="AW1187" s="24"/>
      <c r="AX1187" s="24"/>
      <c r="AY1187" s="24"/>
      <c r="AZ1187" s="24"/>
      <c r="BA1187" s="24"/>
      <c r="BB1187" s="24"/>
      <c r="BC1187" s="24"/>
      <c r="BD1187" s="24"/>
      <c r="BE1187" s="24"/>
      <c r="BF1187" s="24"/>
      <c r="BG1187" s="24"/>
      <c r="BH1187" s="24"/>
      <c r="BI1187" s="24"/>
      <c r="BJ1187" s="24"/>
      <c r="BK1187" s="24"/>
      <c r="BL1187" s="24"/>
      <c r="BM1187" s="24"/>
      <c r="BN1187" s="24"/>
      <c r="BO1187" s="24"/>
      <c r="BP1187" s="24"/>
      <c r="BQ1187" s="24"/>
      <c r="BR1187" s="24"/>
      <c r="BS1187" s="24"/>
      <c r="BT1187" s="24"/>
      <c r="BU1187" s="24"/>
      <c r="BV1187" s="24"/>
      <c r="BW1187" s="24"/>
      <c r="BX1187" s="24"/>
      <c r="BY1187" s="24"/>
      <c r="BZ1187" s="24"/>
      <c r="CA1187" s="24"/>
      <c r="CB1187" s="24"/>
      <c r="CC1187" s="24"/>
      <c r="CD1187" s="24"/>
      <c r="CE1187" s="24"/>
    </row>
    <row r="1188" spans="46:83" x14ac:dyDescent="0.15">
      <c r="AT1188" s="24"/>
      <c r="AU1188" s="24"/>
      <c r="AV1188" s="24"/>
      <c r="AW1188" s="24"/>
      <c r="AX1188" s="24"/>
      <c r="AY1188" s="24"/>
      <c r="AZ1188" s="24"/>
      <c r="BA1188" s="24"/>
      <c r="BB1188" s="24"/>
      <c r="BC1188" s="24"/>
      <c r="BD1188" s="24"/>
      <c r="BE1188" s="24"/>
      <c r="BF1188" s="24"/>
      <c r="BG1188" s="24"/>
      <c r="BH1188" s="24"/>
      <c r="BI1188" s="24"/>
      <c r="BJ1188" s="24"/>
      <c r="BK1188" s="24"/>
      <c r="BL1188" s="24"/>
      <c r="BM1188" s="24"/>
      <c r="BN1188" s="24"/>
      <c r="BO1188" s="24"/>
      <c r="BP1188" s="24"/>
      <c r="BQ1188" s="24"/>
      <c r="BR1188" s="24"/>
      <c r="BS1188" s="24"/>
      <c r="BT1188" s="24"/>
      <c r="BU1188" s="24"/>
      <c r="BV1188" s="24"/>
      <c r="BW1188" s="24"/>
      <c r="BX1188" s="24"/>
      <c r="BY1188" s="24"/>
      <c r="BZ1188" s="24"/>
      <c r="CA1188" s="24"/>
      <c r="CB1188" s="24"/>
      <c r="CC1188" s="24"/>
      <c r="CD1188" s="24"/>
      <c r="CE1188" s="24"/>
    </row>
    <row r="1189" spans="46:83" x14ac:dyDescent="0.15">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row>
    <row r="1190" spans="46:83" x14ac:dyDescent="0.15">
      <c r="AT1190" s="24"/>
      <c r="AU1190" s="24"/>
      <c r="AV1190" s="24"/>
      <c r="AW1190" s="24"/>
      <c r="AX1190" s="24"/>
      <c r="AY1190" s="24"/>
      <c r="AZ1190" s="24"/>
      <c r="BA1190" s="24"/>
      <c r="BB1190" s="24"/>
      <c r="BC1190" s="24"/>
      <c r="BD1190" s="24"/>
      <c r="BE1190" s="24"/>
      <c r="BF1190" s="24"/>
      <c r="BG1190" s="24"/>
      <c r="BH1190" s="24"/>
      <c r="BI1190" s="24"/>
      <c r="BJ1190" s="24"/>
      <c r="BK1190" s="24"/>
      <c r="BL1190" s="24"/>
      <c r="BM1190" s="24"/>
      <c r="BN1190" s="24"/>
      <c r="BO1190" s="24"/>
      <c r="BP1190" s="24"/>
      <c r="BQ1190" s="24"/>
      <c r="BR1190" s="24"/>
      <c r="BS1190" s="24"/>
      <c r="BT1190" s="24"/>
      <c r="BU1190" s="24"/>
      <c r="BV1190" s="24"/>
      <c r="BW1190" s="24"/>
      <c r="BX1190" s="24"/>
      <c r="BY1190" s="24"/>
      <c r="BZ1190" s="24"/>
      <c r="CA1190" s="24"/>
      <c r="CB1190" s="24"/>
      <c r="CC1190" s="24"/>
      <c r="CD1190" s="24"/>
      <c r="CE1190" s="24"/>
    </row>
    <row r="1191" spans="46:83" x14ac:dyDescent="0.15">
      <c r="AT1191" s="24"/>
      <c r="AU1191" s="24"/>
      <c r="AV1191" s="24"/>
      <c r="AW1191" s="24"/>
      <c r="AX1191" s="24"/>
      <c r="AY1191" s="24"/>
      <c r="AZ1191" s="24"/>
      <c r="BA1191" s="24"/>
      <c r="BB1191" s="24"/>
      <c r="BC1191" s="24"/>
      <c r="BD1191" s="24"/>
      <c r="BE1191" s="24"/>
      <c r="BF1191" s="24"/>
      <c r="BG1191" s="24"/>
      <c r="BH1191" s="24"/>
      <c r="BI1191" s="24"/>
      <c r="BJ1191" s="24"/>
      <c r="BK1191" s="24"/>
      <c r="BL1191" s="24"/>
      <c r="BM1191" s="24"/>
      <c r="BN1191" s="24"/>
      <c r="BO1191" s="24"/>
      <c r="BP1191" s="24"/>
      <c r="BQ1191" s="24"/>
      <c r="BR1191" s="24"/>
      <c r="BS1191" s="24"/>
      <c r="BT1191" s="24"/>
      <c r="BU1191" s="24"/>
      <c r="BV1191" s="24"/>
      <c r="BW1191" s="24"/>
      <c r="BX1191" s="24"/>
      <c r="BY1191" s="24"/>
      <c r="BZ1191" s="24"/>
      <c r="CA1191" s="24"/>
      <c r="CB1191" s="24"/>
      <c r="CC1191" s="24"/>
      <c r="CD1191" s="24"/>
      <c r="CE1191" s="24"/>
    </row>
    <row r="1192" spans="46:83" x14ac:dyDescent="0.15">
      <c r="AT1192" s="24"/>
      <c r="AU1192" s="24"/>
      <c r="AV1192" s="24"/>
      <c r="AW1192" s="24"/>
      <c r="AX1192" s="24"/>
      <c r="AY1192" s="24"/>
      <c r="AZ1192" s="24"/>
      <c r="BA1192" s="24"/>
      <c r="BB1192" s="24"/>
      <c r="BC1192" s="24"/>
      <c r="BD1192" s="24"/>
      <c r="BE1192" s="24"/>
      <c r="BF1192" s="24"/>
      <c r="BG1192" s="24"/>
      <c r="BH1192" s="24"/>
      <c r="BI1192" s="24"/>
      <c r="BJ1192" s="24"/>
      <c r="BK1192" s="24"/>
      <c r="BL1192" s="24"/>
      <c r="BM1192" s="24"/>
      <c r="BN1192" s="24"/>
      <c r="BO1192" s="24"/>
      <c r="BP1192" s="24"/>
      <c r="BQ1192" s="24"/>
      <c r="BR1192" s="24"/>
      <c r="BS1192" s="24"/>
      <c r="BT1192" s="24"/>
      <c r="BU1192" s="24"/>
      <c r="BV1192" s="24"/>
      <c r="BW1192" s="24"/>
      <c r="BX1192" s="24"/>
      <c r="BY1192" s="24"/>
      <c r="BZ1192" s="24"/>
      <c r="CA1192" s="24"/>
      <c r="CB1192" s="24"/>
      <c r="CC1192" s="24"/>
      <c r="CD1192" s="24"/>
      <c r="CE1192" s="24"/>
    </row>
    <row r="1193" spans="46:83" x14ac:dyDescent="0.15">
      <c r="AT1193" s="24"/>
      <c r="AU1193" s="24"/>
      <c r="AV1193" s="24"/>
      <c r="AW1193" s="24"/>
      <c r="AX1193" s="24"/>
      <c r="AY1193" s="24"/>
      <c r="AZ1193" s="24"/>
      <c r="BA1193" s="24"/>
      <c r="BB1193" s="24"/>
      <c r="BC1193" s="24"/>
      <c r="BD1193" s="24"/>
      <c r="BE1193" s="24"/>
      <c r="BF1193" s="24"/>
      <c r="BG1193" s="24"/>
      <c r="BH1193" s="24"/>
      <c r="BI1193" s="24"/>
      <c r="BJ1193" s="24"/>
      <c r="BK1193" s="24"/>
      <c r="BL1193" s="24"/>
      <c r="BM1193" s="24"/>
      <c r="BN1193" s="24"/>
      <c r="BO1193" s="24"/>
      <c r="BP1193" s="24"/>
      <c r="BQ1193" s="24"/>
      <c r="BR1193" s="24"/>
      <c r="BS1193" s="24"/>
      <c r="BT1193" s="24"/>
      <c r="BU1193" s="24"/>
      <c r="BV1193" s="24"/>
      <c r="BW1193" s="24"/>
      <c r="BX1193" s="24"/>
      <c r="BY1193" s="24"/>
      <c r="BZ1193" s="24"/>
      <c r="CA1193" s="24"/>
      <c r="CB1193" s="24"/>
      <c r="CC1193" s="24"/>
      <c r="CD1193" s="24"/>
      <c r="CE1193" s="24"/>
    </row>
    <row r="1194" spans="46:83" x14ac:dyDescent="0.15">
      <c r="AT1194" s="24"/>
      <c r="AU1194" s="24"/>
      <c r="AV1194" s="24"/>
      <c r="AW1194" s="24"/>
      <c r="AX1194" s="24"/>
      <c r="AY1194" s="24"/>
      <c r="AZ1194" s="24"/>
      <c r="BA1194" s="24"/>
      <c r="BB1194" s="24"/>
      <c r="BC1194" s="24"/>
      <c r="BD1194" s="24"/>
      <c r="BE1194" s="24"/>
      <c r="BF1194" s="24"/>
      <c r="BG1194" s="24"/>
      <c r="BH1194" s="24"/>
      <c r="BI1194" s="24"/>
      <c r="BJ1194" s="24"/>
      <c r="BK1194" s="24"/>
      <c r="BL1194" s="24"/>
      <c r="BM1194" s="24"/>
      <c r="BN1194" s="24"/>
      <c r="BO1194" s="24"/>
      <c r="BP1194" s="24"/>
      <c r="BQ1194" s="24"/>
      <c r="BR1194" s="24"/>
      <c r="BS1194" s="24"/>
      <c r="BT1194" s="24"/>
      <c r="BU1194" s="24"/>
      <c r="BV1194" s="24"/>
      <c r="BW1194" s="24"/>
      <c r="BX1194" s="24"/>
      <c r="BY1194" s="24"/>
      <c r="BZ1194" s="24"/>
      <c r="CA1194" s="24"/>
      <c r="CB1194" s="24"/>
      <c r="CC1194" s="24"/>
      <c r="CD1194" s="24"/>
      <c r="CE1194" s="24"/>
    </row>
    <row r="1195" spans="46:83" x14ac:dyDescent="0.15">
      <c r="AT1195" s="24"/>
      <c r="AU1195" s="24"/>
      <c r="AV1195" s="24"/>
      <c r="AW1195" s="24"/>
      <c r="AX1195" s="24"/>
      <c r="AY1195" s="24"/>
      <c r="AZ1195" s="24"/>
      <c r="BA1195" s="24"/>
      <c r="BB1195" s="24"/>
      <c r="BC1195" s="24"/>
      <c r="BD1195" s="24"/>
      <c r="BE1195" s="24"/>
      <c r="BF1195" s="24"/>
      <c r="BG1195" s="24"/>
      <c r="BH1195" s="24"/>
      <c r="BI1195" s="24"/>
      <c r="BJ1195" s="24"/>
      <c r="BK1195" s="24"/>
      <c r="BL1195" s="24"/>
      <c r="BM1195" s="24"/>
      <c r="BN1195" s="24"/>
      <c r="BO1195" s="24"/>
      <c r="BP1195" s="24"/>
      <c r="BQ1195" s="24"/>
      <c r="BR1195" s="24"/>
      <c r="BS1195" s="24"/>
      <c r="BT1195" s="24"/>
      <c r="BU1195" s="24"/>
      <c r="BV1195" s="24"/>
      <c r="BW1195" s="24"/>
      <c r="BX1195" s="24"/>
      <c r="BY1195" s="24"/>
      <c r="BZ1195" s="24"/>
      <c r="CA1195" s="24"/>
      <c r="CB1195" s="24"/>
      <c r="CC1195" s="24"/>
      <c r="CD1195" s="24"/>
      <c r="CE1195" s="24"/>
    </row>
    <row r="1196" spans="46:83" x14ac:dyDescent="0.15">
      <c r="AT1196" s="24"/>
      <c r="AU1196" s="24"/>
      <c r="AV1196" s="24"/>
      <c r="AW1196" s="24"/>
      <c r="AX1196" s="24"/>
      <c r="AY1196" s="24"/>
      <c r="AZ1196" s="24"/>
      <c r="BA1196" s="24"/>
      <c r="BB1196" s="24"/>
      <c r="BC1196" s="24"/>
      <c r="BD1196" s="24"/>
      <c r="BE1196" s="24"/>
      <c r="BF1196" s="24"/>
      <c r="BG1196" s="24"/>
      <c r="BH1196" s="24"/>
      <c r="BI1196" s="24"/>
      <c r="BJ1196" s="24"/>
      <c r="BK1196" s="24"/>
      <c r="BL1196" s="24"/>
      <c r="BM1196" s="24"/>
      <c r="BN1196" s="24"/>
      <c r="BO1196" s="24"/>
      <c r="BP1196" s="24"/>
      <c r="BQ1196" s="24"/>
      <c r="BR1196" s="24"/>
      <c r="BS1196" s="24"/>
      <c r="BT1196" s="24"/>
      <c r="BU1196" s="24"/>
      <c r="BV1196" s="24"/>
      <c r="BW1196" s="24"/>
      <c r="BX1196" s="24"/>
      <c r="BY1196" s="24"/>
      <c r="BZ1196" s="24"/>
      <c r="CA1196" s="24"/>
      <c r="CB1196" s="24"/>
      <c r="CC1196" s="24"/>
      <c r="CD1196" s="24"/>
      <c r="CE1196" s="24"/>
    </row>
    <row r="1197" spans="46:83" x14ac:dyDescent="0.15">
      <c r="AT1197" s="24"/>
      <c r="AU1197" s="24"/>
      <c r="AV1197" s="24"/>
      <c r="AW1197" s="24"/>
      <c r="AX1197" s="24"/>
      <c r="AY1197" s="24"/>
      <c r="AZ1197" s="24"/>
      <c r="BA1197" s="24"/>
      <c r="BB1197" s="24"/>
      <c r="BC1197" s="24"/>
      <c r="BD1197" s="24"/>
      <c r="BE1197" s="24"/>
      <c r="BF1197" s="24"/>
      <c r="BG1197" s="24"/>
      <c r="BH1197" s="24"/>
      <c r="BI1197" s="24"/>
      <c r="BJ1197" s="24"/>
      <c r="BK1197" s="24"/>
      <c r="BL1197" s="24"/>
      <c r="BM1197" s="24"/>
      <c r="BN1197" s="24"/>
      <c r="BO1197" s="24"/>
      <c r="BP1197" s="24"/>
      <c r="BQ1197" s="24"/>
      <c r="BR1197" s="24"/>
      <c r="BS1197" s="24"/>
      <c r="BT1197" s="24"/>
      <c r="BU1197" s="24"/>
      <c r="BV1197" s="24"/>
      <c r="BW1197" s="24"/>
      <c r="BX1197" s="24"/>
      <c r="BY1197" s="24"/>
      <c r="BZ1197" s="24"/>
      <c r="CA1197" s="24"/>
      <c r="CB1197" s="24"/>
      <c r="CC1197" s="24"/>
      <c r="CD1197" s="24"/>
      <c r="CE1197" s="24"/>
    </row>
    <row r="1198" spans="46:83" x14ac:dyDescent="0.15">
      <c r="AT1198" s="24"/>
      <c r="AU1198" s="24"/>
      <c r="AV1198" s="24"/>
      <c r="AW1198" s="24"/>
      <c r="AX1198" s="24"/>
      <c r="AY1198" s="24"/>
      <c r="AZ1198" s="24"/>
      <c r="BA1198" s="24"/>
      <c r="BB1198" s="24"/>
      <c r="BC1198" s="24"/>
      <c r="BD1198" s="24"/>
      <c r="BE1198" s="24"/>
      <c r="BF1198" s="24"/>
      <c r="BG1198" s="24"/>
      <c r="BH1198" s="24"/>
      <c r="BI1198" s="24"/>
      <c r="BJ1198" s="24"/>
      <c r="BK1198" s="24"/>
      <c r="BL1198" s="24"/>
      <c r="BM1198" s="24"/>
      <c r="BN1198" s="24"/>
      <c r="BO1198" s="24"/>
      <c r="BP1198" s="24"/>
      <c r="BQ1198" s="24"/>
      <c r="BR1198" s="24"/>
      <c r="BS1198" s="24"/>
      <c r="BT1198" s="24"/>
      <c r="BU1198" s="24"/>
      <c r="BV1198" s="24"/>
      <c r="BW1198" s="24"/>
      <c r="BX1198" s="24"/>
      <c r="BY1198" s="24"/>
      <c r="BZ1198" s="24"/>
      <c r="CA1198" s="24"/>
      <c r="CB1198" s="24"/>
      <c r="CC1198" s="24"/>
      <c r="CD1198" s="24"/>
      <c r="CE1198" s="24"/>
    </row>
    <row r="1199" spans="46:83" x14ac:dyDescent="0.15">
      <c r="AT1199" s="24"/>
      <c r="AU1199" s="24"/>
      <c r="AV1199" s="24"/>
      <c r="AW1199" s="24"/>
      <c r="AX1199" s="24"/>
      <c r="AY1199" s="24"/>
      <c r="AZ1199" s="24"/>
      <c r="BA1199" s="24"/>
      <c r="BB1199" s="24"/>
      <c r="BC1199" s="24"/>
      <c r="BD1199" s="24"/>
      <c r="BE1199" s="24"/>
      <c r="BF1199" s="24"/>
      <c r="BG1199" s="24"/>
      <c r="BH1199" s="24"/>
      <c r="BI1199" s="24"/>
      <c r="BJ1199" s="24"/>
      <c r="BK1199" s="24"/>
      <c r="BL1199" s="24"/>
      <c r="BM1199" s="24"/>
      <c r="BN1199" s="24"/>
      <c r="BO1199" s="24"/>
      <c r="BP1199" s="24"/>
      <c r="BQ1199" s="24"/>
      <c r="BR1199" s="24"/>
      <c r="BS1199" s="24"/>
      <c r="BT1199" s="24"/>
      <c r="BU1199" s="24"/>
      <c r="BV1199" s="24"/>
      <c r="BW1199" s="24"/>
      <c r="BX1199" s="24"/>
      <c r="BY1199" s="24"/>
      <c r="BZ1199" s="24"/>
      <c r="CA1199" s="24"/>
      <c r="CB1199" s="24"/>
      <c r="CC1199" s="24"/>
      <c r="CD1199" s="24"/>
      <c r="CE1199" s="24"/>
    </row>
    <row r="1200" spans="46:83" x14ac:dyDescent="0.15">
      <c r="AT1200" s="24"/>
      <c r="AU1200" s="24"/>
      <c r="AV1200" s="24"/>
      <c r="AW1200" s="24"/>
      <c r="AX1200" s="24"/>
      <c r="AY1200" s="24"/>
      <c r="AZ1200" s="24"/>
      <c r="BA1200" s="24"/>
      <c r="BB1200" s="24"/>
      <c r="BC1200" s="24"/>
      <c r="BD1200" s="24"/>
      <c r="BE1200" s="24"/>
      <c r="BF1200" s="24"/>
      <c r="BG1200" s="24"/>
      <c r="BH1200" s="24"/>
      <c r="BI1200" s="24"/>
      <c r="BJ1200" s="24"/>
      <c r="BK1200" s="24"/>
      <c r="BL1200" s="24"/>
      <c r="BM1200" s="24"/>
      <c r="BN1200" s="24"/>
      <c r="BO1200" s="24"/>
      <c r="BP1200" s="24"/>
      <c r="BQ1200" s="24"/>
      <c r="BR1200" s="24"/>
      <c r="BS1200" s="24"/>
      <c r="BT1200" s="24"/>
      <c r="BU1200" s="24"/>
      <c r="BV1200" s="24"/>
      <c r="BW1200" s="24"/>
      <c r="BX1200" s="24"/>
      <c r="BY1200" s="24"/>
      <c r="BZ1200" s="24"/>
      <c r="CA1200" s="24"/>
      <c r="CB1200" s="24"/>
      <c r="CC1200" s="24"/>
      <c r="CD1200" s="24"/>
      <c r="CE1200" s="24"/>
    </row>
    <row r="1201" spans="46:83" x14ac:dyDescent="0.15">
      <c r="AT1201" s="24"/>
      <c r="AU1201" s="24"/>
      <c r="AV1201" s="24"/>
      <c r="AW1201" s="24"/>
      <c r="AX1201" s="24"/>
      <c r="AY1201" s="24"/>
      <c r="AZ1201" s="24"/>
      <c r="BA1201" s="24"/>
      <c r="BB1201" s="24"/>
      <c r="BC1201" s="24"/>
      <c r="BD1201" s="24"/>
      <c r="BE1201" s="24"/>
      <c r="BF1201" s="24"/>
      <c r="BG1201" s="24"/>
      <c r="BH1201" s="24"/>
      <c r="BI1201" s="24"/>
      <c r="BJ1201" s="24"/>
      <c r="BK1201" s="24"/>
      <c r="BL1201" s="24"/>
      <c r="BM1201" s="24"/>
      <c r="BN1201" s="24"/>
      <c r="BO1201" s="24"/>
      <c r="BP1201" s="24"/>
      <c r="BQ1201" s="24"/>
      <c r="BR1201" s="24"/>
      <c r="BS1201" s="24"/>
      <c r="BT1201" s="24"/>
      <c r="BU1201" s="24"/>
      <c r="BV1201" s="24"/>
      <c r="BW1201" s="24"/>
      <c r="BX1201" s="24"/>
      <c r="BY1201" s="24"/>
      <c r="BZ1201" s="24"/>
      <c r="CA1201" s="24"/>
      <c r="CB1201" s="24"/>
      <c r="CC1201" s="24"/>
      <c r="CD1201" s="24"/>
      <c r="CE1201" s="24"/>
    </row>
    <row r="1202" spans="46:83" x14ac:dyDescent="0.15">
      <c r="AT1202" s="24"/>
      <c r="AU1202" s="24"/>
      <c r="AV1202" s="24"/>
      <c r="AW1202" s="24"/>
      <c r="AX1202" s="24"/>
      <c r="AY1202" s="24"/>
      <c r="AZ1202" s="24"/>
      <c r="BA1202" s="24"/>
      <c r="BB1202" s="24"/>
      <c r="BC1202" s="24"/>
      <c r="BD1202" s="24"/>
      <c r="BE1202" s="24"/>
      <c r="BF1202" s="24"/>
      <c r="BG1202" s="24"/>
      <c r="BH1202" s="24"/>
      <c r="BI1202" s="24"/>
      <c r="BJ1202" s="24"/>
      <c r="BK1202" s="24"/>
      <c r="BL1202" s="24"/>
      <c r="BM1202" s="24"/>
      <c r="BN1202" s="24"/>
      <c r="BO1202" s="24"/>
      <c r="BP1202" s="24"/>
      <c r="BQ1202" s="24"/>
      <c r="BR1202" s="24"/>
      <c r="BS1202" s="24"/>
      <c r="BT1202" s="24"/>
      <c r="BU1202" s="24"/>
      <c r="BV1202" s="24"/>
      <c r="BW1202" s="24"/>
      <c r="BX1202" s="24"/>
      <c r="BY1202" s="24"/>
      <c r="BZ1202" s="24"/>
      <c r="CA1202" s="24"/>
      <c r="CB1202" s="24"/>
      <c r="CC1202" s="24"/>
      <c r="CD1202" s="24"/>
      <c r="CE1202" s="24"/>
    </row>
    <row r="1203" spans="46:83" x14ac:dyDescent="0.15">
      <c r="AT1203" s="24"/>
      <c r="AU1203" s="24"/>
      <c r="AV1203" s="24"/>
      <c r="AW1203" s="24"/>
      <c r="AX1203" s="24"/>
      <c r="AY1203" s="24"/>
      <c r="AZ1203" s="24"/>
      <c r="BA1203" s="24"/>
      <c r="BB1203" s="24"/>
      <c r="BC1203" s="24"/>
      <c r="BD1203" s="24"/>
      <c r="BE1203" s="24"/>
      <c r="BF1203" s="24"/>
      <c r="BG1203" s="24"/>
      <c r="BH1203" s="24"/>
      <c r="BI1203" s="24"/>
      <c r="BJ1203" s="24"/>
      <c r="BK1203" s="24"/>
      <c r="BL1203" s="24"/>
      <c r="BM1203" s="24"/>
      <c r="BN1203" s="24"/>
      <c r="BO1203" s="24"/>
      <c r="BP1203" s="24"/>
      <c r="BQ1203" s="24"/>
      <c r="BR1203" s="24"/>
      <c r="BS1203" s="24"/>
      <c r="BT1203" s="24"/>
      <c r="BU1203" s="24"/>
      <c r="BV1203" s="24"/>
      <c r="BW1203" s="24"/>
      <c r="BX1203" s="24"/>
      <c r="BY1203" s="24"/>
      <c r="BZ1203" s="24"/>
      <c r="CA1203" s="24"/>
      <c r="CB1203" s="24"/>
      <c r="CC1203" s="24"/>
      <c r="CD1203" s="24"/>
      <c r="CE1203" s="24"/>
    </row>
    <row r="1204" spans="46:83" x14ac:dyDescent="0.15">
      <c r="AT1204" s="24"/>
      <c r="AU1204" s="24"/>
      <c r="AV1204" s="24"/>
      <c r="AW1204" s="24"/>
      <c r="AX1204" s="24"/>
      <c r="AY1204" s="24"/>
      <c r="AZ1204" s="24"/>
      <c r="BA1204" s="24"/>
      <c r="BB1204" s="24"/>
      <c r="BC1204" s="24"/>
      <c r="BD1204" s="24"/>
      <c r="BE1204" s="24"/>
      <c r="BF1204" s="24"/>
      <c r="BG1204" s="24"/>
      <c r="BH1204" s="24"/>
      <c r="BI1204" s="24"/>
      <c r="BJ1204" s="24"/>
      <c r="BK1204" s="24"/>
      <c r="BL1204" s="24"/>
      <c r="BM1204" s="24"/>
      <c r="BN1204" s="24"/>
      <c r="BO1204" s="24"/>
      <c r="BP1204" s="24"/>
      <c r="BQ1204" s="24"/>
      <c r="BR1204" s="24"/>
      <c r="BS1204" s="24"/>
      <c r="BT1204" s="24"/>
      <c r="BU1204" s="24"/>
      <c r="BV1204" s="24"/>
      <c r="BW1204" s="24"/>
      <c r="BX1204" s="24"/>
      <c r="BY1204" s="24"/>
      <c r="BZ1204" s="24"/>
      <c r="CA1204" s="24"/>
      <c r="CB1204" s="24"/>
      <c r="CC1204" s="24"/>
      <c r="CD1204" s="24"/>
      <c r="CE1204" s="24"/>
    </row>
    <row r="1205" spans="46:83" x14ac:dyDescent="0.15">
      <c r="AT1205" s="24"/>
      <c r="AU1205" s="24"/>
      <c r="AV1205" s="24"/>
      <c r="AW1205" s="24"/>
      <c r="AX1205" s="24"/>
      <c r="AY1205" s="24"/>
      <c r="AZ1205" s="24"/>
      <c r="BA1205" s="24"/>
      <c r="BB1205" s="24"/>
      <c r="BC1205" s="24"/>
      <c r="BD1205" s="24"/>
      <c r="BE1205" s="24"/>
      <c r="BF1205" s="24"/>
      <c r="BG1205" s="24"/>
      <c r="BH1205" s="24"/>
      <c r="BI1205" s="24"/>
      <c r="BJ1205" s="24"/>
      <c r="BK1205" s="24"/>
      <c r="BL1205" s="24"/>
      <c r="BM1205" s="24"/>
      <c r="BN1205" s="24"/>
      <c r="BO1205" s="24"/>
      <c r="BP1205" s="24"/>
      <c r="BQ1205" s="24"/>
      <c r="BR1205" s="24"/>
      <c r="BS1205" s="24"/>
      <c r="BT1205" s="24"/>
      <c r="BU1205" s="24"/>
      <c r="BV1205" s="24"/>
      <c r="BW1205" s="24"/>
      <c r="BX1205" s="24"/>
      <c r="BY1205" s="24"/>
      <c r="BZ1205" s="24"/>
      <c r="CA1205" s="24"/>
      <c r="CB1205" s="24"/>
      <c r="CC1205" s="24"/>
      <c r="CD1205" s="24"/>
      <c r="CE1205" s="24"/>
    </row>
    <row r="1206" spans="46:83" x14ac:dyDescent="0.15">
      <c r="AT1206" s="24"/>
      <c r="AU1206" s="24"/>
      <c r="AV1206" s="24"/>
      <c r="AW1206" s="24"/>
      <c r="AX1206" s="24"/>
      <c r="AY1206" s="24"/>
      <c r="AZ1206" s="24"/>
      <c r="BA1206" s="24"/>
      <c r="BB1206" s="24"/>
      <c r="BC1206" s="24"/>
      <c r="BD1206" s="24"/>
      <c r="BE1206" s="24"/>
      <c r="BF1206" s="24"/>
      <c r="BG1206" s="24"/>
      <c r="BH1206" s="24"/>
      <c r="BI1206" s="24"/>
      <c r="BJ1206" s="24"/>
      <c r="BK1206" s="24"/>
      <c r="BL1206" s="24"/>
      <c r="BM1206" s="24"/>
      <c r="BN1206" s="24"/>
      <c r="BO1206" s="24"/>
      <c r="BP1206" s="24"/>
      <c r="BQ1206" s="24"/>
      <c r="BR1206" s="24"/>
      <c r="BS1206" s="24"/>
      <c r="BT1206" s="24"/>
      <c r="BU1206" s="24"/>
      <c r="BV1206" s="24"/>
      <c r="BW1206" s="24"/>
      <c r="BX1206" s="24"/>
      <c r="BY1206" s="24"/>
      <c r="BZ1206" s="24"/>
      <c r="CA1206" s="24"/>
      <c r="CB1206" s="24"/>
      <c r="CC1206" s="24"/>
      <c r="CD1206" s="24"/>
      <c r="CE1206" s="24"/>
    </row>
    <row r="1207" spans="46:83" x14ac:dyDescent="0.15">
      <c r="AT1207" s="24"/>
      <c r="AU1207" s="24"/>
      <c r="AV1207" s="24"/>
      <c r="AW1207" s="24"/>
      <c r="AX1207" s="24"/>
      <c r="AY1207" s="24"/>
      <c r="AZ1207" s="24"/>
      <c r="BA1207" s="24"/>
      <c r="BB1207" s="24"/>
      <c r="BC1207" s="24"/>
      <c r="BD1207" s="24"/>
      <c r="BE1207" s="24"/>
      <c r="BF1207" s="24"/>
      <c r="BG1207" s="24"/>
      <c r="BH1207" s="24"/>
      <c r="BI1207" s="24"/>
      <c r="BJ1207" s="24"/>
      <c r="BK1207" s="24"/>
      <c r="BL1207" s="24"/>
      <c r="BM1207" s="24"/>
      <c r="BN1207" s="24"/>
      <c r="BO1207" s="24"/>
      <c r="BP1207" s="24"/>
      <c r="BQ1207" s="24"/>
      <c r="BR1207" s="24"/>
      <c r="BS1207" s="24"/>
      <c r="BT1207" s="24"/>
      <c r="BU1207" s="24"/>
      <c r="BV1207" s="24"/>
      <c r="BW1207" s="24"/>
      <c r="BX1207" s="24"/>
      <c r="BY1207" s="24"/>
      <c r="BZ1207" s="24"/>
      <c r="CA1207" s="24"/>
      <c r="CB1207" s="24"/>
      <c r="CC1207" s="24"/>
      <c r="CD1207" s="24"/>
      <c r="CE1207" s="24"/>
    </row>
    <row r="1208" spans="46:83" x14ac:dyDescent="0.15">
      <c r="AT1208" s="24"/>
      <c r="AU1208" s="24"/>
      <c r="AV1208" s="24"/>
      <c r="AW1208" s="24"/>
      <c r="AX1208" s="24"/>
      <c r="AY1208" s="24"/>
      <c r="AZ1208" s="24"/>
      <c r="BA1208" s="24"/>
      <c r="BB1208" s="24"/>
      <c r="BC1208" s="24"/>
      <c r="BD1208" s="24"/>
      <c r="BE1208" s="24"/>
      <c r="BF1208" s="24"/>
      <c r="BG1208" s="24"/>
      <c r="BH1208" s="24"/>
      <c r="BI1208" s="24"/>
      <c r="BJ1208" s="24"/>
      <c r="BK1208" s="24"/>
      <c r="BL1208" s="24"/>
      <c r="BM1208" s="24"/>
      <c r="BN1208" s="24"/>
      <c r="BO1208" s="24"/>
      <c r="BP1208" s="24"/>
      <c r="BQ1208" s="24"/>
      <c r="BR1208" s="24"/>
      <c r="BS1208" s="24"/>
      <c r="BT1208" s="24"/>
      <c r="BU1208" s="24"/>
      <c r="BV1208" s="24"/>
      <c r="BW1208" s="24"/>
      <c r="BX1208" s="24"/>
      <c r="BY1208" s="24"/>
      <c r="BZ1208" s="24"/>
      <c r="CA1208" s="24"/>
      <c r="CB1208" s="24"/>
      <c r="CC1208" s="24"/>
      <c r="CD1208" s="24"/>
      <c r="CE1208" s="24"/>
    </row>
    <row r="1209" spans="46:83" x14ac:dyDescent="0.15">
      <c r="AT1209" s="24"/>
      <c r="AU1209" s="24"/>
      <c r="AV1209" s="24"/>
      <c r="AW1209" s="24"/>
      <c r="AX1209" s="24"/>
      <c r="AY1209" s="24"/>
      <c r="AZ1209" s="24"/>
      <c r="BA1209" s="24"/>
      <c r="BB1209" s="24"/>
      <c r="BC1209" s="24"/>
      <c r="BD1209" s="24"/>
      <c r="BE1209" s="24"/>
      <c r="BF1209" s="24"/>
      <c r="BG1209" s="24"/>
      <c r="BH1209" s="24"/>
      <c r="BI1209" s="24"/>
      <c r="BJ1209" s="24"/>
      <c r="BK1209" s="24"/>
      <c r="BL1209" s="24"/>
      <c r="BM1209" s="24"/>
      <c r="BN1209" s="24"/>
      <c r="BO1209" s="24"/>
      <c r="BP1209" s="24"/>
      <c r="BQ1209" s="24"/>
      <c r="BR1209" s="24"/>
      <c r="BS1209" s="24"/>
      <c r="BT1209" s="24"/>
      <c r="BU1209" s="24"/>
      <c r="BV1209" s="24"/>
      <c r="BW1209" s="24"/>
      <c r="BX1209" s="24"/>
      <c r="BY1209" s="24"/>
      <c r="BZ1209" s="24"/>
      <c r="CA1209" s="24"/>
      <c r="CB1209" s="24"/>
      <c r="CC1209" s="24"/>
      <c r="CD1209" s="24"/>
      <c r="CE1209" s="24"/>
    </row>
    <row r="1210" spans="46:83" x14ac:dyDescent="0.15">
      <c r="AT1210" s="24"/>
      <c r="AU1210" s="24"/>
      <c r="AV1210" s="24"/>
      <c r="AW1210" s="24"/>
      <c r="AX1210" s="24"/>
      <c r="AY1210" s="24"/>
      <c r="AZ1210" s="24"/>
      <c r="BA1210" s="24"/>
      <c r="BB1210" s="24"/>
      <c r="BC1210" s="24"/>
      <c r="BD1210" s="24"/>
      <c r="BE1210" s="24"/>
      <c r="BF1210" s="24"/>
      <c r="BG1210" s="24"/>
      <c r="BH1210" s="24"/>
      <c r="BI1210" s="24"/>
      <c r="BJ1210" s="24"/>
      <c r="BK1210" s="24"/>
      <c r="BL1210" s="24"/>
      <c r="BM1210" s="24"/>
      <c r="BN1210" s="24"/>
      <c r="BO1210" s="24"/>
      <c r="BP1210" s="24"/>
      <c r="BQ1210" s="24"/>
      <c r="BR1210" s="24"/>
      <c r="BS1210" s="24"/>
      <c r="BT1210" s="24"/>
      <c r="BU1210" s="24"/>
      <c r="BV1210" s="24"/>
      <c r="BW1210" s="24"/>
      <c r="BX1210" s="24"/>
      <c r="BY1210" s="24"/>
      <c r="BZ1210" s="24"/>
      <c r="CA1210" s="24"/>
      <c r="CB1210" s="24"/>
      <c r="CC1210" s="24"/>
      <c r="CD1210" s="24"/>
      <c r="CE1210" s="24"/>
    </row>
    <row r="1211" spans="46:83" x14ac:dyDescent="0.15">
      <c r="AT1211" s="24"/>
      <c r="AU1211" s="24"/>
      <c r="AV1211" s="24"/>
      <c r="AW1211" s="24"/>
      <c r="AX1211" s="24"/>
      <c r="AY1211" s="24"/>
      <c r="AZ1211" s="24"/>
      <c r="BA1211" s="24"/>
      <c r="BB1211" s="24"/>
      <c r="BC1211" s="24"/>
      <c r="BD1211" s="24"/>
      <c r="BE1211" s="24"/>
      <c r="BF1211" s="24"/>
      <c r="BG1211" s="24"/>
      <c r="BH1211" s="24"/>
      <c r="BI1211" s="24"/>
      <c r="BJ1211" s="24"/>
      <c r="BK1211" s="24"/>
      <c r="BL1211" s="24"/>
      <c r="BM1211" s="24"/>
      <c r="BN1211" s="24"/>
      <c r="BO1211" s="24"/>
      <c r="BP1211" s="24"/>
      <c r="BQ1211" s="24"/>
      <c r="BR1211" s="24"/>
      <c r="BS1211" s="24"/>
      <c r="BT1211" s="24"/>
      <c r="BU1211" s="24"/>
      <c r="BV1211" s="24"/>
      <c r="BW1211" s="24"/>
      <c r="BX1211" s="24"/>
      <c r="BY1211" s="24"/>
      <c r="BZ1211" s="24"/>
      <c r="CA1211" s="24"/>
      <c r="CB1211" s="24"/>
      <c r="CC1211" s="24"/>
      <c r="CD1211" s="24"/>
      <c r="CE1211" s="24"/>
    </row>
    <row r="1212" spans="46:83" x14ac:dyDescent="0.15">
      <c r="AT1212" s="24"/>
      <c r="AU1212" s="24"/>
      <c r="AV1212" s="24"/>
      <c r="AW1212" s="24"/>
      <c r="AX1212" s="24"/>
      <c r="AY1212" s="24"/>
      <c r="AZ1212" s="24"/>
      <c r="BA1212" s="24"/>
      <c r="BB1212" s="24"/>
      <c r="BC1212" s="24"/>
      <c r="BD1212" s="24"/>
      <c r="BE1212" s="24"/>
      <c r="BF1212" s="24"/>
      <c r="BG1212" s="24"/>
      <c r="BH1212" s="24"/>
      <c r="BI1212" s="24"/>
      <c r="BJ1212" s="24"/>
      <c r="BK1212" s="24"/>
      <c r="BL1212" s="24"/>
      <c r="BM1212" s="24"/>
      <c r="BN1212" s="24"/>
      <c r="BO1212" s="24"/>
      <c r="BP1212" s="24"/>
      <c r="BQ1212" s="24"/>
      <c r="BR1212" s="24"/>
      <c r="BS1212" s="24"/>
      <c r="BT1212" s="24"/>
      <c r="BU1212" s="24"/>
      <c r="BV1212" s="24"/>
      <c r="BW1212" s="24"/>
      <c r="BX1212" s="24"/>
      <c r="BY1212" s="24"/>
      <c r="BZ1212" s="24"/>
      <c r="CA1212" s="24"/>
      <c r="CB1212" s="24"/>
      <c r="CC1212" s="24"/>
      <c r="CD1212" s="24"/>
      <c r="CE1212" s="24"/>
    </row>
    <row r="1213" spans="46:83" x14ac:dyDescent="0.15">
      <c r="AT1213" s="24"/>
      <c r="AU1213" s="24"/>
      <c r="AV1213" s="24"/>
      <c r="AW1213" s="24"/>
      <c r="AX1213" s="24"/>
      <c r="AY1213" s="24"/>
      <c r="AZ1213" s="24"/>
      <c r="BA1213" s="24"/>
      <c r="BB1213" s="24"/>
      <c r="BC1213" s="24"/>
      <c r="BD1213" s="24"/>
      <c r="BE1213" s="24"/>
      <c r="BF1213" s="24"/>
      <c r="BG1213" s="24"/>
      <c r="BH1213" s="24"/>
      <c r="BI1213" s="24"/>
      <c r="BJ1213" s="24"/>
      <c r="BK1213" s="24"/>
      <c r="BL1213" s="24"/>
      <c r="BM1213" s="24"/>
      <c r="BN1213" s="24"/>
      <c r="BO1213" s="24"/>
      <c r="BP1213" s="24"/>
      <c r="BQ1213" s="24"/>
      <c r="BR1213" s="24"/>
      <c r="BS1213" s="24"/>
      <c r="BT1213" s="24"/>
      <c r="BU1213" s="24"/>
      <c r="BV1213" s="24"/>
      <c r="BW1213" s="24"/>
      <c r="BX1213" s="24"/>
      <c r="BY1213" s="24"/>
      <c r="BZ1213" s="24"/>
      <c r="CA1213" s="24"/>
      <c r="CB1213" s="24"/>
      <c r="CC1213" s="24"/>
      <c r="CD1213" s="24"/>
      <c r="CE1213" s="24"/>
    </row>
    <row r="1214" spans="46:83" x14ac:dyDescent="0.15">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row>
    <row r="1215" spans="46:83" x14ac:dyDescent="0.15">
      <c r="AT1215" s="24"/>
      <c r="AU1215" s="24"/>
      <c r="AV1215" s="24"/>
      <c r="AW1215" s="24"/>
      <c r="AX1215" s="24"/>
      <c r="AY1215" s="24"/>
      <c r="AZ1215" s="24"/>
      <c r="BA1215" s="24"/>
      <c r="BB1215" s="24"/>
      <c r="BC1215" s="24"/>
      <c r="BD1215" s="24"/>
      <c r="BE1215" s="24"/>
      <c r="BF1215" s="24"/>
      <c r="BG1215" s="24"/>
      <c r="BH1215" s="24"/>
      <c r="BI1215" s="24"/>
      <c r="BJ1215" s="24"/>
      <c r="BK1215" s="24"/>
      <c r="BL1215" s="24"/>
      <c r="BM1215" s="24"/>
      <c r="BN1215" s="24"/>
      <c r="BO1215" s="24"/>
      <c r="BP1215" s="24"/>
      <c r="BQ1215" s="24"/>
      <c r="BR1215" s="24"/>
      <c r="BS1215" s="24"/>
      <c r="BT1215" s="24"/>
      <c r="BU1215" s="24"/>
      <c r="BV1215" s="24"/>
      <c r="BW1215" s="24"/>
      <c r="BX1215" s="24"/>
      <c r="BY1215" s="24"/>
      <c r="BZ1215" s="24"/>
      <c r="CA1215" s="24"/>
      <c r="CB1215" s="24"/>
      <c r="CC1215" s="24"/>
      <c r="CD1215" s="24"/>
      <c r="CE1215" s="24"/>
    </row>
    <row r="1216" spans="46:83" x14ac:dyDescent="0.15">
      <c r="AT1216" s="24"/>
      <c r="AU1216" s="24"/>
      <c r="AV1216" s="24"/>
      <c r="AW1216" s="24"/>
      <c r="AX1216" s="24"/>
      <c r="AY1216" s="24"/>
      <c r="AZ1216" s="24"/>
      <c r="BA1216" s="24"/>
      <c r="BB1216" s="24"/>
      <c r="BC1216" s="24"/>
      <c r="BD1216" s="24"/>
      <c r="BE1216" s="24"/>
      <c r="BF1216" s="24"/>
      <c r="BG1216" s="24"/>
      <c r="BH1216" s="24"/>
      <c r="BI1216" s="24"/>
      <c r="BJ1216" s="24"/>
      <c r="BK1216" s="24"/>
      <c r="BL1216" s="24"/>
      <c r="BM1216" s="24"/>
      <c r="BN1216" s="24"/>
      <c r="BO1216" s="24"/>
      <c r="BP1216" s="24"/>
      <c r="BQ1216" s="24"/>
      <c r="BR1216" s="24"/>
      <c r="BS1216" s="24"/>
      <c r="BT1216" s="24"/>
      <c r="BU1216" s="24"/>
      <c r="BV1216" s="24"/>
      <c r="BW1216" s="24"/>
      <c r="BX1216" s="24"/>
      <c r="BY1216" s="24"/>
      <c r="BZ1216" s="24"/>
      <c r="CA1216" s="24"/>
      <c r="CB1216" s="24"/>
      <c r="CC1216" s="24"/>
      <c r="CD1216" s="24"/>
      <c r="CE1216" s="24"/>
    </row>
    <row r="1217" spans="46:83" x14ac:dyDescent="0.15">
      <c r="AT1217" s="24"/>
      <c r="AU1217" s="24"/>
      <c r="AV1217" s="24"/>
      <c r="AW1217" s="24"/>
      <c r="AX1217" s="24"/>
      <c r="AY1217" s="24"/>
      <c r="AZ1217" s="24"/>
      <c r="BA1217" s="24"/>
      <c r="BB1217" s="24"/>
      <c r="BC1217" s="24"/>
      <c r="BD1217" s="24"/>
      <c r="BE1217" s="24"/>
      <c r="BF1217" s="24"/>
      <c r="BG1217" s="24"/>
      <c r="BH1217" s="24"/>
      <c r="BI1217" s="24"/>
      <c r="BJ1217" s="24"/>
      <c r="BK1217" s="24"/>
      <c r="BL1217" s="24"/>
      <c r="BM1217" s="24"/>
      <c r="BN1217" s="24"/>
      <c r="BO1217" s="24"/>
      <c r="BP1217" s="24"/>
      <c r="BQ1217" s="24"/>
      <c r="BR1217" s="24"/>
      <c r="BS1217" s="24"/>
      <c r="BT1217" s="24"/>
      <c r="BU1217" s="24"/>
      <c r="BV1217" s="24"/>
      <c r="BW1217" s="24"/>
      <c r="BX1217" s="24"/>
      <c r="BY1217" s="24"/>
      <c r="BZ1217" s="24"/>
      <c r="CA1217" s="24"/>
      <c r="CB1217" s="24"/>
      <c r="CC1217" s="24"/>
      <c r="CD1217" s="24"/>
      <c r="CE1217" s="24"/>
    </row>
    <row r="1218" spans="46:83" x14ac:dyDescent="0.15">
      <c r="AT1218" s="24"/>
      <c r="AU1218" s="24"/>
      <c r="AV1218" s="24"/>
      <c r="AW1218" s="24"/>
      <c r="AX1218" s="24"/>
      <c r="AY1218" s="24"/>
      <c r="AZ1218" s="24"/>
      <c r="BA1218" s="24"/>
      <c r="BB1218" s="24"/>
      <c r="BC1218" s="24"/>
      <c r="BD1218" s="24"/>
      <c r="BE1218" s="24"/>
      <c r="BF1218" s="24"/>
      <c r="BG1218" s="24"/>
      <c r="BH1218" s="24"/>
      <c r="BI1218" s="24"/>
      <c r="BJ1218" s="24"/>
      <c r="BK1218" s="24"/>
      <c r="BL1218" s="24"/>
      <c r="BM1218" s="24"/>
      <c r="BN1218" s="24"/>
      <c r="BO1218" s="24"/>
      <c r="BP1218" s="24"/>
      <c r="BQ1218" s="24"/>
      <c r="BR1218" s="24"/>
      <c r="BS1218" s="24"/>
      <c r="BT1218" s="24"/>
      <c r="BU1218" s="24"/>
      <c r="BV1218" s="24"/>
      <c r="BW1218" s="24"/>
      <c r="BX1218" s="24"/>
      <c r="BY1218" s="24"/>
      <c r="BZ1218" s="24"/>
      <c r="CA1218" s="24"/>
      <c r="CB1218" s="24"/>
      <c r="CC1218" s="24"/>
      <c r="CD1218" s="24"/>
      <c r="CE1218" s="24"/>
    </row>
    <row r="1219" spans="46:83" x14ac:dyDescent="0.15">
      <c r="AT1219" s="24"/>
      <c r="AU1219" s="24"/>
      <c r="AV1219" s="24"/>
      <c r="AW1219" s="24"/>
      <c r="AX1219" s="24"/>
      <c r="AY1219" s="24"/>
      <c r="AZ1219" s="24"/>
      <c r="BA1219" s="24"/>
      <c r="BB1219" s="24"/>
      <c r="BC1219" s="24"/>
      <c r="BD1219" s="24"/>
      <c r="BE1219" s="24"/>
      <c r="BF1219" s="24"/>
      <c r="BG1219" s="24"/>
      <c r="BH1219" s="24"/>
      <c r="BI1219" s="24"/>
      <c r="BJ1219" s="24"/>
      <c r="BK1219" s="24"/>
      <c r="BL1219" s="24"/>
      <c r="BM1219" s="24"/>
      <c r="BN1219" s="24"/>
      <c r="BO1219" s="24"/>
      <c r="BP1219" s="24"/>
      <c r="BQ1219" s="24"/>
      <c r="BR1219" s="24"/>
      <c r="BS1219" s="24"/>
      <c r="BT1219" s="24"/>
      <c r="BU1219" s="24"/>
      <c r="BV1219" s="24"/>
      <c r="BW1219" s="24"/>
      <c r="BX1219" s="24"/>
      <c r="BY1219" s="24"/>
      <c r="BZ1219" s="24"/>
      <c r="CA1219" s="24"/>
      <c r="CB1219" s="24"/>
      <c r="CC1219" s="24"/>
      <c r="CD1219" s="24"/>
      <c r="CE1219" s="24"/>
    </row>
    <row r="1220" spans="46:83" x14ac:dyDescent="0.15">
      <c r="AT1220" s="24"/>
      <c r="AU1220" s="24"/>
      <c r="AV1220" s="24"/>
      <c r="AW1220" s="24"/>
      <c r="AX1220" s="24"/>
      <c r="AY1220" s="24"/>
      <c r="AZ1220" s="24"/>
      <c r="BA1220" s="24"/>
      <c r="BB1220" s="24"/>
      <c r="BC1220" s="24"/>
      <c r="BD1220" s="24"/>
      <c r="BE1220" s="24"/>
      <c r="BF1220" s="24"/>
      <c r="BG1220" s="24"/>
      <c r="BH1220" s="24"/>
      <c r="BI1220" s="24"/>
      <c r="BJ1220" s="24"/>
      <c r="BK1220" s="24"/>
      <c r="BL1220" s="24"/>
      <c r="BM1220" s="24"/>
      <c r="BN1220" s="24"/>
      <c r="BO1220" s="24"/>
      <c r="BP1220" s="24"/>
      <c r="BQ1220" s="24"/>
      <c r="BR1220" s="24"/>
      <c r="BS1220" s="24"/>
      <c r="BT1220" s="24"/>
      <c r="BU1220" s="24"/>
      <c r="BV1220" s="24"/>
      <c r="BW1220" s="24"/>
      <c r="BX1220" s="24"/>
      <c r="BY1220" s="24"/>
      <c r="BZ1220" s="24"/>
      <c r="CA1220" s="24"/>
      <c r="CB1220" s="24"/>
      <c r="CC1220" s="24"/>
      <c r="CD1220" s="24"/>
      <c r="CE1220" s="24"/>
    </row>
    <row r="1221" spans="46:83" x14ac:dyDescent="0.15">
      <c r="AT1221" s="24"/>
      <c r="AU1221" s="24"/>
      <c r="AV1221" s="24"/>
      <c r="AW1221" s="24"/>
      <c r="AX1221" s="24"/>
      <c r="AY1221" s="24"/>
      <c r="AZ1221" s="24"/>
      <c r="BA1221" s="24"/>
      <c r="BB1221" s="24"/>
      <c r="BC1221" s="24"/>
      <c r="BD1221" s="24"/>
      <c r="BE1221" s="24"/>
      <c r="BF1221" s="24"/>
      <c r="BG1221" s="24"/>
      <c r="BH1221" s="24"/>
      <c r="BI1221" s="24"/>
      <c r="BJ1221" s="24"/>
      <c r="BK1221" s="24"/>
      <c r="BL1221" s="24"/>
      <c r="BM1221" s="24"/>
      <c r="BN1221" s="24"/>
      <c r="BO1221" s="24"/>
      <c r="BP1221" s="24"/>
      <c r="BQ1221" s="24"/>
      <c r="BR1221" s="24"/>
      <c r="BS1221" s="24"/>
      <c r="BT1221" s="24"/>
      <c r="BU1221" s="24"/>
      <c r="BV1221" s="24"/>
      <c r="BW1221" s="24"/>
      <c r="BX1221" s="24"/>
      <c r="BY1221" s="24"/>
      <c r="BZ1221" s="24"/>
      <c r="CA1221" s="24"/>
      <c r="CB1221" s="24"/>
      <c r="CC1221" s="24"/>
      <c r="CD1221" s="24"/>
      <c r="CE1221" s="24"/>
    </row>
    <row r="1222" spans="46:83" x14ac:dyDescent="0.15">
      <c r="AT1222" s="24"/>
      <c r="AU1222" s="24"/>
      <c r="AV1222" s="24"/>
      <c r="AW1222" s="24"/>
      <c r="AX1222" s="24"/>
      <c r="AY1222" s="24"/>
      <c r="AZ1222" s="24"/>
      <c r="BA1222" s="24"/>
      <c r="BB1222" s="24"/>
      <c r="BC1222" s="24"/>
      <c r="BD1222" s="24"/>
      <c r="BE1222" s="24"/>
      <c r="BF1222" s="24"/>
      <c r="BG1222" s="24"/>
      <c r="BH1222" s="24"/>
      <c r="BI1222" s="24"/>
      <c r="BJ1222" s="24"/>
      <c r="BK1222" s="24"/>
      <c r="BL1222" s="24"/>
      <c r="BM1222" s="24"/>
      <c r="BN1222" s="24"/>
      <c r="BO1222" s="24"/>
      <c r="BP1222" s="24"/>
      <c r="BQ1222" s="24"/>
      <c r="BR1222" s="24"/>
      <c r="BS1222" s="24"/>
      <c r="BT1222" s="24"/>
      <c r="BU1222" s="24"/>
      <c r="BV1222" s="24"/>
      <c r="BW1222" s="24"/>
      <c r="BX1222" s="24"/>
      <c r="BY1222" s="24"/>
      <c r="BZ1222" s="24"/>
      <c r="CA1222" s="24"/>
      <c r="CB1222" s="24"/>
      <c r="CC1222" s="24"/>
      <c r="CD1222" s="24"/>
      <c r="CE1222" s="24"/>
    </row>
    <row r="1223" spans="46:83" x14ac:dyDescent="0.15">
      <c r="AT1223" s="24"/>
      <c r="AU1223" s="24"/>
      <c r="AV1223" s="24"/>
      <c r="AW1223" s="24"/>
      <c r="AX1223" s="24"/>
      <c r="AY1223" s="24"/>
      <c r="AZ1223" s="24"/>
      <c r="BA1223" s="24"/>
      <c r="BB1223" s="24"/>
      <c r="BC1223" s="24"/>
      <c r="BD1223" s="24"/>
      <c r="BE1223" s="24"/>
      <c r="BF1223" s="24"/>
      <c r="BG1223" s="24"/>
      <c r="BH1223" s="24"/>
      <c r="BI1223" s="24"/>
      <c r="BJ1223" s="24"/>
      <c r="BK1223" s="24"/>
      <c r="BL1223" s="24"/>
      <c r="BM1223" s="24"/>
      <c r="BN1223" s="24"/>
      <c r="BO1223" s="24"/>
      <c r="BP1223" s="24"/>
      <c r="BQ1223" s="24"/>
      <c r="BR1223" s="24"/>
      <c r="BS1223" s="24"/>
      <c r="BT1223" s="24"/>
      <c r="BU1223" s="24"/>
      <c r="BV1223" s="24"/>
      <c r="BW1223" s="24"/>
      <c r="BX1223" s="24"/>
      <c r="BY1223" s="24"/>
      <c r="BZ1223" s="24"/>
      <c r="CA1223" s="24"/>
      <c r="CB1223" s="24"/>
      <c r="CC1223" s="24"/>
      <c r="CD1223" s="24"/>
      <c r="CE1223" s="24"/>
    </row>
    <row r="1224" spans="46:83" x14ac:dyDescent="0.15">
      <c r="AT1224" s="24"/>
      <c r="AU1224" s="24"/>
      <c r="AV1224" s="24"/>
      <c r="AW1224" s="24"/>
      <c r="AX1224" s="24"/>
      <c r="AY1224" s="24"/>
      <c r="AZ1224" s="24"/>
      <c r="BA1224" s="24"/>
      <c r="BB1224" s="24"/>
      <c r="BC1224" s="24"/>
      <c r="BD1224" s="24"/>
      <c r="BE1224" s="24"/>
      <c r="BF1224" s="24"/>
      <c r="BG1224" s="24"/>
      <c r="BH1224" s="24"/>
      <c r="BI1224" s="24"/>
      <c r="BJ1224" s="24"/>
      <c r="BK1224" s="24"/>
      <c r="BL1224" s="24"/>
      <c r="BM1224" s="24"/>
      <c r="BN1224" s="24"/>
      <c r="BO1224" s="24"/>
      <c r="BP1224" s="24"/>
      <c r="BQ1224" s="24"/>
      <c r="BR1224" s="24"/>
      <c r="BS1224" s="24"/>
      <c r="BT1224" s="24"/>
      <c r="BU1224" s="24"/>
      <c r="BV1224" s="24"/>
      <c r="BW1224" s="24"/>
      <c r="BX1224" s="24"/>
      <c r="BY1224" s="24"/>
      <c r="BZ1224" s="24"/>
      <c r="CA1224" s="24"/>
      <c r="CB1224" s="24"/>
      <c r="CC1224" s="24"/>
      <c r="CD1224" s="24"/>
      <c r="CE1224" s="24"/>
    </row>
    <row r="1225" spans="46:83" x14ac:dyDescent="0.15">
      <c r="AT1225" s="24"/>
      <c r="AU1225" s="24"/>
      <c r="AV1225" s="24"/>
      <c r="AW1225" s="24"/>
      <c r="AX1225" s="24"/>
      <c r="AY1225" s="24"/>
      <c r="AZ1225" s="24"/>
      <c r="BA1225" s="24"/>
      <c r="BB1225" s="24"/>
      <c r="BC1225" s="24"/>
      <c r="BD1225" s="24"/>
      <c r="BE1225" s="24"/>
      <c r="BF1225" s="24"/>
      <c r="BG1225" s="24"/>
      <c r="BH1225" s="24"/>
      <c r="BI1225" s="24"/>
      <c r="BJ1225" s="24"/>
      <c r="BK1225" s="24"/>
      <c r="BL1225" s="24"/>
      <c r="BM1225" s="24"/>
      <c r="BN1225" s="24"/>
      <c r="BO1225" s="24"/>
      <c r="BP1225" s="24"/>
      <c r="BQ1225" s="24"/>
      <c r="BR1225" s="24"/>
      <c r="BS1225" s="24"/>
      <c r="BT1225" s="24"/>
      <c r="BU1225" s="24"/>
      <c r="BV1225" s="24"/>
      <c r="BW1225" s="24"/>
      <c r="BX1225" s="24"/>
      <c r="BY1225" s="24"/>
      <c r="BZ1225" s="24"/>
      <c r="CA1225" s="24"/>
      <c r="CB1225" s="24"/>
      <c r="CC1225" s="24"/>
      <c r="CD1225" s="24"/>
      <c r="CE1225" s="24"/>
    </row>
    <row r="1226" spans="46:83" x14ac:dyDescent="0.15">
      <c r="AT1226" s="24"/>
      <c r="AU1226" s="24"/>
      <c r="AV1226" s="24"/>
      <c r="AW1226" s="24"/>
      <c r="AX1226" s="24"/>
      <c r="AY1226" s="24"/>
      <c r="AZ1226" s="24"/>
      <c r="BA1226" s="24"/>
      <c r="BB1226" s="24"/>
      <c r="BC1226" s="24"/>
      <c r="BD1226" s="24"/>
      <c r="BE1226" s="24"/>
      <c r="BF1226" s="24"/>
      <c r="BG1226" s="24"/>
      <c r="BH1226" s="24"/>
      <c r="BI1226" s="24"/>
      <c r="BJ1226" s="24"/>
      <c r="BK1226" s="24"/>
      <c r="BL1226" s="24"/>
      <c r="BM1226" s="24"/>
      <c r="BN1226" s="24"/>
      <c r="BO1226" s="24"/>
      <c r="BP1226" s="24"/>
      <c r="BQ1226" s="24"/>
      <c r="BR1226" s="24"/>
      <c r="BS1226" s="24"/>
      <c r="BT1226" s="24"/>
      <c r="BU1226" s="24"/>
      <c r="BV1226" s="24"/>
      <c r="BW1226" s="24"/>
      <c r="BX1226" s="24"/>
      <c r="BY1226" s="24"/>
      <c r="BZ1226" s="24"/>
      <c r="CA1226" s="24"/>
      <c r="CB1226" s="24"/>
      <c r="CC1226" s="24"/>
      <c r="CD1226" s="24"/>
      <c r="CE1226" s="24"/>
    </row>
    <row r="1227" spans="46:83" x14ac:dyDescent="0.15">
      <c r="AT1227" s="24"/>
      <c r="AU1227" s="24"/>
      <c r="AV1227" s="24"/>
      <c r="AW1227" s="24"/>
      <c r="AX1227" s="24"/>
      <c r="AY1227" s="24"/>
      <c r="AZ1227" s="24"/>
      <c r="BA1227" s="24"/>
      <c r="BB1227" s="24"/>
      <c r="BC1227" s="24"/>
      <c r="BD1227" s="24"/>
      <c r="BE1227" s="24"/>
      <c r="BF1227" s="24"/>
      <c r="BG1227" s="24"/>
      <c r="BH1227" s="24"/>
      <c r="BI1227" s="24"/>
      <c r="BJ1227" s="24"/>
      <c r="BK1227" s="24"/>
      <c r="BL1227" s="24"/>
      <c r="BM1227" s="24"/>
      <c r="BN1227" s="24"/>
      <c r="BO1227" s="24"/>
      <c r="BP1227" s="24"/>
      <c r="BQ1227" s="24"/>
      <c r="BR1227" s="24"/>
      <c r="BS1227" s="24"/>
      <c r="BT1227" s="24"/>
      <c r="BU1227" s="24"/>
      <c r="BV1227" s="24"/>
      <c r="BW1227" s="24"/>
      <c r="BX1227" s="24"/>
      <c r="BY1227" s="24"/>
      <c r="BZ1227" s="24"/>
      <c r="CA1227" s="24"/>
      <c r="CB1227" s="24"/>
      <c r="CC1227" s="24"/>
      <c r="CD1227" s="24"/>
      <c r="CE1227" s="24"/>
    </row>
    <row r="1228" spans="46:83" x14ac:dyDescent="0.15">
      <c r="AT1228" s="24"/>
      <c r="AU1228" s="24"/>
      <c r="AV1228" s="24"/>
      <c r="AW1228" s="24"/>
      <c r="AX1228" s="24"/>
      <c r="AY1228" s="24"/>
      <c r="AZ1228" s="24"/>
      <c r="BA1228" s="24"/>
      <c r="BB1228" s="24"/>
      <c r="BC1228" s="24"/>
      <c r="BD1228" s="24"/>
      <c r="BE1228" s="24"/>
      <c r="BF1228" s="24"/>
      <c r="BG1228" s="24"/>
      <c r="BH1228" s="24"/>
      <c r="BI1228" s="24"/>
      <c r="BJ1228" s="24"/>
      <c r="BK1228" s="24"/>
      <c r="BL1228" s="24"/>
      <c r="BM1228" s="24"/>
      <c r="BN1228" s="24"/>
      <c r="BO1228" s="24"/>
      <c r="BP1228" s="24"/>
      <c r="BQ1228" s="24"/>
      <c r="BR1228" s="24"/>
      <c r="BS1228" s="24"/>
      <c r="BT1228" s="24"/>
      <c r="BU1228" s="24"/>
      <c r="BV1228" s="24"/>
      <c r="BW1228" s="24"/>
      <c r="BX1228" s="24"/>
      <c r="BY1228" s="24"/>
      <c r="BZ1228" s="24"/>
      <c r="CA1228" s="24"/>
      <c r="CB1228" s="24"/>
      <c r="CC1228" s="24"/>
      <c r="CD1228" s="24"/>
      <c r="CE1228" s="24"/>
    </row>
    <row r="1229" spans="46:83" x14ac:dyDescent="0.15">
      <c r="AT1229" s="24"/>
      <c r="AU1229" s="24"/>
      <c r="AV1229" s="24"/>
      <c r="AW1229" s="24"/>
      <c r="AX1229" s="24"/>
      <c r="AY1229" s="24"/>
      <c r="AZ1229" s="24"/>
      <c r="BA1229" s="24"/>
      <c r="BB1229" s="24"/>
      <c r="BC1229" s="24"/>
      <c r="BD1229" s="24"/>
      <c r="BE1229" s="24"/>
      <c r="BF1229" s="24"/>
      <c r="BG1229" s="24"/>
      <c r="BH1229" s="24"/>
      <c r="BI1229" s="24"/>
      <c r="BJ1229" s="24"/>
      <c r="BK1229" s="24"/>
      <c r="BL1229" s="24"/>
      <c r="BM1229" s="24"/>
      <c r="BN1229" s="24"/>
      <c r="BO1229" s="24"/>
      <c r="BP1229" s="24"/>
      <c r="BQ1229" s="24"/>
      <c r="BR1229" s="24"/>
      <c r="BS1229" s="24"/>
      <c r="BT1229" s="24"/>
      <c r="BU1229" s="24"/>
      <c r="BV1229" s="24"/>
      <c r="BW1229" s="24"/>
      <c r="BX1229" s="24"/>
      <c r="BY1229" s="24"/>
      <c r="BZ1229" s="24"/>
      <c r="CA1229" s="24"/>
      <c r="CB1229" s="24"/>
      <c r="CC1229" s="24"/>
      <c r="CD1229" s="24"/>
      <c r="CE1229" s="24"/>
    </row>
    <row r="1230" spans="46:83" x14ac:dyDescent="0.15">
      <c r="AT1230" s="24"/>
      <c r="AU1230" s="24"/>
      <c r="AV1230" s="24"/>
      <c r="AW1230" s="24"/>
      <c r="AX1230" s="24"/>
      <c r="AY1230" s="24"/>
      <c r="AZ1230" s="24"/>
      <c r="BA1230" s="24"/>
      <c r="BB1230" s="24"/>
      <c r="BC1230" s="24"/>
      <c r="BD1230" s="24"/>
      <c r="BE1230" s="24"/>
      <c r="BF1230" s="24"/>
      <c r="BG1230" s="24"/>
      <c r="BH1230" s="24"/>
      <c r="BI1230" s="24"/>
      <c r="BJ1230" s="24"/>
      <c r="BK1230" s="24"/>
      <c r="BL1230" s="24"/>
      <c r="BM1230" s="24"/>
      <c r="BN1230" s="24"/>
      <c r="BO1230" s="24"/>
      <c r="BP1230" s="24"/>
      <c r="BQ1230" s="24"/>
      <c r="BR1230" s="24"/>
      <c r="BS1230" s="24"/>
      <c r="BT1230" s="24"/>
      <c r="BU1230" s="24"/>
      <c r="BV1230" s="24"/>
      <c r="BW1230" s="24"/>
      <c r="BX1230" s="24"/>
      <c r="BY1230" s="24"/>
      <c r="BZ1230" s="24"/>
      <c r="CA1230" s="24"/>
      <c r="CB1230" s="24"/>
      <c r="CC1230" s="24"/>
      <c r="CD1230" s="24"/>
      <c r="CE1230" s="24"/>
    </row>
    <row r="1231" spans="46:83" x14ac:dyDescent="0.15">
      <c r="AT1231" s="24"/>
      <c r="AU1231" s="24"/>
      <c r="AV1231" s="24"/>
      <c r="AW1231" s="24"/>
      <c r="AX1231" s="24"/>
      <c r="AY1231" s="24"/>
      <c r="AZ1231" s="24"/>
      <c r="BA1231" s="24"/>
      <c r="BB1231" s="24"/>
      <c r="BC1231" s="24"/>
      <c r="BD1231" s="24"/>
      <c r="BE1231" s="24"/>
      <c r="BF1231" s="24"/>
      <c r="BG1231" s="24"/>
      <c r="BH1231" s="24"/>
      <c r="BI1231" s="24"/>
      <c r="BJ1231" s="24"/>
      <c r="BK1231" s="24"/>
      <c r="BL1231" s="24"/>
      <c r="BM1231" s="24"/>
      <c r="BN1231" s="24"/>
      <c r="BO1231" s="24"/>
      <c r="BP1231" s="24"/>
      <c r="BQ1231" s="24"/>
      <c r="BR1231" s="24"/>
      <c r="BS1231" s="24"/>
      <c r="BT1231" s="24"/>
      <c r="BU1231" s="24"/>
      <c r="BV1231" s="24"/>
      <c r="BW1231" s="24"/>
      <c r="BX1231" s="24"/>
      <c r="BY1231" s="24"/>
      <c r="BZ1231" s="24"/>
      <c r="CA1231" s="24"/>
      <c r="CB1231" s="24"/>
      <c r="CC1231" s="24"/>
      <c r="CD1231" s="24"/>
      <c r="CE1231" s="24"/>
    </row>
    <row r="1232" spans="46:83" x14ac:dyDescent="0.15">
      <c r="AT1232" s="24"/>
      <c r="AU1232" s="24"/>
      <c r="AV1232" s="24"/>
      <c r="AW1232" s="24"/>
      <c r="AX1232" s="24"/>
      <c r="AY1232" s="24"/>
      <c r="AZ1232" s="24"/>
      <c r="BA1232" s="24"/>
      <c r="BB1232" s="24"/>
      <c r="BC1232" s="24"/>
      <c r="BD1232" s="24"/>
      <c r="BE1232" s="24"/>
      <c r="BF1232" s="24"/>
      <c r="BG1232" s="24"/>
      <c r="BH1232" s="24"/>
      <c r="BI1232" s="24"/>
      <c r="BJ1232" s="24"/>
      <c r="BK1232" s="24"/>
      <c r="BL1232" s="24"/>
      <c r="BM1232" s="24"/>
      <c r="BN1232" s="24"/>
      <c r="BO1232" s="24"/>
      <c r="BP1232" s="24"/>
      <c r="BQ1232" s="24"/>
      <c r="BR1232" s="24"/>
      <c r="BS1232" s="24"/>
      <c r="BT1232" s="24"/>
      <c r="BU1232" s="24"/>
      <c r="BV1232" s="24"/>
      <c r="BW1232" s="24"/>
      <c r="BX1232" s="24"/>
      <c r="BY1232" s="24"/>
      <c r="BZ1232" s="24"/>
      <c r="CA1232" s="24"/>
      <c r="CB1232" s="24"/>
      <c r="CC1232" s="24"/>
      <c r="CD1232" s="24"/>
      <c r="CE1232" s="24"/>
    </row>
    <row r="1233" spans="46:83" x14ac:dyDescent="0.15">
      <c r="AT1233" s="24"/>
      <c r="AU1233" s="24"/>
      <c r="AV1233" s="24"/>
      <c r="AW1233" s="24"/>
      <c r="AX1233" s="24"/>
      <c r="AY1233" s="24"/>
      <c r="AZ1233" s="24"/>
      <c r="BA1233" s="24"/>
      <c r="BB1233" s="24"/>
      <c r="BC1233" s="24"/>
      <c r="BD1233" s="24"/>
      <c r="BE1233" s="24"/>
      <c r="BF1233" s="24"/>
      <c r="BG1233" s="24"/>
      <c r="BH1233" s="24"/>
      <c r="BI1233" s="24"/>
      <c r="BJ1233" s="24"/>
      <c r="BK1233" s="24"/>
      <c r="BL1233" s="24"/>
      <c r="BM1233" s="24"/>
      <c r="BN1233" s="24"/>
      <c r="BO1233" s="24"/>
      <c r="BP1233" s="24"/>
      <c r="BQ1233" s="24"/>
      <c r="BR1233" s="24"/>
      <c r="BS1233" s="24"/>
      <c r="BT1233" s="24"/>
      <c r="BU1233" s="24"/>
      <c r="BV1233" s="24"/>
      <c r="BW1233" s="24"/>
      <c r="BX1233" s="24"/>
      <c r="BY1233" s="24"/>
      <c r="BZ1233" s="24"/>
      <c r="CA1233" s="24"/>
      <c r="CB1233" s="24"/>
      <c r="CC1233" s="24"/>
      <c r="CD1233" s="24"/>
      <c r="CE1233" s="220" t="s">
        <v>156</v>
      </c>
    </row>
    <row r="1234" spans="46:83" x14ac:dyDescent="0.15">
      <c r="AT1234" s="24"/>
      <c r="AU1234" s="24"/>
      <c r="AV1234" s="24"/>
      <c r="AW1234" s="24"/>
      <c r="AX1234" s="24"/>
      <c r="AY1234" s="24"/>
      <c r="AZ1234" s="24"/>
      <c r="BA1234" s="24"/>
      <c r="BB1234" s="24"/>
      <c r="BC1234" s="24"/>
      <c r="BD1234" s="24"/>
      <c r="BE1234" s="24"/>
      <c r="BF1234" s="24"/>
      <c r="BG1234" s="24"/>
      <c r="BH1234" s="24"/>
      <c r="BI1234" s="24"/>
      <c r="BJ1234" s="24"/>
      <c r="BK1234" s="24"/>
      <c r="BL1234" s="24"/>
      <c r="BM1234" s="24"/>
      <c r="BN1234" s="24"/>
      <c r="BO1234" s="24"/>
      <c r="BP1234" s="24"/>
      <c r="BQ1234" s="24"/>
      <c r="BR1234" s="24"/>
      <c r="BS1234" s="24"/>
      <c r="BT1234" s="24"/>
      <c r="BU1234" s="24"/>
      <c r="BV1234" s="24"/>
      <c r="BW1234" s="24"/>
      <c r="BX1234" s="24"/>
      <c r="BY1234" s="24"/>
      <c r="BZ1234" s="24"/>
      <c r="CA1234" s="24"/>
      <c r="CB1234" s="24"/>
      <c r="CC1234" s="24"/>
      <c r="CD1234" s="24"/>
      <c r="CE1234" s="24"/>
    </row>
    <row r="1235" spans="46:83" x14ac:dyDescent="0.15">
      <c r="AT1235" s="24"/>
      <c r="AU1235" s="24"/>
      <c r="AV1235" s="24"/>
      <c r="AW1235" s="24"/>
      <c r="AX1235" s="24"/>
      <c r="AY1235" s="24"/>
      <c r="AZ1235" s="24"/>
      <c r="BA1235" s="24"/>
      <c r="BB1235" s="24"/>
      <c r="BC1235" s="24"/>
      <c r="BD1235" s="24"/>
      <c r="BE1235" s="24"/>
      <c r="BF1235" s="24"/>
      <c r="BG1235" s="24"/>
      <c r="BH1235" s="24"/>
      <c r="BI1235" s="24"/>
      <c r="BJ1235" s="24"/>
      <c r="BK1235" s="24"/>
      <c r="BL1235" s="24"/>
      <c r="BM1235" s="24"/>
      <c r="BN1235" s="24"/>
      <c r="BO1235" s="24"/>
      <c r="BP1235" s="24"/>
      <c r="BQ1235" s="24"/>
      <c r="BR1235" s="24"/>
      <c r="BS1235" s="24"/>
      <c r="BT1235" s="24"/>
      <c r="BU1235" s="24"/>
      <c r="BV1235" s="24"/>
      <c r="BW1235" s="24"/>
      <c r="BX1235" s="24"/>
      <c r="BY1235" s="24"/>
      <c r="BZ1235" s="24"/>
      <c r="CA1235" s="24"/>
      <c r="CB1235" s="24"/>
      <c r="CC1235" s="24"/>
      <c r="CD1235" s="24"/>
      <c r="CE1235" s="24"/>
    </row>
    <row r="1236" spans="46:83" x14ac:dyDescent="0.15">
      <c r="AT1236" s="24"/>
      <c r="AU1236" s="24"/>
      <c r="AV1236" s="24"/>
      <c r="AW1236" s="24"/>
      <c r="AX1236" s="24"/>
      <c r="AY1236" s="24"/>
      <c r="AZ1236" s="24"/>
      <c r="BA1236" s="24"/>
      <c r="BB1236" s="24"/>
      <c r="BC1236" s="24"/>
      <c r="BD1236" s="24"/>
      <c r="BE1236" s="24"/>
      <c r="BF1236" s="24"/>
      <c r="BG1236" s="24"/>
      <c r="BH1236" s="24"/>
      <c r="BI1236" s="24"/>
      <c r="BJ1236" s="24"/>
      <c r="BK1236" s="24"/>
      <c r="BL1236" s="24"/>
      <c r="BM1236" s="24"/>
      <c r="BN1236" s="24"/>
      <c r="BO1236" s="24"/>
      <c r="BP1236" s="24"/>
      <c r="BQ1236" s="24"/>
      <c r="BR1236" s="24"/>
      <c r="BS1236" s="24"/>
      <c r="BT1236" s="24"/>
      <c r="BU1236" s="24"/>
      <c r="BV1236" s="24"/>
      <c r="BW1236" s="24"/>
      <c r="BX1236" s="24"/>
      <c r="BY1236" s="24"/>
      <c r="BZ1236" s="24"/>
      <c r="CA1236" s="24"/>
      <c r="CB1236" s="24"/>
      <c r="CC1236" s="24"/>
      <c r="CD1236" s="24"/>
      <c r="CE1236" s="24"/>
    </row>
    <row r="1237" spans="46:83" x14ac:dyDescent="0.15">
      <c r="AT1237" s="24"/>
      <c r="AU1237" s="24"/>
      <c r="AV1237" s="24"/>
      <c r="AW1237" s="24"/>
      <c r="AX1237" s="24"/>
      <c r="AY1237" s="24"/>
      <c r="AZ1237" s="24"/>
      <c r="BA1237" s="24"/>
      <c r="BB1237" s="24"/>
      <c r="BC1237" s="24"/>
      <c r="BD1237" s="24"/>
      <c r="BE1237" s="24"/>
      <c r="BF1237" s="24"/>
      <c r="BG1237" s="24"/>
      <c r="BH1237" s="24"/>
      <c r="BI1237" s="24"/>
      <c r="BJ1237" s="24"/>
      <c r="BK1237" s="24"/>
      <c r="BL1237" s="24"/>
      <c r="BM1237" s="24"/>
      <c r="BN1237" s="24"/>
      <c r="BO1237" s="24"/>
      <c r="BP1237" s="24"/>
      <c r="BQ1237" s="24"/>
      <c r="BR1237" s="24"/>
      <c r="BS1237" s="24"/>
      <c r="BT1237" s="24"/>
      <c r="BU1237" s="24"/>
      <c r="BV1237" s="24"/>
      <c r="BW1237" s="24"/>
      <c r="BX1237" s="24"/>
      <c r="BY1237" s="24"/>
      <c r="BZ1237" s="24"/>
      <c r="CA1237" s="24"/>
      <c r="CB1237" s="24"/>
      <c r="CC1237" s="24"/>
      <c r="CD1237" s="24"/>
      <c r="CE1237" s="24"/>
    </row>
    <row r="1238" spans="46:83" x14ac:dyDescent="0.15">
      <c r="AT1238" s="24"/>
      <c r="AU1238" s="24"/>
      <c r="AV1238" s="24"/>
      <c r="AW1238" s="24"/>
      <c r="AX1238" s="24"/>
      <c r="AY1238" s="24"/>
      <c r="AZ1238" s="24"/>
      <c r="BA1238" s="24"/>
      <c r="BB1238" s="24"/>
      <c r="BC1238" s="24"/>
      <c r="BD1238" s="24"/>
      <c r="BE1238" s="24"/>
      <c r="BF1238" s="24"/>
      <c r="BG1238" s="24"/>
      <c r="BH1238" s="24"/>
      <c r="BI1238" s="24"/>
      <c r="BJ1238" s="24"/>
      <c r="BK1238" s="24"/>
      <c r="BL1238" s="24"/>
      <c r="BM1238" s="24"/>
      <c r="BN1238" s="24"/>
      <c r="BO1238" s="24"/>
      <c r="BP1238" s="24"/>
      <c r="BQ1238" s="24"/>
      <c r="BR1238" s="24"/>
      <c r="BS1238" s="24"/>
      <c r="BT1238" s="24"/>
      <c r="BU1238" s="24"/>
      <c r="BV1238" s="24"/>
      <c r="BW1238" s="24"/>
      <c r="BX1238" s="24"/>
      <c r="BY1238" s="24"/>
      <c r="BZ1238" s="24"/>
      <c r="CA1238" s="24"/>
      <c r="CB1238" s="24"/>
      <c r="CC1238" s="24"/>
      <c r="CD1238" s="24"/>
      <c r="CE1238" s="24"/>
    </row>
    <row r="1239" spans="46:83" x14ac:dyDescent="0.15">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row>
    <row r="1240" spans="46:83" x14ac:dyDescent="0.15">
      <c r="AT1240" s="24"/>
      <c r="AU1240" s="24"/>
      <c r="AV1240" s="24"/>
      <c r="AW1240" s="24"/>
      <c r="AX1240" s="24"/>
      <c r="AY1240" s="24"/>
      <c r="AZ1240" s="24"/>
      <c r="BA1240" s="24"/>
      <c r="BB1240" s="24"/>
      <c r="BC1240" s="24"/>
      <c r="BD1240" s="24"/>
      <c r="BE1240" s="24"/>
      <c r="BF1240" s="24"/>
      <c r="BG1240" s="24"/>
      <c r="BH1240" s="24"/>
      <c r="BI1240" s="24"/>
      <c r="BJ1240" s="24"/>
      <c r="BK1240" s="24"/>
      <c r="BL1240" s="24"/>
      <c r="BM1240" s="24"/>
      <c r="BN1240" s="24"/>
      <c r="BO1240" s="24"/>
      <c r="BP1240" s="24"/>
      <c r="BQ1240" s="24"/>
      <c r="BR1240" s="24"/>
      <c r="BS1240" s="24"/>
      <c r="BT1240" s="24"/>
      <c r="BU1240" s="24"/>
      <c r="BV1240" s="24"/>
      <c r="BW1240" s="24"/>
      <c r="BX1240" s="24"/>
      <c r="BY1240" s="24"/>
      <c r="BZ1240" s="24"/>
      <c r="CA1240" s="24"/>
      <c r="CB1240" s="24"/>
      <c r="CC1240" s="24"/>
      <c r="CD1240" s="24"/>
      <c r="CE1240" s="24"/>
    </row>
    <row r="1241" spans="46:83" x14ac:dyDescent="0.15">
      <c r="AT1241" s="24"/>
      <c r="AU1241" s="24"/>
      <c r="AV1241" s="24"/>
      <c r="AW1241" s="24"/>
      <c r="AX1241" s="24"/>
      <c r="AY1241" s="24"/>
      <c r="AZ1241" s="24"/>
      <c r="BA1241" s="24"/>
      <c r="BB1241" s="24"/>
      <c r="BC1241" s="24"/>
      <c r="BD1241" s="24"/>
      <c r="BE1241" s="24"/>
      <c r="BF1241" s="24"/>
      <c r="BG1241" s="24"/>
      <c r="BH1241" s="24"/>
      <c r="BI1241" s="24"/>
      <c r="BJ1241" s="24"/>
      <c r="BK1241" s="24"/>
      <c r="BL1241" s="24"/>
      <c r="BM1241" s="24"/>
      <c r="BN1241" s="24"/>
      <c r="BO1241" s="24"/>
      <c r="BP1241" s="24"/>
      <c r="BQ1241" s="24"/>
      <c r="BR1241" s="24"/>
      <c r="BS1241" s="24"/>
      <c r="BT1241" s="24"/>
      <c r="BU1241" s="24"/>
      <c r="BV1241" s="24"/>
      <c r="BW1241" s="24"/>
      <c r="BX1241" s="24"/>
      <c r="BY1241" s="24"/>
      <c r="BZ1241" s="24"/>
      <c r="CA1241" s="24"/>
      <c r="CB1241" s="24"/>
      <c r="CC1241" s="24"/>
      <c r="CD1241" s="24"/>
      <c r="CE1241" s="24"/>
    </row>
    <row r="1242" spans="46:83" x14ac:dyDescent="0.15">
      <c r="AT1242" s="24"/>
      <c r="AU1242" s="24"/>
      <c r="AV1242" s="24"/>
      <c r="AW1242" s="24"/>
      <c r="AX1242" s="24"/>
      <c r="AY1242" s="24"/>
      <c r="AZ1242" s="24"/>
      <c r="BA1242" s="24"/>
      <c r="BB1242" s="24"/>
      <c r="BC1242" s="24"/>
      <c r="BD1242" s="24"/>
      <c r="BE1242" s="24"/>
      <c r="BF1242" s="24"/>
      <c r="BG1242" s="24"/>
      <c r="BH1242" s="24"/>
      <c r="BI1242" s="24"/>
      <c r="BJ1242" s="24"/>
      <c r="BK1242" s="24"/>
      <c r="BL1242" s="24"/>
      <c r="BM1242" s="24"/>
      <c r="BN1242" s="24"/>
      <c r="BO1242" s="24"/>
      <c r="BP1242" s="24"/>
      <c r="BQ1242" s="24"/>
      <c r="BR1242" s="24"/>
      <c r="BS1242" s="24"/>
      <c r="BT1242" s="24"/>
      <c r="BU1242" s="24"/>
      <c r="BV1242" s="24"/>
      <c r="BW1242" s="24"/>
      <c r="BX1242" s="24"/>
      <c r="BY1242" s="24"/>
      <c r="BZ1242" s="24"/>
      <c r="CA1242" s="24"/>
      <c r="CB1242" s="24"/>
      <c r="CC1242" s="24"/>
      <c r="CD1242" s="24"/>
      <c r="CE1242" s="24"/>
    </row>
    <row r="1243" spans="46:83" x14ac:dyDescent="0.15">
      <c r="AT1243" s="24"/>
      <c r="AU1243" s="24"/>
      <c r="AV1243" s="24"/>
      <c r="AW1243" s="24"/>
      <c r="AX1243" s="24"/>
      <c r="AY1243" s="24"/>
      <c r="AZ1243" s="24"/>
      <c r="BA1243" s="24"/>
      <c r="BB1243" s="24"/>
      <c r="BC1243" s="24"/>
      <c r="BD1243" s="24"/>
      <c r="BE1243" s="24"/>
      <c r="BF1243" s="24"/>
      <c r="BG1243" s="24"/>
      <c r="BH1243" s="24"/>
      <c r="BI1243" s="24"/>
      <c r="BJ1243" s="24"/>
      <c r="BK1243" s="24"/>
      <c r="BL1243" s="24"/>
      <c r="BM1243" s="24"/>
      <c r="BN1243" s="24"/>
      <c r="BO1243" s="24"/>
      <c r="BP1243" s="24"/>
      <c r="BQ1243" s="24"/>
      <c r="BR1243" s="24"/>
      <c r="BS1243" s="24"/>
      <c r="BT1243" s="24"/>
      <c r="BU1243" s="24"/>
      <c r="BV1243" s="24"/>
      <c r="BW1243" s="24"/>
      <c r="BX1243" s="24"/>
      <c r="BY1243" s="24"/>
      <c r="BZ1243" s="24"/>
      <c r="CA1243" s="24"/>
      <c r="CB1243" s="24"/>
      <c r="CC1243" s="24"/>
      <c r="CD1243" s="24"/>
      <c r="CE1243" s="24"/>
    </row>
    <row r="1244" spans="46:83" x14ac:dyDescent="0.15">
      <c r="AT1244" s="24"/>
      <c r="AU1244" s="24"/>
      <c r="AV1244" s="24"/>
      <c r="AW1244" s="24"/>
      <c r="AX1244" s="24"/>
      <c r="AY1244" s="24"/>
      <c r="AZ1244" s="24"/>
      <c r="BA1244" s="24"/>
      <c r="BB1244" s="24"/>
      <c r="BC1244" s="24"/>
      <c r="BD1244" s="24"/>
      <c r="BE1244" s="24"/>
      <c r="BF1244" s="24"/>
      <c r="BG1244" s="24"/>
      <c r="BH1244" s="24"/>
      <c r="BI1244" s="24"/>
      <c r="BJ1244" s="24"/>
      <c r="BK1244" s="24"/>
      <c r="BL1244" s="24"/>
      <c r="BM1244" s="24"/>
      <c r="BN1244" s="24"/>
      <c r="BO1244" s="24"/>
      <c r="BP1244" s="24"/>
      <c r="BQ1244" s="24"/>
      <c r="BR1244" s="24"/>
      <c r="BS1244" s="24"/>
      <c r="BT1244" s="24"/>
      <c r="BU1244" s="24"/>
      <c r="BV1244" s="24"/>
      <c r="BW1244" s="24"/>
      <c r="BX1244" s="24"/>
      <c r="BY1244" s="24"/>
      <c r="BZ1244" s="24"/>
      <c r="CA1244" s="24"/>
      <c r="CB1244" s="24"/>
      <c r="CC1244" s="24"/>
      <c r="CD1244" s="24"/>
      <c r="CE1244" s="24"/>
    </row>
    <row r="1245" spans="46:83" x14ac:dyDescent="0.15">
      <c r="AT1245" s="24"/>
      <c r="AU1245" s="24"/>
      <c r="AV1245" s="24"/>
      <c r="AW1245" s="24"/>
      <c r="AX1245" s="24"/>
      <c r="AY1245" s="24"/>
      <c r="AZ1245" s="24"/>
      <c r="BA1245" s="24"/>
      <c r="BB1245" s="24"/>
      <c r="BC1245" s="24"/>
      <c r="BD1245" s="24"/>
      <c r="BE1245" s="24"/>
      <c r="BF1245" s="24"/>
      <c r="BG1245" s="24"/>
      <c r="BH1245" s="24"/>
      <c r="BI1245" s="24"/>
      <c r="BJ1245" s="24"/>
      <c r="BK1245" s="24"/>
      <c r="BL1245" s="24"/>
      <c r="BM1245" s="24"/>
      <c r="BN1245" s="24"/>
      <c r="BO1245" s="24"/>
      <c r="BP1245" s="24"/>
      <c r="BQ1245" s="24"/>
      <c r="BR1245" s="24"/>
      <c r="BS1245" s="24"/>
      <c r="BT1245" s="24"/>
      <c r="BU1245" s="24"/>
      <c r="BV1245" s="24"/>
      <c r="BW1245" s="24"/>
      <c r="BX1245" s="24"/>
      <c r="BY1245" s="24"/>
      <c r="BZ1245" s="24"/>
      <c r="CA1245" s="24"/>
      <c r="CB1245" s="24"/>
      <c r="CC1245" s="24"/>
      <c r="CD1245" s="24"/>
      <c r="CE1245" s="24"/>
    </row>
    <row r="1246" spans="46:83" x14ac:dyDescent="0.15">
      <c r="AT1246" s="24"/>
      <c r="AU1246" s="24"/>
      <c r="AV1246" s="24"/>
      <c r="AW1246" s="24"/>
      <c r="AX1246" s="24"/>
      <c r="AY1246" s="24"/>
      <c r="AZ1246" s="24"/>
      <c r="BA1246" s="24"/>
      <c r="BB1246" s="24"/>
      <c r="BC1246" s="24"/>
      <c r="BD1246" s="24"/>
      <c r="BE1246" s="24"/>
      <c r="BF1246" s="24"/>
      <c r="BG1246" s="24"/>
      <c r="BH1246" s="24"/>
      <c r="BI1246" s="24"/>
      <c r="BJ1246" s="24"/>
      <c r="BK1246" s="24"/>
      <c r="BL1246" s="24"/>
      <c r="BM1246" s="24"/>
      <c r="BN1246" s="24"/>
      <c r="BO1246" s="24"/>
      <c r="BP1246" s="24"/>
      <c r="BQ1246" s="24"/>
      <c r="BR1246" s="24"/>
      <c r="BS1246" s="24"/>
      <c r="BT1246" s="24"/>
      <c r="BU1246" s="24"/>
      <c r="BV1246" s="24"/>
      <c r="BW1246" s="24"/>
      <c r="BX1246" s="24"/>
      <c r="BY1246" s="24"/>
      <c r="BZ1246" s="24"/>
      <c r="CA1246" s="24"/>
      <c r="CB1246" s="24"/>
      <c r="CC1246" s="24"/>
      <c r="CD1246" s="24"/>
      <c r="CE1246" s="24"/>
    </row>
    <row r="1247" spans="46:83" x14ac:dyDescent="0.15">
      <c r="AT1247" s="24"/>
      <c r="AU1247" s="24"/>
      <c r="AV1247" s="24"/>
      <c r="AW1247" s="24"/>
      <c r="AX1247" s="24"/>
      <c r="AY1247" s="24"/>
      <c r="AZ1247" s="24"/>
      <c r="BA1247" s="24"/>
      <c r="BB1247" s="24"/>
      <c r="BC1247" s="24"/>
      <c r="BD1247" s="24"/>
      <c r="BE1247" s="24"/>
      <c r="BF1247" s="24"/>
      <c r="BG1247" s="24"/>
      <c r="BH1247" s="24"/>
      <c r="BI1247" s="24"/>
      <c r="BJ1247" s="24"/>
      <c r="BK1247" s="24"/>
      <c r="BL1247" s="24"/>
      <c r="BM1247" s="24"/>
      <c r="BN1247" s="24"/>
      <c r="BO1247" s="24"/>
      <c r="BP1247" s="24"/>
      <c r="BQ1247" s="24"/>
      <c r="BR1247" s="24"/>
      <c r="BS1247" s="24"/>
      <c r="BT1247" s="24"/>
      <c r="BU1247" s="24"/>
      <c r="BV1247" s="24"/>
      <c r="BW1247" s="24"/>
      <c r="BX1247" s="24"/>
      <c r="BY1247" s="24"/>
      <c r="BZ1247" s="24"/>
      <c r="CA1247" s="24"/>
      <c r="CB1247" s="24"/>
      <c r="CC1247" s="24"/>
      <c r="CD1247" s="24"/>
      <c r="CE1247" s="24"/>
    </row>
    <row r="1248" spans="46:83" x14ac:dyDescent="0.15">
      <c r="AT1248" s="24"/>
      <c r="AU1248" s="24"/>
      <c r="AV1248" s="24"/>
      <c r="AW1248" s="24"/>
      <c r="AX1248" s="24"/>
      <c r="AY1248" s="24"/>
      <c r="AZ1248" s="24"/>
      <c r="BA1248" s="24"/>
      <c r="BB1248" s="24"/>
      <c r="BC1248" s="24"/>
      <c r="BD1248" s="24"/>
      <c r="BE1248" s="24"/>
      <c r="BF1248" s="24"/>
      <c r="BG1248" s="24"/>
      <c r="BH1248" s="24"/>
      <c r="BI1248" s="24"/>
      <c r="BJ1248" s="24"/>
      <c r="BK1248" s="24"/>
      <c r="BL1248" s="24"/>
      <c r="BM1248" s="24"/>
      <c r="BN1248" s="24"/>
      <c r="BO1248" s="24"/>
      <c r="BP1248" s="24"/>
      <c r="BQ1248" s="24"/>
      <c r="BR1248" s="24"/>
      <c r="BS1248" s="24"/>
      <c r="BT1248" s="24"/>
      <c r="BU1248" s="24"/>
      <c r="BV1248" s="24"/>
      <c r="BW1248" s="24"/>
      <c r="BX1248" s="24"/>
      <c r="BY1248" s="24"/>
      <c r="BZ1248" s="24"/>
      <c r="CA1248" s="24"/>
      <c r="CB1248" s="24"/>
      <c r="CC1248" s="24"/>
      <c r="CD1248" s="24"/>
      <c r="CE1248" s="24"/>
    </row>
    <row r="1249" spans="46:83" x14ac:dyDescent="0.15">
      <c r="AT1249" s="24"/>
      <c r="AU1249" s="24"/>
      <c r="AV1249" s="24"/>
      <c r="AW1249" s="24"/>
      <c r="AX1249" s="24"/>
      <c r="AY1249" s="24"/>
      <c r="AZ1249" s="24"/>
      <c r="BA1249" s="24"/>
      <c r="BB1249" s="24"/>
      <c r="BC1249" s="24"/>
      <c r="BD1249" s="24"/>
      <c r="BE1249" s="24"/>
      <c r="BF1249" s="24"/>
      <c r="BG1249" s="24"/>
      <c r="BH1249" s="24"/>
      <c r="BI1249" s="24"/>
      <c r="BJ1249" s="24"/>
      <c r="BK1249" s="24"/>
      <c r="BL1249" s="24"/>
      <c r="BM1249" s="24"/>
      <c r="BN1249" s="24"/>
      <c r="BO1249" s="24"/>
      <c r="BP1249" s="24"/>
      <c r="BQ1249" s="24"/>
      <c r="BR1249" s="24"/>
      <c r="BS1249" s="24"/>
      <c r="BT1249" s="24"/>
      <c r="BU1249" s="24"/>
      <c r="BV1249" s="24"/>
      <c r="BW1249" s="24"/>
      <c r="BX1249" s="24"/>
      <c r="BY1249" s="24"/>
      <c r="BZ1249" s="24"/>
      <c r="CA1249" s="24"/>
      <c r="CB1249" s="24"/>
      <c r="CC1249" s="24"/>
      <c r="CD1249" s="24"/>
      <c r="CE1249" s="24"/>
    </row>
    <row r="1250" spans="46:83" x14ac:dyDescent="0.15">
      <c r="AT1250" s="24"/>
      <c r="AU1250" s="24"/>
      <c r="AV1250" s="24"/>
      <c r="AW1250" s="24"/>
      <c r="AX1250" s="24"/>
      <c r="AY1250" s="24"/>
      <c r="AZ1250" s="24"/>
      <c r="BA1250" s="24"/>
      <c r="BB1250" s="24"/>
      <c r="BC1250" s="24"/>
      <c r="BD1250" s="24"/>
      <c r="BE1250" s="24"/>
      <c r="BF1250" s="24"/>
      <c r="BG1250" s="24"/>
      <c r="BH1250" s="24"/>
      <c r="BI1250" s="24"/>
      <c r="BJ1250" s="24"/>
      <c r="BK1250" s="24"/>
      <c r="BL1250" s="24"/>
      <c r="BM1250" s="24"/>
      <c r="BN1250" s="24"/>
      <c r="BO1250" s="24"/>
      <c r="BP1250" s="24"/>
      <c r="BQ1250" s="24"/>
      <c r="BR1250" s="24"/>
      <c r="BS1250" s="24"/>
      <c r="BT1250" s="24"/>
      <c r="BU1250" s="24"/>
      <c r="BV1250" s="24"/>
      <c r="BW1250" s="24"/>
      <c r="BX1250" s="24"/>
      <c r="BY1250" s="24"/>
      <c r="BZ1250" s="24"/>
      <c r="CA1250" s="24"/>
      <c r="CB1250" s="24"/>
      <c r="CC1250" s="24"/>
      <c r="CD1250" s="24"/>
      <c r="CE1250" s="24"/>
    </row>
    <row r="1251" spans="46:83" x14ac:dyDescent="0.15">
      <c r="AT1251" s="24"/>
      <c r="AU1251" s="24"/>
      <c r="AV1251" s="24"/>
      <c r="AW1251" s="24"/>
      <c r="AX1251" s="24"/>
      <c r="AY1251" s="24"/>
      <c r="AZ1251" s="24"/>
      <c r="BA1251" s="24"/>
      <c r="BB1251" s="24"/>
      <c r="BC1251" s="24"/>
      <c r="BD1251" s="24"/>
      <c r="BE1251" s="24"/>
      <c r="BF1251" s="24"/>
      <c r="BG1251" s="24"/>
      <c r="BH1251" s="24"/>
      <c r="BI1251" s="24"/>
      <c r="BJ1251" s="24"/>
      <c r="BK1251" s="24"/>
      <c r="BL1251" s="24"/>
      <c r="BM1251" s="24"/>
      <c r="BN1251" s="24"/>
      <c r="BO1251" s="24"/>
      <c r="BP1251" s="24"/>
      <c r="BQ1251" s="24"/>
      <c r="BR1251" s="24"/>
      <c r="BS1251" s="24"/>
      <c r="BT1251" s="24"/>
      <c r="BU1251" s="24"/>
      <c r="BV1251" s="24"/>
      <c r="BW1251" s="24"/>
      <c r="BX1251" s="24"/>
      <c r="BY1251" s="24"/>
      <c r="BZ1251" s="24"/>
      <c r="CA1251" s="24"/>
      <c r="CB1251" s="24"/>
      <c r="CC1251" s="24"/>
      <c r="CD1251" s="24"/>
      <c r="CE1251" s="24"/>
    </row>
    <row r="1252" spans="46:83" x14ac:dyDescent="0.15">
      <c r="AT1252" s="24"/>
      <c r="AU1252" s="24"/>
      <c r="AV1252" s="24"/>
      <c r="AW1252" s="24"/>
      <c r="AX1252" s="24"/>
      <c r="AY1252" s="24"/>
      <c r="AZ1252" s="24"/>
      <c r="BA1252" s="24"/>
      <c r="BB1252" s="24"/>
      <c r="BC1252" s="24"/>
      <c r="BD1252" s="24"/>
      <c r="BE1252" s="24"/>
      <c r="BF1252" s="24"/>
      <c r="BG1252" s="24"/>
      <c r="BH1252" s="24"/>
      <c r="BI1252" s="24"/>
      <c r="BJ1252" s="24"/>
      <c r="BK1252" s="24"/>
      <c r="BL1252" s="24"/>
      <c r="BM1252" s="24"/>
      <c r="BN1252" s="24"/>
      <c r="BO1252" s="24"/>
      <c r="BP1252" s="24"/>
      <c r="BQ1252" s="24"/>
      <c r="BR1252" s="24"/>
      <c r="BS1252" s="24"/>
      <c r="BT1252" s="24"/>
      <c r="BU1252" s="24"/>
      <c r="BV1252" s="24"/>
      <c r="BW1252" s="24"/>
      <c r="BX1252" s="24"/>
      <c r="BY1252" s="24"/>
      <c r="BZ1252" s="24"/>
      <c r="CA1252" s="24"/>
      <c r="CB1252" s="24"/>
      <c r="CC1252" s="24"/>
      <c r="CD1252" s="24"/>
      <c r="CE1252" s="24"/>
    </row>
    <row r="1253" spans="46:83" x14ac:dyDescent="0.15">
      <c r="AT1253" s="24"/>
      <c r="AU1253" s="24"/>
      <c r="AV1253" s="24"/>
      <c r="AW1253" s="24"/>
      <c r="AX1253" s="24"/>
      <c r="AY1253" s="24"/>
      <c r="AZ1253" s="24"/>
      <c r="BA1253" s="24"/>
      <c r="BB1253" s="24"/>
      <c r="BC1253" s="24"/>
      <c r="BD1253" s="24"/>
      <c r="BE1253" s="24"/>
      <c r="BF1253" s="24"/>
      <c r="BG1253" s="24"/>
      <c r="BH1253" s="24"/>
      <c r="BI1253" s="24"/>
      <c r="BJ1253" s="24"/>
      <c r="BK1253" s="24"/>
      <c r="BL1253" s="24"/>
      <c r="BM1253" s="24"/>
      <c r="BN1253" s="24"/>
      <c r="BO1253" s="24"/>
      <c r="BP1253" s="24"/>
      <c r="BQ1253" s="24"/>
      <c r="BR1253" s="24"/>
      <c r="BS1253" s="24"/>
      <c r="BT1253" s="24"/>
      <c r="BU1253" s="24"/>
      <c r="BV1253" s="24"/>
      <c r="BW1253" s="24"/>
      <c r="BX1253" s="24"/>
      <c r="BY1253" s="24"/>
      <c r="BZ1253" s="24"/>
      <c r="CA1253" s="24"/>
      <c r="CB1253" s="24"/>
      <c r="CC1253" s="24"/>
      <c r="CD1253" s="24"/>
      <c r="CE1253" s="24"/>
    </row>
    <row r="1254" spans="46:83" x14ac:dyDescent="0.15">
      <c r="AT1254" s="24"/>
      <c r="AU1254" s="24"/>
      <c r="AV1254" s="24"/>
      <c r="AW1254" s="24"/>
      <c r="AX1254" s="24"/>
      <c r="AY1254" s="24"/>
      <c r="AZ1254" s="24"/>
      <c r="BA1254" s="24"/>
      <c r="BB1254" s="24"/>
      <c r="BC1254" s="24"/>
      <c r="BD1254" s="24"/>
      <c r="BE1254" s="24"/>
      <c r="BF1254" s="24"/>
      <c r="BG1254" s="24"/>
      <c r="BH1254" s="24"/>
      <c r="BI1254" s="24"/>
      <c r="BJ1254" s="24"/>
      <c r="BK1254" s="24"/>
      <c r="BL1254" s="24"/>
      <c r="BM1254" s="24"/>
      <c r="BN1254" s="24"/>
      <c r="BO1254" s="24"/>
      <c r="BP1254" s="24"/>
      <c r="BQ1254" s="24"/>
      <c r="BR1254" s="24"/>
      <c r="BS1254" s="24"/>
      <c r="BT1254" s="24"/>
      <c r="BU1254" s="24"/>
      <c r="BV1254" s="24"/>
      <c r="BW1254" s="24"/>
      <c r="BX1254" s="24"/>
      <c r="BY1254" s="24"/>
      <c r="BZ1254" s="24"/>
      <c r="CA1254" s="24"/>
      <c r="CB1254" s="24"/>
      <c r="CC1254" s="24"/>
      <c r="CD1254" s="24"/>
      <c r="CE1254" s="24"/>
    </row>
    <row r="1255" spans="46:83" x14ac:dyDescent="0.15">
      <c r="AT1255" s="24"/>
      <c r="AU1255" s="24"/>
      <c r="AV1255" s="24"/>
      <c r="AW1255" s="24"/>
      <c r="AX1255" s="24"/>
      <c r="AY1255" s="24"/>
      <c r="AZ1255" s="24"/>
      <c r="BA1255" s="24"/>
      <c r="BB1255" s="24"/>
      <c r="BC1255" s="24"/>
      <c r="BD1255" s="24"/>
      <c r="BE1255" s="24"/>
      <c r="BF1255" s="24"/>
      <c r="BG1255" s="24"/>
      <c r="BH1255" s="24"/>
      <c r="BI1255" s="24"/>
      <c r="BJ1255" s="24"/>
      <c r="BK1255" s="24"/>
      <c r="BL1255" s="24"/>
      <c r="BM1255" s="24"/>
      <c r="BN1255" s="24"/>
      <c r="BO1255" s="24"/>
      <c r="BP1255" s="24"/>
      <c r="BQ1255" s="24"/>
      <c r="BR1255" s="24"/>
      <c r="BS1255" s="24"/>
      <c r="BT1255" s="24"/>
      <c r="BU1255" s="24"/>
      <c r="BV1255" s="24"/>
      <c r="BW1255" s="24"/>
      <c r="BX1255" s="24"/>
      <c r="BY1255" s="24"/>
      <c r="BZ1255" s="24"/>
      <c r="CA1255" s="24"/>
      <c r="CB1255" s="24"/>
      <c r="CC1255" s="24"/>
      <c r="CD1255" s="24"/>
      <c r="CE1255" s="24"/>
    </row>
    <row r="1256" spans="46:83" x14ac:dyDescent="0.15">
      <c r="AT1256" s="24"/>
      <c r="AU1256" s="24"/>
      <c r="AV1256" s="24"/>
      <c r="AW1256" s="24"/>
      <c r="AX1256" s="24"/>
      <c r="AY1256" s="24"/>
      <c r="AZ1256" s="24"/>
      <c r="BA1256" s="24"/>
      <c r="BB1256" s="24"/>
      <c r="BC1256" s="24"/>
      <c r="BD1256" s="24"/>
      <c r="BE1256" s="24"/>
      <c r="BF1256" s="24"/>
      <c r="BG1256" s="24"/>
      <c r="BH1256" s="24"/>
      <c r="BI1256" s="24"/>
      <c r="BJ1256" s="24"/>
      <c r="BK1256" s="24"/>
      <c r="BL1256" s="24"/>
      <c r="BM1256" s="24"/>
      <c r="BN1256" s="24"/>
      <c r="BO1256" s="24"/>
      <c r="BP1256" s="24"/>
      <c r="BQ1256" s="24"/>
      <c r="BR1256" s="24"/>
      <c r="BS1256" s="24"/>
      <c r="BT1256" s="24"/>
      <c r="BU1256" s="24"/>
      <c r="BV1256" s="24"/>
      <c r="BW1256" s="24"/>
      <c r="BX1256" s="24"/>
      <c r="BY1256" s="24"/>
      <c r="BZ1256" s="24"/>
      <c r="CA1256" s="24"/>
      <c r="CB1256" s="24"/>
      <c r="CC1256" s="24"/>
      <c r="CD1256" s="24"/>
      <c r="CE1256" s="24"/>
    </row>
    <row r="1257" spans="46:83" x14ac:dyDescent="0.15">
      <c r="AT1257" s="24"/>
      <c r="AU1257" s="24"/>
      <c r="AV1257" s="24"/>
      <c r="AW1257" s="24"/>
      <c r="AX1257" s="24"/>
      <c r="AY1257" s="24"/>
      <c r="AZ1257" s="24"/>
      <c r="BA1257" s="24"/>
      <c r="BB1257" s="24"/>
      <c r="BC1257" s="24"/>
      <c r="BD1257" s="24"/>
      <c r="BE1257" s="24"/>
      <c r="BF1257" s="24"/>
      <c r="BG1257" s="24"/>
      <c r="BH1257" s="24"/>
      <c r="BI1257" s="24"/>
      <c r="BJ1257" s="24"/>
      <c r="BK1257" s="24"/>
      <c r="BL1257" s="24"/>
      <c r="BM1257" s="24"/>
      <c r="BN1257" s="24"/>
      <c r="BO1257" s="24"/>
      <c r="BP1257" s="24"/>
      <c r="BQ1257" s="24"/>
      <c r="BR1257" s="24"/>
      <c r="BS1257" s="24"/>
      <c r="BT1257" s="24"/>
      <c r="BU1257" s="24"/>
      <c r="BV1257" s="24"/>
      <c r="BW1257" s="24"/>
      <c r="BX1257" s="24"/>
      <c r="BY1257" s="24"/>
      <c r="BZ1257" s="24"/>
      <c r="CA1257" s="24"/>
      <c r="CB1257" s="24"/>
      <c r="CC1257" s="24"/>
      <c r="CD1257" s="24"/>
      <c r="CE1257" s="24"/>
    </row>
    <row r="1258" spans="46:83" x14ac:dyDescent="0.15">
      <c r="AT1258" s="24"/>
      <c r="AU1258" s="24"/>
      <c r="AV1258" s="24"/>
      <c r="AW1258" s="24"/>
      <c r="AX1258" s="24"/>
      <c r="AY1258" s="24"/>
      <c r="AZ1258" s="24"/>
      <c r="BA1258" s="24"/>
      <c r="BB1258" s="24"/>
      <c r="BC1258" s="24"/>
      <c r="BD1258" s="24"/>
      <c r="BE1258" s="24"/>
      <c r="BF1258" s="24"/>
      <c r="BG1258" s="24"/>
      <c r="BH1258" s="24"/>
      <c r="BI1258" s="24"/>
      <c r="BJ1258" s="24"/>
      <c r="BK1258" s="24"/>
      <c r="BL1258" s="24"/>
      <c r="BM1258" s="24"/>
      <c r="BN1258" s="24"/>
      <c r="BO1258" s="24"/>
      <c r="BP1258" s="24"/>
      <c r="BQ1258" s="24"/>
      <c r="BR1258" s="24"/>
      <c r="BS1258" s="24"/>
      <c r="BT1258" s="24"/>
      <c r="BU1258" s="24"/>
      <c r="BV1258" s="24"/>
      <c r="BW1258" s="24"/>
      <c r="BX1258" s="24"/>
      <c r="BY1258" s="24"/>
      <c r="BZ1258" s="24"/>
      <c r="CA1258" s="24"/>
      <c r="CB1258" s="24"/>
      <c r="CC1258" s="24"/>
      <c r="CD1258" s="24"/>
      <c r="CE1258" s="24"/>
    </row>
    <row r="1259" spans="46:83" x14ac:dyDescent="0.15">
      <c r="AT1259" s="24"/>
      <c r="AU1259" s="24"/>
      <c r="AV1259" s="24"/>
      <c r="AW1259" s="24"/>
      <c r="AX1259" s="24"/>
      <c r="AY1259" s="24"/>
      <c r="AZ1259" s="24"/>
      <c r="BA1259" s="24"/>
      <c r="BB1259" s="24"/>
      <c r="BC1259" s="24"/>
      <c r="BD1259" s="24"/>
      <c r="BE1259" s="24"/>
      <c r="BF1259" s="24"/>
      <c r="BG1259" s="24"/>
      <c r="BH1259" s="24"/>
      <c r="BI1259" s="24"/>
      <c r="BJ1259" s="24"/>
      <c r="BK1259" s="24"/>
      <c r="BL1259" s="24"/>
      <c r="BM1259" s="24"/>
      <c r="BN1259" s="24"/>
      <c r="BO1259" s="24"/>
      <c r="BP1259" s="24"/>
      <c r="BQ1259" s="24"/>
      <c r="BR1259" s="24"/>
      <c r="BS1259" s="24"/>
      <c r="BT1259" s="24"/>
      <c r="BU1259" s="24"/>
      <c r="BV1259" s="24"/>
      <c r="BW1259" s="24"/>
      <c r="BX1259" s="24"/>
      <c r="BY1259" s="24"/>
      <c r="BZ1259" s="24"/>
      <c r="CA1259" s="24"/>
      <c r="CB1259" s="24"/>
      <c r="CC1259" s="24"/>
      <c r="CD1259" s="24"/>
      <c r="CE1259" s="24"/>
    </row>
    <row r="1260" spans="46:83" x14ac:dyDescent="0.15">
      <c r="AT1260" s="24"/>
      <c r="AU1260" s="24"/>
      <c r="AV1260" s="24"/>
      <c r="AW1260" s="24"/>
      <c r="AX1260" s="24"/>
      <c r="AY1260" s="24"/>
      <c r="AZ1260" s="24"/>
      <c r="BA1260" s="24"/>
      <c r="BB1260" s="24"/>
      <c r="BC1260" s="24"/>
      <c r="BD1260" s="24"/>
      <c r="BE1260" s="24"/>
      <c r="BF1260" s="24"/>
      <c r="BG1260" s="24"/>
      <c r="BH1260" s="24"/>
      <c r="BI1260" s="24"/>
      <c r="BJ1260" s="24"/>
      <c r="BK1260" s="24"/>
      <c r="BL1260" s="24"/>
      <c r="BM1260" s="24"/>
      <c r="BN1260" s="24"/>
      <c r="BO1260" s="24"/>
      <c r="BP1260" s="24"/>
      <c r="BQ1260" s="24"/>
      <c r="BR1260" s="24"/>
      <c r="BS1260" s="24"/>
      <c r="BT1260" s="24"/>
      <c r="BU1260" s="24"/>
      <c r="BV1260" s="24"/>
      <c r="BW1260" s="24"/>
      <c r="BX1260" s="24"/>
      <c r="BY1260" s="24"/>
      <c r="BZ1260" s="24"/>
      <c r="CA1260" s="24"/>
      <c r="CB1260" s="24"/>
      <c r="CC1260" s="24"/>
      <c r="CD1260" s="24"/>
      <c r="CE1260" s="24"/>
    </row>
    <row r="1261" spans="46:83" x14ac:dyDescent="0.15">
      <c r="AT1261" s="24"/>
      <c r="AU1261" s="24"/>
      <c r="AV1261" s="24"/>
      <c r="AW1261" s="24"/>
      <c r="AX1261" s="24"/>
      <c r="AY1261" s="24"/>
      <c r="AZ1261" s="24"/>
      <c r="BA1261" s="24"/>
      <c r="BB1261" s="24"/>
      <c r="BC1261" s="24"/>
      <c r="BD1261" s="24"/>
      <c r="BE1261" s="24"/>
      <c r="BF1261" s="24"/>
      <c r="BG1261" s="24"/>
      <c r="BH1261" s="24"/>
      <c r="BI1261" s="24"/>
      <c r="BJ1261" s="24"/>
      <c r="BK1261" s="24"/>
      <c r="BL1261" s="24"/>
      <c r="BM1261" s="24"/>
      <c r="BN1261" s="24"/>
      <c r="BO1261" s="24"/>
      <c r="BP1261" s="24"/>
      <c r="BQ1261" s="24"/>
      <c r="BR1261" s="24"/>
      <c r="BS1261" s="24"/>
      <c r="BT1261" s="24"/>
      <c r="BU1261" s="24"/>
      <c r="BV1261" s="24"/>
      <c r="BW1261" s="24"/>
      <c r="BX1261" s="24"/>
      <c r="BY1261" s="24"/>
      <c r="BZ1261" s="24"/>
      <c r="CA1261" s="24"/>
      <c r="CB1261" s="24"/>
      <c r="CC1261" s="24"/>
      <c r="CD1261" s="24"/>
      <c r="CE1261" s="24"/>
    </row>
    <row r="1262" spans="46:83" x14ac:dyDescent="0.15">
      <c r="AT1262" s="24"/>
      <c r="AU1262" s="24"/>
      <c r="AV1262" s="24"/>
      <c r="AW1262" s="24"/>
      <c r="AX1262" s="24"/>
      <c r="AY1262" s="24"/>
      <c r="AZ1262" s="24"/>
      <c r="BA1262" s="24"/>
      <c r="BB1262" s="24"/>
      <c r="BC1262" s="24"/>
      <c r="BD1262" s="24"/>
      <c r="BE1262" s="24"/>
      <c r="BF1262" s="24"/>
      <c r="BG1262" s="24"/>
      <c r="BH1262" s="24"/>
      <c r="BI1262" s="24"/>
      <c r="BJ1262" s="24"/>
      <c r="BK1262" s="24"/>
      <c r="BL1262" s="24"/>
      <c r="BM1262" s="24"/>
      <c r="BN1262" s="24"/>
      <c r="BO1262" s="24"/>
      <c r="BP1262" s="24"/>
      <c r="BQ1262" s="24"/>
      <c r="BR1262" s="24"/>
      <c r="BS1262" s="24"/>
      <c r="BT1262" s="24"/>
      <c r="BU1262" s="24"/>
      <c r="BV1262" s="24"/>
      <c r="BW1262" s="24"/>
      <c r="BX1262" s="24"/>
      <c r="BY1262" s="24"/>
      <c r="BZ1262" s="24"/>
      <c r="CA1262" s="24"/>
      <c r="CB1262" s="24"/>
      <c r="CC1262" s="24"/>
      <c r="CD1262" s="24"/>
      <c r="CE1262" s="24"/>
    </row>
    <row r="1263" spans="46:83" x14ac:dyDescent="0.15">
      <c r="AT1263" s="24"/>
      <c r="AU1263" s="24"/>
      <c r="AV1263" s="24"/>
      <c r="AW1263" s="24"/>
      <c r="AX1263" s="24"/>
      <c r="AY1263" s="24"/>
      <c r="AZ1263" s="24"/>
      <c r="BA1263" s="24"/>
      <c r="BB1263" s="24"/>
      <c r="BC1263" s="24"/>
      <c r="BD1263" s="24"/>
      <c r="BE1263" s="24"/>
      <c r="BF1263" s="24"/>
      <c r="BG1263" s="24"/>
      <c r="BH1263" s="24"/>
      <c r="BI1263" s="24"/>
      <c r="BJ1263" s="24"/>
      <c r="BK1263" s="24"/>
      <c r="BL1263" s="24"/>
      <c r="BM1263" s="24"/>
      <c r="BN1263" s="24"/>
      <c r="BO1263" s="24"/>
      <c r="BP1263" s="24"/>
      <c r="BQ1263" s="24"/>
      <c r="BR1263" s="24"/>
      <c r="BS1263" s="24"/>
      <c r="BT1263" s="24"/>
      <c r="BU1263" s="24"/>
      <c r="BV1263" s="24"/>
      <c r="BW1263" s="24"/>
      <c r="BX1263" s="24"/>
      <c r="BY1263" s="24"/>
      <c r="BZ1263" s="24"/>
      <c r="CA1263" s="24"/>
      <c r="CB1263" s="24"/>
      <c r="CC1263" s="24"/>
      <c r="CD1263" s="24"/>
      <c r="CE1263" s="24"/>
    </row>
    <row r="1264" spans="46:83" x14ac:dyDescent="0.15">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row>
    <row r="1265" spans="46:83" x14ac:dyDescent="0.15">
      <c r="AT1265" s="24"/>
      <c r="AU1265" s="24"/>
      <c r="AV1265" s="24"/>
      <c r="AW1265" s="24"/>
      <c r="AX1265" s="24"/>
      <c r="AY1265" s="24"/>
      <c r="AZ1265" s="24"/>
      <c r="BA1265" s="24"/>
      <c r="BB1265" s="24"/>
      <c r="BC1265" s="24"/>
      <c r="BD1265" s="24"/>
      <c r="BE1265" s="24"/>
      <c r="BF1265" s="24"/>
      <c r="BG1265" s="24"/>
      <c r="BH1265" s="24"/>
      <c r="BI1265" s="24"/>
      <c r="BJ1265" s="24"/>
      <c r="BK1265" s="24"/>
      <c r="BL1265" s="24"/>
      <c r="BM1265" s="24"/>
      <c r="BN1265" s="24"/>
      <c r="BO1265" s="24"/>
      <c r="BP1265" s="24"/>
      <c r="BQ1265" s="24"/>
      <c r="BR1265" s="24"/>
      <c r="BS1265" s="24"/>
      <c r="BT1265" s="24"/>
      <c r="BU1265" s="24"/>
      <c r="BV1265" s="24"/>
      <c r="BW1265" s="24"/>
      <c r="BX1265" s="24"/>
      <c r="BY1265" s="24"/>
      <c r="BZ1265" s="24"/>
      <c r="CA1265" s="24"/>
      <c r="CB1265" s="24"/>
      <c r="CC1265" s="24"/>
      <c r="CD1265" s="24"/>
      <c r="CE1265" s="24"/>
    </row>
    <row r="1266" spans="46:83" x14ac:dyDescent="0.15">
      <c r="AT1266" s="24"/>
      <c r="AU1266" s="24"/>
      <c r="AV1266" s="24"/>
      <c r="AW1266" s="24"/>
      <c r="AX1266" s="24"/>
      <c r="AY1266" s="24"/>
      <c r="AZ1266" s="24"/>
      <c r="BA1266" s="24"/>
      <c r="BB1266" s="24"/>
      <c r="BC1266" s="24"/>
      <c r="BD1266" s="24"/>
      <c r="BE1266" s="24"/>
      <c r="BF1266" s="24"/>
      <c r="BG1266" s="24"/>
      <c r="BH1266" s="24"/>
      <c r="BI1266" s="24"/>
      <c r="BJ1266" s="24"/>
      <c r="BK1266" s="24"/>
      <c r="BL1266" s="24"/>
      <c r="BM1266" s="24"/>
      <c r="BN1266" s="24"/>
      <c r="BO1266" s="24"/>
      <c r="BP1266" s="24"/>
      <c r="BQ1266" s="24"/>
      <c r="BR1266" s="24"/>
      <c r="BS1266" s="24"/>
      <c r="BT1266" s="24"/>
      <c r="BU1266" s="24"/>
      <c r="BV1266" s="24"/>
      <c r="BW1266" s="24"/>
      <c r="BX1266" s="24"/>
      <c r="BY1266" s="24"/>
      <c r="BZ1266" s="24"/>
      <c r="CA1266" s="24"/>
      <c r="CB1266" s="24"/>
      <c r="CC1266" s="24"/>
      <c r="CD1266" s="24"/>
      <c r="CE1266" s="24"/>
    </row>
    <row r="1267" spans="46:83" x14ac:dyDescent="0.15">
      <c r="AT1267" s="24"/>
      <c r="AU1267" s="24"/>
      <c r="AV1267" s="24"/>
      <c r="AW1267" s="24"/>
      <c r="AX1267" s="24"/>
      <c r="AY1267" s="24"/>
      <c r="AZ1267" s="24"/>
      <c r="BA1267" s="24"/>
      <c r="BB1267" s="24"/>
      <c r="BC1267" s="24"/>
      <c r="BD1267" s="24"/>
      <c r="BE1267" s="24"/>
      <c r="BF1267" s="24"/>
      <c r="BG1267" s="24"/>
      <c r="BH1267" s="24"/>
      <c r="BI1267" s="24"/>
      <c r="BJ1267" s="24"/>
      <c r="BK1267" s="24"/>
      <c r="BL1267" s="24"/>
      <c r="BM1267" s="24"/>
      <c r="BN1267" s="24"/>
      <c r="BO1267" s="24"/>
      <c r="BP1267" s="24"/>
      <c r="BQ1267" s="24"/>
      <c r="BR1267" s="24"/>
      <c r="BS1267" s="24"/>
      <c r="BT1267" s="24"/>
      <c r="BU1267" s="24"/>
      <c r="BV1267" s="24"/>
      <c r="BW1267" s="24"/>
      <c r="BX1267" s="24"/>
      <c r="BY1267" s="24"/>
      <c r="BZ1267" s="24"/>
      <c r="CA1267" s="24"/>
      <c r="CB1267" s="24"/>
      <c r="CC1267" s="24"/>
      <c r="CD1267" s="24"/>
      <c r="CE1267" s="24"/>
    </row>
    <row r="1268" spans="46:83" x14ac:dyDescent="0.15">
      <c r="AT1268" s="24"/>
      <c r="AU1268" s="24"/>
      <c r="AV1268" s="24"/>
      <c r="AW1268" s="24"/>
      <c r="AX1268" s="24"/>
      <c r="AY1268" s="24"/>
      <c r="AZ1268" s="24"/>
      <c r="BA1268" s="24"/>
      <c r="BB1268" s="24"/>
      <c r="BC1268" s="24"/>
      <c r="BD1268" s="24"/>
      <c r="BE1268" s="24"/>
      <c r="BF1268" s="24"/>
      <c r="BG1268" s="24"/>
      <c r="BH1268" s="24"/>
      <c r="BI1268" s="24"/>
      <c r="BJ1268" s="24"/>
      <c r="BK1268" s="24"/>
      <c r="BL1268" s="24"/>
      <c r="BM1268" s="24"/>
      <c r="BN1268" s="24"/>
      <c r="BO1268" s="24"/>
      <c r="BP1268" s="24"/>
      <c r="BQ1268" s="24"/>
      <c r="BR1268" s="24"/>
      <c r="BS1268" s="24"/>
      <c r="BT1268" s="24"/>
      <c r="BU1268" s="24"/>
      <c r="BV1268" s="24"/>
      <c r="BW1268" s="24"/>
      <c r="BX1268" s="24"/>
      <c r="BY1268" s="24"/>
      <c r="BZ1268" s="24"/>
      <c r="CA1268" s="24"/>
      <c r="CB1268" s="24"/>
      <c r="CC1268" s="24"/>
      <c r="CD1268" s="24"/>
      <c r="CE1268" s="24"/>
    </row>
    <row r="1269" spans="46:83" x14ac:dyDescent="0.15">
      <c r="AT1269" s="24"/>
      <c r="AU1269" s="24"/>
      <c r="AV1269" s="24"/>
      <c r="AW1269" s="24"/>
      <c r="AX1269" s="24"/>
      <c r="AY1269" s="24"/>
      <c r="AZ1269" s="24"/>
      <c r="BA1269" s="24"/>
      <c r="BB1269" s="24"/>
      <c r="BC1269" s="24"/>
      <c r="BD1269" s="24"/>
      <c r="BE1269" s="24"/>
      <c r="BF1269" s="24"/>
      <c r="BG1269" s="24"/>
      <c r="BH1269" s="24"/>
      <c r="BI1269" s="24"/>
      <c r="BJ1269" s="24"/>
      <c r="BK1269" s="24"/>
      <c r="BL1269" s="24"/>
      <c r="BM1269" s="24"/>
      <c r="BN1269" s="24"/>
      <c r="BO1269" s="24"/>
      <c r="BP1269" s="24"/>
      <c r="BQ1269" s="24"/>
      <c r="BR1269" s="24"/>
      <c r="BS1269" s="24"/>
      <c r="BT1269" s="24"/>
      <c r="BU1269" s="24"/>
      <c r="BV1269" s="24"/>
      <c r="BW1269" s="24"/>
      <c r="BX1269" s="24"/>
      <c r="BY1269" s="24"/>
      <c r="BZ1269" s="24"/>
      <c r="CA1269" s="24"/>
      <c r="CB1269" s="24"/>
      <c r="CC1269" s="24"/>
      <c r="CD1269" s="24"/>
      <c r="CE1269" s="24"/>
    </row>
    <row r="1270" spans="46:83" x14ac:dyDescent="0.15">
      <c r="AT1270" s="24"/>
      <c r="AU1270" s="24"/>
      <c r="AV1270" s="24"/>
      <c r="AW1270" s="24"/>
      <c r="AX1270" s="24"/>
      <c r="AY1270" s="24"/>
      <c r="AZ1270" s="24"/>
      <c r="BA1270" s="24"/>
      <c r="BB1270" s="24"/>
      <c r="BC1270" s="24"/>
      <c r="BD1270" s="24"/>
      <c r="BE1270" s="24"/>
      <c r="BF1270" s="24"/>
      <c r="BG1270" s="24"/>
      <c r="BH1270" s="24"/>
      <c r="BI1270" s="24"/>
      <c r="BJ1270" s="24"/>
      <c r="BK1270" s="24"/>
      <c r="BL1270" s="24"/>
      <c r="BM1270" s="24"/>
      <c r="BN1270" s="24"/>
      <c r="BO1270" s="24"/>
      <c r="BP1270" s="24"/>
      <c r="BQ1270" s="24"/>
      <c r="BR1270" s="24"/>
      <c r="BS1270" s="24"/>
      <c r="BT1270" s="24"/>
      <c r="BU1270" s="24"/>
      <c r="BV1270" s="24"/>
      <c r="BW1270" s="24"/>
      <c r="BX1270" s="24"/>
      <c r="BY1270" s="24"/>
      <c r="BZ1270" s="24"/>
      <c r="CA1270" s="24"/>
      <c r="CB1270" s="24"/>
      <c r="CC1270" s="24"/>
      <c r="CD1270" s="24"/>
      <c r="CE1270" s="24"/>
    </row>
    <row r="1271" spans="46:83" x14ac:dyDescent="0.15">
      <c r="AT1271" s="24"/>
      <c r="AU1271" s="24"/>
      <c r="AV1271" s="24"/>
      <c r="AW1271" s="24"/>
      <c r="AX1271" s="24"/>
      <c r="AY1271" s="24"/>
      <c r="AZ1271" s="24"/>
      <c r="BA1271" s="24"/>
      <c r="BB1271" s="24"/>
      <c r="BC1271" s="24"/>
      <c r="BD1271" s="24"/>
      <c r="BE1271" s="24"/>
      <c r="BF1271" s="24"/>
      <c r="BG1271" s="24"/>
      <c r="BH1271" s="24"/>
      <c r="BI1271" s="24"/>
      <c r="BJ1271" s="24"/>
      <c r="BK1271" s="24"/>
      <c r="BL1271" s="24"/>
      <c r="BM1271" s="24"/>
      <c r="BN1271" s="24"/>
      <c r="BO1271" s="24"/>
      <c r="BP1271" s="24"/>
      <c r="BQ1271" s="24"/>
      <c r="BR1271" s="24"/>
      <c r="BS1271" s="24"/>
      <c r="BT1271" s="24"/>
      <c r="BU1271" s="24"/>
      <c r="BV1271" s="24"/>
      <c r="BW1271" s="24"/>
      <c r="BX1271" s="24"/>
      <c r="BY1271" s="24"/>
      <c r="BZ1271" s="24"/>
      <c r="CA1271" s="24"/>
      <c r="CB1271" s="24"/>
      <c r="CC1271" s="24"/>
      <c r="CD1271" s="24"/>
      <c r="CE1271" s="24"/>
    </row>
    <row r="1272" spans="46:83" x14ac:dyDescent="0.15">
      <c r="AT1272" s="24"/>
      <c r="AU1272" s="24"/>
      <c r="AV1272" s="24"/>
      <c r="AW1272" s="24"/>
      <c r="AX1272" s="24"/>
      <c r="AY1272" s="24"/>
      <c r="AZ1272" s="24"/>
      <c r="BA1272" s="24"/>
      <c r="BB1272" s="24"/>
      <c r="BC1272" s="24"/>
      <c r="BD1272" s="24"/>
      <c r="BE1272" s="24"/>
      <c r="BF1272" s="24"/>
      <c r="BG1272" s="24"/>
      <c r="BH1272" s="24"/>
      <c r="BI1272" s="24"/>
      <c r="BJ1272" s="24"/>
      <c r="BK1272" s="24"/>
      <c r="BL1272" s="24"/>
      <c r="BM1272" s="24"/>
      <c r="BN1272" s="24"/>
      <c r="BO1272" s="24"/>
      <c r="BP1272" s="24"/>
      <c r="BQ1272" s="24"/>
      <c r="BR1272" s="24"/>
      <c r="BS1272" s="24"/>
      <c r="BT1272" s="24"/>
      <c r="BU1272" s="24"/>
      <c r="BV1272" s="24"/>
      <c r="BW1272" s="24"/>
      <c r="BX1272" s="24"/>
      <c r="BY1272" s="24"/>
      <c r="BZ1272" s="24"/>
      <c r="CA1272" s="24"/>
      <c r="CB1272" s="24"/>
      <c r="CC1272" s="24"/>
      <c r="CD1272" s="24"/>
      <c r="CE1272" s="24"/>
    </row>
    <row r="1273" spans="46:83" x14ac:dyDescent="0.15">
      <c r="AT1273" s="24"/>
      <c r="AU1273" s="24"/>
      <c r="AV1273" s="24"/>
      <c r="AW1273" s="24"/>
      <c r="AX1273" s="24"/>
      <c r="AY1273" s="24"/>
      <c r="AZ1273" s="24"/>
      <c r="BA1273" s="24"/>
      <c r="BB1273" s="24"/>
      <c r="BC1273" s="24"/>
      <c r="BD1273" s="24"/>
      <c r="BE1273" s="24"/>
      <c r="BF1273" s="24"/>
      <c r="BG1273" s="24"/>
      <c r="BH1273" s="24"/>
      <c r="BI1273" s="24"/>
      <c r="BJ1273" s="24"/>
      <c r="BK1273" s="24"/>
      <c r="BL1273" s="24"/>
      <c r="BM1273" s="24"/>
      <c r="BN1273" s="24"/>
      <c r="BO1273" s="24"/>
      <c r="BP1273" s="24"/>
      <c r="BQ1273" s="24"/>
      <c r="BR1273" s="24"/>
      <c r="BS1273" s="24"/>
      <c r="BT1273" s="24"/>
      <c r="BU1273" s="24"/>
      <c r="BV1273" s="24"/>
      <c r="BW1273" s="24"/>
      <c r="BX1273" s="24"/>
      <c r="BY1273" s="24"/>
      <c r="BZ1273" s="24"/>
      <c r="CA1273" s="24"/>
      <c r="CB1273" s="24"/>
      <c r="CC1273" s="24"/>
      <c r="CD1273" s="24"/>
      <c r="CE1273" s="24"/>
    </row>
    <row r="1274" spans="46:83" x14ac:dyDescent="0.15">
      <c r="AT1274" s="24"/>
      <c r="AU1274" s="24"/>
      <c r="AV1274" s="24"/>
      <c r="AW1274" s="24"/>
      <c r="AX1274" s="24"/>
      <c r="AY1274" s="24"/>
      <c r="AZ1274" s="24"/>
      <c r="BA1274" s="24"/>
      <c r="BB1274" s="24"/>
      <c r="BC1274" s="24"/>
      <c r="BD1274" s="24"/>
      <c r="BE1274" s="24"/>
      <c r="BF1274" s="24"/>
      <c r="BG1274" s="24"/>
      <c r="BH1274" s="24"/>
      <c r="BI1274" s="24"/>
      <c r="BJ1274" s="24"/>
      <c r="BK1274" s="24"/>
      <c r="BL1274" s="24"/>
      <c r="BM1274" s="24"/>
      <c r="BN1274" s="24"/>
      <c r="BO1274" s="24"/>
      <c r="BP1274" s="24"/>
      <c r="BQ1274" s="24"/>
      <c r="BR1274" s="24"/>
      <c r="BS1274" s="24"/>
      <c r="BT1274" s="24"/>
      <c r="BU1274" s="24"/>
      <c r="BV1274" s="24"/>
      <c r="BW1274" s="24"/>
      <c r="BX1274" s="24"/>
      <c r="BY1274" s="24"/>
      <c r="BZ1274" s="24"/>
      <c r="CA1274" s="24"/>
      <c r="CB1274" s="24"/>
      <c r="CC1274" s="24"/>
      <c r="CD1274" s="24"/>
      <c r="CE1274" s="24"/>
    </row>
    <row r="1275" spans="46:83" x14ac:dyDescent="0.15">
      <c r="AT1275" s="24"/>
      <c r="AU1275" s="24"/>
      <c r="AV1275" s="24"/>
      <c r="AW1275" s="24"/>
      <c r="AX1275" s="24"/>
      <c r="AY1275" s="24"/>
      <c r="AZ1275" s="24"/>
      <c r="BA1275" s="24"/>
      <c r="BB1275" s="24"/>
      <c r="BC1275" s="24"/>
      <c r="BD1275" s="24"/>
      <c r="BE1275" s="24"/>
      <c r="BF1275" s="24"/>
      <c r="BG1275" s="24"/>
      <c r="BH1275" s="24"/>
      <c r="BI1275" s="24"/>
      <c r="BJ1275" s="24"/>
      <c r="BK1275" s="24"/>
      <c r="BL1275" s="24"/>
      <c r="BM1275" s="24"/>
      <c r="BN1275" s="24"/>
      <c r="BO1275" s="24"/>
      <c r="BP1275" s="24"/>
      <c r="BQ1275" s="24"/>
      <c r="BR1275" s="24"/>
      <c r="BS1275" s="24"/>
      <c r="BT1275" s="24"/>
      <c r="BU1275" s="24"/>
      <c r="BV1275" s="24"/>
      <c r="BW1275" s="24"/>
      <c r="BX1275" s="24"/>
      <c r="BY1275" s="24"/>
      <c r="BZ1275" s="24"/>
      <c r="CA1275" s="24"/>
      <c r="CB1275" s="24"/>
      <c r="CC1275" s="24"/>
      <c r="CD1275" s="24"/>
      <c r="CE1275" s="24"/>
    </row>
    <row r="1276" spans="46:83" x14ac:dyDescent="0.15">
      <c r="AT1276" s="24"/>
      <c r="AU1276" s="24"/>
      <c r="AV1276" s="24"/>
      <c r="AW1276" s="24"/>
      <c r="AX1276" s="24"/>
      <c r="AY1276" s="24"/>
      <c r="AZ1276" s="24"/>
      <c r="BA1276" s="24"/>
      <c r="BB1276" s="24"/>
      <c r="BC1276" s="24"/>
      <c r="BD1276" s="24"/>
      <c r="BE1276" s="24"/>
      <c r="BF1276" s="24"/>
      <c r="BG1276" s="24"/>
      <c r="BH1276" s="24"/>
      <c r="BI1276" s="24"/>
      <c r="BJ1276" s="24"/>
      <c r="BK1276" s="24"/>
      <c r="BL1276" s="24"/>
      <c r="BM1276" s="24"/>
      <c r="BN1276" s="24"/>
      <c r="BO1276" s="24"/>
      <c r="BP1276" s="24"/>
      <c r="BQ1276" s="24"/>
      <c r="BR1276" s="24"/>
      <c r="BS1276" s="24"/>
      <c r="BT1276" s="24"/>
      <c r="BU1276" s="24"/>
      <c r="BV1276" s="24"/>
      <c r="BW1276" s="24"/>
      <c r="BX1276" s="24"/>
      <c r="BY1276" s="24"/>
      <c r="BZ1276" s="24"/>
      <c r="CA1276" s="24"/>
      <c r="CB1276" s="24"/>
      <c r="CC1276" s="24"/>
      <c r="CD1276" s="24"/>
      <c r="CE1276" s="24"/>
    </row>
    <row r="1277" spans="46:83" x14ac:dyDescent="0.15">
      <c r="AT1277" s="24"/>
      <c r="AU1277" s="24"/>
      <c r="AV1277" s="24"/>
      <c r="AW1277" s="24"/>
      <c r="AX1277" s="24"/>
      <c r="AY1277" s="24"/>
      <c r="AZ1277" s="24"/>
      <c r="BA1277" s="24"/>
      <c r="BB1277" s="24"/>
      <c r="BC1277" s="24"/>
      <c r="BD1277" s="24"/>
      <c r="BE1277" s="24"/>
      <c r="BF1277" s="24"/>
      <c r="BG1277" s="24"/>
      <c r="BH1277" s="24"/>
      <c r="BI1277" s="24"/>
      <c r="BJ1277" s="24"/>
      <c r="BK1277" s="24"/>
      <c r="BL1277" s="24"/>
      <c r="BM1277" s="24"/>
      <c r="BN1277" s="24"/>
      <c r="BO1277" s="24"/>
      <c r="BP1277" s="24"/>
      <c r="BQ1277" s="24"/>
      <c r="BR1277" s="24"/>
      <c r="BS1277" s="24"/>
      <c r="BT1277" s="24"/>
      <c r="BU1277" s="24"/>
      <c r="BV1277" s="24"/>
      <c r="BW1277" s="24"/>
      <c r="BX1277" s="24"/>
      <c r="BY1277" s="24"/>
      <c r="BZ1277" s="24"/>
      <c r="CA1277" s="24"/>
      <c r="CB1277" s="24"/>
      <c r="CC1277" s="24"/>
      <c r="CD1277" s="24"/>
      <c r="CE1277" s="24"/>
    </row>
    <row r="1278" spans="46:83" x14ac:dyDescent="0.15">
      <c r="AT1278" s="24"/>
      <c r="AU1278" s="24"/>
      <c r="AV1278" s="24"/>
      <c r="AW1278" s="24"/>
      <c r="AX1278" s="24"/>
      <c r="AY1278" s="24"/>
      <c r="AZ1278" s="24"/>
      <c r="BA1278" s="24"/>
      <c r="BB1278" s="24"/>
      <c r="BC1278" s="24"/>
      <c r="BD1278" s="24"/>
      <c r="BE1278" s="24"/>
      <c r="BF1278" s="24"/>
      <c r="BG1278" s="24"/>
      <c r="BH1278" s="24"/>
      <c r="BI1278" s="24"/>
      <c r="BJ1278" s="24"/>
      <c r="BK1278" s="24"/>
      <c r="BL1278" s="24"/>
      <c r="BM1278" s="24"/>
      <c r="BN1278" s="24"/>
      <c r="BO1278" s="24"/>
      <c r="BP1278" s="24"/>
      <c r="BQ1278" s="24"/>
      <c r="BR1278" s="24"/>
      <c r="BS1278" s="24"/>
      <c r="BT1278" s="24"/>
      <c r="BU1278" s="24"/>
      <c r="BV1278" s="24"/>
      <c r="BW1278" s="24"/>
      <c r="BX1278" s="24"/>
      <c r="BY1278" s="24"/>
      <c r="BZ1278" s="24"/>
      <c r="CA1278" s="24"/>
      <c r="CB1278" s="24"/>
      <c r="CC1278" s="24"/>
      <c r="CD1278" s="24"/>
      <c r="CE1278" s="24"/>
    </row>
    <row r="1279" spans="46:83" x14ac:dyDescent="0.15">
      <c r="AT1279" s="24"/>
      <c r="AU1279" s="24"/>
      <c r="AV1279" s="24"/>
      <c r="AW1279" s="24"/>
      <c r="AX1279" s="24"/>
      <c r="AY1279" s="24"/>
      <c r="AZ1279" s="24"/>
      <c r="BA1279" s="24"/>
      <c r="BB1279" s="24"/>
      <c r="BC1279" s="24"/>
      <c r="BD1279" s="24"/>
      <c r="BE1279" s="24"/>
      <c r="BF1279" s="24"/>
      <c r="BG1279" s="24"/>
      <c r="BH1279" s="24"/>
      <c r="BI1279" s="24"/>
      <c r="BJ1279" s="24"/>
      <c r="BK1279" s="24"/>
      <c r="BL1279" s="24"/>
      <c r="BM1279" s="24"/>
      <c r="BN1279" s="24"/>
      <c r="BO1279" s="24"/>
      <c r="BP1279" s="24"/>
      <c r="BQ1279" s="24"/>
      <c r="BR1279" s="24"/>
      <c r="BS1279" s="24"/>
      <c r="BT1279" s="24"/>
      <c r="BU1279" s="24"/>
      <c r="BV1279" s="24"/>
      <c r="BW1279" s="24"/>
      <c r="BX1279" s="24"/>
      <c r="BY1279" s="24"/>
      <c r="BZ1279" s="24"/>
      <c r="CA1279" s="24"/>
      <c r="CB1279" s="24"/>
      <c r="CC1279" s="24"/>
      <c r="CD1279" s="24"/>
      <c r="CE1279" s="24"/>
    </row>
    <row r="1280" spans="46:83" x14ac:dyDescent="0.15">
      <c r="AT1280" s="24"/>
      <c r="AU1280" s="24"/>
      <c r="AV1280" s="24"/>
      <c r="AW1280" s="24"/>
      <c r="AX1280" s="24"/>
      <c r="AY1280" s="24"/>
      <c r="AZ1280" s="24"/>
      <c r="BA1280" s="24"/>
      <c r="BB1280" s="24"/>
      <c r="BC1280" s="24"/>
      <c r="BD1280" s="24"/>
      <c r="BE1280" s="24"/>
      <c r="BF1280" s="24"/>
      <c r="BG1280" s="24"/>
      <c r="BH1280" s="24"/>
      <c r="BI1280" s="24"/>
      <c r="BJ1280" s="24"/>
      <c r="BK1280" s="24"/>
      <c r="BL1280" s="24"/>
      <c r="BM1280" s="24"/>
      <c r="BN1280" s="24"/>
      <c r="BO1280" s="24"/>
      <c r="BP1280" s="24"/>
      <c r="BQ1280" s="24"/>
      <c r="BR1280" s="24"/>
      <c r="BS1280" s="24"/>
      <c r="BT1280" s="24"/>
      <c r="BU1280" s="24"/>
      <c r="BV1280" s="24"/>
      <c r="BW1280" s="24"/>
      <c r="BX1280" s="24"/>
      <c r="BY1280" s="24"/>
      <c r="BZ1280" s="24"/>
      <c r="CA1280" s="24"/>
      <c r="CB1280" s="24"/>
      <c r="CC1280" s="24"/>
      <c r="CD1280" s="24"/>
      <c r="CE1280" s="24"/>
    </row>
    <row r="1281" spans="46:83" x14ac:dyDescent="0.15">
      <c r="AT1281" s="24"/>
      <c r="AU1281" s="24"/>
      <c r="AV1281" s="24"/>
      <c r="AW1281" s="24"/>
      <c r="AX1281" s="24"/>
      <c r="AY1281" s="24"/>
      <c r="AZ1281" s="24"/>
      <c r="BA1281" s="24"/>
      <c r="BB1281" s="24"/>
      <c r="BC1281" s="24"/>
      <c r="BD1281" s="24"/>
      <c r="BE1281" s="24"/>
      <c r="BF1281" s="24"/>
      <c r="BG1281" s="24"/>
      <c r="BH1281" s="24"/>
      <c r="BI1281" s="24"/>
      <c r="BJ1281" s="24"/>
      <c r="BK1281" s="24"/>
      <c r="BL1281" s="24"/>
      <c r="BM1281" s="24"/>
      <c r="BN1281" s="24"/>
      <c r="BO1281" s="24"/>
      <c r="BP1281" s="24"/>
      <c r="BQ1281" s="24"/>
      <c r="BR1281" s="24"/>
      <c r="BS1281" s="24"/>
      <c r="BT1281" s="24"/>
      <c r="BU1281" s="24"/>
      <c r="BV1281" s="24"/>
      <c r="BW1281" s="24"/>
      <c r="BX1281" s="24"/>
      <c r="BY1281" s="24"/>
      <c r="BZ1281" s="24"/>
      <c r="CA1281" s="24"/>
      <c r="CB1281" s="24"/>
      <c r="CC1281" s="24"/>
      <c r="CD1281" s="24"/>
      <c r="CE1281" s="24"/>
    </row>
    <row r="1282" spans="46:83" x14ac:dyDescent="0.15">
      <c r="AT1282" s="24"/>
      <c r="AU1282" s="24"/>
      <c r="AV1282" s="24"/>
      <c r="AW1282" s="24"/>
      <c r="AX1282" s="24"/>
      <c r="AY1282" s="24"/>
      <c r="AZ1282" s="24"/>
      <c r="BA1282" s="24"/>
      <c r="BB1282" s="24"/>
      <c r="BC1282" s="24"/>
      <c r="BD1282" s="24"/>
      <c r="BE1282" s="24"/>
      <c r="BF1282" s="24"/>
      <c r="BG1282" s="24"/>
      <c r="BH1282" s="24"/>
      <c r="BI1282" s="24"/>
      <c r="BJ1282" s="24"/>
      <c r="BK1282" s="24"/>
      <c r="BL1282" s="24"/>
      <c r="BM1282" s="24"/>
      <c r="BN1282" s="24"/>
      <c r="BO1282" s="24"/>
      <c r="BP1282" s="24"/>
      <c r="BQ1282" s="24"/>
      <c r="BR1282" s="24"/>
      <c r="BS1282" s="24"/>
      <c r="BT1282" s="24"/>
      <c r="BU1282" s="24"/>
      <c r="BV1282" s="24"/>
      <c r="BW1282" s="24"/>
      <c r="BX1282" s="24"/>
      <c r="BY1282" s="24"/>
      <c r="BZ1282" s="24"/>
      <c r="CA1282" s="24"/>
      <c r="CB1282" s="24"/>
      <c r="CC1282" s="24"/>
      <c r="CD1282" s="24"/>
      <c r="CE1282" s="24"/>
    </row>
    <row r="1283" spans="46:83" x14ac:dyDescent="0.15">
      <c r="AT1283" s="24"/>
      <c r="AU1283" s="24"/>
      <c r="AV1283" s="24"/>
      <c r="AW1283" s="24"/>
      <c r="AX1283" s="24"/>
      <c r="AY1283" s="24"/>
      <c r="AZ1283" s="24"/>
      <c r="BA1283" s="24"/>
      <c r="BB1283" s="24"/>
      <c r="BC1283" s="24"/>
      <c r="BD1283" s="24"/>
      <c r="BE1283" s="24"/>
      <c r="BF1283" s="24"/>
      <c r="BG1283" s="24"/>
      <c r="BH1283" s="24"/>
      <c r="BI1283" s="24"/>
      <c r="BJ1283" s="24"/>
      <c r="BK1283" s="24"/>
      <c r="BL1283" s="24"/>
      <c r="BM1283" s="24"/>
      <c r="BN1283" s="24"/>
      <c r="BO1283" s="24"/>
      <c r="BP1283" s="24"/>
      <c r="BQ1283" s="24"/>
      <c r="BR1283" s="24"/>
      <c r="BS1283" s="24"/>
      <c r="BT1283" s="24"/>
      <c r="BU1283" s="24"/>
      <c r="BV1283" s="24"/>
      <c r="BW1283" s="24"/>
      <c r="BX1283" s="24"/>
      <c r="BY1283" s="24"/>
      <c r="BZ1283" s="24"/>
      <c r="CA1283" s="24"/>
      <c r="CB1283" s="24"/>
      <c r="CC1283" s="24"/>
      <c r="CD1283" s="24"/>
      <c r="CE1283" s="24"/>
    </row>
    <row r="1284" spans="46:83" x14ac:dyDescent="0.15">
      <c r="AT1284" s="24"/>
      <c r="AU1284" s="24"/>
      <c r="AV1284" s="24"/>
      <c r="AW1284" s="24"/>
      <c r="AX1284" s="24"/>
      <c r="AY1284" s="24"/>
      <c r="AZ1284" s="24"/>
      <c r="BA1284" s="24"/>
      <c r="BB1284" s="24"/>
      <c r="BC1284" s="24"/>
      <c r="BD1284" s="24"/>
      <c r="BE1284" s="24"/>
      <c r="BF1284" s="24"/>
      <c r="BG1284" s="24"/>
      <c r="BH1284" s="24"/>
      <c r="BI1284" s="24"/>
      <c r="BJ1284" s="24"/>
      <c r="BK1284" s="24"/>
      <c r="BL1284" s="24"/>
      <c r="BM1284" s="24"/>
      <c r="BN1284" s="24"/>
      <c r="BO1284" s="24"/>
      <c r="BP1284" s="24"/>
      <c r="BQ1284" s="24"/>
      <c r="BR1284" s="24"/>
      <c r="BS1284" s="24"/>
      <c r="BT1284" s="24"/>
      <c r="BU1284" s="24"/>
      <c r="BV1284" s="24"/>
      <c r="BW1284" s="24"/>
      <c r="BX1284" s="24"/>
      <c r="BY1284" s="24"/>
      <c r="BZ1284" s="24"/>
      <c r="CA1284" s="24"/>
      <c r="CB1284" s="24"/>
      <c r="CC1284" s="24"/>
      <c r="CD1284" s="24"/>
      <c r="CE1284" s="24"/>
    </row>
    <row r="1285" spans="46:83" x14ac:dyDescent="0.15">
      <c r="AT1285" s="24"/>
      <c r="AU1285" s="24"/>
      <c r="AV1285" s="24"/>
      <c r="AW1285" s="24"/>
      <c r="AX1285" s="24"/>
      <c r="AY1285" s="24"/>
      <c r="AZ1285" s="24"/>
      <c r="BA1285" s="24"/>
      <c r="BB1285" s="24"/>
      <c r="BC1285" s="24"/>
      <c r="BD1285" s="24"/>
      <c r="BE1285" s="24"/>
      <c r="BF1285" s="24"/>
      <c r="BG1285" s="24"/>
      <c r="BH1285" s="24"/>
      <c r="BI1285" s="24"/>
      <c r="BJ1285" s="24"/>
      <c r="BK1285" s="24"/>
      <c r="BL1285" s="24"/>
      <c r="BM1285" s="24"/>
      <c r="BN1285" s="24"/>
      <c r="BO1285" s="24"/>
      <c r="BP1285" s="24"/>
      <c r="BQ1285" s="24"/>
      <c r="BR1285" s="24"/>
      <c r="BS1285" s="24"/>
      <c r="BT1285" s="24"/>
      <c r="BU1285" s="24"/>
      <c r="BV1285" s="24"/>
      <c r="BW1285" s="24"/>
      <c r="BX1285" s="24"/>
      <c r="BY1285" s="24"/>
      <c r="BZ1285" s="24"/>
      <c r="CA1285" s="24"/>
      <c r="CB1285" s="24"/>
      <c r="CC1285" s="24"/>
      <c r="CD1285" s="24"/>
      <c r="CE1285" s="24"/>
    </row>
    <row r="1286" spans="46:83" x14ac:dyDescent="0.15">
      <c r="AT1286" s="24"/>
      <c r="AU1286" s="24"/>
      <c r="AV1286" s="24"/>
      <c r="AW1286" s="24"/>
      <c r="AX1286" s="24"/>
      <c r="AY1286" s="24"/>
      <c r="AZ1286" s="24"/>
      <c r="BA1286" s="24"/>
      <c r="BB1286" s="24"/>
      <c r="BC1286" s="24"/>
      <c r="BD1286" s="24"/>
      <c r="BE1286" s="24"/>
      <c r="BF1286" s="24"/>
      <c r="BG1286" s="24"/>
      <c r="BH1286" s="24"/>
      <c r="BI1286" s="24"/>
      <c r="BJ1286" s="24"/>
      <c r="BK1286" s="24"/>
      <c r="BL1286" s="24"/>
      <c r="BM1286" s="24"/>
      <c r="BN1286" s="24"/>
      <c r="BO1286" s="24"/>
      <c r="BP1286" s="24"/>
      <c r="BQ1286" s="24"/>
      <c r="BR1286" s="24"/>
      <c r="BS1286" s="24"/>
      <c r="BT1286" s="24"/>
      <c r="BU1286" s="24"/>
      <c r="BV1286" s="24"/>
      <c r="BW1286" s="24"/>
      <c r="BX1286" s="24"/>
      <c r="BY1286" s="24"/>
      <c r="BZ1286" s="24"/>
      <c r="CA1286" s="24"/>
      <c r="CB1286" s="24"/>
      <c r="CC1286" s="24"/>
      <c r="CD1286" s="24"/>
      <c r="CE1286" s="24"/>
    </row>
    <row r="1287" spans="46:83" x14ac:dyDescent="0.15">
      <c r="AT1287" s="24"/>
      <c r="AU1287" s="24"/>
      <c r="AV1287" s="24"/>
      <c r="AW1287" s="24"/>
      <c r="AX1287" s="24"/>
      <c r="AY1287" s="24"/>
      <c r="AZ1287" s="24"/>
      <c r="BA1287" s="24"/>
      <c r="BB1287" s="24"/>
      <c r="BC1287" s="24"/>
      <c r="BD1287" s="24"/>
      <c r="BE1287" s="24"/>
      <c r="BF1287" s="24"/>
      <c r="BG1287" s="24"/>
      <c r="BH1287" s="24"/>
      <c r="BI1287" s="24"/>
      <c r="BJ1287" s="24"/>
      <c r="BK1287" s="24"/>
      <c r="BL1287" s="24"/>
      <c r="BM1287" s="24"/>
      <c r="BN1287" s="24"/>
      <c r="BO1287" s="24"/>
      <c r="BP1287" s="24"/>
      <c r="BQ1287" s="24"/>
      <c r="BR1287" s="24"/>
      <c r="BS1287" s="24"/>
      <c r="BT1287" s="24"/>
      <c r="BU1287" s="24"/>
      <c r="BV1287" s="24"/>
      <c r="BW1287" s="24"/>
      <c r="BX1287" s="24"/>
      <c r="BY1287" s="24"/>
      <c r="BZ1287" s="24"/>
      <c r="CA1287" s="24"/>
      <c r="CB1287" s="24"/>
      <c r="CC1287" s="24"/>
      <c r="CD1287" s="24"/>
      <c r="CE1287" s="24"/>
    </row>
    <row r="1288" spans="46:83" x14ac:dyDescent="0.15">
      <c r="AT1288" s="24"/>
      <c r="AU1288" s="24"/>
      <c r="AV1288" s="24"/>
      <c r="AW1288" s="24"/>
      <c r="AX1288" s="24"/>
      <c r="AY1288" s="24"/>
      <c r="AZ1288" s="24"/>
      <c r="BA1288" s="24"/>
      <c r="BB1288" s="24"/>
      <c r="BC1288" s="24"/>
      <c r="BD1288" s="24"/>
      <c r="BE1288" s="24"/>
      <c r="BF1288" s="24"/>
      <c r="BG1288" s="24"/>
      <c r="BH1288" s="24"/>
      <c r="BI1288" s="24"/>
      <c r="BJ1288" s="24"/>
      <c r="BK1288" s="24"/>
      <c r="BL1288" s="24"/>
      <c r="BM1288" s="24"/>
      <c r="BN1288" s="24"/>
      <c r="BO1288" s="24"/>
      <c r="BP1288" s="24"/>
      <c r="BQ1288" s="24"/>
      <c r="BR1288" s="24"/>
      <c r="BS1288" s="24"/>
      <c r="BT1288" s="24"/>
      <c r="BU1288" s="24"/>
      <c r="BV1288" s="24"/>
      <c r="BW1288" s="24"/>
      <c r="BX1288" s="24"/>
      <c r="BY1288" s="24"/>
      <c r="BZ1288" s="24"/>
      <c r="CA1288" s="24"/>
      <c r="CB1288" s="24"/>
      <c r="CC1288" s="24"/>
      <c r="CD1288" s="24"/>
      <c r="CE1288" s="24"/>
    </row>
    <row r="1289" spans="46:83" x14ac:dyDescent="0.15">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row>
    <row r="1290" spans="46:83" x14ac:dyDescent="0.15">
      <c r="AT1290" s="24"/>
      <c r="AU1290" s="24"/>
      <c r="AV1290" s="24"/>
      <c r="AW1290" s="24"/>
      <c r="AX1290" s="24"/>
      <c r="AY1290" s="24"/>
      <c r="AZ1290" s="24"/>
      <c r="BA1290" s="24"/>
      <c r="BB1290" s="24"/>
      <c r="BC1290" s="24"/>
      <c r="BD1290" s="24"/>
      <c r="BE1290" s="24"/>
      <c r="BF1290" s="24"/>
      <c r="BG1290" s="24"/>
      <c r="BH1290" s="24"/>
      <c r="BI1290" s="24"/>
      <c r="BJ1290" s="24"/>
      <c r="BK1290" s="24"/>
      <c r="BL1290" s="24"/>
      <c r="BM1290" s="24"/>
      <c r="BN1290" s="24"/>
      <c r="BO1290" s="24"/>
      <c r="BP1290" s="24"/>
      <c r="BQ1290" s="24"/>
      <c r="BR1290" s="24"/>
      <c r="BS1290" s="24"/>
      <c r="BT1290" s="24"/>
      <c r="BU1290" s="24"/>
      <c r="BV1290" s="24"/>
      <c r="BW1290" s="24"/>
      <c r="BX1290" s="24"/>
      <c r="BY1290" s="24"/>
      <c r="BZ1290" s="24"/>
      <c r="CA1290" s="24"/>
      <c r="CB1290" s="24"/>
      <c r="CC1290" s="24"/>
      <c r="CD1290" s="24"/>
      <c r="CE1290" s="24"/>
    </row>
    <row r="1291" spans="46:83" x14ac:dyDescent="0.15">
      <c r="AT1291" s="24"/>
      <c r="AU1291" s="24"/>
      <c r="AV1291" s="24"/>
      <c r="AW1291" s="24"/>
      <c r="AX1291" s="24"/>
      <c r="AY1291" s="24"/>
      <c r="AZ1291" s="24"/>
      <c r="BA1291" s="24"/>
      <c r="BB1291" s="24"/>
      <c r="BC1291" s="24"/>
      <c r="BD1291" s="24"/>
      <c r="BE1291" s="24"/>
      <c r="BF1291" s="24"/>
      <c r="BG1291" s="24"/>
      <c r="BH1291" s="24"/>
      <c r="BI1291" s="24"/>
      <c r="BJ1291" s="24"/>
      <c r="BK1291" s="24"/>
      <c r="BL1291" s="24"/>
      <c r="BM1291" s="24"/>
      <c r="BN1291" s="24"/>
      <c r="BO1291" s="24"/>
      <c r="BP1291" s="24"/>
      <c r="BQ1291" s="24"/>
      <c r="BR1291" s="24"/>
      <c r="BS1291" s="24"/>
      <c r="BT1291" s="24"/>
      <c r="BU1291" s="24"/>
      <c r="BV1291" s="24"/>
      <c r="BW1291" s="24"/>
      <c r="BX1291" s="24"/>
      <c r="BY1291" s="24"/>
      <c r="BZ1291" s="24"/>
      <c r="CA1291" s="24"/>
      <c r="CB1291" s="24"/>
      <c r="CC1291" s="24"/>
      <c r="CD1291" s="24"/>
      <c r="CE1291" s="24"/>
    </row>
    <row r="1292" spans="46:83" x14ac:dyDescent="0.15">
      <c r="AT1292" s="24"/>
      <c r="AU1292" s="24"/>
      <c r="AV1292" s="24"/>
      <c r="AW1292" s="24"/>
      <c r="AX1292" s="24"/>
      <c r="AY1292" s="24"/>
      <c r="AZ1292" s="24"/>
      <c r="BA1292" s="24"/>
      <c r="BB1292" s="24"/>
      <c r="BC1292" s="24"/>
      <c r="BD1292" s="24"/>
      <c r="BE1292" s="24"/>
      <c r="BF1292" s="24"/>
      <c r="BG1292" s="24"/>
      <c r="BH1292" s="24"/>
      <c r="BI1292" s="24"/>
      <c r="BJ1292" s="24"/>
      <c r="BK1292" s="24"/>
      <c r="BL1292" s="24"/>
      <c r="BM1292" s="24"/>
      <c r="BN1292" s="24"/>
      <c r="BO1292" s="24"/>
      <c r="BP1292" s="24"/>
      <c r="BQ1292" s="24"/>
      <c r="BR1292" s="24"/>
      <c r="BS1292" s="24"/>
      <c r="BT1292" s="24"/>
      <c r="BU1292" s="24"/>
      <c r="BV1292" s="24"/>
      <c r="BW1292" s="24"/>
      <c r="BX1292" s="24"/>
      <c r="BY1292" s="24"/>
      <c r="BZ1292" s="24"/>
      <c r="CA1292" s="24"/>
      <c r="CB1292" s="24"/>
      <c r="CC1292" s="24"/>
      <c r="CD1292" s="24"/>
      <c r="CE1292" s="24"/>
    </row>
    <row r="1293" spans="46:83" x14ac:dyDescent="0.15">
      <c r="AT1293" s="24"/>
      <c r="AU1293" s="24"/>
      <c r="AV1293" s="24"/>
      <c r="AW1293" s="24"/>
      <c r="AX1293" s="24"/>
      <c r="AY1293" s="24"/>
      <c r="AZ1293" s="24"/>
      <c r="BA1293" s="24"/>
      <c r="BB1293" s="24"/>
      <c r="BC1293" s="24"/>
      <c r="BD1293" s="24"/>
      <c r="BE1293" s="24"/>
      <c r="BF1293" s="24"/>
      <c r="BG1293" s="24"/>
      <c r="BH1293" s="24"/>
      <c r="BI1293" s="24"/>
      <c r="BJ1293" s="24"/>
      <c r="BK1293" s="24"/>
      <c r="BL1293" s="24"/>
      <c r="BM1293" s="24"/>
      <c r="BN1293" s="24"/>
      <c r="BO1293" s="24"/>
      <c r="BP1293" s="24"/>
      <c r="BQ1293" s="24"/>
      <c r="BR1293" s="24"/>
      <c r="BS1293" s="24"/>
      <c r="BT1293" s="24"/>
      <c r="BU1293" s="24"/>
      <c r="BV1293" s="24"/>
      <c r="BW1293" s="24"/>
      <c r="BX1293" s="24"/>
      <c r="BY1293" s="24"/>
      <c r="BZ1293" s="24"/>
      <c r="CA1293" s="24"/>
      <c r="CB1293" s="24"/>
      <c r="CC1293" s="24"/>
      <c r="CD1293" s="24"/>
      <c r="CE1293" s="24"/>
    </row>
    <row r="1294" spans="46:83" x14ac:dyDescent="0.15">
      <c r="AT1294" s="24"/>
      <c r="AU1294" s="24"/>
      <c r="AV1294" s="24"/>
      <c r="AW1294" s="24"/>
      <c r="AX1294" s="24"/>
      <c r="AY1294" s="24"/>
      <c r="AZ1294" s="24"/>
      <c r="BA1294" s="24"/>
      <c r="BB1294" s="24"/>
      <c r="BC1294" s="24"/>
      <c r="BD1294" s="24"/>
      <c r="BE1294" s="24"/>
      <c r="BF1294" s="24"/>
      <c r="BG1294" s="24"/>
      <c r="BH1294" s="24"/>
      <c r="BI1294" s="24"/>
      <c r="BJ1294" s="24"/>
      <c r="BK1294" s="24"/>
      <c r="BL1294" s="24"/>
      <c r="BM1294" s="24"/>
      <c r="BN1294" s="24"/>
      <c r="BO1294" s="24"/>
      <c r="BP1294" s="24"/>
      <c r="BQ1294" s="24"/>
      <c r="BR1294" s="24"/>
      <c r="BS1294" s="24"/>
      <c r="BT1294" s="24"/>
      <c r="BU1294" s="24"/>
      <c r="BV1294" s="24"/>
      <c r="BW1294" s="24"/>
      <c r="BX1294" s="24"/>
      <c r="BY1294" s="24"/>
      <c r="BZ1294" s="24"/>
      <c r="CA1294" s="24"/>
      <c r="CB1294" s="24"/>
      <c r="CC1294" s="24"/>
      <c r="CD1294" s="24"/>
      <c r="CE1294" s="24"/>
    </row>
    <row r="1295" spans="46:83" x14ac:dyDescent="0.15">
      <c r="AT1295" s="24"/>
      <c r="AU1295" s="24"/>
      <c r="AV1295" s="24"/>
      <c r="AW1295" s="24"/>
      <c r="AX1295" s="24"/>
      <c r="AY1295" s="24"/>
      <c r="AZ1295" s="24"/>
      <c r="BA1295" s="24"/>
      <c r="BB1295" s="24"/>
      <c r="BC1295" s="24"/>
      <c r="BD1295" s="24"/>
      <c r="BE1295" s="24"/>
      <c r="BF1295" s="24"/>
      <c r="BG1295" s="24"/>
      <c r="BH1295" s="24"/>
      <c r="BI1295" s="24"/>
      <c r="BJ1295" s="24"/>
      <c r="BK1295" s="24"/>
      <c r="BL1295" s="24"/>
      <c r="BM1295" s="24"/>
      <c r="BN1295" s="24"/>
      <c r="BO1295" s="24"/>
      <c r="BP1295" s="24"/>
      <c r="BQ1295" s="24"/>
      <c r="BR1295" s="24"/>
      <c r="BS1295" s="24"/>
      <c r="BT1295" s="24"/>
      <c r="BU1295" s="24"/>
      <c r="BV1295" s="24"/>
      <c r="BW1295" s="24"/>
      <c r="BX1295" s="24"/>
      <c r="BY1295" s="24"/>
      <c r="BZ1295" s="24"/>
      <c r="CA1295" s="24"/>
      <c r="CB1295" s="24"/>
      <c r="CC1295" s="24"/>
      <c r="CD1295" s="24"/>
      <c r="CE1295" s="24"/>
    </row>
    <row r="1296" spans="46:83" x14ac:dyDescent="0.15">
      <c r="AT1296" s="24"/>
      <c r="AU1296" s="24"/>
      <c r="AV1296" s="24"/>
      <c r="AW1296" s="24"/>
      <c r="AX1296" s="24"/>
      <c r="AY1296" s="24"/>
      <c r="AZ1296" s="24"/>
      <c r="BA1296" s="24"/>
      <c r="BB1296" s="24"/>
      <c r="BC1296" s="24"/>
      <c r="BD1296" s="24"/>
      <c r="BE1296" s="24"/>
      <c r="BF1296" s="24"/>
      <c r="BG1296" s="24"/>
      <c r="BH1296" s="24"/>
      <c r="BI1296" s="24"/>
      <c r="BJ1296" s="24"/>
      <c r="BK1296" s="24"/>
      <c r="BL1296" s="24"/>
      <c r="BM1296" s="24"/>
      <c r="BN1296" s="24"/>
      <c r="BO1296" s="24"/>
      <c r="BP1296" s="24"/>
      <c r="BQ1296" s="24"/>
      <c r="BR1296" s="24"/>
      <c r="BS1296" s="24"/>
      <c r="BT1296" s="24"/>
      <c r="BU1296" s="24"/>
      <c r="BV1296" s="24"/>
      <c r="BW1296" s="24"/>
      <c r="BX1296" s="24"/>
      <c r="BY1296" s="24"/>
      <c r="BZ1296" s="24"/>
      <c r="CA1296" s="24"/>
      <c r="CB1296" s="24"/>
      <c r="CC1296" s="24"/>
      <c r="CD1296" s="24"/>
      <c r="CE1296" s="24"/>
    </row>
    <row r="1297" spans="46:83" x14ac:dyDescent="0.15">
      <c r="AT1297" s="24"/>
      <c r="AU1297" s="24"/>
      <c r="AV1297" s="24"/>
      <c r="AW1297" s="24"/>
      <c r="AX1297" s="24"/>
      <c r="AY1297" s="24"/>
      <c r="AZ1297" s="24"/>
      <c r="BA1297" s="24"/>
      <c r="BB1297" s="24"/>
      <c r="BC1297" s="24"/>
      <c r="BD1297" s="24"/>
      <c r="BE1297" s="24"/>
      <c r="BF1297" s="24"/>
      <c r="BG1297" s="24"/>
      <c r="BH1297" s="24"/>
      <c r="BI1297" s="24"/>
      <c r="BJ1297" s="24"/>
      <c r="BK1297" s="24"/>
      <c r="BL1297" s="24"/>
      <c r="BM1297" s="24"/>
      <c r="BN1297" s="24"/>
      <c r="BO1297" s="24"/>
      <c r="BP1297" s="24"/>
      <c r="BQ1297" s="24"/>
      <c r="BR1297" s="24"/>
      <c r="BS1297" s="24"/>
      <c r="BT1297" s="24"/>
      <c r="BU1297" s="24"/>
      <c r="BV1297" s="24"/>
      <c r="BW1297" s="24"/>
      <c r="BX1297" s="24"/>
      <c r="BY1297" s="24"/>
      <c r="BZ1297" s="24"/>
      <c r="CA1297" s="24"/>
      <c r="CB1297" s="24"/>
      <c r="CC1297" s="24"/>
      <c r="CD1297" s="24"/>
      <c r="CE1297" s="24"/>
    </row>
    <row r="1298" spans="46:83" x14ac:dyDescent="0.15">
      <c r="AT1298" s="24"/>
      <c r="AU1298" s="24"/>
      <c r="AV1298" s="24"/>
      <c r="AW1298" s="24"/>
      <c r="AX1298" s="24"/>
      <c r="AY1298" s="24"/>
      <c r="AZ1298" s="24"/>
      <c r="BA1298" s="24"/>
      <c r="BB1298" s="24"/>
      <c r="BC1298" s="24"/>
      <c r="BD1298" s="24"/>
      <c r="BE1298" s="24"/>
      <c r="BF1298" s="24"/>
      <c r="BG1298" s="24"/>
      <c r="BH1298" s="24"/>
      <c r="BI1298" s="24"/>
      <c r="BJ1298" s="24"/>
      <c r="BK1298" s="24"/>
      <c r="BL1298" s="24"/>
      <c r="BM1298" s="24"/>
      <c r="BN1298" s="24"/>
      <c r="BO1298" s="24"/>
      <c r="BP1298" s="24"/>
      <c r="BQ1298" s="24"/>
      <c r="BR1298" s="24"/>
      <c r="BS1298" s="24"/>
      <c r="BT1298" s="24"/>
      <c r="BU1298" s="24"/>
      <c r="BV1298" s="24"/>
      <c r="BW1298" s="24"/>
      <c r="BX1298" s="24"/>
      <c r="BY1298" s="24"/>
      <c r="BZ1298" s="24"/>
      <c r="CA1298" s="24"/>
      <c r="CB1298" s="24"/>
      <c r="CC1298" s="24"/>
      <c r="CD1298" s="24"/>
      <c r="CE1298" s="24"/>
    </row>
    <row r="1299" spans="46:83" x14ac:dyDescent="0.15">
      <c r="AT1299" s="24"/>
      <c r="AU1299" s="24"/>
      <c r="AV1299" s="24"/>
      <c r="AW1299" s="24"/>
      <c r="AX1299" s="24"/>
      <c r="AY1299" s="24"/>
      <c r="AZ1299" s="24"/>
      <c r="BA1299" s="24"/>
      <c r="BB1299" s="24"/>
      <c r="BC1299" s="24"/>
      <c r="BD1299" s="24"/>
      <c r="BE1299" s="24"/>
      <c r="BF1299" s="24"/>
      <c r="BG1299" s="24"/>
      <c r="BH1299" s="24"/>
      <c r="BI1299" s="24"/>
      <c r="BJ1299" s="24"/>
      <c r="BK1299" s="24"/>
      <c r="BL1299" s="24"/>
      <c r="BM1299" s="24"/>
      <c r="BN1299" s="24"/>
      <c r="BO1299" s="24"/>
      <c r="BP1299" s="24"/>
      <c r="BQ1299" s="24"/>
      <c r="BR1299" s="24"/>
      <c r="BS1299" s="24"/>
      <c r="BT1299" s="24"/>
      <c r="BU1299" s="24"/>
      <c r="BV1299" s="24"/>
      <c r="BW1299" s="24"/>
      <c r="BX1299" s="24"/>
      <c r="BY1299" s="24"/>
      <c r="BZ1299" s="24"/>
      <c r="CA1299" s="24"/>
      <c r="CB1299" s="24"/>
      <c r="CC1299" s="24"/>
      <c r="CD1299" s="24"/>
      <c r="CE1299" s="24"/>
    </row>
    <row r="1300" spans="46:83" x14ac:dyDescent="0.15">
      <c r="AT1300" s="24"/>
      <c r="AU1300" s="24"/>
      <c r="AV1300" s="24"/>
      <c r="AW1300" s="24"/>
      <c r="AX1300" s="24"/>
      <c r="AY1300" s="24"/>
      <c r="AZ1300" s="24"/>
      <c r="BA1300" s="24"/>
      <c r="BB1300" s="24"/>
      <c r="BC1300" s="24"/>
      <c r="BD1300" s="24"/>
      <c r="BE1300" s="24"/>
      <c r="BF1300" s="24"/>
      <c r="BG1300" s="24"/>
      <c r="BH1300" s="24"/>
      <c r="BI1300" s="24"/>
      <c r="BJ1300" s="24"/>
      <c r="BK1300" s="24"/>
      <c r="BL1300" s="24"/>
      <c r="BM1300" s="24"/>
      <c r="BN1300" s="24"/>
      <c r="BO1300" s="24"/>
      <c r="BP1300" s="24"/>
      <c r="BQ1300" s="24"/>
      <c r="BR1300" s="24"/>
      <c r="BS1300" s="24"/>
      <c r="BT1300" s="24"/>
      <c r="BU1300" s="24"/>
      <c r="BV1300" s="24"/>
      <c r="BW1300" s="24"/>
      <c r="BX1300" s="24"/>
      <c r="BY1300" s="24"/>
      <c r="BZ1300" s="24"/>
      <c r="CA1300" s="24"/>
      <c r="CB1300" s="24"/>
      <c r="CC1300" s="24"/>
      <c r="CD1300" s="24"/>
      <c r="CE1300" s="24"/>
    </row>
    <row r="1301" spans="46:83" x14ac:dyDescent="0.15">
      <c r="AT1301" s="24"/>
      <c r="AU1301" s="24"/>
      <c r="AV1301" s="24"/>
      <c r="AW1301" s="24"/>
      <c r="AX1301" s="24"/>
      <c r="AY1301" s="24"/>
      <c r="AZ1301" s="24"/>
      <c r="BA1301" s="24"/>
      <c r="BB1301" s="24"/>
      <c r="BC1301" s="24"/>
      <c r="BD1301" s="24"/>
      <c r="BE1301" s="24"/>
      <c r="BF1301" s="24"/>
      <c r="BG1301" s="24"/>
      <c r="BH1301" s="24"/>
      <c r="BI1301" s="24"/>
      <c r="BJ1301" s="24"/>
      <c r="BK1301" s="24"/>
      <c r="BL1301" s="24"/>
      <c r="BM1301" s="24"/>
      <c r="BN1301" s="24"/>
      <c r="BO1301" s="24"/>
      <c r="BP1301" s="24"/>
      <c r="BQ1301" s="24"/>
      <c r="BR1301" s="24"/>
      <c r="BS1301" s="24"/>
      <c r="BT1301" s="24"/>
      <c r="BU1301" s="24"/>
      <c r="BV1301" s="24"/>
      <c r="BW1301" s="24"/>
      <c r="BX1301" s="24"/>
      <c r="BY1301" s="24"/>
      <c r="BZ1301" s="24"/>
      <c r="CA1301" s="24"/>
      <c r="CB1301" s="24"/>
      <c r="CC1301" s="24"/>
      <c r="CD1301" s="24"/>
      <c r="CE1301" s="24"/>
    </row>
    <row r="1302" spans="46:83" x14ac:dyDescent="0.15">
      <c r="AT1302" s="24"/>
      <c r="AU1302" s="24"/>
      <c r="AV1302" s="24"/>
      <c r="AW1302" s="24"/>
      <c r="AX1302" s="24"/>
      <c r="AY1302" s="24"/>
      <c r="AZ1302" s="24"/>
      <c r="BA1302" s="24"/>
      <c r="BB1302" s="24"/>
      <c r="BC1302" s="24"/>
      <c r="BD1302" s="24"/>
      <c r="BE1302" s="24"/>
      <c r="BF1302" s="24"/>
      <c r="BG1302" s="24"/>
      <c r="BH1302" s="24"/>
      <c r="BI1302" s="24"/>
      <c r="BJ1302" s="24"/>
      <c r="BK1302" s="24"/>
      <c r="BL1302" s="24"/>
      <c r="BM1302" s="24"/>
      <c r="BN1302" s="24"/>
      <c r="BO1302" s="24"/>
      <c r="BP1302" s="24"/>
      <c r="BQ1302" s="24"/>
      <c r="BR1302" s="24"/>
      <c r="BS1302" s="24"/>
      <c r="BT1302" s="24"/>
      <c r="BU1302" s="24"/>
      <c r="BV1302" s="24"/>
      <c r="BW1302" s="24"/>
      <c r="BX1302" s="24"/>
      <c r="BY1302" s="24"/>
      <c r="BZ1302" s="24"/>
      <c r="CA1302" s="24"/>
      <c r="CB1302" s="24"/>
      <c r="CC1302" s="24"/>
      <c r="CD1302" s="24"/>
      <c r="CE1302" s="24"/>
    </row>
    <row r="1303" spans="46:83" x14ac:dyDescent="0.15">
      <c r="AT1303" s="24"/>
      <c r="AU1303" s="24"/>
      <c r="AV1303" s="24"/>
      <c r="AW1303" s="24"/>
      <c r="AX1303" s="24"/>
      <c r="AY1303" s="24"/>
      <c r="AZ1303" s="24"/>
      <c r="BA1303" s="24"/>
      <c r="BB1303" s="24"/>
      <c r="BC1303" s="24"/>
      <c r="BD1303" s="24"/>
      <c r="BE1303" s="24"/>
      <c r="BF1303" s="24"/>
      <c r="BG1303" s="24"/>
      <c r="BH1303" s="24"/>
      <c r="BI1303" s="24"/>
      <c r="BJ1303" s="24"/>
      <c r="BK1303" s="24"/>
      <c r="BL1303" s="24"/>
      <c r="BM1303" s="24"/>
      <c r="BN1303" s="24"/>
      <c r="BO1303" s="24"/>
      <c r="BP1303" s="24"/>
      <c r="BQ1303" s="24"/>
      <c r="BR1303" s="24"/>
      <c r="BS1303" s="24"/>
      <c r="BT1303" s="24"/>
      <c r="BU1303" s="24"/>
      <c r="BV1303" s="24"/>
      <c r="BW1303" s="24"/>
      <c r="BX1303" s="24"/>
      <c r="BY1303" s="24"/>
      <c r="BZ1303" s="24"/>
      <c r="CA1303" s="24"/>
      <c r="CB1303" s="24"/>
      <c r="CC1303" s="24"/>
      <c r="CD1303" s="24"/>
      <c r="CE1303" s="24"/>
    </row>
    <row r="1304" spans="46:83" x14ac:dyDescent="0.15">
      <c r="AT1304" s="24"/>
      <c r="AU1304" s="24"/>
      <c r="AV1304" s="24"/>
      <c r="AW1304" s="24"/>
      <c r="AX1304" s="24"/>
      <c r="AY1304" s="24"/>
      <c r="AZ1304" s="24"/>
      <c r="BA1304" s="24"/>
      <c r="BB1304" s="24"/>
      <c r="BC1304" s="24"/>
      <c r="BD1304" s="24"/>
      <c r="BE1304" s="24"/>
      <c r="BF1304" s="24"/>
      <c r="BG1304" s="24"/>
      <c r="BH1304" s="24"/>
      <c r="BI1304" s="24"/>
      <c r="BJ1304" s="24"/>
      <c r="BK1304" s="24"/>
      <c r="BL1304" s="24"/>
      <c r="BM1304" s="24"/>
      <c r="BN1304" s="24"/>
      <c r="BO1304" s="24"/>
      <c r="BP1304" s="24"/>
      <c r="BQ1304" s="24"/>
      <c r="BR1304" s="24"/>
      <c r="BS1304" s="24"/>
      <c r="BT1304" s="24"/>
      <c r="BU1304" s="24"/>
      <c r="BV1304" s="24"/>
      <c r="BW1304" s="24"/>
      <c r="BX1304" s="24"/>
      <c r="BY1304" s="24"/>
      <c r="BZ1304" s="24"/>
      <c r="CA1304" s="24"/>
      <c r="CB1304" s="24"/>
      <c r="CC1304" s="24"/>
      <c r="CD1304" s="24"/>
      <c r="CE1304" s="24"/>
    </row>
    <row r="1305" spans="46:83" x14ac:dyDescent="0.15">
      <c r="AT1305" s="24"/>
      <c r="AU1305" s="24"/>
      <c r="AV1305" s="24"/>
      <c r="AW1305" s="24"/>
      <c r="AX1305" s="24"/>
      <c r="AY1305" s="24"/>
      <c r="AZ1305" s="24"/>
      <c r="BA1305" s="24"/>
      <c r="BB1305" s="24"/>
      <c r="BC1305" s="24"/>
      <c r="BD1305" s="24"/>
      <c r="BE1305" s="24"/>
      <c r="BF1305" s="24"/>
      <c r="BG1305" s="24"/>
      <c r="BH1305" s="24"/>
      <c r="BI1305" s="24"/>
      <c r="BJ1305" s="24"/>
      <c r="BK1305" s="24"/>
      <c r="BL1305" s="24"/>
      <c r="BM1305" s="24"/>
      <c r="BN1305" s="24"/>
      <c r="BO1305" s="24"/>
      <c r="BP1305" s="24"/>
      <c r="BQ1305" s="24"/>
      <c r="BR1305" s="24"/>
      <c r="BS1305" s="24"/>
      <c r="BT1305" s="24"/>
      <c r="BU1305" s="24"/>
      <c r="BV1305" s="24"/>
      <c r="BW1305" s="24"/>
      <c r="BX1305" s="24"/>
      <c r="BY1305" s="24"/>
      <c r="BZ1305" s="24"/>
      <c r="CA1305" s="24"/>
      <c r="CB1305" s="24"/>
      <c r="CC1305" s="24"/>
      <c r="CD1305" s="24"/>
      <c r="CE1305" s="24"/>
    </row>
    <row r="1306" spans="46:83" x14ac:dyDescent="0.15">
      <c r="AT1306" s="24"/>
      <c r="AU1306" s="24"/>
      <c r="AV1306" s="24"/>
      <c r="AW1306" s="24"/>
      <c r="AX1306" s="24"/>
      <c r="AY1306" s="24"/>
      <c r="AZ1306" s="24"/>
      <c r="BA1306" s="24"/>
      <c r="BB1306" s="24"/>
      <c r="BC1306" s="24"/>
      <c r="BD1306" s="24"/>
      <c r="BE1306" s="24"/>
      <c r="BF1306" s="24"/>
      <c r="BG1306" s="24"/>
      <c r="BH1306" s="24"/>
      <c r="BI1306" s="24"/>
      <c r="BJ1306" s="24"/>
      <c r="BK1306" s="24"/>
      <c r="BL1306" s="24"/>
      <c r="BM1306" s="24"/>
      <c r="BN1306" s="24"/>
      <c r="BO1306" s="24"/>
      <c r="BP1306" s="24"/>
      <c r="BQ1306" s="24"/>
      <c r="BR1306" s="24"/>
      <c r="BS1306" s="24"/>
      <c r="BT1306" s="24"/>
      <c r="BU1306" s="24"/>
      <c r="BV1306" s="24"/>
      <c r="BW1306" s="24"/>
      <c r="BX1306" s="24"/>
      <c r="BY1306" s="24"/>
      <c r="BZ1306" s="24"/>
      <c r="CA1306" s="24"/>
      <c r="CB1306" s="24"/>
      <c r="CC1306" s="24"/>
      <c r="CD1306" s="24"/>
      <c r="CE1306" s="24"/>
    </row>
    <row r="1307" spans="46:83" x14ac:dyDescent="0.15">
      <c r="AT1307" s="24"/>
      <c r="AU1307" s="24"/>
      <c r="AV1307" s="24"/>
      <c r="AW1307" s="24"/>
      <c r="AX1307" s="24"/>
      <c r="AY1307" s="24"/>
      <c r="AZ1307" s="24"/>
      <c r="BA1307" s="24"/>
      <c r="BB1307" s="24"/>
      <c r="BC1307" s="24"/>
      <c r="BD1307" s="24"/>
      <c r="BE1307" s="24"/>
      <c r="BF1307" s="24"/>
      <c r="BG1307" s="24"/>
      <c r="BH1307" s="24"/>
      <c r="BI1307" s="24"/>
      <c r="BJ1307" s="24"/>
      <c r="BK1307" s="24"/>
      <c r="BL1307" s="24"/>
      <c r="BM1307" s="24"/>
      <c r="BN1307" s="24"/>
      <c r="BO1307" s="24"/>
      <c r="BP1307" s="24"/>
      <c r="BQ1307" s="24"/>
      <c r="BR1307" s="24"/>
      <c r="BS1307" s="24"/>
      <c r="BT1307" s="24"/>
      <c r="BU1307" s="24"/>
      <c r="BV1307" s="24"/>
      <c r="BW1307" s="24"/>
      <c r="BX1307" s="24"/>
      <c r="BY1307" s="24"/>
      <c r="BZ1307" s="24"/>
      <c r="CA1307" s="24"/>
      <c r="CB1307" s="24"/>
      <c r="CC1307" s="24"/>
      <c r="CD1307" s="24"/>
      <c r="CE1307" s="24"/>
    </row>
    <row r="1308" spans="46:83" x14ac:dyDescent="0.15">
      <c r="AT1308" s="24"/>
      <c r="AU1308" s="24"/>
      <c r="AV1308" s="24"/>
      <c r="AW1308" s="24"/>
      <c r="AX1308" s="24"/>
      <c r="AY1308" s="24"/>
      <c r="AZ1308" s="24"/>
      <c r="BA1308" s="24"/>
      <c r="BB1308" s="24"/>
      <c r="BC1308" s="24"/>
      <c r="BD1308" s="24"/>
      <c r="BE1308" s="24"/>
      <c r="BF1308" s="24"/>
      <c r="BG1308" s="24"/>
      <c r="BH1308" s="24"/>
      <c r="BI1308" s="24"/>
      <c r="BJ1308" s="24"/>
      <c r="BK1308" s="24"/>
      <c r="BL1308" s="24"/>
      <c r="BM1308" s="24"/>
      <c r="BN1308" s="24"/>
      <c r="BO1308" s="24"/>
      <c r="BP1308" s="24"/>
      <c r="BQ1308" s="24"/>
      <c r="BR1308" s="24"/>
      <c r="BS1308" s="24"/>
      <c r="BT1308" s="24"/>
      <c r="BU1308" s="24"/>
      <c r="BV1308" s="24"/>
      <c r="BW1308" s="24"/>
      <c r="BX1308" s="24"/>
      <c r="BY1308" s="24"/>
      <c r="BZ1308" s="24"/>
      <c r="CA1308" s="24"/>
      <c r="CB1308" s="24"/>
      <c r="CC1308" s="24"/>
      <c r="CD1308" s="24"/>
      <c r="CE1308" s="24"/>
    </row>
    <row r="1309" spans="46:83" x14ac:dyDescent="0.15">
      <c r="AT1309" s="24"/>
      <c r="AU1309" s="24"/>
      <c r="AV1309" s="24"/>
      <c r="AW1309" s="24"/>
      <c r="AX1309" s="24"/>
      <c r="AY1309" s="24"/>
      <c r="AZ1309" s="24"/>
      <c r="BA1309" s="24"/>
      <c r="BB1309" s="24"/>
      <c r="BC1309" s="24"/>
      <c r="BD1309" s="24"/>
      <c r="BE1309" s="24"/>
      <c r="BF1309" s="24"/>
      <c r="BG1309" s="24"/>
      <c r="BH1309" s="24"/>
      <c r="BI1309" s="24"/>
      <c r="BJ1309" s="24"/>
      <c r="BK1309" s="24"/>
      <c r="BL1309" s="24"/>
      <c r="BM1309" s="24"/>
      <c r="BN1309" s="24"/>
      <c r="BO1309" s="24"/>
      <c r="BP1309" s="24"/>
      <c r="BQ1309" s="24"/>
      <c r="BR1309" s="24"/>
      <c r="BS1309" s="24"/>
      <c r="BT1309" s="24"/>
      <c r="BU1309" s="24"/>
      <c r="BV1309" s="24"/>
      <c r="BW1309" s="24"/>
      <c r="BX1309" s="24"/>
      <c r="BY1309" s="24"/>
      <c r="BZ1309" s="24"/>
      <c r="CA1309" s="24"/>
      <c r="CB1309" s="24"/>
      <c r="CC1309" s="24"/>
      <c r="CD1309" s="24"/>
      <c r="CE1309" s="24"/>
    </row>
    <row r="1310" spans="46:83" x14ac:dyDescent="0.15">
      <c r="AT1310" s="24"/>
      <c r="AU1310" s="24"/>
      <c r="AV1310" s="24"/>
      <c r="AW1310" s="24"/>
      <c r="AX1310" s="24"/>
      <c r="AY1310" s="24"/>
      <c r="AZ1310" s="24"/>
      <c r="BA1310" s="24"/>
      <c r="BB1310" s="24"/>
      <c r="BC1310" s="24"/>
      <c r="BD1310" s="24"/>
      <c r="BE1310" s="24"/>
      <c r="BF1310" s="24"/>
      <c r="BG1310" s="24"/>
      <c r="BH1310" s="24"/>
      <c r="BI1310" s="24"/>
      <c r="BJ1310" s="24"/>
      <c r="BK1310" s="24"/>
      <c r="BL1310" s="24"/>
      <c r="BM1310" s="24"/>
      <c r="BN1310" s="24"/>
      <c r="BO1310" s="24"/>
      <c r="BP1310" s="24"/>
      <c r="BQ1310" s="24"/>
      <c r="BR1310" s="24"/>
      <c r="BS1310" s="24"/>
      <c r="BT1310" s="24"/>
      <c r="BU1310" s="24"/>
      <c r="BV1310" s="24"/>
      <c r="BW1310" s="24"/>
      <c r="BX1310" s="24"/>
      <c r="BY1310" s="24"/>
      <c r="BZ1310" s="24"/>
      <c r="CA1310" s="24"/>
      <c r="CB1310" s="24"/>
      <c r="CC1310" s="24"/>
      <c r="CD1310" s="24"/>
      <c r="CE1310" s="24"/>
    </row>
    <row r="1311" spans="46:83" x14ac:dyDescent="0.15">
      <c r="AT1311" s="24"/>
      <c r="AU1311" s="24"/>
      <c r="AV1311" s="24"/>
      <c r="AW1311" s="24"/>
      <c r="AX1311" s="24"/>
      <c r="AY1311" s="24"/>
      <c r="AZ1311" s="24"/>
      <c r="BA1311" s="24"/>
      <c r="BB1311" s="24"/>
      <c r="BC1311" s="24"/>
      <c r="BD1311" s="24"/>
      <c r="BE1311" s="24"/>
      <c r="BF1311" s="24"/>
      <c r="BG1311" s="24"/>
      <c r="BH1311" s="24"/>
      <c r="BI1311" s="24"/>
      <c r="BJ1311" s="24"/>
      <c r="BK1311" s="24"/>
      <c r="BL1311" s="24"/>
      <c r="BM1311" s="24"/>
      <c r="BN1311" s="24"/>
      <c r="BO1311" s="24"/>
      <c r="BP1311" s="24"/>
      <c r="BQ1311" s="24"/>
      <c r="BR1311" s="24"/>
      <c r="BS1311" s="24"/>
      <c r="BT1311" s="24"/>
      <c r="BU1311" s="24"/>
      <c r="BV1311" s="24"/>
      <c r="BW1311" s="24"/>
      <c r="BX1311" s="24"/>
      <c r="BY1311" s="24"/>
      <c r="BZ1311" s="24"/>
      <c r="CA1311" s="24"/>
      <c r="CB1311" s="24"/>
      <c r="CC1311" s="24"/>
      <c r="CD1311" s="24"/>
      <c r="CE1311" s="24"/>
    </row>
    <row r="1312" spans="46:83" x14ac:dyDescent="0.15">
      <c r="AT1312" s="24"/>
      <c r="AU1312" s="24"/>
      <c r="AV1312" s="24"/>
      <c r="AW1312" s="24"/>
      <c r="AX1312" s="24"/>
      <c r="AY1312" s="24"/>
      <c r="AZ1312" s="24"/>
      <c r="BA1312" s="24"/>
      <c r="BB1312" s="24"/>
      <c r="BC1312" s="24"/>
      <c r="BD1312" s="24"/>
      <c r="BE1312" s="24"/>
      <c r="BF1312" s="24"/>
      <c r="BG1312" s="24"/>
      <c r="BH1312" s="24"/>
      <c r="BI1312" s="24"/>
      <c r="BJ1312" s="24"/>
      <c r="BK1312" s="24"/>
      <c r="BL1312" s="24"/>
      <c r="BM1312" s="24"/>
      <c r="BN1312" s="24"/>
      <c r="BO1312" s="24"/>
      <c r="BP1312" s="24"/>
      <c r="BQ1312" s="24"/>
      <c r="BR1312" s="24"/>
      <c r="BS1312" s="24"/>
      <c r="BT1312" s="24"/>
      <c r="BU1312" s="24"/>
      <c r="BV1312" s="24"/>
      <c r="BW1312" s="24"/>
      <c r="BX1312" s="24"/>
      <c r="BY1312" s="24"/>
      <c r="BZ1312" s="24"/>
      <c r="CA1312" s="24"/>
      <c r="CB1312" s="24"/>
      <c r="CC1312" s="24"/>
      <c r="CD1312" s="24"/>
      <c r="CE1312" s="24"/>
    </row>
    <row r="1313" spans="46:83" x14ac:dyDescent="0.15">
      <c r="AT1313" s="24"/>
      <c r="AU1313" s="24"/>
      <c r="AV1313" s="24"/>
      <c r="AW1313" s="24"/>
      <c r="AX1313" s="24"/>
      <c r="AY1313" s="24"/>
      <c r="AZ1313" s="24"/>
      <c r="BA1313" s="24"/>
      <c r="BB1313" s="24"/>
      <c r="BC1313" s="24"/>
      <c r="BD1313" s="24"/>
      <c r="BE1313" s="24"/>
      <c r="BF1313" s="24"/>
      <c r="BG1313" s="24"/>
      <c r="BH1313" s="24"/>
      <c r="BI1313" s="24"/>
      <c r="BJ1313" s="24"/>
      <c r="BK1313" s="24"/>
      <c r="BL1313" s="24"/>
      <c r="BM1313" s="24"/>
      <c r="BN1313" s="24"/>
      <c r="BO1313" s="24"/>
      <c r="BP1313" s="24"/>
      <c r="BQ1313" s="24"/>
      <c r="BR1313" s="24"/>
      <c r="BS1313" s="24"/>
      <c r="BT1313" s="24"/>
      <c r="BU1313" s="24"/>
      <c r="BV1313" s="24"/>
      <c r="BW1313" s="24"/>
      <c r="BX1313" s="24"/>
      <c r="BY1313" s="24"/>
      <c r="BZ1313" s="24"/>
      <c r="CA1313" s="24"/>
      <c r="CB1313" s="24"/>
      <c r="CC1313" s="24"/>
      <c r="CD1313" s="24"/>
      <c r="CE1313" s="24"/>
    </row>
    <row r="1314" spans="46:83" x14ac:dyDescent="0.15">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row>
    <row r="1315" spans="46:83" x14ac:dyDescent="0.15">
      <c r="AT1315" s="24"/>
      <c r="AU1315" s="24"/>
      <c r="AV1315" s="24"/>
      <c r="AW1315" s="24"/>
      <c r="AX1315" s="24"/>
      <c r="AY1315" s="24"/>
      <c r="AZ1315" s="24"/>
      <c r="BA1315" s="24"/>
      <c r="BB1315" s="24"/>
      <c r="BC1315" s="24"/>
      <c r="BD1315" s="24"/>
      <c r="BE1315" s="24"/>
      <c r="BF1315" s="24"/>
      <c r="BG1315" s="24"/>
      <c r="BH1315" s="24"/>
      <c r="BI1315" s="24"/>
      <c r="BJ1315" s="24"/>
      <c r="BK1315" s="24"/>
      <c r="BL1315" s="24"/>
      <c r="BM1315" s="24"/>
      <c r="BN1315" s="24"/>
      <c r="BO1315" s="24"/>
      <c r="BP1315" s="24"/>
      <c r="BQ1315" s="24"/>
      <c r="BR1315" s="24"/>
      <c r="BS1315" s="24"/>
      <c r="BT1315" s="24"/>
      <c r="BU1315" s="24"/>
      <c r="BV1315" s="24"/>
      <c r="BW1315" s="24"/>
      <c r="BX1315" s="24"/>
      <c r="BY1315" s="24"/>
      <c r="BZ1315" s="24"/>
      <c r="CA1315" s="24"/>
      <c r="CB1315" s="24"/>
      <c r="CC1315" s="24"/>
      <c r="CD1315" s="24"/>
      <c r="CE1315" s="24"/>
    </row>
    <row r="1316" spans="46:83" x14ac:dyDescent="0.15">
      <c r="AT1316" s="24"/>
      <c r="AU1316" s="24"/>
      <c r="AV1316" s="24"/>
      <c r="AW1316" s="24"/>
      <c r="AX1316" s="24"/>
      <c r="AY1316" s="24"/>
      <c r="AZ1316" s="24"/>
      <c r="BA1316" s="24"/>
      <c r="BB1316" s="24"/>
      <c r="BC1316" s="24"/>
      <c r="BD1316" s="24"/>
      <c r="BE1316" s="24"/>
      <c r="BF1316" s="24"/>
      <c r="BG1316" s="24"/>
      <c r="BH1316" s="24"/>
      <c r="BI1316" s="24"/>
      <c r="BJ1316" s="24"/>
      <c r="BK1316" s="24"/>
      <c r="BL1316" s="24"/>
      <c r="BM1316" s="24"/>
      <c r="BN1316" s="24"/>
      <c r="BO1316" s="24"/>
      <c r="BP1316" s="24"/>
      <c r="BQ1316" s="24"/>
      <c r="BR1316" s="24"/>
      <c r="BS1316" s="24"/>
      <c r="BT1316" s="24"/>
      <c r="BU1316" s="24"/>
      <c r="BV1316" s="24"/>
      <c r="BW1316" s="24"/>
      <c r="BX1316" s="24"/>
      <c r="BY1316" s="24"/>
      <c r="BZ1316" s="24"/>
      <c r="CA1316" s="24"/>
      <c r="CB1316" s="24"/>
      <c r="CC1316" s="24"/>
      <c r="CD1316" s="24"/>
      <c r="CE1316" s="24"/>
    </row>
    <row r="1317" spans="46:83" x14ac:dyDescent="0.15">
      <c r="AT1317" s="24"/>
      <c r="AU1317" s="24"/>
      <c r="AV1317" s="24"/>
      <c r="AW1317" s="24"/>
      <c r="AX1317" s="24"/>
      <c r="AY1317" s="24"/>
      <c r="AZ1317" s="24"/>
      <c r="BA1317" s="24"/>
      <c r="BB1317" s="24"/>
      <c r="BC1317" s="24"/>
      <c r="BD1317" s="24"/>
      <c r="BE1317" s="24"/>
      <c r="BF1317" s="24"/>
      <c r="BG1317" s="24"/>
      <c r="BH1317" s="24"/>
      <c r="BI1317" s="24"/>
      <c r="BJ1317" s="24"/>
      <c r="BK1317" s="24"/>
      <c r="BL1317" s="24"/>
      <c r="BM1317" s="24"/>
      <c r="BN1317" s="24"/>
      <c r="BO1317" s="24"/>
      <c r="BP1317" s="24"/>
      <c r="BQ1317" s="24"/>
      <c r="BR1317" s="24"/>
      <c r="BS1317" s="24"/>
      <c r="BT1317" s="24"/>
      <c r="BU1317" s="24"/>
      <c r="BV1317" s="24"/>
      <c r="BW1317" s="24"/>
      <c r="BX1317" s="24"/>
      <c r="BY1317" s="24"/>
      <c r="BZ1317" s="24"/>
      <c r="CA1317" s="24"/>
      <c r="CB1317" s="24"/>
      <c r="CC1317" s="24"/>
      <c r="CD1317" s="24"/>
      <c r="CE1317" s="24"/>
    </row>
    <row r="1318" spans="46:83" x14ac:dyDescent="0.15">
      <c r="AT1318" s="24"/>
      <c r="AU1318" s="24"/>
      <c r="AV1318" s="24"/>
      <c r="AW1318" s="24"/>
      <c r="AX1318" s="24"/>
      <c r="AY1318" s="24"/>
      <c r="AZ1318" s="24"/>
      <c r="BA1318" s="24"/>
      <c r="BB1318" s="24"/>
      <c r="BC1318" s="24"/>
      <c r="BD1318" s="24"/>
      <c r="BE1318" s="24"/>
      <c r="BF1318" s="24"/>
      <c r="BG1318" s="24"/>
      <c r="BH1318" s="24"/>
      <c r="BI1318" s="24"/>
      <c r="BJ1318" s="24"/>
      <c r="BK1318" s="24"/>
      <c r="BL1318" s="24"/>
      <c r="BM1318" s="24"/>
      <c r="BN1318" s="24"/>
      <c r="BO1318" s="24"/>
      <c r="BP1318" s="24"/>
      <c r="BQ1318" s="24"/>
      <c r="BR1318" s="24"/>
      <c r="BS1318" s="24"/>
      <c r="BT1318" s="24"/>
      <c r="BU1318" s="24"/>
      <c r="BV1318" s="24"/>
      <c r="BW1318" s="24"/>
      <c r="BX1318" s="24"/>
      <c r="BY1318" s="24"/>
      <c r="BZ1318" s="24"/>
      <c r="CA1318" s="24"/>
      <c r="CB1318" s="24"/>
      <c r="CC1318" s="24"/>
      <c r="CD1318" s="24"/>
      <c r="CE1318" s="24"/>
    </row>
    <row r="1319" spans="46:83" x14ac:dyDescent="0.15">
      <c r="AT1319" s="24"/>
      <c r="AU1319" s="24"/>
      <c r="AV1319" s="24"/>
      <c r="AW1319" s="24"/>
      <c r="AX1319" s="24"/>
      <c r="AY1319" s="24"/>
      <c r="AZ1319" s="24"/>
      <c r="BA1319" s="24"/>
      <c r="BB1319" s="24"/>
      <c r="BC1319" s="24"/>
      <c r="BD1319" s="24"/>
      <c r="BE1319" s="24"/>
      <c r="BF1319" s="24"/>
      <c r="BG1319" s="24"/>
      <c r="BH1319" s="24"/>
      <c r="BI1319" s="24"/>
      <c r="BJ1319" s="24"/>
      <c r="BK1319" s="24"/>
      <c r="BL1319" s="24"/>
      <c r="BM1319" s="24"/>
      <c r="BN1319" s="24"/>
      <c r="BO1319" s="24"/>
      <c r="BP1319" s="24"/>
      <c r="BQ1319" s="24"/>
      <c r="BR1319" s="24"/>
      <c r="BS1319" s="24"/>
      <c r="BT1319" s="24"/>
      <c r="BU1319" s="24"/>
      <c r="BV1319" s="24"/>
      <c r="BW1319" s="24"/>
      <c r="BX1319" s="24"/>
      <c r="BY1319" s="24"/>
      <c r="BZ1319" s="24"/>
      <c r="CA1319" s="24"/>
      <c r="CB1319" s="24"/>
      <c r="CC1319" s="24"/>
      <c r="CD1319" s="24"/>
      <c r="CE1319" s="24"/>
    </row>
    <row r="1320" spans="46:83" x14ac:dyDescent="0.15">
      <c r="AT1320" s="24"/>
      <c r="AU1320" s="24"/>
      <c r="AV1320" s="24"/>
      <c r="AW1320" s="24"/>
      <c r="AX1320" s="24"/>
      <c r="AY1320" s="24"/>
      <c r="AZ1320" s="24"/>
      <c r="BA1320" s="24"/>
      <c r="BB1320" s="24"/>
      <c r="BC1320" s="24"/>
      <c r="BD1320" s="24"/>
      <c r="BE1320" s="24"/>
      <c r="BF1320" s="24"/>
      <c r="BG1320" s="24"/>
      <c r="BH1320" s="24"/>
      <c r="BI1320" s="24"/>
      <c r="BJ1320" s="24"/>
      <c r="BK1320" s="24"/>
      <c r="BL1320" s="24"/>
      <c r="BM1320" s="24"/>
      <c r="BN1320" s="24"/>
      <c r="BO1320" s="24"/>
      <c r="BP1320" s="24"/>
      <c r="BQ1320" s="24"/>
      <c r="BR1320" s="24"/>
      <c r="BS1320" s="24"/>
      <c r="BT1320" s="24"/>
      <c r="BU1320" s="24"/>
      <c r="BV1320" s="24"/>
      <c r="BW1320" s="24"/>
      <c r="BX1320" s="24"/>
      <c r="BY1320" s="24"/>
      <c r="BZ1320" s="24"/>
      <c r="CA1320" s="24"/>
      <c r="CB1320" s="24"/>
      <c r="CC1320" s="24"/>
      <c r="CD1320" s="24"/>
      <c r="CE1320" s="24"/>
    </row>
    <row r="1321" spans="46:83" x14ac:dyDescent="0.15">
      <c r="AT1321" s="24"/>
      <c r="AU1321" s="24"/>
      <c r="AV1321" s="24"/>
      <c r="AW1321" s="24"/>
      <c r="AX1321" s="24"/>
      <c r="AY1321" s="24"/>
      <c r="AZ1321" s="24"/>
      <c r="BA1321" s="24"/>
      <c r="BB1321" s="24"/>
      <c r="BC1321" s="24"/>
      <c r="BD1321" s="24"/>
      <c r="BE1321" s="24"/>
      <c r="BF1321" s="24"/>
      <c r="BG1321" s="24"/>
      <c r="BH1321" s="24"/>
      <c r="BI1321" s="24"/>
      <c r="BJ1321" s="24"/>
      <c r="BK1321" s="24"/>
      <c r="BL1321" s="24"/>
      <c r="BM1321" s="24"/>
      <c r="BN1321" s="24"/>
      <c r="BO1321" s="24"/>
      <c r="BP1321" s="24"/>
      <c r="BQ1321" s="24"/>
      <c r="BR1321" s="24"/>
      <c r="BS1321" s="24"/>
      <c r="BT1321" s="24"/>
      <c r="BU1321" s="24"/>
      <c r="BV1321" s="24"/>
      <c r="BW1321" s="24"/>
      <c r="BX1321" s="24"/>
      <c r="BY1321" s="24"/>
      <c r="BZ1321" s="24"/>
      <c r="CA1321" s="24"/>
      <c r="CB1321" s="24"/>
      <c r="CC1321" s="24"/>
      <c r="CD1321" s="24"/>
      <c r="CE1321" s="24"/>
    </row>
    <row r="1322" spans="46:83" x14ac:dyDescent="0.15">
      <c r="AT1322" s="24"/>
      <c r="AU1322" s="24"/>
      <c r="AV1322" s="24"/>
      <c r="AW1322" s="24"/>
      <c r="AX1322" s="24"/>
      <c r="AY1322" s="24"/>
      <c r="AZ1322" s="24"/>
      <c r="BA1322" s="24"/>
      <c r="BB1322" s="24"/>
      <c r="BC1322" s="24"/>
      <c r="BD1322" s="24"/>
      <c r="BE1322" s="24"/>
      <c r="BF1322" s="24"/>
      <c r="BG1322" s="24"/>
      <c r="BH1322" s="24"/>
      <c r="BI1322" s="24"/>
      <c r="BJ1322" s="24"/>
      <c r="BK1322" s="24"/>
      <c r="BL1322" s="24"/>
      <c r="BM1322" s="24"/>
      <c r="BN1322" s="24"/>
      <c r="BO1322" s="24"/>
      <c r="BP1322" s="24"/>
      <c r="BQ1322" s="24"/>
      <c r="BR1322" s="24"/>
      <c r="BS1322" s="24"/>
      <c r="BT1322" s="24"/>
      <c r="BU1322" s="24"/>
      <c r="BV1322" s="24"/>
      <c r="BW1322" s="24"/>
      <c r="BX1322" s="24"/>
      <c r="BY1322" s="24"/>
      <c r="BZ1322" s="24"/>
      <c r="CA1322" s="24"/>
      <c r="CB1322" s="24"/>
      <c r="CC1322" s="24"/>
      <c r="CD1322" s="24"/>
      <c r="CE1322" s="24"/>
    </row>
    <row r="1323" spans="46:83" x14ac:dyDescent="0.15">
      <c r="AT1323" s="24"/>
      <c r="AU1323" s="24"/>
      <c r="AV1323" s="24"/>
      <c r="AW1323" s="24"/>
      <c r="AX1323" s="24"/>
      <c r="AY1323" s="24"/>
      <c r="AZ1323" s="24"/>
      <c r="BA1323" s="24"/>
      <c r="BB1323" s="24"/>
      <c r="BC1323" s="24"/>
      <c r="BD1323" s="24"/>
      <c r="BE1323" s="24"/>
      <c r="BF1323" s="24"/>
      <c r="BG1323" s="24"/>
      <c r="BH1323" s="24"/>
      <c r="BI1323" s="24"/>
      <c r="BJ1323" s="24"/>
      <c r="BK1323" s="24"/>
      <c r="BL1323" s="24"/>
      <c r="BM1323" s="24"/>
      <c r="BN1323" s="24"/>
      <c r="BO1323" s="24"/>
      <c r="BP1323" s="24"/>
      <c r="BQ1323" s="24"/>
      <c r="BR1323" s="24"/>
      <c r="BS1323" s="24"/>
      <c r="BT1323" s="24"/>
      <c r="BU1323" s="24"/>
      <c r="BV1323" s="24"/>
      <c r="BW1323" s="24"/>
      <c r="BX1323" s="24"/>
      <c r="BY1323" s="24"/>
      <c r="BZ1323" s="24"/>
      <c r="CA1323" s="24"/>
      <c r="CB1323" s="24"/>
      <c r="CC1323" s="24"/>
      <c r="CD1323" s="24"/>
      <c r="CE1323" s="24"/>
    </row>
    <row r="1324" spans="46:83" x14ac:dyDescent="0.15">
      <c r="AT1324" s="24"/>
      <c r="AU1324" s="24"/>
      <c r="AV1324" s="24"/>
      <c r="AW1324" s="24"/>
      <c r="AX1324" s="24"/>
      <c r="AY1324" s="24"/>
      <c r="AZ1324" s="24"/>
      <c r="BA1324" s="24"/>
      <c r="BB1324" s="24"/>
      <c r="BC1324" s="24"/>
      <c r="BD1324" s="24"/>
      <c r="BE1324" s="24"/>
      <c r="BF1324" s="24"/>
      <c r="BG1324" s="24"/>
      <c r="BH1324" s="24"/>
      <c r="BI1324" s="24"/>
      <c r="BJ1324" s="24"/>
      <c r="BK1324" s="24"/>
      <c r="BL1324" s="24"/>
      <c r="BM1324" s="24"/>
      <c r="BN1324" s="24"/>
      <c r="BO1324" s="24"/>
      <c r="BP1324" s="24"/>
      <c r="BQ1324" s="24"/>
      <c r="BR1324" s="24"/>
      <c r="BS1324" s="24"/>
      <c r="BT1324" s="24"/>
      <c r="BU1324" s="24"/>
      <c r="BV1324" s="24"/>
      <c r="BW1324" s="24"/>
      <c r="BX1324" s="24"/>
      <c r="BY1324" s="24"/>
      <c r="BZ1324" s="24"/>
      <c r="CA1324" s="24"/>
      <c r="CB1324" s="24"/>
      <c r="CC1324" s="24"/>
      <c r="CD1324" s="24"/>
      <c r="CE1324" s="24"/>
    </row>
    <row r="1325" spans="46:83" x14ac:dyDescent="0.15">
      <c r="AT1325" s="24"/>
      <c r="AU1325" s="24"/>
      <c r="AV1325" s="24"/>
      <c r="AW1325" s="24"/>
      <c r="AX1325" s="24"/>
      <c r="AY1325" s="24"/>
      <c r="AZ1325" s="24"/>
      <c r="BA1325" s="24"/>
      <c r="BB1325" s="24"/>
      <c r="BC1325" s="24"/>
      <c r="BD1325" s="24"/>
      <c r="BE1325" s="24"/>
      <c r="BF1325" s="24"/>
      <c r="BG1325" s="24"/>
      <c r="BH1325" s="24"/>
      <c r="BI1325" s="24"/>
      <c r="BJ1325" s="24"/>
      <c r="BK1325" s="24"/>
      <c r="BL1325" s="24"/>
      <c r="BM1325" s="24"/>
      <c r="BN1325" s="24"/>
      <c r="BO1325" s="24"/>
      <c r="BP1325" s="24"/>
      <c r="BQ1325" s="24"/>
      <c r="BR1325" s="24"/>
      <c r="BS1325" s="24"/>
      <c r="BT1325" s="24"/>
      <c r="BU1325" s="24"/>
      <c r="BV1325" s="24"/>
      <c r="BW1325" s="24"/>
      <c r="BX1325" s="24"/>
      <c r="BY1325" s="24"/>
      <c r="BZ1325" s="24"/>
      <c r="CA1325" s="24"/>
      <c r="CB1325" s="24"/>
      <c r="CC1325" s="24"/>
      <c r="CD1325" s="24"/>
      <c r="CE1325" s="24"/>
    </row>
    <row r="1326" spans="46:83" x14ac:dyDescent="0.15">
      <c r="AT1326" s="24"/>
      <c r="AU1326" s="24"/>
      <c r="AV1326" s="24"/>
      <c r="AW1326" s="24"/>
      <c r="AX1326" s="24"/>
      <c r="AY1326" s="24"/>
      <c r="AZ1326" s="24"/>
      <c r="BA1326" s="24"/>
      <c r="BB1326" s="24"/>
      <c r="BC1326" s="24"/>
      <c r="BD1326" s="24"/>
      <c r="BE1326" s="24"/>
      <c r="BF1326" s="24"/>
      <c r="BG1326" s="24"/>
      <c r="BH1326" s="24"/>
      <c r="BI1326" s="24"/>
      <c r="BJ1326" s="24"/>
      <c r="BK1326" s="24"/>
      <c r="BL1326" s="24"/>
      <c r="BM1326" s="24"/>
      <c r="BN1326" s="24"/>
      <c r="BO1326" s="24"/>
      <c r="BP1326" s="24"/>
      <c r="BQ1326" s="24"/>
      <c r="BR1326" s="24"/>
      <c r="BS1326" s="24"/>
      <c r="BT1326" s="24"/>
      <c r="BU1326" s="24"/>
      <c r="BV1326" s="24"/>
      <c r="BW1326" s="24"/>
      <c r="BX1326" s="24"/>
      <c r="BY1326" s="24"/>
      <c r="BZ1326" s="24"/>
      <c r="CA1326" s="24"/>
      <c r="CB1326" s="24"/>
      <c r="CC1326" s="24"/>
      <c r="CD1326" s="24"/>
      <c r="CE1326" s="24"/>
    </row>
    <row r="1327" spans="46:83" x14ac:dyDescent="0.15">
      <c r="AT1327" s="24"/>
      <c r="AU1327" s="24"/>
      <c r="AV1327" s="24"/>
      <c r="AW1327" s="24"/>
      <c r="AX1327" s="24"/>
      <c r="AY1327" s="24"/>
      <c r="AZ1327" s="24"/>
      <c r="BA1327" s="24"/>
      <c r="BB1327" s="24"/>
      <c r="BC1327" s="24"/>
      <c r="BD1327" s="24"/>
      <c r="BE1327" s="24"/>
      <c r="BF1327" s="24"/>
      <c r="BG1327" s="24"/>
      <c r="BH1327" s="24"/>
      <c r="BI1327" s="24"/>
      <c r="BJ1327" s="24"/>
      <c r="BK1327" s="24"/>
      <c r="BL1327" s="24"/>
      <c r="BM1327" s="24"/>
      <c r="BN1327" s="24"/>
      <c r="BO1327" s="24"/>
      <c r="BP1327" s="24"/>
      <c r="BQ1327" s="24"/>
      <c r="BR1327" s="24"/>
      <c r="BS1327" s="24"/>
      <c r="BT1327" s="24"/>
      <c r="BU1327" s="24"/>
      <c r="BV1327" s="24"/>
      <c r="BW1327" s="24"/>
      <c r="BX1327" s="24"/>
      <c r="BY1327" s="24"/>
      <c r="BZ1327" s="24"/>
      <c r="CA1327" s="24"/>
      <c r="CB1327" s="24"/>
      <c r="CC1327" s="24"/>
      <c r="CD1327" s="24"/>
      <c r="CE1327" s="24"/>
    </row>
    <row r="1328" spans="46:83" x14ac:dyDescent="0.15">
      <c r="AT1328" s="24"/>
      <c r="AU1328" s="24"/>
      <c r="AV1328" s="24"/>
      <c r="AW1328" s="24"/>
      <c r="AX1328" s="24"/>
      <c r="AY1328" s="24"/>
      <c r="AZ1328" s="24"/>
      <c r="BA1328" s="24"/>
      <c r="BB1328" s="24"/>
      <c r="BC1328" s="24"/>
      <c r="BD1328" s="24"/>
      <c r="BE1328" s="24"/>
      <c r="BF1328" s="24"/>
      <c r="BG1328" s="24"/>
      <c r="BH1328" s="24"/>
      <c r="BI1328" s="24"/>
      <c r="BJ1328" s="24"/>
      <c r="BK1328" s="24"/>
      <c r="BL1328" s="24"/>
      <c r="BM1328" s="24"/>
      <c r="BN1328" s="24"/>
      <c r="BO1328" s="24"/>
      <c r="BP1328" s="24"/>
      <c r="BQ1328" s="24"/>
      <c r="BR1328" s="24"/>
      <c r="BS1328" s="24"/>
      <c r="BT1328" s="24"/>
      <c r="BU1328" s="24"/>
      <c r="BV1328" s="24"/>
      <c r="BW1328" s="24"/>
      <c r="BX1328" s="24"/>
      <c r="BY1328" s="24"/>
      <c r="BZ1328" s="24"/>
      <c r="CA1328" s="24"/>
      <c r="CB1328" s="24"/>
      <c r="CC1328" s="24"/>
      <c r="CD1328" s="24"/>
      <c r="CE1328" s="24"/>
    </row>
    <row r="1329" spans="46:83" x14ac:dyDescent="0.15">
      <c r="AT1329" s="24"/>
      <c r="AU1329" s="24"/>
      <c r="AV1329" s="24"/>
      <c r="AW1329" s="24"/>
      <c r="AX1329" s="24"/>
      <c r="AY1329" s="24"/>
      <c r="AZ1329" s="24"/>
      <c r="BA1329" s="24"/>
      <c r="BB1329" s="24"/>
      <c r="BC1329" s="24"/>
      <c r="BD1329" s="24"/>
      <c r="BE1329" s="24"/>
      <c r="BF1329" s="24"/>
      <c r="BG1329" s="24"/>
      <c r="BH1329" s="24"/>
      <c r="BI1329" s="24"/>
      <c r="BJ1329" s="24"/>
      <c r="BK1329" s="24"/>
      <c r="BL1329" s="24"/>
      <c r="BM1329" s="24"/>
      <c r="BN1329" s="24"/>
      <c r="BO1329" s="24"/>
      <c r="BP1329" s="24"/>
      <c r="BQ1329" s="24"/>
      <c r="BR1329" s="24"/>
      <c r="BS1329" s="24"/>
      <c r="BT1329" s="24"/>
      <c r="BU1329" s="24"/>
      <c r="BV1329" s="24"/>
      <c r="BW1329" s="24"/>
      <c r="BX1329" s="24"/>
      <c r="BY1329" s="24"/>
      <c r="BZ1329" s="24"/>
      <c r="CA1329" s="24"/>
      <c r="CB1329" s="24"/>
      <c r="CC1329" s="24"/>
      <c r="CD1329" s="24"/>
      <c r="CE1329" s="24"/>
    </row>
    <row r="1330" spans="46:83" x14ac:dyDescent="0.15">
      <c r="AT1330" s="24"/>
      <c r="AU1330" s="24"/>
      <c r="AV1330" s="24"/>
      <c r="AW1330" s="24"/>
      <c r="AX1330" s="24"/>
      <c r="AY1330" s="24"/>
      <c r="AZ1330" s="24"/>
      <c r="BA1330" s="24"/>
      <c r="BB1330" s="24"/>
      <c r="BC1330" s="24"/>
      <c r="BD1330" s="24"/>
      <c r="BE1330" s="24"/>
      <c r="BF1330" s="24"/>
      <c r="BG1330" s="24"/>
      <c r="BH1330" s="24"/>
      <c r="BI1330" s="24"/>
      <c r="BJ1330" s="24"/>
      <c r="BK1330" s="24"/>
      <c r="BL1330" s="24"/>
      <c r="BM1330" s="24"/>
      <c r="BN1330" s="24"/>
      <c r="BO1330" s="24"/>
      <c r="BP1330" s="24"/>
      <c r="BQ1330" s="24"/>
      <c r="BR1330" s="24"/>
      <c r="BS1330" s="24"/>
      <c r="BT1330" s="24"/>
      <c r="BU1330" s="24"/>
      <c r="BV1330" s="24"/>
      <c r="BW1330" s="24"/>
      <c r="BX1330" s="24"/>
      <c r="BY1330" s="24"/>
      <c r="BZ1330" s="24"/>
      <c r="CA1330" s="24"/>
      <c r="CB1330" s="24"/>
      <c r="CC1330" s="24"/>
      <c r="CD1330" s="24"/>
      <c r="CE1330" s="24"/>
    </row>
    <row r="1331" spans="46:83" x14ac:dyDescent="0.15">
      <c r="AT1331" s="24"/>
      <c r="AU1331" s="24"/>
      <c r="AV1331" s="24"/>
      <c r="AW1331" s="24"/>
      <c r="AX1331" s="24"/>
      <c r="AY1331" s="24"/>
      <c r="AZ1331" s="24"/>
      <c r="BA1331" s="24"/>
      <c r="BB1331" s="24"/>
      <c r="BC1331" s="24"/>
      <c r="BD1331" s="24"/>
      <c r="BE1331" s="24"/>
      <c r="BF1331" s="24"/>
      <c r="BG1331" s="24"/>
      <c r="BH1331" s="24"/>
      <c r="BI1331" s="24"/>
      <c r="BJ1331" s="24"/>
      <c r="BK1331" s="24"/>
      <c r="BL1331" s="24"/>
      <c r="BM1331" s="24"/>
      <c r="BN1331" s="24"/>
      <c r="BO1331" s="24"/>
      <c r="BP1331" s="24"/>
      <c r="BQ1331" s="24"/>
      <c r="BR1331" s="24"/>
      <c r="BS1331" s="24"/>
      <c r="BT1331" s="24"/>
      <c r="BU1331" s="24"/>
      <c r="BV1331" s="24"/>
      <c r="BW1331" s="24"/>
      <c r="BX1331" s="24"/>
      <c r="BY1331" s="24"/>
      <c r="BZ1331" s="24"/>
      <c r="CA1331" s="24"/>
      <c r="CB1331" s="24"/>
      <c r="CC1331" s="24"/>
      <c r="CD1331" s="24"/>
      <c r="CE1331" s="24"/>
    </row>
    <row r="1332" spans="46:83" x14ac:dyDescent="0.15">
      <c r="AT1332" s="24"/>
      <c r="AU1332" s="24"/>
      <c r="AV1332" s="24"/>
      <c r="AW1332" s="24"/>
      <c r="AX1332" s="24"/>
      <c r="AY1332" s="24"/>
      <c r="AZ1332" s="24"/>
      <c r="BA1332" s="24"/>
      <c r="BB1332" s="24"/>
      <c r="BC1332" s="24"/>
      <c r="BD1332" s="24"/>
      <c r="BE1332" s="24"/>
      <c r="BF1332" s="24"/>
      <c r="BG1332" s="24"/>
      <c r="BH1332" s="24"/>
      <c r="BI1332" s="24"/>
      <c r="BJ1332" s="24"/>
      <c r="BK1332" s="24"/>
      <c r="BL1332" s="24"/>
      <c r="BM1332" s="24"/>
      <c r="BN1332" s="24"/>
      <c r="BO1332" s="24"/>
      <c r="BP1332" s="24"/>
      <c r="BQ1332" s="24"/>
      <c r="BR1332" s="24"/>
      <c r="BS1332" s="24"/>
      <c r="BT1332" s="24"/>
      <c r="BU1332" s="24"/>
      <c r="BV1332" s="24"/>
      <c r="BW1332" s="24"/>
      <c r="BX1332" s="24"/>
      <c r="BY1332" s="24"/>
      <c r="BZ1332" s="24"/>
      <c r="CA1332" s="24"/>
      <c r="CB1332" s="24"/>
      <c r="CC1332" s="24"/>
      <c r="CD1332" s="24"/>
      <c r="CE1332" s="24"/>
    </row>
    <row r="1333" spans="46:83" x14ac:dyDescent="0.15">
      <c r="AT1333" s="24"/>
      <c r="AU1333" s="24"/>
      <c r="AV1333" s="24"/>
      <c r="AW1333" s="24"/>
      <c r="AX1333" s="24"/>
      <c r="AY1333" s="24"/>
      <c r="AZ1333" s="24"/>
      <c r="BA1333" s="24"/>
      <c r="BB1333" s="24"/>
      <c r="BC1333" s="24"/>
      <c r="BD1333" s="24"/>
      <c r="BE1333" s="24"/>
      <c r="BF1333" s="24"/>
      <c r="BG1333" s="24"/>
      <c r="BH1333" s="24"/>
      <c r="BI1333" s="24"/>
      <c r="BJ1333" s="24"/>
      <c r="BK1333" s="24"/>
      <c r="BL1333" s="24"/>
      <c r="BM1333" s="24"/>
      <c r="BN1333" s="24"/>
      <c r="BO1333" s="24"/>
      <c r="BP1333" s="24"/>
      <c r="BQ1333" s="24"/>
      <c r="BR1333" s="24"/>
      <c r="BS1333" s="24"/>
      <c r="BT1333" s="24"/>
      <c r="BU1333" s="24"/>
      <c r="BV1333" s="24"/>
      <c r="BW1333" s="24"/>
      <c r="BX1333" s="24"/>
      <c r="BY1333" s="24"/>
      <c r="BZ1333" s="24"/>
      <c r="CA1333" s="24"/>
      <c r="CB1333" s="24"/>
      <c r="CC1333" s="24"/>
      <c r="CD1333" s="24"/>
      <c r="CE1333" s="24"/>
    </row>
    <row r="1334" spans="46:83" x14ac:dyDescent="0.15">
      <c r="AT1334" s="24"/>
      <c r="AU1334" s="24"/>
      <c r="AV1334" s="24"/>
      <c r="AW1334" s="24"/>
      <c r="AX1334" s="24"/>
      <c r="AY1334" s="24"/>
      <c r="AZ1334" s="24"/>
      <c r="BA1334" s="24"/>
      <c r="BB1334" s="24"/>
      <c r="BC1334" s="24"/>
      <c r="BD1334" s="24"/>
      <c r="BE1334" s="24"/>
      <c r="BF1334" s="24"/>
      <c r="BG1334" s="24"/>
      <c r="BH1334" s="24"/>
      <c r="BI1334" s="24"/>
      <c r="BJ1334" s="24"/>
      <c r="BK1334" s="24"/>
      <c r="BL1334" s="24"/>
      <c r="BM1334" s="24"/>
      <c r="BN1334" s="24"/>
      <c r="BO1334" s="24"/>
      <c r="BP1334" s="24"/>
      <c r="BQ1334" s="24"/>
      <c r="BR1334" s="24"/>
      <c r="BS1334" s="24"/>
      <c r="BT1334" s="24"/>
      <c r="BU1334" s="24"/>
      <c r="BV1334" s="24"/>
      <c r="BW1334" s="24"/>
      <c r="BX1334" s="24"/>
      <c r="BY1334" s="24"/>
      <c r="BZ1334" s="24"/>
      <c r="CA1334" s="24"/>
      <c r="CB1334" s="24"/>
      <c r="CC1334" s="24"/>
      <c r="CD1334" s="24"/>
      <c r="CE1334" s="24"/>
    </row>
    <row r="1335" spans="46:83" x14ac:dyDescent="0.15">
      <c r="AT1335" s="24"/>
      <c r="AU1335" s="24"/>
      <c r="AV1335" s="24"/>
      <c r="AW1335" s="24"/>
      <c r="AX1335" s="24"/>
      <c r="AY1335" s="24"/>
      <c r="AZ1335" s="24"/>
      <c r="BA1335" s="24"/>
      <c r="BB1335" s="24"/>
      <c r="BC1335" s="24"/>
      <c r="BD1335" s="24"/>
      <c r="BE1335" s="24"/>
      <c r="BF1335" s="24"/>
      <c r="BG1335" s="24"/>
      <c r="BH1335" s="24"/>
      <c r="BI1335" s="24"/>
      <c r="BJ1335" s="24"/>
      <c r="BK1335" s="24"/>
      <c r="BL1335" s="24"/>
      <c r="BM1335" s="24"/>
      <c r="BN1335" s="24"/>
      <c r="BO1335" s="24"/>
      <c r="BP1335" s="24"/>
      <c r="BQ1335" s="24"/>
      <c r="BR1335" s="24"/>
      <c r="BS1335" s="24"/>
      <c r="BT1335" s="24"/>
      <c r="BU1335" s="24"/>
      <c r="BV1335" s="24"/>
      <c r="BW1335" s="24"/>
      <c r="BX1335" s="24"/>
      <c r="BY1335" s="24"/>
      <c r="BZ1335" s="24"/>
      <c r="CA1335" s="24"/>
      <c r="CB1335" s="24"/>
      <c r="CC1335" s="24"/>
      <c r="CD1335" s="24"/>
      <c r="CE1335" s="24"/>
    </row>
    <row r="1336" spans="46:83" x14ac:dyDescent="0.15">
      <c r="AT1336" s="24"/>
      <c r="AU1336" s="24"/>
      <c r="AV1336" s="24"/>
      <c r="AW1336" s="24"/>
      <c r="AX1336" s="24"/>
      <c r="AY1336" s="24"/>
      <c r="AZ1336" s="24"/>
      <c r="BA1336" s="24"/>
      <c r="BB1336" s="24"/>
      <c r="BC1336" s="24"/>
      <c r="BD1336" s="24"/>
      <c r="BE1336" s="24"/>
      <c r="BF1336" s="24"/>
      <c r="BG1336" s="24"/>
      <c r="BH1336" s="24"/>
      <c r="BI1336" s="24"/>
      <c r="BJ1336" s="24"/>
      <c r="BK1336" s="24"/>
      <c r="BL1336" s="24"/>
      <c r="BM1336" s="24"/>
      <c r="BN1336" s="24"/>
      <c r="BO1336" s="24"/>
      <c r="BP1336" s="24"/>
      <c r="BQ1336" s="24"/>
      <c r="BR1336" s="24"/>
      <c r="BS1336" s="24"/>
      <c r="BT1336" s="24"/>
      <c r="BU1336" s="24"/>
      <c r="BV1336" s="24"/>
      <c r="BW1336" s="24"/>
      <c r="BX1336" s="24"/>
      <c r="BY1336" s="24"/>
      <c r="BZ1336" s="24"/>
      <c r="CA1336" s="24"/>
      <c r="CB1336" s="24"/>
      <c r="CC1336" s="24"/>
      <c r="CD1336" s="24"/>
      <c r="CE1336" s="24"/>
    </row>
    <row r="1337" spans="46:83" x14ac:dyDescent="0.15">
      <c r="AT1337" s="24"/>
      <c r="AU1337" s="24"/>
      <c r="AV1337" s="24"/>
      <c r="AW1337" s="24"/>
      <c r="AX1337" s="24"/>
      <c r="AY1337" s="24"/>
      <c r="AZ1337" s="24"/>
      <c r="BA1337" s="24"/>
      <c r="BB1337" s="24"/>
      <c r="BC1337" s="24"/>
      <c r="BD1337" s="24"/>
      <c r="BE1337" s="24"/>
      <c r="BF1337" s="24"/>
      <c r="BG1337" s="24"/>
      <c r="BH1337" s="24"/>
      <c r="BI1337" s="24"/>
      <c r="BJ1337" s="24"/>
      <c r="BK1337" s="24"/>
      <c r="BL1337" s="24"/>
      <c r="BM1337" s="24"/>
      <c r="BN1337" s="24"/>
      <c r="BO1337" s="24"/>
      <c r="BP1337" s="24"/>
      <c r="BQ1337" s="24"/>
      <c r="BR1337" s="24"/>
      <c r="BS1337" s="24"/>
      <c r="BT1337" s="24"/>
      <c r="BU1337" s="24"/>
      <c r="BV1337" s="24"/>
      <c r="BW1337" s="24"/>
      <c r="BX1337" s="24"/>
      <c r="BY1337" s="24"/>
      <c r="BZ1337" s="24"/>
      <c r="CA1337" s="24"/>
      <c r="CB1337" s="24"/>
      <c r="CC1337" s="24"/>
      <c r="CD1337" s="24"/>
      <c r="CE1337" s="24"/>
    </row>
    <row r="1338" spans="46:83" x14ac:dyDescent="0.15">
      <c r="AT1338" s="24"/>
      <c r="AU1338" s="24"/>
      <c r="AV1338" s="24"/>
      <c r="AW1338" s="24"/>
      <c r="AX1338" s="24"/>
      <c r="AY1338" s="24"/>
      <c r="AZ1338" s="24"/>
      <c r="BA1338" s="24"/>
      <c r="BB1338" s="24"/>
      <c r="BC1338" s="24"/>
      <c r="BD1338" s="24"/>
      <c r="BE1338" s="24"/>
      <c r="BF1338" s="24"/>
      <c r="BG1338" s="24"/>
      <c r="BH1338" s="24"/>
      <c r="BI1338" s="24"/>
      <c r="BJ1338" s="24"/>
      <c r="BK1338" s="24"/>
      <c r="BL1338" s="24"/>
      <c r="BM1338" s="24"/>
      <c r="BN1338" s="24"/>
      <c r="BO1338" s="24"/>
      <c r="BP1338" s="24"/>
      <c r="BQ1338" s="24"/>
      <c r="BR1338" s="24"/>
      <c r="BS1338" s="24"/>
      <c r="BT1338" s="24"/>
      <c r="BU1338" s="24"/>
      <c r="BV1338" s="24"/>
      <c r="BW1338" s="24"/>
      <c r="BX1338" s="24"/>
      <c r="BY1338" s="24"/>
      <c r="BZ1338" s="24"/>
      <c r="CA1338" s="24"/>
      <c r="CB1338" s="24"/>
      <c r="CC1338" s="24"/>
      <c r="CD1338" s="24"/>
      <c r="CE1338" s="24"/>
    </row>
    <row r="1339" spans="46:83" x14ac:dyDescent="0.15">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row>
    <row r="1340" spans="46:83" x14ac:dyDescent="0.15">
      <c r="AT1340" s="24"/>
      <c r="AU1340" s="24"/>
      <c r="AV1340" s="24"/>
      <c r="AW1340" s="24"/>
      <c r="AX1340" s="24"/>
      <c r="AY1340" s="24"/>
      <c r="AZ1340" s="24"/>
      <c r="BA1340" s="24"/>
      <c r="BB1340" s="24"/>
      <c r="BC1340" s="24"/>
      <c r="BD1340" s="24"/>
      <c r="BE1340" s="24"/>
      <c r="BF1340" s="24"/>
      <c r="BG1340" s="24"/>
      <c r="BH1340" s="24"/>
      <c r="BI1340" s="24"/>
      <c r="BJ1340" s="24"/>
      <c r="BK1340" s="24"/>
      <c r="BL1340" s="24"/>
      <c r="BM1340" s="24"/>
      <c r="BN1340" s="24"/>
      <c r="BO1340" s="24"/>
      <c r="BP1340" s="24"/>
      <c r="BQ1340" s="24"/>
      <c r="BR1340" s="24"/>
      <c r="BS1340" s="24"/>
      <c r="BT1340" s="24"/>
      <c r="BU1340" s="24"/>
      <c r="BV1340" s="24"/>
      <c r="BW1340" s="24"/>
      <c r="BX1340" s="24"/>
      <c r="BY1340" s="24"/>
      <c r="BZ1340" s="24"/>
      <c r="CA1340" s="24"/>
      <c r="CB1340" s="24"/>
      <c r="CC1340" s="24"/>
      <c r="CD1340" s="24"/>
      <c r="CE1340" s="24"/>
    </row>
    <row r="1341" spans="46:83" x14ac:dyDescent="0.15">
      <c r="AT1341" s="24"/>
      <c r="AU1341" s="24"/>
      <c r="AV1341" s="24"/>
      <c r="AW1341" s="24"/>
      <c r="AX1341" s="24"/>
      <c r="AY1341" s="24"/>
      <c r="AZ1341" s="24"/>
      <c r="BA1341" s="24"/>
      <c r="BB1341" s="24"/>
      <c r="BC1341" s="24"/>
      <c r="BD1341" s="24"/>
      <c r="BE1341" s="24"/>
      <c r="BF1341" s="24"/>
      <c r="BG1341" s="24"/>
      <c r="BH1341" s="24"/>
      <c r="BI1341" s="24"/>
      <c r="BJ1341" s="24"/>
      <c r="BK1341" s="24"/>
      <c r="BL1341" s="24"/>
      <c r="BM1341" s="24"/>
      <c r="BN1341" s="24"/>
      <c r="BO1341" s="24"/>
      <c r="BP1341" s="24"/>
      <c r="BQ1341" s="24"/>
      <c r="BR1341" s="24"/>
      <c r="BS1341" s="24"/>
      <c r="BT1341" s="24"/>
      <c r="BU1341" s="24"/>
      <c r="BV1341" s="24"/>
      <c r="BW1341" s="24"/>
      <c r="BX1341" s="24"/>
      <c r="BY1341" s="24"/>
      <c r="BZ1341" s="24"/>
      <c r="CA1341" s="24"/>
      <c r="CB1341" s="24"/>
      <c r="CC1341" s="24"/>
      <c r="CD1341" s="24"/>
      <c r="CE1341" s="24"/>
    </row>
    <row r="1342" spans="46:83" x14ac:dyDescent="0.15">
      <c r="AT1342" s="24"/>
      <c r="AU1342" s="24"/>
      <c r="AV1342" s="24"/>
      <c r="AW1342" s="24"/>
      <c r="AX1342" s="24"/>
      <c r="AY1342" s="24"/>
      <c r="AZ1342" s="24"/>
      <c r="BA1342" s="24"/>
      <c r="BB1342" s="24"/>
      <c r="BC1342" s="24"/>
      <c r="BD1342" s="24"/>
      <c r="BE1342" s="24"/>
      <c r="BF1342" s="24"/>
      <c r="BG1342" s="24"/>
      <c r="BH1342" s="24"/>
      <c r="BI1342" s="24"/>
      <c r="BJ1342" s="24"/>
      <c r="BK1342" s="24"/>
      <c r="BL1342" s="24"/>
      <c r="BM1342" s="24"/>
      <c r="BN1342" s="24"/>
      <c r="BO1342" s="24"/>
      <c r="BP1342" s="24"/>
      <c r="BQ1342" s="24"/>
      <c r="BR1342" s="24"/>
      <c r="BS1342" s="24"/>
      <c r="BT1342" s="24"/>
      <c r="BU1342" s="24"/>
      <c r="BV1342" s="24"/>
      <c r="BW1342" s="24"/>
      <c r="BX1342" s="24"/>
      <c r="BY1342" s="24"/>
      <c r="BZ1342" s="24"/>
      <c r="CA1342" s="24"/>
      <c r="CB1342" s="24"/>
      <c r="CC1342" s="24"/>
      <c r="CD1342" s="24"/>
      <c r="CE1342" s="24"/>
    </row>
    <row r="1343" spans="46:83" x14ac:dyDescent="0.15">
      <c r="AT1343" s="24"/>
      <c r="AU1343" s="24"/>
      <c r="AV1343" s="24"/>
      <c r="AW1343" s="24"/>
      <c r="AX1343" s="24"/>
      <c r="AY1343" s="24"/>
      <c r="AZ1343" s="24"/>
      <c r="BA1343" s="24"/>
      <c r="BB1343" s="24"/>
      <c r="BC1343" s="24"/>
      <c r="BD1343" s="24"/>
      <c r="BE1343" s="24"/>
      <c r="BF1343" s="24"/>
      <c r="BG1343" s="24"/>
      <c r="BH1343" s="24"/>
      <c r="BI1343" s="24"/>
      <c r="BJ1343" s="24"/>
      <c r="BK1343" s="24"/>
      <c r="BL1343" s="24"/>
      <c r="BM1343" s="24"/>
      <c r="BN1343" s="24"/>
      <c r="BO1343" s="24"/>
      <c r="BP1343" s="24"/>
      <c r="BQ1343" s="24"/>
      <c r="BR1343" s="24"/>
      <c r="BS1343" s="24"/>
      <c r="BT1343" s="24"/>
      <c r="BU1343" s="24"/>
      <c r="BV1343" s="24"/>
      <c r="BW1343" s="24"/>
      <c r="BX1343" s="24"/>
      <c r="BY1343" s="24"/>
      <c r="BZ1343" s="24"/>
      <c r="CA1343" s="24"/>
      <c r="CB1343" s="24"/>
      <c r="CC1343" s="24"/>
      <c r="CD1343" s="24"/>
      <c r="CE1343" s="24"/>
    </row>
    <row r="1344" spans="46:83" x14ac:dyDescent="0.15">
      <c r="AT1344" s="24"/>
      <c r="AU1344" s="24"/>
      <c r="AV1344" s="24"/>
      <c r="AW1344" s="24"/>
      <c r="AX1344" s="24"/>
      <c r="AY1344" s="24"/>
      <c r="AZ1344" s="24"/>
      <c r="BA1344" s="24"/>
      <c r="BB1344" s="24"/>
      <c r="BC1344" s="24"/>
      <c r="BD1344" s="24"/>
      <c r="BE1344" s="24"/>
      <c r="BF1344" s="24"/>
      <c r="BG1344" s="24"/>
      <c r="BH1344" s="24"/>
      <c r="BI1344" s="24"/>
      <c r="BJ1344" s="24"/>
      <c r="BK1344" s="24"/>
      <c r="BL1344" s="24"/>
      <c r="BM1344" s="24"/>
      <c r="BN1344" s="24"/>
      <c r="BO1344" s="24"/>
      <c r="BP1344" s="24"/>
      <c r="BQ1344" s="24"/>
      <c r="BR1344" s="24"/>
      <c r="BS1344" s="24"/>
      <c r="BT1344" s="24"/>
      <c r="BU1344" s="24"/>
      <c r="BV1344" s="24"/>
      <c r="BW1344" s="24"/>
      <c r="BX1344" s="24"/>
      <c r="BY1344" s="24"/>
      <c r="BZ1344" s="24"/>
      <c r="CA1344" s="24"/>
      <c r="CB1344" s="24"/>
      <c r="CC1344" s="24"/>
      <c r="CD1344" s="24"/>
      <c r="CE1344" s="24"/>
    </row>
    <row r="1345" spans="46:83" x14ac:dyDescent="0.15">
      <c r="AT1345" s="24"/>
      <c r="AU1345" s="24"/>
      <c r="AV1345" s="24"/>
      <c r="AW1345" s="24"/>
      <c r="AX1345" s="24"/>
      <c r="AY1345" s="24"/>
      <c r="AZ1345" s="24"/>
      <c r="BA1345" s="24"/>
      <c r="BB1345" s="24"/>
      <c r="BC1345" s="24"/>
      <c r="BD1345" s="24"/>
      <c r="BE1345" s="24"/>
      <c r="BF1345" s="24"/>
      <c r="BG1345" s="24"/>
      <c r="BH1345" s="24"/>
      <c r="BI1345" s="24"/>
      <c r="BJ1345" s="24"/>
      <c r="BK1345" s="24"/>
      <c r="BL1345" s="24"/>
      <c r="BM1345" s="24"/>
      <c r="BN1345" s="24"/>
      <c r="BO1345" s="24"/>
      <c r="BP1345" s="24"/>
      <c r="BQ1345" s="24"/>
      <c r="BR1345" s="24"/>
      <c r="BS1345" s="24"/>
      <c r="BT1345" s="24"/>
      <c r="BU1345" s="24"/>
      <c r="BV1345" s="24"/>
      <c r="BW1345" s="24"/>
      <c r="BX1345" s="24"/>
      <c r="BY1345" s="24"/>
      <c r="BZ1345" s="24"/>
      <c r="CA1345" s="24"/>
      <c r="CB1345" s="24"/>
      <c r="CC1345" s="24"/>
      <c r="CD1345" s="24"/>
      <c r="CE1345" s="24"/>
    </row>
    <row r="1346" spans="46:83" x14ac:dyDescent="0.15">
      <c r="AT1346" s="24"/>
      <c r="AU1346" s="24"/>
      <c r="AV1346" s="24"/>
      <c r="AW1346" s="24"/>
      <c r="AX1346" s="24"/>
      <c r="AY1346" s="24"/>
      <c r="AZ1346" s="24"/>
      <c r="BA1346" s="24"/>
      <c r="BB1346" s="24"/>
      <c r="BC1346" s="24"/>
      <c r="BD1346" s="24"/>
      <c r="BE1346" s="24"/>
      <c r="BF1346" s="24"/>
      <c r="BG1346" s="24"/>
      <c r="BH1346" s="24"/>
      <c r="BI1346" s="24"/>
      <c r="BJ1346" s="24"/>
      <c r="BK1346" s="24"/>
      <c r="BL1346" s="24"/>
      <c r="BM1346" s="24"/>
      <c r="BN1346" s="24"/>
      <c r="BO1346" s="24"/>
      <c r="BP1346" s="24"/>
      <c r="BQ1346" s="24"/>
      <c r="BR1346" s="24"/>
      <c r="BS1346" s="24"/>
      <c r="BT1346" s="24"/>
      <c r="BU1346" s="24"/>
      <c r="BV1346" s="24"/>
      <c r="BW1346" s="24"/>
      <c r="BX1346" s="24"/>
      <c r="BY1346" s="24"/>
      <c r="BZ1346" s="24"/>
      <c r="CA1346" s="24"/>
      <c r="CB1346" s="24"/>
      <c r="CC1346" s="24"/>
      <c r="CD1346" s="24"/>
      <c r="CE1346" s="24"/>
    </row>
    <row r="1347" spans="46:83" x14ac:dyDescent="0.15">
      <c r="AT1347" s="24"/>
      <c r="AU1347" s="24"/>
      <c r="AV1347" s="24"/>
      <c r="AW1347" s="24"/>
      <c r="AX1347" s="24"/>
      <c r="AY1347" s="24"/>
      <c r="AZ1347" s="24"/>
      <c r="BA1347" s="24"/>
      <c r="BB1347" s="24"/>
      <c r="BC1347" s="24"/>
      <c r="BD1347" s="24"/>
      <c r="BE1347" s="24"/>
      <c r="BF1347" s="24"/>
      <c r="BG1347" s="24"/>
      <c r="BH1347" s="24"/>
      <c r="BI1347" s="24"/>
      <c r="BJ1347" s="24"/>
      <c r="BK1347" s="24"/>
      <c r="BL1347" s="24"/>
      <c r="BM1347" s="24"/>
      <c r="BN1347" s="24"/>
      <c r="BO1347" s="24"/>
      <c r="BP1347" s="24"/>
      <c r="BQ1347" s="24"/>
      <c r="BR1347" s="24"/>
      <c r="BS1347" s="24"/>
      <c r="BT1347" s="24"/>
      <c r="BU1347" s="24"/>
      <c r="BV1347" s="24"/>
      <c r="BW1347" s="24"/>
      <c r="BX1347" s="24"/>
      <c r="BY1347" s="24"/>
      <c r="BZ1347" s="24"/>
      <c r="CA1347" s="24"/>
      <c r="CB1347" s="24"/>
      <c r="CC1347" s="24"/>
      <c r="CD1347" s="24"/>
      <c r="CE1347" s="24"/>
    </row>
    <row r="1348" spans="46:83" x14ac:dyDescent="0.15">
      <c r="AT1348" s="24"/>
      <c r="AU1348" s="24"/>
      <c r="AV1348" s="24"/>
      <c r="AW1348" s="24"/>
      <c r="AX1348" s="24"/>
      <c r="AY1348" s="24"/>
      <c r="AZ1348" s="24"/>
      <c r="BA1348" s="24"/>
      <c r="BB1348" s="24"/>
      <c r="BC1348" s="24"/>
      <c r="BD1348" s="24"/>
      <c r="BE1348" s="24"/>
      <c r="BF1348" s="24"/>
      <c r="BG1348" s="24"/>
      <c r="BH1348" s="24"/>
      <c r="BI1348" s="24"/>
      <c r="BJ1348" s="24"/>
      <c r="BK1348" s="24"/>
      <c r="BL1348" s="24"/>
      <c r="BM1348" s="24"/>
      <c r="BN1348" s="24"/>
      <c r="BO1348" s="24"/>
      <c r="BP1348" s="24"/>
      <c r="BQ1348" s="24"/>
      <c r="BR1348" s="24"/>
      <c r="BS1348" s="24"/>
      <c r="BT1348" s="24"/>
      <c r="BU1348" s="24"/>
      <c r="BV1348" s="24"/>
      <c r="BW1348" s="24"/>
      <c r="BX1348" s="24"/>
      <c r="BY1348" s="24"/>
      <c r="BZ1348" s="24"/>
      <c r="CA1348" s="24"/>
      <c r="CB1348" s="24"/>
      <c r="CC1348" s="24"/>
      <c r="CD1348" s="24"/>
      <c r="CE1348" s="24"/>
    </row>
    <row r="1349" spans="46:83" x14ac:dyDescent="0.15">
      <c r="AT1349" s="24"/>
      <c r="AU1349" s="24"/>
      <c r="AV1349" s="24"/>
      <c r="AW1349" s="24"/>
      <c r="AX1349" s="24"/>
      <c r="AY1349" s="24"/>
      <c r="AZ1349" s="24"/>
      <c r="BA1349" s="24"/>
      <c r="BB1349" s="24"/>
      <c r="BC1349" s="24"/>
      <c r="BD1349" s="24"/>
      <c r="BE1349" s="24"/>
      <c r="BF1349" s="24"/>
      <c r="BG1349" s="24"/>
      <c r="BH1349" s="24"/>
      <c r="BI1349" s="24"/>
      <c r="BJ1349" s="24"/>
      <c r="BK1349" s="24"/>
      <c r="BL1349" s="24"/>
      <c r="BM1349" s="24"/>
      <c r="BN1349" s="24"/>
      <c r="BO1349" s="24"/>
      <c r="BP1349" s="24"/>
      <c r="BQ1349" s="24"/>
      <c r="BR1349" s="24"/>
      <c r="BS1349" s="24"/>
      <c r="BT1349" s="24"/>
      <c r="BU1349" s="24"/>
      <c r="BV1349" s="24"/>
      <c r="BW1349" s="24"/>
      <c r="BX1349" s="24"/>
      <c r="BY1349" s="24"/>
      <c r="BZ1349" s="24"/>
      <c r="CA1349" s="24"/>
      <c r="CB1349" s="24"/>
      <c r="CC1349" s="24"/>
      <c r="CD1349" s="24"/>
      <c r="CE1349" s="24"/>
    </row>
    <row r="1350" spans="46:83" x14ac:dyDescent="0.15">
      <c r="AT1350" s="24"/>
      <c r="AU1350" s="24"/>
      <c r="AV1350" s="24"/>
      <c r="AW1350" s="24"/>
      <c r="AX1350" s="24"/>
      <c r="AY1350" s="24"/>
      <c r="AZ1350" s="24"/>
      <c r="BA1350" s="24"/>
      <c r="BB1350" s="24"/>
      <c r="BC1350" s="24"/>
      <c r="BD1350" s="24"/>
      <c r="BE1350" s="24"/>
      <c r="BF1350" s="24"/>
      <c r="BG1350" s="24"/>
      <c r="BH1350" s="24"/>
      <c r="BI1350" s="24"/>
      <c r="BJ1350" s="24"/>
      <c r="BK1350" s="24"/>
      <c r="BL1350" s="24"/>
      <c r="BM1350" s="24"/>
      <c r="BN1350" s="24"/>
      <c r="BO1350" s="24"/>
      <c r="BP1350" s="24"/>
      <c r="BQ1350" s="24"/>
      <c r="BR1350" s="24"/>
      <c r="BS1350" s="24"/>
      <c r="BT1350" s="24"/>
      <c r="BU1350" s="24"/>
      <c r="BV1350" s="24"/>
      <c r="BW1350" s="24"/>
      <c r="BX1350" s="24"/>
      <c r="BY1350" s="24"/>
      <c r="BZ1350" s="24"/>
      <c r="CA1350" s="24"/>
      <c r="CB1350" s="24"/>
      <c r="CC1350" s="24"/>
      <c r="CD1350" s="24"/>
      <c r="CE1350" s="24"/>
    </row>
    <row r="1351" spans="46:83" x14ac:dyDescent="0.15">
      <c r="AT1351" s="24"/>
      <c r="AU1351" s="24"/>
      <c r="AV1351" s="24"/>
      <c r="AW1351" s="24"/>
      <c r="AX1351" s="24"/>
      <c r="AY1351" s="24"/>
      <c r="AZ1351" s="24"/>
      <c r="BA1351" s="24"/>
      <c r="BB1351" s="24"/>
      <c r="BC1351" s="24"/>
      <c r="BD1351" s="24"/>
      <c r="BE1351" s="24"/>
      <c r="BF1351" s="24"/>
      <c r="BG1351" s="24"/>
      <c r="BH1351" s="24"/>
      <c r="BI1351" s="24"/>
      <c r="BJ1351" s="24"/>
      <c r="BK1351" s="24"/>
      <c r="BL1351" s="24"/>
      <c r="BM1351" s="24"/>
      <c r="BN1351" s="24"/>
      <c r="BO1351" s="24"/>
      <c r="BP1351" s="24"/>
      <c r="BQ1351" s="24"/>
      <c r="BR1351" s="24"/>
      <c r="BS1351" s="24"/>
      <c r="BT1351" s="24"/>
      <c r="BU1351" s="24"/>
      <c r="BV1351" s="24"/>
      <c r="BW1351" s="24"/>
      <c r="BX1351" s="24"/>
      <c r="BY1351" s="24"/>
      <c r="BZ1351" s="24"/>
      <c r="CA1351" s="24"/>
      <c r="CB1351" s="24"/>
      <c r="CC1351" s="24"/>
      <c r="CD1351" s="24"/>
      <c r="CE1351" s="24"/>
    </row>
    <row r="1352" spans="46:83" x14ac:dyDescent="0.15">
      <c r="AT1352" s="24"/>
      <c r="AU1352" s="24"/>
      <c r="AV1352" s="24"/>
      <c r="AW1352" s="24"/>
      <c r="AX1352" s="24"/>
      <c r="AY1352" s="24"/>
      <c r="AZ1352" s="24"/>
      <c r="BA1352" s="24"/>
      <c r="BB1352" s="24"/>
      <c r="BC1352" s="24"/>
      <c r="BD1352" s="24"/>
      <c r="BE1352" s="24"/>
      <c r="BF1352" s="24"/>
      <c r="BG1352" s="24"/>
      <c r="BH1352" s="24"/>
      <c r="BI1352" s="24"/>
      <c r="BJ1352" s="24"/>
      <c r="BK1352" s="24"/>
      <c r="BL1352" s="24"/>
      <c r="BM1352" s="24"/>
      <c r="BN1352" s="24"/>
      <c r="BO1352" s="24"/>
      <c r="BP1352" s="24"/>
      <c r="BQ1352" s="24"/>
      <c r="BR1352" s="24"/>
      <c r="BS1352" s="24"/>
      <c r="BT1352" s="24"/>
      <c r="BU1352" s="24"/>
      <c r="BV1352" s="24"/>
      <c r="BW1352" s="24"/>
      <c r="BX1352" s="24"/>
      <c r="BY1352" s="24"/>
      <c r="BZ1352" s="24"/>
      <c r="CA1352" s="24"/>
      <c r="CB1352" s="24"/>
      <c r="CC1352" s="24"/>
      <c r="CD1352" s="24"/>
      <c r="CE1352" s="24"/>
    </row>
    <row r="1353" spans="46:83" x14ac:dyDescent="0.15">
      <c r="AT1353" s="24"/>
      <c r="AU1353" s="24"/>
      <c r="AV1353" s="24"/>
      <c r="AW1353" s="24"/>
      <c r="AX1353" s="24"/>
      <c r="AY1353" s="24"/>
      <c r="AZ1353" s="24"/>
      <c r="BA1353" s="24"/>
      <c r="BB1353" s="24"/>
      <c r="BC1353" s="24"/>
      <c r="BD1353" s="24"/>
      <c r="BE1353" s="24"/>
      <c r="BF1353" s="24"/>
      <c r="BG1353" s="24"/>
      <c r="BH1353" s="24"/>
      <c r="BI1353" s="24"/>
      <c r="BJ1353" s="24"/>
      <c r="BK1353" s="24"/>
      <c r="BL1353" s="24"/>
      <c r="BM1353" s="24"/>
      <c r="BN1353" s="24"/>
      <c r="BO1353" s="24"/>
      <c r="BP1353" s="24"/>
      <c r="BQ1353" s="24"/>
      <c r="BR1353" s="24"/>
      <c r="BS1353" s="24"/>
      <c r="BT1353" s="24"/>
      <c r="BU1353" s="24"/>
      <c r="BV1353" s="24"/>
      <c r="BW1353" s="24"/>
      <c r="BX1353" s="24"/>
      <c r="BY1353" s="24"/>
      <c r="BZ1353" s="24"/>
      <c r="CA1353" s="24"/>
      <c r="CB1353" s="24"/>
      <c r="CC1353" s="24"/>
      <c r="CD1353" s="24"/>
      <c r="CE1353" s="24"/>
    </row>
    <row r="1354" spans="46:83" x14ac:dyDescent="0.15">
      <c r="AT1354" s="24"/>
      <c r="AU1354" s="24"/>
      <c r="AV1354" s="24"/>
      <c r="AW1354" s="24"/>
      <c r="AX1354" s="24"/>
      <c r="AY1354" s="24"/>
      <c r="AZ1354" s="24"/>
      <c r="BA1354" s="24"/>
      <c r="BB1354" s="24"/>
      <c r="BC1354" s="24"/>
      <c r="BD1354" s="24"/>
      <c r="BE1354" s="24"/>
      <c r="BF1354" s="24"/>
      <c r="BG1354" s="24"/>
      <c r="BH1354" s="24"/>
      <c r="BI1354" s="24"/>
      <c r="BJ1354" s="24"/>
      <c r="BK1354" s="24"/>
      <c r="BL1354" s="24"/>
      <c r="BM1354" s="24"/>
      <c r="BN1354" s="24"/>
      <c r="BO1354" s="24"/>
      <c r="BP1354" s="24"/>
      <c r="BQ1354" s="24"/>
      <c r="BR1354" s="24"/>
      <c r="BS1354" s="24"/>
      <c r="BT1354" s="24"/>
      <c r="BU1354" s="24"/>
      <c r="BV1354" s="24"/>
      <c r="BW1354" s="24"/>
      <c r="BX1354" s="24"/>
      <c r="BY1354" s="24"/>
      <c r="BZ1354" s="24"/>
      <c r="CA1354" s="24"/>
      <c r="CB1354" s="24"/>
      <c r="CC1354" s="24"/>
      <c r="CD1354" s="24"/>
      <c r="CE1354" s="24"/>
    </row>
    <row r="1355" spans="46:83" x14ac:dyDescent="0.15">
      <c r="AT1355" s="24"/>
      <c r="AU1355" s="24"/>
      <c r="AV1355" s="24"/>
      <c r="AW1355" s="24"/>
      <c r="AX1355" s="24"/>
      <c r="AY1355" s="24"/>
      <c r="AZ1355" s="24"/>
      <c r="BA1355" s="24"/>
      <c r="BB1355" s="24"/>
      <c r="BC1355" s="24"/>
      <c r="BD1355" s="24"/>
      <c r="BE1355" s="24"/>
      <c r="BF1355" s="24"/>
      <c r="BG1355" s="24"/>
      <c r="BH1355" s="24"/>
      <c r="BI1355" s="24"/>
      <c r="BJ1355" s="24"/>
      <c r="BK1355" s="24"/>
      <c r="BL1355" s="24"/>
      <c r="BM1355" s="24"/>
      <c r="BN1355" s="24"/>
      <c r="BO1355" s="24"/>
      <c r="BP1355" s="24"/>
      <c r="BQ1355" s="24"/>
      <c r="BR1355" s="24"/>
      <c r="BS1355" s="24"/>
      <c r="BT1355" s="24"/>
      <c r="BU1355" s="24"/>
      <c r="BV1355" s="24"/>
      <c r="BW1355" s="24"/>
      <c r="BX1355" s="24"/>
      <c r="BY1355" s="24"/>
      <c r="BZ1355" s="24"/>
      <c r="CA1355" s="24"/>
      <c r="CB1355" s="24"/>
      <c r="CC1355" s="24"/>
      <c r="CD1355" s="24"/>
      <c r="CE1355" s="24"/>
    </row>
    <row r="1356" spans="46:83" x14ac:dyDescent="0.15">
      <c r="AT1356" s="24"/>
      <c r="AU1356" s="24"/>
      <c r="AV1356" s="24"/>
      <c r="AW1356" s="24"/>
      <c r="AX1356" s="24"/>
      <c r="AY1356" s="24"/>
      <c r="AZ1356" s="24"/>
      <c r="BA1356" s="24"/>
      <c r="BB1356" s="24"/>
      <c r="BC1356" s="24"/>
      <c r="BD1356" s="24"/>
      <c r="BE1356" s="24"/>
      <c r="BF1356" s="24"/>
      <c r="BG1356" s="24"/>
      <c r="BH1356" s="24"/>
      <c r="BI1356" s="24"/>
      <c r="BJ1356" s="24"/>
      <c r="BK1356" s="24"/>
      <c r="BL1356" s="24"/>
      <c r="BM1356" s="24"/>
      <c r="BN1356" s="24"/>
      <c r="BO1356" s="24"/>
      <c r="BP1356" s="24"/>
      <c r="BQ1356" s="24"/>
      <c r="BR1356" s="24"/>
      <c r="BS1356" s="24"/>
      <c r="BT1356" s="24"/>
      <c r="BU1356" s="24"/>
      <c r="BV1356" s="24"/>
      <c r="BW1356" s="24"/>
      <c r="BX1356" s="24"/>
      <c r="BY1356" s="24"/>
      <c r="BZ1356" s="24"/>
      <c r="CA1356" s="24"/>
      <c r="CB1356" s="24"/>
      <c r="CC1356" s="24"/>
      <c r="CD1356" s="24"/>
      <c r="CE1356" s="24"/>
    </row>
    <row r="1357" spans="46:83" x14ac:dyDescent="0.15">
      <c r="AT1357" s="24"/>
      <c r="AU1357" s="24"/>
      <c r="AV1357" s="24"/>
      <c r="AW1357" s="24"/>
      <c r="AX1357" s="24"/>
      <c r="AY1357" s="24"/>
      <c r="AZ1357" s="24"/>
      <c r="BA1357" s="24"/>
      <c r="BB1357" s="24"/>
      <c r="BC1357" s="24"/>
      <c r="BD1357" s="24"/>
      <c r="BE1357" s="24"/>
      <c r="BF1357" s="24"/>
      <c r="BG1357" s="24"/>
      <c r="BH1357" s="24"/>
      <c r="BI1357" s="24"/>
      <c r="BJ1357" s="24"/>
      <c r="BK1357" s="24"/>
      <c r="BL1357" s="24"/>
      <c r="BM1357" s="24"/>
      <c r="BN1357" s="24"/>
      <c r="BO1357" s="24"/>
      <c r="BP1357" s="24"/>
      <c r="BQ1357" s="24"/>
      <c r="BR1357" s="24"/>
      <c r="BS1357" s="24"/>
      <c r="BT1357" s="24"/>
      <c r="BU1357" s="24"/>
      <c r="BV1357" s="24"/>
      <c r="BW1357" s="24"/>
      <c r="BX1357" s="24"/>
      <c r="BY1357" s="24"/>
      <c r="BZ1357" s="24"/>
      <c r="CA1357" s="24"/>
      <c r="CB1357" s="24"/>
      <c r="CC1357" s="24"/>
      <c r="CD1357" s="24"/>
      <c r="CE1357" s="24"/>
    </row>
    <row r="1358" spans="46:83" x14ac:dyDescent="0.15">
      <c r="AT1358" s="24"/>
      <c r="AU1358" s="24"/>
      <c r="AV1358" s="24"/>
      <c r="AW1358" s="24"/>
      <c r="AX1358" s="24"/>
      <c r="AY1358" s="24"/>
      <c r="AZ1358" s="24"/>
      <c r="BA1358" s="24"/>
      <c r="BB1358" s="24"/>
      <c r="BC1358" s="24"/>
      <c r="BD1358" s="24"/>
      <c r="BE1358" s="24"/>
      <c r="BF1358" s="24"/>
      <c r="BG1358" s="24"/>
      <c r="BH1358" s="24"/>
      <c r="BI1358" s="24"/>
      <c r="BJ1358" s="24"/>
      <c r="BK1358" s="24"/>
      <c r="BL1358" s="24"/>
      <c r="BM1358" s="24"/>
      <c r="BN1358" s="24"/>
      <c r="BO1358" s="24"/>
      <c r="BP1358" s="24"/>
      <c r="BQ1358" s="24"/>
      <c r="BR1358" s="24"/>
      <c r="BS1358" s="24"/>
      <c r="BT1358" s="24"/>
      <c r="BU1358" s="24"/>
      <c r="BV1358" s="24"/>
      <c r="BW1358" s="24"/>
      <c r="BX1358" s="24"/>
      <c r="BY1358" s="24"/>
      <c r="BZ1358" s="24"/>
      <c r="CA1358" s="24"/>
      <c r="CB1358" s="24"/>
      <c r="CC1358" s="24"/>
      <c r="CD1358" s="24"/>
      <c r="CE1358" s="24"/>
    </row>
    <row r="1359" spans="46:83" x14ac:dyDescent="0.15">
      <c r="AT1359" s="24"/>
      <c r="AU1359" s="24"/>
      <c r="AV1359" s="24"/>
      <c r="AW1359" s="24"/>
      <c r="AX1359" s="24"/>
      <c r="AY1359" s="24"/>
      <c r="AZ1359" s="24"/>
      <c r="BA1359" s="24"/>
      <c r="BB1359" s="24"/>
      <c r="BC1359" s="24"/>
      <c r="BD1359" s="24"/>
      <c r="BE1359" s="24"/>
      <c r="BF1359" s="24"/>
      <c r="BG1359" s="24"/>
      <c r="BH1359" s="24"/>
      <c r="BI1359" s="24"/>
      <c r="BJ1359" s="24"/>
      <c r="BK1359" s="24"/>
      <c r="BL1359" s="24"/>
      <c r="BM1359" s="24"/>
      <c r="BN1359" s="24"/>
      <c r="BO1359" s="24"/>
      <c r="BP1359" s="24"/>
      <c r="BQ1359" s="24"/>
      <c r="BR1359" s="24"/>
      <c r="BS1359" s="24"/>
      <c r="BT1359" s="24"/>
      <c r="BU1359" s="24"/>
      <c r="BV1359" s="24"/>
      <c r="BW1359" s="24"/>
      <c r="BX1359" s="24"/>
      <c r="BY1359" s="24"/>
      <c r="BZ1359" s="24"/>
      <c r="CA1359" s="24"/>
      <c r="CB1359" s="24"/>
      <c r="CC1359" s="24"/>
      <c r="CD1359" s="24"/>
      <c r="CE1359" s="24"/>
    </row>
    <row r="1360" spans="46:83" x14ac:dyDescent="0.15">
      <c r="AT1360" s="24"/>
      <c r="AU1360" s="24"/>
      <c r="AV1360" s="24"/>
      <c r="AW1360" s="24"/>
      <c r="AX1360" s="24"/>
      <c r="AY1360" s="24"/>
      <c r="AZ1360" s="24"/>
      <c r="BA1360" s="24"/>
      <c r="BB1360" s="24"/>
      <c r="BC1360" s="24"/>
      <c r="BD1360" s="24"/>
      <c r="BE1360" s="24"/>
      <c r="BF1360" s="24"/>
      <c r="BG1360" s="24"/>
      <c r="BH1360" s="24"/>
      <c r="BI1360" s="24"/>
      <c r="BJ1360" s="24"/>
      <c r="BK1360" s="24"/>
      <c r="BL1360" s="24"/>
      <c r="BM1360" s="24"/>
      <c r="BN1360" s="24"/>
      <c r="BO1360" s="24"/>
      <c r="BP1360" s="24"/>
      <c r="BQ1360" s="24"/>
      <c r="BR1360" s="24"/>
      <c r="BS1360" s="24"/>
      <c r="BT1360" s="24"/>
      <c r="BU1360" s="24"/>
      <c r="BV1360" s="24"/>
      <c r="BW1360" s="24"/>
      <c r="BX1360" s="24"/>
      <c r="BY1360" s="24"/>
      <c r="BZ1360" s="24"/>
      <c r="CA1360" s="24"/>
      <c r="CB1360" s="24"/>
      <c r="CC1360" s="24"/>
      <c r="CD1360" s="24"/>
      <c r="CE1360" s="24"/>
    </row>
    <row r="1361" spans="46:83" x14ac:dyDescent="0.15">
      <c r="AT1361" s="24"/>
      <c r="AU1361" s="24"/>
      <c r="AV1361" s="24"/>
      <c r="AW1361" s="24"/>
      <c r="AX1361" s="24"/>
      <c r="AY1361" s="24"/>
      <c r="AZ1361" s="24"/>
      <c r="BA1361" s="24"/>
      <c r="BB1361" s="24"/>
      <c r="BC1361" s="24"/>
      <c r="BD1361" s="24"/>
      <c r="BE1361" s="24"/>
      <c r="BF1361" s="24"/>
      <c r="BG1361" s="24"/>
      <c r="BH1361" s="24"/>
      <c r="BI1361" s="24"/>
      <c r="BJ1361" s="24"/>
      <c r="BK1361" s="24"/>
      <c r="BL1361" s="24"/>
      <c r="BM1361" s="24"/>
      <c r="BN1361" s="24"/>
      <c r="BO1361" s="24"/>
      <c r="BP1361" s="24"/>
      <c r="BQ1361" s="24"/>
      <c r="BR1361" s="24"/>
      <c r="BS1361" s="24"/>
      <c r="BT1361" s="24"/>
      <c r="BU1361" s="24"/>
      <c r="BV1361" s="24"/>
      <c r="BW1361" s="24"/>
      <c r="BX1361" s="24"/>
      <c r="BY1361" s="24"/>
      <c r="BZ1361" s="24"/>
      <c r="CA1361" s="24"/>
      <c r="CB1361" s="24"/>
      <c r="CC1361" s="24"/>
      <c r="CD1361" s="24"/>
      <c r="CE1361" s="24"/>
    </row>
    <row r="1362" spans="46:83" x14ac:dyDescent="0.15">
      <c r="AT1362" s="24"/>
      <c r="AU1362" s="24"/>
      <c r="AV1362" s="24"/>
      <c r="AW1362" s="24"/>
      <c r="AX1362" s="24"/>
      <c r="AY1362" s="24"/>
      <c r="AZ1362" s="24"/>
      <c r="BA1362" s="24"/>
      <c r="BB1362" s="24"/>
      <c r="BC1362" s="24"/>
      <c r="BD1362" s="24"/>
      <c r="BE1362" s="24"/>
      <c r="BF1362" s="24"/>
      <c r="BG1362" s="24"/>
      <c r="BH1362" s="24"/>
      <c r="BI1362" s="24"/>
      <c r="BJ1362" s="24"/>
      <c r="BK1362" s="24"/>
      <c r="BL1362" s="24"/>
      <c r="BM1362" s="24"/>
      <c r="BN1362" s="24"/>
      <c r="BO1362" s="24"/>
      <c r="BP1362" s="24"/>
      <c r="BQ1362" s="24"/>
      <c r="BR1362" s="24"/>
      <c r="BS1362" s="24"/>
      <c r="BT1362" s="24"/>
      <c r="BU1362" s="24"/>
      <c r="BV1362" s="24"/>
      <c r="BW1362" s="24"/>
      <c r="BX1362" s="24"/>
      <c r="BY1362" s="24"/>
      <c r="BZ1362" s="24"/>
      <c r="CA1362" s="24"/>
      <c r="CB1362" s="24"/>
      <c r="CC1362" s="24"/>
      <c r="CD1362" s="24"/>
      <c r="CE1362" s="24"/>
    </row>
    <row r="1363" spans="46:83" x14ac:dyDescent="0.15">
      <c r="AT1363" s="24"/>
      <c r="AU1363" s="24"/>
      <c r="AV1363" s="24"/>
      <c r="AW1363" s="24"/>
      <c r="AX1363" s="24"/>
      <c r="AY1363" s="24"/>
      <c r="AZ1363" s="24"/>
      <c r="BA1363" s="24"/>
      <c r="BB1363" s="24"/>
      <c r="BC1363" s="24"/>
      <c r="BD1363" s="24"/>
      <c r="BE1363" s="24"/>
      <c r="BF1363" s="24"/>
      <c r="BG1363" s="24"/>
      <c r="BH1363" s="24"/>
      <c r="BI1363" s="24"/>
      <c r="BJ1363" s="24"/>
      <c r="BK1363" s="24"/>
      <c r="BL1363" s="24"/>
      <c r="BM1363" s="24"/>
      <c r="BN1363" s="24"/>
      <c r="BO1363" s="24"/>
      <c r="BP1363" s="24"/>
      <c r="BQ1363" s="24"/>
      <c r="BR1363" s="24"/>
      <c r="BS1363" s="24"/>
      <c r="BT1363" s="24"/>
      <c r="BU1363" s="24"/>
      <c r="BV1363" s="24"/>
      <c r="BW1363" s="24"/>
      <c r="BX1363" s="24"/>
      <c r="BY1363" s="24"/>
      <c r="BZ1363" s="24"/>
      <c r="CA1363" s="24"/>
      <c r="CB1363" s="24"/>
      <c r="CC1363" s="24"/>
      <c r="CD1363" s="24"/>
      <c r="CE1363" s="24"/>
    </row>
    <row r="1364" spans="46:83" x14ac:dyDescent="0.15">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row>
    <row r="1365" spans="46:83" x14ac:dyDescent="0.15">
      <c r="AT1365" s="24"/>
      <c r="AU1365" s="24"/>
      <c r="AV1365" s="24"/>
      <c r="AW1365" s="24"/>
      <c r="AX1365" s="24"/>
      <c r="AY1365" s="24"/>
      <c r="AZ1365" s="24"/>
      <c r="BA1365" s="24"/>
      <c r="BB1365" s="24"/>
      <c r="BC1365" s="24"/>
      <c r="BD1365" s="24"/>
      <c r="BE1365" s="24"/>
      <c r="BF1365" s="24"/>
      <c r="BG1365" s="24"/>
      <c r="BH1365" s="24"/>
      <c r="BI1365" s="24"/>
      <c r="BJ1365" s="24"/>
      <c r="BK1365" s="24"/>
      <c r="BL1365" s="24"/>
      <c r="BM1365" s="24"/>
      <c r="BN1365" s="24"/>
      <c r="BO1365" s="24"/>
      <c r="BP1365" s="24"/>
      <c r="BQ1365" s="24"/>
      <c r="BR1365" s="24"/>
      <c r="BS1365" s="24"/>
      <c r="BT1365" s="24"/>
      <c r="BU1365" s="24"/>
      <c r="BV1365" s="24"/>
      <c r="BW1365" s="24"/>
      <c r="BX1365" s="24"/>
      <c r="BY1365" s="24"/>
      <c r="BZ1365" s="24"/>
      <c r="CA1365" s="24"/>
      <c r="CB1365" s="24"/>
      <c r="CC1365" s="24"/>
      <c r="CD1365" s="24"/>
      <c r="CE1365" s="24"/>
    </row>
    <row r="1366" spans="46:83" x14ac:dyDescent="0.15">
      <c r="AT1366" s="24"/>
      <c r="AU1366" s="24"/>
      <c r="AV1366" s="24"/>
      <c r="AW1366" s="24"/>
      <c r="AX1366" s="24"/>
      <c r="AY1366" s="24"/>
      <c r="AZ1366" s="24"/>
      <c r="BA1366" s="24"/>
      <c r="BB1366" s="24"/>
      <c r="BC1366" s="24"/>
      <c r="BD1366" s="24"/>
      <c r="BE1366" s="24"/>
      <c r="BF1366" s="24"/>
      <c r="BG1366" s="24"/>
      <c r="BH1366" s="24"/>
      <c r="BI1366" s="24"/>
      <c r="BJ1366" s="24"/>
      <c r="BK1366" s="24"/>
      <c r="BL1366" s="24"/>
      <c r="BM1366" s="24"/>
      <c r="BN1366" s="24"/>
      <c r="BO1366" s="24"/>
      <c r="BP1366" s="24"/>
      <c r="BQ1366" s="24"/>
      <c r="BR1366" s="24"/>
      <c r="BS1366" s="24"/>
      <c r="BT1366" s="24"/>
      <c r="BU1366" s="24"/>
      <c r="BV1366" s="24"/>
      <c r="BW1366" s="24"/>
      <c r="BX1366" s="24"/>
      <c r="BY1366" s="24"/>
      <c r="BZ1366" s="24"/>
      <c r="CA1366" s="24"/>
      <c r="CB1366" s="24"/>
      <c r="CC1366" s="24"/>
      <c r="CD1366" s="24"/>
      <c r="CE1366" s="24"/>
    </row>
    <row r="1367" spans="46:83" x14ac:dyDescent="0.15">
      <c r="AT1367" s="24"/>
      <c r="AU1367" s="24"/>
      <c r="AV1367" s="24"/>
      <c r="AW1367" s="24"/>
      <c r="AX1367" s="24"/>
      <c r="AY1367" s="24"/>
      <c r="AZ1367" s="24"/>
      <c r="BA1367" s="24"/>
      <c r="BB1367" s="24"/>
      <c r="BC1367" s="24"/>
      <c r="BD1367" s="24"/>
      <c r="BE1367" s="24"/>
      <c r="BF1367" s="24"/>
      <c r="BG1367" s="24"/>
      <c r="BH1367" s="24"/>
      <c r="BI1367" s="24"/>
      <c r="BJ1367" s="24"/>
      <c r="BK1367" s="24"/>
      <c r="BL1367" s="24"/>
      <c r="BM1367" s="24"/>
      <c r="BN1367" s="24"/>
      <c r="BO1367" s="24"/>
      <c r="BP1367" s="24"/>
      <c r="BQ1367" s="24"/>
      <c r="BR1367" s="24"/>
      <c r="BS1367" s="24"/>
      <c r="BT1367" s="24"/>
      <c r="BU1367" s="24"/>
      <c r="BV1367" s="24"/>
      <c r="BW1367" s="24"/>
      <c r="BX1367" s="24"/>
      <c r="BY1367" s="24"/>
      <c r="BZ1367" s="24"/>
      <c r="CA1367" s="24"/>
      <c r="CB1367" s="24"/>
      <c r="CC1367" s="24"/>
      <c r="CD1367" s="24"/>
      <c r="CE1367" s="24"/>
    </row>
    <row r="1368" spans="46:83" x14ac:dyDescent="0.15">
      <c r="AT1368" s="24"/>
      <c r="AU1368" s="24"/>
      <c r="AV1368" s="24"/>
      <c r="AW1368" s="24"/>
      <c r="AX1368" s="24"/>
      <c r="AY1368" s="24"/>
      <c r="AZ1368" s="24"/>
      <c r="BA1368" s="24"/>
      <c r="BB1368" s="24"/>
      <c r="BC1368" s="24"/>
      <c r="BD1368" s="24"/>
      <c r="BE1368" s="24"/>
      <c r="BF1368" s="24"/>
      <c r="BG1368" s="24"/>
      <c r="BH1368" s="24"/>
      <c r="BI1368" s="24"/>
      <c r="BJ1368" s="24"/>
      <c r="BK1368" s="24"/>
      <c r="BL1368" s="24"/>
      <c r="BM1368" s="24"/>
      <c r="BN1368" s="24"/>
      <c r="BO1368" s="24"/>
      <c r="BP1368" s="24"/>
      <c r="BQ1368" s="24"/>
      <c r="BR1368" s="24"/>
      <c r="BS1368" s="24"/>
      <c r="BT1368" s="24"/>
      <c r="BU1368" s="24"/>
      <c r="BV1368" s="24"/>
      <c r="BW1368" s="24"/>
      <c r="BX1368" s="24"/>
      <c r="BY1368" s="24"/>
      <c r="BZ1368" s="24"/>
      <c r="CA1368" s="24"/>
      <c r="CB1368" s="24"/>
      <c r="CC1368" s="24"/>
      <c r="CD1368" s="24"/>
      <c r="CE1368" s="24"/>
    </row>
    <row r="1369" spans="46:83" x14ac:dyDescent="0.15">
      <c r="AT1369" s="24"/>
      <c r="AU1369" s="24"/>
      <c r="AV1369" s="24"/>
      <c r="AW1369" s="24"/>
      <c r="AX1369" s="24"/>
      <c r="AY1369" s="24"/>
      <c r="AZ1369" s="24"/>
      <c r="BA1369" s="24"/>
      <c r="BB1369" s="24"/>
      <c r="BC1369" s="24"/>
      <c r="BD1369" s="24"/>
      <c r="BE1369" s="24"/>
      <c r="BF1369" s="24"/>
      <c r="BG1369" s="24"/>
      <c r="BH1369" s="24"/>
      <c r="BI1369" s="24"/>
      <c r="BJ1369" s="24"/>
      <c r="BK1369" s="24"/>
      <c r="BL1369" s="24"/>
      <c r="BM1369" s="24"/>
      <c r="BN1369" s="24"/>
      <c r="BO1369" s="24"/>
      <c r="BP1369" s="24"/>
      <c r="BQ1369" s="24"/>
      <c r="BR1369" s="24"/>
      <c r="BS1369" s="24"/>
      <c r="BT1369" s="24"/>
      <c r="BU1369" s="24"/>
      <c r="BV1369" s="24"/>
      <c r="BW1369" s="24"/>
      <c r="BX1369" s="24"/>
      <c r="BY1369" s="24"/>
      <c r="BZ1369" s="24"/>
      <c r="CA1369" s="24"/>
      <c r="CB1369" s="24"/>
      <c r="CC1369" s="24"/>
      <c r="CD1369" s="24"/>
      <c r="CE1369" s="24"/>
    </row>
    <row r="1370" spans="46:83" x14ac:dyDescent="0.15">
      <c r="AT1370" s="24"/>
      <c r="AU1370" s="24"/>
      <c r="AV1370" s="24"/>
      <c r="AW1370" s="24"/>
      <c r="AX1370" s="24"/>
      <c r="AY1370" s="24"/>
      <c r="AZ1370" s="24"/>
      <c r="BA1370" s="24"/>
      <c r="BB1370" s="24"/>
      <c r="BC1370" s="24"/>
      <c r="BD1370" s="24"/>
      <c r="BE1370" s="24"/>
      <c r="BF1370" s="24"/>
      <c r="BG1370" s="24"/>
      <c r="BH1370" s="24"/>
      <c r="BI1370" s="24"/>
      <c r="BJ1370" s="24"/>
      <c r="BK1370" s="24"/>
      <c r="BL1370" s="24"/>
      <c r="BM1370" s="24"/>
      <c r="BN1370" s="24"/>
      <c r="BO1370" s="24"/>
      <c r="BP1370" s="24"/>
      <c r="BQ1370" s="24"/>
      <c r="BR1370" s="24"/>
      <c r="BS1370" s="24"/>
      <c r="BT1370" s="24"/>
      <c r="BU1370" s="24"/>
      <c r="BV1370" s="24"/>
      <c r="BW1370" s="24"/>
      <c r="BX1370" s="24"/>
      <c r="BY1370" s="24"/>
      <c r="BZ1370" s="24"/>
      <c r="CA1370" s="24"/>
      <c r="CB1370" s="24"/>
      <c r="CC1370" s="24"/>
      <c r="CD1370" s="24"/>
      <c r="CE1370" s="24"/>
    </row>
    <row r="1371" spans="46:83" x14ac:dyDescent="0.15">
      <c r="AT1371" s="24"/>
      <c r="AU1371" s="24"/>
      <c r="AV1371" s="24"/>
      <c r="AW1371" s="24"/>
      <c r="AX1371" s="24"/>
      <c r="AY1371" s="24"/>
      <c r="AZ1371" s="24"/>
      <c r="BA1371" s="24"/>
      <c r="BB1371" s="24"/>
      <c r="BC1371" s="24"/>
      <c r="BD1371" s="24"/>
      <c r="BE1371" s="24"/>
      <c r="BF1371" s="24"/>
      <c r="BG1371" s="24"/>
      <c r="BH1371" s="24"/>
      <c r="BI1371" s="24"/>
      <c r="BJ1371" s="24"/>
      <c r="BK1371" s="24"/>
      <c r="BL1371" s="24"/>
      <c r="BM1371" s="24"/>
      <c r="BN1371" s="24"/>
      <c r="BO1371" s="24"/>
      <c r="BP1371" s="24"/>
      <c r="BQ1371" s="24"/>
      <c r="BR1371" s="24"/>
      <c r="BS1371" s="24"/>
      <c r="BT1371" s="24"/>
      <c r="BU1371" s="24"/>
      <c r="BV1371" s="24"/>
      <c r="BW1371" s="24"/>
      <c r="BX1371" s="24"/>
      <c r="BY1371" s="24"/>
      <c r="BZ1371" s="24"/>
      <c r="CA1371" s="24"/>
      <c r="CB1371" s="24"/>
      <c r="CC1371" s="24"/>
      <c r="CD1371" s="24"/>
      <c r="CE1371" s="24"/>
    </row>
    <row r="1372" spans="46:83" x14ac:dyDescent="0.15">
      <c r="AT1372" s="24"/>
      <c r="AU1372" s="24"/>
      <c r="AV1372" s="24"/>
      <c r="AW1372" s="24"/>
      <c r="AX1372" s="24"/>
      <c r="AY1372" s="24"/>
      <c r="AZ1372" s="24"/>
      <c r="BA1372" s="24"/>
      <c r="BB1372" s="24"/>
      <c r="BC1372" s="24"/>
      <c r="BD1372" s="24"/>
      <c r="BE1372" s="24"/>
      <c r="BF1372" s="24"/>
      <c r="BG1372" s="24"/>
      <c r="BH1372" s="24"/>
      <c r="BI1372" s="24"/>
      <c r="BJ1372" s="24"/>
      <c r="BK1372" s="24"/>
      <c r="BL1372" s="24"/>
      <c r="BM1372" s="24"/>
      <c r="BN1372" s="24"/>
      <c r="BO1372" s="24"/>
      <c r="BP1372" s="24"/>
      <c r="BQ1372" s="24"/>
      <c r="BR1372" s="24"/>
      <c r="BS1372" s="24"/>
      <c r="BT1372" s="24"/>
      <c r="BU1372" s="24"/>
      <c r="BV1372" s="24"/>
      <c r="BW1372" s="24"/>
      <c r="BX1372" s="24"/>
      <c r="BY1372" s="24"/>
      <c r="BZ1372" s="24"/>
      <c r="CA1372" s="24"/>
      <c r="CB1372" s="24"/>
      <c r="CC1372" s="24"/>
      <c r="CD1372" s="24"/>
      <c r="CE1372" s="24"/>
    </row>
    <row r="1373" spans="46:83" x14ac:dyDescent="0.15">
      <c r="AT1373" s="24"/>
      <c r="AU1373" s="24"/>
      <c r="AV1373" s="24"/>
      <c r="AW1373" s="24"/>
      <c r="AX1373" s="24"/>
      <c r="AY1373" s="24"/>
      <c r="AZ1373" s="24"/>
      <c r="BA1373" s="24"/>
      <c r="BB1373" s="24"/>
      <c r="BC1373" s="24"/>
      <c r="BD1373" s="24"/>
      <c r="BE1373" s="24"/>
      <c r="BF1373" s="24"/>
      <c r="BG1373" s="24"/>
      <c r="BH1373" s="24"/>
      <c r="BI1373" s="24"/>
      <c r="BJ1373" s="24"/>
      <c r="BK1373" s="24"/>
      <c r="BL1373" s="24"/>
      <c r="BM1373" s="24"/>
      <c r="BN1373" s="24"/>
      <c r="BO1373" s="24"/>
      <c r="BP1373" s="24"/>
      <c r="BQ1373" s="24"/>
      <c r="BR1373" s="24"/>
      <c r="BS1373" s="24"/>
      <c r="BT1373" s="24"/>
      <c r="BU1373" s="24"/>
      <c r="BV1373" s="24"/>
      <c r="BW1373" s="24"/>
      <c r="BX1373" s="24"/>
      <c r="BY1373" s="24"/>
      <c r="BZ1373" s="24"/>
      <c r="CA1373" s="24"/>
      <c r="CB1373" s="24"/>
      <c r="CC1373" s="24"/>
      <c r="CD1373" s="24"/>
      <c r="CE1373" s="24"/>
    </row>
    <row r="1374" spans="46:83" x14ac:dyDescent="0.15">
      <c r="AT1374" s="24"/>
      <c r="AU1374" s="24"/>
      <c r="AV1374" s="24"/>
      <c r="AW1374" s="24"/>
      <c r="AX1374" s="24"/>
      <c r="AY1374" s="24"/>
      <c r="AZ1374" s="24"/>
      <c r="BA1374" s="24"/>
      <c r="BB1374" s="24"/>
      <c r="BC1374" s="24"/>
      <c r="BD1374" s="24"/>
      <c r="BE1374" s="24"/>
      <c r="BF1374" s="24"/>
      <c r="BG1374" s="24"/>
      <c r="BH1374" s="24"/>
      <c r="BI1374" s="24"/>
      <c r="BJ1374" s="24"/>
      <c r="BK1374" s="24"/>
      <c r="BL1374" s="24"/>
      <c r="BM1374" s="24"/>
      <c r="BN1374" s="24"/>
      <c r="BO1374" s="24"/>
      <c r="BP1374" s="24"/>
      <c r="BQ1374" s="24"/>
      <c r="BR1374" s="24"/>
      <c r="BS1374" s="24"/>
      <c r="BT1374" s="24"/>
      <c r="BU1374" s="24"/>
      <c r="BV1374" s="24"/>
      <c r="BW1374" s="24"/>
      <c r="BX1374" s="24"/>
      <c r="BY1374" s="24"/>
      <c r="BZ1374" s="24"/>
      <c r="CA1374" s="24"/>
      <c r="CB1374" s="24"/>
      <c r="CC1374" s="24"/>
      <c r="CD1374" s="24"/>
      <c r="CE1374" s="24"/>
    </row>
    <row r="1375" spans="46:83" x14ac:dyDescent="0.15">
      <c r="AT1375" s="24"/>
      <c r="AU1375" s="24"/>
      <c r="AV1375" s="24"/>
      <c r="AW1375" s="24"/>
      <c r="AX1375" s="24"/>
      <c r="AY1375" s="24"/>
      <c r="AZ1375" s="24"/>
      <c r="BA1375" s="24"/>
      <c r="BB1375" s="24"/>
      <c r="BC1375" s="24"/>
      <c r="BD1375" s="24"/>
      <c r="BE1375" s="24"/>
      <c r="BF1375" s="24"/>
      <c r="BG1375" s="24"/>
      <c r="BH1375" s="24"/>
      <c r="BI1375" s="24"/>
      <c r="BJ1375" s="24"/>
      <c r="BK1375" s="24"/>
      <c r="BL1375" s="24"/>
      <c r="BM1375" s="24"/>
      <c r="BN1375" s="24"/>
      <c r="BO1375" s="24"/>
      <c r="BP1375" s="24"/>
      <c r="BQ1375" s="24"/>
      <c r="BR1375" s="24"/>
      <c r="BS1375" s="24"/>
      <c r="BT1375" s="24"/>
      <c r="BU1375" s="24"/>
      <c r="BV1375" s="24"/>
      <c r="BW1375" s="24"/>
      <c r="BX1375" s="24"/>
      <c r="BY1375" s="24"/>
      <c r="BZ1375" s="24"/>
      <c r="CA1375" s="24"/>
      <c r="CB1375" s="24"/>
      <c r="CC1375" s="24"/>
      <c r="CD1375" s="24"/>
      <c r="CE1375" s="24"/>
    </row>
    <row r="1376" spans="46:83" x14ac:dyDescent="0.15">
      <c r="AT1376" s="24"/>
      <c r="AU1376" s="24"/>
      <c r="AV1376" s="24"/>
      <c r="AW1376" s="24"/>
      <c r="AX1376" s="24"/>
      <c r="AY1376" s="24"/>
      <c r="AZ1376" s="24"/>
      <c r="BA1376" s="24"/>
      <c r="BB1376" s="24"/>
      <c r="BC1376" s="24"/>
      <c r="BD1376" s="24"/>
      <c r="BE1376" s="24"/>
      <c r="BF1376" s="24"/>
      <c r="BG1376" s="24"/>
      <c r="BH1376" s="24"/>
      <c r="BI1376" s="24"/>
      <c r="BJ1376" s="24"/>
      <c r="BK1376" s="24"/>
      <c r="BL1376" s="24"/>
      <c r="BM1376" s="24"/>
      <c r="BN1376" s="24"/>
      <c r="BO1376" s="24"/>
      <c r="BP1376" s="24"/>
      <c r="BQ1376" s="24"/>
      <c r="BR1376" s="24"/>
      <c r="BS1376" s="24"/>
      <c r="BT1376" s="24"/>
      <c r="BU1376" s="24"/>
      <c r="BV1376" s="24"/>
      <c r="BW1376" s="24"/>
      <c r="BX1376" s="24"/>
      <c r="BY1376" s="24"/>
      <c r="BZ1376" s="24"/>
      <c r="CA1376" s="24"/>
      <c r="CB1376" s="24"/>
      <c r="CC1376" s="24"/>
      <c r="CD1376" s="24"/>
      <c r="CE1376" s="24"/>
    </row>
    <row r="1377" spans="46:83" x14ac:dyDescent="0.15">
      <c r="AT1377" s="24"/>
      <c r="AU1377" s="24"/>
      <c r="AV1377" s="24"/>
      <c r="AW1377" s="24"/>
      <c r="AX1377" s="24"/>
      <c r="AY1377" s="24"/>
      <c r="AZ1377" s="24"/>
      <c r="BA1377" s="24"/>
      <c r="BB1377" s="24"/>
      <c r="BC1377" s="24"/>
      <c r="BD1377" s="24"/>
      <c r="BE1377" s="24"/>
      <c r="BF1377" s="24"/>
      <c r="BG1377" s="24"/>
      <c r="BH1377" s="24"/>
      <c r="BI1377" s="24"/>
      <c r="BJ1377" s="24"/>
      <c r="BK1377" s="24"/>
      <c r="BL1377" s="24"/>
      <c r="BM1377" s="24"/>
      <c r="BN1377" s="24"/>
      <c r="BO1377" s="24"/>
      <c r="BP1377" s="24"/>
      <c r="BQ1377" s="24"/>
      <c r="BR1377" s="24"/>
      <c r="BS1377" s="24"/>
      <c r="BT1377" s="24"/>
      <c r="BU1377" s="24"/>
      <c r="BV1377" s="24"/>
      <c r="BW1377" s="24"/>
      <c r="BX1377" s="24"/>
      <c r="BY1377" s="24"/>
      <c r="BZ1377" s="24"/>
      <c r="CA1377" s="24"/>
      <c r="CB1377" s="24"/>
      <c r="CC1377" s="24"/>
      <c r="CD1377" s="24"/>
      <c r="CE1377" s="24"/>
    </row>
    <row r="1378" spans="46:83" x14ac:dyDescent="0.15">
      <c r="AT1378" s="24"/>
      <c r="AU1378" s="24"/>
      <c r="AV1378" s="24"/>
      <c r="AW1378" s="24"/>
      <c r="AX1378" s="24"/>
      <c r="AY1378" s="24"/>
      <c r="AZ1378" s="24"/>
      <c r="BA1378" s="24"/>
      <c r="BB1378" s="24"/>
      <c r="BC1378" s="24"/>
      <c r="BD1378" s="24"/>
      <c r="BE1378" s="24"/>
      <c r="BF1378" s="24"/>
      <c r="BG1378" s="24"/>
      <c r="BH1378" s="24"/>
      <c r="BI1378" s="24"/>
      <c r="BJ1378" s="24"/>
      <c r="BK1378" s="24"/>
      <c r="BL1378" s="24"/>
      <c r="BM1378" s="24"/>
      <c r="BN1378" s="24"/>
      <c r="BO1378" s="24"/>
      <c r="BP1378" s="24"/>
      <c r="BQ1378" s="24"/>
      <c r="BR1378" s="24"/>
      <c r="BS1378" s="24"/>
      <c r="BT1378" s="24"/>
      <c r="BU1378" s="24"/>
      <c r="BV1378" s="24"/>
      <c r="BW1378" s="24"/>
      <c r="BX1378" s="24"/>
      <c r="BY1378" s="24"/>
      <c r="BZ1378" s="24"/>
      <c r="CA1378" s="24"/>
      <c r="CB1378" s="24"/>
      <c r="CC1378" s="24"/>
      <c r="CD1378" s="24"/>
      <c r="CE1378" s="24"/>
    </row>
    <row r="1379" spans="46:83" x14ac:dyDescent="0.15">
      <c r="AT1379" s="24"/>
      <c r="AU1379" s="24"/>
      <c r="AV1379" s="24"/>
      <c r="AW1379" s="24"/>
      <c r="AX1379" s="24"/>
      <c r="AY1379" s="24"/>
      <c r="AZ1379" s="24"/>
      <c r="BA1379" s="24"/>
      <c r="BB1379" s="24"/>
      <c r="BC1379" s="24"/>
      <c r="BD1379" s="24"/>
      <c r="BE1379" s="24"/>
      <c r="BF1379" s="24"/>
      <c r="BG1379" s="24"/>
      <c r="BH1379" s="24"/>
      <c r="BI1379" s="24"/>
      <c r="BJ1379" s="24"/>
      <c r="BK1379" s="24"/>
      <c r="BL1379" s="24"/>
      <c r="BM1379" s="24"/>
      <c r="BN1379" s="24"/>
      <c r="BO1379" s="24"/>
      <c r="BP1379" s="24"/>
      <c r="BQ1379" s="24"/>
      <c r="BR1379" s="24"/>
      <c r="BS1379" s="24"/>
      <c r="BT1379" s="24"/>
      <c r="BU1379" s="24"/>
      <c r="BV1379" s="24"/>
      <c r="BW1379" s="24"/>
      <c r="BX1379" s="24"/>
      <c r="BY1379" s="24"/>
      <c r="BZ1379" s="24"/>
      <c r="CA1379" s="24"/>
      <c r="CB1379" s="24"/>
      <c r="CC1379" s="24"/>
      <c r="CD1379" s="24"/>
      <c r="CE1379" s="24"/>
    </row>
    <row r="1380" spans="46:83" x14ac:dyDescent="0.15">
      <c r="AT1380" s="24"/>
      <c r="AU1380" s="24"/>
      <c r="AV1380" s="24"/>
      <c r="AW1380" s="24"/>
      <c r="AX1380" s="24"/>
      <c r="AY1380" s="24"/>
      <c r="AZ1380" s="24"/>
      <c r="BA1380" s="24"/>
      <c r="BB1380" s="24"/>
      <c r="BC1380" s="24"/>
      <c r="BD1380" s="24"/>
      <c r="BE1380" s="24"/>
      <c r="BF1380" s="24"/>
      <c r="BG1380" s="24"/>
      <c r="BH1380" s="24"/>
      <c r="BI1380" s="24"/>
      <c r="BJ1380" s="24"/>
      <c r="BK1380" s="24"/>
      <c r="BL1380" s="24"/>
      <c r="BM1380" s="24"/>
      <c r="BN1380" s="24"/>
      <c r="BO1380" s="24"/>
      <c r="BP1380" s="24"/>
      <c r="BQ1380" s="24"/>
      <c r="BR1380" s="24"/>
      <c r="BS1380" s="24"/>
      <c r="BT1380" s="24"/>
      <c r="BU1380" s="24"/>
      <c r="BV1380" s="24"/>
      <c r="BW1380" s="24"/>
      <c r="BX1380" s="24"/>
      <c r="BY1380" s="24"/>
      <c r="BZ1380" s="24"/>
      <c r="CA1380" s="24"/>
      <c r="CB1380" s="24"/>
      <c r="CC1380" s="24"/>
      <c r="CD1380" s="24"/>
      <c r="CE1380" s="24"/>
    </row>
    <row r="1381" spans="46:83" x14ac:dyDescent="0.15">
      <c r="AT1381" s="24"/>
      <c r="AU1381" s="24"/>
      <c r="AV1381" s="24"/>
      <c r="AW1381" s="24"/>
      <c r="AX1381" s="24"/>
      <c r="AY1381" s="24"/>
      <c r="AZ1381" s="24"/>
      <c r="BA1381" s="24"/>
      <c r="BB1381" s="24"/>
      <c r="BC1381" s="24"/>
      <c r="BD1381" s="24"/>
      <c r="BE1381" s="24"/>
      <c r="BF1381" s="24"/>
      <c r="BG1381" s="24"/>
      <c r="BH1381" s="24"/>
      <c r="BI1381" s="24"/>
      <c r="BJ1381" s="24"/>
      <c r="BK1381" s="24"/>
      <c r="BL1381" s="24"/>
      <c r="BM1381" s="24"/>
      <c r="BN1381" s="24"/>
      <c r="BO1381" s="24"/>
      <c r="BP1381" s="24"/>
      <c r="BQ1381" s="24"/>
      <c r="BR1381" s="24"/>
      <c r="BS1381" s="24"/>
      <c r="BT1381" s="24"/>
      <c r="BU1381" s="24"/>
      <c r="BV1381" s="24"/>
      <c r="BW1381" s="24"/>
      <c r="BX1381" s="24"/>
      <c r="BY1381" s="24"/>
      <c r="BZ1381" s="24"/>
      <c r="CA1381" s="24"/>
      <c r="CB1381" s="24"/>
      <c r="CC1381" s="24"/>
      <c r="CD1381" s="24"/>
      <c r="CE1381" s="24"/>
    </row>
    <row r="1382" spans="46:83" x14ac:dyDescent="0.15">
      <c r="AT1382" s="24"/>
      <c r="AU1382" s="24"/>
      <c r="AV1382" s="24"/>
      <c r="AW1382" s="24"/>
      <c r="AX1382" s="24"/>
      <c r="AY1382" s="24"/>
      <c r="AZ1382" s="24"/>
      <c r="BA1382" s="24"/>
      <c r="BB1382" s="24"/>
      <c r="BC1382" s="24"/>
      <c r="BD1382" s="24"/>
      <c r="BE1382" s="24"/>
      <c r="BF1382" s="24"/>
      <c r="BG1382" s="24"/>
      <c r="BH1382" s="24"/>
      <c r="BI1382" s="24"/>
      <c r="BJ1382" s="24"/>
      <c r="BK1382" s="24"/>
      <c r="BL1382" s="24"/>
      <c r="BM1382" s="24"/>
      <c r="BN1382" s="24"/>
      <c r="BO1382" s="24"/>
      <c r="BP1382" s="24"/>
      <c r="BQ1382" s="24"/>
      <c r="BR1382" s="24"/>
      <c r="BS1382" s="24"/>
      <c r="BT1382" s="24"/>
      <c r="BU1382" s="24"/>
      <c r="BV1382" s="24"/>
      <c r="BW1382" s="24"/>
      <c r="BX1382" s="24"/>
      <c r="BY1382" s="24"/>
      <c r="BZ1382" s="24"/>
      <c r="CA1382" s="24"/>
      <c r="CB1382" s="24"/>
      <c r="CC1382" s="24"/>
      <c r="CD1382" s="24"/>
      <c r="CE1382" s="24"/>
    </row>
    <row r="1383" spans="46:83" x14ac:dyDescent="0.15">
      <c r="AT1383" s="24"/>
      <c r="AU1383" s="24"/>
      <c r="AV1383" s="24"/>
      <c r="AW1383" s="24"/>
      <c r="AX1383" s="24"/>
      <c r="AY1383" s="24"/>
      <c r="AZ1383" s="24"/>
      <c r="BA1383" s="24"/>
      <c r="BB1383" s="24"/>
      <c r="BC1383" s="24"/>
      <c r="BD1383" s="24"/>
      <c r="BE1383" s="24"/>
      <c r="BF1383" s="24"/>
      <c r="BG1383" s="24"/>
      <c r="BH1383" s="24"/>
      <c r="BI1383" s="24"/>
      <c r="BJ1383" s="24"/>
      <c r="BK1383" s="24"/>
      <c r="BL1383" s="24"/>
      <c r="BM1383" s="24"/>
      <c r="BN1383" s="24"/>
      <c r="BO1383" s="24"/>
      <c r="BP1383" s="24"/>
      <c r="BQ1383" s="24"/>
      <c r="BR1383" s="24"/>
      <c r="BS1383" s="24"/>
      <c r="BT1383" s="24"/>
      <c r="BU1383" s="24"/>
      <c r="BV1383" s="24"/>
      <c r="BW1383" s="24"/>
      <c r="BX1383" s="24"/>
      <c r="BY1383" s="24"/>
      <c r="BZ1383" s="24"/>
      <c r="CA1383" s="24"/>
      <c r="CB1383" s="24"/>
      <c r="CC1383" s="24"/>
      <c r="CD1383" s="24"/>
      <c r="CE1383" s="24"/>
    </row>
    <row r="1384" spans="46:83" x14ac:dyDescent="0.15">
      <c r="AT1384" s="24"/>
      <c r="AU1384" s="24"/>
      <c r="AV1384" s="24"/>
      <c r="AW1384" s="24"/>
      <c r="AX1384" s="24"/>
      <c r="AY1384" s="24"/>
      <c r="AZ1384" s="24"/>
      <c r="BA1384" s="24"/>
      <c r="BB1384" s="24"/>
      <c r="BC1384" s="24"/>
      <c r="BD1384" s="24"/>
      <c r="BE1384" s="24"/>
      <c r="BF1384" s="24"/>
      <c r="BG1384" s="24"/>
      <c r="BH1384" s="24"/>
      <c r="BI1384" s="24"/>
      <c r="BJ1384" s="24"/>
      <c r="BK1384" s="24"/>
      <c r="BL1384" s="24"/>
      <c r="BM1384" s="24"/>
      <c r="BN1384" s="24"/>
      <c r="BO1384" s="24"/>
      <c r="BP1384" s="24"/>
      <c r="BQ1384" s="24"/>
      <c r="BR1384" s="24"/>
      <c r="BS1384" s="24"/>
      <c r="BT1384" s="24"/>
      <c r="BU1384" s="24"/>
      <c r="BV1384" s="24"/>
      <c r="BW1384" s="24"/>
      <c r="BX1384" s="24"/>
      <c r="BY1384" s="24"/>
      <c r="BZ1384" s="24"/>
      <c r="CA1384" s="24"/>
      <c r="CB1384" s="24"/>
      <c r="CC1384" s="24"/>
      <c r="CD1384" s="24"/>
      <c r="CE1384" s="24"/>
    </row>
    <row r="1385" spans="46:83" x14ac:dyDescent="0.15">
      <c r="AT1385" s="24"/>
      <c r="AU1385" s="24"/>
      <c r="AV1385" s="24"/>
      <c r="AW1385" s="24"/>
      <c r="AX1385" s="24"/>
      <c r="AY1385" s="24"/>
      <c r="AZ1385" s="24"/>
      <c r="BA1385" s="24"/>
      <c r="BB1385" s="24"/>
      <c r="BC1385" s="24"/>
      <c r="BD1385" s="24"/>
      <c r="BE1385" s="24"/>
      <c r="BF1385" s="24"/>
      <c r="BG1385" s="24"/>
      <c r="BH1385" s="24"/>
      <c r="BI1385" s="24"/>
      <c r="BJ1385" s="24"/>
      <c r="BK1385" s="24"/>
      <c r="BL1385" s="24"/>
      <c r="BM1385" s="24"/>
      <c r="BN1385" s="24"/>
      <c r="BO1385" s="24"/>
      <c r="BP1385" s="24"/>
      <c r="BQ1385" s="24"/>
      <c r="BR1385" s="24"/>
      <c r="BS1385" s="24"/>
      <c r="BT1385" s="24"/>
      <c r="BU1385" s="24"/>
      <c r="BV1385" s="24"/>
      <c r="BW1385" s="24"/>
      <c r="BX1385" s="24"/>
      <c r="BY1385" s="24"/>
      <c r="BZ1385" s="24"/>
      <c r="CA1385" s="24"/>
      <c r="CB1385" s="24"/>
      <c r="CC1385" s="24"/>
      <c r="CD1385" s="24"/>
      <c r="CE1385" s="24"/>
    </row>
    <row r="1386" spans="46:83" x14ac:dyDescent="0.15">
      <c r="AT1386" s="24"/>
      <c r="AU1386" s="24"/>
      <c r="AV1386" s="24"/>
      <c r="AW1386" s="24"/>
      <c r="AX1386" s="24"/>
      <c r="AY1386" s="24"/>
      <c r="AZ1386" s="24"/>
      <c r="BA1386" s="24"/>
      <c r="BB1386" s="24"/>
      <c r="BC1386" s="24"/>
      <c r="BD1386" s="24"/>
      <c r="BE1386" s="24"/>
      <c r="BF1386" s="24"/>
      <c r="BG1386" s="24"/>
      <c r="BH1386" s="24"/>
      <c r="BI1386" s="24"/>
      <c r="BJ1386" s="24"/>
      <c r="BK1386" s="24"/>
      <c r="BL1386" s="24"/>
      <c r="BM1386" s="24"/>
      <c r="BN1386" s="24"/>
      <c r="BO1386" s="24"/>
      <c r="BP1386" s="24"/>
      <c r="BQ1386" s="24"/>
      <c r="BR1386" s="24"/>
      <c r="BS1386" s="24"/>
      <c r="BT1386" s="24"/>
      <c r="BU1386" s="24"/>
      <c r="BV1386" s="24"/>
      <c r="BW1386" s="24"/>
      <c r="BX1386" s="24"/>
      <c r="BY1386" s="24"/>
      <c r="BZ1386" s="24"/>
      <c r="CA1386" s="24"/>
      <c r="CB1386" s="24"/>
      <c r="CC1386" s="24"/>
      <c r="CD1386" s="24"/>
      <c r="CE1386" s="24"/>
    </row>
    <row r="1387" spans="46:83" x14ac:dyDescent="0.15">
      <c r="AT1387" s="24"/>
      <c r="AU1387" s="24"/>
      <c r="AV1387" s="24"/>
      <c r="AW1387" s="24"/>
      <c r="AX1387" s="24"/>
      <c r="AY1387" s="24"/>
      <c r="AZ1387" s="24"/>
      <c r="BA1387" s="24"/>
      <c r="BB1387" s="24"/>
      <c r="BC1387" s="24"/>
      <c r="BD1387" s="24"/>
      <c r="BE1387" s="24"/>
      <c r="BF1387" s="24"/>
      <c r="BG1387" s="24"/>
      <c r="BH1387" s="24"/>
      <c r="BI1387" s="24"/>
      <c r="BJ1387" s="24"/>
      <c r="BK1387" s="24"/>
      <c r="BL1387" s="24"/>
      <c r="BM1387" s="24"/>
      <c r="BN1387" s="24"/>
      <c r="BO1387" s="24"/>
      <c r="BP1387" s="24"/>
      <c r="BQ1387" s="24"/>
      <c r="BR1387" s="24"/>
      <c r="BS1387" s="24"/>
      <c r="BT1387" s="24"/>
      <c r="BU1387" s="24"/>
      <c r="BV1387" s="24"/>
      <c r="BW1387" s="24"/>
      <c r="BX1387" s="24"/>
      <c r="BY1387" s="24"/>
      <c r="BZ1387" s="24"/>
      <c r="CA1387" s="24"/>
      <c r="CB1387" s="24"/>
      <c r="CC1387" s="24"/>
      <c r="CD1387" s="24"/>
      <c r="CE1387" s="24"/>
    </row>
    <row r="1388" spans="46:83" x14ac:dyDescent="0.15">
      <c r="AT1388" s="24"/>
      <c r="AU1388" s="24"/>
      <c r="AV1388" s="24"/>
      <c r="AW1388" s="24"/>
      <c r="AX1388" s="24"/>
      <c r="AY1388" s="24"/>
      <c r="AZ1388" s="24"/>
      <c r="BA1388" s="24"/>
      <c r="BB1388" s="24"/>
      <c r="BC1388" s="24"/>
      <c r="BD1388" s="24"/>
      <c r="BE1388" s="24"/>
      <c r="BF1388" s="24"/>
      <c r="BG1388" s="24"/>
      <c r="BH1388" s="24"/>
      <c r="BI1388" s="24"/>
      <c r="BJ1388" s="24"/>
      <c r="BK1388" s="24"/>
      <c r="BL1388" s="24"/>
      <c r="BM1388" s="24"/>
      <c r="BN1388" s="24"/>
      <c r="BO1388" s="24"/>
      <c r="BP1388" s="24"/>
      <c r="BQ1388" s="24"/>
      <c r="BR1388" s="24"/>
      <c r="BS1388" s="24"/>
      <c r="BT1388" s="24"/>
      <c r="BU1388" s="24"/>
      <c r="BV1388" s="24"/>
      <c r="BW1388" s="24"/>
      <c r="BX1388" s="24"/>
      <c r="BY1388" s="24"/>
      <c r="BZ1388" s="24"/>
      <c r="CA1388" s="24"/>
      <c r="CB1388" s="24"/>
      <c r="CC1388" s="24"/>
      <c r="CD1388" s="24"/>
      <c r="CE1388" s="24"/>
    </row>
    <row r="1389" spans="46:83" x14ac:dyDescent="0.15">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row>
    <row r="1390" spans="46:83" x14ac:dyDescent="0.15">
      <c r="AT1390" s="24"/>
      <c r="AU1390" s="24"/>
      <c r="AV1390" s="24"/>
      <c r="AW1390" s="24"/>
      <c r="AX1390" s="24"/>
      <c r="AY1390" s="24"/>
      <c r="AZ1390" s="24"/>
      <c r="BA1390" s="24"/>
      <c r="BB1390" s="24"/>
      <c r="BC1390" s="24"/>
      <c r="BD1390" s="24"/>
      <c r="BE1390" s="24"/>
      <c r="BF1390" s="24"/>
      <c r="BG1390" s="24"/>
      <c r="BH1390" s="24"/>
      <c r="BI1390" s="24"/>
      <c r="BJ1390" s="24"/>
      <c r="BK1390" s="24"/>
      <c r="BL1390" s="24"/>
      <c r="BM1390" s="24"/>
      <c r="BN1390" s="24"/>
      <c r="BO1390" s="24"/>
      <c r="BP1390" s="24"/>
      <c r="BQ1390" s="24"/>
      <c r="BR1390" s="24"/>
      <c r="BS1390" s="24"/>
      <c r="BT1390" s="24"/>
      <c r="BU1390" s="24"/>
      <c r="BV1390" s="24"/>
      <c r="BW1390" s="24"/>
      <c r="BX1390" s="24"/>
      <c r="BY1390" s="24"/>
      <c r="BZ1390" s="24"/>
      <c r="CA1390" s="24"/>
      <c r="CB1390" s="24"/>
      <c r="CC1390" s="24"/>
      <c r="CD1390" s="24"/>
      <c r="CE1390" s="24"/>
    </row>
    <row r="1391" spans="46:83" x14ac:dyDescent="0.15">
      <c r="AT1391" s="24"/>
      <c r="AU1391" s="24"/>
      <c r="AV1391" s="24"/>
      <c r="AW1391" s="24"/>
      <c r="AX1391" s="24"/>
      <c r="AY1391" s="24"/>
      <c r="AZ1391" s="24"/>
      <c r="BA1391" s="24"/>
      <c r="BB1391" s="24"/>
      <c r="BC1391" s="24"/>
      <c r="BD1391" s="24"/>
      <c r="BE1391" s="24"/>
      <c r="BF1391" s="24"/>
      <c r="BG1391" s="24"/>
      <c r="BH1391" s="24"/>
      <c r="BI1391" s="24"/>
      <c r="BJ1391" s="24"/>
      <c r="BK1391" s="24"/>
      <c r="BL1391" s="24"/>
      <c r="BM1391" s="24"/>
      <c r="BN1391" s="24"/>
      <c r="BO1391" s="24"/>
      <c r="BP1391" s="24"/>
      <c r="BQ1391" s="24"/>
      <c r="BR1391" s="24"/>
      <c r="BS1391" s="24"/>
      <c r="BT1391" s="24"/>
      <c r="BU1391" s="24"/>
      <c r="BV1391" s="24"/>
      <c r="BW1391" s="24"/>
      <c r="BX1391" s="24"/>
      <c r="BY1391" s="24"/>
      <c r="BZ1391" s="24"/>
      <c r="CA1391" s="24"/>
      <c r="CB1391" s="24"/>
      <c r="CC1391" s="24"/>
      <c r="CD1391" s="24"/>
      <c r="CE1391" s="24"/>
    </row>
    <row r="1392" spans="46:83" x14ac:dyDescent="0.15">
      <c r="AT1392" s="24"/>
      <c r="AU1392" s="24"/>
      <c r="AV1392" s="24"/>
      <c r="AW1392" s="24"/>
      <c r="AX1392" s="24"/>
      <c r="AY1392" s="24"/>
      <c r="AZ1392" s="24"/>
      <c r="BA1392" s="24"/>
      <c r="BB1392" s="24"/>
      <c r="BC1392" s="24"/>
      <c r="BD1392" s="24"/>
      <c r="BE1392" s="24"/>
      <c r="BF1392" s="24"/>
      <c r="BG1392" s="24"/>
      <c r="BH1392" s="24"/>
      <c r="BI1392" s="24"/>
      <c r="BJ1392" s="24"/>
      <c r="BK1392" s="24"/>
      <c r="BL1392" s="24"/>
      <c r="BM1392" s="24"/>
      <c r="BN1392" s="24"/>
      <c r="BO1392" s="24"/>
      <c r="BP1392" s="24"/>
      <c r="BQ1392" s="24"/>
      <c r="BR1392" s="24"/>
      <c r="BS1392" s="24"/>
      <c r="BT1392" s="24"/>
      <c r="BU1392" s="24"/>
      <c r="BV1392" s="24"/>
      <c r="BW1392" s="24"/>
      <c r="BX1392" s="24"/>
      <c r="BY1392" s="24"/>
      <c r="BZ1392" s="24"/>
      <c r="CA1392" s="24"/>
      <c r="CB1392" s="24"/>
      <c r="CC1392" s="24"/>
      <c r="CD1392" s="24"/>
      <c r="CE1392" s="24"/>
    </row>
    <row r="1393" spans="46:83" x14ac:dyDescent="0.15">
      <c r="AT1393" s="24"/>
      <c r="AU1393" s="24"/>
      <c r="AV1393" s="24"/>
      <c r="AW1393" s="24"/>
      <c r="AX1393" s="24"/>
      <c r="AY1393" s="24"/>
      <c r="AZ1393" s="24"/>
      <c r="BA1393" s="24"/>
      <c r="BB1393" s="24"/>
      <c r="BC1393" s="24"/>
      <c r="BD1393" s="24"/>
      <c r="BE1393" s="24"/>
      <c r="BF1393" s="24"/>
      <c r="BG1393" s="24"/>
      <c r="BH1393" s="24"/>
      <c r="BI1393" s="24"/>
      <c r="BJ1393" s="24"/>
      <c r="BK1393" s="24"/>
      <c r="BL1393" s="24"/>
      <c r="BM1393" s="24"/>
      <c r="BN1393" s="24"/>
      <c r="BO1393" s="24"/>
      <c r="BP1393" s="24"/>
      <c r="BQ1393" s="24"/>
      <c r="BR1393" s="24"/>
      <c r="BS1393" s="24"/>
      <c r="BT1393" s="24"/>
      <c r="BU1393" s="24"/>
      <c r="BV1393" s="24"/>
      <c r="BW1393" s="24"/>
      <c r="BX1393" s="24"/>
      <c r="BY1393" s="24"/>
      <c r="BZ1393" s="24"/>
      <c r="CA1393" s="24"/>
      <c r="CB1393" s="24"/>
      <c r="CC1393" s="24"/>
      <c r="CD1393" s="24"/>
      <c r="CE1393" s="24"/>
    </row>
    <row r="1394" spans="46:83" x14ac:dyDescent="0.15">
      <c r="AT1394" s="24"/>
      <c r="AU1394" s="24"/>
      <c r="AV1394" s="24"/>
      <c r="AW1394" s="24"/>
      <c r="AX1394" s="24"/>
      <c r="AY1394" s="24"/>
      <c r="AZ1394" s="24"/>
      <c r="BA1394" s="24"/>
      <c r="BB1394" s="24"/>
      <c r="BC1394" s="24"/>
      <c r="BD1394" s="24"/>
      <c r="BE1394" s="24"/>
      <c r="BF1394" s="24"/>
      <c r="BG1394" s="24"/>
      <c r="BH1394" s="24"/>
      <c r="BI1394" s="24"/>
      <c r="BJ1394" s="24"/>
      <c r="BK1394" s="24"/>
      <c r="BL1394" s="24"/>
      <c r="BM1394" s="24"/>
      <c r="BN1394" s="24"/>
      <c r="BO1394" s="24"/>
      <c r="BP1394" s="24"/>
      <c r="BQ1394" s="24"/>
      <c r="BR1394" s="24"/>
      <c r="BS1394" s="24"/>
      <c r="BT1394" s="24"/>
      <c r="BU1394" s="24"/>
      <c r="BV1394" s="24"/>
      <c r="BW1394" s="24"/>
      <c r="BX1394" s="24"/>
      <c r="BY1394" s="24"/>
      <c r="BZ1394" s="24"/>
      <c r="CA1394" s="24"/>
      <c r="CB1394" s="24"/>
      <c r="CC1394" s="24"/>
      <c r="CD1394" s="24"/>
      <c r="CE1394" s="24"/>
    </row>
    <row r="1395" spans="46:83" x14ac:dyDescent="0.15">
      <c r="AT1395" s="24"/>
      <c r="AU1395" s="24"/>
      <c r="AV1395" s="24"/>
      <c r="AW1395" s="24"/>
      <c r="AX1395" s="24"/>
      <c r="AY1395" s="24"/>
      <c r="AZ1395" s="24"/>
      <c r="BA1395" s="24"/>
      <c r="BB1395" s="24"/>
      <c r="BC1395" s="24"/>
      <c r="BD1395" s="24"/>
      <c r="BE1395" s="24"/>
      <c r="BF1395" s="24"/>
      <c r="BG1395" s="24"/>
      <c r="BH1395" s="24"/>
      <c r="BI1395" s="24"/>
      <c r="BJ1395" s="24"/>
      <c r="BK1395" s="24"/>
      <c r="BL1395" s="24"/>
      <c r="BM1395" s="24"/>
      <c r="BN1395" s="24"/>
      <c r="BO1395" s="24"/>
      <c r="BP1395" s="24"/>
      <c r="BQ1395" s="24"/>
      <c r="BR1395" s="24"/>
      <c r="BS1395" s="24"/>
      <c r="BT1395" s="24"/>
      <c r="BU1395" s="24"/>
      <c r="BV1395" s="24"/>
      <c r="BW1395" s="24"/>
      <c r="BX1395" s="24"/>
      <c r="BY1395" s="24"/>
      <c r="BZ1395" s="24"/>
      <c r="CA1395" s="24"/>
      <c r="CB1395" s="24"/>
      <c r="CC1395" s="24"/>
      <c r="CD1395" s="24"/>
      <c r="CE1395" s="24"/>
    </row>
    <row r="1396" spans="46:83" x14ac:dyDescent="0.15">
      <c r="AT1396" s="24"/>
      <c r="AU1396" s="24"/>
      <c r="AV1396" s="24"/>
      <c r="AW1396" s="24"/>
      <c r="AX1396" s="24"/>
      <c r="AY1396" s="24"/>
      <c r="AZ1396" s="24"/>
      <c r="BA1396" s="24"/>
      <c r="BB1396" s="24"/>
      <c r="BC1396" s="24"/>
      <c r="BD1396" s="24"/>
      <c r="BE1396" s="24"/>
      <c r="BF1396" s="24"/>
      <c r="BG1396" s="24"/>
      <c r="BH1396" s="24"/>
      <c r="BI1396" s="24"/>
      <c r="BJ1396" s="24"/>
      <c r="BK1396" s="24"/>
      <c r="BL1396" s="24"/>
      <c r="BM1396" s="24"/>
      <c r="BN1396" s="24"/>
      <c r="BO1396" s="24"/>
      <c r="BP1396" s="24"/>
      <c r="BQ1396" s="24"/>
      <c r="BR1396" s="24"/>
      <c r="BS1396" s="24"/>
      <c r="BT1396" s="24"/>
      <c r="BU1396" s="24"/>
      <c r="BV1396" s="24"/>
      <c r="BW1396" s="24"/>
      <c r="BX1396" s="24"/>
      <c r="BY1396" s="24"/>
      <c r="BZ1396" s="24"/>
      <c r="CA1396" s="24"/>
      <c r="CB1396" s="24"/>
      <c r="CC1396" s="24"/>
      <c r="CD1396" s="24"/>
      <c r="CE1396" s="24"/>
    </row>
    <row r="1397" spans="46:83" x14ac:dyDescent="0.15">
      <c r="AT1397" s="24"/>
      <c r="AU1397" s="24"/>
      <c r="AV1397" s="24"/>
      <c r="AW1397" s="24"/>
      <c r="AX1397" s="24"/>
      <c r="AY1397" s="24"/>
      <c r="AZ1397" s="24"/>
      <c r="BA1397" s="24"/>
      <c r="BB1397" s="24"/>
      <c r="BC1397" s="24"/>
      <c r="BD1397" s="24"/>
      <c r="BE1397" s="24"/>
      <c r="BF1397" s="24"/>
      <c r="BG1397" s="24"/>
      <c r="BH1397" s="24"/>
      <c r="BI1397" s="24"/>
      <c r="BJ1397" s="24"/>
      <c r="BK1397" s="24"/>
      <c r="BL1397" s="24"/>
      <c r="BM1397" s="24"/>
      <c r="BN1397" s="24"/>
      <c r="BO1397" s="24"/>
      <c r="BP1397" s="24"/>
      <c r="BQ1397" s="24"/>
      <c r="BR1397" s="24"/>
      <c r="BS1397" s="24"/>
      <c r="BT1397" s="24"/>
      <c r="BU1397" s="24"/>
      <c r="BV1397" s="24"/>
      <c r="BW1397" s="24"/>
      <c r="BX1397" s="24"/>
      <c r="BY1397" s="24"/>
      <c r="BZ1397" s="24"/>
      <c r="CA1397" s="24"/>
      <c r="CB1397" s="24"/>
      <c r="CC1397" s="24"/>
      <c r="CD1397" s="24"/>
      <c r="CE1397" s="24"/>
    </row>
    <row r="1398" spans="46:83" x14ac:dyDescent="0.15">
      <c r="AT1398" s="24"/>
      <c r="AU1398" s="24"/>
      <c r="AV1398" s="24"/>
      <c r="AW1398" s="24"/>
      <c r="AX1398" s="24"/>
      <c r="AY1398" s="24"/>
      <c r="AZ1398" s="24"/>
      <c r="BA1398" s="24"/>
      <c r="BB1398" s="24"/>
      <c r="BC1398" s="24"/>
      <c r="BD1398" s="24"/>
      <c r="BE1398" s="24"/>
      <c r="BF1398" s="24"/>
      <c r="BG1398" s="24"/>
      <c r="BH1398" s="24"/>
      <c r="BI1398" s="24"/>
      <c r="BJ1398" s="24"/>
      <c r="BK1398" s="24"/>
      <c r="BL1398" s="24"/>
      <c r="BM1398" s="24"/>
      <c r="BN1398" s="24"/>
      <c r="BO1398" s="24"/>
      <c r="BP1398" s="24"/>
      <c r="BQ1398" s="24"/>
      <c r="BR1398" s="24"/>
      <c r="BS1398" s="24"/>
      <c r="BT1398" s="24"/>
      <c r="BU1398" s="24"/>
      <c r="BV1398" s="24"/>
      <c r="BW1398" s="24"/>
      <c r="BX1398" s="24"/>
      <c r="BY1398" s="24"/>
      <c r="BZ1398" s="24"/>
      <c r="CA1398" s="24"/>
      <c r="CB1398" s="24"/>
      <c r="CC1398" s="24"/>
      <c r="CD1398" s="24"/>
      <c r="CE1398" s="24"/>
    </row>
    <row r="1399" spans="46:83" x14ac:dyDescent="0.15">
      <c r="AT1399" s="24"/>
      <c r="AU1399" s="24"/>
      <c r="AV1399" s="24"/>
      <c r="AW1399" s="24"/>
      <c r="AX1399" s="24"/>
      <c r="AY1399" s="24"/>
      <c r="AZ1399" s="24"/>
      <c r="BA1399" s="24"/>
      <c r="BB1399" s="24"/>
      <c r="BC1399" s="24"/>
      <c r="BD1399" s="24"/>
      <c r="BE1399" s="24"/>
      <c r="BF1399" s="24"/>
      <c r="BG1399" s="24"/>
      <c r="BH1399" s="24"/>
      <c r="BI1399" s="24"/>
      <c r="BJ1399" s="24"/>
      <c r="BK1399" s="24"/>
      <c r="BL1399" s="24"/>
      <c r="BM1399" s="24"/>
      <c r="BN1399" s="24"/>
      <c r="BO1399" s="24"/>
      <c r="BP1399" s="24"/>
      <c r="BQ1399" s="24"/>
      <c r="BR1399" s="24"/>
      <c r="BS1399" s="24"/>
      <c r="BT1399" s="24"/>
      <c r="BU1399" s="24"/>
      <c r="BV1399" s="24"/>
      <c r="BW1399" s="24"/>
      <c r="BX1399" s="24"/>
      <c r="BY1399" s="24"/>
      <c r="BZ1399" s="24"/>
      <c r="CA1399" s="24"/>
      <c r="CB1399" s="24"/>
      <c r="CC1399" s="24"/>
      <c r="CD1399" s="24"/>
      <c r="CE1399" s="24"/>
    </row>
    <row r="1400" spans="46:83" x14ac:dyDescent="0.15">
      <c r="AT1400" s="24"/>
      <c r="AU1400" s="24"/>
      <c r="AV1400" s="24"/>
      <c r="AW1400" s="24"/>
      <c r="AX1400" s="24"/>
      <c r="AY1400" s="24"/>
      <c r="AZ1400" s="24"/>
      <c r="BA1400" s="24"/>
      <c r="BB1400" s="24"/>
      <c r="BC1400" s="24"/>
      <c r="BD1400" s="24"/>
      <c r="BE1400" s="24"/>
      <c r="BF1400" s="24"/>
      <c r="BG1400" s="24"/>
      <c r="BH1400" s="24"/>
      <c r="BI1400" s="24"/>
      <c r="BJ1400" s="24"/>
      <c r="BK1400" s="24"/>
      <c r="BL1400" s="24"/>
      <c r="BM1400" s="24"/>
      <c r="BN1400" s="24"/>
      <c r="BO1400" s="24"/>
      <c r="BP1400" s="24"/>
      <c r="BQ1400" s="24"/>
      <c r="BR1400" s="24"/>
      <c r="BS1400" s="24"/>
      <c r="BT1400" s="24"/>
      <c r="BU1400" s="24"/>
      <c r="BV1400" s="24"/>
      <c r="BW1400" s="24"/>
      <c r="BX1400" s="24"/>
      <c r="BY1400" s="24"/>
      <c r="BZ1400" s="24"/>
      <c r="CA1400" s="24"/>
      <c r="CB1400" s="24"/>
      <c r="CC1400" s="24"/>
      <c r="CD1400" s="24"/>
      <c r="CE1400" s="24"/>
    </row>
    <row r="1401" spans="46:83" x14ac:dyDescent="0.15">
      <c r="AT1401" s="24"/>
      <c r="AU1401" s="24"/>
      <c r="AV1401" s="24"/>
      <c r="AW1401" s="24"/>
      <c r="AX1401" s="24"/>
      <c r="AY1401" s="24"/>
      <c r="AZ1401" s="24"/>
      <c r="BA1401" s="24"/>
      <c r="BB1401" s="24"/>
      <c r="BC1401" s="24"/>
      <c r="BD1401" s="24"/>
      <c r="BE1401" s="24"/>
      <c r="BF1401" s="24"/>
      <c r="BG1401" s="24"/>
      <c r="BH1401" s="24"/>
      <c r="BI1401" s="24"/>
      <c r="BJ1401" s="24"/>
      <c r="BK1401" s="24"/>
      <c r="BL1401" s="24"/>
      <c r="BM1401" s="24"/>
      <c r="BN1401" s="24"/>
      <c r="BO1401" s="24"/>
      <c r="BP1401" s="24"/>
      <c r="BQ1401" s="24"/>
      <c r="BR1401" s="24"/>
      <c r="BS1401" s="24"/>
      <c r="BT1401" s="24"/>
      <c r="BU1401" s="24"/>
      <c r="BV1401" s="24"/>
      <c r="BW1401" s="24"/>
      <c r="BX1401" s="24"/>
      <c r="BY1401" s="24"/>
      <c r="BZ1401" s="24"/>
      <c r="CA1401" s="24"/>
      <c r="CB1401" s="24"/>
      <c r="CC1401" s="24"/>
      <c r="CD1401" s="24"/>
      <c r="CE1401" s="24"/>
    </row>
    <row r="1402" spans="46:83" x14ac:dyDescent="0.15">
      <c r="AT1402" s="24"/>
      <c r="AU1402" s="24"/>
      <c r="AV1402" s="24"/>
      <c r="AW1402" s="24"/>
      <c r="AX1402" s="24"/>
      <c r="AY1402" s="24"/>
      <c r="AZ1402" s="24"/>
      <c r="BA1402" s="24"/>
      <c r="BB1402" s="24"/>
      <c r="BC1402" s="24"/>
      <c r="BD1402" s="24"/>
      <c r="BE1402" s="24"/>
      <c r="BF1402" s="24"/>
      <c r="BG1402" s="24"/>
      <c r="BH1402" s="24"/>
      <c r="BI1402" s="24"/>
      <c r="BJ1402" s="24"/>
      <c r="BK1402" s="24"/>
      <c r="BL1402" s="24"/>
      <c r="BM1402" s="24"/>
      <c r="BN1402" s="24"/>
      <c r="BO1402" s="24"/>
      <c r="BP1402" s="24"/>
      <c r="BQ1402" s="24"/>
      <c r="BR1402" s="24"/>
      <c r="BS1402" s="24"/>
      <c r="BT1402" s="24"/>
      <c r="BU1402" s="24"/>
      <c r="BV1402" s="24"/>
      <c r="BW1402" s="24"/>
      <c r="BX1402" s="24"/>
      <c r="BY1402" s="24"/>
      <c r="BZ1402" s="24"/>
      <c r="CA1402" s="24"/>
      <c r="CB1402" s="24"/>
      <c r="CC1402" s="24"/>
      <c r="CD1402" s="24"/>
      <c r="CE1402" s="24"/>
    </row>
    <row r="1403" spans="46:83" x14ac:dyDescent="0.15">
      <c r="AT1403" s="24"/>
      <c r="AU1403" s="24"/>
      <c r="AV1403" s="24"/>
      <c r="AW1403" s="24"/>
      <c r="AX1403" s="24"/>
      <c r="AY1403" s="24"/>
      <c r="AZ1403" s="24"/>
      <c r="BA1403" s="24"/>
      <c r="BB1403" s="24"/>
      <c r="BC1403" s="24"/>
      <c r="BD1403" s="24"/>
      <c r="BE1403" s="24"/>
      <c r="BF1403" s="24"/>
      <c r="BG1403" s="24"/>
      <c r="BH1403" s="24"/>
      <c r="BI1403" s="24"/>
      <c r="BJ1403" s="24"/>
      <c r="BK1403" s="24"/>
      <c r="BL1403" s="24"/>
      <c r="BM1403" s="24"/>
      <c r="BN1403" s="24"/>
      <c r="BO1403" s="24"/>
      <c r="BP1403" s="24"/>
      <c r="BQ1403" s="24"/>
      <c r="BR1403" s="24"/>
      <c r="BS1403" s="24"/>
      <c r="BT1403" s="24"/>
      <c r="BU1403" s="24"/>
      <c r="BV1403" s="24"/>
      <c r="BW1403" s="24"/>
      <c r="BX1403" s="24"/>
      <c r="BY1403" s="24"/>
      <c r="BZ1403" s="24"/>
      <c r="CA1403" s="24"/>
      <c r="CB1403" s="24"/>
      <c r="CC1403" s="24"/>
      <c r="CD1403" s="24"/>
      <c r="CE1403" s="24"/>
    </row>
    <row r="1404" spans="46:83" x14ac:dyDescent="0.15">
      <c r="AT1404" s="24"/>
      <c r="AU1404" s="24"/>
      <c r="AV1404" s="24"/>
      <c r="AW1404" s="24"/>
      <c r="AX1404" s="24"/>
      <c r="AY1404" s="24"/>
      <c r="AZ1404" s="24"/>
      <c r="BA1404" s="24"/>
      <c r="BB1404" s="24"/>
      <c r="BC1404" s="24"/>
      <c r="BD1404" s="24"/>
      <c r="BE1404" s="24"/>
      <c r="BF1404" s="24"/>
      <c r="BG1404" s="24"/>
      <c r="BH1404" s="24"/>
      <c r="BI1404" s="24"/>
      <c r="BJ1404" s="24"/>
      <c r="BK1404" s="24"/>
      <c r="BL1404" s="24"/>
      <c r="BM1404" s="24"/>
      <c r="BN1404" s="24"/>
      <c r="BO1404" s="24"/>
      <c r="BP1404" s="24"/>
      <c r="BQ1404" s="24"/>
      <c r="BR1404" s="24"/>
      <c r="BS1404" s="24"/>
      <c r="BT1404" s="24"/>
      <c r="BU1404" s="24"/>
      <c r="BV1404" s="24"/>
      <c r="BW1404" s="24"/>
      <c r="BX1404" s="24"/>
      <c r="BY1404" s="24"/>
      <c r="BZ1404" s="24"/>
      <c r="CA1404" s="24"/>
      <c r="CB1404" s="24"/>
      <c r="CC1404" s="24"/>
      <c r="CD1404" s="24"/>
      <c r="CE1404" s="24"/>
    </row>
    <row r="1405" spans="46:83" x14ac:dyDescent="0.15">
      <c r="AT1405" s="24"/>
      <c r="AU1405" s="24"/>
      <c r="AV1405" s="24"/>
      <c r="AW1405" s="24"/>
      <c r="AX1405" s="24"/>
      <c r="AY1405" s="24"/>
      <c r="AZ1405" s="24"/>
      <c r="BA1405" s="24"/>
      <c r="BB1405" s="24"/>
      <c r="BC1405" s="24"/>
      <c r="BD1405" s="24"/>
      <c r="BE1405" s="24"/>
      <c r="BF1405" s="24"/>
      <c r="BG1405" s="24"/>
      <c r="BH1405" s="24"/>
      <c r="BI1405" s="24"/>
      <c r="BJ1405" s="24"/>
      <c r="BK1405" s="24"/>
      <c r="BL1405" s="24"/>
      <c r="BM1405" s="24"/>
      <c r="BN1405" s="24"/>
      <c r="BO1405" s="24"/>
      <c r="BP1405" s="24"/>
      <c r="BQ1405" s="24"/>
      <c r="BR1405" s="24"/>
      <c r="BS1405" s="24"/>
      <c r="BT1405" s="24"/>
      <c r="BU1405" s="24"/>
      <c r="BV1405" s="24"/>
      <c r="BW1405" s="24"/>
      <c r="BX1405" s="24"/>
      <c r="BY1405" s="24"/>
      <c r="BZ1405" s="24"/>
      <c r="CA1405" s="24"/>
      <c r="CB1405" s="24"/>
      <c r="CC1405" s="24"/>
      <c r="CD1405" s="24"/>
      <c r="CE1405" s="24"/>
    </row>
    <row r="1406" spans="46:83" x14ac:dyDescent="0.15">
      <c r="AT1406" s="24"/>
      <c r="AU1406" s="24"/>
      <c r="AV1406" s="24"/>
      <c r="AW1406" s="24"/>
      <c r="AX1406" s="24"/>
      <c r="AY1406" s="24"/>
      <c r="AZ1406" s="24"/>
      <c r="BA1406" s="24"/>
      <c r="BB1406" s="24"/>
      <c r="BC1406" s="24"/>
      <c r="BD1406" s="24"/>
      <c r="BE1406" s="24"/>
      <c r="BF1406" s="24"/>
      <c r="BG1406" s="24"/>
      <c r="BH1406" s="24"/>
      <c r="BI1406" s="24"/>
      <c r="BJ1406" s="24"/>
      <c r="BK1406" s="24"/>
      <c r="BL1406" s="24"/>
      <c r="BM1406" s="24"/>
      <c r="BN1406" s="24"/>
      <c r="BO1406" s="24"/>
      <c r="BP1406" s="24"/>
      <c r="BQ1406" s="24"/>
      <c r="BR1406" s="24"/>
      <c r="BS1406" s="24"/>
      <c r="BT1406" s="24"/>
      <c r="BU1406" s="24"/>
      <c r="BV1406" s="24"/>
      <c r="BW1406" s="24"/>
      <c r="BX1406" s="24"/>
      <c r="BY1406" s="24"/>
      <c r="BZ1406" s="24"/>
      <c r="CA1406" s="24"/>
      <c r="CB1406" s="24"/>
      <c r="CC1406" s="24"/>
      <c r="CD1406" s="24"/>
      <c r="CE1406" s="24"/>
    </row>
    <row r="1407" spans="46:83" x14ac:dyDescent="0.15">
      <c r="AT1407" s="24"/>
      <c r="AU1407" s="24"/>
      <c r="AV1407" s="24"/>
      <c r="AW1407" s="24"/>
      <c r="AX1407" s="24"/>
      <c r="AY1407" s="24"/>
      <c r="AZ1407" s="24"/>
      <c r="BA1407" s="24"/>
      <c r="BB1407" s="24"/>
      <c r="BC1407" s="24"/>
      <c r="BD1407" s="24"/>
      <c r="BE1407" s="24"/>
      <c r="BF1407" s="24"/>
      <c r="BG1407" s="24"/>
      <c r="BH1407" s="24"/>
      <c r="BI1407" s="24"/>
      <c r="BJ1407" s="24"/>
      <c r="BK1407" s="24"/>
      <c r="BL1407" s="24"/>
      <c r="BM1407" s="24"/>
      <c r="BN1407" s="24"/>
      <c r="BO1407" s="24"/>
      <c r="BP1407" s="24"/>
      <c r="BQ1407" s="24"/>
      <c r="BR1407" s="24"/>
      <c r="BS1407" s="24"/>
      <c r="BT1407" s="24"/>
      <c r="BU1407" s="24"/>
      <c r="BV1407" s="24"/>
      <c r="BW1407" s="24"/>
      <c r="BX1407" s="24"/>
      <c r="BY1407" s="24"/>
      <c r="BZ1407" s="24"/>
      <c r="CA1407" s="24"/>
      <c r="CB1407" s="24"/>
      <c r="CC1407" s="24"/>
      <c r="CD1407" s="24"/>
      <c r="CE1407" s="24"/>
    </row>
    <row r="1408" spans="46:83" x14ac:dyDescent="0.15">
      <c r="AT1408" s="24"/>
      <c r="AU1408" s="24"/>
      <c r="AV1408" s="24"/>
      <c r="AW1408" s="24"/>
      <c r="AX1408" s="24"/>
      <c r="AY1408" s="24"/>
      <c r="AZ1408" s="24"/>
      <c r="BA1408" s="24"/>
      <c r="BB1408" s="24"/>
      <c r="BC1408" s="24"/>
      <c r="BD1408" s="24"/>
      <c r="BE1408" s="24"/>
      <c r="BF1408" s="24"/>
      <c r="BG1408" s="24"/>
      <c r="BH1408" s="24"/>
      <c r="BI1408" s="24"/>
      <c r="BJ1408" s="24"/>
      <c r="BK1408" s="24"/>
      <c r="BL1408" s="24"/>
      <c r="BM1408" s="24"/>
      <c r="BN1408" s="24"/>
      <c r="BO1408" s="24"/>
      <c r="BP1408" s="24"/>
      <c r="BQ1408" s="24"/>
      <c r="BR1408" s="24"/>
      <c r="BS1408" s="24"/>
      <c r="BT1408" s="24"/>
      <c r="BU1408" s="24"/>
      <c r="BV1408" s="24"/>
      <c r="BW1408" s="24"/>
      <c r="BX1408" s="24"/>
      <c r="BY1408" s="24"/>
      <c r="BZ1408" s="24"/>
      <c r="CA1408" s="24"/>
      <c r="CB1408" s="24"/>
      <c r="CC1408" s="24"/>
      <c r="CD1408" s="24"/>
      <c r="CE1408" s="24"/>
    </row>
    <row r="1409" spans="46:83" x14ac:dyDescent="0.15">
      <c r="AT1409" s="24"/>
      <c r="AU1409" s="24"/>
      <c r="AV1409" s="24"/>
      <c r="AW1409" s="24"/>
      <c r="AX1409" s="24"/>
      <c r="AY1409" s="24"/>
      <c r="AZ1409" s="24"/>
      <c r="BA1409" s="24"/>
      <c r="BB1409" s="24"/>
      <c r="BC1409" s="24"/>
      <c r="BD1409" s="24"/>
      <c r="BE1409" s="24"/>
      <c r="BF1409" s="24"/>
      <c r="BG1409" s="24"/>
      <c r="BH1409" s="24"/>
      <c r="BI1409" s="24"/>
      <c r="BJ1409" s="24"/>
      <c r="BK1409" s="24"/>
      <c r="BL1409" s="24"/>
      <c r="BM1409" s="24"/>
      <c r="BN1409" s="24"/>
      <c r="BO1409" s="24"/>
      <c r="BP1409" s="24"/>
      <c r="BQ1409" s="24"/>
      <c r="BR1409" s="24"/>
      <c r="BS1409" s="24"/>
      <c r="BT1409" s="24"/>
      <c r="BU1409" s="24"/>
      <c r="BV1409" s="24"/>
      <c r="BW1409" s="24"/>
      <c r="BX1409" s="24"/>
      <c r="BY1409" s="24"/>
      <c r="BZ1409" s="24"/>
      <c r="CA1409" s="24"/>
      <c r="CB1409" s="24"/>
      <c r="CC1409" s="24"/>
      <c r="CD1409" s="24"/>
      <c r="CE1409" s="24"/>
    </row>
    <row r="1410" spans="46:83" x14ac:dyDescent="0.15">
      <c r="AT1410" s="24"/>
      <c r="AU1410" s="24"/>
      <c r="AV1410" s="24"/>
      <c r="AW1410" s="24"/>
      <c r="AX1410" s="24"/>
      <c r="AY1410" s="24"/>
      <c r="AZ1410" s="24"/>
      <c r="BA1410" s="24"/>
      <c r="BB1410" s="24"/>
      <c r="BC1410" s="24"/>
      <c r="BD1410" s="24"/>
      <c r="BE1410" s="24"/>
      <c r="BF1410" s="24"/>
      <c r="BG1410" s="24"/>
      <c r="BH1410" s="24"/>
      <c r="BI1410" s="24"/>
      <c r="BJ1410" s="24"/>
      <c r="BK1410" s="24"/>
      <c r="BL1410" s="24"/>
      <c r="BM1410" s="24"/>
      <c r="BN1410" s="24"/>
      <c r="BO1410" s="24"/>
      <c r="BP1410" s="24"/>
      <c r="BQ1410" s="24"/>
      <c r="BR1410" s="24"/>
      <c r="BS1410" s="24"/>
      <c r="BT1410" s="24"/>
      <c r="BU1410" s="24"/>
      <c r="BV1410" s="24"/>
      <c r="BW1410" s="24"/>
      <c r="BX1410" s="24"/>
      <c r="BY1410" s="24"/>
      <c r="BZ1410" s="24"/>
      <c r="CA1410" s="24"/>
      <c r="CB1410" s="24"/>
      <c r="CC1410" s="24"/>
      <c r="CD1410" s="24"/>
      <c r="CE1410" s="24"/>
    </row>
    <row r="1411" spans="46:83" x14ac:dyDescent="0.15">
      <c r="AT1411" s="24"/>
      <c r="AU1411" s="24"/>
      <c r="AV1411" s="24"/>
      <c r="AW1411" s="24"/>
      <c r="AX1411" s="24"/>
      <c r="AY1411" s="24"/>
      <c r="AZ1411" s="24"/>
      <c r="BA1411" s="24"/>
      <c r="BB1411" s="24"/>
      <c r="BC1411" s="24"/>
      <c r="BD1411" s="24"/>
      <c r="BE1411" s="24"/>
      <c r="BF1411" s="24"/>
      <c r="BG1411" s="24"/>
      <c r="BH1411" s="24"/>
      <c r="BI1411" s="24"/>
      <c r="BJ1411" s="24"/>
      <c r="BK1411" s="24"/>
      <c r="BL1411" s="24"/>
      <c r="BM1411" s="24"/>
      <c r="BN1411" s="24"/>
      <c r="BO1411" s="24"/>
      <c r="BP1411" s="24"/>
      <c r="BQ1411" s="24"/>
      <c r="BR1411" s="24"/>
      <c r="BS1411" s="24"/>
      <c r="BT1411" s="24"/>
      <c r="BU1411" s="24"/>
      <c r="BV1411" s="24"/>
      <c r="BW1411" s="24"/>
      <c r="BX1411" s="24"/>
      <c r="BY1411" s="24"/>
      <c r="BZ1411" s="24"/>
      <c r="CA1411" s="24"/>
      <c r="CB1411" s="24"/>
      <c r="CC1411" s="24"/>
      <c r="CD1411" s="24"/>
      <c r="CE1411" s="24"/>
    </row>
    <row r="1412" spans="46:83" x14ac:dyDescent="0.15">
      <c r="AT1412" s="24"/>
      <c r="AU1412" s="24"/>
      <c r="AV1412" s="24"/>
      <c r="AW1412" s="24"/>
      <c r="AX1412" s="24"/>
      <c r="AY1412" s="24"/>
      <c r="AZ1412" s="24"/>
      <c r="BA1412" s="24"/>
      <c r="BB1412" s="24"/>
      <c r="BC1412" s="24"/>
      <c r="BD1412" s="24"/>
      <c r="BE1412" s="24"/>
      <c r="BF1412" s="24"/>
      <c r="BG1412" s="24"/>
      <c r="BH1412" s="24"/>
      <c r="BI1412" s="24"/>
      <c r="BJ1412" s="24"/>
      <c r="BK1412" s="24"/>
      <c r="BL1412" s="24"/>
      <c r="BM1412" s="24"/>
      <c r="BN1412" s="24"/>
      <c r="BO1412" s="24"/>
      <c r="BP1412" s="24"/>
      <c r="BQ1412" s="24"/>
      <c r="BR1412" s="24"/>
      <c r="BS1412" s="24"/>
      <c r="BT1412" s="24"/>
      <c r="BU1412" s="24"/>
      <c r="BV1412" s="24"/>
      <c r="BW1412" s="24"/>
      <c r="BX1412" s="24"/>
      <c r="BY1412" s="24"/>
      <c r="BZ1412" s="24"/>
      <c r="CA1412" s="24"/>
      <c r="CB1412" s="24"/>
      <c r="CC1412" s="24"/>
      <c r="CD1412" s="24"/>
      <c r="CE1412" s="24"/>
    </row>
    <row r="1413" spans="46:83" x14ac:dyDescent="0.15">
      <c r="AT1413" s="24"/>
      <c r="AU1413" s="24"/>
      <c r="AV1413" s="24"/>
      <c r="AW1413" s="24"/>
      <c r="AX1413" s="24"/>
      <c r="AY1413" s="24"/>
      <c r="AZ1413" s="24"/>
      <c r="BA1413" s="24"/>
      <c r="BB1413" s="24"/>
      <c r="BC1413" s="24"/>
      <c r="BD1413" s="24"/>
      <c r="BE1413" s="24"/>
      <c r="BF1413" s="24"/>
      <c r="BG1413" s="24"/>
      <c r="BH1413" s="24"/>
      <c r="BI1413" s="24"/>
      <c r="BJ1413" s="24"/>
      <c r="BK1413" s="24"/>
      <c r="BL1413" s="24"/>
      <c r="BM1413" s="24"/>
      <c r="BN1413" s="24"/>
      <c r="BO1413" s="24"/>
      <c r="BP1413" s="24"/>
      <c r="BQ1413" s="24"/>
      <c r="BR1413" s="24"/>
      <c r="BS1413" s="24"/>
      <c r="BT1413" s="24"/>
      <c r="BU1413" s="24"/>
      <c r="BV1413" s="24"/>
      <c r="BW1413" s="24"/>
      <c r="BX1413" s="24"/>
      <c r="BY1413" s="24"/>
      <c r="BZ1413" s="24"/>
      <c r="CA1413" s="24"/>
      <c r="CB1413" s="24"/>
      <c r="CC1413" s="24"/>
      <c r="CD1413" s="24"/>
      <c r="CE1413" s="24"/>
    </row>
    <row r="1414" spans="46:83" x14ac:dyDescent="0.15">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row>
    <row r="1415" spans="46:83" x14ac:dyDescent="0.15">
      <c r="AT1415" s="24"/>
      <c r="AU1415" s="24"/>
      <c r="AV1415" s="24"/>
      <c r="AW1415" s="24"/>
      <c r="AX1415" s="24"/>
      <c r="AY1415" s="24"/>
      <c r="AZ1415" s="24"/>
      <c r="BA1415" s="24"/>
      <c r="BB1415" s="24"/>
      <c r="BC1415" s="24"/>
      <c r="BD1415" s="24"/>
      <c r="BE1415" s="24"/>
      <c r="BF1415" s="24"/>
      <c r="BG1415" s="24"/>
      <c r="BH1415" s="24"/>
      <c r="BI1415" s="24"/>
      <c r="BJ1415" s="24"/>
      <c r="BK1415" s="24"/>
      <c r="BL1415" s="24"/>
      <c r="BM1415" s="24"/>
      <c r="BN1415" s="24"/>
      <c r="BO1415" s="24"/>
      <c r="BP1415" s="24"/>
      <c r="BQ1415" s="24"/>
      <c r="BR1415" s="24"/>
      <c r="BS1415" s="24"/>
      <c r="BT1415" s="24"/>
      <c r="BU1415" s="24"/>
      <c r="BV1415" s="24"/>
      <c r="BW1415" s="24"/>
      <c r="BX1415" s="24"/>
      <c r="BY1415" s="24"/>
      <c r="BZ1415" s="24"/>
      <c r="CA1415" s="24"/>
      <c r="CB1415" s="24"/>
      <c r="CC1415" s="24"/>
      <c r="CD1415" s="24"/>
      <c r="CE1415" s="24"/>
    </row>
    <row r="1416" spans="46:83" x14ac:dyDescent="0.15">
      <c r="AT1416" s="24"/>
      <c r="AU1416" s="24"/>
      <c r="AV1416" s="24"/>
      <c r="AW1416" s="24"/>
      <c r="AX1416" s="24"/>
      <c r="AY1416" s="24"/>
      <c r="AZ1416" s="24"/>
      <c r="BA1416" s="24"/>
      <c r="BB1416" s="24"/>
      <c r="BC1416" s="24"/>
      <c r="BD1416" s="24"/>
      <c r="BE1416" s="24"/>
      <c r="BF1416" s="24"/>
      <c r="BG1416" s="24"/>
      <c r="BH1416" s="24"/>
      <c r="BI1416" s="24"/>
      <c r="BJ1416" s="24"/>
      <c r="BK1416" s="24"/>
      <c r="BL1416" s="24"/>
      <c r="BM1416" s="24"/>
      <c r="BN1416" s="24"/>
      <c r="BO1416" s="24"/>
      <c r="BP1416" s="24"/>
      <c r="BQ1416" s="24"/>
      <c r="BR1416" s="24"/>
      <c r="BS1416" s="24"/>
      <c r="BT1416" s="24"/>
      <c r="BU1416" s="24"/>
      <c r="BV1416" s="24"/>
      <c r="BW1416" s="24"/>
      <c r="BX1416" s="24"/>
      <c r="BY1416" s="24"/>
      <c r="BZ1416" s="24"/>
      <c r="CA1416" s="24"/>
      <c r="CB1416" s="24"/>
      <c r="CC1416" s="24"/>
      <c r="CD1416" s="24"/>
      <c r="CE1416" s="24"/>
    </row>
    <row r="1417" spans="46:83" x14ac:dyDescent="0.15">
      <c r="AT1417" s="24"/>
      <c r="AU1417" s="24"/>
      <c r="AV1417" s="24"/>
      <c r="AW1417" s="24"/>
      <c r="AX1417" s="24"/>
      <c r="AY1417" s="24"/>
      <c r="AZ1417" s="24"/>
      <c r="BA1417" s="24"/>
      <c r="BB1417" s="24"/>
      <c r="BC1417" s="24"/>
      <c r="BD1417" s="24"/>
      <c r="BE1417" s="24"/>
      <c r="BF1417" s="24"/>
      <c r="BG1417" s="24"/>
      <c r="BH1417" s="24"/>
      <c r="BI1417" s="24"/>
      <c r="BJ1417" s="24"/>
      <c r="BK1417" s="24"/>
      <c r="BL1417" s="24"/>
      <c r="BM1417" s="24"/>
      <c r="BN1417" s="24"/>
      <c r="BO1417" s="24"/>
      <c r="BP1417" s="24"/>
      <c r="BQ1417" s="24"/>
      <c r="BR1417" s="24"/>
      <c r="BS1417" s="24"/>
      <c r="BT1417" s="24"/>
      <c r="BU1417" s="24"/>
      <c r="BV1417" s="24"/>
      <c r="BW1417" s="24"/>
      <c r="BX1417" s="24"/>
      <c r="BY1417" s="24"/>
      <c r="BZ1417" s="24"/>
      <c r="CA1417" s="24"/>
      <c r="CB1417" s="24"/>
      <c r="CC1417" s="24"/>
      <c r="CD1417" s="24"/>
      <c r="CE1417" s="24"/>
    </row>
    <row r="1418" spans="46:83" x14ac:dyDescent="0.15">
      <c r="AT1418" s="24"/>
      <c r="AU1418" s="24"/>
      <c r="AV1418" s="24"/>
      <c r="AW1418" s="24"/>
      <c r="AX1418" s="24"/>
      <c r="AY1418" s="24"/>
      <c r="AZ1418" s="24"/>
      <c r="BA1418" s="24"/>
      <c r="BB1418" s="24"/>
      <c r="BC1418" s="24"/>
      <c r="BD1418" s="24"/>
      <c r="BE1418" s="24"/>
      <c r="BF1418" s="24"/>
      <c r="BG1418" s="24"/>
      <c r="BH1418" s="24"/>
      <c r="BI1418" s="24"/>
      <c r="BJ1418" s="24"/>
      <c r="BK1418" s="24"/>
      <c r="BL1418" s="24"/>
      <c r="BM1418" s="24"/>
      <c r="BN1418" s="24"/>
      <c r="BO1418" s="24"/>
      <c r="BP1418" s="24"/>
      <c r="BQ1418" s="24"/>
      <c r="BR1418" s="24"/>
      <c r="BS1418" s="24"/>
      <c r="BT1418" s="24"/>
      <c r="BU1418" s="24"/>
      <c r="BV1418" s="24"/>
      <c r="BW1418" s="24"/>
      <c r="BX1418" s="24"/>
      <c r="BY1418" s="24"/>
      <c r="BZ1418" s="24"/>
      <c r="CA1418" s="24"/>
      <c r="CB1418" s="24"/>
      <c r="CC1418" s="24"/>
      <c r="CD1418" s="24"/>
      <c r="CE1418" s="24"/>
    </row>
    <row r="1419" spans="46:83" x14ac:dyDescent="0.15">
      <c r="AT1419" s="24"/>
      <c r="AU1419" s="24"/>
      <c r="AV1419" s="24"/>
      <c r="AW1419" s="24"/>
      <c r="AX1419" s="24"/>
      <c r="AY1419" s="24"/>
      <c r="AZ1419" s="24"/>
      <c r="BA1419" s="24"/>
      <c r="BB1419" s="24"/>
      <c r="BC1419" s="24"/>
      <c r="BD1419" s="24"/>
      <c r="BE1419" s="24"/>
      <c r="BF1419" s="24"/>
      <c r="BG1419" s="24"/>
      <c r="BH1419" s="24"/>
      <c r="BI1419" s="24"/>
      <c r="BJ1419" s="24"/>
      <c r="BK1419" s="24"/>
      <c r="BL1419" s="24"/>
      <c r="BM1419" s="24"/>
      <c r="BN1419" s="24"/>
      <c r="BO1419" s="24"/>
      <c r="BP1419" s="24"/>
      <c r="BQ1419" s="24"/>
      <c r="BR1419" s="24"/>
      <c r="BS1419" s="24"/>
      <c r="BT1419" s="24"/>
      <c r="BU1419" s="24"/>
      <c r="BV1419" s="24"/>
      <c r="BW1419" s="24"/>
      <c r="BX1419" s="24"/>
      <c r="BY1419" s="24"/>
      <c r="BZ1419" s="24"/>
      <c r="CA1419" s="24"/>
      <c r="CB1419" s="24"/>
      <c r="CC1419" s="24"/>
      <c r="CD1419" s="24"/>
      <c r="CE1419" s="24"/>
    </row>
    <row r="1420" spans="46:83" x14ac:dyDescent="0.15">
      <c r="AT1420" s="24"/>
      <c r="AU1420" s="24"/>
      <c r="AV1420" s="24"/>
      <c r="AW1420" s="24"/>
      <c r="AX1420" s="24"/>
      <c r="AY1420" s="24"/>
      <c r="AZ1420" s="24"/>
      <c r="BA1420" s="24"/>
      <c r="BB1420" s="24"/>
      <c r="BC1420" s="24"/>
      <c r="BD1420" s="24"/>
      <c r="BE1420" s="24"/>
      <c r="BF1420" s="24"/>
      <c r="BG1420" s="24"/>
      <c r="BH1420" s="24"/>
      <c r="BI1420" s="24"/>
      <c r="BJ1420" s="24"/>
      <c r="BK1420" s="24"/>
      <c r="BL1420" s="24"/>
      <c r="BM1420" s="24"/>
      <c r="BN1420" s="24"/>
      <c r="BO1420" s="24"/>
      <c r="BP1420" s="24"/>
      <c r="BQ1420" s="24"/>
      <c r="BR1420" s="24"/>
      <c r="BS1420" s="24"/>
      <c r="BT1420" s="24"/>
      <c r="BU1420" s="24"/>
      <c r="BV1420" s="24"/>
      <c r="BW1420" s="24"/>
      <c r="BX1420" s="24"/>
      <c r="BY1420" s="24"/>
      <c r="BZ1420" s="24"/>
      <c r="CA1420" s="24"/>
      <c r="CB1420" s="24"/>
      <c r="CC1420" s="24"/>
      <c r="CD1420" s="24"/>
      <c r="CE1420" s="24"/>
    </row>
    <row r="1421" spans="46:83" x14ac:dyDescent="0.15">
      <c r="AT1421" s="24"/>
      <c r="AU1421" s="24"/>
      <c r="AV1421" s="24"/>
      <c r="AW1421" s="24"/>
      <c r="AX1421" s="24"/>
      <c r="AY1421" s="24"/>
      <c r="AZ1421" s="24"/>
      <c r="BA1421" s="24"/>
      <c r="BB1421" s="24"/>
      <c r="BC1421" s="24"/>
      <c r="BD1421" s="24"/>
      <c r="BE1421" s="24"/>
      <c r="BF1421" s="24"/>
      <c r="BG1421" s="24"/>
      <c r="BH1421" s="24"/>
      <c r="BI1421" s="24"/>
      <c r="BJ1421" s="24"/>
      <c r="BK1421" s="24"/>
      <c r="BL1421" s="24"/>
      <c r="BM1421" s="24"/>
      <c r="BN1421" s="24"/>
      <c r="BO1421" s="24"/>
      <c r="BP1421" s="24"/>
      <c r="BQ1421" s="24"/>
      <c r="BR1421" s="24"/>
      <c r="BS1421" s="24"/>
      <c r="BT1421" s="24"/>
      <c r="BU1421" s="24"/>
      <c r="BV1421" s="24"/>
      <c r="BW1421" s="24"/>
      <c r="BX1421" s="24"/>
      <c r="BY1421" s="24"/>
      <c r="BZ1421" s="24"/>
      <c r="CA1421" s="24"/>
      <c r="CB1421" s="24"/>
      <c r="CC1421" s="24"/>
      <c r="CD1421" s="24"/>
      <c r="CE1421" s="24"/>
    </row>
    <row r="1422" spans="46:83" x14ac:dyDescent="0.15">
      <c r="AT1422" s="24"/>
      <c r="AU1422" s="24"/>
      <c r="AV1422" s="24"/>
      <c r="AW1422" s="24"/>
      <c r="AX1422" s="24"/>
      <c r="AY1422" s="24"/>
      <c r="AZ1422" s="24"/>
      <c r="BA1422" s="24"/>
      <c r="BB1422" s="24"/>
      <c r="BC1422" s="24"/>
      <c r="BD1422" s="24"/>
      <c r="BE1422" s="24"/>
      <c r="BF1422" s="24"/>
      <c r="BG1422" s="24"/>
      <c r="BH1422" s="24"/>
      <c r="BI1422" s="24"/>
      <c r="BJ1422" s="24"/>
      <c r="BK1422" s="24"/>
      <c r="BL1422" s="24"/>
      <c r="BM1422" s="24"/>
      <c r="BN1422" s="24"/>
      <c r="BO1422" s="24"/>
      <c r="BP1422" s="24"/>
      <c r="BQ1422" s="24"/>
      <c r="BR1422" s="24"/>
      <c r="BS1422" s="24"/>
      <c r="BT1422" s="24"/>
      <c r="BU1422" s="24"/>
      <c r="BV1422" s="24"/>
      <c r="BW1422" s="24"/>
      <c r="BX1422" s="24"/>
      <c r="BY1422" s="24"/>
      <c r="BZ1422" s="24"/>
      <c r="CA1422" s="24"/>
      <c r="CB1422" s="24"/>
      <c r="CC1422" s="24"/>
      <c r="CD1422" s="24"/>
      <c r="CE1422" s="24"/>
    </row>
    <row r="1423" spans="46:83" x14ac:dyDescent="0.15">
      <c r="AT1423" s="24"/>
      <c r="AU1423" s="24"/>
      <c r="AV1423" s="24"/>
      <c r="AW1423" s="24"/>
      <c r="AX1423" s="24"/>
      <c r="AY1423" s="24"/>
      <c r="AZ1423" s="24"/>
      <c r="BA1423" s="24"/>
      <c r="BB1423" s="24"/>
      <c r="BC1423" s="24"/>
      <c r="BD1423" s="24"/>
      <c r="BE1423" s="24"/>
      <c r="BF1423" s="24"/>
      <c r="BG1423" s="24"/>
      <c r="BH1423" s="24"/>
      <c r="BI1423" s="24"/>
      <c r="BJ1423" s="24"/>
      <c r="BK1423" s="24"/>
      <c r="BL1423" s="24"/>
      <c r="BM1423" s="24"/>
      <c r="BN1423" s="24"/>
      <c r="BO1423" s="24"/>
      <c r="BP1423" s="24"/>
      <c r="BQ1423" s="24"/>
      <c r="BR1423" s="24"/>
      <c r="BS1423" s="24"/>
      <c r="BT1423" s="24"/>
      <c r="BU1423" s="24"/>
      <c r="BV1423" s="24"/>
      <c r="BW1423" s="24"/>
      <c r="BX1423" s="24"/>
      <c r="BY1423" s="24"/>
      <c r="BZ1423" s="24"/>
      <c r="CA1423" s="24"/>
      <c r="CB1423" s="24"/>
      <c r="CC1423" s="24"/>
      <c r="CD1423" s="24"/>
      <c r="CE1423" s="24"/>
    </row>
    <row r="1424" spans="46:83" x14ac:dyDescent="0.15">
      <c r="AT1424" s="24"/>
      <c r="AU1424" s="24"/>
      <c r="AV1424" s="24"/>
      <c r="AW1424" s="24"/>
      <c r="AX1424" s="24"/>
      <c r="AY1424" s="24"/>
      <c r="AZ1424" s="24"/>
      <c r="BA1424" s="24"/>
      <c r="BB1424" s="24"/>
      <c r="BC1424" s="24"/>
      <c r="BD1424" s="24"/>
      <c r="BE1424" s="24"/>
      <c r="BF1424" s="24"/>
      <c r="BG1424" s="24"/>
      <c r="BH1424" s="24"/>
      <c r="BI1424" s="24"/>
      <c r="BJ1424" s="24"/>
      <c r="BK1424" s="24"/>
      <c r="BL1424" s="24"/>
      <c r="BM1424" s="24"/>
      <c r="BN1424" s="24"/>
      <c r="BO1424" s="24"/>
      <c r="BP1424" s="24"/>
      <c r="BQ1424" s="24"/>
      <c r="BR1424" s="24"/>
      <c r="BS1424" s="24"/>
      <c r="BT1424" s="24"/>
      <c r="BU1424" s="24"/>
      <c r="BV1424" s="24"/>
      <c r="BW1424" s="24"/>
      <c r="BX1424" s="24"/>
      <c r="BY1424" s="24"/>
      <c r="BZ1424" s="24"/>
      <c r="CA1424" s="24"/>
      <c r="CB1424" s="24"/>
      <c r="CC1424" s="24"/>
      <c r="CD1424" s="24"/>
      <c r="CE1424" s="24"/>
    </row>
    <row r="1425" spans="46:83" x14ac:dyDescent="0.15">
      <c r="AT1425" s="24"/>
      <c r="AU1425" s="24"/>
      <c r="AV1425" s="24"/>
      <c r="AW1425" s="24"/>
      <c r="AX1425" s="24"/>
      <c r="AY1425" s="24"/>
      <c r="AZ1425" s="24"/>
      <c r="BA1425" s="24"/>
      <c r="BB1425" s="24"/>
      <c r="BC1425" s="24"/>
      <c r="BD1425" s="24"/>
      <c r="BE1425" s="24"/>
      <c r="BF1425" s="24"/>
      <c r="BG1425" s="24"/>
      <c r="BH1425" s="24"/>
      <c r="BI1425" s="24"/>
      <c r="BJ1425" s="24"/>
      <c r="BK1425" s="24"/>
      <c r="BL1425" s="24"/>
      <c r="BM1425" s="24"/>
      <c r="BN1425" s="24"/>
      <c r="BO1425" s="24"/>
      <c r="BP1425" s="24"/>
      <c r="BQ1425" s="24"/>
      <c r="BR1425" s="24"/>
      <c r="BS1425" s="24"/>
      <c r="BT1425" s="24"/>
      <c r="BU1425" s="24"/>
      <c r="BV1425" s="24"/>
      <c r="BW1425" s="24"/>
      <c r="BX1425" s="24"/>
      <c r="BY1425" s="24"/>
      <c r="BZ1425" s="24"/>
      <c r="CA1425" s="24"/>
      <c r="CB1425" s="24"/>
      <c r="CC1425" s="24"/>
      <c r="CD1425" s="24"/>
      <c r="CE1425" s="24"/>
    </row>
    <row r="1426" spans="46:83" x14ac:dyDescent="0.15">
      <c r="AT1426" s="24"/>
      <c r="AU1426" s="24"/>
      <c r="AV1426" s="24"/>
      <c r="AW1426" s="24"/>
      <c r="AX1426" s="24"/>
      <c r="AY1426" s="24"/>
      <c r="AZ1426" s="24"/>
      <c r="BA1426" s="24"/>
      <c r="BB1426" s="24"/>
      <c r="BC1426" s="24"/>
      <c r="BD1426" s="24"/>
      <c r="BE1426" s="24"/>
      <c r="BF1426" s="24"/>
      <c r="BG1426" s="24"/>
      <c r="BH1426" s="24"/>
      <c r="BI1426" s="24"/>
      <c r="BJ1426" s="24"/>
      <c r="BK1426" s="24"/>
      <c r="BL1426" s="24"/>
      <c r="BM1426" s="24"/>
      <c r="BN1426" s="24"/>
      <c r="BO1426" s="24"/>
      <c r="BP1426" s="24"/>
      <c r="BQ1426" s="24"/>
      <c r="BR1426" s="24"/>
      <c r="BS1426" s="24"/>
      <c r="BT1426" s="24"/>
      <c r="BU1426" s="24"/>
      <c r="BV1426" s="24"/>
      <c r="BW1426" s="24"/>
      <c r="BX1426" s="24"/>
      <c r="BY1426" s="24"/>
      <c r="BZ1426" s="24"/>
      <c r="CA1426" s="24"/>
      <c r="CB1426" s="24"/>
      <c r="CC1426" s="24"/>
      <c r="CD1426" s="24"/>
      <c r="CE1426" s="24"/>
    </row>
    <row r="1427" spans="46:83" x14ac:dyDescent="0.15">
      <c r="AT1427" s="24"/>
      <c r="AU1427" s="24"/>
      <c r="AV1427" s="24"/>
      <c r="AW1427" s="24"/>
      <c r="AX1427" s="24"/>
      <c r="AY1427" s="24"/>
      <c r="AZ1427" s="24"/>
      <c r="BA1427" s="24"/>
      <c r="BB1427" s="24"/>
      <c r="BC1427" s="24"/>
      <c r="BD1427" s="24"/>
      <c r="BE1427" s="24"/>
      <c r="BF1427" s="24"/>
      <c r="BG1427" s="24"/>
      <c r="BH1427" s="24"/>
      <c r="BI1427" s="24"/>
      <c r="BJ1427" s="24"/>
      <c r="BK1427" s="24"/>
      <c r="BL1427" s="24"/>
      <c r="BM1427" s="24"/>
      <c r="BN1427" s="24"/>
      <c r="BO1427" s="24"/>
      <c r="BP1427" s="24"/>
      <c r="BQ1427" s="24"/>
      <c r="BR1427" s="24"/>
      <c r="BS1427" s="24"/>
      <c r="BT1427" s="24"/>
      <c r="BU1427" s="24"/>
      <c r="BV1427" s="24"/>
      <c r="BW1427" s="24"/>
      <c r="BX1427" s="24"/>
      <c r="BY1427" s="24"/>
      <c r="BZ1427" s="24"/>
      <c r="CA1427" s="24"/>
      <c r="CB1427" s="24"/>
      <c r="CC1427" s="24"/>
      <c r="CD1427" s="24"/>
      <c r="CE1427" s="24"/>
    </row>
    <row r="1428" spans="46:83" x14ac:dyDescent="0.15">
      <c r="AT1428" s="24"/>
      <c r="AU1428" s="24"/>
      <c r="AV1428" s="24"/>
      <c r="AW1428" s="24"/>
      <c r="AX1428" s="24"/>
      <c r="AY1428" s="24"/>
      <c r="AZ1428" s="24"/>
      <c r="BA1428" s="24"/>
      <c r="BB1428" s="24"/>
      <c r="BC1428" s="24"/>
      <c r="BD1428" s="24"/>
      <c r="BE1428" s="24"/>
      <c r="BF1428" s="24"/>
      <c r="BG1428" s="24"/>
      <c r="BH1428" s="24"/>
      <c r="BI1428" s="24"/>
      <c r="BJ1428" s="24"/>
      <c r="BK1428" s="24"/>
      <c r="BL1428" s="24"/>
      <c r="BM1428" s="24"/>
      <c r="BN1428" s="24"/>
      <c r="BO1428" s="24"/>
      <c r="BP1428" s="24"/>
      <c r="BQ1428" s="24"/>
      <c r="BR1428" s="24"/>
      <c r="BS1428" s="24"/>
      <c r="BT1428" s="24"/>
      <c r="BU1428" s="24"/>
      <c r="BV1428" s="24"/>
      <c r="BW1428" s="24"/>
      <c r="BX1428" s="24"/>
      <c r="BY1428" s="24"/>
      <c r="BZ1428" s="24"/>
      <c r="CA1428" s="24"/>
      <c r="CB1428" s="24"/>
      <c r="CC1428" s="24"/>
      <c r="CD1428" s="24"/>
      <c r="CE1428" s="24"/>
    </row>
    <row r="1429" spans="46:83" x14ac:dyDescent="0.15">
      <c r="AT1429" s="24"/>
      <c r="AU1429" s="24"/>
      <c r="AV1429" s="24"/>
      <c r="AW1429" s="24"/>
      <c r="AX1429" s="24"/>
      <c r="AY1429" s="24"/>
      <c r="AZ1429" s="24"/>
      <c r="BA1429" s="24"/>
      <c r="BB1429" s="24"/>
      <c r="BC1429" s="24"/>
      <c r="BD1429" s="24"/>
      <c r="BE1429" s="24"/>
      <c r="BF1429" s="24"/>
      <c r="BG1429" s="24"/>
      <c r="BH1429" s="24"/>
      <c r="BI1429" s="24"/>
      <c r="BJ1429" s="24"/>
      <c r="BK1429" s="24"/>
      <c r="BL1429" s="24"/>
      <c r="BM1429" s="24"/>
      <c r="BN1429" s="24"/>
      <c r="BO1429" s="24"/>
      <c r="BP1429" s="24"/>
      <c r="BQ1429" s="24"/>
      <c r="BR1429" s="24"/>
      <c r="BS1429" s="24"/>
      <c r="BT1429" s="24"/>
      <c r="BU1429" s="24"/>
      <c r="BV1429" s="24"/>
      <c r="BW1429" s="24"/>
      <c r="BX1429" s="24"/>
      <c r="BY1429" s="24"/>
      <c r="BZ1429" s="24"/>
      <c r="CA1429" s="24"/>
      <c r="CB1429" s="24"/>
      <c r="CC1429" s="24"/>
      <c r="CD1429" s="24"/>
      <c r="CE1429" s="24"/>
    </row>
    <row r="1430" spans="46:83" x14ac:dyDescent="0.15">
      <c r="AT1430" s="24"/>
      <c r="AU1430" s="24"/>
      <c r="AV1430" s="24"/>
      <c r="AW1430" s="24"/>
      <c r="AX1430" s="24"/>
      <c r="AY1430" s="24"/>
      <c r="AZ1430" s="24"/>
      <c r="BA1430" s="24"/>
      <c r="BB1430" s="24"/>
      <c r="BC1430" s="24"/>
      <c r="BD1430" s="24"/>
      <c r="BE1430" s="24"/>
      <c r="BF1430" s="24"/>
      <c r="BG1430" s="24"/>
      <c r="BH1430" s="24"/>
      <c r="BI1430" s="24"/>
      <c r="BJ1430" s="24"/>
      <c r="BK1430" s="24"/>
      <c r="BL1430" s="24"/>
      <c r="BM1430" s="24"/>
      <c r="BN1430" s="24"/>
      <c r="BO1430" s="24"/>
      <c r="BP1430" s="24"/>
      <c r="BQ1430" s="24"/>
      <c r="BR1430" s="24"/>
      <c r="BS1430" s="24"/>
      <c r="BT1430" s="24"/>
      <c r="BU1430" s="24"/>
      <c r="BV1430" s="24"/>
      <c r="BW1430" s="24"/>
      <c r="BX1430" s="24"/>
      <c r="BY1430" s="24"/>
      <c r="BZ1430" s="24"/>
      <c r="CA1430" s="24"/>
      <c r="CB1430" s="24"/>
      <c r="CC1430" s="24"/>
      <c r="CD1430" s="24"/>
      <c r="CE1430" s="24"/>
    </row>
    <row r="1431" spans="46:83" x14ac:dyDescent="0.15">
      <c r="AT1431" s="24"/>
      <c r="AU1431" s="24"/>
      <c r="AV1431" s="24"/>
      <c r="AW1431" s="24"/>
      <c r="AX1431" s="24"/>
      <c r="AY1431" s="24"/>
      <c r="AZ1431" s="24"/>
      <c r="BA1431" s="24"/>
      <c r="BB1431" s="24"/>
      <c r="BC1431" s="24"/>
      <c r="BD1431" s="24"/>
      <c r="BE1431" s="24"/>
      <c r="BF1431" s="24"/>
      <c r="BG1431" s="24"/>
      <c r="BH1431" s="24"/>
      <c r="BI1431" s="24"/>
      <c r="BJ1431" s="24"/>
      <c r="BK1431" s="24"/>
      <c r="BL1431" s="24"/>
      <c r="BM1431" s="24"/>
      <c r="BN1431" s="24"/>
      <c r="BO1431" s="24"/>
      <c r="BP1431" s="24"/>
      <c r="BQ1431" s="24"/>
      <c r="BR1431" s="24"/>
      <c r="BS1431" s="24"/>
      <c r="BT1431" s="24"/>
      <c r="BU1431" s="24"/>
      <c r="BV1431" s="24"/>
      <c r="BW1431" s="24"/>
      <c r="BX1431" s="24"/>
      <c r="BY1431" s="24"/>
      <c r="BZ1431" s="24"/>
      <c r="CA1431" s="24"/>
      <c r="CB1431" s="24"/>
      <c r="CC1431" s="24"/>
      <c r="CD1431" s="24"/>
      <c r="CE1431" s="24"/>
    </row>
    <row r="1432" spans="46:83" x14ac:dyDescent="0.15">
      <c r="AT1432" s="24"/>
      <c r="AU1432" s="24"/>
      <c r="AV1432" s="24"/>
      <c r="AW1432" s="24"/>
      <c r="AX1432" s="24"/>
      <c r="AY1432" s="24"/>
      <c r="AZ1432" s="24"/>
      <c r="BA1432" s="24"/>
      <c r="BB1432" s="24"/>
      <c r="BC1432" s="24"/>
      <c r="BD1432" s="24"/>
      <c r="BE1432" s="24"/>
      <c r="BF1432" s="24"/>
      <c r="BG1432" s="24"/>
      <c r="BH1432" s="24"/>
      <c r="BI1432" s="24"/>
      <c r="BJ1432" s="24"/>
      <c r="BK1432" s="24"/>
      <c r="BL1432" s="24"/>
      <c r="BM1432" s="24"/>
      <c r="BN1432" s="24"/>
      <c r="BO1432" s="24"/>
      <c r="BP1432" s="24"/>
      <c r="BQ1432" s="24"/>
      <c r="BR1432" s="24"/>
      <c r="BS1432" s="24"/>
      <c r="BT1432" s="24"/>
      <c r="BU1432" s="24"/>
      <c r="BV1432" s="24"/>
      <c r="BW1432" s="24"/>
      <c r="BX1432" s="24"/>
      <c r="BY1432" s="24"/>
      <c r="BZ1432" s="24"/>
      <c r="CA1432" s="24"/>
      <c r="CB1432" s="24"/>
      <c r="CC1432" s="24"/>
      <c r="CD1432" s="24"/>
      <c r="CE1432" s="24"/>
    </row>
    <row r="1433" spans="46:83" x14ac:dyDescent="0.15">
      <c r="AT1433" s="24"/>
      <c r="AU1433" s="24"/>
      <c r="AV1433" s="24"/>
      <c r="AW1433" s="24"/>
      <c r="AX1433" s="24"/>
      <c r="AY1433" s="24"/>
      <c r="AZ1433" s="24"/>
      <c r="BA1433" s="24"/>
      <c r="BB1433" s="24"/>
      <c r="BC1433" s="24"/>
      <c r="BD1433" s="24"/>
      <c r="BE1433" s="24"/>
      <c r="BF1433" s="24"/>
      <c r="BG1433" s="24"/>
      <c r="BH1433" s="24"/>
      <c r="BI1433" s="24"/>
      <c r="BJ1433" s="24"/>
      <c r="BK1433" s="24"/>
      <c r="BL1433" s="24"/>
      <c r="BM1433" s="24"/>
      <c r="BN1433" s="24"/>
      <c r="BO1433" s="24"/>
      <c r="BP1433" s="24"/>
      <c r="BQ1433" s="24"/>
      <c r="BR1433" s="24"/>
      <c r="BS1433" s="24"/>
      <c r="BT1433" s="24"/>
      <c r="BU1433" s="24"/>
      <c r="BV1433" s="24"/>
      <c r="BW1433" s="24"/>
      <c r="BX1433" s="24"/>
      <c r="BY1433" s="24"/>
      <c r="BZ1433" s="24"/>
      <c r="CA1433" s="24"/>
      <c r="CB1433" s="24"/>
      <c r="CC1433" s="24"/>
      <c r="CD1433" s="24"/>
      <c r="CE1433" s="24"/>
    </row>
    <row r="1434" spans="46:83" x14ac:dyDescent="0.15">
      <c r="AT1434" s="24"/>
      <c r="AU1434" s="24"/>
      <c r="AV1434" s="24"/>
      <c r="AW1434" s="24"/>
      <c r="AX1434" s="24"/>
      <c r="AY1434" s="24"/>
      <c r="AZ1434" s="24"/>
      <c r="BA1434" s="24"/>
      <c r="BB1434" s="24"/>
      <c r="BC1434" s="24"/>
      <c r="BD1434" s="24"/>
      <c r="BE1434" s="24"/>
      <c r="BF1434" s="24"/>
      <c r="BG1434" s="24"/>
      <c r="BH1434" s="24"/>
      <c r="BI1434" s="24"/>
      <c r="BJ1434" s="24"/>
      <c r="BK1434" s="24"/>
      <c r="BL1434" s="24"/>
      <c r="BM1434" s="24"/>
      <c r="BN1434" s="24"/>
      <c r="BO1434" s="24"/>
      <c r="BP1434" s="24"/>
      <c r="BQ1434" s="24"/>
      <c r="BR1434" s="24"/>
      <c r="BS1434" s="24"/>
      <c r="BT1434" s="24"/>
      <c r="BU1434" s="24"/>
      <c r="BV1434" s="24"/>
      <c r="BW1434" s="24"/>
      <c r="BX1434" s="24"/>
      <c r="BY1434" s="24"/>
      <c r="BZ1434" s="24"/>
      <c r="CA1434" s="24"/>
      <c r="CB1434" s="24"/>
      <c r="CC1434" s="24"/>
      <c r="CD1434" s="24"/>
      <c r="CE1434" s="24"/>
    </row>
    <row r="1435" spans="46:83" x14ac:dyDescent="0.15">
      <c r="AT1435" s="24"/>
      <c r="AU1435" s="24"/>
      <c r="AV1435" s="24"/>
      <c r="AW1435" s="24"/>
      <c r="AX1435" s="24"/>
      <c r="AY1435" s="24"/>
      <c r="AZ1435" s="24"/>
      <c r="BA1435" s="24"/>
      <c r="BB1435" s="24"/>
      <c r="BC1435" s="24"/>
      <c r="BD1435" s="24"/>
      <c r="BE1435" s="24"/>
      <c r="BF1435" s="24"/>
      <c r="BG1435" s="24"/>
      <c r="BH1435" s="24"/>
      <c r="BI1435" s="24"/>
      <c r="BJ1435" s="24"/>
      <c r="BK1435" s="24"/>
      <c r="BL1435" s="24"/>
      <c r="BM1435" s="24"/>
      <c r="BN1435" s="24"/>
      <c r="BO1435" s="24"/>
      <c r="BP1435" s="24"/>
      <c r="BQ1435" s="24"/>
      <c r="BR1435" s="24"/>
      <c r="BS1435" s="24"/>
      <c r="BT1435" s="24"/>
      <c r="BU1435" s="24"/>
      <c r="BV1435" s="24"/>
      <c r="BW1435" s="24"/>
      <c r="BX1435" s="24"/>
      <c r="BY1435" s="24"/>
      <c r="BZ1435" s="24"/>
      <c r="CA1435" s="24"/>
      <c r="CB1435" s="24"/>
      <c r="CC1435" s="24"/>
      <c r="CD1435" s="24"/>
      <c r="CE1435" s="24"/>
    </row>
    <row r="1436" spans="46:83" x14ac:dyDescent="0.15">
      <c r="AT1436" s="24"/>
      <c r="AU1436" s="24"/>
      <c r="AV1436" s="24"/>
      <c r="AW1436" s="24"/>
      <c r="AX1436" s="24"/>
      <c r="AY1436" s="24"/>
      <c r="AZ1436" s="24"/>
      <c r="BA1436" s="24"/>
      <c r="BB1436" s="24"/>
      <c r="BC1436" s="24"/>
      <c r="BD1436" s="24"/>
      <c r="BE1436" s="24"/>
      <c r="BF1436" s="24"/>
      <c r="BG1436" s="24"/>
      <c r="BH1436" s="24"/>
      <c r="BI1436" s="24"/>
      <c r="BJ1436" s="24"/>
      <c r="BK1436" s="24"/>
      <c r="BL1436" s="24"/>
      <c r="BM1436" s="24"/>
      <c r="BN1436" s="24"/>
      <c r="BO1436" s="24"/>
      <c r="BP1436" s="24"/>
      <c r="BQ1436" s="24"/>
      <c r="BR1436" s="24"/>
      <c r="BS1436" s="24"/>
      <c r="BT1436" s="24"/>
      <c r="BU1436" s="24"/>
      <c r="BV1436" s="24"/>
      <c r="BW1436" s="24"/>
      <c r="BX1436" s="24"/>
      <c r="BY1436" s="24"/>
      <c r="BZ1436" s="24"/>
      <c r="CA1436" s="24"/>
      <c r="CB1436" s="24"/>
      <c r="CC1436" s="24"/>
      <c r="CD1436" s="24"/>
      <c r="CE1436" s="24"/>
    </row>
    <row r="1437" spans="46:83" x14ac:dyDescent="0.15">
      <c r="AT1437" s="24"/>
      <c r="AU1437" s="24"/>
      <c r="AV1437" s="24"/>
      <c r="AW1437" s="24"/>
      <c r="AX1437" s="24"/>
      <c r="AY1437" s="24"/>
      <c r="AZ1437" s="24"/>
      <c r="BA1437" s="24"/>
      <c r="BB1437" s="24"/>
      <c r="BC1437" s="24"/>
      <c r="BD1437" s="24"/>
      <c r="BE1437" s="24"/>
      <c r="BF1437" s="24"/>
      <c r="BG1437" s="24"/>
      <c r="BH1437" s="24"/>
      <c r="BI1437" s="24"/>
      <c r="BJ1437" s="24"/>
      <c r="BK1437" s="24"/>
      <c r="BL1437" s="24"/>
      <c r="BM1437" s="24"/>
      <c r="BN1437" s="24"/>
      <c r="BO1437" s="24"/>
      <c r="BP1437" s="24"/>
      <c r="BQ1437" s="24"/>
      <c r="BR1437" s="24"/>
      <c r="BS1437" s="24"/>
      <c r="BT1437" s="24"/>
      <c r="BU1437" s="24"/>
      <c r="BV1437" s="24"/>
      <c r="BW1437" s="24"/>
      <c r="BX1437" s="24"/>
      <c r="BY1437" s="24"/>
      <c r="BZ1437" s="24"/>
      <c r="CA1437" s="24"/>
      <c r="CB1437" s="24"/>
      <c r="CC1437" s="24"/>
      <c r="CD1437" s="24"/>
      <c r="CE1437" s="24"/>
    </row>
    <row r="1438" spans="46:83" x14ac:dyDescent="0.15">
      <c r="AT1438" s="24"/>
      <c r="AU1438" s="24"/>
      <c r="AV1438" s="24"/>
      <c r="AW1438" s="24"/>
      <c r="AX1438" s="24"/>
      <c r="AY1438" s="24"/>
      <c r="AZ1438" s="24"/>
      <c r="BA1438" s="24"/>
      <c r="BB1438" s="24"/>
      <c r="BC1438" s="24"/>
      <c r="BD1438" s="24"/>
      <c r="BE1438" s="24"/>
      <c r="BF1438" s="24"/>
      <c r="BG1438" s="24"/>
      <c r="BH1438" s="24"/>
      <c r="BI1438" s="24"/>
      <c r="BJ1438" s="24"/>
      <c r="BK1438" s="24"/>
      <c r="BL1438" s="24"/>
      <c r="BM1438" s="24"/>
      <c r="BN1438" s="24"/>
      <c r="BO1438" s="24"/>
      <c r="BP1438" s="24"/>
      <c r="BQ1438" s="24"/>
      <c r="BR1438" s="24"/>
      <c r="BS1438" s="24"/>
      <c r="BT1438" s="24"/>
      <c r="BU1438" s="24"/>
      <c r="BV1438" s="24"/>
      <c r="BW1438" s="24"/>
      <c r="BX1438" s="24"/>
      <c r="BY1438" s="24"/>
      <c r="BZ1438" s="24"/>
      <c r="CA1438" s="24"/>
      <c r="CB1438" s="24"/>
      <c r="CC1438" s="24"/>
      <c r="CD1438" s="24"/>
      <c r="CE1438" s="24"/>
    </row>
    <row r="1439" spans="46:83" x14ac:dyDescent="0.15">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row>
    <row r="1440" spans="46:83" x14ac:dyDescent="0.15">
      <c r="AT1440" s="24"/>
      <c r="AU1440" s="24"/>
      <c r="AV1440" s="24"/>
      <c r="AW1440" s="24"/>
      <c r="AX1440" s="24"/>
      <c r="AY1440" s="24"/>
      <c r="AZ1440" s="24"/>
      <c r="BA1440" s="24"/>
      <c r="BB1440" s="24"/>
      <c r="BC1440" s="24"/>
      <c r="BD1440" s="24"/>
      <c r="BE1440" s="24"/>
      <c r="BF1440" s="24"/>
      <c r="BG1440" s="24"/>
      <c r="BH1440" s="24"/>
      <c r="BI1440" s="24"/>
      <c r="BJ1440" s="24"/>
      <c r="BK1440" s="24"/>
      <c r="BL1440" s="24"/>
      <c r="BM1440" s="24"/>
      <c r="BN1440" s="24"/>
      <c r="BO1440" s="24"/>
      <c r="BP1440" s="24"/>
      <c r="BQ1440" s="24"/>
      <c r="BR1440" s="24"/>
      <c r="BS1440" s="24"/>
      <c r="BT1440" s="24"/>
      <c r="BU1440" s="24"/>
      <c r="BV1440" s="24"/>
      <c r="BW1440" s="24"/>
      <c r="BX1440" s="24"/>
      <c r="BY1440" s="24"/>
      <c r="BZ1440" s="24"/>
      <c r="CA1440" s="24"/>
      <c r="CB1440" s="24"/>
      <c r="CC1440" s="24"/>
      <c r="CD1440" s="24"/>
      <c r="CE1440" s="24"/>
    </row>
    <row r="1441" spans="46:83" x14ac:dyDescent="0.15">
      <c r="AT1441" s="24"/>
      <c r="AU1441" s="24"/>
      <c r="AV1441" s="24"/>
      <c r="AW1441" s="24"/>
      <c r="AX1441" s="24"/>
      <c r="AY1441" s="24"/>
      <c r="AZ1441" s="24"/>
      <c r="BA1441" s="24"/>
      <c r="BB1441" s="24"/>
      <c r="BC1441" s="24"/>
      <c r="BD1441" s="24"/>
      <c r="BE1441" s="24"/>
      <c r="BF1441" s="24"/>
      <c r="BG1441" s="24"/>
      <c r="BH1441" s="24"/>
      <c r="BI1441" s="24"/>
      <c r="BJ1441" s="24"/>
      <c r="BK1441" s="24"/>
      <c r="BL1441" s="24"/>
      <c r="BM1441" s="24"/>
      <c r="BN1441" s="24"/>
      <c r="BO1441" s="24"/>
      <c r="BP1441" s="24"/>
      <c r="BQ1441" s="24"/>
      <c r="BR1441" s="24"/>
      <c r="BS1441" s="24"/>
      <c r="BT1441" s="24"/>
      <c r="BU1441" s="24"/>
      <c r="BV1441" s="24"/>
      <c r="BW1441" s="24"/>
      <c r="BX1441" s="24"/>
      <c r="BY1441" s="24"/>
      <c r="BZ1441" s="24"/>
      <c r="CA1441" s="24"/>
      <c r="CB1441" s="24"/>
      <c r="CC1441" s="24"/>
      <c r="CD1441" s="24"/>
      <c r="CE1441" s="24"/>
    </row>
    <row r="1442" spans="46:83" x14ac:dyDescent="0.15">
      <c r="AT1442" s="24"/>
      <c r="AU1442" s="24"/>
      <c r="AV1442" s="24"/>
      <c r="AW1442" s="24"/>
      <c r="AX1442" s="24"/>
      <c r="AY1442" s="24"/>
      <c r="AZ1442" s="24"/>
      <c r="BA1442" s="24"/>
      <c r="BB1442" s="24"/>
      <c r="BC1442" s="24"/>
      <c r="BD1442" s="24"/>
      <c r="BE1442" s="24"/>
      <c r="BF1442" s="24"/>
      <c r="BG1442" s="24"/>
      <c r="BH1442" s="24"/>
      <c r="BI1442" s="24"/>
      <c r="BJ1442" s="24"/>
      <c r="BK1442" s="24"/>
      <c r="BL1442" s="24"/>
      <c r="BM1442" s="24"/>
      <c r="BN1442" s="24"/>
      <c r="BO1442" s="24"/>
      <c r="BP1442" s="24"/>
      <c r="BQ1442" s="24"/>
      <c r="BR1442" s="24"/>
      <c r="BS1442" s="24"/>
      <c r="BT1442" s="24"/>
      <c r="BU1442" s="24"/>
      <c r="BV1442" s="24"/>
      <c r="BW1442" s="24"/>
      <c r="BX1442" s="24"/>
      <c r="BY1442" s="24"/>
      <c r="BZ1442" s="24"/>
      <c r="CA1442" s="24"/>
      <c r="CB1442" s="24"/>
      <c r="CC1442" s="24"/>
      <c r="CD1442" s="24"/>
      <c r="CE1442" s="24"/>
    </row>
    <row r="1443" spans="46:83" x14ac:dyDescent="0.15">
      <c r="AT1443" s="24"/>
      <c r="AU1443" s="24"/>
      <c r="AV1443" s="24"/>
      <c r="AW1443" s="24"/>
      <c r="AX1443" s="24"/>
      <c r="AY1443" s="24"/>
      <c r="AZ1443" s="24"/>
      <c r="BA1443" s="24"/>
      <c r="BB1443" s="24"/>
      <c r="BC1443" s="24"/>
      <c r="BD1443" s="24"/>
      <c r="BE1443" s="24"/>
      <c r="BF1443" s="24"/>
      <c r="BG1443" s="24"/>
      <c r="BH1443" s="24"/>
      <c r="BI1443" s="24"/>
      <c r="BJ1443" s="24"/>
      <c r="BK1443" s="24"/>
      <c r="BL1443" s="24"/>
      <c r="BM1443" s="24"/>
      <c r="BN1443" s="24"/>
      <c r="BO1443" s="24"/>
      <c r="BP1443" s="24"/>
      <c r="BQ1443" s="24"/>
      <c r="BR1443" s="24"/>
      <c r="BS1443" s="24"/>
      <c r="BT1443" s="24"/>
      <c r="BU1443" s="24"/>
      <c r="BV1443" s="24"/>
      <c r="BW1443" s="24"/>
      <c r="BX1443" s="24"/>
      <c r="BY1443" s="24"/>
      <c r="BZ1443" s="24"/>
      <c r="CA1443" s="24"/>
      <c r="CB1443" s="24"/>
      <c r="CC1443" s="24"/>
      <c r="CD1443" s="24"/>
      <c r="CE1443" s="24"/>
    </row>
    <row r="1444" spans="46:83" x14ac:dyDescent="0.15">
      <c r="AT1444" s="24"/>
      <c r="AU1444" s="24"/>
      <c r="AV1444" s="24"/>
      <c r="AW1444" s="24"/>
      <c r="AX1444" s="24"/>
      <c r="AY1444" s="24"/>
      <c r="AZ1444" s="24"/>
      <c r="BA1444" s="24"/>
      <c r="BB1444" s="24"/>
      <c r="BC1444" s="24"/>
      <c r="BD1444" s="24"/>
      <c r="BE1444" s="24"/>
      <c r="BF1444" s="24"/>
      <c r="BG1444" s="24"/>
      <c r="BH1444" s="24"/>
      <c r="BI1444" s="24"/>
      <c r="BJ1444" s="24"/>
      <c r="BK1444" s="24"/>
      <c r="BL1444" s="24"/>
      <c r="BM1444" s="24"/>
      <c r="BN1444" s="24"/>
      <c r="BO1444" s="24"/>
      <c r="BP1444" s="24"/>
      <c r="BQ1444" s="24"/>
      <c r="BR1444" s="24"/>
      <c r="BS1444" s="24"/>
      <c r="BT1444" s="24"/>
      <c r="BU1444" s="24"/>
      <c r="BV1444" s="24"/>
      <c r="BW1444" s="24"/>
      <c r="BX1444" s="24"/>
      <c r="BY1444" s="24"/>
      <c r="BZ1444" s="24"/>
      <c r="CA1444" s="24"/>
      <c r="CB1444" s="24"/>
      <c r="CC1444" s="24"/>
      <c r="CD1444" s="24"/>
      <c r="CE1444" s="24"/>
    </row>
    <row r="1445" spans="46:83" x14ac:dyDescent="0.15">
      <c r="AT1445" s="24"/>
      <c r="AU1445" s="24"/>
      <c r="AV1445" s="24"/>
      <c r="AW1445" s="24"/>
      <c r="AX1445" s="24"/>
      <c r="AY1445" s="24"/>
      <c r="AZ1445" s="24"/>
      <c r="BA1445" s="24"/>
      <c r="BB1445" s="24"/>
      <c r="BC1445" s="24"/>
      <c r="BD1445" s="24"/>
      <c r="BE1445" s="24"/>
      <c r="BF1445" s="24"/>
      <c r="BG1445" s="24"/>
      <c r="BH1445" s="24"/>
      <c r="BI1445" s="24"/>
      <c r="BJ1445" s="24"/>
      <c r="BK1445" s="24"/>
      <c r="BL1445" s="24"/>
      <c r="BM1445" s="24"/>
      <c r="BN1445" s="24"/>
      <c r="BO1445" s="24"/>
      <c r="BP1445" s="24"/>
      <c r="BQ1445" s="24"/>
      <c r="BR1445" s="24"/>
      <c r="BS1445" s="24"/>
      <c r="BT1445" s="24"/>
      <c r="BU1445" s="24"/>
      <c r="BV1445" s="24"/>
      <c r="BW1445" s="24"/>
      <c r="BX1445" s="24"/>
      <c r="BY1445" s="24"/>
      <c r="BZ1445" s="24"/>
      <c r="CA1445" s="24"/>
      <c r="CB1445" s="24"/>
      <c r="CC1445" s="24"/>
      <c r="CD1445" s="24"/>
      <c r="CE1445" s="24"/>
    </row>
    <row r="1446" spans="46:83" x14ac:dyDescent="0.15">
      <c r="AT1446" s="24"/>
      <c r="AU1446" s="24"/>
      <c r="AV1446" s="24"/>
      <c r="AW1446" s="24"/>
      <c r="AX1446" s="24"/>
      <c r="AY1446" s="24"/>
      <c r="AZ1446" s="24"/>
      <c r="BA1446" s="24"/>
      <c r="BB1446" s="24"/>
      <c r="BC1446" s="24"/>
      <c r="BD1446" s="24"/>
      <c r="BE1446" s="24"/>
      <c r="BF1446" s="24"/>
      <c r="BG1446" s="24"/>
      <c r="BH1446" s="24"/>
      <c r="BI1446" s="24"/>
      <c r="BJ1446" s="24"/>
      <c r="BK1446" s="24"/>
      <c r="BL1446" s="24"/>
      <c r="BM1446" s="24"/>
      <c r="BN1446" s="24"/>
      <c r="BO1446" s="24"/>
      <c r="BP1446" s="24"/>
      <c r="BQ1446" s="24"/>
      <c r="BR1446" s="24"/>
      <c r="BS1446" s="24"/>
      <c r="BT1446" s="24"/>
      <c r="BU1446" s="24"/>
      <c r="BV1446" s="24"/>
      <c r="BW1446" s="24"/>
      <c r="BX1446" s="24"/>
      <c r="BY1446" s="24"/>
      <c r="BZ1446" s="24"/>
      <c r="CA1446" s="24"/>
      <c r="CB1446" s="24"/>
      <c r="CC1446" s="24"/>
      <c r="CD1446" s="24"/>
      <c r="CE1446" s="24"/>
    </row>
    <row r="1447" spans="46:83" x14ac:dyDescent="0.15">
      <c r="AT1447" s="24"/>
      <c r="AU1447" s="24"/>
      <c r="AV1447" s="24"/>
      <c r="AW1447" s="24"/>
      <c r="AX1447" s="24"/>
      <c r="AY1447" s="24"/>
      <c r="AZ1447" s="24"/>
      <c r="BA1447" s="24"/>
      <c r="BB1447" s="24"/>
      <c r="BC1447" s="24"/>
      <c r="BD1447" s="24"/>
      <c r="BE1447" s="24"/>
      <c r="BF1447" s="24"/>
      <c r="BG1447" s="24"/>
      <c r="BH1447" s="24"/>
      <c r="BI1447" s="24"/>
      <c r="BJ1447" s="24"/>
      <c r="BK1447" s="24"/>
      <c r="BL1447" s="24"/>
      <c r="BM1447" s="24"/>
      <c r="BN1447" s="24"/>
      <c r="BO1447" s="24"/>
      <c r="BP1447" s="24"/>
      <c r="BQ1447" s="24"/>
      <c r="BR1447" s="24"/>
      <c r="BS1447" s="24"/>
      <c r="BT1447" s="24"/>
      <c r="BU1447" s="24"/>
      <c r="BV1447" s="24"/>
      <c r="BW1447" s="24"/>
      <c r="BX1447" s="24"/>
      <c r="BY1447" s="24"/>
      <c r="BZ1447" s="24"/>
      <c r="CA1447" s="24"/>
      <c r="CB1447" s="24"/>
      <c r="CC1447" s="24"/>
      <c r="CD1447" s="24"/>
      <c r="CE1447" s="24"/>
    </row>
    <row r="1448" spans="46:83" x14ac:dyDescent="0.15">
      <c r="AT1448" s="24"/>
      <c r="AU1448" s="24"/>
      <c r="AV1448" s="24"/>
      <c r="AW1448" s="24"/>
      <c r="AX1448" s="24"/>
      <c r="AY1448" s="24"/>
      <c r="AZ1448" s="24"/>
      <c r="BA1448" s="24"/>
      <c r="BB1448" s="24"/>
      <c r="BC1448" s="24"/>
      <c r="BD1448" s="24"/>
      <c r="BE1448" s="24"/>
      <c r="BF1448" s="24"/>
      <c r="BG1448" s="24"/>
      <c r="BH1448" s="24"/>
      <c r="BI1448" s="24"/>
      <c r="BJ1448" s="24"/>
      <c r="BK1448" s="24"/>
      <c r="BL1448" s="24"/>
      <c r="BM1448" s="24"/>
      <c r="BN1448" s="24"/>
      <c r="BO1448" s="24"/>
      <c r="BP1448" s="24"/>
      <c r="BQ1448" s="24"/>
      <c r="BR1448" s="24"/>
      <c r="BS1448" s="24"/>
      <c r="BT1448" s="24"/>
      <c r="BU1448" s="24"/>
      <c r="BV1448" s="24"/>
      <c r="BW1448" s="24"/>
      <c r="BX1448" s="24"/>
      <c r="BY1448" s="24"/>
      <c r="BZ1448" s="24"/>
      <c r="CA1448" s="24"/>
      <c r="CB1448" s="24"/>
      <c r="CC1448" s="24"/>
      <c r="CD1448" s="24"/>
      <c r="CE1448" s="24"/>
    </row>
    <row r="1449" spans="46:83" x14ac:dyDescent="0.15">
      <c r="AT1449" s="24"/>
      <c r="AU1449" s="24"/>
      <c r="AV1449" s="24"/>
      <c r="AW1449" s="24"/>
      <c r="AX1449" s="24"/>
      <c r="AY1449" s="24"/>
      <c r="AZ1449" s="24"/>
      <c r="BA1449" s="24"/>
      <c r="BB1449" s="24"/>
      <c r="BC1449" s="24"/>
      <c r="BD1449" s="24"/>
      <c r="BE1449" s="24"/>
      <c r="BF1449" s="24"/>
      <c r="BG1449" s="24"/>
      <c r="BH1449" s="24"/>
      <c r="BI1449" s="24"/>
      <c r="BJ1449" s="24"/>
      <c r="BK1449" s="24"/>
      <c r="BL1449" s="24"/>
      <c r="BM1449" s="24"/>
      <c r="BN1449" s="24"/>
      <c r="BO1449" s="24"/>
      <c r="BP1449" s="24"/>
      <c r="BQ1449" s="24"/>
      <c r="BR1449" s="24"/>
      <c r="BS1449" s="24"/>
      <c r="BT1449" s="24"/>
      <c r="BU1449" s="24"/>
      <c r="BV1449" s="24"/>
      <c r="BW1449" s="24"/>
      <c r="BX1449" s="24"/>
      <c r="BY1449" s="24"/>
      <c r="BZ1449" s="24"/>
      <c r="CA1449" s="24"/>
      <c r="CB1449" s="24"/>
      <c r="CC1449" s="24"/>
      <c r="CD1449" s="24"/>
      <c r="CE1449" s="24"/>
    </row>
    <row r="1450" spans="46:83" x14ac:dyDescent="0.15">
      <c r="AT1450" s="24"/>
      <c r="AU1450" s="24"/>
      <c r="AV1450" s="24"/>
      <c r="AW1450" s="24"/>
      <c r="AX1450" s="24"/>
      <c r="AY1450" s="24"/>
      <c r="AZ1450" s="24"/>
      <c r="BA1450" s="24"/>
      <c r="BB1450" s="24"/>
      <c r="BC1450" s="24"/>
      <c r="BD1450" s="24"/>
      <c r="BE1450" s="24"/>
      <c r="BF1450" s="24"/>
      <c r="BG1450" s="24"/>
      <c r="BH1450" s="24"/>
      <c r="BI1450" s="24"/>
      <c r="BJ1450" s="24"/>
      <c r="BK1450" s="24"/>
      <c r="BL1450" s="24"/>
      <c r="BM1450" s="24"/>
      <c r="BN1450" s="24"/>
      <c r="BO1450" s="24"/>
      <c r="BP1450" s="24"/>
      <c r="BQ1450" s="24"/>
      <c r="BR1450" s="24"/>
      <c r="BS1450" s="24"/>
      <c r="BT1450" s="24"/>
      <c r="BU1450" s="24"/>
      <c r="BV1450" s="24"/>
      <c r="BW1450" s="24"/>
      <c r="BX1450" s="24"/>
      <c r="BY1450" s="24"/>
      <c r="BZ1450" s="24"/>
      <c r="CA1450" s="24"/>
      <c r="CB1450" s="24"/>
      <c r="CC1450" s="24"/>
      <c r="CD1450" s="24"/>
      <c r="CE1450" s="24"/>
    </row>
    <row r="1451" spans="46:83" x14ac:dyDescent="0.15">
      <c r="AT1451" s="24"/>
      <c r="AU1451" s="24"/>
      <c r="AV1451" s="24"/>
      <c r="AW1451" s="24"/>
      <c r="AX1451" s="24"/>
      <c r="AY1451" s="24"/>
      <c r="AZ1451" s="24"/>
      <c r="BA1451" s="24"/>
      <c r="BB1451" s="24"/>
      <c r="BC1451" s="24"/>
      <c r="BD1451" s="24"/>
      <c r="BE1451" s="24"/>
      <c r="BF1451" s="24"/>
      <c r="BG1451" s="24"/>
      <c r="BH1451" s="24"/>
      <c r="BI1451" s="24"/>
      <c r="BJ1451" s="24"/>
      <c r="BK1451" s="24"/>
      <c r="BL1451" s="24"/>
      <c r="BM1451" s="24"/>
      <c r="BN1451" s="24"/>
      <c r="BO1451" s="24"/>
      <c r="BP1451" s="24"/>
      <c r="BQ1451" s="24"/>
      <c r="BR1451" s="24"/>
      <c r="BS1451" s="24"/>
      <c r="BT1451" s="24"/>
      <c r="BU1451" s="24"/>
      <c r="BV1451" s="24"/>
      <c r="BW1451" s="24"/>
      <c r="BX1451" s="24"/>
      <c r="BY1451" s="24"/>
      <c r="BZ1451" s="24"/>
      <c r="CA1451" s="24"/>
      <c r="CB1451" s="24"/>
      <c r="CC1451" s="24"/>
      <c r="CD1451" s="24"/>
      <c r="CE1451" s="24"/>
    </row>
    <row r="1452" spans="46:83" x14ac:dyDescent="0.15">
      <c r="AT1452" s="24"/>
      <c r="AU1452" s="24"/>
      <c r="AV1452" s="24"/>
      <c r="AW1452" s="24"/>
      <c r="AX1452" s="24"/>
      <c r="AY1452" s="24"/>
      <c r="AZ1452" s="24"/>
      <c r="BA1452" s="24"/>
      <c r="BB1452" s="24"/>
      <c r="BC1452" s="24"/>
      <c r="BD1452" s="24"/>
      <c r="BE1452" s="24"/>
      <c r="BF1452" s="24"/>
      <c r="BG1452" s="24"/>
      <c r="BH1452" s="24"/>
      <c r="BI1452" s="24"/>
      <c r="BJ1452" s="24"/>
      <c r="BK1452" s="24"/>
      <c r="BL1452" s="24"/>
      <c r="BM1452" s="24"/>
      <c r="BN1452" s="24"/>
      <c r="BO1452" s="24"/>
      <c r="BP1452" s="24"/>
      <c r="BQ1452" s="24"/>
      <c r="BR1452" s="24"/>
      <c r="BS1452" s="24"/>
      <c r="BT1452" s="24"/>
      <c r="BU1452" s="24"/>
      <c r="BV1452" s="24"/>
      <c r="BW1452" s="24"/>
      <c r="BX1452" s="24"/>
      <c r="BY1452" s="24"/>
      <c r="BZ1452" s="24"/>
      <c r="CA1452" s="24"/>
      <c r="CB1452" s="24"/>
      <c r="CC1452" s="24"/>
      <c r="CD1452" s="24"/>
      <c r="CE1452" s="24"/>
    </row>
    <row r="1453" spans="46:83" x14ac:dyDescent="0.15">
      <c r="AT1453" s="24"/>
      <c r="AU1453" s="24"/>
      <c r="AV1453" s="24"/>
      <c r="AW1453" s="24"/>
      <c r="AX1453" s="24"/>
      <c r="AY1453" s="24"/>
      <c r="AZ1453" s="24"/>
      <c r="BA1453" s="24"/>
      <c r="BB1453" s="24"/>
      <c r="BC1453" s="24"/>
      <c r="BD1453" s="24"/>
      <c r="BE1453" s="24"/>
      <c r="BF1453" s="24"/>
      <c r="BG1453" s="24"/>
      <c r="BH1453" s="24"/>
      <c r="BI1453" s="24"/>
      <c r="BJ1453" s="24"/>
      <c r="BK1453" s="24"/>
      <c r="BL1453" s="24"/>
      <c r="BM1453" s="24"/>
      <c r="BN1453" s="24"/>
      <c r="BO1453" s="24"/>
      <c r="BP1453" s="24"/>
      <c r="BQ1453" s="24"/>
      <c r="BR1453" s="24"/>
      <c r="BS1453" s="24"/>
      <c r="BT1453" s="24"/>
      <c r="BU1453" s="24"/>
      <c r="BV1453" s="24"/>
      <c r="BW1453" s="24"/>
      <c r="BX1453" s="24"/>
      <c r="BY1453" s="24"/>
      <c r="BZ1453" s="24"/>
      <c r="CA1453" s="24"/>
      <c r="CB1453" s="24"/>
      <c r="CC1453" s="24"/>
      <c r="CD1453" s="24"/>
      <c r="CE1453" s="24"/>
    </row>
    <row r="1454" spans="46:83" x14ac:dyDescent="0.15">
      <c r="AT1454" s="24"/>
      <c r="AU1454" s="24"/>
      <c r="AV1454" s="24"/>
      <c r="AW1454" s="24"/>
      <c r="AX1454" s="24"/>
      <c r="AY1454" s="24"/>
      <c r="AZ1454" s="24"/>
      <c r="BA1454" s="24"/>
      <c r="BB1454" s="24"/>
      <c r="BC1454" s="24"/>
      <c r="BD1454" s="24"/>
      <c r="BE1454" s="24"/>
      <c r="BF1454" s="24"/>
      <c r="BG1454" s="24"/>
      <c r="BH1454" s="24"/>
      <c r="BI1454" s="24"/>
      <c r="BJ1454" s="24"/>
      <c r="BK1454" s="24"/>
      <c r="BL1454" s="24"/>
      <c r="BM1454" s="24"/>
      <c r="BN1454" s="24"/>
      <c r="BO1454" s="24"/>
      <c r="BP1454" s="24"/>
      <c r="BQ1454" s="24"/>
      <c r="BR1454" s="24"/>
      <c r="BS1454" s="24"/>
      <c r="BT1454" s="24"/>
      <c r="BU1454" s="24"/>
      <c r="BV1454" s="24"/>
      <c r="BW1454" s="24"/>
      <c r="BX1454" s="24"/>
      <c r="BY1454" s="24"/>
      <c r="BZ1454" s="24"/>
      <c r="CA1454" s="24"/>
      <c r="CB1454" s="24"/>
      <c r="CC1454" s="24"/>
      <c r="CD1454" s="24"/>
      <c r="CE1454" s="24"/>
    </row>
    <row r="1455" spans="46:83" x14ac:dyDescent="0.15">
      <c r="AT1455" s="24"/>
      <c r="AU1455" s="24"/>
      <c r="AV1455" s="24"/>
      <c r="AW1455" s="24"/>
      <c r="AX1455" s="24"/>
      <c r="AY1455" s="24"/>
      <c r="AZ1455" s="24"/>
      <c r="BA1455" s="24"/>
      <c r="BB1455" s="24"/>
      <c r="BC1455" s="24"/>
      <c r="BD1455" s="24"/>
      <c r="BE1455" s="24"/>
      <c r="BF1455" s="24"/>
      <c r="BG1455" s="24"/>
      <c r="BH1455" s="24"/>
      <c r="BI1455" s="24"/>
      <c r="BJ1455" s="24"/>
      <c r="BK1455" s="24"/>
      <c r="BL1455" s="24"/>
      <c r="BM1455" s="24"/>
      <c r="BN1455" s="24"/>
      <c r="BO1455" s="24"/>
      <c r="BP1455" s="24"/>
      <c r="BQ1455" s="24"/>
      <c r="BR1455" s="24"/>
      <c r="BS1455" s="24"/>
      <c r="BT1455" s="24"/>
      <c r="BU1455" s="24"/>
      <c r="BV1455" s="24"/>
      <c r="BW1455" s="24"/>
      <c r="BX1455" s="24"/>
      <c r="BY1455" s="24"/>
      <c r="BZ1455" s="24"/>
      <c r="CA1455" s="24"/>
      <c r="CB1455" s="24"/>
      <c r="CC1455" s="24"/>
      <c r="CD1455" s="24"/>
      <c r="CE1455" s="24"/>
    </row>
    <row r="1456" spans="46:83" x14ac:dyDescent="0.15">
      <c r="AT1456" s="24"/>
      <c r="AU1456" s="24"/>
      <c r="AV1456" s="24"/>
      <c r="AW1456" s="24"/>
      <c r="AX1456" s="24"/>
      <c r="AY1456" s="24"/>
      <c r="AZ1456" s="24"/>
      <c r="BA1456" s="24"/>
      <c r="BB1456" s="24"/>
      <c r="BC1456" s="24"/>
      <c r="BD1456" s="24"/>
      <c r="BE1456" s="24"/>
      <c r="BF1456" s="24"/>
      <c r="BG1456" s="24"/>
      <c r="BH1456" s="24"/>
      <c r="BI1456" s="24"/>
      <c r="BJ1456" s="24"/>
      <c r="BK1456" s="24"/>
      <c r="BL1456" s="24"/>
      <c r="BM1456" s="24"/>
      <c r="BN1456" s="24"/>
      <c r="BO1456" s="24"/>
      <c r="BP1456" s="24"/>
      <c r="BQ1456" s="24"/>
      <c r="BR1456" s="24"/>
      <c r="BS1456" s="24"/>
      <c r="BT1456" s="24"/>
      <c r="BU1456" s="24"/>
      <c r="BV1456" s="24"/>
      <c r="BW1456" s="24"/>
      <c r="BX1456" s="24"/>
      <c r="BY1456" s="24"/>
      <c r="BZ1456" s="24"/>
      <c r="CA1456" s="24"/>
      <c r="CB1456" s="24"/>
      <c r="CC1456" s="24"/>
      <c r="CD1456" s="24"/>
      <c r="CE1456" s="24"/>
    </row>
    <row r="1457" spans="46:83" x14ac:dyDescent="0.15">
      <c r="AT1457" s="24"/>
      <c r="AU1457" s="24"/>
      <c r="AV1457" s="24"/>
      <c r="AW1457" s="24"/>
      <c r="AX1457" s="24"/>
      <c r="AY1457" s="24"/>
      <c r="AZ1457" s="24"/>
      <c r="BA1457" s="24"/>
      <c r="BB1457" s="24"/>
      <c r="BC1457" s="24"/>
      <c r="BD1457" s="24"/>
      <c r="BE1457" s="24"/>
      <c r="BF1457" s="24"/>
      <c r="BG1457" s="24"/>
      <c r="BH1457" s="24"/>
      <c r="BI1457" s="24"/>
      <c r="BJ1457" s="24"/>
      <c r="BK1457" s="24"/>
      <c r="BL1457" s="24"/>
      <c r="BM1457" s="24"/>
      <c r="BN1457" s="24"/>
      <c r="BO1457" s="24"/>
      <c r="BP1457" s="24"/>
      <c r="BQ1457" s="24"/>
      <c r="BR1457" s="24"/>
      <c r="BS1457" s="24"/>
      <c r="BT1457" s="24"/>
      <c r="BU1457" s="24"/>
      <c r="BV1457" s="24"/>
      <c r="BW1457" s="24"/>
      <c r="BX1457" s="24"/>
      <c r="BY1457" s="24"/>
      <c r="BZ1457" s="24"/>
      <c r="CA1457" s="24"/>
      <c r="CB1457" s="24"/>
      <c r="CC1457" s="24"/>
      <c r="CD1457" s="24"/>
      <c r="CE1457" s="24"/>
    </row>
    <row r="1458" spans="46:83" x14ac:dyDescent="0.15">
      <c r="AT1458" s="24"/>
      <c r="AU1458" s="24"/>
      <c r="AV1458" s="24"/>
      <c r="AW1458" s="24"/>
      <c r="AX1458" s="24"/>
      <c r="AY1458" s="24"/>
      <c r="AZ1458" s="24"/>
      <c r="BA1458" s="24"/>
      <c r="BB1458" s="24"/>
      <c r="BC1458" s="24"/>
      <c r="BD1458" s="24"/>
      <c r="BE1458" s="24"/>
      <c r="BF1458" s="24"/>
      <c r="BG1458" s="24"/>
      <c r="BH1458" s="24"/>
      <c r="BI1458" s="24"/>
      <c r="BJ1458" s="24"/>
      <c r="BK1458" s="24"/>
      <c r="BL1458" s="24"/>
      <c r="BM1458" s="24"/>
      <c r="BN1458" s="24"/>
      <c r="BO1458" s="24"/>
      <c r="BP1458" s="24"/>
      <c r="BQ1458" s="24"/>
      <c r="BR1458" s="24"/>
      <c r="BS1458" s="24"/>
      <c r="BT1458" s="24"/>
      <c r="BU1458" s="24"/>
      <c r="BV1458" s="24"/>
      <c r="BW1458" s="24"/>
      <c r="BX1458" s="24"/>
      <c r="BY1458" s="24"/>
      <c r="BZ1458" s="24"/>
      <c r="CA1458" s="24"/>
      <c r="CB1458" s="24"/>
      <c r="CC1458" s="24"/>
      <c r="CD1458" s="24"/>
      <c r="CE1458" s="24"/>
    </row>
    <row r="1459" spans="46:83" x14ac:dyDescent="0.15">
      <c r="AT1459" s="24"/>
      <c r="AU1459" s="24"/>
      <c r="AV1459" s="24"/>
      <c r="AW1459" s="24"/>
      <c r="AX1459" s="24"/>
      <c r="AY1459" s="24"/>
      <c r="AZ1459" s="24"/>
      <c r="BA1459" s="24"/>
      <c r="BB1459" s="24"/>
      <c r="BC1459" s="24"/>
      <c r="BD1459" s="24"/>
      <c r="BE1459" s="24"/>
      <c r="BF1459" s="24"/>
      <c r="BG1459" s="24"/>
      <c r="BH1459" s="24"/>
      <c r="BI1459" s="24"/>
      <c r="BJ1459" s="24"/>
      <c r="BK1459" s="24"/>
      <c r="BL1459" s="24"/>
      <c r="BM1459" s="24"/>
      <c r="BN1459" s="24"/>
      <c r="BO1459" s="24"/>
      <c r="BP1459" s="24"/>
      <c r="BQ1459" s="24"/>
      <c r="BR1459" s="24"/>
      <c r="BS1459" s="24"/>
      <c r="BT1459" s="24"/>
      <c r="BU1459" s="24"/>
      <c r="BV1459" s="24"/>
      <c r="BW1459" s="24"/>
      <c r="BX1459" s="24"/>
      <c r="BY1459" s="24"/>
      <c r="BZ1459" s="24"/>
      <c r="CA1459" s="24"/>
      <c r="CB1459" s="24"/>
      <c r="CC1459" s="24"/>
      <c r="CD1459" s="24"/>
      <c r="CE1459" s="24"/>
    </row>
    <row r="1460" spans="46:83" x14ac:dyDescent="0.15">
      <c r="AT1460" s="24"/>
      <c r="AU1460" s="24"/>
      <c r="AV1460" s="24"/>
      <c r="AW1460" s="24"/>
      <c r="AX1460" s="24"/>
      <c r="AY1460" s="24"/>
      <c r="AZ1460" s="24"/>
      <c r="BA1460" s="24"/>
      <c r="BB1460" s="24"/>
      <c r="BC1460" s="24"/>
      <c r="BD1460" s="24"/>
      <c r="BE1460" s="24"/>
      <c r="BF1460" s="24"/>
      <c r="BG1460" s="24"/>
      <c r="BH1460" s="24"/>
      <c r="BI1460" s="24"/>
      <c r="BJ1460" s="24"/>
      <c r="BK1460" s="24"/>
      <c r="BL1460" s="24"/>
      <c r="BM1460" s="24"/>
      <c r="BN1460" s="24"/>
      <c r="BO1460" s="24"/>
      <c r="BP1460" s="24"/>
      <c r="BQ1460" s="24"/>
      <c r="BR1460" s="24"/>
      <c r="BS1460" s="24"/>
      <c r="BT1460" s="24"/>
      <c r="BU1460" s="24"/>
      <c r="BV1460" s="24"/>
      <c r="BW1460" s="24"/>
      <c r="BX1460" s="24"/>
      <c r="BY1460" s="24"/>
      <c r="BZ1460" s="24"/>
      <c r="CA1460" s="24"/>
      <c r="CB1460" s="24"/>
      <c r="CC1460" s="24"/>
      <c r="CD1460" s="24"/>
      <c r="CE1460" s="24"/>
    </row>
    <row r="1461" spans="46:83" x14ac:dyDescent="0.15">
      <c r="AT1461" s="24"/>
      <c r="AU1461" s="24"/>
      <c r="AV1461" s="24"/>
      <c r="AW1461" s="24"/>
      <c r="AX1461" s="24"/>
      <c r="AY1461" s="24"/>
      <c r="AZ1461" s="24"/>
      <c r="BA1461" s="24"/>
      <c r="BB1461" s="24"/>
      <c r="BC1461" s="24"/>
      <c r="BD1461" s="24"/>
      <c r="BE1461" s="24"/>
      <c r="BF1461" s="24"/>
      <c r="BG1461" s="24"/>
      <c r="BH1461" s="24"/>
      <c r="BI1461" s="24"/>
      <c r="BJ1461" s="24"/>
      <c r="BK1461" s="24"/>
      <c r="BL1461" s="24"/>
      <c r="BM1461" s="24"/>
      <c r="BN1461" s="24"/>
      <c r="BO1461" s="24"/>
      <c r="BP1461" s="24"/>
      <c r="BQ1461" s="24"/>
      <c r="BR1461" s="24"/>
      <c r="BS1461" s="24"/>
      <c r="BT1461" s="24"/>
      <c r="BU1461" s="24"/>
      <c r="BV1461" s="24"/>
      <c r="BW1461" s="24"/>
      <c r="BX1461" s="24"/>
      <c r="BY1461" s="24"/>
      <c r="BZ1461" s="24"/>
      <c r="CA1461" s="24"/>
      <c r="CB1461" s="24"/>
      <c r="CC1461" s="24"/>
      <c r="CD1461" s="24"/>
      <c r="CE1461" s="24"/>
    </row>
    <row r="1462" spans="46:83" x14ac:dyDescent="0.15">
      <c r="AT1462" s="24"/>
      <c r="AU1462" s="24"/>
      <c r="AV1462" s="24"/>
      <c r="AW1462" s="24"/>
      <c r="AX1462" s="24"/>
      <c r="AY1462" s="24"/>
      <c r="AZ1462" s="24"/>
      <c r="BA1462" s="24"/>
      <c r="BB1462" s="24"/>
      <c r="BC1462" s="24"/>
      <c r="BD1462" s="24"/>
      <c r="BE1462" s="24"/>
      <c r="BF1462" s="24"/>
      <c r="BG1462" s="24"/>
      <c r="BH1462" s="24"/>
      <c r="BI1462" s="24"/>
      <c r="BJ1462" s="24"/>
      <c r="BK1462" s="24"/>
      <c r="BL1462" s="24"/>
      <c r="BM1462" s="24"/>
      <c r="BN1462" s="24"/>
      <c r="BO1462" s="24"/>
      <c r="BP1462" s="24"/>
      <c r="BQ1462" s="24"/>
      <c r="BR1462" s="24"/>
      <c r="BS1462" s="24"/>
      <c r="BT1462" s="24"/>
      <c r="BU1462" s="24"/>
      <c r="BV1462" s="24"/>
      <c r="BW1462" s="24"/>
      <c r="BX1462" s="24"/>
      <c r="BY1462" s="24"/>
      <c r="BZ1462" s="24"/>
      <c r="CA1462" s="24"/>
      <c r="CB1462" s="24"/>
      <c r="CC1462" s="24"/>
      <c r="CD1462" s="24"/>
      <c r="CE1462" s="24"/>
    </row>
    <row r="1463" spans="46:83" x14ac:dyDescent="0.15">
      <c r="AT1463" s="24"/>
      <c r="AU1463" s="24"/>
      <c r="AV1463" s="24"/>
      <c r="AW1463" s="24"/>
      <c r="AX1463" s="24"/>
      <c r="AY1463" s="24"/>
      <c r="AZ1463" s="24"/>
      <c r="BA1463" s="24"/>
      <c r="BB1463" s="24"/>
      <c r="BC1463" s="24"/>
      <c r="BD1463" s="24"/>
      <c r="BE1463" s="24"/>
      <c r="BF1463" s="24"/>
      <c r="BG1463" s="24"/>
      <c r="BH1463" s="24"/>
      <c r="BI1463" s="24"/>
      <c r="BJ1463" s="24"/>
      <c r="BK1463" s="24"/>
      <c r="BL1463" s="24"/>
      <c r="BM1463" s="24"/>
      <c r="BN1463" s="24"/>
      <c r="BO1463" s="24"/>
      <c r="BP1463" s="24"/>
      <c r="BQ1463" s="24"/>
      <c r="BR1463" s="24"/>
      <c r="BS1463" s="24"/>
      <c r="BT1463" s="24"/>
      <c r="BU1463" s="24"/>
      <c r="BV1463" s="24"/>
      <c r="BW1463" s="24"/>
      <c r="BX1463" s="24"/>
      <c r="BY1463" s="24"/>
      <c r="BZ1463" s="24"/>
      <c r="CA1463" s="24"/>
      <c r="CB1463" s="24"/>
      <c r="CC1463" s="24"/>
      <c r="CD1463" s="24"/>
      <c r="CE1463" s="24"/>
    </row>
    <row r="1464" spans="46:83" x14ac:dyDescent="0.15">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row>
    <row r="1465" spans="46:83" x14ac:dyDescent="0.15">
      <c r="AT1465" s="24"/>
      <c r="AU1465" s="24"/>
      <c r="AV1465" s="24"/>
      <c r="AW1465" s="24"/>
      <c r="AX1465" s="24"/>
      <c r="AY1465" s="24"/>
      <c r="AZ1465" s="24"/>
      <c r="BA1465" s="24"/>
      <c r="BB1465" s="24"/>
      <c r="BC1465" s="24"/>
      <c r="BD1465" s="24"/>
      <c r="BE1465" s="24"/>
      <c r="BF1465" s="24"/>
      <c r="BG1465" s="24"/>
      <c r="BH1465" s="24"/>
      <c r="BI1465" s="24"/>
      <c r="BJ1465" s="24"/>
      <c r="BK1465" s="24"/>
      <c r="BL1465" s="24"/>
      <c r="BM1465" s="24"/>
      <c r="BN1465" s="24"/>
      <c r="BO1465" s="24"/>
      <c r="BP1465" s="24"/>
      <c r="BQ1465" s="24"/>
      <c r="BR1465" s="24"/>
      <c r="BS1465" s="24"/>
      <c r="BT1465" s="24"/>
      <c r="BU1465" s="24"/>
      <c r="BV1465" s="24"/>
      <c r="BW1465" s="24"/>
      <c r="BX1465" s="24"/>
      <c r="BY1465" s="24"/>
      <c r="BZ1465" s="24"/>
      <c r="CA1465" s="24"/>
      <c r="CB1465" s="24"/>
      <c r="CC1465" s="24"/>
      <c r="CD1465" s="24"/>
      <c r="CE1465" s="24"/>
    </row>
    <row r="1466" spans="46:83" x14ac:dyDescent="0.15">
      <c r="AT1466" s="24"/>
      <c r="AU1466" s="24"/>
      <c r="AV1466" s="24"/>
      <c r="AW1466" s="24"/>
      <c r="AX1466" s="24"/>
      <c r="AY1466" s="24"/>
      <c r="AZ1466" s="24"/>
      <c r="BA1466" s="24"/>
      <c r="BB1466" s="24"/>
      <c r="BC1466" s="24"/>
      <c r="BD1466" s="24"/>
      <c r="BE1466" s="24"/>
      <c r="BF1466" s="24"/>
      <c r="BG1466" s="24"/>
      <c r="BH1466" s="24"/>
      <c r="BI1466" s="24"/>
      <c r="BJ1466" s="24"/>
      <c r="BK1466" s="24"/>
      <c r="BL1466" s="24"/>
      <c r="BM1466" s="24"/>
      <c r="BN1466" s="24"/>
      <c r="BO1466" s="24"/>
      <c r="BP1466" s="24"/>
      <c r="BQ1466" s="24"/>
      <c r="BR1466" s="24"/>
      <c r="BS1466" s="24"/>
      <c r="BT1466" s="24"/>
      <c r="BU1466" s="24"/>
      <c r="BV1466" s="24"/>
      <c r="BW1466" s="24"/>
      <c r="BX1466" s="24"/>
      <c r="BY1466" s="24"/>
      <c r="BZ1466" s="24"/>
      <c r="CA1466" s="24"/>
      <c r="CB1466" s="24"/>
      <c r="CC1466" s="24"/>
      <c r="CD1466" s="24"/>
      <c r="CE1466" s="24"/>
    </row>
    <row r="1467" spans="46:83" x14ac:dyDescent="0.15">
      <c r="AT1467" s="24"/>
      <c r="AU1467" s="24"/>
      <c r="AV1467" s="24"/>
      <c r="AW1467" s="24"/>
      <c r="AX1467" s="24"/>
      <c r="AY1467" s="24"/>
      <c r="AZ1467" s="24"/>
      <c r="BA1467" s="24"/>
      <c r="BB1467" s="24"/>
      <c r="BC1467" s="24"/>
      <c r="BD1467" s="24"/>
      <c r="BE1467" s="24"/>
      <c r="BF1467" s="24"/>
      <c r="BG1467" s="24"/>
      <c r="BH1467" s="24"/>
      <c r="BI1467" s="24"/>
      <c r="BJ1467" s="24"/>
      <c r="BK1467" s="24"/>
      <c r="BL1467" s="24"/>
      <c r="BM1467" s="24"/>
      <c r="BN1467" s="24"/>
      <c r="BO1467" s="24"/>
      <c r="BP1467" s="24"/>
      <c r="BQ1467" s="24"/>
      <c r="BR1467" s="24"/>
      <c r="BS1467" s="24"/>
      <c r="BT1467" s="24"/>
      <c r="BU1467" s="24"/>
      <c r="BV1467" s="24"/>
      <c r="BW1467" s="24"/>
      <c r="BX1467" s="24"/>
      <c r="BY1467" s="24"/>
      <c r="BZ1467" s="24"/>
      <c r="CA1467" s="24"/>
      <c r="CB1467" s="24"/>
      <c r="CC1467" s="24"/>
      <c r="CD1467" s="24"/>
      <c r="CE1467" s="24"/>
    </row>
    <row r="1468" spans="46:83" x14ac:dyDescent="0.15">
      <c r="AT1468" s="24"/>
      <c r="AU1468" s="24"/>
      <c r="AV1468" s="24"/>
      <c r="AW1468" s="24"/>
      <c r="AX1468" s="24"/>
      <c r="AY1468" s="24"/>
      <c r="AZ1468" s="24"/>
      <c r="BA1468" s="24"/>
      <c r="BB1468" s="24"/>
      <c r="BC1468" s="24"/>
      <c r="BD1468" s="24"/>
      <c r="BE1468" s="24"/>
      <c r="BF1468" s="24"/>
      <c r="BG1468" s="24"/>
      <c r="BH1468" s="24"/>
      <c r="BI1468" s="24"/>
      <c r="BJ1468" s="24"/>
      <c r="BK1468" s="24"/>
      <c r="BL1468" s="24"/>
      <c r="BM1468" s="24"/>
      <c r="BN1468" s="24"/>
      <c r="BO1468" s="24"/>
      <c r="BP1468" s="24"/>
      <c r="BQ1468" s="24"/>
      <c r="BR1468" s="24"/>
      <c r="BS1468" s="24"/>
      <c r="BT1468" s="24"/>
      <c r="BU1468" s="24"/>
      <c r="BV1468" s="24"/>
      <c r="BW1468" s="24"/>
      <c r="BX1468" s="24"/>
      <c r="BY1468" s="24"/>
      <c r="BZ1468" s="24"/>
      <c r="CA1468" s="24"/>
      <c r="CB1468" s="24"/>
      <c r="CC1468" s="24"/>
      <c r="CD1468" s="24"/>
      <c r="CE1468" s="24"/>
    </row>
    <row r="1469" spans="46:83" x14ac:dyDescent="0.15">
      <c r="AT1469" s="24"/>
      <c r="AU1469" s="24"/>
      <c r="AV1469" s="24"/>
      <c r="AW1469" s="24"/>
      <c r="AX1469" s="24"/>
      <c r="AY1469" s="24"/>
      <c r="AZ1469" s="24"/>
      <c r="BA1469" s="24"/>
      <c r="BB1469" s="24"/>
      <c r="BC1469" s="24"/>
      <c r="BD1469" s="24"/>
      <c r="BE1469" s="24"/>
      <c r="BF1469" s="24"/>
      <c r="BG1469" s="24"/>
      <c r="BH1469" s="24"/>
      <c r="BI1469" s="24"/>
      <c r="BJ1469" s="24"/>
      <c r="BK1469" s="24"/>
      <c r="BL1469" s="24"/>
      <c r="BM1469" s="24"/>
      <c r="BN1469" s="24"/>
      <c r="BO1469" s="24"/>
      <c r="BP1469" s="24"/>
      <c r="BQ1469" s="24"/>
      <c r="BR1469" s="24"/>
      <c r="BS1469" s="24"/>
      <c r="BT1469" s="24"/>
      <c r="BU1469" s="24"/>
      <c r="BV1469" s="24"/>
      <c r="BW1469" s="24"/>
      <c r="BX1469" s="24"/>
      <c r="BY1469" s="24"/>
      <c r="BZ1469" s="24"/>
      <c r="CA1469" s="24"/>
      <c r="CB1469" s="24"/>
      <c r="CC1469" s="24"/>
      <c r="CD1469" s="24"/>
      <c r="CE1469" s="24"/>
    </row>
    <row r="1470" spans="46:83" x14ac:dyDescent="0.15">
      <c r="AT1470" s="24"/>
      <c r="AU1470" s="24"/>
      <c r="AV1470" s="24"/>
      <c r="AW1470" s="24"/>
      <c r="AX1470" s="24"/>
      <c r="AY1470" s="24"/>
      <c r="AZ1470" s="24"/>
      <c r="BA1470" s="24"/>
      <c r="BB1470" s="24"/>
      <c r="BC1470" s="24"/>
      <c r="BD1470" s="24"/>
      <c r="BE1470" s="24"/>
      <c r="BF1470" s="24"/>
      <c r="BG1470" s="24"/>
      <c r="BH1470" s="24"/>
      <c r="BI1470" s="24"/>
      <c r="BJ1470" s="24"/>
      <c r="BK1470" s="24"/>
      <c r="BL1470" s="24"/>
      <c r="BM1470" s="24"/>
      <c r="BN1470" s="24"/>
      <c r="BO1470" s="24"/>
      <c r="BP1470" s="24"/>
      <c r="BQ1470" s="24"/>
      <c r="BR1470" s="24"/>
      <c r="BS1470" s="24"/>
      <c r="BT1470" s="24"/>
      <c r="BU1470" s="24"/>
      <c r="BV1470" s="24"/>
      <c r="BW1470" s="24"/>
      <c r="BX1470" s="24"/>
      <c r="BY1470" s="24"/>
      <c r="BZ1470" s="24"/>
      <c r="CA1470" s="24"/>
      <c r="CB1470" s="24"/>
      <c r="CC1470" s="24"/>
      <c r="CD1470" s="24"/>
      <c r="CE1470" s="24"/>
    </row>
    <row r="1471" spans="46:83" x14ac:dyDescent="0.15">
      <c r="AT1471" s="24"/>
      <c r="AU1471" s="24"/>
      <c r="AV1471" s="24"/>
      <c r="AW1471" s="24"/>
      <c r="AX1471" s="24"/>
      <c r="AY1471" s="24"/>
      <c r="AZ1471" s="24"/>
      <c r="BA1471" s="24"/>
      <c r="BB1471" s="24"/>
      <c r="BC1471" s="24"/>
      <c r="BD1471" s="24"/>
      <c r="BE1471" s="24"/>
      <c r="BF1471" s="24"/>
      <c r="BG1471" s="24"/>
      <c r="BH1471" s="24"/>
      <c r="BI1471" s="24"/>
      <c r="BJ1471" s="24"/>
      <c r="BK1471" s="24"/>
      <c r="BL1471" s="24"/>
      <c r="BM1471" s="24"/>
      <c r="BN1471" s="24"/>
      <c r="BO1471" s="24"/>
      <c r="BP1471" s="24"/>
      <c r="BQ1471" s="24"/>
      <c r="BR1471" s="24"/>
      <c r="BS1471" s="24"/>
      <c r="BT1471" s="24"/>
      <c r="BU1471" s="24"/>
      <c r="BV1471" s="24"/>
      <c r="BW1471" s="24"/>
      <c r="BX1471" s="24"/>
      <c r="BY1471" s="24"/>
      <c r="BZ1471" s="24"/>
      <c r="CA1471" s="24"/>
      <c r="CB1471" s="24"/>
      <c r="CC1471" s="24"/>
      <c r="CD1471" s="24"/>
      <c r="CE1471" s="24"/>
    </row>
    <row r="1472" spans="46:83" x14ac:dyDescent="0.15">
      <c r="AT1472" s="24"/>
      <c r="AU1472" s="24"/>
      <c r="AV1472" s="24"/>
      <c r="AW1472" s="24"/>
      <c r="AX1472" s="24"/>
      <c r="AY1472" s="24"/>
      <c r="AZ1472" s="24"/>
      <c r="BA1472" s="24"/>
      <c r="BB1472" s="24"/>
      <c r="BC1472" s="24"/>
      <c r="BD1472" s="24"/>
      <c r="BE1472" s="24"/>
      <c r="BF1472" s="24"/>
      <c r="BG1472" s="24"/>
      <c r="BH1472" s="24"/>
      <c r="BI1472" s="24"/>
      <c r="BJ1472" s="24"/>
      <c r="BK1472" s="24"/>
      <c r="BL1472" s="24"/>
      <c r="BM1472" s="24"/>
      <c r="BN1472" s="24"/>
      <c r="BO1472" s="24"/>
      <c r="BP1472" s="24"/>
      <c r="BQ1472" s="24"/>
      <c r="BR1472" s="24"/>
      <c r="BS1472" s="24"/>
      <c r="BT1472" s="24"/>
      <c r="BU1472" s="24"/>
      <c r="BV1472" s="24"/>
      <c r="BW1472" s="24"/>
      <c r="BX1472" s="24"/>
      <c r="BY1472" s="24"/>
      <c r="BZ1472" s="24"/>
      <c r="CA1472" s="24"/>
      <c r="CB1472" s="24"/>
      <c r="CC1472" s="24"/>
      <c r="CD1472" s="24"/>
      <c r="CE1472" s="24"/>
    </row>
    <row r="1473" spans="46:83" x14ac:dyDescent="0.15">
      <c r="AT1473" s="24"/>
      <c r="AU1473" s="24"/>
      <c r="AV1473" s="24"/>
      <c r="AW1473" s="24"/>
      <c r="AX1473" s="24"/>
      <c r="AY1473" s="24"/>
      <c r="AZ1473" s="24"/>
      <c r="BA1473" s="24"/>
      <c r="BB1473" s="24"/>
      <c r="BC1473" s="24"/>
      <c r="BD1473" s="24"/>
      <c r="BE1473" s="24"/>
      <c r="BF1473" s="24"/>
      <c r="BG1473" s="24"/>
      <c r="BH1473" s="24"/>
      <c r="BI1473" s="24"/>
      <c r="BJ1473" s="24"/>
      <c r="BK1473" s="24"/>
      <c r="BL1473" s="24"/>
      <c r="BM1473" s="24"/>
      <c r="BN1473" s="24"/>
      <c r="BO1473" s="24"/>
      <c r="BP1473" s="24"/>
      <c r="BQ1473" s="24"/>
      <c r="BR1473" s="24"/>
      <c r="BS1473" s="24"/>
      <c r="BT1473" s="24"/>
      <c r="BU1473" s="24"/>
      <c r="BV1473" s="24"/>
      <c r="BW1473" s="24"/>
      <c r="BX1473" s="24"/>
      <c r="BY1473" s="24"/>
      <c r="BZ1473" s="24"/>
      <c r="CA1473" s="24"/>
      <c r="CB1473" s="24"/>
      <c r="CC1473" s="24"/>
      <c r="CD1473" s="24"/>
      <c r="CE1473" s="24"/>
    </row>
    <row r="1474" spans="46:83" x14ac:dyDescent="0.15">
      <c r="AT1474" s="24"/>
      <c r="AU1474" s="24"/>
      <c r="AV1474" s="24"/>
      <c r="AW1474" s="24"/>
      <c r="AX1474" s="24"/>
      <c r="AY1474" s="24"/>
      <c r="AZ1474" s="24"/>
      <c r="BA1474" s="24"/>
      <c r="BB1474" s="24"/>
      <c r="BC1474" s="24"/>
      <c r="BD1474" s="24"/>
      <c r="BE1474" s="24"/>
      <c r="BF1474" s="24"/>
      <c r="BG1474" s="24"/>
      <c r="BH1474" s="24"/>
      <c r="BI1474" s="24"/>
      <c r="BJ1474" s="24"/>
      <c r="BK1474" s="24"/>
      <c r="BL1474" s="24"/>
      <c r="BM1474" s="24"/>
      <c r="BN1474" s="24"/>
      <c r="BO1474" s="24"/>
      <c r="BP1474" s="24"/>
      <c r="BQ1474" s="24"/>
      <c r="BR1474" s="24"/>
      <c r="BS1474" s="24"/>
      <c r="BT1474" s="24"/>
      <c r="BU1474" s="24"/>
      <c r="BV1474" s="24"/>
      <c r="BW1474" s="24"/>
      <c r="BX1474" s="24"/>
      <c r="BY1474" s="24"/>
      <c r="BZ1474" s="24"/>
      <c r="CA1474" s="24"/>
      <c r="CB1474" s="24"/>
      <c r="CC1474" s="24"/>
      <c r="CD1474" s="24"/>
      <c r="CE1474" s="24"/>
    </row>
    <row r="1475" spans="46:83" x14ac:dyDescent="0.15">
      <c r="AT1475" s="24"/>
      <c r="AU1475" s="24"/>
      <c r="AV1475" s="24"/>
      <c r="AW1475" s="24"/>
      <c r="AX1475" s="24"/>
      <c r="AY1475" s="24"/>
      <c r="AZ1475" s="24"/>
      <c r="BA1475" s="24"/>
      <c r="BB1475" s="24"/>
      <c r="BC1475" s="24"/>
      <c r="BD1475" s="24"/>
      <c r="BE1475" s="24"/>
      <c r="BF1475" s="24"/>
      <c r="BG1475" s="24"/>
      <c r="BH1475" s="24"/>
      <c r="BI1475" s="24"/>
      <c r="BJ1475" s="24"/>
      <c r="BK1475" s="24"/>
      <c r="BL1475" s="24"/>
      <c r="BM1475" s="24"/>
      <c r="BN1475" s="24"/>
      <c r="BO1475" s="24"/>
      <c r="BP1475" s="24"/>
      <c r="BQ1475" s="24"/>
      <c r="BR1475" s="24"/>
      <c r="BS1475" s="24"/>
      <c r="BT1475" s="24"/>
      <c r="BU1475" s="24"/>
      <c r="BV1475" s="24"/>
      <c r="BW1475" s="24"/>
      <c r="BX1475" s="24"/>
      <c r="BY1475" s="24"/>
      <c r="BZ1475" s="24"/>
      <c r="CA1475" s="24"/>
      <c r="CB1475" s="24"/>
      <c r="CC1475" s="24"/>
      <c r="CD1475" s="24"/>
      <c r="CE1475" s="24"/>
    </row>
    <row r="1476" spans="46:83" x14ac:dyDescent="0.15">
      <c r="AT1476" s="24"/>
      <c r="AU1476" s="24"/>
      <c r="AV1476" s="24"/>
      <c r="AW1476" s="24"/>
      <c r="AX1476" s="24"/>
      <c r="AY1476" s="24"/>
      <c r="AZ1476" s="24"/>
      <c r="BA1476" s="24"/>
      <c r="BB1476" s="24"/>
      <c r="BC1476" s="24"/>
      <c r="BD1476" s="24"/>
      <c r="BE1476" s="24"/>
      <c r="BF1476" s="24"/>
      <c r="BG1476" s="24"/>
      <c r="BH1476" s="24"/>
      <c r="BI1476" s="24"/>
      <c r="BJ1476" s="24"/>
      <c r="BK1476" s="24"/>
      <c r="BL1476" s="24"/>
      <c r="BM1476" s="24"/>
      <c r="BN1476" s="24"/>
      <c r="BO1476" s="24"/>
      <c r="BP1476" s="24"/>
      <c r="BQ1476" s="24"/>
      <c r="BR1476" s="24"/>
      <c r="BS1476" s="24"/>
      <c r="BT1476" s="24"/>
      <c r="BU1476" s="24"/>
      <c r="BV1476" s="24"/>
      <c r="BW1476" s="24"/>
      <c r="BX1476" s="24"/>
      <c r="BY1476" s="24"/>
      <c r="BZ1476" s="24"/>
      <c r="CA1476" s="24"/>
      <c r="CB1476" s="24"/>
      <c r="CC1476" s="24"/>
      <c r="CD1476" s="24"/>
      <c r="CE1476" s="24"/>
    </row>
    <row r="1477" spans="46:83" x14ac:dyDescent="0.15">
      <c r="AT1477" s="24"/>
      <c r="AU1477" s="24"/>
      <c r="AV1477" s="24"/>
      <c r="AW1477" s="24"/>
      <c r="AX1477" s="24"/>
      <c r="AY1477" s="24"/>
      <c r="AZ1477" s="24"/>
      <c r="BA1477" s="24"/>
      <c r="BB1477" s="24"/>
      <c r="BC1477" s="24"/>
      <c r="BD1477" s="24"/>
      <c r="BE1477" s="24"/>
      <c r="BF1477" s="24"/>
      <c r="BG1477" s="24"/>
      <c r="BH1477" s="24"/>
      <c r="BI1477" s="24"/>
      <c r="BJ1477" s="24"/>
      <c r="BK1477" s="24"/>
      <c r="BL1477" s="24"/>
      <c r="BM1477" s="24"/>
      <c r="BN1477" s="24"/>
      <c r="BO1477" s="24"/>
      <c r="BP1477" s="24"/>
      <c r="BQ1477" s="24"/>
      <c r="BR1477" s="24"/>
      <c r="BS1477" s="24"/>
      <c r="BT1477" s="24"/>
      <c r="BU1477" s="24"/>
      <c r="BV1477" s="24"/>
      <c r="BW1477" s="24"/>
      <c r="BX1477" s="24"/>
      <c r="BY1477" s="24"/>
      <c r="BZ1477" s="24"/>
      <c r="CA1477" s="24"/>
      <c r="CB1477" s="24"/>
      <c r="CC1477" s="24"/>
      <c r="CD1477" s="24"/>
      <c r="CE1477" s="24"/>
    </row>
    <row r="1478" spans="46:83" x14ac:dyDescent="0.15">
      <c r="AT1478" s="24"/>
      <c r="AU1478" s="24"/>
      <c r="AV1478" s="24"/>
      <c r="AW1478" s="24"/>
      <c r="AX1478" s="24"/>
      <c r="AY1478" s="24"/>
      <c r="AZ1478" s="24"/>
      <c r="BA1478" s="24"/>
      <c r="BB1478" s="24"/>
      <c r="BC1478" s="24"/>
      <c r="BD1478" s="24"/>
      <c r="BE1478" s="24"/>
      <c r="BF1478" s="24"/>
      <c r="BG1478" s="24"/>
      <c r="BH1478" s="24"/>
      <c r="BI1478" s="24"/>
      <c r="BJ1478" s="24"/>
      <c r="BK1478" s="24"/>
      <c r="BL1478" s="24"/>
      <c r="BM1478" s="24"/>
      <c r="BN1478" s="24"/>
      <c r="BO1478" s="24"/>
      <c r="BP1478" s="24"/>
      <c r="BQ1478" s="24"/>
      <c r="BR1478" s="24"/>
      <c r="BS1478" s="24"/>
      <c r="BT1478" s="24"/>
      <c r="BU1478" s="24"/>
      <c r="BV1478" s="24"/>
      <c r="BW1478" s="24"/>
      <c r="BX1478" s="24"/>
      <c r="BY1478" s="24"/>
      <c r="BZ1478" s="24"/>
      <c r="CA1478" s="24"/>
      <c r="CB1478" s="24"/>
      <c r="CC1478" s="24"/>
      <c r="CD1478" s="24"/>
      <c r="CE1478" s="24"/>
    </row>
    <row r="1479" spans="46:83" x14ac:dyDescent="0.15">
      <c r="AT1479" s="24"/>
      <c r="AU1479" s="24"/>
      <c r="AV1479" s="24"/>
      <c r="AW1479" s="24"/>
      <c r="AX1479" s="24"/>
      <c r="AY1479" s="24"/>
      <c r="AZ1479" s="24"/>
      <c r="BA1479" s="24"/>
      <c r="BB1479" s="24"/>
      <c r="BC1479" s="24"/>
      <c r="BD1479" s="24"/>
      <c r="BE1479" s="24"/>
      <c r="BF1479" s="24"/>
      <c r="BG1479" s="24"/>
      <c r="BH1479" s="24"/>
      <c r="BI1479" s="24"/>
      <c r="BJ1479" s="24"/>
      <c r="BK1479" s="24"/>
      <c r="BL1479" s="24"/>
      <c r="BM1479" s="24"/>
      <c r="BN1479" s="24"/>
      <c r="BO1479" s="24"/>
      <c r="BP1479" s="24"/>
      <c r="BQ1479" s="24"/>
      <c r="BR1479" s="24"/>
      <c r="BS1479" s="24"/>
      <c r="BT1479" s="24"/>
      <c r="BU1479" s="24"/>
      <c r="BV1479" s="24"/>
      <c r="BW1479" s="24"/>
      <c r="BX1479" s="24"/>
      <c r="BY1479" s="24"/>
      <c r="BZ1479" s="24"/>
      <c r="CA1479" s="24"/>
      <c r="CB1479" s="24"/>
      <c r="CC1479" s="24"/>
      <c r="CD1479" s="24"/>
      <c r="CE1479" s="24"/>
    </row>
    <row r="1480" spans="46:83" x14ac:dyDescent="0.15">
      <c r="AT1480" s="24"/>
      <c r="AU1480" s="24"/>
      <c r="AV1480" s="24"/>
      <c r="AW1480" s="24"/>
      <c r="AX1480" s="24"/>
      <c r="AY1480" s="24"/>
      <c r="AZ1480" s="24"/>
      <c r="BA1480" s="24"/>
      <c r="BB1480" s="24"/>
      <c r="BC1480" s="24"/>
      <c r="BD1480" s="24"/>
      <c r="BE1480" s="24"/>
      <c r="BF1480" s="24"/>
      <c r="BG1480" s="24"/>
      <c r="BH1480" s="24"/>
      <c r="BI1480" s="24"/>
      <c r="BJ1480" s="24"/>
      <c r="BK1480" s="24"/>
      <c r="BL1480" s="24"/>
      <c r="BM1480" s="24"/>
      <c r="BN1480" s="24"/>
      <c r="BO1480" s="24"/>
      <c r="BP1480" s="24"/>
      <c r="BQ1480" s="24"/>
      <c r="BR1480" s="24"/>
      <c r="BS1480" s="24"/>
      <c r="BT1480" s="24"/>
      <c r="BU1480" s="24"/>
      <c r="BV1480" s="24"/>
      <c r="BW1480" s="24"/>
      <c r="BX1480" s="24"/>
      <c r="BY1480" s="24"/>
      <c r="BZ1480" s="24"/>
      <c r="CA1480" s="24"/>
      <c r="CB1480" s="24"/>
      <c r="CC1480" s="24"/>
      <c r="CD1480" s="24"/>
      <c r="CE1480" s="24"/>
    </row>
    <row r="1481" spans="46:83" x14ac:dyDescent="0.15">
      <c r="AT1481" s="24"/>
      <c r="AU1481" s="24"/>
      <c r="AV1481" s="24"/>
      <c r="AW1481" s="24"/>
      <c r="AX1481" s="24"/>
      <c r="AY1481" s="24"/>
      <c r="AZ1481" s="24"/>
      <c r="BA1481" s="24"/>
      <c r="BB1481" s="24"/>
      <c r="BC1481" s="24"/>
      <c r="BD1481" s="24"/>
      <c r="BE1481" s="24"/>
      <c r="BF1481" s="24"/>
      <c r="BG1481" s="24"/>
      <c r="BH1481" s="24"/>
      <c r="BI1481" s="24"/>
      <c r="BJ1481" s="24"/>
      <c r="BK1481" s="24"/>
      <c r="BL1481" s="24"/>
      <c r="BM1481" s="24"/>
      <c r="BN1481" s="24"/>
      <c r="BO1481" s="24"/>
      <c r="BP1481" s="24"/>
      <c r="BQ1481" s="24"/>
      <c r="BR1481" s="24"/>
      <c r="BS1481" s="24"/>
      <c r="BT1481" s="24"/>
      <c r="BU1481" s="24"/>
      <c r="BV1481" s="24"/>
      <c r="BW1481" s="24"/>
      <c r="BX1481" s="24"/>
      <c r="BY1481" s="24"/>
      <c r="BZ1481" s="24"/>
      <c r="CA1481" s="24"/>
      <c r="CB1481" s="24"/>
      <c r="CC1481" s="24"/>
      <c r="CD1481" s="24"/>
      <c r="CE1481" s="24"/>
    </row>
    <row r="1482" spans="46:83" x14ac:dyDescent="0.15">
      <c r="AT1482" s="24"/>
      <c r="AU1482" s="24"/>
      <c r="AV1482" s="24"/>
      <c r="AW1482" s="24"/>
      <c r="AX1482" s="24"/>
      <c r="AY1482" s="24"/>
      <c r="AZ1482" s="24"/>
      <c r="BA1482" s="24"/>
      <c r="BB1482" s="24"/>
      <c r="BC1482" s="24"/>
      <c r="BD1482" s="24"/>
      <c r="BE1482" s="24"/>
      <c r="BF1482" s="24"/>
      <c r="BG1482" s="24"/>
      <c r="BH1482" s="24"/>
      <c r="BI1482" s="24"/>
      <c r="BJ1482" s="24"/>
      <c r="BK1482" s="24"/>
      <c r="BL1482" s="24"/>
      <c r="BM1482" s="24"/>
      <c r="BN1482" s="24"/>
      <c r="BO1482" s="24"/>
      <c r="BP1482" s="24"/>
      <c r="BQ1482" s="24"/>
      <c r="BR1482" s="24"/>
      <c r="BS1482" s="24"/>
      <c r="BT1482" s="24"/>
      <c r="BU1482" s="24"/>
      <c r="BV1482" s="24"/>
      <c r="BW1482" s="24"/>
      <c r="BX1482" s="24"/>
      <c r="BY1482" s="24"/>
      <c r="BZ1482" s="24"/>
      <c r="CA1482" s="24"/>
      <c r="CB1482" s="24"/>
      <c r="CC1482" s="24"/>
      <c r="CD1482" s="24"/>
      <c r="CE1482" s="24"/>
    </row>
    <row r="1483" spans="46:83" x14ac:dyDescent="0.15">
      <c r="AT1483" s="24"/>
      <c r="AU1483" s="24"/>
      <c r="AV1483" s="24"/>
      <c r="AW1483" s="24"/>
      <c r="AX1483" s="24"/>
      <c r="AY1483" s="24"/>
      <c r="AZ1483" s="24"/>
      <c r="BA1483" s="24"/>
      <c r="BB1483" s="24"/>
      <c r="BC1483" s="24"/>
      <c r="BD1483" s="24"/>
      <c r="BE1483" s="24"/>
      <c r="BF1483" s="24"/>
      <c r="BG1483" s="24"/>
      <c r="BH1483" s="24"/>
      <c r="BI1483" s="24"/>
      <c r="BJ1483" s="24"/>
      <c r="BK1483" s="24"/>
      <c r="BL1483" s="24"/>
      <c r="BM1483" s="24"/>
      <c r="BN1483" s="24"/>
      <c r="BO1483" s="24"/>
      <c r="BP1483" s="24"/>
      <c r="BQ1483" s="24"/>
      <c r="BR1483" s="24"/>
      <c r="BS1483" s="24"/>
      <c r="BT1483" s="24"/>
      <c r="BU1483" s="24"/>
      <c r="BV1483" s="24"/>
      <c r="BW1483" s="24"/>
      <c r="BX1483" s="24"/>
      <c r="BY1483" s="24"/>
      <c r="BZ1483" s="24"/>
      <c r="CA1483" s="24"/>
      <c r="CB1483" s="24"/>
      <c r="CC1483" s="24"/>
      <c r="CD1483" s="24"/>
      <c r="CE1483" s="24"/>
    </row>
    <row r="1484" spans="46:83" x14ac:dyDescent="0.15">
      <c r="AT1484" s="24"/>
      <c r="AU1484" s="24"/>
      <c r="AV1484" s="24"/>
      <c r="AW1484" s="24"/>
      <c r="AX1484" s="24"/>
      <c r="AY1484" s="24"/>
      <c r="AZ1484" s="24"/>
      <c r="BA1484" s="24"/>
      <c r="BB1484" s="24"/>
      <c r="BC1484" s="24"/>
      <c r="BD1484" s="24"/>
      <c r="BE1484" s="24"/>
      <c r="BF1484" s="24"/>
      <c r="BG1484" s="24"/>
      <c r="BH1484" s="24"/>
      <c r="BI1484" s="24"/>
      <c r="BJ1484" s="24"/>
      <c r="BK1484" s="24"/>
      <c r="BL1484" s="24"/>
      <c r="BM1484" s="24"/>
      <c r="BN1484" s="24"/>
      <c r="BO1484" s="24"/>
      <c r="BP1484" s="24"/>
      <c r="BQ1484" s="24"/>
      <c r="BR1484" s="24"/>
      <c r="BS1484" s="24"/>
      <c r="BT1484" s="24"/>
      <c r="BU1484" s="24"/>
      <c r="BV1484" s="24"/>
      <c r="BW1484" s="24"/>
      <c r="BX1484" s="24"/>
      <c r="BY1484" s="24"/>
      <c r="BZ1484" s="24"/>
      <c r="CA1484" s="24"/>
      <c r="CB1484" s="24"/>
      <c r="CC1484" s="24"/>
      <c r="CD1484" s="24"/>
      <c r="CE1484" s="24"/>
    </row>
    <row r="1485" spans="46:83" x14ac:dyDescent="0.15">
      <c r="AT1485" s="24"/>
      <c r="AU1485" s="24"/>
      <c r="AV1485" s="24"/>
      <c r="AW1485" s="24"/>
      <c r="AX1485" s="24"/>
      <c r="AY1485" s="24"/>
      <c r="AZ1485" s="24"/>
      <c r="BA1485" s="24"/>
      <c r="BB1485" s="24"/>
      <c r="BC1485" s="24"/>
      <c r="BD1485" s="24"/>
      <c r="BE1485" s="24"/>
      <c r="BF1485" s="24"/>
      <c r="BG1485" s="24"/>
      <c r="BH1485" s="24"/>
      <c r="BI1485" s="24"/>
      <c r="BJ1485" s="24"/>
      <c r="BK1485" s="24"/>
      <c r="BL1485" s="24"/>
      <c r="BM1485" s="24"/>
      <c r="BN1485" s="24"/>
      <c r="BO1485" s="24"/>
      <c r="BP1485" s="24"/>
      <c r="BQ1485" s="24"/>
      <c r="BR1485" s="24"/>
      <c r="BS1485" s="24"/>
      <c r="BT1485" s="24"/>
      <c r="BU1485" s="24"/>
      <c r="BV1485" s="24"/>
      <c r="BW1485" s="24"/>
      <c r="BX1485" s="24"/>
      <c r="BY1485" s="24"/>
      <c r="BZ1485" s="24"/>
      <c r="CA1485" s="24"/>
      <c r="CB1485" s="24"/>
      <c r="CC1485" s="24"/>
      <c r="CD1485" s="24"/>
      <c r="CE1485" s="24"/>
    </row>
    <row r="1486" spans="46:83" x14ac:dyDescent="0.15">
      <c r="AT1486" s="24"/>
      <c r="AU1486" s="24"/>
      <c r="AV1486" s="24"/>
      <c r="AW1486" s="24"/>
      <c r="AX1486" s="24"/>
      <c r="AY1486" s="24"/>
      <c r="AZ1486" s="24"/>
      <c r="BA1486" s="24"/>
      <c r="BB1486" s="24"/>
      <c r="BC1486" s="24"/>
      <c r="BD1486" s="24"/>
      <c r="BE1486" s="24"/>
      <c r="BF1486" s="24"/>
      <c r="BG1486" s="24"/>
      <c r="BH1486" s="24"/>
      <c r="BI1486" s="24"/>
      <c r="BJ1486" s="24"/>
      <c r="BK1486" s="24"/>
      <c r="BL1486" s="24"/>
      <c r="BM1486" s="24"/>
      <c r="BN1486" s="24"/>
      <c r="BO1486" s="24"/>
      <c r="BP1486" s="24"/>
      <c r="BQ1486" s="24"/>
      <c r="BR1486" s="24"/>
      <c r="BS1486" s="24"/>
      <c r="BT1486" s="24"/>
      <c r="BU1486" s="24"/>
      <c r="BV1486" s="24"/>
      <c r="BW1486" s="24"/>
      <c r="BX1486" s="24"/>
      <c r="BY1486" s="24"/>
      <c r="BZ1486" s="24"/>
      <c r="CA1486" s="24"/>
      <c r="CB1486" s="24"/>
      <c r="CC1486" s="24"/>
      <c r="CD1486" s="24"/>
      <c r="CE1486" s="24"/>
    </row>
    <row r="1487" spans="46:83" x14ac:dyDescent="0.15">
      <c r="AT1487" s="24"/>
      <c r="AU1487" s="24"/>
      <c r="AV1487" s="24"/>
      <c r="AW1487" s="24"/>
      <c r="AX1487" s="24"/>
      <c r="AY1487" s="24"/>
      <c r="AZ1487" s="24"/>
      <c r="BA1487" s="24"/>
      <c r="BB1487" s="24"/>
      <c r="BC1487" s="24"/>
      <c r="BD1487" s="24"/>
      <c r="BE1487" s="24"/>
      <c r="BF1487" s="24"/>
      <c r="BG1487" s="24"/>
      <c r="BH1487" s="24"/>
      <c r="BI1487" s="24"/>
      <c r="BJ1487" s="24"/>
      <c r="BK1487" s="24"/>
      <c r="BL1487" s="24"/>
      <c r="BM1487" s="24"/>
      <c r="BN1487" s="24"/>
      <c r="BO1487" s="24"/>
      <c r="BP1487" s="24"/>
      <c r="BQ1487" s="24"/>
      <c r="BR1487" s="24"/>
      <c r="BS1487" s="24"/>
      <c r="BT1487" s="24"/>
      <c r="BU1487" s="24"/>
      <c r="BV1487" s="24"/>
      <c r="BW1487" s="24"/>
      <c r="BX1487" s="24"/>
      <c r="BY1487" s="24"/>
      <c r="BZ1487" s="24"/>
      <c r="CA1487" s="24"/>
      <c r="CB1487" s="24"/>
      <c r="CC1487" s="24"/>
      <c r="CD1487" s="24"/>
      <c r="CE1487" s="24"/>
    </row>
    <row r="1488" spans="46:83" x14ac:dyDescent="0.15">
      <c r="AT1488" s="24"/>
      <c r="AU1488" s="24"/>
      <c r="AV1488" s="24"/>
      <c r="AW1488" s="24"/>
      <c r="AX1488" s="24"/>
      <c r="AY1488" s="24"/>
      <c r="AZ1488" s="24"/>
      <c r="BA1488" s="24"/>
      <c r="BB1488" s="24"/>
      <c r="BC1488" s="24"/>
      <c r="BD1488" s="24"/>
      <c r="BE1488" s="24"/>
      <c r="BF1488" s="24"/>
      <c r="BG1488" s="24"/>
      <c r="BH1488" s="24"/>
      <c r="BI1488" s="24"/>
      <c r="BJ1488" s="24"/>
      <c r="BK1488" s="24"/>
      <c r="BL1488" s="24"/>
      <c r="BM1488" s="24"/>
      <c r="BN1488" s="24"/>
      <c r="BO1488" s="24"/>
      <c r="BP1488" s="24"/>
      <c r="BQ1488" s="24"/>
      <c r="BR1488" s="24"/>
      <c r="BS1488" s="24"/>
      <c r="BT1488" s="24"/>
      <c r="BU1488" s="24"/>
      <c r="BV1488" s="24"/>
      <c r="BW1488" s="24"/>
      <c r="BX1488" s="24"/>
      <c r="BY1488" s="24"/>
      <c r="BZ1488" s="24"/>
      <c r="CA1488" s="24"/>
      <c r="CB1488" s="24"/>
      <c r="CC1488" s="24"/>
      <c r="CD1488" s="24"/>
      <c r="CE1488" s="24"/>
    </row>
    <row r="1489" spans="46:83" x14ac:dyDescent="0.15">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row>
    <row r="1490" spans="46:83" x14ac:dyDescent="0.15">
      <c r="AT1490" s="24"/>
      <c r="AU1490" s="24"/>
      <c r="AV1490" s="24"/>
      <c r="AW1490" s="24"/>
      <c r="AX1490" s="24"/>
      <c r="AY1490" s="24"/>
      <c r="AZ1490" s="24"/>
      <c r="BA1490" s="24"/>
      <c r="BB1490" s="24"/>
      <c r="BC1490" s="24"/>
      <c r="BD1490" s="24"/>
      <c r="BE1490" s="24"/>
      <c r="BF1490" s="24"/>
      <c r="BG1490" s="24"/>
      <c r="BH1490" s="24"/>
      <c r="BI1490" s="24"/>
      <c r="BJ1490" s="24"/>
      <c r="BK1490" s="24"/>
      <c r="BL1490" s="24"/>
      <c r="BM1490" s="24"/>
      <c r="BN1490" s="24"/>
      <c r="BO1490" s="24"/>
      <c r="BP1490" s="24"/>
      <c r="BQ1490" s="24"/>
      <c r="BR1490" s="24"/>
      <c r="BS1490" s="24"/>
      <c r="BT1490" s="24"/>
      <c r="BU1490" s="24"/>
      <c r="BV1490" s="24"/>
      <c r="BW1490" s="24"/>
      <c r="BX1490" s="24"/>
      <c r="BY1490" s="24"/>
      <c r="BZ1490" s="24"/>
      <c r="CA1490" s="24"/>
      <c r="CB1490" s="24"/>
      <c r="CC1490" s="24"/>
      <c r="CD1490" s="24"/>
      <c r="CE1490" s="24"/>
    </row>
    <row r="1491" spans="46:83" x14ac:dyDescent="0.15">
      <c r="AT1491" s="24"/>
      <c r="AU1491" s="24"/>
      <c r="AV1491" s="24"/>
      <c r="AW1491" s="24"/>
      <c r="AX1491" s="24"/>
      <c r="AY1491" s="24"/>
      <c r="AZ1491" s="24"/>
      <c r="BA1491" s="24"/>
      <c r="BB1491" s="24"/>
      <c r="BC1491" s="24"/>
      <c r="BD1491" s="24"/>
      <c r="BE1491" s="24"/>
      <c r="BF1491" s="24"/>
      <c r="BG1491" s="24"/>
      <c r="BH1491" s="24"/>
      <c r="BI1491" s="24"/>
      <c r="BJ1491" s="24"/>
      <c r="BK1491" s="24"/>
      <c r="BL1491" s="24"/>
      <c r="BM1491" s="24"/>
      <c r="BN1491" s="24"/>
      <c r="BO1491" s="24"/>
      <c r="BP1491" s="24"/>
      <c r="BQ1491" s="24"/>
      <c r="BR1491" s="24"/>
      <c r="BS1491" s="24"/>
      <c r="BT1491" s="24"/>
      <c r="BU1491" s="24"/>
      <c r="BV1491" s="24"/>
      <c r="BW1491" s="24"/>
      <c r="BX1491" s="24"/>
      <c r="BY1491" s="24"/>
      <c r="BZ1491" s="24"/>
      <c r="CA1491" s="24"/>
      <c r="CB1491" s="24"/>
      <c r="CC1491" s="24"/>
      <c r="CD1491" s="24"/>
      <c r="CE1491" s="24"/>
    </row>
    <row r="1492" spans="46:83" x14ac:dyDescent="0.15">
      <c r="AT1492" s="24"/>
      <c r="AU1492" s="24"/>
      <c r="AV1492" s="24"/>
      <c r="AW1492" s="24"/>
      <c r="AX1492" s="24"/>
      <c r="AY1492" s="24"/>
      <c r="AZ1492" s="24"/>
      <c r="BA1492" s="24"/>
      <c r="BB1492" s="24"/>
      <c r="BC1492" s="24"/>
      <c r="BD1492" s="24"/>
      <c r="BE1492" s="24"/>
      <c r="BF1492" s="24"/>
      <c r="BG1492" s="24"/>
      <c r="BH1492" s="24"/>
      <c r="BI1492" s="24"/>
      <c r="BJ1492" s="24"/>
      <c r="BK1492" s="24"/>
      <c r="BL1492" s="24"/>
      <c r="BM1492" s="24"/>
      <c r="BN1492" s="24"/>
      <c r="BO1492" s="24"/>
      <c r="BP1492" s="24"/>
      <c r="BQ1492" s="24"/>
      <c r="BR1492" s="24"/>
      <c r="BS1492" s="24"/>
      <c r="BT1492" s="24"/>
      <c r="BU1492" s="24"/>
      <c r="BV1492" s="24"/>
      <c r="BW1492" s="24"/>
      <c r="BX1492" s="24"/>
      <c r="BY1492" s="24"/>
      <c r="BZ1492" s="24"/>
      <c r="CA1492" s="24"/>
      <c r="CB1492" s="24"/>
      <c r="CC1492" s="24"/>
      <c r="CD1492" s="24"/>
      <c r="CE1492" s="24"/>
    </row>
    <row r="1493" spans="46:83" x14ac:dyDescent="0.15">
      <c r="AT1493" s="24"/>
      <c r="AU1493" s="24"/>
      <c r="AV1493" s="24"/>
      <c r="AW1493" s="24"/>
      <c r="AX1493" s="24"/>
      <c r="AY1493" s="24"/>
      <c r="AZ1493" s="24"/>
      <c r="BA1493" s="24"/>
      <c r="BB1493" s="24"/>
      <c r="BC1493" s="24"/>
      <c r="BD1493" s="24"/>
      <c r="BE1493" s="24"/>
      <c r="BF1493" s="24"/>
      <c r="BG1493" s="24"/>
      <c r="BH1493" s="24"/>
      <c r="BI1493" s="24"/>
      <c r="BJ1493" s="24"/>
      <c r="BK1493" s="24"/>
      <c r="BL1493" s="24"/>
      <c r="BM1493" s="24"/>
      <c r="BN1493" s="24"/>
      <c r="BO1493" s="24"/>
      <c r="BP1493" s="24"/>
      <c r="BQ1493" s="24"/>
      <c r="BR1493" s="24"/>
      <c r="BS1493" s="24"/>
      <c r="BT1493" s="24"/>
      <c r="BU1493" s="24"/>
      <c r="BV1493" s="24"/>
      <c r="BW1493" s="24"/>
      <c r="BX1493" s="24"/>
      <c r="BY1493" s="24"/>
      <c r="BZ1493" s="24"/>
      <c r="CA1493" s="24"/>
      <c r="CB1493" s="24"/>
      <c r="CC1493" s="24"/>
      <c r="CD1493" s="24"/>
      <c r="CE1493" s="24"/>
    </row>
    <row r="1494" spans="46:83" x14ac:dyDescent="0.15">
      <c r="AT1494" s="24"/>
      <c r="AU1494" s="24"/>
      <c r="AV1494" s="24"/>
      <c r="AW1494" s="24"/>
      <c r="AX1494" s="24"/>
      <c r="AY1494" s="24"/>
      <c r="AZ1494" s="24"/>
      <c r="BA1494" s="24"/>
      <c r="BB1494" s="24"/>
      <c r="BC1494" s="24"/>
      <c r="BD1494" s="24"/>
      <c r="BE1494" s="24"/>
      <c r="BF1494" s="24"/>
      <c r="BG1494" s="24"/>
      <c r="BH1494" s="24"/>
      <c r="BI1494" s="24"/>
      <c r="BJ1494" s="24"/>
      <c r="BK1494" s="24"/>
      <c r="BL1494" s="24"/>
      <c r="BM1494" s="24"/>
      <c r="BN1494" s="24"/>
      <c r="BO1494" s="24"/>
      <c r="BP1494" s="24"/>
      <c r="BQ1494" s="24"/>
      <c r="BR1494" s="24"/>
      <c r="BS1494" s="24"/>
      <c r="BT1494" s="24"/>
      <c r="BU1494" s="24"/>
      <c r="BV1494" s="24"/>
      <c r="BW1494" s="24"/>
      <c r="BX1494" s="24"/>
      <c r="BY1494" s="24"/>
      <c r="BZ1494" s="24"/>
      <c r="CA1494" s="24"/>
      <c r="CB1494" s="24"/>
      <c r="CC1494" s="24"/>
      <c r="CD1494" s="24"/>
      <c r="CE1494" s="24"/>
    </row>
    <row r="1495" spans="46:83" x14ac:dyDescent="0.15">
      <c r="AT1495" s="24"/>
      <c r="AU1495" s="24"/>
      <c r="AV1495" s="24"/>
      <c r="AW1495" s="24"/>
      <c r="AX1495" s="24"/>
      <c r="AY1495" s="24"/>
      <c r="AZ1495" s="24"/>
      <c r="BA1495" s="24"/>
      <c r="BB1495" s="24"/>
      <c r="BC1495" s="24"/>
      <c r="BD1495" s="24"/>
      <c r="BE1495" s="24"/>
      <c r="BF1495" s="24"/>
      <c r="BG1495" s="24"/>
      <c r="BH1495" s="24"/>
      <c r="BI1495" s="24"/>
      <c r="BJ1495" s="24"/>
      <c r="BK1495" s="24"/>
      <c r="BL1495" s="24"/>
      <c r="BM1495" s="24"/>
      <c r="BN1495" s="24"/>
      <c r="BO1495" s="24"/>
      <c r="BP1495" s="24"/>
      <c r="BQ1495" s="24"/>
      <c r="BR1495" s="24"/>
      <c r="BS1495" s="24"/>
      <c r="BT1495" s="24"/>
      <c r="BU1495" s="24"/>
      <c r="BV1495" s="24"/>
      <c r="BW1495" s="24"/>
      <c r="BX1495" s="24"/>
      <c r="BY1495" s="24"/>
      <c r="BZ1495" s="24"/>
      <c r="CA1495" s="24"/>
      <c r="CB1495" s="24"/>
      <c r="CC1495" s="24"/>
      <c r="CD1495" s="24"/>
      <c r="CE1495" s="24"/>
    </row>
    <row r="1496" spans="46:83" x14ac:dyDescent="0.15">
      <c r="AT1496" s="24"/>
      <c r="AU1496" s="24"/>
      <c r="AV1496" s="24"/>
      <c r="AW1496" s="24"/>
      <c r="AX1496" s="24"/>
      <c r="AY1496" s="24"/>
      <c r="AZ1496" s="24"/>
      <c r="BA1496" s="24"/>
      <c r="BB1496" s="24"/>
      <c r="BC1496" s="24"/>
      <c r="BD1496" s="24"/>
      <c r="BE1496" s="24"/>
      <c r="BF1496" s="24"/>
      <c r="BG1496" s="24"/>
      <c r="BH1496" s="24"/>
      <c r="BI1496" s="24"/>
      <c r="BJ1496" s="24"/>
      <c r="BK1496" s="24"/>
      <c r="BL1496" s="24"/>
      <c r="BM1496" s="24"/>
      <c r="BN1496" s="24"/>
      <c r="BO1496" s="24"/>
      <c r="BP1496" s="24"/>
      <c r="BQ1496" s="24"/>
      <c r="BR1496" s="24"/>
      <c r="BS1496" s="24"/>
      <c r="BT1496" s="24"/>
      <c r="BU1496" s="24"/>
      <c r="BV1496" s="24"/>
      <c r="BW1496" s="24"/>
      <c r="BX1496" s="24"/>
      <c r="BY1496" s="24"/>
      <c r="BZ1496" s="24"/>
      <c r="CA1496" s="24"/>
      <c r="CB1496" s="24"/>
      <c r="CC1496" s="24"/>
      <c r="CD1496" s="24"/>
      <c r="CE1496" s="24"/>
    </row>
    <row r="1497" spans="46:83" x14ac:dyDescent="0.15">
      <c r="AT1497" s="24"/>
      <c r="AU1497" s="24"/>
      <c r="AV1497" s="24"/>
      <c r="AW1497" s="24"/>
      <c r="AX1497" s="24"/>
      <c r="AY1497" s="24"/>
      <c r="AZ1497" s="24"/>
      <c r="BA1497" s="24"/>
      <c r="BB1497" s="24"/>
      <c r="BC1497" s="24"/>
      <c r="BD1497" s="24"/>
      <c r="BE1497" s="24"/>
      <c r="BF1497" s="24"/>
      <c r="BG1497" s="24"/>
      <c r="BH1497" s="24"/>
      <c r="BI1497" s="24"/>
      <c r="BJ1497" s="24"/>
      <c r="BK1497" s="24"/>
      <c r="BL1497" s="24"/>
      <c r="BM1497" s="24"/>
      <c r="BN1497" s="24"/>
      <c r="BO1497" s="24"/>
      <c r="BP1497" s="24"/>
      <c r="BQ1497" s="24"/>
      <c r="BR1497" s="24"/>
      <c r="BS1497" s="24"/>
      <c r="BT1497" s="24"/>
      <c r="BU1497" s="24"/>
      <c r="BV1497" s="24"/>
      <c r="BW1497" s="24"/>
      <c r="BX1497" s="24"/>
      <c r="BY1497" s="24"/>
      <c r="BZ1497" s="24"/>
      <c r="CA1497" s="24"/>
      <c r="CB1497" s="24"/>
      <c r="CC1497" s="24"/>
      <c r="CD1497" s="24"/>
      <c r="CE1497" s="24"/>
    </row>
    <row r="1498" spans="46:83" x14ac:dyDescent="0.15">
      <c r="AT1498" s="24"/>
      <c r="AU1498" s="24"/>
      <c r="AV1498" s="24"/>
      <c r="AW1498" s="24"/>
      <c r="AX1498" s="24"/>
      <c r="AY1498" s="24"/>
      <c r="AZ1498" s="24"/>
      <c r="BA1498" s="24"/>
      <c r="BB1498" s="24"/>
      <c r="BC1498" s="24"/>
      <c r="BD1498" s="24"/>
      <c r="BE1498" s="24"/>
      <c r="BF1498" s="24"/>
      <c r="BG1498" s="24"/>
      <c r="BH1498" s="24"/>
      <c r="BI1498" s="24"/>
      <c r="BJ1498" s="24"/>
      <c r="BK1498" s="24"/>
      <c r="BL1498" s="24"/>
      <c r="BM1498" s="24"/>
      <c r="BN1498" s="24"/>
      <c r="BO1498" s="24"/>
      <c r="BP1498" s="24"/>
      <c r="BQ1498" s="24"/>
      <c r="BR1498" s="24"/>
      <c r="BS1498" s="24"/>
      <c r="BT1498" s="24"/>
      <c r="BU1498" s="24"/>
      <c r="BV1498" s="24"/>
      <c r="BW1498" s="24"/>
      <c r="BX1498" s="24"/>
      <c r="BY1498" s="24"/>
      <c r="BZ1498" s="24"/>
      <c r="CA1498" s="24"/>
      <c r="CB1498" s="24"/>
      <c r="CC1498" s="24"/>
      <c r="CD1498" s="24"/>
      <c r="CE1498" s="24"/>
    </row>
    <row r="1499" spans="46:83" x14ac:dyDescent="0.15">
      <c r="AT1499" s="24"/>
      <c r="AU1499" s="24"/>
      <c r="AV1499" s="24"/>
      <c r="AW1499" s="24"/>
      <c r="AX1499" s="24"/>
      <c r="AY1499" s="24"/>
      <c r="AZ1499" s="24"/>
      <c r="BA1499" s="24"/>
      <c r="BB1499" s="24"/>
      <c r="BC1499" s="24"/>
      <c r="BD1499" s="24"/>
      <c r="BE1499" s="24"/>
      <c r="BF1499" s="24"/>
      <c r="BG1499" s="24"/>
      <c r="BH1499" s="24"/>
      <c r="BI1499" s="24"/>
      <c r="BJ1499" s="24"/>
      <c r="BK1499" s="24"/>
      <c r="BL1499" s="24"/>
      <c r="BM1499" s="24"/>
      <c r="BN1499" s="24"/>
      <c r="BO1499" s="24"/>
      <c r="BP1499" s="24"/>
      <c r="BQ1499" s="24"/>
      <c r="BR1499" s="24"/>
      <c r="BS1499" s="24"/>
      <c r="BT1499" s="24"/>
      <c r="BU1499" s="24"/>
      <c r="BV1499" s="24"/>
      <c r="BW1499" s="24"/>
      <c r="BX1499" s="24"/>
      <c r="BY1499" s="24"/>
      <c r="BZ1499" s="24"/>
      <c r="CA1499" s="24"/>
      <c r="CB1499" s="24"/>
      <c r="CC1499" s="24"/>
      <c r="CD1499" s="24"/>
      <c r="CE1499" s="24"/>
    </row>
    <row r="1500" spans="46:83" x14ac:dyDescent="0.15">
      <c r="AT1500" s="24"/>
      <c r="AU1500" s="24"/>
      <c r="AV1500" s="24"/>
      <c r="AW1500" s="24"/>
      <c r="AX1500" s="24"/>
      <c r="AY1500" s="24"/>
      <c r="AZ1500" s="24"/>
      <c r="BA1500" s="24"/>
      <c r="BB1500" s="24"/>
      <c r="BC1500" s="24"/>
      <c r="BD1500" s="24"/>
      <c r="BE1500" s="24"/>
      <c r="BF1500" s="24"/>
      <c r="BG1500" s="24"/>
      <c r="BH1500" s="24"/>
      <c r="BI1500" s="24"/>
      <c r="BJ1500" s="24"/>
      <c r="BK1500" s="24"/>
      <c r="BL1500" s="24"/>
      <c r="BM1500" s="24"/>
      <c r="BN1500" s="24"/>
      <c r="BO1500" s="24"/>
      <c r="BP1500" s="24"/>
      <c r="BQ1500" s="24"/>
      <c r="BR1500" s="24"/>
      <c r="BS1500" s="24"/>
      <c r="BT1500" s="24"/>
      <c r="BU1500" s="24"/>
      <c r="BV1500" s="24"/>
      <c r="BW1500" s="24"/>
      <c r="BX1500" s="24"/>
      <c r="BY1500" s="24"/>
      <c r="BZ1500" s="24"/>
      <c r="CA1500" s="24"/>
      <c r="CB1500" s="24"/>
      <c r="CC1500" s="24"/>
      <c r="CD1500" s="24"/>
      <c r="CE1500" s="24"/>
    </row>
    <row r="1501" spans="46:83" x14ac:dyDescent="0.15">
      <c r="AT1501" s="24"/>
      <c r="AU1501" s="24"/>
      <c r="AV1501" s="24"/>
      <c r="AW1501" s="24"/>
      <c r="AX1501" s="24"/>
      <c r="AY1501" s="24"/>
      <c r="AZ1501" s="24"/>
      <c r="BA1501" s="24"/>
      <c r="BB1501" s="24"/>
      <c r="BC1501" s="24"/>
      <c r="BD1501" s="24"/>
      <c r="BE1501" s="24"/>
      <c r="BF1501" s="24"/>
      <c r="BG1501" s="24"/>
      <c r="BH1501" s="24"/>
      <c r="BI1501" s="24"/>
      <c r="BJ1501" s="24"/>
      <c r="BK1501" s="24"/>
      <c r="BL1501" s="24"/>
      <c r="BM1501" s="24"/>
      <c r="BN1501" s="24"/>
      <c r="BO1501" s="24"/>
      <c r="BP1501" s="24"/>
      <c r="BQ1501" s="24"/>
      <c r="BR1501" s="24"/>
      <c r="BS1501" s="24"/>
      <c r="BT1501" s="24"/>
      <c r="BU1501" s="24"/>
      <c r="BV1501" s="24"/>
      <c r="BW1501" s="24"/>
      <c r="BX1501" s="24"/>
      <c r="BY1501" s="24"/>
      <c r="BZ1501" s="24"/>
      <c r="CA1501" s="24"/>
      <c r="CB1501" s="24"/>
      <c r="CC1501" s="24"/>
      <c r="CD1501" s="24"/>
      <c r="CE1501" s="24"/>
    </row>
    <row r="1502" spans="46:83" x14ac:dyDescent="0.15">
      <c r="AT1502" s="24"/>
      <c r="AU1502" s="24"/>
      <c r="AV1502" s="24"/>
      <c r="AW1502" s="24"/>
      <c r="AX1502" s="24"/>
      <c r="AY1502" s="24"/>
      <c r="AZ1502" s="24"/>
      <c r="BA1502" s="24"/>
      <c r="BB1502" s="24"/>
      <c r="BC1502" s="24"/>
      <c r="BD1502" s="24"/>
      <c r="BE1502" s="24"/>
      <c r="BF1502" s="24"/>
      <c r="BG1502" s="24"/>
      <c r="BH1502" s="24"/>
      <c r="BI1502" s="24"/>
      <c r="BJ1502" s="24"/>
      <c r="BK1502" s="24"/>
      <c r="BL1502" s="24"/>
      <c r="BM1502" s="24"/>
      <c r="BN1502" s="24"/>
      <c r="BO1502" s="24"/>
      <c r="BP1502" s="24"/>
      <c r="BQ1502" s="24"/>
      <c r="BR1502" s="24"/>
      <c r="BS1502" s="24"/>
      <c r="BT1502" s="24"/>
      <c r="BU1502" s="24"/>
      <c r="BV1502" s="24"/>
      <c r="BW1502" s="24"/>
      <c r="BX1502" s="24"/>
      <c r="BY1502" s="24"/>
      <c r="BZ1502" s="24"/>
      <c r="CA1502" s="24"/>
      <c r="CB1502" s="24"/>
      <c r="CC1502" s="24"/>
      <c r="CD1502" s="24"/>
      <c r="CE1502" s="24"/>
    </row>
    <row r="1503" spans="46:83" x14ac:dyDescent="0.15">
      <c r="AT1503" s="24"/>
      <c r="AU1503" s="24"/>
      <c r="AV1503" s="24"/>
      <c r="AW1503" s="24"/>
      <c r="AX1503" s="24"/>
      <c r="AY1503" s="24"/>
      <c r="AZ1503" s="24"/>
      <c r="BA1503" s="24"/>
      <c r="BB1503" s="24"/>
      <c r="BC1503" s="24"/>
      <c r="BD1503" s="24"/>
      <c r="BE1503" s="24"/>
      <c r="BF1503" s="24"/>
      <c r="BG1503" s="24"/>
      <c r="BH1503" s="24"/>
      <c r="BI1503" s="24"/>
      <c r="BJ1503" s="24"/>
      <c r="BK1503" s="24"/>
      <c r="BL1503" s="24"/>
      <c r="BM1503" s="24"/>
      <c r="BN1503" s="24"/>
      <c r="BO1503" s="24"/>
      <c r="BP1503" s="24"/>
      <c r="BQ1503" s="24"/>
      <c r="BR1503" s="24"/>
      <c r="BS1503" s="24"/>
      <c r="BT1503" s="24"/>
      <c r="BU1503" s="24"/>
      <c r="BV1503" s="24"/>
      <c r="BW1503" s="24"/>
      <c r="BX1503" s="24"/>
      <c r="BY1503" s="24"/>
      <c r="BZ1503" s="24"/>
      <c r="CA1503" s="24"/>
      <c r="CB1503" s="24"/>
      <c r="CC1503" s="24"/>
      <c r="CD1503" s="24"/>
      <c r="CE1503" s="24"/>
    </row>
    <row r="1504" spans="46:83" x14ac:dyDescent="0.15">
      <c r="AT1504" s="24"/>
      <c r="AU1504" s="24"/>
      <c r="AV1504" s="24"/>
      <c r="AW1504" s="24"/>
      <c r="AX1504" s="24"/>
      <c r="AY1504" s="24"/>
      <c r="AZ1504" s="24"/>
      <c r="BA1504" s="24"/>
      <c r="BB1504" s="24"/>
      <c r="BC1504" s="24"/>
      <c r="BD1504" s="24"/>
      <c r="BE1504" s="24"/>
      <c r="BF1504" s="24"/>
      <c r="BG1504" s="24"/>
      <c r="BH1504" s="24"/>
      <c r="BI1504" s="24"/>
      <c r="BJ1504" s="24"/>
      <c r="BK1504" s="24"/>
      <c r="BL1504" s="24"/>
      <c r="BM1504" s="24"/>
      <c r="BN1504" s="24"/>
      <c r="BO1504" s="24"/>
      <c r="BP1504" s="24"/>
      <c r="BQ1504" s="24"/>
      <c r="BR1504" s="24"/>
      <c r="BS1504" s="24"/>
      <c r="BT1504" s="24"/>
      <c r="BU1504" s="24"/>
      <c r="BV1504" s="24"/>
      <c r="BW1504" s="24"/>
      <c r="BX1504" s="24"/>
      <c r="BY1504" s="24"/>
      <c r="BZ1504" s="24"/>
      <c r="CA1504" s="24"/>
      <c r="CB1504" s="24"/>
      <c r="CC1504" s="24"/>
      <c r="CD1504" s="24"/>
      <c r="CE1504" s="24"/>
    </row>
    <row r="1505" spans="46:83" x14ac:dyDescent="0.15">
      <c r="AT1505" s="24"/>
      <c r="AU1505" s="24"/>
      <c r="AV1505" s="24"/>
      <c r="AW1505" s="24"/>
      <c r="AX1505" s="24"/>
      <c r="AY1505" s="24"/>
      <c r="AZ1505" s="24"/>
      <c r="BA1505" s="24"/>
      <c r="BB1505" s="24"/>
      <c r="BC1505" s="24"/>
      <c r="BD1505" s="24"/>
      <c r="BE1505" s="24"/>
      <c r="BF1505" s="24"/>
      <c r="BG1505" s="24"/>
      <c r="BH1505" s="24"/>
      <c r="BI1505" s="24"/>
      <c r="BJ1505" s="24"/>
      <c r="BK1505" s="24"/>
      <c r="BL1505" s="24"/>
      <c r="BM1505" s="24"/>
      <c r="BN1505" s="24"/>
      <c r="BO1505" s="24"/>
      <c r="BP1505" s="24"/>
      <c r="BQ1505" s="24"/>
      <c r="BR1505" s="24"/>
      <c r="BS1505" s="24"/>
      <c r="BT1505" s="24"/>
      <c r="BU1505" s="24"/>
      <c r="BV1505" s="24"/>
      <c r="BW1505" s="24"/>
      <c r="BX1505" s="24"/>
      <c r="BY1505" s="24"/>
      <c r="BZ1505" s="24"/>
      <c r="CA1505" s="24"/>
      <c r="CB1505" s="24"/>
      <c r="CC1505" s="24"/>
      <c r="CD1505" s="24"/>
      <c r="CE1505" s="24"/>
    </row>
    <row r="1506" spans="46:83" x14ac:dyDescent="0.15">
      <c r="AT1506" s="24"/>
      <c r="AU1506" s="24"/>
      <c r="AV1506" s="24"/>
      <c r="AW1506" s="24"/>
      <c r="AX1506" s="24"/>
      <c r="AY1506" s="24"/>
      <c r="AZ1506" s="24"/>
      <c r="BA1506" s="24"/>
      <c r="BB1506" s="24"/>
      <c r="BC1506" s="24"/>
      <c r="BD1506" s="24"/>
      <c r="BE1506" s="24"/>
      <c r="BF1506" s="24"/>
      <c r="BG1506" s="24"/>
      <c r="BH1506" s="24"/>
      <c r="BI1506" s="24"/>
      <c r="BJ1506" s="24"/>
      <c r="BK1506" s="24"/>
      <c r="BL1506" s="24"/>
      <c r="BM1506" s="24"/>
      <c r="BN1506" s="24"/>
      <c r="BO1506" s="24"/>
      <c r="BP1506" s="24"/>
      <c r="BQ1506" s="24"/>
      <c r="BR1506" s="24"/>
      <c r="BS1506" s="24"/>
      <c r="BT1506" s="24"/>
      <c r="BU1506" s="24"/>
      <c r="BV1506" s="24"/>
      <c r="BW1506" s="24"/>
      <c r="BX1506" s="24"/>
      <c r="BY1506" s="24"/>
      <c r="BZ1506" s="24"/>
      <c r="CA1506" s="24"/>
      <c r="CB1506" s="24"/>
      <c r="CC1506" s="24"/>
      <c r="CD1506" s="24"/>
      <c r="CE1506" s="24"/>
    </row>
    <row r="1507" spans="46:83" x14ac:dyDescent="0.15">
      <c r="AT1507" s="24"/>
      <c r="AU1507" s="24"/>
      <c r="AV1507" s="24"/>
      <c r="AW1507" s="24"/>
      <c r="AX1507" s="24"/>
      <c r="AY1507" s="24"/>
      <c r="AZ1507" s="24"/>
      <c r="BA1507" s="24"/>
      <c r="BB1507" s="24"/>
      <c r="BC1507" s="24"/>
      <c r="BD1507" s="24"/>
      <c r="BE1507" s="24"/>
      <c r="BF1507" s="24"/>
      <c r="BG1507" s="24"/>
      <c r="BH1507" s="24"/>
      <c r="BI1507" s="24"/>
      <c r="BJ1507" s="24"/>
      <c r="BK1507" s="24"/>
      <c r="BL1507" s="24"/>
      <c r="BM1507" s="24"/>
      <c r="BN1507" s="24"/>
      <c r="BO1507" s="24"/>
      <c r="BP1507" s="24"/>
      <c r="BQ1507" s="24"/>
      <c r="BR1507" s="24"/>
      <c r="BS1507" s="24"/>
      <c r="BT1507" s="24"/>
      <c r="BU1507" s="24"/>
      <c r="BV1507" s="24"/>
      <c r="BW1507" s="24"/>
      <c r="BX1507" s="24"/>
      <c r="BY1507" s="24"/>
      <c r="BZ1507" s="24"/>
      <c r="CA1507" s="24"/>
      <c r="CB1507" s="24"/>
      <c r="CC1507" s="24"/>
      <c r="CD1507" s="24"/>
      <c r="CE1507" s="24"/>
    </row>
    <row r="1508" spans="46:83" x14ac:dyDescent="0.15">
      <c r="AT1508" s="24"/>
      <c r="AU1508" s="24"/>
      <c r="AV1508" s="24"/>
      <c r="AW1508" s="24"/>
      <c r="AX1508" s="24"/>
      <c r="AY1508" s="24"/>
      <c r="AZ1508" s="24"/>
      <c r="BA1508" s="24"/>
      <c r="BB1508" s="24"/>
      <c r="BC1508" s="24"/>
      <c r="BD1508" s="24"/>
      <c r="BE1508" s="24"/>
      <c r="BF1508" s="24"/>
      <c r="BG1508" s="24"/>
      <c r="BH1508" s="24"/>
      <c r="BI1508" s="24"/>
      <c r="BJ1508" s="24"/>
      <c r="BK1508" s="24"/>
      <c r="BL1508" s="24"/>
      <c r="BM1508" s="24"/>
      <c r="BN1508" s="24"/>
      <c r="BO1508" s="24"/>
      <c r="BP1508" s="24"/>
      <c r="BQ1508" s="24"/>
      <c r="BR1508" s="24"/>
      <c r="BS1508" s="24"/>
      <c r="BT1508" s="24"/>
      <c r="BU1508" s="24"/>
      <c r="BV1508" s="24"/>
      <c r="BW1508" s="24"/>
      <c r="BX1508" s="24"/>
      <c r="BY1508" s="24"/>
      <c r="BZ1508" s="24"/>
      <c r="CA1508" s="24"/>
      <c r="CB1508" s="24"/>
      <c r="CC1508" s="24"/>
      <c r="CD1508" s="24"/>
      <c r="CE1508" s="24"/>
    </row>
    <row r="1509" spans="46:83" x14ac:dyDescent="0.15">
      <c r="AT1509" s="24"/>
      <c r="AU1509" s="24"/>
      <c r="AV1509" s="24"/>
      <c r="AW1509" s="24"/>
      <c r="AX1509" s="24"/>
      <c r="AY1509" s="24"/>
      <c r="AZ1509" s="24"/>
      <c r="BA1509" s="24"/>
      <c r="BB1509" s="24"/>
      <c r="BC1509" s="24"/>
      <c r="BD1509" s="24"/>
      <c r="BE1509" s="24"/>
      <c r="BF1509" s="24"/>
      <c r="BG1509" s="24"/>
      <c r="BH1509" s="24"/>
      <c r="BI1509" s="24"/>
      <c r="BJ1509" s="24"/>
      <c r="BK1509" s="24"/>
      <c r="BL1509" s="24"/>
      <c r="BM1509" s="24"/>
      <c r="BN1509" s="24"/>
      <c r="BO1509" s="24"/>
      <c r="BP1509" s="24"/>
      <c r="BQ1509" s="24"/>
      <c r="BR1509" s="24"/>
      <c r="BS1509" s="24"/>
      <c r="BT1509" s="24"/>
      <c r="BU1509" s="24"/>
      <c r="BV1509" s="24"/>
      <c r="BW1509" s="24"/>
      <c r="BX1509" s="24"/>
      <c r="BY1509" s="24"/>
      <c r="BZ1509" s="24"/>
      <c r="CA1509" s="24"/>
      <c r="CB1509" s="24"/>
      <c r="CC1509" s="24"/>
      <c r="CD1509" s="24"/>
      <c r="CE1509" s="24"/>
    </row>
    <row r="1510" spans="46:83" x14ac:dyDescent="0.15">
      <c r="AT1510" s="24"/>
      <c r="AU1510" s="24"/>
      <c r="AV1510" s="24"/>
      <c r="AW1510" s="24"/>
      <c r="AX1510" s="24"/>
      <c r="AY1510" s="24"/>
      <c r="AZ1510" s="24"/>
      <c r="BA1510" s="24"/>
      <c r="BB1510" s="24"/>
      <c r="BC1510" s="24"/>
      <c r="BD1510" s="24"/>
      <c r="BE1510" s="24"/>
      <c r="BF1510" s="24"/>
      <c r="BG1510" s="24"/>
      <c r="BH1510" s="24"/>
      <c r="BI1510" s="24"/>
      <c r="BJ1510" s="24"/>
      <c r="BK1510" s="24"/>
      <c r="BL1510" s="24"/>
      <c r="BM1510" s="24"/>
      <c r="BN1510" s="24"/>
      <c r="BO1510" s="24"/>
      <c r="BP1510" s="24"/>
      <c r="BQ1510" s="24"/>
      <c r="BR1510" s="24"/>
      <c r="BS1510" s="24"/>
      <c r="BT1510" s="24"/>
      <c r="BU1510" s="24"/>
      <c r="BV1510" s="24"/>
      <c r="BW1510" s="24"/>
      <c r="BX1510" s="24"/>
      <c r="BY1510" s="24"/>
      <c r="BZ1510" s="24"/>
      <c r="CA1510" s="24"/>
      <c r="CB1510" s="24"/>
      <c r="CC1510" s="24"/>
      <c r="CD1510" s="24"/>
      <c r="CE1510" s="24"/>
    </row>
    <row r="1511" spans="46:83" x14ac:dyDescent="0.15">
      <c r="AT1511" s="24"/>
      <c r="AU1511" s="24"/>
      <c r="AV1511" s="24"/>
      <c r="AW1511" s="24"/>
      <c r="AX1511" s="24"/>
      <c r="AY1511" s="24"/>
      <c r="AZ1511" s="24"/>
      <c r="BA1511" s="24"/>
      <c r="BB1511" s="24"/>
      <c r="BC1511" s="24"/>
      <c r="BD1511" s="24"/>
      <c r="BE1511" s="24"/>
      <c r="BF1511" s="24"/>
      <c r="BG1511" s="24"/>
      <c r="BH1511" s="24"/>
      <c r="BI1511" s="24"/>
      <c r="BJ1511" s="24"/>
      <c r="BK1511" s="24"/>
      <c r="BL1511" s="24"/>
      <c r="BM1511" s="24"/>
      <c r="BN1511" s="24"/>
      <c r="BO1511" s="24"/>
      <c r="BP1511" s="24"/>
      <c r="BQ1511" s="24"/>
      <c r="BR1511" s="24"/>
      <c r="BS1511" s="24"/>
      <c r="BT1511" s="24"/>
      <c r="BU1511" s="24"/>
      <c r="BV1511" s="24"/>
      <c r="BW1511" s="24"/>
      <c r="BX1511" s="24"/>
      <c r="BY1511" s="24"/>
      <c r="BZ1511" s="24"/>
      <c r="CA1511" s="24"/>
      <c r="CB1511" s="24"/>
      <c r="CC1511" s="24"/>
      <c r="CD1511" s="24"/>
      <c r="CE1511" s="24"/>
    </row>
    <row r="1512" spans="46:83" x14ac:dyDescent="0.15">
      <c r="AT1512" s="24"/>
      <c r="AU1512" s="24"/>
      <c r="AV1512" s="24"/>
      <c r="AW1512" s="24"/>
      <c r="AX1512" s="24"/>
      <c r="AY1512" s="24"/>
      <c r="AZ1512" s="24"/>
      <c r="BA1512" s="24"/>
      <c r="BB1512" s="24"/>
      <c r="BC1512" s="24"/>
      <c r="BD1512" s="24"/>
      <c r="BE1512" s="24"/>
      <c r="BF1512" s="24"/>
      <c r="BG1512" s="24"/>
      <c r="BH1512" s="24"/>
      <c r="BI1512" s="24"/>
      <c r="BJ1512" s="24"/>
      <c r="BK1512" s="24"/>
      <c r="BL1512" s="24"/>
      <c r="BM1512" s="24"/>
      <c r="BN1512" s="24"/>
      <c r="BO1512" s="24"/>
      <c r="BP1512" s="24"/>
      <c r="BQ1512" s="24"/>
      <c r="BR1512" s="24"/>
      <c r="BS1512" s="24"/>
      <c r="BT1512" s="24"/>
      <c r="BU1512" s="24"/>
      <c r="BV1512" s="24"/>
      <c r="BW1512" s="24"/>
      <c r="BX1512" s="24"/>
      <c r="BY1512" s="24"/>
      <c r="BZ1512" s="24"/>
      <c r="CA1512" s="24"/>
      <c r="CB1512" s="24"/>
      <c r="CC1512" s="24"/>
      <c r="CD1512" s="24"/>
      <c r="CE1512" s="24"/>
    </row>
    <row r="1513" spans="46:83" x14ac:dyDescent="0.15">
      <c r="AT1513" s="24"/>
      <c r="AU1513" s="24"/>
      <c r="AV1513" s="24"/>
      <c r="AW1513" s="24"/>
      <c r="AX1513" s="24"/>
      <c r="AY1513" s="24"/>
      <c r="AZ1513" s="24"/>
      <c r="BA1513" s="24"/>
      <c r="BB1513" s="24"/>
      <c r="BC1513" s="24"/>
      <c r="BD1513" s="24"/>
      <c r="BE1513" s="24"/>
      <c r="BF1513" s="24"/>
      <c r="BG1513" s="24"/>
      <c r="BH1513" s="24"/>
      <c r="BI1513" s="24"/>
      <c r="BJ1513" s="24"/>
      <c r="BK1513" s="24"/>
      <c r="BL1513" s="24"/>
      <c r="BM1513" s="24"/>
      <c r="BN1513" s="24"/>
      <c r="BO1513" s="24"/>
      <c r="BP1513" s="24"/>
      <c r="BQ1513" s="24"/>
      <c r="BR1513" s="24"/>
      <c r="BS1513" s="24"/>
      <c r="BT1513" s="24"/>
      <c r="BU1513" s="24"/>
      <c r="BV1513" s="24"/>
      <c r="BW1513" s="24"/>
      <c r="BX1513" s="24"/>
      <c r="BY1513" s="24"/>
      <c r="BZ1513" s="24"/>
      <c r="CA1513" s="24"/>
      <c r="CB1513" s="24"/>
      <c r="CC1513" s="24"/>
      <c r="CD1513" s="24"/>
      <c r="CE1513" s="24"/>
    </row>
    <row r="1514" spans="46:83" x14ac:dyDescent="0.15">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row>
    <row r="1515" spans="46:83" x14ac:dyDescent="0.15">
      <c r="AT1515" s="24"/>
      <c r="AU1515" s="24"/>
      <c r="AV1515" s="24"/>
      <c r="AW1515" s="24"/>
      <c r="AX1515" s="24"/>
      <c r="AY1515" s="24"/>
      <c r="AZ1515" s="24"/>
      <c r="BA1515" s="24"/>
      <c r="BB1515" s="24"/>
      <c r="BC1515" s="24"/>
      <c r="BD1515" s="24"/>
      <c r="BE1515" s="24"/>
      <c r="BF1515" s="24"/>
      <c r="BG1515" s="24"/>
      <c r="BH1515" s="24"/>
      <c r="BI1515" s="24"/>
      <c r="BJ1515" s="24"/>
      <c r="BK1515" s="24"/>
      <c r="BL1515" s="24"/>
      <c r="BM1515" s="24"/>
      <c r="BN1515" s="24"/>
      <c r="BO1515" s="24"/>
      <c r="BP1515" s="24"/>
      <c r="BQ1515" s="24"/>
      <c r="BR1515" s="24"/>
      <c r="BS1515" s="24"/>
      <c r="BT1515" s="24"/>
      <c r="BU1515" s="24"/>
      <c r="BV1515" s="24"/>
      <c r="BW1515" s="24"/>
      <c r="BX1515" s="24"/>
      <c r="BY1515" s="24"/>
      <c r="BZ1515" s="24"/>
      <c r="CA1515" s="24"/>
      <c r="CB1515" s="24"/>
      <c r="CC1515" s="24"/>
      <c r="CD1515" s="24"/>
      <c r="CE1515" s="24"/>
    </row>
    <row r="1516" spans="46:83" x14ac:dyDescent="0.15">
      <c r="AT1516" s="24"/>
      <c r="AU1516" s="24"/>
      <c r="AV1516" s="24"/>
      <c r="AW1516" s="24"/>
      <c r="AX1516" s="24"/>
      <c r="AY1516" s="24"/>
      <c r="AZ1516" s="24"/>
      <c r="BA1516" s="24"/>
      <c r="BB1516" s="24"/>
      <c r="BC1516" s="24"/>
      <c r="BD1516" s="24"/>
      <c r="BE1516" s="24"/>
      <c r="BF1516" s="24"/>
      <c r="BG1516" s="24"/>
      <c r="BH1516" s="24"/>
      <c r="BI1516" s="24"/>
      <c r="BJ1516" s="24"/>
      <c r="BK1516" s="24"/>
      <c r="BL1516" s="24"/>
      <c r="BM1516" s="24"/>
      <c r="BN1516" s="24"/>
      <c r="BO1516" s="24"/>
      <c r="BP1516" s="24"/>
      <c r="BQ1516" s="24"/>
      <c r="BR1516" s="24"/>
      <c r="BS1516" s="24"/>
      <c r="BT1516" s="24"/>
      <c r="BU1516" s="24"/>
      <c r="BV1516" s="24"/>
      <c r="BW1516" s="24"/>
      <c r="BX1516" s="24"/>
      <c r="BY1516" s="24"/>
      <c r="BZ1516" s="24"/>
      <c r="CA1516" s="24"/>
      <c r="CB1516" s="24"/>
      <c r="CC1516" s="24"/>
      <c r="CD1516" s="24"/>
      <c r="CE1516" s="24"/>
    </row>
    <row r="1517" spans="46:83" x14ac:dyDescent="0.15">
      <c r="AT1517" s="24"/>
      <c r="AU1517" s="24"/>
      <c r="AV1517" s="24"/>
      <c r="AW1517" s="24"/>
      <c r="AX1517" s="24"/>
      <c r="AY1517" s="24"/>
      <c r="AZ1517" s="24"/>
      <c r="BA1517" s="24"/>
      <c r="BB1517" s="24"/>
      <c r="BC1517" s="24"/>
      <c r="BD1517" s="24"/>
      <c r="BE1517" s="24"/>
      <c r="BF1517" s="24"/>
      <c r="BG1517" s="24"/>
      <c r="BH1517" s="24"/>
      <c r="BI1517" s="24"/>
      <c r="BJ1517" s="24"/>
      <c r="BK1517" s="24"/>
      <c r="BL1517" s="24"/>
      <c r="BM1517" s="24"/>
      <c r="BN1517" s="24"/>
      <c r="BO1517" s="24"/>
      <c r="BP1517" s="24"/>
      <c r="BQ1517" s="24"/>
      <c r="BR1517" s="24"/>
      <c r="BS1517" s="24"/>
      <c r="BT1517" s="24"/>
      <c r="BU1517" s="24"/>
      <c r="BV1517" s="24"/>
      <c r="BW1517" s="24"/>
      <c r="BX1517" s="24"/>
      <c r="BY1517" s="24"/>
      <c r="BZ1517" s="24"/>
      <c r="CA1517" s="24"/>
      <c r="CB1517" s="24"/>
      <c r="CC1517" s="24"/>
      <c r="CD1517" s="24"/>
      <c r="CE1517" s="24"/>
    </row>
    <row r="1518" spans="46:83" x14ac:dyDescent="0.15">
      <c r="AT1518" s="24"/>
      <c r="AU1518" s="24"/>
      <c r="AV1518" s="24"/>
      <c r="AW1518" s="24"/>
      <c r="AX1518" s="24"/>
      <c r="AY1518" s="24"/>
      <c r="AZ1518" s="24"/>
      <c r="BA1518" s="24"/>
      <c r="BB1518" s="24"/>
      <c r="BC1518" s="24"/>
      <c r="BD1518" s="24"/>
      <c r="BE1518" s="24"/>
      <c r="BF1518" s="24"/>
      <c r="BG1518" s="24"/>
      <c r="BH1518" s="24"/>
      <c r="BI1518" s="24"/>
      <c r="BJ1518" s="24"/>
      <c r="BK1518" s="24"/>
      <c r="BL1518" s="24"/>
      <c r="BM1518" s="24"/>
      <c r="BN1518" s="24"/>
      <c r="BO1518" s="24"/>
      <c r="BP1518" s="24"/>
      <c r="BQ1518" s="24"/>
      <c r="BR1518" s="24"/>
      <c r="BS1518" s="24"/>
      <c r="BT1518" s="24"/>
      <c r="BU1518" s="24"/>
      <c r="BV1518" s="24"/>
      <c r="BW1518" s="24"/>
      <c r="BX1518" s="24"/>
      <c r="BY1518" s="24"/>
      <c r="BZ1518" s="24"/>
      <c r="CA1518" s="24"/>
      <c r="CB1518" s="24"/>
      <c r="CC1518" s="24"/>
      <c r="CD1518" s="24"/>
      <c r="CE1518" s="24"/>
    </row>
    <row r="1519" spans="46:83" x14ac:dyDescent="0.15">
      <c r="AT1519" s="24"/>
      <c r="AU1519" s="24"/>
      <c r="AV1519" s="24"/>
      <c r="AW1519" s="24"/>
      <c r="AX1519" s="24"/>
      <c r="AY1519" s="24"/>
      <c r="AZ1519" s="24"/>
      <c r="BA1519" s="24"/>
      <c r="BB1519" s="24"/>
      <c r="BC1519" s="24"/>
      <c r="BD1519" s="24"/>
      <c r="BE1519" s="24"/>
      <c r="BF1519" s="24"/>
      <c r="BG1519" s="24"/>
      <c r="BH1519" s="24"/>
      <c r="BI1519" s="24"/>
      <c r="BJ1519" s="24"/>
      <c r="BK1519" s="24"/>
      <c r="BL1519" s="24"/>
      <c r="BM1519" s="24"/>
      <c r="BN1519" s="24"/>
      <c r="BO1519" s="24"/>
      <c r="BP1519" s="24"/>
      <c r="BQ1519" s="24"/>
      <c r="BR1519" s="24"/>
      <c r="BS1519" s="24"/>
      <c r="BT1519" s="24"/>
      <c r="BU1519" s="24"/>
      <c r="BV1519" s="24"/>
      <c r="BW1519" s="24"/>
      <c r="BX1519" s="24"/>
      <c r="BY1519" s="24"/>
      <c r="BZ1519" s="24"/>
      <c r="CA1519" s="24"/>
      <c r="CB1519" s="24"/>
      <c r="CC1519" s="24"/>
      <c r="CD1519" s="24"/>
      <c r="CE1519" s="24"/>
    </row>
    <row r="1520" spans="46:83" x14ac:dyDescent="0.15">
      <c r="AT1520" s="24"/>
      <c r="AU1520" s="24"/>
      <c r="AV1520" s="24"/>
      <c r="AW1520" s="24"/>
      <c r="AX1520" s="24"/>
      <c r="AY1520" s="24"/>
      <c r="AZ1520" s="24"/>
      <c r="BA1520" s="24"/>
      <c r="BB1520" s="24"/>
      <c r="BC1520" s="24"/>
      <c r="BD1520" s="24"/>
      <c r="BE1520" s="24"/>
      <c r="BF1520" s="24"/>
      <c r="BG1520" s="24"/>
      <c r="BH1520" s="24"/>
      <c r="BI1520" s="24"/>
      <c r="BJ1520" s="24"/>
      <c r="BK1520" s="24"/>
      <c r="BL1520" s="24"/>
      <c r="BM1520" s="24"/>
      <c r="BN1520" s="24"/>
      <c r="BO1520" s="24"/>
      <c r="BP1520" s="24"/>
      <c r="BQ1520" s="24"/>
      <c r="BR1520" s="24"/>
      <c r="BS1520" s="24"/>
      <c r="BT1520" s="24"/>
      <c r="BU1520" s="24"/>
      <c r="BV1520" s="24"/>
      <c r="BW1520" s="24"/>
      <c r="BX1520" s="24"/>
      <c r="BY1520" s="24"/>
      <c r="BZ1520" s="24"/>
      <c r="CA1520" s="24"/>
      <c r="CB1520" s="24"/>
      <c r="CC1520" s="24"/>
      <c r="CD1520" s="24"/>
      <c r="CE1520" s="24"/>
    </row>
    <row r="1521" spans="46:83" x14ac:dyDescent="0.15">
      <c r="AT1521" s="24"/>
      <c r="AU1521" s="24"/>
      <c r="AV1521" s="24"/>
      <c r="AW1521" s="24"/>
      <c r="AX1521" s="24"/>
      <c r="AY1521" s="24"/>
      <c r="AZ1521" s="24"/>
      <c r="BA1521" s="24"/>
      <c r="BB1521" s="24"/>
      <c r="BC1521" s="24"/>
      <c r="BD1521" s="24"/>
      <c r="BE1521" s="24"/>
      <c r="BF1521" s="24"/>
      <c r="BG1521" s="24"/>
      <c r="BH1521" s="24"/>
      <c r="BI1521" s="24"/>
      <c r="BJ1521" s="24"/>
      <c r="BK1521" s="24"/>
      <c r="BL1521" s="24"/>
      <c r="BM1521" s="24"/>
      <c r="BN1521" s="24"/>
      <c r="BO1521" s="24"/>
      <c r="BP1521" s="24"/>
      <c r="BQ1521" s="24"/>
      <c r="BR1521" s="24"/>
      <c r="BS1521" s="24"/>
      <c r="BT1521" s="24"/>
      <c r="BU1521" s="24"/>
      <c r="BV1521" s="24"/>
      <c r="BW1521" s="24"/>
      <c r="BX1521" s="24"/>
      <c r="BY1521" s="24"/>
      <c r="BZ1521" s="24"/>
      <c r="CA1521" s="24"/>
      <c r="CB1521" s="24"/>
      <c r="CC1521" s="24"/>
      <c r="CD1521" s="24"/>
      <c r="CE1521" s="24"/>
    </row>
    <row r="1522" spans="46:83" x14ac:dyDescent="0.15">
      <c r="AT1522" s="24"/>
      <c r="AU1522" s="24"/>
      <c r="AV1522" s="24"/>
      <c r="AW1522" s="24"/>
      <c r="AX1522" s="24"/>
      <c r="AY1522" s="24"/>
      <c r="AZ1522" s="24"/>
      <c r="BA1522" s="24"/>
      <c r="BB1522" s="24"/>
      <c r="BC1522" s="24"/>
      <c r="BD1522" s="24"/>
      <c r="BE1522" s="24"/>
      <c r="BF1522" s="24"/>
      <c r="BG1522" s="24"/>
      <c r="BH1522" s="24"/>
      <c r="BI1522" s="24"/>
      <c r="BJ1522" s="24"/>
      <c r="BK1522" s="24"/>
      <c r="BL1522" s="24"/>
      <c r="BM1522" s="24"/>
      <c r="BN1522" s="24"/>
      <c r="BO1522" s="24"/>
      <c r="BP1522" s="24"/>
      <c r="BQ1522" s="24"/>
      <c r="BR1522" s="24"/>
      <c r="BS1522" s="24"/>
      <c r="BT1522" s="24"/>
      <c r="BU1522" s="24"/>
      <c r="BV1522" s="24"/>
      <c r="BW1522" s="24"/>
      <c r="BX1522" s="24"/>
      <c r="BY1522" s="24"/>
      <c r="BZ1522" s="24"/>
      <c r="CA1522" s="24"/>
      <c r="CB1522" s="24"/>
      <c r="CC1522" s="24"/>
      <c r="CD1522" s="24"/>
      <c r="CE1522" s="24"/>
    </row>
    <row r="1523" spans="46:83" x14ac:dyDescent="0.15">
      <c r="AT1523" s="24"/>
      <c r="AU1523" s="24"/>
      <c r="AV1523" s="24"/>
      <c r="AW1523" s="24"/>
      <c r="AX1523" s="24"/>
      <c r="AY1523" s="24"/>
      <c r="AZ1523" s="24"/>
      <c r="BA1523" s="24"/>
      <c r="BB1523" s="24"/>
      <c r="BC1523" s="24"/>
      <c r="BD1523" s="24"/>
      <c r="BE1523" s="24"/>
      <c r="BF1523" s="24"/>
      <c r="BG1523" s="24"/>
      <c r="BH1523" s="24"/>
      <c r="BI1523" s="24"/>
      <c r="BJ1523" s="24"/>
      <c r="BK1523" s="24"/>
      <c r="BL1523" s="24"/>
      <c r="BM1523" s="24"/>
      <c r="BN1523" s="24"/>
      <c r="BO1523" s="24"/>
      <c r="BP1523" s="24"/>
      <c r="BQ1523" s="24"/>
      <c r="BR1523" s="24"/>
      <c r="BS1523" s="24"/>
      <c r="BT1523" s="24"/>
      <c r="BU1523" s="24"/>
      <c r="BV1523" s="24"/>
      <c r="BW1523" s="24"/>
      <c r="BX1523" s="24"/>
      <c r="BY1523" s="24"/>
      <c r="BZ1523" s="24"/>
      <c r="CA1523" s="24"/>
      <c r="CB1523" s="24"/>
      <c r="CC1523" s="24"/>
      <c r="CD1523" s="24"/>
      <c r="CE1523" s="24"/>
    </row>
    <row r="1524" spans="46:83" x14ac:dyDescent="0.15">
      <c r="AT1524" s="24"/>
      <c r="AU1524" s="24"/>
      <c r="AV1524" s="24"/>
      <c r="AW1524" s="24"/>
      <c r="AX1524" s="24"/>
      <c r="AY1524" s="24"/>
      <c r="AZ1524" s="24"/>
      <c r="BA1524" s="24"/>
      <c r="BB1524" s="24"/>
      <c r="BC1524" s="24"/>
      <c r="BD1524" s="24"/>
      <c r="BE1524" s="24"/>
      <c r="BF1524" s="24"/>
      <c r="BG1524" s="24"/>
      <c r="BH1524" s="24"/>
      <c r="BI1524" s="24"/>
      <c r="BJ1524" s="24"/>
      <c r="BK1524" s="24"/>
      <c r="BL1524" s="24"/>
      <c r="BM1524" s="24"/>
      <c r="BN1524" s="24"/>
      <c r="BO1524" s="24"/>
      <c r="BP1524" s="24"/>
      <c r="BQ1524" s="24"/>
      <c r="BR1524" s="24"/>
      <c r="BS1524" s="24"/>
      <c r="BT1524" s="24"/>
      <c r="BU1524" s="24"/>
      <c r="BV1524" s="24"/>
      <c r="BW1524" s="24"/>
      <c r="BX1524" s="24"/>
      <c r="BY1524" s="24"/>
      <c r="BZ1524" s="24"/>
      <c r="CA1524" s="24"/>
      <c r="CB1524" s="24"/>
      <c r="CC1524" s="24"/>
      <c r="CD1524" s="24"/>
      <c r="CE1524" s="24"/>
    </row>
    <row r="1525" spans="46:83" x14ac:dyDescent="0.15">
      <c r="AT1525" s="24"/>
      <c r="AU1525" s="24"/>
      <c r="AV1525" s="24"/>
      <c r="AW1525" s="24"/>
      <c r="AX1525" s="24"/>
      <c r="AY1525" s="24"/>
      <c r="AZ1525" s="24"/>
      <c r="BA1525" s="24"/>
      <c r="BB1525" s="24"/>
      <c r="BC1525" s="24"/>
      <c r="BD1525" s="24"/>
      <c r="BE1525" s="24"/>
      <c r="BF1525" s="24"/>
      <c r="BG1525" s="24"/>
      <c r="BH1525" s="24"/>
      <c r="BI1525" s="24"/>
      <c r="BJ1525" s="24"/>
      <c r="BK1525" s="24"/>
      <c r="BL1525" s="24"/>
      <c r="BM1525" s="24"/>
      <c r="BN1525" s="24"/>
      <c r="BO1525" s="24"/>
      <c r="BP1525" s="24"/>
      <c r="BQ1525" s="24"/>
      <c r="BR1525" s="24"/>
      <c r="BS1525" s="24"/>
      <c r="BT1525" s="24"/>
      <c r="BU1525" s="24"/>
      <c r="BV1525" s="24"/>
      <c r="BW1525" s="24"/>
      <c r="BX1525" s="24"/>
      <c r="BY1525" s="24"/>
      <c r="BZ1525" s="24"/>
      <c r="CA1525" s="24"/>
      <c r="CB1525" s="24"/>
      <c r="CC1525" s="24"/>
      <c r="CD1525" s="24"/>
      <c r="CE1525" s="24"/>
    </row>
    <row r="1526" spans="46:83" x14ac:dyDescent="0.15">
      <c r="AT1526" s="24"/>
      <c r="AU1526" s="24"/>
      <c r="AV1526" s="24"/>
      <c r="AW1526" s="24"/>
      <c r="AX1526" s="24"/>
      <c r="AY1526" s="24"/>
      <c r="AZ1526" s="24"/>
      <c r="BA1526" s="24"/>
      <c r="BB1526" s="24"/>
      <c r="BC1526" s="24"/>
      <c r="BD1526" s="24"/>
      <c r="BE1526" s="24"/>
      <c r="BF1526" s="24"/>
      <c r="BG1526" s="24"/>
      <c r="BH1526" s="24"/>
      <c r="BI1526" s="24"/>
      <c r="BJ1526" s="24"/>
      <c r="BK1526" s="24"/>
      <c r="BL1526" s="24"/>
      <c r="BM1526" s="24"/>
      <c r="BN1526" s="24"/>
      <c r="BO1526" s="24"/>
      <c r="BP1526" s="24"/>
      <c r="BQ1526" s="24"/>
      <c r="BR1526" s="24"/>
      <c r="BS1526" s="24"/>
      <c r="BT1526" s="24"/>
      <c r="BU1526" s="24"/>
      <c r="BV1526" s="24"/>
      <c r="BW1526" s="24"/>
      <c r="BX1526" s="24"/>
      <c r="BY1526" s="24"/>
      <c r="BZ1526" s="24"/>
      <c r="CA1526" s="24"/>
      <c r="CB1526" s="24"/>
      <c r="CC1526" s="24"/>
      <c r="CD1526" s="24"/>
      <c r="CE1526" s="24"/>
    </row>
    <row r="1527" spans="46:83" x14ac:dyDescent="0.15">
      <c r="AT1527" s="24"/>
      <c r="AU1527" s="24"/>
      <c r="AV1527" s="24"/>
      <c r="AW1527" s="24"/>
      <c r="AX1527" s="24"/>
      <c r="AY1527" s="24"/>
      <c r="AZ1527" s="24"/>
      <c r="BA1527" s="24"/>
      <c r="BB1527" s="24"/>
      <c r="BC1527" s="24"/>
      <c r="BD1527" s="24"/>
      <c r="BE1527" s="24"/>
      <c r="BF1527" s="24"/>
      <c r="BG1527" s="24"/>
      <c r="BH1527" s="24"/>
      <c r="BI1527" s="24"/>
      <c r="BJ1527" s="24"/>
      <c r="BK1527" s="24"/>
      <c r="BL1527" s="24"/>
      <c r="BM1527" s="24"/>
      <c r="BN1527" s="24"/>
      <c r="BO1527" s="24"/>
      <c r="BP1527" s="24"/>
      <c r="BQ1527" s="24"/>
      <c r="BR1527" s="24"/>
      <c r="BS1527" s="24"/>
      <c r="BT1527" s="24"/>
      <c r="BU1527" s="24"/>
      <c r="BV1527" s="24"/>
      <c r="BW1527" s="24"/>
      <c r="BX1527" s="24"/>
      <c r="BY1527" s="24"/>
      <c r="BZ1527" s="24"/>
      <c r="CA1527" s="24"/>
      <c r="CB1527" s="24"/>
      <c r="CC1527" s="24"/>
      <c r="CD1527" s="24"/>
      <c r="CE1527" s="24"/>
    </row>
    <row r="1528" spans="46:83" x14ac:dyDescent="0.15">
      <c r="AT1528" s="24"/>
      <c r="AU1528" s="24"/>
      <c r="AV1528" s="24"/>
      <c r="AW1528" s="24"/>
      <c r="AX1528" s="24"/>
      <c r="AY1528" s="24"/>
      <c r="AZ1528" s="24"/>
      <c r="BA1528" s="24"/>
      <c r="BB1528" s="24"/>
      <c r="BC1528" s="24"/>
      <c r="BD1528" s="24"/>
      <c r="BE1528" s="24"/>
      <c r="BF1528" s="24"/>
      <c r="BG1528" s="24"/>
      <c r="BH1528" s="24"/>
      <c r="BI1528" s="24"/>
      <c r="BJ1528" s="24"/>
      <c r="BK1528" s="24"/>
      <c r="BL1528" s="24"/>
      <c r="BM1528" s="24"/>
      <c r="BN1528" s="24"/>
      <c r="BO1528" s="24"/>
      <c r="BP1528" s="24"/>
      <c r="BQ1528" s="24"/>
      <c r="BR1528" s="24"/>
      <c r="BS1528" s="24"/>
      <c r="BT1528" s="24"/>
      <c r="BU1528" s="24"/>
      <c r="BV1528" s="24"/>
      <c r="BW1528" s="24"/>
      <c r="BX1528" s="24"/>
      <c r="BY1528" s="24"/>
      <c r="BZ1528" s="24"/>
      <c r="CA1528" s="24"/>
      <c r="CB1528" s="24"/>
      <c r="CC1528" s="24"/>
      <c r="CD1528" s="24"/>
      <c r="CE1528" s="24"/>
    </row>
    <row r="1529" spans="46:83" x14ac:dyDescent="0.15">
      <c r="AT1529" s="24"/>
      <c r="AU1529" s="24"/>
      <c r="AV1529" s="24"/>
      <c r="AW1529" s="24"/>
      <c r="AX1529" s="24"/>
      <c r="AY1529" s="24"/>
      <c r="AZ1529" s="24"/>
      <c r="BA1529" s="24"/>
      <c r="BB1529" s="24"/>
      <c r="BC1529" s="24"/>
      <c r="BD1529" s="24"/>
      <c r="BE1529" s="24"/>
      <c r="BF1529" s="24"/>
      <c r="BG1529" s="24"/>
      <c r="BH1529" s="24"/>
      <c r="BI1529" s="24"/>
      <c r="BJ1529" s="24"/>
      <c r="BK1529" s="24"/>
      <c r="BL1529" s="24"/>
      <c r="BM1529" s="24"/>
      <c r="BN1529" s="24"/>
      <c r="BO1529" s="24"/>
      <c r="BP1529" s="24"/>
      <c r="BQ1529" s="24"/>
      <c r="BR1529" s="24"/>
      <c r="BS1529" s="24"/>
      <c r="BT1529" s="24"/>
      <c r="BU1529" s="24"/>
      <c r="BV1529" s="24"/>
      <c r="BW1529" s="24"/>
      <c r="BX1529" s="24"/>
      <c r="BY1529" s="24"/>
      <c r="BZ1529" s="24"/>
      <c r="CA1529" s="24"/>
      <c r="CB1529" s="24"/>
      <c r="CC1529" s="24"/>
      <c r="CD1529" s="24"/>
      <c r="CE1529" s="24"/>
    </row>
    <row r="1530" spans="46:83" x14ac:dyDescent="0.15">
      <c r="AT1530" s="24"/>
      <c r="AU1530" s="24"/>
      <c r="AV1530" s="24"/>
      <c r="AW1530" s="24"/>
      <c r="AX1530" s="24"/>
      <c r="AY1530" s="24"/>
      <c r="AZ1530" s="24"/>
      <c r="BA1530" s="24"/>
      <c r="BB1530" s="24"/>
      <c r="BC1530" s="24"/>
      <c r="BD1530" s="24"/>
      <c r="BE1530" s="24"/>
      <c r="BF1530" s="24"/>
      <c r="BG1530" s="24"/>
      <c r="BH1530" s="24"/>
      <c r="BI1530" s="24"/>
      <c r="BJ1530" s="24"/>
      <c r="BK1530" s="24"/>
      <c r="BL1530" s="24"/>
      <c r="BM1530" s="24"/>
      <c r="BN1530" s="24"/>
      <c r="BO1530" s="24"/>
      <c r="BP1530" s="24"/>
      <c r="BQ1530" s="24"/>
      <c r="BR1530" s="24"/>
      <c r="BS1530" s="24"/>
      <c r="BT1530" s="24"/>
      <c r="BU1530" s="24"/>
      <c r="BV1530" s="24"/>
      <c r="BW1530" s="24"/>
      <c r="BX1530" s="24"/>
      <c r="BY1530" s="24"/>
      <c r="BZ1530" s="24"/>
      <c r="CA1530" s="24"/>
      <c r="CB1530" s="24"/>
      <c r="CC1530" s="24"/>
      <c r="CD1530" s="24"/>
      <c r="CE1530" s="24"/>
    </row>
    <row r="1531" spans="46:83" x14ac:dyDescent="0.15">
      <c r="AT1531" s="24"/>
      <c r="AU1531" s="24"/>
      <c r="AV1531" s="24"/>
      <c r="AW1531" s="24"/>
      <c r="AX1531" s="24"/>
      <c r="AY1531" s="24"/>
      <c r="AZ1531" s="24"/>
      <c r="BA1531" s="24"/>
      <c r="BB1531" s="24"/>
      <c r="BC1531" s="24"/>
      <c r="BD1531" s="24"/>
      <c r="BE1531" s="24"/>
      <c r="BF1531" s="24"/>
      <c r="BG1531" s="24"/>
      <c r="BH1531" s="24"/>
      <c r="BI1531" s="24"/>
      <c r="BJ1531" s="24"/>
      <c r="BK1531" s="24"/>
      <c r="BL1531" s="24"/>
      <c r="BM1531" s="24"/>
      <c r="BN1531" s="24"/>
      <c r="BO1531" s="24"/>
      <c r="BP1531" s="24"/>
      <c r="BQ1531" s="24"/>
      <c r="BR1531" s="24"/>
      <c r="BS1531" s="24"/>
      <c r="BT1531" s="24"/>
      <c r="BU1531" s="24"/>
      <c r="BV1531" s="24"/>
      <c r="BW1531" s="24"/>
      <c r="BX1531" s="24"/>
      <c r="BY1531" s="24"/>
      <c r="BZ1531" s="24"/>
      <c r="CA1531" s="24"/>
      <c r="CB1531" s="24"/>
      <c r="CC1531" s="24"/>
      <c r="CD1531" s="24"/>
      <c r="CE1531" s="24"/>
    </row>
    <row r="1532" spans="46:83" x14ac:dyDescent="0.15">
      <c r="AT1532" s="24"/>
      <c r="AU1532" s="24"/>
      <c r="AV1532" s="24"/>
      <c r="AW1532" s="24"/>
      <c r="AX1532" s="24"/>
      <c r="AY1532" s="24"/>
      <c r="AZ1532" s="24"/>
      <c r="BA1532" s="24"/>
      <c r="BB1532" s="24"/>
      <c r="BC1532" s="24"/>
      <c r="BD1532" s="24"/>
      <c r="BE1532" s="24"/>
      <c r="BF1532" s="24"/>
      <c r="BG1532" s="24"/>
      <c r="BH1532" s="24"/>
      <c r="BI1532" s="24"/>
      <c r="BJ1532" s="24"/>
      <c r="BK1532" s="24"/>
      <c r="BL1532" s="24"/>
      <c r="BM1532" s="24"/>
      <c r="BN1532" s="24"/>
      <c r="BO1532" s="24"/>
      <c r="BP1532" s="24"/>
      <c r="BQ1532" s="24"/>
      <c r="BR1532" s="24"/>
      <c r="BS1532" s="24"/>
      <c r="BT1532" s="24"/>
      <c r="BU1532" s="24"/>
      <c r="BV1532" s="24"/>
      <c r="BW1532" s="24"/>
      <c r="BX1532" s="24"/>
      <c r="BY1532" s="24"/>
      <c r="BZ1532" s="24"/>
      <c r="CA1532" s="24"/>
      <c r="CB1532" s="24"/>
      <c r="CC1532" s="24"/>
      <c r="CD1532" s="24"/>
      <c r="CE1532" s="24"/>
    </row>
    <row r="1533" spans="46:83" x14ac:dyDescent="0.15">
      <c r="AT1533" s="24"/>
      <c r="AU1533" s="24"/>
      <c r="AV1533" s="24"/>
      <c r="AW1533" s="24"/>
      <c r="AX1533" s="24"/>
      <c r="AY1533" s="24"/>
      <c r="AZ1533" s="24"/>
      <c r="BA1533" s="24"/>
      <c r="BB1533" s="24"/>
      <c r="BC1533" s="24"/>
      <c r="BD1533" s="24"/>
      <c r="BE1533" s="24"/>
      <c r="BF1533" s="24"/>
      <c r="BG1533" s="24"/>
      <c r="BH1533" s="24"/>
      <c r="BI1533" s="24"/>
      <c r="BJ1533" s="24"/>
      <c r="BK1533" s="24"/>
      <c r="BL1533" s="24"/>
      <c r="BM1533" s="24"/>
      <c r="BN1533" s="24"/>
      <c r="BO1533" s="24"/>
      <c r="BP1533" s="24"/>
      <c r="BQ1533" s="24"/>
      <c r="BR1533" s="24"/>
      <c r="BS1533" s="24"/>
      <c r="BT1533" s="24"/>
      <c r="BU1533" s="24"/>
      <c r="BV1533" s="24"/>
      <c r="BW1533" s="24"/>
      <c r="BX1533" s="24"/>
      <c r="BY1533" s="24"/>
      <c r="BZ1533" s="24"/>
      <c r="CA1533" s="24"/>
      <c r="CB1533" s="24"/>
      <c r="CC1533" s="24"/>
      <c r="CD1533" s="24"/>
      <c r="CE1533" s="24"/>
    </row>
    <row r="1534" spans="46:83" x14ac:dyDescent="0.15">
      <c r="AT1534" s="24"/>
      <c r="AU1534" s="24"/>
      <c r="AV1534" s="24"/>
      <c r="AW1534" s="24"/>
      <c r="AX1534" s="24"/>
      <c r="AY1534" s="24"/>
      <c r="AZ1534" s="24"/>
      <c r="BA1534" s="24"/>
      <c r="BB1534" s="24"/>
      <c r="BC1534" s="24"/>
      <c r="BD1534" s="24"/>
      <c r="BE1534" s="24"/>
      <c r="BF1534" s="24"/>
      <c r="BG1534" s="24"/>
      <c r="BH1534" s="24"/>
      <c r="BI1534" s="24"/>
      <c r="BJ1534" s="24"/>
      <c r="BK1534" s="24"/>
      <c r="BL1534" s="24"/>
      <c r="BM1534" s="24"/>
      <c r="BN1534" s="24"/>
      <c r="BO1534" s="24"/>
      <c r="BP1534" s="24"/>
      <c r="BQ1534" s="24"/>
      <c r="BR1534" s="24"/>
      <c r="BS1534" s="24"/>
      <c r="BT1534" s="24"/>
      <c r="BU1534" s="24"/>
      <c r="BV1534" s="24"/>
      <c r="BW1534" s="24"/>
      <c r="BX1534" s="24"/>
      <c r="BY1534" s="24"/>
      <c r="BZ1534" s="24"/>
      <c r="CA1534" s="24"/>
      <c r="CB1534" s="24"/>
      <c r="CC1534" s="24"/>
      <c r="CD1534" s="24"/>
      <c r="CE1534" s="24"/>
    </row>
    <row r="1535" spans="46:83" x14ac:dyDescent="0.15">
      <c r="AT1535" s="24"/>
      <c r="AU1535" s="24"/>
      <c r="AV1535" s="24"/>
      <c r="AW1535" s="24"/>
      <c r="AX1535" s="24"/>
      <c r="AY1535" s="24"/>
      <c r="AZ1535" s="24"/>
      <c r="BA1535" s="24"/>
      <c r="BB1535" s="24"/>
      <c r="BC1535" s="24"/>
      <c r="BD1535" s="24"/>
      <c r="BE1535" s="24"/>
      <c r="BF1535" s="24"/>
      <c r="BG1535" s="24"/>
      <c r="BH1535" s="24"/>
      <c r="BI1535" s="24"/>
      <c r="BJ1535" s="24"/>
      <c r="BK1535" s="24"/>
      <c r="BL1535" s="24"/>
      <c r="BM1535" s="24"/>
      <c r="BN1535" s="24"/>
      <c r="BO1535" s="24"/>
      <c r="BP1535" s="24"/>
      <c r="BQ1535" s="24"/>
      <c r="BR1535" s="24"/>
      <c r="BS1535" s="24"/>
      <c r="BT1535" s="24"/>
      <c r="BU1535" s="24"/>
      <c r="BV1535" s="24"/>
      <c r="BW1535" s="24"/>
      <c r="BX1535" s="24"/>
      <c r="BY1535" s="24"/>
      <c r="BZ1535" s="24"/>
      <c r="CA1535" s="24"/>
      <c r="CB1535" s="24"/>
      <c r="CC1535" s="24"/>
      <c r="CD1535" s="24"/>
      <c r="CE1535" s="24"/>
    </row>
    <row r="1536" spans="46:83" x14ac:dyDescent="0.15">
      <c r="AT1536" s="24"/>
      <c r="AU1536" s="24"/>
      <c r="AV1536" s="24"/>
      <c r="AW1536" s="24"/>
      <c r="AX1536" s="24"/>
      <c r="AY1536" s="24"/>
      <c r="AZ1536" s="24"/>
      <c r="BA1536" s="24"/>
      <c r="BB1536" s="24"/>
      <c r="BC1536" s="24"/>
      <c r="BD1536" s="24"/>
      <c r="BE1536" s="24"/>
      <c r="BF1536" s="24"/>
      <c r="BG1536" s="24"/>
      <c r="BH1536" s="24"/>
      <c r="BI1536" s="24"/>
      <c r="BJ1536" s="24"/>
      <c r="BK1536" s="24"/>
      <c r="BL1536" s="24"/>
      <c r="BM1536" s="24"/>
      <c r="BN1536" s="24"/>
      <c r="BO1536" s="24"/>
      <c r="BP1536" s="24"/>
      <c r="BQ1536" s="24"/>
      <c r="BR1536" s="24"/>
      <c r="BS1536" s="24"/>
      <c r="BT1536" s="24"/>
      <c r="BU1536" s="24"/>
      <c r="BV1536" s="24"/>
      <c r="BW1536" s="24"/>
      <c r="BX1536" s="24"/>
      <c r="BY1536" s="24"/>
      <c r="BZ1536" s="24"/>
      <c r="CA1536" s="24"/>
      <c r="CB1536" s="24"/>
      <c r="CC1536" s="24"/>
      <c r="CD1536" s="24"/>
      <c r="CE1536" s="24"/>
    </row>
    <row r="1537" spans="46:83" x14ac:dyDescent="0.15">
      <c r="AT1537" s="24"/>
      <c r="AU1537" s="24"/>
      <c r="AV1537" s="24"/>
      <c r="AW1537" s="24"/>
      <c r="AX1537" s="24"/>
      <c r="AY1537" s="24"/>
      <c r="AZ1537" s="24"/>
      <c r="BA1537" s="24"/>
      <c r="BB1537" s="24"/>
      <c r="BC1537" s="24"/>
      <c r="BD1537" s="24"/>
      <c r="BE1537" s="24"/>
      <c r="BF1537" s="24"/>
      <c r="BG1537" s="24"/>
      <c r="BH1537" s="24"/>
      <c r="BI1537" s="24"/>
      <c r="BJ1537" s="24"/>
      <c r="BK1537" s="24"/>
      <c r="BL1537" s="24"/>
      <c r="BM1537" s="24"/>
      <c r="BN1537" s="24"/>
      <c r="BO1537" s="24"/>
      <c r="BP1537" s="24"/>
      <c r="BQ1537" s="24"/>
      <c r="BR1537" s="24"/>
      <c r="BS1537" s="24"/>
      <c r="BT1537" s="24"/>
      <c r="BU1537" s="24"/>
      <c r="BV1537" s="24"/>
      <c r="BW1537" s="24"/>
      <c r="BX1537" s="24"/>
      <c r="BY1537" s="24"/>
      <c r="BZ1537" s="24"/>
      <c r="CA1537" s="24"/>
      <c r="CB1537" s="24"/>
      <c r="CC1537" s="24"/>
      <c r="CD1537" s="24"/>
      <c r="CE1537" s="24"/>
    </row>
    <row r="1538" spans="46:83" x14ac:dyDescent="0.15">
      <c r="AT1538" s="24"/>
      <c r="AU1538" s="24"/>
      <c r="AV1538" s="24"/>
      <c r="AW1538" s="24"/>
      <c r="AX1538" s="24"/>
      <c r="AY1538" s="24"/>
      <c r="AZ1538" s="24"/>
      <c r="BA1538" s="24"/>
      <c r="BB1538" s="24"/>
      <c r="BC1538" s="24"/>
      <c r="BD1538" s="24"/>
      <c r="BE1538" s="24"/>
      <c r="BF1538" s="24"/>
      <c r="BG1538" s="24"/>
      <c r="BH1538" s="24"/>
      <c r="BI1538" s="24"/>
      <c r="BJ1538" s="24"/>
      <c r="BK1538" s="24"/>
      <c r="BL1538" s="24"/>
      <c r="BM1538" s="24"/>
      <c r="BN1538" s="24"/>
      <c r="BO1538" s="24"/>
      <c r="BP1538" s="24"/>
      <c r="BQ1538" s="24"/>
      <c r="BR1538" s="24"/>
      <c r="BS1538" s="24"/>
      <c r="BT1538" s="24"/>
      <c r="BU1538" s="24"/>
      <c r="BV1538" s="24"/>
      <c r="BW1538" s="24"/>
      <c r="BX1538" s="24"/>
      <c r="BY1538" s="24"/>
      <c r="BZ1538" s="24"/>
      <c r="CA1538" s="24"/>
      <c r="CB1538" s="24"/>
      <c r="CC1538" s="24"/>
      <c r="CD1538" s="24"/>
      <c r="CE1538" s="24"/>
    </row>
    <row r="1539" spans="46:83" x14ac:dyDescent="0.15">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row>
    <row r="1540" spans="46:83" x14ac:dyDescent="0.15">
      <c r="AT1540" s="24"/>
      <c r="AU1540" s="24"/>
      <c r="AV1540" s="24"/>
      <c r="AW1540" s="24"/>
      <c r="AX1540" s="24"/>
      <c r="AY1540" s="24"/>
      <c r="AZ1540" s="24"/>
      <c r="BA1540" s="24"/>
      <c r="BB1540" s="24"/>
      <c r="BC1540" s="24"/>
      <c r="BD1540" s="24"/>
      <c r="BE1540" s="24"/>
      <c r="BF1540" s="24"/>
      <c r="BG1540" s="24"/>
      <c r="BH1540" s="24"/>
      <c r="BI1540" s="24"/>
      <c r="BJ1540" s="24"/>
      <c r="BK1540" s="24"/>
      <c r="BL1540" s="24"/>
      <c r="BM1540" s="24"/>
      <c r="BN1540" s="24"/>
      <c r="BO1540" s="24"/>
      <c r="BP1540" s="24"/>
      <c r="BQ1540" s="24"/>
      <c r="BR1540" s="24"/>
      <c r="BS1540" s="24"/>
      <c r="BT1540" s="24"/>
      <c r="BU1540" s="24"/>
      <c r="BV1540" s="24"/>
      <c r="BW1540" s="24"/>
      <c r="BX1540" s="24"/>
      <c r="BY1540" s="24"/>
      <c r="BZ1540" s="24"/>
      <c r="CA1540" s="24"/>
      <c r="CB1540" s="24"/>
      <c r="CC1540" s="24"/>
      <c r="CD1540" s="24"/>
      <c r="CE1540" s="24"/>
    </row>
    <row r="1541" spans="46:83" x14ac:dyDescent="0.15">
      <c r="AT1541" s="24"/>
      <c r="AU1541" s="24"/>
      <c r="AV1541" s="24"/>
      <c r="AW1541" s="24"/>
      <c r="AX1541" s="24"/>
      <c r="AY1541" s="24"/>
      <c r="AZ1541" s="24"/>
      <c r="BA1541" s="24"/>
      <c r="BB1541" s="24"/>
      <c r="BC1541" s="24"/>
      <c r="BD1541" s="24"/>
      <c r="BE1541" s="24"/>
      <c r="BF1541" s="24"/>
      <c r="BG1541" s="24"/>
      <c r="BH1541" s="24"/>
      <c r="BI1541" s="24"/>
      <c r="BJ1541" s="24"/>
      <c r="BK1541" s="24"/>
      <c r="BL1541" s="24"/>
      <c r="BM1541" s="24"/>
      <c r="BN1541" s="24"/>
      <c r="BO1541" s="24"/>
      <c r="BP1541" s="24"/>
      <c r="BQ1541" s="24"/>
      <c r="BR1541" s="24"/>
      <c r="BS1541" s="24"/>
      <c r="BT1541" s="24"/>
      <c r="BU1541" s="24"/>
      <c r="BV1541" s="24"/>
      <c r="BW1541" s="24"/>
      <c r="BX1541" s="24"/>
      <c r="BY1541" s="24"/>
      <c r="BZ1541" s="24"/>
      <c r="CA1541" s="24"/>
      <c r="CB1541" s="24"/>
      <c r="CC1541" s="24"/>
      <c r="CD1541" s="24"/>
      <c r="CE1541" s="24"/>
    </row>
    <row r="1542" spans="46:83" x14ac:dyDescent="0.15">
      <c r="AT1542" s="24"/>
      <c r="AU1542" s="24"/>
      <c r="AV1542" s="24"/>
      <c r="AW1542" s="24"/>
      <c r="AX1542" s="24"/>
      <c r="AY1542" s="24"/>
      <c r="AZ1542" s="24"/>
      <c r="BA1542" s="24"/>
      <c r="BB1542" s="24"/>
      <c r="BC1542" s="24"/>
      <c r="BD1542" s="24"/>
      <c r="BE1542" s="24"/>
      <c r="BF1542" s="24"/>
      <c r="BG1542" s="24"/>
      <c r="BH1542" s="24"/>
      <c r="BI1542" s="24"/>
      <c r="BJ1542" s="24"/>
      <c r="BK1542" s="24"/>
      <c r="BL1542" s="24"/>
      <c r="BM1542" s="24"/>
      <c r="BN1542" s="24"/>
      <c r="BO1542" s="24"/>
      <c r="BP1542" s="24"/>
      <c r="BQ1542" s="24"/>
      <c r="BR1542" s="24"/>
      <c r="BS1542" s="24"/>
      <c r="BT1542" s="24"/>
      <c r="BU1542" s="24"/>
      <c r="BV1542" s="24"/>
      <c r="BW1542" s="24"/>
      <c r="BX1542" s="24"/>
      <c r="BY1542" s="24"/>
      <c r="BZ1542" s="24"/>
      <c r="CA1542" s="24"/>
      <c r="CB1542" s="24"/>
      <c r="CC1542" s="24"/>
      <c r="CD1542" s="24"/>
      <c r="CE1542" s="24"/>
    </row>
    <row r="1543" spans="46:83" x14ac:dyDescent="0.15">
      <c r="AT1543" s="24"/>
      <c r="AU1543" s="24"/>
      <c r="AV1543" s="24"/>
      <c r="AW1543" s="24"/>
      <c r="AX1543" s="24"/>
      <c r="AY1543" s="24"/>
      <c r="AZ1543" s="24"/>
      <c r="BA1543" s="24"/>
      <c r="BB1543" s="24"/>
      <c r="BC1543" s="24"/>
      <c r="BD1543" s="24"/>
      <c r="BE1543" s="24"/>
      <c r="BF1543" s="24"/>
      <c r="BG1543" s="24"/>
      <c r="BH1543" s="24"/>
      <c r="BI1543" s="24"/>
      <c r="BJ1543" s="24"/>
      <c r="BK1543" s="24"/>
      <c r="BL1543" s="24"/>
      <c r="BM1543" s="24"/>
      <c r="BN1543" s="24"/>
      <c r="BO1543" s="24"/>
      <c r="BP1543" s="24"/>
      <c r="BQ1543" s="24"/>
      <c r="BR1543" s="24"/>
      <c r="BS1543" s="24"/>
      <c r="BT1543" s="24"/>
      <c r="BU1543" s="24"/>
      <c r="BV1543" s="24"/>
      <c r="BW1543" s="24"/>
      <c r="BX1543" s="24"/>
      <c r="BY1543" s="24"/>
      <c r="BZ1543" s="24"/>
      <c r="CA1543" s="24"/>
      <c r="CB1543" s="24"/>
      <c r="CC1543" s="24"/>
      <c r="CD1543" s="24"/>
      <c r="CE1543" s="24"/>
    </row>
    <row r="1544" spans="46:83" x14ac:dyDescent="0.15">
      <c r="AT1544" s="24"/>
      <c r="AU1544" s="24"/>
      <c r="AV1544" s="24"/>
      <c r="AW1544" s="24"/>
      <c r="AX1544" s="24"/>
      <c r="AY1544" s="24"/>
      <c r="AZ1544" s="24"/>
      <c r="BA1544" s="24"/>
      <c r="BB1544" s="24"/>
      <c r="BC1544" s="24"/>
      <c r="BD1544" s="24"/>
      <c r="BE1544" s="24"/>
      <c r="BF1544" s="24"/>
      <c r="BG1544" s="24"/>
      <c r="BH1544" s="24"/>
      <c r="BI1544" s="24"/>
      <c r="BJ1544" s="24"/>
      <c r="BK1544" s="24"/>
      <c r="BL1544" s="24"/>
      <c r="BM1544" s="24"/>
      <c r="BN1544" s="24"/>
      <c r="BO1544" s="24"/>
      <c r="BP1544" s="24"/>
      <c r="BQ1544" s="24"/>
      <c r="BR1544" s="24"/>
      <c r="BS1544" s="24"/>
      <c r="BT1544" s="24"/>
      <c r="BU1544" s="24"/>
      <c r="BV1544" s="24"/>
      <c r="BW1544" s="24"/>
      <c r="BX1544" s="24"/>
      <c r="BY1544" s="24"/>
      <c r="BZ1544" s="24"/>
      <c r="CA1544" s="24"/>
      <c r="CB1544" s="24"/>
      <c r="CC1544" s="24"/>
      <c r="CD1544" s="24"/>
      <c r="CE1544" s="24"/>
    </row>
    <row r="1545" spans="46:83" x14ac:dyDescent="0.15">
      <c r="AT1545" s="24"/>
      <c r="AU1545" s="24"/>
      <c r="AV1545" s="24"/>
      <c r="AW1545" s="24"/>
      <c r="AX1545" s="24"/>
      <c r="AY1545" s="24"/>
      <c r="AZ1545" s="24"/>
      <c r="BA1545" s="24"/>
      <c r="BB1545" s="24"/>
      <c r="BC1545" s="24"/>
      <c r="BD1545" s="24"/>
      <c r="BE1545" s="24"/>
      <c r="BF1545" s="24"/>
      <c r="BG1545" s="24"/>
      <c r="BH1545" s="24"/>
      <c r="BI1545" s="24"/>
      <c r="BJ1545" s="24"/>
      <c r="BK1545" s="24"/>
      <c r="BL1545" s="24"/>
      <c r="BM1545" s="24"/>
      <c r="BN1545" s="24"/>
      <c r="BO1545" s="24"/>
      <c r="BP1545" s="24"/>
      <c r="BQ1545" s="24"/>
      <c r="BR1545" s="24"/>
      <c r="BS1545" s="24"/>
      <c r="BT1545" s="24"/>
      <c r="BU1545" s="24"/>
      <c r="BV1545" s="24"/>
      <c r="BW1545" s="24"/>
      <c r="BX1545" s="24"/>
      <c r="BY1545" s="24"/>
      <c r="BZ1545" s="24"/>
      <c r="CA1545" s="24"/>
      <c r="CB1545" s="24"/>
      <c r="CC1545" s="24"/>
      <c r="CD1545" s="24"/>
      <c r="CE1545" s="24"/>
    </row>
    <row r="1546" spans="46:83" x14ac:dyDescent="0.15">
      <c r="AT1546" s="24"/>
      <c r="AU1546" s="24"/>
      <c r="AV1546" s="24"/>
      <c r="AW1546" s="24"/>
      <c r="AX1546" s="24"/>
      <c r="AY1546" s="24"/>
      <c r="AZ1546" s="24"/>
      <c r="BA1546" s="24"/>
      <c r="BB1546" s="24"/>
      <c r="BC1546" s="24"/>
      <c r="BD1546" s="24"/>
      <c r="BE1546" s="24"/>
      <c r="BF1546" s="24"/>
      <c r="BG1546" s="24"/>
      <c r="BH1546" s="24"/>
      <c r="BI1546" s="24"/>
      <c r="BJ1546" s="24"/>
      <c r="BK1546" s="24"/>
      <c r="BL1546" s="24"/>
      <c r="BM1546" s="24"/>
      <c r="BN1546" s="24"/>
      <c r="BO1546" s="24"/>
      <c r="BP1546" s="24"/>
      <c r="BQ1546" s="24"/>
      <c r="BR1546" s="24"/>
      <c r="BS1546" s="24"/>
      <c r="BT1546" s="24"/>
      <c r="BU1546" s="24"/>
      <c r="BV1546" s="24"/>
      <c r="BW1546" s="24"/>
      <c r="BX1546" s="24"/>
      <c r="BY1546" s="24"/>
      <c r="BZ1546" s="24"/>
      <c r="CA1546" s="24"/>
      <c r="CB1546" s="24"/>
      <c r="CC1546" s="24"/>
      <c r="CD1546" s="24"/>
      <c r="CE1546" s="24"/>
    </row>
    <row r="1547" spans="46:83" x14ac:dyDescent="0.15">
      <c r="AT1547" s="24"/>
      <c r="AU1547" s="24"/>
      <c r="AV1547" s="24"/>
      <c r="AW1547" s="24"/>
      <c r="AX1547" s="24"/>
      <c r="AY1547" s="24"/>
      <c r="AZ1547" s="24"/>
      <c r="BA1547" s="24"/>
      <c r="BB1547" s="24"/>
      <c r="BC1547" s="24"/>
      <c r="BD1547" s="24"/>
      <c r="BE1547" s="24"/>
      <c r="BF1547" s="24"/>
      <c r="BG1547" s="24"/>
      <c r="BH1547" s="24"/>
      <c r="BI1547" s="24"/>
      <c r="BJ1547" s="24"/>
      <c r="BK1547" s="24"/>
      <c r="BL1547" s="24"/>
      <c r="BM1547" s="24"/>
      <c r="BN1547" s="24"/>
      <c r="BO1547" s="24"/>
      <c r="BP1547" s="24"/>
      <c r="BQ1547" s="24"/>
      <c r="BR1547" s="24"/>
      <c r="BS1547" s="24"/>
      <c r="BT1547" s="24"/>
      <c r="BU1547" s="24"/>
      <c r="BV1547" s="24"/>
      <c r="BW1547" s="24"/>
      <c r="BX1547" s="24"/>
      <c r="BY1547" s="24"/>
      <c r="BZ1547" s="24"/>
      <c r="CA1547" s="24"/>
      <c r="CB1547" s="24"/>
      <c r="CC1547" s="24"/>
      <c r="CD1547" s="24"/>
      <c r="CE1547" s="24"/>
    </row>
    <row r="1548" spans="46:83" x14ac:dyDescent="0.15">
      <c r="AT1548" s="24"/>
      <c r="AU1548" s="24"/>
      <c r="AV1548" s="24"/>
      <c r="AW1548" s="24"/>
      <c r="AX1548" s="24"/>
      <c r="AY1548" s="24"/>
      <c r="AZ1548" s="24"/>
      <c r="BA1548" s="24"/>
      <c r="BB1548" s="24"/>
      <c r="BC1548" s="24"/>
      <c r="BD1548" s="24"/>
      <c r="BE1548" s="24"/>
      <c r="BF1548" s="24"/>
      <c r="BG1548" s="24"/>
      <c r="BH1548" s="24"/>
      <c r="BI1548" s="24"/>
      <c r="BJ1548" s="24"/>
      <c r="BK1548" s="24"/>
      <c r="BL1548" s="24"/>
      <c r="BM1548" s="24"/>
      <c r="BN1548" s="24"/>
      <c r="BO1548" s="24"/>
      <c r="BP1548" s="24"/>
      <c r="BQ1548" s="24"/>
      <c r="BR1548" s="24"/>
      <c r="BS1548" s="24"/>
      <c r="BT1548" s="24"/>
      <c r="BU1548" s="24"/>
      <c r="BV1548" s="24"/>
      <c r="BW1548" s="24"/>
      <c r="BX1548" s="24"/>
      <c r="BY1548" s="24"/>
      <c r="BZ1548" s="24"/>
      <c r="CA1548" s="24"/>
      <c r="CB1548" s="24"/>
      <c r="CC1548" s="24"/>
      <c r="CD1548" s="24"/>
      <c r="CE1548" s="24"/>
    </row>
    <row r="1549" spans="46:83" x14ac:dyDescent="0.15">
      <c r="AT1549" s="24"/>
      <c r="AU1549" s="24"/>
      <c r="AV1549" s="24"/>
      <c r="AW1549" s="24"/>
      <c r="AX1549" s="24"/>
      <c r="AY1549" s="24"/>
      <c r="AZ1549" s="24"/>
      <c r="BA1549" s="24"/>
      <c r="BB1549" s="24"/>
      <c r="BC1549" s="24"/>
      <c r="BD1549" s="24"/>
      <c r="BE1549" s="24"/>
      <c r="BF1549" s="24"/>
      <c r="BG1549" s="24"/>
      <c r="BH1549" s="24"/>
      <c r="BI1549" s="24"/>
      <c r="BJ1549" s="24"/>
      <c r="BK1549" s="24"/>
      <c r="BL1549" s="24"/>
      <c r="BM1549" s="24"/>
      <c r="BN1549" s="24"/>
      <c r="BO1549" s="24"/>
      <c r="BP1549" s="24"/>
      <c r="BQ1549" s="24"/>
      <c r="BR1549" s="24"/>
      <c r="BS1549" s="24"/>
      <c r="BT1549" s="24"/>
      <c r="BU1549" s="24"/>
      <c r="BV1549" s="24"/>
      <c r="BW1549" s="24"/>
      <c r="BX1549" s="24"/>
      <c r="BY1549" s="24"/>
      <c r="BZ1549" s="24"/>
      <c r="CA1549" s="24"/>
      <c r="CB1549" s="24"/>
      <c r="CC1549" s="24"/>
      <c r="CD1549" s="24"/>
      <c r="CE1549" s="24"/>
    </row>
    <row r="1550" spans="46:83" x14ac:dyDescent="0.15">
      <c r="AT1550" s="24"/>
      <c r="AU1550" s="24"/>
      <c r="AV1550" s="24"/>
      <c r="AW1550" s="24"/>
      <c r="AX1550" s="24"/>
      <c r="AY1550" s="24"/>
      <c r="AZ1550" s="24"/>
      <c r="BA1550" s="24"/>
      <c r="BB1550" s="24"/>
      <c r="BC1550" s="24"/>
      <c r="BD1550" s="24"/>
      <c r="BE1550" s="24"/>
      <c r="BF1550" s="24"/>
      <c r="BG1550" s="24"/>
      <c r="BH1550" s="24"/>
      <c r="BI1550" s="24"/>
      <c r="BJ1550" s="24"/>
      <c r="BK1550" s="24"/>
      <c r="BL1550" s="24"/>
      <c r="BM1550" s="24"/>
      <c r="BN1550" s="24"/>
      <c r="BO1550" s="24"/>
      <c r="BP1550" s="24"/>
      <c r="BQ1550" s="24"/>
      <c r="BR1550" s="24"/>
      <c r="BS1550" s="24"/>
      <c r="BT1550" s="24"/>
      <c r="BU1550" s="24"/>
      <c r="BV1550" s="24"/>
      <c r="BW1550" s="24"/>
      <c r="BX1550" s="24"/>
      <c r="BY1550" s="24"/>
      <c r="BZ1550" s="24"/>
      <c r="CA1550" s="24"/>
      <c r="CB1550" s="24"/>
      <c r="CC1550" s="24"/>
      <c r="CD1550" s="24"/>
      <c r="CE1550" s="24"/>
    </row>
    <row r="1551" spans="46:83" x14ac:dyDescent="0.15">
      <c r="AT1551" s="24"/>
      <c r="AU1551" s="24"/>
      <c r="AV1551" s="24"/>
      <c r="AW1551" s="24"/>
      <c r="AX1551" s="24"/>
      <c r="AY1551" s="24"/>
      <c r="AZ1551" s="24"/>
      <c r="BA1551" s="24"/>
      <c r="BB1551" s="24"/>
      <c r="BC1551" s="24"/>
      <c r="BD1551" s="24"/>
      <c r="BE1551" s="24"/>
      <c r="BF1551" s="24"/>
      <c r="BG1551" s="24"/>
      <c r="BH1551" s="24"/>
      <c r="BI1551" s="24"/>
      <c r="BJ1551" s="24"/>
      <c r="BK1551" s="24"/>
      <c r="BL1551" s="24"/>
      <c r="BM1551" s="24"/>
      <c r="BN1551" s="24"/>
      <c r="BO1551" s="24"/>
      <c r="BP1551" s="24"/>
      <c r="BQ1551" s="24"/>
      <c r="BR1551" s="24"/>
      <c r="BS1551" s="24"/>
      <c r="BT1551" s="24"/>
      <c r="BU1551" s="24"/>
      <c r="BV1551" s="24"/>
      <c r="BW1551" s="24"/>
      <c r="BX1551" s="24"/>
      <c r="BY1551" s="24"/>
      <c r="BZ1551" s="24"/>
      <c r="CA1551" s="24"/>
      <c r="CB1551" s="24"/>
      <c r="CC1551" s="24"/>
      <c r="CD1551" s="24"/>
      <c r="CE1551" s="24"/>
    </row>
    <row r="1552" spans="46:83" x14ac:dyDescent="0.15">
      <c r="AT1552" s="24"/>
      <c r="AU1552" s="24"/>
      <c r="AV1552" s="24"/>
      <c r="AW1552" s="24"/>
      <c r="AX1552" s="24"/>
      <c r="AY1552" s="24"/>
      <c r="AZ1552" s="24"/>
      <c r="BA1552" s="24"/>
      <c r="BB1552" s="24"/>
      <c r="BC1552" s="24"/>
      <c r="BD1552" s="24"/>
      <c r="BE1552" s="24"/>
      <c r="BF1552" s="24"/>
      <c r="BG1552" s="24"/>
      <c r="BH1552" s="24"/>
      <c r="BI1552" s="24"/>
      <c r="BJ1552" s="24"/>
      <c r="BK1552" s="24"/>
      <c r="BL1552" s="24"/>
      <c r="BM1552" s="24"/>
      <c r="BN1552" s="24"/>
      <c r="BO1552" s="24"/>
      <c r="BP1552" s="24"/>
      <c r="BQ1552" s="24"/>
      <c r="BR1552" s="24"/>
      <c r="BS1552" s="24"/>
      <c r="BT1552" s="24"/>
      <c r="BU1552" s="24"/>
      <c r="BV1552" s="24"/>
      <c r="BW1552" s="24"/>
      <c r="BX1552" s="24"/>
      <c r="BY1552" s="24"/>
      <c r="BZ1552" s="24"/>
      <c r="CA1552" s="24"/>
      <c r="CB1552" s="24"/>
      <c r="CC1552" s="24"/>
      <c r="CD1552" s="24"/>
      <c r="CE1552" s="24"/>
    </row>
    <row r="1553" spans="46:83" x14ac:dyDescent="0.15">
      <c r="AT1553" s="24"/>
      <c r="AU1553" s="24"/>
      <c r="AV1553" s="24"/>
      <c r="AW1553" s="24"/>
      <c r="AX1553" s="24"/>
      <c r="AY1553" s="24"/>
      <c r="AZ1553" s="24"/>
      <c r="BA1553" s="24"/>
      <c r="BB1553" s="24"/>
      <c r="BC1553" s="24"/>
      <c r="BD1553" s="24"/>
      <c r="BE1553" s="24"/>
      <c r="BF1553" s="24"/>
      <c r="BG1553" s="24"/>
      <c r="BH1553" s="24"/>
      <c r="BI1553" s="24"/>
      <c r="BJ1553" s="24"/>
      <c r="BK1553" s="24"/>
      <c r="BL1553" s="24"/>
      <c r="BM1553" s="24"/>
      <c r="BN1553" s="24"/>
      <c r="BO1553" s="24"/>
      <c r="BP1553" s="24"/>
      <c r="BQ1553" s="24"/>
      <c r="BR1553" s="24"/>
      <c r="BS1553" s="24"/>
      <c r="BT1553" s="24"/>
      <c r="BU1553" s="24"/>
      <c r="BV1553" s="24"/>
      <c r="BW1553" s="24"/>
      <c r="BX1553" s="24"/>
      <c r="BY1553" s="24"/>
      <c r="BZ1553" s="24"/>
      <c r="CA1553" s="24"/>
      <c r="CB1553" s="24"/>
      <c r="CC1553" s="24"/>
      <c r="CD1553" s="24"/>
      <c r="CE1553" s="24"/>
    </row>
    <row r="1554" spans="46:83" x14ac:dyDescent="0.15">
      <c r="AT1554" s="24"/>
      <c r="AU1554" s="24"/>
      <c r="AV1554" s="24"/>
      <c r="AW1554" s="24"/>
      <c r="AX1554" s="24"/>
      <c r="AY1554" s="24"/>
      <c r="AZ1554" s="24"/>
      <c r="BA1554" s="24"/>
      <c r="BB1554" s="24"/>
      <c r="BC1554" s="24"/>
      <c r="BD1554" s="24"/>
      <c r="BE1554" s="24"/>
      <c r="BF1554" s="24"/>
      <c r="BG1554" s="24"/>
      <c r="BH1554" s="24"/>
      <c r="BI1554" s="24"/>
      <c r="BJ1554" s="24"/>
      <c r="BK1554" s="24"/>
      <c r="BL1554" s="24"/>
      <c r="BM1554" s="24"/>
      <c r="BN1554" s="24"/>
      <c r="BO1554" s="24"/>
      <c r="BP1554" s="24"/>
      <c r="BQ1554" s="24"/>
      <c r="BR1554" s="24"/>
      <c r="BS1554" s="24"/>
      <c r="BT1554" s="24"/>
      <c r="BU1554" s="24"/>
      <c r="BV1554" s="24"/>
      <c r="BW1554" s="24"/>
      <c r="BX1554" s="24"/>
      <c r="BY1554" s="24"/>
      <c r="BZ1554" s="24"/>
      <c r="CA1554" s="24"/>
      <c r="CB1554" s="24"/>
      <c r="CC1554" s="24"/>
      <c r="CD1554" s="24"/>
      <c r="CE1554" s="24"/>
    </row>
    <row r="1555" spans="46:83" x14ac:dyDescent="0.15">
      <c r="AT1555" s="24"/>
      <c r="AU1555" s="24"/>
      <c r="AV1555" s="24"/>
      <c r="AW1555" s="24"/>
      <c r="AX1555" s="24"/>
      <c r="AY1555" s="24"/>
      <c r="AZ1555" s="24"/>
      <c r="BA1555" s="24"/>
      <c r="BB1555" s="24"/>
      <c r="BC1555" s="24"/>
      <c r="BD1555" s="24"/>
      <c r="BE1555" s="24"/>
      <c r="BF1555" s="24"/>
      <c r="BG1555" s="24"/>
      <c r="BH1555" s="24"/>
      <c r="BI1555" s="24"/>
      <c r="BJ1555" s="24"/>
      <c r="BK1555" s="24"/>
      <c r="BL1555" s="24"/>
      <c r="BM1555" s="24"/>
      <c r="BN1555" s="24"/>
      <c r="BO1555" s="24"/>
      <c r="BP1555" s="24"/>
      <c r="BQ1555" s="24"/>
      <c r="BR1555" s="24"/>
      <c r="BS1555" s="24"/>
      <c r="BT1555" s="24"/>
      <c r="BU1555" s="24"/>
      <c r="BV1555" s="24"/>
      <c r="BW1555" s="24"/>
      <c r="BX1555" s="24"/>
      <c r="BY1555" s="24"/>
      <c r="BZ1555" s="24"/>
      <c r="CA1555" s="24"/>
      <c r="CB1555" s="24"/>
      <c r="CC1555" s="24"/>
      <c r="CD1555" s="24"/>
      <c r="CE1555" s="24"/>
    </row>
    <row r="1556" spans="46:83" x14ac:dyDescent="0.15">
      <c r="AT1556" s="24"/>
      <c r="AU1556" s="24"/>
      <c r="AV1556" s="24"/>
      <c r="AW1556" s="24"/>
      <c r="AX1556" s="24"/>
      <c r="AY1556" s="24"/>
      <c r="AZ1556" s="24"/>
      <c r="BA1556" s="24"/>
      <c r="BB1556" s="24"/>
      <c r="BC1556" s="24"/>
      <c r="BD1556" s="24"/>
      <c r="BE1556" s="24"/>
      <c r="BF1556" s="24"/>
      <c r="BG1556" s="24"/>
      <c r="BH1556" s="24"/>
      <c r="BI1556" s="24"/>
      <c r="BJ1556" s="24"/>
      <c r="BK1556" s="24"/>
      <c r="BL1556" s="24"/>
      <c r="BM1556" s="24"/>
      <c r="BN1556" s="24"/>
      <c r="BO1556" s="24"/>
      <c r="BP1556" s="24"/>
      <c r="BQ1556" s="24"/>
      <c r="BR1556" s="24"/>
      <c r="BS1556" s="24"/>
      <c r="BT1556" s="24"/>
      <c r="BU1556" s="24"/>
      <c r="BV1556" s="24"/>
      <c r="BW1556" s="24"/>
      <c r="BX1556" s="24"/>
      <c r="BY1556" s="24"/>
      <c r="BZ1556" s="24"/>
      <c r="CA1556" s="24"/>
      <c r="CB1556" s="24"/>
      <c r="CC1556" s="24"/>
      <c r="CD1556" s="24"/>
      <c r="CE1556" s="24"/>
    </row>
    <row r="1557" spans="46:83" x14ac:dyDescent="0.15">
      <c r="AT1557" s="24"/>
      <c r="AU1557" s="24"/>
      <c r="AV1557" s="24"/>
      <c r="AW1557" s="24"/>
      <c r="AX1557" s="24"/>
      <c r="AY1557" s="24"/>
      <c r="AZ1557" s="24"/>
      <c r="BA1557" s="24"/>
      <c r="BB1557" s="24"/>
      <c r="BC1557" s="24"/>
      <c r="BD1557" s="24"/>
      <c r="BE1557" s="24"/>
      <c r="BF1557" s="24"/>
      <c r="BG1557" s="24"/>
      <c r="BH1557" s="24"/>
      <c r="BI1557" s="24"/>
      <c r="BJ1557" s="24"/>
      <c r="BK1557" s="24"/>
      <c r="BL1557" s="24"/>
      <c r="BM1557" s="24"/>
      <c r="BN1557" s="24"/>
      <c r="BO1557" s="24"/>
      <c r="BP1557" s="24"/>
      <c r="BQ1557" s="24"/>
      <c r="BR1557" s="24"/>
      <c r="BS1557" s="24"/>
      <c r="BT1557" s="24"/>
      <c r="BU1557" s="24"/>
      <c r="BV1557" s="24"/>
      <c r="BW1557" s="24"/>
      <c r="BX1557" s="24"/>
      <c r="BY1557" s="24"/>
      <c r="BZ1557" s="24"/>
      <c r="CA1557" s="24"/>
      <c r="CB1557" s="24"/>
      <c r="CC1557" s="24"/>
      <c r="CD1557" s="24"/>
      <c r="CE1557" s="24"/>
    </row>
    <row r="1558" spans="46:83" x14ac:dyDescent="0.15">
      <c r="AT1558" s="24"/>
      <c r="AU1558" s="24"/>
      <c r="AV1558" s="24"/>
      <c r="AW1558" s="24"/>
      <c r="AX1558" s="24"/>
      <c r="AY1558" s="24"/>
      <c r="AZ1558" s="24"/>
      <c r="BA1558" s="24"/>
      <c r="BB1558" s="24"/>
      <c r="BC1558" s="24"/>
      <c r="BD1558" s="24"/>
      <c r="BE1558" s="24"/>
      <c r="BF1558" s="24"/>
      <c r="BG1558" s="24"/>
      <c r="BH1558" s="24"/>
      <c r="BI1558" s="24"/>
      <c r="BJ1558" s="24"/>
      <c r="BK1558" s="24"/>
      <c r="BL1558" s="24"/>
      <c r="BM1558" s="24"/>
      <c r="BN1558" s="24"/>
      <c r="BO1558" s="24"/>
      <c r="BP1558" s="24"/>
      <c r="BQ1558" s="24"/>
      <c r="BR1558" s="24"/>
      <c r="BS1558" s="24"/>
      <c r="BT1558" s="24"/>
      <c r="BU1558" s="24"/>
      <c r="BV1558" s="24"/>
      <c r="BW1558" s="24"/>
      <c r="BX1558" s="24"/>
      <c r="BY1558" s="24"/>
      <c r="BZ1558" s="24"/>
      <c r="CA1558" s="24"/>
      <c r="CB1558" s="24"/>
      <c r="CC1558" s="24"/>
      <c r="CD1558" s="24"/>
      <c r="CE1558" s="24"/>
    </row>
    <row r="1559" spans="46:83" x14ac:dyDescent="0.15">
      <c r="AT1559" s="24"/>
      <c r="AU1559" s="24"/>
      <c r="AV1559" s="24"/>
      <c r="AW1559" s="24"/>
      <c r="AX1559" s="24"/>
      <c r="AY1559" s="24"/>
      <c r="AZ1559" s="24"/>
      <c r="BA1559" s="24"/>
      <c r="BB1559" s="24"/>
      <c r="BC1559" s="24"/>
      <c r="BD1559" s="24"/>
      <c r="BE1559" s="24"/>
      <c r="BF1559" s="24"/>
      <c r="BG1559" s="24"/>
      <c r="BH1559" s="24"/>
      <c r="BI1559" s="24"/>
      <c r="BJ1559" s="24"/>
      <c r="BK1559" s="24"/>
      <c r="BL1559" s="24"/>
      <c r="BM1559" s="24"/>
      <c r="BN1559" s="24"/>
      <c r="BO1559" s="24"/>
      <c r="BP1559" s="24"/>
      <c r="BQ1559" s="24"/>
      <c r="BR1559" s="24"/>
      <c r="BS1559" s="24"/>
      <c r="BT1559" s="24"/>
      <c r="BU1559" s="24"/>
      <c r="BV1559" s="24"/>
      <c r="BW1559" s="24"/>
      <c r="BX1559" s="24"/>
      <c r="BY1559" s="24"/>
      <c r="BZ1559" s="24"/>
      <c r="CA1559" s="24"/>
      <c r="CB1559" s="24"/>
      <c r="CC1559" s="24"/>
      <c r="CD1559" s="24"/>
      <c r="CE1559" s="24"/>
    </row>
    <row r="1560" spans="46:83" x14ac:dyDescent="0.15">
      <c r="AT1560" s="24"/>
      <c r="AU1560" s="24"/>
      <c r="AV1560" s="24"/>
      <c r="AW1560" s="24"/>
      <c r="AX1560" s="24"/>
      <c r="AY1560" s="24"/>
      <c r="AZ1560" s="24"/>
      <c r="BA1560" s="24"/>
      <c r="BB1560" s="24"/>
      <c r="BC1560" s="24"/>
      <c r="BD1560" s="24"/>
      <c r="BE1560" s="24"/>
      <c r="BF1560" s="24"/>
      <c r="BG1560" s="24"/>
      <c r="BH1560" s="24"/>
      <c r="BI1560" s="24"/>
      <c r="BJ1560" s="24"/>
      <c r="BK1560" s="24"/>
      <c r="BL1560" s="24"/>
      <c r="BM1560" s="24"/>
      <c r="BN1560" s="24"/>
      <c r="BO1560" s="24"/>
      <c r="BP1560" s="24"/>
      <c r="BQ1560" s="24"/>
      <c r="BR1560" s="24"/>
      <c r="BS1560" s="24"/>
      <c r="BT1560" s="24"/>
      <c r="BU1560" s="24"/>
      <c r="BV1560" s="24"/>
      <c r="BW1560" s="24"/>
      <c r="BX1560" s="24"/>
      <c r="BY1560" s="24"/>
      <c r="BZ1560" s="24"/>
      <c r="CA1560" s="24"/>
      <c r="CB1560" s="24"/>
      <c r="CC1560" s="24"/>
      <c r="CD1560" s="24"/>
      <c r="CE1560" s="24"/>
    </row>
    <row r="1561" spans="46:83" x14ac:dyDescent="0.15">
      <c r="AT1561" s="24"/>
      <c r="AU1561" s="24"/>
      <c r="AV1561" s="24"/>
      <c r="AW1561" s="24"/>
      <c r="AX1561" s="24"/>
      <c r="AY1561" s="24"/>
      <c r="AZ1561" s="24"/>
      <c r="BA1561" s="24"/>
      <c r="BB1561" s="24"/>
      <c r="BC1561" s="24"/>
      <c r="BD1561" s="24"/>
      <c r="BE1561" s="24"/>
      <c r="BF1561" s="24"/>
      <c r="BG1561" s="24"/>
      <c r="BH1561" s="24"/>
      <c r="BI1561" s="24"/>
      <c r="BJ1561" s="24"/>
      <c r="BK1561" s="24"/>
      <c r="BL1561" s="24"/>
      <c r="BM1561" s="24"/>
      <c r="BN1561" s="24"/>
      <c r="BO1561" s="24"/>
      <c r="BP1561" s="24"/>
      <c r="BQ1561" s="24"/>
      <c r="BR1561" s="24"/>
      <c r="BS1561" s="24"/>
      <c r="BT1561" s="24"/>
      <c r="BU1561" s="24"/>
      <c r="BV1561" s="24"/>
      <c r="BW1561" s="24"/>
      <c r="BX1561" s="24"/>
      <c r="BY1561" s="24"/>
      <c r="BZ1561" s="24"/>
      <c r="CA1561" s="24"/>
      <c r="CB1561" s="24"/>
      <c r="CC1561" s="24"/>
      <c r="CD1561" s="24"/>
      <c r="CE1561" s="24"/>
    </row>
    <row r="1562" spans="46:83" x14ac:dyDescent="0.15">
      <c r="AT1562" s="24"/>
      <c r="AU1562" s="24"/>
      <c r="AV1562" s="24"/>
      <c r="AW1562" s="24"/>
      <c r="AX1562" s="24"/>
      <c r="AY1562" s="24"/>
      <c r="AZ1562" s="24"/>
      <c r="BA1562" s="24"/>
      <c r="BB1562" s="24"/>
      <c r="BC1562" s="24"/>
      <c r="BD1562" s="24"/>
      <c r="BE1562" s="24"/>
      <c r="BF1562" s="24"/>
      <c r="BG1562" s="24"/>
      <c r="BH1562" s="24"/>
      <c r="BI1562" s="24"/>
      <c r="BJ1562" s="24"/>
      <c r="BK1562" s="24"/>
      <c r="BL1562" s="24"/>
      <c r="BM1562" s="24"/>
      <c r="BN1562" s="24"/>
      <c r="BO1562" s="24"/>
      <c r="BP1562" s="24"/>
      <c r="BQ1562" s="24"/>
      <c r="BR1562" s="24"/>
      <c r="BS1562" s="24"/>
      <c r="BT1562" s="24"/>
      <c r="BU1562" s="24"/>
      <c r="BV1562" s="24"/>
      <c r="BW1562" s="24"/>
      <c r="BX1562" s="24"/>
      <c r="BY1562" s="24"/>
      <c r="BZ1562" s="24"/>
      <c r="CA1562" s="24"/>
      <c r="CB1562" s="24"/>
      <c r="CC1562" s="24"/>
      <c r="CD1562" s="24"/>
      <c r="CE1562" s="24"/>
    </row>
    <row r="1563" spans="46:83" x14ac:dyDescent="0.15">
      <c r="AT1563" s="24"/>
      <c r="AU1563" s="24"/>
      <c r="AV1563" s="24"/>
      <c r="AW1563" s="24"/>
      <c r="AX1563" s="24"/>
      <c r="AY1563" s="24"/>
      <c r="AZ1563" s="24"/>
      <c r="BA1563" s="24"/>
      <c r="BB1563" s="24"/>
      <c r="BC1563" s="24"/>
      <c r="BD1563" s="24"/>
      <c r="BE1563" s="24"/>
      <c r="BF1563" s="24"/>
      <c r="BG1563" s="24"/>
      <c r="BH1563" s="24"/>
      <c r="BI1563" s="24"/>
      <c r="BJ1563" s="24"/>
      <c r="BK1563" s="24"/>
      <c r="BL1563" s="24"/>
      <c r="BM1563" s="24"/>
      <c r="BN1563" s="24"/>
      <c r="BO1563" s="24"/>
      <c r="BP1563" s="24"/>
      <c r="BQ1563" s="24"/>
      <c r="BR1563" s="24"/>
      <c r="BS1563" s="24"/>
      <c r="BT1563" s="24"/>
      <c r="BU1563" s="24"/>
      <c r="BV1563" s="24"/>
      <c r="BW1563" s="24"/>
      <c r="BX1563" s="24"/>
      <c r="BY1563" s="24"/>
      <c r="BZ1563" s="24"/>
      <c r="CA1563" s="24"/>
      <c r="CB1563" s="24"/>
      <c r="CC1563" s="24"/>
      <c r="CD1563" s="24"/>
      <c r="CE1563" s="24"/>
    </row>
    <row r="1564" spans="46:83" x14ac:dyDescent="0.15">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row>
    <row r="1565" spans="46:83" x14ac:dyDescent="0.15">
      <c r="AT1565" s="24"/>
      <c r="AU1565" s="24"/>
      <c r="AV1565" s="24"/>
      <c r="AW1565" s="24"/>
      <c r="AX1565" s="24"/>
      <c r="AY1565" s="24"/>
      <c r="AZ1565" s="24"/>
      <c r="BA1565" s="24"/>
      <c r="BB1565" s="24"/>
      <c r="BC1565" s="24"/>
      <c r="BD1565" s="24"/>
      <c r="BE1565" s="24"/>
      <c r="BF1565" s="24"/>
      <c r="BG1565" s="24"/>
      <c r="BH1565" s="24"/>
      <c r="BI1565" s="24"/>
      <c r="BJ1565" s="24"/>
      <c r="BK1565" s="24"/>
      <c r="BL1565" s="24"/>
      <c r="BM1565" s="24"/>
      <c r="BN1565" s="24"/>
      <c r="BO1565" s="24"/>
      <c r="BP1565" s="24"/>
      <c r="BQ1565" s="24"/>
      <c r="BR1565" s="24"/>
      <c r="BS1565" s="24"/>
      <c r="BT1565" s="24"/>
      <c r="BU1565" s="24"/>
      <c r="BV1565" s="24"/>
      <c r="BW1565" s="24"/>
      <c r="BX1565" s="24"/>
      <c r="BY1565" s="24"/>
      <c r="BZ1565" s="24"/>
      <c r="CA1565" s="24"/>
      <c r="CB1565" s="24"/>
      <c r="CC1565" s="24"/>
      <c r="CD1565" s="24"/>
      <c r="CE1565" s="24"/>
    </row>
    <row r="1566" spans="46:83" x14ac:dyDescent="0.15">
      <c r="AT1566" s="24"/>
      <c r="AU1566" s="24"/>
      <c r="AV1566" s="24"/>
      <c r="AW1566" s="24"/>
      <c r="AX1566" s="24"/>
      <c r="AY1566" s="24"/>
      <c r="AZ1566" s="24"/>
      <c r="BA1566" s="24"/>
      <c r="BB1566" s="24"/>
      <c r="BC1566" s="24"/>
      <c r="BD1566" s="24"/>
      <c r="BE1566" s="24"/>
      <c r="BF1566" s="24"/>
      <c r="BG1566" s="24"/>
      <c r="BH1566" s="24"/>
      <c r="BI1566" s="24"/>
      <c r="BJ1566" s="24"/>
      <c r="BK1566" s="24"/>
      <c r="BL1566" s="24"/>
      <c r="BM1566" s="24"/>
      <c r="BN1566" s="24"/>
      <c r="BO1566" s="24"/>
      <c r="BP1566" s="24"/>
      <c r="BQ1566" s="24"/>
      <c r="BR1566" s="24"/>
      <c r="BS1566" s="24"/>
      <c r="BT1566" s="24"/>
      <c r="BU1566" s="24"/>
      <c r="BV1566" s="24"/>
      <c r="BW1566" s="24"/>
      <c r="BX1566" s="24"/>
      <c r="BY1566" s="24"/>
      <c r="BZ1566" s="24"/>
      <c r="CA1566" s="24"/>
      <c r="CB1566" s="24"/>
      <c r="CC1566" s="24"/>
      <c r="CD1566" s="24"/>
      <c r="CE1566" s="24"/>
    </row>
    <row r="1567" spans="46:83" x14ac:dyDescent="0.15">
      <c r="AT1567" s="24"/>
      <c r="AU1567" s="24"/>
      <c r="AV1567" s="24"/>
      <c r="AW1567" s="24"/>
      <c r="AX1567" s="24"/>
      <c r="AY1567" s="24"/>
      <c r="AZ1567" s="24"/>
      <c r="BA1567" s="24"/>
      <c r="BB1567" s="24"/>
      <c r="BC1567" s="24"/>
      <c r="BD1567" s="24"/>
      <c r="BE1567" s="24"/>
      <c r="BF1567" s="24"/>
      <c r="BG1567" s="24"/>
      <c r="BH1567" s="24"/>
      <c r="BI1567" s="24"/>
      <c r="BJ1567" s="24"/>
      <c r="BK1567" s="24"/>
      <c r="BL1567" s="24"/>
      <c r="BM1567" s="24"/>
      <c r="BN1567" s="24"/>
      <c r="BO1567" s="24"/>
      <c r="BP1567" s="24"/>
      <c r="BQ1567" s="24"/>
      <c r="BR1567" s="24"/>
      <c r="BS1567" s="24"/>
      <c r="BT1567" s="24"/>
      <c r="BU1567" s="24"/>
      <c r="BV1567" s="24"/>
      <c r="BW1567" s="24"/>
      <c r="BX1567" s="24"/>
      <c r="BY1567" s="24"/>
      <c r="BZ1567" s="24"/>
      <c r="CA1567" s="24"/>
      <c r="CB1567" s="24"/>
      <c r="CC1567" s="24"/>
      <c r="CD1567" s="24"/>
      <c r="CE1567" s="24"/>
    </row>
    <row r="1568" spans="46:83" x14ac:dyDescent="0.15">
      <c r="AT1568" s="24"/>
      <c r="AU1568" s="24"/>
      <c r="AV1568" s="24"/>
      <c r="AW1568" s="24"/>
      <c r="AX1568" s="24"/>
      <c r="AY1568" s="24"/>
      <c r="AZ1568" s="24"/>
      <c r="BA1568" s="24"/>
      <c r="BB1568" s="24"/>
      <c r="BC1568" s="24"/>
      <c r="BD1568" s="24"/>
      <c r="BE1568" s="24"/>
      <c r="BF1568" s="24"/>
      <c r="BG1568" s="24"/>
      <c r="BH1568" s="24"/>
      <c r="BI1568" s="24"/>
      <c r="BJ1568" s="24"/>
      <c r="BK1568" s="24"/>
      <c r="BL1568" s="24"/>
      <c r="BM1568" s="24"/>
      <c r="BN1568" s="24"/>
      <c r="BO1568" s="24"/>
      <c r="BP1568" s="24"/>
      <c r="BQ1568" s="24"/>
      <c r="BR1568" s="24"/>
      <c r="BS1568" s="24"/>
      <c r="BT1568" s="24"/>
      <c r="BU1568" s="24"/>
      <c r="BV1568" s="24"/>
      <c r="BW1568" s="24"/>
      <c r="BX1568" s="24"/>
      <c r="BY1568" s="24"/>
      <c r="BZ1568" s="24"/>
      <c r="CA1568" s="24"/>
      <c r="CB1568" s="24"/>
      <c r="CC1568" s="24"/>
      <c r="CD1568" s="24"/>
      <c r="CE1568" s="24"/>
    </row>
    <row r="1569" spans="46:83" x14ac:dyDescent="0.15">
      <c r="AT1569" s="24"/>
      <c r="AU1569" s="24"/>
      <c r="AV1569" s="24"/>
      <c r="AW1569" s="24"/>
      <c r="AX1569" s="24"/>
      <c r="AY1569" s="24"/>
      <c r="AZ1569" s="24"/>
      <c r="BA1569" s="24"/>
      <c r="BB1569" s="24"/>
      <c r="BC1569" s="24"/>
      <c r="BD1569" s="24"/>
      <c r="BE1569" s="24"/>
      <c r="BF1569" s="24"/>
      <c r="BG1569" s="24"/>
      <c r="BH1569" s="24"/>
      <c r="BI1569" s="24"/>
      <c r="BJ1569" s="24"/>
      <c r="BK1569" s="24"/>
      <c r="BL1569" s="24"/>
      <c r="BM1569" s="24"/>
      <c r="BN1569" s="24"/>
      <c r="BO1569" s="24"/>
      <c r="BP1569" s="24"/>
      <c r="BQ1569" s="24"/>
      <c r="BR1569" s="24"/>
      <c r="BS1569" s="24"/>
      <c r="BT1569" s="24"/>
      <c r="BU1569" s="24"/>
      <c r="BV1569" s="24"/>
      <c r="BW1569" s="24"/>
      <c r="BX1569" s="24"/>
      <c r="BY1569" s="24"/>
      <c r="BZ1569" s="24"/>
      <c r="CA1569" s="24"/>
      <c r="CB1569" s="24"/>
      <c r="CC1569" s="24"/>
      <c r="CD1569" s="24"/>
      <c r="CE1569" s="24"/>
    </row>
    <row r="1570" spans="46:83" x14ac:dyDescent="0.15">
      <c r="AT1570" s="24"/>
      <c r="AU1570" s="24"/>
      <c r="AV1570" s="24"/>
      <c r="AW1570" s="24"/>
      <c r="AX1570" s="24"/>
      <c r="AY1570" s="24"/>
      <c r="AZ1570" s="24"/>
      <c r="BA1570" s="24"/>
      <c r="BB1570" s="24"/>
      <c r="BC1570" s="24"/>
      <c r="BD1570" s="24"/>
      <c r="BE1570" s="24"/>
      <c r="BF1570" s="24"/>
      <c r="BG1570" s="24"/>
      <c r="BH1570" s="24"/>
      <c r="BI1570" s="24"/>
      <c r="BJ1570" s="24"/>
      <c r="BK1570" s="24"/>
      <c r="BL1570" s="24"/>
      <c r="BM1570" s="24"/>
      <c r="BN1570" s="24"/>
      <c r="BO1570" s="24"/>
      <c r="BP1570" s="24"/>
      <c r="BQ1570" s="24"/>
      <c r="BR1570" s="24"/>
      <c r="BS1570" s="24"/>
      <c r="BT1570" s="24"/>
      <c r="BU1570" s="24"/>
      <c r="BV1570" s="24"/>
      <c r="BW1570" s="24"/>
      <c r="BX1570" s="24"/>
      <c r="BY1570" s="24"/>
      <c r="BZ1570" s="24"/>
      <c r="CA1570" s="24"/>
      <c r="CB1570" s="24"/>
      <c r="CC1570" s="24"/>
      <c r="CD1570" s="24"/>
      <c r="CE1570" s="24"/>
    </row>
    <row r="1571" spans="46:83" x14ac:dyDescent="0.15">
      <c r="AT1571" s="24"/>
      <c r="AU1571" s="24"/>
      <c r="AV1571" s="24"/>
      <c r="AW1571" s="24"/>
      <c r="AX1571" s="24"/>
      <c r="AY1571" s="24"/>
      <c r="AZ1571" s="24"/>
      <c r="BA1571" s="24"/>
      <c r="BB1571" s="24"/>
      <c r="BC1571" s="24"/>
      <c r="BD1571" s="24"/>
      <c r="BE1571" s="24"/>
      <c r="BF1571" s="24"/>
      <c r="BG1571" s="24"/>
      <c r="BH1571" s="24"/>
      <c r="BI1571" s="24"/>
      <c r="BJ1571" s="24"/>
      <c r="BK1571" s="24"/>
      <c r="BL1571" s="24"/>
      <c r="BM1571" s="24"/>
      <c r="BN1571" s="24"/>
      <c r="BO1571" s="24"/>
      <c r="BP1571" s="24"/>
      <c r="BQ1571" s="24"/>
      <c r="BR1571" s="24"/>
      <c r="BS1571" s="24"/>
      <c r="BT1571" s="24"/>
      <c r="BU1571" s="24"/>
      <c r="BV1571" s="24"/>
      <c r="BW1571" s="24"/>
      <c r="BX1571" s="24"/>
      <c r="BY1571" s="24"/>
      <c r="BZ1571" s="24"/>
      <c r="CA1571" s="24"/>
      <c r="CB1571" s="24"/>
      <c r="CC1571" s="24"/>
      <c r="CD1571" s="24"/>
      <c r="CE1571" s="24"/>
    </row>
    <row r="1572" spans="46:83" x14ac:dyDescent="0.15">
      <c r="AT1572" s="24"/>
      <c r="AU1572" s="24"/>
      <c r="AV1572" s="24"/>
      <c r="AW1572" s="24"/>
      <c r="AX1572" s="24"/>
      <c r="AY1572" s="24"/>
      <c r="AZ1572" s="24"/>
      <c r="BA1572" s="24"/>
      <c r="BB1572" s="24"/>
      <c r="BC1572" s="24"/>
      <c r="BD1572" s="24"/>
      <c r="BE1572" s="24"/>
      <c r="BF1572" s="24"/>
      <c r="BG1572" s="24"/>
      <c r="BH1572" s="24"/>
      <c r="BI1572" s="24"/>
      <c r="BJ1572" s="24"/>
      <c r="BK1572" s="24"/>
      <c r="BL1572" s="24"/>
      <c r="BM1572" s="24"/>
      <c r="BN1572" s="24"/>
      <c r="BO1572" s="24"/>
      <c r="BP1572" s="24"/>
      <c r="BQ1572" s="24"/>
      <c r="BR1572" s="24"/>
      <c r="BS1572" s="24"/>
      <c r="BT1572" s="24"/>
      <c r="BU1572" s="24"/>
      <c r="BV1572" s="24"/>
      <c r="BW1572" s="24"/>
      <c r="BX1572" s="24"/>
      <c r="BY1572" s="24"/>
      <c r="BZ1572" s="24"/>
      <c r="CA1572" s="24"/>
      <c r="CB1572" s="24"/>
      <c r="CC1572" s="24"/>
      <c r="CD1572" s="24"/>
      <c r="CE1572" s="24"/>
    </row>
    <row r="1573" spans="46:83" x14ac:dyDescent="0.15">
      <c r="AT1573" s="24"/>
      <c r="AU1573" s="24"/>
      <c r="AV1573" s="24"/>
      <c r="AW1573" s="24"/>
      <c r="AX1573" s="24"/>
      <c r="AY1573" s="24"/>
      <c r="AZ1573" s="24"/>
      <c r="BA1573" s="24"/>
      <c r="BB1573" s="24"/>
      <c r="BC1573" s="24"/>
      <c r="BD1573" s="24"/>
      <c r="BE1573" s="24"/>
      <c r="BF1573" s="24"/>
      <c r="BG1573" s="24"/>
      <c r="BH1573" s="24"/>
      <c r="BI1573" s="24"/>
      <c r="BJ1573" s="24"/>
      <c r="BK1573" s="24"/>
      <c r="BL1573" s="24"/>
      <c r="BM1573" s="24"/>
      <c r="BN1573" s="24"/>
      <c r="BO1573" s="24"/>
      <c r="BP1573" s="24"/>
      <c r="BQ1573" s="24"/>
      <c r="BR1573" s="24"/>
      <c r="BS1573" s="24"/>
      <c r="BT1573" s="24"/>
      <c r="BU1573" s="24"/>
      <c r="BV1573" s="24"/>
      <c r="BW1573" s="24"/>
      <c r="BX1573" s="24"/>
      <c r="BY1573" s="24"/>
      <c r="BZ1573" s="24"/>
      <c r="CA1573" s="24"/>
      <c r="CB1573" s="24"/>
      <c r="CC1573" s="24"/>
      <c r="CD1573" s="24"/>
      <c r="CE1573" s="24"/>
    </row>
    <row r="1574" spans="46:83" x14ac:dyDescent="0.15">
      <c r="AT1574" s="24"/>
      <c r="AU1574" s="24"/>
      <c r="AV1574" s="24"/>
      <c r="AW1574" s="24"/>
      <c r="AX1574" s="24"/>
      <c r="AY1574" s="24"/>
      <c r="AZ1574" s="24"/>
      <c r="BA1574" s="24"/>
      <c r="BB1574" s="24"/>
      <c r="BC1574" s="24"/>
      <c r="BD1574" s="24"/>
      <c r="BE1574" s="24"/>
      <c r="BF1574" s="24"/>
      <c r="BG1574" s="24"/>
      <c r="BH1574" s="24"/>
      <c r="BI1574" s="24"/>
      <c r="BJ1574" s="24"/>
      <c r="BK1574" s="24"/>
      <c r="BL1574" s="24"/>
      <c r="BM1574" s="24"/>
      <c r="BN1574" s="24"/>
      <c r="BO1574" s="24"/>
      <c r="BP1574" s="24"/>
      <c r="BQ1574" s="24"/>
      <c r="BR1574" s="24"/>
      <c r="BS1574" s="24"/>
      <c r="BT1574" s="24"/>
      <c r="BU1574" s="24"/>
      <c r="BV1574" s="24"/>
      <c r="BW1574" s="24"/>
      <c r="BX1574" s="24"/>
      <c r="BY1574" s="24"/>
      <c r="BZ1574" s="24"/>
      <c r="CA1574" s="24"/>
      <c r="CB1574" s="24"/>
      <c r="CC1574" s="24"/>
      <c r="CD1574" s="24"/>
      <c r="CE1574" s="24"/>
    </row>
    <row r="1575" spans="46:83" x14ac:dyDescent="0.15">
      <c r="AT1575" s="24"/>
      <c r="AU1575" s="24"/>
      <c r="AV1575" s="24"/>
      <c r="AW1575" s="24"/>
      <c r="AX1575" s="24"/>
      <c r="AY1575" s="24"/>
      <c r="AZ1575" s="24"/>
      <c r="BA1575" s="24"/>
      <c r="BB1575" s="24"/>
      <c r="BC1575" s="24"/>
      <c r="BD1575" s="24"/>
      <c r="BE1575" s="24"/>
      <c r="BF1575" s="24"/>
      <c r="BG1575" s="24"/>
      <c r="BH1575" s="24"/>
      <c r="BI1575" s="24"/>
      <c r="BJ1575" s="24"/>
      <c r="BK1575" s="24"/>
      <c r="BL1575" s="24"/>
      <c r="BM1575" s="24"/>
      <c r="BN1575" s="24"/>
      <c r="BO1575" s="24"/>
      <c r="BP1575" s="24"/>
      <c r="BQ1575" s="24"/>
      <c r="BR1575" s="24"/>
      <c r="BS1575" s="24"/>
      <c r="BT1575" s="24"/>
      <c r="BU1575" s="24"/>
      <c r="BV1575" s="24"/>
      <c r="BW1575" s="24"/>
      <c r="BX1575" s="24"/>
      <c r="BY1575" s="24"/>
      <c r="BZ1575" s="24"/>
      <c r="CA1575" s="24"/>
      <c r="CB1575" s="24"/>
      <c r="CC1575" s="24"/>
      <c r="CD1575" s="24"/>
      <c r="CE1575" s="24"/>
    </row>
    <row r="1576" spans="46:83" x14ac:dyDescent="0.15">
      <c r="AT1576" s="24"/>
      <c r="AU1576" s="24"/>
      <c r="AV1576" s="24"/>
      <c r="AW1576" s="24"/>
      <c r="AX1576" s="24"/>
      <c r="AY1576" s="24"/>
      <c r="AZ1576" s="24"/>
      <c r="BA1576" s="24"/>
      <c r="BB1576" s="24"/>
      <c r="BC1576" s="24"/>
      <c r="BD1576" s="24"/>
      <c r="BE1576" s="24"/>
      <c r="BF1576" s="24"/>
      <c r="BG1576" s="24"/>
      <c r="BH1576" s="24"/>
      <c r="BI1576" s="24"/>
      <c r="BJ1576" s="24"/>
      <c r="BK1576" s="24"/>
      <c r="BL1576" s="24"/>
      <c r="BM1576" s="24"/>
      <c r="BN1576" s="24"/>
      <c r="BO1576" s="24"/>
      <c r="BP1576" s="24"/>
      <c r="BQ1576" s="24"/>
      <c r="BR1576" s="24"/>
      <c r="BS1576" s="24"/>
      <c r="BT1576" s="24"/>
      <c r="BU1576" s="24"/>
      <c r="BV1576" s="24"/>
      <c r="BW1576" s="24"/>
      <c r="BX1576" s="24"/>
      <c r="BY1576" s="24"/>
      <c r="BZ1576" s="24"/>
      <c r="CA1576" s="24"/>
      <c r="CB1576" s="24"/>
      <c r="CC1576" s="24"/>
      <c r="CD1576" s="24"/>
      <c r="CE1576" s="24"/>
    </row>
    <row r="1577" spans="46:83" x14ac:dyDescent="0.15">
      <c r="AT1577" s="24"/>
      <c r="AU1577" s="24"/>
      <c r="AV1577" s="24"/>
      <c r="AW1577" s="24"/>
      <c r="AX1577" s="24"/>
      <c r="AY1577" s="24"/>
      <c r="AZ1577" s="24"/>
      <c r="BA1577" s="24"/>
      <c r="BB1577" s="24"/>
      <c r="BC1577" s="24"/>
      <c r="BD1577" s="24"/>
      <c r="BE1577" s="24"/>
      <c r="BF1577" s="24"/>
      <c r="BG1577" s="24"/>
      <c r="BH1577" s="24"/>
      <c r="BI1577" s="24"/>
      <c r="BJ1577" s="24"/>
      <c r="BK1577" s="24"/>
      <c r="BL1577" s="24"/>
      <c r="BM1577" s="24"/>
      <c r="BN1577" s="24"/>
      <c r="BO1577" s="24"/>
      <c r="BP1577" s="24"/>
      <c r="BQ1577" s="24"/>
      <c r="BR1577" s="24"/>
      <c r="BS1577" s="24"/>
      <c r="BT1577" s="24"/>
      <c r="BU1577" s="24"/>
      <c r="BV1577" s="24"/>
      <c r="BW1577" s="24"/>
      <c r="BX1577" s="24"/>
      <c r="BY1577" s="24"/>
      <c r="BZ1577" s="24"/>
      <c r="CA1577" s="24"/>
      <c r="CB1577" s="24"/>
      <c r="CC1577" s="24"/>
      <c r="CD1577" s="24"/>
      <c r="CE1577" s="24"/>
    </row>
    <row r="1578" spans="46:83" x14ac:dyDescent="0.15">
      <c r="AT1578" s="24"/>
      <c r="AU1578" s="24"/>
      <c r="AV1578" s="24"/>
      <c r="AW1578" s="24"/>
      <c r="AX1578" s="24"/>
      <c r="AY1578" s="24"/>
      <c r="AZ1578" s="24"/>
      <c r="BA1578" s="24"/>
      <c r="BB1578" s="24"/>
      <c r="BC1578" s="24"/>
      <c r="BD1578" s="24"/>
      <c r="BE1578" s="24"/>
      <c r="BF1578" s="24"/>
      <c r="BG1578" s="24"/>
      <c r="BH1578" s="24"/>
      <c r="BI1578" s="24"/>
      <c r="BJ1578" s="24"/>
      <c r="BK1578" s="24"/>
      <c r="BL1578" s="24"/>
      <c r="BM1578" s="24"/>
      <c r="BN1578" s="24"/>
      <c r="BO1578" s="24"/>
      <c r="BP1578" s="24"/>
      <c r="BQ1578" s="24"/>
      <c r="BR1578" s="24"/>
      <c r="BS1578" s="24"/>
      <c r="BT1578" s="24"/>
      <c r="BU1578" s="24"/>
      <c r="BV1578" s="24"/>
      <c r="BW1578" s="24"/>
      <c r="BX1578" s="24"/>
      <c r="BY1578" s="24"/>
      <c r="BZ1578" s="24"/>
      <c r="CA1578" s="24"/>
      <c r="CB1578" s="24"/>
      <c r="CC1578" s="24"/>
      <c r="CD1578" s="24"/>
      <c r="CE1578" s="24"/>
    </row>
    <row r="1579" spans="46:83" x14ac:dyDescent="0.15">
      <c r="AT1579" s="24"/>
      <c r="AU1579" s="24"/>
      <c r="AV1579" s="24"/>
      <c r="AW1579" s="24"/>
      <c r="AX1579" s="24"/>
      <c r="AY1579" s="24"/>
      <c r="AZ1579" s="24"/>
      <c r="BA1579" s="24"/>
      <c r="BB1579" s="24"/>
      <c r="BC1579" s="24"/>
      <c r="BD1579" s="24"/>
      <c r="BE1579" s="24"/>
      <c r="BF1579" s="24"/>
      <c r="BG1579" s="24"/>
      <c r="BH1579" s="24"/>
      <c r="BI1579" s="24"/>
      <c r="BJ1579" s="24"/>
      <c r="BK1579" s="24"/>
      <c r="BL1579" s="24"/>
      <c r="BM1579" s="24"/>
      <c r="BN1579" s="24"/>
      <c r="BO1579" s="24"/>
      <c r="BP1579" s="24"/>
      <c r="BQ1579" s="24"/>
      <c r="BR1579" s="24"/>
      <c r="BS1579" s="24"/>
      <c r="BT1579" s="24"/>
      <c r="BU1579" s="24"/>
      <c r="BV1579" s="24"/>
      <c r="BW1579" s="24"/>
      <c r="BX1579" s="24"/>
      <c r="BY1579" s="24"/>
      <c r="BZ1579" s="24"/>
      <c r="CA1579" s="24"/>
      <c r="CB1579" s="24"/>
      <c r="CC1579" s="24"/>
      <c r="CD1579" s="24"/>
      <c r="CE1579" s="24"/>
    </row>
    <row r="1580" spans="46:83" x14ac:dyDescent="0.15">
      <c r="AT1580" s="24"/>
      <c r="AU1580" s="24"/>
      <c r="AV1580" s="24"/>
      <c r="AW1580" s="24"/>
      <c r="AX1580" s="24"/>
      <c r="AY1580" s="24"/>
      <c r="AZ1580" s="24"/>
      <c r="BA1580" s="24"/>
      <c r="BB1580" s="24"/>
      <c r="BC1580" s="24"/>
      <c r="BD1580" s="24"/>
      <c r="BE1580" s="24"/>
      <c r="BF1580" s="24"/>
      <c r="BG1580" s="24"/>
      <c r="BH1580" s="24"/>
      <c r="BI1580" s="24"/>
      <c r="BJ1580" s="24"/>
      <c r="BK1580" s="24"/>
      <c r="BL1580" s="24"/>
      <c r="BM1580" s="24"/>
      <c r="BN1580" s="24"/>
      <c r="BO1580" s="24"/>
      <c r="BP1580" s="24"/>
      <c r="BQ1580" s="24"/>
      <c r="BR1580" s="24"/>
      <c r="BS1580" s="24"/>
      <c r="BT1580" s="24"/>
      <c r="BU1580" s="24"/>
      <c r="BV1580" s="24"/>
      <c r="BW1580" s="24"/>
      <c r="BX1580" s="24"/>
      <c r="BY1580" s="24"/>
      <c r="BZ1580" s="24"/>
      <c r="CA1580" s="24"/>
      <c r="CB1580" s="24"/>
      <c r="CC1580" s="24"/>
      <c r="CD1580" s="24"/>
      <c r="CE1580" s="24"/>
    </row>
    <row r="1581" spans="46:83" x14ac:dyDescent="0.15">
      <c r="AT1581" s="24"/>
      <c r="AU1581" s="24"/>
      <c r="AV1581" s="24"/>
      <c r="AW1581" s="24"/>
      <c r="AX1581" s="24"/>
      <c r="AY1581" s="24"/>
      <c r="AZ1581" s="24"/>
      <c r="BA1581" s="24"/>
      <c r="BB1581" s="24"/>
      <c r="BC1581" s="24"/>
      <c r="BD1581" s="24"/>
      <c r="BE1581" s="24"/>
      <c r="BF1581" s="24"/>
      <c r="BG1581" s="24"/>
      <c r="BH1581" s="24"/>
      <c r="BI1581" s="24"/>
      <c r="BJ1581" s="24"/>
      <c r="BK1581" s="24"/>
      <c r="BL1581" s="24"/>
      <c r="BM1581" s="24"/>
      <c r="BN1581" s="24"/>
      <c r="BO1581" s="24"/>
      <c r="BP1581" s="24"/>
      <c r="BQ1581" s="24"/>
      <c r="BR1581" s="24"/>
      <c r="BS1581" s="24"/>
      <c r="BT1581" s="24"/>
      <c r="BU1581" s="24"/>
      <c r="BV1581" s="24"/>
      <c r="BW1581" s="24"/>
      <c r="BX1581" s="24"/>
      <c r="BY1581" s="24"/>
      <c r="BZ1581" s="24"/>
      <c r="CA1581" s="24"/>
      <c r="CB1581" s="24"/>
      <c r="CC1581" s="24"/>
      <c r="CD1581" s="24"/>
      <c r="CE1581" s="24"/>
    </row>
    <row r="1582" spans="46:83" x14ac:dyDescent="0.15">
      <c r="AT1582" s="24"/>
      <c r="AU1582" s="24"/>
      <c r="AV1582" s="24"/>
      <c r="AW1582" s="24"/>
      <c r="AX1582" s="24"/>
      <c r="AY1582" s="24"/>
      <c r="AZ1582" s="24"/>
      <c r="BA1582" s="24"/>
      <c r="BB1582" s="24"/>
      <c r="BC1582" s="24"/>
      <c r="BD1582" s="24"/>
      <c r="BE1582" s="24"/>
      <c r="BF1582" s="24"/>
      <c r="BG1582" s="24"/>
      <c r="BH1582" s="24"/>
      <c r="BI1582" s="24"/>
      <c r="BJ1582" s="24"/>
      <c r="BK1582" s="24"/>
      <c r="BL1582" s="24"/>
      <c r="BM1582" s="24"/>
      <c r="BN1582" s="24"/>
      <c r="BO1582" s="24"/>
      <c r="BP1582" s="24"/>
      <c r="BQ1582" s="24"/>
      <c r="BR1582" s="24"/>
      <c r="BS1582" s="24"/>
      <c r="BT1582" s="24"/>
      <c r="BU1582" s="24"/>
      <c r="BV1582" s="24"/>
      <c r="BW1582" s="24"/>
      <c r="BX1582" s="24"/>
      <c r="BY1582" s="24"/>
      <c r="BZ1582" s="24"/>
      <c r="CA1582" s="24"/>
      <c r="CB1582" s="24"/>
      <c r="CC1582" s="24"/>
      <c r="CD1582" s="24"/>
      <c r="CE1582" s="24"/>
    </row>
    <row r="1583" spans="46:83" x14ac:dyDescent="0.15">
      <c r="AT1583" s="24"/>
      <c r="AU1583" s="24"/>
      <c r="AV1583" s="24"/>
      <c r="AW1583" s="24"/>
      <c r="AX1583" s="24"/>
      <c r="AY1583" s="24"/>
      <c r="AZ1583" s="24"/>
      <c r="BA1583" s="24"/>
      <c r="BB1583" s="24"/>
      <c r="BC1583" s="24"/>
      <c r="BD1583" s="24"/>
      <c r="BE1583" s="24"/>
      <c r="BF1583" s="24"/>
      <c r="BG1583" s="24"/>
      <c r="BH1583" s="24"/>
      <c r="BI1583" s="24"/>
      <c r="BJ1583" s="24"/>
      <c r="BK1583" s="24"/>
      <c r="BL1583" s="24"/>
      <c r="BM1583" s="24"/>
      <c r="BN1583" s="24"/>
      <c r="BO1583" s="24"/>
      <c r="BP1583" s="24"/>
      <c r="BQ1583" s="24"/>
      <c r="BR1583" s="24"/>
      <c r="BS1583" s="24"/>
      <c r="BT1583" s="24"/>
      <c r="BU1583" s="24"/>
      <c r="BV1583" s="24"/>
      <c r="BW1583" s="24"/>
      <c r="BX1583" s="24"/>
      <c r="BY1583" s="24"/>
      <c r="BZ1583" s="24"/>
      <c r="CA1583" s="24"/>
      <c r="CB1583" s="24"/>
      <c r="CC1583" s="24"/>
      <c r="CD1583" s="24"/>
      <c r="CE1583" s="24"/>
    </row>
    <row r="1584" spans="46:83" x14ac:dyDescent="0.15">
      <c r="AT1584" s="24"/>
      <c r="AU1584" s="24"/>
      <c r="AV1584" s="24"/>
      <c r="AW1584" s="24"/>
      <c r="AX1584" s="24"/>
      <c r="AY1584" s="24"/>
      <c r="AZ1584" s="24"/>
      <c r="BA1584" s="24"/>
      <c r="BB1584" s="24"/>
      <c r="BC1584" s="24"/>
      <c r="BD1584" s="24"/>
      <c r="BE1584" s="24"/>
      <c r="BF1584" s="24"/>
      <c r="BG1584" s="24"/>
      <c r="BH1584" s="24"/>
      <c r="BI1584" s="24"/>
      <c r="BJ1584" s="24"/>
      <c r="BK1584" s="24"/>
      <c r="BL1584" s="24"/>
      <c r="BM1584" s="24"/>
      <c r="BN1584" s="24"/>
      <c r="BO1584" s="24"/>
      <c r="BP1584" s="24"/>
      <c r="BQ1584" s="24"/>
      <c r="BR1584" s="24"/>
      <c r="BS1584" s="24"/>
      <c r="BT1584" s="24"/>
      <c r="BU1584" s="24"/>
      <c r="BV1584" s="24"/>
      <c r="BW1584" s="24"/>
      <c r="BX1584" s="24"/>
      <c r="BY1584" s="24"/>
      <c r="BZ1584" s="24"/>
      <c r="CA1584" s="24"/>
      <c r="CB1584" s="24"/>
      <c r="CC1584" s="24"/>
      <c r="CD1584" s="24"/>
      <c r="CE1584" s="24"/>
    </row>
    <row r="1585" spans="46:83" x14ac:dyDescent="0.15">
      <c r="AT1585" s="24"/>
      <c r="AU1585" s="24"/>
      <c r="AV1585" s="24"/>
      <c r="AW1585" s="24"/>
      <c r="AX1585" s="24"/>
      <c r="AY1585" s="24"/>
      <c r="AZ1585" s="24"/>
      <c r="BA1585" s="24"/>
      <c r="BB1585" s="24"/>
      <c r="BC1585" s="24"/>
      <c r="BD1585" s="24"/>
      <c r="BE1585" s="24"/>
      <c r="BF1585" s="24"/>
      <c r="BG1585" s="24"/>
      <c r="BH1585" s="24"/>
      <c r="BI1585" s="24"/>
      <c r="BJ1585" s="24"/>
      <c r="BK1585" s="24"/>
      <c r="BL1585" s="24"/>
      <c r="BM1585" s="24"/>
      <c r="BN1585" s="24"/>
      <c r="BO1585" s="24"/>
      <c r="BP1585" s="24"/>
      <c r="BQ1585" s="24"/>
      <c r="BR1585" s="24"/>
      <c r="BS1585" s="24"/>
      <c r="BT1585" s="24"/>
      <c r="BU1585" s="24"/>
      <c r="BV1585" s="24"/>
      <c r="BW1585" s="24"/>
      <c r="BX1585" s="24"/>
      <c r="BY1585" s="24"/>
      <c r="BZ1585" s="24"/>
      <c r="CA1585" s="24"/>
      <c r="CB1585" s="24"/>
      <c r="CC1585" s="24"/>
      <c r="CD1585" s="24"/>
      <c r="CE1585" s="24"/>
    </row>
    <row r="1586" spans="46:83" x14ac:dyDescent="0.15">
      <c r="AT1586" s="24"/>
      <c r="AU1586" s="24"/>
      <c r="AV1586" s="24"/>
      <c r="AW1586" s="24"/>
      <c r="AX1586" s="24"/>
      <c r="AY1586" s="24"/>
      <c r="AZ1586" s="24"/>
      <c r="BA1586" s="24"/>
      <c r="BB1586" s="24"/>
      <c r="BC1586" s="24"/>
      <c r="BD1586" s="24"/>
      <c r="BE1586" s="24"/>
      <c r="BF1586" s="24"/>
      <c r="BG1586" s="24"/>
      <c r="BH1586" s="24"/>
      <c r="BI1586" s="24"/>
      <c r="BJ1586" s="24"/>
      <c r="BK1586" s="24"/>
      <c r="BL1586" s="24"/>
      <c r="BM1586" s="24"/>
      <c r="BN1586" s="24"/>
      <c r="BO1586" s="24"/>
      <c r="BP1586" s="24"/>
      <c r="BQ1586" s="24"/>
      <c r="BR1586" s="24"/>
      <c r="BS1586" s="24"/>
      <c r="BT1586" s="24"/>
      <c r="BU1586" s="24"/>
      <c r="BV1586" s="24"/>
      <c r="BW1586" s="24"/>
      <c r="BX1586" s="24"/>
      <c r="BY1586" s="24"/>
      <c r="BZ1586" s="24"/>
      <c r="CA1586" s="24"/>
      <c r="CB1586" s="24"/>
      <c r="CC1586" s="24"/>
      <c r="CD1586" s="24"/>
      <c r="CE1586" s="24"/>
    </row>
    <row r="1587" spans="46:83" x14ac:dyDescent="0.15">
      <c r="AT1587" s="24"/>
      <c r="AU1587" s="24"/>
      <c r="AV1587" s="24"/>
      <c r="AW1587" s="24"/>
      <c r="AX1587" s="24"/>
      <c r="AY1587" s="24"/>
      <c r="AZ1587" s="24"/>
      <c r="BA1587" s="24"/>
      <c r="BB1587" s="24"/>
      <c r="BC1587" s="24"/>
      <c r="BD1587" s="24"/>
      <c r="BE1587" s="24"/>
      <c r="BF1587" s="24"/>
      <c r="BG1587" s="24"/>
      <c r="BH1587" s="24"/>
      <c r="BI1587" s="24"/>
      <c r="BJ1587" s="24"/>
      <c r="BK1587" s="24"/>
      <c r="BL1587" s="24"/>
      <c r="BM1587" s="24"/>
      <c r="BN1587" s="24"/>
      <c r="BO1587" s="24"/>
      <c r="BP1587" s="24"/>
      <c r="BQ1587" s="24"/>
      <c r="BR1587" s="24"/>
      <c r="BS1587" s="24"/>
      <c r="BT1587" s="24"/>
      <c r="BU1587" s="24"/>
      <c r="BV1587" s="24"/>
      <c r="BW1587" s="24"/>
      <c r="BX1587" s="24"/>
      <c r="BY1587" s="24"/>
      <c r="BZ1587" s="24"/>
      <c r="CA1587" s="24"/>
      <c r="CB1587" s="24"/>
      <c r="CC1587" s="24"/>
      <c r="CD1587" s="24"/>
      <c r="CE1587" s="24"/>
    </row>
    <row r="1588" spans="46:83" x14ac:dyDescent="0.15">
      <c r="AT1588" s="24"/>
      <c r="AU1588" s="24"/>
      <c r="AV1588" s="24"/>
      <c r="AW1588" s="24"/>
      <c r="AX1588" s="24"/>
      <c r="AY1588" s="24"/>
      <c r="AZ1588" s="24"/>
      <c r="BA1588" s="24"/>
      <c r="BB1588" s="24"/>
      <c r="BC1588" s="24"/>
      <c r="BD1588" s="24"/>
      <c r="BE1588" s="24"/>
      <c r="BF1588" s="24"/>
      <c r="BG1588" s="24"/>
      <c r="BH1588" s="24"/>
      <c r="BI1588" s="24"/>
      <c r="BJ1588" s="24"/>
      <c r="BK1588" s="24"/>
      <c r="BL1588" s="24"/>
      <c r="BM1588" s="24"/>
      <c r="BN1588" s="24"/>
      <c r="BO1588" s="24"/>
      <c r="BP1588" s="24"/>
      <c r="BQ1588" s="24"/>
      <c r="BR1588" s="24"/>
      <c r="BS1588" s="24"/>
      <c r="BT1588" s="24"/>
      <c r="BU1588" s="24"/>
      <c r="BV1588" s="24"/>
      <c r="BW1588" s="24"/>
      <c r="BX1588" s="24"/>
      <c r="BY1588" s="24"/>
      <c r="BZ1588" s="24"/>
      <c r="CA1588" s="24"/>
      <c r="CB1588" s="24"/>
      <c r="CC1588" s="24"/>
      <c r="CD1588" s="24"/>
      <c r="CE1588" s="24"/>
    </row>
    <row r="1589" spans="46:83" x14ac:dyDescent="0.15">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row>
    <row r="1590" spans="46:83" x14ac:dyDescent="0.15">
      <c r="AT1590" s="24"/>
      <c r="AU1590" s="24"/>
      <c r="AV1590" s="24"/>
      <c r="AW1590" s="24"/>
      <c r="AX1590" s="24"/>
      <c r="AY1590" s="24"/>
      <c r="AZ1590" s="24"/>
      <c r="BA1590" s="24"/>
      <c r="BB1590" s="24"/>
      <c r="BC1590" s="24"/>
      <c r="BD1590" s="24"/>
      <c r="BE1590" s="24"/>
      <c r="BF1590" s="24"/>
      <c r="BG1590" s="24"/>
      <c r="BH1590" s="24"/>
      <c r="BI1590" s="24"/>
      <c r="BJ1590" s="24"/>
      <c r="BK1590" s="24"/>
      <c r="BL1590" s="24"/>
      <c r="BM1590" s="24"/>
      <c r="BN1590" s="24"/>
      <c r="BO1590" s="24"/>
      <c r="BP1590" s="24"/>
      <c r="BQ1590" s="24"/>
      <c r="BR1590" s="24"/>
      <c r="BS1590" s="24"/>
      <c r="BT1590" s="24"/>
      <c r="BU1590" s="24"/>
      <c r="BV1590" s="24"/>
      <c r="BW1590" s="24"/>
      <c r="BX1590" s="24"/>
      <c r="BY1590" s="24"/>
      <c r="BZ1590" s="24"/>
      <c r="CA1590" s="24"/>
      <c r="CB1590" s="24"/>
      <c r="CC1590" s="24"/>
      <c r="CD1590" s="24"/>
      <c r="CE1590" s="24"/>
    </row>
    <row r="1591" spans="46:83" x14ac:dyDescent="0.15">
      <c r="AT1591" s="24"/>
      <c r="AU1591" s="24"/>
      <c r="AV1591" s="24"/>
      <c r="AW1591" s="24"/>
      <c r="AX1591" s="24"/>
      <c r="AY1591" s="24"/>
      <c r="AZ1591" s="24"/>
      <c r="BA1591" s="24"/>
      <c r="BB1591" s="24"/>
      <c r="BC1591" s="24"/>
      <c r="BD1591" s="24"/>
      <c r="BE1591" s="24"/>
      <c r="BF1591" s="24"/>
      <c r="BG1591" s="24"/>
      <c r="BH1591" s="24"/>
      <c r="BI1591" s="24"/>
      <c r="BJ1591" s="24"/>
      <c r="BK1591" s="24"/>
      <c r="BL1591" s="24"/>
      <c r="BM1591" s="24"/>
      <c r="BN1591" s="24"/>
      <c r="BO1591" s="24"/>
      <c r="BP1591" s="24"/>
      <c r="BQ1591" s="24"/>
      <c r="BR1591" s="24"/>
      <c r="BS1591" s="24"/>
      <c r="BT1591" s="24"/>
      <c r="BU1591" s="24"/>
      <c r="BV1591" s="24"/>
      <c r="BW1591" s="24"/>
      <c r="BX1591" s="24"/>
      <c r="BY1591" s="24"/>
      <c r="BZ1591" s="24"/>
      <c r="CA1591" s="24"/>
      <c r="CB1591" s="24"/>
      <c r="CC1591" s="24"/>
      <c r="CD1591" s="24"/>
      <c r="CE1591" s="24"/>
    </row>
    <row r="1592" spans="46:83" x14ac:dyDescent="0.15">
      <c r="AT1592" s="24"/>
      <c r="AU1592" s="24"/>
      <c r="AV1592" s="24"/>
      <c r="AW1592" s="24"/>
      <c r="AX1592" s="24"/>
      <c r="AY1592" s="24"/>
      <c r="AZ1592" s="24"/>
      <c r="BA1592" s="24"/>
      <c r="BB1592" s="24"/>
      <c r="BC1592" s="24"/>
      <c r="BD1592" s="24"/>
      <c r="BE1592" s="24"/>
      <c r="BF1592" s="24"/>
      <c r="BG1592" s="24"/>
      <c r="BH1592" s="24"/>
      <c r="BI1592" s="24"/>
      <c r="BJ1592" s="24"/>
      <c r="BK1592" s="24"/>
      <c r="BL1592" s="24"/>
      <c r="BM1592" s="24"/>
      <c r="BN1592" s="24"/>
      <c r="BO1592" s="24"/>
      <c r="BP1592" s="24"/>
      <c r="BQ1592" s="24"/>
      <c r="BR1592" s="24"/>
      <c r="BS1592" s="24"/>
      <c r="BT1592" s="24"/>
      <c r="BU1592" s="24"/>
      <c r="BV1592" s="24"/>
      <c r="BW1592" s="24"/>
      <c r="BX1592" s="24"/>
      <c r="BY1592" s="24"/>
      <c r="BZ1592" s="24"/>
      <c r="CA1592" s="24"/>
      <c r="CB1592" s="24"/>
      <c r="CC1592" s="24"/>
      <c r="CD1592" s="24"/>
      <c r="CE1592" s="24"/>
    </row>
    <row r="1593" spans="46:83" x14ac:dyDescent="0.15">
      <c r="AT1593" s="24"/>
      <c r="AU1593" s="24"/>
      <c r="AV1593" s="24"/>
      <c r="AW1593" s="24"/>
      <c r="AX1593" s="24"/>
      <c r="AY1593" s="24"/>
      <c r="AZ1593" s="24"/>
      <c r="BA1593" s="24"/>
      <c r="BB1593" s="24"/>
      <c r="BC1593" s="24"/>
      <c r="BD1593" s="24"/>
      <c r="BE1593" s="24"/>
      <c r="BF1593" s="24"/>
      <c r="BG1593" s="24"/>
      <c r="BH1593" s="24"/>
      <c r="BI1593" s="24"/>
      <c r="BJ1593" s="24"/>
      <c r="BK1593" s="24"/>
      <c r="BL1593" s="24"/>
      <c r="BM1593" s="24"/>
      <c r="BN1593" s="24"/>
      <c r="BO1593" s="24"/>
      <c r="BP1593" s="24"/>
      <c r="BQ1593" s="24"/>
      <c r="BR1593" s="24"/>
      <c r="BS1593" s="24"/>
      <c r="BT1593" s="24"/>
      <c r="BU1593" s="24"/>
      <c r="BV1593" s="24"/>
      <c r="BW1593" s="24"/>
      <c r="BX1593" s="24"/>
      <c r="BY1593" s="24"/>
      <c r="BZ1593" s="24"/>
      <c r="CA1593" s="24"/>
      <c r="CB1593" s="24"/>
      <c r="CC1593" s="24"/>
      <c r="CD1593" s="24"/>
      <c r="CE1593" s="24"/>
    </row>
    <row r="1594" spans="46:83" x14ac:dyDescent="0.15">
      <c r="AT1594" s="24"/>
      <c r="AU1594" s="24"/>
      <c r="AV1594" s="24"/>
      <c r="AW1594" s="24"/>
      <c r="AX1594" s="24"/>
      <c r="AY1594" s="24"/>
      <c r="AZ1594" s="24"/>
      <c r="BA1594" s="24"/>
      <c r="BB1594" s="24"/>
      <c r="BC1594" s="24"/>
      <c r="BD1594" s="24"/>
      <c r="BE1594" s="24"/>
      <c r="BF1594" s="24"/>
      <c r="BG1594" s="24"/>
      <c r="BH1594" s="24"/>
      <c r="BI1594" s="24"/>
      <c r="BJ1594" s="24"/>
      <c r="BK1594" s="24"/>
      <c r="BL1594" s="24"/>
      <c r="BM1594" s="24"/>
      <c r="BN1594" s="24"/>
      <c r="BO1594" s="24"/>
      <c r="BP1594" s="24"/>
      <c r="BQ1594" s="24"/>
      <c r="BR1594" s="24"/>
      <c r="BS1594" s="24"/>
      <c r="BT1594" s="24"/>
      <c r="BU1594" s="24"/>
      <c r="BV1594" s="24"/>
      <c r="BW1594" s="24"/>
      <c r="BX1594" s="24"/>
      <c r="BY1594" s="24"/>
      <c r="BZ1594" s="24"/>
      <c r="CA1594" s="24"/>
      <c r="CB1594" s="24"/>
      <c r="CC1594" s="24"/>
      <c r="CD1594" s="24"/>
      <c r="CE1594" s="24"/>
    </row>
    <row r="1595" spans="46:83" x14ac:dyDescent="0.15">
      <c r="AT1595" s="24"/>
      <c r="AU1595" s="24"/>
      <c r="AV1595" s="24"/>
      <c r="AW1595" s="24"/>
      <c r="AX1595" s="24"/>
      <c r="AY1595" s="24"/>
      <c r="AZ1595" s="24"/>
      <c r="BA1595" s="24"/>
      <c r="BB1595" s="24"/>
      <c r="BC1595" s="24"/>
      <c r="BD1595" s="24"/>
      <c r="BE1595" s="24"/>
      <c r="BF1595" s="24"/>
      <c r="BG1595" s="24"/>
      <c r="BH1595" s="24"/>
      <c r="BI1595" s="24"/>
      <c r="BJ1595" s="24"/>
      <c r="BK1595" s="24"/>
      <c r="BL1595" s="24"/>
      <c r="BM1595" s="24"/>
      <c r="BN1595" s="24"/>
      <c r="BO1595" s="24"/>
      <c r="BP1595" s="24"/>
      <c r="BQ1595" s="24"/>
      <c r="BR1595" s="24"/>
      <c r="BS1595" s="24"/>
      <c r="BT1595" s="24"/>
      <c r="BU1595" s="24"/>
      <c r="BV1595" s="24"/>
      <c r="BW1595" s="24"/>
      <c r="BX1595" s="24"/>
      <c r="BY1595" s="24"/>
      <c r="BZ1595" s="24"/>
      <c r="CA1595" s="24"/>
      <c r="CB1595" s="24"/>
      <c r="CC1595" s="24"/>
      <c r="CD1595" s="24"/>
      <c r="CE1595" s="24"/>
    </row>
    <row r="1596" spans="46:83" x14ac:dyDescent="0.15">
      <c r="AT1596" s="24"/>
      <c r="AU1596" s="24"/>
      <c r="AV1596" s="24"/>
      <c r="AW1596" s="24"/>
      <c r="AX1596" s="24"/>
      <c r="AY1596" s="24"/>
      <c r="AZ1596" s="24"/>
      <c r="BA1596" s="24"/>
      <c r="BB1596" s="24"/>
      <c r="BC1596" s="24"/>
      <c r="BD1596" s="24"/>
      <c r="BE1596" s="24"/>
      <c r="BF1596" s="24"/>
      <c r="BG1596" s="24"/>
      <c r="BH1596" s="24"/>
      <c r="BI1596" s="24"/>
      <c r="BJ1596" s="24"/>
      <c r="BK1596" s="24"/>
      <c r="BL1596" s="24"/>
      <c r="BM1596" s="24"/>
      <c r="BN1596" s="24"/>
      <c r="BO1596" s="24"/>
      <c r="BP1596" s="24"/>
      <c r="BQ1596" s="24"/>
      <c r="BR1596" s="24"/>
      <c r="BS1596" s="24"/>
      <c r="BT1596" s="24"/>
      <c r="BU1596" s="24"/>
      <c r="BV1596" s="24"/>
      <c r="BW1596" s="24"/>
      <c r="BX1596" s="24"/>
      <c r="BY1596" s="24"/>
      <c r="BZ1596" s="24"/>
      <c r="CA1596" s="24"/>
      <c r="CB1596" s="24"/>
      <c r="CC1596" s="24"/>
      <c r="CD1596" s="24"/>
      <c r="CE1596" s="24"/>
    </row>
    <row r="1597" spans="46:83" x14ac:dyDescent="0.15">
      <c r="AT1597" s="24"/>
      <c r="AU1597" s="24"/>
      <c r="AV1597" s="24"/>
      <c r="AW1597" s="24"/>
      <c r="AX1597" s="24"/>
      <c r="AY1597" s="24"/>
      <c r="AZ1597" s="24"/>
      <c r="BA1597" s="24"/>
      <c r="BB1597" s="24"/>
      <c r="BC1597" s="24"/>
      <c r="BD1597" s="24"/>
      <c r="BE1597" s="24"/>
      <c r="BF1597" s="24"/>
      <c r="BG1597" s="24"/>
      <c r="BH1597" s="24"/>
      <c r="BI1597" s="24"/>
      <c r="BJ1597" s="24"/>
      <c r="BK1597" s="24"/>
      <c r="BL1597" s="24"/>
      <c r="BM1597" s="24"/>
      <c r="BN1597" s="24"/>
      <c r="BO1597" s="24"/>
      <c r="BP1597" s="24"/>
      <c r="BQ1597" s="24"/>
      <c r="BR1597" s="24"/>
      <c r="BS1597" s="24"/>
      <c r="BT1597" s="24"/>
      <c r="BU1597" s="24"/>
      <c r="BV1597" s="24"/>
      <c r="BW1597" s="24"/>
      <c r="BX1597" s="24"/>
      <c r="BY1597" s="24"/>
      <c r="BZ1597" s="24"/>
      <c r="CA1597" s="24"/>
      <c r="CB1597" s="24"/>
      <c r="CC1597" s="24"/>
      <c r="CD1597" s="24"/>
      <c r="CE1597" s="24"/>
    </row>
    <row r="1598" spans="46:83" x14ac:dyDescent="0.15">
      <c r="AT1598" s="24"/>
      <c r="AU1598" s="24"/>
      <c r="AV1598" s="24"/>
      <c r="AW1598" s="24"/>
      <c r="AX1598" s="24"/>
      <c r="AY1598" s="24"/>
      <c r="AZ1598" s="24"/>
      <c r="BA1598" s="24"/>
      <c r="BB1598" s="24"/>
      <c r="BC1598" s="24"/>
      <c r="BD1598" s="24"/>
      <c r="BE1598" s="24"/>
      <c r="BF1598" s="24"/>
      <c r="BG1598" s="24"/>
      <c r="BH1598" s="24"/>
      <c r="BI1598" s="24"/>
      <c r="BJ1598" s="24"/>
      <c r="BK1598" s="24"/>
      <c r="BL1598" s="24"/>
      <c r="BM1598" s="24"/>
      <c r="BN1598" s="24"/>
      <c r="BO1598" s="24"/>
      <c r="BP1598" s="24"/>
      <c r="BQ1598" s="24"/>
      <c r="BR1598" s="24"/>
      <c r="BS1598" s="24"/>
      <c r="BT1598" s="24"/>
      <c r="BU1598" s="24"/>
      <c r="BV1598" s="24"/>
      <c r="BW1598" s="24"/>
      <c r="BX1598" s="24"/>
      <c r="BY1598" s="24"/>
      <c r="BZ1598" s="24"/>
      <c r="CA1598" s="24"/>
      <c r="CB1598" s="24"/>
      <c r="CC1598" s="24"/>
      <c r="CD1598" s="24"/>
      <c r="CE1598" s="24"/>
    </row>
    <row r="1599" spans="46:83" x14ac:dyDescent="0.15">
      <c r="AT1599" s="24"/>
      <c r="AU1599" s="24"/>
      <c r="AV1599" s="24"/>
      <c r="AW1599" s="24"/>
      <c r="AX1599" s="24"/>
      <c r="AY1599" s="24"/>
      <c r="AZ1599" s="24"/>
      <c r="BA1599" s="24"/>
      <c r="BB1599" s="24"/>
      <c r="BC1599" s="24"/>
      <c r="BD1599" s="24"/>
      <c r="BE1599" s="24"/>
      <c r="BF1599" s="24"/>
      <c r="BG1599" s="24"/>
      <c r="BH1599" s="24"/>
      <c r="BI1599" s="24"/>
      <c r="BJ1599" s="24"/>
      <c r="BK1599" s="24"/>
      <c r="BL1599" s="24"/>
      <c r="BM1599" s="24"/>
      <c r="BN1599" s="24"/>
      <c r="BO1599" s="24"/>
      <c r="BP1599" s="24"/>
      <c r="BQ1599" s="24"/>
      <c r="BR1599" s="24"/>
      <c r="BS1599" s="24"/>
      <c r="BT1599" s="24"/>
      <c r="BU1599" s="24"/>
      <c r="BV1599" s="24"/>
      <c r="BW1599" s="24"/>
      <c r="BX1599" s="24"/>
      <c r="BY1599" s="24"/>
      <c r="BZ1599" s="24"/>
      <c r="CA1599" s="24"/>
      <c r="CB1599" s="24"/>
      <c r="CC1599" s="24"/>
      <c r="CD1599" s="24"/>
      <c r="CE1599" s="24"/>
    </row>
    <row r="1600" spans="46:83" x14ac:dyDescent="0.15">
      <c r="AT1600" s="24"/>
      <c r="AU1600" s="24"/>
      <c r="AV1600" s="24"/>
      <c r="AW1600" s="24"/>
      <c r="AX1600" s="24"/>
      <c r="AY1600" s="24"/>
      <c r="AZ1600" s="24"/>
      <c r="BA1600" s="24"/>
      <c r="BB1600" s="24"/>
      <c r="BC1600" s="24"/>
      <c r="BD1600" s="24"/>
      <c r="BE1600" s="24"/>
      <c r="BF1600" s="24"/>
      <c r="BG1600" s="24"/>
      <c r="BH1600" s="24"/>
      <c r="BI1600" s="24"/>
      <c r="BJ1600" s="24"/>
      <c r="BK1600" s="24"/>
      <c r="BL1600" s="24"/>
      <c r="BM1600" s="24"/>
      <c r="BN1600" s="24"/>
      <c r="BO1600" s="24"/>
      <c r="BP1600" s="24"/>
      <c r="BQ1600" s="24"/>
      <c r="BR1600" s="24"/>
      <c r="BS1600" s="24"/>
      <c r="BT1600" s="24"/>
      <c r="BU1600" s="24"/>
      <c r="BV1600" s="24"/>
      <c r="BW1600" s="24"/>
      <c r="BX1600" s="24"/>
      <c r="BY1600" s="24"/>
      <c r="BZ1600" s="24"/>
      <c r="CA1600" s="24"/>
      <c r="CB1600" s="24"/>
      <c r="CC1600" s="24"/>
      <c r="CD1600" s="24"/>
      <c r="CE1600" s="24"/>
    </row>
    <row r="1601" spans="46:83" x14ac:dyDescent="0.15">
      <c r="AT1601" s="24"/>
      <c r="AU1601" s="24"/>
      <c r="AV1601" s="24"/>
      <c r="AW1601" s="24"/>
      <c r="AX1601" s="24"/>
      <c r="AY1601" s="24"/>
      <c r="AZ1601" s="24"/>
      <c r="BA1601" s="24"/>
      <c r="BB1601" s="24"/>
      <c r="BC1601" s="24"/>
      <c r="BD1601" s="24"/>
      <c r="BE1601" s="24"/>
      <c r="BF1601" s="24"/>
      <c r="BG1601" s="24"/>
      <c r="BH1601" s="24"/>
      <c r="BI1601" s="24"/>
      <c r="BJ1601" s="24"/>
      <c r="BK1601" s="24"/>
      <c r="BL1601" s="24"/>
      <c r="BM1601" s="24"/>
      <c r="BN1601" s="24"/>
      <c r="BO1601" s="24"/>
      <c r="BP1601" s="24"/>
      <c r="BQ1601" s="24"/>
      <c r="BR1601" s="24"/>
      <c r="BS1601" s="24"/>
      <c r="BT1601" s="24"/>
      <c r="BU1601" s="24"/>
      <c r="BV1601" s="24"/>
      <c r="BW1601" s="24"/>
      <c r="BX1601" s="24"/>
      <c r="BY1601" s="24"/>
      <c r="BZ1601" s="24"/>
      <c r="CA1601" s="24"/>
      <c r="CB1601" s="24"/>
      <c r="CC1601" s="24"/>
      <c r="CD1601" s="24"/>
      <c r="CE1601" s="24"/>
    </row>
    <row r="1602" spans="46:83" x14ac:dyDescent="0.15">
      <c r="AT1602" s="24"/>
      <c r="AU1602" s="24"/>
      <c r="AV1602" s="24"/>
      <c r="AW1602" s="24"/>
      <c r="AX1602" s="24"/>
      <c r="AY1602" s="24"/>
      <c r="AZ1602" s="24"/>
      <c r="BA1602" s="24"/>
      <c r="BB1602" s="24"/>
      <c r="BC1602" s="24"/>
      <c r="BD1602" s="24"/>
      <c r="BE1602" s="24"/>
      <c r="BF1602" s="24"/>
      <c r="BG1602" s="24"/>
      <c r="BH1602" s="24"/>
      <c r="BI1602" s="24"/>
      <c r="BJ1602" s="24"/>
      <c r="BK1602" s="24"/>
      <c r="BL1602" s="24"/>
      <c r="BM1602" s="24"/>
      <c r="BN1602" s="24"/>
      <c r="BO1602" s="24"/>
      <c r="BP1602" s="24"/>
      <c r="BQ1602" s="24"/>
      <c r="BR1602" s="24"/>
      <c r="BS1602" s="24"/>
      <c r="BT1602" s="24"/>
      <c r="BU1602" s="24"/>
      <c r="BV1602" s="24"/>
      <c r="BW1602" s="24"/>
      <c r="BX1602" s="24"/>
      <c r="BY1602" s="24"/>
      <c r="BZ1602" s="24"/>
      <c r="CA1602" s="24"/>
      <c r="CB1602" s="24"/>
      <c r="CC1602" s="24"/>
      <c r="CD1602" s="24"/>
      <c r="CE1602" s="24"/>
    </row>
    <row r="1603" spans="46:83" x14ac:dyDescent="0.15">
      <c r="AT1603" s="24"/>
      <c r="AU1603" s="24"/>
      <c r="AV1603" s="24"/>
      <c r="AW1603" s="24"/>
      <c r="AX1603" s="24"/>
      <c r="AY1603" s="24"/>
      <c r="AZ1603" s="24"/>
      <c r="BA1603" s="24"/>
      <c r="BB1603" s="24"/>
      <c r="BC1603" s="24"/>
      <c r="BD1603" s="24"/>
      <c r="BE1603" s="24"/>
      <c r="BF1603" s="24"/>
      <c r="BG1603" s="24"/>
      <c r="BH1603" s="24"/>
      <c r="BI1603" s="24"/>
      <c r="BJ1603" s="24"/>
      <c r="BK1603" s="24"/>
      <c r="BL1603" s="24"/>
      <c r="BM1603" s="24"/>
      <c r="BN1603" s="24"/>
      <c r="BO1603" s="24"/>
      <c r="BP1603" s="24"/>
      <c r="BQ1603" s="24"/>
      <c r="BR1603" s="24"/>
      <c r="BS1603" s="24"/>
      <c r="BT1603" s="24"/>
      <c r="BU1603" s="24"/>
      <c r="BV1603" s="24"/>
      <c r="BW1603" s="24"/>
      <c r="BX1603" s="24"/>
      <c r="BY1603" s="24"/>
      <c r="BZ1603" s="24"/>
      <c r="CA1603" s="24"/>
      <c r="CB1603" s="24"/>
      <c r="CC1603" s="24"/>
      <c r="CD1603" s="24"/>
      <c r="CE1603" s="24"/>
    </row>
    <row r="1604" spans="46:83" x14ac:dyDescent="0.15">
      <c r="AT1604" s="24"/>
      <c r="AU1604" s="24"/>
      <c r="AV1604" s="24"/>
      <c r="AW1604" s="24"/>
      <c r="AX1604" s="24"/>
      <c r="AY1604" s="24"/>
      <c r="AZ1604" s="24"/>
      <c r="BA1604" s="24"/>
      <c r="BB1604" s="24"/>
      <c r="BC1604" s="24"/>
      <c r="BD1604" s="24"/>
      <c r="BE1604" s="24"/>
      <c r="BF1604" s="24"/>
      <c r="BG1604" s="24"/>
      <c r="BH1604" s="24"/>
      <c r="BI1604" s="24"/>
      <c r="BJ1604" s="24"/>
      <c r="BK1604" s="24"/>
      <c r="BL1604" s="24"/>
      <c r="BM1604" s="24"/>
      <c r="BN1604" s="24"/>
      <c r="BO1604" s="24"/>
      <c r="BP1604" s="24"/>
      <c r="BQ1604" s="24"/>
      <c r="BR1604" s="24"/>
      <c r="BS1604" s="24"/>
      <c r="BT1604" s="24"/>
      <c r="BU1604" s="24"/>
      <c r="BV1604" s="24"/>
      <c r="BW1604" s="24"/>
      <c r="BX1604" s="24"/>
      <c r="BY1604" s="24"/>
      <c r="BZ1604" s="24"/>
      <c r="CA1604" s="24"/>
      <c r="CB1604" s="24"/>
      <c r="CC1604" s="24"/>
      <c r="CD1604" s="24"/>
      <c r="CE1604" s="24"/>
    </row>
    <row r="1605" spans="46:83" x14ac:dyDescent="0.15">
      <c r="AT1605" s="24"/>
      <c r="AU1605" s="24"/>
      <c r="AV1605" s="24"/>
      <c r="AW1605" s="24"/>
      <c r="AX1605" s="24"/>
      <c r="AY1605" s="24"/>
      <c r="AZ1605" s="24"/>
      <c r="BA1605" s="24"/>
      <c r="BB1605" s="24"/>
      <c r="BC1605" s="24"/>
      <c r="BD1605" s="24"/>
      <c r="BE1605" s="24"/>
      <c r="BF1605" s="24"/>
      <c r="BG1605" s="24"/>
      <c r="BH1605" s="24"/>
      <c r="BI1605" s="24"/>
      <c r="BJ1605" s="24"/>
      <c r="BK1605" s="24"/>
      <c r="BL1605" s="24"/>
      <c r="BM1605" s="24"/>
      <c r="BN1605" s="24"/>
      <c r="BO1605" s="24"/>
      <c r="BP1605" s="24"/>
      <c r="BQ1605" s="24"/>
      <c r="BR1605" s="24"/>
      <c r="BS1605" s="24"/>
      <c r="BT1605" s="24"/>
      <c r="BU1605" s="24"/>
      <c r="BV1605" s="24"/>
      <c r="BW1605" s="24"/>
      <c r="BX1605" s="24"/>
      <c r="BY1605" s="24"/>
      <c r="BZ1605" s="24"/>
      <c r="CA1605" s="24"/>
      <c r="CB1605" s="24"/>
      <c r="CC1605" s="24"/>
      <c r="CD1605" s="24"/>
      <c r="CE1605" s="24"/>
    </row>
    <row r="1606" spans="46:83" x14ac:dyDescent="0.15">
      <c r="AT1606" s="24"/>
      <c r="AU1606" s="24"/>
      <c r="AV1606" s="24"/>
      <c r="AW1606" s="24"/>
      <c r="AX1606" s="24"/>
      <c r="AY1606" s="24"/>
      <c r="AZ1606" s="24"/>
      <c r="BA1606" s="24"/>
      <c r="BB1606" s="24"/>
      <c r="BC1606" s="24"/>
      <c r="BD1606" s="24"/>
      <c r="BE1606" s="24"/>
      <c r="BF1606" s="24"/>
      <c r="BG1606" s="24"/>
      <c r="BH1606" s="24"/>
      <c r="BI1606" s="24"/>
      <c r="BJ1606" s="24"/>
      <c r="BK1606" s="24"/>
      <c r="BL1606" s="24"/>
      <c r="BM1606" s="24"/>
      <c r="BN1606" s="24"/>
      <c r="BO1606" s="24"/>
      <c r="BP1606" s="24"/>
      <c r="BQ1606" s="24"/>
      <c r="BR1606" s="24"/>
      <c r="BS1606" s="24"/>
      <c r="BT1606" s="24"/>
      <c r="BU1606" s="24"/>
      <c r="BV1606" s="24"/>
      <c r="BW1606" s="24"/>
      <c r="BX1606" s="24"/>
      <c r="BY1606" s="24"/>
      <c r="BZ1606" s="24"/>
      <c r="CA1606" s="24"/>
      <c r="CB1606" s="24"/>
      <c r="CC1606" s="24"/>
      <c r="CD1606" s="24"/>
      <c r="CE1606" s="24"/>
    </row>
    <row r="1607" spans="46:83" x14ac:dyDescent="0.15">
      <c r="AT1607" s="24"/>
      <c r="AU1607" s="24"/>
      <c r="AV1607" s="24"/>
      <c r="AW1607" s="24"/>
      <c r="AX1607" s="24"/>
      <c r="AY1607" s="24"/>
      <c r="AZ1607" s="24"/>
      <c r="BA1607" s="24"/>
      <c r="BB1607" s="24"/>
      <c r="BC1607" s="24"/>
      <c r="BD1607" s="24"/>
      <c r="BE1607" s="24"/>
      <c r="BF1607" s="24"/>
      <c r="BG1607" s="24"/>
      <c r="BH1607" s="24"/>
      <c r="BI1607" s="24"/>
      <c r="BJ1607" s="24"/>
      <c r="BK1607" s="24"/>
      <c r="BL1607" s="24"/>
      <c r="BM1607" s="24"/>
      <c r="BN1607" s="24"/>
      <c r="BO1607" s="24"/>
      <c r="BP1607" s="24"/>
      <c r="BQ1607" s="24"/>
      <c r="BR1607" s="24"/>
      <c r="BS1607" s="24"/>
      <c r="BT1607" s="24"/>
      <c r="BU1607" s="24"/>
      <c r="BV1607" s="24"/>
      <c r="BW1607" s="24"/>
      <c r="BX1607" s="24"/>
      <c r="BY1607" s="24"/>
      <c r="BZ1607" s="24"/>
      <c r="CA1607" s="24"/>
      <c r="CB1607" s="24"/>
      <c r="CC1607" s="24"/>
      <c r="CD1607" s="24"/>
      <c r="CE1607" s="24"/>
    </row>
    <row r="1608" spans="46:83" x14ac:dyDescent="0.15">
      <c r="AT1608" s="24"/>
      <c r="AU1608" s="24"/>
      <c r="AV1608" s="24"/>
      <c r="AW1608" s="24"/>
      <c r="AX1608" s="24"/>
      <c r="AY1608" s="24"/>
      <c r="AZ1608" s="24"/>
      <c r="BA1608" s="24"/>
      <c r="BB1608" s="24"/>
      <c r="BC1608" s="24"/>
      <c r="BD1608" s="24"/>
      <c r="BE1608" s="24"/>
      <c r="BF1608" s="24"/>
      <c r="BG1608" s="24"/>
      <c r="BH1608" s="24"/>
      <c r="BI1608" s="24"/>
      <c r="BJ1608" s="24"/>
      <c r="BK1608" s="24"/>
      <c r="BL1608" s="24"/>
      <c r="BM1608" s="24"/>
      <c r="BN1608" s="24"/>
      <c r="BO1608" s="24"/>
      <c r="BP1608" s="24"/>
      <c r="BQ1608" s="24"/>
      <c r="BR1608" s="24"/>
      <c r="BS1608" s="24"/>
      <c r="BT1608" s="24"/>
      <c r="BU1608" s="24"/>
      <c r="BV1608" s="24"/>
      <c r="BW1608" s="24"/>
      <c r="BX1608" s="24"/>
      <c r="BY1608" s="24"/>
      <c r="BZ1608" s="24"/>
      <c r="CA1608" s="24"/>
      <c r="CB1608" s="24"/>
      <c r="CC1608" s="24"/>
      <c r="CD1608" s="24"/>
      <c r="CE1608" s="24"/>
    </row>
    <row r="1609" spans="46:83" x14ac:dyDescent="0.15">
      <c r="AT1609" s="24"/>
      <c r="AU1609" s="24"/>
      <c r="AV1609" s="24"/>
      <c r="AW1609" s="24"/>
      <c r="AX1609" s="24"/>
      <c r="AY1609" s="24"/>
      <c r="AZ1609" s="24"/>
      <c r="BA1609" s="24"/>
      <c r="BB1609" s="24"/>
      <c r="BC1609" s="24"/>
      <c r="BD1609" s="24"/>
      <c r="BE1609" s="24"/>
      <c r="BF1609" s="24"/>
      <c r="BG1609" s="24"/>
      <c r="BH1609" s="24"/>
      <c r="BI1609" s="24"/>
      <c r="BJ1609" s="24"/>
      <c r="BK1609" s="24"/>
      <c r="BL1609" s="24"/>
      <c r="BM1609" s="24"/>
      <c r="BN1609" s="24"/>
      <c r="BO1609" s="24"/>
      <c r="BP1609" s="24"/>
      <c r="BQ1609" s="24"/>
      <c r="BR1609" s="24"/>
      <c r="BS1609" s="24"/>
      <c r="BT1609" s="24"/>
      <c r="BU1609" s="24"/>
      <c r="BV1609" s="24"/>
      <c r="BW1609" s="24"/>
      <c r="BX1609" s="24"/>
      <c r="BY1609" s="24"/>
      <c r="BZ1609" s="24"/>
      <c r="CA1609" s="24"/>
      <c r="CB1609" s="24"/>
      <c r="CC1609" s="24"/>
      <c r="CD1609" s="24"/>
      <c r="CE1609" s="24"/>
    </row>
    <row r="1610" spans="46:83" x14ac:dyDescent="0.15">
      <c r="AT1610" s="24"/>
      <c r="AU1610" s="24"/>
      <c r="AV1610" s="24"/>
      <c r="AW1610" s="24"/>
      <c r="AX1610" s="24"/>
      <c r="AY1610" s="24"/>
      <c r="AZ1610" s="24"/>
      <c r="BA1610" s="24"/>
      <c r="BB1610" s="24"/>
      <c r="BC1610" s="24"/>
      <c r="BD1610" s="24"/>
      <c r="BE1610" s="24"/>
      <c r="BF1610" s="24"/>
      <c r="BG1610" s="24"/>
      <c r="BH1610" s="24"/>
      <c r="BI1610" s="24"/>
      <c r="BJ1610" s="24"/>
      <c r="BK1610" s="24"/>
      <c r="BL1610" s="24"/>
      <c r="BM1610" s="24"/>
      <c r="BN1610" s="24"/>
      <c r="BO1610" s="24"/>
      <c r="BP1610" s="24"/>
      <c r="BQ1610" s="24"/>
      <c r="BR1610" s="24"/>
      <c r="BS1610" s="24"/>
      <c r="BT1610" s="24"/>
      <c r="BU1610" s="24"/>
      <c r="BV1610" s="24"/>
      <c r="BW1610" s="24"/>
      <c r="BX1610" s="24"/>
      <c r="BY1610" s="24"/>
      <c r="BZ1610" s="24"/>
      <c r="CA1610" s="24"/>
      <c r="CB1610" s="24"/>
      <c r="CC1610" s="24"/>
      <c r="CD1610" s="24"/>
      <c r="CE1610" s="24"/>
    </row>
    <row r="1611" spans="46:83" x14ac:dyDescent="0.15">
      <c r="AT1611" s="24"/>
      <c r="AU1611" s="24"/>
      <c r="AV1611" s="24"/>
      <c r="AW1611" s="24"/>
      <c r="AX1611" s="24"/>
      <c r="AY1611" s="24"/>
      <c r="AZ1611" s="24"/>
      <c r="BA1611" s="24"/>
      <c r="BB1611" s="24"/>
      <c r="BC1611" s="24"/>
      <c r="BD1611" s="24"/>
      <c r="BE1611" s="24"/>
      <c r="BF1611" s="24"/>
      <c r="BG1611" s="24"/>
      <c r="BH1611" s="24"/>
      <c r="BI1611" s="24"/>
      <c r="BJ1611" s="24"/>
      <c r="BK1611" s="24"/>
      <c r="BL1611" s="24"/>
      <c r="BM1611" s="24"/>
      <c r="BN1611" s="24"/>
      <c r="BO1611" s="24"/>
      <c r="BP1611" s="24"/>
      <c r="BQ1611" s="24"/>
      <c r="BR1611" s="24"/>
      <c r="BS1611" s="24"/>
      <c r="BT1611" s="24"/>
      <c r="BU1611" s="24"/>
      <c r="BV1611" s="24"/>
      <c r="BW1611" s="24"/>
      <c r="BX1611" s="24"/>
      <c r="BY1611" s="24"/>
      <c r="BZ1611" s="24"/>
      <c r="CA1611" s="24"/>
      <c r="CB1611" s="24"/>
      <c r="CC1611" s="24"/>
      <c r="CD1611" s="24"/>
      <c r="CE1611" s="24"/>
    </row>
    <row r="1612" spans="46:83" x14ac:dyDescent="0.15">
      <c r="AT1612" s="24"/>
      <c r="AU1612" s="24"/>
      <c r="AV1612" s="24"/>
      <c r="AW1612" s="24"/>
      <c r="AX1612" s="24"/>
      <c r="AY1612" s="24"/>
      <c r="AZ1612" s="24"/>
      <c r="BA1612" s="24"/>
      <c r="BB1612" s="24"/>
      <c r="BC1612" s="24"/>
      <c r="BD1612" s="24"/>
      <c r="BE1612" s="24"/>
      <c r="BF1612" s="24"/>
      <c r="BG1612" s="24"/>
      <c r="BH1612" s="24"/>
      <c r="BI1612" s="24"/>
      <c r="BJ1612" s="24"/>
      <c r="BK1612" s="24"/>
      <c r="BL1612" s="24"/>
      <c r="BM1612" s="24"/>
      <c r="BN1612" s="24"/>
      <c r="BO1612" s="24"/>
      <c r="BP1612" s="24"/>
      <c r="BQ1612" s="24"/>
      <c r="BR1612" s="24"/>
      <c r="BS1612" s="24"/>
      <c r="BT1612" s="24"/>
      <c r="BU1612" s="24"/>
      <c r="BV1612" s="24"/>
      <c r="BW1612" s="24"/>
      <c r="BX1612" s="24"/>
      <c r="BY1612" s="24"/>
      <c r="BZ1612" s="24"/>
      <c r="CA1612" s="24"/>
      <c r="CB1612" s="24"/>
      <c r="CC1612" s="24"/>
      <c r="CD1612" s="24"/>
      <c r="CE1612" s="24"/>
    </row>
    <row r="1613" spans="46:83" x14ac:dyDescent="0.15">
      <c r="AT1613" s="24"/>
      <c r="AU1613" s="24"/>
      <c r="AV1613" s="24"/>
      <c r="AW1613" s="24"/>
      <c r="AX1613" s="24"/>
      <c r="AY1613" s="24"/>
      <c r="AZ1613" s="24"/>
      <c r="BA1613" s="24"/>
      <c r="BB1613" s="24"/>
      <c r="BC1613" s="24"/>
      <c r="BD1613" s="24"/>
      <c r="BE1613" s="24"/>
      <c r="BF1613" s="24"/>
      <c r="BG1613" s="24"/>
      <c r="BH1613" s="24"/>
      <c r="BI1613" s="24"/>
      <c r="BJ1613" s="24"/>
      <c r="BK1613" s="24"/>
      <c r="BL1613" s="24"/>
      <c r="BM1613" s="24"/>
      <c r="BN1613" s="24"/>
      <c r="BO1613" s="24"/>
      <c r="BP1613" s="24"/>
      <c r="BQ1613" s="24"/>
      <c r="BR1613" s="24"/>
      <c r="BS1613" s="24"/>
      <c r="BT1613" s="24"/>
      <c r="BU1613" s="24"/>
      <c r="BV1613" s="24"/>
      <c r="BW1613" s="24"/>
      <c r="BX1613" s="24"/>
      <c r="BY1613" s="24"/>
      <c r="BZ1613" s="24"/>
      <c r="CA1613" s="24"/>
      <c r="CB1613" s="24"/>
      <c r="CC1613" s="24"/>
      <c r="CD1613" s="24"/>
      <c r="CE1613" s="24"/>
    </row>
    <row r="1614" spans="46:83" x14ac:dyDescent="0.15">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row>
    <row r="1615" spans="46:83" x14ac:dyDescent="0.15">
      <c r="AT1615" s="24"/>
      <c r="AU1615" s="24"/>
      <c r="AV1615" s="24"/>
      <c r="AW1615" s="24"/>
      <c r="AX1615" s="24"/>
      <c r="AY1615" s="24"/>
      <c r="AZ1615" s="24"/>
      <c r="BA1615" s="24"/>
      <c r="BB1615" s="24"/>
      <c r="BC1615" s="24"/>
      <c r="BD1615" s="24"/>
      <c r="BE1615" s="24"/>
      <c r="BF1615" s="24"/>
      <c r="BG1615" s="24"/>
      <c r="BH1615" s="24"/>
      <c r="BI1615" s="24"/>
      <c r="BJ1615" s="24"/>
      <c r="BK1615" s="24"/>
      <c r="BL1615" s="24"/>
      <c r="BM1615" s="24"/>
      <c r="BN1615" s="24"/>
      <c r="BO1615" s="24"/>
      <c r="BP1615" s="24"/>
      <c r="BQ1615" s="24"/>
      <c r="BR1615" s="24"/>
      <c r="BS1615" s="24"/>
      <c r="BT1615" s="24"/>
      <c r="BU1615" s="24"/>
      <c r="BV1615" s="24"/>
      <c r="BW1615" s="24"/>
      <c r="BX1615" s="24"/>
      <c r="BY1615" s="24"/>
      <c r="BZ1615" s="24"/>
      <c r="CA1615" s="24"/>
      <c r="CB1615" s="24"/>
      <c r="CC1615" s="24"/>
      <c r="CD1615" s="24"/>
      <c r="CE1615" s="24"/>
    </row>
    <row r="1616" spans="46:83" x14ac:dyDescent="0.15">
      <c r="AT1616" s="24"/>
      <c r="AU1616" s="24"/>
      <c r="AV1616" s="24"/>
      <c r="AW1616" s="24"/>
      <c r="AX1616" s="24"/>
      <c r="AY1616" s="24"/>
      <c r="AZ1616" s="24"/>
      <c r="BA1616" s="24"/>
      <c r="BB1616" s="24"/>
      <c r="BC1616" s="24"/>
      <c r="BD1616" s="24"/>
      <c r="BE1616" s="24"/>
      <c r="BF1616" s="24"/>
      <c r="BG1616" s="24"/>
      <c r="BH1616" s="24"/>
      <c r="BI1616" s="24"/>
      <c r="BJ1616" s="24"/>
      <c r="BK1616" s="24"/>
      <c r="BL1616" s="24"/>
      <c r="BM1616" s="24"/>
      <c r="BN1616" s="24"/>
      <c r="BO1616" s="24"/>
      <c r="BP1616" s="24"/>
      <c r="BQ1616" s="24"/>
      <c r="BR1616" s="24"/>
      <c r="BS1616" s="24"/>
      <c r="BT1616" s="24"/>
      <c r="BU1616" s="24"/>
      <c r="BV1616" s="24"/>
      <c r="BW1616" s="24"/>
      <c r="BX1616" s="24"/>
      <c r="BY1616" s="24"/>
      <c r="BZ1616" s="24"/>
      <c r="CA1616" s="24"/>
      <c r="CB1616" s="24"/>
      <c r="CC1616" s="24"/>
      <c r="CD1616" s="24"/>
      <c r="CE1616" s="24"/>
    </row>
    <row r="1617" spans="46:83" x14ac:dyDescent="0.15">
      <c r="AT1617" s="24"/>
      <c r="AU1617" s="24"/>
      <c r="AV1617" s="24"/>
      <c r="AW1617" s="24"/>
      <c r="AX1617" s="24"/>
      <c r="AY1617" s="24"/>
      <c r="AZ1617" s="24"/>
      <c r="BA1617" s="24"/>
      <c r="BB1617" s="24"/>
      <c r="BC1617" s="24"/>
      <c r="BD1617" s="24"/>
      <c r="BE1617" s="24"/>
      <c r="BF1617" s="24"/>
      <c r="BG1617" s="24"/>
      <c r="BH1617" s="24"/>
      <c r="BI1617" s="24"/>
      <c r="BJ1617" s="24"/>
      <c r="BK1617" s="24"/>
      <c r="BL1617" s="24"/>
      <c r="BM1617" s="24"/>
      <c r="BN1617" s="24"/>
      <c r="BO1617" s="24"/>
      <c r="BP1617" s="24"/>
      <c r="BQ1617" s="24"/>
      <c r="BR1617" s="24"/>
      <c r="BS1617" s="24"/>
      <c r="BT1617" s="24"/>
      <c r="BU1617" s="24"/>
      <c r="BV1617" s="24"/>
      <c r="BW1617" s="24"/>
      <c r="BX1617" s="24"/>
      <c r="BY1617" s="24"/>
      <c r="BZ1617" s="24"/>
      <c r="CA1617" s="24"/>
      <c r="CB1617" s="24"/>
      <c r="CC1617" s="24"/>
      <c r="CD1617" s="24"/>
      <c r="CE1617" s="24"/>
    </row>
    <row r="1618" spans="46:83" x14ac:dyDescent="0.15">
      <c r="AT1618" s="24"/>
      <c r="AU1618" s="24"/>
      <c r="AV1618" s="24"/>
      <c r="AW1618" s="24"/>
      <c r="AX1618" s="24"/>
      <c r="AY1618" s="24"/>
      <c r="AZ1618" s="24"/>
      <c r="BA1618" s="24"/>
      <c r="BB1618" s="24"/>
      <c r="BC1618" s="24"/>
      <c r="BD1618" s="24"/>
      <c r="BE1618" s="24"/>
      <c r="BF1618" s="24"/>
      <c r="BG1618" s="24"/>
      <c r="BH1618" s="24"/>
      <c r="BI1618" s="24"/>
      <c r="BJ1618" s="24"/>
      <c r="BK1618" s="24"/>
      <c r="BL1618" s="24"/>
      <c r="BM1618" s="24"/>
      <c r="BN1618" s="24"/>
      <c r="BO1618" s="24"/>
      <c r="BP1618" s="24"/>
      <c r="BQ1618" s="24"/>
      <c r="BR1618" s="24"/>
      <c r="BS1618" s="24"/>
      <c r="BT1618" s="24"/>
      <c r="BU1618" s="24"/>
      <c r="BV1618" s="24"/>
      <c r="BW1618" s="24"/>
      <c r="BX1618" s="24"/>
      <c r="BY1618" s="24"/>
      <c r="BZ1618" s="24"/>
      <c r="CA1618" s="24"/>
      <c r="CB1618" s="24"/>
      <c r="CC1618" s="24"/>
      <c r="CD1618" s="24"/>
      <c r="CE1618" s="24"/>
    </row>
    <row r="1619" spans="46:83" x14ac:dyDescent="0.15">
      <c r="AT1619" s="24"/>
      <c r="AU1619" s="24"/>
      <c r="AV1619" s="24"/>
      <c r="AW1619" s="24"/>
      <c r="AX1619" s="24"/>
      <c r="AY1619" s="24"/>
      <c r="AZ1619" s="24"/>
      <c r="BA1619" s="24"/>
      <c r="BB1619" s="24"/>
      <c r="BC1619" s="24"/>
      <c r="BD1619" s="24"/>
      <c r="BE1619" s="24"/>
      <c r="BF1619" s="24"/>
      <c r="BG1619" s="24"/>
      <c r="BH1619" s="24"/>
      <c r="BI1619" s="24"/>
      <c r="BJ1619" s="24"/>
      <c r="BK1619" s="24"/>
      <c r="BL1619" s="24"/>
      <c r="BM1619" s="24"/>
      <c r="BN1619" s="24"/>
      <c r="BO1619" s="24"/>
      <c r="BP1619" s="24"/>
      <c r="BQ1619" s="24"/>
      <c r="BR1619" s="24"/>
      <c r="BS1619" s="24"/>
      <c r="BT1619" s="24"/>
      <c r="BU1619" s="24"/>
      <c r="BV1619" s="24"/>
      <c r="BW1619" s="24"/>
      <c r="BX1619" s="24"/>
      <c r="BY1619" s="24"/>
      <c r="BZ1619" s="24"/>
      <c r="CA1619" s="24"/>
      <c r="CB1619" s="24"/>
      <c r="CC1619" s="24"/>
      <c r="CD1619" s="24"/>
      <c r="CE1619" s="24"/>
    </row>
    <row r="1620" spans="46:83" x14ac:dyDescent="0.15">
      <c r="AT1620" s="24"/>
      <c r="AU1620" s="24"/>
      <c r="AV1620" s="24"/>
      <c r="AW1620" s="24"/>
      <c r="AX1620" s="24"/>
      <c r="AY1620" s="24"/>
      <c r="AZ1620" s="24"/>
      <c r="BA1620" s="24"/>
      <c r="BB1620" s="24"/>
      <c r="BC1620" s="24"/>
      <c r="BD1620" s="24"/>
      <c r="BE1620" s="24"/>
      <c r="BF1620" s="24"/>
      <c r="BG1620" s="24"/>
      <c r="BH1620" s="24"/>
      <c r="BI1620" s="24"/>
      <c r="BJ1620" s="24"/>
      <c r="BK1620" s="24"/>
      <c r="BL1620" s="24"/>
      <c r="BM1620" s="24"/>
      <c r="BN1620" s="24"/>
      <c r="BO1620" s="24"/>
      <c r="BP1620" s="24"/>
      <c r="BQ1620" s="24"/>
      <c r="BR1620" s="24"/>
      <c r="BS1620" s="24"/>
      <c r="BT1620" s="24"/>
      <c r="BU1620" s="24"/>
      <c r="BV1620" s="24"/>
      <c r="BW1620" s="24"/>
      <c r="BX1620" s="24"/>
      <c r="BY1620" s="24"/>
      <c r="BZ1620" s="24"/>
      <c r="CA1620" s="24"/>
      <c r="CB1620" s="24"/>
      <c r="CC1620" s="24"/>
      <c r="CD1620" s="24"/>
      <c r="CE1620" s="24"/>
    </row>
    <row r="1621" spans="46:83" x14ac:dyDescent="0.15">
      <c r="AT1621" s="24"/>
      <c r="AU1621" s="24"/>
      <c r="AV1621" s="24"/>
      <c r="AW1621" s="24"/>
      <c r="AX1621" s="24"/>
      <c r="AY1621" s="24"/>
      <c r="AZ1621" s="24"/>
      <c r="BA1621" s="24"/>
      <c r="BB1621" s="24"/>
      <c r="BC1621" s="24"/>
      <c r="BD1621" s="24"/>
      <c r="BE1621" s="24"/>
      <c r="BF1621" s="24"/>
      <c r="BG1621" s="24"/>
      <c r="BH1621" s="24"/>
      <c r="BI1621" s="24"/>
      <c r="BJ1621" s="24"/>
      <c r="BK1621" s="24"/>
      <c r="BL1621" s="24"/>
      <c r="BM1621" s="24"/>
      <c r="BN1621" s="24"/>
      <c r="BO1621" s="24"/>
      <c r="BP1621" s="24"/>
      <c r="BQ1621" s="24"/>
      <c r="BR1621" s="24"/>
      <c r="BS1621" s="24"/>
      <c r="BT1621" s="24"/>
      <c r="BU1621" s="24"/>
      <c r="BV1621" s="24"/>
      <c r="BW1621" s="24"/>
      <c r="BX1621" s="24"/>
      <c r="BY1621" s="24"/>
      <c r="BZ1621" s="24"/>
      <c r="CA1621" s="24"/>
      <c r="CB1621" s="24"/>
      <c r="CC1621" s="24"/>
      <c r="CD1621" s="24"/>
      <c r="CE1621" s="24"/>
    </row>
    <row r="1622" spans="46:83" x14ac:dyDescent="0.15">
      <c r="AT1622" s="24"/>
      <c r="AU1622" s="24"/>
      <c r="AV1622" s="24"/>
      <c r="AW1622" s="24"/>
      <c r="AX1622" s="24"/>
      <c r="AY1622" s="24"/>
      <c r="AZ1622" s="24"/>
      <c r="BA1622" s="24"/>
      <c r="BB1622" s="24"/>
      <c r="BC1622" s="24"/>
      <c r="BD1622" s="24"/>
      <c r="BE1622" s="24"/>
      <c r="BF1622" s="24"/>
      <c r="BG1622" s="24"/>
      <c r="BH1622" s="24"/>
      <c r="BI1622" s="24"/>
      <c r="BJ1622" s="24"/>
      <c r="BK1622" s="24"/>
      <c r="BL1622" s="24"/>
      <c r="BM1622" s="24"/>
      <c r="BN1622" s="24"/>
      <c r="BO1622" s="24"/>
      <c r="BP1622" s="24"/>
      <c r="BQ1622" s="24"/>
      <c r="BR1622" s="24"/>
      <c r="BS1622" s="24"/>
      <c r="BT1622" s="24"/>
      <c r="BU1622" s="24"/>
      <c r="BV1622" s="24"/>
      <c r="BW1622" s="24"/>
      <c r="BX1622" s="24"/>
      <c r="BY1622" s="24"/>
      <c r="BZ1622" s="24"/>
      <c r="CA1622" s="24"/>
      <c r="CB1622" s="24"/>
      <c r="CC1622" s="24"/>
      <c r="CD1622" s="24"/>
      <c r="CE1622" s="24"/>
    </row>
    <row r="1623" spans="46:83" x14ac:dyDescent="0.15">
      <c r="AT1623" s="24"/>
      <c r="AU1623" s="24"/>
      <c r="AV1623" s="24"/>
      <c r="AW1623" s="24"/>
      <c r="AX1623" s="24"/>
      <c r="AY1623" s="24"/>
      <c r="AZ1623" s="24"/>
      <c r="BA1623" s="24"/>
      <c r="BB1623" s="24"/>
      <c r="BC1623" s="24"/>
      <c r="BD1623" s="24"/>
      <c r="BE1623" s="24"/>
      <c r="BF1623" s="24"/>
      <c r="BG1623" s="24"/>
      <c r="BH1623" s="24"/>
      <c r="BI1623" s="24"/>
      <c r="BJ1623" s="24"/>
      <c r="BK1623" s="24"/>
      <c r="BL1623" s="24"/>
      <c r="BM1623" s="24"/>
      <c r="BN1623" s="24"/>
      <c r="BO1623" s="24"/>
      <c r="BP1623" s="24"/>
      <c r="BQ1623" s="24"/>
      <c r="BR1623" s="24"/>
      <c r="BS1623" s="24"/>
      <c r="BT1623" s="24"/>
      <c r="BU1623" s="24"/>
      <c r="BV1623" s="24"/>
      <c r="BW1623" s="24"/>
      <c r="BX1623" s="24"/>
      <c r="BY1623" s="24"/>
      <c r="BZ1623" s="24"/>
      <c r="CA1623" s="24"/>
      <c r="CB1623" s="24"/>
      <c r="CC1623" s="24"/>
      <c r="CD1623" s="24"/>
      <c r="CE1623" s="24"/>
    </row>
    <row r="1624" spans="46:83" x14ac:dyDescent="0.15">
      <c r="AT1624" s="24"/>
      <c r="AU1624" s="24"/>
      <c r="AV1624" s="24"/>
      <c r="AW1624" s="24"/>
      <c r="AX1624" s="24"/>
      <c r="AY1624" s="24"/>
      <c r="AZ1624" s="24"/>
      <c r="BA1624" s="24"/>
      <c r="BB1624" s="24"/>
      <c r="BC1624" s="24"/>
      <c r="BD1624" s="24"/>
      <c r="BE1624" s="24"/>
      <c r="BF1624" s="24"/>
      <c r="BG1624" s="24"/>
      <c r="BH1624" s="24"/>
      <c r="BI1624" s="24"/>
      <c r="BJ1624" s="24"/>
      <c r="BK1624" s="24"/>
      <c r="BL1624" s="24"/>
      <c r="BM1624" s="24"/>
      <c r="BN1624" s="24"/>
      <c r="BO1624" s="24"/>
      <c r="BP1624" s="24"/>
      <c r="BQ1624" s="24"/>
      <c r="BR1624" s="24"/>
      <c r="BS1624" s="24"/>
      <c r="BT1624" s="24"/>
      <c r="BU1624" s="24"/>
      <c r="BV1624" s="24"/>
      <c r="BW1624" s="24"/>
      <c r="BX1624" s="24"/>
      <c r="BY1624" s="24"/>
      <c r="BZ1624" s="24"/>
      <c r="CA1624" s="24"/>
      <c r="CB1624" s="24"/>
      <c r="CC1624" s="24"/>
      <c r="CD1624" s="24"/>
      <c r="CE1624" s="24"/>
    </row>
    <row r="1625" spans="46:83" x14ac:dyDescent="0.15">
      <c r="AT1625" s="24"/>
      <c r="AU1625" s="24"/>
      <c r="AV1625" s="24"/>
      <c r="AW1625" s="24"/>
      <c r="AX1625" s="24"/>
      <c r="AY1625" s="24"/>
      <c r="AZ1625" s="24"/>
      <c r="BA1625" s="24"/>
      <c r="BB1625" s="24"/>
      <c r="BC1625" s="24"/>
      <c r="BD1625" s="24"/>
      <c r="BE1625" s="24"/>
      <c r="BF1625" s="24"/>
      <c r="BG1625" s="24"/>
      <c r="BH1625" s="24"/>
      <c r="BI1625" s="24"/>
      <c r="BJ1625" s="24"/>
      <c r="BK1625" s="24"/>
      <c r="BL1625" s="24"/>
      <c r="BM1625" s="24"/>
      <c r="BN1625" s="24"/>
      <c r="BO1625" s="24"/>
      <c r="BP1625" s="24"/>
      <c r="BQ1625" s="24"/>
      <c r="BR1625" s="24"/>
      <c r="BS1625" s="24"/>
      <c r="BT1625" s="24"/>
      <c r="BU1625" s="24"/>
      <c r="BV1625" s="24"/>
      <c r="BW1625" s="24"/>
      <c r="BX1625" s="24"/>
      <c r="BY1625" s="24"/>
      <c r="BZ1625" s="24"/>
      <c r="CA1625" s="24"/>
      <c r="CB1625" s="24"/>
      <c r="CC1625" s="24"/>
      <c r="CD1625" s="24"/>
      <c r="CE1625" s="24"/>
    </row>
    <row r="1626" spans="46:83" x14ac:dyDescent="0.15">
      <c r="AT1626" s="24"/>
      <c r="AU1626" s="24"/>
      <c r="AV1626" s="24"/>
      <c r="AW1626" s="24"/>
      <c r="AX1626" s="24"/>
      <c r="AY1626" s="24"/>
      <c r="AZ1626" s="24"/>
      <c r="BA1626" s="24"/>
      <c r="BB1626" s="24"/>
      <c r="BC1626" s="24"/>
      <c r="BD1626" s="24"/>
      <c r="BE1626" s="24"/>
      <c r="BF1626" s="24"/>
      <c r="BG1626" s="24"/>
      <c r="BH1626" s="24"/>
      <c r="BI1626" s="24"/>
      <c r="BJ1626" s="24"/>
      <c r="BK1626" s="24"/>
      <c r="BL1626" s="24"/>
      <c r="BM1626" s="24"/>
      <c r="BN1626" s="24"/>
      <c r="BO1626" s="24"/>
      <c r="BP1626" s="24"/>
      <c r="BQ1626" s="24"/>
      <c r="BR1626" s="24"/>
      <c r="BS1626" s="24"/>
      <c r="BT1626" s="24"/>
      <c r="BU1626" s="24"/>
      <c r="BV1626" s="24"/>
      <c r="BW1626" s="24"/>
      <c r="BX1626" s="24"/>
      <c r="BY1626" s="24"/>
      <c r="BZ1626" s="24"/>
      <c r="CA1626" s="24"/>
      <c r="CB1626" s="24"/>
      <c r="CC1626" s="24"/>
      <c r="CD1626" s="24"/>
      <c r="CE1626" s="24"/>
    </row>
    <row r="1627" spans="46:83" x14ac:dyDescent="0.15">
      <c r="AT1627" s="24"/>
      <c r="AU1627" s="24"/>
      <c r="AV1627" s="24"/>
      <c r="AW1627" s="24"/>
      <c r="AX1627" s="24"/>
      <c r="AY1627" s="24"/>
      <c r="AZ1627" s="24"/>
      <c r="BA1627" s="24"/>
      <c r="BB1627" s="24"/>
      <c r="BC1627" s="24"/>
      <c r="BD1627" s="24"/>
      <c r="BE1627" s="24"/>
      <c r="BF1627" s="24"/>
      <c r="BG1627" s="24"/>
      <c r="BH1627" s="24"/>
      <c r="BI1627" s="24"/>
      <c r="BJ1627" s="24"/>
      <c r="BK1627" s="24"/>
      <c r="BL1627" s="24"/>
      <c r="BM1627" s="24"/>
      <c r="BN1627" s="24"/>
      <c r="BO1627" s="24"/>
      <c r="BP1627" s="24"/>
      <c r="BQ1627" s="24"/>
      <c r="BR1627" s="24"/>
      <c r="BS1627" s="24"/>
      <c r="BT1627" s="24"/>
      <c r="BU1627" s="24"/>
      <c r="BV1627" s="24"/>
      <c r="BW1627" s="24"/>
      <c r="BX1627" s="24"/>
      <c r="BY1627" s="24"/>
      <c r="BZ1627" s="24"/>
      <c r="CA1627" s="24"/>
      <c r="CB1627" s="24"/>
      <c r="CC1627" s="24"/>
      <c r="CD1627" s="24"/>
      <c r="CE1627" s="24"/>
    </row>
    <row r="1628" spans="46:83" x14ac:dyDescent="0.15">
      <c r="AT1628" s="24"/>
      <c r="AU1628" s="24"/>
      <c r="AV1628" s="24"/>
      <c r="AW1628" s="24"/>
      <c r="AX1628" s="24"/>
      <c r="AY1628" s="24"/>
      <c r="AZ1628" s="24"/>
      <c r="BA1628" s="24"/>
      <c r="BB1628" s="24"/>
      <c r="BC1628" s="24"/>
      <c r="BD1628" s="24"/>
      <c r="BE1628" s="24"/>
      <c r="BF1628" s="24"/>
      <c r="BG1628" s="24"/>
      <c r="BH1628" s="24"/>
      <c r="BI1628" s="24"/>
      <c r="BJ1628" s="24"/>
      <c r="BK1628" s="24"/>
      <c r="BL1628" s="24"/>
      <c r="BM1628" s="24"/>
      <c r="BN1628" s="24"/>
      <c r="BO1628" s="24"/>
      <c r="BP1628" s="24"/>
      <c r="BQ1628" s="24"/>
      <c r="BR1628" s="24"/>
      <c r="BS1628" s="24"/>
      <c r="BT1628" s="24"/>
      <c r="BU1628" s="24"/>
      <c r="BV1628" s="24"/>
      <c r="BW1628" s="24"/>
      <c r="BX1628" s="24"/>
      <c r="BY1628" s="24"/>
      <c r="BZ1628" s="24"/>
      <c r="CA1628" s="24"/>
      <c r="CB1628" s="24"/>
      <c r="CC1628" s="24"/>
      <c r="CD1628" s="24"/>
      <c r="CE1628" s="24"/>
    </row>
    <row r="1629" spans="46:83" x14ac:dyDescent="0.15">
      <c r="AT1629" s="24"/>
      <c r="AU1629" s="24"/>
      <c r="AV1629" s="24"/>
      <c r="AW1629" s="24"/>
      <c r="AX1629" s="24"/>
      <c r="AY1629" s="24"/>
      <c r="AZ1629" s="24"/>
      <c r="BA1629" s="24"/>
      <c r="BB1629" s="24"/>
      <c r="BC1629" s="24"/>
      <c r="BD1629" s="24"/>
      <c r="BE1629" s="24"/>
      <c r="BF1629" s="24"/>
      <c r="BG1629" s="24"/>
      <c r="BH1629" s="24"/>
      <c r="BI1629" s="24"/>
      <c r="BJ1629" s="24"/>
      <c r="BK1629" s="24"/>
      <c r="BL1629" s="24"/>
      <c r="BM1629" s="24"/>
      <c r="BN1629" s="24"/>
      <c r="BO1629" s="24"/>
      <c r="BP1629" s="24"/>
      <c r="BQ1629" s="24"/>
      <c r="BR1629" s="24"/>
      <c r="BS1629" s="24"/>
      <c r="BT1629" s="24"/>
      <c r="BU1629" s="24"/>
      <c r="BV1629" s="24"/>
      <c r="BW1629" s="24"/>
      <c r="BX1629" s="24"/>
      <c r="BY1629" s="24"/>
      <c r="BZ1629" s="24"/>
      <c r="CA1629" s="24"/>
      <c r="CB1629" s="24"/>
      <c r="CC1629" s="24"/>
      <c r="CD1629" s="24"/>
      <c r="CE1629" s="24"/>
    </row>
    <row r="1630" spans="46:83" x14ac:dyDescent="0.15">
      <c r="AT1630" s="24"/>
      <c r="AU1630" s="24"/>
      <c r="AV1630" s="24"/>
      <c r="AW1630" s="24"/>
      <c r="AX1630" s="24"/>
      <c r="AY1630" s="24"/>
      <c r="AZ1630" s="24"/>
      <c r="BA1630" s="24"/>
      <c r="BB1630" s="24"/>
      <c r="BC1630" s="24"/>
      <c r="BD1630" s="24"/>
      <c r="BE1630" s="24"/>
      <c r="BF1630" s="24"/>
      <c r="BG1630" s="24"/>
      <c r="BH1630" s="24"/>
      <c r="BI1630" s="24"/>
      <c r="BJ1630" s="24"/>
      <c r="BK1630" s="24"/>
      <c r="BL1630" s="24"/>
      <c r="BM1630" s="24"/>
      <c r="BN1630" s="24"/>
      <c r="BO1630" s="24"/>
      <c r="BP1630" s="24"/>
      <c r="BQ1630" s="24"/>
      <c r="BR1630" s="24"/>
      <c r="BS1630" s="24"/>
      <c r="BT1630" s="24"/>
      <c r="BU1630" s="24"/>
      <c r="BV1630" s="24"/>
      <c r="BW1630" s="24"/>
      <c r="BX1630" s="24"/>
      <c r="BY1630" s="24"/>
      <c r="BZ1630" s="24"/>
      <c r="CA1630" s="24"/>
      <c r="CB1630" s="24"/>
      <c r="CC1630" s="24"/>
      <c r="CD1630" s="24"/>
      <c r="CE1630" s="24"/>
    </row>
    <row r="1631" spans="46:83" x14ac:dyDescent="0.15">
      <c r="AT1631" s="24"/>
      <c r="AU1631" s="24"/>
      <c r="AV1631" s="24"/>
      <c r="AW1631" s="24"/>
      <c r="AX1631" s="24"/>
      <c r="AY1631" s="24"/>
      <c r="AZ1631" s="24"/>
      <c r="BA1631" s="24"/>
      <c r="BB1631" s="24"/>
      <c r="BC1631" s="24"/>
      <c r="BD1631" s="24"/>
      <c r="BE1631" s="24"/>
      <c r="BF1631" s="24"/>
      <c r="BG1631" s="24"/>
      <c r="BH1631" s="24"/>
      <c r="BI1631" s="24"/>
      <c r="BJ1631" s="24"/>
      <c r="BK1631" s="24"/>
      <c r="BL1631" s="24"/>
      <c r="BM1631" s="24"/>
      <c r="BN1631" s="24"/>
      <c r="BO1631" s="24"/>
      <c r="BP1631" s="24"/>
      <c r="BQ1631" s="24"/>
      <c r="BR1631" s="24"/>
      <c r="BS1631" s="24"/>
      <c r="BT1631" s="24"/>
      <c r="BU1631" s="24"/>
      <c r="BV1631" s="24"/>
      <c r="BW1631" s="24"/>
      <c r="BX1631" s="24"/>
      <c r="BY1631" s="24"/>
      <c r="BZ1631" s="24"/>
      <c r="CA1631" s="24"/>
      <c r="CB1631" s="24"/>
      <c r="CC1631" s="24"/>
      <c r="CD1631" s="24"/>
      <c r="CE1631" s="24"/>
    </row>
    <row r="1632" spans="46:83" x14ac:dyDescent="0.15">
      <c r="AT1632" s="24"/>
      <c r="AU1632" s="24"/>
      <c r="AV1632" s="24"/>
      <c r="AW1632" s="24"/>
      <c r="AX1632" s="24"/>
      <c r="AY1632" s="24"/>
      <c r="AZ1632" s="24"/>
      <c r="BA1632" s="24"/>
      <c r="BB1632" s="24"/>
      <c r="BC1632" s="24"/>
      <c r="BD1632" s="24"/>
      <c r="BE1632" s="24"/>
      <c r="BF1632" s="24"/>
      <c r="BG1632" s="24"/>
      <c r="BH1632" s="24"/>
      <c r="BI1632" s="24"/>
      <c r="BJ1632" s="24"/>
      <c r="BK1632" s="24"/>
      <c r="BL1632" s="24"/>
      <c r="BM1632" s="24"/>
      <c r="BN1632" s="24"/>
      <c r="BO1632" s="24"/>
      <c r="BP1632" s="24"/>
      <c r="BQ1632" s="24"/>
      <c r="BR1632" s="24"/>
      <c r="BS1632" s="24"/>
      <c r="BT1632" s="24"/>
      <c r="BU1632" s="24"/>
      <c r="BV1632" s="24"/>
      <c r="BW1632" s="24"/>
      <c r="BX1632" s="24"/>
      <c r="BY1632" s="24"/>
      <c r="BZ1632" s="24"/>
      <c r="CA1632" s="24"/>
      <c r="CB1632" s="24"/>
      <c r="CC1632" s="24"/>
      <c r="CD1632" s="24"/>
      <c r="CE1632" s="24"/>
    </row>
    <row r="1633" spans="46:83" x14ac:dyDescent="0.15">
      <c r="AT1633" s="24"/>
      <c r="AU1633" s="24"/>
      <c r="AV1633" s="24"/>
      <c r="AW1633" s="24"/>
      <c r="AX1633" s="24"/>
      <c r="AY1633" s="24"/>
      <c r="AZ1633" s="24"/>
      <c r="BA1633" s="24"/>
      <c r="BB1633" s="24"/>
      <c r="BC1633" s="24"/>
      <c r="BD1633" s="24"/>
      <c r="BE1633" s="24"/>
      <c r="BF1633" s="24"/>
      <c r="BG1633" s="24"/>
      <c r="BH1633" s="24"/>
      <c r="BI1633" s="24"/>
      <c r="BJ1633" s="24"/>
      <c r="BK1633" s="24"/>
      <c r="BL1633" s="24"/>
      <c r="BM1633" s="24"/>
      <c r="BN1633" s="24"/>
      <c r="BO1633" s="24"/>
      <c r="BP1633" s="24"/>
      <c r="BQ1633" s="24"/>
      <c r="BR1633" s="24"/>
      <c r="BS1633" s="24"/>
      <c r="BT1633" s="24"/>
      <c r="BU1633" s="24"/>
      <c r="BV1633" s="24"/>
      <c r="BW1633" s="24"/>
      <c r="BX1633" s="24"/>
      <c r="BY1633" s="24"/>
      <c r="BZ1633" s="24"/>
      <c r="CA1633" s="24"/>
      <c r="CB1633" s="24"/>
      <c r="CC1633" s="24"/>
      <c r="CD1633" s="24"/>
      <c r="CE1633" s="24"/>
    </row>
    <row r="1634" spans="46:83" x14ac:dyDescent="0.15">
      <c r="AT1634" s="24"/>
      <c r="AU1634" s="24"/>
      <c r="AV1634" s="24"/>
      <c r="AW1634" s="24"/>
      <c r="AX1634" s="24"/>
      <c r="AY1634" s="24"/>
      <c r="AZ1634" s="24"/>
      <c r="BA1634" s="24"/>
      <c r="BB1634" s="24"/>
      <c r="BC1634" s="24"/>
      <c r="BD1634" s="24"/>
      <c r="BE1634" s="24"/>
      <c r="BF1634" s="24"/>
      <c r="BG1634" s="24"/>
      <c r="BH1634" s="24"/>
      <c r="BI1634" s="24"/>
      <c r="BJ1634" s="24"/>
      <c r="BK1634" s="24"/>
      <c r="BL1634" s="24"/>
      <c r="BM1634" s="24"/>
      <c r="BN1634" s="24"/>
      <c r="BO1634" s="24"/>
      <c r="BP1634" s="24"/>
      <c r="BQ1634" s="24"/>
      <c r="BR1634" s="24"/>
      <c r="BS1634" s="24"/>
      <c r="BT1634" s="24"/>
      <c r="BU1634" s="24"/>
      <c r="BV1634" s="24"/>
      <c r="BW1634" s="24"/>
      <c r="BX1634" s="24"/>
      <c r="BY1634" s="24"/>
      <c r="BZ1634" s="24"/>
      <c r="CA1634" s="24"/>
      <c r="CB1634" s="24"/>
      <c r="CC1634" s="24"/>
      <c r="CD1634" s="24"/>
      <c r="CE1634" s="24"/>
    </row>
    <row r="1635" spans="46:83" x14ac:dyDescent="0.15">
      <c r="AT1635" s="24"/>
      <c r="AU1635" s="24"/>
      <c r="AV1635" s="24"/>
      <c r="AW1635" s="24"/>
      <c r="AX1635" s="24"/>
      <c r="AY1635" s="24"/>
      <c r="AZ1635" s="24"/>
      <c r="BA1635" s="24"/>
      <c r="BB1635" s="24"/>
      <c r="BC1635" s="24"/>
      <c r="BD1635" s="24"/>
      <c r="BE1635" s="24"/>
      <c r="BF1635" s="24"/>
      <c r="BG1635" s="24"/>
      <c r="BH1635" s="24"/>
      <c r="BI1635" s="24"/>
      <c r="BJ1635" s="24"/>
      <c r="BK1635" s="24"/>
      <c r="BL1635" s="24"/>
      <c r="BM1635" s="24"/>
      <c r="BN1635" s="24"/>
      <c r="BO1635" s="24"/>
      <c r="BP1635" s="24"/>
      <c r="BQ1635" s="24"/>
      <c r="BR1635" s="24"/>
      <c r="BS1635" s="24"/>
      <c r="BT1635" s="24"/>
      <c r="BU1635" s="24"/>
      <c r="BV1635" s="24"/>
      <c r="BW1635" s="24"/>
      <c r="BX1635" s="24"/>
      <c r="BY1635" s="24"/>
      <c r="BZ1635" s="24"/>
      <c r="CA1635" s="24"/>
      <c r="CB1635" s="24"/>
      <c r="CC1635" s="24"/>
      <c r="CD1635" s="24"/>
      <c r="CE1635" s="24"/>
    </row>
    <row r="1636" spans="46:83" x14ac:dyDescent="0.15">
      <c r="AT1636" s="24"/>
      <c r="AU1636" s="24"/>
      <c r="AV1636" s="24"/>
      <c r="AW1636" s="24"/>
      <c r="AX1636" s="24"/>
      <c r="AY1636" s="24"/>
      <c r="AZ1636" s="24"/>
      <c r="BA1636" s="24"/>
      <c r="BB1636" s="24"/>
      <c r="BC1636" s="24"/>
      <c r="BD1636" s="24"/>
      <c r="BE1636" s="24"/>
      <c r="BF1636" s="24"/>
      <c r="BG1636" s="24"/>
      <c r="BH1636" s="24"/>
      <c r="BI1636" s="24"/>
      <c r="BJ1636" s="24"/>
      <c r="BK1636" s="24"/>
      <c r="BL1636" s="24"/>
      <c r="BM1636" s="24"/>
      <c r="BN1636" s="24"/>
      <c r="BO1636" s="24"/>
      <c r="BP1636" s="24"/>
      <c r="BQ1636" s="24"/>
      <c r="BR1636" s="24"/>
      <c r="BS1636" s="24"/>
      <c r="BT1636" s="24"/>
      <c r="BU1636" s="24"/>
      <c r="BV1636" s="24"/>
      <c r="BW1636" s="24"/>
      <c r="BX1636" s="24"/>
      <c r="BY1636" s="24"/>
      <c r="BZ1636" s="24"/>
      <c r="CA1636" s="24"/>
      <c r="CB1636" s="24"/>
      <c r="CC1636" s="24"/>
      <c r="CD1636" s="24"/>
      <c r="CE1636" s="24"/>
    </row>
    <row r="1637" spans="46:83" x14ac:dyDescent="0.15">
      <c r="AT1637" s="24"/>
      <c r="AU1637" s="24"/>
      <c r="AV1637" s="24"/>
      <c r="AW1637" s="24"/>
      <c r="AX1637" s="24"/>
      <c r="AY1637" s="24"/>
      <c r="AZ1637" s="24"/>
      <c r="BA1637" s="24"/>
      <c r="BB1637" s="24"/>
      <c r="BC1637" s="24"/>
      <c r="BD1637" s="24"/>
      <c r="BE1637" s="24"/>
      <c r="BF1637" s="24"/>
      <c r="BG1637" s="24"/>
      <c r="BH1637" s="24"/>
      <c r="BI1637" s="24"/>
      <c r="BJ1637" s="24"/>
      <c r="BK1637" s="24"/>
      <c r="BL1637" s="24"/>
      <c r="BM1637" s="24"/>
      <c r="BN1637" s="24"/>
      <c r="BO1637" s="24"/>
      <c r="BP1637" s="24"/>
      <c r="BQ1637" s="24"/>
      <c r="BR1637" s="24"/>
      <c r="BS1637" s="24"/>
      <c r="BT1637" s="24"/>
      <c r="BU1637" s="24"/>
      <c r="BV1637" s="24"/>
      <c r="BW1637" s="24"/>
      <c r="BX1637" s="24"/>
      <c r="BY1637" s="24"/>
      <c r="BZ1637" s="24"/>
      <c r="CA1637" s="24"/>
      <c r="CB1637" s="24"/>
      <c r="CC1637" s="24"/>
      <c r="CD1637" s="24"/>
      <c r="CE1637" s="24"/>
    </row>
    <row r="1638" spans="46:83" x14ac:dyDescent="0.15">
      <c r="AT1638" s="24"/>
      <c r="AU1638" s="24"/>
      <c r="AV1638" s="24"/>
      <c r="AW1638" s="24"/>
      <c r="AX1638" s="24"/>
      <c r="AY1638" s="24"/>
      <c r="AZ1638" s="24"/>
      <c r="BA1638" s="24"/>
      <c r="BB1638" s="24"/>
      <c r="BC1638" s="24"/>
      <c r="BD1638" s="24"/>
      <c r="BE1638" s="24"/>
      <c r="BF1638" s="24"/>
      <c r="BG1638" s="24"/>
      <c r="BH1638" s="24"/>
      <c r="BI1638" s="24"/>
      <c r="BJ1638" s="24"/>
      <c r="BK1638" s="24"/>
      <c r="BL1638" s="24"/>
      <c r="BM1638" s="24"/>
      <c r="BN1638" s="24"/>
      <c r="BO1638" s="24"/>
      <c r="BP1638" s="24"/>
      <c r="BQ1638" s="24"/>
      <c r="BR1638" s="24"/>
      <c r="BS1638" s="24"/>
      <c r="BT1638" s="24"/>
      <c r="BU1638" s="24"/>
      <c r="BV1638" s="24"/>
      <c r="BW1638" s="24"/>
      <c r="BX1638" s="24"/>
      <c r="BY1638" s="24"/>
      <c r="BZ1638" s="24"/>
      <c r="CA1638" s="24"/>
      <c r="CB1638" s="24"/>
      <c r="CC1638" s="24"/>
      <c r="CD1638" s="24"/>
      <c r="CE1638" s="24"/>
    </row>
    <row r="1639" spans="46:83" x14ac:dyDescent="0.15">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row>
    <row r="1640" spans="46:83" x14ac:dyDescent="0.15">
      <c r="AT1640" s="24"/>
      <c r="AU1640" s="24"/>
      <c r="AV1640" s="24"/>
      <c r="AW1640" s="24"/>
      <c r="AX1640" s="24"/>
      <c r="AY1640" s="24"/>
      <c r="AZ1640" s="24"/>
      <c r="BA1640" s="24"/>
      <c r="BB1640" s="24"/>
      <c r="BC1640" s="24"/>
      <c r="BD1640" s="24"/>
      <c r="BE1640" s="24"/>
      <c r="BF1640" s="24"/>
      <c r="BG1640" s="24"/>
      <c r="BH1640" s="24"/>
      <c r="BI1640" s="24"/>
      <c r="BJ1640" s="24"/>
      <c r="BK1640" s="24"/>
      <c r="BL1640" s="24"/>
      <c r="BM1640" s="24"/>
      <c r="BN1640" s="24"/>
      <c r="BO1640" s="24"/>
      <c r="BP1640" s="24"/>
      <c r="BQ1640" s="24"/>
      <c r="BR1640" s="24"/>
      <c r="BS1640" s="24"/>
      <c r="BT1640" s="24"/>
      <c r="BU1640" s="24"/>
      <c r="BV1640" s="24"/>
      <c r="BW1640" s="24"/>
      <c r="BX1640" s="24"/>
      <c r="BY1640" s="24"/>
      <c r="BZ1640" s="24"/>
      <c r="CA1640" s="24"/>
      <c r="CB1640" s="24"/>
      <c r="CC1640" s="24"/>
      <c r="CD1640" s="24"/>
      <c r="CE1640" s="24"/>
    </row>
    <row r="1641" spans="46:83" x14ac:dyDescent="0.15">
      <c r="AT1641" s="24"/>
      <c r="AU1641" s="24"/>
      <c r="AV1641" s="24"/>
      <c r="AW1641" s="24"/>
      <c r="AX1641" s="24"/>
      <c r="AY1641" s="24"/>
      <c r="AZ1641" s="24"/>
      <c r="BA1641" s="24"/>
      <c r="BB1641" s="24"/>
      <c r="BC1641" s="24"/>
      <c r="BD1641" s="24"/>
      <c r="BE1641" s="24"/>
      <c r="BF1641" s="24"/>
      <c r="BG1641" s="24"/>
      <c r="BH1641" s="24"/>
      <c r="BI1641" s="24"/>
      <c r="BJ1641" s="24"/>
      <c r="BK1641" s="24"/>
      <c r="BL1641" s="24"/>
      <c r="BM1641" s="24"/>
      <c r="BN1641" s="24"/>
      <c r="BO1641" s="24"/>
      <c r="BP1641" s="24"/>
      <c r="BQ1641" s="24"/>
      <c r="BR1641" s="24"/>
      <c r="BS1641" s="24"/>
      <c r="BT1641" s="24"/>
      <c r="BU1641" s="24"/>
      <c r="BV1641" s="24"/>
      <c r="BW1641" s="24"/>
      <c r="BX1641" s="24"/>
      <c r="BY1641" s="24"/>
      <c r="BZ1641" s="24"/>
      <c r="CA1641" s="24"/>
      <c r="CB1641" s="24"/>
      <c r="CC1641" s="24"/>
      <c r="CD1641" s="24"/>
      <c r="CE1641" s="24"/>
    </row>
    <row r="1642" spans="46:83" x14ac:dyDescent="0.15">
      <c r="AT1642" s="24"/>
      <c r="AU1642" s="24"/>
      <c r="AV1642" s="24"/>
      <c r="AW1642" s="24"/>
      <c r="AX1642" s="24"/>
      <c r="AY1642" s="24"/>
      <c r="AZ1642" s="24"/>
      <c r="BA1642" s="24"/>
      <c r="BB1642" s="24"/>
      <c r="BC1642" s="24"/>
      <c r="BD1642" s="24"/>
      <c r="BE1642" s="24"/>
      <c r="BF1642" s="24"/>
      <c r="BG1642" s="24"/>
      <c r="BH1642" s="24"/>
      <c r="BI1642" s="24"/>
      <c r="BJ1642" s="24"/>
      <c r="BK1642" s="24"/>
      <c r="BL1642" s="24"/>
      <c r="BM1642" s="24"/>
      <c r="BN1642" s="24"/>
      <c r="BO1642" s="24"/>
      <c r="BP1642" s="24"/>
      <c r="BQ1642" s="24"/>
      <c r="BR1642" s="24"/>
      <c r="BS1642" s="24"/>
      <c r="BT1642" s="24"/>
      <c r="BU1642" s="24"/>
      <c r="BV1642" s="24"/>
      <c r="BW1642" s="24"/>
      <c r="BX1642" s="24"/>
      <c r="BY1642" s="24"/>
      <c r="BZ1642" s="24"/>
      <c r="CA1642" s="24"/>
      <c r="CB1642" s="24"/>
      <c r="CC1642" s="24"/>
      <c r="CD1642" s="24"/>
      <c r="CE1642" s="24"/>
    </row>
    <row r="1643" spans="46:83" x14ac:dyDescent="0.15">
      <c r="AT1643" s="24"/>
      <c r="AU1643" s="24"/>
      <c r="AV1643" s="24"/>
      <c r="AW1643" s="24"/>
      <c r="AX1643" s="24"/>
      <c r="AY1643" s="24"/>
      <c r="AZ1643" s="24"/>
      <c r="BA1643" s="24"/>
      <c r="BB1643" s="24"/>
      <c r="BC1643" s="24"/>
      <c r="BD1643" s="24"/>
      <c r="BE1643" s="24"/>
      <c r="BF1643" s="24"/>
      <c r="BG1643" s="24"/>
      <c r="BH1643" s="24"/>
      <c r="BI1643" s="24"/>
      <c r="BJ1643" s="24"/>
      <c r="BK1643" s="24"/>
      <c r="BL1643" s="24"/>
      <c r="BM1643" s="24"/>
      <c r="BN1643" s="24"/>
      <c r="BO1643" s="24"/>
      <c r="BP1643" s="24"/>
      <c r="BQ1643" s="24"/>
      <c r="BR1643" s="24"/>
      <c r="BS1643" s="24"/>
      <c r="BT1643" s="24"/>
      <c r="BU1643" s="24"/>
      <c r="BV1643" s="24"/>
      <c r="BW1643" s="24"/>
      <c r="BX1643" s="24"/>
      <c r="BY1643" s="24"/>
      <c r="BZ1643" s="24"/>
      <c r="CA1643" s="24"/>
      <c r="CB1643" s="24"/>
      <c r="CC1643" s="24"/>
      <c r="CD1643" s="24"/>
      <c r="CE1643" s="24"/>
    </row>
    <row r="1644" spans="46:83" x14ac:dyDescent="0.15">
      <c r="AT1644" s="24"/>
      <c r="AU1644" s="24"/>
      <c r="AV1644" s="24"/>
      <c r="AW1644" s="24"/>
      <c r="AX1644" s="24"/>
      <c r="AY1644" s="24"/>
      <c r="AZ1644" s="24"/>
      <c r="BA1644" s="24"/>
      <c r="BB1644" s="24"/>
      <c r="BC1644" s="24"/>
      <c r="BD1644" s="24"/>
      <c r="BE1644" s="24"/>
      <c r="BF1644" s="24"/>
      <c r="BG1644" s="24"/>
      <c r="BH1644" s="24"/>
      <c r="BI1644" s="24"/>
      <c r="BJ1644" s="24"/>
      <c r="BK1644" s="24"/>
      <c r="BL1644" s="24"/>
      <c r="BM1644" s="24"/>
      <c r="BN1644" s="24"/>
      <c r="BO1644" s="24"/>
      <c r="BP1644" s="24"/>
      <c r="BQ1644" s="24"/>
      <c r="BR1644" s="24"/>
      <c r="BS1644" s="24"/>
      <c r="BT1644" s="24"/>
      <c r="BU1644" s="24"/>
      <c r="BV1644" s="24"/>
      <c r="BW1644" s="24"/>
      <c r="BX1644" s="24"/>
      <c r="BY1644" s="24"/>
      <c r="BZ1644" s="24"/>
      <c r="CA1644" s="24"/>
      <c r="CB1644" s="24"/>
      <c r="CC1644" s="24"/>
      <c r="CD1644" s="24"/>
      <c r="CE1644" s="24"/>
    </row>
    <row r="1645" spans="46:83" x14ac:dyDescent="0.15">
      <c r="AT1645" s="24"/>
      <c r="AU1645" s="24"/>
      <c r="AV1645" s="24"/>
      <c r="AW1645" s="24"/>
      <c r="AX1645" s="24"/>
      <c r="AY1645" s="24"/>
      <c r="AZ1645" s="24"/>
      <c r="BA1645" s="24"/>
      <c r="BB1645" s="24"/>
      <c r="BC1645" s="24"/>
      <c r="BD1645" s="24"/>
      <c r="BE1645" s="24"/>
      <c r="BF1645" s="24"/>
      <c r="BG1645" s="24"/>
      <c r="BH1645" s="24"/>
      <c r="BI1645" s="24"/>
      <c r="BJ1645" s="24"/>
      <c r="BK1645" s="24"/>
      <c r="BL1645" s="24"/>
      <c r="BM1645" s="24"/>
      <c r="BN1645" s="24"/>
      <c r="BO1645" s="24"/>
      <c r="BP1645" s="24"/>
      <c r="BQ1645" s="24"/>
      <c r="BR1645" s="24"/>
      <c r="BS1645" s="24"/>
      <c r="BT1645" s="24"/>
      <c r="BU1645" s="24"/>
      <c r="BV1645" s="24"/>
      <c r="BW1645" s="24"/>
      <c r="BX1645" s="24"/>
      <c r="BY1645" s="24"/>
      <c r="BZ1645" s="24"/>
      <c r="CA1645" s="24"/>
      <c r="CB1645" s="24"/>
      <c r="CC1645" s="24"/>
      <c r="CD1645" s="24"/>
      <c r="CE1645" s="24"/>
    </row>
    <row r="1646" spans="46:83" x14ac:dyDescent="0.15">
      <c r="AT1646" s="24"/>
      <c r="AU1646" s="24"/>
      <c r="AV1646" s="24"/>
      <c r="AW1646" s="24"/>
      <c r="AX1646" s="24"/>
      <c r="AY1646" s="24"/>
      <c r="AZ1646" s="24"/>
      <c r="BA1646" s="24"/>
      <c r="BB1646" s="24"/>
      <c r="BC1646" s="24"/>
      <c r="BD1646" s="24"/>
      <c r="BE1646" s="24"/>
      <c r="BF1646" s="24"/>
      <c r="BG1646" s="24"/>
      <c r="BH1646" s="24"/>
      <c r="BI1646" s="24"/>
      <c r="BJ1646" s="24"/>
      <c r="BK1646" s="24"/>
      <c r="BL1646" s="24"/>
      <c r="BM1646" s="24"/>
      <c r="BN1646" s="24"/>
      <c r="BO1646" s="24"/>
      <c r="BP1646" s="24"/>
      <c r="BQ1646" s="24"/>
      <c r="BR1646" s="24"/>
      <c r="BS1646" s="24"/>
      <c r="BT1646" s="24"/>
      <c r="BU1646" s="24"/>
      <c r="BV1646" s="24"/>
      <c r="BW1646" s="24"/>
      <c r="BX1646" s="24"/>
      <c r="BY1646" s="24"/>
      <c r="BZ1646" s="24"/>
      <c r="CA1646" s="24"/>
      <c r="CB1646" s="24"/>
      <c r="CC1646" s="24"/>
      <c r="CD1646" s="24"/>
      <c r="CE1646" s="24"/>
    </row>
    <row r="1647" spans="46:83" x14ac:dyDescent="0.15">
      <c r="AT1647" s="24"/>
      <c r="AU1647" s="24"/>
      <c r="AV1647" s="24"/>
      <c r="AW1647" s="24"/>
      <c r="AX1647" s="24"/>
      <c r="AY1647" s="24"/>
      <c r="AZ1647" s="24"/>
      <c r="BA1647" s="24"/>
      <c r="BB1647" s="24"/>
      <c r="BC1647" s="24"/>
      <c r="BD1647" s="24"/>
      <c r="BE1647" s="24"/>
      <c r="BF1647" s="24"/>
      <c r="BG1647" s="24"/>
      <c r="BH1647" s="24"/>
      <c r="BI1647" s="24"/>
      <c r="BJ1647" s="24"/>
      <c r="BK1647" s="24"/>
      <c r="BL1647" s="24"/>
      <c r="BM1647" s="24"/>
      <c r="BN1647" s="24"/>
      <c r="BO1647" s="24"/>
      <c r="BP1647" s="24"/>
      <c r="BQ1647" s="24"/>
      <c r="BR1647" s="24"/>
      <c r="BS1647" s="24"/>
      <c r="BT1647" s="24"/>
      <c r="BU1647" s="24"/>
      <c r="BV1647" s="24"/>
      <c r="BW1647" s="24"/>
      <c r="BX1647" s="24"/>
      <c r="BY1647" s="24"/>
      <c r="BZ1647" s="24"/>
      <c r="CA1647" s="24"/>
      <c r="CB1647" s="24"/>
      <c r="CC1647" s="24"/>
      <c r="CD1647" s="24"/>
      <c r="CE1647" s="24"/>
    </row>
    <row r="1648" spans="46:83" x14ac:dyDescent="0.15">
      <c r="AT1648" s="24"/>
      <c r="AU1648" s="24"/>
      <c r="AV1648" s="24"/>
      <c r="AW1648" s="24"/>
      <c r="AX1648" s="24"/>
      <c r="AY1648" s="24"/>
      <c r="AZ1648" s="24"/>
      <c r="BA1648" s="24"/>
      <c r="BB1648" s="24"/>
      <c r="BC1648" s="24"/>
      <c r="BD1648" s="24"/>
      <c r="BE1648" s="24"/>
      <c r="BF1648" s="24"/>
      <c r="BG1648" s="24"/>
      <c r="BH1648" s="24"/>
      <c r="BI1648" s="24"/>
      <c r="BJ1648" s="24"/>
      <c r="BK1648" s="24"/>
      <c r="BL1648" s="24"/>
      <c r="BM1648" s="24"/>
      <c r="BN1648" s="24"/>
      <c r="BO1648" s="24"/>
      <c r="BP1648" s="24"/>
      <c r="BQ1648" s="24"/>
      <c r="BR1648" s="24"/>
      <c r="BS1648" s="24"/>
      <c r="BT1648" s="24"/>
      <c r="BU1648" s="24"/>
      <c r="BV1648" s="24"/>
      <c r="BW1648" s="24"/>
      <c r="BX1648" s="24"/>
      <c r="BY1648" s="24"/>
      <c r="BZ1648" s="24"/>
      <c r="CA1648" s="24"/>
      <c r="CB1648" s="24"/>
      <c r="CC1648" s="24"/>
      <c r="CD1648" s="24"/>
      <c r="CE1648" s="24"/>
    </row>
    <row r="1649" spans="46:83" x14ac:dyDescent="0.15">
      <c r="AT1649" s="24"/>
      <c r="AU1649" s="24"/>
      <c r="AV1649" s="24"/>
      <c r="AW1649" s="24"/>
      <c r="AX1649" s="24"/>
      <c r="AY1649" s="24"/>
      <c r="AZ1649" s="24"/>
      <c r="BA1649" s="24"/>
      <c r="BB1649" s="24"/>
      <c r="BC1649" s="24"/>
      <c r="BD1649" s="24"/>
      <c r="BE1649" s="24"/>
      <c r="BF1649" s="24"/>
      <c r="BG1649" s="24"/>
      <c r="BH1649" s="24"/>
      <c r="BI1649" s="24"/>
      <c r="BJ1649" s="24"/>
      <c r="BK1649" s="24"/>
      <c r="BL1649" s="24"/>
      <c r="BM1649" s="24"/>
      <c r="BN1649" s="24"/>
      <c r="BO1649" s="24"/>
      <c r="BP1649" s="24"/>
      <c r="BQ1649" s="24"/>
      <c r="BR1649" s="24"/>
      <c r="BS1649" s="24"/>
      <c r="BT1649" s="24"/>
      <c r="BU1649" s="24"/>
      <c r="BV1649" s="24"/>
      <c r="BW1649" s="24"/>
      <c r="BX1649" s="24"/>
      <c r="BY1649" s="24"/>
      <c r="BZ1649" s="24"/>
      <c r="CA1649" s="24"/>
      <c r="CB1649" s="24"/>
      <c r="CC1649" s="24"/>
      <c r="CD1649" s="24"/>
      <c r="CE1649" s="24"/>
    </row>
    <row r="1650" spans="46:83" x14ac:dyDescent="0.15">
      <c r="AT1650" s="24"/>
      <c r="AU1650" s="24"/>
      <c r="AV1650" s="24"/>
      <c r="AW1650" s="24"/>
      <c r="AX1650" s="24"/>
      <c r="AY1650" s="24"/>
      <c r="AZ1650" s="24"/>
      <c r="BA1650" s="24"/>
      <c r="BB1650" s="24"/>
      <c r="BC1650" s="24"/>
      <c r="BD1650" s="24"/>
      <c r="BE1650" s="24"/>
      <c r="BF1650" s="24"/>
      <c r="BG1650" s="24"/>
      <c r="BH1650" s="24"/>
      <c r="BI1650" s="24"/>
      <c r="BJ1650" s="24"/>
      <c r="BK1650" s="24"/>
      <c r="BL1650" s="24"/>
      <c r="BM1650" s="24"/>
      <c r="BN1650" s="24"/>
      <c r="BO1650" s="24"/>
      <c r="BP1650" s="24"/>
      <c r="BQ1650" s="24"/>
      <c r="BR1650" s="24"/>
      <c r="BS1650" s="24"/>
      <c r="BT1650" s="24"/>
      <c r="BU1650" s="24"/>
      <c r="BV1650" s="24"/>
      <c r="BW1650" s="24"/>
      <c r="BX1650" s="24"/>
      <c r="BY1650" s="24"/>
      <c r="BZ1650" s="24"/>
      <c r="CA1650" s="24"/>
      <c r="CB1650" s="24"/>
      <c r="CC1650" s="24"/>
      <c r="CD1650" s="24"/>
      <c r="CE1650" s="24"/>
    </row>
    <row r="1651" spans="46:83" x14ac:dyDescent="0.15">
      <c r="AT1651" s="24"/>
      <c r="AU1651" s="24"/>
      <c r="AV1651" s="24"/>
      <c r="AW1651" s="24"/>
      <c r="AX1651" s="24"/>
      <c r="AY1651" s="24"/>
      <c r="AZ1651" s="24"/>
      <c r="BA1651" s="24"/>
      <c r="BB1651" s="24"/>
      <c r="BC1651" s="24"/>
      <c r="BD1651" s="24"/>
      <c r="BE1651" s="24"/>
      <c r="BF1651" s="24"/>
      <c r="BG1651" s="24"/>
      <c r="BH1651" s="24"/>
      <c r="BI1651" s="24"/>
      <c r="BJ1651" s="24"/>
      <c r="BK1651" s="24"/>
      <c r="BL1651" s="24"/>
      <c r="BM1651" s="24"/>
      <c r="BN1651" s="24"/>
      <c r="BO1651" s="24"/>
      <c r="BP1651" s="24"/>
      <c r="BQ1651" s="24"/>
      <c r="BR1651" s="24"/>
      <c r="BS1651" s="24"/>
      <c r="BT1651" s="24"/>
      <c r="BU1651" s="24"/>
      <c r="BV1651" s="24"/>
      <c r="BW1651" s="24"/>
      <c r="BX1651" s="24"/>
      <c r="BY1651" s="24"/>
      <c r="BZ1651" s="24"/>
      <c r="CA1651" s="24"/>
      <c r="CB1651" s="24"/>
      <c r="CC1651" s="24"/>
      <c r="CD1651" s="24"/>
      <c r="CE1651" s="24"/>
    </row>
    <row r="1652" spans="46:83" x14ac:dyDescent="0.15">
      <c r="AT1652" s="24"/>
      <c r="AU1652" s="24"/>
      <c r="AV1652" s="24"/>
      <c r="AW1652" s="24"/>
      <c r="AX1652" s="24"/>
      <c r="AY1652" s="24"/>
      <c r="AZ1652" s="24"/>
      <c r="BA1652" s="24"/>
      <c r="BB1652" s="24"/>
      <c r="BC1652" s="24"/>
      <c r="BD1652" s="24"/>
      <c r="BE1652" s="24"/>
      <c r="BF1652" s="24"/>
      <c r="BG1652" s="24"/>
      <c r="BH1652" s="24"/>
      <c r="BI1652" s="24"/>
      <c r="BJ1652" s="24"/>
      <c r="BK1652" s="24"/>
      <c r="BL1652" s="24"/>
      <c r="BM1652" s="24"/>
      <c r="BN1652" s="24"/>
      <c r="BO1652" s="24"/>
      <c r="BP1652" s="24"/>
      <c r="BQ1652" s="24"/>
      <c r="BR1652" s="24"/>
      <c r="BS1652" s="24"/>
      <c r="BT1652" s="24"/>
      <c r="BU1652" s="24"/>
      <c r="BV1652" s="24"/>
      <c r="BW1652" s="24"/>
      <c r="BX1652" s="24"/>
      <c r="BY1652" s="24"/>
      <c r="BZ1652" s="24"/>
      <c r="CA1652" s="24"/>
      <c r="CB1652" s="24"/>
      <c r="CC1652" s="24"/>
      <c r="CD1652" s="24"/>
      <c r="CE1652" s="24"/>
    </row>
    <row r="1653" spans="46:83" x14ac:dyDescent="0.15">
      <c r="AT1653" s="24"/>
      <c r="AU1653" s="24"/>
      <c r="AV1653" s="24"/>
      <c r="AW1653" s="24"/>
      <c r="AX1653" s="24"/>
      <c r="AY1653" s="24"/>
      <c r="AZ1653" s="24"/>
      <c r="BA1653" s="24"/>
      <c r="BB1653" s="24"/>
      <c r="BC1653" s="24"/>
      <c r="BD1653" s="24"/>
      <c r="BE1653" s="24"/>
      <c r="BF1653" s="24"/>
      <c r="BG1653" s="24"/>
      <c r="BH1653" s="24"/>
      <c r="BI1653" s="24"/>
      <c r="BJ1653" s="24"/>
      <c r="BK1653" s="24"/>
      <c r="BL1653" s="24"/>
      <c r="BM1653" s="24"/>
      <c r="BN1653" s="24"/>
      <c r="BO1653" s="24"/>
      <c r="BP1653" s="24"/>
      <c r="BQ1653" s="24"/>
      <c r="BR1653" s="24"/>
      <c r="BS1653" s="24"/>
      <c r="BT1653" s="24"/>
      <c r="BU1653" s="24"/>
      <c r="BV1653" s="24"/>
      <c r="BW1653" s="24"/>
      <c r="BX1653" s="24"/>
      <c r="BY1653" s="24"/>
      <c r="BZ1653" s="24"/>
      <c r="CA1653" s="24"/>
      <c r="CB1653" s="24"/>
      <c r="CC1653" s="24"/>
      <c r="CD1653" s="24"/>
      <c r="CE1653" s="24"/>
    </row>
    <row r="1654" spans="46:83" x14ac:dyDescent="0.15">
      <c r="AT1654" s="24"/>
      <c r="AU1654" s="24"/>
      <c r="AV1654" s="24"/>
      <c r="AW1654" s="24"/>
      <c r="AX1654" s="24"/>
      <c r="AY1654" s="24"/>
      <c r="AZ1654" s="24"/>
      <c r="BA1654" s="24"/>
      <c r="BB1654" s="24"/>
      <c r="BC1654" s="24"/>
      <c r="BD1654" s="24"/>
      <c r="BE1654" s="24"/>
      <c r="BF1654" s="24"/>
      <c r="BG1654" s="24"/>
      <c r="BH1654" s="24"/>
      <c r="BI1654" s="24"/>
      <c r="BJ1654" s="24"/>
      <c r="BK1654" s="24"/>
      <c r="BL1654" s="24"/>
      <c r="BM1654" s="24"/>
      <c r="BN1654" s="24"/>
      <c r="BO1654" s="24"/>
      <c r="BP1654" s="24"/>
      <c r="BQ1654" s="24"/>
      <c r="BR1654" s="24"/>
      <c r="BS1654" s="24"/>
      <c r="BT1654" s="24"/>
      <c r="BU1654" s="24"/>
      <c r="BV1654" s="24"/>
      <c r="BW1654" s="24"/>
      <c r="BX1654" s="24"/>
      <c r="BY1654" s="24"/>
      <c r="BZ1654" s="24"/>
      <c r="CA1654" s="24"/>
      <c r="CB1654" s="24"/>
      <c r="CC1654" s="24"/>
      <c r="CD1654" s="24"/>
      <c r="CE1654" s="24"/>
    </row>
    <row r="1655" spans="46:83" x14ac:dyDescent="0.15">
      <c r="AT1655" s="24"/>
      <c r="AU1655" s="24"/>
      <c r="AV1655" s="24"/>
      <c r="AW1655" s="24"/>
      <c r="AX1655" s="24"/>
      <c r="AY1655" s="24"/>
      <c r="AZ1655" s="24"/>
      <c r="BA1655" s="24"/>
      <c r="BB1655" s="24"/>
      <c r="BC1655" s="24"/>
      <c r="BD1655" s="24"/>
      <c r="BE1655" s="24"/>
      <c r="BF1655" s="24"/>
      <c r="BG1655" s="24"/>
      <c r="BH1655" s="24"/>
      <c r="BI1655" s="24"/>
      <c r="BJ1655" s="24"/>
      <c r="BK1655" s="24"/>
      <c r="BL1655" s="24"/>
      <c r="BM1655" s="24"/>
      <c r="BN1655" s="24"/>
      <c r="BO1655" s="24"/>
      <c r="BP1655" s="24"/>
      <c r="BQ1655" s="24"/>
      <c r="BR1655" s="24"/>
      <c r="BS1655" s="24"/>
      <c r="BT1655" s="24"/>
      <c r="BU1655" s="24"/>
      <c r="BV1655" s="24"/>
      <c r="BW1655" s="24"/>
      <c r="BX1655" s="24"/>
      <c r="BY1655" s="24"/>
      <c r="BZ1655" s="24"/>
      <c r="CA1655" s="24"/>
      <c r="CB1655" s="24"/>
      <c r="CC1655" s="24"/>
      <c r="CD1655" s="24"/>
      <c r="CE1655" s="24"/>
    </row>
    <row r="1656" spans="46:83" x14ac:dyDescent="0.15">
      <c r="AT1656" s="24"/>
      <c r="AU1656" s="24"/>
      <c r="AV1656" s="24"/>
      <c r="AW1656" s="24"/>
      <c r="AX1656" s="24"/>
      <c r="AY1656" s="24"/>
      <c r="AZ1656" s="24"/>
      <c r="BA1656" s="24"/>
      <c r="BB1656" s="24"/>
      <c r="BC1656" s="24"/>
      <c r="BD1656" s="24"/>
      <c r="BE1656" s="24"/>
      <c r="BF1656" s="24"/>
      <c r="BG1656" s="24"/>
      <c r="BH1656" s="24"/>
      <c r="BI1656" s="24"/>
      <c r="BJ1656" s="24"/>
      <c r="BK1656" s="24"/>
      <c r="BL1656" s="24"/>
      <c r="BM1656" s="24"/>
      <c r="BN1656" s="24"/>
      <c r="BO1656" s="24"/>
      <c r="BP1656" s="24"/>
      <c r="BQ1656" s="24"/>
      <c r="BR1656" s="24"/>
      <c r="BS1656" s="24"/>
      <c r="BT1656" s="24"/>
      <c r="BU1656" s="24"/>
      <c r="BV1656" s="24"/>
      <c r="BW1656" s="24"/>
      <c r="BX1656" s="24"/>
      <c r="BY1656" s="24"/>
      <c r="BZ1656" s="24"/>
      <c r="CA1656" s="24"/>
      <c r="CB1656" s="24"/>
      <c r="CC1656" s="24"/>
      <c r="CD1656" s="24"/>
      <c r="CE1656" s="24"/>
    </row>
    <row r="1657" spans="46:83" x14ac:dyDescent="0.15">
      <c r="AT1657" s="24"/>
      <c r="AU1657" s="24"/>
      <c r="AV1657" s="24"/>
      <c r="AW1657" s="24"/>
      <c r="AX1657" s="24"/>
      <c r="AY1657" s="24"/>
      <c r="AZ1657" s="24"/>
      <c r="BA1657" s="24"/>
      <c r="BB1657" s="24"/>
      <c r="BC1657" s="24"/>
      <c r="BD1657" s="24"/>
      <c r="BE1657" s="24"/>
      <c r="BF1657" s="24"/>
      <c r="BG1657" s="24"/>
      <c r="BH1657" s="24"/>
      <c r="BI1657" s="24"/>
      <c r="BJ1657" s="24"/>
      <c r="BK1657" s="24"/>
      <c r="BL1657" s="24"/>
      <c r="BM1657" s="24"/>
      <c r="BN1657" s="24"/>
      <c r="BO1657" s="24"/>
      <c r="BP1657" s="24"/>
      <c r="BQ1657" s="24"/>
      <c r="BR1657" s="24"/>
      <c r="BS1657" s="24"/>
      <c r="BT1657" s="24"/>
      <c r="BU1657" s="24"/>
      <c r="BV1657" s="24"/>
      <c r="BW1657" s="24"/>
      <c r="BX1657" s="24"/>
      <c r="BY1657" s="24"/>
      <c r="BZ1657" s="24"/>
      <c r="CA1657" s="24"/>
      <c r="CB1657" s="24"/>
      <c r="CC1657" s="24"/>
      <c r="CD1657" s="24"/>
      <c r="CE1657" s="24"/>
    </row>
    <row r="1658" spans="46:83" x14ac:dyDescent="0.15">
      <c r="AT1658" s="24"/>
      <c r="AU1658" s="24"/>
      <c r="AV1658" s="24"/>
      <c r="AW1658" s="24"/>
      <c r="AX1658" s="24"/>
      <c r="AY1658" s="24"/>
      <c r="AZ1658" s="24"/>
      <c r="BA1658" s="24"/>
      <c r="BB1658" s="24"/>
      <c r="BC1658" s="24"/>
      <c r="BD1658" s="24"/>
      <c r="BE1658" s="24"/>
      <c r="BF1658" s="24"/>
      <c r="BG1658" s="24"/>
      <c r="BH1658" s="24"/>
      <c r="BI1658" s="24"/>
      <c r="BJ1658" s="24"/>
      <c r="BK1658" s="24"/>
      <c r="BL1658" s="24"/>
      <c r="BM1658" s="24"/>
      <c r="BN1658" s="24"/>
      <c r="BO1658" s="24"/>
      <c r="BP1658" s="24"/>
      <c r="BQ1658" s="24"/>
      <c r="BR1658" s="24"/>
      <c r="BS1658" s="24"/>
      <c r="BT1658" s="24"/>
      <c r="BU1658" s="24"/>
      <c r="BV1658" s="24"/>
      <c r="BW1658" s="24"/>
      <c r="BX1658" s="24"/>
      <c r="BY1658" s="24"/>
      <c r="BZ1658" s="24"/>
      <c r="CA1658" s="24"/>
      <c r="CB1658" s="24"/>
      <c r="CC1658" s="24"/>
      <c r="CD1658" s="24"/>
      <c r="CE1658" s="24"/>
    </row>
    <row r="1659" spans="46:83" x14ac:dyDescent="0.15">
      <c r="AT1659" s="24"/>
      <c r="AU1659" s="24"/>
      <c r="AV1659" s="24"/>
      <c r="AW1659" s="24"/>
      <c r="AX1659" s="24"/>
      <c r="AY1659" s="24"/>
      <c r="AZ1659" s="24"/>
      <c r="BA1659" s="24"/>
      <c r="BB1659" s="24"/>
      <c r="BC1659" s="24"/>
      <c r="BD1659" s="24"/>
      <c r="BE1659" s="24"/>
      <c r="BF1659" s="24"/>
      <c r="BG1659" s="24"/>
      <c r="BH1659" s="24"/>
      <c r="BI1659" s="24"/>
      <c r="BJ1659" s="24"/>
      <c r="BK1659" s="24"/>
      <c r="BL1659" s="24"/>
      <c r="BM1659" s="24"/>
      <c r="BN1659" s="24"/>
      <c r="BO1659" s="24"/>
      <c r="BP1659" s="24"/>
      <c r="BQ1659" s="24"/>
      <c r="BR1659" s="24"/>
      <c r="BS1659" s="24"/>
      <c r="BT1659" s="24"/>
      <c r="BU1659" s="24"/>
      <c r="BV1659" s="24"/>
      <c r="BW1659" s="24"/>
      <c r="BX1659" s="24"/>
      <c r="BY1659" s="24"/>
      <c r="BZ1659" s="24"/>
      <c r="CA1659" s="24"/>
      <c r="CB1659" s="24"/>
      <c r="CC1659" s="24"/>
      <c r="CD1659" s="24"/>
      <c r="CE1659" s="24"/>
    </row>
    <row r="1660" spans="46:83" x14ac:dyDescent="0.15">
      <c r="AT1660" s="24"/>
      <c r="AU1660" s="24"/>
      <c r="AV1660" s="24"/>
      <c r="AW1660" s="24"/>
      <c r="AX1660" s="24"/>
      <c r="AY1660" s="24"/>
      <c r="AZ1660" s="24"/>
      <c r="BA1660" s="24"/>
      <c r="BB1660" s="24"/>
      <c r="BC1660" s="24"/>
      <c r="BD1660" s="24"/>
      <c r="BE1660" s="24"/>
      <c r="BF1660" s="24"/>
      <c r="BG1660" s="24"/>
      <c r="BH1660" s="24"/>
      <c r="BI1660" s="24"/>
      <c r="BJ1660" s="24"/>
      <c r="BK1660" s="24"/>
      <c r="BL1660" s="24"/>
      <c r="BM1660" s="24"/>
      <c r="BN1660" s="24"/>
      <c r="BO1660" s="24"/>
      <c r="BP1660" s="24"/>
      <c r="BQ1660" s="24"/>
      <c r="BR1660" s="24"/>
      <c r="BS1660" s="24"/>
      <c r="BT1660" s="24"/>
      <c r="BU1660" s="24"/>
      <c r="BV1660" s="24"/>
      <c r="BW1660" s="24"/>
      <c r="BX1660" s="24"/>
      <c r="BY1660" s="24"/>
      <c r="BZ1660" s="24"/>
      <c r="CA1660" s="24"/>
      <c r="CB1660" s="24"/>
      <c r="CC1660" s="24"/>
      <c r="CD1660" s="24"/>
      <c r="CE1660" s="24"/>
    </row>
    <row r="1661" spans="46:83" x14ac:dyDescent="0.15">
      <c r="AT1661" s="24"/>
      <c r="AU1661" s="24"/>
      <c r="AV1661" s="24"/>
      <c r="AW1661" s="24"/>
      <c r="AX1661" s="24"/>
      <c r="AY1661" s="24"/>
      <c r="AZ1661" s="24"/>
      <c r="BA1661" s="24"/>
      <c r="BB1661" s="24"/>
      <c r="BC1661" s="24"/>
      <c r="BD1661" s="24"/>
      <c r="BE1661" s="24"/>
      <c r="BF1661" s="24"/>
      <c r="BG1661" s="24"/>
      <c r="BH1661" s="24"/>
      <c r="BI1661" s="24"/>
      <c r="BJ1661" s="24"/>
      <c r="BK1661" s="24"/>
      <c r="BL1661" s="24"/>
      <c r="BM1661" s="24"/>
      <c r="BN1661" s="24"/>
      <c r="BO1661" s="24"/>
      <c r="BP1661" s="24"/>
      <c r="BQ1661" s="24"/>
      <c r="BR1661" s="24"/>
      <c r="BS1661" s="24"/>
      <c r="BT1661" s="24"/>
      <c r="BU1661" s="24"/>
      <c r="BV1661" s="24"/>
      <c r="BW1661" s="24"/>
      <c r="BX1661" s="24"/>
      <c r="BY1661" s="24"/>
      <c r="BZ1661" s="24"/>
      <c r="CA1661" s="24"/>
      <c r="CB1661" s="24"/>
      <c r="CC1661" s="24"/>
      <c r="CD1661" s="24"/>
      <c r="CE1661" s="24"/>
    </row>
    <row r="1662" spans="46:83" x14ac:dyDescent="0.15">
      <c r="AT1662" s="24"/>
      <c r="AU1662" s="24"/>
      <c r="AV1662" s="24"/>
      <c r="AW1662" s="24"/>
      <c r="AX1662" s="24"/>
      <c r="AY1662" s="24"/>
      <c r="AZ1662" s="24"/>
      <c r="BA1662" s="24"/>
      <c r="BB1662" s="24"/>
      <c r="BC1662" s="24"/>
      <c r="BD1662" s="24"/>
      <c r="BE1662" s="24"/>
      <c r="BF1662" s="24"/>
      <c r="BG1662" s="24"/>
      <c r="BH1662" s="24"/>
      <c r="BI1662" s="24"/>
      <c r="BJ1662" s="24"/>
      <c r="BK1662" s="24"/>
      <c r="BL1662" s="24"/>
      <c r="BM1662" s="24"/>
      <c r="BN1662" s="24"/>
      <c r="BO1662" s="24"/>
      <c r="BP1662" s="24"/>
      <c r="BQ1662" s="24"/>
      <c r="BR1662" s="24"/>
      <c r="BS1662" s="24"/>
      <c r="BT1662" s="24"/>
      <c r="BU1662" s="24"/>
      <c r="BV1662" s="24"/>
      <c r="BW1662" s="24"/>
      <c r="BX1662" s="24"/>
      <c r="BY1662" s="24"/>
      <c r="BZ1662" s="24"/>
      <c r="CA1662" s="24"/>
      <c r="CB1662" s="24"/>
      <c r="CC1662" s="24"/>
      <c r="CD1662" s="24"/>
      <c r="CE1662" s="24"/>
    </row>
    <row r="1663" spans="46:83" x14ac:dyDescent="0.15">
      <c r="AT1663" s="24"/>
      <c r="AU1663" s="24"/>
      <c r="AV1663" s="24"/>
      <c r="AW1663" s="24"/>
      <c r="AX1663" s="24"/>
      <c r="AY1663" s="24"/>
      <c r="AZ1663" s="24"/>
      <c r="BA1663" s="24"/>
      <c r="BB1663" s="24"/>
      <c r="BC1663" s="24"/>
      <c r="BD1663" s="24"/>
      <c r="BE1663" s="24"/>
      <c r="BF1663" s="24"/>
      <c r="BG1663" s="24"/>
      <c r="BH1663" s="24"/>
      <c r="BI1663" s="24"/>
      <c r="BJ1663" s="24"/>
      <c r="BK1663" s="24"/>
      <c r="BL1663" s="24"/>
      <c r="BM1663" s="24"/>
      <c r="BN1663" s="24"/>
      <c r="BO1663" s="24"/>
      <c r="BP1663" s="24"/>
      <c r="BQ1663" s="24"/>
      <c r="BR1663" s="24"/>
      <c r="BS1663" s="24"/>
      <c r="BT1663" s="24"/>
      <c r="BU1663" s="24"/>
      <c r="BV1663" s="24"/>
      <c r="BW1663" s="24"/>
      <c r="BX1663" s="24"/>
      <c r="BY1663" s="24"/>
      <c r="BZ1663" s="24"/>
      <c r="CA1663" s="24"/>
      <c r="CB1663" s="24"/>
      <c r="CC1663" s="24"/>
      <c r="CD1663" s="24"/>
      <c r="CE1663" s="24"/>
    </row>
    <row r="1664" spans="46:83" x14ac:dyDescent="0.15">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row>
    <row r="1665" spans="46:83" x14ac:dyDescent="0.15">
      <c r="AT1665" s="24"/>
      <c r="AU1665" s="24"/>
      <c r="AV1665" s="24"/>
      <c r="AW1665" s="24"/>
      <c r="AX1665" s="24"/>
      <c r="AY1665" s="24"/>
      <c r="AZ1665" s="24"/>
      <c r="BA1665" s="24"/>
      <c r="BB1665" s="24"/>
      <c r="BC1665" s="24"/>
      <c r="BD1665" s="24"/>
      <c r="BE1665" s="24"/>
      <c r="BF1665" s="24"/>
      <c r="BG1665" s="24"/>
      <c r="BH1665" s="24"/>
      <c r="BI1665" s="24"/>
      <c r="BJ1665" s="24"/>
      <c r="BK1665" s="24"/>
      <c r="BL1665" s="24"/>
      <c r="BM1665" s="24"/>
      <c r="BN1665" s="24"/>
      <c r="BO1665" s="24"/>
      <c r="BP1665" s="24"/>
      <c r="BQ1665" s="24"/>
      <c r="BR1665" s="24"/>
      <c r="BS1665" s="24"/>
      <c r="BT1665" s="24"/>
      <c r="BU1665" s="24"/>
      <c r="BV1665" s="24"/>
      <c r="BW1665" s="24"/>
      <c r="BX1665" s="24"/>
      <c r="BY1665" s="24"/>
      <c r="BZ1665" s="24"/>
      <c r="CA1665" s="24"/>
      <c r="CB1665" s="24"/>
      <c r="CC1665" s="24"/>
      <c r="CD1665" s="24"/>
      <c r="CE1665" s="24"/>
    </row>
    <row r="1666" spans="46:83" x14ac:dyDescent="0.15">
      <c r="AT1666" s="24"/>
      <c r="AU1666" s="24"/>
      <c r="AV1666" s="24"/>
      <c r="AW1666" s="24"/>
      <c r="AX1666" s="24"/>
      <c r="AY1666" s="24"/>
      <c r="AZ1666" s="24"/>
      <c r="BA1666" s="24"/>
      <c r="BB1666" s="24"/>
      <c r="BC1666" s="24"/>
      <c r="BD1666" s="24"/>
      <c r="BE1666" s="24"/>
      <c r="BF1666" s="24"/>
      <c r="BG1666" s="24"/>
      <c r="BH1666" s="24"/>
      <c r="BI1666" s="24"/>
      <c r="BJ1666" s="24"/>
      <c r="BK1666" s="24"/>
      <c r="BL1666" s="24"/>
      <c r="BM1666" s="24"/>
      <c r="BN1666" s="24"/>
      <c r="BO1666" s="24"/>
      <c r="BP1666" s="24"/>
      <c r="BQ1666" s="24"/>
      <c r="BR1666" s="24"/>
      <c r="BS1666" s="24"/>
      <c r="BT1666" s="24"/>
      <c r="BU1666" s="24"/>
      <c r="BV1666" s="24"/>
      <c r="BW1666" s="24"/>
      <c r="BX1666" s="24"/>
      <c r="BY1666" s="24"/>
      <c r="BZ1666" s="24"/>
      <c r="CA1666" s="24"/>
      <c r="CB1666" s="24"/>
      <c r="CC1666" s="24"/>
      <c r="CD1666" s="24"/>
      <c r="CE1666" s="24"/>
    </row>
    <row r="1667" spans="46:83" x14ac:dyDescent="0.15">
      <c r="AT1667" s="24"/>
      <c r="AU1667" s="24"/>
      <c r="AV1667" s="24"/>
      <c r="AW1667" s="24"/>
      <c r="AX1667" s="24"/>
      <c r="AY1667" s="24"/>
      <c r="AZ1667" s="24"/>
      <c r="BA1667" s="24"/>
      <c r="BB1667" s="24"/>
      <c r="BC1667" s="24"/>
      <c r="BD1667" s="24"/>
      <c r="BE1667" s="24"/>
      <c r="BF1667" s="24"/>
      <c r="BG1667" s="24"/>
      <c r="BH1667" s="24"/>
      <c r="BI1667" s="24"/>
      <c r="BJ1667" s="24"/>
      <c r="BK1667" s="24"/>
      <c r="BL1667" s="24"/>
      <c r="BM1667" s="24"/>
      <c r="BN1667" s="24"/>
      <c r="BO1667" s="24"/>
      <c r="BP1667" s="24"/>
      <c r="BQ1667" s="24"/>
      <c r="BR1667" s="24"/>
      <c r="BS1667" s="24"/>
      <c r="BT1667" s="24"/>
      <c r="BU1667" s="24"/>
      <c r="BV1667" s="24"/>
      <c r="BW1667" s="24"/>
      <c r="BX1667" s="24"/>
      <c r="BY1667" s="24"/>
      <c r="BZ1667" s="24"/>
      <c r="CA1667" s="24"/>
      <c r="CB1667" s="24"/>
      <c r="CC1667" s="24"/>
      <c r="CD1667" s="24"/>
      <c r="CE1667" s="24"/>
    </row>
    <row r="1668" spans="46:83" x14ac:dyDescent="0.15">
      <c r="AT1668" s="24"/>
      <c r="AU1668" s="24"/>
      <c r="AV1668" s="24"/>
      <c r="AW1668" s="24"/>
      <c r="AX1668" s="24"/>
      <c r="AY1668" s="24"/>
      <c r="AZ1668" s="24"/>
      <c r="BA1668" s="24"/>
      <c r="BB1668" s="24"/>
      <c r="BC1668" s="24"/>
      <c r="BD1668" s="24"/>
      <c r="BE1668" s="24"/>
      <c r="BF1668" s="24"/>
      <c r="BG1668" s="24"/>
      <c r="BH1668" s="24"/>
      <c r="BI1668" s="24"/>
      <c r="BJ1668" s="24"/>
      <c r="BK1668" s="24"/>
      <c r="BL1668" s="24"/>
      <c r="BM1668" s="24"/>
      <c r="BN1668" s="24"/>
      <c r="BO1668" s="24"/>
      <c r="BP1668" s="24"/>
      <c r="BQ1668" s="24"/>
      <c r="BR1668" s="24"/>
      <c r="BS1668" s="24"/>
      <c r="BT1668" s="24"/>
      <c r="BU1668" s="24"/>
      <c r="BV1668" s="24"/>
      <c r="BW1668" s="24"/>
      <c r="BX1668" s="24"/>
      <c r="BY1668" s="24"/>
      <c r="BZ1668" s="24"/>
      <c r="CA1668" s="24"/>
      <c r="CB1668" s="24"/>
      <c r="CC1668" s="24"/>
      <c r="CD1668" s="24"/>
      <c r="CE1668" s="24"/>
    </row>
    <row r="1669" spans="46:83" x14ac:dyDescent="0.15">
      <c r="AT1669" s="24"/>
      <c r="AU1669" s="24"/>
      <c r="AV1669" s="24"/>
      <c r="AW1669" s="24"/>
      <c r="AX1669" s="24"/>
      <c r="AY1669" s="24"/>
      <c r="AZ1669" s="24"/>
      <c r="BA1669" s="24"/>
      <c r="BB1669" s="24"/>
      <c r="BC1669" s="24"/>
      <c r="BD1669" s="24"/>
      <c r="BE1669" s="24"/>
      <c r="BF1669" s="24"/>
      <c r="BG1669" s="24"/>
      <c r="BH1669" s="24"/>
      <c r="BI1669" s="24"/>
      <c r="BJ1669" s="24"/>
      <c r="BK1669" s="24"/>
      <c r="BL1669" s="24"/>
      <c r="BM1669" s="24"/>
      <c r="BN1669" s="24"/>
      <c r="BO1669" s="24"/>
      <c r="BP1669" s="24"/>
      <c r="BQ1669" s="24"/>
      <c r="BR1669" s="24"/>
      <c r="BS1669" s="24"/>
      <c r="BT1669" s="24"/>
      <c r="BU1669" s="24"/>
      <c r="BV1669" s="24"/>
      <c r="BW1669" s="24"/>
      <c r="BX1669" s="24"/>
      <c r="BY1669" s="24"/>
      <c r="BZ1669" s="24"/>
      <c r="CA1669" s="24"/>
      <c r="CB1669" s="24"/>
      <c r="CC1669" s="24"/>
      <c r="CD1669" s="24"/>
      <c r="CE1669" s="24"/>
    </row>
    <row r="1670" spans="46:83" x14ac:dyDescent="0.15">
      <c r="AT1670" s="24"/>
      <c r="AU1670" s="24"/>
      <c r="AV1670" s="24"/>
      <c r="AW1670" s="24"/>
      <c r="AX1670" s="24"/>
      <c r="AY1670" s="24"/>
      <c r="AZ1670" s="24"/>
      <c r="BA1670" s="24"/>
      <c r="BB1670" s="24"/>
      <c r="BC1670" s="24"/>
      <c r="BD1670" s="24"/>
      <c r="BE1670" s="24"/>
      <c r="BF1670" s="24"/>
      <c r="BG1670" s="24"/>
      <c r="BH1670" s="24"/>
      <c r="BI1670" s="24"/>
      <c r="BJ1670" s="24"/>
      <c r="BK1670" s="24"/>
      <c r="BL1670" s="24"/>
      <c r="BM1670" s="24"/>
      <c r="BN1670" s="24"/>
      <c r="BO1670" s="24"/>
      <c r="BP1670" s="24"/>
      <c r="BQ1670" s="24"/>
      <c r="BR1670" s="24"/>
      <c r="BS1670" s="24"/>
      <c r="BT1670" s="24"/>
      <c r="BU1670" s="24"/>
      <c r="BV1670" s="24"/>
      <c r="BW1670" s="24"/>
      <c r="BX1670" s="24"/>
      <c r="BY1670" s="24"/>
      <c r="BZ1670" s="24"/>
      <c r="CA1670" s="24"/>
      <c r="CB1670" s="24"/>
      <c r="CC1670" s="24"/>
      <c r="CD1670" s="24"/>
      <c r="CE1670" s="24"/>
    </row>
    <row r="1671" spans="46:83" x14ac:dyDescent="0.15">
      <c r="AT1671" s="24"/>
      <c r="AU1671" s="24"/>
      <c r="AV1671" s="24"/>
      <c r="AW1671" s="24"/>
      <c r="AX1671" s="24"/>
      <c r="AY1671" s="24"/>
      <c r="AZ1671" s="24"/>
      <c r="BA1671" s="24"/>
      <c r="BB1671" s="24"/>
      <c r="BC1671" s="24"/>
      <c r="BD1671" s="24"/>
      <c r="BE1671" s="24"/>
      <c r="BF1671" s="24"/>
      <c r="BG1671" s="24"/>
      <c r="BH1671" s="24"/>
      <c r="BI1671" s="24"/>
      <c r="BJ1671" s="24"/>
      <c r="BK1671" s="24"/>
      <c r="BL1671" s="24"/>
      <c r="BM1671" s="24"/>
      <c r="BN1671" s="24"/>
      <c r="BO1671" s="24"/>
      <c r="BP1671" s="24"/>
      <c r="BQ1671" s="24"/>
      <c r="BR1671" s="24"/>
      <c r="BS1671" s="24"/>
      <c r="BT1671" s="24"/>
      <c r="BU1671" s="24"/>
      <c r="BV1671" s="24"/>
      <c r="BW1671" s="24"/>
      <c r="BX1671" s="24"/>
      <c r="BY1671" s="24"/>
      <c r="BZ1671" s="24"/>
      <c r="CA1671" s="24"/>
      <c r="CB1671" s="24"/>
      <c r="CC1671" s="24"/>
      <c r="CD1671" s="24"/>
      <c r="CE1671" s="24"/>
    </row>
    <row r="1672" spans="46:83" x14ac:dyDescent="0.15">
      <c r="AT1672" s="24"/>
      <c r="AU1672" s="24"/>
      <c r="AV1672" s="24"/>
      <c r="AW1672" s="24"/>
      <c r="AX1672" s="24"/>
      <c r="AY1672" s="24"/>
      <c r="AZ1672" s="24"/>
      <c r="BA1672" s="24"/>
      <c r="BB1672" s="24"/>
      <c r="BC1672" s="24"/>
      <c r="BD1672" s="24"/>
      <c r="BE1672" s="24"/>
      <c r="BF1672" s="24"/>
      <c r="BG1672" s="24"/>
      <c r="BH1672" s="24"/>
      <c r="BI1672" s="24"/>
      <c r="BJ1672" s="24"/>
      <c r="BK1672" s="24"/>
      <c r="BL1672" s="24"/>
      <c r="BM1672" s="24"/>
      <c r="BN1672" s="24"/>
      <c r="BO1672" s="24"/>
      <c r="BP1672" s="24"/>
      <c r="BQ1672" s="24"/>
      <c r="BR1672" s="24"/>
      <c r="BS1672" s="24"/>
      <c r="BT1672" s="24"/>
      <c r="BU1672" s="24"/>
      <c r="BV1672" s="24"/>
      <c r="BW1672" s="24"/>
      <c r="BX1672" s="24"/>
      <c r="BY1672" s="24"/>
      <c r="BZ1672" s="24"/>
      <c r="CA1672" s="24"/>
      <c r="CB1672" s="24"/>
      <c r="CC1672" s="24"/>
      <c r="CD1672" s="24"/>
      <c r="CE1672" s="24"/>
    </row>
    <row r="1673" spans="46:83" x14ac:dyDescent="0.15">
      <c r="AT1673" s="24"/>
      <c r="AU1673" s="24"/>
      <c r="AV1673" s="24"/>
      <c r="AW1673" s="24"/>
      <c r="AX1673" s="24"/>
      <c r="AY1673" s="24"/>
      <c r="AZ1673" s="24"/>
      <c r="BA1673" s="24"/>
      <c r="BB1673" s="24"/>
      <c r="BC1673" s="24"/>
      <c r="BD1673" s="24"/>
      <c r="BE1673" s="24"/>
      <c r="BF1673" s="24"/>
      <c r="BG1673" s="24"/>
      <c r="BH1673" s="24"/>
      <c r="BI1673" s="24"/>
      <c r="BJ1673" s="24"/>
      <c r="BK1673" s="24"/>
      <c r="BL1673" s="24"/>
      <c r="BM1673" s="24"/>
      <c r="BN1673" s="24"/>
      <c r="BO1673" s="24"/>
      <c r="BP1673" s="24"/>
      <c r="BQ1673" s="24"/>
      <c r="BR1673" s="24"/>
      <c r="BS1673" s="24"/>
      <c r="BT1673" s="24"/>
      <c r="BU1673" s="24"/>
      <c r="BV1673" s="24"/>
      <c r="BW1673" s="24"/>
      <c r="BX1673" s="24"/>
      <c r="BY1673" s="24"/>
      <c r="BZ1673" s="24"/>
      <c r="CA1673" s="24"/>
      <c r="CB1673" s="24"/>
      <c r="CC1673" s="24"/>
      <c r="CD1673" s="24"/>
      <c r="CE1673" s="24"/>
    </row>
    <row r="1674" spans="46:83" x14ac:dyDescent="0.15">
      <c r="AT1674" s="24"/>
      <c r="AU1674" s="24"/>
      <c r="AV1674" s="24"/>
      <c r="AW1674" s="24"/>
      <c r="AX1674" s="24"/>
      <c r="AY1674" s="24"/>
      <c r="AZ1674" s="24"/>
      <c r="BA1674" s="24"/>
      <c r="BB1674" s="24"/>
      <c r="BC1674" s="24"/>
      <c r="BD1674" s="24"/>
      <c r="BE1674" s="24"/>
      <c r="BF1674" s="24"/>
      <c r="BG1674" s="24"/>
      <c r="BH1674" s="24"/>
      <c r="BI1674" s="24"/>
      <c r="BJ1674" s="24"/>
      <c r="BK1674" s="24"/>
      <c r="BL1674" s="24"/>
      <c r="BM1674" s="24"/>
      <c r="BN1674" s="24"/>
      <c r="BO1674" s="24"/>
      <c r="BP1674" s="24"/>
      <c r="BQ1674" s="24"/>
      <c r="BR1674" s="24"/>
      <c r="BS1674" s="24"/>
      <c r="BT1674" s="24"/>
      <c r="BU1674" s="24"/>
      <c r="BV1674" s="24"/>
      <c r="BW1674" s="24"/>
      <c r="BX1674" s="24"/>
      <c r="BY1674" s="24"/>
      <c r="BZ1674" s="24"/>
      <c r="CA1674" s="24"/>
      <c r="CB1674" s="24"/>
      <c r="CC1674" s="24"/>
      <c r="CD1674" s="24"/>
      <c r="CE1674" s="24"/>
    </row>
    <row r="1675" spans="46:83" x14ac:dyDescent="0.15">
      <c r="AT1675" s="24"/>
      <c r="AU1675" s="24"/>
      <c r="AV1675" s="24"/>
      <c r="AW1675" s="24"/>
      <c r="AX1675" s="24"/>
      <c r="AY1675" s="24"/>
      <c r="AZ1675" s="24"/>
      <c r="BA1675" s="24"/>
      <c r="BB1675" s="24"/>
      <c r="BC1675" s="24"/>
      <c r="BD1675" s="24"/>
      <c r="BE1675" s="24"/>
      <c r="BF1675" s="24"/>
      <c r="BG1675" s="24"/>
      <c r="BH1675" s="24"/>
      <c r="BI1675" s="24"/>
      <c r="BJ1675" s="24"/>
      <c r="BK1675" s="24"/>
      <c r="BL1675" s="24"/>
      <c r="BM1675" s="24"/>
      <c r="BN1675" s="24"/>
      <c r="BO1675" s="24"/>
      <c r="BP1675" s="24"/>
      <c r="BQ1675" s="24"/>
      <c r="BR1675" s="24"/>
      <c r="BS1675" s="24"/>
      <c r="BT1675" s="24"/>
      <c r="BU1675" s="24"/>
      <c r="BV1675" s="24"/>
      <c r="BW1675" s="24"/>
      <c r="BX1675" s="24"/>
      <c r="BY1675" s="24"/>
      <c r="BZ1675" s="24"/>
      <c r="CA1675" s="24"/>
      <c r="CB1675" s="24"/>
      <c r="CC1675" s="24"/>
      <c r="CD1675" s="24"/>
      <c r="CE1675" s="24"/>
    </row>
    <row r="1676" spans="46:83" x14ac:dyDescent="0.15">
      <c r="AT1676" s="24"/>
      <c r="AU1676" s="24"/>
      <c r="AV1676" s="24"/>
      <c r="AW1676" s="24"/>
      <c r="AX1676" s="24"/>
      <c r="AY1676" s="24"/>
      <c r="AZ1676" s="24"/>
      <c r="BA1676" s="24"/>
      <c r="BB1676" s="24"/>
      <c r="BC1676" s="24"/>
      <c r="BD1676" s="24"/>
      <c r="BE1676" s="24"/>
      <c r="BF1676" s="24"/>
      <c r="BG1676" s="24"/>
      <c r="BH1676" s="24"/>
      <c r="BI1676" s="24"/>
      <c r="BJ1676" s="24"/>
      <c r="BK1676" s="24"/>
      <c r="BL1676" s="24"/>
      <c r="BM1676" s="24"/>
      <c r="BN1676" s="24"/>
      <c r="BO1676" s="24"/>
      <c r="BP1676" s="24"/>
      <c r="BQ1676" s="24"/>
      <c r="BR1676" s="24"/>
      <c r="BS1676" s="24"/>
      <c r="BT1676" s="24"/>
      <c r="BU1676" s="24"/>
      <c r="BV1676" s="24"/>
      <c r="BW1676" s="24"/>
      <c r="BX1676" s="24"/>
      <c r="BY1676" s="24"/>
      <c r="BZ1676" s="24"/>
      <c r="CA1676" s="24"/>
      <c r="CB1676" s="24"/>
      <c r="CC1676" s="24"/>
      <c r="CD1676" s="24"/>
      <c r="CE1676" s="24"/>
    </row>
    <row r="1677" spans="46:83" x14ac:dyDescent="0.15">
      <c r="AT1677" s="24"/>
      <c r="AU1677" s="24"/>
      <c r="AV1677" s="24"/>
      <c r="AW1677" s="24"/>
      <c r="AX1677" s="24"/>
      <c r="AY1677" s="24"/>
      <c r="AZ1677" s="24"/>
      <c r="BA1677" s="24"/>
      <c r="BB1677" s="24"/>
      <c r="BC1677" s="24"/>
      <c r="BD1677" s="24"/>
      <c r="BE1677" s="24"/>
      <c r="BF1677" s="24"/>
      <c r="BG1677" s="24"/>
      <c r="BH1677" s="24"/>
      <c r="BI1677" s="24"/>
      <c r="BJ1677" s="24"/>
      <c r="BK1677" s="24"/>
      <c r="BL1677" s="24"/>
      <c r="BM1677" s="24"/>
      <c r="BN1677" s="24"/>
      <c r="BO1677" s="24"/>
      <c r="BP1677" s="24"/>
      <c r="BQ1677" s="24"/>
      <c r="BR1677" s="24"/>
      <c r="BS1677" s="24"/>
      <c r="BT1677" s="24"/>
      <c r="BU1677" s="24"/>
      <c r="BV1677" s="24"/>
      <c r="BW1677" s="24"/>
      <c r="BX1677" s="24"/>
      <c r="BY1677" s="24"/>
      <c r="BZ1677" s="24"/>
      <c r="CA1677" s="24"/>
      <c r="CB1677" s="24"/>
      <c r="CC1677" s="24"/>
      <c r="CD1677" s="24"/>
      <c r="CE1677" s="24"/>
    </row>
    <row r="1678" spans="46:83" x14ac:dyDescent="0.15">
      <c r="AT1678" s="24"/>
      <c r="AU1678" s="24"/>
      <c r="AV1678" s="24"/>
      <c r="AW1678" s="24"/>
      <c r="AX1678" s="24"/>
      <c r="AY1678" s="24"/>
      <c r="AZ1678" s="24"/>
      <c r="BA1678" s="24"/>
      <c r="BB1678" s="24"/>
      <c r="BC1678" s="24"/>
      <c r="BD1678" s="24"/>
      <c r="BE1678" s="24"/>
      <c r="BF1678" s="24"/>
      <c r="BG1678" s="24"/>
      <c r="BH1678" s="24"/>
      <c r="BI1678" s="24"/>
      <c r="BJ1678" s="24"/>
      <c r="BK1678" s="24"/>
      <c r="BL1678" s="24"/>
      <c r="BM1678" s="24"/>
      <c r="BN1678" s="24"/>
      <c r="BO1678" s="24"/>
      <c r="BP1678" s="24"/>
      <c r="BQ1678" s="24"/>
      <c r="BR1678" s="24"/>
      <c r="BS1678" s="24"/>
      <c r="BT1678" s="24"/>
      <c r="BU1678" s="24"/>
      <c r="BV1678" s="24"/>
      <c r="BW1678" s="24"/>
      <c r="BX1678" s="24"/>
      <c r="BY1678" s="24"/>
      <c r="BZ1678" s="24"/>
      <c r="CA1678" s="24"/>
      <c r="CB1678" s="24"/>
      <c r="CC1678" s="24"/>
      <c r="CD1678" s="24"/>
      <c r="CE1678" s="24"/>
    </row>
    <row r="1679" spans="46:83" x14ac:dyDescent="0.15">
      <c r="AT1679" s="24"/>
      <c r="AU1679" s="24"/>
      <c r="AV1679" s="24"/>
      <c r="AW1679" s="24"/>
      <c r="AX1679" s="24"/>
      <c r="AY1679" s="24"/>
      <c r="AZ1679" s="24"/>
      <c r="BA1679" s="24"/>
      <c r="BB1679" s="24"/>
      <c r="BC1679" s="24"/>
      <c r="BD1679" s="24"/>
      <c r="BE1679" s="24"/>
      <c r="BF1679" s="24"/>
      <c r="BG1679" s="24"/>
      <c r="BH1679" s="24"/>
      <c r="BI1679" s="24"/>
      <c r="BJ1679" s="24"/>
      <c r="BK1679" s="24"/>
      <c r="BL1679" s="24"/>
      <c r="BM1679" s="24"/>
      <c r="BN1679" s="24"/>
      <c r="BO1679" s="24"/>
      <c r="BP1679" s="24"/>
      <c r="BQ1679" s="24"/>
      <c r="BR1679" s="24"/>
      <c r="BS1679" s="24"/>
      <c r="BT1679" s="24"/>
      <c r="BU1679" s="24"/>
      <c r="BV1679" s="24"/>
      <c r="BW1679" s="24"/>
      <c r="BX1679" s="24"/>
      <c r="BY1679" s="24"/>
      <c r="BZ1679" s="24"/>
      <c r="CA1679" s="24"/>
      <c r="CB1679" s="24"/>
      <c r="CC1679" s="24"/>
      <c r="CD1679" s="24"/>
      <c r="CE1679" s="24"/>
    </row>
    <row r="1680" spans="46:83" x14ac:dyDescent="0.15">
      <c r="AT1680" s="24"/>
      <c r="AU1680" s="24"/>
      <c r="AV1680" s="24"/>
      <c r="AW1680" s="24"/>
      <c r="AX1680" s="24"/>
      <c r="AY1680" s="24"/>
      <c r="AZ1680" s="24"/>
      <c r="BA1680" s="24"/>
      <c r="BB1680" s="24"/>
      <c r="BC1680" s="24"/>
      <c r="BD1680" s="24"/>
      <c r="BE1680" s="24"/>
      <c r="BF1680" s="24"/>
      <c r="BG1680" s="24"/>
      <c r="BH1680" s="24"/>
      <c r="BI1680" s="24"/>
      <c r="BJ1680" s="24"/>
      <c r="BK1680" s="24"/>
      <c r="BL1680" s="24"/>
      <c r="BM1680" s="24"/>
      <c r="BN1680" s="24"/>
      <c r="BO1680" s="24"/>
      <c r="BP1680" s="24"/>
      <c r="BQ1680" s="24"/>
      <c r="BR1680" s="24"/>
      <c r="BS1680" s="24"/>
      <c r="BT1680" s="24"/>
      <c r="BU1680" s="24"/>
      <c r="BV1680" s="24"/>
      <c r="BW1680" s="24"/>
      <c r="BX1680" s="24"/>
      <c r="BY1680" s="24"/>
      <c r="BZ1680" s="24"/>
      <c r="CA1680" s="24"/>
      <c r="CB1680" s="24"/>
      <c r="CC1680" s="24"/>
      <c r="CD1680" s="24"/>
      <c r="CE1680" s="24"/>
    </row>
    <row r="1681" spans="46:83" x14ac:dyDescent="0.15">
      <c r="AT1681" s="24"/>
      <c r="AU1681" s="24"/>
      <c r="AV1681" s="24"/>
      <c r="AW1681" s="24"/>
      <c r="AX1681" s="24"/>
      <c r="AY1681" s="24"/>
      <c r="AZ1681" s="24"/>
      <c r="BA1681" s="24"/>
      <c r="BB1681" s="24"/>
      <c r="BC1681" s="24"/>
      <c r="BD1681" s="24"/>
      <c r="BE1681" s="24"/>
      <c r="BF1681" s="24"/>
      <c r="BG1681" s="24"/>
      <c r="BH1681" s="24"/>
      <c r="BI1681" s="24"/>
      <c r="BJ1681" s="24"/>
      <c r="BK1681" s="24"/>
      <c r="BL1681" s="24"/>
      <c r="BM1681" s="24"/>
      <c r="BN1681" s="24"/>
      <c r="BO1681" s="24"/>
      <c r="BP1681" s="24"/>
      <c r="BQ1681" s="24"/>
      <c r="BR1681" s="24"/>
      <c r="BS1681" s="24"/>
      <c r="BT1681" s="24"/>
      <c r="BU1681" s="24"/>
      <c r="BV1681" s="24"/>
      <c r="BW1681" s="24"/>
      <c r="BX1681" s="24"/>
      <c r="BY1681" s="24"/>
      <c r="BZ1681" s="24"/>
      <c r="CA1681" s="24"/>
      <c r="CB1681" s="24"/>
      <c r="CC1681" s="24"/>
      <c r="CD1681" s="24"/>
      <c r="CE1681" s="24"/>
    </row>
    <row r="1682" spans="46:83" x14ac:dyDescent="0.15">
      <c r="AT1682" s="24"/>
      <c r="AU1682" s="24"/>
      <c r="AV1682" s="24"/>
      <c r="AW1682" s="24"/>
      <c r="AX1682" s="24"/>
      <c r="AY1682" s="24"/>
      <c r="AZ1682" s="24"/>
      <c r="BA1682" s="24"/>
      <c r="BB1682" s="24"/>
      <c r="BC1682" s="24"/>
      <c r="BD1682" s="24"/>
      <c r="BE1682" s="24"/>
      <c r="BF1682" s="24"/>
      <c r="BG1682" s="24"/>
      <c r="BH1682" s="24"/>
      <c r="BI1682" s="24"/>
      <c r="BJ1682" s="24"/>
      <c r="BK1682" s="24"/>
      <c r="BL1682" s="24"/>
      <c r="BM1682" s="24"/>
      <c r="BN1682" s="24"/>
      <c r="BO1682" s="24"/>
      <c r="BP1682" s="24"/>
      <c r="BQ1682" s="24"/>
      <c r="BR1682" s="24"/>
      <c r="BS1682" s="24"/>
      <c r="BT1682" s="24"/>
      <c r="BU1682" s="24"/>
      <c r="BV1682" s="24"/>
      <c r="BW1682" s="24"/>
      <c r="BX1682" s="24"/>
      <c r="BY1682" s="24"/>
      <c r="BZ1682" s="24"/>
      <c r="CA1682" s="24"/>
      <c r="CB1682" s="24"/>
      <c r="CC1682" s="24"/>
      <c r="CD1682" s="24"/>
      <c r="CE1682" s="24"/>
    </row>
    <row r="1683" spans="46:83" x14ac:dyDescent="0.15">
      <c r="AT1683" s="24"/>
      <c r="AU1683" s="24"/>
      <c r="AV1683" s="24"/>
      <c r="AW1683" s="24"/>
      <c r="AX1683" s="24"/>
      <c r="AY1683" s="24"/>
      <c r="AZ1683" s="24"/>
      <c r="BA1683" s="24"/>
      <c r="BB1683" s="24"/>
      <c r="BC1683" s="24"/>
      <c r="BD1683" s="24"/>
      <c r="BE1683" s="24"/>
      <c r="BF1683" s="24"/>
      <c r="BG1683" s="24"/>
      <c r="BH1683" s="24"/>
      <c r="BI1683" s="24"/>
      <c r="BJ1683" s="24"/>
      <c r="BK1683" s="24"/>
      <c r="BL1683" s="24"/>
      <c r="BM1683" s="24"/>
      <c r="BN1683" s="24"/>
      <c r="BO1683" s="24"/>
      <c r="BP1683" s="24"/>
      <c r="BQ1683" s="24"/>
      <c r="BR1683" s="24"/>
      <c r="BS1683" s="24"/>
      <c r="BT1683" s="24"/>
      <c r="BU1683" s="24"/>
      <c r="BV1683" s="24"/>
      <c r="BW1683" s="24"/>
      <c r="BX1683" s="24"/>
      <c r="BY1683" s="24"/>
      <c r="BZ1683" s="24"/>
      <c r="CA1683" s="24"/>
      <c r="CB1683" s="24"/>
      <c r="CC1683" s="24"/>
      <c r="CD1683" s="24"/>
      <c r="CE1683" s="24"/>
    </row>
    <row r="1684" spans="46:83" x14ac:dyDescent="0.15">
      <c r="AT1684" s="24"/>
      <c r="AU1684" s="24"/>
      <c r="AV1684" s="24"/>
      <c r="AW1684" s="24"/>
      <c r="AX1684" s="24"/>
      <c r="AY1684" s="24"/>
      <c r="AZ1684" s="24"/>
      <c r="BA1684" s="24"/>
      <c r="BB1684" s="24"/>
      <c r="BC1684" s="24"/>
      <c r="BD1684" s="24"/>
      <c r="BE1684" s="24"/>
      <c r="BF1684" s="24"/>
      <c r="BG1684" s="24"/>
      <c r="BH1684" s="24"/>
      <c r="BI1684" s="24"/>
      <c r="BJ1684" s="24"/>
      <c r="BK1684" s="24"/>
      <c r="BL1684" s="24"/>
      <c r="BM1684" s="24"/>
      <c r="BN1684" s="24"/>
      <c r="BO1684" s="24"/>
      <c r="BP1684" s="24"/>
      <c r="BQ1684" s="24"/>
      <c r="BR1684" s="24"/>
      <c r="BS1684" s="24"/>
      <c r="BT1684" s="24"/>
      <c r="BU1684" s="24"/>
      <c r="BV1684" s="24"/>
      <c r="BW1684" s="24"/>
      <c r="BX1684" s="24"/>
      <c r="BY1684" s="24"/>
      <c r="BZ1684" s="24"/>
      <c r="CA1684" s="24"/>
      <c r="CB1684" s="24"/>
      <c r="CC1684" s="24"/>
      <c r="CD1684" s="24"/>
      <c r="CE1684" s="24"/>
    </row>
    <row r="1685" spans="46:83" x14ac:dyDescent="0.15">
      <c r="AT1685" s="24"/>
      <c r="AU1685" s="24"/>
      <c r="AV1685" s="24"/>
      <c r="AW1685" s="24"/>
      <c r="AX1685" s="24"/>
      <c r="AY1685" s="24"/>
      <c r="AZ1685" s="24"/>
      <c r="BA1685" s="24"/>
      <c r="BB1685" s="24"/>
      <c r="BC1685" s="24"/>
      <c r="BD1685" s="24"/>
      <c r="BE1685" s="24"/>
      <c r="BF1685" s="24"/>
      <c r="BG1685" s="24"/>
      <c r="BH1685" s="24"/>
      <c r="BI1685" s="24"/>
      <c r="BJ1685" s="24"/>
      <c r="BK1685" s="24"/>
      <c r="BL1685" s="24"/>
      <c r="BM1685" s="24"/>
      <c r="BN1685" s="24"/>
      <c r="BO1685" s="24"/>
      <c r="BP1685" s="24"/>
      <c r="BQ1685" s="24"/>
      <c r="BR1685" s="24"/>
      <c r="BS1685" s="24"/>
      <c r="BT1685" s="24"/>
      <c r="BU1685" s="24"/>
      <c r="BV1685" s="24"/>
      <c r="BW1685" s="24"/>
      <c r="BX1685" s="24"/>
      <c r="BY1685" s="24"/>
      <c r="BZ1685" s="24"/>
      <c r="CA1685" s="24"/>
      <c r="CB1685" s="24"/>
      <c r="CC1685" s="24"/>
      <c r="CD1685" s="24"/>
      <c r="CE1685" s="24"/>
    </row>
    <row r="1686" spans="46:83" x14ac:dyDescent="0.15">
      <c r="AT1686" s="24"/>
      <c r="AU1686" s="24"/>
      <c r="AV1686" s="24"/>
      <c r="AW1686" s="24"/>
      <c r="AX1686" s="24"/>
      <c r="AY1686" s="24"/>
      <c r="AZ1686" s="24"/>
      <c r="BA1686" s="24"/>
      <c r="BB1686" s="24"/>
      <c r="BC1686" s="24"/>
      <c r="BD1686" s="24"/>
      <c r="BE1686" s="24"/>
      <c r="BF1686" s="24"/>
      <c r="BG1686" s="24"/>
      <c r="BH1686" s="24"/>
      <c r="BI1686" s="24"/>
      <c r="BJ1686" s="24"/>
      <c r="BK1686" s="24"/>
      <c r="BL1686" s="24"/>
      <c r="BM1686" s="24"/>
      <c r="BN1686" s="24"/>
      <c r="BO1686" s="24"/>
      <c r="BP1686" s="24"/>
      <c r="BQ1686" s="24"/>
      <c r="BR1686" s="24"/>
      <c r="BS1686" s="24"/>
      <c r="BT1686" s="24"/>
      <c r="BU1686" s="24"/>
      <c r="BV1686" s="24"/>
      <c r="BW1686" s="24"/>
      <c r="BX1686" s="24"/>
      <c r="BY1686" s="24"/>
      <c r="BZ1686" s="24"/>
      <c r="CA1686" s="24"/>
      <c r="CB1686" s="24"/>
      <c r="CC1686" s="24"/>
      <c r="CD1686" s="24"/>
      <c r="CE1686" s="24"/>
    </row>
    <row r="1687" spans="46:83" x14ac:dyDescent="0.15">
      <c r="AT1687" s="24"/>
      <c r="AU1687" s="24"/>
      <c r="AV1687" s="24"/>
      <c r="AW1687" s="24"/>
      <c r="AX1687" s="24"/>
      <c r="AY1687" s="24"/>
      <c r="AZ1687" s="24"/>
      <c r="BA1687" s="24"/>
      <c r="BB1687" s="24"/>
      <c r="BC1687" s="24"/>
      <c r="BD1687" s="24"/>
      <c r="BE1687" s="24"/>
      <c r="BF1687" s="24"/>
      <c r="BG1687" s="24"/>
      <c r="BH1687" s="24"/>
      <c r="BI1687" s="24"/>
      <c r="BJ1687" s="24"/>
      <c r="BK1687" s="24"/>
      <c r="BL1687" s="24"/>
      <c r="BM1687" s="24"/>
      <c r="BN1687" s="24"/>
      <c r="BO1687" s="24"/>
      <c r="BP1687" s="24"/>
      <c r="BQ1687" s="24"/>
      <c r="BR1687" s="24"/>
      <c r="BS1687" s="24"/>
      <c r="BT1687" s="24"/>
      <c r="BU1687" s="24"/>
      <c r="BV1687" s="24"/>
      <c r="BW1687" s="24"/>
      <c r="BX1687" s="24"/>
      <c r="BY1687" s="24"/>
      <c r="BZ1687" s="24"/>
      <c r="CA1687" s="24"/>
      <c r="CB1687" s="24"/>
      <c r="CC1687" s="24"/>
      <c r="CD1687" s="24"/>
      <c r="CE1687" s="24"/>
    </row>
    <row r="1688" spans="46:83" x14ac:dyDescent="0.15">
      <c r="AT1688" s="24"/>
      <c r="AU1688" s="24"/>
      <c r="AV1688" s="24"/>
      <c r="AW1688" s="24"/>
      <c r="AX1688" s="24"/>
      <c r="AY1688" s="24"/>
      <c r="AZ1688" s="24"/>
      <c r="BA1688" s="24"/>
      <c r="BB1688" s="24"/>
      <c r="BC1688" s="24"/>
      <c r="BD1688" s="24"/>
      <c r="BE1688" s="24"/>
      <c r="BF1688" s="24"/>
      <c r="BG1688" s="24"/>
      <c r="BH1688" s="24"/>
      <c r="BI1688" s="24"/>
      <c r="BJ1688" s="24"/>
      <c r="BK1688" s="24"/>
      <c r="BL1688" s="24"/>
      <c r="BM1688" s="24"/>
      <c r="BN1688" s="24"/>
      <c r="BO1688" s="24"/>
      <c r="BP1688" s="24"/>
      <c r="BQ1688" s="24"/>
      <c r="BR1688" s="24"/>
      <c r="BS1688" s="24"/>
      <c r="BT1688" s="24"/>
      <c r="BU1688" s="24"/>
      <c r="BV1688" s="24"/>
      <c r="BW1688" s="24"/>
      <c r="BX1688" s="24"/>
      <c r="BY1688" s="24"/>
      <c r="BZ1688" s="24"/>
      <c r="CA1688" s="24"/>
      <c r="CB1688" s="24"/>
      <c r="CC1688" s="24"/>
      <c r="CD1688" s="24"/>
      <c r="CE1688" s="24"/>
    </row>
    <row r="1689" spans="46:83" x14ac:dyDescent="0.15">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row>
    <row r="1690" spans="46:83" x14ac:dyDescent="0.15">
      <c r="AT1690" s="24"/>
      <c r="AU1690" s="24"/>
      <c r="AV1690" s="24"/>
      <c r="AW1690" s="24"/>
      <c r="AX1690" s="24"/>
      <c r="AY1690" s="24"/>
      <c r="AZ1690" s="24"/>
      <c r="BA1690" s="24"/>
      <c r="BB1690" s="24"/>
      <c r="BC1690" s="24"/>
      <c r="BD1690" s="24"/>
      <c r="BE1690" s="24"/>
      <c r="BF1690" s="24"/>
      <c r="BG1690" s="24"/>
      <c r="BH1690" s="24"/>
      <c r="BI1690" s="24"/>
      <c r="BJ1690" s="24"/>
      <c r="BK1690" s="24"/>
      <c r="BL1690" s="24"/>
      <c r="BM1690" s="24"/>
      <c r="BN1690" s="24"/>
      <c r="BO1690" s="24"/>
      <c r="BP1690" s="24"/>
      <c r="BQ1690" s="24"/>
      <c r="BR1690" s="24"/>
      <c r="BS1690" s="24"/>
      <c r="BT1690" s="24"/>
      <c r="BU1690" s="24"/>
      <c r="BV1690" s="24"/>
      <c r="BW1690" s="24"/>
      <c r="BX1690" s="24"/>
      <c r="BY1690" s="24"/>
      <c r="BZ1690" s="24"/>
      <c r="CA1690" s="24"/>
      <c r="CB1690" s="24"/>
      <c r="CC1690" s="24"/>
      <c r="CD1690" s="24"/>
      <c r="CE1690" s="24"/>
    </row>
    <row r="1691" spans="46:83" x14ac:dyDescent="0.15">
      <c r="AT1691" s="24"/>
      <c r="AU1691" s="24"/>
      <c r="AV1691" s="24"/>
      <c r="AW1691" s="24"/>
      <c r="AX1691" s="24"/>
      <c r="AY1691" s="24"/>
      <c r="AZ1691" s="24"/>
      <c r="BA1691" s="24"/>
      <c r="BB1691" s="24"/>
      <c r="BC1691" s="24"/>
      <c r="BD1691" s="24"/>
      <c r="BE1691" s="24"/>
      <c r="BF1691" s="24"/>
      <c r="BG1691" s="24"/>
      <c r="BH1691" s="24"/>
      <c r="BI1691" s="24"/>
      <c r="BJ1691" s="24"/>
      <c r="BK1691" s="24"/>
      <c r="BL1691" s="24"/>
      <c r="BM1691" s="24"/>
      <c r="BN1691" s="24"/>
      <c r="BO1691" s="24"/>
      <c r="BP1691" s="24"/>
      <c r="BQ1691" s="24"/>
      <c r="BR1691" s="24"/>
      <c r="BS1691" s="24"/>
      <c r="BT1691" s="24"/>
      <c r="BU1691" s="24"/>
      <c r="BV1691" s="24"/>
      <c r="BW1691" s="24"/>
      <c r="BX1691" s="24"/>
      <c r="BY1691" s="24"/>
      <c r="BZ1691" s="24"/>
      <c r="CA1691" s="24"/>
      <c r="CB1691" s="24"/>
      <c r="CC1691" s="24"/>
      <c r="CD1691" s="24"/>
      <c r="CE1691" s="24"/>
    </row>
    <row r="1692" spans="46:83" x14ac:dyDescent="0.15">
      <c r="AT1692" s="24"/>
      <c r="AU1692" s="24"/>
      <c r="AV1692" s="24"/>
      <c r="AW1692" s="24"/>
      <c r="AX1692" s="24"/>
      <c r="AY1692" s="24"/>
      <c r="AZ1692" s="24"/>
      <c r="BA1692" s="24"/>
      <c r="BB1692" s="24"/>
      <c r="BC1692" s="24"/>
      <c r="BD1692" s="24"/>
      <c r="BE1692" s="24"/>
      <c r="BF1692" s="24"/>
      <c r="BG1692" s="24"/>
      <c r="BH1692" s="24"/>
      <c r="BI1692" s="24"/>
      <c r="BJ1692" s="24"/>
      <c r="BK1692" s="24"/>
      <c r="BL1692" s="24"/>
      <c r="BM1692" s="24"/>
      <c r="BN1692" s="24"/>
      <c r="BO1692" s="24"/>
      <c r="BP1692" s="24"/>
      <c r="BQ1692" s="24"/>
      <c r="BR1692" s="24"/>
      <c r="BS1692" s="24"/>
      <c r="BT1692" s="24"/>
      <c r="BU1692" s="24"/>
      <c r="BV1692" s="24"/>
      <c r="BW1692" s="24"/>
      <c r="BX1692" s="24"/>
      <c r="BY1692" s="24"/>
      <c r="BZ1692" s="24"/>
      <c r="CA1692" s="24"/>
      <c r="CB1692" s="24"/>
      <c r="CC1692" s="24"/>
      <c r="CD1692" s="24"/>
      <c r="CE1692" s="24"/>
    </row>
    <row r="1693" spans="46:83" x14ac:dyDescent="0.15">
      <c r="AT1693" s="24"/>
      <c r="AU1693" s="24"/>
      <c r="AV1693" s="24"/>
      <c r="AW1693" s="24"/>
      <c r="AX1693" s="24"/>
      <c r="AY1693" s="24"/>
      <c r="AZ1693" s="24"/>
      <c r="BA1693" s="24"/>
      <c r="BB1693" s="24"/>
      <c r="BC1693" s="24"/>
      <c r="BD1693" s="24"/>
      <c r="BE1693" s="24"/>
      <c r="BF1693" s="24"/>
      <c r="BG1693" s="24"/>
      <c r="BH1693" s="24"/>
      <c r="BI1693" s="24"/>
      <c r="BJ1693" s="24"/>
      <c r="BK1693" s="24"/>
      <c r="BL1693" s="24"/>
      <c r="BM1693" s="24"/>
      <c r="BN1693" s="24"/>
      <c r="BO1693" s="24"/>
      <c r="BP1693" s="24"/>
      <c r="BQ1693" s="24"/>
      <c r="BR1693" s="24"/>
      <c r="BS1693" s="24"/>
      <c r="BT1693" s="24"/>
      <c r="BU1693" s="24"/>
      <c r="BV1693" s="24"/>
      <c r="BW1693" s="24"/>
      <c r="BX1693" s="24"/>
      <c r="BY1693" s="24"/>
      <c r="BZ1693" s="24"/>
      <c r="CA1693" s="24"/>
      <c r="CB1693" s="24"/>
      <c r="CC1693" s="24"/>
      <c r="CD1693" s="24"/>
      <c r="CE1693" s="24"/>
    </row>
    <row r="1694" spans="46:83" x14ac:dyDescent="0.15">
      <c r="AT1694" s="24"/>
      <c r="AU1694" s="24"/>
      <c r="AV1694" s="24"/>
      <c r="AW1694" s="24"/>
      <c r="AX1694" s="24"/>
      <c r="AY1694" s="24"/>
      <c r="AZ1694" s="24"/>
      <c r="BA1694" s="24"/>
      <c r="BB1694" s="24"/>
      <c r="BC1694" s="24"/>
      <c r="BD1694" s="24"/>
      <c r="BE1694" s="24"/>
      <c r="BF1694" s="24"/>
      <c r="BG1694" s="24"/>
      <c r="BH1694" s="24"/>
      <c r="BI1694" s="24"/>
      <c r="BJ1694" s="24"/>
      <c r="BK1694" s="24"/>
      <c r="BL1694" s="24"/>
      <c r="BM1694" s="24"/>
      <c r="BN1694" s="24"/>
      <c r="BO1694" s="24"/>
      <c r="BP1694" s="24"/>
      <c r="BQ1694" s="24"/>
      <c r="BR1694" s="24"/>
      <c r="BS1694" s="24"/>
      <c r="BT1694" s="24"/>
      <c r="BU1694" s="24"/>
      <c r="BV1694" s="24"/>
      <c r="BW1694" s="24"/>
      <c r="BX1694" s="24"/>
      <c r="BY1694" s="24"/>
      <c r="BZ1694" s="24"/>
      <c r="CA1694" s="24"/>
      <c r="CB1694" s="24"/>
      <c r="CC1694" s="24"/>
      <c r="CD1694" s="24"/>
      <c r="CE1694" s="24"/>
    </row>
    <row r="1695" spans="46:83" x14ac:dyDescent="0.15">
      <c r="AT1695" s="24"/>
      <c r="AU1695" s="24"/>
      <c r="AV1695" s="24"/>
      <c r="AW1695" s="24"/>
      <c r="AX1695" s="24"/>
      <c r="AY1695" s="24"/>
      <c r="AZ1695" s="24"/>
      <c r="BA1695" s="24"/>
      <c r="BB1695" s="24"/>
      <c r="BC1695" s="24"/>
      <c r="BD1695" s="24"/>
      <c r="BE1695" s="24"/>
      <c r="BF1695" s="24"/>
      <c r="BG1695" s="24"/>
      <c r="BH1695" s="24"/>
      <c r="BI1695" s="24"/>
      <c r="BJ1695" s="24"/>
      <c r="BK1695" s="24"/>
      <c r="BL1695" s="24"/>
      <c r="BM1695" s="24"/>
      <c r="BN1695" s="24"/>
      <c r="BO1695" s="24"/>
      <c r="BP1695" s="24"/>
      <c r="BQ1695" s="24"/>
      <c r="BR1695" s="24"/>
      <c r="BS1695" s="24"/>
      <c r="BT1695" s="24"/>
      <c r="BU1695" s="24"/>
      <c r="BV1695" s="24"/>
      <c r="BW1695" s="24"/>
      <c r="BX1695" s="24"/>
      <c r="BY1695" s="24"/>
      <c r="BZ1695" s="24"/>
      <c r="CA1695" s="24"/>
      <c r="CB1695" s="24"/>
      <c r="CC1695" s="24"/>
      <c r="CD1695" s="24"/>
      <c r="CE1695" s="24"/>
    </row>
    <row r="1696" spans="46:83" x14ac:dyDescent="0.15">
      <c r="AT1696" s="24"/>
      <c r="AU1696" s="24"/>
      <c r="AV1696" s="24"/>
      <c r="AW1696" s="24"/>
      <c r="AX1696" s="24"/>
      <c r="AY1696" s="24"/>
      <c r="AZ1696" s="24"/>
      <c r="BA1696" s="24"/>
      <c r="BB1696" s="24"/>
      <c r="BC1696" s="24"/>
      <c r="BD1696" s="24"/>
      <c r="BE1696" s="24"/>
      <c r="BF1696" s="24"/>
      <c r="BG1696" s="24"/>
      <c r="BH1696" s="24"/>
      <c r="BI1696" s="24"/>
      <c r="BJ1696" s="24"/>
      <c r="BK1696" s="24"/>
      <c r="BL1696" s="24"/>
      <c r="BM1696" s="24"/>
      <c r="BN1696" s="24"/>
      <c r="BO1696" s="24"/>
      <c r="BP1696" s="24"/>
      <c r="BQ1696" s="24"/>
      <c r="BR1696" s="24"/>
      <c r="BS1696" s="24"/>
      <c r="BT1696" s="24"/>
      <c r="BU1696" s="24"/>
      <c r="BV1696" s="24"/>
      <c r="BW1696" s="24"/>
      <c r="BX1696" s="24"/>
      <c r="BY1696" s="24"/>
      <c r="BZ1696" s="24"/>
      <c r="CA1696" s="24"/>
      <c r="CB1696" s="24"/>
      <c r="CC1696" s="24"/>
      <c r="CD1696" s="24"/>
      <c r="CE1696" s="24"/>
    </row>
    <row r="1697" spans="46:83" x14ac:dyDescent="0.15">
      <c r="AT1697" s="24"/>
      <c r="AU1697" s="24"/>
      <c r="AV1697" s="24"/>
      <c r="AW1697" s="24"/>
      <c r="AX1697" s="24"/>
      <c r="AY1697" s="24"/>
      <c r="AZ1697" s="24"/>
      <c r="BA1697" s="24"/>
      <c r="BB1697" s="24"/>
      <c r="BC1697" s="24"/>
      <c r="BD1697" s="24"/>
      <c r="BE1697" s="24"/>
      <c r="BF1697" s="24"/>
      <c r="BG1697" s="24"/>
      <c r="BH1697" s="24"/>
      <c r="BI1697" s="24"/>
      <c r="BJ1697" s="24"/>
      <c r="BK1697" s="24"/>
      <c r="BL1697" s="24"/>
      <c r="BM1697" s="24"/>
      <c r="BN1697" s="24"/>
      <c r="BO1697" s="24"/>
      <c r="BP1697" s="24"/>
      <c r="BQ1697" s="24"/>
      <c r="BR1697" s="24"/>
      <c r="BS1697" s="24"/>
      <c r="BT1697" s="24"/>
      <c r="BU1697" s="24"/>
      <c r="BV1697" s="24"/>
      <c r="BW1697" s="24"/>
      <c r="BX1697" s="24"/>
      <c r="BY1697" s="24"/>
      <c r="BZ1697" s="24"/>
      <c r="CA1697" s="24"/>
      <c r="CB1697" s="24"/>
      <c r="CC1697" s="24"/>
      <c r="CD1697" s="24"/>
      <c r="CE1697" s="24"/>
    </row>
    <row r="1698" spans="46:83" x14ac:dyDescent="0.15">
      <c r="AT1698" s="24"/>
      <c r="AU1698" s="24"/>
      <c r="AV1698" s="24"/>
      <c r="AW1698" s="24"/>
      <c r="AX1698" s="24"/>
      <c r="AY1698" s="24"/>
      <c r="AZ1698" s="24"/>
      <c r="BA1698" s="24"/>
      <c r="BB1698" s="24"/>
      <c r="BC1698" s="24"/>
      <c r="BD1698" s="24"/>
      <c r="BE1698" s="24"/>
      <c r="BF1698" s="24"/>
      <c r="BG1698" s="24"/>
      <c r="BH1698" s="24"/>
      <c r="BI1698" s="24"/>
      <c r="BJ1698" s="24"/>
      <c r="BK1698" s="24"/>
      <c r="BL1698" s="24"/>
      <c r="BM1698" s="24"/>
      <c r="BN1698" s="24"/>
      <c r="BO1698" s="24"/>
      <c r="BP1698" s="24"/>
      <c r="BQ1698" s="24"/>
      <c r="BR1698" s="24"/>
      <c r="BS1698" s="24"/>
      <c r="BT1698" s="24"/>
      <c r="BU1698" s="24"/>
      <c r="BV1698" s="24"/>
      <c r="BW1698" s="24"/>
      <c r="BX1698" s="24"/>
      <c r="BY1698" s="24"/>
      <c r="BZ1698" s="24"/>
      <c r="CA1698" s="24"/>
      <c r="CB1698" s="24"/>
      <c r="CC1698" s="24"/>
      <c r="CD1698" s="24"/>
      <c r="CE1698" s="24"/>
    </row>
    <row r="1699" spans="46:83" x14ac:dyDescent="0.15">
      <c r="AT1699" s="24"/>
      <c r="AU1699" s="24"/>
      <c r="AV1699" s="24"/>
      <c r="AW1699" s="24"/>
      <c r="AX1699" s="24"/>
      <c r="AY1699" s="24"/>
      <c r="AZ1699" s="24"/>
      <c r="BA1699" s="24"/>
      <c r="BB1699" s="24"/>
      <c r="BC1699" s="24"/>
      <c r="BD1699" s="24"/>
      <c r="BE1699" s="24"/>
      <c r="BF1699" s="24"/>
      <c r="BG1699" s="24"/>
      <c r="BH1699" s="24"/>
      <c r="BI1699" s="24"/>
      <c r="BJ1699" s="24"/>
      <c r="BK1699" s="24"/>
      <c r="BL1699" s="24"/>
      <c r="BM1699" s="24"/>
      <c r="BN1699" s="24"/>
      <c r="BO1699" s="24"/>
      <c r="BP1699" s="24"/>
      <c r="BQ1699" s="24"/>
      <c r="BR1699" s="24"/>
      <c r="BS1699" s="24"/>
      <c r="BT1699" s="24"/>
      <c r="BU1699" s="24"/>
      <c r="BV1699" s="24"/>
      <c r="BW1699" s="24"/>
      <c r="BX1699" s="24"/>
      <c r="BY1699" s="24"/>
      <c r="BZ1699" s="24"/>
      <c r="CA1699" s="24"/>
      <c r="CB1699" s="24"/>
      <c r="CC1699" s="24"/>
      <c r="CD1699" s="24"/>
      <c r="CE1699" s="24"/>
    </row>
    <row r="1700" spans="46:83" x14ac:dyDescent="0.15">
      <c r="AT1700" s="24"/>
      <c r="AU1700" s="24"/>
      <c r="AV1700" s="24"/>
      <c r="AW1700" s="24"/>
      <c r="AX1700" s="24"/>
      <c r="AY1700" s="24"/>
      <c r="AZ1700" s="24"/>
      <c r="BA1700" s="24"/>
      <c r="BB1700" s="24"/>
      <c r="BC1700" s="24"/>
      <c r="BD1700" s="24"/>
      <c r="BE1700" s="24"/>
      <c r="BF1700" s="24"/>
      <c r="BG1700" s="24"/>
      <c r="BH1700" s="24"/>
      <c r="BI1700" s="24"/>
      <c r="BJ1700" s="24"/>
      <c r="BK1700" s="24"/>
      <c r="BL1700" s="24"/>
      <c r="BM1700" s="24"/>
      <c r="BN1700" s="24"/>
      <c r="BO1700" s="24"/>
      <c r="BP1700" s="24"/>
      <c r="BQ1700" s="24"/>
      <c r="BR1700" s="24"/>
      <c r="BS1700" s="24"/>
      <c r="BT1700" s="24"/>
      <c r="BU1700" s="24"/>
      <c r="BV1700" s="24"/>
      <c r="BW1700" s="24"/>
      <c r="BX1700" s="24"/>
      <c r="BY1700" s="24"/>
      <c r="BZ1700" s="24"/>
      <c r="CA1700" s="24"/>
      <c r="CB1700" s="24"/>
      <c r="CC1700" s="24"/>
      <c r="CD1700" s="24"/>
      <c r="CE1700" s="24"/>
    </row>
    <row r="1701" spans="46:83" x14ac:dyDescent="0.15">
      <c r="AT1701" s="24"/>
      <c r="AU1701" s="24"/>
      <c r="AV1701" s="24"/>
      <c r="AW1701" s="24"/>
      <c r="AX1701" s="24"/>
      <c r="AY1701" s="24"/>
      <c r="AZ1701" s="24"/>
      <c r="BA1701" s="24"/>
      <c r="BB1701" s="24"/>
      <c r="BC1701" s="24"/>
      <c r="BD1701" s="24"/>
      <c r="BE1701" s="24"/>
      <c r="BF1701" s="24"/>
      <c r="BG1701" s="24"/>
      <c r="BH1701" s="24"/>
      <c r="BI1701" s="24"/>
      <c r="BJ1701" s="24"/>
      <c r="BK1701" s="24"/>
      <c r="BL1701" s="24"/>
      <c r="BM1701" s="24"/>
      <c r="BN1701" s="24"/>
      <c r="BO1701" s="24"/>
      <c r="BP1701" s="24"/>
      <c r="BQ1701" s="24"/>
      <c r="BR1701" s="24"/>
      <c r="BS1701" s="24"/>
      <c r="BT1701" s="24"/>
      <c r="BU1701" s="24"/>
      <c r="BV1701" s="24"/>
      <c r="BW1701" s="24"/>
      <c r="BX1701" s="24"/>
      <c r="BY1701" s="24"/>
      <c r="BZ1701" s="24"/>
      <c r="CA1701" s="24"/>
      <c r="CB1701" s="24"/>
      <c r="CC1701" s="24"/>
      <c r="CD1701" s="24"/>
      <c r="CE1701" s="24"/>
    </row>
    <row r="1702" spans="46:83" x14ac:dyDescent="0.15">
      <c r="AT1702" s="24"/>
      <c r="AU1702" s="24"/>
      <c r="AV1702" s="24"/>
      <c r="AW1702" s="24"/>
      <c r="AX1702" s="24"/>
      <c r="AY1702" s="24"/>
      <c r="AZ1702" s="24"/>
      <c r="BA1702" s="24"/>
      <c r="BB1702" s="24"/>
      <c r="BC1702" s="24"/>
      <c r="BD1702" s="24"/>
      <c r="BE1702" s="24"/>
      <c r="BF1702" s="24"/>
      <c r="BG1702" s="24"/>
      <c r="BH1702" s="24"/>
      <c r="BI1702" s="24"/>
      <c r="BJ1702" s="24"/>
      <c r="BK1702" s="24"/>
      <c r="BL1702" s="24"/>
      <c r="BM1702" s="24"/>
      <c r="BN1702" s="24"/>
      <c r="BO1702" s="24"/>
      <c r="BP1702" s="24"/>
      <c r="BQ1702" s="24"/>
      <c r="BR1702" s="24"/>
      <c r="BS1702" s="24"/>
      <c r="BT1702" s="24"/>
      <c r="BU1702" s="24"/>
      <c r="BV1702" s="24"/>
      <c r="BW1702" s="24"/>
      <c r="BX1702" s="24"/>
      <c r="BY1702" s="24"/>
      <c r="BZ1702" s="24"/>
      <c r="CA1702" s="24"/>
      <c r="CB1702" s="24"/>
      <c r="CC1702" s="24"/>
      <c r="CD1702" s="24"/>
      <c r="CE1702" s="24"/>
    </row>
    <row r="1703" spans="46:83" x14ac:dyDescent="0.15">
      <c r="AT1703" s="24"/>
      <c r="AU1703" s="24"/>
      <c r="AV1703" s="24"/>
      <c r="AW1703" s="24"/>
      <c r="AX1703" s="24"/>
      <c r="AY1703" s="24"/>
      <c r="AZ1703" s="24"/>
      <c r="BA1703" s="24"/>
      <c r="BB1703" s="24"/>
      <c r="BC1703" s="24"/>
      <c r="BD1703" s="24"/>
      <c r="BE1703" s="24"/>
      <c r="BF1703" s="24"/>
      <c r="BG1703" s="24"/>
      <c r="BH1703" s="24"/>
      <c r="BI1703" s="24"/>
      <c r="BJ1703" s="24"/>
      <c r="BK1703" s="24"/>
      <c r="BL1703" s="24"/>
      <c r="BM1703" s="24"/>
      <c r="BN1703" s="24"/>
      <c r="BO1703" s="24"/>
      <c r="BP1703" s="24"/>
      <c r="BQ1703" s="24"/>
      <c r="BR1703" s="24"/>
      <c r="BS1703" s="24"/>
      <c r="BT1703" s="24"/>
      <c r="BU1703" s="24"/>
      <c r="BV1703" s="24"/>
      <c r="BW1703" s="24"/>
      <c r="BX1703" s="24"/>
      <c r="BY1703" s="24"/>
      <c r="BZ1703" s="24"/>
      <c r="CA1703" s="24"/>
      <c r="CB1703" s="24"/>
      <c r="CC1703" s="24"/>
      <c r="CD1703" s="24"/>
      <c r="CE1703" s="24"/>
    </row>
    <row r="1704" spans="46:83" x14ac:dyDescent="0.15">
      <c r="AT1704" s="24"/>
      <c r="AU1704" s="24"/>
      <c r="AV1704" s="24"/>
      <c r="AW1704" s="24"/>
      <c r="AX1704" s="24"/>
      <c r="AY1704" s="24"/>
      <c r="AZ1704" s="24"/>
      <c r="BA1704" s="24"/>
      <c r="BB1704" s="24"/>
      <c r="BC1704" s="24"/>
      <c r="BD1704" s="24"/>
      <c r="BE1704" s="24"/>
      <c r="BF1704" s="24"/>
      <c r="BG1704" s="24"/>
      <c r="BH1704" s="24"/>
      <c r="BI1704" s="24"/>
      <c r="BJ1704" s="24"/>
      <c r="BK1704" s="24"/>
      <c r="BL1704" s="24"/>
      <c r="BM1704" s="24"/>
      <c r="BN1704" s="24"/>
      <c r="BO1704" s="24"/>
      <c r="BP1704" s="24"/>
      <c r="BQ1704" s="24"/>
      <c r="BR1704" s="24"/>
      <c r="BS1704" s="24"/>
      <c r="BT1704" s="24"/>
      <c r="BU1704" s="24"/>
      <c r="BV1704" s="24"/>
      <c r="BW1704" s="24"/>
      <c r="BX1704" s="24"/>
      <c r="BY1704" s="24"/>
      <c r="BZ1704" s="24"/>
      <c r="CA1704" s="24"/>
      <c r="CB1704" s="24"/>
      <c r="CC1704" s="24"/>
      <c r="CD1704" s="24"/>
      <c r="CE1704" s="24"/>
    </row>
    <row r="1705" spans="46:83" x14ac:dyDescent="0.15">
      <c r="AT1705" s="24"/>
      <c r="AU1705" s="24"/>
      <c r="AV1705" s="24"/>
      <c r="AW1705" s="24"/>
      <c r="AX1705" s="24"/>
      <c r="AY1705" s="24"/>
      <c r="AZ1705" s="24"/>
      <c r="BA1705" s="24"/>
      <c r="BB1705" s="24"/>
      <c r="BC1705" s="24"/>
      <c r="BD1705" s="24"/>
      <c r="BE1705" s="24"/>
      <c r="BF1705" s="24"/>
      <c r="BG1705" s="24"/>
      <c r="BH1705" s="24"/>
      <c r="BI1705" s="24"/>
      <c r="BJ1705" s="24"/>
      <c r="BK1705" s="24"/>
      <c r="BL1705" s="24"/>
      <c r="BM1705" s="24"/>
      <c r="BN1705" s="24"/>
      <c r="BO1705" s="24"/>
      <c r="BP1705" s="24"/>
      <c r="BQ1705" s="24"/>
      <c r="BR1705" s="24"/>
      <c r="BS1705" s="24"/>
      <c r="BT1705" s="24"/>
      <c r="BU1705" s="24"/>
      <c r="BV1705" s="24"/>
      <c r="BW1705" s="24"/>
      <c r="BX1705" s="24"/>
      <c r="BY1705" s="24"/>
      <c r="BZ1705" s="24"/>
      <c r="CA1705" s="24"/>
      <c r="CB1705" s="24"/>
      <c r="CC1705" s="24"/>
      <c r="CD1705" s="24"/>
      <c r="CE1705" s="24"/>
    </row>
    <row r="1706" spans="46:83" x14ac:dyDescent="0.15">
      <c r="AT1706" s="24"/>
      <c r="AU1706" s="24"/>
      <c r="AV1706" s="24"/>
      <c r="AW1706" s="24"/>
      <c r="AX1706" s="24"/>
      <c r="AY1706" s="24"/>
      <c r="AZ1706" s="24"/>
      <c r="BA1706" s="24"/>
      <c r="BB1706" s="24"/>
      <c r="BC1706" s="24"/>
      <c r="BD1706" s="24"/>
      <c r="BE1706" s="24"/>
      <c r="BF1706" s="24"/>
      <c r="BG1706" s="24"/>
      <c r="BH1706" s="24"/>
      <c r="BI1706" s="24"/>
      <c r="BJ1706" s="24"/>
      <c r="BK1706" s="24"/>
      <c r="BL1706" s="24"/>
      <c r="BM1706" s="24"/>
      <c r="BN1706" s="24"/>
      <c r="BO1706" s="24"/>
      <c r="BP1706" s="24"/>
      <c r="BQ1706" s="24"/>
      <c r="BR1706" s="24"/>
      <c r="BS1706" s="24"/>
      <c r="BT1706" s="24"/>
      <c r="BU1706" s="24"/>
      <c r="BV1706" s="24"/>
      <c r="BW1706" s="24"/>
      <c r="BX1706" s="24"/>
      <c r="BY1706" s="24"/>
      <c r="BZ1706" s="24"/>
      <c r="CA1706" s="24"/>
      <c r="CB1706" s="24"/>
      <c r="CC1706" s="24"/>
      <c r="CD1706" s="24"/>
      <c r="CE1706" s="24"/>
    </row>
    <row r="1707" spans="46:83" x14ac:dyDescent="0.15">
      <c r="AT1707" s="24"/>
      <c r="AU1707" s="24"/>
      <c r="AV1707" s="24"/>
      <c r="AW1707" s="24"/>
      <c r="AX1707" s="24"/>
      <c r="AY1707" s="24"/>
      <c r="AZ1707" s="24"/>
      <c r="BA1707" s="24"/>
      <c r="BB1707" s="24"/>
      <c r="BC1707" s="24"/>
      <c r="BD1707" s="24"/>
      <c r="BE1707" s="24"/>
      <c r="BF1707" s="24"/>
      <c r="BG1707" s="24"/>
      <c r="BH1707" s="24"/>
      <c r="BI1707" s="24"/>
      <c r="BJ1707" s="24"/>
      <c r="BK1707" s="24"/>
      <c r="BL1707" s="24"/>
      <c r="BM1707" s="24"/>
      <c r="BN1707" s="24"/>
      <c r="BO1707" s="24"/>
      <c r="BP1707" s="24"/>
      <c r="BQ1707" s="24"/>
      <c r="BR1707" s="24"/>
      <c r="BS1707" s="24"/>
      <c r="BT1707" s="24"/>
      <c r="BU1707" s="24"/>
      <c r="BV1707" s="24"/>
      <c r="BW1707" s="24"/>
      <c r="BX1707" s="24"/>
      <c r="BY1707" s="24"/>
      <c r="BZ1707" s="24"/>
      <c r="CA1707" s="24"/>
      <c r="CB1707" s="24"/>
      <c r="CC1707" s="24"/>
      <c r="CD1707" s="24"/>
      <c r="CE1707" s="24"/>
    </row>
    <row r="1708" spans="46:83" x14ac:dyDescent="0.15">
      <c r="AT1708" s="24"/>
      <c r="AU1708" s="24"/>
      <c r="AV1708" s="24"/>
      <c r="AW1708" s="24"/>
      <c r="AX1708" s="24"/>
      <c r="AY1708" s="24"/>
      <c r="AZ1708" s="24"/>
      <c r="BA1708" s="24"/>
      <c r="BB1708" s="24"/>
      <c r="BC1708" s="24"/>
      <c r="BD1708" s="24"/>
      <c r="BE1708" s="24"/>
      <c r="BF1708" s="24"/>
      <c r="BG1708" s="24"/>
      <c r="BH1708" s="24"/>
      <c r="BI1708" s="24"/>
      <c r="BJ1708" s="24"/>
      <c r="BK1708" s="24"/>
      <c r="BL1708" s="24"/>
      <c r="BM1708" s="24"/>
      <c r="BN1708" s="24"/>
      <c r="BO1708" s="24"/>
      <c r="BP1708" s="24"/>
      <c r="BQ1708" s="24"/>
      <c r="BR1708" s="24"/>
      <c r="BS1708" s="24"/>
      <c r="BT1708" s="24"/>
      <c r="BU1708" s="24"/>
      <c r="BV1708" s="24"/>
      <c r="BW1708" s="24"/>
      <c r="BX1708" s="24"/>
      <c r="BY1708" s="24"/>
      <c r="BZ1708" s="24"/>
      <c r="CA1708" s="24"/>
      <c r="CB1708" s="24"/>
      <c r="CC1708" s="24"/>
      <c r="CD1708" s="24"/>
      <c r="CE1708" s="24"/>
    </row>
    <row r="1709" spans="46:83" x14ac:dyDescent="0.15">
      <c r="AT1709" s="24"/>
      <c r="AU1709" s="24"/>
      <c r="AV1709" s="24"/>
      <c r="AW1709" s="24"/>
      <c r="AX1709" s="24"/>
      <c r="AY1709" s="24"/>
      <c r="AZ1709" s="24"/>
      <c r="BA1709" s="24"/>
      <c r="BB1709" s="24"/>
      <c r="BC1709" s="24"/>
      <c r="BD1709" s="24"/>
      <c r="BE1709" s="24"/>
      <c r="BF1709" s="24"/>
      <c r="BG1709" s="24"/>
      <c r="BH1709" s="24"/>
      <c r="BI1709" s="24"/>
      <c r="BJ1709" s="24"/>
      <c r="BK1709" s="24"/>
      <c r="BL1709" s="24"/>
      <c r="BM1709" s="24"/>
      <c r="BN1709" s="24"/>
      <c r="BO1709" s="24"/>
      <c r="BP1709" s="24"/>
      <c r="BQ1709" s="24"/>
      <c r="BR1709" s="24"/>
      <c r="BS1709" s="24"/>
      <c r="BT1709" s="24"/>
      <c r="BU1709" s="24"/>
      <c r="BV1709" s="24"/>
      <c r="BW1709" s="24"/>
      <c r="BX1709" s="24"/>
      <c r="BY1709" s="24"/>
      <c r="BZ1709" s="24"/>
      <c r="CA1709" s="24"/>
      <c r="CB1709" s="24"/>
      <c r="CC1709" s="24"/>
      <c r="CD1709" s="24"/>
      <c r="CE1709" s="24"/>
    </row>
    <row r="1710" spans="46:83" x14ac:dyDescent="0.15">
      <c r="AT1710" s="24"/>
      <c r="AU1710" s="24"/>
      <c r="AV1710" s="24"/>
      <c r="AW1710" s="24"/>
      <c r="AX1710" s="24"/>
      <c r="AY1710" s="24"/>
      <c r="AZ1710" s="24"/>
      <c r="BA1710" s="24"/>
      <c r="BB1710" s="24"/>
      <c r="BC1710" s="24"/>
      <c r="BD1710" s="24"/>
      <c r="BE1710" s="24"/>
      <c r="BF1710" s="24"/>
      <c r="BG1710" s="24"/>
      <c r="BH1710" s="24"/>
      <c r="BI1710" s="24"/>
      <c r="BJ1710" s="24"/>
      <c r="BK1710" s="24"/>
      <c r="BL1710" s="24"/>
      <c r="BM1710" s="24"/>
      <c r="BN1710" s="24"/>
      <c r="BO1710" s="24"/>
      <c r="BP1710" s="24"/>
      <c r="BQ1710" s="24"/>
      <c r="BR1710" s="24"/>
      <c r="BS1710" s="24"/>
      <c r="BT1710" s="24"/>
      <c r="BU1710" s="24"/>
      <c r="BV1710" s="24"/>
      <c r="BW1710" s="24"/>
      <c r="BX1710" s="24"/>
      <c r="BY1710" s="24"/>
      <c r="BZ1710" s="24"/>
      <c r="CA1710" s="24"/>
      <c r="CB1710" s="24"/>
      <c r="CC1710" s="24"/>
      <c r="CD1710" s="24"/>
      <c r="CE1710" s="24"/>
    </row>
    <row r="1711" spans="46:83" x14ac:dyDescent="0.15">
      <c r="AT1711" s="24"/>
      <c r="AU1711" s="24"/>
      <c r="AV1711" s="24"/>
      <c r="AW1711" s="24"/>
      <c r="AX1711" s="24"/>
      <c r="AY1711" s="24"/>
      <c r="AZ1711" s="24"/>
      <c r="BA1711" s="24"/>
      <c r="BB1711" s="24"/>
      <c r="BC1711" s="24"/>
      <c r="BD1711" s="24"/>
      <c r="BE1711" s="24"/>
      <c r="BF1711" s="24"/>
      <c r="BG1711" s="24"/>
      <c r="BH1711" s="24"/>
      <c r="BI1711" s="24"/>
      <c r="BJ1711" s="24"/>
      <c r="BK1711" s="24"/>
      <c r="BL1711" s="24"/>
      <c r="BM1711" s="24"/>
      <c r="BN1711" s="24"/>
      <c r="BO1711" s="24"/>
      <c r="BP1711" s="24"/>
      <c r="BQ1711" s="24"/>
      <c r="BR1711" s="24"/>
      <c r="BS1711" s="24"/>
      <c r="BT1711" s="24"/>
      <c r="BU1711" s="24"/>
      <c r="BV1711" s="24"/>
      <c r="BW1711" s="24"/>
      <c r="BX1711" s="24"/>
      <c r="BY1711" s="24"/>
      <c r="BZ1711" s="24"/>
      <c r="CA1711" s="24"/>
      <c r="CB1711" s="24"/>
      <c r="CC1711" s="24"/>
      <c r="CD1711" s="24"/>
      <c r="CE1711" s="24"/>
    </row>
    <row r="1712" spans="46:83" x14ac:dyDescent="0.15">
      <c r="AT1712" s="24"/>
      <c r="AU1712" s="24"/>
      <c r="AV1712" s="24"/>
      <c r="AW1712" s="24"/>
      <c r="AX1712" s="24"/>
      <c r="AY1712" s="24"/>
      <c r="AZ1712" s="24"/>
      <c r="BA1712" s="24"/>
      <c r="BB1712" s="24"/>
      <c r="BC1712" s="24"/>
      <c r="BD1712" s="24"/>
      <c r="BE1712" s="24"/>
      <c r="BF1712" s="24"/>
      <c r="BG1712" s="24"/>
      <c r="BH1712" s="24"/>
      <c r="BI1712" s="24"/>
      <c r="BJ1712" s="24"/>
      <c r="BK1712" s="24"/>
      <c r="BL1712" s="24"/>
      <c r="BM1712" s="24"/>
      <c r="BN1712" s="24"/>
      <c r="BO1712" s="24"/>
      <c r="BP1712" s="24"/>
      <c r="BQ1712" s="24"/>
      <c r="BR1712" s="24"/>
      <c r="BS1712" s="24"/>
      <c r="BT1712" s="24"/>
      <c r="BU1712" s="24"/>
      <c r="BV1712" s="24"/>
      <c r="BW1712" s="24"/>
      <c r="BX1712" s="24"/>
      <c r="BY1712" s="24"/>
      <c r="BZ1712" s="24"/>
      <c r="CA1712" s="24"/>
      <c r="CB1712" s="24"/>
      <c r="CC1712" s="24"/>
      <c r="CD1712" s="24"/>
      <c r="CE1712" s="24"/>
    </row>
    <row r="1713" spans="46:83" x14ac:dyDescent="0.15">
      <c r="AT1713" s="24"/>
      <c r="AU1713" s="24"/>
      <c r="AV1713" s="24"/>
      <c r="AW1713" s="24"/>
      <c r="AX1713" s="24"/>
      <c r="AY1713" s="24"/>
      <c r="AZ1713" s="24"/>
      <c r="BA1713" s="24"/>
      <c r="BB1713" s="24"/>
      <c r="BC1713" s="24"/>
      <c r="BD1713" s="24"/>
      <c r="BE1713" s="24"/>
      <c r="BF1713" s="24"/>
      <c r="BG1713" s="24"/>
      <c r="BH1713" s="24"/>
      <c r="BI1713" s="24"/>
      <c r="BJ1713" s="24"/>
      <c r="BK1713" s="24"/>
      <c r="BL1713" s="24"/>
      <c r="BM1713" s="24"/>
      <c r="BN1713" s="24"/>
      <c r="BO1713" s="24"/>
      <c r="BP1713" s="24"/>
      <c r="BQ1713" s="24"/>
      <c r="BR1713" s="24"/>
      <c r="BS1713" s="24"/>
      <c r="BT1713" s="24"/>
      <c r="BU1713" s="24"/>
      <c r="BV1713" s="24"/>
      <c r="BW1713" s="24"/>
      <c r="BX1713" s="24"/>
      <c r="BY1713" s="24"/>
      <c r="BZ1713" s="24"/>
      <c r="CA1713" s="24"/>
      <c r="CB1713" s="24"/>
      <c r="CC1713" s="24"/>
      <c r="CD1713" s="24"/>
      <c r="CE1713" s="24"/>
    </row>
    <row r="1714" spans="46:83" x14ac:dyDescent="0.15">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row>
    <row r="1715" spans="46:83" x14ac:dyDescent="0.15">
      <c r="AT1715" s="24"/>
      <c r="AU1715" s="24"/>
      <c r="AV1715" s="24"/>
      <c r="AW1715" s="24"/>
      <c r="AX1715" s="24"/>
      <c r="AY1715" s="24"/>
      <c r="AZ1715" s="24"/>
      <c r="BA1715" s="24"/>
      <c r="BB1715" s="24"/>
      <c r="BC1715" s="24"/>
      <c r="BD1715" s="24"/>
      <c r="BE1715" s="24"/>
      <c r="BF1715" s="24"/>
      <c r="BG1715" s="24"/>
      <c r="BH1715" s="24"/>
      <c r="BI1715" s="24"/>
      <c r="BJ1715" s="24"/>
      <c r="BK1715" s="24"/>
      <c r="BL1715" s="24"/>
      <c r="BM1715" s="24"/>
      <c r="BN1715" s="24"/>
      <c r="BO1715" s="24"/>
      <c r="BP1715" s="24"/>
      <c r="BQ1715" s="24"/>
      <c r="BR1715" s="24"/>
      <c r="BS1715" s="24"/>
      <c r="BT1715" s="24"/>
      <c r="BU1715" s="24"/>
      <c r="BV1715" s="24"/>
      <c r="BW1715" s="24"/>
      <c r="BX1715" s="24"/>
      <c r="BY1715" s="24"/>
      <c r="BZ1715" s="24"/>
      <c r="CA1715" s="24"/>
      <c r="CB1715" s="24"/>
      <c r="CC1715" s="24"/>
      <c r="CD1715" s="24"/>
      <c r="CE1715" s="24"/>
    </row>
    <row r="1716" spans="46:83" x14ac:dyDescent="0.15">
      <c r="AT1716" s="24"/>
      <c r="AU1716" s="24"/>
      <c r="AV1716" s="24"/>
      <c r="AW1716" s="24"/>
      <c r="AX1716" s="24"/>
      <c r="AY1716" s="24"/>
      <c r="AZ1716" s="24"/>
      <c r="BA1716" s="24"/>
      <c r="BB1716" s="24"/>
      <c r="BC1716" s="24"/>
      <c r="BD1716" s="24"/>
      <c r="BE1716" s="24"/>
      <c r="BF1716" s="24"/>
      <c r="BG1716" s="24"/>
      <c r="BH1716" s="24"/>
      <c r="BI1716" s="24"/>
      <c r="BJ1716" s="24"/>
      <c r="BK1716" s="24"/>
      <c r="BL1716" s="24"/>
      <c r="BM1716" s="24"/>
      <c r="BN1716" s="24"/>
      <c r="BO1716" s="24"/>
      <c r="BP1716" s="24"/>
      <c r="BQ1716" s="24"/>
      <c r="BR1716" s="24"/>
      <c r="BS1716" s="24"/>
      <c r="BT1716" s="24"/>
      <c r="BU1716" s="24"/>
      <c r="BV1716" s="24"/>
      <c r="BW1716" s="24"/>
      <c r="BX1716" s="24"/>
      <c r="BY1716" s="24"/>
      <c r="BZ1716" s="24"/>
      <c r="CA1716" s="24"/>
      <c r="CB1716" s="24"/>
      <c r="CC1716" s="24"/>
      <c r="CD1716" s="24"/>
      <c r="CE1716" s="24"/>
    </row>
    <row r="1717" spans="46:83" x14ac:dyDescent="0.15">
      <c r="AT1717" s="24"/>
      <c r="AU1717" s="24"/>
      <c r="AV1717" s="24"/>
      <c r="AW1717" s="24"/>
      <c r="AX1717" s="24"/>
      <c r="AY1717" s="24"/>
      <c r="AZ1717" s="24"/>
      <c r="BA1717" s="24"/>
      <c r="BB1717" s="24"/>
      <c r="BC1717" s="24"/>
      <c r="BD1717" s="24"/>
      <c r="BE1717" s="24"/>
      <c r="BF1717" s="24"/>
      <c r="BG1717" s="24"/>
      <c r="BH1717" s="24"/>
      <c r="BI1717" s="24"/>
      <c r="BJ1717" s="24"/>
      <c r="BK1717" s="24"/>
      <c r="BL1717" s="24"/>
      <c r="BM1717" s="24"/>
      <c r="BN1717" s="24"/>
      <c r="BO1717" s="24"/>
      <c r="BP1717" s="24"/>
      <c r="BQ1717" s="24"/>
      <c r="BR1717" s="24"/>
      <c r="BS1717" s="24"/>
      <c r="BT1717" s="24"/>
      <c r="BU1717" s="24"/>
      <c r="BV1717" s="24"/>
      <c r="BW1717" s="24"/>
      <c r="BX1717" s="24"/>
      <c r="BY1717" s="24"/>
      <c r="BZ1717" s="24"/>
      <c r="CA1717" s="24"/>
      <c r="CB1717" s="24"/>
      <c r="CC1717" s="24"/>
      <c r="CD1717" s="24"/>
      <c r="CE1717" s="24"/>
    </row>
    <row r="1718" spans="46:83" x14ac:dyDescent="0.15">
      <c r="AT1718" s="24"/>
      <c r="AU1718" s="24"/>
      <c r="AV1718" s="24"/>
      <c r="AW1718" s="24"/>
      <c r="AX1718" s="24"/>
      <c r="AY1718" s="24"/>
      <c r="AZ1718" s="24"/>
      <c r="BA1718" s="24"/>
      <c r="BB1718" s="24"/>
      <c r="BC1718" s="24"/>
      <c r="BD1718" s="24"/>
      <c r="BE1718" s="24"/>
      <c r="BF1718" s="24"/>
      <c r="BG1718" s="24"/>
      <c r="BH1718" s="24"/>
      <c r="BI1718" s="24"/>
      <c r="BJ1718" s="24"/>
      <c r="BK1718" s="24"/>
      <c r="BL1718" s="24"/>
      <c r="BM1718" s="24"/>
      <c r="BN1718" s="24"/>
      <c r="BO1718" s="24"/>
      <c r="BP1718" s="24"/>
      <c r="BQ1718" s="24"/>
      <c r="BR1718" s="24"/>
      <c r="BS1718" s="24"/>
      <c r="BT1718" s="24"/>
      <c r="BU1718" s="24"/>
      <c r="BV1718" s="24"/>
      <c r="BW1718" s="24"/>
      <c r="BX1718" s="24"/>
      <c r="BY1718" s="24"/>
      <c r="BZ1718" s="24"/>
      <c r="CA1718" s="24"/>
      <c r="CB1718" s="24"/>
      <c r="CC1718" s="24"/>
      <c r="CD1718" s="24"/>
      <c r="CE1718" s="24"/>
    </row>
    <row r="1719" spans="46:83" x14ac:dyDescent="0.15">
      <c r="AT1719" s="24"/>
      <c r="AU1719" s="24"/>
      <c r="AV1719" s="24"/>
      <c r="AW1719" s="24"/>
      <c r="AX1719" s="24"/>
      <c r="AY1719" s="24"/>
      <c r="AZ1719" s="24"/>
      <c r="BA1719" s="24"/>
      <c r="BB1719" s="24"/>
      <c r="BC1719" s="24"/>
      <c r="BD1719" s="24"/>
      <c r="BE1719" s="24"/>
      <c r="BF1719" s="24"/>
      <c r="BG1719" s="24"/>
      <c r="BH1719" s="24"/>
      <c r="BI1719" s="24"/>
      <c r="BJ1719" s="24"/>
      <c r="BK1719" s="24"/>
      <c r="BL1719" s="24"/>
      <c r="BM1719" s="24"/>
      <c r="BN1719" s="24"/>
      <c r="BO1719" s="24"/>
      <c r="BP1719" s="24"/>
      <c r="BQ1719" s="24"/>
      <c r="BR1719" s="24"/>
      <c r="BS1719" s="24"/>
      <c r="BT1719" s="24"/>
      <c r="BU1719" s="24"/>
      <c r="BV1719" s="24"/>
      <c r="BW1719" s="24"/>
      <c r="BX1719" s="24"/>
      <c r="BY1719" s="24"/>
      <c r="BZ1719" s="24"/>
      <c r="CA1719" s="24"/>
      <c r="CB1719" s="24"/>
      <c r="CC1719" s="24"/>
      <c r="CD1719" s="24"/>
      <c r="CE1719" s="24"/>
    </row>
    <row r="1720" spans="46:83" x14ac:dyDescent="0.15">
      <c r="AT1720" s="24"/>
      <c r="AU1720" s="24"/>
      <c r="AV1720" s="24"/>
      <c r="AW1720" s="24"/>
      <c r="AX1720" s="24"/>
      <c r="AY1720" s="24"/>
      <c r="AZ1720" s="24"/>
      <c r="BA1720" s="24"/>
      <c r="BB1720" s="24"/>
      <c r="BC1720" s="24"/>
      <c r="BD1720" s="24"/>
      <c r="BE1720" s="24"/>
      <c r="BF1720" s="24"/>
      <c r="BG1720" s="24"/>
      <c r="BH1720" s="24"/>
      <c r="BI1720" s="24"/>
      <c r="BJ1720" s="24"/>
      <c r="BK1720" s="24"/>
      <c r="BL1720" s="24"/>
      <c r="BM1720" s="24"/>
      <c r="BN1720" s="24"/>
      <c r="BO1720" s="24"/>
      <c r="BP1720" s="24"/>
      <c r="BQ1720" s="24"/>
      <c r="BR1720" s="24"/>
      <c r="BS1720" s="24"/>
      <c r="BT1720" s="24"/>
      <c r="BU1720" s="24"/>
      <c r="BV1720" s="24"/>
      <c r="BW1720" s="24"/>
      <c r="BX1720" s="24"/>
      <c r="BY1720" s="24"/>
      <c r="BZ1720" s="24"/>
      <c r="CA1720" s="24"/>
      <c r="CB1720" s="24"/>
      <c r="CC1720" s="24"/>
      <c r="CD1720" s="24"/>
      <c r="CE1720" s="24"/>
    </row>
    <row r="1721" spans="46:83" x14ac:dyDescent="0.15">
      <c r="AT1721" s="24"/>
      <c r="AU1721" s="24"/>
      <c r="AV1721" s="24"/>
      <c r="AW1721" s="24"/>
      <c r="AX1721" s="24"/>
      <c r="AY1721" s="24"/>
      <c r="AZ1721" s="24"/>
      <c r="BA1721" s="24"/>
      <c r="BB1721" s="24"/>
      <c r="BC1721" s="24"/>
      <c r="BD1721" s="24"/>
      <c r="BE1721" s="24"/>
      <c r="BF1721" s="24"/>
      <c r="BG1721" s="24"/>
      <c r="BH1721" s="24"/>
      <c r="BI1721" s="24"/>
      <c r="BJ1721" s="24"/>
      <c r="BK1721" s="24"/>
      <c r="BL1721" s="24"/>
      <c r="BM1721" s="24"/>
      <c r="BN1721" s="24"/>
      <c r="BO1721" s="24"/>
      <c r="BP1721" s="24"/>
      <c r="BQ1721" s="24"/>
      <c r="BR1721" s="24"/>
      <c r="BS1721" s="24"/>
      <c r="BT1721" s="24"/>
      <c r="BU1721" s="24"/>
      <c r="BV1721" s="24"/>
      <c r="BW1721" s="24"/>
      <c r="BX1721" s="24"/>
      <c r="BY1721" s="24"/>
      <c r="BZ1721" s="24"/>
      <c r="CA1721" s="24"/>
      <c r="CB1721" s="24"/>
      <c r="CC1721" s="24"/>
      <c r="CD1721" s="24"/>
      <c r="CE1721" s="24"/>
    </row>
    <row r="1722" spans="46:83" x14ac:dyDescent="0.15">
      <c r="AT1722" s="24"/>
      <c r="AU1722" s="24"/>
      <c r="AV1722" s="24"/>
      <c r="AW1722" s="24"/>
      <c r="AX1722" s="24"/>
      <c r="AY1722" s="24"/>
      <c r="AZ1722" s="24"/>
      <c r="BA1722" s="24"/>
      <c r="BB1722" s="24"/>
      <c r="BC1722" s="24"/>
      <c r="BD1722" s="24"/>
      <c r="BE1722" s="24"/>
      <c r="BF1722" s="24"/>
      <c r="BG1722" s="24"/>
      <c r="BH1722" s="24"/>
      <c r="BI1722" s="24"/>
      <c r="BJ1722" s="24"/>
      <c r="BK1722" s="24"/>
      <c r="BL1722" s="24"/>
      <c r="BM1722" s="24"/>
      <c r="BN1722" s="24"/>
      <c r="BO1722" s="24"/>
      <c r="BP1722" s="24"/>
      <c r="BQ1722" s="24"/>
      <c r="BR1722" s="24"/>
      <c r="BS1722" s="24"/>
      <c r="BT1722" s="24"/>
      <c r="BU1722" s="24"/>
      <c r="BV1722" s="24"/>
      <c r="BW1722" s="24"/>
      <c r="BX1722" s="24"/>
      <c r="BY1722" s="24"/>
      <c r="BZ1722" s="24"/>
      <c r="CA1722" s="24"/>
      <c r="CB1722" s="24"/>
      <c r="CC1722" s="24"/>
      <c r="CD1722" s="24"/>
      <c r="CE1722" s="24"/>
    </row>
    <row r="1723" spans="46:83" x14ac:dyDescent="0.15">
      <c r="AT1723" s="24"/>
      <c r="AU1723" s="24"/>
      <c r="AV1723" s="24"/>
      <c r="AW1723" s="24"/>
      <c r="AX1723" s="24"/>
      <c r="AY1723" s="24"/>
      <c r="AZ1723" s="24"/>
      <c r="BA1723" s="24"/>
      <c r="BB1723" s="24"/>
      <c r="BC1723" s="24"/>
      <c r="BD1723" s="24"/>
      <c r="BE1723" s="24"/>
      <c r="BF1723" s="24"/>
      <c r="BG1723" s="24"/>
      <c r="BH1723" s="24"/>
      <c r="BI1723" s="24"/>
      <c r="BJ1723" s="24"/>
      <c r="BK1723" s="24"/>
      <c r="BL1723" s="24"/>
      <c r="BM1723" s="24"/>
      <c r="BN1723" s="24"/>
      <c r="BO1723" s="24"/>
      <c r="BP1723" s="24"/>
      <c r="BQ1723" s="24"/>
      <c r="BR1723" s="24"/>
      <c r="BS1723" s="24"/>
      <c r="BT1723" s="24"/>
      <c r="BU1723" s="24"/>
      <c r="BV1723" s="24"/>
      <c r="BW1723" s="24"/>
      <c r="BX1723" s="24"/>
      <c r="BY1723" s="24"/>
      <c r="BZ1723" s="24"/>
      <c r="CA1723" s="24"/>
      <c r="CB1723" s="24"/>
      <c r="CC1723" s="24"/>
      <c r="CD1723" s="24"/>
      <c r="CE1723" s="24"/>
    </row>
    <row r="1724" spans="46:83" x14ac:dyDescent="0.15">
      <c r="AT1724" s="24"/>
      <c r="AU1724" s="24"/>
      <c r="AV1724" s="24"/>
      <c r="AW1724" s="24"/>
      <c r="AX1724" s="24"/>
      <c r="AY1724" s="24"/>
      <c r="AZ1724" s="24"/>
      <c r="BA1724" s="24"/>
      <c r="BB1724" s="24"/>
      <c r="BC1724" s="24"/>
      <c r="BD1724" s="24"/>
      <c r="BE1724" s="24"/>
      <c r="BF1724" s="24"/>
      <c r="BG1724" s="24"/>
      <c r="BH1724" s="24"/>
      <c r="BI1724" s="24"/>
      <c r="BJ1724" s="24"/>
      <c r="BK1724" s="24"/>
      <c r="BL1724" s="24"/>
      <c r="BM1724" s="24"/>
      <c r="BN1724" s="24"/>
      <c r="BO1724" s="24"/>
      <c r="BP1724" s="24"/>
      <c r="BQ1724" s="24"/>
      <c r="BR1724" s="24"/>
      <c r="BS1724" s="24"/>
      <c r="BT1724" s="24"/>
      <c r="BU1724" s="24"/>
      <c r="BV1724" s="24"/>
      <c r="BW1724" s="24"/>
      <c r="BX1724" s="24"/>
      <c r="BY1724" s="24"/>
      <c r="BZ1724" s="24"/>
      <c r="CA1724" s="24"/>
      <c r="CB1724" s="24"/>
      <c r="CC1724" s="24"/>
      <c r="CD1724" s="24"/>
      <c r="CE1724" s="24"/>
    </row>
    <row r="1725" spans="46:83" x14ac:dyDescent="0.15">
      <c r="AT1725" s="24"/>
      <c r="AU1725" s="24"/>
      <c r="AV1725" s="24"/>
      <c r="AW1725" s="24"/>
      <c r="AX1725" s="24"/>
      <c r="AY1725" s="24"/>
      <c r="AZ1725" s="24"/>
      <c r="BA1725" s="24"/>
      <c r="BB1725" s="24"/>
      <c r="BC1725" s="24"/>
      <c r="BD1725" s="24"/>
      <c r="BE1725" s="24"/>
      <c r="BF1725" s="24"/>
      <c r="BG1725" s="24"/>
      <c r="BH1725" s="24"/>
      <c r="BI1725" s="24"/>
      <c r="BJ1725" s="24"/>
      <c r="BK1725" s="24"/>
      <c r="BL1725" s="24"/>
      <c r="BM1725" s="24"/>
      <c r="BN1725" s="24"/>
      <c r="BO1725" s="24"/>
      <c r="BP1725" s="24"/>
      <c r="BQ1725" s="24"/>
      <c r="BR1725" s="24"/>
      <c r="BS1725" s="24"/>
      <c r="BT1725" s="24"/>
      <c r="BU1725" s="24"/>
      <c r="BV1725" s="24"/>
      <c r="BW1725" s="24"/>
      <c r="BX1725" s="24"/>
      <c r="BY1725" s="24"/>
      <c r="BZ1725" s="24"/>
      <c r="CA1725" s="24"/>
      <c r="CB1725" s="24"/>
      <c r="CC1725" s="24"/>
      <c r="CD1725" s="24"/>
      <c r="CE1725" s="24"/>
    </row>
    <row r="1726" spans="46:83" x14ac:dyDescent="0.15">
      <c r="AT1726" s="24"/>
      <c r="AU1726" s="24"/>
      <c r="AV1726" s="24"/>
      <c r="AW1726" s="24"/>
      <c r="AX1726" s="24"/>
      <c r="AY1726" s="24"/>
      <c r="AZ1726" s="24"/>
      <c r="BA1726" s="24"/>
      <c r="BB1726" s="24"/>
      <c r="BC1726" s="24"/>
      <c r="BD1726" s="24"/>
      <c r="BE1726" s="24"/>
      <c r="BF1726" s="24"/>
      <c r="BG1726" s="24"/>
      <c r="BH1726" s="24"/>
      <c r="BI1726" s="24"/>
      <c r="BJ1726" s="24"/>
      <c r="BK1726" s="24"/>
      <c r="BL1726" s="24"/>
      <c r="BM1726" s="24"/>
      <c r="BN1726" s="24"/>
      <c r="BO1726" s="24"/>
      <c r="BP1726" s="24"/>
      <c r="BQ1726" s="24"/>
      <c r="BR1726" s="24"/>
      <c r="BS1726" s="24"/>
      <c r="BT1726" s="24"/>
      <c r="BU1726" s="24"/>
      <c r="BV1726" s="24"/>
      <c r="BW1726" s="24"/>
      <c r="BX1726" s="24"/>
      <c r="BY1726" s="24"/>
      <c r="BZ1726" s="24"/>
      <c r="CA1726" s="24"/>
      <c r="CB1726" s="24"/>
      <c r="CC1726" s="24"/>
      <c r="CD1726" s="24"/>
      <c r="CE1726" s="24"/>
    </row>
    <row r="1727" spans="46:83" x14ac:dyDescent="0.15">
      <c r="AT1727" s="24"/>
      <c r="AU1727" s="24"/>
      <c r="AV1727" s="24"/>
      <c r="AW1727" s="24"/>
      <c r="AX1727" s="24"/>
      <c r="AY1727" s="24"/>
      <c r="AZ1727" s="24"/>
      <c r="BA1727" s="24"/>
      <c r="BB1727" s="24"/>
      <c r="BC1727" s="24"/>
      <c r="BD1727" s="24"/>
      <c r="BE1727" s="24"/>
      <c r="BF1727" s="24"/>
      <c r="BG1727" s="24"/>
      <c r="BH1727" s="24"/>
      <c r="BI1727" s="24"/>
      <c r="BJ1727" s="24"/>
      <c r="BK1727" s="24"/>
      <c r="BL1727" s="24"/>
      <c r="BM1727" s="24"/>
      <c r="BN1727" s="24"/>
      <c r="BO1727" s="24"/>
      <c r="BP1727" s="24"/>
      <c r="BQ1727" s="24"/>
      <c r="BR1727" s="24"/>
      <c r="BS1727" s="24"/>
      <c r="BT1727" s="24"/>
      <c r="BU1727" s="24"/>
      <c r="BV1727" s="24"/>
      <c r="BW1727" s="24"/>
      <c r="BX1727" s="24"/>
      <c r="BY1727" s="24"/>
      <c r="BZ1727" s="24"/>
      <c r="CA1727" s="24"/>
      <c r="CB1727" s="24"/>
      <c r="CC1727" s="24"/>
      <c r="CD1727" s="24"/>
      <c r="CE1727" s="24"/>
    </row>
    <row r="1728" spans="46:83" x14ac:dyDescent="0.15">
      <c r="AT1728" s="24"/>
      <c r="AU1728" s="24"/>
      <c r="AV1728" s="24"/>
      <c r="AW1728" s="24"/>
      <c r="AX1728" s="24"/>
      <c r="AY1728" s="24"/>
      <c r="AZ1728" s="24"/>
      <c r="BA1728" s="24"/>
      <c r="BB1728" s="24"/>
      <c r="BC1728" s="24"/>
      <c r="BD1728" s="24"/>
      <c r="BE1728" s="24"/>
      <c r="BF1728" s="24"/>
      <c r="BG1728" s="24"/>
      <c r="BH1728" s="24"/>
      <c r="BI1728" s="24"/>
      <c r="BJ1728" s="24"/>
      <c r="BK1728" s="24"/>
      <c r="BL1728" s="24"/>
      <c r="BM1728" s="24"/>
      <c r="BN1728" s="24"/>
      <c r="BO1728" s="24"/>
      <c r="BP1728" s="24"/>
      <c r="BQ1728" s="24"/>
      <c r="BR1728" s="24"/>
      <c r="BS1728" s="24"/>
      <c r="BT1728" s="24"/>
      <c r="BU1728" s="24"/>
      <c r="BV1728" s="24"/>
      <c r="BW1728" s="24"/>
      <c r="BX1728" s="24"/>
      <c r="BY1728" s="24"/>
      <c r="BZ1728" s="24"/>
      <c r="CA1728" s="24"/>
      <c r="CB1728" s="24"/>
      <c r="CC1728" s="24"/>
      <c r="CD1728" s="24"/>
      <c r="CE1728" s="24"/>
    </row>
    <row r="1729" spans="46:83" x14ac:dyDescent="0.15">
      <c r="AT1729" s="24"/>
      <c r="AU1729" s="24"/>
      <c r="AV1729" s="24"/>
      <c r="AW1729" s="24"/>
      <c r="AX1729" s="24"/>
      <c r="AY1729" s="24"/>
      <c r="AZ1729" s="24"/>
      <c r="BA1729" s="24"/>
      <c r="BB1729" s="24"/>
      <c r="BC1729" s="24"/>
      <c r="BD1729" s="24"/>
      <c r="BE1729" s="24"/>
      <c r="BF1729" s="24"/>
      <c r="BG1729" s="24"/>
      <c r="BH1729" s="24"/>
      <c r="BI1729" s="24"/>
      <c r="BJ1729" s="24"/>
      <c r="BK1729" s="24"/>
      <c r="BL1729" s="24"/>
      <c r="BM1729" s="24"/>
      <c r="BN1729" s="24"/>
      <c r="BO1729" s="24"/>
      <c r="BP1729" s="24"/>
      <c r="BQ1729" s="24"/>
      <c r="BR1729" s="24"/>
      <c r="BS1729" s="24"/>
      <c r="BT1729" s="24"/>
      <c r="BU1729" s="24"/>
      <c r="BV1729" s="24"/>
      <c r="BW1729" s="24"/>
      <c r="BX1729" s="24"/>
      <c r="BY1729" s="24"/>
      <c r="BZ1729" s="24"/>
      <c r="CA1729" s="24"/>
      <c r="CB1729" s="24"/>
      <c r="CC1729" s="24"/>
      <c r="CD1729" s="24"/>
      <c r="CE1729" s="24"/>
    </row>
    <row r="1730" spans="46:83" x14ac:dyDescent="0.15">
      <c r="AT1730" s="24"/>
      <c r="AU1730" s="24"/>
      <c r="AV1730" s="24"/>
      <c r="AW1730" s="24"/>
      <c r="AX1730" s="24"/>
      <c r="AY1730" s="24"/>
      <c r="AZ1730" s="24"/>
      <c r="BA1730" s="24"/>
      <c r="BB1730" s="24"/>
      <c r="BC1730" s="24"/>
      <c r="BD1730" s="24"/>
      <c r="BE1730" s="24"/>
      <c r="BF1730" s="24"/>
      <c r="BG1730" s="24"/>
      <c r="BH1730" s="24"/>
      <c r="BI1730" s="24"/>
      <c r="BJ1730" s="24"/>
      <c r="BK1730" s="24"/>
      <c r="BL1730" s="24"/>
      <c r="BM1730" s="24"/>
      <c r="BN1730" s="24"/>
      <c r="BO1730" s="24"/>
      <c r="BP1730" s="24"/>
      <c r="BQ1730" s="24"/>
      <c r="BR1730" s="24"/>
      <c r="BS1730" s="24"/>
      <c r="BT1730" s="24"/>
      <c r="BU1730" s="24"/>
      <c r="BV1730" s="24"/>
      <c r="BW1730" s="24"/>
      <c r="BX1730" s="24"/>
      <c r="BY1730" s="24"/>
      <c r="BZ1730" s="24"/>
      <c r="CA1730" s="24"/>
      <c r="CB1730" s="24"/>
      <c r="CC1730" s="24"/>
      <c r="CD1730" s="24"/>
      <c r="CE1730" s="24"/>
    </row>
    <row r="1731" spans="46:83" x14ac:dyDescent="0.15">
      <c r="AT1731" s="24"/>
      <c r="AU1731" s="24"/>
      <c r="AV1731" s="24"/>
      <c r="AW1731" s="24"/>
      <c r="AX1731" s="24"/>
      <c r="AY1731" s="24"/>
      <c r="AZ1731" s="24"/>
      <c r="BA1731" s="24"/>
      <c r="BB1731" s="24"/>
      <c r="BC1731" s="24"/>
      <c r="BD1731" s="24"/>
      <c r="BE1731" s="24"/>
      <c r="BF1731" s="24"/>
      <c r="BG1731" s="24"/>
      <c r="BH1731" s="24"/>
      <c r="BI1731" s="24"/>
      <c r="BJ1731" s="24"/>
      <c r="BK1731" s="24"/>
      <c r="BL1731" s="24"/>
      <c r="BM1731" s="24"/>
      <c r="BN1731" s="24"/>
      <c r="BO1731" s="24"/>
      <c r="BP1731" s="24"/>
      <c r="BQ1731" s="24"/>
      <c r="BR1731" s="24"/>
      <c r="BS1731" s="24"/>
      <c r="BT1731" s="24"/>
      <c r="BU1731" s="24"/>
      <c r="BV1731" s="24"/>
      <c r="BW1731" s="24"/>
      <c r="BX1731" s="24"/>
      <c r="BY1731" s="24"/>
      <c r="BZ1731" s="24"/>
      <c r="CA1731" s="24"/>
      <c r="CB1731" s="24"/>
      <c r="CC1731" s="24"/>
      <c r="CD1731" s="24"/>
      <c r="CE1731" s="24"/>
    </row>
    <row r="1732" spans="46:83" x14ac:dyDescent="0.15">
      <c r="AT1732" s="24"/>
      <c r="AU1732" s="24"/>
      <c r="AV1732" s="24"/>
      <c r="AW1732" s="24"/>
      <c r="AX1732" s="24"/>
      <c r="AY1732" s="24"/>
      <c r="AZ1732" s="24"/>
      <c r="BA1732" s="24"/>
      <c r="BB1732" s="24"/>
      <c r="BC1732" s="24"/>
      <c r="BD1732" s="24"/>
      <c r="BE1732" s="24"/>
      <c r="BF1732" s="24"/>
      <c r="BG1732" s="24"/>
      <c r="BH1732" s="24"/>
      <c r="BI1732" s="24"/>
      <c r="BJ1732" s="24"/>
      <c r="BK1732" s="24"/>
      <c r="BL1732" s="24"/>
      <c r="BM1732" s="24"/>
      <c r="BN1732" s="24"/>
      <c r="BO1732" s="24"/>
      <c r="BP1732" s="24"/>
      <c r="BQ1732" s="24"/>
      <c r="BR1732" s="24"/>
      <c r="BS1732" s="24"/>
      <c r="BT1732" s="24"/>
      <c r="BU1732" s="24"/>
      <c r="BV1732" s="24"/>
      <c r="BW1732" s="24"/>
      <c r="BX1732" s="24"/>
      <c r="BY1732" s="24"/>
      <c r="BZ1732" s="24"/>
      <c r="CA1732" s="24"/>
      <c r="CB1732" s="24"/>
      <c r="CC1732" s="24"/>
      <c r="CD1732" s="24"/>
      <c r="CE1732" s="24"/>
    </row>
    <row r="1733" spans="46:83" x14ac:dyDescent="0.15">
      <c r="AT1733" s="24"/>
      <c r="AU1733" s="24"/>
      <c r="AV1733" s="24"/>
      <c r="AW1733" s="24"/>
      <c r="AX1733" s="24"/>
      <c r="AY1733" s="24"/>
      <c r="AZ1733" s="24"/>
      <c r="BA1733" s="24"/>
      <c r="BB1733" s="24"/>
      <c r="BC1733" s="24"/>
      <c r="BD1733" s="24"/>
      <c r="BE1733" s="24"/>
      <c r="BF1733" s="24"/>
      <c r="BG1733" s="24"/>
      <c r="BH1733" s="24"/>
      <c r="BI1733" s="24"/>
      <c r="BJ1733" s="24"/>
      <c r="BK1733" s="24"/>
      <c r="BL1733" s="24"/>
      <c r="BM1733" s="24"/>
      <c r="BN1733" s="24"/>
      <c r="BO1733" s="24"/>
      <c r="BP1733" s="24"/>
      <c r="BQ1733" s="24"/>
      <c r="BR1733" s="24"/>
      <c r="BS1733" s="24"/>
      <c r="BT1733" s="24"/>
      <c r="BU1733" s="24"/>
      <c r="BV1733" s="24"/>
      <c r="BW1733" s="24"/>
      <c r="BX1733" s="24"/>
      <c r="BY1733" s="24"/>
      <c r="BZ1733" s="24"/>
      <c r="CA1733" s="24"/>
      <c r="CB1733" s="24"/>
      <c r="CC1733" s="24"/>
      <c r="CD1733" s="24"/>
      <c r="CE1733" s="24"/>
    </row>
    <row r="1734" spans="46:83" x14ac:dyDescent="0.15">
      <c r="AT1734" s="24"/>
      <c r="AU1734" s="24"/>
      <c r="AV1734" s="24"/>
      <c r="AW1734" s="24"/>
      <c r="AX1734" s="24"/>
      <c r="AY1734" s="24"/>
      <c r="AZ1734" s="24"/>
      <c r="BA1734" s="24"/>
      <c r="BB1734" s="24"/>
      <c r="BC1734" s="24"/>
      <c r="BD1734" s="24"/>
      <c r="BE1734" s="24"/>
      <c r="BF1734" s="24"/>
      <c r="BG1734" s="24"/>
      <c r="BH1734" s="24"/>
      <c r="BI1734" s="24"/>
      <c r="BJ1734" s="24"/>
      <c r="BK1734" s="24"/>
      <c r="BL1734" s="24"/>
      <c r="BM1734" s="24"/>
      <c r="BN1734" s="24"/>
      <c r="BO1734" s="24"/>
      <c r="BP1734" s="24"/>
      <c r="BQ1734" s="24"/>
      <c r="BR1734" s="24"/>
      <c r="BS1734" s="24"/>
      <c r="BT1734" s="24"/>
      <c r="BU1734" s="24"/>
      <c r="BV1734" s="24"/>
      <c r="BW1734" s="24"/>
      <c r="BX1734" s="24"/>
      <c r="BY1734" s="24"/>
      <c r="BZ1734" s="24"/>
      <c r="CA1734" s="24"/>
      <c r="CB1734" s="24"/>
      <c r="CC1734" s="24"/>
      <c r="CD1734" s="24"/>
      <c r="CE1734" s="24"/>
    </row>
    <row r="1735" spans="46:83" x14ac:dyDescent="0.15">
      <c r="AT1735" s="24"/>
      <c r="AU1735" s="24"/>
      <c r="AV1735" s="24"/>
      <c r="AW1735" s="24"/>
      <c r="AX1735" s="24"/>
      <c r="AY1735" s="24"/>
      <c r="AZ1735" s="24"/>
      <c r="BA1735" s="24"/>
      <c r="BB1735" s="24"/>
      <c r="BC1735" s="24"/>
      <c r="BD1735" s="24"/>
      <c r="BE1735" s="24"/>
      <c r="BF1735" s="24"/>
      <c r="BG1735" s="24"/>
      <c r="BH1735" s="24"/>
      <c r="BI1735" s="24"/>
      <c r="BJ1735" s="24"/>
      <c r="BK1735" s="24"/>
      <c r="BL1735" s="24"/>
      <c r="BM1735" s="24"/>
      <c r="BN1735" s="24"/>
      <c r="BO1735" s="24"/>
      <c r="BP1735" s="24"/>
      <c r="BQ1735" s="24"/>
      <c r="BR1735" s="24"/>
      <c r="BS1735" s="24"/>
      <c r="BT1735" s="24"/>
      <c r="BU1735" s="24"/>
      <c r="BV1735" s="24"/>
      <c r="BW1735" s="24"/>
      <c r="BX1735" s="24"/>
      <c r="BY1735" s="24"/>
      <c r="BZ1735" s="24"/>
      <c r="CA1735" s="24"/>
      <c r="CB1735" s="24"/>
      <c r="CC1735" s="24"/>
      <c r="CD1735" s="24"/>
      <c r="CE1735" s="24"/>
    </row>
    <row r="1736" spans="46:83" x14ac:dyDescent="0.15">
      <c r="AT1736" s="24"/>
      <c r="AU1736" s="24"/>
      <c r="AV1736" s="24"/>
      <c r="AW1736" s="24"/>
      <c r="AX1736" s="24"/>
      <c r="AY1736" s="24"/>
      <c r="AZ1736" s="24"/>
      <c r="BA1736" s="24"/>
      <c r="BB1736" s="24"/>
      <c r="BC1736" s="24"/>
      <c r="BD1736" s="24"/>
      <c r="BE1736" s="24"/>
      <c r="BF1736" s="24"/>
      <c r="BG1736" s="24"/>
      <c r="BH1736" s="24"/>
      <c r="BI1736" s="24"/>
      <c r="BJ1736" s="24"/>
      <c r="BK1736" s="24"/>
      <c r="BL1736" s="24"/>
      <c r="BM1736" s="24"/>
      <c r="BN1736" s="24"/>
      <c r="BO1736" s="24"/>
      <c r="BP1736" s="24"/>
      <c r="BQ1736" s="24"/>
      <c r="BR1736" s="24"/>
      <c r="BS1736" s="24"/>
      <c r="BT1736" s="24"/>
      <c r="BU1736" s="24"/>
      <c r="BV1736" s="24"/>
      <c r="BW1736" s="24"/>
      <c r="BX1736" s="24"/>
      <c r="BY1736" s="24"/>
      <c r="BZ1736" s="24"/>
      <c r="CA1736" s="24"/>
      <c r="CB1736" s="24"/>
      <c r="CC1736" s="24"/>
      <c r="CD1736" s="24"/>
      <c r="CE1736" s="24"/>
    </row>
    <row r="1737" spans="46:83" x14ac:dyDescent="0.15">
      <c r="AT1737" s="24"/>
      <c r="AU1737" s="24"/>
      <c r="AV1737" s="24"/>
      <c r="AW1737" s="24"/>
      <c r="AX1737" s="24"/>
      <c r="AY1737" s="24"/>
      <c r="AZ1737" s="24"/>
      <c r="BA1737" s="24"/>
      <c r="BB1737" s="24"/>
      <c r="BC1737" s="24"/>
      <c r="BD1737" s="24"/>
      <c r="BE1737" s="24"/>
      <c r="BF1737" s="24"/>
      <c r="BG1737" s="24"/>
      <c r="BH1737" s="24"/>
      <c r="BI1737" s="24"/>
      <c r="BJ1737" s="24"/>
      <c r="BK1737" s="24"/>
      <c r="BL1737" s="24"/>
      <c r="BM1737" s="24"/>
      <c r="BN1737" s="24"/>
      <c r="BO1737" s="24"/>
      <c r="BP1737" s="24"/>
      <c r="BQ1737" s="24"/>
      <c r="BR1737" s="24"/>
      <c r="BS1737" s="24"/>
      <c r="BT1737" s="24"/>
      <c r="BU1737" s="24"/>
      <c r="BV1737" s="24"/>
      <c r="BW1737" s="24"/>
      <c r="BX1737" s="24"/>
      <c r="BY1737" s="24"/>
      <c r="BZ1737" s="24"/>
      <c r="CA1737" s="24"/>
      <c r="CB1737" s="24"/>
      <c r="CC1737" s="24"/>
      <c r="CD1737" s="24"/>
      <c r="CE1737" s="24"/>
    </row>
    <row r="1738" spans="46:83" x14ac:dyDescent="0.15">
      <c r="AT1738" s="24"/>
      <c r="AU1738" s="24"/>
      <c r="AV1738" s="24"/>
      <c r="AW1738" s="24"/>
      <c r="AX1738" s="24"/>
      <c r="AY1738" s="24"/>
      <c r="AZ1738" s="24"/>
      <c r="BA1738" s="24"/>
      <c r="BB1738" s="24"/>
      <c r="BC1738" s="24"/>
      <c r="BD1738" s="24"/>
      <c r="BE1738" s="24"/>
      <c r="BF1738" s="24"/>
      <c r="BG1738" s="24"/>
      <c r="BH1738" s="24"/>
      <c r="BI1738" s="24"/>
      <c r="BJ1738" s="24"/>
      <c r="BK1738" s="24"/>
      <c r="BL1738" s="24"/>
      <c r="BM1738" s="24"/>
      <c r="BN1738" s="24"/>
      <c r="BO1738" s="24"/>
      <c r="BP1738" s="24"/>
      <c r="BQ1738" s="24"/>
      <c r="BR1738" s="24"/>
      <c r="BS1738" s="24"/>
      <c r="BT1738" s="24"/>
      <c r="BU1738" s="24"/>
      <c r="BV1738" s="24"/>
      <c r="BW1738" s="24"/>
      <c r="BX1738" s="24"/>
      <c r="BY1738" s="24"/>
      <c r="BZ1738" s="24"/>
      <c r="CA1738" s="24"/>
      <c r="CB1738" s="24"/>
      <c r="CC1738" s="24"/>
      <c r="CD1738" s="24"/>
      <c r="CE1738" s="24"/>
    </row>
    <row r="1739" spans="46:83" x14ac:dyDescent="0.15">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row>
    <row r="1740" spans="46:83" x14ac:dyDescent="0.15">
      <c r="AT1740" s="24"/>
      <c r="AU1740" s="24"/>
      <c r="AV1740" s="24"/>
      <c r="AW1740" s="24"/>
      <c r="AX1740" s="24"/>
      <c r="AY1740" s="24"/>
      <c r="AZ1740" s="24"/>
      <c r="BA1740" s="24"/>
      <c r="BB1740" s="24"/>
      <c r="BC1740" s="24"/>
      <c r="BD1740" s="24"/>
      <c r="BE1740" s="24"/>
      <c r="BF1740" s="24"/>
      <c r="BG1740" s="24"/>
      <c r="BH1740" s="24"/>
      <c r="BI1740" s="24"/>
      <c r="BJ1740" s="24"/>
      <c r="BK1740" s="24"/>
      <c r="BL1740" s="24"/>
      <c r="BM1740" s="24"/>
      <c r="BN1740" s="24"/>
      <c r="BO1740" s="24"/>
      <c r="BP1740" s="24"/>
      <c r="BQ1740" s="24"/>
      <c r="BR1740" s="24"/>
      <c r="BS1740" s="24"/>
      <c r="BT1740" s="24"/>
      <c r="BU1740" s="24"/>
      <c r="BV1740" s="24"/>
      <c r="BW1740" s="24"/>
      <c r="BX1740" s="24"/>
      <c r="BY1740" s="24"/>
      <c r="BZ1740" s="24"/>
      <c r="CA1740" s="24"/>
      <c r="CB1740" s="24"/>
      <c r="CC1740" s="24"/>
      <c r="CD1740" s="24"/>
      <c r="CE1740" s="24"/>
    </row>
    <row r="1741" spans="46:83" x14ac:dyDescent="0.15">
      <c r="AT1741" s="24"/>
      <c r="AU1741" s="24"/>
      <c r="AV1741" s="24"/>
      <c r="AW1741" s="24"/>
      <c r="AX1741" s="24"/>
      <c r="AY1741" s="24"/>
      <c r="AZ1741" s="24"/>
      <c r="BA1741" s="24"/>
      <c r="BB1741" s="24"/>
      <c r="BC1741" s="24"/>
      <c r="BD1741" s="24"/>
      <c r="BE1741" s="24"/>
      <c r="BF1741" s="24"/>
      <c r="BG1741" s="24"/>
      <c r="BH1741" s="24"/>
      <c r="BI1741" s="24"/>
      <c r="BJ1741" s="24"/>
      <c r="BK1741" s="24"/>
      <c r="BL1741" s="24"/>
      <c r="BM1741" s="24"/>
      <c r="BN1741" s="24"/>
      <c r="BO1741" s="24"/>
      <c r="BP1741" s="24"/>
      <c r="BQ1741" s="24"/>
      <c r="BR1741" s="24"/>
      <c r="BS1741" s="24"/>
      <c r="BT1741" s="24"/>
      <c r="BU1741" s="24"/>
      <c r="BV1741" s="24"/>
      <c r="BW1741" s="24"/>
      <c r="BX1741" s="24"/>
      <c r="BY1741" s="24"/>
      <c r="BZ1741" s="24"/>
      <c r="CA1741" s="24"/>
      <c r="CB1741" s="24"/>
      <c r="CC1741" s="24"/>
      <c r="CD1741" s="24"/>
      <c r="CE1741" s="24"/>
    </row>
    <row r="1742" spans="46:83" x14ac:dyDescent="0.15">
      <c r="AT1742" s="24"/>
      <c r="AU1742" s="24"/>
      <c r="AV1742" s="24"/>
      <c r="AW1742" s="24"/>
      <c r="AX1742" s="24"/>
      <c r="AY1742" s="24"/>
      <c r="AZ1742" s="24"/>
      <c r="BA1742" s="24"/>
      <c r="BB1742" s="24"/>
      <c r="BC1742" s="24"/>
      <c r="BD1742" s="24"/>
      <c r="BE1742" s="24"/>
      <c r="BF1742" s="24"/>
      <c r="BG1742" s="24"/>
      <c r="BH1742" s="24"/>
      <c r="BI1742" s="24"/>
      <c r="BJ1742" s="24"/>
      <c r="BK1742" s="24"/>
      <c r="BL1742" s="24"/>
      <c r="BM1742" s="24"/>
      <c r="BN1742" s="24"/>
      <c r="BO1742" s="24"/>
      <c r="BP1742" s="24"/>
      <c r="BQ1742" s="24"/>
      <c r="BR1742" s="24"/>
      <c r="BS1742" s="24"/>
      <c r="BT1742" s="24"/>
      <c r="BU1742" s="24"/>
      <c r="BV1742" s="24"/>
      <c r="BW1742" s="24"/>
      <c r="BX1742" s="24"/>
      <c r="BY1742" s="24"/>
      <c r="BZ1742" s="24"/>
      <c r="CA1742" s="24"/>
      <c r="CB1742" s="24"/>
      <c r="CC1742" s="24"/>
      <c r="CD1742" s="24"/>
      <c r="CE1742" s="24"/>
    </row>
    <row r="1743" spans="46:83" x14ac:dyDescent="0.15">
      <c r="AT1743" s="24"/>
      <c r="AU1743" s="24"/>
      <c r="AV1743" s="24"/>
      <c r="AW1743" s="24"/>
      <c r="AX1743" s="24"/>
      <c r="AY1743" s="24"/>
      <c r="AZ1743" s="24"/>
      <c r="BA1743" s="24"/>
      <c r="BB1743" s="24"/>
      <c r="BC1743" s="24"/>
      <c r="BD1743" s="24"/>
      <c r="BE1743" s="24"/>
      <c r="BF1743" s="24"/>
      <c r="BG1743" s="24"/>
      <c r="BH1743" s="24"/>
      <c r="BI1743" s="24"/>
      <c r="BJ1743" s="24"/>
      <c r="BK1743" s="24"/>
      <c r="BL1743" s="24"/>
      <c r="BM1743" s="24"/>
      <c r="BN1743" s="24"/>
      <c r="BO1743" s="24"/>
      <c r="BP1743" s="24"/>
      <c r="BQ1743" s="24"/>
      <c r="BR1743" s="24"/>
      <c r="BS1743" s="24"/>
      <c r="BT1743" s="24"/>
      <c r="BU1743" s="24"/>
      <c r="BV1743" s="24"/>
      <c r="BW1743" s="24"/>
      <c r="BX1743" s="24"/>
      <c r="BY1743" s="24"/>
      <c r="BZ1743" s="24"/>
      <c r="CA1743" s="24"/>
      <c r="CB1743" s="24"/>
      <c r="CC1743" s="24"/>
      <c r="CD1743" s="24"/>
      <c r="CE1743" s="24"/>
    </row>
    <row r="1744" spans="46:83" x14ac:dyDescent="0.15">
      <c r="AT1744" s="24"/>
      <c r="AU1744" s="24"/>
      <c r="AV1744" s="24"/>
      <c r="AW1744" s="24"/>
      <c r="AX1744" s="24"/>
      <c r="AY1744" s="24"/>
      <c r="AZ1744" s="24"/>
      <c r="BA1744" s="24"/>
      <c r="BB1744" s="24"/>
      <c r="BC1744" s="24"/>
      <c r="BD1744" s="24"/>
      <c r="BE1744" s="24"/>
      <c r="BF1744" s="24"/>
      <c r="BG1744" s="24"/>
      <c r="BH1744" s="24"/>
      <c r="BI1744" s="24"/>
      <c r="BJ1744" s="24"/>
      <c r="BK1744" s="24"/>
      <c r="BL1744" s="24"/>
      <c r="BM1744" s="24"/>
      <c r="BN1744" s="24"/>
      <c r="BO1744" s="24"/>
      <c r="BP1744" s="24"/>
      <c r="BQ1744" s="24"/>
      <c r="BR1744" s="24"/>
      <c r="BS1744" s="24"/>
      <c r="BT1744" s="24"/>
      <c r="BU1744" s="24"/>
      <c r="BV1744" s="24"/>
      <c r="BW1744" s="24"/>
      <c r="BX1744" s="24"/>
      <c r="BY1744" s="24"/>
      <c r="BZ1744" s="24"/>
      <c r="CA1744" s="24"/>
      <c r="CB1744" s="24"/>
      <c r="CC1744" s="24"/>
      <c r="CD1744" s="24"/>
      <c r="CE1744" s="24"/>
    </row>
    <row r="1745" spans="46:83" x14ac:dyDescent="0.15">
      <c r="AT1745" s="24"/>
      <c r="AU1745" s="24"/>
      <c r="AV1745" s="24"/>
      <c r="AW1745" s="24"/>
      <c r="AX1745" s="24"/>
      <c r="AY1745" s="24"/>
      <c r="AZ1745" s="24"/>
      <c r="BA1745" s="24"/>
      <c r="BB1745" s="24"/>
      <c r="BC1745" s="24"/>
      <c r="BD1745" s="24"/>
      <c r="BE1745" s="24"/>
      <c r="BF1745" s="24"/>
      <c r="BG1745" s="24"/>
      <c r="BH1745" s="24"/>
      <c r="BI1745" s="24"/>
      <c r="BJ1745" s="24"/>
      <c r="BK1745" s="24"/>
      <c r="BL1745" s="24"/>
      <c r="BM1745" s="24"/>
      <c r="BN1745" s="24"/>
      <c r="BO1745" s="24"/>
      <c r="BP1745" s="24"/>
      <c r="BQ1745" s="24"/>
      <c r="BR1745" s="24"/>
      <c r="BS1745" s="24"/>
      <c r="BT1745" s="24"/>
      <c r="BU1745" s="24"/>
      <c r="BV1745" s="24"/>
      <c r="BW1745" s="24"/>
      <c r="BX1745" s="24"/>
      <c r="BY1745" s="24"/>
      <c r="BZ1745" s="24"/>
      <c r="CA1745" s="24"/>
      <c r="CB1745" s="24"/>
      <c r="CC1745" s="24"/>
      <c r="CD1745" s="24"/>
      <c r="CE1745" s="24"/>
    </row>
    <row r="1746" spans="46:83" x14ac:dyDescent="0.15">
      <c r="AT1746" s="24"/>
      <c r="AU1746" s="24"/>
      <c r="AV1746" s="24"/>
      <c r="AW1746" s="24"/>
      <c r="AX1746" s="24"/>
      <c r="AY1746" s="24"/>
      <c r="AZ1746" s="24"/>
      <c r="BA1746" s="24"/>
      <c r="BB1746" s="24"/>
      <c r="BC1746" s="24"/>
      <c r="BD1746" s="24"/>
      <c r="BE1746" s="24"/>
      <c r="BF1746" s="24"/>
      <c r="BG1746" s="24"/>
      <c r="BH1746" s="24"/>
      <c r="BI1746" s="24"/>
      <c r="BJ1746" s="24"/>
      <c r="BK1746" s="24"/>
      <c r="BL1746" s="24"/>
      <c r="BM1746" s="24"/>
      <c r="BN1746" s="24"/>
      <c r="BO1746" s="24"/>
      <c r="BP1746" s="24"/>
      <c r="BQ1746" s="24"/>
      <c r="BR1746" s="24"/>
      <c r="BS1746" s="24"/>
      <c r="BT1746" s="24"/>
      <c r="BU1746" s="24"/>
      <c r="BV1746" s="24"/>
      <c r="BW1746" s="24"/>
      <c r="BX1746" s="24"/>
      <c r="BY1746" s="24"/>
      <c r="BZ1746" s="24"/>
      <c r="CA1746" s="24"/>
      <c r="CB1746" s="24"/>
      <c r="CC1746" s="24"/>
      <c r="CD1746" s="24"/>
      <c r="CE1746" s="24"/>
    </row>
    <row r="1747" spans="46:83" x14ac:dyDescent="0.15">
      <c r="AT1747" s="24"/>
      <c r="AU1747" s="24"/>
      <c r="AV1747" s="24"/>
      <c r="AW1747" s="24"/>
      <c r="AX1747" s="24"/>
      <c r="AY1747" s="24"/>
      <c r="AZ1747" s="24"/>
      <c r="BA1747" s="24"/>
      <c r="BB1747" s="24"/>
      <c r="BC1747" s="24"/>
      <c r="BD1747" s="24"/>
      <c r="BE1747" s="24"/>
      <c r="BF1747" s="24"/>
      <c r="BG1747" s="24"/>
      <c r="BH1747" s="24"/>
      <c r="BI1747" s="24"/>
      <c r="BJ1747" s="24"/>
      <c r="BK1747" s="24"/>
      <c r="BL1747" s="24"/>
      <c r="BM1747" s="24"/>
      <c r="BN1747" s="24"/>
      <c r="BO1747" s="24"/>
      <c r="BP1747" s="24"/>
      <c r="BQ1747" s="24"/>
      <c r="BR1747" s="24"/>
      <c r="BS1747" s="24"/>
      <c r="BT1747" s="24"/>
      <c r="BU1747" s="24"/>
      <c r="BV1747" s="24"/>
      <c r="BW1747" s="24"/>
      <c r="BX1747" s="24"/>
      <c r="BY1747" s="24"/>
      <c r="BZ1747" s="24"/>
      <c r="CA1747" s="24"/>
      <c r="CB1747" s="24"/>
      <c r="CC1747" s="24"/>
      <c r="CD1747" s="24"/>
      <c r="CE1747" s="24"/>
    </row>
    <row r="1748" spans="46:83" x14ac:dyDescent="0.15">
      <c r="AT1748" s="24"/>
      <c r="AU1748" s="24"/>
      <c r="AV1748" s="24"/>
      <c r="AW1748" s="24"/>
      <c r="AX1748" s="24"/>
      <c r="AY1748" s="24"/>
      <c r="AZ1748" s="24"/>
      <c r="BA1748" s="24"/>
      <c r="BB1748" s="24"/>
      <c r="BC1748" s="24"/>
      <c r="BD1748" s="24"/>
      <c r="BE1748" s="24"/>
      <c r="BF1748" s="24"/>
      <c r="BG1748" s="24"/>
      <c r="BH1748" s="24"/>
      <c r="BI1748" s="24"/>
      <c r="BJ1748" s="24"/>
      <c r="BK1748" s="24"/>
      <c r="BL1748" s="24"/>
      <c r="BM1748" s="24"/>
      <c r="BN1748" s="24"/>
      <c r="BO1748" s="24"/>
      <c r="BP1748" s="24"/>
      <c r="BQ1748" s="24"/>
      <c r="BR1748" s="24"/>
      <c r="BS1748" s="24"/>
      <c r="BT1748" s="24"/>
      <c r="BU1748" s="24"/>
      <c r="BV1748" s="24"/>
      <c r="BW1748" s="24"/>
      <c r="BX1748" s="24"/>
      <c r="BY1748" s="24"/>
      <c r="BZ1748" s="24"/>
      <c r="CA1748" s="24"/>
      <c r="CB1748" s="24"/>
      <c r="CC1748" s="24"/>
      <c r="CD1748" s="24"/>
      <c r="CE1748" s="24"/>
    </row>
    <row r="1749" spans="46:83" x14ac:dyDescent="0.15">
      <c r="AT1749" s="24"/>
      <c r="AU1749" s="24"/>
      <c r="AV1749" s="24"/>
      <c r="AW1749" s="24"/>
      <c r="AX1749" s="24"/>
      <c r="AY1749" s="24"/>
      <c r="AZ1749" s="24"/>
      <c r="BA1749" s="24"/>
      <c r="BB1749" s="24"/>
      <c r="BC1749" s="24"/>
      <c r="BD1749" s="24"/>
      <c r="BE1749" s="24"/>
      <c r="BF1749" s="24"/>
      <c r="BG1749" s="24"/>
      <c r="BH1749" s="24"/>
      <c r="BI1749" s="24"/>
      <c r="BJ1749" s="24"/>
      <c r="BK1749" s="24"/>
      <c r="BL1749" s="24"/>
      <c r="BM1749" s="24"/>
      <c r="BN1749" s="24"/>
      <c r="BO1749" s="24"/>
      <c r="BP1749" s="24"/>
      <c r="BQ1749" s="24"/>
      <c r="BR1749" s="24"/>
      <c r="BS1749" s="24"/>
      <c r="BT1749" s="24"/>
      <c r="BU1749" s="24"/>
      <c r="BV1749" s="24"/>
      <c r="BW1749" s="24"/>
      <c r="BX1749" s="24"/>
      <c r="BY1749" s="24"/>
      <c r="BZ1749" s="24"/>
      <c r="CA1749" s="24"/>
      <c r="CB1749" s="24"/>
      <c r="CC1749" s="24"/>
      <c r="CD1749" s="24"/>
      <c r="CE1749" s="24"/>
    </row>
    <row r="1750" spans="46:83" x14ac:dyDescent="0.15">
      <c r="AT1750" s="24"/>
      <c r="AU1750" s="24"/>
      <c r="AV1750" s="24"/>
      <c r="AW1750" s="24"/>
      <c r="AX1750" s="24"/>
      <c r="AY1750" s="24"/>
      <c r="AZ1750" s="24"/>
      <c r="BA1750" s="24"/>
      <c r="BB1750" s="24"/>
      <c r="BC1750" s="24"/>
      <c r="BD1750" s="24"/>
      <c r="BE1750" s="24"/>
      <c r="BF1750" s="24"/>
      <c r="BG1750" s="24"/>
      <c r="BH1750" s="24"/>
      <c r="BI1750" s="24"/>
      <c r="BJ1750" s="24"/>
      <c r="BK1750" s="24"/>
      <c r="BL1750" s="24"/>
      <c r="BM1750" s="24"/>
      <c r="BN1750" s="24"/>
      <c r="BO1750" s="24"/>
      <c r="BP1750" s="24"/>
      <c r="BQ1750" s="24"/>
      <c r="BR1750" s="24"/>
      <c r="BS1750" s="24"/>
      <c r="BT1750" s="24"/>
      <c r="BU1750" s="24"/>
      <c r="BV1750" s="24"/>
      <c r="BW1750" s="24"/>
      <c r="BX1750" s="24"/>
      <c r="BY1750" s="24"/>
      <c r="BZ1750" s="24"/>
      <c r="CA1750" s="24"/>
      <c r="CB1750" s="24"/>
      <c r="CC1750" s="24"/>
      <c r="CD1750" s="24"/>
      <c r="CE1750" s="24"/>
    </row>
    <row r="1751" spans="46:83" x14ac:dyDescent="0.15">
      <c r="AT1751" s="24"/>
      <c r="AU1751" s="24"/>
      <c r="AV1751" s="24"/>
      <c r="AW1751" s="24"/>
      <c r="AX1751" s="24"/>
      <c r="AY1751" s="24"/>
      <c r="AZ1751" s="24"/>
      <c r="BA1751" s="24"/>
      <c r="BB1751" s="24"/>
      <c r="BC1751" s="24"/>
      <c r="BD1751" s="24"/>
      <c r="BE1751" s="24"/>
      <c r="BF1751" s="24"/>
      <c r="BG1751" s="24"/>
      <c r="BH1751" s="24"/>
      <c r="BI1751" s="24"/>
      <c r="BJ1751" s="24"/>
      <c r="BK1751" s="24"/>
      <c r="BL1751" s="24"/>
      <c r="BM1751" s="24"/>
      <c r="BN1751" s="24"/>
      <c r="BO1751" s="24"/>
      <c r="BP1751" s="24"/>
      <c r="BQ1751" s="24"/>
      <c r="BR1751" s="24"/>
      <c r="BS1751" s="24"/>
      <c r="BT1751" s="24"/>
      <c r="BU1751" s="24"/>
      <c r="BV1751" s="24"/>
      <c r="BW1751" s="24"/>
      <c r="BX1751" s="24"/>
      <c r="BY1751" s="24"/>
      <c r="BZ1751" s="24"/>
      <c r="CA1751" s="24"/>
      <c r="CB1751" s="24"/>
      <c r="CC1751" s="24"/>
      <c r="CD1751" s="24"/>
      <c r="CE1751" s="24"/>
    </row>
    <row r="1752" spans="46:83" x14ac:dyDescent="0.15">
      <c r="AT1752" s="24"/>
      <c r="AU1752" s="24"/>
      <c r="AV1752" s="24"/>
      <c r="AW1752" s="24"/>
      <c r="AX1752" s="24"/>
      <c r="AY1752" s="24"/>
      <c r="AZ1752" s="24"/>
      <c r="BA1752" s="24"/>
      <c r="BB1752" s="24"/>
      <c r="BC1752" s="24"/>
      <c r="BD1752" s="24"/>
      <c r="BE1752" s="24"/>
      <c r="BF1752" s="24"/>
      <c r="BG1752" s="24"/>
      <c r="BH1752" s="24"/>
      <c r="BI1752" s="24"/>
      <c r="BJ1752" s="24"/>
      <c r="BK1752" s="24"/>
      <c r="BL1752" s="24"/>
      <c r="BM1752" s="24"/>
      <c r="BN1752" s="24"/>
      <c r="BO1752" s="24"/>
      <c r="BP1752" s="24"/>
      <c r="BQ1752" s="24"/>
      <c r="BR1752" s="24"/>
      <c r="BS1752" s="24"/>
      <c r="BT1752" s="24"/>
      <c r="BU1752" s="24"/>
      <c r="BV1752" s="24"/>
      <c r="BW1752" s="24"/>
      <c r="BX1752" s="24"/>
      <c r="BY1752" s="24"/>
      <c r="BZ1752" s="24"/>
      <c r="CA1752" s="24"/>
      <c r="CB1752" s="24"/>
      <c r="CC1752" s="24"/>
      <c r="CD1752" s="24"/>
      <c r="CE1752" s="24"/>
    </row>
    <row r="1753" spans="46:83" x14ac:dyDescent="0.15">
      <c r="AT1753" s="24"/>
      <c r="AU1753" s="24"/>
      <c r="AV1753" s="24"/>
      <c r="AW1753" s="24"/>
      <c r="AX1753" s="24"/>
      <c r="AY1753" s="24"/>
      <c r="AZ1753" s="24"/>
      <c r="BA1753" s="24"/>
      <c r="BB1753" s="24"/>
      <c r="BC1753" s="24"/>
      <c r="BD1753" s="24"/>
      <c r="BE1753" s="24"/>
      <c r="BF1753" s="24"/>
      <c r="BG1753" s="24"/>
      <c r="BH1753" s="24"/>
      <c r="BI1753" s="24"/>
      <c r="BJ1753" s="24"/>
      <c r="BK1753" s="24"/>
      <c r="BL1753" s="24"/>
      <c r="BM1753" s="24"/>
      <c r="BN1753" s="24"/>
      <c r="BO1753" s="24"/>
      <c r="BP1753" s="24"/>
      <c r="BQ1753" s="24"/>
      <c r="BR1753" s="24"/>
      <c r="BS1753" s="24"/>
      <c r="BT1753" s="24"/>
      <c r="BU1753" s="24"/>
      <c r="BV1753" s="24"/>
      <c r="BW1753" s="24"/>
      <c r="BX1753" s="24"/>
      <c r="BY1753" s="24"/>
      <c r="BZ1753" s="24"/>
      <c r="CA1753" s="24"/>
      <c r="CB1753" s="24"/>
      <c r="CC1753" s="24"/>
      <c r="CD1753" s="24"/>
      <c r="CE1753" s="24"/>
    </row>
    <row r="1754" spans="46:83" x14ac:dyDescent="0.15">
      <c r="AT1754" s="24"/>
      <c r="AU1754" s="24"/>
      <c r="AV1754" s="24"/>
      <c r="AW1754" s="24"/>
      <c r="AX1754" s="24"/>
      <c r="AY1754" s="24"/>
      <c r="AZ1754" s="24"/>
      <c r="BA1754" s="24"/>
      <c r="BB1754" s="24"/>
      <c r="BC1754" s="24"/>
      <c r="BD1754" s="24"/>
      <c r="BE1754" s="24"/>
      <c r="BF1754" s="24"/>
      <c r="BG1754" s="24"/>
      <c r="BH1754" s="24"/>
      <c r="BI1754" s="24"/>
      <c r="BJ1754" s="24"/>
      <c r="BK1754" s="24"/>
      <c r="BL1754" s="24"/>
      <c r="BM1754" s="24"/>
      <c r="BN1754" s="24"/>
      <c r="BO1754" s="24"/>
      <c r="BP1754" s="24"/>
      <c r="BQ1754" s="24"/>
      <c r="BR1754" s="24"/>
      <c r="BS1754" s="24"/>
      <c r="BT1754" s="24"/>
      <c r="BU1754" s="24"/>
      <c r="BV1754" s="24"/>
      <c r="BW1754" s="24"/>
      <c r="BX1754" s="24"/>
      <c r="BY1754" s="24"/>
      <c r="BZ1754" s="24"/>
      <c r="CA1754" s="24"/>
      <c r="CB1754" s="24"/>
      <c r="CC1754" s="24"/>
      <c r="CD1754" s="24"/>
      <c r="CE1754" s="24"/>
    </row>
    <row r="1755" spans="46:83" x14ac:dyDescent="0.15">
      <c r="AT1755" s="24"/>
      <c r="AU1755" s="24"/>
      <c r="AV1755" s="24"/>
      <c r="AW1755" s="24"/>
      <c r="AX1755" s="24"/>
      <c r="AY1755" s="24"/>
      <c r="AZ1755" s="24"/>
      <c r="BA1755" s="24"/>
      <c r="BB1755" s="24"/>
      <c r="BC1755" s="24"/>
      <c r="BD1755" s="24"/>
      <c r="BE1755" s="24"/>
      <c r="BF1755" s="24"/>
      <c r="BG1755" s="24"/>
      <c r="BH1755" s="24"/>
      <c r="BI1755" s="24"/>
      <c r="BJ1755" s="24"/>
      <c r="BK1755" s="24"/>
      <c r="BL1755" s="24"/>
      <c r="BM1755" s="24"/>
      <c r="BN1755" s="24"/>
      <c r="BO1755" s="24"/>
      <c r="BP1755" s="24"/>
      <c r="BQ1755" s="24"/>
      <c r="BR1755" s="24"/>
      <c r="BS1755" s="24"/>
      <c r="BT1755" s="24"/>
      <c r="BU1755" s="24"/>
      <c r="BV1755" s="24"/>
      <c r="BW1755" s="24"/>
      <c r="BX1755" s="24"/>
      <c r="BY1755" s="24"/>
      <c r="BZ1755" s="24"/>
      <c r="CA1755" s="24"/>
      <c r="CB1755" s="24"/>
      <c r="CC1755" s="24"/>
      <c r="CD1755" s="24"/>
      <c r="CE1755" s="24"/>
    </row>
    <row r="1756" spans="46:83" x14ac:dyDescent="0.15">
      <c r="AT1756" s="24"/>
      <c r="AU1756" s="24"/>
      <c r="AV1756" s="24"/>
      <c r="AW1756" s="24"/>
      <c r="AX1756" s="24"/>
      <c r="AY1756" s="24"/>
      <c r="AZ1756" s="24"/>
      <c r="BA1756" s="24"/>
      <c r="BB1756" s="24"/>
      <c r="BC1756" s="24"/>
      <c r="BD1756" s="24"/>
      <c r="BE1756" s="24"/>
      <c r="BF1756" s="24"/>
      <c r="BG1756" s="24"/>
      <c r="BH1756" s="24"/>
      <c r="BI1756" s="24"/>
      <c r="BJ1756" s="24"/>
      <c r="BK1756" s="24"/>
      <c r="BL1756" s="24"/>
      <c r="BM1756" s="24"/>
      <c r="BN1756" s="24"/>
      <c r="BO1756" s="24"/>
      <c r="BP1756" s="24"/>
      <c r="BQ1756" s="24"/>
      <c r="BR1756" s="24"/>
      <c r="BS1756" s="24"/>
      <c r="BT1756" s="24"/>
      <c r="BU1756" s="24"/>
      <c r="BV1756" s="24"/>
      <c r="BW1756" s="24"/>
      <c r="BX1756" s="24"/>
      <c r="BY1756" s="24"/>
      <c r="BZ1756" s="24"/>
      <c r="CA1756" s="24"/>
      <c r="CB1756" s="24"/>
      <c r="CC1756" s="24"/>
      <c r="CD1756" s="24"/>
      <c r="CE1756" s="24"/>
    </row>
    <row r="1757" spans="46:83" x14ac:dyDescent="0.15">
      <c r="AT1757" s="24"/>
      <c r="AU1757" s="24"/>
      <c r="AV1757" s="24"/>
      <c r="AW1757" s="24"/>
      <c r="AX1757" s="24"/>
      <c r="AY1757" s="24"/>
      <c r="AZ1757" s="24"/>
      <c r="BA1757" s="24"/>
      <c r="BB1757" s="24"/>
      <c r="BC1757" s="24"/>
      <c r="BD1757" s="24"/>
      <c r="BE1757" s="24"/>
      <c r="BF1757" s="24"/>
      <c r="BG1757" s="24"/>
      <c r="BH1757" s="24"/>
      <c r="BI1757" s="24"/>
      <c r="BJ1757" s="24"/>
      <c r="BK1757" s="24"/>
      <c r="BL1757" s="24"/>
      <c r="BM1757" s="24"/>
      <c r="BN1757" s="24"/>
      <c r="BO1757" s="24"/>
      <c r="BP1757" s="24"/>
      <c r="BQ1757" s="24"/>
      <c r="BR1757" s="24"/>
      <c r="BS1757" s="24"/>
      <c r="BT1757" s="24"/>
      <c r="BU1757" s="24"/>
      <c r="BV1757" s="24"/>
      <c r="BW1757" s="24"/>
      <c r="BX1757" s="24"/>
      <c r="BY1757" s="24"/>
      <c r="BZ1757" s="24"/>
      <c r="CA1757" s="24"/>
      <c r="CB1757" s="24"/>
      <c r="CC1757" s="24"/>
      <c r="CD1757" s="24"/>
      <c r="CE1757" s="24"/>
    </row>
    <row r="1758" spans="46:83" x14ac:dyDescent="0.15">
      <c r="AT1758" s="24"/>
      <c r="AU1758" s="24"/>
      <c r="AV1758" s="24"/>
      <c r="AW1758" s="24"/>
      <c r="AX1758" s="24"/>
      <c r="AY1758" s="24"/>
      <c r="AZ1758" s="24"/>
      <c r="BA1758" s="24"/>
      <c r="BB1758" s="24"/>
      <c r="BC1758" s="24"/>
      <c r="BD1758" s="24"/>
      <c r="BE1758" s="24"/>
      <c r="BF1758" s="24"/>
      <c r="BG1758" s="24"/>
      <c r="BH1758" s="24"/>
      <c r="BI1758" s="24"/>
      <c r="BJ1758" s="24"/>
      <c r="BK1758" s="24"/>
      <c r="BL1758" s="24"/>
      <c r="BM1758" s="24"/>
      <c r="BN1758" s="24"/>
      <c r="BO1758" s="24"/>
      <c r="BP1758" s="24"/>
      <c r="BQ1758" s="24"/>
      <c r="BR1758" s="24"/>
      <c r="BS1758" s="24"/>
      <c r="BT1758" s="24"/>
      <c r="BU1758" s="24"/>
      <c r="BV1758" s="24"/>
      <c r="BW1758" s="24"/>
      <c r="BX1758" s="24"/>
      <c r="BY1758" s="24"/>
      <c r="BZ1758" s="24"/>
      <c r="CA1758" s="24"/>
      <c r="CB1758" s="24"/>
      <c r="CC1758" s="24"/>
      <c r="CD1758" s="24"/>
      <c r="CE1758" s="24"/>
    </row>
    <row r="1759" spans="46:83" x14ac:dyDescent="0.15">
      <c r="AT1759" s="24"/>
      <c r="AU1759" s="24"/>
      <c r="AV1759" s="24"/>
      <c r="AW1759" s="24"/>
      <c r="AX1759" s="24"/>
      <c r="AY1759" s="24"/>
      <c r="AZ1759" s="24"/>
      <c r="BA1759" s="24"/>
      <c r="BB1759" s="24"/>
      <c r="BC1759" s="24"/>
      <c r="BD1759" s="24"/>
      <c r="BE1759" s="24"/>
      <c r="BF1759" s="24"/>
      <c r="BG1759" s="24"/>
      <c r="BH1759" s="24"/>
      <c r="BI1759" s="24"/>
      <c r="BJ1759" s="24"/>
      <c r="BK1759" s="24"/>
      <c r="BL1759" s="24"/>
      <c r="BM1759" s="24"/>
      <c r="BN1759" s="24"/>
      <c r="BO1759" s="24"/>
      <c r="BP1759" s="24"/>
      <c r="BQ1759" s="24"/>
      <c r="BR1759" s="24"/>
      <c r="BS1759" s="24"/>
      <c r="BT1759" s="24"/>
      <c r="BU1759" s="24"/>
      <c r="BV1759" s="24"/>
      <c r="BW1759" s="24"/>
      <c r="BX1759" s="24"/>
      <c r="BY1759" s="24"/>
      <c r="BZ1759" s="24"/>
      <c r="CA1759" s="24"/>
      <c r="CB1759" s="24"/>
      <c r="CC1759" s="24"/>
      <c r="CD1759" s="24"/>
      <c r="CE1759" s="24"/>
    </row>
    <row r="1760" spans="46:83" x14ac:dyDescent="0.15">
      <c r="AT1760" s="24"/>
      <c r="AU1760" s="24"/>
      <c r="AV1760" s="24"/>
      <c r="AW1760" s="24"/>
      <c r="AX1760" s="24"/>
      <c r="AY1760" s="24"/>
      <c r="AZ1760" s="24"/>
      <c r="BA1760" s="24"/>
      <c r="BB1760" s="24"/>
      <c r="BC1760" s="24"/>
      <c r="BD1760" s="24"/>
      <c r="BE1760" s="24"/>
      <c r="BF1760" s="24"/>
      <c r="BG1760" s="24"/>
      <c r="BH1760" s="24"/>
      <c r="BI1760" s="24"/>
      <c r="BJ1760" s="24"/>
      <c r="BK1760" s="24"/>
      <c r="BL1760" s="24"/>
      <c r="BM1760" s="24"/>
      <c r="BN1760" s="24"/>
      <c r="BO1760" s="24"/>
      <c r="BP1760" s="24"/>
      <c r="BQ1760" s="24"/>
      <c r="BR1760" s="24"/>
      <c r="BS1760" s="24"/>
      <c r="BT1760" s="24"/>
      <c r="BU1760" s="24"/>
      <c r="BV1760" s="24"/>
      <c r="BW1760" s="24"/>
      <c r="BX1760" s="24"/>
      <c r="BY1760" s="24"/>
      <c r="BZ1760" s="24"/>
      <c r="CA1760" s="24"/>
      <c r="CB1760" s="24"/>
      <c r="CC1760" s="24"/>
      <c r="CD1760" s="24"/>
      <c r="CE1760" s="24"/>
    </row>
    <row r="1761" spans="46:83" x14ac:dyDescent="0.15">
      <c r="AT1761" s="24"/>
      <c r="AU1761" s="24"/>
      <c r="AV1761" s="24"/>
      <c r="AW1761" s="24"/>
      <c r="AX1761" s="24"/>
      <c r="AY1761" s="24"/>
      <c r="AZ1761" s="24"/>
      <c r="BA1761" s="24"/>
      <c r="BB1761" s="24"/>
      <c r="BC1761" s="24"/>
      <c r="BD1761" s="24"/>
      <c r="BE1761" s="24"/>
      <c r="BF1761" s="24"/>
      <c r="BG1761" s="24"/>
      <c r="BH1761" s="24"/>
      <c r="BI1761" s="24"/>
      <c r="BJ1761" s="24"/>
      <c r="BK1761" s="24"/>
      <c r="BL1761" s="24"/>
      <c r="BM1761" s="24"/>
      <c r="BN1761" s="24"/>
      <c r="BO1761" s="24"/>
      <c r="BP1761" s="24"/>
      <c r="BQ1761" s="24"/>
      <c r="BR1761" s="24"/>
      <c r="BS1761" s="24"/>
      <c r="BT1761" s="24"/>
      <c r="BU1761" s="24"/>
      <c r="BV1761" s="24"/>
      <c r="BW1761" s="24"/>
      <c r="BX1761" s="24"/>
      <c r="BY1761" s="24"/>
      <c r="BZ1761" s="24"/>
      <c r="CA1761" s="24"/>
      <c r="CB1761" s="24"/>
      <c r="CC1761" s="24"/>
      <c r="CD1761" s="24"/>
      <c r="CE1761" s="24"/>
    </row>
    <row r="1762" spans="46:83" x14ac:dyDescent="0.15">
      <c r="AT1762" s="24"/>
      <c r="AU1762" s="24"/>
      <c r="AV1762" s="24"/>
      <c r="AW1762" s="24"/>
      <c r="AX1762" s="24"/>
      <c r="AY1762" s="24"/>
      <c r="AZ1762" s="24"/>
      <c r="BA1762" s="24"/>
      <c r="BB1762" s="24"/>
      <c r="BC1762" s="24"/>
      <c r="BD1762" s="24"/>
      <c r="BE1762" s="24"/>
      <c r="BF1762" s="24"/>
      <c r="BG1762" s="24"/>
      <c r="BH1762" s="24"/>
      <c r="BI1762" s="24"/>
      <c r="BJ1762" s="24"/>
      <c r="BK1762" s="24"/>
      <c r="BL1762" s="24"/>
      <c r="BM1762" s="24"/>
      <c r="BN1762" s="24"/>
      <c r="BO1762" s="24"/>
      <c r="BP1762" s="24"/>
      <c r="BQ1762" s="24"/>
      <c r="BR1762" s="24"/>
      <c r="BS1762" s="24"/>
      <c r="BT1762" s="24"/>
      <c r="BU1762" s="24"/>
      <c r="BV1762" s="24"/>
      <c r="BW1762" s="24"/>
      <c r="BX1762" s="24"/>
      <c r="BY1762" s="24"/>
      <c r="BZ1762" s="24"/>
      <c r="CA1762" s="24"/>
      <c r="CB1762" s="24"/>
      <c r="CC1762" s="24"/>
      <c r="CD1762" s="24"/>
      <c r="CE1762" s="24"/>
    </row>
    <row r="1763" spans="46:83" x14ac:dyDescent="0.15">
      <c r="AT1763" s="24"/>
      <c r="AU1763" s="24"/>
      <c r="AV1763" s="24"/>
      <c r="AW1763" s="24"/>
      <c r="AX1763" s="24"/>
      <c r="AY1763" s="24"/>
      <c r="AZ1763" s="24"/>
      <c r="BA1763" s="24"/>
      <c r="BB1763" s="24"/>
      <c r="BC1763" s="24"/>
      <c r="BD1763" s="24"/>
      <c r="BE1763" s="24"/>
      <c r="BF1763" s="24"/>
      <c r="BG1763" s="24"/>
      <c r="BH1763" s="24"/>
      <c r="BI1763" s="24"/>
      <c r="BJ1763" s="24"/>
      <c r="BK1763" s="24"/>
      <c r="BL1763" s="24"/>
      <c r="BM1763" s="24"/>
      <c r="BN1763" s="24"/>
      <c r="BO1763" s="24"/>
      <c r="BP1763" s="24"/>
      <c r="BQ1763" s="24"/>
      <c r="BR1763" s="24"/>
      <c r="BS1763" s="24"/>
      <c r="BT1763" s="24"/>
      <c r="BU1763" s="24"/>
      <c r="BV1763" s="24"/>
      <c r="BW1763" s="24"/>
      <c r="BX1763" s="24"/>
      <c r="BY1763" s="24"/>
      <c r="BZ1763" s="24"/>
      <c r="CA1763" s="24"/>
      <c r="CB1763" s="24"/>
      <c r="CC1763" s="24"/>
      <c r="CD1763" s="24"/>
      <c r="CE1763" s="24"/>
    </row>
    <row r="1764" spans="46:83" x14ac:dyDescent="0.15">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row>
    <row r="1765" spans="46:83" x14ac:dyDescent="0.15">
      <c r="AT1765" s="24"/>
      <c r="AU1765" s="24"/>
      <c r="AV1765" s="24"/>
      <c r="AW1765" s="24"/>
      <c r="AX1765" s="24"/>
      <c r="AY1765" s="24"/>
      <c r="AZ1765" s="24"/>
      <c r="BA1765" s="24"/>
      <c r="BB1765" s="24"/>
      <c r="BC1765" s="24"/>
      <c r="BD1765" s="24"/>
      <c r="BE1765" s="24"/>
      <c r="BF1765" s="24"/>
      <c r="BG1765" s="24"/>
      <c r="BH1765" s="24"/>
      <c r="BI1765" s="24"/>
      <c r="BJ1765" s="24"/>
      <c r="BK1765" s="24"/>
      <c r="BL1765" s="24"/>
      <c r="BM1765" s="24"/>
      <c r="BN1765" s="24"/>
      <c r="BO1765" s="24"/>
      <c r="BP1765" s="24"/>
      <c r="BQ1765" s="24"/>
      <c r="BR1765" s="24"/>
      <c r="BS1765" s="24"/>
      <c r="BT1765" s="24"/>
      <c r="BU1765" s="24"/>
      <c r="BV1765" s="24"/>
      <c r="BW1765" s="24"/>
      <c r="BX1765" s="24"/>
      <c r="BY1765" s="24"/>
      <c r="BZ1765" s="24"/>
      <c r="CA1765" s="24"/>
      <c r="CB1765" s="24"/>
      <c r="CC1765" s="24"/>
      <c r="CD1765" s="24"/>
      <c r="CE1765" s="24"/>
    </row>
    <row r="1766" spans="46:83" x14ac:dyDescent="0.15">
      <c r="AT1766" s="24"/>
      <c r="AU1766" s="24"/>
      <c r="AV1766" s="24"/>
      <c r="AW1766" s="24"/>
      <c r="AX1766" s="24"/>
      <c r="AY1766" s="24"/>
      <c r="AZ1766" s="24"/>
      <c r="BA1766" s="24"/>
      <c r="BB1766" s="24"/>
      <c r="BC1766" s="24"/>
      <c r="BD1766" s="24"/>
      <c r="BE1766" s="24"/>
      <c r="BF1766" s="24"/>
      <c r="BG1766" s="24"/>
      <c r="BH1766" s="24"/>
      <c r="BI1766" s="24"/>
      <c r="BJ1766" s="24"/>
      <c r="BK1766" s="24"/>
      <c r="BL1766" s="24"/>
      <c r="BM1766" s="24"/>
      <c r="BN1766" s="24"/>
      <c r="BO1766" s="24"/>
      <c r="BP1766" s="24"/>
      <c r="BQ1766" s="24"/>
      <c r="BR1766" s="24"/>
      <c r="BS1766" s="24"/>
      <c r="BT1766" s="24"/>
      <c r="BU1766" s="24"/>
      <c r="BV1766" s="24"/>
      <c r="BW1766" s="24"/>
      <c r="BX1766" s="24"/>
      <c r="BY1766" s="24"/>
      <c r="BZ1766" s="24"/>
      <c r="CA1766" s="24"/>
      <c r="CB1766" s="24"/>
      <c r="CC1766" s="24"/>
      <c r="CD1766" s="24"/>
      <c r="CE1766" s="24"/>
    </row>
    <row r="1767" spans="46:83" x14ac:dyDescent="0.15">
      <c r="AT1767" s="24"/>
      <c r="AU1767" s="24"/>
      <c r="AV1767" s="24"/>
      <c r="AW1767" s="24"/>
      <c r="AX1767" s="24"/>
      <c r="AY1767" s="24"/>
      <c r="AZ1767" s="24"/>
      <c r="BA1767" s="24"/>
      <c r="BB1767" s="24"/>
      <c r="BC1767" s="24"/>
      <c r="BD1767" s="24"/>
      <c r="BE1767" s="24"/>
      <c r="BF1767" s="24"/>
      <c r="BG1767" s="24"/>
      <c r="BH1767" s="24"/>
      <c r="BI1767" s="24"/>
      <c r="BJ1767" s="24"/>
      <c r="BK1767" s="24"/>
      <c r="BL1767" s="24"/>
      <c r="BM1767" s="24"/>
      <c r="BN1767" s="24"/>
      <c r="BO1767" s="24"/>
      <c r="BP1767" s="24"/>
      <c r="BQ1767" s="24"/>
      <c r="BR1767" s="24"/>
      <c r="BS1767" s="24"/>
      <c r="BT1767" s="24"/>
      <c r="BU1767" s="24"/>
      <c r="BV1767" s="24"/>
      <c r="BW1767" s="24"/>
      <c r="BX1767" s="24"/>
      <c r="BY1767" s="24"/>
      <c r="BZ1767" s="24"/>
      <c r="CA1767" s="24"/>
      <c r="CB1767" s="24"/>
      <c r="CC1767" s="24"/>
      <c r="CD1767" s="24"/>
      <c r="CE1767" s="24"/>
    </row>
    <row r="1768" spans="46:83" x14ac:dyDescent="0.15">
      <c r="AT1768" s="24"/>
      <c r="AU1768" s="24"/>
      <c r="AV1768" s="24"/>
      <c r="AW1768" s="24"/>
      <c r="AX1768" s="24"/>
      <c r="AY1768" s="24"/>
      <c r="AZ1768" s="24"/>
      <c r="BA1768" s="24"/>
      <c r="BB1768" s="24"/>
      <c r="BC1768" s="24"/>
      <c r="BD1768" s="24"/>
      <c r="BE1768" s="24"/>
      <c r="BF1768" s="24"/>
      <c r="BG1768" s="24"/>
      <c r="BH1768" s="24"/>
      <c r="BI1768" s="24"/>
      <c r="BJ1768" s="24"/>
      <c r="BK1768" s="24"/>
      <c r="BL1768" s="24"/>
      <c r="BM1768" s="24"/>
      <c r="BN1768" s="24"/>
      <c r="BO1768" s="24"/>
      <c r="BP1768" s="24"/>
      <c r="BQ1768" s="24"/>
      <c r="BR1768" s="24"/>
      <c r="BS1768" s="24"/>
      <c r="BT1768" s="24"/>
      <c r="BU1768" s="24"/>
      <c r="BV1768" s="24"/>
      <c r="BW1768" s="24"/>
      <c r="BX1768" s="24"/>
      <c r="BY1768" s="24"/>
      <c r="BZ1768" s="24"/>
      <c r="CA1768" s="24"/>
      <c r="CB1768" s="24"/>
      <c r="CC1768" s="24"/>
      <c r="CD1768" s="24"/>
      <c r="CE1768" s="24"/>
    </row>
    <row r="1769" spans="46:83" x14ac:dyDescent="0.15">
      <c r="AT1769" s="24"/>
      <c r="AU1769" s="24"/>
      <c r="AV1769" s="24"/>
      <c r="AW1769" s="24"/>
      <c r="AX1769" s="24"/>
      <c r="AY1769" s="24"/>
      <c r="AZ1769" s="24"/>
      <c r="BA1769" s="24"/>
      <c r="BB1769" s="24"/>
      <c r="BC1769" s="24"/>
      <c r="BD1769" s="24"/>
      <c r="BE1769" s="24"/>
      <c r="BF1769" s="24"/>
      <c r="BG1769" s="24"/>
      <c r="BH1769" s="24"/>
      <c r="BI1769" s="24"/>
      <c r="BJ1769" s="24"/>
      <c r="BK1769" s="24"/>
      <c r="BL1769" s="24"/>
      <c r="BM1769" s="24"/>
      <c r="BN1769" s="24"/>
      <c r="BO1769" s="24"/>
      <c r="BP1769" s="24"/>
      <c r="BQ1769" s="24"/>
      <c r="BR1769" s="24"/>
      <c r="BS1769" s="24"/>
      <c r="BT1769" s="24"/>
      <c r="BU1769" s="24"/>
      <c r="BV1769" s="24"/>
      <c r="BW1769" s="24"/>
      <c r="BX1769" s="24"/>
      <c r="BY1769" s="24"/>
      <c r="BZ1769" s="24"/>
      <c r="CA1769" s="24"/>
      <c r="CB1769" s="24"/>
      <c r="CC1769" s="24"/>
      <c r="CD1769" s="24"/>
      <c r="CE1769" s="24"/>
    </row>
    <row r="1770" spans="46:83" x14ac:dyDescent="0.15">
      <c r="AT1770" s="24"/>
      <c r="AU1770" s="24"/>
      <c r="AV1770" s="24"/>
      <c r="AW1770" s="24"/>
      <c r="AX1770" s="24"/>
      <c r="AY1770" s="24"/>
      <c r="AZ1770" s="24"/>
      <c r="BA1770" s="24"/>
      <c r="BB1770" s="24"/>
      <c r="BC1770" s="24"/>
      <c r="BD1770" s="24"/>
      <c r="BE1770" s="24"/>
      <c r="BF1770" s="24"/>
      <c r="BG1770" s="24"/>
      <c r="BH1770" s="24"/>
      <c r="BI1770" s="24"/>
      <c r="BJ1770" s="24"/>
      <c r="BK1770" s="24"/>
      <c r="BL1770" s="24"/>
      <c r="BM1770" s="24"/>
      <c r="BN1770" s="24"/>
      <c r="BO1770" s="24"/>
      <c r="BP1770" s="24"/>
      <c r="BQ1770" s="24"/>
      <c r="BR1770" s="24"/>
      <c r="BS1770" s="24"/>
      <c r="BT1770" s="24"/>
      <c r="BU1770" s="24"/>
      <c r="BV1770" s="24"/>
      <c r="BW1770" s="24"/>
      <c r="BX1770" s="24"/>
      <c r="BY1770" s="24"/>
      <c r="BZ1770" s="24"/>
      <c r="CA1770" s="24"/>
      <c r="CB1770" s="24"/>
      <c r="CC1770" s="24"/>
      <c r="CD1770" s="24"/>
      <c r="CE1770" s="24"/>
    </row>
    <row r="1771" spans="46:83" x14ac:dyDescent="0.15">
      <c r="AT1771" s="24"/>
      <c r="AU1771" s="24"/>
      <c r="AV1771" s="24"/>
      <c r="AW1771" s="24"/>
      <c r="AX1771" s="24"/>
      <c r="AY1771" s="24"/>
      <c r="AZ1771" s="24"/>
      <c r="BA1771" s="24"/>
      <c r="BB1771" s="24"/>
      <c r="BC1771" s="24"/>
      <c r="BD1771" s="24"/>
      <c r="BE1771" s="24"/>
      <c r="BF1771" s="24"/>
      <c r="BG1771" s="24"/>
      <c r="BH1771" s="24"/>
      <c r="BI1771" s="24"/>
      <c r="BJ1771" s="24"/>
      <c r="BK1771" s="24"/>
      <c r="BL1771" s="24"/>
      <c r="BM1771" s="24"/>
      <c r="BN1771" s="24"/>
      <c r="BO1771" s="24"/>
      <c r="BP1771" s="24"/>
      <c r="BQ1771" s="24"/>
      <c r="BR1771" s="24"/>
      <c r="BS1771" s="24"/>
      <c r="BT1771" s="24"/>
      <c r="BU1771" s="24"/>
      <c r="BV1771" s="24"/>
      <c r="BW1771" s="24"/>
      <c r="BX1771" s="24"/>
      <c r="BY1771" s="24"/>
      <c r="BZ1771" s="24"/>
      <c r="CA1771" s="24"/>
      <c r="CB1771" s="24"/>
      <c r="CC1771" s="24"/>
      <c r="CD1771" s="24"/>
      <c r="CE1771" s="24"/>
    </row>
    <row r="1772" spans="46:83" x14ac:dyDescent="0.15">
      <c r="AT1772" s="24"/>
      <c r="AU1772" s="24"/>
      <c r="AV1772" s="24"/>
      <c r="AW1772" s="24"/>
      <c r="AX1772" s="24"/>
      <c r="AY1772" s="24"/>
      <c r="AZ1772" s="24"/>
      <c r="BA1772" s="24"/>
      <c r="BB1772" s="24"/>
      <c r="BC1772" s="24"/>
      <c r="BD1772" s="24"/>
      <c r="BE1772" s="24"/>
      <c r="BF1772" s="24"/>
      <c r="BG1772" s="24"/>
      <c r="BH1772" s="24"/>
      <c r="BI1772" s="24"/>
      <c r="BJ1772" s="24"/>
      <c r="BK1772" s="24"/>
      <c r="BL1772" s="24"/>
      <c r="BM1772" s="24"/>
      <c r="BN1772" s="24"/>
      <c r="BO1772" s="24"/>
      <c r="BP1772" s="24"/>
      <c r="BQ1772" s="24"/>
      <c r="BR1772" s="24"/>
      <c r="BS1772" s="24"/>
      <c r="BT1772" s="24"/>
      <c r="BU1772" s="24"/>
      <c r="BV1772" s="24"/>
      <c r="BW1772" s="24"/>
      <c r="BX1772" s="24"/>
      <c r="BY1772" s="24"/>
      <c r="BZ1772" s="24"/>
      <c r="CA1772" s="24"/>
      <c r="CB1772" s="24"/>
      <c r="CC1772" s="24"/>
      <c r="CD1772" s="24"/>
      <c r="CE1772" s="24"/>
    </row>
    <row r="1773" spans="46:83" x14ac:dyDescent="0.15">
      <c r="AT1773" s="24"/>
      <c r="AU1773" s="24"/>
      <c r="AV1773" s="24"/>
      <c r="AW1773" s="24"/>
      <c r="AX1773" s="24"/>
      <c r="AY1773" s="24"/>
      <c r="AZ1773" s="24"/>
      <c r="BA1773" s="24"/>
      <c r="BB1773" s="24"/>
      <c r="BC1773" s="24"/>
      <c r="BD1773" s="24"/>
      <c r="BE1773" s="24"/>
      <c r="BF1773" s="24"/>
      <c r="BG1773" s="24"/>
      <c r="BH1773" s="24"/>
      <c r="BI1773" s="24"/>
      <c r="BJ1773" s="24"/>
      <c r="BK1773" s="24"/>
      <c r="BL1773" s="24"/>
      <c r="BM1773" s="24"/>
      <c r="BN1773" s="24"/>
      <c r="BO1773" s="24"/>
      <c r="BP1773" s="24"/>
      <c r="BQ1773" s="24"/>
      <c r="BR1773" s="24"/>
      <c r="BS1773" s="24"/>
      <c r="BT1773" s="24"/>
      <c r="BU1773" s="24"/>
      <c r="BV1773" s="24"/>
      <c r="BW1773" s="24"/>
      <c r="BX1773" s="24"/>
      <c r="BY1773" s="24"/>
      <c r="BZ1773" s="24"/>
      <c r="CA1773" s="24"/>
      <c r="CB1773" s="24"/>
      <c r="CC1773" s="24"/>
      <c r="CD1773" s="24"/>
      <c r="CE1773" s="24"/>
    </row>
    <row r="1774" spans="46:83" x14ac:dyDescent="0.15">
      <c r="AT1774" s="24"/>
      <c r="AU1774" s="24"/>
      <c r="AV1774" s="24"/>
      <c r="AW1774" s="24"/>
      <c r="AX1774" s="24"/>
      <c r="AY1774" s="24"/>
      <c r="AZ1774" s="24"/>
      <c r="BA1774" s="24"/>
      <c r="BB1774" s="24"/>
      <c r="BC1774" s="24"/>
      <c r="BD1774" s="24"/>
      <c r="BE1774" s="24"/>
      <c r="BF1774" s="24"/>
      <c r="BG1774" s="24"/>
      <c r="BH1774" s="24"/>
      <c r="BI1774" s="24"/>
      <c r="BJ1774" s="24"/>
      <c r="BK1774" s="24"/>
      <c r="BL1774" s="24"/>
      <c r="BM1774" s="24"/>
      <c r="BN1774" s="24"/>
      <c r="BO1774" s="24"/>
      <c r="BP1774" s="24"/>
      <c r="BQ1774" s="24"/>
      <c r="BR1774" s="24"/>
      <c r="BS1774" s="24"/>
      <c r="BT1774" s="24"/>
      <c r="BU1774" s="24"/>
      <c r="BV1774" s="24"/>
      <c r="BW1774" s="24"/>
      <c r="BX1774" s="24"/>
      <c r="BY1774" s="24"/>
      <c r="BZ1774" s="24"/>
      <c r="CA1774" s="24"/>
      <c r="CB1774" s="24"/>
      <c r="CC1774" s="24"/>
      <c r="CD1774" s="24"/>
      <c r="CE1774" s="24"/>
    </row>
    <row r="1775" spans="46:83" x14ac:dyDescent="0.15">
      <c r="AT1775" s="24"/>
      <c r="AU1775" s="24"/>
      <c r="AV1775" s="24"/>
      <c r="AW1775" s="24"/>
      <c r="AX1775" s="24"/>
      <c r="AY1775" s="24"/>
      <c r="AZ1775" s="24"/>
      <c r="BA1775" s="24"/>
      <c r="BB1775" s="24"/>
      <c r="BC1775" s="24"/>
      <c r="BD1775" s="24"/>
      <c r="BE1775" s="24"/>
      <c r="BF1775" s="24"/>
      <c r="BG1775" s="24"/>
      <c r="BH1775" s="24"/>
      <c r="BI1775" s="24"/>
      <c r="BJ1775" s="24"/>
      <c r="BK1775" s="24"/>
      <c r="BL1775" s="24"/>
      <c r="BM1775" s="24"/>
      <c r="BN1775" s="24"/>
      <c r="BO1775" s="24"/>
      <c r="BP1775" s="24"/>
      <c r="BQ1775" s="24"/>
      <c r="BR1775" s="24"/>
      <c r="BS1775" s="24"/>
      <c r="BT1775" s="24"/>
      <c r="BU1775" s="24"/>
      <c r="BV1775" s="24"/>
      <c r="BW1775" s="24"/>
      <c r="BX1775" s="24"/>
      <c r="BY1775" s="24"/>
      <c r="BZ1775" s="24"/>
      <c r="CA1775" s="24"/>
      <c r="CB1775" s="24"/>
      <c r="CC1775" s="24"/>
      <c r="CD1775" s="24"/>
      <c r="CE1775" s="24"/>
    </row>
    <row r="1776" spans="46:83" x14ac:dyDescent="0.15">
      <c r="AT1776" s="24"/>
      <c r="AU1776" s="24"/>
      <c r="AV1776" s="24"/>
      <c r="AW1776" s="24"/>
      <c r="AX1776" s="24"/>
      <c r="AY1776" s="24"/>
      <c r="AZ1776" s="24"/>
      <c r="BA1776" s="24"/>
      <c r="BB1776" s="24"/>
      <c r="BC1776" s="24"/>
      <c r="BD1776" s="24"/>
      <c r="BE1776" s="24"/>
      <c r="BF1776" s="24"/>
      <c r="BG1776" s="24"/>
      <c r="BH1776" s="24"/>
      <c r="BI1776" s="24"/>
      <c r="BJ1776" s="24"/>
      <c r="BK1776" s="24"/>
      <c r="BL1776" s="24"/>
      <c r="BM1776" s="24"/>
      <c r="BN1776" s="24"/>
      <c r="BO1776" s="24"/>
      <c r="BP1776" s="24"/>
      <c r="BQ1776" s="24"/>
      <c r="BR1776" s="24"/>
      <c r="BS1776" s="24"/>
      <c r="BT1776" s="24"/>
      <c r="BU1776" s="24"/>
      <c r="BV1776" s="24"/>
      <c r="BW1776" s="24"/>
      <c r="BX1776" s="24"/>
      <c r="BY1776" s="24"/>
      <c r="BZ1776" s="24"/>
      <c r="CA1776" s="24"/>
      <c r="CB1776" s="24"/>
      <c r="CC1776" s="24"/>
      <c r="CD1776" s="24"/>
      <c r="CE1776" s="24"/>
    </row>
    <row r="1777" spans="46:83" x14ac:dyDescent="0.15">
      <c r="AT1777" s="24"/>
      <c r="AU1777" s="24"/>
      <c r="AV1777" s="24"/>
      <c r="AW1777" s="24"/>
      <c r="AX1777" s="24"/>
      <c r="AY1777" s="24"/>
      <c r="AZ1777" s="24"/>
      <c r="BA1777" s="24"/>
      <c r="BB1777" s="24"/>
      <c r="BC1777" s="24"/>
      <c r="BD1777" s="24"/>
      <c r="BE1777" s="24"/>
      <c r="BF1777" s="24"/>
      <c r="BG1777" s="24"/>
      <c r="BH1777" s="24"/>
      <c r="BI1777" s="24"/>
      <c r="BJ1777" s="24"/>
      <c r="BK1777" s="24"/>
      <c r="BL1777" s="24"/>
      <c r="BM1777" s="24"/>
      <c r="BN1777" s="24"/>
      <c r="BO1777" s="24"/>
      <c r="BP1777" s="24"/>
      <c r="BQ1777" s="24"/>
      <c r="BR1777" s="24"/>
      <c r="BS1777" s="24"/>
      <c r="BT1777" s="24"/>
      <c r="BU1777" s="24"/>
      <c r="BV1777" s="24"/>
      <c r="BW1777" s="24"/>
      <c r="BX1777" s="24"/>
      <c r="BY1777" s="24"/>
      <c r="BZ1777" s="24"/>
      <c r="CA1777" s="24"/>
      <c r="CB1777" s="24"/>
      <c r="CC1777" s="24"/>
      <c r="CD1777" s="24"/>
      <c r="CE1777" s="24"/>
    </row>
    <row r="1778" spans="46:83" x14ac:dyDescent="0.15">
      <c r="AT1778" s="24"/>
      <c r="AU1778" s="24"/>
      <c r="AV1778" s="24"/>
      <c r="AW1778" s="24"/>
      <c r="AX1778" s="24"/>
      <c r="AY1778" s="24"/>
      <c r="AZ1778" s="24"/>
      <c r="BA1778" s="24"/>
      <c r="BB1778" s="24"/>
      <c r="BC1778" s="24"/>
      <c r="BD1778" s="24"/>
      <c r="BE1778" s="24"/>
      <c r="BF1778" s="24"/>
      <c r="BG1778" s="24"/>
      <c r="BH1778" s="24"/>
      <c r="BI1778" s="24"/>
      <c r="BJ1778" s="24"/>
      <c r="BK1778" s="24"/>
      <c r="BL1778" s="24"/>
      <c r="BM1778" s="24"/>
      <c r="BN1778" s="24"/>
      <c r="BO1778" s="24"/>
      <c r="BP1778" s="24"/>
      <c r="BQ1778" s="24"/>
      <c r="BR1778" s="24"/>
      <c r="BS1778" s="24"/>
      <c r="BT1778" s="24"/>
      <c r="BU1778" s="24"/>
      <c r="BV1778" s="24"/>
      <c r="BW1778" s="24"/>
      <c r="BX1778" s="24"/>
      <c r="BY1778" s="24"/>
      <c r="BZ1778" s="24"/>
      <c r="CA1778" s="24"/>
      <c r="CB1778" s="24"/>
      <c r="CC1778" s="24"/>
      <c r="CD1778" s="24"/>
      <c r="CE1778" s="24"/>
    </row>
    <row r="1779" spans="46:83" x14ac:dyDescent="0.15">
      <c r="AT1779" s="24"/>
      <c r="AU1779" s="24"/>
      <c r="AV1779" s="24"/>
      <c r="AW1779" s="24"/>
      <c r="AX1779" s="24"/>
      <c r="AY1779" s="24"/>
      <c r="AZ1779" s="24"/>
      <c r="BA1779" s="24"/>
      <c r="BB1779" s="24"/>
      <c r="BC1779" s="24"/>
      <c r="BD1779" s="24"/>
      <c r="BE1779" s="24"/>
      <c r="BF1779" s="24"/>
      <c r="BG1779" s="24"/>
      <c r="BH1779" s="24"/>
      <c r="BI1779" s="24"/>
      <c r="BJ1779" s="24"/>
      <c r="BK1779" s="24"/>
      <c r="BL1779" s="24"/>
      <c r="BM1779" s="24"/>
      <c r="BN1779" s="24"/>
      <c r="BO1779" s="24"/>
      <c r="BP1779" s="24"/>
      <c r="BQ1779" s="24"/>
      <c r="BR1779" s="24"/>
      <c r="BS1779" s="24"/>
      <c r="BT1779" s="24"/>
      <c r="BU1779" s="24"/>
      <c r="BV1779" s="24"/>
      <c r="BW1779" s="24"/>
      <c r="BX1779" s="24"/>
      <c r="BY1779" s="24"/>
      <c r="BZ1779" s="24"/>
      <c r="CA1779" s="24"/>
      <c r="CB1779" s="24"/>
      <c r="CC1779" s="24"/>
      <c r="CD1779" s="24"/>
      <c r="CE1779" s="24"/>
    </row>
    <row r="1780" spans="46:83" x14ac:dyDescent="0.15">
      <c r="AT1780" s="24"/>
      <c r="AU1780" s="24"/>
      <c r="AV1780" s="24"/>
      <c r="AW1780" s="24"/>
      <c r="AX1780" s="24"/>
      <c r="AY1780" s="24"/>
      <c r="AZ1780" s="24"/>
      <c r="BA1780" s="24"/>
      <c r="BB1780" s="24"/>
      <c r="BC1780" s="24"/>
      <c r="BD1780" s="24"/>
      <c r="BE1780" s="24"/>
      <c r="BF1780" s="24"/>
      <c r="BG1780" s="24"/>
      <c r="BH1780" s="24"/>
      <c r="BI1780" s="24"/>
      <c r="BJ1780" s="24"/>
      <c r="BK1780" s="24"/>
      <c r="BL1780" s="24"/>
      <c r="BM1780" s="24"/>
      <c r="BN1780" s="24"/>
      <c r="BO1780" s="24"/>
      <c r="BP1780" s="24"/>
      <c r="BQ1780" s="24"/>
      <c r="BR1780" s="24"/>
      <c r="BS1780" s="24"/>
      <c r="BT1780" s="24"/>
      <c r="BU1780" s="24"/>
      <c r="BV1780" s="24"/>
      <c r="BW1780" s="24"/>
      <c r="BX1780" s="24"/>
      <c r="BY1780" s="24"/>
      <c r="BZ1780" s="24"/>
      <c r="CA1780" s="24"/>
      <c r="CB1780" s="24"/>
      <c r="CC1780" s="24"/>
      <c r="CD1780" s="24"/>
      <c r="CE1780" s="24"/>
    </row>
    <row r="1781" spans="46:83" x14ac:dyDescent="0.15">
      <c r="AT1781" s="24"/>
      <c r="AU1781" s="24"/>
      <c r="AV1781" s="24"/>
      <c r="AW1781" s="24"/>
      <c r="AX1781" s="24"/>
      <c r="AY1781" s="24"/>
      <c r="AZ1781" s="24"/>
      <c r="BA1781" s="24"/>
      <c r="BB1781" s="24"/>
      <c r="BC1781" s="24"/>
      <c r="BD1781" s="24"/>
      <c r="BE1781" s="24"/>
      <c r="BF1781" s="24"/>
      <c r="BG1781" s="24"/>
      <c r="BH1781" s="24"/>
      <c r="BI1781" s="24"/>
      <c r="BJ1781" s="24"/>
      <c r="BK1781" s="24"/>
      <c r="BL1781" s="24"/>
      <c r="BM1781" s="24"/>
      <c r="BN1781" s="24"/>
      <c r="BO1781" s="24"/>
      <c r="BP1781" s="24"/>
      <c r="BQ1781" s="24"/>
      <c r="BR1781" s="24"/>
      <c r="BS1781" s="24"/>
      <c r="BT1781" s="24"/>
      <c r="BU1781" s="24"/>
      <c r="BV1781" s="24"/>
      <c r="BW1781" s="24"/>
      <c r="BX1781" s="24"/>
      <c r="BY1781" s="24"/>
      <c r="BZ1781" s="24"/>
      <c r="CA1781" s="24"/>
      <c r="CB1781" s="24"/>
      <c r="CC1781" s="24"/>
      <c r="CD1781" s="24"/>
      <c r="CE1781" s="24"/>
    </row>
    <row r="1782" spans="46:83" x14ac:dyDescent="0.15">
      <c r="AT1782" s="24"/>
      <c r="AU1782" s="24"/>
      <c r="AV1782" s="24"/>
      <c r="AW1782" s="24"/>
      <c r="AX1782" s="24"/>
      <c r="AY1782" s="24"/>
      <c r="AZ1782" s="24"/>
      <c r="BA1782" s="24"/>
      <c r="BB1782" s="24"/>
      <c r="BC1782" s="24"/>
      <c r="BD1782" s="24"/>
      <c r="BE1782" s="24"/>
      <c r="BF1782" s="24"/>
      <c r="BG1782" s="24"/>
      <c r="BH1782" s="24"/>
      <c r="BI1782" s="24"/>
      <c r="BJ1782" s="24"/>
      <c r="BK1782" s="24"/>
      <c r="BL1782" s="24"/>
      <c r="BM1782" s="24"/>
      <c r="BN1782" s="24"/>
      <c r="BO1782" s="24"/>
      <c r="BP1782" s="24"/>
      <c r="BQ1782" s="24"/>
      <c r="BR1782" s="24"/>
      <c r="BS1782" s="24"/>
      <c r="BT1782" s="24"/>
      <c r="BU1782" s="24"/>
      <c r="BV1782" s="24"/>
      <c r="BW1782" s="24"/>
      <c r="BX1782" s="24"/>
      <c r="BY1782" s="24"/>
      <c r="BZ1782" s="24"/>
      <c r="CA1782" s="24"/>
      <c r="CB1782" s="24"/>
      <c r="CC1782" s="24"/>
      <c r="CD1782" s="24"/>
      <c r="CE1782" s="24"/>
    </row>
    <row r="1783" spans="46:83" x14ac:dyDescent="0.15">
      <c r="AT1783" s="24"/>
      <c r="AU1783" s="24"/>
      <c r="AV1783" s="24"/>
      <c r="AW1783" s="24"/>
      <c r="AX1783" s="24"/>
      <c r="AY1783" s="24"/>
      <c r="AZ1783" s="24"/>
      <c r="BA1783" s="24"/>
      <c r="BB1783" s="24"/>
      <c r="BC1783" s="24"/>
      <c r="BD1783" s="24"/>
      <c r="BE1783" s="24"/>
      <c r="BF1783" s="24"/>
      <c r="BG1783" s="24"/>
      <c r="BH1783" s="24"/>
      <c r="BI1783" s="24"/>
      <c r="BJ1783" s="24"/>
      <c r="BK1783" s="24"/>
      <c r="BL1783" s="24"/>
      <c r="BM1783" s="24"/>
      <c r="BN1783" s="24"/>
      <c r="BO1783" s="24"/>
      <c r="BP1783" s="24"/>
      <c r="BQ1783" s="24"/>
      <c r="BR1783" s="24"/>
      <c r="BS1783" s="24"/>
      <c r="BT1783" s="24"/>
      <c r="BU1783" s="24"/>
      <c r="BV1783" s="24"/>
      <c r="BW1783" s="24"/>
      <c r="BX1783" s="24"/>
      <c r="BY1783" s="24"/>
      <c r="BZ1783" s="24"/>
      <c r="CA1783" s="24"/>
      <c r="CB1783" s="24"/>
      <c r="CC1783" s="24"/>
      <c r="CD1783" s="24"/>
      <c r="CE1783" s="24"/>
    </row>
    <row r="1784" spans="46:83" x14ac:dyDescent="0.15">
      <c r="AT1784" s="24"/>
      <c r="AU1784" s="24"/>
      <c r="AV1784" s="24"/>
      <c r="AW1784" s="24"/>
      <c r="AX1784" s="24"/>
      <c r="AY1784" s="24"/>
      <c r="AZ1784" s="24"/>
      <c r="BA1784" s="24"/>
      <c r="BB1784" s="24"/>
      <c r="BC1784" s="24"/>
      <c r="BD1784" s="24"/>
      <c r="BE1784" s="24"/>
      <c r="BF1784" s="24"/>
      <c r="BG1784" s="24"/>
      <c r="BH1784" s="24"/>
      <c r="BI1784" s="24"/>
      <c r="BJ1784" s="24"/>
      <c r="BK1784" s="24"/>
      <c r="BL1784" s="24"/>
      <c r="BM1784" s="24"/>
      <c r="BN1784" s="24"/>
      <c r="BO1784" s="24"/>
      <c r="BP1784" s="24"/>
      <c r="BQ1784" s="24"/>
      <c r="BR1784" s="24"/>
      <c r="BS1784" s="24"/>
      <c r="BT1784" s="24"/>
      <c r="BU1784" s="24"/>
      <c r="BV1784" s="24"/>
      <c r="BW1784" s="24"/>
      <c r="BX1784" s="24"/>
      <c r="BY1784" s="24"/>
      <c r="BZ1784" s="24"/>
      <c r="CA1784" s="24"/>
      <c r="CB1784" s="24"/>
      <c r="CC1784" s="24"/>
      <c r="CD1784" s="24"/>
      <c r="CE1784" s="24"/>
    </row>
    <row r="1785" spans="46:83" x14ac:dyDescent="0.15">
      <c r="AT1785" s="24"/>
      <c r="AU1785" s="24"/>
      <c r="AV1785" s="24"/>
      <c r="AW1785" s="24"/>
      <c r="AX1785" s="24"/>
      <c r="AY1785" s="24"/>
      <c r="AZ1785" s="24"/>
      <c r="BA1785" s="24"/>
      <c r="BB1785" s="24"/>
      <c r="BC1785" s="24"/>
      <c r="BD1785" s="24"/>
      <c r="BE1785" s="24"/>
      <c r="BF1785" s="24"/>
      <c r="BG1785" s="24"/>
      <c r="BH1785" s="24"/>
      <c r="BI1785" s="24"/>
      <c r="BJ1785" s="24"/>
      <c r="BK1785" s="24"/>
      <c r="BL1785" s="24"/>
      <c r="BM1785" s="24"/>
      <c r="BN1785" s="24"/>
      <c r="BO1785" s="24"/>
      <c r="BP1785" s="24"/>
      <c r="BQ1785" s="24"/>
      <c r="BR1785" s="24"/>
      <c r="BS1785" s="24"/>
      <c r="BT1785" s="24"/>
      <c r="BU1785" s="24"/>
      <c r="BV1785" s="24"/>
      <c r="BW1785" s="24"/>
      <c r="BX1785" s="24"/>
      <c r="BY1785" s="24"/>
      <c r="BZ1785" s="24"/>
      <c r="CA1785" s="24"/>
      <c r="CB1785" s="24"/>
      <c r="CC1785" s="24"/>
      <c r="CD1785" s="24"/>
      <c r="CE1785" s="24"/>
    </row>
    <row r="1786" spans="46:83" x14ac:dyDescent="0.15">
      <c r="AT1786" s="24"/>
      <c r="AU1786" s="24"/>
      <c r="AV1786" s="24"/>
      <c r="AW1786" s="24"/>
      <c r="AX1786" s="24"/>
      <c r="AY1786" s="24"/>
      <c r="AZ1786" s="24"/>
      <c r="BA1786" s="24"/>
      <c r="BB1786" s="24"/>
      <c r="BC1786" s="24"/>
      <c r="BD1786" s="24"/>
      <c r="BE1786" s="24"/>
      <c r="BF1786" s="24"/>
      <c r="BG1786" s="24"/>
      <c r="BH1786" s="24"/>
      <c r="BI1786" s="24"/>
      <c r="BJ1786" s="24"/>
      <c r="BK1786" s="24"/>
      <c r="BL1786" s="24"/>
      <c r="BM1786" s="24"/>
      <c r="BN1786" s="24"/>
      <c r="BO1786" s="24"/>
      <c r="BP1786" s="24"/>
      <c r="BQ1786" s="24"/>
      <c r="BR1786" s="24"/>
      <c r="BS1786" s="24"/>
      <c r="BT1786" s="24"/>
      <c r="BU1786" s="24"/>
      <c r="BV1786" s="24"/>
      <c r="BW1786" s="24"/>
      <c r="BX1786" s="24"/>
      <c r="BY1786" s="24"/>
      <c r="BZ1786" s="24"/>
      <c r="CA1786" s="24"/>
      <c r="CB1786" s="24"/>
      <c r="CC1786" s="24"/>
      <c r="CD1786" s="24"/>
      <c r="CE1786" s="24"/>
    </row>
    <row r="1787" spans="46:83" x14ac:dyDescent="0.15">
      <c r="AT1787" s="24"/>
      <c r="AU1787" s="24"/>
      <c r="AV1787" s="24"/>
      <c r="AW1787" s="24"/>
      <c r="AX1787" s="24"/>
      <c r="AY1787" s="24"/>
      <c r="AZ1787" s="24"/>
      <c r="BA1787" s="24"/>
      <c r="BB1787" s="24"/>
      <c r="BC1787" s="24"/>
      <c r="BD1787" s="24"/>
      <c r="BE1787" s="24"/>
      <c r="BF1787" s="24"/>
      <c r="BG1787" s="24"/>
      <c r="BH1787" s="24"/>
      <c r="BI1787" s="24"/>
      <c r="BJ1787" s="24"/>
      <c r="BK1787" s="24"/>
      <c r="BL1787" s="24"/>
      <c r="BM1787" s="24"/>
      <c r="BN1787" s="24"/>
      <c r="BO1787" s="24"/>
      <c r="BP1787" s="24"/>
      <c r="BQ1787" s="24"/>
      <c r="BR1787" s="24"/>
      <c r="BS1787" s="24"/>
      <c r="BT1787" s="24"/>
      <c r="BU1787" s="24"/>
      <c r="BV1787" s="24"/>
      <c r="BW1787" s="24"/>
      <c r="BX1787" s="24"/>
      <c r="BY1787" s="24"/>
      <c r="BZ1787" s="24"/>
      <c r="CA1787" s="24"/>
      <c r="CB1787" s="24"/>
      <c r="CC1787" s="24"/>
      <c r="CD1787" s="24"/>
      <c r="CE1787" s="24"/>
    </row>
    <row r="1788" spans="46:83" x14ac:dyDescent="0.15">
      <c r="AT1788" s="24"/>
      <c r="AU1788" s="24"/>
      <c r="AV1788" s="24"/>
      <c r="AW1788" s="24"/>
      <c r="AX1788" s="24"/>
      <c r="AY1788" s="24"/>
      <c r="AZ1788" s="24"/>
      <c r="BA1788" s="24"/>
      <c r="BB1788" s="24"/>
      <c r="BC1788" s="24"/>
      <c r="BD1788" s="24"/>
      <c r="BE1788" s="24"/>
      <c r="BF1788" s="24"/>
      <c r="BG1788" s="24"/>
      <c r="BH1788" s="24"/>
      <c r="BI1788" s="24"/>
      <c r="BJ1788" s="24"/>
      <c r="BK1788" s="24"/>
      <c r="BL1788" s="24"/>
      <c r="BM1788" s="24"/>
      <c r="BN1788" s="24"/>
      <c r="BO1788" s="24"/>
      <c r="BP1788" s="24"/>
      <c r="BQ1788" s="24"/>
      <c r="BR1788" s="24"/>
      <c r="BS1788" s="24"/>
      <c r="BT1788" s="24"/>
      <c r="BU1788" s="24"/>
      <c r="BV1788" s="24"/>
      <c r="BW1788" s="24"/>
      <c r="BX1788" s="24"/>
      <c r="BY1788" s="24"/>
      <c r="BZ1788" s="24"/>
      <c r="CA1788" s="24"/>
      <c r="CB1788" s="24"/>
      <c r="CC1788" s="24"/>
      <c r="CD1788" s="24"/>
      <c r="CE1788" s="24"/>
    </row>
    <row r="1789" spans="46:83" x14ac:dyDescent="0.15">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row>
    <row r="1790" spans="46:83" x14ac:dyDescent="0.15">
      <c r="AT1790" s="24"/>
      <c r="AU1790" s="24"/>
      <c r="AV1790" s="24"/>
      <c r="AW1790" s="24"/>
      <c r="AX1790" s="24"/>
      <c r="AY1790" s="24"/>
      <c r="AZ1790" s="24"/>
      <c r="BA1790" s="24"/>
      <c r="BB1790" s="24"/>
      <c r="BC1790" s="24"/>
      <c r="BD1790" s="24"/>
      <c r="BE1790" s="24"/>
      <c r="BF1790" s="24"/>
      <c r="BG1790" s="24"/>
      <c r="BH1790" s="24"/>
      <c r="BI1790" s="24"/>
      <c r="BJ1790" s="24"/>
      <c r="BK1790" s="24"/>
      <c r="BL1790" s="24"/>
      <c r="BM1790" s="24"/>
      <c r="BN1790" s="24"/>
      <c r="BO1790" s="24"/>
      <c r="BP1790" s="24"/>
      <c r="BQ1790" s="24"/>
      <c r="BR1790" s="24"/>
      <c r="BS1790" s="24"/>
      <c r="BT1790" s="24"/>
      <c r="BU1790" s="24"/>
      <c r="BV1790" s="24"/>
      <c r="BW1790" s="24"/>
      <c r="BX1790" s="24"/>
      <c r="BY1790" s="24"/>
      <c r="BZ1790" s="24"/>
      <c r="CA1790" s="24"/>
      <c r="CB1790" s="24"/>
      <c r="CC1790" s="24"/>
      <c r="CD1790" s="24"/>
      <c r="CE1790" s="24"/>
    </row>
    <row r="1791" spans="46:83" x14ac:dyDescent="0.15">
      <c r="AT1791" s="24"/>
      <c r="AU1791" s="24"/>
      <c r="AV1791" s="24"/>
      <c r="AW1791" s="24"/>
      <c r="AX1791" s="24"/>
      <c r="AY1791" s="24"/>
      <c r="AZ1791" s="24"/>
      <c r="BA1791" s="24"/>
      <c r="BB1791" s="24"/>
      <c r="BC1791" s="24"/>
      <c r="BD1791" s="24"/>
      <c r="BE1791" s="24"/>
      <c r="BF1791" s="24"/>
      <c r="BG1791" s="24"/>
      <c r="BH1791" s="24"/>
      <c r="BI1791" s="24"/>
      <c r="BJ1791" s="24"/>
      <c r="BK1791" s="24"/>
      <c r="BL1791" s="24"/>
      <c r="BM1791" s="24"/>
      <c r="BN1791" s="24"/>
      <c r="BO1791" s="24"/>
      <c r="BP1791" s="24"/>
      <c r="BQ1791" s="24"/>
      <c r="BR1791" s="24"/>
      <c r="BS1791" s="24"/>
      <c r="BT1791" s="24"/>
      <c r="BU1791" s="24"/>
      <c r="BV1791" s="24"/>
      <c r="BW1791" s="24"/>
      <c r="BX1791" s="24"/>
      <c r="BY1791" s="24"/>
      <c r="BZ1791" s="24"/>
      <c r="CA1791" s="24"/>
      <c r="CB1791" s="24"/>
      <c r="CC1791" s="24"/>
      <c r="CD1791" s="24"/>
      <c r="CE1791" s="24"/>
    </row>
    <row r="1792" spans="46:83" x14ac:dyDescent="0.15">
      <c r="AT1792" s="24"/>
      <c r="AU1792" s="24"/>
      <c r="AV1792" s="24"/>
      <c r="AW1792" s="24"/>
      <c r="AX1792" s="24"/>
      <c r="AY1792" s="24"/>
      <c r="AZ1792" s="24"/>
      <c r="BA1792" s="24"/>
      <c r="BB1792" s="24"/>
      <c r="BC1792" s="24"/>
      <c r="BD1792" s="24"/>
      <c r="BE1792" s="24"/>
      <c r="BF1792" s="24"/>
      <c r="BG1792" s="24"/>
      <c r="BH1792" s="24"/>
      <c r="BI1792" s="24"/>
      <c r="BJ1792" s="24"/>
      <c r="BK1792" s="24"/>
      <c r="BL1792" s="24"/>
      <c r="BM1792" s="24"/>
      <c r="BN1792" s="24"/>
      <c r="BO1792" s="24"/>
      <c r="BP1792" s="24"/>
      <c r="BQ1792" s="24"/>
      <c r="BR1792" s="24"/>
      <c r="BS1792" s="24"/>
      <c r="BT1792" s="24"/>
      <c r="BU1792" s="24"/>
      <c r="BV1792" s="24"/>
      <c r="BW1792" s="24"/>
      <c r="BX1792" s="24"/>
      <c r="BY1792" s="24"/>
      <c r="BZ1792" s="24"/>
      <c r="CA1792" s="24"/>
      <c r="CB1792" s="24"/>
      <c r="CC1792" s="24"/>
      <c r="CD1792" s="24"/>
      <c r="CE1792" s="24"/>
    </row>
    <row r="1793" spans="46:83" x14ac:dyDescent="0.15">
      <c r="AT1793" s="24"/>
      <c r="AU1793" s="24"/>
      <c r="AV1793" s="24"/>
      <c r="AW1793" s="24"/>
      <c r="AX1793" s="24"/>
      <c r="AY1793" s="24"/>
      <c r="AZ1793" s="24"/>
      <c r="BA1793" s="24"/>
      <c r="BB1793" s="24"/>
      <c r="BC1793" s="24"/>
      <c r="BD1793" s="24"/>
      <c r="BE1793" s="24"/>
      <c r="BF1793" s="24"/>
      <c r="BG1793" s="24"/>
      <c r="BH1793" s="24"/>
      <c r="BI1793" s="24"/>
      <c r="BJ1793" s="24"/>
      <c r="BK1793" s="24"/>
      <c r="BL1793" s="24"/>
      <c r="BM1793" s="24"/>
      <c r="BN1793" s="24"/>
      <c r="BO1793" s="24"/>
      <c r="BP1793" s="24"/>
      <c r="BQ1793" s="24"/>
      <c r="BR1793" s="24"/>
      <c r="BS1793" s="24"/>
      <c r="BT1793" s="24"/>
      <c r="BU1793" s="24"/>
      <c r="BV1793" s="24"/>
      <c r="BW1793" s="24"/>
      <c r="BX1793" s="24"/>
      <c r="BY1793" s="24"/>
      <c r="BZ1793" s="24"/>
      <c r="CA1793" s="24"/>
      <c r="CB1793" s="24"/>
      <c r="CC1793" s="24"/>
      <c r="CD1793" s="24"/>
      <c r="CE1793" s="24"/>
    </row>
    <row r="1794" spans="46:83" x14ac:dyDescent="0.15">
      <c r="AT1794" s="24"/>
      <c r="AU1794" s="24"/>
      <c r="AV1794" s="24"/>
      <c r="AW1794" s="24"/>
      <c r="AX1794" s="24"/>
      <c r="AY1794" s="24"/>
      <c r="AZ1794" s="24"/>
      <c r="BA1794" s="24"/>
      <c r="BB1794" s="24"/>
      <c r="BC1794" s="24"/>
      <c r="BD1794" s="24"/>
      <c r="BE1794" s="24"/>
      <c r="BF1794" s="24"/>
      <c r="BG1794" s="24"/>
      <c r="BH1794" s="24"/>
      <c r="BI1794" s="24"/>
      <c r="BJ1794" s="24"/>
      <c r="BK1794" s="24"/>
      <c r="BL1794" s="24"/>
      <c r="BM1794" s="24"/>
      <c r="BN1794" s="24"/>
      <c r="BO1794" s="24"/>
      <c r="BP1794" s="24"/>
      <c r="BQ1794" s="24"/>
      <c r="BR1794" s="24"/>
      <c r="BS1794" s="24"/>
      <c r="BT1794" s="24"/>
      <c r="BU1794" s="24"/>
      <c r="BV1794" s="24"/>
      <c r="BW1794" s="24"/>
      <c r="BX1794" s="24"/>
      <c r="BY1794" s="24"/>
      <c r="BZ1794" s="24"/>
      <c r="CA1794" s="24"/>
      <c r="CB1794" s="24"/>
      <c r="CC1794" s="24"/>
      <c r="CD1794" s="24"/>
      <c r="CE1794" s="24"/>
    </row>
    <row r="1795" spans="46:83" x14ac:dyDescent="0.15">
      <c r="AT1795" s="24"/>
      <c r="AU1795" s="24"/>
      <c r="AV1795" s="24"/>
      <c r="AW1795" s="24"/>
      <c r="AX1795" s="24"/>
      <c r="AY1795" s="24"/>
      <c r="AZ1795" s="24"/>
      <c r="BA1795" s="24"/>
      <c r="BB1795" s="24"/>
      <c r="BC1795" s="24"/>
      <c r="BD1795" s="24"/>
      <c r="BE1795" s="24"/>
      <c r="BF1795" s="24"/>
      <c r="BG1795" s="24"/>
      <c r="BH1795" s="24"/>
      <c r="BI1795" s="24"/>
      <c r="BJ1795" s="24"/>
      <c r="BK1795" s="24"/>
      <c r="BL1795" s="24"/>
      <c r="BM1795" s="24"/>
      <c r="BN1795" s="24"/>
      <c r="BO1795" s="24"/>
      <c r="BP1795" s="24"/>
      <c r="BQ1795" s="24"/>
      <c r="BR1795" s="24"/>
      <c r="BS1795" s="24"/>
      <c r="BT1795" s="24"/>
      <c r="BU1795" s="24"/>
      <c r="BV1795" s="24"/>
      <c r="BW1795" s="24"/>
      <c r="BX1795" s="24"/>
      <c r="BY1795" s="24"/>
      <c r="BZ1795" s="24"/>
      <c r="CA1795" s="24"/>
      <c r="CB1795" s="24"/>
      <c r="CC1795" s="24"/>
      <c r="CD1795" s="24"/>
      <c r="CE1795" s="24"/>
    </row>
    <row r="1796" spans="46:83" x14ac:dyDescent="0.15">
      <c r="AT1796" s="24"/>
      <c r="AU1796" s="24"/>
      <c r="AV1796" s="24"/>
      <c r="AW1796" s="24"/>
      <c r="AX1796" s="24"/>
      <c r="AY1796" s="24"/>
      <c r="AZ1796" s="24"/>
      <c r="BA1796" s="24"/>
      <c r="BB1796" s="24"/>
      <c r="BC1796" s="24"/>
      <c r="BD1796" s="24"/>
      <c r="BE1796" s="24"/>
      <c r="BF1796" s="24"/>
      <c r="BG1796" s="24"/>
      <c r="BH1796" s="24"/>
      <c r="BI1796" s="24"/>
      <c r="BJ1796" s="24"/>
      <c r="BK1796" s="24"/>
      <c r="BL1796" s="24"/>
      <c r="BM1796" s="24"/>
      <c r="BN1796" s="24"/>
      <c r="BO1796" s="24"/>
      <c r="BP1796" s="24"/>
      <c r="BQ1796" s="24"/>
      <c r="BR1796" s="24"/>
      <c r="BS1796" s="24"/>
      <c r="BT1796" s="24"/>
      <c r="BU1796" s="24"/>
      <c r="BV1796" s="24"/>
      <c r="BW1796" s="24"/>
      <c r="BX1796" s="24"/>
      <c r="BY1796" s="24"/>
      <c r="BZ1796" s="24"/>
      <c r="CA1796" s="24"/>
      <c r="CB1796" s="24"/>
      <c r="CC1796" s="24"/>
      <c r="CD1796" s="24"/>
      <c r="CE1796" s="24"/>
    </row>
    <row r="1797" spans="46:83" x14ac:dyDescent="0.15">
      <c r="AT1797" s="24"/>
      <c r="AU1797" s="24"/>
      <c r="AV1797" s="24"/>
      <c r="AW1797" s="24"/>
      <c r="AX1797" s="24"/>
      <c r="AY1797" s="24"/>
      <c r="AZ1797" s="24"/>
      <c r="BA1797" s="24"/>
      <c r="BB1797" s="24"/>
      <c r="BC1797" s="24"/>
      <c r="BD1797" s="24"/>
      <c r="BE1797" s="24"/>
      <c r="BF1797" s="24"/>
      <c r="BG1797" s="24"/>
      <c r="BH1797" s="24"/>
      <c r="BI1797" s="24"/>
      <c r="BJ1797" s="24"/>
      <c r="BK1797" s="24"/>
      <c r="BL1797" s="24"/>
      <c r="BM1797" s="24"/>
      <c r="BN1797" s="24"/>
      <c r="BO1797" s="24"/>
      <c r="BP1797" s="24"/>
      <c r="BQ1797" s="24"/>
      <c r="BR1797" s="24"/>
      <c r="BS1797" s="24"/>
      <c r="BT1797" s="24"/>
      <c r="BU1797" s="24"/>
      <c r="BV1797" s="24"/>
      <c r="BW1797" s="24"/>
      <c r="BX1797" s="24"/>
      <c r="BY1797" s="24"/>
      <c r="BZ1797" s="24"/>
      <c r="CA1797" s="24"/>
      <c r="CB1797" s="24"/>
      <c r="CC1797" s="24"/>
      <c r="CD1797" s="24"/>
      <c r="CE1797" s="24"/>
    </row>
    <row r="1798" spans="46:83" x14ac:dyDescent="0.15">
      <c r="AT1798" s="24"/>
      <c r="AU1798" s="24"/>
      <c r="AV1798" s="24"/>
      <c r="AW1798" s="24"/>
      <c r="AX1798" s="24"/>
      <c r="AY1798" s="24"/>
      <c r="AZ1798" s="24"/>
      <c r="BA1798" s="24"/>
      <c r="BB1798" s="24"/>
      <c r="BC1798" s="24"/>
      <c r="BD1798" s="24"/>
      <c r="BE1798" s="24"/>
      <c r="BF1798" s="24"/>
      <c r="BG1798" s="24"/>
      <c r="BH1798" s="24"/>
      <c r="BI1798" s="24"/>
      <c r="BJ1798" s="24"/>
      <c r="BK1798" s="24"/>
      <c r="BL1798" s="24"/>
      <c r="BM1798" s="24"/>
      <c r="BN1798" s="24"/>
      <c r="BO1798" s="24"/>
      <c r="BP1798" s="24"/>
      <c r="BQ1798" s="24"/>
      <c r="BR1798" s="24"/>
      <c r="BS1798" s="24"/>
      <c r="BT1798" s="24"/>
      <c r="BU1798" s="24"/>
      <c r="BV1798" s="24"/>
      <c r="BW1798" s="24"/>
      <c r="BX1798" s="24"/>
      <c r="BY1798" s="24"/>
      <c r="BZ1798" s="24"/>
      <c r="CA1798" s="24"/>
      <c r="CB1798" s="24"/>
      <c r="CC1798" s="24"/>
      <c r="CD1798" s="24"/>
      <c r="CE1798" s="24"/>
    </row>
    <row r="1799" spans="46:83" x14ac:dyDescent="0.15">
      <c r="AT1799" s="24"/>
      <c r="AU1799" s="24"/>
      <c r="AV1799" s="24"/>
      <c r="AW1799" s="24"/>
      <c r="AX1799" s="24"/>
      <c r="AY1799" s="24"/>
      <c r="AZ1799" s="24"/>
      <c r="BA1799" s="24"/>
      <c r="BB1799" s="24"/>
      <c r="BC1799" s="24"/>
      <c r="BD1799" s="24"/>
      <c r="BE1799" s="24"/>
      <c r="BF1799" s="24"/>
      <c r="BG1799" s="24"/>
      <c r="BH1799" s="24"/>
      <c r="BI1799" s="24"/>
      <c r="BJ1799" s="24"/>
      <c r="BK1799" s="24"/>
      <c r="BL1799" s="24"/>
      <c r="BM1799" s="24"/>
      <c r="BN1799" s="24"/>
      <c r="BO1799" s="24"/>
      <c r="BP1799" s="24"/>
      <c r="BQ1799" s="24"/>
      <c r="BR1799" s="24"/>
      <c r="BS1799" s="24"/>
      <c r="BT1799" s="24"/>
      <c r="BU1799" s="24"/>
      <c r="BV1799" s="24"/>
      <c r="BW1799" s="24"/>
      <c r="BX1799" s="24"/>
      <c r="BY1799" s="24"/>
      <c r="BZ1799" s="24"/>
      <c r="CA1799" s="24"/>
      <c r="CB1799" s="24"/>
      <c r="CC1799" s="24"/>
      <c r="CD1799" s="24"/>
      <c r="CE1799" s="24"/>
    </row>
    <row r="1800" spans="46:83" x14ac:dyDescent="0.15">
      <c r="AT1800" s="24"/>
      <c r="AU1800" s="24"/>
      <c r="AV1800" s="24"/>
      <c r="AW1800" s="24"/>
      <c r="AX1800" s="24"/>
      <c r="AY1800" s="24"/>
      <c r="AZ1800" s="24"/>
      <c r="BA1800" s="24"/>
      <c r="BB1800" s="24"/>
      <c r="BC1800" s="24"/>
      <c r="BD1800" s="24"/>
      <c r="BE1800" s="24"/>
      <c r="BF1800" s="24"/>
      <c r="BG1800" s="24"/>
      <c r="BH1800" s="24"/>
      <c r="BI1800" s="24"/>
      <c r="BJ1800" s="24"/>
      <c r="BK1800" s="24"/>
      <c r="BL1800" s="24"/>
      <c r="BM1800" s="24"/>
      <c r="BN1800" s="24"/>
      <c r="BO1800" s="24"/>
      <c r="BP1800" s="24"/>
      <c r="BQ1800" s="24"/>
      <c r="BR1800" s="24"/>
      <c r="BS1800" s="24"/>
      <c r="BT1800" s="24"/>
      <c r="BU1800" s="24"/>
      <c r="BV1800" s="24"/>
      <c r="BW1800" s="24"/>
      <c r="BX1800" s="24"/>
      <c r="BY1800" s="24"/>
      <c r="BZ1800" s="24"/>
      <c r="CA1800" s="24"/>
      <c r="CB1800" s="24"/>
      <c r="CC1800" s="24"/>
      <c r="CD1800" s="24"/>
      <c r="CE1800" s="24"/>
    </row>
    <row r="1801" spans="46:83" x14ac:dyDescent="0.15">
      <c r="AT1801" s="24"/>
      <c r="AU1801" s="24"/>
      <c r="AV1801" s="24"/>
      <c r="AW1801" s="24"/>
      <c r="AX1801" s="24"/>
      <c r="AY1801" s="24"/>
      <c r="AZ1801" s="24"/>
      <c r="BA1801" s="24"/>
      <c r="BB1801" s="24"/>
      <c r="BC1801" s="24"/>
      <c r="BD1801" s="24"/>
      <c r="BE1801" s="24"/>
      <c r="BF1801" s="24"/>
      <c r="BG1801" s="24"/>
      <c r="BH1801" s="24"/>
      <c r="BI1801" s="24"/>
      <c r="BJ1801" s="24"/>
      <c r="BK1801" s="24"/>
      <c r="BL1801" s="24"/>
      <c r="BM1801" s="24"/>
      <c r="BN1801" s="24"/>
      <c r="BO1801" s="24"/>
      <c r="BP1801" s="24"/>
      <c r="BQ1801" s="24"/>
      <c r="BR1801" s="24"/>
      <c r="BS1801" s="24"/>
      <c r="BT1801" s="24"/>
      <c r="BU1801" s="24"/>
      <c r="BV1801" s="24"/>
      <c r="BW1801" s="24"/>
      <c r="BX1801" s="24"/>
      <c r="BY1801" s="24"/>
      <c r="BZ1801" s="24"/>
      <c r="CA1801" s="24"/>
      <c r="CB1801" s="24"/>
      <c r="CC1801" s="24"/>
      <c r="CD1801" s="24"/>
      <c r="CE1801" s="24"/>
    </row>
    <row r="1802" spans="46:83" x14ac:dyDescent="0.15">
      <c r="AT1802" s="24"/>
      <c r="AU1802" s="24"/>
      <c r="AV1802" s="24"/>
      <c r="AW1802" s="24"/>
      <c r="AX1802" s="24"/>
      <c r="AY1802" s="24"/>
      <c r="AZ1802" s="24"/>
      <c r="BA1802" s="24"/>
      <c r="BB1802" s="24"/>
      <c r="BC1802" s="24"/>
      <c r="BD1802" s="24"/>
      <c r="BE1802" s="24"/>
      <c r="BF1802" s="24"/>
      <c r="BG1802" s="24"/>
      <c r="BH1802" s="24"/>
      <c r="BI1802" s="24"/>
      <c r="BJ1802" s="24"/>
      <c r="BK1802" s="24"/>
      <c r="BL1802" s="24"/>
      <c r="BM1802" s="24"/>
      <c r="BN1802" s="24"/>
      <c r="BO1802" s="24"/>
      <c r="BP1802" s="24"/>
      <c r="BQ1802" s="24"/>
      <c r="BR1802" s="24"/>
      <c r="BS1802" s="24"/>
      <c r="BT1802" s="24"/>
      <c r="BU1802" s="24"/>
      <c r="BV1802" s="24"/>
      <c r="BW1802" s="24"/>
      <c r="BX1802" s="24"/>
      <c r="BY1802" s="24"/>
      <c r="BZ1802" s="24"/>
      <c r="CA1802" s="24"/>
      <c r="CB1802" s="24"/>
      <c r="CC1802" s="24"/>
      <c r="CD1802" s="24"/>
      <c r="CE1802" s="24"/>
    </row>
    <row r="1803" spans="46:83" x14ac:dyDescent="0.15">
      <c r="AT1803" s="24"/>
      <c r="AU1803" s="24"/>
      <c r="AV1803" s="24"/>
      <c r="AW1803" s="24"/>
      <c r="AX1803" s="24"/>
      <c r="AY1803" s="24"/>
      <c r="AZ1803" s="24"/>
      <c r="BA1803" s="24"/>
      <c r="BB1803" s="24"/>
      <c r="BC1803" s="24"/>
      <c r="BD1803" s="24"/>
      <c r="BE1803" s="24"/>
      <c r="BF1803" s="24"/>
      <c r="BG1803" s="24"/>
      <c r="BH1803" s="24"/>
      <c r="BI1803" s="24"/>
      <c r="BJ1803" s="24"/>
      <c r="BK1803" s="24"/>
      <c r="BL1803" s="24"/>
      <c r="BM1803" s="24"/>
      <c r="BN1803" s="24"/>
      <c r="BO1803" s="24"/>
      <c r="BP1803" s="24"/>
      <c r="BQ1803" s="24"/>
      <c r="BR1803" s="24"/>
      <c r="BS1803" s="24"/>
      <c r="BT1803" s="24"/>
      <c r="BU1803" s="24"/>
      <c r="BV1803" s="24"/>
      <c r="BW1803" s="24"/>
      <c r="BX1803" s="24"/>
      <c r="BY1803" s="24"/>
      <c r="BZ1803" s="24"/>
      <c r="CA1803" s="24"/>
      <c r="CB1803" s="24"/>
      <c r="CC1803" s="24"/>
      <c r="CD1803" s="24"/>
      <c r="CE1803" s="24"/>
    </row>
    <row r="1804" spans="46:83" x14ac:dyDescent="0.15">
      <c r="AT1804" s="24"/>
      <c r="AU1804" s="24"/>
      <c r="AV1804" s="24"/>
      <c r="AW1804" s="24"/>
      <c r="AX1804" s="24"/>
      <c r="AY1804" s="24"/>
      <c r="AZ1804" s="24"/>
      <c r="BA1804" s="24"/>
      <c r="BB1804" s="24"/>
      <c r="BC1804" s="24"/>
      <c r="BD1804" s="24"/>
      <c r="BE1804" s="24"/>
      <c r="BF1804" s="24"/>
      <c r="BG1804" s="24"/>
      <c r="BH1804" s="24"/>
      <c r="BI1804" s="24"/>
      <c r="BJ1804" s="24"/>
      <c r="BK1804" s="24"/>
      <c r="BL1804" s="24"/>
      <c r="BM1804" s="24"/>
      <c r="BN1804" s="24"/>
      <c r="BO1804" s="24"/>
      <c r="BP1804" s="24"/>
      <c r="BQ1804" s="24"/>
      <c r="BR1804" s="24"/>
      <c r="BS1804" s="24"/>
      <c r="BT1804" s="24"/>
      <c r="BU1804" s="24"/>
      <c r="BV1804" s="24"/>
      <c r="BW1804" s="24"/>
      <c r="BX1804" s="24"/>
      <c r="BY1804" s="24"/>
      <c r="BZ1804" s="24"/>
      <c r="CA1804" s="24"/>
      <c r="CB1804" s="24"/>
      <c r="CC1804" s="24"/>
      <c r="CD1804" s="24"/>
      <c r="CE1804" s="24"/>
    </row>
    <row r="1805" spans="46:83" x14ac:dyDescent="0.15">
      <c r="AT1805" s="24"/>
      <c r="AU1805" s="24"/>
      <c r="AV1805" s="24"/>
      <c r="AW1805" s="24"/>
      <c r="AX1805" s="24"/>
      <c r="AY1805" s="24"/>
      <c r="AZ1805" s="24"/>
      <c r="BA1805" s="24"/>
      <c r="BB1805" s="24"/>
      <c r="BC1805" s="24"/>
      <c r="BD1805" s="24"/>
      <c r="BE1805" s="24"/>
      <c r="BF1805" s="24"/>
      <c r="BG1805" s="24"/>
      <c r="BH1805" s="24"/>
      <c r="BI1805" s="24"/>
      <c r="BJ1805" s="24"/>
      <c r="BK1805" s="24"/>
      <c r="BL1805" s="24"/>
      <c r="BM1805" s="24"/>
      <c r="BN1805" s="24"/>
      <c r="BO1805" s="24"/>
      <c r="BP1805" s="24"/>
      <c r="BQ1805" s="24"/>
      <c r="BR1805" s="24"/>
      <c r="BS1805" s="24"/>
      <c r="BT1805" s="24"/>
      <c r="BU1805" s="24"/>
      <c r="BV1805" s="24"/>
      <c r="BW1805" s="24"/>
      <c r="BX1805" s="24"/>
      <c r="BY1805" s="24"/>
      <c r="BZ1805" s="24"/>
      <c r="CA1805" s="24"/>
      <c r="CB1805" s="24"/>
      <c r="CC1805" s="24"/>
      <c r="CD1805" s="24"/>
      <c r="CE1805" s="24"/>
    </row>
    <row r="1806" spans="46:83" x14ac:dyDescent="0.15">
      <c r="AT1806" s="24"/>
      <c r="AU1806" s="24"/>
      <c r="AV1806" s="24"/>
      <c r="AW1806" s="24"/>
      <c r="AX1806" s="24"/>
      <c r="AY1806" s="24"/>
      <c r="AZ1806" s="24"/>
      <c r="BA1806" s="24"/>
      <c r="BB1806" s="24"/>
      <c r="BC1806" s="24"/>
      <c r="BD1806" s="24"/>
      <c r="BE1806" s="24"/>
      <c r="BF1806" s="24"/>
      <c r="BG1806" s="24"/>
      <c r="BH1806" s="24"/>
      <c r="BI1806" s="24"/>
      <c r="BJ1806" s="24"/>
      <c r="BK1806" s="24"/>
      <c r="BL1806" s="24"/>
      <c r="BM1806" s="24"/>
      <c r="BN1806" s="24"/>
      <c r="BO1806" s="24"/>
      <c r="BP1806" s="24"/>
      <c r="BQ1806" s="24"/>
      <c r="BR1806" s="24"/>
      <c r="BS1806" s="24"/>
      <c r="BT1806" s="24"/>
      <c r="BU1806" s="24"/>
      <c r="BV1806" s="24"/>
      <c r="BW1806" s="24"/>
      <c r="BX1806" s="24"/>
      <c r="BY1806" s="24"/>
      <c r="BZ1806" s="24"/>
      <c r="CA1806" s="24"/>
      <c r="CB1806" s="24"/>
      <c r="CC1806" s="24"/>
      <c r="CD1806" s="24"/>
      <c r="CE1806" s="24"/>
    </row>
    <row r="1807" spans="46:83" x14ac:dyDescent="0.15">
      <c r="AT1807" s="24"/>
      <c r="AU1807" s="24"/>
      <c r="AV1807" s="24"/>
      <c r="AW1807" s="24"/>
      <c r="AX1807" s="24"/>
      <c r="AY1807" s="24"/>
      <c r="AZ1807" s="24"/>
      <c r="BA1807" s="24"/>
      <c r="BB1807" s="24"/>
      <c r="BC1807" s="24"/>
      <c r="BD1807" s="24"/>
      <c r="BE1807" s="24"/>
      <c r="BF1807" s="24"/>
      <c r="BG1807" s="24"/>
      <c r="BH1807" s="24"/>
      <c r="BI1807" s="24"/>
      <c r="BJ1807" s="24"/>
      <c r="BK1807" s="24"/>
      <c r="BL1807" s="24"/>
      <c r="BM1807" s="24"/>
      <c r="BN1807" s="24"/>
      <c r="BO1807" s="24"/>
      <c r="BP1807" s="24"/>
      <c r="BQ1807" s="24"/>
      <c r="BR1807" s="24"/>
      <c r="BS1807" s="24"/>
      <c r="BT1807" s="24"/>
      <c r="BU1807" s="24"/>
      <c r="BV1807" s="24"/>
      <c r="BW1807" s="24"/>
      <c r="BX1807" s="24"/>
      <c r="BY1807" s="24"/>
      <c r="BZ1807" s="24"/>
      <c r="CA1807" s="24"/>
      <c r="CB1807" s="24"/>
      <c r="CC1807" s="24"/>
      <c r="CD1807" s="24"/>
      <c r="CE1807" s="24"/>
    </row>
    <row r="1808" spans="46:83" x14ac:dyDescent="0.15">
      <c r="AT1808" s="24"/>
      <c r="AU1808" s="24"/>
      <c r="AV1808" s="24"/>
      <c r="AW1808" s="24"/>
      <c r="AX1808" s="24"/>
      <c r="AY1808" s="24"/>
      <c r="AZ1808" s="24"/>
      <c r="BA1808" s="24"/>
      <c r="BB1808" s="24"/>
      <c r="BC1808" s="24"/>
      <c r="BD1808" s="24"/>
      <c r="BE1808" s="24"/>
      <c r="BF1808" s="24"/>
      <c r="BG1808" s="24"/>
      <c r="BH1808" s="24"/>
      <c r="BI1808" s="24"/>
      <c r="BJ1808" s="24"/>
      <c r="BK1808" s="24"/>
      <c r="BL1808" s="24"/>
      <c r="BM1808" s="24"/>
      <c r="BN1808" s="24"/>
      <c r="BO1808" s="24"/>
      <c r="BP1808" s="24"/>
      <c r="BQ1808" s="24"/>
      <c r="BR1808" s="24"/>
      <c r="BS1808" s="24"/>
      <c r="BT1808" s="24"/>
      <c r="BU1808" s="24"/>
      <c r="BV1808" s="24"/>
      <c r="BW1808" s="24"/>
      <c r="BX1808" s="24"/>
      <c r="BY1808" s="24"/>
      <c r="BZ1808" s="24"/>
      <c r="CA1808" s="24"/>
      <c r="CB1808" s="24"/>
      <c r="CC1808" s="24"/>
      <c r="CD1808" s="24"/>
      <c r="CE1808" s="24"/>
    </row>
    <row r="1809" spans="46:83" x14ac:dyDescent="0.15">
      <c r="AT1809" s="24"/>
      <c r="AU1809" s="24"/>
      <c r="AV1809" s="24"/>
      <c r="AW1809" s="24"/>
      <c r="AX1809" s="24"/>
      <c r="AY1809" s="24"/>
      <c r="AZ1809" s="24"/>
      <c r="BA1809" s="24"/>
      <c r="BB1809" s="24"/>
      <c r="BC1809" s="24"/>
      <c r="BD1809" s="24"/>
      <c r="BE1809" s="24"/>
      <c r="BF1809" s="24"/>
      <c r="BG1809" s="24"/>
      <c r="BH1809" s="24"/>
      <c r="BI1809" s="24"/>
      <c r="BJ1809" s="24"/>
      <c r="BK1809" s="24"/>
      <c r="BL1809" s="24"/>
      <c r="BM1809" s="24"/>
      <c r="BN1809" s="24"/>
      <c r="BO1809" s="24"/>
      <c r="BP1809" s="24"/>
      <c r="BQ1809" s="24"/>
      <c r="BR1809" s="24"/>
      <c r="BS1809" s="24"/>
      <c r="BT1809" s="24"/>
      <c r="BU1809" s="24"/>
      <c r="BV1809" s="24"/>
      <c r="BW1809" s="24"/>
      <c r="BX1809" s="24"/>
      <c r="BY1809" s="24"/>
      <c r="BZ1809" s="24"/>
      <c r="CA1809" s="24"/>
      <c r="CB1809" s="24"/>
      <c r="CC1809" s="24"/>
      <c r="CD1809" s="24"/>
      <c r="CE1809" s="24"/>
    </row>
    <row r="1810" spans="46:83" x14ac:dyDescent="0.15">
      <c r="AT1810" s="24"/>
      <c r="AU1810" s="24"/>
      <c r="AV1810" s="24"/>
      <c r="AW1810" s="24"/>
      <c r="AX1810" s="24"/>
      <c r="AY1810" s="24"/>
      <c r="AZ1810" s="24"/>
      <c r="BA1810" s="24"/>
      <c r="BB1810" s="24"/>
      <c r="BC1810" s="24"/>
      <c r="BD1810" s="24"/>
      <c r="BE1810" s="24"/>
      <c r="BF1810" s="24"/>
      <c r="BG1810" s="24"/>
      <c r="BH1810" s="24"/>
      <c r="BI1810" s="24"/>
      <c r="BJ1810" s="24"/>
      <c r="BK1810" s="24"/>
      <c r="BL1810" s="24"/>
      <c r="BM1810" s="24"/>
      <c r="BN1810" s="24"/>
      <c r="BO1810" s="24"/>
      <c r="BP1810" s="24"/>
      <c r="BQ1810" s="24"/>
      <c r="BR1810" s="24"/>
      <c r="BS1810" s="24"/>
      <c r="BT1810" s="24"/>
      <c r="BU1810" s="24"/>
      <c r="BV1810" s="24"/>
      <c r="BW1810" s="24"/>
      <c r="BX1810" s="24"/>
      <c r="BY1810" s="24"/>
      <c r="BZ1810" s="24"/>
      <c r="CA1810" s="24"/>
      <c r="CB1810" s="24"/>
      <c r="CC1810" s="24"/>
      <c r="CD1810" s="24"/>
      <c r="CE1810" s="24"/>
    </row>
    <row r="1811" spans="46:83" x14ac:dyDescent="0.15">
      <c r="AT1811" s="24"/>
      <c r="AU1811" s="24"/>
      <c r="AV1811" s="24"/>
      <c r="AW1811" s="24"/>
      <c r="AX1811" s="24"/>
      <c r="AY1811" s="24"/>
      <c r="AZ1811" s="24"/>
      <c r="BA1811" s="24"/>
      <c r="BB1811" s="24"/>
      <c r="BC1811" s="24"/>
      <c r="BD1811" s="24"/>
      <c r="BE1811" s="24"/>
      <c r="BF1811" s="24"/>
      <c r="BG1811" s="24"/>
      <c r="BH1811" s="24"/>
      <c r="BI1811" s="24"/>
      <c r="BJ1811" s="24"/>
      <c r="BK1811" s="24"/>
      <c r="BL1811" s="24"/>
      <c r="BM1811" s="24"/>
      <c r="BN1811" s="24"/>
      <c r="BO1811" s="24"/>
      <c r="BP1811" s="24"/>
      <c r="BQ1811" s="24"/>
      <c r="BR1811" s="24"/>
      <c r="BS1811" s="24"/>
      <c r="BT1811" s="24"/>
      <c r="BU1811" s="24"/>
      <c r="BV1811" s="24"/>
      <c r="BW1811" s="24"/>
      <c r="BX1811" s="24"/>
      <c r="BY1811" s="24"/>
      <c r="BZ1811" s="24"/>
      <c r="CA1811" s="24"/>
      <c r="CB1811" s="24"/>
      <c r="CC1811" s="24"/>
      <c r="CD1811" s="24"/>
      <c r="CE1811" s="24"/>
    </row>
    <row r="1812" spans="46:83" x14ac:dyDescent="0.15">
      <c r="AT1812" s="24"/>
      <c r="AU1812" s="24"/>
      <c r="AV1812" s="24"/>
      <c r="AW1812" s="24"/>
      <c r="AX1812" s="24"/>
      <c r="AY1812" s="24"/>
      <c r="AZ1812" s="24"/>
      <c r="BA1812" s="24"/>
      <c r="BB1812" s="24"/>
      <c r="BC1812" s="24"/>
      <c r="BD1812" s="24"/>
      <c r="BE1812" s="24"/>
      <c r="BF1812" s="24"/>
      <c r="BG1812" s="24"/>
      <c r="BH1812" s="24"/>
      <c r="BI1812" s="24"/>
      <c r="BJ1812" s="24"/>
      <c r="BK1812" s="24"/>
      <c r="BL1812" s="24"/>
      <c r="BM1812" s="24"/>
      <c r="BN1812" s="24"/>
      <c r="BO1812" s="24"/>
      <c r="BP1812" s="24"/>
      <c r="BQ1812" s="24"/>
      <c r="BR1812" s="24"/>
      <c r="BS1812" s="24"/>
      <c r="BT1812" s="24"/>
      <c r="BU1812" s="24"/>
      <c r="BV1812" s="24"/>
      <c r="BW1812" s="24"/>
      <c r="BX1812" s="24"/>
      <c r="BY1812" s="24"/>
      <c r="BZ1812" s="24"/>
      <c r="CA1812" s="24"/>
      <c r="CB1812" s="24"/>
      <c r="CC1812" s="24"/>
      <c r="CD1812" s="24"/>
      <c r="CE1812" s="24"/>
    </row>
    <row r="1813" spans="46:83" x14ac:dyDescent="0.15">
      <c r="AT1813" s="24"/>
      <c r="AU1813" s="24"/>
      <c r="AV1813" s="24"/>
      <c r="AW1813" s="24"/>
      <c r="AX1813" s="24"/>
      <c r="AY1813" s="24"/>
      <c r="AZ1813" s="24"/>
      <c r="BA1813" s="24"/>
      <c r="BB1813" s="24"/>
      <c r="BC1813" s="24"/>
      <c r="BD1813" s="24"/>
      <c r="BE1813" s="24"/>
      <c r="BF1813" s="24"/>
      <c r="BG1813" s="24"/>
      <c r="BH1813" s="24"/>
      <c r="BI1813" s="24"/>
      <c r="BJ1813" s="24"/>
      <c r="BK1813" s="24"/>
      <c r="BL1813" s="24"/>
      <c r="BM1813" s="24"/>
      <c r="BN1813" s="24"/>
      <c r="BO1813" s="24"/>
      <c r="BP1813" s="24"/>
      <c r="BQ1813" s="24"/>
      <c r="BR1813" s="24"/>
      <c r="BS1813" s="24"/>
      <c r="BT1813" s="24"/>
      <c r="BU1813" s="24"/>
      <c r="BV1813" s="24"/>
      <c r="BW1813" s="24"/>
      <c r="BX1813" s="24"/>
      <c r="BY1813" s="24"/>
      <c r="BZ1813" s="24"/>
      <c r="CA1813" s="24"/>
      <c r="CB1813" s="24"/>
      <c r="CC1813" s="24"/>
      <c r="CD1813" s="24"/>
      <c r="CE1813" s="24"/>
    </row>
    <row r="1814" spans="46:83" x14ac:dyDescent="0.15">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row>
    <row r="1815" spans="46:83" x14ac:dyDescent="0.15">
      <c r="AT1815" s="24"/>
      <c r="AU1815" s="24"/>
      <c r="AV1815" s="24"/>
      <c r="AW1815" s="24"/>
      <c r="AX1815" s="24"/>
      <c r="AY1815" s="24"/>
      <c r="AZ1815" s="24"/>
      <c r="BA1815" s="24"/>
      <c r="BB1815" s="24"/>
      <c r="BC1815" s="24"/>
      <c r="BD1815" s="24"/>
      <c r="BE1815" s="24"/>
      <c r="BF1815" s="24"/>
      <c r="BG1815" s="24"/>
      <c r="BH1815" s="24"/>
      <c r="BI1815" s="24"/>
      <c r="BJ1815" s="24"/>
      <c r="BK1815" s="24"/>
      <c r="BL1815" s="24"/>
      <c r="BM1815" s="24"/>
      <c r="BN1815" s="24"/>
      <c r="BO1815" s="24"/>
      <c r="BP1815" s="24"/>
      <c r="BQ1815" s="24"/>
      <c r="BR1815" s="24"/>
      <c r="BS1815" s="24"/>
      <c r="BT1815" s="24"/>
      <c r="BU1815" s="24"/>
      <c r="BV1815" s="24"/>
      <c r="BW1815" s="24"/>
      <c r="BX1815" s="24"/>
      <c r="BY1815" s="24"/>
      <c r="BZ1815" s="24"/>
      <c r="CA1815" s="24"/>
      <c r="CB1815" s="24"/>
      <c r="CC1815" s="24"/>
      <c r="CD1815" s="24"/>
      <c r="CE1815" s="24"/>
    </row>
    <row r="1816" spans="46:83" x14ac:dyDescent="0.15">
      <c r="AT1816" s="24"/>
      <c r="AU1816" s="24"/>
      <c r="AV1816" s="24"/>
      <c r="AW1816" s="24"/>
      <c r="AX1816" s="24"/>
      <c r="AY1816" s="24"/>
      <c r="AZ1816" s="24"/>
      <c r="BA1816" s="24"/>
      <c r="BB1816" s="24"/>
      <c r="BC1816" s="24"/>
      <c r="BD1816" s="24"/>
      <c r="BE1816" s="24"/>
      <c r="BF1816" s="24"/>
      <c r="BG1816" s="24"/>
      <c r="BH1816" s="24"/>
      <c r="BI1816" s="24"/>
      <c r="BJ1816" s="24"/>
      <c r="BK1816" s="24"/>
      <c r="BL1816" s="24"/>
      <c r="BM1816" s="24"/>
      <c r="BN1816" s="24"/>
      <c r="BO1816" s="24"/>
      <c r="BP1816" s="24"/>
      <c r="BQ1816" s="24"/>
      <c r="BR1816" s="24"/>
      <c r="BS1816" s="24"/>
      <c r="BT1816" s="24"/>
      <c r="BU1816" s="24"/>
      <c r="BV1816" s="24"/>
      <c r="BW1816" s="24"/>
      <c r="BX1816" s="24"/>
      <c r="BY1816" s="24"/>
      <c r="BZ1816" s="24"/>
      <c r="CA1816" s="24"/>
      <c r="CB1816" s="24"/>
      <c r="CC1816" s="24"/>
      <c r="CD1816" s="24"/>
      <c r="CE1816" s="24"/>
    </row>
    <row r="1817" spans="46:83" x14ac:dyDescent="0.15">
      <c r="AT1817" s="24"/>
      <c r="AU1817" s="24"/>
      <c r="AV1817" s="24"/>
      <c r="AW1817" s="24"/>
      <c r="AX1817" s="24"/>
      <c r="AY1817" s="24"/>
      <c r="AZ1817" s="24"/>
      <c r="BA1817" s="24"/>
      <c r="BB1817" s="24"/>
      <c r="BC1817" s="24"/>
      <c r="BD1817" s="24"/>
      <c r="BE1817" s="24"/>
      <c r="BF1817" s="24"/>
      <c r="BG1817" s="24"/>
      <c r="BH1817" s="24"/>
      <c r="BI1817" s="24"/>
      <c r="BJ1817" s="24"/>
      <c r="BK1817" s="24"/>
      <c r="BL1817" s="24"/>
      <c r="BM1817" s="24"/>
      <c r="BN1817" s="24"/>
      <c r="BO1817" s="24"/>
      <c r="BP1817" s="24"/>
      <c r="BQ1817" s="24"/>
      <c r="BR1817" s="24"/>
      <c r="BS1817" s="24"/>
      <c r="BT1817" s="24"/>
      <c r="BU1817" s="24"/>
      <c r="BV1817" s="24"/>
      <c r="BW1817" s="24"/>
      <c r="BX1817" s="24"/>
      <c r="BY1817" s="24"/>
      <c r="BZ1817" s="24"/>
      <c r="CA1817" s="24"/>
      <c r="CB1817" s="24"/>
      <c r="CC1817" s="24"/>
      <c r="CD1817" s="24"/>
      <c r="CE1817" s="24"/>
    </row>
    <row r="1818" spans="46:83" x14ac:dyDescent="0.15">
      <c r="AT1818" s="24"/>
      <c r="AU1818" s="24"/>
      <c r="AV1818" s="24"/>
      <c r="AW1818" s="24"/>
      <c r="AX1818" s="24"/>
      <c r="AY1818" s="24"/>
      <c r="AZ1818" s="24"/>
      <c r="BA1818" s="24"/>
      <c r="BB1818" s="24"/>
      <c r="BC1818" s="24"/>
      <c r="BD1818" s="24"/>
      <c r="BE1818" s="24"/>
      <c r="BF1818" s="24"/>
      <c r="BG1818" s="24"/>
      <c r="BH1818" s="24"/>
      <c r="BI1818" s="24"/>
      <c r="BJ1818" s="24"/>
      <c r="BK1818" s="24"/>
      <c r="BL1818" s="24"/>
      <c r="BM1818" s="24"/>
      <c r="BN1818" s="24"/>
      <c r="BO1818" s="24"/>
      <c r="BP1818" s="24"/>
      <c r="BQ1818" s="24"/>
      <c r="BR1818" s="24"/>
      <c r="BS1818" s="24"/>
      <c r="BT1818" s="24"/>
      <c r="BU1818" s="24"/>
      <c r="BV1818" s="24"/>
      <c r="BW1818" s="24"/>
      <c r="BX1818" s="24"/>
      <c r="BY1818" s="24"/>
      <c r="BZ1818" s="24"/>
      <c r="CA1818" s="24"/>
      <c r="CB1818" s="24"/>
      <c r="CC1818" s="24"/>
      <c r="CD1818" s="24"/>
      <c r="CE1818" s="24"/>
    </row>
    <row r="1819" spans="46:83" x14ac:dyDescent="0.15">
      <c r="AT1819" s="24"/>
      <c r="AU1819" s="24"/>
      <c r="AV1819" s="24"/>
      <c r="AW1819" s="24"/>
      <c r="AX1819" s="24"/>
      <c r="AY1819" s="24"/>
      <c r="AZ1819" s="24"/>
      <c r="BA1819" s="24"/>
      <c r="BB1819" s="24"/>
      <c r="BC1819" s="24"/>
      <c r="BD1819" s="24"/>
      <c r="BE1819" s="24"/>
      <c r="BF1819" s="24"/>
      <c r="BG1819" s="24"/>
      <c r="BH1819" s="24"/>
      <c r="BI1819" s="24"/>
      <c r="BJ1819" s="24"/>
      <c r="BK1819" s="24"/>
      <c r="BL1819" s="24"/>
      <c r="BM1819" s="24"/>
      <c r="BN1819" s="24"/>
      <c r="BO1819" s="24"/>
      <c r="BP1819" s="24"/>
      <c r="BQ1819" s="24"/>
      <c r="BR1819" s="24"/>
      <c r="BS1819" s="24"/>
      <c r="BT1819" s="24"/>
      <c r="BU1819" s="24"/>
      <c r="BV1819" s="24"/>
      <c r="BW1819" s="24"/>
      <c r="BX1819" s="24"/>
      <c r="BY1819" s="24"/>
      <c r="BZ1819" s="24"/>
      <c r="CA1819" s="24"/>
      <c r="CB1819" s="24"/>
      <c r="CC1819" s="24"/>
      <c r="CD1819" s="24"/>
      <c r="CE1819" s="24"/>
    </row>
    <row r="1820" spans="46:83" x14ac:dyDescent="0.15">
      <c r="AT1820" s="24"/>
      <c r="AU1820" s="24"/>
      <c r="AV1820" s="24"/>
      <c r="AW1820" s="24"/>
      <c r="AX1820" s="24"/>
      <c r="AY1820" s="24"/>
      <c r="AZ1820" s="24"/>
      <c r="BA1820" s="24"/>
      <c r="BB1820" s="24"/>
      <c r="BC1820" s="24"/>
      <c r="BD1820" s="24"/>
      <c r="BE1820" s="24"/>
      <c r="BF1820" s="24"/>
      <c r="BG1820" s="24"/>
      <c r="BH1820" s="24"/>
      <c r="BI1820" s="24"/>
      <c r="BJ1820" s="24"/>
      <c r="BK1820" s="24"/>
      <c r="BL1820" s="24"/>
      <c r="BM1820" s="24"/>
      <c r="BN1820" s="24"/>
      <c r="BO1820" s="24"/>
      <c r="BP1820" s="24"/>
      <c r="BQ1820" s="24"/>
      <c r="BR1820" s="24"/>
      <c r="BS1820" s="24"/>
      <c r="BT1820" s="24"/>
      <c r="BU1820" s="24"/>
      <c r="BV1820" s="24"/>
      <c r="BW1820" s="24"/>
      <c r="BX1820" s="24"/>
      <c r="BY1820" s="24"/>
      <c r="BZ1820" s="24"/>
      <c r="CA1820" s="24"/>
      <c r="CB1820" s="24"/>
      <c r="CC1820" s="24"/>
      <c r="CD1820" s="24"/>
      <c r="CE1820" s="24"/>
    </row>
    <row r="1821" spans="46:83" x14ac:dyDescent="0.15">
      <c r="AT1821" s="24"/>
      <c r="AU1821" s="24"/>
      <c r="AV1821" s="24"/>
      <c r="AW1821" s="24"/>
      <c r="AX1821" s="24"/>
      <c r="AY1821" s="24"/>
      <c r="AZ1821" s="24"/>
      <c r="BA1821" s="24"/>
      <c r="BB1821" s="24"/>
      <c r="BC1821" s="24"/>
      <c r="BD1821" s="24"/>
      <c r="BE1821" s="24"/>
      <c r="BF1821" s="24"/>
      <c r="BG1821" s="24"/>
      <c r="BH1821" s="24"/>
      <c r="BI1821" s="24"/>
      <c r="BJ1821" s="24"/>
      <c r="BK1821" s="24"/>
      <c r="BL1821" s="24"/>
      <c r="BM1821" s="24"/>
      <c r="BN1821" s="24"/>
      <c r="BO1821" s="24"/>
      <c r="BP1821" s="24"/>
      <c r="BQ1821" s="24"/>
      <c r="BR1821" s="24"/>
      <c r="BS1821" s="24"/>
      <c r="BT1821" s="24"/>
      <c r="BU1821" s="24"/>
      <c r="BV1821" s="24"/>
      <c r="BW1821" s="24"/>
      <c r="BX1821" s="24"/>
      <c r="BY1821" s="24"/>
      <c r="BZ1821" s="24"/>
      <c r="CA1821" s="24"/>
      <c r="CB1821" s="24"/>
      <c r="CC1821" s="24"/>
      <c r="CD1821" s="24"/>
      <c r="CE1821" s="24"/>
    </row>
    <row r="1822" spans="46:83" x14ac:dyDescent="0.15">
      <c r="AT1822" s="24"/>
      <c r="AU1822" s="24"/>
      <c r="AV1822" s="24"/>
      <c r="AW1822" s="24"/>
      <c r="AX1822" s="24"/>
      <c r="AY1822" s="24"/>
      <c r="AZ1822" s="24"/>
      <c r="BA1822" s="24"/>
      <c r="BB1822" s="24"/>
      <c r="BC1822" s="24"/>
      <c r="BD1822" s="24"/>
      <c r="BE1822" s="24"/>
      <c r="BF1822" s="24"/>
      <c r="BG1822" s="24"/>
      <c r="BH1822" s="24"/>
      <c r="BI1822" s="24"/>
      <c r="BJ1822" s="24"/>
      <c r="BK1822" s="24"/>
      <c r="BL1822" s="24"/>
      <c r="BM1822" s="24"/>
      <c r="BN1822" s="24"/>
      <c r="BO1822" s="24"/>
      <c r="BP1822" s="24"/>
      <c r="BQ1822" s="24"/>
      <c r="BR1822" s="24"/>
      <c r="BS1822" s="24"/>
      <c r="BT1822" s="24"/>
      <c r="BU1822" s="24"/>
      <c r="BV1822" s="24"/>
      <c r="BW1822" s="24"/>
      <c r="BX1822" s="24"/>
      <c r="BY1822" s="24"/>
      <c r="BZ1822" s="24"/>
      <c r="CA1822" s="24"/>
      <c r="CB1822" s="24"/>
      <c r="CC1822" s="24"/>
      <c r="CD1822" s="24"/>
      <c r="CE1822" s="24"/>
    </row>
    <row r="1823" spans="46:83" x14ac:dyDescent="0.15">
      <c r="AT1823" s="24"/>
      <c r="AU1823" s="24"/>
      <c r="AV1823" s="24"/>
      <c r="AW1823" s="24"/>
      <c r="AX1823" s="24"/>
      <c r="AY1823" s="24"/>
      <c r="AZ1823" s="24"/>
      <c r="BA1823" s="24"/>
      <c r="BB1823" s="24"/>
      <c r="BC1823" s="24"/>
      <c r="BD1823" s="24"/>
      <c r="BE1823" s="24"/>
      <c r="BF1823" s="24"/>
      <c r="BG1823" s="24"/>
      <c r="BH1823" s="24"/>
      <c r="BI1823" s="24"/>
      <c r="BJ1823" s="24"/>
      <c r="BK1823" s="24"/>
      <c r="BL1823" s="24"/>
      <c r="BM1823" s="24"/>
      <c r="BN1823" s="24"/>
      <c r="BO1823" s="24"/>
      <c r="BP1823" s="24"/>
      <c r="BQ1823" s="24"/>
      <c r="BR1823" s="24"/>
      <c r="BS1823" s="24"/>
      <c r="BT1823" s="24"/>
      <c r="BU1823" s="24"/>
      <c r="BV1823" s="24"/>
      <c r="BW1823" s="24"/>
      <c r="BX1823" s="24"/>
      <c r="BY1823" s="24"/>
      <c r="BZ1823" s="24"/>
      <c r="CA1823" s="24"/>
      <c r="CB1823" s="24"/>
      <c r="CC1823" s="24"/>
      <c r="CD1823" s="24"/>
      <c r="CE1823" s="24"/>
    </row>
    <row r="1824" spans="46:83" x14ac:dyDescent="0.15">
      <c r="AT1824" s="24"/>
      <c r="AU1824" s="24"/>
      <c r="AV1824" s="24"/>
      <c r="AW1824" s="24"/>
      <c r="AX1824" s="24"/>
      <c r="AY1824" s="24"/>
      <c r="AZ1824" s="24"/>
      <c r="BA1824" s="24"/>
      <c r="BB1824" s="24"/>
      <c r="BC1824" s="24"/>
      <c r="BD1824" s="24"/>
      <c r="BE1824" s="24"/>
      <c r="BF1824" s="24"/>
      <c r="BG1824" s="24"/>
      <c r="BH1824" s="24"/>
      <c r="BI1824" s="24"/>
      <c r="BJ1824" s="24"/>
      <c r="BK1824" s="24"/>
      <c r="BL1824" s="24"/>
      <c r="BM1824" s="24"/>
      <c r="BN1824" s="24"/>
      <c r="BO1824" s="24"/>
      <c r="BP1824" s="24"/>
      <c r="BQ1824" s="24"/>
      <c r="BR1824" s="24"/>
      <c r="BS1824" s="24"/>
      <c r="BT1824" s="24"/>
      <c r="BU1824" s="24"/>
      <c r="BV1824" s="24"/>
      <c r="BW1824" s="24"/>
      <c r="BX1824" s="24"/>
      <c r="BY1824" s="24"/>
      <c r="BZ1824" s="24"/>
      <c r="CA1824" s="24"/>
      <c r="CB1824" s="24"/>
      <c r="CC1824" s="24"/>
      <c r="CD1824" s="24"/>
      <c r="CE1824" s="24"/>
    </row>
    <row r="1825" spans="46:83" x14ac:dyDescent="0.15">
      <c r="AT1825" s="24"/>
      <c r="AU1825" s="24"/>
      <c r="AV1825" s="24"/>
      <c r="AW1825" s="24"/>
      <c r="AX1825" s="24"/>
      <c r="AY1825" s="24"/>
      <c r="AZ1825" s="24"/>
      <c r="BA1825" s="24"/>
      <c r="BB1825" s="24"/>
      <c r="BC1825" s="24"/>
      <c r="BD1825" s="24"/>
      <c r="BE1825" s="24"/>
      <c r="BF1825" s="24"/>
      <c r="BG1825" s="24"/>
      <c r="BH1825" s="24"/>
      <c r="BI1825" s="24"/>
      <c r="BJ1825" s="24"/>
      <c r="BK1825" s="24"/>
      <c r="BL1825" s="24"/>
      <c r="BM1825" s="24"/>
      <c r="BN1825" s="24"/>
      <c r="BO1825" s="24"/>
      <c r="BP1825" s="24"/>
      <c r="BQ1825" s="24"/>
      <c r="BR1825" s="24"/>
      <c r="BS1825" s="24"/>
      <c r="BT1825" s="24"/>
      <c r="BU1825" s="24"/>
      <c r="BV1825" s="24"/>
      <c r="BW1825" s="24"/>
      <c r="BX1825" s="24"/>
      <c r="BY1825" s="24"/>
      <c r="BZ1825" s="24"/>
      <c r="CA1825" s="24"/>
      <c r="CB1825" s="24"/>
      <c r="CC1825" s="24"/>
      <c r="CD1825" s="24"/>
      <c r="CE1825" s="24"/>
    </row>
    <row r="1826" spans="46:83" x14ac:dyDescent="0.15">
      <c r="AT1826" s="24"/>
      <c r="AU1826" s="24"/>
      <c r="AV1826" s="24"/>
      <c r="AW1826" s="24"/>
      <c r="AX1826" s="24"/>
      <c r="AY1826" s="24"/>
      <c r="AZ1826" s="24"/>
      <c r="BA1826" s="24"/>
      <c r="BB1826" s="24"/>
      <c r="BC1826" s="24"/>
      <c r="BD1826" s="24"/>
      <c r="BE1826" s="24"/>
      <c r="BF1826" s="24"/>
      <c r="BG1826" s="24"/>
      <c r="BH1826" s="24"/>
      <c r="BI1826" s="24"/>
      <c r="BJ1826" s="24"/>
      <c r="BK1826" s="24"/>
      <c r="BL1826" s="24"/>
      <c r="BM1826" s="24"/>
      <c r="BN1826" s="24"/>
      <c r="BO1826" s="24"/>
      <c r="BP1826" s="24"/>
      <c r="BQ1826" s="24"/>
      <c r="BR1826" s="24"/>
      <c r="BS1826" s="24"/>
      <c r="BT1826" s="24"/>
      <c r="BU1826" s="24"/>
      <c r="BV1826" s="24"/>
      <c r="BW1826" s="24"/>
      <c r="BX1826" s="24"/>
      <c r="BY1826" s="24"/>
      <c r="BZ1826" s="24"/>
      <c r="CA1826" s="24"/>
      <c r="CB1826" s="24"/>
      <c r="CC1826" s="24"/>
      <c r="CD1826" s="24"/>
      <c r="CE1826" s="24"/>
    </row>
    <row r="1827" spans="46:83" x14ac:dyDescent="0.15">
      <c r="AT1827" s="24"/>
      <c r="AU1827" s="24"/>
      <c r="AV1827" s="24"/>
      <c r="AW1827" s="24"/>
      <c r="AX1827" s="24"/>
      <c r="AY1827" s="24"/>
      <c r="AZ1827" s="24"/>
      <c r="BA1827" s="24"/>
      <c r="BB1827" s="24"/>
      <c r="BC1827" s="24"/>
      <c r="BD1827" s="24"/>
      <c r="BE1827" s="24"/>
      <c r="BF1827" s="24"/>
      <c r="BG1827" s="24"/>
      <c r="BH1827" s="24"/>
      <c r="BI1827" s="24"/>
      <c r="BJ1827" s="24"/>
      <c r="BK1827" s="24"/>
      <c r="BL1827" s="24"/>
      <c r="BM1827" s="24"/>
      <c r="BN1827" s="24"/>
      <c r="BO1827" s="24"/>
      <c r="BP1827" s="24"/>
      <c r="BQ1827" s="24"/>
      <c r="BR1827" s="24"/>
      <c r="BS1827" s="24"/>
      <c r="BT1827" s="24"/>
      <c r="BU1827" s="24"/>
      <c r="BV1827" s="24"/>
      <c r="BW1827" s="24"/>
      <c r="BX1827" s="24"/>
      <c r="BY1827" s="24"/>
      <c r="BZ1827" s="24"/>
      <c r="CA1827" s="24"/>
      <c r="CB1827" s="24"/>
      <c r="CC1827" s="24"/>
      <c r="CD1827" s="24"/>
      <c r="CE1827" s="24"/>
    </row>
    <row r="1828" spans="46:83" x14ac:dyDescent="0.15">
      <c r="AT1828" s="24"/>
      <c r="AU1828" s="24"/>
      <c r="AV1828" s="24"/>
      <c r="AW1828" s="24"/>
      <c r="AX1828" s="24"/>
      <c r="AY1828" s="24"/>
      <c r="AZ1828" s="24"/>
      <c r="BA1828" s="24"/>
      <c r="BB1828" s="24"/>
      <c r="BC1828" s="24"/>
      <c r="BD1828" s="24"/>
      <c r="BE1828" s="24"/>
      <c r="BF1828" s="24"/>
      <c r="BG1828" s="24"/>
      <c r="BH1828" s="24"/>
      <c r="BI1828" s="24"/>
      <c r="BJ1828" s="24"/>
      <c r="BK1828" s="24"/>
      <c r="BL1828" s="24"/>
      <c r="BM1828" s="24"/>
      <c r="BN1828" s="24"/>
      <c r="BO1828" s="24"/>
      <c r="BP1828" s="24"/>
      <c r="BQ1828" s="24"/>
      <c r="BR1828" s="24"/>
      <c r="BS1828" s="24"/>
      <c r="BT1828" s="24"/>
      <c r="BU1828" s="24"/>
      <c r="BV1828" s="24"/>
      <c r="BW1828" s="24"/>
      <c r="BX1828" s="24"/>
      <c r="BY1828" s="24"/>
      <c r="BZ1828" s="24"/>
      <c r="CA1828" s="24"/>
      <c r="CB1828" s="24"/>
      <c r="CC1828" s="24"/>
      <c r="CD1828" s="24"/>
      <c r="CE1828" s="24"/>
    </row>
    <row r="1829" spans="46:83" x14ac:dyDescent="0.15">
      <c r="AT1829" s="24"/>
      <c r="AU1829" s="24"/>
      <c r="AV1829" s="24"/>
      <c r="AW1829" s="24"/>
      <c r="AX1829" s="24"/>
      <c r="AY1829" s="24"/>
      <c r="AZ1829" s="24"/>
      <c r="BA1829" s="24"/>
      <c r="BB1829" s="24"/>
      <c r="BC1829" s="24"/>
      <c r="BD1829" s="24"/>
      <c r="BE1829" s="24"/>
      <c r="BF1829" s="24"/>
      <c r="BG1829" s="24"/>
      <c r="BH1829" s="24"/>
      <c r="BI1829" s="24"/>
      <c r="BJ1829" s="24"/>
      <c r="BK1829" s="24"/>
      <c r="BL1829" s="24"/>
      <c r="BM1829" s="24"/>
      <c r="BN1829" s="24"/>
      <c r="BO1829" s="24"/>
      <c r="BP1829" s="24"/>
      <c r="BQ1829" s="24"/>
      <c r="BR1829" s="24"/>
      <c r="BS1829" s="24"/>
      <c r="BT1829" s="24"/>
      <c r="BU1829" s="24"/>
      <c r="BV1829" s="24"/>
      <c r="BW1829" s="24"/>
      <c r="BX1829" s="24"/>
      <c r="BY1829" s="24"/>
      <c r="BZ1829" s="24"/>
      <c r="CA1829" s="24"/>
      <c r="CB1829" s="24"/>
      <c r="CC1829" s="24"/>
      <c r="CD1829" s="24"/>
      <c r="CE1829" s="24"/>
    </row>
    <row r="1830" spans="46:83" x14ac:dyDescent="0.15">
      <c r="AT1830" s="24"/>
      <c r="AU1830" s="24"/>
      <c r="AV1830" s="24"/>
      <c r="AW1830" s="24"/>
      <c r="AX1830" s="24"/>
      <c r="AY1830" s="24"/>
      <c r="AZ1830" s="24"/>
      <c r="BA1830" s="24"/>
      <c r="BB1830" s="24"/>
      <c r="BC1830" s="24"/>
      <c r="BD1830" s="24"/>
      <c r="BE1830" s="24"/>
      <c r="BF1830" s="24"/>
      <c r="BG1830" s="24"/>
      <c r="BH1830" s="24"/>
      <c r="BI1830" s="24"/>
      <c r="BJ1830" s="24"/>
      <c r="BK1830" s="24"/>
      <c r="BL1830" s="24"/>
      <c r="BM1830" s="24"/>
      <c r="BN1830" s="24"/>
      <c r="BO1830" s="24"/>
      <c r="BP1830" s="24"/>
      <c r="BQ1830" s="24"/>
      <c r="BR1830" s="24"/>
      <c r="BS1830" s="24"/>
      <c r="BT1830" s="24"/>
      <c r="BU1830" s="24"/>
      <c r="BV1830" s="24"/>
      <c r="BW1830" s="24"/>
      <c r="BX1830" s="24"/>
      <c r="BY1830" s="24"/>
      <c r="BZ1830" s="24"/>
      <c r="CA1830" s="24"/>
      <c r="CB1830" s="24"/>
      <c r="CC1830" s="24"/>
      <c r="CD1830" s="24"/>
      <c r="CE1830" s="24"/>
    </row>
    <row r="1831" spans="46:83" x14ac:dyDescent="0.15">
      <c r="AT1831" s="24"/>
      <c r="AU1831" s="24"/>
      <c r="AV1831" s="24"/>
      <c r="AW1831" s="24"/>
      <c r="AX1831" s="24"/>
      <c r="AY1831" s="24"/>
      <c r="AZ1831" s="24"/>
      <c r="BA1831" s="24"/>
      <c r="BB1831" s="24"/>
      <c r="BC1831" s="24"/>
      <c r="BD1831" s="24"/>
      <c r="BE1831" s="24"/>
      <c r="BF1831" s="24"/>
      <c r="BG1831" s="24"/>
      <c r="BH1831" s="24"/>
      <c r="BI1831" s="24"/>
      <c r="BJ1831" s="24"/>
      <c r="BK1831" s="24"/>
      <c r="BL1831" s="24"/>
      <c r="BM1831" s="24"/>
      <c r="BN1831" s="24"/>
      <c r="BO1831" s="24"/>
      <c r="BP1831" s="24"/>
      <c r="BQ1831" s="24"/>
      <c r="BR1831" s="24"/>
      <c r="BS1831" s="24"/>
      <c r="BT1831" s="24"/>
      <c r="BU1831" s="24"/>
      <c r="BV1831" s="24"/>
      <c r="BW1831" s="24"/>
      <c r="BX1831" s="24"/>
      <c r="BY1831" s="24"/>
      <c r="BZ1831" s="24"/>
      <c r="CA1831" s="24"/>
      <c r="CB1831" s="24"/>
      <c r="CC1831" s="24"/>
      <c r="CD1831" s="24"/>
      <c r="CE1831" s="24"/>
    </row>
    <row r="1832" spans="46:83" x14ac:dyDescent="0.15">
      <c r="AT1832" s="24"/>
      <c r="AU1832" s="24"/>
      <c r="AV1832" s="24"/>
      <c r="AW1832" s="24"/>
      <c r="AX1832" s="24"/>
      <c r="AY1832" s="24"/>
      <c r="AZ1832" s="24"/>
      <c r="BA1832" s="24"/>
      <c r="BB1832" s="24"/>
      <c r="BC1832" s="24"/>
      <c r="BD1832" s="24"/>
      <c r="BE1832" s="24"/>
      <c r="BF1832" s="24"/>
      <c r="BG1832" s="24"/>
      <c r="BH1832" s="24"/>
      <c r="BI1832" s="24"/>
      <c r="BJ1832" s="24"/>
      <c r="BK1832" s="24"/>
      <c r="BL1832" s="24"/>
      <c r="BM1832" s="24"/>
      <c r="BN1832" s="24"/>
      <c r="BO1832" s="24"/>
      <c r="BP1832" s="24"/>
      <c r="BQ1832" s="24"/>
      <c r="BR1832" s="24"/>
      <c r="BS1832" s="24"/>
      <c r="BT1832" s="24"/>
      <c r="BU1832" s="24"/>
      <c r="BV1832" s="24"/>
      <c r="BW1832" s="24"/>
      <c r="BX1832" s="24"/>
      <c r="BY1832" s="24"/>
      <c r="BZ1832" s="24"/>
      <c r="CA1832" s="24"/>
      <c r="CB1832" s="24"/>
      <c r="CC1832" s="24"/>
      <c r="CD1832" s="24"/>
      <c r="CE1832" s="24"/>
    </row>
    <row r="1833" spans="46:83" x14ac:dyDescent="0.15">
      <c r="AT1833" s="24"/>
      <c r="AU1833" s="24"/>
      <c r="AV1833" s="24"/>
      <c r="AW1833" s="24"/>
      <c r="AX1833" s="24"/>
      <c r="AY1833" s="24"/>
      <c r="AZ1833" s="24"/>
      <c r="BA1833" s="24"/>
      <c r="BB1833" s="24"/>
      <c r="BC1833" s="24"/>
      <c r="BD1833" s="24"/>
      <c r="BE1833" s="24"/>
      <c r="BF1833" s="24"/>
      <c r="BG1833" s="24"/>
      <c r="BH1833" s="24"/>
      <c r="BI1833" s="24"/>
      <c r="BJ1833" s="24"/>
      <c r="BK1833" s="24"/>
      <c r="BL1833" s="24"/>
      <c r="BM1833" s="24"/>
      <c r="BN1833" s="24"/>
      <c r="BO1833" s="24"/>
      <c r="BP1833" s="24"/>
      <c r="BQ1833" s="24"/>
      <c r="BR1833" s="24"/>
      <c r="BS1833" s="24"/>
      <c r="BT1833" s="24"/>
      <c r="BU1833" s="24"/>
      <c r="BV1833" s="24"/>
      <c r="BW1833" s="24"/>
      <c r="BX1833" s="24"/>
      <c r="BY1833" s="24"/>
      <c r="BZ1833" s="24"/>
      <c r="CA1833" s="24"/>
      <c r="CB1833" s="24"/>
      <c r="CC1833" s="24"/>
      <c r="CD1833" s="24"/>
      <c r="CE1833" s="24"/>
    </row>
    <row r="1834" spans="46:83" x14ac:dyDescent="0.15">
      <c r="AT1834" s="24"/>
      <c r="AU1834" s="24"/>
      <c r="AV1834" s="24"/>
      <c r="AW1834" s="24"/>
      <c r="AX1834" s="24"/>
      <c r="AY1834" s="24"/>
      <c r="AZ1834" s="24"/>
      <c r="BA1834" s="24"/>
      <c r="BB1834" s="24"/>
      <c r="BC1834" s="24"/>
      <c r="BD1834" s="24"/>
      <c r="BE1834" s="24"/>
      <c r="BF1834" s="24"/>
      <c r="BG1834" s="24"/>
      <c r="BH1834" s="24"/>
      <c r="BI1834" s="24"/>
      <c r="BJ1834" s="24"/>
      <c r="BK1834" s="24"/>
      <c r="BL1834" s="24"/>
      <c r="BM1834" s="24"/>
      <c r="BN1834" s="24"/>
      <c r="BO1834" s="24"/>
      <c r="BP1834" s="24"/>
      <c r="BQ1834" s="24"/>
      <c r="BR1834" s="24"/>
      <c r="BS1834" s="24"/>
      <c r="BT1834" s="24"/>
      <c r="BU1834" s="24"/>
      <c r="BV1834" s="24"/>
      <c r="BW1834" s="24"/>
      <c r="BX1834" s="24"/>
      <c r="BY1834" s="24"/>
      <c r="BZ1834" s="24"/>
      <c r="CA1834" s="24"/>
      <c r="CB1834" s="24"/>
      <c r="CC1834" s="24"/>
      <c r="CD1834" s="24"/>
      <c r="CE1834" s="24"/>
    </row>
    <row r="1835" spans="46:83" x14ac:dyDescent="0.15">
      <c r="AT1835" s="24"/>
      <c r="AU1835" s="24"/>
      <c r="AV1835" s="24"/>
      <c r="AW1835" s="24"/>
      <c r="AX1835" s="24"/>
      <c r="AY1835" s="24"/>
      <c r="AZ1835" s="24"/>
      <c r="BA1835" s="24"/>
      <c r="BB1835" s="24"/>
      <c r="BC1835" s="24"/>
      <c r="BD1835" s="24"/>
      <c r="BE1835" s="24"/>
      <c r="BF1835" s="24"/>
      <c r="BG1835" s="24"/>
      <c r="BH1835" s="24"/>
      <c r="BI1835" s="24"/>
      <c r="BJ1835" s="24"/>
      <c r="BK1835" s="24"/>
      <c r="BL1835" s="24"/>
      <c r="BM1835" s="24"/>
      <c r="BN1835" s="24"/>
      <c r="BO1835" s="24"/>
      <c r="BP1835" s="24"/>
      <c r="BQ1835" s="24"/>
      <c r="BR1835" s="24"/>
      <c r="BS1835" s="24"/>
      <c r="BT1835" s="24"/>
      <c r="BU1835" s="24"/>
      <c r="BV1835" s="24"/>
      <c r="BW1835" s="24"/>
      <c r="BX1835" s="24"/>
      <c r="BY1835" s="24"/>
      <c r="BZ1835" s="24"/>
      <c r="CA1835" s="24"/>
      <c r="CB1835" s="24"/>
      <c r="CC1835" s="24"/>
      <c r="CD1835" s="24"/>
      <c r="CE1835" s="24"/>
    </row>
    <row r="1836" spans="46:83" x14ac:dyDescent="0.15">
      <c r="AT1836" s="24"/>
      <c r="AU1836" s="24"/>
      <c r="AV1836" s="24"/>
      <c r="AW1836" s="24"/>
      <c r="AX1836" s="24"/>
      <c r="AY1836" s="24"/>
      <c r="AZ1836" s="24"/>
      <c r="BA1836" s="24"/>
      <c r="BB1836" s="24"/>
      <c r="BC1836" s="24"/>
      <c r="BD1836" s="24"/>
      <c r="BE1836" s="24"/>
      <c r="BF1836" s="24"/>
      <c r="BG1836" s="24"/>
      <c r="BH1836" s="24"/>
      <c r="BI1836" s="24"/>
      <c r="BJ1836" s="24"/>
      <c r="BK1836" s="24"/>
      <c r="BL1836" s="24"/>
      <c r="BM1836" s="24"/>
      <c r="BN1836" s="24"/>
      <c r="BO1836" s="24"/>
      <c r="BP1836" s="24"/>
      <c r="BQ1836" s="24"/>
      <c r="BR1836" s="24"/>
      <c r="BS1836" s="24"/>
      <c r="BT1836" s="24"/>
      <c r="BU1836" s="24"/>
      <c r="BV1836" s="24"/>
      <c r="BW1836" s="24"/>
      <c r="BX1836" s="24"/>
      <c r="BY1836" s="24"/>
      <c r="BZ1836" s="24"/>
      <c r="CA1836" s="24"/>
      <c r="CB1836" s="24"/>
      <c r="CC1836" s="24"/>
      <c r="CD1836" s="24"/>
      <c r="CE1836" s="24"/>
    </row>
    <row r="1837" spans="46:83" x14ac:dyDescent="0.15">
      <c r="AT1837" s="24"/>
      <c r="AU1837" s="24"/>
      <c r="AV1837" s="24"/>
      <c r="AW1837" s="24"/>
      <c r="AX1837" s="24"/>
      <c r="AY1837" s="24"/>
      <c r="AZ1837" s="24"/>
      <c r="BA1837" s="24"/>
      <c r="BB1837" s="24"/>
      <c r="BC1837" s="24"/>
      <c r="BD1837" s="24"/>
      <c r="BE1837" s="24"/>
      <c r="BF1837" s="24"/>
      <c r="BG1837" s="24"/>
      <c r="BH1837" s="24"/>
      <c r="BI1837" s="24"/>
      <c r="BJ1837" s="24"/>
      <c r="BK1837" s="24"/>
      <c r="BL1837" s="24"/>
      <c r="BM1837" s="24"/>
      <c r="BN1837" s="24"/>
      <c r="BO1837" s="24"/>
      <c r="BP1837" s="24"/>
      <c r="BQ1837" s="24"/>
      <c r="BR1837" s="24"/>
      <c r="BS1837" s="24"/>
      <c r="BT1837" s="24"/>
      <c r="BU1837" s="24"/>
      <c r="BV1837" s="24"/>
      <c r="BW1837" s="24"/>
      <c r="BX1837" s="24"/>
      <c r="BY1837" s="24"/>
      <c r="BZ1837" s="24"/>
      <c r="CA1837" s="24"/>
      <c r="CB1837" s="24"/>
      <c r="CC1837" s="24"/>
      <c r="CD1837" s="24"/>
      <c r="CE1837" s="24"/>
    </row>
    <row r="1838" spans="46:83" x14ac:dyDescent="0.15">
      <c r="AT1838" s="24"/>
      <c r="AU1838" s="24"/>
      <c r="AV1838" s="24"/>
      <c r="AW1838" s="24"/>
      <c r="AX1838" s="24"/>
      <c r="AY1838" s="24"/>
      <c r="AZ1838" s="24"/>
      <c r="BA1838" s="24"/>
      <c r="BB1838" s="24"/>
      <c r="BC1838" s="24"/>
      <c r="BD1838" s="24"/>
      <c r="BE1838" s="24"/>
      <c r="BF1838" s="24"/>
      <c r="BG1838" s="24"/>
      <c r="BH1838" s="24"/>
      <c r="BI1838" s="24"/>
      <c r="BJ1838" s="24"/>
      <c r="BK1838" s="24"/>
      <c r="BL1838" s="24"/>
      <c r="BM1838" s="24"/>
      <c r="BN1838" s="24"/>
      <c r="BO1838" s="24"/>
      <c r="BP1838" s="24"/>
      <c r="BQ1838" s="24"/>
      <c r="BR1838" s="24"/>
      <c r="BS1838" s="24"/>
      <c r="BT1838" s="24"/>
      <c r="BU1838" s="24"/>
      <c r="BV1838" s="24"/>
      <c r="BW1838" s="24"/>
      <c r="BX1838" s="24"/>
      <c r="BY1838" s="24"/>
      <c r="BZ1838" s="24"/>
      <c r="CA1838" s="24"/>
      <c r="CB1838" s="24"/>
      <c r="CC1838" s="24"/>
      <c r="CD1838" s="24"/>
      <c r="CE1838" s="24"/>
    </row>
    <row r="1839" spans="46:83" x14ac:dyDescent="0.15">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row>
    <row r="1840" spans="46:83" x14ac:dyDescent="0.15">
      <c r="AT1840" s="24"/>
      <c r="AU1840" s="24"/>
      <c r="AV1840" s="24"/>
      <c r="AW1840" s="24"/>
      <c r="AX1840" s="24"/>
      <c r="AY1840" s="24"/>
      <c r="AZ1840" s="24"/>
      <c r="BA1840" s="24"/>
      <c r="BB1840" s="24"/>
      <c r="BC1840" s="24"/>
      <c r="BD1840" s="24"/>
      <c r="BE1840" s="24"/>
      <c r="BF1840" s="24"/>
      <c r="BG1840" s="24"/>
      <c r="BH1840" s="24"/>
      <c r="BI1840" s="24"/>
      <c r="BJ1840" s="24"/>
      <c r="BK1840" s="24"/>
      <c r="BL1840" s="24"/>
      <c r="BM1840" s="24"/>
      <c r="BN1840" s="24"/>
      <c r="BO1840" s="24"/>
      <c r="BP1840" s="24"/>
      <c r="BQ1840" s="24"/>
      <c r="BR1840" s="24"/>
      <c r="BS1840" s="24"/>
      <c r="BT1840" s="24"/>
      <c r="BU1840" s="24"/>
      <c r="BV1840" s="24"/>
      <c r="BW1840" s="24"/>
      <c r="BX1840" s="24"/>
      <c r="BY1840" s="24"/>
      <c r="BZ1840" s="24"/>
      <c r="CA1840" s="24"/>
      <c r="CB1840" s="24"/>
      <c r="CC1840" s="24"/>
      <c r="CD1840" s="24"/>
      <c r="CE1840" s="24"/>
    </row>
    <row r="1841" spans="46:83" x14ac:dyDescent="0.15">
      <c r="AT1841" s="24"/>
      <c r="AU1841" s="24"/>
      <c r="AV1841" s="24"/>
      <c r="AW1841" s="24"/>
      <c r="AX1841" s="24"/>
      <c r="AY1841" s="24"/>
      <c r="AZ1841" s="24"/>
      <c r="BA1841" s="24"/>
      <c r="BB1841" s="24"/>
      <c r="BC1841" s="24"/>
      <c r="BD1841" s="24"/>
      <c r="BE1841" s="24"/>
      <c r="BF1841" s="24"/>
      <c r="BG1841" s="24"/>
      <c r="BH1841" s="24"/>
      <c r="BI1841" s="24"/>
      <c r="BJ1841" s="24"/>
      <c r="BK1841" s="24"/>
      <c r="BL1841" s="24"/>
      <c r="BM1841" s="24"/>
      <c r="BN1841" s="24"/>
      <c r="BO1841" s="24"/>
      <c r="BP1841" s="24"/>
      <c r="BQ1841" s="24"/>
      <c r="BR1841" s="24"/>
      <c r="BS1841" s="24"/>
      <c r="BT1841" s="24"/>
      <c r="BU1841" s="24"/>
      <c r="BV1841" s="24"/>
      <c r="BW1841" s="24"/>
      <c r="BX1841" s="24"/>
      <c r="BY1841" s="24"/>
      <c r="BZ1841" s="24"/>
      <c r="CA1841" s="24"/>
      <c r="CB1841" s="24"/>
      <c r="CC1841" s="24"/>
      <c r="CD1841" s="24"/>
      <c r="CE1841" s="24"/>
    </row>
    <row r="1842" spans="46:83" x14ac:dyDescent="0.15">
      <c r="AT1842" s="24"/>
      <c r="AU1842" s="24"/>
      <c r="AV1842" s="24"/>
      <c r="AW1842" s="24"/>
      <c r="AX1842" s="24"/>
      <c r="AY1842" s="24"/>
      <c r="AZ1842" s="24"/>
      <c r="BA1842" s="24"/>
      <c r="BB1842" s="24"/>
      <c r="BC1842" s="24"/>
      <c r="BD1842" s="24"/>
      <c r="BE1842" s="24"/>
      <c r="BF1842" s="24"/>
      <c r="BG1842" s="24"/>
      <c r="BH1842" s="24"/>
      <c r="BI1842" s="24"/>
      <c r="BJ1842" s="24"/>
      <c r="BK1842" s="24"/>
      <c r="BL1842" s="24"/>
      <c r="BM1842" s="24"/>
      <c r="BN1842" s="24"/>
      <c r="BO1842" s="24"/>
      <c r="BP1842" s="24"/>
      <c r="BQ1842" s="24"/>
      <c r="BR1842" s="24"/>
      <c r="BS1842" s="24"/>
      <c r="BT1842" s="24"/>
      <c r="BU1842" s="24"/>
      <c r="BV1842" s="24"/>
      <c r="BW1842" s="24"/>
      <c r="BX1842" s="24"/>
      <c r="BY1842" s="24"/>
      <c r="BZ1842" s="24"/>
      <c r="CA1842" s="24"/>
      <c r="CB1842" s="24"/>
      <c r="CC1842" s="24"/>
      <c r="CD1842" s="24"/>
      <c r="CE1842" s="24"/>
    </row>
    <row r="1843" spans="46:83" x14ac:dyDescent="0.15">
      <c r="AT1843" s="24"/>
      <c r="AU1843" s="24"/>
      <c r="AV1843" s="24"/>
      <c r="AW1843" s="24"/>
      <c r="AX1843" s="24"/>
      <c r="AY1843" s="24"/>
      <c r="AZ1843" s="24"/>
      <c r="BA1843" s="24"/>
      <c r="BB1843" s="24"/>
      <c r="BC1843" s="24"/>
      <c r="BD1843" s="24"/>
      <c r="BE1843" s="24"/>
      <c r="BF1843" s="24"/>
      <c r="BG1843" s="24"/>
      <c r="BH1843" s="24"/>
      <c r="BI1843" s="24"/>
      <c r="BJ1843" s="24"/>
      <c r="BK1843" s="24"/>
      <c r="BL1843" s="24"/>
      <c r="BM1843" s="24"/>
      <c r="BN1843" s="24"/>
      <c r="BO1843" s="24"/>
      <c r="BP1843" s="24"/>
      <c r="BQ1843" s="24"/>
      <c r="BR1843" s="24"/>
      <c r="BS1843" s="24"/>
      <c r="BT1843" s="24"/>
      <c r="BU1843" s="24"/>
      <c r="BV1843" s="24"/>
      <c r="BW1843" s="24"/>
      <c r="BX1843" s="24"/>
      <c r="BY1843" s="24"/>
      <c r="BZ1843" s="24"/>
      <c r="CA1843" s="24"/>
      <c r="CB1843" s="24"/>
      <c r="CC1843" s="24"/>
      <c r="CD1843" s="24"/>
      <c r="CE1843" s="24"/>
    </row>
    <row r="1844" spans="46:83" x14ac:dyDescent="0.15">
      <c r="AT1844" s="24"/>
      <c r="AU1844" s="24"/>
      <c r="AV1844" s="24"/>
      <c r="AW1844" s="24"/>
      <c r="AX1844" s="24"/>
      <c r="AY1844" s="24"/>
      <c r="AZ1844" s="24"/>
      <c r="BA1844" s="24"/>
      <c r="BB1844" s="24"/>
      <c r="BC1844" s="24"/>
      <c r="BD1844" s="24"/>
      <c r="BE1844" s="24"/>
      <c r="BF1844" s="24"/>
      <c r="BG1844" s="24"/>
      <c r="BH1844" s="24"/>
      <c r="BI1844" s="24"/>
      <c r="BJ1844" s="24"/>
      <c r="BK1844" s="24"/>
      <c r="BL1844" s="24"/>
      <c r="BM1844" s="24"/>
      <c r="BN1844" s="24"/>
      <c r="BO1844" s="24"/>
      <c r="BP1844" s="24"/>
      <c r="BQ1844" s="24"/>
      <c r="BR1844" s="24"/>
      <c r="BS1844" s="24"/>
      <c r="BT1844" s="24"/>
      <c r="BU1844" s="24"/>
      <c r="BV1844" s="24"/>
      <c r="BW1844" s="24"/>
      <c r="BX1844" s="24"/>
      <c r="BY1844" s="24"/>
      <c r="BZ1844" s="24"/>
      <c r="CA1844" s="24"/>
      <c r="CB1844" s="24"/>
      <c r="CC1844" s="24"/>
      <c r="CD1844" s="24"/>
      <c r="CE1844" s="24"/>
    </row>
    <row r="1845" spans="46:83" x14ac:dyDescent="0.15">
      <c r="AT1845" s="24"/>
      <c r="AU1845" s="24"/>
      <c r="AV1845" s="24"/>
      <c r="AW1845" s="24"/>
      <c r="AX1845" s="24"/>
      <c r="AY1845" s="24"/>
      <c r="AZ1845" s="24"/>
      <c r="BA1845" s="24"/>
      <c r="BB1845" s="24"/>
      <c r="BC1845" s="24"/>
      <c r="BD1845" s="24"/>
      <c r="BE1845" s="24"/>
      <c r="BF1845" s="24"/>
      <c r="BG1845" s="24"/>
      <c r="BH1845" s="24"/>
      <c r="BI1845" s="24"/>
      <c r="BJ1845" s="24"/>
      <c r="BK1845" s="24"/>
      <c r="BL1845" s="24"/>
      <c r="BM1845" s="24"/>
      <c r="BN1845" s="24"/>
      <c r="BO1845" s="24"/>
      <c r="BP1845" s="24"/>
      <c r="BQ1845" s="24"/>
      <c r="BR1845" s="24"/>
      <c r="BS1845" s="24"/>
      <c r="BT1845" s="24"/>
      <c r="BU1845" s="24"/>
      <c r="BV1845" s="24"/>
      <c r="BW1845" s="24"/>
      <c r="BX1845" s="24"/>
      <c r="BY1845" s="24"/>
      <c r="BZ1845" s="24"/>
      <c r="CA1845" s="24"/>
      <c r="CB1845" s="24"/>
      <c r="CC1845" s="24"/>
      <c r="CD1845" s="24"/>
      <c r="CE1845" s="24"/>
    </row>
    <row r="1846" spans="46:83" x14ac:dyDescent="0.15">
      <c r="AT1846" s="24"/>
      <c r="AU1846" s="24"/>
      <c r="AV1846" s="24"/>
      <c r="AW1846" s="24"/>
      <c r="AX1846" s="24"/>
      <c r="AY1846" s="24"/>
      <c r="AZ1846" s="24"/>
      <c r="BA1846" s="24"/>
      <c r="BB1846" s="24"/>
      <c r="BC1846" s="24"/>
      <c r="BD1846" s="24"/>
      <c r="BE1846" s="24"/>
      <c r="BF1846" s="24"/>
      <c r="BG1846" s="24"/>
      <c r="BH1846" s="24"/>
      <c r="BI1846" s="24"/>
      <c r="BJ1846" s="24"/>
      <c r="BK1846" s="24"/>
      <c r="BL1846" s="24"/>
      <c r="BM1846" s="24"/>
      <c r="BN1846" s="24"/>
      <c r="BO1846" s="24"/>
      <c r="BP1846" s="24"/>
      <c r="BQ1846" s="24"/>
      <c r="BR1846" s="24"/>
      <c r="BS1846" s="24"/>
      <c r="BT1846" s="24"/>
      <c r="BU1846" s="24"/>
      <c r="BV1846" s="24"/>
      <c r="BW1846" s="24"/>
      <c r="BX1846" s="24"/>
      <c r="BY1846" s="24"/>
      <c r="BZ1846" s="24"/>
      <c r="CA1846" s="24"/>
      <c r="CB1846" s="24"/>
      <c r="CC1846" s="24"/>
      <c r="CD1846" s="24"/>
      <c r="CE1846" s="24"/>
    </row>
    <row r="1847" spans="46:83" x14ac:dyDescent="0.15">
      <c r="AT1847" s="24"/>
      <c r="AU1847" s="24"/>
      <c r="AV1847" s="24"/>
      <c r="AW1847" s="24"/>
      <c r="AX1847" s="24"/>
      <c r="AY1847" s="24"/>
      <c r="AZ1847" s="24"/>
      <c r="BA1847" s="24"/>
      <c r="BB1847" s="24"/>
      <c r="BC1847" s="24"/>
      <c r="BD1847" s="24"/>
      <c r="BE1847" s="24"/>
      <c r="BF1847" s="24"/>
      <c r="BG1847" s="24"/>
      <c r="BH1847" s="24"/>
      <c r="BI1847" s="24"/>
      <c r="BJ1847" s="24"/>
      <c r="BK1847" s="24"/>
      <c r="BL1847" s="24"/>
      <c r="BM1847" s="24"/>
      <c r="BN1847" s="24"/>
      <c r="BO1847" s="24"/>
      <c r="BP1847" s="24"/>
      <c r="BQ1847" s="24"/>
      <c r="BR1847" s="24"/>
      <c r="BS1847" s="24"/>
      <c r="BT1847" s="24"/>
      <c r="BU1847" s="24"/>
      <c r="BV1847" s="24"/>
      <c r="BW1847" s="24"/>
      <c r="BX1847" s="24"/>
      <c r="BY1847" s="24"/>
      <c r="BZ1847" s="24"/>
      <c r="CA1847" s="24"/>
      <c r="CB1847" s="24"/>
      <c r="CC1847" s="24"/>
      <c r="CD1847" s="24"/>
      <c r="CE1847" s="24"/>
    </row>
    <row r="1848" spans="46:83" x14ac:dyDescent="0.15">
      <c r="AT1848" s="24"/>
      <c r="AU1848" s="24"/>
      <c r="AV1848" s="24"/>
      <c r="AW1848" s="24"/>
      <c r="AX1848" s="24"/>
      <c r="AY1848" s="24"/>
      <c r="AZ1848" s="24"/>
      <c r="BA1848" s="24"/>
      <c r="BB1848" s="24"/>
      <c r="BC1848" s="24"/>
      <c r="BD1848" s="24"/>
      <c r="BE1848" s="24"/>
      <c r="BF1848" s="24"/>
      <c r="BG1848" s="24"/>
      <c r="BH1848" s="24"/>
      <c r="BI1848" s="24"/>
      <c r="BJ1848" s="24"/>
      <c r="BK1848" s="24"/>
      <c r="BL1848" s="24"/>
      <c r="BM1848" s="24"/>
      <c r="BN1848" s="24"/>
      <c r="BO1848" s="24"/>
      <c r="BP1848" s="24"/>
      <c r="BQ1848" s="24"/>
      <c r="BR1848" s="24"/>
      <c r="BS1848" s="24"/>
      <c r="BT1848" s="24"/>
      <c r="BU1848" s="24"/>
      <c r="BV1848" s="24"/>
      <c r="BW1848" s="24"/>
      <c r="BX1848" s="24"/>
      <c r="BY1848" s="24"/>
      <c r="BZ1848" s="24"/>
      <c r="CA1848" s="24"/>
      <c r="CB1848" s="24"/>
      <c r="CC1848" s="24"/>
      <c r="CD1848" s="24"/>
      <c r="CE1848" s="24"/>
    </row>
    <row r="1849" spans="46:83" x14ac:dyDescent="0.15">
      <c r="AT1849" s="24"/>
      <c r="AU1849" s="24"/>
      <c r="AV1849" s="24"/>
      <c r="AW1849" s="24"/>
      <c r="AX1849" s="24"/>
      <c r="AY1849" s="24"/>
      <c r="AZ1849" s="24"/>
      <c r="BA1849" s="24"/>
      <c r="BB1849" s="24"/>
      <c r="BC1849" s="24"/>
      <c r="BD1849" s="24"/>
      <c r="BE1849" s="24"/>
      <c r="BF1849" s="24"/>
      <c r="BG1849" s="24"/>
      <c r="BH1849" s="24"/>
      <c r="BI1849" s="24"/>
      <c r="BJ1849" s="24"/>
      <c r="BK1849" s="24"/>
      <c r="BL1849" s="24"/>
      <c r="BM1849" s="24"/>
      <c r="BN1849" s="24"/>
      <c r="BO1849" s="24"/>
      <c r="BP1849" s="24"/>
      <c r="BQ1849" s="24"/>
      <c r="BR1849" s="24"/>
      <c r="BS1849" s="24"/>
      <c r="BT1849" s="24"/>
      <c r="BU1849" s="24"/>
      <c r="BV1849" s="24"/>
      <c r="BW1849" s="24"/>
      <c r="BX1849" s="24"/>
      <c r="BY1849" s="24"/>
      <c r="BZ1849" s="24"/>
      <c r="CA1849" s="24"/>
      <c r="CB1849" s="24"/>
      <c r="CC1849" s="24"/>
      <c r="CD1849" s="24"/>
      <c r="CE1849" s="24"/>
    </row>
    <row r="1850" spans="46:83" x14ac:dyDescent="0.15">
      <c r="AT1850" s="24"/>
      <c r="AU1850" s="24"/>
      <c r="AV1850" s="24"/>
      <c r="AW1850" s="24"/>
      <c r="AX1850" s="24"/>
      <c r="AY1850" s="24"/>
      <c r="AZ1850" s="24"/>
      <c r="BA1850" s="24"/>
      <c r="BB1850" s="24"/>
      <c r="BC1850" s="24"/>
      <c r="BD1850" s="24"/>
      <c r="BE1850" s="24"/>
      <c r="BF1850" s="24"/>
      <c r="BG1850" s="24"/>
      <c r="BH1850" s="24"/>
      <c r="BI1850" s="24"/>
      <c r="BJ1850" s="24"/>
      <c r="BK1850" s="24"/>
      <c r="BL1850" s="24"/>
      <c r="BM1850" s="24"/>
      <c r="BN1850" s="24"/>
      <c r="BO1850" s="24"/>
      <c r="BP1850" s="24"/>
      <c r="BQ1850" s="24"/>
      <c r="BR1850" s="24"/>
      <c r="BS1850" s="24"/>
      <c r="BT1850" s="24"/>
      <c r="BU1850" s="24"/>
      <c r="BV1850" s="24"/>
      <c r="BW1850" s="24"/>
      <c r="BX1850" s="24"/>
      <c r="BY1850" s="24"/>
      <c r="BZ1850" s="24"/>
      <c r="CA1850" s="24"/>
      <c r="CB1850" s="24"/>
      <c r="CC1850" s="24"/>
      <c r="CD1850" s="24"/>
      <c r="CE1850" s="24"/>
    </row>
    <row r="1851" spans="46:83" x14ac:dyDescent="0.15">
      <c r="AT1851" s="24"/>
      <c r="AU1851" s="24"/>
      <c r="AV1851" s="24"/>
      <c r="AW1851" s="24"/>
      <c r="AX1851" s="24"/>
      <c r="AY1851" s="24"/>
      <c r="AZ1851" s="24"/>
      <c r="BA1851" s="24"/>
      <c r="BB1851" s="24"/>
      <c r="BC1851" s="24"/>
      <c r="BD1851" s="24"/>
      <c r="BE1851" s="24"/>
      <c r="BF1851" s="24"/>
      <c r="BG1851" s="24"/>
      <c r="BH1851" s="24"/>
      <c r="BI1851" s="24"/>
      <c r="BJ1851" s="24"/>
      <c r="BK1851" s="24"/>
      <c r="BL1851" s="24"/>
      <c r="BM1851" s="24"/>
      <c r="BN1851" s="24"/>
      <c r="BO1851" s="24"/>
      <c r="BP1851" s="24"/>
      <c r="BQ1851" s="24"/>
      <c r="BR1851" s="24"/>
      <c r="BS1851" s="24"/>
      <c r="BT1851" s="24"/>
      <c r="BU1851" s="24"/>
      <c r="BV1851" s="24"/>
      <c r="BW1851" s="24"/>
      <c r="BX1851" s="24"/>
      <c r="BY1851" s="24"/>
      <c r="BZ1851" s="24"/>
      <c r="CA1851" s="24"/>
      <c r="CB1851" s="24"/>
      <c r="CC1851" s="24"/>
      <c r="CD1851" s="24"/>
      <c r="CE1851" s="24"/>
    </row>
    <row r="1852" spans="46:83" x14ac:dyDescent="0.15">
      <c r="AT1852" s="24"/>
      <c r="AU1852" s="24"/>
      <c r="AV1852" s="24"/>
      <c r="AW1852" s="24"/>
      <c r="AX1852" s="24"/>
      <c r="AY1852" s="24"/>
      <c r="AZ1852" s="24"/>
      <c r="BA1852" s="24"/>
      <c r="BB1852" s="24"/>
      <c r="BC1852" s="24"/>
      <c r="BD1852" s="24"/>
      <c r="BE1852" s="24"/>
      <c r="BF1852" s="24"/>
      <c r="BG1852" s="24"/>
      <c r="BH1852" s="24"/>
      <c r="BI1852" s="24"/>
      <c r="BJ1852" s="24"/>
      <c r="BK1852" s="24"/>
      <c r="BL1852" s="24"/>
      <c r="BM1852" s="24"/>
      <c r="BN1852" s="24"/>
      <c r="BO1852" s="24"/>
      <c r="BP1852" s="24"/>
      <c r="BQ1852" s="24"/>
      <c r="BR1852" s="24"/>
      <c r="BS1852" s="24"/>
      <c r="BT1852" s="24"/>
      <c r="BU1852" s="24"/>
      <c r="BV1852" s="24"/>
      <c r="BW1852" s="24"/>
      <c r="BX1852" s="24"/>
      <c r="BY1852" s="24"/>
      <c r="BZ1852" s="24"/>
      <c r="CA1852" s="24"/>
      <c r="CB1852" s="24"/>
      <c r="CC1852" s="24"/>
      <c r="CD1852" s="24"/>
      <c r="CE1852" s="24"/>
    </row>
    <row r="1853" spans="46:83" x14ac:dyDescent="0.15">
      <c r="AT1853" s="24"/>
      <c r="AU1853" s="24"/>
      <c r="AV1853" s="24"/>
      <c r="AW1853" s="24"/>
      <c r="AX1853" s="24"/>
      <c r="AY1853" s="24"/>
      <c r="AZ1853" s="24"/>
      <c r="BA1853" s="24"/>
      <c r="BB1853" s="24"/>
      <c r="BC1853" s="24"/>
      <c r="BD1853" s="24"/>
      <c r="BE1853" s="24"/>
      <c r="BF1853" s="24"/>
      <c r="BG1853" s="24"/>
      <c r="BH1853" s="24"/>
      <c r="BI1853" s="24"/>
      <c r="BJ1853" s="24"/>
      <c r="BK1853" s="24"/>
      <c r="BL1853" s="24"/>
      <c r="BM1853" s="24"/>
      <c r="BN1853" s="24"/>
      <c r="BO1853" s="24"/>
      <c r="BP1853" s="24"/>
      <c r="BQ1853" s="24"/>
      <c r="BR1853" s="24"/>
      <c r="BS1853" s="24"/>
      <c r="BT1853" s="24"/>
      <c r="BU1853" s="24"/>
      <c r="BV1853" s="24"/>
      <c r="BW1853" s="24"/>
      <c r="BX1853" s="24"/>
      <c r="BY1853" s="24"/>
      <c r="BZ1853" s="24"/>
      <c r="CA1853" s="24"/>
      <c r="CB1853" s="24"/>
      <c r="CC1853" s="24"/>
      <c r="CD1853" s="24"/>
      <c r="CE1853" s="24"/>
    </row>
    <row r="1854" spans="46:83" x14ac:dyDescent="0.15">
      <c r="AT1854" s="24"/>
      <c r="AU1854" s="24"/>
      <c r="AV1854" s="24"/>
      <c r="AW1854" s="24"/>
      <c r="AX1854" s="24"/>
      <c r="AY1854" s="24"/>
      <c r="AZ1854" s="24"/>
      <c r="BA1854" s="24"/>
      <c r="BB1854" s="24"/>
      <c r="BC1854" s="24"/>
      <c r="BD1854" s="24"/>
      <c r="BE1854" s="24"/>
      <c r="BF1854" s="24"/>
      <c r="BG1854" s="24"/>
      <c r="BH1854" s="24"/>
      <c r="BI1854" s="24"/>
      <c r="BJ1854" s="24"/>
      <c r="BK1854" s="24"/>
      <c r="BL1854" s="24"/>
      <c r="BM1854" s="24"/>
      <c r="BN1854" s="24"/>
      <c r="BO1854" s="24"/>
      <c r="BP1854" s="24"/>
      <c r="BQ1854" s="24"/>
      <c r="BR1854" s="24"/>
      <c r="BS1854" s="24"/>
      <c r="BT1854" s="24"/>
      <c r="BU1854" s="24"/>
      <c r="BV1854" s="24"/>
      <c r="BW1854" s="24"/>
      <c r="BX1854" s="24"/>
      <c r="BY1854" s="24"/>
      <c r="BZ1854" s="24"/>
      <c r="CA1854" s="24"/>
      <c r="CB1854" s="24"/>
      <c r="CC1854" s="24"/>
      <c r="CD1854" s="24"/>
      <c r="CE1854" s="24"/>
    </row>
    <row r="1855" spans="46:83" x14ac:dyDescent="0.15">
      <c r="AT1855" s="24"/>
      <c r="AU1855" s="24"/>
      <c r="AV1855" s="24"/>
      <c r="AW1855" s="24"/>
      <c r="AX1855" s="24"/>
      <c r="AY1855" s="24"/>
      <c r="AZ1855" s="24"/>
      <c r="BA1855" s="24"/>
      <c r="BB1855" s="24"/>
      <c r="BC1855" s="24"/>
      <c r="BD1855" s="24"/>
      <c r="BE1855" s="24"/>
      <c r="BF1855" s="24"/>
      <c r="BG1855" s="24"/>
      <c r="BH1855" s="24"/>
      <c r="BI1855" s="24"/>
      <c r="BJ1855" s="24"/>
      <c r="BK1855" s="24"/>
      <c r="BL1855" s="24"/>
      <c r="BM1855" s="24"/>
      <c r="BN1855" s="24"/>
      <c r="BO1855" s="24"/>
      <c r="BP1855" s="24"/>
      <c r="BQ1855" s="24"/>
      <c r="BR1855" s="24"/>
      <c r="BS1855" s="24"/>
      <c r="BT1855" s="24"/>
      <c r="BU1855" s="24"/>
      <c r="BV1855" s="24"/>
      <c r="BW1855" s="24"/>
      <c r="BX1855" s="24"/>
      <c r="BY1855" s="24"/>
      <c r="BZ1855" s="24"/>
      <c r="CA1855" s="24"/>
      <c r="CB1855" s="24"/>
      <c r="CC1855" s="24"/>
      <c r="CD1855" s="24"/>
      <c r="CE1855" s="24"/>
    </row>
    <row r="1856" spans="46:83" x14ac:dyDescent="0.15">
      <c r="AT1856" s="24"/>
      <c r="AU1856" s="24"/>
      <c r="AV1856" s="24"/>
      <c r="AW1856" s="24"/>
      <c r="AX1856" s="24"/>
      <c r="AY1856" s="24"/>
      <c r="AZ1856" s="24"/>
      <c r="BA1856" s="24"/>
      <c r="BB1856" s="24"/>
      <c r="BC1856" s="24"/>
      <c r="BD1856" s="24"/>
      <c r="BE1856" s="24"/>
      <c r="BF1856" s="24"/>
      <c r="BG1856" s="24"/>
      <c r="BH1856" s="24"/>
      <c r="BI1856" s="24"/>
      <c r="BJ1856" s="24"/>
      <c r="BK1856" s="24"/>
      <c r="BL1856" s="24"/>
      <c r="BM1856" s="24"/>
      <c r="BN1856" s="24"/>
      <c r="BO1856" s="24"/>
      <c r="BP1856" s="24"/>
      <c r="BQ1856" s="24"/>
      <c r="BR1856" s="24"/>
      <c r="BS1856" s="24"/>
      <c r="BT1856" s="24"/>
      <c r="BU1856" s="24"/>
      <c r="BV1856" s="24"/>
      <c r="BW1856" s="24"/>
      <c r="BX1856" s="24"/>
      <c r="BY1856" s="24"/>
      <c r="BZ1856" s="24"/>
      <c r="CA1856" s="24"/>
      <c r="CB1856" s="24"/>
      <c r="CC1856" s="24"/>
      <c r="CD1856" s="24"/>
      <c r="CE1856" s="24"/>
    </row>
    <row r="1857" spans="46:83" x14ac:dyDescent="0.15">
      <c r="AT1857" s="24"/>
      <c r="AU1857" s="24"/>
      <c r="AV1857" s="24"/>
      <c r="AW1857" s="24"/>
      <c r="AX1857" s="24"/>
      <c r="AY1857" s="24"/>
      <c r="AZ1857" s="24"/>
      <c r="BA1857" s="24"/>
      <c r="BB1857" s="24"/>
      <c r="BC1857" s="24"/>
      <c r="BD1857" s="24"/>
      <c r="BE1857" s="24"/>
      <c r="BF1857" s="24"/>
      <c r="BG1857" s="24"/>
      <c r="BH1857" s="24"/>
      <c r="BI1857" s="24"/>
      <c r="BJ1857" s="24"/>
      <c r="BK1857" s="24"/>
      <c r="BL1857" s="24"/>
      <c r="BM1857" s="24"/>
      <c r="BN1857" s="24"/>
      <c r="BO1857" s="24"/>
      <c r="BP1857" s="24"/>
      <c r="BQ1857" s="24"/>
      <c r="BR1857" s="24"/>
      <c r="BS1857" s="24"/>
      <c r="BT1857" s="24"/>
      <c r="BU1857" s="24"/>
      <c r="BV1857" s="24"/>
      <c r="BW1857" s="24"/>
      <c r="BX1857" s="24"/>
      <c r="BY1857" s="24"/>
      <c r="BZ1857" s="24"/>
      <c r="CA1857" s="24"/>
      <c r="CB1857" s="24"/>
      <c r="CC1857" s="24"/>
      <c r="CD1857" s="24"/>
      <c r="CE1857" s="24"/>
    </row>
    <row r="1858" spans="46:83" x14ac:dyDescent="0.15">
      <c r="AT1858" s="24"/>
      <c r="AU1858" s="24"/>
      <c r="AV1858" s="24"/>
      <c r="AW1858" s="24"/>
      <c r="AX1858" s="24"/>
      <c r="AY1858" s="24"/>
      <c r="AZ1858" s="24"/>
      <c r="BA1858" s="24"/>
      <c r="BB1858" s="24"/>
      <c r="BC1858" s="24"/>
      <c r="BD1858" s="24"/>
      <c r="BE1858" s="24"/>
      <c r="BF1858" s="24"/>
      <c r="BG1858" s="24"/>
      <c r="BH1858" s="24"/>
      <c r="BI1858" s="24"/>
      <c r="BJ1858" s="24"/>
      <c r="BK1858" s="24"/>
      <c r="BL1858" s="24"/>
      <c r="BM1858" s="24"/>
      <c r="BN1858" s="24"/>
      <c r="BO1858" s="24"/>
      <c r="BP1858" s="24"/>
      <c r="BQ1858" s="24"/>
      <c r="BR1858" s="24"/>
      <c r="BS1858" s="24"/>
      <c r="BT1858" s="24"/>
      <c r="BU1858" s="24"/>
      <c r="BV1858" s="24"/>
      <c r="BW1858" s="24"/>
      <c r="BX1858" s="24"/>
      <c r="BY1858" s="24"/>
      <c r="BZ1858" s="24"/>
      <c r="CA1858" s="24"/>
      <c r="CB1858" s="24"/>
      <c r="CC1858" s="24"/>
      <c r="CD1858" s="24"/>
      <c r="CE1858" s="24"/>
    </row>
    <row r="1859" spans="46:83" x14ac:dyDescent="0.15">
      <c r="AT1859" s="24"/>
      <c r="AU1859" s="24"/>
      <c r="AV1859" s="24"/>
      <c r="AW1859" s="24"/>
      <c r="AX1859" s="24"/>
      <c r="AY1859" s="24"/>
      <c r="AZ1859" s="24"/>
      <c r="BA1859" s="24"/>
      <c r="BB1859" s="24"/>
      <c r="BC1859" s="24"/>
      <c r="BD1859" s="24"/>
      <c r="BE1859" s="24"/>
      <c r="BF1859" s="24"/>
      <c r="BG1859" s="24"/>
      <c r="BH1859" s="24"/>
      <c r="BI1859" s="24"/>
      <c r="BJ1859" s="24"/>
      <c r="BK1859" s="24"/>
      <c r="BL1859" s="24"/>
      <c r="BM1859" s="24"/>
      <c r="BN1859" s="24"/>
      <c r="BO1859" s="24"/>
      <c r="BP1859" s="24"/>
      <c r="BQ1859" s="24"/>
      <c r="BR1859" s="24"/>
      <c r="BS1859" s="24"/>
      <c r="BT1859" s="24"/>
      <c r="BU1859" s="24"/>
      <c r="BV1859" s="24"/>
      <c r="BW1859" s="24"/>
      <c r="BX1859" s="24"/>
      <c r="BY1859" s="24"/>
      <c r="BZ1859" s="24"/>
      <c r="CA1859" s="24"/>
      <c r="CB1859" s="24"/>
      <c r="CC1859" s="24"/>
      <c r="CD1859" s="24"/>
      <c r="CE1859" s="24"/>
    </row>
    <row r="1860" spans="46:83" x14ac:dyDescent="0.15">
      <c r="AT1860" s="24"/>
      <c r="AU1860" s="24"/>
      <c r="AV1860" s="24"/>
      <c r="AW1860" s="24"/>
      <c r="AX1860" s="24"/>
      <c r="AY1860" s="24"/>
      <c r="AZ1860" s="24"/>
      <c r="BA1860" s="24"/>
      <c r="BB1860" s="24"/>
      <c r="BC1860" s="24"/>
      <c r="BD1860" s="24"/>
      <c r="BE1860" s="24"/>
      <c r="BF1860" s="24"/>
      <c r="BG1860" s="24"/>
      <c r="BH1860" s="24"/>
      <c r="BI1860" s="24"/>
      <c r="BJ1860" s="24"/>
      <c r="BK1860" s="24"/>
      <c r="BL1860" s="24"/>
      <c r="BM1860" s="24"/>
      <c r="BN1860" s="24"/>
      <c r="BO1860" s="24"/>
      <c r="BP1860" s="24"/>
      <c r="BQ1860" s="24"/>
      <c r="BR1860" s="24"/>
      <c r="BS1860" s="24"/>
      <c r="BT1860" s="24"/>
      <c r="BU1860" s="24"/>
      <c r="BV1860" s="24"/>
      <c r="BW1860" s="24"/>
      <c r="BX1860" s="24"/>
      <c r="BY1860" s="24"/>
      <c r="BZ1860" s="24"/>
      <c r="CA1860" s="24"/>
      <c r="CB1860" s="24"/>
      <c r="CC1860" s="24"/>
      <c r="CD1860" s="24"/>
      <c r="CE1860" s="24"/>
    </row>
    <row r="1861" spans="46:83" x14ac:dyDescent="0.15">
      <c r="AT1861" s="24"/>
      <c r="AU1861" s="24"/>
      <c r="AV1861" s="24"/>
      <c r="AW1861" s="24"/>
      <c r="AX1861" s="24"/>
      <c r="AY1861" s="24"/>
      <c r="AZ1861" s="24"/>
      <c r="BA1861" s="24"/>
      <c r="BB1861" s="24"/>
      <c r="BC1861" s="24"/>
      <c r="BD1861" s="24"/>
      <c r="BE1861" s="24"/>
      <c r="BF1861" s="24"/>
      <c r="BG1861" s="24"/>
      <c r="BH1861" s="24"/>
      <c r="BI1861" s="24"/>
      <c r="BJ1861" s="24"/>
      <c r="BK1861" s="24"/>
      <c r="BL1861" s="24"/>
      <c r="BM1861" s="24"/>
      <c r="BN1861" s="24"/>
      <c r="BO1861" s="24"/>
      <c r="BP1861" s="24"/>
      <c r="BQ1861" s="24"/>
      <c r="BR1861" s="24"/>
      <c r="BS1861" s="24"/>
      <c r="BT1861" s="24"/>
      <c r="BU1861" s="24"/>
      <c r="BV1861" s="24"/>
      <c r="BW1861" s="24"/>
      <c r="BX1861" s="24"/>
      <c r="BY1861" s="24"/>
      <c r="BZ1861" s="24"/>
      <c r="CA1861" s="24"/>
      <c r="CB1861" s="24"/>
      <c r="CC1861" s="24"/>
      <c r="CD1861" s="24"/>
      <c r="CE1861" s="24"/>
    </row>
    <row r="1862" spans="46:83" x14ac:dyDescent="0.15">
      <c r="AT1862" s="24"/>
      <c r="AU1862" s="24"/>
      <c r="AV1862" s="24"/>
      <c r="AW1862" s="24"/>
      <c r="AX1862" s="24"/>
      <c r="AY1862" s="24"/>
      <c r="AZ1862" s="24"/>
      <c r="BA1862" s="24"/>
      <c r="BB1862" s="24"/>
      <c r="BC1862" s="24"/>
      <c r="BD1862" s="24"/>
      <c r="BE1862" s="24"/>
      <c r="BF1862" s="24"/>
      <c r="BG1862" s="24"/>
      <c r="BH1862" s="24"/>
      <c r="BI1862" s="24"/>
      <c r="BJ1862" s="24"/>
      <c r="BK1862" s="24"/>
      <c r="BL1862" s="24"/>
      <c r="BM1862" s="24"/>
      <c r="BN1862" s="24"/>
      <c r="BO1862" s="24"/>
      <c r="BP1862" s="24"/>
      <c r="BQ1862" s="24"/>
      <c r="BR1862" s="24"/>
      <c r="BS1862" s="24"/>
      <c r="BT1862" s="24"/>
      <c r="BU1862" s="24"/>
      <c r="BV1862" s="24"/>
      <c r="BW1862" s="24"/>
      <c r="BX1862" s="24"/>
      <c r="BY1862" s="24"/>
      <c r="BZ1862" s="24"/>
      <c r="CA1862" s="24"/>
      <c r="CB1862" s="24"/>
      <c r="CC1862" s="24"/>
      <c r="CD1862" s="24"/>
      <c r="CE1862" s="24"/>
    </row>
    <row r="1863" spans="46:83" x14ac:dyDescent="0.15">
      <c r="AT1863" s="24"/>
      <c r="AU1863" s="24"/>
      <c r="AV1863" s="24"/>
      <c r="AW1863" s="24"/>
      <c r="AX1863" s="24"/>
      <c r="AY1863" s="24"/>
      <c r="AZ1863" s="24"/>
      <c r="BA1863" s="24"/>
      <c r="BB1863" s="24"/>
      <c r="BC1863" s="24"/>
      <c r="BD1863" s="24"/>
      <c r="BE1863" s="24"/>
      <c r="BF1863" s="24"/>
      <c r="BG1863" s="24"/>
      <c r="BH1863" s="24"/>
      <c r="BI1863" s="24"/>
      <c r="BJ1863" s="24"/>
      <c r="BK1863" s="24"/>
      <c r="BL1863" s="24"/>
      <c r="BM1863" s="24"/>
      <c r="BN1863" s="24"/>
      <c r="BO1863" s="24"/>
      <c r="BP1863" s="24"/>
      <c r="BQ1863" s="24"/>
      <c r="BR1863" s="24"/>
      <c r="BS1863" s="24"/>
      <c r="BT1863" s="24"/>
      <c r="BU1863" s="24"/>
      <c r="BV1863" s="24"/>
      <c r="BW1863" s="24"/>
      <c r="BX1863" s="24"/>
      <c r="BY1863" s="24"/>
      <c r="BZ1863" s="24"/>
      <c r="CA1863" s="24"/>
      <c r="CB1863" s="24"/>
      <c r="CC1863" s="24"/>
      <c r="CD1863" s="24"/>
      <c r="CE1863" s="24"/>
    </row>
    <row r="1864" spans="46:83" x14ac:dyDescent="0.15">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row>
    <row r="1865" spans="46:83" x14ac:dyDescent="0.15">
      <c r="AT1865" s="24"/>
      <c r="AU1865" s="24"/>
      <c r="AV1865" s="24"/>
      <c r="AW1865" s="24"/>
      <c r="AX1865" s="24"/>
      <c r="AY1865" s="24"/>
      <c r="AZ1865" s="24"/>
      <c r="BA1865" s="24"/>
      <c r="BB1865" s="24"/>
      <c r="BC1865" s="24"/>
      <c r="BD1865" s="24"/>
      <c r="BE1865" s="24"/>
      <c r="BF1865" s="24"/>
      <c r="BG1865" s="24"/>
      <c r="BH1865" s="24"/>
      <c r="BI1865" s="24"/>
      <c r="BJ1865" s="24"/>
      <c r="BK1865" s="24"/>
      <c r="BL1865" s="24"/>
      <c r="BM1865" s="24"/>
      <c r="BN1865" s="24"/>
      <c r="BO1865" s="24"/>
      <c r="BP1865" s="24"/>
      <c r="BQ1865" s="24"/>
      <c r="BR1865" s="24"/>
      <c r="BS1865" s="24"/>
      <c r="BT1865" s="24"/>
      <c r="BU1865" s="24"/>
      <c r="BV1865" s="24"/>
      <c r="BW1865" s="24"/>
      <c r="BX1865" s="24"/>
      <c r="BY1865" s="24"/>
      <c r="BZ1865" s="24"/>
      <c r="CA1865" s="24"/>
      <c r="CB1865" s="24"/>
      <c r="CC1865" s="24"/>
      <c r="CD1865" s="24"/>
      <c r="CE1865" s="24"/>
    </row>
    <row r="1866" spans="46:83" x14ac:dyDescent="0.15">
      <c r="AT1866" s="24"/>
      <c r="AU1866" s="24"/>
      <c r="AV1866" s="24"/>
      <c r="AW1866" s="24"/>
      <c r="AX1866" s="24"/>
      <c r="AY1866" s="24"/>
      <c r="AZ1866" s="24"/>
      <c r="BA1866" s="24"/>
      <c r="BB1866" s="24"/>
      <c r="BC1866" s="24"/>
      <c r="BD1866" s="24"/>
      <c r="BE1866" s="24"/>
      <c r="BF1866" s="24"/>
      <c r="BG1866" s="24"/>
      <c r="BH1866" s="24"/>
      <c r="BI1866" s="24"/>
      <c r="BJ1866" s="24"/>
      <c r="BK1866" s="24"/>
      <c r="BL1866" s="24"/>
      <c r="BM1866" s="24"/>
      <c r="BN1866" s="24"/>
      <c r="BO1866" s="24"/>
      <c r="BP1866" s="24"/>
      <c r="BQ1866" s="24"/>
      <c r="BR1866" s="24"/>
      <c r="BS1866" s="24"/>
      <c r="BT1866" s="24"/>
      <c r="BU1866" s="24"/>
      <c r="BV1866" s="24"/>
      <c r="BW1866" s="24"/>
      <c r="BX1866" s="24"/>
      <c r="BY1866" s="24"/>
      <c r="BZ1866" s="24"/>
      <c r="CA1866" s="24"/>
      <c r="CB1866" s="24"/>
      <c r="CC1866" s="24"/>
      <c r="CD1866" s="24"/>
      <c r="CE1866" s="24"/>
    </row>
    <row r="1867" spans="46:83" x14ac:dyDescent="0.15">
      <c r="AT1867" s="24"/>
      <c r="AU1867" s="24"/>
      <c r="AV1867" s="24"/>
      <c r="AW1867" s="24"/>
      <c r="AX1867" s="24"/>
      <c r="AY1867" s="24"/>
      <c r="AZ1867" s="24"/>
      <c r="BA1867" s="24"/>
      <c r="BB1867" s="24"/>
      <c r="BC1867" s="24"/>
      <c r="BD1867" s="24"/>
      <c r="BE1867" s="24"/>
      <c r="BF1867" s="24"/>
      <c r="BG1867" s="24"/>
      <c r="BH1867" s="24"/>
      <c r="BI1867" s="24"/>
      <c r="BJ1867" s="24"/>
      <c r="BK1867" s="24"/>
      <c r="BL1867" s="24"/>
      <c r="BM1867" s="24"/>
      <c r="BN1867" s="24"/>
      <c r="BO1867" s="24"/>
      <c r="BP1867" s="24"/>
      <c r="BQ1867" s="24"/>
      <c r="BR1867" s="24"/>
      <c r="BS1867" s="24"/>
      <c r="BT1867" s="24"/>
      <c r="BU1867" s="24"/>
      <c r="BV1867" s="24"/>
      <c r="BW1867" s="24"/>
      <c r="BX1867" s="24"/>
      <c r="BY1867" s="24"/>
      <c r="BZ1867" s="24"/>
      <c r="CA1867" s="24"/>
      <c r="CB1867" s="24"/>
      <c r="CC1867" s="24"/>
      <c r="CD1867" s="24"/>
      <c r="CE1867" s="24"/>
    </row>
    <row r="1868" spans="46:83" x14ac:dyDescent="0.15">
      <c r="AT1868" s="24"/>
      <c r="AU1868" s="24"/>
      <c r="AV1868" s="24"/>
      <c r="AW1868" s="24"/>
      <c r="AX1868" s="24"/>
      <c r="AY1868" s="24"/>
      <c r="AZ1868" s="24"/>
      <c r="BA1868" s="24"/>
      <c r="BB1868" s="24"/>
      <c r="BC1868" s="24"/>
      <c r="BD1868" s="24"/>
      <c r="BE1868" s="24"/>
      <c r="BF1868" s="24"/>
      <c r="BG1868" s="24"/>
      <c r="BH1868" s="24"/>
      <c r="BI1868" s="24"/>
      <c r="BJ1868" s="24"/>
      <c r="BK1868" s="24"/>
      <c r="BL1868" s="24"/>
      <c r="BM1868" s="24"/>
      <c r="BN1868" s="24"/>
      <c r="BO1868" s="24"/>
      <c r="BP1868" s="24"/>
      <c r="BQ1868" s="24"/>
      <c r="BR1868" s="24"/>
      <c r="BS1868" s="24"/>
      <c r="BT1868" s="24"/>
      <c r="BU1868" s="24"/>
      <c r="BV1868" s="24"/>
      <c r="BW1868" s="24"/>
      <c r="BX1868" s="24"/>
      <c r="BY1868" s="24"/>
      <c r="BZ1868" s="24"/>
      <c r="CA1868" s="24"/>
      <c r="CB1868" s="24"/>
      <c r="CC1868" s="24"/>
      <c r="CD1868" s="24"/>
      <c r="CE1868" s="24"/>
    </row>
    <row r="1869" spans="46:83" x14ac:dyDescent="0.15">
      <c r="AT1869" s="24"/>
      <c r="AU1869" s="24"/>
      <c r="AV1869" s="24"/>
      <c r="AW1869" s="24"/>
      <c r="AX1869" s="24"/>
      <c r="AY1869" s="24"/>
      <c r="AZ1869" s="24"/>
      <c r="BA1869" s="24"/>
      <c r="BB1869" s="24"/>
      <c r="BC1869" s="24"/>
      <c r="BD1869" s="24"/>
      <c r="BE1869" s="24"/>
      <c r="BF1869" s="24"/>
      <c r="BG1869" s="24"/>
      <c r="BH1869" s="24"/>
      <c r="BI1869" s="24"/>
      <c r="BJ1869" s="24"/>
      <c r="BK1869" s="24"/>
      <c r="BL1869" s="24"/>
      <c r="BM1869" s="24"/>
      <c r="BN1869" s="24"/>
      <c r="BO1869" s="24"/>
      <c r="BP1869" s="24"/>
      <c r="BQ1869" s="24"/>
      <c r="BR1869" s="24"/>
      <c r="BS1869" s="24"/>
      <c r="BT1869" s="24"/>
      <c r="BU1869" s="24"/>
      <c r="BV1869" s="24"/>
      <c r="BW1869" s="24"/>
      <c r="BX1869" s="24"/>
      <c r="BY1869" s="24"/>
      <c r="BZ1869" s="24"/>
      <c r="CA1869" s="24"/>
      <c r="CB1869" s="24"/>
      <c r="CC1869" s="24"/>
      <c r="CD1869" s="24"/>
      <c r="CE1869" s="24"/>
    </row>
    <row r="1870" spans="46:83" x14ac:dyDescent="0.15">
      <c r="AT1870" s="24"/>
      <c r="AU1870" s="24"/>
      <c r="AV1870" s="24"/>
      <c r="AW1870" s="24"/>
      <c r="AX1870" s="24"/>
      <c r="AY1870" s="24"/>
      <c r="AZ1870" s="24"/>
      <c r="BA1870" s="24"/>
      <c r="BB1870" s="24"/>
      <c r="BC1870" s="24"/>
      <c r="BD1870" s="24"/>
      <c r="BE1870" s="24"/>
      <c r="BF1870" s="24"/>
      <c r="BG1870" s="24"/>
      <c r="BH1870" s="24"/>
      <c r="BI1870" s="24"/>
      <c r="BJ1870" s="24"/>
      <c r="BK1870" s="24"/>
      <c r="BL1870" s="24"/>
      <c r="BM1870" s="24"/>
      <c r="BN1870" s="24"/>
      <c r="BO1870" s="24"/>
      <c r="BP1870" s="24"/>
      <c r="BQ1870" s="24"/>
      <c r="BR1870" s="24"/>
      <c r="BS1870" s="24"/>
      <c r="BT1870" s="24"/>
      <c r="BU1870" s="24"/>
      <c r="BV1870" s="24"/>
      <c r="BW1870" s="24"/>
      <c r="BX1870" s="24"/>
      <c r="BY1870" s="24"/>
      <c r="BZ1870" s="24"/>
      <c r="CA1870" s="24"/>
      <c r="CB1870" s="24"/>
      <c r="CC1870" s="24"/>
      <c r="CD1870" s="24"/>
      <c r="CE1870" s="24"/>
    </row>
    <row r="1871" spans="46:83" x14ac:dyDescent="0.15">
      <c r="AT1871" s="24"/>
      <c r="AU1871" s="24"/>
      <c r="AV1871" s="24"/>
      <c r="AW1871" s="24"/>
      <c r="AX1871" s="24"/>
      <c r="AY1871" s="24"/>
      <c r="AZ1871" s="24"/>
      <c r="BA1871" s="24"/>
      <c r="BB1871" s="24"/>
      <c r="BC1871" s="24"/>
      <c r="BD1871" s="24"/>
      <c r="BE1871" s="24"/>
      <c r="BF1871" s="24"/>
      <c r="BG1871" s="24"/>
      <c r="BH1871" s="24"/>
      <c r="BI1871" s="24"/>
      <c r="BJ1871" s="24"/>
      <c r="BK1871" s="24"/>
      <c r="BL1871" s="24"/>
      <c r="BM1871" s="24"/>
      <c r="BN1871" s="24"/>
      <c r="BO1871" s="24"/>
      <c r="BP1871" s="24"/>
      <c r="BQ1871" s="24"/>
      <c r="BR1871" s="24"/>
      <c r="BS1871" s="24"/>
      <c r="BT1871" s="24"/>
      <c r="BU1871" s="24"/>
      <c r="BV1871" s="24"/>
      <c r="BW1871" s="24"/>
      <c r="BX1871" s="24"/>
      <c r="BY1871" s="24"/>
      <c r="BZ1871" s="24"/>
      <c r="CA1871" s="24"/>
      <c r="CB1871" s="24"/>
      <c r="CC1871" s="24"/>
      <c r="CD1871" s="24"/>
      <c r="CE1871" s="24"/>
    </row>
    <row r="1872" spans="46:83" x14ac:dyDescent="0.15">
      <c r="AT1872" s="24"/>
      <c r="AU1872" s="24"/>
      <c r="AV1872" s="24"/>
      <c r="AW1872" s="24"/>
      <c r="AX1872" s="24"/>
      <c r="AY1872" s="24"/>
      <c r="AZ1872" s="24"/>
      <c r="BA1872" s="24"/>
      <c r="BB1872" s="24"/>
      <c r="BC1872" s="24"/>
      <c r="BD1872" s="24"/>
      <c r="BE1872" s="24"/>
      <c r="BF1872" s="24"/>
      <c r="BG1872" s="24"/>
      <c r="BH1872" s="24"/>
      <c r="BI1872" s="24"/>
      <c r="BJ1872" s="24"/>
      <c r="BK1872" s="24"/>
      <c r="BL1872" s="24"/>
      <c r="BM1872" s="24"/>
      <c r="BN1872" s="24"/>
      <c r="BO1872" s="24"/>
      <c r="BP1872" s="24"/>
      <c r="BQ1872" s="24"/>
      <c r="BR1872" s="24"/>
      <c r="BS1872" s="24"/>
      <c r="BT1872" s="24"/>
      <c r="BU1872" s="24"/>
      <c r="BV1872" s="24"/>
      <c r="BW1872" s="24"/>
      <c r="BX1872" s="24"/>
      <c r="BY1872" s="24"/>
      <c r="BZ1872" s="24"/>
      <c r="CA1872" s="24"/>
      <c r="CB1872" s="24"/>
      <c r="CC1872" s="24"/>
      <c r="CD1872" s="24"/>
      <c r="CE1872" s="24"/>
    </row>
    <row r="1873" spans="46:83" x14ac:dyDescent="0.15">
      <c r="AT1873" s="24"/>
      <c r="AU1873" s="24"/>
      <c r="AV1873" s="24"/>
      <c r="AW1873" s="24"/>
      <c r="AX1873" s="24"/>
      <c r="AY1873" s="24"/>
      <c r="AZ1873" s="24"/>
      <c r="BA1873" s="24"/>
      <c r="BB1873" s="24"/>
      <c r="BC1873" s="24"/>
      <c r="BD1873" s="24"/>
      <c r="BE1873" s="24"/>
      <c r="BF1873" s="24"/>
      <c r="BG1873" s="24"/>
      <c r="BH1873" s="24"/>
      <c r="BI1873" s="24"/>
      <c r="BJ1873" s="24"/>
      <c r="BK1873" s="24"/>
      <c r="BL1873" s="24"/>
      <c r="BM1873" s="24"/>
      <c r="BN1873" s="24"/>
      <c r="BO1873" s="24"/>
      <c r="BP1873" s="24"/>
      <c r="BQ1873" s="24"/>
      <c r="BR1873" s="24"/>
      <c r="BS1873" s="24"/>
      <c r="BT1873" s="24"/>
      <c r="BU1873" s="24"/>
      <c r="BV1873" s="24"/>
      <c r="BW1873" s="24"/>
      <c r="BX1873" s="24"/>
      <c r="BY1873" s="24"/>
      <c r="BZ1873" s="24"/>
      <c r="CA1873" s="24"/>
      <c r="CB1873" s="24"/>
      <c r="CC1873" s="24"/>
      <c r="CD1873" s="24"/>
      <c r="CE1873" s="24"/>
    </row>
    <row r="1874" spans="46:83" x14ac:dyDescent="0.15">
      <c r="AT1874" s="24"/>
      <c r="AU1874" s="24"/>
      <c r="AV1874" s="24"/>
      <c r="AW1874" s="24"/>
      <c r="AX1874" s="24"/>
      <c r="AY1874" s="24"/>
      <c r="AZ1874" s="24"/>
      <c r="BA1874" s="24"/>
      <c r="BB1874" s="24"/>
      <c r="BC1874" s="24"/>
      <c r="BD1874" s="24"/>
      <c r="BE1874" s="24"/>
      <c r="BF1874" s="24"/>
      <c r="BG1874" s="24"/>
      <c r="BH1874" s="24"/>
      <c r="BI1874" s="24"/>
      <c r="BJ1874" s="24"/>
      <c r="BK1874" s="24"/>
      <c r="BL1874" s="24"/>
      <c r="BM1874" s="24"/>
      <c r="BN1874" s="24"/>
      <c r="BO1874" s="24"/>
      <c r="BP1874" s="24"/>
      <c r="BQ1874" s="24"/>
      <c r="BR1874" s="24"/>
      <c r="BS1874" s="24"/>
      <c r="BT1874" s="24"/>
      <c r="BU1874" s="24"/>
      <c r="BV1874" s="24"/>
      <c r="BW1874" s="24"/>
      <c r="BX1874" s="24"/>
      <c r="BY1874" s="24"/>
      <c r="BZ1874" s="24"/>
      <c r="CA1874" s="24"/>
      <c r="CB1874" s="24"/>
      <c r="CC1874" s="24"/>
      <c r="CD1874" s="24"/>
      <c r="CE1874" s="24"/>
    </row>
    <row r="1875" spans="46:83" x14ac:dyDescent="0.15">
      <c r="AT1875" s="24"/>
      <c r="AU1875" s="24"/>
      <c r="AV1875" s="24"/>
      <c r="AW1875" s="24"/>
      <c r="AX1875" s="24"/>
      <c r="AY1875" s="24"/>
      <c r="AZ1875" s="24"/>
      <c r="BA1875" s="24"/>
      <c r="BB1875" s="24"/>
      <c r="BC1875" s="24"/>
      <c r="BD1875" s="24"/>
      <c r="BE1875" s="24"/>
      <c r="BF1875" s="24"/>
      <c r="BG1875" s="24"/>
      <c r="BH1875" s="24"/>
      <c r="BI1875" s="24"/>
      <c r="BJ1875" s="24"/>
      <c r="BK1875" s="24"/>
      <c r="BL1875" s="24"/>
      <c r="BM1875" s="24"/>
      <c r="BN1875" s="24"/>
      <c r="BO1875" s="24"/>
      <c r="BP1875" s="24"/>
      <c r="BQ1875" s="24"/>
      <c r="BR1875" s="24"/>
      <c r="BS1875" s="24"/>
      <c r="BT1875" s="24"/>
      <c r="BU1875" s="24"/>
      <c r="BV1875" s="24"/>
      <c r="BW1875" s="24"/>
      <c r="BX1875" s="24"/>
      <c r="BY1875" s="24"/>
      <c r="BZ1875" s="24"/>
      <c r="CA1875" s="24"/>
      <c r="CB1875" s="24"/>
      <c r="CC1875" s="24"/>
      <c r="CD1875" s="24"/>
      <c r="CE1875" s="24"/>
    </row>
    <row r="1876" spans="46:83" x14ac:dyDescent="0.15">
      <c r="AT1876" s="24"/>
      <c r="AU1876" s="24"/>
      <c r="AV1876" s="24"/>
      <c r="AW1876" s="24"/>
      <c r="AX1876" s="24"/>
      <c r="AY1876" s="24"/>
      <c r="AZ1876" s="24"/>
      <c r="BA1876" s="24"/>
      <c r="BB1876" s="24"/>
      <c r="BC1876" s="24"/>
      <c r="BD1876" s="24"/>
      <c r="BE1876" s="24"/>
      <c r="BF1876" s="24"/>
      <c r="BG1876" s="24"/>
      <c r="BH1876" s="24"/>
      <c r="BI1876" s="24"/>
      <c r="BJ1876" s="24"/>
      <c r="BK1876" s="24"/>
      <c r="BL1876" s="24"/>
      <c r="BM1876" s="24"/>
      <c r="BN1876" s="24"/>
      <c r="BO1876" s="24"/>
      <c r="BP1876" s="24"/>
      <c r="BQ1876" s="24"/>
      <c r="BR1876" s="24"/>
      <c r="BS1876" s="24"/>
      <c r="BT1876" s="24"/>
      <c r="BU1876" s="24"/>
      <c r="BV1876" s="24"/>
      <c r="BW1876" s="24"/>
      <c r="BX1876" s="24"/>
      <c r="BY1876" s="24"/>
      <c r="BZ1876" s="24"/>
      <c r="CA1876" s="24"/>
      <c r="CB1876" s="24"/>
      <c r="CC1876" s="24"/>
      <c r="CD1876" s="24"/>
      <c r="CE1876" s="24"/>
    </row>
    <row r="1877" spans="46:83" x14ac:dyDescent="0.15">
      <c r="AT1877" s="24"/>
      <c r="AU1877" s="24"/>
      <c r="AV1877" s="24"/>
      <c r="AW1877" s="24"/>
      <c r="AX1877" s="24"/>
      <c r="AY1877" s="24"/>
      <c r="AZ1877" s="24"/>
      <c r="BA1877" s="24"/>
      <c r="BB1877" s="24"/>
      <c r="BC1877" s="24"/>
      <c r="BD1877" s="24"/>
      <c r="BE1877" s="24"/>
      <c r="BF1877" s="24"/>
      <c r="BG1877" s="24"/>
      <c r="BH1877" s="24"/>
      <c r="BI1877" s="24"/>
      <c r="BJ1877" s="24"/>
      <c r="BK1877" s="24"/>
      <c r="BL1877" s="24"/>
      <c r="BM1877" s="24"/>
      <c r="BN1877" s="24"/>
      <c r="BO1877" s="24"/>
      <c r="BP1877" s="24"/>
      <c r="BQ1877" s="24"/>
      <c r="BR1877" s="24"/>
      <c r="BS1877" s="24"/>
      <c r="BT1877" s="24"/>
      <c r="BU1877" s="24"/>
      <c r="BV1877" s="24"/>
      <c r="BW1877" s="24"/>
      <c r="BX1877" s="24"/>
      <c r="BY1877" s="24"/>
      <c r="BZ1877" s="24"/>
      <c r="CA1877" s="24"/>
      <c r="CB1877" s="24"/>
      <c r="CC1877" s="24"/>
      <c r="CD1877" s="24"/>
      <c r="CE1877" s="24"/>
    </row>
    <row r="1878" spans="46:83" x14ac:dyDescent="0.15">
      <c r="AT1878" s="24"/>
      <c r="AU1878" s="24"/>
      <c r="AV1878" s="24"/>
      <c r="AW1878" s="24"/>
      <c r="AX1878" s="24"/>
      <c r="AY1878" s="24"/>
      <c r="AZ1878" s="24"/>
      <c r="BA1878" s="24"/>
      <c r="BB1878" s="24"/>
      <c r="BC1878" s="24"/>
      <c r="BD1878" s="24"/>
      <c r="BE1878" s="24"/>
      <c r="BF1878" s="24"/>
      <c r="BG1878" s="24"/>
      <c r="BH1878" s="24"/>
      <c r="BI1878" s="24"/>
      <c r="BJ1878" s="24"/>
      <c r="BK1878" s="24"/>
      <c r="BL1878" s="24"/>
      <c r="BM1878" s="24"/>
      <c r="BN1878" s="24"/>
      <c r="BO1878" s="24"/>
      <c r="BP1878" s="24"/>
      <c r="BQ1878" s="24"/>
      <c r="BR1878" s="24"/>
      <c r="BS1878" s="24"/>
      <c r="BT1878" s="24"/>
      <c r="BU1878" s="24"/>
      <c r="BV1878" s="24"/>
      <c r="BW1878" s="24"/>
      <c r="BX1878" s="24"/>
      <c r="BY1878" s="24"/>
      <c r="BZ1878" s="24"/>
      <c r="CA1878" s="24"/>
      <c r="CB1878" s="24"/>
      <c r="CC1878" s="24"/>
      <c r="CD1878" s="24"/>
      <c r="CE1878" s="24"/>
    </row>
    <row r="1879" spans="46:83" x14ac:dyDescent="0.15">
      <c r="AT1879" s="24"/>
      <c r="AU1879" s="24"/>
      <c r="AV1879" s="24"/>
      <c r="AW1879" s="24"/>
      <c r="AX1879" s="24"/>
      <c r="AY1879" s="24"/>
      <c r="AZ1879" s="24"/>
      <c r="BA1879" s="24"/>
      <c r="BB1879" s="24"/>
      <c r="BC1879" s="24"/>
      <c r="BD1879" s="24"/>
      <c r="BE1879" s="24"/>
      <c r="BF1879" s="24"/>
      <c r="BG1879" s="24"/>
      <c r="BH1879" s="24"/>
      <c r="BI1879" s="24"/>
      <c r="BJ1879" s="24"/>
      <c r="BK1879" s="24"/>
      <c r="BL1879" s="24"/>
      <c r="BM1879" s="24"/>
      <c r="BN1879" s="24"/>
      <c r="BO1879" s="24"/>
      <c r="BP1879" s="24"/>
      <c r="BQ1879" s="24"/>
      <c r="BR1879" s="24"/>
      <c r="BS1879" s="24"/>
      <c r="BT1879" s="24"/>
      <c r="BU1879" s="24"/>
      <c r="BV1879" s="24"/>
      <c r="BW1879" s="24"/>
      <c r="BX1879" s="24"/>
      <c r="BY1879" s="24"/>
      <c r="BZ1879" s="24"/>
      <c r="CA1879" s="24"/>
      <c r="CB1879" s="24"/>
      <c r="CC1879" s="24"/>
      <c r="CD1879" s="24"/>
      <c r="CE1879" s="24"/>
    </row>
    <row r="1880" spans="46:83" x14ac:dyDescent="0.15">
      <c r="AT1880" s="24"/>
      <c r="AU1880" s="24"/>
      <c r="AV1880" s="24"/>
      <c r="AW1880" s="24"/>
      <c r="AX1880" s="24"/>
      <c r="AY1880" s="24"/>
      <c r="AZ1880" s="24"/>
      <c r="BA1880" s="24"/>
      <c r="BB1880" s="24"/>
      <c r="BC1880" s="24"/>
      <c r="BD1880" s="24"/>
      <c r="BE1880" s="24"/>
      <c r="BF1880" s="24"/>
      <c r="BG1880" s="24"/>
      <c r="BH1880" s="24"/>
      <c r="BI1880" s="24"/>
      <c r="BJ1880" s="24"/>
      <c r="BK1880" s="24"/>
      <c r="BL1880" s="24"/>
      <c r="BM1880" s="24"/>
      <c r="BN1880" s="24"/>
      <c r="BO1880" s="24"/>
      <c r="BP1880" s="24"/>
      <c r="BQ1880" s="24"/>
      <c r="BR1880" s="24"/>
      <c r="BS1880" s="24"/>
      <c r="BT1880" s="24"/>
      <c r="BU1880" s="24"/>
      <c r="BV1880" s="24"/>
      <c r="BW1880" s="24"/>
      <c r="BX1880" s="24"/>
      <c r="BY1880" s="24"/>
      <c r="BZ1880" s="24"/>
      <c r="CA1880" s="24"/>
      <c r="CB1880" s="24"/>
      <c r="CC1880" s="24"/>
      <c r="CD1880" s="24"/>
      <c r="CE1880" s="24"/>
    </row>
    <row r="1881" spans="46:83" x14ac:dyDescent="0.15">
      <c r="AT1881" s="24"/>
      <c r="AU1881" s="24"/>
      <c r="AV1881" s="24"/>
      <c r="AW1881" s="24"/>
      <c r="AX1881" s="24"/>
      <c r="AY1881" s="24"/>
      <c r="AZ1881" s="24"/>
      <c r="BA1881" s="24"/>
      <c r="BB1881" s="24"/>
      <c r="BC1881" s="24"/>
      <c r="BD1881" s="24"/>
      <c r="BE1881" s="24"/>
      <c r="BF1881" s="24"/>
      <c r="BG1881" s="24"/>
      <c r="BH1881" s="24"/>
      <c r="BI1881" s="24"/>
      <c r="BJ1881" s="24"/>
      <c r="BK1881" s="24"/>
      <c r="BL1881" s="24"/>
      <c r="BM1881" s="24"/>
      <c r="BN1881" s="24"/>
      <c r="BO1881" s="24"/>
      <c r="BP1881" s="24"/>
      <c r="BQ1881" s="24"/>
      <c r="BR1881" s="24"/>
      <c r="BS1881" s="24"/>
      <c r="BT1881" s="24"/>
      <c r="BU1881" s="24"/>
      <c r="BV1881" s="24"/>
      <c r="BW1881" s="24"/>
      <c r="BX1881" s="24"/>
      <c r="BY1881" s="24"/>
      <c r="BZ1881" s="24"/>
      <c r="CA1881" s="24"/>
      <c r="CB1881" s="24"/>
      <c r="CC1881" s="24"/>
      <c r="CD1881" s="24"/>
      <c r="CE1881" s="24"/>
    </row>
    <row r="1882" spans="46:83" x14ac:dyDescent="0.15">
      <c r="AT1882" s="24"/>
      <c r="AU1882" s="24"/>
      <c r="AV1882" s="24"/>
      <c r="AW1882" s="24"/>
      <c r="AX1882" s="24"/>
      <c r="AY1882" s="24"/>
      <c r="AZ1882" s="24"/>
      <c r="BA1882" s="24"/>
      <c r="BB1882" s="24"/>
      <c r="BC1882" s="24"/>
      <c r="BD1882" s="24"/>
      <c r="BE1882" s="24"/>
      <c r="BF1882" s="24"/>
      <c r="BG1882" s="24"/>
      <c r="BH1882" s="24"/>
      <c r="BI1882" s="24"/>
      <c r="BJ1882" s="24"/>
      <c r="BK1882" s="24"/>
      <c r="BL1882" s="24"/>
      <c r="BM1882" s="24"/>
      <c r="BN1882" s="24"/>
      <c r="BO1882" s="24"/>
      <c r="BP1882" s="24"/>
      <c r="BQ1882" s="24"/>
      <c r="BR1882" s="24"/>
      <c r="BS1882" s="24"/>
      <c r="BT1882" s="24"/>
      <c r="BU1882" s="24"/>
      <c r="BV1882" s="24"/>
      <c r="BW1882" s="24"/>
      <c r="BX1882" s="24"/>
      <c r="BY1882" s="24"/>
      <c r="BZ1882" s="24"/>
      <c r="CA1882" s="24"/>
      <c r="CB1882" s="24"/>
      <c r="CC1882" s="24"/>
      <c r="CD1882" s="24"/>
      <c r="CE1882" s="24"/>
    </row>
    <row r="1883" spans="46:83" x14ac:dyDescent="0.15">
      <c r="AT1883" s="24"/>
      <c r="AU1883" s="24"/>
      <c r="AV1883" s="24"/>
      <c r="AW1883" s="24"/>
      <c r="AX1883" s="24"/>
      <c r="AY1883" s="24"/>
      <c r="AZ1883" s="24"/>
      <c r="BA1883" s="24"/>
      <c r="BB1883" s="24"/>
      <c r="BC1883" s="24"/>
      <c r="BD1883" s="24"/>
      <c r="BE1883" s="24"/>
      <c r="BF1883" s="24"/>
      <c r="BG1883" s="24"/>
      <c r="BH1883" s="24"/>
      <c r="BI1883" s="24"/>
      <c r="BJ1883" s="24"/>
      <c r="BK1883" s="24"/>
      <c r="BL1883" s="24"/>
      <c r="BM1883" s="24"/>
      <c r="BN1883" s="24"/>
      <c r="BO1883" s="24"/>
      <c r="BP1883" s="24"/>
      <c r="BQ1883" s="24"/>
      <c r="BR1883" s="24"/>
      <c r="BS1883" s="24"/>
      <c r="BT1883" s="24"/>
      <c r="BU1883" s="24"/>
      <c r="BV1883" s="24"/>
      <c r="BW1883" s="24"/>
      <c r="BX1883" s="24"/>
      <c r="BY1883" s="24"/>
      <c r="BZ1883" s="24"/>
      <c r="CA1883" s="24"/>
      <c r="CB1883" s="24"/>
      <c r="CC1883" s="24"/>
      <c r="CD1883" s="24"/>
      <c r="CE1883" s="24"/>
    </row>
    <row r="1884" spans="46:83" x14ac:dyDescent="0.15">
      <c r="AT1884" s="24"/>
      <c r="AU1884" s="24"/>
      <c r="AV1884" s="24"/>
      <c r="AW1884" s="24"/>
      <c r="AX1884" s="24"/>
      <c r="AY1884" s="24"/>
      <c r="AZ1884" s="24"/>
      <c r="BA1884" s="24"/>
      <c r="BB1884" s="24"/>
      <c r="BC1884" s="24"/>
      <c r="BD1884" s="24"/>
      <c r="BE1884" s="24"/>
      <c r="BF1884" s="24"/>
      <c r="BG1884" s="24"/>
      <c r="BH1884" s="24"/>
      <c r="BI1884" s="24"/>
      <c r="BJ1884" s="24"/>
      <c r="BK1884" s="24"/>
      <c r="BL1884" s="24"/>
      <c r="BM1884" s="24"/>
      <c r="BN1884" s="24"/>
      <c r="BO1884" s="24"/>
      <c r="BP1884" s="24"/>
      <c r="BQ1884" s="24"/>
      <c r="BR1884" s="24"/>
      <c r="BS1884" s="24"/>
      <c r="BT1884" s="24"/>
      <c r="BU1884" s="24"/>
      <c r="BV1884" s="24"/>
      <c r="BW1884" s="24"/>
      <c r="BX1884" s="24"/>
      <c r="BY1884" s="24"/>
      <c r="BZ1884" s="24"/>
      <c r="CA1884" s="24"/>
      <c r="CB1884" s="24"/>
      <c r="CC1884" s="24"/>
      <c r="CD1884" s="24"/>
      <c r="CE1884" s="24"/>
    </row>
    <row r="1885" spans="46:83" x14ac:dyDescent="0.15">
      <c r="AT1885" s="24"/>
      <c r="AU1885" s="24"/>
      <c r="AV1885" s="24"/>
      <c r="AW1885" s="24"/>
      <c r="AX1885" s="24"/>
      <c r="AY1885" s="24"/>
      <c r="AZ1885" s="24"/>
      <c r="BA1885" s="24"/>
      <c r="BB1885" s="24"/>
      <c r="BC1885" s="24"/>
      <c r="BD1885" s="24"/>
      <c r="BE1885" s="24"/>
      <c r="BF1885" s="24"/>
      <c r="BG1885" s="24"/>
      <c r="BH1885" s="24"/>
      <c r="BI1885" s="24"/>
      <c r="BJ1885" s="24"/>
      <c r="BK1885" s="24"/>
      <c r="BL1885" s="24"/>
      <c r="BM1885" s="24"/>
      <c r="BN1885" s="24"/>
      <c r="BO1885" s="24"/>
      <c r="BP1885" s="24"/>
      <c r="BQ1885" s="24"/>
      <c r="BR1885" s="24"/>
      <c r="BS1885" s="24"/>
      <c r="BT1885" s="24"/>
      <c r="BU1885" s="24"/>
      <c r="BV1885" s="24"/>
      <c r="BW1885" s="24"/>
      <c r="BX1885" s="24"/>
      <c r="BY1885" s="24"/>
      <c r="BZ1885" s="24"/>
      <c r="CA1885" s="24"/>
      <c r="CB1885" s="24"/>
      <c r="CC1885" s="24"/>
      <c r="CD1885" s="24"/>
      <c r="CE1885" s="24"/>
    </row>
    <row r="1886" spans="46:83" x14ac:dyDescent="0.15">
      <c r="AT1886" s="24"/>
      <c r="AU1886" s="24"/>
      <c r="AV1886" s="24"/>
      <c r="AW1886" s="24"/>
      <c r="AX1886" s="24"/>
      <c r="AY1886" s="24"/>
      <c r="AZ1886" s="24"/>
      <c r="BA1886" s="24"/>
      <c r="BB1886" s="24"/>
      <c r="BC1886" s="24"/>
      <c r="BD1886" s="24"/>
      <c r="BE1886" s="24"/>
      <c r="BF1886" s="24"/>
      <c r="BG1886" s="24"/>
      <c r="BH1886" s="24"/>
      <c r="BI1886" s="24"/>
      <c r="BJ1886" s="24"/>
      <c r="BK1886" s="24"/>
      <c r="BL1886" s="24"/>
      <c r="BM1886" s="24"/>
      <c r="BN1886" s="24"/>
      <c r="BO1886" s="24"/>
      <c r="BP1886" s="24"/>
      <c r="BQ1886" s="24"/>
      <c r="BR1886" s="24"/>
      <c r="BS1886" s="24"/>
      <c r="BT1886" s="24"/>
      <c r="BU1886" s="24"/>
      <c r="BV1886" s="24"/>
      <c r="BW1886" s="24"/>
      <c r="BX1886" s="24"/>
      <c r="BY1886" s="24"/>
      <c r="BZ1886" s="24"/>
      <c r="CA1886" s="24"/>
      <c r="CB1886" s="24"/>
      <c r="CC1886" s="24"/>
      <c r="CD1886" s="24"/>
      <c r="CE1886" s="24"/>
    </row>
    <row r="1887" spans="46:83" x14ac:dyDescent="0.15">
      <c r="AT1887" s="24"/>
      <c r="AU1887" s="24"/>
      <c r="AV1887" s="24"/>
      <c r="AW1887" s="24"/>
      <c r="AX1887" s="24"/>
      <c r="AY1887" s="24"/>
      <c r="AZ1887" s="24"/>
      <c r="BA1887" s="24"/>
      <c r="BB1887" s="24"/>
      <c r="BC1887" s="24"/>
      <c r="BD1887" s="24"/>
      <c r="BE1887" s="24"/>
      <c r="BF1887" s="24"/>
      <c r="BG1887" s="24"/>
      <c r="BH1887" s="24"/>
      <c r="BI1887" s="24"/>
      <c r="BJ1887" s="24"/>
      <c r="BK1887" s="24"/>
      <c r="BL1887" s="24"/>
      <c r="BM1887" s="24"/>
      <c r="BN1887" s="24"/>
      <c r="BO1887" s="24"/>
      <c r="BP1887" s="24"/>
      <c r="BQ1887" s="24"/>
      <c r="BR1887" s="24"/>
      <c r="BS1887" s="24"/>
      <c r="BT1887" s="24"/>
      <c r="BU1887" s="24"/>
      <c r="BV1887" s="24"/>
      <c r="BW1887" s="24"/>
      <c r="BX1887" s="24"/>
      <c r="BY1887" s="24"/>
      <c r="BZ1887" s="24"/>
      <c r="CA1887" s="24"/>
      <c r="CB1887" s="24"/>
      <c r="CC1887" s="24"/>
      <c r="CD1887" s="24"/>
      <c r="CE1887" s="24"/>
    </row>
    <row r="1888" spans="46:83" x14ac:dyDescent="0.15">
      <c r="AT1888" s="24"/>
      <c r="AU1888" s="24"/>
      <c r="AV1888" s="24"/>
      <c r="AW1888" s="24"/>
      <c r="AX1888" s="24"/>
      <c r="AY1888" s="24"/>
      <c r="AZ1888" s="24"/>
      <c r="BA1888" s="24"/>
      <c r="BB1888" s="24"/>
      <c r="BC1888" s="24"/>
      <c r="BD1888" s="24"/>
      <c r="BE1888" s="24"/>
      <c r="BF1888" s="24"/>
      <c r="BG1888" s="24"/>
      <c r="BH1888" s="24"/>
      <c r="BI1888" s="24"/>
      <c r="BJ1888" s="24"/>
      <c r="BK1888" s="24"/>
      <c r="BL1888" s="24"/>
      <c r="BM1888" s="24"/>
      <c r="BN1888" s="24"/>
      <c r="BO1888" s="24"/>
      <c r="BP1888" s="24"/>
      <c r="BQ1888" s="24"/>
      <c r="BR1888" s="24"/>
      <c r="BS1888" s="24"/>
      <c r="BT1888" s="24"/>
      <c r="BU1888" s="24"/>
      <c r="BV1888" s="24"/>
      <c r="BW1888" s="24"/>
      <c r="BX1888" s="24"/>
      <c r="BY1888" s="24"/>
      <c r="BZ1888" s="24"/>
      <c r="CA1888" s="24"/>
      <c r="CB1888" s="24"/>
      <c r="CC1888" s="24"/>
      <c r="CD1888" s="24"/>
      <c r="CE1888" s="24"/>
    </row>
    <row r="1889" spans="46:83" x14ac:dyDescent="0.15">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row>
    <row r="1890" spans="46:83" x14ac:dyDescent="0.15">
      <c r="AT1890" s="24"/>
      <c r="AU1890" s="24"/>
      <c r="AV1890" s="24"/>
      <c r="AW1890" s="24"/>
      <c r="AX1890" s="24"/>
      <c r="AY1890" s="24"/>
      <c r="AZ1890" s="24"/>
      <c r="BA1890" s="24"/>
      <c r="BB1890" s="24"/>
      <c r="BC1890" s="24"/>
      <c r="BD1890" s="24"/>
      <c r="BE1890" s="24"/>
      <c r="BF1890" s="24"/>
      <c r="BG1890" s="24"/>
      <c r="BH1890" s="24"/>
      <c r="BI1890" s="24"/>
      <c r="BJ1890" s="24"/>
      <c r="BK1890" s="24"/>
      <c r="BL1890" s="24"/>
      <c r="BM1890" s="24"/>
      <c r="BN1890" s="24"/>
      <c r="BO1890" s="24"/>
      <c r="BP1890" s="24"/>
      <c r="BQ1890" s="24"/>
      <c r="BR1890" s="24"/>
      <c r="BS1890" s="24"/>
      <c r="BT1890" s="24"/>
      <c r="BU1890" s="24"/>
      <c r="BV1890" s="24"/>
      <c r="BW1890" s="24"/>
      <c r="BX1890" s="24"/>
      <c r="BY1890" s="24"/>
      <c r="BZ1890" s="24"/>
      <c r="CA1890" s="24"/>
      <c r="CB1890" s="24"/>
      <c r="CC1890" s="24"/>
      <c r="CD1890" s="24"/>
      <c r="CE1890" s="24"/>
    </row>
    <row r="1891" spans="46:83" x14ac:dyDescent="0.15">
      <c r="AT1891" s="24"/>
      <c r="AU1891" s="24"/>
      <c r="AV1891" s="24"/>
      <c r="AW1891" s="24"/>
      <c r="AX1891" s="24"/>
      <c r="AY1891" s="24"/>
      <c r="AZ1891" s="24"/>
      <c r="BA1891" s="24"/>
      <c r="BB1891" s="24"/>
      <c r="BC1891" s="24"/>
      <c r="BD1891" s="24"/>
      <c r="BE1891" s="24"/>
      <c r="BF1891" s="24"/>
      <c r="BG1891" s="24"/>
      <c r="BH1891" s="24"/>
      <c r="BI1891" s="24"/>
      <c r="BJ1891" s="24"/>
      <c r="BK1891" s="24"/>
      <c r="BL1891" s="24"/>
      <c r="BM1891" s="24"/>
      <c r="BN1891" s="24"/>
      <c r="BO1891" s="24"/>
      <c r="BP1891" s="24"/>
      <c r="BQ1891" s="24"/>
      <c r="BR1891" s="24"/>
      <c r="BS1891" s="24"/>
      <c r="BT1891" s="24"/>
      <c r="BU1891" s="24"/>
      <c r="BV1891" s="24"/>
      <c r="BW1891" s="24"/>
      <c r="BX1891" s="24"/>
      <c r="BY1891" s="24"/>
      <c r="BZ1891" s="24"/>
      <c r="CA1891" s="24"/>
      <c r="CB1891" s="24"/>
      <c r="CC1891" s="24"/>
      <c r="CD1891" s="24"/>
      <c r="CE1891" s="24"/>
    </row>
    <row r="1892" spans="46:83" x14ac:dyDescent="0.15">
      <c r="AT1892" s="24"/>
      <c r="AU1892" s="24"/>
      <c r="AV1892" s="24"/>
      <c r="AW1892" s="24"/>
      <c r="AX1892" s="24"/>
      <c r="AY1892" s="24"/>
      <c r="AZ1892" s="24"/>
      <c r="BA1892" s="24"/>
      <c r="BB1892" s="24"/>
      <c r="BC1892" s="24"/>
      <c r="BD1892" s="24"/>
      <c r="BE1892" s="24"/>
      <c r="BF1892" s="24"/>
      <c r="BG1892" s="24"/>
      <c r="BH1892" s="24"/>
      <c r="BI1892" s="24"/>
      <c r="BJ1892" s="24"/>
      <c r="BK1892" s="24"/>
      <c r="BL1892" s="24"/>
      <c r="BM1892" s="24"/>
      <c r="BN1892" s="24"/>
      <c r="BO1892" s="24"/>
      <c r="BP1892" s="24"/>
      <c r="BQ1892" s="24"/>
      <c r="BR1892" s="24"/>
      <c r="BS1892" s="24"/>
      <c r="BT1892" s="24"/>
      <c r="BU1892" s="24"/>
      <c r="BV1892" s="24"/>
      <c r="BW1892" s="24"/>
      <c r="BX1892" s="24"/>
      <c r="BY1892" s="24"/>
      <c r="BZ1892" s="24"/>
      <c r="CA1892" s="24"/>
      <c r="CB1892" s="24"/>
      <c r="CC1892" s="24"/>
      <c r="CD1892" s="24"/>
      <c r="CE1892" s="24"/>
    </row>
    <row r="1893" spans="46:83" x14ac:dyDescent="0.15">
      <c r="AT1893" s="24"/>
      <c r="AU1893" s="24"/>
      <c r="AV1893" s="24"/>
      <c r="AW1893" s="24"/>
      <c r="AX1893" s="24"/>
      <c r="AY1893" s="24"/>
      <c r="AZ1893" s="24"/>
      <c r="BA1893" s="24"/>
      <c r="BB1893" s="24"/>
      <c r="BC1893" s="24"/>
      <c r="BD1893" s="24"/>
      <c r="BE1893" s="24"/>
      <c r="BF1893" s="24"/>
      <c r="BG1893" s="24"/>
      <c r="BH1893" s="24"/>
      <c r="BI1893" s="24"/>
      <c r="BJ1893" s="24"/>
      <c r="BK1893" s="24"/>
      <c r="BL1893" s="24"/>
      <c r="BM1893" s="24"/>
      <c r="BN1893" s="24"/>
      <c r="BO1893" s="24"/>
      <c r="BP1893" s="24"/>
      <c r="BQ1893" s="24"/>
      <c r="BR1893" s="24"/>
      <c r="BS1893" s="24"/>
      <c r="BT1893" s="24"/>
      <c r="BU1893" s="24"/>
      <c r="BV1893" s="24"/>
      <c r="BW1893" s="24"/>
      <c r="BX1893" s="24"/>
      <c r="BY1893" s="24"/>
      <c r="BZ1893" s="24"/>
      <c r="CA1893" s="24"/>
      <c r="CB1893" s="24"/>
      <c r="CC1893" s="24"/>
      <c r="CD1893" s="24"/>
      <c r="CE1893" s="24"/>
    </row>
    <row r="1894" spans="46:83" x14ac:dyDescent="0.15">
      <c r="AT1894" s="24"/>
      <c r="AU1894" s="24"/>
      <c r="AV1894" s="24"/>
      <c r="AW1894" s="24"/>
      <c r="AX1894" s="24"/>
      <c r="AY1894" s="24"/>
      <c r="AZ1894" s="24"/>
      <c r="BA1894" s="24"/>
      <c r="BB1894" s="24"/>
      <c r="BC1894" s="24"/>
      <c r="BD1894" s="24"/>
      <c r="BE1894" s="24"/>
      <c r="BF1894" s="24"/>
      <c r="BG1894" s="24"/>
      <c r="BH1894" s="24"/>
      <c r="BI1894" s="24"/>
      <c r="BJ1894" s="24"/>
      <c r="BK1894" s="24"/>
      <c r="BL1894" s="24"/>
      <c r="BM1894" s="24"/>
      <c r="BN1894" s="24"/>
      <c r="BO1894" s="24"/>
      <c r="BP1894" s="24"/>
      <c r="BQ1894" s="24"/>
      <c r="BR1894" s="24"/>
      <c r="BS1894" s="24"/>
      <c r="BT1894" s="24"/>
      <c r="BU1894" s="24"/>
      <c r="BV1894" s="24"/>
      <c r="BW1894" s="24"/>
      <c r="BX1894" s="24"/>
      <c r="BY1894" s="24"/>
      <c r="BZ1894" s="24"/>
      <c r="CA1894" s="24"/>
      <c r="CB1894" s="24"/>
      <c r="CC1894" s="24"/>
      <c r="CD1894" s="24"/>
      <c r="CE1894" s="24"/>
    </row>
    <row r="1895" spans="46:83" x14ac:dyDescent="0.15">
      <c r="AT1895" s="24"/>
      <c r="AU1895" s="24"/>
      <c r="AV1895" s="24"/>
      <c r="AW1895" s="24"/>
      <c r="AX1895" s="24"/>
      <c r="AY1895" s="24"/>
      <c r="AZ1895" s="24"/>
      <c r="BA1895" s="24"/>
      <c r="BB1895" s="24"/>
      <c r="BC1895" s="24"/>
      <c r="BD1895" s="24"/>
      <c r="BE1895" s="24"/>
      <c r="BF1895" s="24"/>
      <c r="BG1895" s="24"/>
      <c r="BH1895" s="24"/>
      <c r="BI1895" s="24"/>
      <c r="BJ1895" s="24"/>
      <c r="BK1895" s="24"/>
      <c r="BL1895" s="24"/>
      <c r="BM1895" s="24"/>
      <c r="BN1895" s="24"/>
      <c r="BO1895" s="24"/>
      <c r="BP1895" s="24"/>
      <c r="BQ1895" s="24"/>
      <c r="BR1895" s="24"/>
      <c r="BS1895" s="24"/>
      <c r="BT1895" s="24"/>
      <c r="BU1895" s="24"/>
      <c r="BV1895" s="24"/>
      <c r="BW1895" s="24"/>
      <c r="BX1895" s="24"/>
      <c r="BY1895" s="24"/>
      <c r="BZ1895" s="24"/>
      <c r="CA1895" s="24"/>
      <c r="CB1895" s="24"/>
      <c r="CC1895" s="24"/>
      <c r="CD1895" s="24"/>
      <c r="CE1895" s="24"/>
    </row>
    <row r="1896" spans="46:83" x14ac:dyDescent="0.15">
      <c r="AT1896" s="24"/>
      <c r="AU1896" s="24"/>
      <c r="AV1896" s="24"/>
      <c r="AW1896" s="24"/>
      <c r="AX1896" s="24"/>
      <c r="AY1896" s="24"/>
      <c r="AZ1896" s="24"/>
      <c r="BA1896" s="24"/>
      <c r="BB1896" s="24"/>
      <c r="BC1896" s="24"/>
      <c r="BD1896" s="24"/>
      <c r="BE1896" s="24"/>
      <c r="BF1896" s="24"/>
      <c r="BG1896" s="24"/>
      <c r="BH1896" s="24"/>
      <c r="BI1896" s="24"/>
      <c r="BJ1896" s="24"/>
      <c r="BK1896" s="24"/>
      <c r="BL1896" s="24"/>
      <c r="BM1896" s="24"/>
      <c r="BN1896" s="24"/>
      <c r="BO1896" s="24"/>
      <c r="BP1896" s="24"/>
      <c r="BQ1896" s="24"/>
      <c r="BR1896" s="24"/>
      <c r="BS1896" s="24"/>
      <c r="BT1896" s="24"/>
      <c r="BU1896" s="24"/>
      <c r="BV1896" s="24"/>
      <c r="BW1896" s="24"/>
      <c r="BX1896" s="24"/>
      <c r="BY1896" s="24"/>
      <c r="BZ1896" s="24"/>
      <c r="CA1896" s="24"/>
      <c r="CB1896" s="24"/>
      <c r="CC1896" s="24"/>
      <c r="CD1896" s="24"/>
      <c r="CE1896" s="24"/>
    </row>
    <row r="1897" spans="46:83" x14ac:dyDescent="0.15">
      <c r="AT1897" s="24"/>
      <c r="AU1897" s="24"/>
      <c r="AV1897" s="24"/>
      <c r="AW1897" s="24"/>
      <c r="AX1897" s="24"/>
      <c r="AY1897" s="24"/>
      <c r="AZ1897" s="24"/>
      <c r="BA1897" s="24"/>
      <c r="BB1897" s="24"/>
      <c r="BC1897" s="24"/>
      <c r="BD1897" s="24"/>
      <c r="BE1897" s="24"/>
      <c r="BF1897" s="24"/>
      <c r="BG1897" s="24"/>
      <c r="BH1897" s="24"/>
      <c r="BI1897" s="24"/>
      <c r="BJ1897" s="24"/>
      <c r="BK1897" s="24"/>
      <c r="BL1897" s="24"/>
      <c r="BM1897" s="24"/>
      <c r="BN1897" s="24"/>
      <c r="BO1897" s="24"/>
      <c r="BP1897" s="24"/>
      <c r="BQ1897" s="24"/>
      <c r="BR1897" s="24"/>
      <c r="BS1897" s="24"/>
      <c r="BT1897" s="24"/>
      <c r="BU1897" s="24"/>
      <c r="BV1897" s="24"/>
      <c r="BW1897" s="24"/>
      <c r="BX1897" s="24"/>
      <c r="BY1897" s="24"/>
      <c r="BZ1897" s="24"/>
      <c r="CA1897" s="24"/>
      <c r="CB1897" s="24"/>
      <c r="CC1897" s="24"/>
      <c r="CD1897" s="24"/>
      <c r="CE1897" s="24"/>
    </row>
    <row r="1898" spans="46:83" x14ac:dyDescent="0.15">
      <c r="AT1898" s="24"/>
      <c r="AU1898" s="24"/>
      <c r="AV1898" s="24"/>
      <c r="AW1898" s="24"/>
      <c r="AX1898" s="24"/>
      <c r="AY1898" s="24"/>
      <c r="AZ1898" s="24"/>
      <c r="BA1898" s="24"/>
      <c r="BB1898" s="24"/>
      <c r="BC1898" s="24"/>
      <c r="BD1898" s="24"/>
      <c r="BE1898" s="24"/>
      <c r="BF1898" s="24"/>
      <c r="BG1898" s="24"/>
      <c r="BH1898" s="24"/>
      <c r="BI1898" s="24"/>
      <c r="BJ1898" s="24"/>
      <c r="BK1898" s="24"/>
      <c r="BL1898" s="24"/>
      <c r="BM1898" s="24"/>
      <c r="BN1898" s="24"/>
      <c r="BO1898" s="24"/>
      <c r="BP1898" s="24"/>
      <c r="BQ1898" s="24"/>
      <c r="BR1898" s="24"/>
      <c r="BS1898" s="24"/>
      <c r="BT1898" s="24"/>
      <c r="BU1898" s="24"/>
      <c r="BV1898" s="24"/>
      <c r="BW1898" s="24"/>
      <c r="BX1898" s="24"/>
      <c r="BY1898" s="24"/>
      <c r="BZ1898" s="24"/>
      <c r="CA1898" s="24"/>
      <c r="CB1898" s="24"/>
      <c r="CC1898" s="24"/>
      <c r="CD1898" s="24"/>
      <c r="CE1898" s="24"/>
    </row>
    <row r="1899" spans="46:83" x14ac:dyDescent="0.15">
      <c r="AT1899" s="24"/>
      <c r="AU1899" s="24"/>
      <c r="AV1899" s="24"/>
      <c r="AW1899" s="24"/>
      <c r="AX1899" s="24"/>
      <c r="AY1899" s="24"/>
      <c r="AZ1899" s="24"/>
      <c r="BA1899" s="24"/>
      <c r="BB1899" s="24"/>
      <c r="BC1899" s="24"/>
      <c r="BD1899" s="24"/>
      <c r="BE1899" s="24"/>
      <c r="BF1899" s="24"/>
      <c r="BG1899" s="24"/>
      <c r="BH1899" s="24"/>
      <c r="BI1899" s="24"/>
      <c r="BJ1899" s="24"/>
      <c r="BK1899" s="24"/>
      <c r="BL1899" s="24"/>
      <c r="BM1899" s="24"/>
      <c r="BN1899" s="24"/>
      <c r="BO1899" s="24"/>
      <c r="BP1899" s="24"/>
      <c r="BQ1899" s="24"/>
      <c r="BR1899" s="24"/>
      <c r="BS1899" s="24"/>
      <c r="BT1899" s="24"/>
      <c r="BU1899" s="24"/>
      <c r="BV1899" s="24"/>
      <c r="BW1899" s="24"/>
      <c r="BX1899" s="24"/>
      <c r="BY1899" s="24"/>
      <c r="BZ1899" s="24"/>
      <c r="CA1899" s="24"/>
      <c r="CB1899" s="24"/>
      <c r="CC1899" s="24"/>
      <c r="CD1899" s="24"/>
      <c r="CE1899" s="24"/>
    </row>
    <row r="1900" spans="46:83" x14ac:dyDescent="0.15">
      <c r="AT1900" s="24"/>
      <c r="AU1900" s="24"/>
      <c r="AV1900" s="24"/>
      <c r="AW1900" s="24"/>
      <c r="AX1900" s="24"/>
      <c r="AY1900" s="24"/>
      <c r="AZ1900" s="24"/>
      <c r="BA1900" s="24"/>
      <c r="BB1900" s="24"/>
      <c r="BC1900" s="24"/>
      <c r="BD1900" s="24"/>
      <c r="BE1900" s="24"/>
      <c r="BF1900" s="24"/>
      <c r="BG1900" s="24"/>
      <c r="BH1900" s="24"/>
      <c r="BI1900" s="24"/>
      <c r="BJ1900" s="24"/>
      <c r="BK1900" s="24"/>
      <c r="BL1900" s="24"/>
      <c r="BM1900" s="24"/>
      <c r="BN1900" s="24"/>
      <c r="BO1900" s="24"/>
      <c r="BP1900" s="24"/>
      <c r="BQ1900" s="24"/>
      <c r="BR1900" s="24"/>
      <c r="BS1900" s="24"/>
      <c r="BT1900" s="24"/>
      <c r="BU1900" s="24"/>
      <c r="BV1900" s="24"/>
      <c r="BW1900" s="24"/>
      <c r="BX1900" s="24"/>
      <c r="BY1900" s="24"/>
      <c r="BZ1900" s="24"/>
      <c r="CA1900" s="24"/>
      <c r="CB1900" s="24"/>
      <c r="CC1900" s="24"/>
      <c r="CD1900" s="24"/>
      <c r="CE1900" s="24"/>
    </row>
    <row r="1901" spans="46:83" x14ac:dyDescent="0.15">
      <c r="AT1901" s="24"/>
      <c r="AU1901" s="24"/>
      <c r="AV1901" s="24"/>
      <c r="AW1901" s="24"/>
      <c r="AX1901" s="24"/>
      <c r="AY1901" s="24"/>
      <c r="AZ1901" s="24"/>
      <c r="BA1901" s="24"/>
      <c r="BB1901" s="24"/>
      <c r="BC1901" s="24"/>
      <c r="BD1901" s="24"/>
      <c r="BE1901" s="24"/>
      <c r="BF1901" s="24"/>
      <c r="BG1901" s="24"/>
      <c r="BH1901" s="24"/>
      <c r="BI1901" s="24"/>
      <c r="BJ1901" s="24"/>
      <c r="BK1901" s="24"/>
      <c r="BL1901" s="24"/>
      <c r="BM1901" s="24"/>
      <c r="BN1901" s="24"/>
      <c r="BO1901" s="24"/>
      <c r="BP1901" s="24"/>
      <c r="BQ1901" s="24"/>
      <c r="BR1901" s="24"/>
      <c r="BS1901" s="24"/>
      <c r="BT1901" s="24"/>
      <c r="BU1901" s="24"/>
      <c r="BV1901" s="24"/>
      <c r="BW1901" s="24"/>
      <c r="BX1901" s="24"/>
      <c r="BY1901" s="24"/>
      <c r="BZ1901" s="24"/>
      <c r="CA1901" s="24"/>
      <c r="CB1901" s="24"/>
      <c r="CC1901" s="24"/>
      <c r="CD1901" s="24"/>
      <c r="CE1901" s="24"/>
    </row>
    <row r="1902" spans="46:83" x14ac:dyDescent="0.15">
      <c r="AT1902" s="24"/>
      <c r="AU1902" s="24"/>
      <c r="AV1902" s="24"/>
      <c r="AW1902" s="24"/>
      <c r="AX1902" s="24"/>
      <c r="AY1902" s="24"/>
      <c r="AZ1902" s="24"/>
      <c r="BA1902" s="24"/>
      <c r="BB1902" s="24"/>
      <c r="BC1902" s="24"/>
      <c r="BD1902" s="24"/>
      <c r="BE1902" s="24"/>
      <c r="BF1902" s="24"/>
      <c r="BG1902" s="24"/>
      <c r="BH1902" s="24"/>
      <c r="BI1902" s="24"/>
      <c r="BJ1902" s="24"/>
      <c r="BK1902" s="24"/>
      <c r="BL1902" s="24"/>
      <c r="BM1902" s="24"/>
      <c r="BN1902" s="24"/>
      <c r="BO1902" s="24"/>
      <c r="BP1902" s="24"/>
      <c r="BQ1902" s="24"/>
      <c r="BR1902" s="24"/>
      <c r="BS1902" s="24"/>
      <c r="BT1902" s="24"/>
      <c r="BU1902" s="24"/>
      <c r="BV1902" s="24"/>
      <c r="BW1902" s="24"/>
      <c r="BX1902" s="24"/>
      <c r="BY1902" s="24"/>
      <c r="BZ1902" s="24"/>
      <c r="CA1902" s="24"/>
      <c r="CB1902" s="24"/>
      <c r="CC1902" s="24"/>
      <c r="CD1902" s="24"/>
      <c r="CE1902" s="24"/>
    </row>
    <row r="1903" spans="46:83" x14ac:dyDescent="0.15">
      <c r="AT1903" s="24"/>
      <c r="AU1903" s="24"/>
      <c r="AV1903" s="24"/>
      <c r="AW1903" s="24"/>
      <c r="AX1903" s="24"/>
      <c r="AY1903" s="24"/>
      <c r="AZ1903" s="24"/>
      <c r="BA1903" s="24"/>
      <c r="BB1903" s="24"/>
      <c r="BC1903" s="24"/>
      <c r="BD1903" s="24"/>
      <c r="BE1903" s="24"/>
      <c r="BF1903" s="24"/>
      <c r="BG1903" s="24"/>
      <c r="BH1903" s="24"/>
      <c r="BI1903" s="24"/>
      <c r="BJ1903" s="24"/>
      <c r="BK1903" s="24"/>
      <c r="BL1903" s="24"/>
      <c r="BM1903" s="24"/>
      <c r="BN1903" s="24"/>
      <c r="BO1903" s="24"/>
      <c r="BP1903" s="24"/>
      <c r="BQ1903" s="24"/>
      <c r="BR1903" s="24"/>
      <c r="BS1903" s="24"/>
      <c r="BT1903" s="24"/>
      <c r="BU1903" s="24"/>
      <c r="BV1903" s="24"/>
      <c r="BW1903" s="24"/>
      <c r="BX1903" s="24"/>
      <c r="BY1903" s="24"/>
      <c r="BZ1903" s="24"/>
      <c r="CA1903" s="24"/>
      <c r="CB1903" s="24"/>
      <c r="CC1903" s="24"/>
      <c r="CD1903" s="24"/>
      <c r="CE1903" s="24"/>
    </row>
    <row r="1904" spans="46:83" x14ac:dyDescent="0.15">
      <c r="AT1904" s="24"/>
      <c r="AU1904" s="24"/>
      <c r="AV1904" s="24"/>
      <c r="AW1904" s="24"/>
      <c r="AX1904" s="24"/>
      <c r="AY1904" s="24"/>
      <c r="AZ1904" s="24"/>
      <c r="BA1904" s="24"/>
      <c r="BB1904" s="24"/>
      <c r="BC1904" s="24"/>
      <c r="BD1904" s="24"/>
      <c r="BE1904" s="24"/>
      <c r="BF1904" s="24"/>
      <c r="BG1904" s="24"/>
      <c r="BH1904" s="24"/>
      <c r="BI1904" s="24"/>
      <c r="BJ1904" s="24"/>
      <c r="BK1904" s="24"/>
      <c r="BL1904" s="24"/>
      <c r="BM1904" s="24"/>
      <c r="BN1904" s="24"/>
      <c r="BO1904" s="24"/>
      <c r="BP1904" s="24"/>
      <c r="BQ1904" s="24"/>
      <c r="BR1904" s="24"/>
      <c r="BS1904" s="24"/>
      <c r="BT1904" s="24"/>
      <c r="BU1904" s="24"/>
      <c r="BV1904" s="24"/>
      <c r="BW1904" s="24"/>
      <c r="BX1904" s="24"/>
      <c r="BY1904" s="24"/>
      <c r="BZ1904" s="24"/>
      <c r="CA1904" s="24"/>
      <c r="CB1904" s="24"/>
      <c r="CC1904" s="24"/>
      <c r="CD1904" s="24"/>
      <c r="CE1904" s="24"/>
    </row>
    <row r="1905" spans="46:83" x14ac:dyDescent="0.15">
      <c r="AT1905" s="24"/>
      <c r="AU1905" s="24"/>
      <c r="AV1905" s="24"/>
      <c r="AW1905" s="24"/>
      <c r="AX1905" s="24"/>
      <c r="AY1905" s="24"/>
      <c r="AZ1905" s="24"/>
      <c r="BA1905" s="24"/>
      <c r="BB1905" s="24"/>
      <c r="BC1905" s="24"/>
      <c r="BD1905" s="24"/>
      <c r="BE1905" s="24"/>
      <c r="BF1905" s="24"/>
      <c r="BG1905" s="24"/>
      <c r="BH1905" s="24"/>
      <c r="BI1905" s="24"/>
      <c r="BJ1905" s="24"/>
      <c r="BK1905" s="24"/>
      <c r="BL1905" s="24"/>
      <c r="BM1905" s="24"/>
      <c r="BN1905" s="24"/>
      <c r="BO1905" s="24"/>
      <c r="BP1905" s="24"/>
      <c r="BQ1905" s="24"/>
      <c r="BR1905" s="24"/>
      <c r="BS1905" s="24"/>
      <c r="BT1905" s="24"/>
      <c r="BU1905" s="24"/>
      <c r="BV1905" s="24"/>
      <c r="BW1905" s="24"/>
      <c r="BX1905" s="24"/>
      <c r="BY1905" s="24"/>
      <c r="BZ1905" s="24"/>
      <c r="CA1905" s="24"/>
      <c r="CB1905" s="24"/>
      <c r="CC1905" s="24"/>
      <c r="CD1905" s="24"/>
      <c r="CE1905" s="24"/>
    </row>
    <row r="1906" spans="46:83" x14ac:dyDescent="0.15">
      <c r="AT1906" s="24"/>
      <c r="AU1906" s="24"/>
      <c r="AV1906" s="24"/>
      <c r="AW1906" s="24"/>
      <c r="AX1906" s="24"/>
      <c r="AY1906" s="24"/>
      <c r="AZ1906" s="24"/>
      <c r="BA1906" s="24"/>
      <c r="BB1906" s="24"/>
      <c r="BC1906" s="24"/>
      <c r="BD1906" s="24"/>
      <c r="BE1906" s="24"/>
      <c r="BF1906" s="24"/>
      <c r="BG1906" s="24"/>
      <c r="BH1906" s="24"/>
      <c r="BI1906" s="24"/>
      <c r="BJ1906" s="24"/>
      <c r="BK1906" s="24"/>
      <c r="BL1906" s="24"/>
      <c r="BM1906" s="24"/>
      <c r="BN1906" s="24"/>
      <c r="BO1906" s="24"/>
      <c r="BP1906" s="24"/>
      <c r="BQ1906" s="24"/>
      <c r="BR1906" s="24"/>
      <c r="BS1906" s="24"/>
      <c r="BT1906" s="24"/>
      <c r="BU1906" s="24"/>
      <c r="BV1906" s="24"/>
      <c r="BW1906" s="24"/>
      <c r="BX1906" s="24"/>
      <c r="BY1906" s="24"/>
      <c r="BZ1906" s="24"/>
      <c r="CA1906" s="24"/>
      <c r="CB1906" s="24"/>
      <c r="CC1906" s="24"/>
      <c r="CD1906" s="24"/>
      <c r="CE1906" s="24"/>
    </row>
    <row r="1907" spans="46:83" x14ac:dyDescent="0.15">
      <c r="AT1907" s="24"/>
      <c r="AU1907" s="24"/>
      <c r="AV1907" s="24"/>
      <c r="AW1907" s="24"/>
      <c r="AX1907" s="24"/>
      <c r="AY1907" s="24"/>
      <c r="AZ1907" s="24"/>
      <c r="BA1907" s="24"/>
      <c r="BB1907" s="24"/>
      <c r="BC1907" s="24"/>
      <c r="BD1907" s="24"/>
      <c r="BE1907" s="24"/>
      <c r="BF1907" s="24"/>
      <c r="BG1907" s="24"/>
      <c r="BH1907" s="24"/>
      <c r="BI1907" s="24"/>
      <c r="BJ1907" s="24"/>
      <c r="BK1907" s="24"/>
      <c r="BL1907" s="24"/>
      <c r="BM1907" s="24"/>
      <c r="BN1907" s="24"/>
      <c r="BO1907" s="24"/>
      <c r="BP1907" s="24"/>
      <c r="BQ1907" s="24"/>
      <c r="BR1907" s="24"/>
      <c r="BS1907" s="24"/>
      <c r="BT1907" s="24"/>
      <c r="BU1907" s="24"/>
      <c r="BV1907" s="24"/>
      <c r="BW1907" s="24"/>
      <c r="BX1907" s="24"/>
      <c r="BY1907" s="24"/>
      <c r="BZ1907" s="24"/>
      <c r="CA1907" s="24"/>
      <c r="CB1907" s="24"/>
      <c r="CC1907" s="24"/>
      <c r="CD1907" s="24"/>
      <c r="CE1907" s="24"/>
    </row>
    <row r="1908" spans="46:83" x14ac:dyDescent="0.15">
      <c r="AT1908" s="24"/>
      <c r="AU1908" s="24"/>
      <c r="AV1908" s="24"/>
      <c r="AW1908" s="24"/>
      <c r="AX1908" s="24"/>
      <c r="AY1908" s="24"/>
      <c r="AZ1908" s="24"/>
      <c r="BA1908" s="24"/>
      <c r="BB1908" s="24"/>
      <c r="BC1908" s="24"/>
      <c r="BD1908" s="24"/>
      <c r="BE1908" s="24"/>
      <c r="BF1908" s="24"/>
      <c r="BG1908" s="24"/>
      <c r="BH1908" s="24"/>
      <c r="BI1908" s="24"/>
      <c r="BJ1908" s="24"/>
      <c r="BK1908" s="24"/>
      <c r="BL1908" s="24"/>
      <c r="BM1908" s="24"/>
      <c r="BN1908" s="24"/>
      <c r="BO1908" s="24"/>
      <c r="BP1908" s="24"/>
      <c r="BQ1908" s="24"/>
      <c r="BR1908" s="24"/>
      <c r="BS1908" s="24"/>
      <c r="BT1908" s="24"/>
      <c r="BU1908" s="24"/>
      <c r="BV1908" s="24"/>
      <c r="BW1908" s="24"/>
      <c r="BX1908" s="24"/>
      <c r="BY1908" s="24"/>
      <c r="BZ1908" s="24"/>
      <c r="CA1908" s="24"/>
      <c r="CB1908" s="24"/>
      <c r="CC1908" s="24"/>
      <c r="CD1908" s="24"/>
      <c r="CE1908" s="24"/>
    </row>
    <row r="1909" spans="46:83" x14ac:dyDescent="0.15">
      <c r="AT1909" s="24"/>
      <c r="AU1909" s="24"/>
      <c r="AV1909" s="24"/>
      <c r="AW1909" s="24"/>
      <c r="AX1909" s="24"/>
      <c r="AY1909" s="24"/>
      <c r="AZ1909" s="24"/>
      <c r="BA1909" s="24"/>
      <c r="BB1909" s="24"/>
      <c r="BC1909" s="24"/>
      <c r="BD1909" s="24"/>
      <c r="BE1909" s="24"/>
      <c r="BF1909" s="24"/>
      <c r="BG1909" s="24"/>
      <c r="BH1909" s="24"/>
      <c r="BI1909" s="24"/>
      <c r="BJ1909" s="24"/>
      <c r="BK1909" s="24"/>
      <c r="BL1909" s="24"/>
      <c r="BM1909" s="24"/>
      <c r="BN1909" s="24"/>
      <c r="BO1909" s="24"/>
      <c r="BP1909" s="24"/>
      <c r="BQ1909" s="24"/>
      <c r="BR1909" s="24"/>
      <c r="BS1909" s="24"/>
      <c r="BT1909" s="24"/>
      <c r="BU1909" s="24"/>
      <c r="BV1909" s="24"/>
      <c r="BW1909" s="24"/>
      <c r="BX1909" s="24"/>
      <c r="BY1909" s="24"/>
      <c r="BZ1909" s="24"/>
      <c r="CA1909" s="24"/>
      <c r="CB1909" s="24"/>
      <c r="CC1909" s="24"/>
      <c r="CD1909" s="24"/>
      <c r="CE1909" s="24"/>
    </row>
    <row r="1910" spans="46:83" x14ac:dyDescent="0.15">
      <c r="AT1910" s="24"/>
      <c r="AU1910" s="24"/>
      <c r="AV1910" s="24"/>
      <c r="AW1910" s="24"/>
      <c r="AX1910" s="24"/>
      <c r="AY1910" s="24"/>
      <c r="AZ1910" s="24"/>
      <c r="BA1910" s="24"/>
      <c r="BB1910" s="24"/>
      <c r="BC1910" s="24"/>
      <c r="BD1910" s="24"/>
      <c r="BE1910" s="24"/>
      <c r="BF1910" s="24"/>
      <c r="BG1910" s="24"/>
      <c r="BH1910" s="24"/>
      <c r="BI1910" s="24"/>
      <c r="BJ1910" s="24"/>
      <c r="BK1910" s="24"/>
      <c r="BL1910" s="24"/>
      <c r="BM1910" s="24"/>
      <c r="BN1910" s="24"/>
      <c r="BO1910" s="24"/>
      <c r="BP1910" s="24"/>
      <c r="BQ1910" s="24"/>
      <c r="BR1910" s="24"/>
      <c r="BS1910" s="24"/>
      <c r="BT1910" s="24"/>
      <c r="BU1910" s="24"/>
      <c r="BV1910" s="24"/>
      <c r="BW1910" s="24"/>
      <c r="BX1910" s="24"/>
      <c r="BY1910" s="24"/>
      <c r="BZ1910" s="24"/>
      <c r="CA1910" s="24"/>
      <c r="CB1910" s="24"/>
      <c r="CC1910" s="24"/>
      <c r="CD1910" s="24"/>
      <c r="CE1910" s="24"/>
    </row>
    <row r="1911" spans="46:83" x14ac:dyDescent="0.15">
      <c r="AT1911" s="24"/>
      <c r="AU1911" s="24"/>
      <c r="AV1911" s="24"/>
      <c r="AW1911" s="24"/>
      <c r="AX1911" s="24"/>
      <c r="AY1911" s="24"/>
      <c r="AZ1911" s="24"/>
      <c r="BA1911" s="24"/>
      <c r="BB1911" s="24"/>
      <c r="BC1911" s="24"/>
      <c r="BD1911" s="24"/>
      <c r="BE1911" s="24"/>
      <c r="BF1911" s="24"/>
      <c r="BG1911" s="24"/>
      <c r="BH1911" s="24"/>
      <c r="BI1911" s="24"/>
      <c r="BJ1911" s="24"/>
      <c r="BK1911" s="24"/>
      <c r="BL1911" s="24"/>
      <c r="BM1911" s="24"/>
      <c r="BN1911" s="24"/>
      <c r="BO1911" s="24"/>
      <c r="BP1911" s="24"/>
      <c r="BQ1911" s="24"/>
      <c r="BR1911" s="24"/>
      <c r="BS1911" s="24"/>
      <c r="BT1911" s="24"/>
      <c r="BU1911" s="24"/>
      <c r="BV1911" s="24"/>
      <c r="BW1911" s="24"/>
      <c r="BX1911" s="24"/>
      <c r="BY1911" s="24"/>
      <c r="BZ1911" s="24"/>
      <c r="CA1911" s="24"/>
      <c r="CB1911" s="24"/>
      <c r="CC1911" s="24"/>
      <c r="CD1911" s="24"/>
      <c r="CE1911" s="24"/>
    </row>
    <row r="1912" spans="46:83" x14ac:dyDescent="0.15">
      <c r="AT1912" s="24"/>
      <c r="AU1912" s="24"/>
      <c r="AV1912" s="24"/>
      <c r="AW1912" s="24"/>
      <c r="AX1912" s="24"/>
      <c r="AY1912" s="24"/>
      <c r="AZ1912" s="24"/>
      <c r="BA1912" s="24"/>
      <c r="BB1912" s="24"/>
      <c r="BC1912" s="24"/>
      <c r="BD1912" s="24"/>
      <c r="BE1912" s="24"/>
      <c r="BF1912" s="24"/>
      <c r="BG1912" s="24"/>
      <c r="BH1912" s="24"/>
      <c r="BI1912" s="24"/>
      <c r="BJ1912" s="24"/>
      <c r="BK1912" s="24"/>
      <c r="BL1912" s="24"/>
      <c r="BM1912" s="24"/>
      <c r="BN1912" s="24"/>
      <c r="BO1912" s="24"/>
      <c r="BP1912" s="24"/>
      <c r="BQ1912" s="24"/>
      <c r="BR1912" s="24"/>
      <c r="BS1912" s="24"/>
      <c r="BT1912" s="24"/>
      <c r="BU1912" s="24"/>
      <c r="BV1912" s="24"/>
      <c r="BW1912" s="24"/>
      <c r="BX1912" s="24"/>
      <c r="BY1912" s="24"/>
      <c r="BZ1912" s="24"/>
      <c r="CA1912" s="24"/>
      <c r="CB1912" s="24"/>
      <c r="CC1912" s="24"/>
      <c r="CD1912" s="24"/>
      <c r="CE1912" s="24"/>
    </row>
    <row r="1913" spans="46:83" x14ac:dyDescent="0.15">
      <c r="AT1913" s="24"/>
      <c r="AU1913" s="24"/>
      <c r="AV1913" s="24"/>
      <c r="AW1913" s="24"/>
      <c r="AX1913" s="24"/>
      <c r="AY1913" s="24"/>
      <c r="AZ1913" s="24"/>
      <c r="BA1913" s="24"/>
      <c r="BB1913" s="24"/>
      <c r="BC1913" s="24"/>
      <c r="BD1913" s="24"/>
      <c r="BE1913" s="24"/>
      <c r="BF1913" s="24"/>
      <c r="BG1913" s="24"/>
      <c r="BH1913" s="24"/>
      <c r="BI1913" s="24"/>
      <c r="BJ1913" s="24"/>
      <c r="BK1913" s="24"/>
      <c r="BL1913" s="24"/>
      <c r="BM1913" s="24"/>
      <c r="BN1913" s="24"/>
      <c r="BO1913" s="24"/>
      <c r="BP1913" s="24"/>
      <c r="BQ1913" s="24"/>
      <c r="BR1913" s="24"/>
      <c r="BS1913" s="24"/>
      <c r="BT1913" s="24"/>
      <c r="BU1913" s="24"/>
      <c r="BV1913" s="24"/>
      <c r="BW1913" s="24"/>
      <c r="BX1913" s="24"/>
      <c r="BY1913" s="24"/>
      <c r="BZ1913" s="24"/>
      <c r="CA1913" s="24"/>
      <c r="CB1913" s="24"/>
      <c r="CC1913" s="24"/>
      <c r="CD1913" s="24"/>
      <c r="CE1913" s="24"/>
    </row>
    <row r="1914" spans="46:83" x14ac:dyDescent="0.15">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row>
    <row r="1915" spans="46:83" x14ac:dyDescent="0.15">
      <c r="AT1915" s="24"/>
      <c r="AU1915" s="24"/>
      <c r="AV1915" s="24"/>
      <c r="AW1915" s="24"/>
      <c r="AX1915" s="24"/>
      <c r="AY1915" s="24"/>
      <c r="AZ1915" s="24"/>
      <c r="BA1915" s="24"/>
      <c r="BB1915" s="24"/>
      <c r="BC1915" s="24"/>
      <c r="BD1915" s="24"/>
      <c r="BE1915" s="24"/>
      <c r="BF1915" s="24"/>
      <c r="BG1915" s="24"/>
      <c r="BH1915" s="24"/>
      <c r="BI1915" s="24"/>
      <c r="BJ1915" s="24"/>
      <c r="BK1915" s="24"/>
      <c r="BL1915" s="24"/>
      <c r="BM1915" s="24"/>
      <c r="BN1915" s="24"/>
      <c r="BO1915" s="24"/>
      <c r="BP1915" s="24"/>
      <c r="BQ1915" s="24"/>
      <c r="BR1915" s="24"/>
      <c r="BS1915" s="24"/>
      <c r="BT1915" s="24"/>
      <c r="BU1915" s="24"/>
      <c r="BV1915" s="24"/>
      <c r="BW1915" s="24"/>
      <c r="BX1915" s="24"/>
      <c r="BY1915" s="24"/>
      <c r="BZ1915" s="24"/>
      <c r="CA1915" s="24"/>
      <c r="CB1915" s="24"/>
      <c r="CC1915" s="24"/>
      <c r="CD1915" s="24"/>
      <c r="CE1915" s="24"/>
    </row>
    <row r="1916" spans="46:83" x14ac:dyDescent="0.15">
      <c r="AT1916" s="24"/>
      <c r="AU1916" s="24"/>
      <c r="AV1916" s="24"/>
      <c r="AW1916" s="24"/>
      <c r="AX1916" s="24"/>
      <c r="AY1916" s="24"/>
      <c r="AZ1916" s="24"/>
      <c r="BA1916" s="24"/>
      <c r="BB1916" s="24"/>
      <c r="BC1916" s="24"/>
      <c r="BD1916" s="24"/>
      <c r="BE1916" s="24"/>
      <c r="BF1916" s="24"/>
      <c r="BG1916" s="24"/>
      <c r="BH1916" s="24"/>
      <c r="BI1916" s="24"/>
      <c r="BJ1916" s="24"/>
      <c r="BK1916" s="24"/>
      <c r="BL1916" s="24"/>
      <c r="BM1916" s="24"/>
      <c r="BN1916" s="24"/>
      <c r="BO1916" s="24"/>
      <c r="BP1916" s="24"/>
      <c r="BQ1916" s="24"/>
      <c r="BR1916" s="24"/>
      <c r="BS1916" s="24"/>
      <c r="BT1916" s="24"/>
      <c r="BU1916" s="24"/>
      <c r="BV1916" s="24"/>
      <c r="BW1916" s="24"/>
      <c r="BX1916" s="24"/>
      <c r="BY1916" s="24"/>
      <c r="BZ1916" s="24"/>
      <c r="CA1916" s="24"/>
      <c r="CB1916" s="24"/>
      <c r="CC1916" s="24"/>
      <c r="CD1916" s="24"/>
      <c r="CE1916" s="24"/>
    </row>
    <row r="1917" spans="46:83" x14ac:dyDescent="0.15">
      <c r="AT1917" s="24"/>
      <c r="AU1917" s="24"/>
      <c r="AV1917" s="24"/>
      <c r="AW1917" s="24"/>
      <c r="AX1917" s="24"/>
      <c r="AY1917" s="24"/>
      <c r="AZ1917" s="24"/>
      <c r="BA1917" s="24"/>
      <c r="BB1917" s="24"/>
      <c r="BC1917" s="24"/>
      <c r="BD1917" s="24"/>
      <c r="BE1917" s="24"/>
      <c r="BF1917" s="24"/>
      <c r="BG1917" s="24"/>
      <c r="BH1917" s="24"/>
      <c r="BI1917" s="24"/>
      <c r="BJ1917" s="24"/>
      <c r="BK1917" s="24"/>
      <c r="BL1917" s="24"/>
      <c r="BM1917" s="24"/>
      <c r="BN1917" s="24"/>
      <c r="BO1917" s="24"/>
      <c r="BP1917" s="24"/>
      <c r="BQ1917" s="24"/>
      <c r="BR1917" s="24"/>
      <c r="BS1917" s="24"/>
      <c r="BT1917" s="24"/>
      <c r="BU1917" s="24"/>
      <c r="BV1917" s="24"/>
      <c r="BW1917" s="24"/>
      <c r="BX1917" s="24"/>
      <c r="BY1917" s="24"/>
      <c r="BZ1917" s="24"/>
      <c r="CA1917" s="24"/>
      <c r="CB1917" s="24"/>
      <c r="CC1917" s="24"/>
      <c r="CD1917" s="24"/>
      <c r="CE1917" s="24"/>
    </row>
    <row r="1918" spans="46:83" x14ac:dyDescent="0.15">
      <c r="AT1918" s="24"/>
      <c r="AU1918" s="24"/>
      <c r="AV1918" s="24"/>
      <c r="AW1918" s="24"/>
      <c r="AX1918" s="24"/>
      <c r="AY1918" s="24"/>
      <c r="AZ1918" s="24"/>
      <c r="BA1918" s="24"/>
      <c r="BB1918" s="24"/>
      <c r="BC1918" s="24"/>
      <c r="BD1918" s="24"/>
      <c r="BE1918" s="24"/>
      <c r="BF1918" s="24"/>
      <c r="BG1918" s="24"/>
      <c r="BH1918" s="24"/>
      <c r="BI1918" s="24"/>
      <c r="BJ1918" s="24"/>
      <c r="BK1918" s="24"/>
      <c r="BL1918" s="24"/>
      <c r="BM1918" s="24"/>
      <c r="BN1918" s="24"/>
      <c r="BO1918" s="24"/>
      <c r="BP1918" s="24"/>
      <c r="BQ1918" s="24"/>
      <c r="BR1918" s="24"/>
      <c r="BS1918" s="24"/>
      <c r="BT1918" s="24"/>
      <c r="BU1918" s="24"/>
      <c r="BV1918" s="24"/>
      <c r="BW1918" s="24"/>
      <c r="BX1918" s="24"/>
      <c r="BY1918" s="24"/>
      <c r="BZ1918" s="24"/>
      <c r="CA1918" s="24"/>
      <c r="CB1918" s="24"/>
      <c r="CC1918" s="24"/>
      <c r="CD1918" s="24"/>
      <c r="CE1918" s="24"/>
    </row>
    <row r="1919" spans="46:83" x14ac:dyDescent="0.15">
      <c r="AT1919" s="24"/>
      <c r="AU1919" s="24"/>
      <c r="AV1919" s="24"/>
      <c r="AW1919" s="24"/>
      <c r="AX1919" s="24"/>
      <c r="AY1919" s="24"/>
      <c r="AZ1919" s="24"/>
      <c r="BA1919" s="24"/>
      <c r="BB1919" s="24"/>
      <c r="BC1919" s="24"/>
      <c r="BD1919" s="24"/>
      <c r="BE1919" s="24"/>
      <c r="BF1919" s="24"/>
      <c r="BG1919" s="24"/>
      <c r="BH1919" s="24"/>
      <c r="BI1919" s="24"/>
      <c r="BJ1919" s="24"/>
      <c r="BK1919" s="24"/>
      <c r="BL1919" s="24"/>
      <c r="BM1919" s="24"/>
      <c r="BN1919" s="24"/>
      <c r="BO1919" s="24"/>
      <c r="BP1919" s="24"/>
      <c r="BQ1919" s="24"/>
      <c r="BR1919" s="24"/>
      <c r="BS1919" s="24"/>
      <c r="BT1919" s="24"/>
      <c r="BU1919" s="24"/>
      <c r="BV1919" s="24"/>
      <c r="BW1919" s="24"/>
      <c r="BX1919" s="24"/>
      <c r="BY1919" s="24"/>
      <c r="BZ1919" s="24"/>
      <c r="CA1919" s="24"/>
      <c r="CB1919" s="24"/>
      <c r="CC1919" s="24"/>
      <c r="CD1919" s="24"/>
      <c r="CE1919" s="24"/>
    </row>
    <row r="1920" spans="46:83" x14ac:dyDescent="0.15">
      <c r="AT1920" s="24"/>
      <c r="AU1920" s="24"/>
      <c r="AV1920" s="24"/>
      <c r="AW1920" s="24"/>
      <c r="AX1920" s="24"/>
      <c r="AY1920" s="24"/>
      <c r="AZ1920" s="24"/>
      <c r="BA1920" s="24"/>
      <c r="BB1920" s="24"/>
      <c r="BC1920" s="24"/>
      <c r="BD1920" s="24"/>
      <c r="BE1920" s="24"/>
      <c r="BF1920" s="24"/>
      <c r="BG1920" s="24"/>
      <c r="BH1920" s="24"/>
      <c r="BI1920" s="24"/>
      <c r="BJ1920" s="24"/>
      <c r="BK1920" s="24"/>
      <c r="BL1920" s="24"/>
      <c r="BM1920" s="24"/>
      <c r="BN1920" s="24"/>
      <c r="BO1920" s="24"/>
      <c r="BP1920" s="24"/>
      <c r="BQ1920" s="24"/>
      <c r="BR1920" s="24"/>
      <c r="BS1920" s="24"/>
      <c r="BT1920" s="24"/>
      <c r="BU1920" s="24"/>
      <c r="BV1920" s="24"/>
      <c r="BW1920" s="24"/>
      <c r="BX1920" s="24"/>
      <c r="BY1920" s="24"/>
      <c r="BZ1920" s="24"/>
      <c r="CA1920" s="24"/>
      <c r="CB1920" s="24"/>
      <c r="CC1920" s="24"/>
      <c r="CD1920" s="24"/>
      <c r="CE1920" s="24"/>
    </row>
    <row r="1921" spans="46:83" x14ac:dyDescent="0.15">
      <c r="AT1921" s="24"/>
      <c r="AU1921" s="24"/>
      <c r="AV1921" s="24"/>
      <c r="AW1921" s="24"/>
      <c r="AX1921" s="24"/>
      <c r="AY1921" s="24"/>
      <c r="AZ1921" s="24"/>
      <c r="BA1921" s="24"/>
      <c r="BB1921" s="24"/>
      <c r="BC1921" s="24"/>
      <c r="BD1921" s="24"/>
      <c r="BE1921" s="24"/>
      <c r="BF1921" s="24"/>
      <c r="BG1921" s="24"/>
      <c r="BH1921" s="24"/>
      <c r="BI1921" s="24"/>
      <c r="BJ1921" s="24"/>
      <c r="BK1921" s="24"/>
      <c r="BL1921" s="24"/>
      <c r="BM1921" s="24"/>
      <c r="BN1921" s="24"/>
      <c r="BO1921" s="24"/>
      <c r="BP1921" s="24"/>
      <c r="BQ1921" s="24"/>
      <c r="BR1921" s="24"/>
      <c r="BS1921" s="24"/>
      <c r="BT1921" s="24"/>
      <c r="BU1921" s="24"/>
      <c r="BV1921" s="24"/>
      <c r="BW1921" s="24"/>
      <c r="BX1921" s="24"/>
      <c r="BY1921" s="24"/>
      <c r="BZ1921" s="24"/>
      <c r="CA1921" s="24"/>
      <c r="CB1921" s="24"/>
      <c r="CC1921" s="24"/>
      <c r="CD1921" s="24"/>
      <c r="CE1921" s="24"/>
    </row>
    <row r="1922" spans="46:83" x14ac:dyDescent="0.15">
      <c r="AT1922" s="24"/>
      <c r="AU1922" s="24"/>
      <c r="AV1922" s="24"/>
      <c r="AW1922" s="24"/>
      <c r="AX1922" s="24"/>
      <c r="AY1922" s="24"/>
      <c r="AZ1922" s="24"/>
      <c r="BA1922" s="24"/>
      <c r="BB1922" s="24"/>
      <c r="BC1922" s="24"/>
      <c r="BD1922" s="24"/>
      <c r="BE1922" s="24"/>
      <c r="BF1922" s="24"/>
      <c r="BG1922" s="24"/>
      <c r="BH1922" s="24"/>
      <c r="BI1922" s="24"/>
      <c r="BJ1922" s="24"/>
      <c r="BK1922" s="24"/>
      <c r="BL1922" s="24"/>
      <c r="BM1922" s="24"/>
      <c r="BN1922" s="24"/>
      <c r="BO1922" s="24"/>
      <c r="BP1922" s="24"/>
      <c r="BQ1922" s="24"/>
      <c r="BR1922" s="24"/>
      <c r="BS1922" s="24"/>
      <c r="BT1922" s="24"/>
      <c r="BU1922" s="24"/>
      <c r="BV1922" s="24"/>
      <c r="BW1922" s="24"/>
      <c r="BX1922" s="24"/>
      <c r="BY1922" s="24"/>
      <c r="BZ1922" s="24"/>
      <c r="CA1922" s="24"/>
      <c r="CB1922" s="24"/>
      <c r="CC1922" s="24"/>
      <c r="CD1922" s="24"/>
      <c r="CE1922" s="24"/>
    </row>
    <row r="1923" spans="46:83" x14ac:dyDescent="0.15">
      <c r="AT1923" s="24"/>
      <c r="AU1923" s="24"/>
      <c r="AV1923" s="24"/>
      <c r="AW1923" s="24"/>
      <c r="AX1923" s="24"/>
      <c r="AY1923" s="24"/>
      <c r="AZ1923" s="24"/>
      <c r="BA1923" s="24"/>
      <c r="BB1923" s="24"/>
      <c r="BC1923" s="24"/>
      <c r="BD1923" s="24"/>
      <c r="BE1923" s="24"/>
      <c r="BF1923" s="24"/>
      <c r="BG1923" s="24"/>
      <c r="BH1923" s="24"/>
      <c r="BI1923" s="24"/>
      <c r="BJ1923" s="24"/>
      <c r="BK1923" s="24"/>
      <c r="BL1923" s="24"/>
      <c r="BM1923" s="24"/>
      <c r="BN1923" s="24"/>
      <c r="BO1923" s="24"/>
      <c r="BP1923" s="24"/>
      <c r="BQ1923" s="24"/>
      <c r="BR1923" s="24"/>
      <c r="BS1923" s="24"/>
      <c r="BT1923" s="24"/>
      <c r="BU1923" s="24"/>
      <c r="BV1923" s="24"/>
      <c r="BW1923" s="24"/>
      <c r="BX1923" s="24"/>
      <c r="BY1923" s="24"/>
      <c r="BZ1923" s="24"/>
      <c r="CA1923" s="24"/>
      <c r="CB1923" s="24"/>
      <c r="CC1923" s="24"/>
      <c r="CD1923" s="24"/>
      <c r="CE1923" s="24"/>
    </row>
    <row r="1924" spans="46:83" x14ac:dyDescent="0.15">
      <c r="AT1924" s="24"/>
      <c r="AU1924" s="24"/>
      <c r="AV1924" s="24"/>
      <c r="AW1924" s="24"/>
      <c r="AX1924" s="24"/>
      <c r="AY1924" s="24"/>
      <c r="AZ1924" s="24"/>
      <c r="BA1924" s="24"/>
      <c r="BB1924" s="24"/>
      <c r="BC1924" s="24"/>
      <c r="BD1924" s="24"/>
      <c r="BE1924" s="24"/>
      <c r="BF1924" s="24"/>
      <c r="BG1924" s="24"/>
      <c r="BH1924" s="24"/>
      <c r="BI1924" s="24"/>
      <c r="BJ1924" s="24"/>
      <c r="BK1924" s="24"/>
      <c r="BL1924" s="24"/>
      <c r="BM1924" s="24"/>
      <c r="BN1924" s="24"/>
      <c r="BO1924" s="24"/>
      <c r="BP1924" s="24"/>
      <c r="BQ1924" s="24"/>
      <c r="BR1924" s="24"/>
      <c r="BS1924" s="24"/>
      <c r="BT1924" s="24"/>
      <c r="BU1924" s="24"/>
      <c r="BV1924" s="24"/>
      <c r="BW1924" s="24"/>
      <c r="BX1924" s="24"/>
      <c r="BY1924" s="24"/>
      <c r="BZ1924" s="24"/>
      <c r="CA1924" s="24"/>
      <c r="CB1924" s="24"/>
      <c r="CC1924" s="24"/>
      <c r="CD1924" s="24"/>
      <c r="CE1924" s="24"/>
    </row>
    <row r="1925" spans="46:83" x14ac:dyDescent="0.15">
      <c r="AT1925" s="24"/>
      <c r="AU1925" s="24"/>
      <c r="AV1925" s="24"/>
      <c r="AW1925" s="24"/>
      <c r="AX1925" s="24"/>
      <c r="AY1925" s="24"/>
      <c r="AZ1925" s="24"/>
      <c r="BA1925" s="24"/>
      <c r="BB1925" s="24"/>
      <c r="BC1925" s="24"/>
      <c r="BD1925" s="24"/>
      <c r="BE1925" s="24"/>
      <c r="BF1925" s="24"/>
      <c r="BG1925" s="24"/>
      <c r="BH1925" s="24"/>
      <c r="BI1925" s="24"/>
      <c r="BJ1925" s="24"/>
      <c r="BK1925" s="24"/>
      <c r="BL1925" s="24"/>
      <c r="BM1925" s="24"/>
      <c r="BN1925" s="24"/>
      <c r="BO1925" s="24"/>
      <c r="BP1925" s="24"/>
      <c r="BQ1925" s="24"/>
      <c r="BR1925" s="24"/>
      <c r="BS1925" s="24"/>
      <c r="BT1925" s="24"/>
      <c r="BU1925" s="24"/>
      <c r="BV1925" s="24"/>
      <c r="BW1925" s="24"/>
      <c r="BX1925" s="24"/>
      <c r="BY1925" s="24"/>
      <c r="BZ1925" s="24"/>
      <c r="CA1925" s="24"/>
      <c r="CB1925" s="24"/>
      <c r="CC1925" s="24"/>
      <c r="CD1925" s="24"/>
      <c r="CE1925" s="24"/>
    </row>
    <row r="1926" spans="46:83" x14ac:dyDescent="0.15">
      <c r="AT1926" s="24"/>
      <c r="AU1926" s="24"/>
      <c r="AV1926" s="24"/>
      <c r="AW1926" s="24"/>
      <c r="AX1926" s="24"/>
      <c r="AY1926" s="24"/>
      <c r="AZ1926" s="24"/>
      <c r="BA1926" s="24"/>
      <c r="BB1926" s="24"/>
      <c r="BC1926" s="24"/>
      <c r="BD1926" s="24"/>
      <c r="BE1926" s="24"/>
      <c r="BF1926" s="24"/>
      <c r="BG1926" s="24"/>
      <c r="BH1926" s="24"/>
      <c r="BI1926" s="24"/>
      <c r="BJ1926" s="24"/>
      <c r="BK1926" s="24"/>
      <c r="BL1926" s="24"/>
      <c r="BM1926" s="24"/>
      <c r="BN1926" s="24"/>
      <c r="BO1926" s="24"/>
      <c r="BP1926" s="24"/>
      <c r="BQ1926" s="24"/>
      <c r="BR1926" s="24"/>
      <c r="BS1926" s="24"/>
      <c r="BT1926" s="24"/>
      <c r="BU1926" s="24"/>
      <c r="BV1926" s="24"/>
      <c r="BW1926" s="24"/>
      <c r="BX1926" s="24"/>
      <c r="BY1926" s="24"/>
      <c r="BZ1926" s="24"/>
      <c r="CA1926" s="24"/>
      <c r="CB1926" s="24"/>
      <c r="CC1926" s="24"/>
      <c r="CD1926" s="24"/>
      <c r="CE1926" s="24"/>
    </row>
    <row r="1927" spans="46:83" x14ac:dyDescent="0.15">
      <c r="AT1927" s="24"/>
      <c r="AU1927" s="24"/>
      <c r="AV1927" s="24"/>
      <c r="AW1927" s="24"/>
      <c r="AX1927" s="24"/>
      <c r="AY1927" s="24"/>
      <c r="AZ1927" s="24"/>
      <c r="BA1927" s="24"/>
      <c r="BB1927" s="24"/>
      <c r="BC1927" s="24"/>
      <c r="BD1927" s="24"/>
      <c r="BE1927" s="24"/>
      <c r="BF1927" s="24"/>
      <c r="BG1927" s="24"/>
      <c r="BH1927" s="24"/>
      <c r="BI1927" s="24"/>
      <c r="BJ1927" s="24"/>
      <c r="BK1927" s="24"/>
      <c r="BL1927" s="24"/>
      <c r="BM1927" s="24"/>
      <c r="BN1927" s="24"/>
      <c r="BO1927" s="24"/>
      <c r="BP1927" s="24"/>
      <c r="BQ1927" s="24"/>
      <c r="BR1927" s="24"/>
      <c r="BS1927" s="24"/>
      <c r="BT1927" s="24"/>
      <c r="BU1927" s="24"/>
      <c r="BV1927" s="24"/>
      <c r="BW1927" s="24"/>
      <c r="BX1927" s="24"/>
      <c r="BY1927" s="24"/>
      <c r="BZ1927" s="24"/>
      <c r="CA1927" s="24"/>
      <c r="CB1927" s="24"/>
      <c r="CC1927" s="24"/>
      <c r="CD1927" s="24"/>
      <c r="CE1927" s="24"/>
    </row>
    <row r="1928" spans="46:83" x14ac:dyDescent="0.15">
      <c r="AT1928" s="24"/>
      <c r="AU1928" s="24"/>
      <c r="AV1928" s="24"/>
      <c r="AW1928" s="24"/>
      <c r="AX1928" s="24"/>
      <c r="AY1928" s="24"/>
      <c r="AZ1928" s="24"/>
      <c r="BA1928" s="24"/>
      <c r="BB1928" s="24"/>
      <c r="BC1928" s="24"/>
      <c r="BD1928" s="24"/>
      <c r="BE1928" s="24"/>
      <c r="BF1928" s="24"/>
      <c r="BG1928" s="24"/>
      <c r="BH1928" s="24"/>
      <c r="BI1928" s="24"/>
      <c r="BJ1928" s="24"/>
      <c r="BK1928" s="24"/>
      <c r="BL1928" s="24"/>
      <c r="BM1928" s="24"/>
      <c r="BN1928" s="24"/>
      <c r="BO1928" s="24"/>
      <c r="BP1928" s="24"/>
      <c r="BQ1928" s="24"/>
      <c r="BR1928" s="24"/>
      <c r="BS1928" s="24"/>
      <c r="BT1928" s="24"/>
      <c r="BU1928" s="24"/>
      <c r="BV1928" s="24"/>
      <c r="BW1928" s="24"/>
      <c r="BX1928" s="24"/>
      <c r="BY1928" s="24"/>
      <c r="BZ1928" s="24"/>
      <c r="CA1928" s="24"/>
      <c r="CB1928" s="24"/>
      <c r="CC1928" s="24"/>
      <c r="CD1928" s="24"/>
      <c r="CE1928" s="24"/>
    </row>
    <row r="1929" spans="46:83" x14ac:dyDescent="0.15">
      <c r="AT1929" s="24"/>
      <c r="AU1929" s="24"/>
      <c r="AV1929" s="24"/>
      <c r="AW1929" s="24"/>
      <c r="AX1929" s="24"/>
      <c r="AY1929" s="24"/>
      <c r="AZ1929" s="24"/>
      <c r="BA1929" s="24"/>
      <c r="BB1929" s="24"/>
      <c r="BC1929" s="24"/>
      <c r="BD1929" s="24"/>
      <c r="BE1929" s="24"/>
      <c r="BF1929" s="24"/>
      <c r="BG1929" s="24"/>
      <c r="BH1929" s="24"/>
      <c r="BI1929" s="24"/>
      <c r="BJ1929" s="24"/>
      <c r="BK1929" s="24"/>
      <c r="BL1929" s="24"/>
      <c r="BM1929" s="24"/>
      <c r="BN1929" s="24"/>
      <c r="BO1929" s="24"/>
      <c r="BP1929" s="24"/>
      <c r="BQ1929" s="24"/>
      <c r="BR1929" s="24"/>
      <c r="BS1929" s="24"/>
      <c r="BT1929" s="24"/>
      <c r="BU1929" s="24"/>
      <c r="BV1929" s="24"/>
      <c r="BW1929" s="24"/>
      <c r="BX1929" s="24"/>
      <c r="BY1929" s="24"/>
      <c r="BZ1929" s="24"/>
      <c r="CA1929" s="24"/>
      <c r="CB1929" s="24"/>
      <c r="CC1929" s="24"/>
      <c r="CD1929" s="24"/>
      <c r="CE1929" s="24"/>
    </row>
    <row r="1930" spans="46:83" x14ac:dyDescent="0.15">
      <c r="AT1930" s="24"/>
      <c r="AU1930" s="24"/>
      <c r="AV1930" s="24"/>
      <c r="AW1930" s="24"/>
      <c r="AX1930" s="24"/>
      <c r="AY1930" s="24"/>
      <c r="AZ1930" s="24"/>
      <c r="BA1930" s="24"/>
      <c r="BB1930" s="24"/>
      <c r="BC1930" s="24"/>
      <c r="BD1930" s="24"/>
      <c r="BE1930" s="24"/>
      <c r="BF1930" s="24"/>
      <c r="BG1930" s="24"/>
      <c r="BH1930" s="24"/>
      <c r="BI1930" s="24"/>
      <c r="BJ1930" s="24"/>
      <c r="BK1930" s="24"/>
      <c r="BL1930" s="24"/>
      <c r="BM1930" s="24"/>
      <c r="BN1930" s="24"/>
      <c r="BO1930" s="24"/>
      <c r="BP1930" s="24"/>
      <c r="BQ1930" s="24"/>
      <c r="BR1930" s="24"/>
      <c r="BS1930" s="24"/>
      <c r="BT1930" s="24"/>
      <c r="BU1930" s="24"/>
      <c r="BV1930" s="24"/>
      <c r="BW1930" s="24"/>
      <c r="BX1930" s="24"/>
      <c r="BY1930" s="24"/>
      <c r="BZ1930" s="24"/>
      <c r="CA1930" s="24"/>
      <c r="CB1930" s="24"/>
      <c r="CC1930" s="24"/>
      <c r="CD1930" s="24"/>
      <c r="CE1930" s="24"/>
    </row>
    <row r="1931" spans="46:83" x14ac:dyDescent="0.15">
      <c r="AT1931" s="24"/>
      <c r="AU1931" s="24"/>
      <c r="AV1931" s="24"/>
      <c r="AW1931" s="24"/>
      <c r="AX1931" s="24"/>
      <c r="AY1931" s="24"/>
      <c r="AZ1931" s="24"/>
      <c r="BA1931" s="24"/>
      <c r="BB1931" s="24"/>
      <c r="BC1931" s="24"/>
      <c r="BD1931" s="24"/>
      <c r="BE1931" s="24"/>
      <c r="BF1931" s="24"/>
      <c r="BG1931" s="24"/>
      <c r="BH1931" s="24"/>
      <c r="BI1931" s="24"/>
      <c r="BJ1931" s="24"/>
      <c r="BK1931" s="24"/>
      <c r="BL1931" s="24"/>
      <c r="BM1931" s="24"/>
      <c r="BN1931" s="24"/>
      <c r="BO1931" s="24"/>
      <c r="BP1931" s="24"/>
      <c r="BQ1931" s="24"/>
      <c r="BR1931" s="24"/>
      <c r="BS1931" s="24"/>
      <c r="BT1931" s="24"/>
      <c r="BU1931" s="24"/>
      <c r="BV1931" s="24"/>
      <c r="BW1931" s="24"/>
      <c r="BX1931" s="24"/>
      <c r="BY1931" s="24"/>
      <c r="BZ1931" s="24"/>
      <c r="CA1931" s="24"/>
      <c r="CB1931" s="24"/>
      <c r="CC1931" s="24"/>
      <c r="CD1931" s="24"/>
      <c r="CE1931" s="24"/>
    </row>
    <row r="1932" spans="46:83" x14ac:dyDescent="0.15">
      <c r="AT1932" s="24"/>
      <c r="AU1932" s="24"/>
      <c r="AV1932" s="24"/>
      <c r="AW1932" s="24"/>
      <c r="AX1932" s="24"/>
      <c r="AY1932" s="24"/>
      <c r="AZ1932" s="24"/>
      <c r="BA1932" s="24"/>
      <c r="BB1932" s="24"/>
      <c r="BC1932" s="24"/>
      <c r="BD1932" s="24"/>
      <c r="BE1932" s="24"/>
      <c r="BF1932" s="24"/>
      <c r="BG1932" s="24"/>
      <c r="BH1932" s="24"/>
      <c r="BI1932" s="24"/>
      <c r="BJ1932" s="24"/>
      <c r="BK1932" s="24"/>
      <c r="BL1932" s="24"/>
      <c r="BM1932" s="24"/>
      <c r="BN1932" s="24"/>
      <c r="BO1932" s="24"/>
      <c r="BP1932" s="24"/>
      <c r="BQ1932" s="24"/>
      <c r="BR1932" s="24"/>
      <c r="BS1932" s="24"/>
      <c r="BT1932" s="24"/>
      <c r="BU1932" s="24"/>
      <c r="BV1932" s="24"/>
      <c r="BW1932" s="24"/>
      <c r="BX1932" s="24"/>
      <c r="BY1932" s="24"/>
      <c r="BZ1932" s="24"/>
      <c r="CA1932" s="24"/>
      <c r="CB1932" s="24"/>
      <c r="CC1932" s="24"/>
      <c r="CD1932" s="24"/>
      <c r="CE1932" s="24"/>
    </row>
    <row r="1933" spans="46:83" x14ac:dyDescent="0.15">
      <c r="AT1933" s="24"/>
      <c r="AU1933" s="24"/>
      <c r="AV1933" s="24"/>
      <c r="AW1933" s="24"/>
      <c r="AX1933" s="24"/>
      <c r="AY1933" s="24"/>
      <c r="AZ1933" s="24"/>
      <c r="BA1933" s="24"/>
      <c r="BB1933" s="24"/>
      <c r="BC1933" s="24"/>
      <c r="BD1933" s="24"/>
      <c r="BE1933" s="24"/>
      <c r="BF1933" s="24"/>
      <c r="BG1933" s="24"/>
      <c r="BH1933" s="24"/>
      <c r="BI1933" s="24"/>
      <c r="BJ1933" s="24"/>
      <c r="BK1933" s="24"/>
      <c r="BL1933" s="24"/>
      <c r="BM1933" s="24"/>
      <c r="BN1933" s="24"/>
      <c r="BO1933" s="24"/>
      <c r="BP1933" s="24"/>
      <c r="BQ1933" s="24"/>
      <c r="BR1933" s="24"/>
      <c r="BS1933" s="24"/>
      <c r="BT1933" s="24"/>
      <c r="BU1933" s="24"/>
      <c r="BV1933" s="24"/>
      <c r="BW1933" s="24"/>
      <c r="BX1933" s="24"/>
      <c r="BY1933" s="24"/>
      <c r="BZ1933" s="24"/>
      <c r="CA1933" s="24"/>
      <c r="CB1933" s="24"/>
      <c r="CC1933" s="24"/>
      <c r="CD1933" s="24"/>
      <c r="CE1933" s="24"/>
    </row>
    <row r="1934" spans="46:83" x14ac:dyDescent="0.15">
      <c r="AT1934" s="24"/>
      <c r="AU1934" s="24"/>
      <c r="AV1934" s="24"/>
      <c r="AW1934" s="24"/>
      <c r="AX1934" s="24"/>
      <c r="AY1934" s="24"/>
      <c r="AZ1934" s="24"/>
      <c r="BA1934" s="24"/>
      <c r="BB1934" s="24"/>
      <c r="BC1934" s="24"/>
      <c r="BD1934" s="24"/>
      <c r="BE1934" s="24"/>
      <c r="BF1934" s="24"/>
      <c r="BG1934" s="24"/>
      <c r="BH1934" s="24"/>
      <c r="BI1934" s="24"/>
      <c r="BJ1934" s="24"/>
      <c r="BK1934" s="24"/>
      <c r="BL1934" s="24"/>
      <c r="BM1934" s="24"/>
      <c r="BN1934" s="24"/>
      <c r="BO1934" s="24"/>
      <c r="BP1934" s="24"/>
      <c r="BQ1934" s="24"/>
      <c r="BR1934" s="24"/>
      <c r="BS1934" s="24"/>
      <c r="BT1934" s="24"/>
      <c r="BU1934" s="24"/>
      <c r="BV1934" s="24"/>
      <c r="BW1934" s="24"/>
      <c r="BX1934" s="24"/>
      <c r="BY1934" s="24"/>
      <c r="BZ1934" s="24"/>
      <c r="CA1934" s="24"/>
      <c r="CB1934" s="24"/>
      <c r="CC1934" s="24"/>
      <c r="CD1934" s="24"/>
      <c r="CE1934" s="24"/>
    </row>
    <row r="1935" spans="46:83" x14ac:dyDescent="0.15">
      <c r="AT1935" s="24"/>
      <c r="AU1935" s="24"/>
      <c r="AV1935" s="24"/>
      <c r="AW1935" s="24"/>
      <c r="AX1935" s="24"/>
      <c r="AY1935" s="24"/>
      <c r="AZ1935" s="24"/>
      <c r="BA1935" s="24"/>
      <c r="BB1935" s="24"/>
      <c r="BC1935" s="24"/>
      <c r="BD1935" s="24"/>
      <c r="BE1935" s="24"/>
      <c r="BF1935" s="24"/>
      <c r="BG1935" s="24"/>
      <c r="BH1935" s="24"/>
      <c r="BI1935" s="24"/>
      <c r="BJ1935" s="24"/>
      <c r="BK1935" s="24"/>
      <c r="BL1935" s="24"/>
      <c r="BM1935" s="24"/>
      <c r="BN1935" s="24"/>
      <c r="BO1935" s="24"/>
      <c r="BP1935" s="24"/>
      <c r="BQ1935" s="24"/>
      <c r="BR1935" s="24"/>
      <c r="BS1935" s="24"/>
      <c r="BT1935" s="24"/>
      <c r="BU1935" s="24"/>
      <c r="BV1935" s="24"/>
      <c r="BW1935" s="24"/>
      <c r="BX1935" s="24"/>
      <c r="BY1935" s="24"/>
      <c r="BZ1935" s="24"/>
      <c r="CA1935" s="24"/>
      <c r="CB1935" s="24"/>
      <c r="CC1935" s="24"/>
      <c r="CD1935" s="24"/>
      <c r="CE1935" s="24"/>
    </row>
    <row r="1936" spans="46:83" x14ac:dyDescent="0.15">
      <c r="AT1936" s="24"/>
      <c r="AU1936" s="24"/>
      <c r="AV1936" s="24"/>
      <c r="AW1936" s="24"/>
      <c r="AX1936" s="24"/>
      <c r="AY1936" s="24"/>
      <c r="AZ1936" s="24"/>
      <c r="BA1936" s="24"/>
      <c r="BB1936" s="24"/>
      <c r="BC1936" s="24"/>
      <c r="BD1936" s="24"/>
      <c r="BE1936" s="24"/>
      <c r="BF1936" s="24"/>
      <c r="BG1936" s="24"/>
      <c r="BH1936" s="24"/>
      <c r="BI1936" s="24"/>
      <c r="BJ1936" s="24"/>
      <c r="BK1936" s="24"/>
      <c r="BL1936" s="24"/>
      <c r="BM1936" s="24"/>
      <c r="BN1936" s="24"/>
      <c r="BO1936" s="24"/>
      <c r="BP1936" s="24"/>
      <c r="BQ1936" s="24"/>
      <c r="BR1936" s="24"/>
      <c r="BS1936" s="24"/>
      <c r="BT1936" s="24"/>
      <c r="BU1936" s="24"/>
      <c r="BV1936" s="24"/>
      <c r="BW1936" s="24"/>
      <c r="BX1936" s="24"/>
      <c r="BY1936" s="24"/>
      <c r="BZ1936" s="24"/>
      <c r="CA1936" s="24"/>
      <c r="CB1936" s="24"/>
      <c r="CC1936" s="24"/>
      <c r="CD1936" s="24"/>
      <c r="CE1936" s="24"/>
    </row>
    <row r="1937" spans="46:83" x14ac:dyDescent="0.15">
      <c r="AT1937" s="24"/>
      <c r="AU1937" s="24"/>
      <c r="AV1937" s="24"/>
      <c r="AW1937" s="24"/>
      <c r="AX1937" s="24"/>
      <c r="AY1937" s="24"/>
      <c r="AZ1937" s="24"/>
      <c r="BA1937" s="24"/>
      <c r="BB1937" s="24"/>
      <c r="BC1937" s="24"/>
      <c r="BD1937" s="24"/>
      <c r="BE1937" s="24"/>
      <c r="BF1937" s="24"/>
      <c r="BG1937" s="24"/>
      <c r="BH1937" s="24"/>
      <c r="BI1937" s="24"/>
      <c r="BJ1937" s="24"/>
      <c r="BK1937" s="24"/>
      <c r="BL1937" s="24"/>
      <c r="BM1937" s="24"/>
      <c r="BN1937" s="24"/>
      <c r="BO1937" s="24"/>
      <c r="BP1937" s="24"/>
      <c r="BQ1937" s="24"/>
      <c r="BR1937" s="24"/>
      <c r="BS1937" s="24"/>
      <c r="BT1937" s="24"/>
      <c r="BU1937" s="24"/>
      <c r="BV1937" s="24"/>
      <c r="BW1937" s="24"/>
      <c r="BX1937" s="24"/>
      <c r="BY1937" s="24"/>
      <c r="BZ1937" s="24"/>
      <c r="CA1937" s="24"/>
      <c r="CB1937" s="24"/>
      <c r="CC1937" s="24"/>
      <c r="CD1937" s="24"/>
      <c r="CE1937" s="24"/>
    </row>
    <row r="1938" spans="46:83" x14ac:dyDescent="0.15">
      <c r="AT1938" s="24"/>
      <c r="AU1938" s="24"/>
      <c r="AV1938" s="24"/>
      <c r="AW1938" s="24"/>
      <c r="AX1938" s="24"/>
      <c r="AY1938" s="24"/>
      <c r="AZ1938" s="24"/>
      <c r="BA1938" s="24"/>
      <c r="BB1938" s="24"/>
      <c r="BC1938" s="24"/>
      <c r="BD1938" s="24"/>
      <c r="BE1938" s="24"/>
      <c r="BF1938" s="24"/>
      <c r="BG1938" s="24"/>
      <c r="BH1938" s="24"/>
      <c r="BI1938" s="24"/>
      <c r="BJ1938" s="24"/>
      <c r="BK1938" s="24"/>
      <c r="BL1938" s="24"/>
      <c r="BM1938" s="24"/>
      <c r="BN1938" s="24"/>
      <c r="BO1938" s="24"/>
      <c r="BP1938" s="24"/>
      <c r="BQ1938" s="24"/>
      <c r="BR1938" s="24"/>
      <c r="BS1938" s="24"/>
      <c r="BT1938" s="24"/>
      <c r="BU1938" s="24"/>
      <c r="BV1938" s="24"/>
      <c r="BW1938" s="24"/>
      <c r="BX1938" s="24"/>
      <c r="BY1938" s="24"/>
      <c r="BZ1938" s="24"/>
      <c r="CA1938" s="24"/>
      <c r="CB1938" s="24"/>
      <c r="CC1938" s="24"/>
      <c r="CD1938" s="24"/>
      <c r="CE1938" s="24"/>
    </row>
    <row r="1939" spans="46:83" x14ac:dyDescent="0.15">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row>
    <row r="1940" spans="46:83" x14ac:dyDescent="0.15">
      <c r="AT1940" s="24"/>
      <c r="AU1940" s="24"/>
      <c r="AV1940" s="24"/>
      <c r="AW1940" s="24"/>
      <c r="AX1940" s="24"/>
      <c r="AY1940" s="24"/>
      <c r="AZ1940" s="24"/>
      <c r="BA1940" s="24"/>
      <c r="BB1940" s="24"/>
      <c r="BC1940" s="24"/>
      <c r="BD1940" s="24"/>
      <c r="BE1940" s="24"/>
      <c r="BF1940" s="24"/>
      <c r="BG1940" s="24"/>
      <c r="BH1940" s="24"/>
      <c r="BI1940" s="24"/>
      <c r="BJ1940" s="24"/>
      <c r="BK1940" s="24"/>
      <c r="BL1940" s="24"/>
      <c r="BM1940" s="24"/>
      <c r="BN1940" s="24"/>
      <c r="BO1940" s="24"/>
      <c r="BP1940" s="24"/>
      <c r="BQ1940" s="24"/>
      <c r="BR1940" s="24"/>
      <c r="BS1940" s="24"/>
      <c r="BT1940" s="24"/>
      <c r="BU1940" s="24"/>
      <c r="BV1940" s="24"/>
      <c r="BW1940" s="24"/>
      <c r="BX1940" s="24"/>
      <c r="BY1940" s="24"/>
      <c r="BZ1940" s="24"/>
      <c r="CA1940" s="24"/>
      <c r="CB1940" s="24"/>
      <c r="CC1940" s="24"/>
      <c r="CD1940" s="24"/>
      <c r="CE1940" s="24"/>
    </row>
    <row r="1941" spans="46:83" x14ac:dyDescent="0.15">
      <c r="AT1941" s="24"/>
      <c r="AU1941" s="24"/>
      <c r="AV1941" s="24"/>
      <c r="AW1941" s="24"/>
      <c r="AX1941" s="24"/>
      <c r="AY1941" s="24"/>
      <c r="AZ1941" s="24"/>
      <c r="BA1941" s="24"/>
      <c r="BB1941" s="24"/>
      <c r="BC1941" s="24"/>
      <c r="BD1941" s="24"/>
      <c r="BE1941" s="24"/>
      <c r="BF1941" s="24"/>
      <c r="BG1941" s="24"/>
      <c r="BH1941" s="24"/>
      <c r="BI1941" s="24"/>
      <c r="BJ1941" s="24"/>
      <c r="BK1941" s="24"/>
      <c r="BL1941" s="24"/>
      <c r="BM1941" s="24"/>
      <c r="BN1941" s="24"/>
      <c r="BO1941" s="24"/>
      <c r="BP1941" s="24"/>
      <c r="BQ1941" s="24"/>
      <c r="BR1941" s="24"/>
      <c r="BS1941" s="24"/>
      <c r="BT1941" s="24"/>
      <c r="BU1941" s="24"/>
      <c r="BV1941" s="24"/>
      <c r="BW1941" s="24"/>
      <c r="BX1941" s="24"/>
      <c r="BY1941" s="24"/>
      <c r="BZ1941" s="24"/>
      <c r="CA1941" s="24"/>
      <c r="CB1941" s="24"/>
      <c r="CC1941" s="24"/>
      <c r="CD1941" s="24"/>
      <c r="CE1941" s="24"/>
    </row>
    <row r="1942" spans="46:83" x14ac:dyDescent="0.15">
      <c r="AT1942" s="24"/>
      <c r="AU1942" s="24"/>
      <c r="AV1942" s="24"/>
      <c r="AW1942" s="24"/>
      <c r="AX1942" s="24"/>
      <c r="AY1942" s="24"/>
      <c r="AZ1942" s="24"/>
      <c r="BA1942" s="24"/>
      <c r="BB1942" s="24"/>
      <c r="BC1942" s="24"/>
      <c r="BD1942" s="24"/>
      <c r="BE1942" s="24"/>
      <c r="BF1942" s="24"/>
      <c r="BG1942" s="24"/>
      <c r="BH1942" s="24"/>
      <c r="BI1942" s="24"/>
      <c r="BJ1942" s="24"/>
      <c r="BK1942" s="24"/>
      <c r="BL1942" s="24"/>
      <c r="BM1942" s="24"/>
      <c r="BN1942" s="24"/>
      <c r="BO1942" s="24"/>
      <c r="BP1942" s="24"/>
      <c r="BQ1942" s="24"/>
      <c r="BR1942" s="24"/>
      <c r="BS1942" s="24"/>
      <c r="BT1942" s="24"/>
      <c r="BU1942" s="24"/>
      <c r="BV1942" s="24"/>
      <c r="BW1942" s="24"/>
      <c r="BX1942" s="24"/>
      <c r="BY1942" s="24"/>
      <c r="BZ1942" s="24"/>
      <c r="CA1942" s="24"/>
      <c r="CB1942" s="24"/>
      <c r="CC1942" s="24"/>
      <c r="CD1942" s="24"/>
      <c r="CE1942" s="24"/>
    </row>
    <row r="1943" spans="46:83" x14ac:dyDescent="0.15">
      <c r="AT1943" s="24"/>
      <c r="AU1943" s="24"/>
      <c r="AV1943" s="24"/>
      <c r="AW1943" s="24"/>
      <c r="AX1943" s="24"/>
      <c r="AY1943" s="24"/>
      <c r="AZ1943" s="24"/>
      <c r="BA1943" s="24"/>
      <c r="BB1943" s="24"/>
      <c r="BC1943" s="24"/>
      <c r="BD1943" s="24"/>
      <c r="BE1943" s="24"/>
      <c r="BF1943" s="24"/>
      <c r="BG1943" s="24"/>
      <c r="BH1943" s="24"/>
      <c r="BI1943" s="24"/>
      <c r="BJ1943" s="24"/>
      <c r="BK1943" s="24"/>
      <c r="BL1943" s="24"/>
      <c r="BM1943" s="24"/>
      <c r="BN1943" s="24"/>
      <c r="BO1943" s="24"/>
      <c r="BP1943" s="24"/>
      <c r="BQ1943" s="24"/>
      <c r="BR1943" s="24"/>
      <c r="BS1943" s="24"/>
      <c r="BT1943" s="24"/>
      <c r="BU1943" s="24"/>
      <c r="BV1943" s="24"/>
      <c r="BW1943" s="24"/>
      <c r="BX1943" s="24"/>
      <c r="BY1943" s="24"/>
      <c r="BZ1943" s="24"/>
      <c r="CA1943" s="24"/>
      <c r="CB1943" s="24"/>
      <c r="CC1943" s="24"/>
      <c r="CD1943" s="24"/>
      <c r="CE1943" s="24"/>
    </row>
    <row r="1944" spans="46:83" x14ac:dyDescent="0.15">
      <c r="AT1944" s="24"/>
      <c r="AU1944" s="24"/>
      <c r="AV1944" s="24"/>
      <c r="AW1944" s="24"/>
      <c r="AX1944" s="24"/>
      <c r="AY1944" s="24"/>
      <c r="AZ1944" s="24"/>
      <c r="BA1944" s="24"/>
      <c r="BB1944" s="24"/>
      <c r="BC1944" s="24"/>
      <c r="BD1944" s="24"/>
      <c r="BE1944" s="24"/>
      <c r="BF1944" s="24"/>
      <c r="BG1944" s="24"/>
      <c r="BH1944" s="24"/>
      <c r="BI1944" s="24"/>
      <c r="BJ1944" s="24"/>
      <c r="BK1944" s="24"/>
      <c r="BL1944" s="24"/>
      <c r="BM1944" s="24"/>
      <c r="BN1944" s="24"/>
      <c r="BO1944" s="24"/>
      <c r="BP1944" s="24"/>
      <c r="BQ1944" s="24"/>
      <c r="BR1944" s="24"/>
      <c r="BS1944" s="24"/>
      <c r="BT1944" s="24"/>
      <c r="BU1944" s="24"/>
      <c r="BV1944" s="24"/>
      <c r="BW1944" s="24"/>
      <c r="BX1944" s="24"/>
      <c r="BY1944" s="24"/>
      <c r="BZ1944" s="24"/>
      <c r="CA1944" s="24"/>
      <c r="CB1944" s="24"/>
      <c r="CC1944" s="24"/>
      <c r="CD1944" s="24"/>
      <c r="CE1944" s="24"/>
    </row>
    <row r="1945" spans="46:83" x14ac:dyDescent="0.15">
      <c r="AT1945" s="24"/>
      <c r="AU1945" s="24"/>
      <c r="AV1945" s="24"/>
      <c r="AW1945" s="24"/>
      <c r="AX1945" s="24"/>
      <c r="AY1945" s="24"/>
      <c r="AZ1945" s="24"/>
      <c r="BA1945" s="24"/>
      <c r="BB1945" s="24"/>
      <c r="BC1945" s="24"/>
      <c r="BD1945" s="24"/>
      <c r="BE1945" s="24"/>
      <c r="BF1945" s="24"/>
      <c r="BG1945" s="24"/>
      <c r="BH1945" s="24"/>
      <c r="BI1945" s="24"/>
      <c r="BJ1945" s="24"/>
      <c r="BK1945" s="24"/>
      <c r="BL1945" s="24"/>
      <c r="BM1945" s="24"/>
      <c r="BN1945" s="24"/>
      <c r="BO1945" s="24"/>
      <c r="BP1945" s="24"/>
      <c r="BQ1945" s="24"/>
      <c r="BR1945" s="24"/>
      <c r="BS1945" s="24"/>
      <c r="BT1945" s="24"/>
      <c r="BU1945" s="24"/>
      <c r="BV1945" s="24"/>
      <c r="BW1945" s="24"/>
      <c r="BX1945" s="24"/>
      <c r="BY1945" s="24"/>
      <c r="BZ1945" s="24"/>
      <c r="CA1945" s="24"/>
      <c r="CB1945" s="24"/>
      <c r="CC1945" s="24"/>
      <c r="CD1945" s="24"/>
      <c r="CE1945" s="24"/>
    </row>
    <row r="1946" spans="46:83" x14ac:dyDescent="0.15">
      <c r="AT1946" s="24"/>
      <c r="AU1946" s="24"/>
      <c r="AV1946" s="24"/>
      <c r="AW1946" s="24"/>
      <c r="AX1946" s="24"/>
      <c r="AY1946" s="24"/>
      <c r="AZ1946" s="24"/>
      <c r="BA1946" s="24"/>
      <c r="BB1946" s="24"/>
      <c r="BC1946" s="24"/>
      <c r="BD1946" s="24"/>
      <c r="BE1946" s="24"/>
      <c r="BF1946" s="24"/>
      <c r="BG1946" s="24"/>
      <c r="BH1946" s="24"/>
      <c r="BI1946" s="24"/>
      <c r="BJ1946" s="24"/>
      <c r="BK1946" s="24"/>
      <c r="BL1946" s="24"/>
      <c r="BM1946" s="24"/>
      <c r="BN1946" s="24"/>
      <c r="BO1946" s="24"/>
      <c r="BP1946" s="24"/>
      <c r="BQ1946" s="24"/>
      <c r="BR1946" s="24"/>
      <c r="BS1946" s="24"/>
      <c r="BT1946" s="24"/>
      <c r="BU1946" s="24"/>
      <c r="BV1946" s="24"/>
      <c r="BW1946" s="24"/>
      <c r="BX1946" s="24"/>
      <c r="BY1946" s="24"/>
      <c r="BZ1946" s="24"/>
      <c r="CA1946" s="24"/>
      <c r="CB1946" s="24"/>
      <c r="CC1946" s="24"/>
      <c r="CD1946" s="24"/>
      <c r="CE1946" s="24"/>
    </row>
    <row r="1947" spans="46:83" x14ac:dyDescent="0.15">
      <c r="AT1947" s="24"/>
      <c r="AU1947" s="24"/>
      <c r="AV1947" s="24"/>
      <c r="AW1947" s="24"/>
      <c r="AX1947" s="24"/>
      <c r="AY1947" s="24"/>
      <c r="AZ1947" s="24"/>
      <c r="BA1947" s="24"/>
      <c r="BB1947" s="24"/>
      <c r="BC1947" s="24"/>
      <c r="BD1947" s="24"/>
      <c r="BE1947" s="24"/>
      <c r="BF1947" s="24"/>
      <c r="BG1947" s="24"/>
      <c r="BH1947" s="24"/>
      <c r="BI1947" s="24"/>
      <c r="BJ1947" s="24"/>
      <c r="BK1947" s="24"/>
      <c r="BL1947" s="24"/>
      <c r="BM1947" s="24"/>
      <c r="BN1947" s="24"/>
      <c r="BO1947" s="24"/>
      <c r="BP1947" s="24"/>
      <c r="BQ1947" s="24"/>
      <c r="BR1947" s="24"/>
      <c r="BS1947" s="24"/>
      <c r="BT1947" s="24"/>
      <c r="BU1947" s="24"/>
      <c r="BV1947" s="24"/>
      <c r="BW1947" s="24"/>
      <c r="BX1947" s="24"/>
      <c r="BY1947" s="24"/>
      <c r="BZ1947" s="24"/>
      <c r="CA1947" s="24"/>
      <c r="CB1947" s="24"/>
      <c r="CC1947" s="24"/>
      <c r="CD1947" s="24"/>
      <c r="CE1947" s="24"/>
    </row>
    <row r="1948" spans="46:83" x14ac:dyDescent="0.15">
      <c r="AT1948" s="24"/>
      <c r="AU1948" s="24"/>
      <c r="AV1948" s="24"/>
      <c r="AW1948" s="24"/>
      <c r="AX1948" s="24"/>
      <c r="AY1948" s="24"/>
      <c r="AZ1948" s="24"/>
      <c r="BA1948" s="24"/>
      <c r="BB1948" s="24"/>
      <c r="BC1948" s="24"/>
      <c r="BD1948" s="24"/>
      <c r="BE1948" s="24"/>
      <c r="BF1948" s="24"/>
      <c r="BG1948" s="24"/>
      <c r="BH1948" s="24"/>
      <c r="BI1948" s="24"/>
      <c r="BJ1948" s="24"/>
      <c r="BK1948" s="24"/>
      <c r="BL1948" s="24"/>
      <c r="BM1948" s="24"/>
      <c r="BN1948" s="24"/>
      <c r="BO1948" s="24"/>
      <c r="BP1948" s="24"/>
      <c r="BQ1948" s="24"/>
      <c r="BR1948" s="24"/>
      <c r="BS1948" s="24"/>
      <c r="BT1948" s="24"/>
      <c r="BU1948" s="24"/>
      <c r="BV1948" s="24"/>
      <c r="BW1948" s="24"/>
      <c r="BX1948" s="24"/>
      <c r="BY1948" s="24"/>
      <c r="BZ1948" s="24"/>
      <c r="CA1948" s="24"/>
      <c r="CB1948" s="24"/>
      <c r="CC1948" s="24"/>
      <c r="CD1948" s="24"/>
      <c r="CE1948" s="24"/>
    </row>
    <row r="1949" spans="46:83" x14ac:dyDescent="0.15">
      <c r="AT1949" s="24"/>
      <c r="AU1949" s="24"/>
      <c r="AV1949" s="24"/>
      <c r="AW1949" s="24"/>
      <c r="AX1949" s="24"/>
      <c r="AY1949" s="24"/>
      <c r="AZ1949" s="24"/>
      <c r="BA1949" s="24"/>
      <c r="BB1949" s="24"/>
      <c r="BC1949" s="24"/>
      <c r="BD1949" s="24"/>
      <c r="BE1949" s="24"/>
      <c r="BF1949" s="24"/>
      <c r="BG1949" s="24"/>
      <c r="BH1949" s="24"/>
      <c r="BI1949" s="24"/>
      <c r="BJ1949" s="24"/>
      <c r="BK1949" s="24"/>
      <c r="BL1949" s="24"/>
      <c r="BM1949" s="24"/>
      <c r="BN1949" s="24"/>
      <c r="BO1949" s="24"/>
      <c r="BP1949" s="24"/>
      <c r="BQ1949" s="24"/>
      <c r="BR1949" s="24"/>
      <c r="BS1949" s="24"/>
      <c r="BT1949" s="24"/>
      <c r="BU1949" s="24"/>
      <c r="BV1949" s="24"/>
      <c r="BW1949" s="24"/>
      <c r="BX1949" s="24"/>
      <c r="BY1949" s="24"/>
      <c r="BZ1949" s="24"/>
      <c r="CA1949" s="24"/>
      <c r="CB1949" s="24"/>
      <c r="CC1949" s="24"/>
      <c r="CD1949" s="24"/>
      <c r="CE1949" s="24"/>
    </row>
    <row r="1950" spans="46:83" x14ac:dyDescent="0.15">
      <c r="AT1950" s="24"/>
      <c r="AU1950" s="24"/>
      <c r="AV1950" s="24"/>
      <c r="AW1950" s="24"/>
      <c r="AX1950" s="24"/>
      <c r="AY1950" s="24"/>
      <c r="AZ1950" s="24"/>
      <c r="BA1950" s="24"/>
      <c r="BB1950" s="24"/>
      <c r="BC1950" s="24"/>
      <c r="BD1950" s="24"/>
      <c r="BE1950" s="24"/>
      <c r="BF1950" s="24"/>
      <c r="BG1950" s="24"/>
      <c r="BH1950" s="24"/>
      <c r="BI1950" s="24"/>
      <c r="BJ1950" s="24"/>
      <c r="BK1950" s="24"/>
      <c r="BL1950" s="24"/>
      <c r="BM1950" s="24"/>
      <c r="BN1950" s="24"/>
      <c r="BO1950" s="24"/>
      <c r="BP1950" s="24"/>
      <c r="BQ1950" s="24"/>
      <c r="BR1950" s="24"/>
      <c r="BS1950" s="24"/>
      <c r="BT1950" s="24"/>
      <c r="BU1950" s="24"/>
      <c r="BV1950" s="24"/>
      <c r="BW1950" s="24"/>
      <c r="BX1950" s="24"/>
      <c r="BY1950" s="24"/>
      <c r="BZ1950" s="24"/>
      <c r="CA1950" s="24"/>
      <c r="CB1950" s="24"/>
      <c r="CC1950" s="24"/>
      <c r="CD1950" s="24"/>
      <c r="CE1950" s="24"/>
    </row>
    <row r="1951" spans="46:83" x14ac:dyDescent="0.15">
      <c r="AT1951" s="24"/>
      <c r="AU1951" s="24"/>
      <c r="AV1951" s="24"/>
      <c r="AW1951" s="24"/>
      <c r="AX1951" s="24"/>
      <c r="AY1951" s="24"/>
      <c r="AZ1951" s="24"/>
      <c r="BA1951" s="24"/>
      <c r="BB1951" s="24"/>
      <c r="BC1951" s="24"/>
      <c r="BD1951" s="24"/>
      <c r="BE1951" s="24"/>
      <c r="BF1951" s="24"/>
      <c r="BG1951" s="24"/>
      <c r="BH1951" s="24"/>
      <c r="BI1951" s="24"/>
      <c r="BJ1951" s="24"/>
      <c r="BK1951" s="24"/>
      <c r="BL1951" s="24"/>
      <c r="BM1951" s="24"/>
      <c r="BN1951" s="24"/>
      <c r="BO1951" s="24"/>
      <c r="BP1951" s="24"/>
      <c r="BQ1951" s="24"/>
      <c r="BR1951" s="24"/>
      <c r="BS1951" s="24"/>
      <c r="BT1951" s="24"/>
      <c r="BU1951" s="24"/>
      <c r="BV1951" s="24"/>
      <c r="BW1951" s="24"/>
      <c r="BX1951" s="24"/>
      <c r="BY1951" s="24"/>
      <c r="BZ1951" s="24"/>
      <c r="CA1951" s="24"/>
      <c r="CB1951" s="24"/>
      <c r="CC1951" s="24"/>
      <c r="CD1951" s="24"/>
      <c r="CE1951" s="24"/>
    </row>
    <row r="1952" spans="46:83" x14ac:dyDescent="0.15">
      <c r="AT1952" s="24"/>
      <c r="AU1952" s="24"/>
      <c r="AV1952" s="24"/>
      <c r="AW1952" s="24"/>
      <c r="AX1952" s="24"/>
      <c r="AY1952" s="24"/>
      <c r="AZ1952" s="24"/>
      <c r="BA1952" s="24"/>
      <c r="BB1952" s="24"/>
      <c r="BC1952" s="24"/>
      <c r="BD1952" s="24"/>
      <c r="BE1952" s="24"/>
      <c r="BF1952" s="24"/>
      <c r="BG1952" s="24"/>
      <c r="BH1952" s="24"/>
      <c r="BI1952" s="24"/>
      <c r="BJ1952" s="24"/>
      <c r="BK1952" s="24"/>
      <c r="BL1952" s="24"/>
      <c r="BM1952" s="24"/>
      <c r="BN1952" s="24"/>
      <c r="BO1952" s="24"/>
      <c r="BP1952" s="24"/>
      <c r="BQ1952" s="24"/>
      <c r="BR1952" s="24"/>
      <c r="BS1952" s="24"/>
      <c r="BT1952" s="24"/>
      <c r="BU1952" s="24"/>
      <c r="BV1952" s="24"/>
      <c r="BW1952" s="24"/>
      <c r="BX1952" s="24"/>
      <c r="BY1952" s="24"/>
      <c r="BZ1952" s="24"/>
      <c r="CA1952" s="24"/>
      <c r="CB1952" s="24"/>
      <c r="CC1952" s="24"/>
      <c r="CD1952" s="24"/>
      <c r="CE1952" s="24"/>
    </row>
    <row r="1953" spans="46:83" x14ac:dyDescent="0.15">
      <c r="AT1953" s="24"/>
      <c r="AU1953" s="24"/>
      <c r="AV1953" s="24"/>
      <c r="AW1953" s="24"/>
      <c r="AX1953" s="24"/>
      <c r="AY1953" s="24"/>
      <c r="AZ1953" s="24"/>
      <c r="BA1953" s="24"/>
      <c r="BB1953" s="24"/>
      <c r="BC1953" s="24"/>
      <c r="BD1953" s="24"/>
      <c r="BE1953" s="24"/>
      <c r="BF1953" s="24"/>
      <c r="BG1953" s="24"/>
      <c r="BH1953" s="24"/>
      <c r="BI1953" s="24"/>
      <c r="BJ1953" s="24"/>
      <c r="BK1953" s="24"/>
      <c r="BL1953" s="24"/>
      <c r="BM1953" s="24"/>
      <c r="BN1953" s="24"/>
      <c r="BO1953" s="24"/>
      <c r="BP1953" s="24"/>
      <c r="BQ1953" s="24"/>
      <c r="BR1953" s="24"/>
      <c r="BS1953" s="24"/>
      <c r="BT1953" s="24"/>
      <c r="BU1953" s="24"/>
      <c r="BV1953" s="24"/>
      <c r="BW1953" s="24"/>
      <c r="BX1953" s="24"/>
      <c r="BY1953" s="24"/>
      <c r="BZ1953" s="24"/>
      <c r="CA1953" s="24"/>
      <c r="CB1953" s="24"/>
      <c r="CC1953" s="24"/>
      <c r="CD1953" s="24"/>
      <c r="CE1953" s="24"/>
    </row>
    <row r="1954" spans="46:83" x14ac:dyDescent="0.15">
      <c r="AT1954" s="24"/>
      <c r="AU1954" s="24"/>
      <c r="AV1954" s="24"/>
      <c r="AW1954" s="24"/>
      <c r="AX1954" s="24"/>
      <c r="AY1954" s="24"/>
      <c r="AZ1954" s="24"/>
      <c r="BA1954" s="24"/>
      <c r="BB1954" s="24"/>
      <c r="BC1954" s="24"/>
      <c r="BD1954" s="24"/>
      <c r="BE1954" s="24"/>
      <c r="BF1954" s="24"/>
      <c r="BG1954" s="24"/>
      <c r="BH1954" s="24"/>
      <c r="BI1954" s="24"/>
      <c r="BJ1954" s="24"/>
      <c r="BK1954" s="24"/>
      <c r="BL1954" s="24"/>
      <c r="BM1954" s="24"/>
      <c r="BN1954" s="24"/>
      <c r="BO1954" s="24"/>
      <c r="BP1954" s="24"/>
      <c r="BQ1954" s="24"/>
      <c r="BR1954" s="24"/>
      <c r="BS1954" s="24"/>
      <c r="BT1954" s="24"/>
      <c r="BU1954" s="24"/>
      <c r="BV1954" s="24"/>
      <c r="BW1954" s="24"/>
      <c r="BX1954" s="24"/>
      <c r="BY1954" s="24"/>
      <c r="BZ1954" s="24"/>
      <c r="CA1954" s="24"/>
      <c r="CB1954" s="24"/>
      <c r="CC1954" s="24"/>
      <c r="CD1954" s="24"/>
      <c r="CE1954" s="24"/>
    </row>
    <row r="1955" spans="46:83" x14ac:dyDescent="0.15">
      <c r="AT1955" s="24"/>
      <c r="AU1955" s="24"/>
      <c r="AV1955" s="24"/>
      <c r="AW1955" s="24"/>
      <c r="AX1955" s="24"/>
      <c r="AY1955" s="24"/>
      <c r="AZ1955" s="24"/>
      <c r="BA1955" s="24"/>
      <c r="BB1955" s="24"/>
      <c r="BC1955" s="24"/>
      <c r="BD1955" s="24"/>
      <c r="BE1955" s="24"/>
      <c r="BF1955" s="24"/>
      <c r="BG1955" s="24"/>
      <c r="BH1955" s="24"/>
      <c r="BI1955" s="24"/>
      <c r="BJ1955" s="24"/>
      <c r="BK1955" s="24"/>
      <c r="BL1955" s="24"/>
      <c r="BM1955" s="24"/>
      <c r="BN1955" s="24"/>
      <c r="BO1955" s="24"/>
      <c r="BP1955" s="24"/>
      <c r="BQ1955" s="24"/>
      <c r="BR1955" s="24"/>
      <c r="BS1955" s="24"/>
      <c r="BT1955" s="24"/>
      <c r="BU1955" s="24"/>
      <c r="BV1955" s="24"/>
      <c r="BW1955" s="24"/>
      <c r="BX1955" s="24"/>
      <c r="BY1955" s="24"/>
      <c r="BZ1955" s="24"/>
      <c r="CA1955" s="24"/>
      <c r="CB1955" s="24"/>
      <c r="CC1955" s="24"/>
      <c r="CD1955" s="24"/>
      <c r="CE1955" s="24"/>
    </row>
    <row r="1956" spans="46:83" x14ac:dyDescent="0.15">
      <c r="AT1956" s="24"/>
      <c r="AU1956" s="24"/>
      <c r="AV1956" s="24"/>
      <c r="AW1956" s="24"/>
      <c r="AX1956" s="24"/>
      <c r="AY1956" s="24"/>
      <c r="AZ1956" s="24"/>
      <c r="BA1956" s="24"/>
      <c r="BB1956" s="24"/>
      <c r="BC1956" s="24"/>
      <c r="BD1956" s="24"/>
      <c r="BE1956" s="24"/>
      <c r="BF1956" s="24"/>
      <c r="BG1956" s="24"/>
      <c r="BH1956" s="24"/>
      <c r="BI1956" s="24"/>
      <c r="BJ1956" s="24"/>
      <c r="BK1956" s="24"/>
      <c r="BL1956" s="24"/>
      <c r="BM1956" s="24"/>
      <c r="BN1956" s="24"/>
      <c r="BO1956" s="24"/>
      <c r="BP1956" s="24"/>
      <c r="BQ1956" s="24"/>
      <c r="BR1956" s="24"/>
      <c r="BS1956" s="24"/>
      <c r="BT1956" s="24"/>
      <c r="BU1956" s="24"/>
      <c r="BV1956" s="24"/>
      <c r="BW1956" s="24"/>
      <c r="BX1956" s="24"/>
      <c r="BY1956" s="24"/>
      <c r="BZ1956" s="24"/>
      <c r="CA1956" s="24"/>
      <c r="CB1956" s="24"/>
      <c r="CC1956" s="24"/>
      <c r="CD1956" s="24"/>
      <c r="CE1956" s="24"/>
    </row>
    <row r="1957" spans="46:83" x14ac:dyDescent="0.15">
      <c r="AT1957" s="24"/>
      <c r="AU1957" s="24"/>
      <c r="AV1957" s="24"/>
      <c r="AW1957" s="24"/>
      <c r="AX1957" s="24"/>
      <c r="AY1957" s="24"/>
      <c r="AZ1957" s="24"/>
      <c r="BA1957" s="24"/>
      <c r="BB1957" s="24"/>
      <c r="BC1957" s="24"/>
      <c r="BD1957" s="24"/>
      <c r="BE1957" s="24"/>
      <c r="BF1957" s="24"/>
      <c r="BG1957" s="24"/>
      <c r="BH1957" s="24"/>
      <c r="BI1957" s="24"/>
      <c r="BJ1957" s="24"/>
      <c r="BK1957" s="24"/>
      <c r="BL1957" s="24"/>
      <c r="BM1957" s="24"/>
      <c r="BN1957" s="24"/>
      <c r="BO1957" s="24"/>
      <c r="BP1957" s="24"/>
      <c r="BQ1957" s="24"/>
      <c r="BR1957" s="24"/>
      <c r="BS1957" s="24"/>
      <c r="BT1957" s="24"/>
      <c r="BU1957" s="24"/>
      <c r="BV1957" s="24"/>
      <c r="BW1957" s="24"/>
      <c r="BX1957" s="24"/>
      <c r="BY1957" s="24"/>
      <c r="BZ1957" s="24"/>
      <c r="CA1957" s="24"/>
      <c r="CB1957" s="24"/>
      <c r="CC1957" s="24"/>
      <c r="CD1957" s="24"/>
      <c r="CE1957" s="24"/>
    </row>
    <row r="1958" spans="46:83" x14ac:dyDescent="0.15">
      <c r="AT1958" s="24"/>
      <c r="AU1958" s="24"/>
      <c r="AV1958" s="24"/>
      <c r="AW1958" s="24"/>
      <c r="AX1958" s="24"/>
      <c r="AY1958" s="24"/>
      <c r="AZ1958" s="24"/>
      <c r="BA1958" s="24"/>
      <c r="BB1958" s="24"/>
      <c r="BC1958" s="24"/>
      <c r="BD1958" s="24"/>
      <c r="BE1958" s="24"/>
      <c r="BF1958" s="24"/>
      <c r="BG1958" s="24"/>
      <c r="BH1958" s="24"/>
      <c r="BI1958" s="24"/>
      <c r="BJ1958" s="24"/>
      <c r="BK1958" s="24"/>
      <c r="BL1958" s="24"/>
      <c r="BM1958" s="24"/>
      <c r="BN1958" s="24"/>
      <c r="BO1958" s="24"/>
      <c r="BP1958" s="24"/>
      <c r="BQ1958" s="24"/>
      <c r="BR1958" s="24"/>
      <c r="BS1958" s="24"/>
      <c r="BT1958" s="24"/>
      <c r="BU1958" s="24"/>
      <c r="BV1958" s="24"/>
      <c r="BW1958" s="24"/>
      <c r="BX1958" s="24"/>
      <c r="BY1958" s="24"/>
      <c r="BZ1958" s="24"/>
      <c r="CA1958" s="24"/>
      <c r="CB1958" s="24"/>
      <c r="CC1958" s="24"/>
      <c r="CD1958" s="24"/>
      <c r="CE1958" s="24"/>
    </row>
    <row r="1959" spans="46:83" x14ac:dyDescent="0.15">
      <c r="AT1959" s="24"/>
      <c r="AU1959" s="24"/>
      <c r="AV1959" s="24"/>
      <c r="AW1959" s="24"/>
      <c r="AX1959" s="24"/>
      <c r="AY1959" s="24"/>
      <c r="AZ1959" s="24"/>
      <c r="BA1959" s="24"/>
      <c r="BB1959" s="24"/>
      <c r="BC1959" s="24"/>
      <c r="BD1959" s="24"/>
      <c r="BE1959" s="24"/>
      <c r="BF1959" s="24"/>
      <c r="BG1959" s="24"/>
      <c r="BH1959" s="24"/>
      <c r="BI1959" s="24"/>
      <c r="BJ1959" s="24"/>
      <c r="BK1959" s="24"/>
      <c r="BL1959" s="24"/>
      <c r="BM1959" s="24"/>
      <c r="BN1959" s="24"/>
      <c r="BO1959" s="24"/>
      <c r="BP1959" s="24"/>
      <c r="BQ1959" s="24"/>
      <c r="BR1959" s="24"/>
      <c r="BS1959" s="24"/>
      <c r="BT1959" s="24"/>
      <c r="BU1959" s="24"/>
      <c r="BV1959" s="24"/>
      <c r="BW1959" s="24"/>
      <c r="BX1959" s="24"/>
      <c r="BY1959" s="24"/>
      <c r="BZ1959" s="24"/>
      <c r="CA1959" s="24"/>
      <c r="CB1959" s="24"/>
      <c r="CC1959" s="24"/>
      <c r="CD1959" s="24"/>
      <c r="CE1959" s="24"/>
    </row>
    <row r="1960" spans="46:83" x14ac:dyDescent="0.15">
      <c r="AT1960" s="24"/>
      <c r="AU1960" s="24"/>
      <c r="AV1960" s="24"/>
      <c r="AW1960" s="24"/>
      <c r="AX1960" s="24"/>
      <c r="AY1960" s="24"/>
      <c r="AZ1960" s="24"/>
      <c r="BA1960" s="24"/>
      <c r="BB1960" s="24"/>
      <c r="BC1960" s="24"/>
      <c r="BD1960" s="24"/>
      <c r="BE1960" s="24"/>
      <c r="BF1960" s="24"/>
      <c r="BG1960" s="24"/>
      <c r="BH1960" s="24"/>
      <c r="BI1960" s="24"/>
      <c r="BJ1960" s="24"/>
      <c r="BK1960" s="24"/>
      <c r="BL1960" s="24"/>
      <c r="BM1960" s="24"/>
      <c r="BN1960" s="24"/>
      <c r="BO1960" s="24"/>
      <c r="BP1960" s="24"/>
      <c r="BQ1960" s="24"/>
      <c r="BR1960" s="24"/>
      <c r="BS1960" s="24"/>
      <c r="BT1960" s="24"/>
      <c r="BU1960" s="24"/>
      <c r="BV1960" s="24"/>
      <c r="BW1960" s="24"/>
      <c r="BX1960" s="24"/>
      <c r="BY1960" s="24"/>
      <c r="BZ1960" s="24"/>
      <c r="CA1960" s="24"/>
      <c r="CB1960" s="24"/>
      <c r="CC1960" s="24"/>
      <c r="CD1960" s="24"/>
      <c r="CE1960" s="24"/>
    </row>
    <row r="1961" spans="46:83" x14ac:dyDescent="0.15">
      <c r="AT1961" s="24"/>
      <c r="AU1961" s="24"/>
      <c r="AV1961" s="24"/>
      <c r="AW1961" s="24"/>
      <c r="AX1961" s="24"/>
      <c r="AY1961" s="24"/>
      <c r="AZ1961" s="24"/>
      <c r="BA1961" s="24"/>
      <c r="BB1961" s="24"/>
      <c r="BC1961" s="24"/>
      <c r="BD1961" s="24"/>
      <c r="BE1961" s="24"/>
      <c r="BF1961" s="24"/>
      <c r="BG1961" s="24"/>
      <c r="BH1961" s="24"/>
      <c r="BI1961" s="24"/>
      <c r="BJ1961" s="24"/>
      <c r="BK1961" s="24"/>
      <c r="BL1961" s="24"/>
      <c r="BM1961" s="24"/>
      <c r="BN1961" s="24"/>
      <c r="BO1961" s="24"/>
      <c r="BP1961" s="24"/>
      <c r="BQ1961" s="24"/>
      <c r="BR1961" s="24"/>
      <c r="BS1961" s="24"/>
      <c r="BT1961" s="24"/>
      <c r="BU1961" s="24"/>
      <c r="BV1961" s="24"/>
      <c r="BW1961" s="24"/>
      <c r="BX1961" s="24"/>
      <c r="BY1961" s="24"/>
      <c r="BZ1961" s="24"/>
      <c r="CA1961" s="24"/>
      <c r="CB1961" s="24"/>
      <c r="CC1961" s="24"/>
      <c r="CD1961" s="24"/>
      <c r="CE1961" s="24"/>
    </row>
    <row r="1962" spans="46:83" x14ac:dyDescent="0.15">
      <c r="AT1962" s="24"/>
      <c r="AU1962" s="24"/>
      <c r="AV1962" s="24"/>
      <c r="AW1962" s="24"/>
      <c r="AX1962" s="24"/>
      <c r="AY1962" s="24"/>
      <c r="AZ1962" s="24"/>
      <c r="BA1962" s="24"/>
      <c r="BB1962" s="24"/>
      <c r="BC1962" s="24"/>
      <c r="BD1962" s="24"/>
      <c r="BE1962" s="24"/>
      <c r="BF1962" s="24"/>
      <c r="BG1962" s="24"/>
      <c r="BH1962" s="24"/>
      <c r="BI1962" s="24"/>
      <c r="BJ1962" s="24"/>
      <c r="BK1962" s="24"/>
      <c r="BL1962" s="24"/>
      <c r="BM1962" s="24"/>
      <c r="BN1962" s="24"/>
      <c r="BO1962" s="24"/>
      <c r="BP1962" s="24"/>
      <c r="BQ1962" s="24"/>
      <c r="BR1962" s="24"/>
      <c r="BS1962" s="24"/>
      <c r="BT1962" s="24"/>
      <c r="BU1962" s="24"/>
      <c r="BV1962" s="24"/>
      <c r="BW1962" s="24"/>
      <c r="BX1962" s="24"/>
      <c r="BY1962" s="24"/>
      <c r="BZ1962" s="24"/>
      <c r="CA1962" s="24"/>
      <c r="CB1962" s="24"/>
      <c r="CC1962" s="24"/>
      <c r="CD1962" s="24"/>
      <c r="CE1962" s="24"/>
    </row>
    <row r="1963" spans="46:83" x14ac:dyDescent="0.15">
      <c r="AT1963" s="24"/>
      <c r="AU1963" s="24"/>
      <c r="AV1963" s="24"/>
      <c r="AW1963" s="24"/>
      <c r="AX1963" s="24"/>
      <c r="AY1963" s="24"/>
      <c r="AZ1963" s="24"/>
      <c r="BA1963" s="24"/>
      <c r="BB1963" s="24"/>
      <c r="BC1963" s="24"/>
      <c r="BD1963" s="24"/>
      <c r="BE1963" s="24"/>
      <c r="BF1963" s="24"/>
      <c r="BG1963" s="24"/>
      <c r="BH1963" s="24"/>
      <c r="BI1963" s="24"/>
      <c r="BJ1963" s="24"/>
      <c r="BK1963" s="24"/>
      <c r="BL1963" s="24"/>
      <c r="BM1963" s="24"/>
      <c r="BN1963" s="24"/>
      <c r="BO1963" s="24"/>
      <c r="BP1963" s="24"/>
      <c r="BQ1963" s="24"/>
      <c r="BR1963" s="24"/>
      <c r="BS1963" s="24"/>
      <c r="BT1963" s="24"/>
      <c r="BU1963" s="24"/>
      <c r="BV1963" s="24"/>
      <c r="BW1963" s="24"/>
      <c r="BX1963" s="24"/>
      <c r="BY1963" s="24"/>
      <c r="BZ1963" s="24"/>
      <c r="CA1963" s="24"/>
      <c r="CB1963" s="24"/>
      <c r="CC1963" s="24"/>
      <c r="CD1963" s="24"/>
      <c r="CE1963" s="24"/>
    </row>
    <row r="1964" spans="46:83" x14ac:dyDescent="0.15">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row>
    <row r="1965" spans="46:83" x14ac:dyDescent="0.15">
      <c r="AT1965" s="24"/>
      <c r="AU1965" s="24"/>
      <c r="AV1965" s="24"/>
      <c r="AW1965" s="24"/>
      <c r="AX1965" s="24"/>
      <c r="AY1965" s="24"/>
      <c r="AZ1965" s="24"/>
      <c r="BA1965" s="24"/>
      <c r="BB1965" s="24"/>
      <c r="BC1965" s="24"/>
      <c r="BD1965" s="24"/>
      <c r="BE1965" s="24"/>
      <c r="BF1965" s="24"/>
      <c r="BG1965" s="24"/>
      <c r="BH1965" s="24"/>
      <c r="BI1965" s="24"/>
      <c r="BJ1965" s="24"/>
      <c r="BK1965" s="24"/>
      <c r="BL1965" s="24"/>
      <c r="BM1965" s="24"/>
      <c r="BN1965" s="24"/>
      <c r="BO1965" s="24"/>
      <c r="BP1965" s="24"/>
      <c r="BQ1965" s="24"/>
      <c r="BR1965" s="24"/>
      <c r="BS1965" s="24"/>
      <c r="BT1965" s="24"/>
      <c r="BU1965" s="24"/>
      <c r="BV1965" s="24"/>
      <c r="BW1965" s="24"/>
      <c r="BX1965" s="24"/>
      <c r="BY1965" s="24"/>
      <c r="BZ1965" s="24"/>
      <c r="CA1965" s="24"/>
      <c r="CB1965" s="24"/>
      <c r="CC1965" s="24"/>
      <c r="CD1965" s="24"/>
      <c r="CE1965" s="24"/>
    </row>
    <row r="1966" spans="46:83" x14ac:dyDescent="0.15">
      <c r="AT1966" s="24"/>
      <c r="AU1966" s="24"/>
      <c r="AV1966" s="24"/>
      <c r="AW1966" s="24"/>
      <c r="AX1966" s="24"/>
      <c r="AY1966" s="24"/>
      <c r="AZ1966" s="24"/>
      <c r="BA1966" s="24"/>
      <c r="BB1966" s="24"/>
      <c r="BC1966" s="24"/>
      <c r="BD1966" s="24"/>
      <c r="BE1966" s="24"/>
      <c r="BF1966" s="24"/>
      <c r="BG1966" s="24"/>
      <c r="BH1966" s="24"/>
      <c r="BI1966" s="24"/>
      <c r="BJ1966" s="24"/>
      <c r="BK1966" s="24"/>
      <c r="BL1966" s="24"/>
      <c r="BM1966" s="24"/>
      <c r="BN1966" s="24"/>
      <c r="BO1966" s="24"/>
      <c r="BP1966" s="24"/>
      <c r="BQ1966" s="24"/>
      <c r="BR1966" s="24"/>
      <c r="BS1966" s="24"/>
      <c r="BT1966" s="24"/>
      <c r="BU1966" s="24"/>
      <c r="BV1966" s="24"/>
      <c r="BW1966" s="24"/>
      <c r="BX1966" s="24"/>
      <c r="BY1966" s="24"/>
      <c r="BZ1966" s="24"/>
      <c r="CA1966" s="24"/>
      <c r="CB1966" s="24"/>
      <c r="CC1966" s="24"/>
      <c r="CD1966" s="24"/>
      <c r="CE1966" s="24"/>
    </row>
    <row r="1967" spans="46:83" x14ac:dyDescent="0.15">
      <c r="AT1967" s="24"/>
      <c r="AU1967" s="24"/>
      <c r="AV1967" s="24"/>
      <c r="AW1967" s="24"/>
      <c r="AX1967" s="24"/>
      <c r="AY1967" s="24"/>
      <c r="AZ1967" s="24"/>
      <c r="BA1967" s="24"/>
      <c r="BB1967" s="24"/>
      <c r="BC1967" s="24"/>
      <c r="BD1967" s="24"/>
      <c r="BE1967" s="24"/>
      <c r="BF1967" s="24"/>
      <c r="BG1967" s="24"/>
      <c r="BH1967" s="24"/>
      <c r="BI1967" s="24"/>
      <c r="BJ1967" s="24"/>
      <c r="BK1967" s="24"/>
      <c r="BL1967" s="24"/>
      <c r="BM1967" s="24"/>
      <c r="BN1967" s="24"/>
      <c r="BO1967" s="24"/>
      <c r="BP1967" s="24"/>
      <c r="BQ1967" s="24"/>
      <c r="BR1967" s="24"/>
      <c r="BS1967" s="24"/>
      <c r="BT1967" s="24"/>
      <c r="BU1967" s="24"/>
      <c r="BV1967" s="24"/>
      <c r="BW1967" s="24"/>
      <c r="BX1967" s="24"/>
      <c r="BY1967" s="24"/>
      <c r="BZ1967" s="24"/>
      <c r="CA1967" s="24"/>
      <c r="CB1967" s="24"/>
      <c r="CC1967" s="24"/>
      <c r="CD1967" s="24"/>
      <c r="CE1967" s="24"/>
    </row>
    <row r="1968" spans="46:83" x14ac:dyDescent="0.15">
      <c r="AT1968" s="24"/>
      <c r="AU1968" s="24"/>
      <c r="AV1968" s="24"/>
      <c r="AW1968" s="24"/>
      <c r="AX1968" s="24"/>
      <c r="AY1968" s="24"/>
      <c r="AZ1968" s="24"/>
      <c r="BA1968" s="24"/>
      <c r="BB1968" s="24"/>
      <c r="BC1968" s="24"/>
      <c r="BD1968" s="24"/>
      <c r="BE1968" s="24"/>
      <c r="BF1968" s="24"/>
      <c r="BG1968" s="24"/>
      <c r="BH1968" s="24"/>
      <c r="BI1968" s="24"/>
      <c r="BJ1968" s="24"/>
      <c r="BK1968" s="24"/>
      <c r="BL1968" s="24"/>
      <c r="BM1968" s="24"/>
      <c r="BN1968" s="24"/>
      <c r="BO1968" s="24"/>
      <c r="BP1968" s="24"/>
      <c r="BQ1968" s="24"/>
      <c r="BR1968" s="24"/>
      <c r="BS1968" s="24"/>
      <c r="BT1968" s="24"/>
      <c r="BU1968" s="24"/>
      <c r="BV1968" s="24"/>
      <c r="BW1968" s="24"/>
      <c r="BX1968" s="24"/>
      <c r="BY1968" s="24"/>
      <c r="BZ1968" s="24"/>
      <c r="CA1968" s="24"/>
      <c r="CB1968" s="24"/>
      <c r="CC1968" s="24"/>
      <c r="CD1968" s="24"/>
      <c r="CE1968" s="24"/>
    </row>
    <row r="1969" spans="46:83" x14ac:dyDescent="0.15">
      <c r="AT1969" s="24"/>
      <c r="AU1969" s="24"/>
      <c r="AV1969" s="24"/>
      <c r="AW1969" s="24"/>
      <c r="AX1969" s="24"/>
      <c r="AY1969" s="24"/>
      <c r="AZ1969" s="24"/>
      <c r="BA1969" s="24"/>
      <c r="BB1969" s="24"/>
      <c r="BC1969" s="24"/>
      <c r="BD1969" s="24"/>
      <c r="BE1969" s="24"/>
      <c r="BF1969" s="24"/>
      <c r="BG1969" s="24"/>
      <c r="BH1969" s="24"/>
      <c r="BI1969" s="24"/>
      <c r="BJ1969" s="24"/>
      <c r="BK1969" s="24"/>
      <c r="BL1969" s="24"/>
      <c r="BM1969" s="24"/>
      <c r="BN1969" s="24"/>
      <c r="BO1969" s="24"/>
      <c r="BP1969" s="24"/>
      <c r="BQ1969" s="24"/>
      <c r="BR1969" s="24"/>
      <c r="BS1969" s="24"/>
      <c r="BT1969" s="24"/>
      <c r="BU1969" s="24"/>
      <c r="BV1969" s="24"/>
      <c r="BW1969" s="24"/>
      <c r="BX1969" s="24"/>
      <c r="BY1969" s="24"/>
      <c r="BZ1969" s="24"/>
      <c r="CA1969" s="24"/>
      <c r="CB1969" s="24"/>
      <c r="CC1969" s="24"/>
      <c r="CD1969" s="24"/>
      <c r="CE1969" s="24"/>
    </row>
    <row r="1970" spans="46:83" x14ac:dyDescent="0.15">
      <c r="AT1970" s="24"/>
      <c r="AU1970" s="24"/>
      <c r="AV1970" s="24"/>
      <c r="AW1970" s="24"/>
      <c r="AX1970" s="24"/>
      <c r="AY1970" s="24"/>
      <c r="AZ1970" s="24"/>
      <c r="BA1970" s="24"/>
      <c r="BB1970" s="24"/>
      <c r="BC1970" s="24"/>
      <c r="BD1970" s="24"/>
      <c r="BE1970" s="24"/>
      <c r="BF1970" s="24"/>
      <c r="BG1970" s="24"/>
      <c r="BH1970" s="24"/>
      <c r="BI1970" s="24"/>
      <c r="BJ1970" s="24"/>
      <c r="BK1970" s="24"/>
      <c r="BL1970" s="24"/>
      <c r="BM1970" s="24"/>
      <c r="BN1970" s="24"/>
      <c r="BO1970" s="24"/>
      <c r="BP1970" s="24"/>
      <c r="BQ1970" s="24"/>
      <c r="BR1970" s="24"/>
      <c r="BS1970" s="24"/>
      <c r="BT1970" s="24"/>
      <c r="BU1970" s="24"/>
      <c r="BV1970" s="24"/>
      <c r="BW1970" s="24"/>
      <c r="BX1970" s="24"/>
      <c r="BY1970" s="24"/>
      <c r="BZ1970" s="24"/>
      <c r="CA1970" s="24"/>
      <c r="CB1970" s="24"/>
      <c r="CC1970" s="24"/>
      <c r="CD1970" s="24"/>
      <c r="CE1970" s="24"/>
    </row>
    <row r="1971" spans="46:83" x14ac:dyDescent="0.15">
      <c r="AT1971" s="24"/>
      <c r="AU1971" s="24"/>
      <c r="AV1971" s="24"/>
      <c r="AW1971" s="24"/>
      <c r="AX1971" s="24"/>
      <c r="AY1971" s="24"/>
      <c r="AZ1971" s="24"/>
      <c r="BA1971" s="24"/>
      <c r="BB1971" s="24"/>
      <c r="BC1971" s="24"/>
      <c r="BD1971" s="24"/>
      <c r="BE1971" s="24"/>
      <c r="BF1971" s="24"/>
      <c r="BG1971" s="24"/>
      <c r="BH1971" s="24"/>
      <c r="BI1971" s="24"/>
      <c r="BJ1971" s="24"/>
      <c r="BK1971" s="24"/>
      <c r="BL1971" s="24"/>
      <c r="BM1971" s="24"/>
      <c r="BN1971" s="24"/>
      <c r="BO1971" s="24"/>
      <c r="BP1971" s="24"/>
      <c r="BQ1971" s="24"/>
      <c r="BR1971" s="24"/>
      <c r="BS1971" s="24"/>
      <c r="BT1971" s="24"/>
      <c r="BU1971" s="24"/>
      <c r="BV1971" s="24"/>
      <c r="BW1971" s="24"/>
      <c r="BX1971" s="24"/>
      <c r="BY1971" s="24"/>
      <c r="BZ1971" s="24"/>
      <c r="CA1971" s="24"/>
      <c r="CB1971" s="24"/>
      <c r="CC1971" s="24"/>
      <c r="CD1971" s="24"/>
      <c r="CE1971" s="24"/>
    </row>
    <row r="1972" spans="46:83" x14ac:dyDescent="0.15">
      <c r="AT1972" s="24"/>
      <c r="AU1972" s="24"/>
      <c r="AV1972" s="24"/>
      <c r="AW1972" s="24"/>
      <c r="AX1972" s="24"/>
      <c r="AY1972" s="24"/>
      <c r="AZ1972" s="24"/>
      <c r="BA1972" s="24"/>
      <c r="BB1972" s="24"/>
      <c r="BC1972" s="24"/>
      <c r="BD1972" s="24"/>
      <c r="BE1972" s="24"/>
      <c r="BF1972" s="24"/>
      <c r="BG1972" s="24"/>
      <c r="BH1972" s="24"/>
      <c r="BI1972" s="24"/>
      <c r="BJ1972" s="24"/>
      <c r="BK1972" s="24"/>
      <c r="BL1972" s="24"/>
      <c r="BM1972" s="24"/>
      <c r="BN1972" s="24"/>
      <c r="BO1972" s="24"/>
      <c r="BP1972" s="24"/>
      <c r="BQ1972" s="24"/>
      <c r="BR1972" s="24"/>
      <c r="BS1972" s="24"/>
      <c r="BT1972" s="24"/>
      <c r="BU1972" s="24"/>
      <c r="BV1972" s="24"/>
      <c r="BW1972" s="24"/>
      <c r="BX1972" s="24"/>
      <c r="BY1972" s="24"/>
      <c r="BZ1972" s="24"/>
      <c r="CA1972" s="24"/>
      <c r="CB1972" s="24"/>
      <c r="CC1972" s="24"/>
      <c r="CD1972" s="24"/>
      <c r="CE1972" s="24"/>
    </row>
    <row r="1973" spans="46:83" x14ac:dyDescent="0.15">
      <c r="AT1973" s="24"/>
      <c r="AU1973" s="24"/>
      <c r="AV1973" s="24"/>
      <c r="AW1973" s="24"/>
      <c r="AX1973" s="24"/>
      <c r="AY1973" s="24"/>
      <c r="AZ1973" s="24"/>
      <c r="BA1973" s="24"/>
      <c r="BB1973" s="24"/>
      <c r="BC1973" s="24"/>
      <c r="BD1973" s="24"/>
      <c r="BE1973" s="24"/>
      <c r="BF1973" s="24"/>
      <c r="BG1973" s="24"/>
      <c r="BH1973" s="24"/>
      <c r="BI1973" s="24"/>
      <c r="BJ1973" s="24"/>
      <c r="BK1973" s="24"/>
      <c r="BL1973" s="24"/>
      <c r="BM1973" s="24"/>
      <c r="BN1973" s="24"/>
      <c r="BO1973" s="24"/>
      <c r="BP1973" s="24"/>
      <c r="BQ1973" s="24"/>
      <c r="BR1973" s="24"/>
      <c r="BS1973" s="24"/>
      <c r="BT1973" s="24"/>
      <c r="BU1973" s="24"/>
      <c r="BV1973" s="24"/>
      <c r="BW1973" s="24"/>
      <c r="BX1973" s="24"/>
      <c r="BY1973" s="24"/>
      <c r="BZ1973" s="24"/>
      <c r="CA1973" s="24"/>
      <c r="CB1973" s="24"/>
      <c r="CC1973" s="24"/>
      <c r="CD1973" s="24"/>
      <c r="CE1973" s="24"/>
    </row>
    <row r="1974" spans="46:83" x14ac:dyDescent="0.15">
      <c r="AT1974" s="24"/>
      <c r="AU1974" s="24"/>
      <c r="AV1974" s="24"/>
      <c r="AW1974" s="24"/>
      <c r="AX1974" s="24"/>
      <c r="AY1974" s="24"/>
      <c r="AZ1974" s="24"/>
      <c r="BA1974" s="24"/>
      <c r="BB1974" s="24"/>
      <c r="BC1974" s="24"/>
      <c r="BD1974" s="24"/>
      <c r="BE1974" s="24"/>
      <c r="BF1974" s="24"/>
      <c r="BG1974" s="24"/>
      <c r="BH1974" s="24"/>
      <c r="BI1974" s="24"/>
      <c r="BJ1974" s="24"/>
      <c r="BK1974" s="24"/>
      <c r="BL1974" s="24"/>
      <c r="BM1974" s="24"/>
      <c r="BN1974" s="24"/>
      <c r="BO1974" s="24"/>
      <c r="BP1974" s="24"/>
      <c r="BQ1974" s="24"/>
      <c r="BR1974" s="24"/>
      <c r="BS1974" s="24"/>
      <c r="BT1974" s="24"/>
      <c r="BU1974" s="24"/>
      <c r="BV1974" s="24"/>
      <c r="BW1974" s="24"/>
      <c r="BX1974" s="24"/>
      <c r="BY1974" s="24"/>
      <c r="BZ1974" s="24"/>
      <c r="CA1974" s="24"/>
      <c r="CB1974" s="24"/>
      <c r="CC1974" s="24"/>
      <c r="CD1974" s="24"/>
      <c r="CE1974" s="24"/>
    </row>
    <row r="1975" spans="46:83" x14ac:dyDescent="0.15">
      <c r="AT1975" s="24"/>
      <c r="AU1975" s="24"/>
      <c r="AV1975" s="24"/>
      <c r="AW1975" s="24"/>
      <c r="AX1975" s="24"/>
      <c r="AY1975" s="24"/>
      <c r="AZ1975" s="24"/>
      <c r="BA1975" s="24"/>
      <c r="BB1975" s="24"/>
      <c r="BC1975" s="24"/>
      <c r="BD1975" s="24"/>
      <c r="BE1975" s="24"/>
      <c r="BF1975" s="24"/>
      <c r="BG1975" s="24"/>
      <c r="BH1975" s="24"/>
      <c r="BI1975" s="24"/>
      <c r="BJ1975" s="24"/>
      <c r="BK1975" s="24"/>
      <c r="BL1975" s="24"/>
      <c r="BM1975" s="24"/>
      <c r="BN1975" s="24"/>
      <c r="BO1975" s="24"/>
      <c r="BP1975" s="24"/>
      <c r="BQ1975" s="24"/>
      <c r="BR1975" s="24"/>
      <c r="BS1975" s="24"/>
      <c r="BT1975" s="24"/>
      <c r="BU1975" s="24"/>
      <c r="BV1975" s="24"/>
      <c r="BW1975" s="24"/>
      <c r="BX1975" s="24"/>
      <c r="BY1975" s="24"/>
      <c r="BZ1975" s="24"/>
      <c r="CA1975" s="24"/>
      <c r="CB1975" s="24"/>
      <c r="CC1975" s="24"/>
      <c r="CD1975" s="24"/>
      <c r="CE1975" s="24"/>
    </row>
    <row r="1976" spans="46:83" x14ac:dyDescent="0.15">
      <c r="AT1976" s="24"/>
      <c r="AU1976" s="24"/>
      <c r="AV1976" s="24"/>
      <c r="AW1976" s="24"/>
      <c r="AX1976" s="24"/>
      <c r="AY1976" s="24"/>
      <c r="AZ1976" s="24"/>
      <c r="BA1976" s="24"/>
      <c r="BB1976" s="24"/>
      <c r="BC1976" s="24"/>
      <c r="BD1976" s="24"/>
      <c r="BE1976" s="24"/>
      <c r="BF1976" s="24"/>
      <c r="BG1976" s="24"/>
      <c r="BH1976" s="24"/>
      <c r="BI1976" s="24"/>
      <c r="BJ1976" s="24"/>
      <c r="BK1976" s="24"/>
      <c r="BL1976" s="24"/>
      <c r="BM1976" s="24"/>
      <c r="BN1976" s="24"/>
      <c r="BO1976" s="24"/>
      <c r="BP1976" s="24"/>
      <c r="BQ1976" s="24"/>
      <c r="BR1976" s="24"/>
      <c r="BS1976" s="24"/>
      <c r="BT1976" s="24"/>
      <c r="BU1976" s="24"/>
      <c r="BV1976" s="24"/>
      <c r="BW1976" s="24"/>
      <c r="BX1976" s="24"/>
      <c r="BY1976" s="24"/>
      <c r="BZ1976" s="24"/>
      <c r="CA1976" s="24"/>
      <c r="CB1976" s="24"/>
      <c r="CC1976" s="24"/>
      <c r="CD1976" s="24"/>
      <c r="CE1976" s="24"/>
    </row>
    <row r="1977" spans="46:83" x14ac:dyDescent="0.15">
      <c r="AT1977" s="24"/>
      <c r="AU1977" s="24"/>
      <c r="AV1977" s="24"/>
      <c r="AW1977" s="24"/>
      <c r="AX1977" s="24"/>
      <c r="AY1977" s="24"/>
      <c r="AZ1977" s="24"/>
      <c r="BA1977" s="24"/>
      <c r="BB1977" s="24"/>
      <c r="BC1977" s="24"/>
      <c r="BD1977" s="24"/>
      <c r="BE1977" s="24"/>
      <c r="BF1977" s="24"/>
      <c r="BG1977" s="24"/>
      <c r="BH1977" s="24"/>
      <c r="BI1977" s="24"/>
      <c r="BJ1977" s="24"/>
      <c r="BK1977" s="24"/>
      <c r="BL1977" s="24"/>
      <c r="BM1977" s="24"/>
      <c r="BN1977" s="24"/>
      <c r="BO1977" s="24"/>
      <c r="BP1977" s="24"/>
      <c r="BQ1977" s="24"/>
      <c r="BR1977" s="24"/>
      <c r="BS1977" s="24"/>
      <c r="BT1977" s="24"/>
      <c r="BU1977" s="24"/>
      <c r="BV1977" s="24"/>
      <c r="BW1977" s="24"/>
      <c r="BX1977" s="24"/>
      <c r="BY1977" s="24"/>
      <c r="BZ1977" s="24"/>
      <c r="CA1977" s="24"/>
      <c r="CB1977" s="24"/>
      <c r="CC1977" s="24"/>
      <c r="CD1977" s="24"/>
      <c r="CE1977" s="24"/>
    </row>
    <row r="1978" spans="46:83" x14ac:dyDescent="0.15">
      <c r="AT1978" s="24"/>
      <c r="AU1978" s="24"/>
      <c r="AV1978" s="24"/>
      <c r="AW1978" s="24"/>
      <c r="AX1978" s="24"/>
      <c r="AY1978" s="24"/>
      <c r="AZ1978" s="24"/>
      <c r="BA1978" s="24"/>
      <c r="BB1978" s="24"/>
      <c r="BC1978" s="24"/>
      <c r="BD1978" s="24"/>
      <c r="BE1978" s="24"/>
      <c r="BF1978" s="24"/>
      <c r="BG1978" s="24"/>
      <c r="BH1978" s="24"/>
      <c r="BI1978" s="24"/>
      <c r="BJ1978" s="24"/>
      <c r="BK1978" s="24"/>
      <c r="BL1978" s="24"/>
      <c r="BM1978" s="24"/>
      <c r="BN1978" s="24"/>
      <c r="BO1978" s="24"/>
      <c r="BP1978" s="24"/>
      <c r="BQ1978" s="24"/>
      <c r="BR1978" s="24"/>
      <c r="BS1978" s="24"/>
      <c r="BT1978" s="24"/>
      <c r="BU1978" s="24"/>
      <c r="BV1978" s="24"/>
      <c r="BW1978" s="24"/>
      <c r="BX1978" s="24"/>
      <c r="BY1978" s="24"/>
      <c r="BZ1978" s="24"/>
      <c r="CA1978" s="24"/>
      <c r="CB1978" s="24"/>
      <c r="CC1978" s="24"/>
      <c r="CD1978" s="24"/>
      <c r="CE1978" s="24"/>
    </row>
    <row r="1979" spans="46:83" x14ac:dyDescent="0.15">
      <c r="AT1979" s="24"/>
      <c r="AU1979" s="24"/>
      <c r="AV1979" s="24"/>
      <c r="AW1979" s="24"/>
      <c r="AX1979" s="24"/>
      <c r="AY1979" s="24"/>
      <c r="AZ1979" s="24"/>
      <c r="BA1979" s="24"/>
      <c r="BB1979" s="24"/>
      <c r="BC1979" s="24"/>
      <c r="BD1979" s="24"/>
      <c r="BE1979" s="24"/>
      <c r="BF1979" s="24"/>
      <c r="BG1979" s="24"/>
      <c r="BH1979" s="24"/>
      <c r="BI1979" s="24"/>
      <c r="BJ1979" s="24"/>
      <c r="BK1979" s="24"/>
      <c r="BL1979" s="24"/>
      <c r="BM1979" s="24"/>
      <c r="BN1979" s="24"/>
      <c r="BO1979" s="24"/>
      <c r="BP1979" s="24"/>
      <c r="BQ1979" s="24"/>
      <c r="BR1979" s="24"/>
      <c r="BS1979" s="24"/>
      <c r="BT1979" s="24"/>
      <c r="BU1979" s="24"/>
      <c r="BV1979" s="24"/>
      <c r="BW1979" s="24"/>
      <c r="BX1979" s="24"/>
      <c r="BY1979" s="24"/>
      <c r="BZ1979" s="24"/>
      <c r="CA1979" s="24"/>
      <c r="CB1979" s="24"/>
      <c r="CC1979" s="24"/>
      <c r="CD1979" s="24"/>
      <c r="CE1979" s="24"/>
    </row>
    <row r="1980" spans="46:83" x14ac:dyDescent="0.15">
      <c r="AT1980" s="24"/>
      <c r="AU1980" s="24"/>
      <c r="AV1980" s="24"/>
      <c r="AW1980" s="24"/>
      <c r="AX1980" s="24"/>
      <c r="AY1980" s="24"/>
      <c r="AZ1980" s="24"/>
      <c r="BA1980" s="24"/>
      <c r="BB1980" s="24"/>
      <c r="BC1980" s="24"/>
      <c r="BD1980" s="24"/>
      <c r="BE1980" s="24"/>
      <c r="BF1980" s="24"/>
      <c r="BG1980" s="24"/>
      <c r="BH1980" s="24"/>
      <c r="BI1980" s="24"/>
      <c r="BJ1980" s="24"/>
      <c r="BK1980" s="24"/>
      <c r="BL1980" s="24"/>
      <c r="BM1980" s="24"/>
      <c r="BN1980" s="24"/>
      <c r="BO1980" s="24"/>
      <c r="BP1980" s="24"/>
      <c r="BQ1980" s="24"/>
      <c r="BR1980" s="24"/>
      <c r="BS1980" s="24"/>
      <c r="BT1980" s="24"/>
      <c r="BU1980" s="24"/>
      <c r="BV1980" s="24"/>
      <c r="BW1980" s="24"/>
      <c r="BX1980" s="24"/>
      <c r="BY1980" s="24"/>
      <c r="BZ1980" s="24"/>
      <c r="CA1980" s="24"/>
      <c r="CB1980" s="24"/>
      <c r="CC1980" s="24"/>
      <c r="CD1980" s="24"/>
      <c r="CE1980" s="24"/>
    </row>
    <row r="1981" spans="46:83" x14ac:dyDescent="0.15">
      <c r="AT1981" s="24"/>
      <c r="AU1981" s="24"/>
      <c r="AV1981" s="24"/>
      <c r="AW1981" s="24"/>
      <c r="AX1981" s="24"/>
      <c r="AY1981" s="24"/>
      <c r="AZ1981" s="24"/>
      <c r="BA1981" s="24"/>
      <c r="BB1981" s="24"/>
      <c r="BC1981" s="24"/>
      <c r="BD1981" s="24"/>
      <c r="BE1981" s="24"/>
      <c r="BF1981" s="24"/>
      <c r="BG1981" s="24"/>
      <c r="BH1981" s="24"/>
      <c r="BI1981" s="24"/>
      <c r="BJ1981" s="24"/>
      <c r="BK1981" s="24"/>
      <c r="BL1981" s="24"/>
      <c r="BM1981" s="24"/>
      <c r="BN1981" s="24"/>
      <c r="BO1981" s="24"/>
      <c r="BP1981" s="24"/>
      <c r="BQ1981" s="24"/>
      <c r="BR1981" s="24"/>
      <c r="BS1981" s="24"/>
      <c r="BT1981" s="24"/>
      <c r="BU1981" s="24"/>
      <c r="BV1981" s="24"/>
      <c r="BW1981" s="24"/>
      <c r="BX1981" s="24"/>
      <c r="BY1981" s="24"/>
      <c r="BZ1981" s="24"/>
      <c r="CA1981" s="24"/>
      <c r="CB1981" s="24"/>
      <c r="CC1981" s="24"/>
      <c r="CD1981" s="24"/>
      <c r="CE1981" s="24"/>
    </row>
    <row r="1982" spans="46:83" x14ac:dyDescent="0.15">
      <c r="AT1982" s="24"/>
      <c r="AU1982" s="24"/>
      <c r="AV1982" s="24"/>
      <c r="AW1982" s="24"/>
      <c r="AX1982" s="24"/>
      <c r="AY1982" s="24"/>
      <c r="AZ1982" s="24"/>
      <c r="BA1982" s="24"/>
      <c r="BB1982" s="24"/>
      <c r="BC1982" s="24"/>
      <c r="BD1982" s="24"/>
      <c r="BE1982" s="24"/>
      <c r="BF1982" s="24"/>
      <c r="BG1982" s="24"/>
      <c r="BH1982" s="24"/>
      <c r="BI1982" s="24"/>
      <c r="BJ1982" s="24"/>
      <c r="BK1982" s="24"/>
      <c r="BL1982" s="24"/>
      <c r="BM1982" s="24"/>
      <c r="BN1982" s="24"/>
      <c r="BO1982" s="24"/>
      <c r="BP1982" s="24"/>
      <c r="BQ1982" s="24"/>
      <c r="BR1982" s="24"/>
      <c r="BS1982" s="24"/>
      <c r="BT1982" s="24"/>
      <c r="BU1982" s="24"/>
      <c r="BV1982" s="24"/>
      <c r="BW1982" s="24"/>
      <c r="BX1982" s="24"/>
      <c r="BY1982" s="24"/>
      <c r="BZ1982" s="24"/>
      <c r="CA1982" s="24"/>
      <c r="CB1982" s="24"/>
      <c r="CC1982" s="24"/>
      <c r="CD1982" s="24"/>
      <c r="CE1982" s="24"/>
    </row>
    <row r="1983" spans="46:83" x14ac:dyDescent="0.15">
      <c r="AT1983" s="24"/>
      <c r="AU1983" s="24"/>
      <c r="AV1983" s="24"/>
      <c r="AW1983" s="24"/>
      <c r="AX1983" s="24"/>
      <c r="AY1983" s="24"/>
      <c r="AZ1983" s="24"/>
      <c r="BA1983" s="24"/>
      <c r="BB1983" s="24"/>
      <c r="BC1983" s="24"/>
      <c r="BD1983" s="24"/>
      <c r="BE1983" s="24"/>
      <c r="BF1983" s="24"/>
      <c r="BG1983" s="24"/>
      <c r="BH1983" s="24"/>
      <c r="BI1983" s="24"/>
      <c r="BJ1983" s="24"/>
      <c r="BK1983" s="24"/>
      <c r="BL1983" s="24"/>
      <c r="BM1983" s="24"/>
      <c r="BN1983" s="24"/>
      <c r="BO1983" s="24"/>
      <c r="BP1983" s="24"/>
      <c r="BQ1983" s="24"/>
      <c r="BR1983" s="24"/>
      <c r="BS1983" s="24"/>
      <c r="BT1983" s="24"/>
      <c r="BU1983" s="24"/>
      <c r="BV1983" s="24"/>
      <c r="BW1983" s="24"/>
      <c r="BX1983" s="24"/>
      <c r="BY1983" s="24"/>
      <c r="BZ1983" s="24"/>
      <c r="CA1983" s="24"/>
      <c r="CB1983" s="24"/>
      <c r="CC1983" s="24"/>
      <c r="CD1983" s="24"/>
      <c r="CE1983" s="24"/>
    </row>
    <row r="1984" spans="46:83" x14ac:dyDescent="0.15">
      <c r="AT1984" s="24"/>
      <c r="AU1984" s="24"/>
      <c r="AV1984" s="24"/>
      <c r="AW1984" s="24"/>
      <c r="AX1984" s="24"/>
      <c r="AY1984" s="24"/>
      <c r="AZ1984" s="24"/>
      <c r="BA1984" s="24"/>
      <c r="BB1984" s="24"/>
      <c r="BC1984" s="24"/>
      <c r="BD1984" s="24"/>
      <c r="BE1984" s="24"/>
      <c r="BF1984" s="24"/>
      <c r="BG1984" s="24"/>
      <c r="BH1984" s="24"/>
      <c r="BI1984" s="24"/>
      <c r="BJ1984" s="24"/>
      <c r="BK1984" s="24"/>
      <c r="BL1984" s="24"/>
      <c r="BM1984" s="24"/>
      <c r="BN1984" s="24"/>
      <c r="BO1984" s="24"/>
      <c r="BP1984" s="24"/>
      <c r="BQ1984" s="24"/>
      <c r="BR1984" s="24"/>
      <c r="BS1984" s="24"/>
      <c r="BT1984" s="24"/>
      <c r="BU1984" s="24"/>
      <c r="BV1984" s="24"/>
      <c r="BW1984" s="24"/>
      <c r="BX1984" s="24"/>
      <c r="BY1984" s="24"/>
      <c r="BZ1984" s="24"/>
      <c r="CA1984" s="24"/>
      <c r="CB1984" s="24"/>
      <c r="CC1984" s="24"/>
      <c r="CD1984" s="24"/>
      <c r="CE1984" s="24"/>
    </row>
    <row r="1985" spans="46:83" x14ac:dyDescent="0.15">
      <c r="AT1985" s="24"/>
      <c r="AU1985" s="24"/>
      <c r="AV1985" s="24"/>
      <c r="AW1985" s="24"/>
      <c r="AX1985" s="24"/>
      <c r="AY1985" s="24"/>
      <c r="AZ1985" s="24"/>
      <c r="BA1985" s="24"/>
      <c r="BB1985" s="24"/>
      <c r="BC1985" s="24"/>
      <c r="BD1985" s="24"/>
      <c r="BE1985" s="24"/>
      <c r="BF1985" s="24"/>
      <c r="BG1985" s="24"/>
      <c r="BH1985" s="24"/>
      <c r="BI1985" s="24"/>
      <c r="BJ1985" s="24"/>
      <c r="BK1985" s="24"/>
      <c r="BL1985" s="24"/>
      <c r="BM1985" s="24"/>
      <c r="BN1985" s="24"/>
      <c r="BO1985" s="24"/>
      <c r="BP1985" s="24"/>
      <c r="BQ1985" s="24"/>
      <c r="BR1985" s="24"/>
      <c r="BS1985" s="24"/>
      <c r="BT1985" s="24"/>
      <c r="BU1985" s="24"/>
      <c r="BV1985" s="24"/>
      <c r="BW1985" s="24"/>
      <c r="BX1985" s="24"/>
      <c r="BY1985" s="24"/>
      <c r="BZ1985" s="24"/>
      <c r="CA1985" s="24"/>
      <c r="CB1985" s="24"/>
      <c r="CC1985" s="24"/>
      <c r="CD1985" s="24"/>
      <c r="CE1985" s="24"/>
    </row>
    <row r="1986" spans="46:83" x14ac:dyDescent="0.15">
      <c r="AT1986" s="24"/>
      <c r="AU1986" s="24"/>
      <c r="AV1986" s="24"/>
      <c r="AW1986" s="24"/>
      <c r="AX1986" s="24"/>
      <c r="AY1986" s="24"/>
      <c r="AZ1986" s="24"/>
      <c r="BA1986" s="24"/>
      <c r="BB1986" s="24"/>
      <c r="BC1986" s="24"/>
      <c r="BD1986" s="24"/>
      <c r="BE1986" s="24"/>
      <c r="BF1986" s="24"/>
      <c r="BG1986" s="24"/>
      <c r="BH1986" s="24"/>
      <c r="BI1986" s="24"/>
      <c r="BJ1986" s="24"/>
      <c r="BK1986" s="24"/>
      <c r="BL1986" s="24"/>
      <c r="BM1986" s="24"/>
      <c r="BN1986" s="24"/>
      <c r="BO1986" s="24"/>
      <c r="BP1986" s="24"/>
      <c r="BQ1986" s="24"/>
      <c r="BR1986" s="24"/>
      <c r="BS1986" s="24"/>
      <c r="BT1986" s="24"/>
      <c r="BU1986" s="24"/>
      <c r="BV1986" s="24"/>
      <c r="BW1986" s="24"/>
      <c r="BX1986" s="24"/>
      <c r="BY1986" s="24"/>
      <c r="BZ1986" s="24"/>
      <c r="CA1986" s="24"/>
      <c r="CB1986" s="24"/>
      <c r="CC1986" s="24"/>
      <c r="CD1986" s="24"/>
      <c r="CE1986" s="24"/>
    </row>
    <row r="1987" spans="46:83" x14ac:dyDescent="0.15">
      <c r="AT1987" s="24"/>
      <c r="AU1987" s="24"/>
      <c r="AV1987" s="24"/>
      <c r="AW1987" s="24"/>
      <c r="AX1987" s="24"/>
      <c r="AY1987" s="24"/>
      <c r="AZ1987" s="24"/>
      <c r="BA1987" s="24"/>
      <c r="BB1987" s="24"/>
      <c r="BC1987" s="24"/>
      <c r="BD1987" s="24"/>
      <c r="BE1987" s="24"/>
      <c r="BF1987" s="24"/>
      <c r="BG1987" s="24"/>
      <c r="BH1987" s="24"/>
      <c r="BI1987" s="24"/>
      <c r="BJ1987" s="24"/>
      <c r="BK1987" s="24"/>
      <c r="BL1987" s="24"/>
      <c r="BM1987" s="24"/>
      <c r="BN1987" s="24"/>
      <c r="BO1987" s="24"/>
      <c r="BP1987" s="24"/>
      <c r="BQ1987" s="24"/>
      <c r="BR1987" s="24"/>
      <c r="BS1987" s="24"/>
      <c r="BT1987" s="24"/>
      <c r="BU1987" s="24"/>
      <c r="BV1987" s="24"/>
      <c r="BW1987" s="24"/>
      <c r="BX1987" s="24"/>
      <c r="BY1987" s="24"/>
      <c r="BZ1987" s="24"/>
      <c r="CA1987" s="24"/>
      <c r="CB1987" s="24"/>
      <c r="CC1987" s="24"/>
      <c r="CD1987" s="24"/>
      <c r="CE1987" s="24"/>
    </row>
    <row r="1988" spans="46:83" x14ac:dyDescent="0.15">
      <c r="AT1988" s="24"/>
      <c r="AU1988" s="24"/>
      <c r="AV1988" s="24"/>
      <c r="AW1988" s="24"/>
      <c r="AX1988" s="24"/>
      <c r="AY1988" s="24"/>
      <c r="AZ1988" s="24"/>
      <c r="BA1988" s="24"/>
      <c r="BB1988" s="24"/>
      <c r="BC1988" s="24"/>
      <c r="BD1988" s="24"/>
      <c r="BE1988" s="24"/>
      <c r="BF1988" s="24"/>
      <c r="BG1988" s="24"/>
      <c r="BH1988" s="24"/>
      <c r="BI1988" s="24"/>
      <c r="BJ1988" s="24"/>
      <c r="BK1988" s="24"/>
      <c r="BL1988" s="24"/>
      <c r="BM1988" s="24"/>
      <c r="BN1988" s="24"/>
      <c r="BO1988" s="24"/>
      <c r="BP1988" s="24"/>
      <c r="BQ1988" s="24"/>
      <c r="BR1988" s="24"/>
      <c r="BS1988" s="24"/>
      <c r="BT1988" s="24"/>
      <c r="BU1988" s="24"/>
      <c r="BV1988" s="24"/>
      <c r="BW1988" s="24"/>
      <c r="BX1988" s="24"/>
      <c r="BY1988" s="24"/>
      <c r="BZ1988" s="24"/>
      <c r="CA1988" s="24"/>
      <c r="CB1988" s="24"/>
      <c r="CC1988" s="24"/>
      <c r="CD1988" s="24"/>
      <c r="CE1988" s="24"/>
    </row>
    <row r="1989" spans="46:83" x14ac:dyDescent="0.15">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row>
    <row r="1990" spans="46:83" x14ac:dyDescent="0.15">
      <c r="AT1990" s="24"/>
      <c r="AU1990" s="24"/>
      <c r="AV1990" s="24"/>
      <c r="AW1990" s="24"/>
      <c r="AX1990" s="24"/>
      <c r="AY1990" s="24"/>
      <c r="AZ1990" s="24"/>
      <c r="BA1990" s="24"/>
      <c r="BB1990" s="24"/>
      <c r="BC1990" s="24"/>
      <c r="BD1990" s="24"/>
      <c r="BE1990" s="24"/>
      <c r="BF1990" s="24"/>
      <c r="BG1990" s="24"/>
      <c r="BH1990" s="24"/>
      <c r="BI1990" s="24"/>
      <c r="BJ1990" s="24"/>
      <c r="BK1990" s="24"/>
      <c r="BL1990" s="24"/>
      <c r="BM1990" s="24"/>
      <c r="BN1990" s="24"/>
      <c r="BO1990" s="24"/>
      <c r="BP1990" s="24"/>
      <c r="BQ1990" s="24"/>
      <c r="BR1990" s="24"/>
      <c r="BS1990" s="24"/>
      <c r="BT1990" s="24"/>
      <c r="BU1990" s="24"/>
      <c r="BV1990" s="24"/>
      <c r="BW1990" s="24"/>
      <c r="BX1990" s="24"/>
      <c r="BY1990" s="24"/>
      <c r="BZ1990" s="24"/>
      <c r="CA1990" s="24"/>
      <c r="CB1990" s="24"/>
      <c r="CC1990" s="24"/>
      <c r="CD1990" s="24"/>
      <c r="CE1990" s="24"/>
    </row>
    <row r="1991" spans="46:83" x14ac:dyDescent="0.15">
      <c r="AT1991" s="24"/>
      <c r="AU1991" s="24"/>
      <c r="AV1991" s="24"/>
      <c r="AW1991" s="24"/>
      <c r="AX1991" s="24"/>
      <c r="AY1991" s="24"/>
      <c r="AZ1991" s="24"/>
      <c r="BA1991" s="24"/>
      <c r="BB1991" s="24"/>
      <c r="BC1991" s="24"/>
      <c r="BD1991" s="24"/>
      <c r="BE1991" s="24"/>
      <c r="BF1991" s="24"/>
      <c r="BG1991" s="24"/>
      <c r="BH1991" s="24"/>
      <c r="BI1991" s="24"/>
      <c r="BJ1991" s="24"/>
      <c r="BK1991" s="24"/>
      <c r="BL1991" s="24"/>
      <c r="BM1991" s="24"/>
      <c r="BN1991" s="24"/>
      <c r="BO1991" s="24"/>
      <c r="BP1991" s="24"/>
      <c r="BQ1991" s="24"/>
      <c r="BR1991" s="24"/>
      <c r="BS1991" s="24"/>
      <c r="BT1991" s="24"/>
      <c r="BU1991" s="24"/>
      <c r="BV1991" s="24"/>
      <c r="BW1991" s="24"/>
      <c r="BX1991" s="24"/>
      <c r="BY1991" s="24"/>
      <c r="BZ1991" s="24"/>
      <c r="CA1991" s="24"/>
      <c r="CB1991" s="24"/>
      <c r="CC1991" s="24"/>
      <c r="CD1991" s="24"/>
      <c r="CE1991" s="24"/>
    </row>
    <row r="1992" spans="46:83" x14ac:dyDescent="0.15">
      <c r="AT1992" s="24"/>
      <c r="AU1992" s="24"/>
      <c r="AV1992" s="24"/>
      <c r="AW1992" s="24"/>
      <c r="AX1992" s="24"/>
      <c r="AY1992" s="24"/>
      <c r="AZ1992" s="24"/>
      <c r="BA1992" s="24"/>
      <c r="BB1992" s="24"/>
      <c r="BC1992" s="24"/>
      <c r="BD1992" s="24"/>
      <c r="BE1992" s="24"/>
      <c r="BF1992" s="24"/>
      <c r="BG1992" s="24"/>
      <c r="BH1992" s="24"/>
      <c r="BI1992" s="24"/>
      <c r="BJ1992" s="24"/>
      <c r="BK1992" s="24"/>
      <c r="BL1992" s="24"/>
      <c r="BM1992" s="24"/>
      <c r="BN1992" s="24"/>
      <c r="BO1992" s="24"/>
      <c r="BP1992" s="24"/>
      <c r="BQ1992" s="24"/>
      <c r="BR1992" s="24"/>
      <c r="BS1992" s="24"/>
      <c r="BT1992" s="24"/>
      <c r="BU1992" s="24"/>
      <c r="BV1992" s="24"/>
      <c r="BW1992" s="24"/>
      <c r="BX1992" s="24"/>
      <c r="BY1992" s="24"/>
      <c r="BZ1992" s="24"/>
      <c r="CA1992" s="24"/>
      <c r="CB1992" s="24"/>
      <c r="CC1992" s="24"/>
      <c r="CD1992" s="24"/>
      <c r="CE1992" s="24"/>
    </row>
    <row r="1993" spans="46:83" x14ac:dyDescent="0.15">
      <c r="AT1993" s="24"/>
      <c r="AU1993" s="24"/>
      <c r="AV1993" s="24"/>
      <c r="AW1993" s="24"/>
      <c r="AX1993" s="24"/>
      <c r="AY1993" s="24"/>
      <c r="AZ1993" s="24"/>
      <c r="BA1993" s="24"/>
      <c r="BB1993" s="24"/>
      <c r="BC1993" s="24"/>
      <c r="BD1993" s="24"/>
      <c r="BE1993" s="24"/>
      <c r="BF1993" s="24"/>
      <c r="BG1993" s="24"/>
      <c r="BH1993" s="24"/>
      <c r="BI1993" s="24"/>
      <c r="BJ1993" s="24"/>
      <c r="BK1993" s="24"/>
      <c r="BL1993" s="24"/>
      <c r="BM1993" s="24"/>
      <c r="BN1993" s="24"/>
      <c r="BO1993" s="24"/>
      <c r="BP1993" s="24"/>
      <c r="BQ1993" s="24"/>
      <c r="BR1993" s="24"/>
      <c r="BS1993" s="24"/>
      <c r="BT1993" s="24"/>
      <c r="BU1993" s="24"/>
      <c r="BV1993" s="24"/>
      <c r="BW1993" s="24"/>
      <c r="BX1993" s="24"/>
      <c r="BY1993" s="24"/>
      <c r="BZ1993" s="24"/>
      <c r="CA1993" s="24"/>
      <c r="CB1993" s="24"/>
      <c r="CC1993" s="24"/>
      <c r="CD1993" s="24"/>
      <c r="CE1993" s="24"/>
    </row>
    <row r="1994" spans="46:83" x14ac:dyDescent="0.15">
      <c r="AT1994" s="24"/>
      <c r="AU1994" s="24"/>
      <c r="AV1994" s="24"/>
      <c r="AW1994" s="24"/>
      <c r="AX1994" s="24"/>
      <c r="AY1994" s="24"/>
      <c r="AZ1994" s="24"/>
      <c r="BA1994" s="24"/>
      <c r="BB1994" s="24"/>
      <c r="BC1994" s="24"/>
      <c r="BD1994" s="24"/>
      <c r="BE1994" s="24"/>
      <c r="BF1994" s="24"/>
      <c r="BG1994" s="24"/>
      <c r="BH1994" s="24"/>
      <c r="BI1994" s="24"/>
      <c r="BJ1994" s="24"/>
      <c r="BK1994" s="24"/>
      <c r="BL1994" s="24"/>
      <c r="BM1994" s="24"/>
      <c r="BN1994" s="24"/>
      <c r="BO1994" s="24"/>
      <c r="BP1994" s="24"/>
      <c r="BQ1994" s="24"/>
      <c r="BR1994" s="24"/>
      <c r="BS1994" s="24"/>
      <c r="BT1994" s="24"/>
      <c r="BU1994" s="24"/>
      <c r="BV1994" s="24"/>
      <c r="BW1994" s="24"/>
      <c r="BX1994" s="24"/>
      <c r="BY1994" s="24"/>
      <c r="BZ1994" s="24"/>
      <c r="CA1994" s="24"/>
      <c r="CB1994" s="24"/>
      <c r="CC1994" s="24"/>
      <c r="CD1994" s="24"/>
      <c r="CE1994" s="24"/>
    </row>
    <row r="1995" spans="46:83" x14ac:dyDescent="0.15">
      <c r="AT1995" s="24"/>
      <c r="AU1995" s="24"/>
      <c r="AV1995" s="24"/>
      <c r="AW1995" s="24"/>
      <c r="AX1995" s="24"/>
      <c r="AY1995" s="24"/>
      <c r="AZ1995" s="24"/>
      <c r="BA1995" s="24"/>
      <c r="BB1995" s="24"/>
      <c r="BC1995" s="24"/>
      <c r="BD1995" s="24"/>
      <c r="BE1995" s="24"/>
      <c r="BF1995" s="24"/>
      <c r="BG1995" s="24"/>
      <c r="BH1995" s="24"/>
      <c r="BI1995" s="24"/>
      <c r="BJ1995" s="24"/>
      <c r="BK1995" s="24"/>
      <c r="BL1995" s="24"/>
      <c r="BM1995" s="24"/>
      <c r="BN1995" s="24"/>
      <c r="BO1995" s="24"/>
      <c r="BP1995" s="24"/>
      <c r="BQ1995" s="24"/>
      <c r="BR1995" s="24"/>
      <c r="BS1995" s="24"/>
      <c r="BT1995" s="24"/>
      <c r="BU1995" s="24"/>
      <c r="BV1995" s="24"/>
      <c r="BW1995" s="24"/>
      <c r="BX1995" s="24"/>
      <c r="BY1995" s="24"/>
      <c r="BZ1995" s="24"/>
      <c r="CA1995" s="24"/>
      <c r="CB1995" s="24"/>
      <c r="CC1995" s="24"/>
      <c r="CD1995" s="24"/>
      <c r="CE1995" s="24"/>
    </row>
    <row r="1996" spans="46:83" x14ac:dyDescent="0.15">
      <c r="AT1996" s="24"/>
      <c r="AU1996" s="24"/>
      <c r="AV1996" s="24"/>
      <c r="AW1996" s="24"/>
      <c r="AX1996" s="24"/>
      <c r="AY1996" s="24"/>
      <c r="AZ1996" s="24"/>
      <c r="BA1996" s="24"/>
      <c r="BB1996" s="24"/>
      <c r="BC1996" s="24"/>
      <c r="BD1996" s="24"/>
      <c r="BE1996" s="24"/>
      <c r="BF1996" s="24"/>
      <c r="BG1996" s="24"/>
      <c r="BH1996" s="24"/>
      <c r="BI1996" s="24"/>
      <c r="BJ1996" s="24"/>
      <c r="BK1996" s="24"/>
      <c r="BL1996" s="24"/>
      <c r="BM1996" s="24"/>
      <c r="BN1996" s="24"/>
      <c r="BO1996" s="24"/>
      <c r="BP1996" s="24"/>
      <c r="BQ1996" s="24"/>
      <c r="BR1996" s="24"/>
      <c r="BS1996" s="24"/>
      <c r="BT1996" s="24"/>
      <c r="BU1996" s="24"/>
      <c r="BV1996" s="24"/>
      <c r="BW1996" s="24"/>
      <c r="BX1996" s="24"/>
      <c r="BY1996" s="24"/>
      <c r="BZ1996" s="24"/>
      <c r="CA1996" s="24"/>
      <c r="CB1996" s="24"/>
      <c r="CC1996" s="24"/>
      <c r="CD1996" s="24"/>
      <c r="CE1996" s="24"/>
    </row>
    <row r="1997" spans="46:83" x14ac:dyDescent="0.15">
      <c r="AT1997" s="24"/>
      <c r="AU1997" s="24"/>
      <c r="AV1997" s="24"/>
      <c r="AW1997" s="24"/>
      <c r="AX1997" s="24"/>
      <c r="AY1997" s="24"/>
      <c r="AZ1997" s="24"/>
      <c r="BA1997" s="24"/>
      <c r="BB1997" s="24"/>
      <c r="BC1997" s="24"/>
      <c r="BD1997" s="24"/>
      <c r="BE1997" s="24"/>
      <c r="BF1997" s="24"/>
      <c r="BG1997" s="24"/>
      <c r="BH1997" s="24"/>
      <c r="BI1997" s="24"/>
      <c r="BJ1997" s="24"/>
      <c r="BK1997" s="24"/>
      <c r="BL1997" s="24"/>
      <c r="BM1997" s="24"/>
      <c r="BN1997" s="24"/>
      <c r="BO1997" s="24"/>
      <c r="BP1997" s="24"/>
      <c r="BQ1997" s="24"/>
      <c r="BR1997" s="24"/>
      <c r="BS1997" s="24"/>
      <c r="BT1997" s="24"/>
      <c r="BU1997" s="24"/>
      <c r="BV1997" s="24"/>
      <c r="BW1997" s="24"/>
      <c r="BX1997" s="24"/>
      <c r="BY1997" s="24"/>
      <c r="BZ1997" s="24"/>
      <c r="CA1997" s="24"/>
      <c r="CB1997" s="24"/>
      <c r="CC1997" s="24"/>
      <c r="CD1997" s="24"/>
      <c r="CE1997" s="24"/>
    </row>
    <row r="1998" spans="46:83" x14ac:dyDescent="0.15">
      <c r="AT1998" s="24"/>
      <c r="AU1998" s="24"/>
      <c r="AV1998" s="24"/>
      <c r="AW1998" s="24"/>
      <c r="AX1998" s="24"/>
      <c r="AY1998" s="24"/>
      <c r="AZ1998" s="24"/>
      <c r="BA1998" s="24"/>
      <c r="BB1998" s="24"/>
      <c r="BC1998" s="24"/>
      <c r="BD1998" s="24"/>
      <c r="BE1998" s="24"/>
      <c r="BF1998" s="24"/>
      <c r="BG1998" s="24"/>
      <c r="BH1998" s="24"/>
      <c r="BI1998" s="24"/>
      <c r="BJ1998" s="24"/>
      <c r="BK1998" s="24"/>
      <c r="BL1998" s="24"/>
      <c r="BM1998" s="24"/>
      <c r="BN1998" s="24"/>
      <c r="BO1998" s="24"/>
      <c r="BP1998" s="24"/>
      <c r="BQ1998" s="24"/>
      <c r="BR1998" s="24"/>
      <c r="BS1998" s="24"/>
      <c r="BT1998" s="24"/>
      <c r="BU1998" s="24"/>
      <c r="BV1998" s="24"/>
      <c r="BW1998" s="24"/>
      <c r="BX1998" s="24"/>
      <c r="BY1998" s="24"/>
      <c r="BZ1998" s="24"/>
      <c r="CA1998" s="24"/>
      <c r="CB1998" s="24"/>
      <c r="CC1998" s="24"/>
      <c r="CD1998" s="24"/>
      <c r="CE1998" s="24"/>
    </row>
    <row r="1999" spans="46:83" x14ac:dyDescent="0.15">
      <c r="AT1999" s="24"/>
      <c r="AU1999" s="24"/>
      <c r="AV1999" s="24"/>
      <c r="AW1999" s="24"/>
      <c r="AX1999" s="24"/>
      <c r="AY1999" s="24"/>
      <c r="AZ1999" s="24"/>
      <c r="BA1999" s="24"/>
      <c r="BB1999" s="24"/>
      <c r="BC1999" s="24"/>
      <c r="BD1999" s="24"/>
      <c r="BE1999" s="24"/>
      <c r="BF1999" s="24"/>
      <c r="BG1999" s="24"/>
      <c r="BH1999" s="24"/>
      <c r="BI1999" s="24"/>
      <c r="BJ1999" s="24"/>
      <c r="BK1999" s="24"/>
      <c r="BL1999" s="24"/>
      <c r="BM1999" s="24"/>
      <c r="BN1999" s="24"/>
      <c r="BO1999" s="24"/>
      <c r="BP1999" s="24"/>
      <c r="BQ1999" s="24"/>
      <c r="BR1999" s="24"/>
      <c r="BS1999" s="24"/>
      <c r="BT1999" s="24"/>
      <c r="BU1999" s="24"/>
      <c r="BV1999" s="24"/>
      <c r="BW1999" s="24"/>
      <c r="BX1999" s="24"/>
      <c r="BY1999" s="24"/>
      <c r="BZ1999" s="24"/>
      <c r="CA1999" s="24"/>
      <c r="CB1999" s="24"/>
      <c r="CC1999" s="24"/>
      <c r="CD1999" s="24"/>
      <c r="CE1999" s="24"/>
    </row>
    <row r="2000" spans="46:83" x14ac:dyDescent="0.15">
      <c r="AT2000" s="24"/>
      <c r="AU2000" s="24"/>
      <c r="AV2000" s="24"/>
      <c r="AW2000" s="24"/>
      <c r="AX2000" s="24"/>
      <c r="AY2000" s="24"/>
      <c r="AZ2000" s="24"/>
      <c r="BA2000" s="24"/>
      <c r="BB2000" s="24"/>
      <c r="BC2000" s="24"/>
      <c r="BD2000" s="24"/>
      <c r="BE2000" s="24"/>
      <c r="BF2000" s="24"/>
      <c r="BG2000" s="24"/>
      <c r="BH2000" s="24"/>
      <c r="BI2000" s="24"/>
      <c r="BJ2000" s="24"/>
      <c r="BK2000" s="24"/>
      <c r="BL2000" s="24"/>
      <c r="BM2000" s="24"/>
      <c r="BN2000" s="24"/>
      <c r="BO2000" s="24"/>
      <c r="BP2000" s="24"/>
      <c r="BQ2000" s="24"/>
      <c r="BR2000" s="24"/>
      <c r="BS2000" s="24"/>
      <c r="BT2000" s="24"/>
      <c r="BU2000" s="24"/>
      <c r="BV2000" s="24"/>
      <c r="BW2000" s="24"/>
      <c r="BX2000" s="24"/>
      <c r="BY2000" s="24"/>
      <c r="BZ2000" s="24"/>
      <c r="CA2000" s="24"/>
      <c r="CB2000" s="24"/>
      <c r="CC2000" s="24"/>
      <c r="CD2000" s="24"/>
      <c r="CE2000" s="24"/>
    </row>
    <row r="2001" spans="46:83" x14ac:dyDescent="0.15">
      <c r="AT2001" s="24"/>
      <c r="AU2001" s="24"/>
      <c r="AV2001" s="24"/>
      <c r="AW2001" s="24"/>
      <c r="AX2001" s="24"/>
      <c r="AY2001" s="24"/>
      <c r="AZ2001" s="24"/>
      <c r="BA2001" s="24"/>
      <c r="BB2001" s="24"/>
      <c r="BC2001" s="24"/>
      <c r="BD2001" s="24"/>
      <c r="BE2001" s="24"/>
      <c r="BF2001" s="24"/>
      <c r="BG2001" s="24"/>
      <c r="BH2001" s="24"/>
      <c r="BI2001" s="24"/>
      <c r="BJ2001" s="24"/>
      <c r="BK2001" s="24"/>
      <c r="BL2001" s="24"/>
      <c r="BM2001" s="24"/>
      <c r="BN2001" s="24"/>
      <c r="BO2001" s="24"/>
      <c r="BP2001" s="24"/>
      <c r="BQ2001" s="24"/>
      <c r="BR2001" s="24"/>
      <c r="BS2001" s="24"/>
      <c r="BT2001" s="24"/>
      <c r="BU2001" s="24"/>
      <c r="BV2001" s="24"/>
      <c r="BW2001" s="24"/>
      <c r="BX2001" s="24"/>
      <c r="BY2001" s="24"/>
      <c r="BZ2001" s="24"/>
      <c r="CA2001" s="24"/>
      <c r="CB2001" s="24"/>
      <c r="CC2001" s="24"/>
      <c r="CD2001" s="24"/>
      <c r="CE2001" s="24"/>
    </row>
    <row r="2002" spans="46:83" x14ac:dyDescent="0.15">
      <c r="AT2002" s="24"/>
      <c r="AU2002" s="24"/>
      <c r="AV2002" s="24"/>
      <c r="AW2002" s="24"/>
      <c r="AX2002" s="24"/>
      <c r="AY2002" s="24"/>
      <c r="AZ2002" s="24"/>
      <c r="BA2002" s="24"/>
      <c r="BB2002" s="24"/>
      <c r="BC2002" s="24"/>
      <c r="BD2002" s="24"/>
      <c r="BE2002" s="24"/>
      <c r="BF2002" s="24"/>
      <c r="BG2002" s="24"/>
      <c r="BH2002" s="24"/>
      <c r="BI2002" s="24"/>
      <c r="BJ2002" s="24"/>
      <c r="BK2002" s="24"/>
      <c r="BL2002" s="24"/>
      <c r="BM2002" s="24"/>
      <c r="BN2002" s="24"/>
      <c r="BO2002" s="24"/>
      <c r="BP2002" s="24"/>
      <c r="BQ2002" s="24"/>
      <c r="BR2002" s="24"/>
      <c r="BS2002" s="24"/>
      <c r="BT2002" s="24"/>
      <c r="BU2002" s="24"/>
      <c r="BV2002" s="24"/>
      <c r="BW2002" s="24"/>
      <c r="BX2002" s="24"/>
      <c r="BY2002" s="24"/>
      <c r="BZ2002" s="24"/>
      <c r="CA2002" s="24"/>
      <c r="CB2002" s="24"/>
      <c r="CC2002" s="24"/>
      <c r="CD2002" s="24"/>
      <c r="CE2002" s="24"/>
    </row>
    <row r="2003" spans="46:83" x14ac:dyDescent="0.15">
      <c r="AT2003" s="24"/>
      <c r="AU2003" s="24"/>
      <c r="AV2003" s="24"/>
      <c r="AW2003" s="24"/>
      <c r="AX2003" s="24"/>
      <c r="AY2003" s="24"/>
      <c r="AZ2003" s="24"/>
      <c r="BA2003" s="24"/>
      <c r="BB2003" s="24"/>
      <c r="BC2003" s="24"/>
      <c r="BD2003" s="24"/>
      <c r="BE2003" s="24"/>
      <c r="BF2003" s="24"/>
      <c r="BG2003" s="24"/>
      <c r="BH2003" s="24"/>
      <c r="BI2003" s="24"/>
      <c r="BJ2003" s="24"/>
      <c r="BK2003" s="24"/>
      <c r="BL2003" s="24"/>
      <c r="BM2003" s="24"/>
      <c r="BN2003" s="24"/>
      <c r="BO2003" s="24"/>
      <c r="BP2003" s="24"/>
      <c r="BQ2003" s="24"/>
      <c r="BR2003" s="24"/>
      <c r="BS2003" s="24"/>
      <c r="BT2003" s="24"/>
      <c r="BU2003" s="24"/>
      <c r="BV2003" s="24"/>
      <c r="BW2003" s="24"/>
      <c r="BX2003" s="24"/>
      <c r="BY2003" s="24"/>
      <c r="BZ2003" s="24"/>
      <c r="CA2003" s="24"/>
      <c r="CB2003" s="24"/>
      <c r="CC2003" s="24"/>
      <c r="CD2003" s="24"/>
      <c r="CE2003" s="24"/>
    </row>
    <row r="2004" spans="46:83" x14ac:dyDescent="0.15">
      <c r="AT2004" s="24"/>
      <c r="AU2004" s="24"/>
      <c r="AV2004" s="24"/>
      <c r="AW2004" s="24"/>
      <c r="AX2004" s="24"/>
      <c r="AY2004" s="24"/>
      <c r="AZ2004" s="24"/>
      <c r="BA2004" s="24"/>
      <c r="BB2004" s="24"/>
      <c r="BC2004" s="24"/>
      <c r="BD2004" s="24"/>
      <c r="BE2004" s="24"/>
      <c r="BF2004" s="24"/>
      <c r="BG2004" s="24"/>
      <c r="BH2004" s="24"/>
      <c r="BI2004" s="24"/>
      <c r="BJ2004" s="24"/>
      <c r="BK2004" s="24"/>
      <c r="BL2004" s="24"/>
      <c r="BM2004" s="24"/>
      <c r="BN2004" s="24"/>
      <c r="BO2004" s="24"/>
      <c r="BP2004" s="24"/>
      <c r="BQ2004" s="24"/>
      <c r="BR2004" s="24"/>
      <c r="BS2004" s="24"/>
      <c r="BT2004" s="24"/>
      <c r="BU2004" s="24"/>
      <c r="BV2004" s="24"/>
      <c r="BW2004" s="24"/>
      <c r="BX2004" s="24"/>
      <c r="BY2004" s="24"/>
      <c r="BZ2004" s="24"/>
      <c r="CA2004" s="24"/>
      <c r="CB2004" s="24"/>
      <c r="CC2004" s="24"/>
      <c r="CD2004" s="24"/>
      <c r="CE2004" s="24"/>
    </row>
    <row r="2005" spans="46:83" x14ac:dyDescent="0.15">
      <c r="AT2005" s="24"/>
      <c r="AU2005" s="24"/>
      <c r="AV2005" s="24"/>
      <c r="AW2005" s="24"/>
      <c r="AX2005" s="24"/>
      <c r="AY2005" s="24"/>
      <c r="AZ2005" s="24"/>
      <c r="BA2005" s="24"/>
      <c r="BB2005" s="24"/>
      <c r="BC2005" s="24"/>
      <c r="BD2005" s="24"/>
      <c r="BE2005" s="24"/>
      <c r="BF2005" s="24"/>
      <c r="BG2005" s="24"/>
      <c r="BH2005" s="24"/>
      <c r="BI2005" s="24"/>
      <c r="BJ2005" s="24"/>
      <c r="BK2005" s="24"/>
      <c r="BL2005" s="24"/>
      <c r="BM2005" s="24"/>
      <c r="BN2005" s="24"/>
      <c r="BO2005" s="24"/>
      <c r="BP2005" s="24"/>
      <c r="BQ2005" s="24"/>
      <c r="BR2005" s="24"/>
      <c r="BS2005" s="24"/>
      <c r="BT2005" s="24"/>
      <c r="BU2005" s="24"/>
      <c r="BV2005" s="24"/>
      <c r="BW2005" s="24"/>
      <c r="BX2005" s="24"/>
      <c r="BY2005" s="24"/>
      <c r="BZ2005" s="24"/>
      <c r="CA2005" s="24"/>
      <c r="CB2005" s="24"/>
      <c r="CC2005" s="24"/>
      <c r="CD2005" s="24"/>
      <c r="CE2005" s="24"/>
    </row>
    <row r="2006" spans="46:83" x14ac:dyDescent="0.15">
      <c r="AT2006" s="24"/>
      <c r="AU2006" s="24"/>
      <c r="AV2006" s="24"/>
      <c r="AW2006" s="24"/>
      <c r="AX2006" s="24"/>
      <c r="AY2006" s="24"/>
      <c r="AZ2006" s="24"/>
      <c r="BA2006" s="24"/>
      <c r="BB2006" s="24"/>
      <c r="BC2006" s="24"/>
      <c r="BD2006" s="24"/>
      <c r="BE2006" s="24"/>
      <c r="BF2006" s="24"/>
      <c r="BG2006" s="24"/>
      <c r="BH2006" s="24"/>
      <c r="BI2006" s="24"/>
      <c r="BJ2006" s="24"/>
      <c r="BK2006" s="24"/>
      <c r="BL2006" s="24"/>
      <c r="BM2006" s="24"/>
      <c r="BN2006" s="24"/>
      <c r="BO2006" s="24"/>
      <c r="BP2006" s="24"/>
      <c r="BQ2006" s="24"/>
      <c r="BR2006" s="24"/>
      <c r="BS2006" s="24"/>
      <c r="BT2006" s="24"/>
      <c r="BU2006" s="24"/>
      <c r="BV2006" s="24"/>
      <c r="BW2006" s="24"/>
      <c r="BX2006" s="24"/>
      <c r="BY2006" s="24"/>
      <c r="BZ2006" s="24"/>
      <c r="CA2006" s="24"/>
      <c r="CB2006" s="24"/>
      <c r="CC2006" s="24"/>
      <c r="CD2006" s="24"/>
      <c r="CE2006" s="24"/>
    </row>
    <row r="2007" spans="46:83" x14ac:dyDescent="0.15">
      <c r="AT2007" s="24"/>
      <c r="AU2007" s="24"/>
      <c r="AV2007" s="24"/>
      <c r="AW2007" s="24"/>
      <c r="AX2007" s="24"/>
      <c r="AY2007" s="24"/>
      <c r="AZ2007" s="24"/>
      <c r="BA2007" s="24"/>
      <c r="BB2007" s="24"/>
      <c r="BC2007" s="24"/>
      <c r="BD2007" s="24"/>
      <c r="BE2007" s="24"/>
      <c r="BF2007" s="24"/>
      <c r="BG2007" s="24"/>
      <c r="BH2007" s="24"/>
      <c r="BI2007" s="24"/>
      <c r="BJ2007" s="24"/>
      <c r="BK2007" s="24"/>
      <c r="BL2007" s="24"/>
      <c r="BM2007" s="24"/>
      <c r="BN2007" s="24"/>
      <c r="BO2007" s="24"/>
      <c r="BP2007" s="24"/>
      <c r="BQ2007" s="24"/>
      <c r="BR2007" s="24"/>
      <c r="BS2007" s="24"/>
      <c r="BT2007" s="24"/>
      <c r="BU2007" s="24"/>
      <c r="BV2007" s="24"/>
      <c r="BW2007" s="24"/>
      <c r="BX2007" s="24"/>
      <c r="BY2007" s="24"/>
      <c r="BZ2007" s="24"/>
      <c r="CA2007" s="24"/>
      <c r="CB2007" s="24"/>
      <c r="CC2007" s="24"/>
      <c r="CD2007" s="24"/>
      <c r="CE2007" s="24"/>
    </row>
    <row r="2008" spans="46:83" x14ac:dyDescent="0.15">
      <c r="AT2008" s="24"/>
      <c r="AU2008" s="24"/>
      <c r="AV2008" s="24"/>
      <c r="AW2008" s="24"/>
      <c r="AX2008" s="24"/>
      <c r="AY2008" s="24"/>
      <c r="AZ2008" s="24"/>
      <c r="BA2008" s="24"/>
      <c r="BB2008" s="24"/>
      <c r="BC2008" s="24"/>
      <c r="BD2008" s="24"/>
      <c r="BE2008" s="24"/>
      <c r="BF2008" s="24"/>
      <c r="BG2008" s="24"/>
      <c r="BH2008" s="24"/>
      <c r="BI2008" s="24"/>
      <c r="BJ2008" s="24"/>
      <c r="BK2008" s="24"/>
      <c r="BL2008" s="24"/>
      <c r="BM2008" s="24"/>
      <c r="BN2008" s="24"/>
      <c r="BO2008" s="24"/>
      <c r="BP2008" s="24"/>
      <c r="BQ2008" s="24"/>
      <c r="BR2008" s="24"/>
      <c r="BS2008" s="24"/>
      <c r="BT2008" s="24"/>
      <c r="BU2008" s="24"/>
      <c r="BV2008" s="24"/>
      <c r="BW2008" s="24"/>
      <c r="BX2008" s="24"/>
      <c r="BY2008" s="24"/>
      <c r="BZ2008" s="24"/>
      <c r="CA2008" s="24"/>
      <c r="CB2008" s="24"/>
      <c r="CC2008" s="24"/>
      <c r="CD2008" s="24"/>
      <c r="CE2008" s="24"/>
    </row>
    <row r="2009" spans="46:83" x14ac:dyDescent="0.15">
      <c r="AT2009" s="24"/>
      <c r="AU2009" s="24"/>
      <c r="AV2009" s="24"/>
      <c r="AW2009" s="24"/>
      <c r="AX2009" s="24"/>
      <c r="AY2009" s="24"/>
      <c r="AZ2009" s="24"/>
      <c r="BA2009" s="24"/>
      <c r="BB2009" s="24"/>
      <c r="BC2009" s="24"/>
      <c r="BD2009" s="24"/>
      <c r="BE2009" s="24"/>
      <c r="BF2009" s="24"/>
      <c r="BG2009" s="24"/>
      <c r="BH2009" s="24"/>
      <c r="BI2009" s="24"/>
      <c r="BJ2009" s="24"/>
      <c r="BK2009" s="24"/>
      <c r="BL2009" s="24"/>
      <c r="BM2009" s="24"/>
      <c r="BN2009" s="24"/>
      <c r="BO2009" s="24"/>
      <c r="BP2009" s="24"/>
      <c r="BQ2009" s="24"/>
      <c r="BR2009" s="24"/>
      <c r="BS2009" s="24"/>
      <c r="BT2009" s="24"/>
      <c r="BU2009" s="24"/>
      <c r="BV2009" s="24"/>
      <c r="BW2009" s="24"/>
      <c r="BX2009" s="24"/>
      <c r="BY2009" s="24"/>
      <c r="BZ2009" s="24"/>
      <c r="CA2009" s="24"/>
      <c r="CB2009" s="24"/>
      <c r="CC2009" s="24"/>
      <c r="CD2009" s="24"/>
      <c r="CE2009" s="24"/>
    </row>
    <row r="2010" spans="46:83" x14ac:dyDescent="0.15">
      <c r="AT2010" s="24"/>
      <c r="AU2010" s="24"/>
      <c r="AV2010" s="24"/>
      <c r="AW2010" s="24"/>
      <c r="AX2010" s="24"/>
      <c r="AY2010" s="24"/>
      <c r="AZ2010" s="24"/>
      <c r="BA2010" s="24"/>
      <c r="BB2010" s="24"/>
      <c r="BC2010" s="24"/>
      <c r="BD2010" s="24"/>
      <c r="BE2010" s="24"/>
      <c r="BF2010" s="24"/>
      <c r="BG2010" s="24"/>
      <c r="BH2010" s="24"/>
      <c r="BI2010" s="24"/>
      <c r="BJ2010" s="24"/>
      <c r="BK2010" s="24"/>
      <c r="BL2010" s="24"/>
      <c r="BM2010" s="24"/>
      <c r="BN2010" s="24"/>
      <c r="BO2010" s="24"/>
      <c r="BP2010" s="24"/>
      <c r="BQ2010" s="24"/>
      <c r="BR2010" s="24"/>
      <c r="BS2010" s="24"/>
      <c r="BT2010" s="24"/>
      <c r="BU2010" s="24"/>
      <c r="BV2010" s="24"/>
      <c r="BW2010" s="24"/>
      <c r="BX2010" s="24"/>
      <c r="BY2010" s="24"/>
      <c r="BZ2010" s="24"/>
      <c r="CA2010" s="24"/>
      <c r="CB2010" s="24"/>
      <c r="CC2010" s="24"/>
      <c r="CD2010" s="24"/>
      <c r="CE2010" s="24"/>
    </row>
    <row r="2011" spans="46:83" x14ac:dyDescent="0.15">
      <c r="AT2011" s="24"/>
      <c r="AU2011" s="24"/>
      <c r="AV2011" s="24"/>
      <c r="AW2011" s="24"/>
      <c r="AX2011" s="24"/>
      <c r="AY2011" s="24"/>
      <c r="AZ2011" s="24"/>
      <c r="BA2011" s="24"/>
      <c r="BB2011" s="24"/>
      <c r="BC2011" s="24"/>
      <c r="BD2011" s="24"/>
      <c r="BE2011" s="24"/>
      <c r="BF2011" s="24"/>
      <c r="BG2011" s="24"/>
      <c r="BH2011" s="24"/>
      <c r="BI2011" s="24"/>
      <c r="BJ2011" s="24"/>
      <c r="BK2011" s="24"/>
      <c r="BL2011" s="24"/>
      <c r="BM2011" s="24"/>
      <c r="BN2011" s="24"/>
      <c r="BO2011" s="24"/>
      <c r="BP2011" s="24"/>
      <c r="BQ2011" s="24"/>
      <c r="BR2011" s="24"/>
      <c r="BS2011" s="24"/>
      <c r="BT2011" s="24"/>
      <c r="BU2011" s="24"/>
      <c r="BV2011" s="24"/>
      <c r="BW2011" s="24"/>
      <c r="BX2011" s="24"/>
      <c r="BY2011" s="24"/>
      <c r="BZ2011" s="24"/>
      <c r="CA2011" s="24"/>
      <c r="CB2011" s="24"/>
      <c r="CC2011" s="24"/>
      <c r="CD2011" s="24"/>
      <c r="CE2011" s="24"/>
    </row>
    <row r="2012" spans="46:83" x14ac:dyDescent="0.15">
      <c r="AT2012" s="24"/>
      <c r="AU2012" s="24"/>
      <c r="AV2012" s="24"/>
      <c r="AW2012" s="24"/>
      <c r="AX2012" s="24"/>
      <c r="AY2012" s="24"/>
      <c r="AZ2012" s="24"/>
      <c r="BA2012" s="24"/>
      <c r="BB2012" s="24"/>
      <c r="BC2012" s="24"/>
      <c r="BD2012" s="24"/>
      <c r="BE2012" s="24"/>
      <c r="BF2012" s="24"/>
      <c r="BG2012" s="24"/>
      <c r="BH2012" s="24"/>
      <c r="BI2012" s="24"/>
      <c r="BJ2012" s="24"/>
      <c r="BK2012" s="24"/>
      <c r="BL2012" s="24"/>
      <c r="BM2012" s="24"/>
      <c r="BN2012" s="24"/>
      <c r="BO2012" s="24"/>
      <c r="BP2012" s="24"/>
      <c r="BQ2012" s="24"/>
      <c r="BR2012" s="24"/>
      <c r="BS2012" s="24"/>
      <c r="BT2012" s="24"/>
      <c r="BU2012" s="24"/>
      <c r="BV2012" s="24"/>
      <c r="BW2012" s="24"/>
      <c r="BX2012" s="24"/>
      <c r="BY2012" s="24"/>
      <c r="BZ2012" s="24"/>
      <c r="CA2012" s="24"/>
      <c r="CB2012" s="24"/>
      <c r="CC2012" s="24"/>
      <c r="CD2012" s="24"/>
      <c r="CE2012" s="24"/>
    </row>
    <row r="2013" spans="46:83" x14ac:dyDescent="0.15">
      <c r="AT2013" s="24"/>
      <c r="AU2013" s="24"/>
      <c r="AV2013" s="24"/>
      <c r="AW2013" s="24"/>
      <c r="AX2013" s="24"/>
      <c r="AY2013" s="24"/>
      <c r="AZ2013" s="24"/>
      <c r="BA2013" s="24"/>
      <c r="BB2013" s="24"/>
      <c r="BC2013" s="24"/>
      <c r="BD2013" s="24"/>
      <c r="BE2013" s="24"/>
      <c r="BF2013" s="24"/>
      <c r="BG2013" s="24"/>
      <c r="BH2013" s="24"/>
      <c r="BI2013" s="24"/>
      <c r="BJ2013" s="24"/>
      <c r="BK2013" s="24"/>
      <c r="BL2013" s="24"/>
      <c r="BM2013" s="24"/>
      <c r="BN2013" s="24"/>
      <c r="BO2013" s="24"/>
      <c r="BP2013" s="24"/>
      <c r="BQ2013" s="24"/>
      <c r="BR2013" s="24"/>
      <c r="BS2013" s="24"/>
      <c r="BT2013" s="24"/>
      <c r="BU2013" s="24"/>
      <c r="BV2013" s="24"/>
      <c r="BW2013" s="24"/>
      <c r="BX2013" s="24"/>
      <c r="BY2013" s="24"/>
      <c r="BZ2013" s="24"/>
      <c r="CA2013" s="24"/>
      <c r="CB2013" s="24"/>
      <c r="CC2013" s="24"/>
      <c r="CD2013" s="24"/>
      <c r="CE2013" s="24"/>
    </row>
    <row r="2014" spans="46:83" x14ac:dyDescent="0.15">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row>
    <row r="2015" spans="46:83" x14ac:dyDescent="0.15">
      <c r="AT2015" s="24"/>
      <c r="AU2015" s="24"/>
      <c r="AV2015" s="24"/>
      <c r="AW2015" s="24"/>
      <c r="AX2015" s="24"/>
      <c r="AY2015" s="24"/>
      <c r="AZ2015" s="24"/>
      <c r="BA2015" s="24"/>
      <c r="BB2015" s="24"/>
      <c r="BC2015" s="24"/>
      <c r="BD2015" s="24"/>
      <c r="BE2015" s="24"/>
      <c r="BF2015" s="24"/>
      <c r="BG2015" s="24"/>
      <c r="BH2015" s="24"/>
      <c r="BI2015" s="24"/>
      <c r="BJ2015" s="24"/>
      <c r="BK2015" s="24"/>
      <c r="BL2015" s="24"/>
      <c r="BM2015" s="24"/>
      <c r="BN2015" s="24"/>
      <c r="BO2015" s="24"/>
      <c r="BP2015" s="24"/>
      <c r="BQ2015" s="24"/>
      <c r="BR2015" s="24"/>
      <c r="BS2015" s="24"/>
      <c r="BT2015" s="24"/>
      <c r="BU2015" s="24"/>
      <c r="BV2015" s="24"/>
      <c r="BW2015" s="24"/>
      <c r="BX2015" s="24"/>
      <c r="BY2015" s="24"/>
      <c r="BZ2015" s="24"/>
      <c r="CA2015" s="24"/>
      <c r="CB2015" s="24"/>
      <c r="CC2015" s="24"/>
      <c r="CD2015" s="24"/>
      <c r="CE2015" s="24"/>
    </row>
    <row r="2016" spans="46:83" x14ac:dyDescent="0.15">
      <c r="AT2016" s="24"/>
      <c r="AU2016" s="24"/>
      <c r="AV2016" s="24"/>
      <c r="AW2016" s="24"/>
      <c r="AX2016" s="24"/>
      <c r="AY2016" s="24"/>
      <c r="AZ2016" s="24"/>
      <c r="BA2016" s="24"/>
      <c r="BB2016" s="24"/>
      <c r="BC2016" s="24"/>
      <c r="BD2016" s="24"/>
      <c r="BE2016" s="24"/>
      <c r="BF2016" s="24"/>
      <c r="BG2016" s="24"/>
      <c r="BH2016" s="24"/>
      <c r="BI2016" s="24"/>
      <c r="BJ2016" s="24"/>
      <c r="BK2016" s="24"/>
      <c r="BL2016" s="24"/>
      <c r="BM2016" s="24"/>
      <c r="BN2016" s="24"/>
      <c r="BO2016" s="24"/>
      <c r="BP2016" s="24"/>
      <c r="BQ2016" s="24"/>
      <c r="BR2016" s="24"/>
      <c r="BS2016" s="24"/>
      <c r="BT2016" s="24"/>
      <c r="BU2016" s="24"/>
      <c r="BV2016" s="24"/>
      <c r="BW2016" s="24"/>
      <c r="BX2016" s="24"/>
      <c r="BY2016" s="24"/>
      <c r="BZ2016" s="24"/>
      <c r="CA2016" s="24"/>
      <c r="CB2016" s="24"/>
      <c r="CC2016" s="24"/>
      <c r="CD2016" s="24"/>
      <c r="CE2016" s="24"/>
    </row>
    <row r="2017" spans="46:83" x14ac:dyDescent="0.15">
      <c r="AT2017" s="24"/>
      <c r="AU2017" s="24"/>
      <c r="AV2017" s="24"/>
      <c r="AW2017" s="24"/>
      <c r="AX2017" s="24"/>
      <c r="AY2017" s="24"/>
      <c r="AZ2017" s="24"/>
      <c r="BA2017" s="24"/>
      <c r="BB2017" s="24"/>
      <c r="BC2017" s="24"/>
      <c r="BD2017" s="24"/>
      <c r="BE2017" s="24"/>
      <c r="BF2017" s="24"/>
      <c r="BG2017" s="24"/>
      <c r="BH2017" s="24"/>
      <c r="BI2017" s="24"/>
      <c r="BJ2017" s="24"/>
      <c r="BK2017" s="24"/>
      <c r="BL2017" s="24"/>
      <c r="BM2017" s="24"/>
      <c r="BN2017" s="24"/>
      <c r="BO2017" s="24"/>
      <c r="BP2017" s="24"/>
      <c r="BQ2017" s="24"/>
      <c r="BR2017" s="24"/>
      <c r="BS2017" s="24"/>
      <c r="BT2017" s="24"/>
      <c r="BU2017" s="24"/>
      <c r="BV2017" s="24"/>
      <c r="BW2017" s="24"/>
      <c r="BX2017" s="24"/>
      <c r="BY2017" s="24"/>
      <c r="BZ2017" s="24"/>
      <c r="CA2017" s="24"/>
      <c r="CB2017" s="24"/>
      <c r="CC2017" s="24"/>
      <c r="CD2017" s="24"/>
      <c r="CE2017" s="24"/>
    </row>
    <row r="2018" spans="46:83" x14ac:dyDescent="0.15">
      <c r="AT2018" s="24"/>
      <c r="AU2018" s="24"/>
      <c r="AV2018" s="24"/>
      <c r="AW2018" s="24"/>
      <c r="AX2018" s="24"/>
      <c r="AY2018" s="24"/>
      <c r="AZ2018" s="24"/>
      <c r="BA2018" s="24"/>
      <c r="BB2018" s="24"/>
      <c r="BC2018" s="24"/>
      <c r="BD2018" s="24"/>
      <c r="BE2018" s="24"/>
      <c r="BF2018" s="24"/>
      <c r="BG2018" s="24"/>
      <c r="BH2018" s="24"/>
      <c r="BI2018" s="24"/>
      <c r="BJ2018" s="24"/>
      <c r="BK2018" s="24"/>
      <c r="BL2018" s="24"/>
      <c r="BM2018" s="24"/>
      <c r="BN2018" s="24"/>
      <c r="BO2018" s="24"/>
      <c r="BP2018" s="24"/>
      <c r="BQ2018" s="24"/>
      <c r="BR2018" s="24"/>
      <c r="BS2018" s="24"/>
      <c r="BT2018" s="24"/>
      <c r="BU2018" s="24"/>
      <c r="BV2018" s="24"/>
      <c r="BW2018" s="24"/>
      <c r="BX2018" s="24"/>
      <c r="BY2018" s="24"/>
      <c r="BZ2018" s="24"/>
      <c r="CA2018" s="24"/>
      <c r="CB2018" s="24"/>
      <c r="CC2018" s="24"/>
      <c r="CD2018" s="24"/>
      <c r="CE2018" s="24"/>
    </row>
    <row r="2019" spans="46:83" x14ac:dyDescent="0.15">
      <c r="AT2019" s="24"/>
      <c r="AU2019" s="24"/>
      <c r="AV2019" s="24"/>
      <c r="AW2019" s="24"/>
      <c r="AX2019" s="24"/>
      <c r="AY2019" s="24"/>
      <c r="AZ2019" s="24"/>
      <c r="BA2019" s="24"/>
      <c r="BB2019" s="24"/>
      <c r="BC2019" s="24"/>
      <c r="BD2019" s="24"/>
      <c r="BE2019" s="24"/>
      <c r="BF2019" s="24"/>
      <c r="BG2019" s="24"/>
      <c r="BH2019" s="24"/>
      <c r="BI2019" s="24"/>
      <c r="BJ2019" s="24"/>
      <c r="BK2019" s="24"/>
      <c r="BL2019" s="24"/>
      <c r="BM2019" s="24"/>
      <c r="BN2019" s="24"/>
      <c r="BO2019" s="24"/>
      <c r="BP2019" s="24"/>
      <c r="BQ2019" s="24"/>
      <c r="BR2019" s="24"/>
      <c r="BS2019" s="24"/>
      <c r="BT2019" s="24"/>
      <c r="BU2019" s="24"/>
      <c r="BV2019" s="24"/>
      <c r="BW2019" s="24"/>
      <c r="BX2019" s="24"/>
      <c r="BY2019" s="24"/>
      <c r="BZ2019" s="24"/>
      <c r="CA2019" s="24"/>
      <c r="CB2019" s="24"/>
      <c r="CC2019" s="24"/>
      <c r="CD2019" s="24"/>
      <c r="CE2019" s="24"/>
    </row>
    <row r="2020" spans="46:83" x14ac:dyDescent="0.15">
      <c r="AT2020" s="24"/>
      <c r="AU2020" s="24"/>
      <c r="AV2020" s="24"/>
      <c r="AW2020" s="24"/>
      <c r="AX2020" s="24"/>
      <c r="AY2020" s="24"/>
      <c r="AZ2020" s="24"/>
      <c r="BA2020" s="24"/>
      <c r="BB2020" s="24"/>
      <c r="BC2020" s="24"/>
      <c r="BD2020" s="24"/>
      <c r="BE2020" s="24"/>
      <c r="BF2020" s="24"/>
      <c r="BG2020" s="24"/>
      <c r="BH2020" s="24"/>
      <c r="BI2020" s="24"/>
      <c r="BJ2020" s="24"/>
      <c r="BK2020" s="24"/>
      <c r="BL2020" s="24"/>
      <c r="BM2020" s="24"/>
      <c r="BN2020" s="24"/>
      <c r="BO2020" s="24"/>
      <c r="BP2020" s="24"/>
      <c r="BQ2020" s="24"/>
      <c r="BR2020" s="24"/>
      <c r="BS2020" s="24"/>
      <c r="BT2020" s="24"/>
      <c r="BU2020" s="24"/>
      <c r="BV2020" s="24"/>
      <c r="BW2020" s="24"/>
      <c r="BX2020" s="24"/>
      <c r="BY2020" s="24"/>
      <c r="BZ2020" s="24"/>
      <c r="CA2020" s="24"/>
      <c r="CB2020" s="24"/>
      <c r="CC2020" s="24"/>
      <c r="CD2020" s="24"/>
      <c r="CE2020" s="24"/>
    </row>
    <row r="2021" spans="46:83" x14ac:dyDescent="0.15">
      <c r="AT2021" s="24"/>
      <c r="AU2021" s="24"/>
      <c r="AV2021" s="24"/>
      <c r="AW2021" s="24"/>
      <c r="AX2021" s="24"/>
      <c r="AY2021" s="24"/>
      <c r="AZ2021" s="24"/>
      <c r="BA2021" s="24"/>
      <c r="BB2021" s="24"/>
      <c r="BC2021" s="24"/>
      <c r="BD2021" s="24"/>
      <c r="BE2021" s="24"/>
      <c r="BF2021" s="24"/>
      <c r="BG2021" s="24"/>
      <c r="BH2021" s="24"/>
      <c r="BI2021" s="24"/>
      <c r="BJ2021" s="24"/>
      <c r="BK2021" s="24"/>
      <c r="BL2021" s="24"/>
      <c r="BM2021" s="24"/>
      <c r="BN2021" s="24"/>
      <c r="BO2021" s="24"/>
      <c r="BP2021" s="24"/>
      <c r="BQ2021" s="24"/>
      <c r="BR2021" s="24"/>
      <c r="BS2021" s="24"/>
      <c r="BT2021" s="24"/>
      <c r="BU2021" s="24"/>
      <c r="BV2021" s="24"/>
      <c r="BW2021" s="24"/>
      <c r="BX2021" s="24"/>
      <c r="BY2021" s="24"/>
      <c r="BZ2021" s="24"/>
      <c r="CA2021" s="24"/>
      <c r="CB2021" s="24"/>
      <c r="CC2021" s="24"/>
      <c r="CD2021" s="24"/>
      <c r="CE2021" s="24"/>
    </row>
    <row r="2022" spans="46:83" x14ac:dyDescent="0.15">
      <c r="AT2022" s="24"/>
      <c r="AU2022" s="24"/>
      <c r="AV2022" s="24"/>
      <c r="AW2022" s="24"/>
      <c r="AX2022" s="24"/>
      <c r="AY2022" s="24"/>
      <c r="AZ2022" s="24"/>
      <c r="BA2022" s="24"/>
      <c r="BB2022" s="24"/>
      <c r="BC2022" s="24"/>
      <c r="BD2022" s="24"/>
      <c r="BE2022" s="24"/>
      <c r="BF2022" s="24"/>
      <c r="BG2022" s="24"/>
      <c r="BH2022" s="24"/>
      <c r="BI2022" s="24"/>
      <c r="BJ2022" s="24"/>
      <c r="BK2022" s="24"/>
      <c r="BL2022" s="24"/>
      <c r="BM2022" s="24"/>
      <c r="BN2022" s="24"/>
      <c r="BO2022" s="24"/>
      <c r="BP2022" s="24"/>
      <c r="BQ2022" s="24"/>
      <c r="BR2022" s="24"/>
      <c r="BS2022" s="24"/>
      <c r="BT2022" s="24"/>
      <c r="BU2022" s="24"/>
      <c r="BV2022" s="24"/>
      <c r="BW2022" s="24"/>
      <c r="BX2022" s="24"/>
      <c r="BY2022" s="24"/>
      <c r="BZ2022" s="24"/>
      <c r="CA2022" s="24"/>
      <c r="CB2022" s="24"/>
      <c r="CC2022" s="24"/>
      <c r="CD2022" s="24"/>
      <c r="CE2022" s="24"/>
    </row>
    <row r="2023" spans="46:83" x14ac:dyDescent="0.15">
      <c r="AT2023" s="24"/>
      <c r="AU2023" s="24"/>
      <c r="AV2023" s="24"/>
      <c r="AW2023" s="24"/>
      <c r="AX2023" s="24"/>
      <c r="AY2023" s="24"/>
      <c r="AZ2023" s="24"/>
      <c r="BA2023" s="24"/>
      <c r="BB2023" s="24"/>
      <c r="BC2023" s="24"/>
      <c r="BD2023" s="24"/>
      <c r="BE2023" s="24"/>
      <c r="BF2023" s="24"/>
      <c r="BG2023" s="24"/>
      <c r="BH2023" s="24"/>
      <c r="BI2023" s="24"/>
      <c r="BJ2023" s="24"/>
      <c r="BK2023" s="24"/>
      <c r="BL2023" s="24"/>
      <c r="BM2023" s="24"/>
      <c r="BN2023" s="24"/>
      <c r="BO2023" s="24"/>
      <c r="BP2023" s="24"/>
      <c r="BQ2023" s="24"/>
      <c r="BR2023" s="24"/>
      <c r="BS2023" s="24"/>
      <c r="BT2023" s="24"/>
      <c r="BU2023" s="24"/>
      <c r="BV2023" s="24"/>
      <c r="BW2023" s="24"/>
      <c r="BX2023" s="24"/>
      <c r="BY2023" s="24"/>
      <c r="BZ2023" s="24"/>
      <c r="CA2023" s="24"/>
      <c r="CB2023" s="24"/>
      <c r="CC2023" s="24"/>
      <c r="CD2023" s="24"/>
      <c r="CE2023" s="24"/>
    </row>
    <row r="2024" spans="46:83" x14ac:dyDescent="0.15">
      <c r="AT2024" s="24"/>
      <c r="AU2024" s="24"/>
      <c r="AV2024" s="24"/>
      <c r="AW2024" s="24"/>
      <c r="AX2024" s="24"/>
      <c r="AY2024" s="24"/>
      <c r="AZ2024" s="24"/>
      <c r="BA2024" s="24"/>
      <c r="BB2024" s="24"/>
      <c r="BC2024" s="24"/>
      <c r="BD2024" s="24"/>
      <c r="BE2024" s="24"/>
      <c r="BF2024" s="24"/>
      <c r="BG2024" s="24"/>
      <c r="BH2024" s="24"/>
      <c r="BI2024" s="24"/>
      <c r="BJ2024" s="24"/>
      <c r="BK2024" s="24"/>
      <c r="BL2024" s="24"/>
      <c r="BM2024" s="24"/>
      <c r="BN2024" s="24"/>
      <c r="BO2024" s="24"/>
      <c r="BP2024" s="24"/>
      <c r="BQ2024" s="24"/>
      <c r="BR2024" s="24"/>
      <c r="BS2024" s="24"/>
      <c r="BT2024" s="24"/>
      <c r="BU2024" s="24"/>
      <c r="BV2024" s="24"/>
      <c r="BW2024" s="24"/>
      <c r="BX2024" s="24"/>
      <c r="BY2024" s="24"/>
      <c r="BZ2024" s="24"/>
      <c r="CA2024" s="24"/>
      <c r="CB2024" s="24"/>
      <c r="CC2024" s="24"/>
      <c r="CD2024" s="24"/>
      <c r="CE2024" s="24"/>
    </row>
    <row r="2025" spans="46:83" x14ac:dyDescent="0.15">
      <c r="AT2025" s="24"/>
      <c r="AU2025" s="24"/>
      <c r="AV2025" s="24"/>
      <c r="AW2025" s="24"/>
      <c r="AX2025" s="24"/>
      <c r="AY2025" s="24"/>
      <c r="AZ2025" s="24"/>
      <c r="BA2025" s="24"/>
      <c r="BB2025" s="24"/>
      <c r="BC2025" s="24"/>
      <c r="BD2025" s="24"/>
      <c r="BE2025" s="24"/>
      <c r="BF2025" s="24"/>
      <c r="BG2025" s="24"/>
      <c r="BH2025" s="24"/>
      <c r="BI2025" s="24"/>
      <c r="BJ2025" s="24"/>
      <c r="BK2025" s="24"/>
      <c r="BL2025" s="24"/>
      <c r="BM2025" s="24"/>
      <c r="BN2025" s="24"/>
      <c r="BO2025" s="24"/>
      <c r="BP2025" s="24"/>
      <c r="BQ2025" s="24"/>
      <c r="BR2025" s="24"/>
      <c r="BS2025" s="24"/>
      <c r="BT2025" s="24"/>
      <c r="BU2025" s="24"/>
      <c r="BV2025" s="24"/>
      <c r="BW2025" s="24"/>
      <c r="BX2025" s="24"/>
      <c r="BY2025" s="24"/>
      <c r="BZ2025" s="24"/>
      <c r="CA2025" s="24"/>
      <c r="CB2025" s="24"/>
      <c r="CC2025" s="24"/>
      <c r="CD2025" s="24"/>
      <c r="CE2025" s="24"/>
    </row>
    <row r="2026" spans="46:83" x14ac:dyDescent="0.15">
      <c r="AT2026" s="24"/>
      <c r="AU2026" s="24"/>
      <c r="AV2026" s="24"/>
      <c r="AW2026" s="24"/>
      <c r="AX2026" s="24"/>
      <c r="AY2026" s="24"/>
      <c r="AZ2026" s="24"/>
      <c r="BA2026" s="24"/>
      <c r="BB2026" s="24"/>
      <c r="BC2026" s="24"/>
      <c r="BD2026" s="24"/>
      <c r="BE2026" s="24"/>
      <c r="BF2026" s="24"/>
      <c r="BG2026" s="24"/>
      <c r="BH2026" s="24"/>
      <c r="BI2026" s="24"/>
      <c r="BJ2026" s="24"/>
      <c r="BK2026" s="24"/>
      <c r="BL2026" s="24"/>
      <c r="BM2026" s="24"/>
      <c r="BN2026" s="24"/>
      <c r="BO2026" s="24"/>
      <c r="BP2026" s="24"/>
      <c r="BQ2026" s="24"/>
      <c r="BR2026" s="24"/>
      <c r="BS2026" s="24"/>
      <c r="BT2026" s="24"/>
      <c r="BU2026" s="24"/>
      <c r="BV2026" s="24"/>
      <c r="BW2026" s="24"/>
      <c r="BX2026" s="24"/>
      <c r="BY2026" s="24"/>
      <c r="BZ2026" s="24"/>
      <c r="CA2026" s="24"/>
      <c r="CB2026" s="24"/>
      <c r="CC2026" s="24"/>
      <c r="CD2026" s="24"/>
      <c r="CE2026" s="24"/>
    </row>
    <row r="2027" spans="46:83" x14ac:dyDescent="0.15">
      <c r="AT2027" s="24"/>
      <c r="AU2027" s="24"/>
      <c r="AV2027" s="24"/>
      <c r="AW2027" s="24"/>
      <c r="AX2027" s="24"/>
      <c r="AY2027" s="24"/>
      <c r="AZ2027" s="24"/>
      <c r="BA2027" s="24"/>
      <c r="BB2027" s="24"/>
      <c r="BC2027" s="24"/>
      <c r="BD2027" s="24"/>
      <c r="BE2027" s="24"/>
      <c r="BF2027" s="24"/>
      <c r="BG2027" s="24"/>
      <c r="BH2027" s="24"/>
      <c r="BI2027" s="24"/>
      <c r="BJ2027" s="24"/>
      <c r="BK2027" s="24"/>
      <c r="BL2027" s="24"/>
      <c r="BM2027" s="24"/>
      <c r="BN2027" s="24"/>
      <c r="BO2027" s="24"/>
      <c r="BP2027" s="24"/>
      <c r="BQ2027" s="24"/>
      <c r="BR2027" s="24"/>
      <c r="BS2027" s="24"/>
      <c r="BT2027" s="24"/>
      <c r="BU2027" s="24"/>
      <c r="BV2027" s="24"/>
      <c r="BW2027" s="24"/>
      <c r="BX2027" s="24"/>
      <c r="BY2027" s="24"/>
      <c r="BZ2027" s="24"/>
      <c r="CA2027" s="24"/>
      <c r="CB2027" s="24"/>
      <c r="CC2027" s="24"/>
      <c r="CD2027" s="24"/>
      <c r="CE2027" s="24"/>
    </row>
    <row r="2028" spans="46:83" x14ac:dyDescent="0.15">
      <c r="AT2028" s="24"/>
      <c r="AU2028" s="24"/>
      <c r="AV2028" s="24"/>
      <c r="AW2028" s="24"/>
      <c r="AX2028" s="24"/>
      <c r="AY2028" s="24"/>
      <c r="AZ2028" s="24"/>
      <c r="BA2028" s="24"/>
      <c r="BB2028" s="24"/>
      <c r="BC2028" s="24"/>
      <c r="BD2028" s="24"/>
      <c r="BE2028" s="24"/>
      <c r="BF2028" s="24"/>
      <c r="BG2028" s="24"/>
      <c r="BH2028" s="24"/>
      <c r="BI2028" s="24"/>
      <c r="BJ2028" s="24"/>
      <c r="BK2028" s="24"/>
      <c r="BL2028" s="24"/>
      <c r="BM2028" s="24"/>
      <c r="BN2028" s="24"/>
      <c r="BO2028" s="24"/>
      <c r="BP2028" s="24"/>
      <c r="BQ2028" s="24"/>
      <c r="BR2028" s="24"/>
      <c r="BS2028" s="24"/>
      <c r="BT2028" s="24"/>
      <c r="BU2028" s="24"/>
      <c r="BV2028" s="24"/>
      <c r="BW2028" s="24"/>
      <c r="BX2028" s="24"/>
      <c r="BY2028" s="24"/>
      <c r="BZ2028" s="24"/>
      <c r="CA2028" s="24"/>
      <c r="CB2028" s="24"/>
      <c r="CC2028" s="24"/>
      <c r="CD2028" s="24"/>
      <c r="CE2028" s="24"/>
    </row>
    <row r="2029" spans="46:83" x14ac:dyDescent="0.15">
      <c r="AT2029" s="24"/>
      <c r="AU2029" s="24"/>
      <c r="AV2029" s="24"/>
      <c r="AW2029" s="24"/>
      <c r="AX2029" s="24"/>
      <c r="AY2029" s="24"/>
      <c r="AZ2029" s="24"/>
      <c r="BA2029" s="24"/>
      <c r="BB2029" s="24"/>
      <c r="BC2029" s="24"/>
      <c r="BD2029" s="24"/>
      <c r="BE2029" s="24"/>
      <c r="BF2029" s="24"/>
      <c r="BG2029" s="24"/>
      <c r="BH2029" s="24"/>
      <c r="BI2029" s="24"/>
      <c r="BJ2029" s="24"/>
      <c r="BK2029" s="24"/>
      <c r="BL2029" s="24"/>
      <c r="BM2029" s="24"/>
      <c r="BN2029" s="24"/>
      <c r="BO2029" s="24"/>
      <c r="BP2029" s="24"/>
      <c r="BQ2029" s="24"/>
      <c r="BR2029" s="24"/>
      <c r="BS2029" s="24"/>
      <c r="BT2029" s="24"/>
      <c r="BU2029" s="24"/>
      <c r="BV2029" s="24"/>
      <c r="BW2029" s="24"/>
      <c r="BX2029" s="24"/>
      <c r="BY2029" s="24"/>
      <c r="BZ2029" s="24"/>
      <c r="CA2029" s="24"/>
      <c r="CB2029" s="24"/>
      <c r="CC2029" s="24"/>
      <c r="CD2029" s="24"/>
      <c r="CE2029" s="24"/>
    </row>
    <row r="2030" spans="46:83" x14ac:dyDescent="0.15">
      <c r="AT2030" s="24"/>
      <c r="AU2030" s="24"/>
      <c r="AV2030" s="24"/>
      <c r="AW2030" s="24"/>
      <c r="AX2030" s="24"/>
      <c r="AY2030" s="24"/>
      <c r="AZ2030" s="24"/>
      <c r="BA2030" s="24"/>
      <c r="BB2030" s="24"/>
      <c r="BC2030" s="24"/>
      <c r="BD2030" s="24"/>
      <c r="BE2030" s="24"/>
      <c r="BF2030" s="24"/>
      <c r="BG2030" s="24"/>
      <c r="BH2030" s="24"/>
      <c r="BI2030" s="24"/>
      <c r="BJ2030" s="24"/>
      <c r="BK2030" s="24"/>
      <c r="BL2030" s="24"/>
      <c r="BM2030" s="24"/>
      <c r="BN2030" s="24"/>
      <c r="BO2030" s="24"/>
      <c r="BP2030" s="24"/>
      <c r="BQ2030" s="24"/>
      <c r="BR2030" s="24"/>
      <c r="BS2030" s="24"/>
      <c r="BT2030" s="24"/>
      <c r="BU2030" s="24"/>
      <c r="BV2030" s="24"/>
      <c r="BW2030" s="24"/>
      <c r="BX2030" s="24"/>
      <c r="BY2030" s="24"/>
      <c r="BZ2030" s="24"/>
      <c r="CA2030" s="24"/>
      <c r="CB2030" s="24"/>
      <c r="CC2030" s="24"/>
      <c r="CD2030" s="24"/>
      <c r="CE2030" s="24"/>
    </row>
    <row r="2031" spans="46:83" x14ac:dyDescent="0.15">
      <c r="AT2031" s="24"/>
      <c r="AU2031" s="24"/>
      <c r="AV2031" s="24"/>
      <c r="AW2031" s="24"/>
      <c r="AX2031" s="24"/>
      <c r="AY2031" s="24"/>
      <c r="AZ2031" s="24"/>
      <c r="BA2031" s="24"/>
      <c r="BB2031" s="24"/>
      <c r="BC2031" s="24"/>
      <c r="BD2031" s="24"/>
      <c r="BE2031" s="24"/>
      <c r="BF2031" s="24"/>
      <c r="BG2031" s="24"/>
      <c r="BH2031" s="24"/>
      <c r="BI2031" s="24"/>
      <c r="BJ2031" s="24"/>
      <c r="BK2031" s="24"/>
      <c r="BL2031" s="24"/>
      <c r="BM2031" s="24"/>
      <c r="BN2031" s="24"/>
      <c r="BO2031" s="24"/>
      <c r="BP2031" s="24"/>
      <c r="BQ2031" s="24"/>
      <c r="BR2031" s="24"/>
      <c r="BS2031" s="24"/>
      <c r="BT2031" s="24"/>
      <c r="BU2031" s="24"/>
      <c r="BV2031" s="24"/>
      <c r="BW2031" s="24"/>
      <c r="BX2031" s="24"/>
      <c r="BY2031" s="24"/>
      <c r="BZ2031" s="24"/>
      <c r="CA2031" s="24"/>
      <c r="CB2031" s="24"/>
      <c r="CC2031" s="24"/>
      <c r="CD2031" s="24"/>
      <c r="CE2031" s="24"/>
    </row>
    <row r="2032" spans="46:83" x14ac:dyDescent="0.15">
      <c r="AT2032" s="24"/>
      <c r="AU2032" s="24"/>
      <c r="AV2032" s="24"/>
      <c r="AW2032" s="24"/>
      <c r="AX2032" s="24"/>
      <c r="AY2032" s="24"/>
      <c r="AZ2032" s="24"/>
      <c r="BA2032" s="24"/>
      <c r="BB2032" s="24"/>
      <c r="BC2032" s="24"/>
      <c r="BD2032" s="24"/>
      <c r="BE2032" s="24"/>
      <c r="BF2032" s="24"/>
      <c r="BG2032" s="24"/>
      <c r="BH2032" s="24"/>
      <c r="BI2032" s="24"/>
      <c r="BJ2032" s="24"/>
      <c r="BK2032" s="24"/>
      <c r="BL2032" s="24"/>
      <c r="BM2032" s="24"/>
      <c r="BN2032" s="24"/>
      <c r="BO2032" s="24"/>
      <c r="BP2032" s="24"/>
      <c r="BQ2032" s="24"/>
      <c r="BR2032" s="24"/>
      <c r="BS2032" s="24"/>
      <c r="BT2032" s="24"/>
      <c r="BU2032" s="24"/>
      <c r="BV2032" s="24"/>
      <c r="BW2032" s="24"/>
      <c r="BX2032" s="24"/>
      <c r="BY2032" s="24"/>
      <c r="BZ2032" s="24"/>
      <c r="CA2032" s="24"/>
      <c r="CB2032" s="24"/>
      <c r="CC2032" s="24"/>
      <c r="CD2032" s="24"/>
      <c r="CE2032" s="24"/>
    </row>
    <row r="2033" spans="46:83" x14ac:dyDescent="0.15">
      <c r="AT2033" s="24"/>
      <c r="AU2033" s="24"/>
      <c r="AV2033" s="24"/>
      <c r="AW2033" s="24"/>
      <c r="AX2033" s="24"/>
      <c r="AY2033" s="24"/>
      <c r="AZ2033" s="24"/>
      <c r="BA2033" s="24"/>
      <c r="BB2033" s="24"/>
      <c r="BC2033" s="24"/>
      <c r="BD2033" s="24"/>
      <c r="BE2033" s="24"/>
      <c r="BF2033" s="24"/>
      <c r="BG2033" s="24"/>
      <c r="BH2033" s="24"/>
      <c r="BI2033" s="24"/>
      <c r="BJ2033" s="24"/>
      <c r="BK2033" s="24"/>
      <c r="BL2033" s="24"/>
      <c r="BM2033" s="24"/>
      <c r="BN2033" s="24"/>
      <c r="BO2033" s="24"/>
      <c r="BP2033" s="24"/>
      <c r="BQ2033" s="24"/>
      <c r="BR2033" s="24"/>
      <c r="BS2033" s="24"/>
      <c r="BT2033" s="24"/>
      <c r="BU2033" s="24"/>
      <c r="BV2033" s="24"/>
      <c r="BW2033" s="24"/>
      <c r="BX2033" s="24"/>
      <c r="BY2033" s="24"/>
      <c r="BZ2033" s="24"/>
      <c r="CA2033" s="24"/>
      <c r="CB2033" s="24"/>
      <c r="CC2033" s="24"/>
      <c r="CD2033" s="24"/>
      <c r="CE2033" s="24"/>
    </row>
    <row r="2034" spans="46:83" x14ac:dyDescent="0.15">
      <c r="AT2034" s="24"/>
      <c r="AU2034" s="24"/>
      <c r="AV2034" s="24"/>
      <c r="AW2034" s="24"/>
      <c r="AX2034" s="24"/>
      <c r="AY2034" s="24"/>
      <c r="AZ2034" s="24"/>
      <c r="BA2034" s="24"/>
      <c r="BB2034" s="24"/>
      <c r="BC2034" s="24"/>
      <c r="BD2034" s="24"/>
      <c r="BE2034" s="24"/>
      <c r="BF2034" s="24"/>
      <c r="BG2034" s="24"/>
      <c r="BH2034" s="24"/>
      <c r="BI2034" s="24"/>
      <c r="BJ2034" s="24"/>
      <c r="BK2034" s="24"/>
      <c r="BL2034" s="24"/>
      <c r="BM2034" s="24"/>
      <c r="BN2034" s="24"/>
      <c r="BO2034" s="24"/>
      <c r="BP2034" s="24"/>
      <c r="BQ2034" s="24"/>
      <c r="BR2034" s="24"/>
      <c r="BS2034" s="24"/>
      <c r="BT2034" s="24"/>
      <c r="BU2034" s="24"/>
      <c r="BV2034" s="24"/>
      <c r="BW2034" s="24"/>
      <c r="BX2034" s="24"/>
      <c r="BY2034" s="24"/>
      <c r="BZ2034" s="24"/>
      <c r="CA2034" s="24"/>
      <c r="CB2034" s="24"/>
      <c r="CC2034" s="24"/>
      <c r="CD2034" s="24"/>
      <c r="CE2034" s="24"/>
    </row>
    <row r="2035" spans="46:83" x14ac:dyDescent="0.15">
      <c r="AT2035" s="24"/>
      <c r="AU2035" s="24"/>
      <c r="AV2035" s="24"/>
      <c r="AW2035" s="24"/>
      <c r="AX2035" s="24"/>
      <c r="AY2035" s="24"/>
      <c r="AZ2035" s="24"/>
      <c r="BA2035" s="24"/>
      <c r="BB2035" s="24"/>
      <c r="BC2035" s="24"/>
      <c r="BD2035" s="24"/>
      <c r="BE2035" s="24"/>
      <c r="BF2035" s="24"/>
      <c r="BG2035" s="24"/>
      <c r="BH2035" s="24"/>
      <c r="BI2035" s="24"/>
      <c r="BJ2035" s="24"/>
      <c r="BK2035" s="24"/>
      <c r="BL2035" s="24"/>
      <c r="BM2035" s="24"/>
      <c r="BN2035" s="24"/>
      <c r="BO2035" s="24"/>
      <c r="BP2035" s="24"/>
      <c r="BQ2035" s="24"/>
      <c r="BR2035" s="24"/>
      <c r="BS2035" s="24"/>
      <c r="BT2035" s="24"/>
      <c r="BU2035" s="24"/>
      <c r="BV2035" s="24"/>
      <c r="BW2035" s="24"/>
      <c r="BX2035" s="24"/>
      <c r="BY2035" s="24"/>
      <c r="BZ2035" s="24"/>
      <c r="CA2035" s="24"/>
      <c r="CB2035" s="24"/>
      <c r="CC2035" s="24"/>
      <c r="CD2035" s="24"/>
      <c r="CE2035" s="24"/>
    </row>
    <row r="2036" spans="46:83" x14ac:dyDescent="0.15">
      <c r="AT2036" s="24"/>
      <c r="AU2036" s="24"/>
      <c r="AV2036" s="24"/>
      <c r="AW2036" s="24"/>
      <c r="AX2036" s="24"/>
      <c r="AY2036" s="24"/>
      <c r="AZ2036" s="24"/>
      <c r="BA2036" s="24"/>
      <c r="BB2036" s="24"/>
      <c r="BC2036" s="24"/>
      <c r="BD2036" s="24"/>
      <c r="BE2036" s="24"/>
      <c r="BF2036" s="24"/>
      <c r="BG2036" s="24"/>
      <c r="BH2036" s="24"/>
      <c r="BI2036" s="24"/>
      <c r="BJ2036" s="24"/>
      <c r="BK2036" s="24"/>
      <c r="BL2036" s="24"/>
      <c r="BM2036" s="24"/>
      <c r="BN2036" s="24"/>
      <c r="BO2036" s="24"/>
      <c r="BP2036" s="24"/>
      <c r="BQ2036" s="24"/>
      <c r="BR2036" s="24"/>
      <c r="BS2036" s="24"/>
      <c r="BT2036" s="24"/>
      <c r="BU2036" s="24"/>
      <c r="BV2036" s="24"/>
      <c r="BW2036" s="24"/>
      <c r="BX2036" s="24"/>
      <c r="BY2036" s="24"/>
      <c r="BZ2036" s="24"/>
      <c r="CA2036" s="24"/>
      <c r="CB2036" s="24"/>
      <c r="CC2036" s="24"/>
      <c r="CD2036" s="24"/>
      <c r="CE2036" s="24"/>
    </row>
    <row r="2037" spans="46:83" x14ac:dyDescent="0.15">
      <c r="AT2037" s="24"/>
      <c r="AU2037" s="24"/>
      <c r="AV2037" s="24"/>
      <c r="AW2037" s="24"/>
      <c r="AX2037" s="24"/>
      <c r="AY2037" s="24"/>
      <c r="AZ2037" s="24"/>
      <c r="BA2037" s="24"/>
      <c r="BB2037" s="24"/>
      <c r="BC2037" s="24"/>
      <c r="BD2037" s="24"/>
      <c r="BE2037" s="24"/>
      <c r="BF2037" s="24"/>
      <c r="BG2037" s="24"/>
      <c r="BH2037" s="24"/>
      <c r="BI2037" s="24"/>
      <c r="BJ2037" s="24"/>
      <c r="BK2037" s="24"/>
      <c r="BL2037" s="24"/>
      <c r="BM2037" s="24"/>
      <c r="BN2037" s="24"/>
      <c r="BO2037" s="24"/>
      <c r="BP2037" s="24"/>
      <c r="BQ2037" s="24"/>
      <c r="BR2037" s="24"/>
      <c r="BS2037" s="24"/>
      <c r="BT2037" s="24"/>
      <c r="BU2037" s="24"/>
      <c r="BV2037" s="24"/>
      <c r="BW2037" s="24"/>
      <c r="BX2037" s="24"/>
      <c r="BY2037" s="24"/>
      <c r="BZ2037" s="24"/>
      <c r="CA2037" s="24"/>
      <c r="CB2037" s="24"/>
      <c r="CC2037" s="24"/>
      <c r="CD2037" s="24"/>
      <c r="CE2037" s="24"/>
    </row>
    <row r="2038" spans="46:83" x14ac:dyDescent="0.15">
      <c r="AT2038" s="24"/>
      <c r="AU2038" s="24"/>
      <c r="AV2038" s="24"/>
      <c r="AW2038" s="24"/>
      <c r="AX2038" s="24"/>
      <c r="AY2038" s="24"/>
      <c r="AZ2038" s="24"/>
      <c r="BA2038" s="24"/>
      <c r="BB2038" s="24"/>
      <c r="BC2038" s="24"/>
      <c r="BD2038" s="24"/>
      <c r="BE2038" s="24"/>
      <c r="BF2038" s="24"/>
      <c r="BG2038" s="24"/>
      <c r="BH2038" s="24"/>
      <c r="BI2038" s="24"/>
      <c r="BJ2038" s="24"/>
      <c r="BK2038" s="24"/>
      <c r="BL2038" s="24"/>
      <c r="BM2038" s="24"/>
      <c r="BN2038" s="24"/>
      <c r="BO2038" s="24"/>
      <c r="BP2038" s="24"/>
      <c r="BQ2038" s="24"/>
      <c r="BR2038" s="24"/>
      <c r="BS2038" s="24"/>
      <c r="BT2038" s="24"/>
      <c r="BU2038" s="24"/>
      <c r="BV2038" s="24"/>
      <c r="BW2038" s="24"/>
      <c r="BX2038" s="24"/>
      <c r="BY2038" s="24"/>
      <c r="BZ2038" s="24"/>
      <c r="CA2038" s="24"/>
      <c r="CB2038" s="24"/>
      <c r="CC2038" s="24"/>
      <c r="CD2038" s="24"/>
      <c r="CE2038" s="24"/>
    </row>
    <row r="2039" spans="46:83" x14ac:dyDescent="0.15">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row>
    <row r="2040" spans="46:83" x14ac:dyDescent="0.15">
      <c r="AT2040" s="24"/>
      <c r="AU2040" s="24"/>
      <c r="AV2040" s="24"/>
      <c r="AW2040" s="24"/>
      <c r="AX2040" s="24"/>
      <c r="AY2040" s="24"/>
      <c r="AZ2040" s="24"/>
      <c r="BA2040" s="24"/>
      <c r="BB2040" s="24"/>
      <c r="BC2040" s="24"/>
      <c r="BD2040" s="24"/>
      <c r="BE2040" s="24"/>
      <c r="BF2040" s="24"/>
      <c r="BG2040" s="24"/>
      <c r="BH2040" s="24"/>
      <c r="BI2040" s="24"/>
      <c r="BJ2040" s="24"/>
      <c r="BK2040" s="24"/>
      <c r="BL2040" s="24"/>
      <c r="BM2040" s="24"/>
      <c r="BN2040" s="24"/>
      <c r="BO2040" s="24"/>
      <c r="BP2040" s="24"/>
      <c r="BQ2040" s="24"/>
      <c r="BR2040" s="24"/>
      <c r="BS2040" s="24"/>
      <c r="BT2040" s="24"/>
      <c r="BU2040" s="24"/>
      <c r="BV2040" s="24"/>
      <c r="BW2040" s="24"/>
      <c r="BX2040" s="24"/>
      <c r="BY2040" s="24"/>
      <c r="BZ2040" s="24"/>
      <c r="CA2040" s="24"/>
      <c r="CB2040" s="24"/>
      <c r="CC2040" s="24"/>
      <c r="CD2040" s="24"/>
      <c r="CE2040" s="24"/>
    </row>
    <row r="2041" spans="46:83" x14ac:dyDescent="0.15">
      <c r="AT2041" s="24"/>
      <c r="AU2041" s="24"/>
      <c r="AV2041" s="24"/>
      <c r="AW2041" s="24"/>
      <c r="AX2041" s="24"/>
      <c r="AY2041" s="24"/>
      <c r="AZ2041" s="24"/>
      <c r="BA2041" s="24"/>
      <c r="BB2041" s="24"/>
      <c r="BC2041" s="24"/>
      <c r="BD2041" s="24"/>
      <c r="BE2041" s="24"/>
      <c r="BF2041" s="24"/>
      <c r="BG2041" s="24"/>
      <c r="BH2041" s="24"/>
      <c r="BI2041" s="24"/>
      <c r="BJ2041" s="24"/>
      <c r="BK2041" s="24"/>
      <c r="BL2041" s="24"/>
      <c r="BM2041" s="24"/>
      <c r="BN2041" s="24"/>
      <c r="BO2041" s="24"/>
      <c r="BP2041" s="24"/>
      <c r="BQ2041" s="24"/>
      <c r="BR2041" s="24"/>
      <c r="BS2041" s="24"/>
      <c r="BT2041" s="24"/>
      <c r="BU2041" s="24"/>
      <c r="BV2041" s="24"/>
      <c r="BW2041" s="24"/>
      <c r="BX2041" s="24"/>
      <c r="BY2041" s="24"/>
      <c r="BZ2041" s="24"/>
      <c r="CA2041" s="24"/>
      <c r="CB2041" s="24"/>
      <c r="CC2041" s="24"/>
      <c r="CD2041" s="24"/>
      <c r="CE2041" s="24"/>
    </row>
    <row r="2042" spans="46:83" x14ac:dyDescent="0.15">
      <c r="AT2042" s="24"/>
      <c r="AU2042" s="24"/>
      <c r="AV2042" s="24"/>
      <c r="AW2042" s="24"/>
      <c r="AX2042" s="24"/>
      <c r="AY2042" s="24"/>
      <c r="AZ2042" s="24"/>
      <c r="BA2042" s="24"/>
      <c r="BB2042" s="24"/>
      <c r="BC2042" s="24"/>
      <c r="BD2042" s="24"/>
      <c r="BE2042" s="24"/>
      <c r="BF2042" s="24"/>
      <c r="BG2042" s="24"/>
      <c r="BH2042" s="24"/>
      <c r="BI2042" s="24"/>
      <c r="BJ2042" s="24"/>
      <c r="BK2042" s="24"/>
      <c r="BL2042" s="24"/>
      <c r="BM2042" s="24"/>
      <c r="BN2042" s="24"/>
      <c r="BO2042" s="24"/>
      <c r="BP2042" s="24"/>
      <c r="BQ2042" s="24"/>
      <c r="BR2042" s="24"/>
      <c r="BS2042" s="24"/>
      <c r="BT2042" s="24"/>
      <c r="BU2042" s="24"/>
      <c r="BV2042" s="24"/>
      <c r="BW2042" s="24"/>
      <c r="BX2042" s="24"/>
      <c r="BY2042" s="24"/>
      <c r="BZ2042" s="24"/>
      <c r="CA2042" s="24"/>
      <c r="CB2042" s="24"/>
      <c r="CC2042" s="24"/>
      <c r="CD2042" s="24"/>
      <c r="CE2042" s="24"/>
    </row>
    <row r="2043" spans="46:83" x14ac:dyDescent="0.15">
      <c r="AT2043" s="24"/>
      <c r="AU2043" s="24"/>
      <c r="AV2043" s="24"/>
      <c r="AW2043" s="24"/>
      <c r="AX2043" s="24"/>
      <c r="AY2043" s="24"/>
      <c r="AZ2043" s="24"/>
      <c r="BA2043" s="24"/>
      <c r="BB2043" s="24"/>
      <c r="BC2043" s="24"/>
      <c r="BD2043" s="24"/>
      <c r="BE2043" s="24"/>
      <c r="BF2043" s="24"/>
      <c r="BG2043" s="24"/>
      <c r="BH2043" s="24"/>
      <c r="BI2043" s="24"/>
      <c r="BJ2043" s="24"/>
      <c r="BK2043" s="24"/>
      <c r="BL2043" s="24"/>
      <c r="BM2043" s="24"/>
      <c r="BN2043" s="24"/>
      <c r="BO2043" s="24"/>
      <c r="BP2043" s="24"/>
      <c r="BQ2043" s="24"/>
      <c r="BR2043" s="24"/>
      <c r="BS2043" s="24"/>
      <c r="BT2043" s="24"/>
      <c r="BU2043" s="24"/>
      <c r="BV2043" s="24"/>
      <c r="BW2043" s="24"/>
      <c r="BX2043" s="24"/>
      <c r="BY2043" s="24"/>
      <c r="BZ2043" s="24"/>
      <c r="CA2043" s="24"/>
      <c r="CB2043" s="24"/>
      <c r="CC2043" s="24"/>
      <c r="CD2043" s="24"/>
      <c r="CE2043" s="24"/>
    </row>
    <row r="2044" spans="46:83" x14ac:dyDescent="0.15">
      <c r="AT2044" s="24"/>
      <c r="AU2044" s="24"/>
      <c r="AV2044" s="24"/>
      <c r="AW2044" s="24"/>
      <c r="AX2044" s="24"/>
      <c r="AY2044" s="24"/>
      <c r="AZ2044" s="24"/>
      <c r="BA2044" s="24"/>
      <c r="BB2044" s="24"/>
      <c r="BC2044" s="24"/>
      <c r="BD2044" s="24"/>
      <c r="BE2044" s="24"/>
      <c r="BF2044" s="24"/>
      <c r="BG2044" s="24"/>
      <c r="BH2044" s="24"/>
      <c r="BI2044" s="24"/>
      <c r="BJ2044" s="24"/>
      <c r="BK2044" s="24"/>
      <c r="BL2044" s="24"/>
      <c r="BM2044" s="24"/>
      <c r="BN2044" s="24"/>
      <c r="BO2044" s="24"/>
      <c r="BP2044" s="24"/>
      <c r="BQ2044" s="24"/>
      <c r="BR2044" s="24"/>
      <c r="BS2044" s="24"/>
      <c r="BT2044" s="24"/>
      <c r="BU2044" s="24"/>
      <c r="BV2044" s="24"/>
      <c r="BW2044" s="24"/>
      <c r="BX2044" s="24"/>
      <c r="BY2044" s="24"/>
      <c r="BZ2044" s="24"/>
      <c r="CA2044" s="24"/>
      <c r="CB2044" s="24"/>
      <c r="CC2044" s="24"/>
      <c r="CD2044" s="24"/>
      <c r="CE2044" s="24"/>
    </row>
    <row r="2045" spans="46:83" x14ac:dyDescent="0.15">
      <c r="AT2045" s="24"/>
      <c r="AU2045" s="24"/>
      <c r="AV2045" s="24"/>
      <c r="AW2045" s="24"/>
      <c r="AX2045" s="24"/>
      <c r="AY2045" s="24"/>
      <c r="AZ2045" s="24"/>
      <c r="BA2045" s="24"/>
      <c r="BB2045" s="24"/>
      <c r="BC2045" s="24"/>
      <c r="BD2045" s="24"/>
      <c r="BE2045" s="24"/>
      <c r="BF2045" s="24"/>
      <c r="BG2045" s="24"/>
      <c r="BH2045" s="24"/>
      <c r="BI2045" s="24"/>
      <c r="BJ2045" s="24"/>
      <c r="BK2045" s="24"/>
      <c r="BL2045" s="24"/>
      <c r="BM2045" s="24"/>
      <c r="BN2045" s="24"/>
      <c r="BO2045" s="24"/>
      <c r="BP2045" s="24"/>
      <c r="BQ2045" s="24"/>
      <c r="BR2045" s="24"/>
      <c r="BS2045" s="24"/>
      <c r="BT2045" s="24"/>
      <c r="BU2045" s="24"/>
      <c r="BV2045" s="24"/>
      <c r="BW2045" s="24"/>
      <c r="BX2045" s="24"/>
      <c r="BY2045" s="24"/>
      <c r="BZ2045" s="24"/>
      <c r="CA2045" s="24"/>
      <c r="CB2045" s="24"/>
      <c r="CC2045" s="24"/>
      <c r="CD2045" s="24"/>
      <c r="CE2045" s="24"/>
    </row>
    <row r="2046" spans="46:83" x14ac:dyDescent="0.15">
      <c r="AT2046" s="24"/>
      <c r="AU2046" s="24"/>
      <c r="AV2046" s="24"/>
      <c r="AW2046" s="24"/>
      <c r="AX2046" s="24"/>
      <c r="AY2046" s="24"/>
      <c r="AZ2046" s="24"/>
      <c r="BA2046" s="24"/>
      <c r="BB2046" s="24"/>
      <c r="BC2046" s="24"/>
      <c r="BD2046" s="24"/>
      <c r="BE2046" s="24"/>
      <c r="BF2046" s="24"/>
      <c r="BG2046" s="24"/>
      <c r="BH2046" s="24"/>
      <c r="BI2046" s="24"/>
      <c r="BJ2046" s="24"/>
      <c r="BK2046" s="24"/>
      <c r="BL2046" s="24"/>
      <c r="BM2046" s="24"/>
      <c r="BN2046" s="24"/>
      <c r="BO2046" s="24"/>
      <c r="BP2046" s="24"/>
      <c r="BQ2046" s="24"/>
      <c r="BR2046" s="24"/>
      <c r="BS2046" s="24"/>
      <c r="BT2046" s="24"/>
      <c r="BU2046" s="24"/>
      <c r="BV2046" s="24"/>
      <c r="BW2046" s="24"/>
      <c r="BX2046" s="24"/>
      <c r="BY2046" s="24"/>
      <c r="BZ2046" s="24"/>
      <c r="CA2046" s="24"/>
      <c r="CB2046" s="24"/>
      <c r="CC2046" s="24"/>
      <c r="CD2046" s="24"/>
      <c r="CE2046" s="24"/>
    </row>
    <row r="2047" spans="46:83" x14ac:dyDescent="0.15">
      <c r="AT2047" s="24"/>
      <c r="AU2047" s="24"/>
      <c r="AV2047" s="24"/>
      <c r="AW2047" s="24"/>
      <c r="AX2047" s="24"/>
      <c r="AY2047" s="24"/>
      <c r="AZ2047" s="24"/>
      <c r="BA2047" s="24"/>
      <c r="BB2047" s="24"/>
      <c r="BC2047" s="24"/>
      <c r="BD2047" s="24"/>
      <c r="BE2047" s="24"/>
      <c r="BF2047" s="24"/>
      <c r="BG2047" s="24"/>
      <c r="BH2047" s="24"/>
      <c r="BI2047" s="24"/>
      <c r="BJ2047" s="24"/>
      <c r="BK2047" s="24"/>
      <c r="BL2047" s="24"/>
      <c r="BM2047" s="24"/>
      <c r="BN2047" s="24"/>
      <c r="BO2047" s="24"/>
      <c r="BP2047" s="24"/>
      <c r="BQ2047" s="24"/>
      <c r="BR2047" s="24"/>
      <c r="BS2047" s="24"/>
      <c r="BT2047" s="24"/>
      <c r="BU2047" s="24"/>
      <c r="BV2047" s="24"/>
      <c r="BW2047" s="24"/>
      <c r="BX2047" s="24"/>
      <c r="BY2047" s="24"/>
      <c r="BZ2047" s="24"/>
      <c r="CA2047" s="24"/>
      <c r="CB2047" s="24"/>
      <c r="CC2047" s="24"/>
      <c r="CD2047" s="24"/>
      <c r="CE2047" s="24"/>
    </row>
    <row r="2048" spans="46:83" x14ac:dyDescent="0.15">
      <c r="AT2048" s="24"/>
      <c r="AU2048" s="24"/>
      <c r="AV2048" s="24"/>
      <c r="AW2048" s="24"/>
      <c r="AX2048" s="24"/>
      <c r="AY2048" s="24"/>
      <c r="AZ2048" s="24"/>
      <c r="BA2048" s="24"/>
      <c r="BB2048" s="24"/>
      <c r="BC2048" s="24"/>
      <c r="BD2048" s="24"/>
      <c r="BE2048" s="24"/>
      <c r="BF2048" s="24"/>
      <c r="BG2048" s="24"/>
      <c r="BH2048" s="24"/>
      <c r="BI2048" s="24"/>
      <c r="BJ2048" s="24"/>
      <c r="BK2048" s="24"/>
      <c r="BL2048" s="24"/>
      <c r="BM2048" s="24"/>
      <c r="BN2048" s="24"/>
      <c r="BO2048" s="24"/>
      <c r="BP2048" s="24"/>
      <c r="BQ2048" s="24"/>
      <c r="BR2048" s="24"/>
      <c r="BS2048" s="24"/>
      <c r="BT2048" s="24"/>
      <c r="BU2048" s="24"/>
      <c r="BV2048" s="24"/>
      <c r="BW2048" s="24"/>
      <c r="BX2048" s="24"/>
      <c r="BY2048" s="24"/>
      <c r="BZ2048" s="24"/>
      <c r="CA2048" s="24"/>
      <c r="CB2048" s="24"/>
      <c r="CC2048" s="24"/>
      <c r="CD2048" s="24"/>
      <c r="CE2048" s="24"/>
    </row>
    <row r="2049" spans="46:83" x14ac:dyDescent="0.15">
      <c r="AT2049" s="24"/>
      <c r="AU2049" s="24"/>
      <c r="AV2049" s="24"/>
      <c r="AW2049" s="24"/>
      <c r="AX2049" s="24"/>
      <c r="AY2049" s="24"/>
      <c r="AZ2049" s="24"/>
      <c r="BA2049" s="24"/>
      <c r="BB2049" s="24"/>
      <c r="BC2049" s="24"/>
      <c r="BD2049" s="24"/>
      <c r="BE2049" s="24"/>
      <c r="BF2049" s="24"/>
      <c r="BG2049" s="24"/>
      <c r="BH2049" s="24"/>
      <c r="BI2049" s="24"/>
      <c r="BJ2049" s="24"/>
      <c r="BK2049" s="24"/>
      <c r="BL2049" s="24"/>
      <c r="BM2049" s="24"/>
      <c r="BN2049" s="24"/>
      <c r="BO2049" s="24"/>
      <c r="BP2049" s="24"/>
      <c r="BQ2049" s="24"/>
      <c r="BR2049" s="24"/>
      <c r="BS2049" s="24"/>
      <c r="BT2049" s="24"/>
      <c r="BU2049" s="24"/>
      <c r="BV2049" s="24"/>
      <c r="BW2049" s="24"/>
      <c r="BX2049" s="24"/>
      <c r="BY2049" s="24"/>
      <c r="BZ2049" s="24"/>
      <c r="CA2049" s="24"/>
      <c r="CB2049" s="24"/>
      <c r="CC2049" s="24"/>
      <c r="CD2049" s="24"/>
      <c r="CE2049" s="24"/>
    </row>
    <row r="2050" spans="46:83" x14ac:dyDescent="0.15">
      <c r="AT2050" s="24"/>
      <c r="AU2050" s="24"/>
      <c r="AV2050" s="24"/>
      <c r="AW2050" s="24"/>
      <c r="AX2050" s="24"/>
      <c r="AY2050" s="24"/>
      <c r="AZ2050" s="24"/>
      <c r="BA2050" s="24"/>
      <c r="BB2050" s="24"/>
      <c r="BC2050" s="24"/>
      <c r="BD2050" s="24"/>
      <c r="BE2050" s="24"/>
      <c r="BF2050" s="24"/>
      <c r="BG2050" s="24"/>
      <c r="BH2050" s="24"/>
      <c r="BI2050" s="24"/>
      <c r="BJ2050" s="24"/>
      <c r="BK2050" s="24"/>
      <c r="BL2050" s="24"/>
      <c r="BM2050" s="24"/>
      <c r="BN2050" s="24"/>
      <c r="BO2050" s="24"/>
      <c r="BP2050" s="24"/>
      <c r="BQ2050" s="24"/>
      <c r="BR2050" s="24"/>
      <c r="BS2050" s="24"/>
      <c r="BT2050" s="24"/>
      <c r="BU2050" s="24"/>
      <c r="BV2050" s="24"/>
      <c r="BW2050" s="24"/>
      <c r="BX2050" s="24"/>
      <c r="BY2050" s="24"/>
      <c r="BZ2050" s="24"/>
      <c r="CA2050" s="24"/>
      <c r="CB2050" s="24"/>
      <c r="CC2050" s="24"/>
      <c r="CD2050" s="24"/>
      <c r="CE2050" s="24"/>
    </row>
    <row r="2051" spans="46:83" x14ac:dyDescent="0.15">
      <c r="AT2051" s="24"/>
      <c r="AU2051" s="24"/>
      <c r="AV2051" s="24"/>
      <c r="AW2051" s="24"/>
      <c r="AX2051" s="24"/>
      <c r="AY2051" s="24"/>
      <c r="AZ2051" s="24"/>
      <c r="BA2051" s="24"/>
      <c r="BB2051" s="24"/>
      <c r="BC2051" s="24"/>
      <c r="BD2051" s="24"/>
      <c r="BE2051" s="24"/>
      <c r="BF2051" s="24"/>
      <c r="BG2051" s="24"/>
      <c r="BH2051" s="24"/>
      <c r="BI2051" s="24"/>
      <c r="BJ2051" s="24"/>
      <c r="BK2051" s="24"/>
      <c r="BL2051" s="24"/>
      <c r="BM2051" s="24"/>
      <c r="BN2051" s="24"/>
      <c r="BO2051" s="24"/>
      <c r="BP2051" s="24"/>
      <c r="BQ2051" s="24"/>
      <c r="BR2051" s="24"/>
      <c r="BS2051" s="24"/>
      <c r="BT2051" s="24"/>
      <c r="BU2051" s="24"/>
      <c r="BV2051" s="24"/>
      <c r="BW2051" s="24"/>
      <c r="BX2051" s="24"/>
      <c r="BY2051" s="24"/>
      <c r="BZ2051" s="24"/>
      <c r="CA2051" s="24"/>
      <c r="CB2051" s="24"/>
      <c r="CC2051" s="24"/>
      <c r="CD2051" s="24"/>
      <c r="CE2051" s="24"/>
    </row>
    <row r="2052" spans="46:83" x14ac:dyDescent="0.15">
      <c r="AT2052" s="24"/>
      <c r="AU2052" s="24"/>
      <c r="AV2052" s="24"/>
      <c r="AW2052" s="24"/>
      <c r="AX2052" s="24"/>
      <c r="AY2052" s="24"/>
      <c r="AZ2052" s="24"/>
      <c r="BA2052" s="24"/>
      <c r="BB2052" s="24"/>
      <c r="BC2052" s="24"/>
      <c r="BD2052" s="24"/>
      <c r="BE2052" s="24"/>
      <c r="BF2052" s="24"/>
      <c r="BG2052" s="24"/>
      <c r="BH2052" s="24"/>
      <c r="BI2052" s="24"/>
      <c r="BJ2052" s="24"/>
      <c r="BK2052" s="24"/>
      <c r="BL2052" s="24"/>
      <c r="BM2052" s="24"/>
      <c r="BN2052" s="24"/>
      <c r="BO2052" s="24"/>
      <c r="BP2052" s="24"/>
      <c r="BQ2052" s="24"/>
      <c r="BR2052" s="24"/>
      <c r="BS2052" s="24"/>
      <c r="BT2052" s="24"/>
      <c r="BU2052" s="24"/>
      <c r="BV2052" s="24"/>
      <c r="BW2052" s="24"/>
      <c r="BX2052" s="24"/>
      <c r="BY2052" s="24"/>
      <c r="BZ2052" s="24"/>
      <c r="CA2052" s="24"/>
      <c r="CB2052" s="24"/>
      <c r="CC2052" s="24"/>
      <c r="CD2052" s="24"/>
      <c r="CE2052" s="24"/>
    </row>
    <row r="2053" spans="46:83" x14ac:dyDescent="0.15">
      <c r="AT2053" s="24"/>
      <c r="AU2053" s="24"/>
      <c r="AV2053" s="24"/>
      <c r="AW2053" s="24"/>
      <c r="AX2053" s="24"/>
      <c r="AY2053" s="24"/>
      <c r="AZ2053" s="24"/>
      <c r="BA2053" s="24"/>
      <c r="BB2053" s="24"/>
      <c r="BC2053" s="24"/>
      <c r="BD2053" s="24"/>
      <c r="BE2053" s="24"/>
      <c r="BF2053" s="24"/>
      <c r="BG2053" s="24"/>
      <c r="BH2053" s="24"/>
      <c r="BI2053" s="24"/>
      <c r="BJ2053" s="24"/>
      <c r="BK2053" s="24"/>
      <c r="BL2053" s="24"/>
      <c r="BM2053" s="24"/>
      <c r="BN2053" s="24"/>
      <c r="BO2053" s="24"/>
      <c r="BP2053" s="24"/>
      <c r="BQ2053" s="24"/>
      <c r="BR2053" s="24"/>
      <c r="BS2053" s="24"/>
      <c r="BT2053" s="24"/>
      <c r="BU2053" s="24"/>
      <c r="BV2053" s="24"/>
      <c r="BW2053" s="24"/>
      <c r="BX2053" s="24"/>
      <c r="BY2053" s="24"/>
      <c r="BZ2053" s="24"/>
      <c r="CA2053" s="24"/>
      <c r="CB2053" s="24"/>
      <c r="CC2053" s="24"/>
      <c r="CD2053" s="24"/>
      <c r="CE2053" s="24"/>
    </row>
    <row r="2054" spans="46:83" x14ac:dyDescent="0.15">
      <c r="AT2054" s="24"/>
      <c r="AU2054" s="24"/>
      <c r="AV2054" s="24"/>
      <c r="AW2054" s="24"/>
      <c r="AX2054" s="24"/>
      <c r="AY2054" s="24"/>
      <c r="AZ2054" s="24"/>
      <c r="BA2054" s="24"/>
      <c r="BB2054" s="24"/>
      <c r="BC2054" s="24"/>
      <c r="BD2054" s="24"/>
      <c r="BE2054" s="24"/>
      <c r="BF2054" s="24"/>
      <c r="BG2054" s="24"/>
      <c r="BH2054" s="24"/>
      <c r="BI2054" s="24"/>
      <c r="BJ2054" s="24"/>
      <c r="BK2054" s="24"/>
      <c r="BL2054" s="24"/>
      <c r="BM2054" s="24"/>
      <c r="BN2054" s="24"/>
      <c r="BO2054" s="24"/>
      <c r="BP2054" s="24"/>
      <c r="BQ2054" s="24"/>
      <c r="BR2054" s="24"/>
      <c r="BS2054" s="24"/>
      <c r="BT2054" s="24"/>
      <c r="BU2054" s="24"/>
      <c r="BV2054" s="24"/>
      <c r="BW2054" s="24"/>
      <c r="BX2054" s="24"/>
      <c r="BY2054" s="24"/>
      <c r="BZ2054" s="24"/>
      <c r="CA2054" s="24"/>
      <c r="CB2054" s="24"/>
      <c r="CC2054" s="24"/>
      <c r="CD2054" s="24"/>
      <c r="CE2054" s="24"/>
    </row>
    <row r="2055" spans="46:83" x14ac:dyDescent="0.15">
      <c r="AT2055" s="24"/>
      <c r="AU2055" s="24"/>
      <c r="AV2055" s="24"/>
      <c r="AW2055" s="24"/>
      <c r="AX2055" s="24"/>
      <c r="AY2055" s="24"/>
      <c r="AZ2055" s="24"/>
      <c r="BA2055" s="24"/>
      <c r="BB2055" s="24"/>
      <c r="BC2055" s="24"/>
      <c r="BD2055" s="24"/>
      <c r="BE2055" s="24"/>
      <c r="BF2055" s="24"/>
      <c r="BG2055" s="24"/>
      <c r="BH2055" s="24"/>
      <c r="BI2055" s="24"/>
      <c r="BJ2055" s="24"/>
      <c r="BK2055" s="24"/>
      <c r="BL2055" s="24"/>
      <c r="BM2055" s="24"/>
      <c r="BN2055" s="24"/>
      <c r="BO2055" s="24"/>
      <c r="BP2055" s="24"/>
      <c r="BQ2055" s="24"/>
      <c r="BR2055" s="24"/>
      <c r="BS2055" s="24"/>
      <c r="BT2055" s="24"/>
      <c r="BU2055" s="24"/>
      <c r="BV2055" s="24"/>
      <c r="BW2055" s="24"/>
      <c r="BX2055" s="24"/>
      <c r="BY2055" s="24"/>
      <c r="BZ2055" s="24"/>
      <c r="CA2055" s="24"/>
      <c r="CB2055" s="24"/>
      <c r="CC2055" s="24"/>
      <c r="CD2055" s="24"/>
      <c r="CE2055" s="24"/>
    </row>
    <row r="2056" spans="46:83" x14ac:dyDescent="0.15">
      <c r="AT2056" s="24"/>
      <c r="AU2056" s="24"/>
      <c r="AV2056" s="24"/>
      <c r="AW2056" s="24"/>
      <c r="AX2056" s="24"/>
      <c r="AY2056" s="24"/>
      <c r="AZ2056" s="24"/>
      <c r="BA2056" s="24"/>
      <c r="BB2056" s="24"/>
      <c r="BC2056" s="24"/>
      <c r="BD2056" s="24"/>
      <c r="BE2056" s="24"/>
      <c r="BF2056" s="24"/>
      <c r="BG2056" s="24"/>
      <c r="BH2056" s="24"/>
      <c r="BI2056" s="24"/>
      <c r="BJ2056" s="24"/>
      <c r="BK2056" s="24"/>
      <c r="BL2056" s="24"/>
      <c r="BM2056" s="24"/>
      <c r="BN2056" s="24"/>
      <c r="BO2056" s="24"/>
      <c r="BP2056" s="24"/>
      <c r="BQ2056" s="24"/>
      <c r="BR2056" s="24"/>
      <c r="BS2056" s="24"/>
      <c r="BT2056" s="24"/>
      <c r="BU2056" s="24"/>
      <c r="BV2056" s="24"/>
      <c r="BW2056" s="24"/>
      <c r="BX2056" s="24"/>
      <c r="BY2056" s="24"/>
      <c r="BZ2056" s="24"/>
      <c r="CA2056" s="24"/>
      <c r="CB2056" s="24"/>
      <c r="CC2056" s="24"/>
      <c r="CD2056" s="24"/>
      <c r="CE2056" s="24"/>
    </row>
    <row r="2057" spans="46:83" x14ac:dyDescent="0.15">
      <c r="AT2057" s="24"/>
      <c r="AU2057" s="24"/>
      <c r="AV2057" s="24"/>
      <c r="AW2057" s="24"/>
      <c r="AX2057" s="24"/>
      <c r="AY2057" s="24"/>
      <c r="AZ2057" s="24"/>
      <c r="BA2057" s="24"/>
      <c r="BB2057" s="24"/>
      <c r="BC2057" s="24"/>
      <c r="BD2057" s="24"/>
      <c r="BE2057" s="24"/>
      <c r="BF2057" s="24"/>
      <c r="BG2057" s="24"/>
      <c r="BH2057" s="24"/>
      <c r="BI2057" s="24"/>
      <c r="BJ2057" s="24"/>
      <c r="BK2057" s="24"/>
      <c r="BL2057" s="24"/>
      <c r="BM2057" s="24"/>
      <c r="BN2057" s="24"/>
      <c r="BO2057" s="24"/>
      <c r="BP2057" s="24"/>
      <c r="BQ2057" s="24"/>
      <c r="BR2057" s="24"/>
      <c r="BS2057" s="24"/>
      <c r="BT2057" s="24"/>
      <c r="BU2057" s="24"/>
      <c r="BV2057" s="24"/>
      <c r="BW2057" s="24"/>
      <c r="BX2057" s="24"/>
      <c r="BY2057" s="24"/>
      <c r="BZ2057" s="24"/>
      <c r="CA2057" s="24"/>
      <c r="CB2057" s="24"/>
      <c r="CC2057" s="24"/>
      <c r="CD2057" s="24"/>
      <c r="CE2057" s="24"/>
    </row>
    <row r="2058" spans="46:83" x14ac:dyDescent="0.15">
      <c r="AT2058" s="24"/>
      <c r="AU2058" s="24"/>
      <c r="AV2058" s="24"/>
      <c r="AW2058" s="24"/>
      <c r="AX2058" s="24"/>
      <c r="AY2058" s="24"/>
      <c r="AZ2058" s="24"/>
      <c r="BA2058" s="24"/>
      <c r="BB2058" s="24"/>
      <c r="BC2058" s="24"/>
      <c r="BD2058" s="24"/>
      <c r="BE2058" s="24"/>
      <c r="BF2058" s="24"/>
      <c r="BG2058" s="24"/>
      <c r="BH2058" s="24"/>
      <c r="BI2058" s="24"/>
      <c r="BJ2058" s="24"/>
      <c r="BK2058" s="24"/>
      <c r="BL2058" s="24"/>
      <c r="BM2058" s="24"/>
      <c r="BN2058" s="24"/>
      <c r="BO2058" s="24"/>
      <c r="BP2058" s="24"/>
      <c r="BQ2058" s="24"/>
      <c r="BR2058" s="24"/>
      <c r="BS2058" s="24"/>
      <c r="BT2058" s="24"/>
      <c r="BU2058" s="24"/>
      <c r="BV2058" s="24"/>
      <c r="BW2058" s="24"/>
      <c r="BX2058" s="24"/>
      <c r="BY2058" s="24"/>
      <c r="BZ2058" s="24"/>
      <c r="CA2058" s="24"/>
      <c r="CB2058" s="24"/>
      <c r="CC2058" s="24"/>
      <c r="CD2058" s="24"/>
      <c r="CE2058" s="24"/>
    </row>
    <row r="2059" spans="46:83" x14ac:dyDescent="0.15">
      <c r="AT2059" s="24"/>
      <c r="AU2059" s="24"/>
      <c r="AV2059" s="24"/>
      <c r="AW2059" s="24"/>
      <c r="AX2059" s="24"/>
      <c r="AY2059" s="24"/>
      <c r="AZ2059" s="24"/>
      <c r="BA2059" s="24"/>
      <c r="BB2059" s="24"/>
      <c r="BC2059" s="24"/>
      <c r="BD2059" s="24"/>
      <c r="BE2059" s="24"/>
      <c r="BF2059" s="24"/>
      <c r="BG2059" s="24"/>
      <c r="BH2059" s="24"/>
      <c r="BI2059" s="24"/>
      <c r="BJ2059" s="24"/>
      <c r="BK2059" s="24"/>
      <c r="BL2059" s="24"/>
      <c r="BM2059" s="24"/>
      <c r="BN2059" s="24"/>
      <c r="BO2059" s="24"/>
      <c r="BP2059" s="24"/>
      <c r="BQ2059" s="24"/>
      <c r="BR2059" s="24"/>
      <c r="BS2059" s="24"/>
      <c r="BT2059" s="24"/>
      <c r="BU2059" s="24"/>
      <c r="BV2059" s="24"/>
      <c r="BW2059" s="24"/>
      <c r="BX2059" s="24"/>
      <c r="BY2059" s="24"/>
      <c r="BZ2059" s="24"/>
      <c r="CA2059" s="24"/>
      <c r="CB2059" s="24"/>
      <c r="CC2059" s="24"/>
      <c r="CD2059" s="24"/>
      <c r="CE2059" s="24"/>
    </row>
    <row r="2060" spans="46:83" x14ac:dyDescent="0.15">
      <c r="AT2060" s="24"/>
      <c r="AU2060" s="24"/>
      <c r="AV2060" s="24"/>
      <c r="AW2060" s="24"/>
      <c r="AX2060" s="24"/>
      <c r="AY2060" s="24"/>
      <c r="AZ2060" s="24"/>
      <c r="BA2060" s="24"/>
      <c r="BB2060" s="24"/>
      <c r="BC2060" s="24"/>
      <c r="BD2060" s="24"/>
      <c r="BE2060" s="24"/>
      <c r="BF2060" s="24"/>
      <c r="BG2060" s="24"/>
      <c r="BH2060" s="24"/>
      <c r="BI2060" s="24"/>
      <c r="BJ2060" s="24"/>
      <c r="BK2060" s="24"/>
      <c r="BL2060" s="24"/>
      <c r="BM2060" s="24"/>
      <c r="BN2060" s="24"/>
      <c r="BO2060" s="24"/>
      <c r="BP2060" s="24"/>
      <c r="BQ2060" s="24"/>
      <c r="BR2060" s="24"/>
      <c r="BS2060" s="24"/>
      <c r="BT2060" s="24"/>
      <c r="BU2060" s="24"/>
      <c r="BV2060" s="24"/>
      <c r="BW2060" s="24"/>
      <c r="BX2060" s="24"/>
      <c r="BY2060" s="24"/>
      <c r="BZ2060" s="24"/>
      <c r="CA2060" s="24"/>
      <c r="CB2060" s="24"/>
      <c r="CC2060" s="24"/>
      <c r="CD2060" s="24"/>
      <c r="CE2060" s="24"/>
    </row>
    <row r="2061" spans="46:83" x14ac:dyDescent="0.15">
      <c r="AT2061" s="24"/>
      <c r="AU2061" s="24"/>
      <c r="AV2061" s="24"/>
      <c r="AW2061" s="24"/>
      <c r="AX2061" s="24"/>
      <c r="AY2061" s="24"/>
      <c r="AZ2061" s="24"/>
      <c r="BA2061" s="24"/>
      <c r="BB2061" s="24"/>
      <c r="BC2061" s="24"/>
      <c r="BD2061" s="24"/>
      <c r="BE2061" s="24"/>
      <c r="BF2061" s="24"/>
      <c r="BG2061" s="24"/>
      <c r="BH2061" s="24"/>
      <c r="BI2061" s="24"/>
      <c r="BJ2061" s="24"/>
      <c r="BK2061" s="24"/>
      <c r="BL2061" s="24"/>
      <c r="BM2061" s="24"/>
      <c r="BN2061" s="24"/>
      <c r="BO2061" s="24"/>
      <c r="BP2061" s="24"/>
      <c r="BQ2061" s="24"/>
      <c r="BR2061" s="24"/>
      <c r="BS2061" s="24"/>
      <c r="BT2061" s="24"/>
      <c r="BU2061" s="24"/>
      <c r="BV2061" s="24"/>
      <c r="BW2061" s="24"/>
      <c r="BX2061" s="24"/>
      <c r="BY2061" s="24"/>
      <c r="BZ2061" s="24"/>
      <c r="CA2061" s="24"/>
      <c r="CB2061" s="24"/>
      <c r="CC2061" s="24"/>
      <c r="CD2061" s="24"/>
      <c r="CE2061" s="24"/>
    </row>
    <row r="2062" spans="46:83" x14ac:dyDescent="0.15">
      <c r="AT2062" s="24"/>
      <c r="AU2062" s="24"/>
      <c r="AV2062" s="24"/>
      <c r="AW2062" s="24"/>
      <c r="AX2062" s="24"/>
      <c r="AY2062" s="24"/>
      <c r="AZ2062" s="24"/>
      <c r="BA2062" s="24"/>
      <c r="BB2062" s="24"/>
      <c r="BC2062" s="24"/>
      <c r="BD2062" s="24"/>
      <c r="BE2062" s="24"/>
      <c r="BF2062" s="24"/>
      <c r="BG2062" s="24"/>
      <c r="BH2062" s="24"/>
      <c r="BI2062" s="24"/>
      <c r="BJ2062" s="24"/>
      <c r="BK2062" s="24"/>
      <c r="BL2062" s="24"/>
      <c r="BM2062" s="24"/>
      <c r="BN2062" s="24"/>
      <c r="BO2062" s="24"/>
      <c r="BP2062" s="24"/>
      <c r="BQ2062" s="24"/>
      <c r="BR2062" s="24"/>
      <c r="BS2062" s="24"/>
      <c r="BT2062" s="24"/>
      <c r="BU2062" s="24"/>
      <c r="BV2062" s="24"/>
      <c r="BW2062" s="24"/>
      <c r="BX2062" s="24"/>
      <c r="BY2062" s="24"/>
      <c r="BZ2062" s="24"/>
      <c r="CA2062" s="24"/>
      <c r="CB2062" s="24"/>
      <c r="CC2062" s="24"/>
      <c r="CD2062" s="24"/>
      <c r="CE2062" s="24"/>
    </row>
    <row r="2063" spans="46:83" x14ac:dyDescent="0.15">
      <c r="AT2063" s="24"/>
      <c r="AU2063" s="24"/>
      <c r="AV2063" s="24"/>
      <c r="AW2063" s="24"/>
      <c r="AX2063" s="24"/>
      <c r="AY2063" s="24"/>
      <c r="AZ2063" s="24"/>
      <c r="BA2063" s="24"/>
      <c r="BB2063" s="24"/>
      <c r="BC2063" s="24"/>
      <c r="BD2063" s="24"/>
      <c r="BE2063" s="24"/>
      <c r="BF2063" s="24"/>
      <c r="BG2063" s="24"/>
      <c r="BH2063" s="24"/>
      <c r="BI2063" s="24"/>
      <c r="BJ2063" s="24"/>
      <c r="BK2063" s="24"/>
      <c r="BL2063" s="24"/>
      <c r="BM2063" s="24"/>
      <c r="BN2063" s="24"/>
      <c r="BO2063" s="24"/>
      <c r="BP2063" s="24"/>
      <c r="BQ2063" s="24"/>
      <c r="BR2063" s="24"/>
      <c r="BS2063" s="24"/>
      <c r="BT2063" s="24"/>
      <c r="BU2063" s="24"/>
      <c r="BV2063" s="24"/>
      <c r="BW2063" s="24"/>
      <c r="BX2063" s="24"/>
      <c r="BY2063" s="24"/>
      <c r="BZ2063" s="24"/>
      <c r="CA2063" s="24"/>
      <c r="CB2063" s="24"/>
      <c r="CC2063" s="24"/>
      <c r="CD2063" s="24"/>
      <c r="CE2063" s="24"/>
    </row>
    <row r="2064" spans="46:83" x14ac:dyDescent="0.15">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row>
    <row r="2065" spans="46:83" x14ac:dyDescent="0.15">
      <c r="AT2065" s="24"/>
      <c r="AU2065" s="24"/>
      <c r="AV2065" s="24"/>
      <c r="AW2065" s="24"/>
      <c r="AX2065" s="24"/>
      <c r="AY2065" s="24"/>
      <c r="AZ2065" s="24"/>
      <c r="BA2065" s="24"/>
      <c r="BB2065" s="24"/>
      <c r="BC2065" s="24"/>
      <c r="BD2065" s="24"/>
      <c r="BE2065" s="24"/>
      <c r="BF2065" s="24"/>
      <c r="BG2065" s="24"/>
      <c r="BH2065" s="24"/>
      <c r="BI2065" s="24"/>
      <c r="BJ2065" s="24"/>
      <c r="BK2065" s="24"/>
      <c r="BL2065" s="24"/>
      <c r="BM2065" s="24"/>
      <c r="BN2065" s="24"/>
      <c r="BO2065" s="24"/>
      <c r="BP2065" s="24"/>
      <c r="BQ2065" s="24"/>
      <c r="BR2065" s="24"/>
      <c r="BS2065" s="24"/>
      <c r="BT2065" s="24"/>
      <c r="BU2065" s="24"/>
      <c r="BV2065" s="24"/>
      <c r="BW2065" s="24"/>
      <c r="BX2065" s="24"/>
      <c r="BY2065" s="24"/>
      <c r="BZ2065" s="24"/>
      <c r="CA2065" s="24"/>
      <c r="CB2065" s="24"/>
      <c r="CC2065" s="24"/>
      <c r="CD2065" s="24"/>
      <c r="CE2065" s="24"/>
    </row>
    <row r="2066" spans="46:83" x14ac:dyDescent="0.15">
      <c r="AT2066" s="24"/>
      <c r="AU2066" s="24"/>
      <c r="AV2066" s="24"/>
      <c r="AW2066" s="24"/>
      <c r="AX2066" s="24"/>
      <c r="AY2066" s="24"/>
      <c r="AZ2066" s="24"/>
      <c r="BA2066" s="24"/>
      <c r="BB2066" s="24"/>
      <c r="BC2066" s="24"/>
      <c r="BD2066" s="24"/>
      <c r="BE2066" s="24"/>
      <c r="BF2066" s="24"/>
      <c r="BG2066" s="24"/>
      <c r="BH2066" s="24"/>
      <c r="BI2066" s="24"/>
      <c r="BJ2066" s="24"/>
      <c r="BK2066" s="24"/>
      <c r="BL2066" s="24"/>
      <c r="BM2066" s="24"/>
      <c r="BN2066" s="24"/>
      <c r="BO2066" s="24"/>
      <c r="BP2066" s="24"/>
      <c r="BQ2066" s="24"/>
      <c r="BR2066" s="24"/>
      <c r="BS2066" s="24"/>
      <c r="BT2066" s="24"/>
      <c r="BU2066" s="24"/>
      <c r="BV2066" s="24"/>
      <c r="BW2066" s="24"/>
      <c r="BX2066" s="24"/>
      <c r="BY2066" s="24"/>
      <c r="BZ2066" s="24"/>
      <c r="CA2066" s="24"/>
      <c r="CB2066" s="24"/>
      <c r="CC2066" s="24"/>
      <c r="CD2066" s="24"/>
      <c r="CE2066" s="24"/>
    </row>
    <row r="2067" spans="46:83" x14ac:dyDescent="0.15">
      <c r="AT2067" s="24"/>
      <c r="AU2067" s="24"/>
      <c r="AV2067" s="24"/>
      <c r="AW2067" s="24"/>
      <c r="AX2067" s="24"/>
      <c r="AY2067" s="24"/>
      <c r="AZ2067" s="24"/>
      <c r="BA2067" s="24"/>
      <c r="BB2067" s="24"/>
      <c r="BC2067" s="24"/>
      <c r="BD2067" s="24"/>
      <c r="BE2067" s="24"/>
      <c r="BF2067" s="24"/>
      <c r="BG2067" s="24"/>
      <c r="BH2067" s="24"/>
      <c r="BI2067" s="24"/>
      <c r="BJ2067" s="24"/>
      <c r="BK2067" s="24"/>
      <c r="BL2067" s="24"/>
      <c r="BM2067" s="24"/>
      <c r="BN2067" s="24"/>
      <c r="BO2067" s="24"/>
      <c r="BP2067" s="24"/>
      <c r="BQ2067" s="24"/>
      <c r="BR2067" s="24"/>
      <c r="BS2067" s="24"/>
      <c r="BT2067" s="24"/>
      <c r="BU2067" s="24"/>
      <c r="BV2067" s="24"/>
      <c r="BW2067" s="24"/>
      <c r="BX2067" s="24"/>
      <c r="BY2067" s="24"/>
      <c r="BZ2067" s="24"/>
      <c r="CA2067" s="24"/>
      <c r="CB2067" s="24"/>
      <c r="CC2067" s="24"/>
      <c r="CD2067" s="24"/>
      <c r="CE2067" s="24"/>
    </row>
    <row r="2068" spans="46:83" x14ac:dyDescent="0.15">
      <c r="AT2068" s="24"/>
      <c r="AU2068" s="24"/>
      <c r="AV2068" s="24"/>
      <c r="AW2068" s="24"/>
      <c r="AX2068" s="24"/>
      <c r="AY2068" s="24"/>
      <c r="AZ2068" s="24"/>
      <c r="BA2068" s="24"/>
      <c r="BB2068" s="24"/>
      <c r="BC2068" s="24"/>
      <c r="BD2068" s="24"/>
      <c r="BE2068" s="24"/>
      <c r="BF2068" s="24"/>
      <c r="BG2068" s="24"/>
      <c r="BH2068" s="24"/>
      <c r="BI2068" s="24"/>
      <c r="BJ2068" s="24"/>
      <c r="BK2068" s="24"/>
      <c r="BL2068" s="24"/>
      <c r="BM2068" s="24"/>
      <c r="BN2068" s="24"/>
      <c r="BO2068" s="24"/>
      <c r="BP2068" s="24"/>
      <c r="BQ2068" s="24"/>
      <c r="BR2068" s="24"/>
      <c r="BS2068" s="24"/>
      <c r="BT2068" s="24"/>
      <c r="BU2068" s="24"/>
      <c r="BV2068" s="24"/>
      <c r="BW2068" s="24"/>
      <c r="BX2068" s="24"/>
      <c r="BY2068" s="24"/>
      <c r="BZ2068" s="24"/>
      <c r="CA2068" s="24"/>
      <c r="CB2068" s="24"/>
      <c r="CC2068" s="24"/>
      <c r="CD2068" s="24"/>
      <c r="CE2068" s="24"/>
    </row>
    <row r="2069" spans="46:83" x14ac:dyDescent="0.15">
      <c r="AT2069" s="24"/>
      <c r="AU2069" s="24"/>
      <c r="AV2069" s="24"/>
      <c r="AW2069" s="24"/>
      <c r="AX2069" s="24"/>
      <c r="AY2069" s="24"/>
      <c r="AZ2069" s="24"/>
      <c r="BA2069" s="24"/>
      <c r="BB2069" s="24"/>
      <c r="BC2069" s="24"/>
      <c r="BD2069" s="24"/>
      <c r="BE2069" s="24"/>
      <c r="BF2069" s="24"/>
      <c r="BG2069" s="24"/>
      <c r="BH2069" s="24"/>
      <c r="BI2069" s="24"/>
      <c r="BJ2069" s="24"/>
      <c r="BK2069" s="24"/>
      <c r="BL2069" s="24"/>
      <c r="BM2069" s="24"/>
      <c r="BN2069" s="24"/>
      <c r="BO2069" s="24"/>
      <c r="BP2069" s="24"/>
      <c r="BQ2069" s="24"/>
      <c r="BR2069" s="24"/>
      <c r="BS2069" s="24"/>
      <c r="BT2069" s="24"/>
      <c r="BU2069" s="24"/>
      <c r="BV2069" s="24"/>
      <c r="BW2069" s="24"/>
      <c r="BX2069" s="24"/>
      <c r="BY2069" s="24"/>
      <c r="BZ2069" s="24"/>
      <c r="CA2069" s="24"/>
      <c r="CB2069" s="24"/>
      <c r="CC2069" s="24"/>
      <c r="CD2069" s="24"/>
      <c r="CE2069" s="24"/>
    </row>
    <row r="2070" spans="46:83" x14ac:dyDescent="0.15">
      <c r="AT2070" s="24"/>
      <c r="AU2070" s="24"/>
      <c r="AV2070" s="24"/>
      <c r="AW2070" s="24"/>
      <c r="AX2070" s="24"/>
      <c r="AY2070" s="24"/>
      <c r="AZ2070" s="24"/>
      <c r="BA2070" s="24"/>
      <c r="BB2070" s="24"/>
      <c r="BC2070" s="24"/>
      <c r="BD2070" s="24"/>
      <c r="BE2070" s="24"/>
      <c r="BF2070" s="24"/>
      <c r="BG2070" s="24"/>
      <c r="BH2070" s="24"/>
      <c r="BI2070" s="24"/>
      <c r="BJ2070" s="24"/>
      <c r="BK2070" s="24"/>
      <c r="BL2070" s="24"/>
      <c r="BM2070" s="24"/>
      <c r="BN2070" s="24"/>
      <c r="BO2070" s="24"/>
      <c r="BP2070" s="24"/>
      <c r="BQ2070" s="24"/>
      <c r="BR2070" s="24"/>
      <c r="BS2070" s="24"/>
      <c r="BT2070" s="24"/>
      <c r="BU2070" s="24"/>
      <c r="BV2070" s="24"/>
      <c r="BW2070" s="24"/>
      <c r="BX2070" s="24"/>
      <c r="BY2070" s="24"/>
      <c r="BZ2070" s="24"/>
      <c r="CA2070" s="24"/>
      <c r="CB2070" s="24"/>
      <c r="CC2070" s="24"/>
      <c r="CD2070" s="24"/>
      <c r="CE2070" s="24"/>
    </row>
    <row r="2071" spans="46:83" x14ac:dyDescent="0.15">
      <c r="AT2071" s="24"/>
      <c r="AU2071" s="24"/>
      <c r="AV2071" s="24"/>
      <c r="AW2071" s="24"/>
      <c r="AX2071" s="24"/>
      <c r="AY2071" s="24"/>
      <c r="AZ2071" s="24"/>
      <c r="BA2071" s="24"/>
      <c r="BB2071" s="24"/>
      <c r="BC2071" s="24"/>
      <c r="BD2071" s="24"/>
      <c r="BE2071" s="24"/>
      <c r="BF2071" s="24"/>
      <c r="BG2071" s="24"/>
      <c r="BH2071" s="24"/>
      <c r="BI2071" s="24"/>
      <c r="BJ2071" s="24"/>
      <c r="BK2071" s="24"/>
      <c r="BL2071" s="24"/>
      <c r="BM2071" s="24"/>
      <c r="BN2071" s="24"/>
      <c r="BO2071" s="24"/>
      <c r="BP2071" s="24"/>
      <c r="BQ2071" s="24"/>
      <c r="BR2071" s="24"/>
      <c r="BS2071" s="24"/>
      <c r="BT2071" s="24"/>
      <c r="BU2071" s="24"/>
      <c r="BV2071" s="24"/>
      <c r="BW2071" s="24"/>
      <c r="BX2071" s="24"/>
      <c r="BY2071" s="24"/>
      <c r="BZ2071" s="24"/>
      <c r="CA2071" s="24"/>
      <c r="CB2071" s="24"/>
      <c r="CC2071" s="24"/>
      <c r="CD2071" s="24"/>
      <c r="CE2071" s="24"/>
    </row>
    <row r="2072" spans="46:83" x14ac:dyDescent="0.15">
      <c r="AT2072" s="24"/>
      <c r="AU2072" s="24"/>
      <c r="AV2072" s="24"/>
      <c r="AW2072" s="24"/>
      <c r="AX2072" s="24"/>
      <c r="AY2072" s="24"/>
      <c r="AZ2072" s="24"/>
      <c r="BA2072" s="24"/>
      <c r="BB2072" s="24"/>
      <c r="BC2072" s="24"/>
      <c r="BD2072" s="24"/>
      <c r="BE2072" s="24"/>
      <c r="BF2072" s="24"/>
      <c r="BG2072" s="24"/>
      <c r="BH2072" s="24"/>
      <c r="BI2072" s="24"/>
      <c r="BJ2072" s="24"/>
      <c r="BK2072" s="24"/>
      <c r="BL2072" s="24"/>
      <c r="BM2072" s="24"/>
      <c r="BN2072" s="24"/>
      <c r="BO2072" s="24"/>
      <c r="BP2072" s="24"/>
      <c r="BQ2072" s="24"/>
      <c r="BR2072" s="24"/>
      <c r="BS2072" s="24"/>
      <c r="BT2072" s="24"/>
      <c r="BU2072" s="24"/>
      <c r="BV2072" s="24"/>
      <c r="BW2072" s="24"/>
      <c r="BX2072" s="24"/>
      <c r="BY2072" s="24"/>
      <c r="BZ2072" s="24"/>
      <c r="CA2072" s="24"/>
      <c r="CB2072" s="24"/>
      <c r="CC2072" s="24"/>
      <c r="CD2072" s="24"/>
      <c r="CE2072" s="24"/>
    </row>
    <row r="2073" spans="46:83" x14ac:dyDescent="0.15">
      <c r="AT2073" s="24"/>
      <c r="AU2073" s="24"/>
      <c r="AV2073" s="24"/>
      <c r="AW2073" s="24"/>
      <c r="AX2073" s="24"/>
      <c r="AY2073" s="24"/>
      <c r="AZ2073" s="24"/>
      <c r="BA2073" s="24"/>
      <c r="BB2073" s="24"/>
      <c r="BC2073" s="24"/>
      <c r="BD2073" s="24"/>
      <c r="BE2073" s="24"/>
      <c r="BF2073" s="24"/>
      <c r="BG2073" s="24"/>
      <c r="BH2073" s="24"/>
      <c r="BI2073" s="24"/>
      <c r="BJ2073" s="24"/>
      <c r="BK2073" s="24"/>
      <c r="BL2073" s="24"/>
      <c r="BM2073" s="24"/>
      <c r="BN2073" s="24"/>
      <c r="BO2073" s="24"/>
      <c r="BP2073" s="24"/>
      <c r="BQ2073" s="24"/>
      <c r="BR2073" s="24"/>
      <c r="BS2073" s="24"/>
      <c r="BT2073" s="24"/>
      <c r="BU2073" s="24"/>
      <c r="BV2073" s="24"/>
      <c r="BW2073" s="24"/>
      <c r="BX2073" s="24"/>
      <c r="BY2073" s="24"/>
      <c r="BZ2073" s="24"/>
      <c r="CA2073" s="24"/>
      <c r="CB2073" s="24"/>
      <c r="CC2073" s="24"/>
      <c r="CD2073" s="24"/>
      <c r="CE2073" s="24"/>
    </row>
    <row r="2074" spans="46:83" x14ac:dyDescent="0.15">
      <c r="AT2074" s="24"/>
      <c r="AU2074" s="24"/>
      <c r="AV2074" s="24"/>
      <c r="AW2074" s="24"/>
      <c r="AX2074" s="24"/>
      <c r="AY2074" s="24"/>
      <c r="AZ2074" s="24"/>
      <c r="BA2074" s="24"/>
      <c r="BB2074" s="24"/>
      <c r="BC2074" s="24"/>
      <c r="BD2074" s="24"/>
      <c r="BE2074" s="24"/>
      <c r="BF2074" s="24"/>
      <c r="BG2074" s="24"/>
      <c r="BH2074" s="24"/>
      <c r="BI2074" s="24"/>
      <c r="BJ2074" s="24"/>
      <c r="BK2074" s="24"/>
      <c r="BL2074" s="24"/>
      <c r="BM2074" s="24"/>
      <c r="BN2074" s="24"/>
      <c r="BO2074" s="24"/>
      <c r="BP2074" s="24"/>
      <c r="BQ2074" s="24"/>
      <c r="BR2074" s="24"/>
      <c r="BS2074" s="24"/>
      <c r="BT2074" s="24"/>
      <c r="BU2074" s="24"/>
      <c r="BV2074" s="24"/>
      <c r="BW2074" s="24"/>
      <c r="BX2074" s="24"/>
      <c r="BY2074" s="24"/>
      <c r="BZ2074" s="24"/>
      <c r="CA2074" s="24"/>
      <c r="CB2074" s="24"/>
      <c r="CC2074" s="24"/>
      <c r="CD2074" s="24"/>
      <c r="CE2074" s="24"/>
    </row>
    <row r="2075" spans="46:83" x14ac:dyDescent="0.15">
      <c r="AT2075" s="24"/>
      <c r="AU2075" s="24"/>
      <c r="AV2075" s="24"/>
      <c r="AW2075" s="24"/>
      <c r="AX2075" s="24"/>
      <c r="AY2075" s="24"/>
      <c r="AZ2075" s="24"/>
      <c r="BA2075" s="24"/>
      <c r="BB2075" s="24"/>
      <c r="BC2075" s="24"/>
      <c r="BD2075" s="24"/>
      <c r="BE2075" s="24"/>
      <c r="BF2075" s="24"/>
      <c r="BG2075" s="24"/>
      <c r="BH2075" s="24"/>
      <c r="BI2075" s="24"/>
      <c r="BJ2075" s="24"/>
      <c r="BK2075" s="24"/>
      <c r="BL2075" s="24"/>
      <c r="BM2075" s="24"/>
      <c r="BN2075" s="24"/>
      <c r="BO2075" s="24"/>
      <c r="BP2075" s="24"/>
      <c r="BQ2075" s="24"/>
      <c r="BR2075" s="24"/>
      <c r="BS2075" s="24"/>
      <c r="BT2075" s="24"/>
      <c r="BU2075" s="24"/>
      <c r="BV2075" s="24"/>
      <c r="BW2075" s="24"/>
      <c r="BX2075" s="24"/>
      <c r="BY2075" s="24"/>
      <c r="BZ2075" s="24"/>
      <c r="CA2075" s="24"/>
      <c r="CB2075" s="24"/>
      <c r="CC2075" s="24"/>
      <c r="CD2075" s="24"/>
      <c r="CE2075" s="24"/>
    </row>
    <row r="2076" spans="46:83" x14ac:dyDescent="0.15">
      <c r="AT2076" s="24"/>
      <c r="AU2076" s="24"/>
      <c r="AV2076" s="24"/>
      <c r="AW2076" s="24"/>
      <c r="AX2076" s="24"/>
      <c r="AY2076" s="24"/>
      <c r="AZ2076" s="24"/>
      <c r="BA2076" s="24"/>
      <c r="BB2076" s="24"/>
      <c r="BC2076" s="24"/>
      <c r="BD2076" s="24"/>
      <c r="BE2076" s="24"/>
      <c r="BF2076" s="24"/>
      <c r="BG2076" s="24"/>
      <c r="BH2076" s="24"/>
      <c r="BI2076" s="24"/>
      <c r="BJ2076" s="24"/>
      <c r="BK2076" s="24"/>
      <c r="BL2076" s="24"/>
      <c r="BM2076" s="24"/>
      <c r="BN2076" s="24"/>
      <c r="BO2076" s="24"/>
      <c r="BP2076" s="24"/>
      <c r="BQ2076" s="24"/>
      <c r="BR2076" s="24"/>
      <c r="BS2076" s="24"/>
      <c r="BT2076" s="24"/>
      <c r="BU2076" s="24"/>
      <c r="BV2076" s="24"/>
      <c r="BW2076" s="24"/>
      <c r="BX2076" s="24"/>
      <c r="BY2076" s="24"/>
      <c r="BZ2076" s="24"/>
      <c r="CA2076" s="24"/>
      <c r="CB2076" s="24"/>
      <c r="CC2076" s="24"/>
      <c r="CD2076" s="24"/>
      <c r="CE2076" s="24"/>
    </row>
    <row r="2077" spans="46:83" x14ac:dyDescent="0.15">
      <c r="AT2077" s="24"/>
      <c r="AU2077" s="24"/>
      <c r="AV2077" s="24"/>
      <c r="AW2077" s="24"/>
      <c r="AX2077" s="24"/>
      <c r="AY2077" s="24"/>
      <c r="AZ2077" s="24"/>
      <c r="BA2077" s="24"/>
      <c r="BB2077" s="24"/>
      <c r="BC2077" s="24"/>
      <c r="BD2077" s="24"/>
      <c r="BE2077" s="24"/>
      <c r="BF2077" s="24"/>
      <c r="BG2077" s="24"/>
      <c r="BH2077" s="24"/>
      <c r="BI2077" s="24"/>
      <c r="BJ2077" s="24"/>
      <c r="BK2077" s="24"/>
      <c r="BL2077" s="24"/>
      <c r="BM2077" s="24"/>
      <c r="BN2077" s="24"/>
      <c r="BO2077" s="24"/>
      <c r="BP2077" s="24"/>
      <c r="BQ2077" s="24"/>
      <c r="BR2077" s="24"/>
      <c r="BS2077" s="24"/>
      <c r="BT2077" s="24"/>
      <c r="BU2077" s="24"/>
      <c r="BV2077" s="24"/>
      <c r="BW2077" s="24"/>
      <c r="BX2077" s="24"/>
      <c r="BY2077" s="24"/>
      <c r="BZ2077" s="24"/>
      <c r="CA2077" s="24"/>
      <c r="CB2077" s="24"/>
      <c r="CC2077" s="24"/>
      <c r="CD2077" s="24"/>
      <c r="CE2077" s="24"/>
    </row>
    <row r="2078" spans="46:83" x14ac:dyDescent="0.15">
      <c r="AT2078" s="24"/>
      <c r="AU2078" s="24"/>
      <c r="AV2078" s="24"/>
      <c r="AW2078" s="24"/>
      <c r="AX2078" s="24"/>
      <c r="AY2078" s="24"/>
      <c r="AZ2078" s="24"/>
      <c r="BA2078" s="24"/>
      <c r="BB2078" s="24"/>
      <c r="BC2078" s="24"/>
      <c r="BD2078" s="24"/>
      <c r="BE2078" s="24"/>
      <c r="BF2078" s="24"/>
      <c r="BG2078" s="24"/>
      <c r="BH2078" s="24"/>
      <c r="BI2078" s="24"/>
      <c r="BJ2078" s="24"/>
      <c r="BK2078" s="24"/>
      <c r="BL2078" s="24"/>
      <c r="BM2078" s="24"/>
      <c r="BN2078" s="24"/>
      <c r="BO2078" s="24"/>
      <c r="BP2078" s="24"/>
      <c r="BQ2078" s="24"/>
      <c r="BR2078" s="24"/>
      <c r="BS2078" s="24"/>
      <c r="BT2078" s="24"/>
      <c r="BU2078" s="24"/>
      <c r="BV2078" s="24"/>
      <c r="BW2078" s="24"/>
      <c r="BX2078" s="24"/>
      <c r="BY2078" s="24"/>
      <c r="BZ2078" s="24"/>
      <c r="CA2078" s="24"/>
      <c r="CB2078" s="24"/>
      <c r="CC2078" s="24"/>
      <c r="CD2078" s="24"/>
      <c r="CE2078" s="24"/>
    </row>
    <row r="2079" spans="46:83" x14ac:dyDescent="0.15">
      <c r="AT2079" s="24"/>
      <c r="AU2079" s="24"/>
      <c r="AV2079" s="24"/>
      <c r="AW2079" s="24"/>
      <c r="AX2079" s="24"/>
      <c r="AY2079" s="24"/>
      <c r="AZ2079" s="24"/>
      <c r="BA2079" s="24"/>
      <c r="BB2079" s="24"/>
      <c r="BC2079" s="24"/>
      <c r="BD2079" s="24"/>
      <c r="BE2079" s="24"/>
      <c r="BF2079" s="24"/>
      <c r="BG2079" s="24"/>
      <c r="BH2079" s="24"/>
      <c r="BI2079" s="24"/>
      <c r="BJ2079" s="24"/>
      <c r="BK2079" s="24"/>
      <c r="BL2079" s="24"/>
      <c r="BM2079" s="24"/>
      <c r="BN2079" s="24"/>
      <c r="BO2079" s="24"/>
      <c r="BP2079" s="24"/>
      <c r="BQ2079" s="24"/>
      <c r="BR2079" s="24"/>
      <c r="BS2079" s="24"/>
      <c r="BT2079" s="24"/>
      <c r="BU2079" s="24"/>
      <c r="BV2079" s="24"/>
      <c r="BW2079" s="24"/>
      <c r="BX2079" s="24"/>
      <c r="BY2079" s="24"/>
      <c r="BZ2079" s="24"/>
      <c r="CA2079" s="24"/>
      <c r="CB2079" s="24"/>
      <c r="CC2079" s="24"/>
      <c r="CD2079" s="24"/>
      <c r="CE2079" s="24"/>
    </row>
    <row r="2080" spans="46:83" x14ac:dyDescent="0.15">
      <c r="AT2080" s="24"/>
      <c r="AU2080" s="24"/>
      <c r="AV2080" s="24"/>
      <c r="AW2080" s="24"/>
      <c r="AX2080" s="24"/>
      <c r="AY2080" s="24"/>
      <c r="AZ2080" s="24"/>
      <c r="BA2080" s="24"/>
      <c r="BB2080" s="24"/>
      <c r="BC2080" s="24"/>
      <c r="BD2080" s="24"/>
      <c r="BE2080" s="24"/>
      <c r="BF2080" s="24"/>
      <c r="BG2080" s="24"/>
      <c r="BH2080" s="24"/>
      <c r="BI2080" s="24"/>
      <c r="BJ2080" s="24"/>
      <c r="BK2080" s="24"/>
      <c r="BL2080" s="24"/>
      <c r="BM2080" s="24"/>
      <c r="BN2080" s="24"/>
      <c r="BO2080" s="24"/>
      <c r="BP2080" s="24"/>
      <c r="BQ2080" s="24"/>
      <c r="BR2080" s="24"/>
      <c r="BS2080" s="24"/>
      <c r="BT2080" s="24"/>
      <c r="BU2080" s="24"/>
      <c r="BV2080" s="24"/>
      <c r="BW2080" s="24"/>
      <c r="BX2080" s="24"/>
      <c r="BY2080" s="24"/>
      <c r="BZ2080" s="24"/>
      <c r="CA2080" s="24"/>
      <c r="CB2080" s="24"/>
      <c r="CC2080" s="24"/>
      <c r="CD2080" s="24"/>
      <c r="CE2080" s="24"/>
    </row>
    <row r="2081" spans="46:83" x14ac:dyDescent="0.15">
      <c r="AT2081" s="24"/>
      <c r="AU2081" s="24"/>
      <c r="AV2081" s="24"/>
      <c r="AW2081" s="24"/>
      <c r="AX2081" s="24"/>
      <c r="AY2081" s="24"/>
      <c r="AZ2081" s="24"/>
      <c r="BA2081" s="24"/>
      <c r="BB2081" s="24"/>
      <c r="BC2081" s="24"/>
      <c r="BD2081" s="24"/>
      <c r="BE2081" s="24"/>
      <c r="BF2081" s="24"/>
      <c r="BG2081" s="24"/>
      <c r="BH2081" s="24"/>
      <c r="BI2081" s="24"/>
      <c r="BJ2081" s="24"/>
      <c r="BK2081" s="24"/>
      <c r="BL2081" s="24"/>
      <c r="BM2081" s="24"/>
      <c r="BN2081" s="24"/>
      <c r="BO2081" s="24"/>
      <c r="BP2081" s="24"/>
      <c r="BQ2081" s="24"/>
      <c r="BR2081" s="24"/>
      <c r="BS2081" s="24"/>
      <c r="BT2081" s="24"/>
      <c r="BU2081" s="24"/>
      <c r="BV2081" s="24"/>
      <c r="BW2081" s="24"/>
      <c r="BX2081" s="24"/>
      <c r="BY2081" s="24"/>
      <c r="BZ2081" s="24"/>
      <c r="CA2081" s="24"/>
      <c r="CB2081" s="24"/>
      <c r="CC2081" s="24"/>
      <c r="CD2081" s="24"/>
      <c r="CE2081" s="24"/>
    </row>
    <row r="2082" spans="46:83" x14ac:dyDescent="0.15">
      <c r="AT2082" s="24"/>
      <c r="AU2082" s="24"/>
      <c r="AV2082" s="24"/>
      <c r="AW2082" s="24"/>
      <c r="AX2082" s="24"/>
      <c r="AY2082" s="24"/>
      <c r="AZ2082" s="24"/>
      <c r="BA2082" s="24"/>
      <c r="BB2082" s="24"/>
      <c r="BC2082" s="24"/>
      <c r="BD2082" s="24"/>
      <c r="BE2082" s="24"/>
      <c r="BF2082" s="24"/>
      <c r="BG2082" s="24"/>
      <c r="BH2082" s="24"/>
      <c r="BI2082" s="24"/>
      <c r="BJ2082" s="24"/>
      <c r="BK2082" s="24"/>
      <c r="BL2082" s="24"/>
      <c r="BM2082" s="24"/>
      <c r="BN2082" s="24"/>
      <c r="BO2082" s="24"/>
      <c r="BP2082" s="24"/>
      <c r="BQ2082" s="24"/>
      <c r="BR2082" s="24"/>
      <c r="BS2082" s="24"/>
      <c r="BT2082" s="24"/>
      <c r="BU2082" s="24"/>
      <c r="BV2082" s="24"/>
      <c r="BW2082" s="24"/>
      <c r="BX2082" s="24"/>
      <c r="BY2082" s="24"/>
      <c r="BZ2082" s="24"/>
      <c r="CA2082" s="24"/>
      <c r="CB2082" s="24"/>
      <c r="CC2082" s="24"/>
      <c r="CD2082" s="24"/>
      <c r="CE2082" s="24"/>
    </row>
    <row r="2083" spans="46:83" x14ac:dyDescent="0.15">
      <c r="AT2083" s="24"/>
      <c r="AU2083" s="24"/>
      <c r="AV2083" s="24"/>
      <c r="AW2083" s="24"/>
      <c r="AX2083" s="24"/>
      <c r="AY2083" s="24"/>
      <c r="AZ2083" s="24"/>
      <c r="BA2083" s="24"/>
      <c r="BB2083" s="24"/>
      <c r="BC2083" s="24"/>
      <c r="BD2083" s="24"/>
      <c r="BE2083" s="24"/>
      <c r="BF2083" s="24"/>
      <c r="BG2083" s="24"/>
      <c r="BH2083" s="24"/>
      <c r="BI2083" s="24"/>
      <c r="BJ2083" s="24"/>
      <c r="BK2083" s="24"/>
      <c r="BL2083" s="24"/>
      <c r="BM2083" s="24"/>
      <c r="BN2083" s="24"/>
      <c r="BO2083" s="24"/>
      <c r="BP2083" s="24"/>
      <c r="BQ2083" s="24"/>
      <c r="BR2083" s="24"/>
      <c r="BS2083" s="24"/>
      <c r="BT2083" s="24"/>
      <c r="BU2083" s="24"/>
      <c r="BV2083" s="24"/>
      <c r="BW2083" s="24"/>
      <c r="BX2083" s="24"/>
      <c r="BY2083" s="24"/>
      <c r="BZ2083" s="24"/>
      <c r="CA2083" s="24"/>
      <c r="CB2083" s="24"/>
      <c r="CC2083" s="24"/>
      <c r="CD2083" s="24"/>
      <c r="CE2083" s="24"/>
    </row>
    <row r="2084" spans="46:83" x14ac:dyDescent="0.15">
      <c r="AT2084" s="24"/>
      <c r="AU2084" s="24"/>
      <c r="AV2084" s="24"/>
      <c r="AW2084" s="24"/>
      <c r="AX2084" s="24"/>
      <c r="AY2084" s="24"/>
      <c r="AZ2084" s="24"/>
      <c r="BA2084" s="24"/>
      <c r="BB2084" s="24"/>
      <c r="BC2084" s="24"/>
      <c r="BD2084" s="24"/>
      <c r="BE2084" s="24"/>
      <c r="BF2084" s="24"/>
      <c r="BG2084" s="24"/>
      <c r="BH2084" s="24"/>
      <c r="BI2084" s="24"/>
      <c r="BJ2084" s="24"/>
      <c r="BK2084" s="24"/>
      <c r="BL2084" s="24"/>
      <c r="BM2084" s="24"/>
      <c r="BN2084" s="24"/>
      <c r="BO2084" s="24"/>
      <c r="BP2084" s="24"/>
      <c r="BQ2084" s="24"/>
      <c r="BR2084" s="24"/>
      <c r="BS2084" s="24"/>
      <c r="BT2084" s="24"/>
      <c r="BU2084" s="24"/>
      <c r="BV2084" s="24"/>
      <c r="BW2084" s="24"/>
      <c r="BX2084" s="24"/>
      <c r="BY2084" s="24"/>
      <c r="BZ2084" s="24"/>
      <c r="CA2084" s="24"/>
      <c r="CB2084" s="24"/>
      <c r="CC2084" s="24"/>
      <c r="CD2084" s="24"/>
      <c r="CE2084" s="24"/>
    </row>
    <row r="2085" spans="46:83" x14ac:dyDescent="0.15">
      <c r="AT2085" s="24"/>
      <c r="AU2085" s="24"/>
      <c r="AV2085" s="24"/>
      <c r="AW2085" s="24"/>
      <c r="AX2085" s="24"/>
      <c r="AY2085" s="24"/>
      <c r="AZ2085" s="24"/>
      <c r="BA2085" s="24"/>
      <c r="BB2085" s="24"/>
      <c r="BC2085" s="24"/>
      <c r="BD2085" s="24"/>
      <c r="BE2085" s="24"/>
      <c r="BF2085" s="24"/>
      <c r="BG2085" s="24"/>
      <c r="BH2085" s="24"/>
      <c r="BI2085" s="24"/>
      <c r="BJ2085" s="24"/>
      <c r="BK2085" s="24"/>
      <c r="BL2085" s="24"/>
      <c r="BM2085" s="24"/>
      <c r="BN2085" s="24"/>
      <c r="BO2085" s="24"/>
      <c r="BP2085" s="24"/>
      <c r="BQ2085" s="24"/>
      <c r="BR2085" s="24"/>
      <c r="BS2085" s="24"/>
      <c r="BT2085" s="24"/>
      <c r="BU2085" s="24"/>
      <c r="BV2085" s="24"/>
      <c r="BW2085" s="24"/>
      <c r="BX2085" s="24"/>
      <c r="BY2085" s="24"/>
      <c r="BZ2085" s="24"/>
      <c r="CA2085" s="24"/>
      <c r="CB2085" s="24"/>
      <c r="CC2085" s="24"/>
      <c r="CD2085" s="24"/>
      <c r="CE2085" s="24"/>
    </row>
    <row r="2086" spans="46:83" x14ac:dyDescent="0.15">
      <c r="AT2086" s="24"/>
      <c r="AU2086" s="24"/>
      <c r="AV2086" s="24"/>
      <c r="AW2086" s="24"/>
      <c r="AX2086" s="24"/>
      <c r="AY2086" s="24"/>
      <c r="AZ2086" s="24"/>
      <c r="BA2086" s="24"/>
      <c r="BB2086" s="24"/>
      <c r="BC2086" s="24"/>
      <c r="BD2086" s="24"/>
      <c r="BE2086" s="24"/>
      <c r="BF2086" s="24"/>
      <c r="BG2086" s="24"/>
      <c r="BH2086" s="24"/>
      <c r="BI2086" s="24"/>
      <c r="BJ2086" s="24"/>
      <c r="BK2086" s="24"/>
      <c r="BL2086" s="24"/>
      <c r="BM2086" s="24"/>
      <c r="BN2086" s="24"/>
      <c r="BO2086" s="24"/>
      <c r="BP2086" s="24"/>
      <c r="BQ2086" s="24"/>
      <c r="BR2086" s="24"/>
      <c r="BS2086" s="24"/>
      <c r="BT2086" s="24"/>
      <c r="BU2086" s="24"/>
      <c r="BV2086" s="24"/>
      <c r="BW2086" s="24"/>
      <c r="BX2086" s="24"/>
      <c r="BY2086" s="24"/>
      <c r="BZ2086" s="24"/>
      <c r="CA2086" s="24"/>
      <c r="CB2086" s="24"/>
      <c r="CC2086" s="24"/>
      <c r="CD2086" s="24"/>
      <c r="CE2086" s="24"/>
    </row>
    <row r="2087" spans="46:83" x14ac:dyDescent="0.15">
      <c r="AT2087" s="24"/>
      <c r="AU2087" s="24"/>
      <c r="AV2087" s="24"/>
      <c r="AW2087" s="24"/>
      <c r="AX2087" s="24"/>
      <c r="AY2087" s="24"/>
      <c r="AZ2087" s="24"/>
      <c r="BA2087" s="24"/>
      <c r="BB2087" s="24"/>
      <c r="BC2087" s="24"/>
      <c r="BD2087" s="24"/>
      <c r="BE2087" s="24"/>
      <c r="BF2087" s="24"/>
      <c r="BG2087" s="24"/>
      <c r="BH2087" s="24"/>
      <c r="BI2087" s="24"/>
      <c r="BJ2087" s="24"/>
      <c r="BK2087" s="24"/>
      <c r="BL2087" s="24"/>
      <c r="BM2087" s="24"/>
      <c r="BN2087" s="24"/>
      <c r="BO2087" s="24"/>
      <c r="BP2087" s="24"/>
      <c r="BQ2087" s="24"/>
      <c r="BR2087" s="24"/>
      <c r="BS2087" s="24"/>
      <c r="BT2087" s="24"/>
      <c r="BU2087" s="24"/>
      <c r="BV2087" s="24"/>
      <c r="BW2087" s="24"/>
      <c r="BX2087" s="24"/>
      <c r="BY2087" s="24"/>
      <c r="BZ2087" s="24"/>
      <c r="CA2087" s="24"/>
      <c r="CB2087" s="24"/>
      <c r="CC2087" s="24"/>
      <c r="CD2087" s="24"/>
      <c r="CE2087" s="24"/>
    </row>
    <row r="2088" spans="46:83" x14ac:dyDescent="0.15">
      <c r="AT2088" s="24"/>
      <c r="AU2088" s="24"/>
      <c r="AV2088" s="24"/>
      <c r="AW2088" s="24"/>
      <c r="AX2088" s="24"/>
      <c r="AY2088" s="24"/>
      <c r="AZ2088" s="24"/>
      <c r="BA2088" s="24"/>
      <c r="BB2088" s="24"/>
      <c r="BC2088" s="24"/>
      <c r="BD2088" s="24"/>
      <c r="BE2088" s="24"/>
      <c r="BF2088" s="24"/>
      <c r="BG2088" s="24"/>
      <c r="BH2088" s="24"/>
      <c r="BI2088" s="24"/>
      <c r="BJ2088" s="24"/>
      <c r="BK2088" s="24"/>
      <c r="BL2088" s="24"/>
      <c r="BM2088" s="24"/>
      <c r="BN2088" s="24"/>
      <c r="BO2088" s="24"/>
      <c r="BP2088" s="24"/>
      <c r="BQ2088" s="24"/>
      <c r="BR2088" s="24"/>
      <c r="BS2088" s="24"/>
      <c r="BT2088" s="24"/>
      <c r="BU2088" s="24"/>
      <c r="BV2088" s="24"/>
      <c r="BW2088" s="24"/>
      <c r="BX2088" s="24"/>
      <c r="BY2088" s="24"/>
      <c r="BZ2088" s="24"/>
      <c r="CA2088" s="24"/>
      <c r="CB2088" s="24"/>
      <c r="CC2088" s="24"/>
      <c r="CD2088" s="24"/>
      <c r="CE2088" s="24"/>
    </row>
    <row r="2089" spans="46:83" x14ac:dyDescent="0.15">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row>
    <row r="2090" spans="46:83" x14ac:dyDescent="0.15">
      <c r="AT2090" s="24"/>
      <c r="AU2090" s="24"/>
      <c r="AV2090" s="24"/>
      <c r="AW2090" s="24"/>
      <c r="AX2090" s="24"/>
      <c r="AY2090" s="24"/>
      <c r="AZ2090" s="24"/>
      <c r="BA2090" s="24"/>
      <c r="BB2090" s="24"/>
      <c r="BC2090" s="24"/>
      <c r="BD2090" s="24"/>
      <c r="BE2090" s="24"/>
      <c r="BF2090" s="24"/>
      <c r="BG2090" s="24"/>
      <c r="BH2090" s="24"/>
      <c r="BI2090" s="24"/>
      <c r="BJ2090" s="24"/>
      <c r="BK2090" s="24"/>
      <c r="BL2090" s="24"/>
      <c r="BM2090" s="24"/>
      <c r="BN2090" s="24"/>
      <c r="BO2090" s="24"/>
      <c r="BP2090" s="24"/>
      <c r="BQ2090" s="24"/>
      <c r="BR2090" s="24"/>
      <c r="BS2090" s="24"/>
      <c r="BT2090" s="24"/>
      <c r="BU2090" s="24"/>
      <c r="BV2090" s="24"/>
      <c r="BW2090" s="24"/>
      <c r="BX2090" s="24"/>
      <c r="BY2090" s="24"/>
      <c r="BZ2090" s="24"/>
      <c r="CA2090" s="24"/>
      <c r="CB2090" s="24"/>
      <c r="CC2090" s="24"/>
      <c r="CD2090" s="24"/>
      <c r="CE2090" s="24"/>
    </row>
    <row r="2091" spans="46:83" x14ac:dyDescent="0.15">
      <c r="AT2091" s="24"/>
      <c r="AU2091" s="24"/>
      <c r="AV2091" s="24"/>
      <c r="AW2091" s="24"/>
      <c r="AX2091" s="24"/>
      <c r="AY2091" s="24"/>
      <c r="AZ2091" s="24"/>
      <c r="BA2091" s="24"/>
      <c r="BB2091" s="24"/>
      <c r="BC2091" s="24"/>
      <c r="BD2091" s="24"/>
      <c r="BE2091" s="24"/>
      <c r="BF2091" s="24"/>
      <c r="BG2091" s="24"/>
      <c r="BH2091" s="24"/>
      <c r="BI2091" s="24"/>
      <c r="BJ2091" s="24"/>
      <c r="BK2091" s="24"/>
      <c r="BL2091" s="24"/>
      <c r="BM2091" s="24"/>
      <c r="BN2091" s="24"/>
      <c r="BO2091" s="24"/>
      <c r="BP2091" s="24"/>
      <c r="BQ2091" s="24"/>
      <c r="BR2091" s="24"/>
      <c r="BS2091" s="24"/>
      <c r="BT2091" s="24"/>
      <c r="BU2091" s="24"/>
      <c r="BV2091" s="24"/>
      <c r="BW2091" s="24"/>
      <c r="BX2091" s="24"/>
      <c r="BY2091" s="24"/>
      <c r="BZ2091" s="24"/>
      <c r="CA2091" s="24"/>
      <c r="CB2091" s="24"/>
      <c r="CC2091" s="24"/>
      <c r="CD2091" s="24"/>
      <c r="CE2091" s="24"/>
    </row>
    <row r="2092" spans="46:83" x14ac:dyDescent="0.15">
      <c r="AT2092" s="24"/>
      <c r="AU2092" s="24"/>
      <c r="AV2092" s="24"/>
      <c r="AW2092" s="24"/>
      <c r="AX2092" s="24"/>
      <c r="AY2092" s="24"/>
      <c r="AZ2092" s="24"/>
      <c r="BA2092" s="24"/>
      <c r="BB2092" s="24"/>
      <c r="BC2092" s="24"/>
      <c r="BD2092" s="24"/>
      <c r="BE2092" s="24"/>
      <c r="BF2092" s="24"/>
      <c r="BG2092" s="24"/>
      <c r="BH2092" s="24"/>
      <c r="BI2092" s="24"/>
      <c r="BJ2092" s="24"/>
      <c r="BK2092" s="24"/>
      <c r="BL2092" s="24"/>
      <c r="BM2092" s="24"/>
      <c r="BN2092" s="24"/>
      <c r="BO2092" s="24"/>
      <c r="BP2092" s="24"/>
      <c r="BQ2092" s="24"/>
      <c r="BR2092" s="24"/>
      <c r="BS2092" s="24"/>
      <c r="BT2092" s="24"/>
      <c r="BU2092" s="24"/>
      <c r="BV2092" s="24"/>
      <c r="BW2092" s="24"/>
      <c r="BX2092" s="24"/>
      <c r="BY2092" s="24"/>
      <c r="BZ2092" s="24"/>
      <c r="CA2092" s="24"/>
      <c r="CB2092" s="24"/>
      <c r="CC2092" s="24"/>
      <c r="CD2092" s="24"/>
      <c r="CE2092" s="24"/>
    </row>
    <row r="2093" spans="46:83" x14ac:dyDescent="0.15">
      <c r="AT2093" s="24"/>
      <c r="AU2093" s="24"/>
      <c r="AV2093" s="24"/>
      <c r="AW2093" s="24"/>
      <c r="AX2093" s="24"/>
      <c r="AY2093" s="24"/>
      <c r="AZ2093" s="24"/>
      <c r="BA2093" s="24"/>
      <c r="BB2093" s="24"/>
      <c r="BC2093" s="24"/>
      <c r="BD2093" s="24"/>
      <c r="BE2093" s="24"/>
      <c r="BF2093" s="24"/>
      <c r="BG2093" s="24"/>
      <c r="BH2093" s="24"/>
      <c r="BI2093" s="24"/>
      <c r="BJ2093" s="24"/>
      <c r="BK2093" s="24"/>
      <c r="BL2093" s="24"/>
      <c r="BM2093" s="24"/>
      <c r="BN2093" s="24"/>
      <c r="BO2093" s="24"/>
      <c r="BP2093" s="24"/>
      <c r="BQ2093" s="24"/>
      <c r="BR2093" s="24"/>
      <c r="BS2093" s="24"/>
      <c r="BT2093" s="24"/>
      <c r="BU2093" s="24"/>
      <c r="BV2093" s="24"/>
      <c r="BW2093" s="24"/>
      <c r="BX2093" s="24"/>
      <c r="BY2093" s="24"/>
      <c r="BZ2093" s="24"/>
      <c r="CA2093" s="24"/>
      <c r="CB2093" s="24"/>
      <c r="CC2093" s="24"/>
      <c r="CD2093" s="24"/>
      <c r="CE2093" s="24"/>
    </row>
    <row r="2094" spans="46:83" x14ac:dyDescent="0.15">
      <c r="AT2094" s="24"/>
      <c r="AU2094" s="24"/>
      <c r="AV2094" s="24"/>
      <c r="AW2094" s="24"/>
      <c r="AX2094" s="24"/>
      <c r="AY2094" s="24"/>
      <c r="AZ2094" s="24"/>
      <c r="BA2094" s="24"/>
      <c r="BB2094" s="24"/>
      <c r="BC2094" s="24"/>
      <c r="BD2094" s="24"/>
      <c r="BE2094" s="24"/>
      <c r="BF2094" s="24"/>
      <c r="BG2094" s="24"/>
      <c r="BH2094" s="24"/>
      <c r="BI2094" s="24"/>
      <c r="BJ2094" s="24"/>
      <c r="BK2094" s="24"/>
      <c r="BL2094" s="24"/>
      <c r="BM2094" s="24"/>
      <c r="BN2094" s="24"/>
      <c r="BO2094" s="24"/>
      <c r="BP2094" s="24"/>
      <c r="BQ2094" s="24"/>
      <c r="BR2094" s="24"/>
      <c r="BS2094" s="24"/>
      <c r="BT2094" s="24"/>
      <c r="BU2094" s="24"/>
      <c r="BV2094" s="24"/>
      <c r="BW2094" s="24"/>
      <c r="BX2094" s="24"/>
      <c r="BY2094" s="24"/>
      <c r="BZ2094" s="24"/>
      <c r="CA2094" s="24"/>
      <c r="CB2094" s="24"/>
      <c r="CC2094" s="24"/>
      <c r="CD2094" s="24"/>
      <c r="CE2094" s="24"/>
    </row>
    <row r="2095" spans="46:83" x14ac:dyDescent="0.15">
      <c r="AT2095" s="24"/>
      <c r="AU2095" s="24"/>
      <c r="AV2095" s="24"/>
      <c r="AW2095" s="24"/>
      <c r="AX2095" s="24"/>
      <c r="AY2095" s="24"/>
      <c r="AZ2095" s="24"/>
      <c r="BA2095" s="24"/>
      <c r="BB2095" s="24"/>
      <c r="BC2095" s="24"/>
      <c r="BD2095" s="24"/>
      <c r="BE2095" s="24"/>
      <c r="BF2095" s="24"/>
      <c r="BG2095" s="24"/>
      <c r="BH2095" s="24"/>
      <c r="BI2095" s="24"/>
      <c r="BJ2095" s="24"/>
      <c r="BK2095" s="24"/>
      <c r="BL2095" s="24"/>
      <c r="BM2095" s="24"/>
      <c r="BN2095" s="24"/>
      <c r="BO2095" s="24"/>
      <c r="BP2095" s="24"/>
      <c r="BQ2095" s="24"/>
      <c r="BR2095" s="24"/>
      <c r="BS2095" s="24"/>
      <c r="BT2095" s="24"/>
      <c r="BU2095" s="24"/>
      <c r="BV2095" s="24"/>
      <c r="BW2095" s="24"/>
      <c r="BX2095" s="24"/>
      <c r="BY2095" s="24"/>
      <c r="BZ2095" s="24"/>
      <c r="CA2095" s="24"/>
      <c r="CB2095" s="24"/>
      <c r="CC2095" s="24"/>
      <c r="CD2095" s="24"/>
      <c r="CE2095" s="24"/>
    </row>
    <row r="2096" spans="46:83" x14ac:dyDescent="0.15">
      <c r="AT2096" s="24"/>
      <c r="AU2096" s="24"/>
      <c r="AV2096" s="24"/>
      <c r="AW2096" s="24"/>
      <c r="AX2096" s="24"/>
      <c r="AY2096" s="24"/>
      <c r="AZ2096" s="24"/>
      <c r="BA2096" s="24"/>
      <c r="BB2096" s="24"/>
      <c r="BC2096" s="24"/>
      <c r="BD2096" s="24"/>
      <c r="BE2096" s="24"/>
      <c r="BF2096" s="24"/>
      <c r="BG2096" s="24"/>
      <c r="BH2096" s="24"/>
      <c r="BI2096" s="24"/>
      <c r="BJ2096" s="24"/>
      <c r="BK2096" s="24"/>
      <c r="BL2096" s="24"/>
      <c r="BM2096" s="24"/>
      <c r="BN2096" s="24"/>
      <c r="BO2096" s="24"/>
      <c r="BP2096" s="24"/>
      <c r="BQ2096" s="24"/>
      <c r="BR2096" s="24"/>
      <c r="BS2096" s="24"/>
      <c r="BT2096" s="24"/>
      <c r="BU2096" s="24"/>
      <c r="BV2096" s="24"/>
      <c r="BW2096" s="24"/>
      <c r="BX2096" s="24"/>
      <c r="BY2096" s="24"/>
      <c r="BZ2096" s="24"/>
      <c r="CA2096" s="24"/>
      <c r="CB2096" s="24"/>
      <c r="CC2096" s="24"/>
      <c r="CD2096" s="24"/>
      <c r="CE2096" s="24"/>
    </row>
    <row r="2097" spans="46:83" x14ac:dyDescent="0.15">
      <c r="AT2097" s="24"/>
      <c r="AU2097" s="24"/>
      <c r="AV2097" s="24"/>
      <c r="AW2097" s="24"/>
      <c r="AX2097" s="24"/>
      <c r="AY2097" s="24"/>
      <c r="AZ2097" s="24"/>
      <c r="BA2097" s="24"/>
      <c r="BB2097" s="24"/>
      <c r="BC2097" s="24"/>
      <c r="BD2097" s="24"/>
      <c r="BE2097" s="24"/>
      <c r="BF2097" s="24"/>
      <c r="BG2097" s="24"/>
      <c r="BH2097" s="24"/>
      <c r="BI2097" s="24"/>
      <c r="BJ2097" s="24"/>
      <c r="BK2097" s="24"/>
      <c r="BL2097" s="24"/>
      <c r="BM2097" s="24"/>
      <c r="BN2097" s="24"/>
      <c r="BO2097" s="24"/>
      <c r="BP2097" s="24"/>
      <c r="BQ2097" s="24"/>
      <c r="BR2097" s="24"/>
      <c r="BS2097" s="24"/>
      <c r="BT2097" s="24"/>
      <c r="BU2097" s="24"/>
      <c r="BV2097" s="24"/>
      <c r="BW2097" s="24"/>
      <c r="BX2097" s="24"/>
      <c r="BY2097" s="24"/>
      <c r="BZ2097" s="24"/>
      <c r="CA2097" s="24"/>
      <c r="CB2097" s="24"/>
      <c r="CC2097" s="24"/>
      <c r="CD2097" s="24"/>
      <c r="CE2097" s="24"/>
    </row>
    <row r="2098" spans="46:83" x14ac:dyDescent="0.15">
      <c r="AT2098" s="24"/>
      <c r="AU2098" s="24"/>
      <c r="AV2098" s="24"/>
      <c r="AW2098" s="24"/>
      <c r="AX2098" s="24"/>
      <c r="AY2098" s="24"/>
      <c r="AZ2098" s="24"/>
      <c r="BA2098" s="24"/>
      <c r="BB2098" s="24"/>
      <c r="BC2098" s="24"/>
      <c r="BD2098" s="24"/>
      <c r="BE2098" s="24"/>
      <c r="BF2098" s="24"/>
      <c r="BG2098" s="24"/>
      <c r="BH2098" s="24"/>
      <c r="BI2098" s="24"/>
      <c r="BJ2098" s="24"/>
      <c r="BK2098" s="24"/>
      <c r="BL2098" s="24"/>
      <c r="BM2098" s="24"/>
      <c r="BN2098" s="24"/>
      <c r="BO2098" s="24"/>
      <c r="BP2098" s="24"/>
      <c r="BQ2098" s="24"/>
      <c r="BR2098" s="24"/>
      <c r="BS2098" s="24"/>
      <c r="BT2098" s="24"/>
      <c r="BU2098" s="24"/>
      <c r="BV2098" s="24"/>
      <c r="BW2098" s="24"/>
      <c r="BX2098" s="24"/>
      <c r="BY2098" s="24"/>
      <c r="BZ2098" s="24"/>
      <c r="CA2098" s="24"/>
      <c r="CB2098" s="24"/>
      <c r="CC2098" s="24"/>
      <c r="CD2098" s="24"/>
      <c r="CE2098" s="24"/>
    </row>
    <row r="2099" spans="46:83" x14ac:dyDescent="0.15">
      <c r="AT2099" s="24"/>
      <c r="AU2099" s="24"/>
      <c r="AV2099" s="24"/>
      <c r="AW2099" s="24"/>
      <c r="AX2099" s="24"/>
      <c r="AY2099" s="24"/>
      <c r="AZ2099" s="24"/>
      <c r="BA2099" s="24"/>
      <c r="BB2099" s="24"/>
      <c r="BC2099" s="24"/>
      <c r="BD2099" s="24"/>
      <c r="BE2099" s="24"/>
      <c r="BF2099" s="24"/>
      <c r="BG2099" s="24"/>
      <c r="BH2099" s="24"/>
      <c r="BI2099" s="24"/>
      <c r="BJ2099" s="24"/>
      <c r="BK2099" s="24"/>
      <c r="BL2099" s="24"/>
      <c r="BM2099" s="24"/>
      <c r="BN2099" s="24"/>
      <c r="BO2099" s="24"/>
      <c r="BP2099" s="24"/>
      <c r="BQ2099" s="24"/>
      <c r="BR2099" s="24"/>
      <c r="BS2099" s="24"/>
      <c r="BT2099" s="24"/>
      <c r="BU2099" s="24"/>
      <c r="BV2099" s="24"/>
      <c r="BW2099" s="24"/>
      <c r="BX2099" s="24"/>
      <c r="BY2099" s="24"/>
      <c r="BZ2099" s="24"/>
      <c r="CA2099" s="24"/>
      <c r="CB2099" s="24"/>
      <c r="CC2099" s="24"/>
      <c r="CD2099" s="24"/>
      <c r="CE2099" s="24"/>
    </row>
    <row r="2100" spans="46:83" x14ac:dyDescent="0.15">
      <c r="AT2100" s="24"/>
      <c r="AU2100" s="24"/>
      <c r="AV2100" s="24"/>
      <c r="AW2100" s="24"/>
      <c r="AX2100" s="24"/>
      <c r="AY2100" s="24"/>
      <c r="AZ2100" s="24"/>
      <c r="BA2100" s="24"/>
      <c r="BB2100" s="24"/>
      <c r="BC2100" s="24"/>
      <c r="BD2100" s="24"/>
      <c r="BE2100" s="24"/>
      <c r="BF2100" s="24"/>
      <c r="BG2100" s="24"/>
      <c r="BH2100" s="24"/>
      <c r="BI2100" s="24"/>
      <c r="BJ2100" s="24"/>
      <c r="BK2100" s="24"/>
      <c r="BL2100" s="24"/>
      <c r="BM2100" s="24"/>
      <c r="BN2100" s="24"/>
      <c r="BO2100" s="24"/>
      <c r="BP2100" s="24"/>
      <c r="BQ2100" s="24"/>
      <c r="BR2100" s="24"/>
      <c r="BS2100" s="24"/>
      <c r="BT2100" s="24"/>
      <c r="BU2100" s="24"/>
      <c r="BV2100" s="24"/>
      <c r="BW2100" s="24"/>
      <c r="BX2100" s="24"/>
      <c r="BY2100" s="24"/>
      <c r="BZ2100" s="24"/>
      <c r="CA2100" s="24"/>
      <c r="CB2100" s="24"/>
      <c r="CC2100" s="24"/>
      <c r="CD2100" s="24"/>
      <c r="CE2100" s="24"/>
    </row>
    <row r="2101" spans="46:83" x14ac:dyDescent="0.15">
      <c r="AT2101" s="24"/>
      <c r="AU2101" s="24"/>
      <c r="AV2101" s="24"/>
      <c r="AW2101" s="24"/>
      <c r="AX2101" s="24"/>
      <c r="AY2101" s="24"/>
      <c r="AZ2101" s="24"/>
      <c r="BA2101" s="24"/>
      <c r="BB2101" s="24"/>
      <c r="BC2101" s="24"/>
      <c r="BD2101" s="24"/>
      <c r="BE2101" s="24"/>
      <c r="BF2101" s="24"/>
      <c r="BG2101" s="24"/>
      <c r="BH2101" s="24"/>
      <c r="BI2101" s="24"/>
      <c r="BJ2101" s="24"/>
      <c r="BK2101" s="24"/>
      <c r="BL2101" s="24"/>
      <c r="BM2101" s="24"/>
      <c r="BN2101" s="24"/>
      <c r="BO2101" s="24"/>
      <c r="BP2101" s="24"/>
      <c r="BQ2101" s="24"/>
      <c r="BR2101" s="24"/>
      <c r="BS2101" s="24"/>
      <c r="BT2101" s="24"/>
      <c r="BU2101" s="24"/>
      <c r="BV2101" s="24"/>
      <c r="BW2101" s="24"/>
      <c r="BX2101" s="24"/>
      <c r="BY2101" s="24"/>
      <c r="BZ2101" s="24"/>
      <c r="CA2101" s="24"/>
      <c r="CB2101" s="24"/>
      <c r="CC2101" s="24"/>
      <c r="CD2101" s="24"/>
      <c r="CE2101" s="24"/>
    </row>
    <row r="2102" spans="46:83" x14ac:dyDescent="0.15">
      <c r="AT2102" s="24"/>
      <c r="AU2102" s="24"/>
      <c r="AV2102" s="24"/>
      <c r="AW2102" s="24"/>
      <c r="AX2102" s="24"/>
      <c r="AY2102" s="24"/>
      <c r="AZ2102" s="24"/>
      <c r="BA2102" s="24"/>
      <c r="BB2102" s="24"/>
      <c r="BC2102" s="24"/>
      <c r="BD2102" s="24"/>
      <c r="BE2102" s="24"/>
      <c r="BF2102" s="24"/>
      <c r="BG2102" s="24"/>
      <c r="BH2102" s="24"/>
      <c r="BI2102" s="24"/>
      <c r="BJ2102" s="24"/>
      <c r="BK2102" s="24"/>
      <c r="BL2102" s="24"/>
      <c r="BM2102" s="24"/>
      <c r="BN2102" s="24"/>
      <c r="BO2102" s="24"/>
      <c r="BP2102" s="24"/>
      <c r="BQ2102" s="24"/>
      <c r="BR2102" s="24"/>
      <c r="BS2102" s="24"/>
      <c r="BT2102" s="24"/>
      <c r="BU2102" s="24"/>
      <c r="BV2102" s="24"/>
      <c r="BW2102" s="24"/>
      <c r="BX2102" s="24"/>
      <c r="BY2102" s="24"/>
      <c r="BZ2102" s="24"/>
      <c r="CA2102" s="24"/>
      <c r="CB2102" s="24"/>
      <c r="CC2102" s="24"/>
      <c r="CD2102" s="24"/>
      <c r="CE2102" s="24"/>
    </row>
    <row r="2103" spans="46:83" x14ac:dyDescent="0.15">
      <c r="AT2103" s="24"/>
      <c r="AU2103" s="24"/>
      <c r="AV2103" s="24"/>
      <c r="AW2103" s="24"/>
      <c r="AX2103" s="24"/>
      <c r="AY2103" s="24"/>
      <c r="AZ2103" s="24"/>
      <c r="BA2103" s="24"/>
      <c r="BB2103" s="24"/>
      <c r="BC2103" s="24"/>
      <c r="BD2103" s="24"/>
      <c r="BE2103" s="24"/>
      <c r="BF2103" s="24"/>
      <c r="BG2103" s="24"/>
      <c r="BH2103" s="24"/>
      <c r="BI2103" s="24"/>
      <c r="BJ2103" s="24"/>
      <c r="BK2103" s="24"/>
      <c r="BL2103" s="24"/>
      <c r="BM2103" s="24"/>
      <c r="BN2103" s="24"/>
      <c r="BO2103" s="24"/>
      <c r="BP2103" s="24"/>
      <c r="BQ2103" s="24"/>
      <c r="BR2103" s="24"/>
      <c r="BS2103" s="24"/>
      <c r="BT2103" s="24"/>
      <c r="BU2103" s="24"/>
      <c r="BV2103" s="24"/>
      <c r="BW2103" s="24"/>
      <c r="BX2103" s="24"/>
      <c r="BY2103" s="24"/>
      <c r="BZ2103" s="24"/>
      <c r="CA2103" s="24"/>
      <c r="CB2103" s="24"/>
      <c r="CC2103" s="24"/>
      <c r="CD2103" s="24"/>
      <c r="CE2103" s="24"/>
    </row>
    <row r="2104" spans="46:83" x14ac:dyDescent="0.15">
      <c r="AT2104" s="24"/>
      <c r="AU2104" s="24"/>
      <c r="AV2104" s="24"/>
      <c r="AW2104" s="24"/>
      <c r="AX2104" s="24"/>
      <c r="AY2104" s="24"/>
      <c r="AZ2104" s="24"/>
      <c r="BA2104" s="24"/>
      <c r="BB2104" s="24"/>
      <c r="BC2104" s="24"/>
      <c r="BD2104" s="24"/>
      <c r="BE2104" s="24"/>
      <c r="BF2104" s="24"/>
      <c r="BG2104" s="24"/>
      <c r="BH2104" s="24"/>
      <c r="BI2104" s="24"/>
      <c r="BJ2104" s="24"/>
      <c r="BK2104" s="24"/>
      <c r="BL2104" s="24"/>
      <c r="BM2104" s="24"/>
      <c r="BN2104" s="24"/>
      <c r="BO2104" s="24"/>
      <c r="BP2104" s="24"/>
      <c r="BQ2104" s="24"/>
      <c r="BR2104" s="24"/>
      <c r="BS2104" s="24"/>
      <c r="BT2104" s="24"/>
      <c r="BU2104" s="24"/>
      <c r="BV2104" s="24"/>
      <c r="BW2104" s="24"/>
      <c r="BX2104" s="24"/>
      <c r="BY2104" s="24"/>
      <c r="BZ2104" s="24"/>
      <c r="CA2104" s="24"/>
      <c r="CB2104" s="24"/>
      <c r="CC2104" s="24"/>
      <c r="CD2104" s="24"/>
      <c r="CE2104" s="24"/>
    </row>
    <row r="2105" spans="46:83" x14ac:dyDescent="0.15">
      <c r="AT2105" s="24"/>
      <c r="AU2105" s="24"/>
      <c r="AV2105" s="24"/>
      <c r="AW2105" s="24"/>
      <c r="AX2105" s="24"/>
      <c r="AY2105" s="24"/>
      <c r="AZ2105" s="24"/>
      <c r="BA2105" s="24"/>
      <c r="BB2105" s="24"/>
      <c r="BC2105" s="24"/>
      <c r="BD2105" s="24"/>
      <c r="BE2105" s="24"/>
      <c r="BF2105" s="24"/>
      <c r="BG2105" s="24"/>
      <c r="BH2105" s="24"/>
      <c r="BI2105" s="24"/>
      <c r="BJ2105" s="24"/>
      <c r="BK2105" s="24"/>
      <c r="BL2105" s="24"/>
      <c r="BM2105" s="24"/>
      <c r="BN2105" s="24"/>
      <c r="BO2105" s="24"/>
      <c r="BP2105" s="24"/>
      <c r="BQ2105" s="24"/>
      <c r="BR2105" s="24"/>
      <c r="BS2105" s="24"/>
      <c r="BT2105" s="24"/>
      <c r="BU2105" s="24"/>
      <c r="BV2105" s="24"/>
      <c r="BW2105" s="24"/>
      <c r="BX2105" s="24"/>
      <c r="BY2105" s="24"/>
      <c r="BZ2105" s="24"/>
      <c r="CA2105" s="24"/>
      <c r="CB2105" s="24"/>
      <c r="CC2105" s="24"/>
      <c r="CD2105" s="24"/>
      <c r="CE2105" s="24"/>
    </row>
    <row r="2106" spans="46:83" x14ac:dyDescent="0.15">
      <c r="AT2106" s="24"/>
      <c r="AU2106" s="24"/>
      <c r="AV2106" s="24"/>
      <c r="AW2106" s="24"/>
      <c r="AX2106" s="24"/>
      <c r="AY2106" s="24"/>
      <c r="AZ2106" s="24"/>
      <c r="BA2106" s="24"/>
      <c r="BB2106" s="24"/>
      <c r="BC2106" s="24"/>
      <c r="BD2106" s="24"/>
      <c r="BE2106" s="24"/>
      <c r="BF2106" s="24"/>
      <c r="BG2106" s="24"/>
      <c r="BH2106" s="24"/>
      <c r="BI2106" s="24"/>
      <c r="BJ2106" s="24"/>
      <c r="BK2106" s="24"/>
      <c r="BL2106" s="24"/>
      <c r="BM2106" s="24"/>
      <c r="BN2106" s="24"/>
      <c r="BO2106" s="24"/>
      <c r="BP2106" s="24"/>
      <c r="BQ2106" s="24"/>
      <c r="BR2106" s="24"/>
      <c r="BS2106" s="24"/>
      <c r="BT2106" s="24"/>
      <c r="BU2106" s="24"/>
      <c r="BV2106" s="24"/>
      <c r="BW2106" s="24"/>
      <c r="BX2106" s="24"/>
      <c r="BY2106" s="24"/>
      <c r="BZ2106" s="24"/>
      <c r="CA2106" s="24"/>
      <c r="CB2106" s="24"/>
      <c r="CC2106" s="24"/>
      <c r="CD2106" s="24"/>
      <c r="CE2106" s="24"/>
    </row>
    <row r="2107" spans="46:83" x14ac:dyDescent="0.15">
      <c r="AT2107" s="24"/>
      <c r="AU2107" s="24"/>
      <c r="AV2107" s="24"/>
      <c r="AW2107" s="24"/>
      <c r="AX2107" s="24"/>
      <c r="AY2107" s="24"/>
      <c r="AZ2107" s="24"/>
      <c r="BA2107" s="24"/>
      <c r="BB2107" s="24"/>
      <c r="BC2107" s="24"/>
      <c r="BD2107" s="24"/>
      <c r="BE2107" s="24"/>
      <c r="BF2107" s="24"/>
      <c r="BG2107" s="24"/>
      <c r="BH2107" s="24"/>
      <c r="BI2107" s="24"/>
      <c r="BJ2107" s="24"/>
      <c r="BK2107" s="24"/>
      <c r="BL2107" s="24"/>
      <c r="BM2107" s="24"/>
      <c r="BN2107" s="24"/>
      <c r="BO2107" s="24"/>
      <c r="BP2107" s="24"/>
      <c r="BQ2107" s="24"/>
      <c r="BR2107" s="24"/>
      <c r="BS2107" s="24"/>
      <c r="BT2107" s="24"/>
      <c r="BU2107" s="24"/>
      <c r="BV2107" s="24"/>
      <c r="BW2107" s="24"/>
      <c r="BX2107" s="24"/>
      <c r="BY2107" s="24"/>
      <c r="BZ2107" s="24"/>
      <c r="CA2107" s="24"/>
      <c r="CB2107" s="24"/>
      <c r="CC2107" s="24"/>
      <c r="CD2107" s="24"/>
      <c r="CE2107" s="24"/>
    </row>
    <row r="2108" spans="46:83" x14ac:dyDescent="0.15">
      <c r="AT2108" s="24"/>
      <c r="AU2108" s="24"/>
      <c r="AV2108" s="24"/>
      <c r="AW2108" s="24"/>
      <c r="AX2108" s="24"/>
      <c r="AY2108" s="24"/>
      <c r="AZ2108" s="24"/>
      <c r="BA2108" s="24"/>
      <c r="BB2108" s="24"/>
      <c r="BC2108" s="24"/>
      <c r="BD2108" s="24"/>
      <c r="BE2108" s="24"/>
      <c r="BF2108" s="24"/>
      <c r="BG2108" s="24"/>
      <c r="BH2108" s="24"/>
      <c r="BI2108" s="24"/>
      <c r="BJ2108" s="24"/>
      <c r="BK2108" s="24"/>
      <c r="BL2108" s="24"/>
      <c r="BM2108" s="24"/>
      <c r="BN2108" s="24"/>
      <c r="BO2108" s="24"/>
      <c r="BP2108" s="24"/>
      <c r="BQ2108" s="24"/>
      <c r="BR2108" s="24"/>
      <c r="BS2108" s="24"/>
      <c r="BT2108" s="24"/>
      <c r="BU2108" s="24"/>
      <c r="BV2108" s="24"/>
      <c r="BW2108" s="24"/>
      <c r="BX2108" s="24"/>
      <c r="BY2108" s="24"/>
      <c r="BZ2108" s="24"/>
      <c r="CA2108" s="24"/>
      <c r="CB2108" s="24"/>
      <c r="CC2108" s="24"/>
      <c r="CD2108" s="24"/>
      <c r="CE2108" s="24"/>
    </row>
    <row r="2109" spans="46:83" x14ac:dyDescent="0.15">
      <c r="AT2109" s="24"/>
      <c r="AU2109" s="24"/>
      <c r="AV2109" s="24"/>
      <c r="AW2109" s="24"/>
      <c r="AX2109" s="24"/>
      <c r="AY2109" s="24"/>
      <c r="AZ2109" s="24"/>
      <c r="BA2109" s="24"/>
      <c r="BB2109" s="24"/>
      <c r="BC2109" s="24"/>
      <c r="BD2109" s="24"/>
      <c r="BE2109" s="24"/>
      <c r="BF2109" s="24"/>
      <c r="BG2109" s="24"/>
      <c r="BH2109" s="24"/>
      <c r="BI2109" s="24"/>
      <c r="BJ2109" s="24"/>
      <c r="BK2109" s="24"/>
      <c r="BL2109" s="24"/>
      <c r="BM2109" s="24"/>
      <c r="BN2109" s="24"/>
      <c r="BO2109" s="24"/>
      <c r="BP2109" s="24"/>
      <c r="BQ2109" s="24"/>
      <c r="BR2109" s="24"/>
      <c r="BS2109" s="24"/>
      <c r="BT2109" s="24"/>
      <c r="BU2109" s="24"/>
      <c r="BV2109" s="24"/>
      <c r="BW2109" s="24"/>
      <c r="BX2109" s="24"/>
      <c r="BY2109" s="24"/>
      <c r="BZ2109" s="24"/>
      <c r="CA2109" s="24"/>
      <c r="CB2109" s="24"/>
      <c r="CC2109" s="24"/>
      <c r="CD2109" s="24"/>
      <c r="CE2109" s="24"/>
    </row>
    <row r="2110" spans="46:83" x14ac:dyDescent="0.15">
      <c r="AT2110" s="24"/>
      <c r="AU2110" s="24"/>
      <c r="AV2110" s="24"/>
      <c r="AW2110" s="24"/>
      <c r="AX2110" s="24"/>
      <c r="AY2110" s="24"/>
      <c r="AZ2110" s="24"/>
      <c r="BA2110" s="24"/>
      <c r="BB2110" s="24"/>
      <c r="BC2110" s="24"/>
      <c r="BD2110" s="24"/>
      <c r="BE2110" s="24"/>
      <c r="BF2110" s="24"/>
      <c r="BG2110" s="24"/>
      <c r="BH2110" s="24"/>
      <c r="BI2110" s="24"/>
      <c r="BJ2110" s="24"/>
      <c r="BK2110" s="24"/>
      <c r="BL2110" s="24"/>
      <c r="BM2110" s="24"/>
      <c r="BN2110" s="24"/>
      <c r="BO2110" s="24"/>
      <c r="BP2110" s="24"/>
      <c r="BQ2110" s="24"/>
      <c r="BR2110" s="24"/>
      <c r="BS2110" s="24"/>
      <c r="BT2110" s="24"/>
      <c r="BU2110" s="24"/>
      <c r="BV2110" s="24"/>
      <c r="BW2110" s="24"/>
      <c r="BX2110" s="24"/>
      <c r="BY2110" s="24"/>
      <c r="BZ2110" s="24"/>
      <c r="CA2110" s="24"/>
      <c r="CB2110" s="24"/>
      <c r="CC2110" s="24"/>
      <c r="CD2110" s="24"/>
      <c r="CE2110" s="24"/>
    </row>
    <row r="2111" spans="46:83" x14ac:dyDescent="0.15">
      <c r="AT2111" s="24"/>
      <c r="AU2111" s="24"/>
      <c r="AV2111" s="24"/>
      <c r="AW2111" s="24"/>
      <c r="AX2111" s="24"/>
      <c r="AY2111" s="24"/>
      <c r="AZ2111" s="24"/>
      <c r="BA2111" s="24"/>
      <c r="BB2111" s="24"/>
      <c r="BC2111" s="24"/>
      <c r="BD2111" s="24"/>
      <c r="BE2111" s="24"/>
      <c r="BF2111" s="24"/>
      <c r="BG2111" s="24"/>
      <c r="BH2111" s="24"/>
      <c r="BI2111" s="24"/>
      <c r="BJ2111" s="24"/>
      <c r="BK2111" s="24"/>
      <c r="BL2111" s="24"/>
      <c r="BM2111" s="24"/>
      <c r="BN2111" s="24"/>
      <c r="BO2111" s="24"/>
      <c r="BP2111" s="24"/>
      <c r="BQ2111" s="24"/>
      <c r="BR2111" s="24"/>
      <c r="BS2111" s="24"/>
      <c r="BT2111" s="24"/>
      <c r="BU2111" s="24"/>
      <c r="BV2111" s="24"/>
      <c r="BW2111" s="24"/>
      <c r="BX2111" s="24"/>
      <c r="BY2111" s="24"/>
      <c r="BZ2111" s="24"/>
      <c r="CA2111" s="24"/>
      <c r="CB2111" s="24"/>
      <c r="CC2111" s="24"/>
      <c r="CD2111" s="24"/>
      <c r="CE2111" s="24"/>
    </row>
    <row r="2112" spans="46:83" x14ac:dyDescent="0.15">
      <c r="AT2112" s="24"/>
      <c r="AU2112" s="24"/>
      <c r="AV2112" s="24"/>
      <c r="AW2112" s="24"/>
      <c r="AX2112" s="24"/>
      <c r="AY2112" s="24"/>
      <c r="AZ2112" s="24"/>
      <c r="BA2112" s="24"/>
      <c r="BB2112" s="24"/>
      <c r="BC2112" s="24"/>
      <c r="BD2112" s="24"/>
      <c r="BE2112" s="24"/>
      <c r="BF2112" s="24"/>
      <c r="BG2112" s="24"/>
      <c r="BH2112" s="24"/>
      <c r="BI2112" s="24"/>
      <c r="BJ2112" s="24"/>
      <c r="BK2112" s="24"/>
      <c r="BL2112" s="24"/>
      <c r="BM2112" s="24"/>
      <c r="BN2112" s="24"/>
      <c r="BO2112" s="24"/>
      <c r="BP2112" s="24"/>
      <c r="BQ2112" s="24"/>
      <c r="BR2112" s="24"/>
      <c r="BS2112" s="24"/>
      <c r="BT2112" s="24"/>
      <c r="BU2112" s="24"/>
      <c r="BV2112" s="24"/>
      <c r="BW2112" s="24"/>
      <c r="BX2112" s="24"/>
      <c r="BY2112" s="24"/>
      <c r="BZ2112" s="24"/>
      <c r="CA2112" s="24"/>
      <c r="CB2112" s="24"/>
      <c r="CC2112" s="24"/>
      <c r="CD2112" s="24"/>
      <c r="CE2112" s="24"/>
    </row>
    <row r="2113" spans="46:83" x14ac:dyDescent="0.15">
      <c r="AT2113" s="24"/>
      <c r="AU2113" s="24"/>
      <c r="AV2113" s="24"/>
      <c r="AW2113" s="24"/>
      <c r="AX2113" s="24"/>
      <c r="AY2113" s="24"/>
      <c r="AZ2113" s="24"/>
      <c r="BA2113" s="24"/>
      <c r="BB2113" s="24"/>
      <c r="BC2113" s="24"/>
      <c r="BD2113" s="24"/>
      <c r="BE2113" s="24"/>
      <c r="BF2113" s="24"/>
      <c r="BG2113" s="24"/>
      <c r="BH2113" s="24"/>
      <c r="BI2113" s="24"/>
      <c r="BJ2113" s="24"/>
      <c r="BK2113" s="24"/>
      <c r="BL2113" s="24"/>
      <c r="BM2113" s="24"/>
      <c r="BN2113" s="24"/>
      <c r="BO2113" s="24"/>
      <c r="BP2113" s="24"/>
      <c r="BQ2113" s="24"/>
      <c r="BR2113" s="24"/>
      <c r="BS2113" s="24"/>
      <c r="BT2113" s="24"/>
      <c r="BU2113" s="24"/>
      <c r="BV2113" s="24"/>
      <c r="BW2113" s="24"/>
      <c r="BX2113" s="24"/>
      <c r="BY2113" s="24"/>
      <c r="BZ2113" s="24"/>
      <c r="CA2113" s="24"/>
      <c r="CB2113" s="24"/>
      <c r="CC2113" s="24"/>
      <c r="CD2113" s="24"/>
      <c r="CE2113" s="24"/>
    </row>
    <row r="2114" spans="46:83" x14ac:dyDescent="0.15">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row>
    <row r="2115" spans="46:83" x14ac:dyDescent="0.15">
      <c r="AT2115" s="24"/>
      <c r="AU2115" s="24"/>
      <c r="AV2115" s="24"/>
      <c r="AW2115" s="24"/>
      <c r="AX2115" s="24"/>
      <c r="AY2115" s="24"/>
      <c r="AZ2115" s="24"/>
      <c r="BA2115" s="24"/>
      <c r="BB2115" s="24"/>
      <c r="BC2115" s="24"/>
      <c r="BD2115" s="24"/>
      <c r="BE2115" s="24"/>
      <c r="BF2115" s="24"/>
      <c r="BG2115" s="24"/>
      <c r="BH2115" s="24"/>
      <c r="BI2115" s="24"/>
      <c r="BJ2115" s="24"/>
      <c r="BK2115" s="24"/>
      <c r="BL2115" s="24"/>
      <c r="BM2115" s="24"/>
      <c r="BN2115" s="24"/>
      <c r="BO2115" s="24"/>
      <c r="BP2115" s="24"/>
      <c r="BQ2115" s="24"/>
      <c r="BR2115" s="24"/>
      <c r="BS2115" s="24"/>
      <c r="BT2115" s="24"/>
      <c r="BU2115" s="24"/>
      <c r="BV2115" s="24"/>
      <c r="BW2115" s="24"/>
      <c r="BX2115" s="24"/>
      <c r="BY2115" s="24"/>
      <c r="BZ2115" s="24"/>
      <c r="CA2115" s="24"/>
      <c r="CB2115" s="24"/>
      <c r="CC2115" s="24"/>
      <c r="CD2115" s="24"/>
      <c r="CE2115" s="24"/>
    </row>
    <row r="2116" spans="46:83" x14ac:dyDescent="0.15">
      <c r="AT2116" s="24"/>
      <c r="AU2116" s="24"/>
      <c r="AV2116" s="24"/>
      <c r="AW2116" s="24"/>
      <c r="AX2116" s="24"/>
      <c r="AY2116" s="24"/>
      <c r="AZ2116" s="24"/>
      <c r="BA2116" s="24"/>
      <c r="BB2116" s="24"/>
      <c r="BC2116" s="24"/>
      <c r="BD2116" s="24"/>
      <c r="BE2116" s="24"/>
      <c r="BF2116" s="24"/>
      <c r="BG2116" s="24"/>
      <c r="BH2116" s="24"/>
      <c r="BI2116" s="24"/>
      <c r="BJ2116" s="24"/>
      <c r="BK2116" s="24"/>
      <c r="BL2116" s="24"/>
      <c r="BM2116" s="24"/>
      <c r="BN2116" s="24"/>
      <c r="BO2116" s="24"/>
      <c r="BP2116" s="24"/>
      <c r="BQ2116" s="24"/>
      <c r="BR2116" s="24"/>
      <c r="BS2116" s="24"/>
      <c r="BT2116" s="24"/>
      <c r="BU2116" s="24"/>
      <c r="BV2116" s="24"/>
      <c r="BW2116" s="24"/>
      <c r="BX2116" s="24"/>
      <c r="BY2116" s="24"/>
      <c r="BZ2116" s="24"/>
      <c r="CA2116" s="24"/>
      <c r="CB2116" s="24"/>
      <c r="CC2116" s="24"/>
      <c r="CD2116" s="24"/>
      <c r="CE2116" s="24"/>
    </row>
    <row r="2117" spans="46:83" x14ac:dyDescent="0.15">
      <c r="AT2117" s="24"/>
      <c r="AU2117" s="24"/>
      <c r="AV2117" s="24"/>
      <c r="AW2117" s="24"/>
      <c r="AX2117" s="24"/>
      <c r="AY2117" s="24"/>
      <c r="AZ2117" s="24"/>
      <c r="BA2117" s="24"/>
      <c r="BB2117" s="24"/>
      <c r="BC2117" s="24"/>
      <c r="BD2117" s="24"/>
      <c r="BE2117" s="24"/>
      <c r="BF2117" s="24"/>
      <c r="BG2117" s="24"/>
      <c r="BH2117" s="24"/>
      <c r="BI2117" s="24"/>
      <c r="BJ2117" s="24"/>
      <c r="BK2117" s="24"/>
      <c r="BL2117" s="24"/>
      <c r="BM2117" s="24"/>
      <c r="BN2117" s="24"/>
      <c r="BO2117" s="24"/>
      <c r="BP2117" s="24"/>
      <c r="BQ2117" s="24"/>
      <c r="BR2117" s="24"/>
      <c r="BS2117" s="24"/>
      <c r="BT2117" s="24"/>
      <c r="BU2117" s="24"/>
      <c r="BV2117" s="24"/>
      <c r="BW2117" s="24"/>
      <c r="BX2117" s="24"/>
      <c r="BY2117" s="24"/>
      <c r="BZ2117" s="24"/>
      <c r="CA2117" s="24"/>
      <c r="CB2117" s="24"/>
      <c r="CC2117" s="24"/>
      <c r="CD2117" s="24"/>
      <c r="CE2117" s="24"/>
    </row>
    <row r="2118" spans="46:83" x14ac:dyDescent="0.15">
      <c r="AT2118" s="24"/>
      <c r="AU2118" s="24"/>
      <c r="AV2118" s="24"/>
      <c r="AW2118" s="24"/>
      <c r="AX2118" s="24"/>
      <c r="AY2118" s="24"/>
      <c r="AZ2118" s="24"/>
      <c r="BA2118" s="24"/>
      <c r="BB2118" s="24"/>
      <c r="BC2118" s="24"/>
      <c r="BD2118" s="24"/>
      <c r="BE2118" s="24"/>
      <c r="BF2118" s="24"/>
      <c r="BG2118" s="24"/>
      <c r="BH2118" s="24"/>
      <c r="BI2118" s="24"/>
      <c r="BJ2118" s="24"/>
      <c r="BK2118" s="24"/>
      <c r="BL2118" s="24"/>
      <c r="BM2118" s="24"/>
      <c r="BN2118" s="24"/>
      <c r="BO2118" s="24"/>
      <c r="BP2118" s="24"/>
      <c r="BQ2118" s="24"/>
      <c r="BR2118" s="24"/>
      <c r="BS2118" s="24"/>
      <c r="BT2118" s="24"/>
      <c r="BU2118" s="24"/>
      <c r="BV2118" s="24"/>
      <c r="BW2118" s="24"/>
      <c r="BX2118" s="24"/>
      <c r="BY2118" s="24"/>
      <c r="BZ2118" s="24"/>
      <c r="CA2118" s="24"/>
      <c r="CB2118" s="24"/>
      <c r="CC2118" s="24"/>
      <c r="CD2118" s="24"/>
      <c r="CE2118" s="24"/>
    </row>
    <row r="2119" spans="46:83" x14ac:dyDescent="0.15">
      <c r="AT2119" s="24"/>
      <c r="AU2119" s="24"/>
      <c r="AV2119" s="24"/>
      <c r="AW2119" s="24"/>
      <c r="AX2119" s="24"/>
      <c r="AY2119" s="24"/>
      <c r="AZ2119" s="24"/>
      <c r="BA2119" s="24"/>
      <c r="BB2119" s="24"/>
      <c r="BC2119" s="24"/>
      <c r="BD2119" s="24"/>
      <c r="BE2119" s="24"/>
      <c r="BF2119" s="24"/>
      <c r="BG2119" s="24"/>
      <c r="BH2119" s="24"/>
      <c r="BI2119" s="24"/>
      <c r="BJ2119" s="24"/>
      <c r="BK2119" s="24"/>
      <c r="BL2119" s="24"/>
      <c r="BM2119" s="24"/>
      <c r="BN2119" s="24"/>
      <c r="BO2119" s="24"/>
      <c r="BP2119" s="24"/>
      <c r="BQ2119" s="24"/>
      <c r="BR2119" s="24"/>
      <c r="BS2119" s="24"/>
      <c r="BT2119" s="24"/>
      <c r="BU2119" s="24"/>
      <c r="BV2119" s="24"/>
      <c r="BW2119" s="24"/>
      <c r="BX2119" s="24"/>
      <c r="BY2119" s="24"/>
      <c r="BZ2119" s="24"/>
      <c r="CA2119" s="24"/>
      <c r="CB2119" s="24"/>
      <c r="CC2119" s="24"/>
      <c r="CD2119" s="24"/>
      <c r="CE2119" s="24"/>
    </row>
    <row r="2120" spans="46:83" x14ac:dyDescent="0.15">
      <c r="AT2120" s="24"/>
      <c r="AU2120" s="24"/>
      <c r="AV2120" s="24"/>
      <c r="AW2120" s="24"/>
      <c r="AX2120" s="24"/>
      <c r="AY2120" s="24"/>
      <c r="AZ2120" s="24"/>
      <c r="BA2120" s="24"/>
      <c r="BB2120" s="24"/>
      <c r="BC2120" s="24"/>
      <c r="BD2120" s="24"/>
      <c r="BE2120" s="24"/>
      <c r="BF2120" s="24"/>
      <c r="BG2120" s="24"/>
      <c r="BH2120" s="24"/>
      <c r="BI2120" s="24"/>
      <c r="BJ2120" s="24"/>
      <c r="BK2120" s="24"/>
      <c r="BL2120" s="24"/>
      <c r="BM2120" s="24"/>
      <c r="BN2120" s="24"/>
      <c r="BO2120" s="24"/>
      <c r="BP2120" s="24"/>
      <c r="BQ2120" s="24"/>
      <c r="BR2120" s="24"/>
      <c r="BS2120" s="24"/>
      <c r="BT2120" s="24"/>
      <c r="BU2120" s="24"/>
      <c r="BV2120" s="24"/>
      <c r="BW2120" s="24"/>
      <c r="BX2120" s="24"/>
      <c r="BY2120" s="24"/>
      <c r="BZ2120" s="24"/>
      <c r="CA2120" s="24"/>
      <c r="CB2120" s="24"/>
      <c r="CC2120" s="24"/>
      <c r="CD2120" s="24"/>
      <c r="CE2120" s="24"/>
    </row>
    <row r="2121" spans="46:83" x14ac:dyDescent="0.15">
      <c r="AT2121" s="24"/>
      <c r="AU2121" s="24"/>
      <c r="AV2121" s="24"/>
      <c r="AW2121" s="24"/>
      <c r="AX2121" s="24"/>
      <c r="AY2121" s="24"/>
      <c r="AZ2121" s="24"/>
      <c r="BA2121" s="24"/>
      <c r="BB2121" s="24"/>
      <c r="BC2121" s="24"/>
      <c r="BD2121" s="24"/>
      <c r="BE2121" s="24"/>
      <c r="BF2121" s="24"/>
      <c r="BG2121" s="24"/>
      <c r="BH2121" s="24"/>
      <c r="BI2121" s="24"/>
      <c r="BJ2121" s="24"/>
      <c r="BK2121" s="24"/>
      <c r="BL2121" s="24"/>
      <c r="BM2121" s="24"/>
      <c r="BN2121" s="24"/>
      <c r="BO2121" s="24"/>
      <c r="BP2121" s="24"/>
      <c r="BQ2121" s="24"/>
      <c r="BR2121" s="24"/>
      <c r="BS2121" s="24"/>
      <c r="BT2121" s="24"/>
      <c r="BU2121" s="24"/>
      <c r="BV2121" s="24"/>
      <c r="BW2121" s="24"/>
      <c r="BX2121" s="24"/>
      <c r="BY2121" s="24"/>
      <c r="BZ2121" s="24"/>
      <c r="CA2121" s="24"/>
      <c r="CB2121" s="24"/>
      <c r="CC2121" s="24"/>
      <c r="CD2121" s="24"/>
      <c r="CE2121" s="24"/>
    </row>
    <row r="2122" spans="46:83" x14ac:dyDescent="0.15">
      <c r="AT2122" s="24"/>
      <c r="AU2122" s="24"/>
      <c r="AV2122" s="24"/>
      <c r="AW2122" s="24"/>
      <c r="AX2122" s="24"/>
      <c r="AY2122" s="24"/>
      <c r="AZ2122" s="24"/>
      <c r="BA2122" s="24"/>
      <c r="BB2122" s="24"/>
      <c r="BC2122" s="24"/>
      <c r="BD2122" s="24"/>
      <c r="BE2122" s="24"/>
      <c r="BF2122" s="24"/>
      <c r="BG2122" s="24"/>
      <c r="BH2122" s="24"/>
      <c r="BI2122" s="24"/>
      <c r="BJ2122" s="24"/>
      <c r="BK2122" s="24"/>
      <c r="BL2122" s="24"/>
      <c r="BM2122" s="24"/>
      <c r="BN2122" s="24"/>
      <c r="BO2122" s="24"/>
      <c r="BP2122" s="24"/>
      <c r="BQ2122" s="24"/>
      <c r="BR2122" s="24"/>
      <c r="BS2122" s="24"/>
      <c r="BT2122" s="24"/>
      <c r="BU2122" s="24"/>
      <c r="BV2122" s="24"/>
      <c r="BW2122" s="24"/>
      <c r="BX2122" s="24"/>
      <c r="BY2122" s="24"/>
      <c r="BZ2122" s="24"/>
      <c r="CA2122" s="24"/>
      <c r="CB2122" s="24"/>
      <c r="CC2122" s="24"/>
      <c r="CD2122" s="24"/>
      <c r="CE2122" s="24"/>
    </row>
    <row r="2123" spans="46:83" x14ac:dyDescent="0.15">
      <c r="AT2123" s="24"/>
      <c r="AU2123" s="24"/>
      <c r="AV2123" s="24"/>
      <c r="AW2123" s="24"/>
      <c r="AX2123" s="24"/>
      <c r="AY2123" s="24"/>
      <c r="AZ2123" s="24"/>
      <c r="BA2123" s="24"/>
      <c r="BB2123" s="24"/>
      <c r="BC2123" s="24"/>
      <c r="BD2123" s="24"/>
      <c r="BE2123" s="24"/>
      <c r="BF2123" s="24"/>
      <c r="BG2123" s="24"/>
      <c r="BH2123" s="24"/>
      <c r="BI2123" s="24"/>
      <c r="BJ2123" s="24"/>
      <c r="BK2123" s="24"/>
      <c r="BL2123" s="24"/>
      <c r="BM2123" s="24"/>
      <c r="BN2123" s="24"/>
      <c r="BO2123" s="24"/>
      <c r="BP2123" s="24"/>
      <c r="BQ2123" s="24"/>
      <c r="BR2123" s="24"/>
      <c r="BS2123" s="24"/>
      <c r="BT2123" s="24"/>
      <c r="BU2123" s="24"/>
      <c r="BV2123" s="24"/>
      <c r="BW2123" s="24"/>
      <c r="BX2123" s="24"/>
      <c r="BY2123" s="24"/>
      <c r="BZ2123" s="24"/>
      <c r="CA2123" s="24"/>
      <c r="CB2123" s="24"/>
      <c r="CC2123" s="24"/>
      <c r="CD2123" s="24"/>
      <c r="CE2123" s="24"/>
    </row>
    <row r="2124" spans="46:83" x14ac:dyDescent="0.15">
      <c r="AT2124" s="24"/>
      <c r="AU2124" s="24"/>
      <c r="AV2124" s="24"/>
      <c r="AW2124" s="24"/>
      <c r="AX2124" s="24"/>
      <c r="AY2124" s="24"/>
      <c r="AZ2124" s="24"/>
      <c r="BA2124" s="24"/>
      <c r="BB2124" s="24"/>
      <c r="BC2124" s="24"/>
      <c r="BD2124" s="24"/>
      <c r="BE2124" s="24"/>
      <c r="BF2124" s="24"/>
      <c r="BG2124" s="24"/>
      <c r="BH2124" s="24"/>
      <c r="BI2124" s="24"/>
      <c r="BJ2124" s="24"/>
      <c r="BK2124" s="24"/>
      <c r="BL2124" s="24"/>
      <c r="BM2124" s="24"/>
      <c r="BN2124" s="24"/>
      <c r="BO2124" s="24"/>
      <c r="BP2124" s="24"/>
      <c r="BQ2124" s="24"/>
      <c r="BR2124" s="24"/>
      <c r="BS2124" s="24"/>
      <c r="BT2124" s="24"/>
      <c r="BU2124" s="24"/>
      <c r="BV2124" s="24"/>
      <c r="BW2124" s="24"/>
      <c r="BX2124" s="24"/>
      <c r="BY2124" s="24"/>
      <c r="BZ2124" s="24"/>
      <c r="CA2124" s="24"/>
      <c r="CB2124" s="24"/>
      <c r="CC2124" s="24"/>
      <c r="CD2124" s="24"/>
      <c r="CE2124" s="24"/>
    </row>
    <row r="2125" spans="46:83" x14ac:dyDescent="0.15">
      <c r="AT2125" s="24"/>
      <c r="AU2125" s="24"/>
      <c r="AV2125" s="24"/>
      <c r="AW2125" s="24"/>
      <c r="AX2125" s="24"/>
      <c r="AY2125" s="24"/>
      <c r="AZ2125" s="24"/>
      <c r="BA2125" s="24"/>
      <c r="BB2125" s="24"/>
      <c r="BC2125" s="24"/>
      <c r="BD2125" s="24"/>
      <c r="BE2125" s="24"/>
      <c r="BF2125" s="24"/>
      <c r="BG2125" s="24"/>
      <c r="BH2125" s="24"/>
      <c r="BI2125" s="24"/>
      <c r="BJ2125" s="24"/>
      <c r="BK2125" s="24"/>
      <c r="BL2125" s="24"/>
      <c r="BM2125" s="24"/>
      <c r="BN2125" s="24"/>
      <c r="BO2125" s="24"/>
      <c r="BP2125" s="24"/>
      <c r="BQ2125" s="24"/>
      <c r="BR2125" s="24"/>
      <c r="BS2125" s="24"/>
      <c r="BT2125" s="24"/>
      <c r="BU2125" s="24"/>
      <c r="BV2125" s="24"/>
      <c r="BW2125" s="24"/>
      <c r="BX2125" s="24"/>
      <c r="BY2125" s="24"/>
      <c r="BZ2125" s="24"/>
      <c r="CA2125" s="24"/>
      <c r="CB2125" s="24"/>
      <c r="CC2125" s="24"/>
      <c r="CD2125" s="24"/>
      <c r="CE2125" s="24"/>
    </row>
    <row r="2126" spans="46:83" x14ac:dyDescent="0.15">
      <c r="AT2126" s="24"/>
      <c r="AU2126" s="24"/>
      <c r="AV2126" s="24"/>
      <c r="AW2126" s="24"/>
      <c r="AX2126" s="24"/>
      <c r="AY2126" s="24"/>
      <c r="AZ2126" s="24"/>
      <c r="BA2126" s="24"/>
      <c r="BB2126" s="24"/>
      <c r="BC2126" s="24"/>
      <c r="BD2126" s="24"/>
      <c r="BE2126" s="24"/>
      <c r="BF2126" s="24"/>
      <c r="BG2126" s="24"/>
      <c r="BH2126" s="24"/>
      <c r="BI2126" s="24"/>
      <c r="BJ2126" s="24"/>
      <c r="BK2126" s="24"/>
      <c r="BL2126" s="24"/>
      <c r="BM2126" s="24"/>
      <c r="BN2126" s="24"/>
      <c r="BO2126" s="24"/>
      <c r="BP2126" s="24"/>
      <c r="BQ2126" s="24"/>
      <c r="BR2126" s="24"/>
      <c r="BS2126" s="24"/>
      <c r="BT2126" s="24"/>
      <c r="BU2126" s="24"/>
      <c r="BV2126" s="24"/>
      <c r="BW2126" s="24"/>
      <c r="BX2126" s="24"/>
      <c r="BY2126" s="24"/>
      <c r="BZ2126" s="24"/>
      <c r="CA2126" s="24"/>
      <c r="CB2126" s="24"/>
      <c r="CC2126" s="24"/>
      <c r="CD2126" s="24"/>
      <c r="CE2126" s="24"/>
    </row>
    <row r="2127" spans="46:83" x14ac:dyDescent="0.15">
      <c r="AT2127" s="24"/>
      <c r="AU2127" s="24"/>
      <c r="AV2127" s="24"/>
      <c r="AW2127" s="24"/>
      <c r="AX2127" s="24"/>
      <c r="AY2127" s="24"/>
      <c r="AZ2127" s="24"/>
      <c r="BA2127" s="24"/>
      <c r="BB2127" s="24"/>
      <c r="BC2127" s="24"/>
      <c r="BD2127" s="24"/>
      <c r="BE2127" s="24"/>
      <c r="BF2127" s="24"/>
      <c r="BG2127" s="24"/>
      <c r="BH2127" s="24"/>
      <c r="BI2127" s="24"/>
      <c r="BJ2127" s="24"/>
      <c r="BK2127" s="24"/>
      <c r="BL2127" s="24"/>
      <c r="BM2127" s="24"/>
      <c r="BN2127" s="24"/>
      <c r="BO2127" s="24"/>
      <c r="BP2127" s="24"/>
      <c r="BQ2127" s="24"/>
      <c r="BR2127" s="24"/>
      <c r="BS2127" s="24"/>
      <c r="BT2127" s="24"/>
      <c r="BU2127" s="24"/>
      <c r="BV2127" s="24"/>
      <c r="BW2127" s="24"/>
      <c r="BX2127" s="24"/>
      <c r="BY2127" s="24"/>
      <c r="BZ2127" s="24"/>
      <c r="CA2127" s="24"/>
      <c r="CB2127" s="24"/>
      <c r="CC2127" s="24"/>
      <c r="CD2127" s="24"/>
      <c r="CE2127" s="24"/>
    </row>
    <row r="2128" spans="46:83" x14ac:dyDescent="0.15">
      <c r="AT2128" s="24"/>
      <c r="AU2128" s="24"/>
      <c r="AV2128" s="24"/>
      <c r="AW2128" s="24"/>
      <c r="AX2128" s="24"/>
      <c r="AY2128" s="24"/>
      <c r="AZ2128" s="24"/>
      <c r="BA2128" s="24"/>
      <c r="BB2128" s="24"/>
      <c r="BC2128" s="24"/>
      <c r="BD2128" s="24"/>
      <c r="BE2128" s="24"/>
      <c r="BF2128" s="24"/>
      <c r="BG2128" s="24"/>
      <c r="BH2128" s="24"/>
      <c r="BI2128" s="24"/>
      <c r="BJ2128" s="24"/>
      <c r="BK2128" s="24"/>
      <c r="BL2128" s="24"/>
      <c r="BM2128" s="24"/>
      <c r="BN2128" s="24"/>
      <c r="BO2128" s="24"/>
      <c r="BP2128" s="24"/>
      <c r="BQ2128" s="24"/>
      <c r="BR2128" s="24"/>
      <c r="BS2128" s="24"/>
      <c r="BT2128" s="24"/>
      <c r="BU2128" s="24"/>
      <c r="BV2128" s="24"/>
      <c r="BW2128" s="24"/>
      <c r="BX2128" s="24"/>
      <c r="BY2128" s="24"/>
      <c r="BZ2128" s="24"/>
      <c r="CA2128" s="24"/>
      <c r="CB2128" s="24"/>
      <c r="CC2128" s="24"/>
      <c r="CD2128" s="24"/>
      <c r="CE2128" s="24"/>
    </row>
    <row r="2129" spans="46:83" x14ac:dyDescent="0.15">
      <c r="AT2129" s="24"/>
      <c r="AU2129" s="24"/>
      <c r="AV2129" s="24"/>
      <c r="AW2129" s="24"/>
      <c r="AX2129" s="24"/>
      <c r="AY2129" s="24"/>
      <c r="AZ2129" s="24"/>
      <c r="BA2129" s="24"/>
      <c r="BB2129" s="24"/>
      <c r="BC2129" s="24"/>
      <c r="BD2129" s="24"/>
      <c r="BE2129" s="24"/>
      <c r="BF2129" s="24"/>
      <c r="BG2129" s="24"/>
      <c r="BH2129" s="24"/>
      <c r="BI2129" s="24"/>
      <c r="BJ2129" s="24"/>
      <c r="BK2129" s="24"/>
      <c r="BL2129" s="24"/>
      <c r="BM2129" s="24"/>
      <c r="BN2129" s="24"/>
      <c r="BO2129" s="24"/>
      <c r="BP2129" s="24"/>
      <c r="BQ2129" s="24"/>
      <c r="BR2129" s="24"/>
      <c r="BS2129" s="24"/>
      <c r="BT2129" s="24"/>
      <c r="BU2129" s="24"/>
      <c r="BV2129" s="24"/>
      <c r="BW2129" s="24"/>
      <c r="BX2129" s="24"/>
      <c r="BY2129" s="24"/>
      <c r="BZ2129" s="24"/>
      <c r="CA2129" s="24"/>
      <c r="CB2129" s="24"/>
      <c r="CC2129" s="24"/>
      <c r="CD2129" s="24"/>
      <c r="CE2129" s="24"/>
    </row>
    <row r="2130" spans="46:83" x14ac:dyDescent="0.15">
      <c r="AT2130" s="24"/>
      <c r="AU2130" s="24"/>
      <c r="AV2130" s="24"/>
      <c r="AW2130" s="24"/>
      <c r="AX2130" s="24"/>
      <c r="AY2130" s="24"/>
      <c r="AZ2130" s="24"/>
      <c r="BA2130" s="24"/>
      <c r="BB2130" s="24"/>
      <c r="BC2130" s="24"/>
      <c r="BD2130" s="24"/>
      <c r="BE2130" s="24"/>
      <c r="BF2130" s="24"/>
      <c r="BG2130" s="24"/>
      <c r="BH2130" s="24"/>
      <c r="BI2130" s="24"/>
      <c r="BJ2130" s="24"/>
      <c r="BK2130" s="24"/>
      <c r="BL2130" s="24"/>
      <c r="BM2130" s="24"/>
      <c r="BN2130" s="24"/>
      <c r="BO2130" s="24"/>
      <c r="BP2130" s="24"/>
      <c r="BQ2130" s="24"/>
      <c r="BR2130" s="24"/>
      <c r="BS2130" s="24"/>
      <c r="BT2130" s="24"/>
      <c r="BU2130" s="24"/>
      <c r="BV2130" s="24"/>
      <c r="BW2130" s="24"/>
      <c r="BX2130" s="24"/>
      <c r="BY2130" s="24"/>
      <c r="BZ2130" s="24"/>
      <c r="CA2130" s="24"/>
      <c r="CB2130" s="24"/>
      <c r="CC2130" s="24"/>
      <c r="CD2130" s="24"/>
      <c r="CE2130" s="24"/>
    </row>
    <row r="2131" spans="46:83" x14ac:dyDescent="0.15">
      <c r="AT2131" s="24"/>
      <c r="AU2131" s="24"/>
      <c r="AV2131" s="24"/>
      <c r="AW2131" s="24"/>
      <c r="AX2131" s="24"/>
      <c r="AY2131" s="24"/>
      <c r="AZ2131" s="24"/>
      <c r="BA2131" s="24"/>
      <c r="BB2131" s="24"/>
      <c r="BC2131" s="24"/>
      <c r="BD2131" s="24"/>
      <c r="BE2131" s="24"/>
      <c r="BF2131" s="24"/>
      <c r="BG2131" s="24"/>
      <c r="BH2131" s="24"/>
      <c r="BI2131" s="24"/>
      <c r="BJ2131" s="24"/>
      <c r="BK2131" s="24"/>
      <c r="BL2131" s="24"/>
      <c r="BM2131" s="24"/>
      <c r="BN2131" s="24"/>
      <c r="BO2131" s="24"/>
      <c r="BP2131" s="24"/>
      <c r="BQ2131" s="24"/>
      <c r="BR2131" s="24"/>
      <c r="BS2131" s="24"/>
      <c r="BT2131" s="24"/>
      <c r="BU2131" s="24"/>
      <c r="BV2131" s="24"/>
      <c r="BW2131" s="24"/>
      <c r="BX2131" s="24"/>
      <c r="BY2131" s="24"/>
      <c r="BZ2131" s="24"/>
      <c r="CA2131" s="24"/>
      <c r="CB2131" s="24"/>
      <c r="CC2131" s="24"/>
      <c r="CD2131" s="24"/>
      <c r="CE2131" s="24"/>
    </row>
    <row r="2132" spans="46:83" x14ac:dyDescent="0.15">
      <c r="AT2132" s="24"/>
      <c r="AU2132" s="24"/>
      <c r="AV2132" s="24"/>
      <c r="AW2132" s="24"/>
      <c r="AX2132" s="24"/>
      <c r="AY2132" s="24"/>
      <c r="AZ2132" s="24"/>
      <c r="BA2132" s="24"/>
      <c r="BB2132" s="24"/>
      <c r="BC2132" s="24"/>
      <c r="BD2132" s="24"/>
      <c r="BE2132" s="24"/>
      <c r="BF2132" s="24"/>
      <c r="BG2132" s="24"/>
      <c r="BH2132" s="24"/>
      <c r="BI2132" s="24"/>
      <c r="BJ2132" s="24"/>
      <c r="BK2132" s="24"/>
      <c r="BL2132" s="24"/>
      <c r="BM2132" s="24"/>
      <c r="BN2132" s="24"/>
      <c r="BO2132" s="24"/>
      <c r="BP2132" s="24"/>
      <c r="BQ2132" s="24"/>
      <c r="BR2132" s="24"/>
      <c r="BS2132" s="24"/>
      <c r="BT2132" s="24"/>
      <c r="BU2132" s="24"/>
      <c r="BV2132" s="24"/>
      <c r="BW2132" s="24"/>
      <c r="BX2132" s="24"/>
      <c r="BY2132" s="24"/>
      <c r="BZ2132" s="24"/>
      <c r="CA2132" s="24"/>
      <c r="CB2132" s="24"/>
      <c r="CC2132" s="24"/>
      <c r="CD2132" s="24"/>
      <c r="CE2132" s="24"/>
    </row>
    <row r="2133" spans="46:83" x14ac:dyDescent="0.15">
      <c r="AT2133" s="24"/>
      <c r="AU2133" s="24"/>
      <c r="AV2133" s="24"/>
      <c r="AW2133" s="24"/>
      <c r="AX2133" s="24"/>
      <c r="AY2133" s="24"/>
      <c r="AZ2133" s="24"/>
      <c r="BA2133" s="24"/>
      <c r="BB2133" s="24"/>
      <c r="BC2133" s="24"/>
      <c r="BD2133" s="24"/>
      <c r="BE2133" s="24"/>
      <c r="BF2133" s="24"/>
      <c r="BG2133" s="24"/>
      <c r="BH2133" s="24"/>
      <c r="BI2133" s="24"/>
      <c r="BJ2133" s="24"/>
      <c r="BK2133" s="24"/>
      <c r="BL2133" s="24"/>
      <c r="BM2133" s="24"/>
      <c r="BN2133" s="24"/>
      <c r="BO2133" s="24"/>
      <c r="BP2133" s="24"/>
      <c r="BQ2133" s="24"/>
      <c r="BR2133" s="24"/>
      <c r="BS2133" s="24"/>
      <c r="BT2133" s="24"/>
      <c r="BU2133" s="24"/>
      <c r="BV2133" s="24"/>
      <c r="BW2133" s="24"/>
      <c r="BX2133" s="24"/>
      <c r="BY2133" s="24"/>
      <c r="BZ2133" s="24"/>
      <c r="CA2133" s="24"/>
      <c r="CB2133" s="24"/>
      <c r="CC2133" s="24"/>
      <c r="CD2133" s="24"/>
      <c r="CE2133" s="24"/>
    </row>
    <row r="2134" spans="46:83" x14ac:dyDescent="0.15">
      <c r="AT2134" s="24"/>
      <c r="AU2134" s="24"/>
      <c r="AV2134" s="24"/>
      <c r="AW2134" s="24"/>
      <c r="AX2134" s="24"/>
      <c r="AY2134" s="24"/>
      <c r="AZ2134" s="24"/>
      <c r="BA2134" s="24"/>
      <c r="BB2134" s="24"/>
      <c r="BC2134" s="24"/>
      <c r="BD2134" s="24"/>
      <c r="BE2134" s="24"/>
      <c r="BF2134" s="24"/>
      <c r="BG2134" s="24"/>
      <c r="BH2134" s="24"/>
      <c r="BI2134" s="24"/>
      <c r="BJ2134" s="24"/>
      <c r="BK2134" s="24"/>
      <c r="BL2134" s="24"/>
      <c r="BM2134" s="24"/>
      <c r="BN2134" s="24"/>
      <c r="BO2134" s="24"/>
      <c r="BP2134" s="24"/>
      <c r="BQ2134" s="24"/>
      <c r="BR2134" s="24"/>
      <c r="BS2134" s="24"/>
      <c r="BT2134" s="24"/>
      <c r="BU2134" s="24"/>
      <c r="BV2134" s="24"/>
      <c r="BW2134" s="24"/>
      <c r="BX2134" s="24"/>
      <c r="BY2134" s="24"/>
      <c r="BZ2134" s="24"/>
      <c r="CA2134" s="24"/>
      <c r="CB2134" s="24"/>
      <c r="CC2134" s="24"/>
      <c r="CD2134" s="24"/>
      <c r="CE2134" s="24"/>
    </row>
    <row r="2135" spans="46:83" x14ac:dyDescent="0.15">
      <c r="AT2135" s="24"/>
      <c r="AU2135" s="24"/>
      <c r="AV2135" s="24"/>
      <c r="AW2135" s="24"/>
      <c r="AX2135" s="24"/>
      <c r="AY2135" s="24"/>
      <c r="AZ2135" s="24"/>
      <c r="BA2135" s="24"/>
      <c r="BB2135" s="24"/>
      <c r="BC2135" s="24"/>
      <c r="BD2135" s="24"/>
      <c r="BE2135" s="24"/>
      <c r="BF2135" s="24"/>
      <c r="BG2135" s="24"/>
      <c r="BH2135" s="24"/>
      <c r="BI2135" s="24"/>
      <c r="BJ2135" s="24"/>
      <c r="BK2135" s="24"/>
      <c r="BL2135" s="24"/>
      <c r="BM2135" s="24"/>
      <c r="BN2135" s="24"/>
      <c r="BO2135" s="24"/>
      <c r="BP2135" s="24"/>
      <c r="BQ2135" s="24"/>
      <c r="BR2135" s="24"/>
      <c r="BS2135" s="24"/>
      <c r="BT2135" s="24"/>
      <c r="BU2135" s="24"/>
      <c r="BV2135" s="24"/>
      <c r="BW2135" s="24"/>
      <c r="BX2135" s="24"/>
      <c r="BY2135" s="24"/>
      <c r="BZ2135" s="24"/>
      <c r="CA2135" s="24"/>
      <c r="CB2135" s="24"/>
      <c r="CC2135" s="24"/>
      <c r="CD2135" s="24"/>
      <c r="CE2135" s="24"/>
    </row>
    <row r="2136" spans="46:83" x14ac:dyDescent="0.15">
      <c r="AT2136" s="24"/>
      <c r="AU2136" s="24"/>
      <c r="AV2136" s="24"/>
      <c r="AW2136" s="24"/>
      <c r="AX2136" s="24"/>
      <c r="AY2136" s="24"/>
      <c r="AZ2136" s="24"/>
      <c r="BA2136" s="24"/>
      <c r="BB2136" s="24"/>
      <c r="BC2136" s="24"/>
      <c r="BD2136" s="24"/>
      <c r="BE2136" s="24"/>
      <c r="BF2136" s="24"/>
      <c r="BG2136" s="24"/>
      <c r="BH2136" s="24"/>
      <c r="BI2136" s="24"/>
      <c r="BJ2136" s="24"/>
      <c r="BK2136" s="24"/>
      <c r="BL2136" s="24"/>
      <c r="BM2136" s="24"/>
      <c r="BN2136" s="24"/>
      <c r="BO2136" s="24"/>
      <c r="BP2136" s="24"/>
      <c r="BQ2136" s="24"/>
      <c r="BR2136" s="24"/>
      <c r="BS2136" s="24"/>
      <c r="BT2136" s="24"/>
      <c r="BU2136" s="24"/>
      <c r="BV2136" s="24"/>
      <c r="BW2136" s="24"/>
      <c r="BX2136" s="24"/>
      <c r="BY2136" s="24"/>
      <c r="BZ2136" s="24"/>
      <c r="CA2136" s="24"/>
      <c r="CB2136" s="24"/>
      <c r="CC2136" s="24"/>
      <c r="CD2136" s="24"/>
      <c r="CE2136" s="24"/>
    </row>
    <row r="2137" spans="46:83" x14ac:dyDescent="0.15">
      <c r="AT2137" s="24"/>
      <c r="AU2137" s="24"/>
      <c r="AV2137" s="24"/>
      <c r="AW2137" s="24"/>
      <c r="AX2137" s="24"/>
      <c r="AY2137" s="24"/>
      <c r="AZ2137" s="24"/>
      <c r="BA2137" s="24"/>
      <c r="BB2137" s="24"/>
      <c r="BC2137" s="24"/>
      <c r="BD2137" s="24"/>
      <c r="BE2137" s="24"/>
      <c r="BF2137" s="24"/>
      <c r="BG2137" s="24"/>
      <c r="BH2137" s="24"/>
      <c r="BI2137" s="24"/>
      <c r="BJ2137" s="24"/>
      <c r="BK2137" s="24"/>
      <c r="BL2137" s="24"/>
      <c r="BM2137" s="24"/>
      <c r="BN2137" s="24"/>
      <c r="BO2137" s="24"/>
      <c r="BP2137" s="24"/>
      <c r="BQ2137" s="24"/>
      <c r="BR2137" s="24"/>
      <c r="BS2137" s="24"/>
      <c r="BT2137" s="24"/>
      <c r="BU2137" s="24"/>
      <c r="BV2137" s="24"/>
      <c r="BW2137" s="24"/>
      <c r="BX2137" s="24"/>
      <c r="BY2137" s="24"/>
      <c r="BZ2137" s="24"/>
      <c r="CA2137" s="24"/>
      <c r="CB2137" s="24"/>
      <c r="CC2137" s="24"/>
      <c r="CD2137" s="24"/>
      <c r="CE2137" s="24"/>
    </row>
    <row r="2138" spans="46:83" x14ac:dyDescent="0.15">
      <c r="AT2138" s="24"/>
      <c r="AU2138" s="24"/>
      <c r="AV2138" s="24"/>
      <c r="AW2138" s="24"/>
      <c r="AX2138" s="24"/>
      <c r="AY2138" s="24"/>
      <c r="AZ2138" s="24"/>
      <c r="BA2138" s="24"/>
      <c r="BB2138" s="24"/>
      <c r="BC2138" s="24"/>
      <c r="BD2138" s="24"/>
      <c r="BE2138" s="24"/>
      <c r="BF2138" s="24"/>
      <c r="BG2138" s="24"/>
      <c r="BH2138" s="24"/>
      <c r="BI2138" s="24"/>
      <c r="BJ2138" s="24"/>
      <c r="BK2138" s="24"/>
      <c r="BL2138" s="24"/>
      <c r="BM2138" s="24"/>
      <c r="BN2138" s="24"/>
      <c r="BO2138" s="24"/>
      <c r="BP2138" s="24"/>
      <c r="BQ2138" s="24"/>
      <c r="BR2138" s="24"/>
      <c r="BS2138" s="24"/>
      <c r="BT2138" s="24"/>
      <c r="BU2138" s="24"/>
      <c r="BV2138" s="24"/>
      <c r="BW2138" s="24"/>
      <c r="BX2138" s="24"/>
      <c r="BY2138" s="24"/>
      <c r="BZ2138" s="24"/>
      <c r="CA2138" s="24"/>
      <c r="CB2138" s="24"/>
      <c r="CC2138" s="24"/>
      <c r="CD2138" s="24"/>
      <c r="CE2138" s="24"/>
    </row>
    <row r="2139" spans="46:83" x14ac:dyDescent="0.15">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row>
    <row r="2140" spans="46:83" x14ac:dyDescent="0.15">
      <c r="AT2140" s="24"/>
      <c r="AU2140" s="24"/>
      <c r="AV2140" s="24"/>
      <c r="AW2140" s="24"/>
      <c r="AX2140" s="24"/>
      <c r="AY2140" s="24"/>
      <c r="AZ2140" s="24"/>
      <c r="BA2140" s="24"/>
      <c r="BB2140" s="24"/>
      <c r="BC2140" s="24"/>
      <c r="BD2140" s="24"/>
      <c r="BE2140" s="24"/>
      <c r="BF2140" s="24"/>
      <c r="BG2140" s="24"/>
      <c r="BH2140" s="24"/>
      <c r="BI2140" s="24"/>
      <c r="BJ2140" s="24"/>
      <c r="BK2140" s="24"/>
      <c r="BL2140" s="24"/>
      <c r="BM2140" s="24"/>
      <c r="BN2140" s="24"/>
      <c r="BO2140" s="24"/>
      <c r="BP2140" s="24"/>
      <c r="BQ2140" s="24"/>
      <c r="BR2140" s="24"/>
      <c r="BS2140" s="24"/>
      <c r="BT2140" s="24"/>
      <c r="BU2140" s="24"/>
      <c r="BV2140" s="24"/>
      <c r="BW2140" s="24"/>
      <c r="BX2140" s="24"/>
      <c r="BY2140" s="24"/>
      <c r="BZ2140" s="24"/>
      <c r="CA2140" s="24"/>
      <c r="CB2140" s="24"/>
      <c r="CC2140" s="24"/>
      <c r="CD2140" s="24"/>
      <c r="CE2140" s="24"/>
    </row>
    <row r="2141" spans="46:83" x14ac:dyDescent="0.15">
      <c r="AT2141" s="24"/>
      <c r="AU2141" s="24"/>
      <c r="AV2141" s="24"/>
      <c r="AW2141" s="24"/>
      <c r="AX2141" s="24"/>
      <c r="AY2141" s="24"/>
      <c r="AZ2141" s="24"/>
      <c r="BA2141" s="24"/>
      <c r="BB2141" s="24"/>
      <c r="BC2141" s="24"/>
      <c r="BD2141" s="24"/>
      <c r="BE2141" s="24"/>
      <c r="BF2141" s="24"/>
      <c r="BG2141" s="24"/>
      <c r="BH2141" s="24"/>
      <c r="BI2141" s="24"/>
      <c r="BJ2141" s="24"/>
      <c r="BK2141" s="24"/>
      <c r="BL2141" s="24"/>
      <c r="BM2141" s="24"/>
      <c r="BN2141" s="24"/>
      <c r="BO2141" s="24"/>
      <c r="BP2141" s="24"/>
      <c r="BQ2141" s="24"/>
      <c r="BR2141" s="24"/>
      <c r="BS2141" s="24"/>
      <c r="BT2141" s="24"/>
      <c r="BU2141" s="24"/>
      <c r="BV2141" s="24"/>
      <c r="BW2141" s="24"/>
      <c r="BX2141" s="24"/>
      <c r="BY2141" s="24"/>
      <c r="BZ2141" s="24"/>
      <c r="CA2141" s="24"/>
      <c r="CB2141" s="24"/>
      <c r="CC2141" s="24"/>
      <c r="CD2141" s="24"/>
      <c r="CE2141" s="24"/>
    </row>
    <row r="2142" spans="46:83" x14ac:dyDescent="0.15">
      <c r="AT2142" s="24"/>
      <c r="AU2142" s="24"/>
      <c r="AV2142" s="24"/>
      <c r="AW2142" s="24"/>
      <c r="AX2142" s="24"/>
      <c r="AY2142" s="24"/>
      <c r="AZ2142" s="24"/>
      <c r="BA2142" s="24"/>
      <c r="BB2142" s="24"/>
      <c r="BC2142" s="24"/>
      <c r="BD2142" s="24"/>
      <c r="BE2142" s="24"/>
      <c r="BF2142" s="24"/>
      <c r="BG2142" s="24"/>
      <c r="BH2142" s="24"/>
      <c r="BI2142" s="24"/>
      <c r="BJ2142" s="24"/>
      <c r="BK2142" s="24"/>
      <c r="BL2142" s="24"/>
      <c r="BM2142" s="24"/>
      <c r="BN2142" s="24"/>
      <c r="BO2142" s="24"/>
      <c r="BP2142" s="24"/>
      <c r="BQ2142" s="24"/>
      <c r="BR2142" s="24"/>
      <c r="BS2142" s="24"/>
      <c r="BT2142" s="24"/>
      <c r="BU2142" s="24"/>
      <c r="BV2142" s="24"/>
      <c r="BW2142" s="24"/>
      <c r="BX2142" s="24"/>
      <c r="BY2142" s="24"/>
      <c r="BZ2142" s="24"/>
      <c r="CA2142" s="24"/>
      <c r="CB2142" s="24"/>
      <c r="CC2142" s="24"/>
      <c r="CD2142" s="24"/>
      <c r="CE2142" s="24"/>
    </row>
    <row r="2143" spans="46:83" x14ac:dyDescent="0.15">
      <c r="AT2143" s="24"/>
      <c r="AU2143" s="24"/>
      <c r="AV2143" s="24"/>
      <c r="AW2143" s="24"/>
      <c r="AX2143" s="24"/>
      <c r="AY2143" s="24"/>
      <c r="AZ2143" s="24"/>
      <c r="BA2143" s="24"/>
      <c r="BB2143" s="24"/>
      <c r="BC2143" s="24"/>
      <c r="BD2143" s="24"/>
      <c r="BE2143" s="24"/>
      <c r="BF2143" s="24"/>
      <c r="BG2143" s="24"/>
      <c r="BH2143" s="24"/>
      <c r="BI2143" s="24"/>
      <c r="BJ2143" s="24"/>
      <c r="BK2143" s="24"/>
      <c r="BL2143" s="24"/>
      <c r="BM2143" s="24"/>
      <c r="BN2143" s="24"/>
      <c r="BO2143" s="24"/>
      <c r="BP2143" s="24"/>
      <c r="BQ2143" s="24"/>
      <c r="BR2143" s="24"/>
      <c r="BS2143" s="24"/>
      <c r="BT2143" s="24"/>
      <c r="BU2143" s="24"/>
      <c r="BV2143" s="24"/>
      <c r="BW2143" s="24"/>
      <c r="BX2143" s="24"/>
      <c r="BY2143" s="24"/>
      <c r="BZ2143" s="24"/>
      <c r="CA2143" s="24"/>
      <c r="CB2143" s="24"/>
      <c r="CC2143" s="24"/>
      <c r="CD2143" s="24"/>
      <c r="CE2143" s="24"/>
    </row>
    <row r="2144" spans="46:83" x14ac:dyDescent="0.15">
      <c r="AT2144" s="24"/>
      <c r="AU2144" s="24"/>
      <c r="AV2144" s="24"/>
      <c r="AW2144" s="24"/>
      <c r="AX2144" s="24"/>
      <c r="AY2144" s="24"/>
      <c r="AZ2144" s="24"/>
      <c r="BA2144" s="24"/>
      <c r="BB2144" s="24"/>
      <c r="BC2144" s="24"/>
      <c r="BD2144" s="24"/>
      <c r="BE2144" s="24"/>
      <c r="BF2144" s="24"/>
      <c r="BG2144" s="24"/>
      <c r="BH2144" s="24"/>
      <c r="BI2144" s="24"/>
      <c r="BJ2144" s="24"/>
      <c r="BK2144" s="24"/>
      <c r="BL2144" s="24"/>
      <c r="BM2144" s="24"/>
      <c r="BN2144" s="24"/>
      <c r="BO2144" s="24"/>
      <c r="BP2144" s="24"/>
      <c r="BQ2144" s="24"/>
      <c r="BR2144" s="24"/>
      <c r="BS2144" s="24"/>
      <c r="BT2144" s="24"/>
      <c r="BU2144" s="24"/>
      <c r="BV2144" s="24"/>
      <c r="BW2144" s="24"/>
      <c r="BX2144" s="24"/>
      <c r="BY2144" s="24"/>
      <c r="BZ2144" s="24"/>
      <c r="CA2144" s="24"/>
      <c r="CB2144" s="24"/>
      <c r="CC2144" s="24"/>
      <c r="CD2144" s="24"/>
      <c r="CE2144" s="24"/>
    </row>
    <row r="2145" spans="46:83" x14ac:dyDescent="0.15">
      <c r="AT2145" s="24"/>
      <c r="AU2145" s="24"/>
      <c r="AV2145" s="24"/>
      <c r="AW2145" s="24"/>
      <c r="AX2145" s="24"/>
      <c r="AY2145" s="24"/>
      <c r="AZ2145" s="24"/>
      <c r="BA2145" s="24"/>
      <c r="BB2145" s="24"/>
      <c r="BC2145" s="24"/>
      <c r="BD2145" s="24"/>
      <c r="BE2145" s="24"/>
      <c r="BF2145" s="24"/>
      <c r="BG2145" s="24"/>
      <c r="BH2145" s="24"/>
      <c r="BI2145" s="24"/>
      <c r="BJ2145" s="24"/>
      <c r="BK2145" s="24"/>
      <c r="BL2145" s="24"/>
      <c r="BM2145" s="24"/>
      <c r="BN2145" s="24"/>
      <c r="BO2145" s="24"/>
      <c r="BP2145" s="24"/>
      <c r="BQ2145" s="24"/>
      <c r="BR2145" s="24"/>
      <c r="BS2145" s="24"/>
      <c r="BT2145" s="24"/>
      <c r="BU2145" s="24"/>
      <c r="BV2145" s="24"/>
      <c r="BW2145" s="24"/>
      <c r="BX2145" s="24"/>
      <c r="BY2145" s="24"/>
      <c r="BZ2145" s="24"/>
      <c r="CA2145" s="24"/>
      <c r="CB2145" s="24"/>
      <c r="CC2145" s="24"/>
      <c r="CD2145" s="24"/>
      <c r="CE2145" s="24"/>
    </row>
    <row r="2146" spans="46:83" x14ac:dyDescent="0.15">
      <c r="AT2146" s="24"/>
      <c r="AU2146" s="24"/>
      <c r="AV2146" s="24"/>
      <c r="AW2146" s="24"/>
      <c r="AX2146" s="24"/>
      <c r="AY2146" s="24"/>
      <c r="AZ2146" s="24"/>
      <c r="BA2146" s="24"/>
      <c r="BB2146" s="24"/>
      <c r="BC2146" s="24"/>
      <c r="BD2146" s="24"/>
      <c r="BE2146" s="24"/>
      <c r="BF2146" s="24"/>
      <c r="BG2146" s="24"/>
      <c r="BH2146" s="24"/>
      <c r="BI2146" s="24"/>
      <c r="BJ2146" s="24"/>
      <c r="BK2146" s="24"/>
      <c r="BL2146" s="24"/>
      <c r="BM2146" s="24"/>
      <c r="BN2146" s="24"/>
      <c r="BO2146" s="24"/>
      <c r="BP2146" s="24"/>
      <c r="BQ2146" s="24"/>
      <c r="BR2146" s="24"/>
      <c r="BS2146" s="24"/>
      <c r="BT2146" s="24"/>
      <c r="BU2146" s="24"/>
      <c r="BV2146" s="24"/>
      <c r="BW2146" s="24"/>
      <c r="BX2146" s="24"/>
      <c r="BY2146" s="24"/>
      <c r="BZ2146" s="24"/>
      <c r="CA2146" s="24"/>
      <c r="CB2146" s="24"/>
      <c r="CC2146" s="24"/>
      <c r="CD2146" s="24"/>
      <c r="CE2146" s="24"/>
    </row>
    <row r="2147" spans="46:83" x14ac:dyDescent="0.15">
      <c r="AT2147" s="24"/>
      <c r="AU2147" s="24"/>
      <c r="AV2147" s="24"/>
      <c r="AW2147" s="24"/>
      <c r="AX2147" s="24"/>
      <c r="AY2147" s="24"/>
      <c r="AZ2147" s="24"/>
      <c r="BA2147" s="24"/>
      <c r="BB2147" s="24"/>
      <c r="BC2147" s="24"/>
      <c r="BD2147" s="24"/>
      <c r="BE2147" s="24"/>
      <c r="BF2147" s="24"/>
      <c r="BG2147" s="24"/>
      <c r="BH2147" s="24"/>
      <c r="BI2147" s="24"/>
      <c r="BJ2147" s="24"/>
      <c r="BK2147" s="24"/>
      <c r="BL2147" s="24"/>
      <c r="BM2147" s="24"/>
      <c r="BN2147" s="24"/>
      <c r="BO2147" s="24"/>
      <c r="BP2147" s="24"/>
      <c r="BQ2147" s="24"/>
      <c r="BR2147" s="24"/>
      <c r="BS2147" s="24"/>
      <c r="BT2147" s="24"/>
      <c r="BU2147" s="24"/>
      <c r="BV2147" s="24"/>
      <c r="BW2147" s="24"/>
      <c r="BX2147" s="24"/>
      <c r="BY2147" s="24"/>
      <c r="BZ2147" s="24"/>
      <c r="CA2147" s="24"/>
      <c r="CB2147" s="24"/>
      <c r="CC2147" s="24"/>
      <c r="CD2147" s="24"/>
      <c r="CE2147" s="24"/>
    </row>
    <row r="2148" spans="46:83" x14ac:dyDescent="0.15">
      <c r="AT2148" s="24"/>
      <c r="AU2148" s="24"/>
      <c r="AV2148" s="24"/>
      <c r="AW2148" s="24"/>
      <c r="AX2148" s="24"/>
      <c r="AY2148" s="24"/>
      <c r="AZ2148" s="24"/>
      <c r="BA2148" s="24"/>
      <c r="BB2148" s="24"/>
      <c r="BC2148" s="24"/>
      <c r="BD2148" s="24"/>
      <c r="BE2148" s="24"/>
      <c r="BF2148" s="24"/>
      <c r="BG2148" s="24"/>
      <c r="BH2148" s="24"/>
      <c r="BI2148" s="24"/>
      <c r="BJ2148" s="24"/>
      <c r="BK2148" s="24"/>
      <c r="BL2148" s="24"/>
      <c r="BM2148" s="24"/>
      <c r="BN2148" s="24"/>
      <c r="BO2148" s="24"/>
      <c r="BP2148" s="24"/>
      <c r="BQ2148" s="24"/>
      <c r="BR2148" s="24"/>
      <c r="BS2148" s="24"/>
      <c r="BT2148" s="24"/>
      <c r="BU2148" s="24"/>
      <c r="BV2148" s="24"/>
      <c r="BW2148" s="24"/>
      <c r="BX2148" s="24"/>
      <c r="BY2148" s="24"/>
      <c r="BZ2148" s="24"/>
      <c r="CA2148" s="24"/>
      <c r="CB2148" s="24"/>
      <c r="CC2148" s="24"/>
      <c r="CD2148" s="24"/>
      <c r="CE2148" s="24"/>
    </row>
    <row r="2149" spans="46:83" x14ac:dyDescent="0.15">
      <c r="AT2149" s="24"/>
      <c r="AU2149" s="24"/>
      <c r="AV2149" s="24"/>
      <c r="AW2149" s="24"/>
      <c r="AX2149" s="24"/>
      <c r="AY2149" s="24"/>
      <c r="AZ2149" s="24"/>
      <c r="BA2149" s="24"/>
      <c r="BB2149" s="24"/>
      <c r="BC2149" s="24"/>
      <c r="BD2149" s="24"/>
      <c r="BE2149" s="24"/>
      <c r="BF2149" s="24"/>
      <c r="BG2149" s="24"/>
      <c r="BH2149" s="24"/>
      <c r="BI2149" s="24"/>
      <c r="BJ2149" s="24"/>
      <c r="BK2149" s="24"/>
      <c r="BL2149" s="24"/>
      <c r="BM2149" s="24"/>
      <c r="BN2149" s="24"/>
      <c r="BO2149" s="24"/>
      <c r="BP2149" s="24"/>
      <c r="BQ2149" s="24"/>
      <c r="BR2149" s="24"/>
      <c r="BS2149" s="24"/>
      <c r="BT2149" s="24"/>
      <c r="BU2149" s="24"/>
      <c r="BV2149" s="24"/>
      <c r="BW2149" s="24"/>
      <c r="BX2149" s="24"/>
      <c r="BY2149" s="24"/>
      <c r="BZ2149" s="24"/>
      <c r="CA2149" s="24"/>
      <c r="CB2149" s="24"/>
      <c r="CC2149" s="24"/>
      <c r="CD2149" s="24"/>
      <c r="CE2149" s="24"/>
    </row>
    <row r="2150" spans="46:83" x14ac:dyDescent="0.15">
      <c r="AT2150" s="24"/>
      <c r="AU2150" s="24"/>
      <c r="AV2150" s="24"/>
      <c r="AW2150" s="24"/>
      <c r="AX2150" s="24"/>
      <c r="AY2150" s="24"/>
      <c r="AZ2150" s="24"/>
      <c r="BA2150" s="24"/>
      <c r="BB2150" s="24"/>
      <c r="BC2150" s="24"/>
      <c r="BD2150" s="24"/>
      <c r="BE2150" s="24"/>
      <c r="BF2150" s="24"/>
      <c r="BG2150" s="24"/>
      <c r="BH2150" s="24"/>
      <c r="BI2150" s="24"/>
      <c r="BJ2150" s="24"/>
      <c r="BK2150" s="24"/>
      <c r="BL2150" s="24"/>
      <c r="BM2150" s="24"/>
      <c r="BN2150" s="24"/>
      <c r="BO2150" s="24"/>
      <c r="BP2150" s="24"/>
      <c r="BQ2150" s="24"/>
      <c r="BR2150" s="24"/>
      <c r="BS2150" s="24"/>
      <c r="BT2150" s="24"/>
      <c r="BU2150" s="24"/>
      <c r="BV2150" s="24"/>
      <c r="BW2150" s="24"/>
      <c r="BX2150" s="24"/>
      <c r="BY2150" s="24"/>
      <c r="BZ2150" s="24"/>
      <c r="CA2150" s="24"/>
      <c r="CB2150" s="24"/>
      <c r="CC2150" s="24"/>
      <c r="CD2150" s="24"/>
      <c r="CE2150" s="24"/>
    </row>
    <row r="2151" spans="46:83" x14ac:dyDescent="0.15">
      <c r="AT2151" s="24"/>
      <c r="AU2151" s="24"/>
      <c r="AV2151" s="24"/>
      <c r="AW2151" s="24"/>
      <c r="AX2151" s="24"/>
      <c r="AY2151" s="24"/>
      <c r="AZ2151" s="24"/>
      <c r="BA2151" s="24"/>
      <c r="BB2151" s="24"/>
      <c r="BC2151" s="24"/>
      <c r="BD2151" s="24"/>
      <c r="BE2151" s="24"/>
      <c r="BF2151" s="24"/>
      <c r="BG2151" s="24"/>
      <c r="BH2151" s="24"/>
      <c r="BI2151" s="24"/>
      <c r="BJ2151" s="24"/>
      <c r="BK2151" s="24"/>
      <c r="BL2151" s="24"/>
      <c r="BM2151" s="24"/>
      <c r="BN2151" s="24"/>
      <c r="BO2151" s="24"/>
      <c r="BP2151" s="24"/>
      <c r="BQ2151" s="24"/>
      <c r="BR2151" s="24"/>
      <c r="BS2151" s="24"/>
      <c r="BT2151" s="24"/>
      <c r="BU2151" s="24"/>
      <c r="BV2151" s="24"/>
      <c r="BW2151" s="24"/>
      <c r="BX2151" s="24"/>
      <c r="BY2151" s="24"/>
      <c r="BZ2151" s="24"/>
      <c r="CA2151" s="24"/>
      <c r="CB2151" s="24"/>
      <c r="CC2151" s="24"/>
      <c r="CD2151" s="24"/>
      <c r="CE2151" s="24"/>
    </row>
    <row r="2152" spans="46:83" x14ac:dyDescent="0.15">
      <c r="AT2152" s="24"/>
      <c r="AU2152" s="24"/>
      <c r="AV2152" s="24"/>
      <c r="AW2152" s="24"/>
      <c r="AX2152" s="24"/>
      <c r="AY2152" s="24"/>
      <c r="AZ2152" s="24"/>
      <c r="BA2152" s="24"/>
      <c r="BB2152" s="24"/>
      <c r="BC2152" s="24"/>
      <c r="BD2152" s="24"/>
      <c r="BE2152" s="24"/>
      <c r="BF2152" s="24"/>
      <c r="BG2152" s="24"/>
      <c r="BH2152" s="24"/>
      <c r="BI2152" s="24"/>
      <c r="BJ2152" s="24"/>
      <c r="BK2152" s="24"/>
      <c r="BL2152" s="24"/>
      <c r="BM2152" s="24"/>
      <c r="BN2152" s="24"/>
      <c r="BO2152" s="24"/>
      <c r="BP2152" s="24"/>
      <c r="BQ2152" s="24"/>
      <c r="BR2152" s="24"/>
      <c r="BS2152" s="24"/>
      <c r="BT2152" s="24"/>
      <c r="BU2152" s="24"/>
      <c r="BV2152" s="24"/>
      <c r="BW2152" s="24"/>
      <c r="BX2152" s="24"/>
      <c r="BY2152" s="24"/>
      <c r="BZ2152" s="24"/>
      <c r="CA2152" s="24"/>
      <c r="CB2152" s="24"/>
      <c r="CC2152" s="24"/>
      <c r="CD2152" s="24"/>
      <c r="CE2152" s="24"/>
    </row>
    <row r="2153" spans="46:83" x14ac:dyDescent="0.15">
      <c r="AT2153" s="24"/>
      <c r="AU2153" s="24"/>
      <c r="AV2153" s="24"/>
      <c r="AW2153" s="24"/>
      <c r="AX2153" s="24"/>
      <c r="AY2153" s="24"/>
      <c r="AZ2153" s="24"/>
      <c r="BA2153" s="24"/>
      <c r="BB2153" s="24"/>
      <c r="BC2153" s="24"/>
      <c r="BD2153" s="24"/>
      <c r="BE2153" s="24"/>
      <c r="BF2153" s="24"/>
      <c r="BG2153" s="24"/>
      <c r="BH2153" s="24"/>
      <c r="BI2153" s="24"/>
      <c r="BJ2153" s="24"/>
      <c r="BK2153" s="24"/>
      <c r="BL2153" s="24"/>
      <c r="BM2153" s="24"/>
      <c r="BN2153" s="24"/>
      <c r="BO2153" s="24"/>
      <c r="BP2153" s="24"/>
      <c r="BQ2153" s="24"/>
      <c r="BR2153" s="24"/>
      <c r="BS2153" s="24"/>
      <c r="BT2153" s="24"/>
      <c r="BU2153" s="24"/>
      <c r="BV2153" s="24"/>
      <c r="BW2153" s="24"/>
      <c r="BX2153" s="24"/>
      <c r="BY2153" s="24"/>
      <c r="BZ2153" s="24"/>
      <c r="CA2153" s="24"/>
      <c r="CB2153" s="24"/>
      <c r="CC2153" s="24"/>
      <c r="CD2153" s="24"/>
      <c r="CE2153" s="24"/>
    </row>
    <row r="2154" spans="46:83" x14ac:dyDescent="0.15">
      <c r="AT2154" s="24"/>
      <c r="AU2154" s="24"/>
      <c r="AV2154" s="24"/>
      <c r="AW2154" s="24"/>
      <c r="AX2154" s="24"/>
      <c r="AY2154" s="24"/>
      <c r="AZ2154" s="24"/>
      <c r="BA2154" s="24"/>
      <c r="BB2154" s="24"/>
      <c r="BC2154" s="24"/>
      <c r="BD2154" s="24"/>
      <c r="BE2154" s="24"/>
      <c r="BF2154" s="24"/>
      <c r="BG2154" s="24"/>
      <c r="BH2154" s="24"/>
      <c r="BI2154" s="24"/>
      <c r="BJ2154" s="24"/>
      <c r="BK2154" s="24"/>
      <c r="BL2154" s="24"/>
      <c r="BM2154" s="24"/>
      <c r="BN2154" s="24"/>
      <c r="BO2154" s="24"/>
      <c r="BP2154" s="24"/>
      <c r="BQ2154" s="24"/>
      <c r="BR2154" s="24"/>
      <c r="BS2154" s="24"/>
      <c r="BT2154" s="24"/>
      <c r="BU2154" s="24"/>
      <c r="BV2154" s="24"/>
      <c r="BW2154" s="24"/>
      <c r="BX2154" s="24"/>
      <c r="BY2154" s="24"/>
      <c r="BZ2154" s="24"/>
      <c r="CA2154" s="24"/>
      <c r="CB2154" s="24"/>
      <c r="CC2154" s="24"/>
      <c r="CD2154" s="24"/>
      <c r="CE2154" s="24"/>
    </row>
    <row r="2155" spans="46:83" x14ac:dyDescent="0.15">
      <c r="AT2155" s="24"/>
      <c r="AU2155" s="24"/>
      <c r="AV2155" s="24"/>
      <c r="AW2155" s="24"/>
      <c r="AX2155" s="24"/>
      <c r="AY2155" s="24"/>
      <c r="AZ2155" s="24"/>
      <c r="BA2155" s="24"/>
      <c r="BB2155" s="24"/>
      <c r="BC2155" s="24"/>
      <c r="BD2155" s="24"/>
      <c r="BE2155" s="24"/>
      <c r="BF2155" s="24"/>
      <c r="BG2155" s="24"/>
      <c r="BH2155" s="24"/>
      <c r="BI2155" s="24"/>
      <c r="BJ2155" s="24"/>
      <c r="BK2155" s="24"/>
      <c r="BL2155" s="24"/>
      <c r="BM2155" s="24"/>
      <c r="BN2155" s="24"/>
      <c r="BO2155" s="24"/>
      <c r="BP2155" s="24"/>
      <c r="BQ2155" s="24"/>
      <c r="BR2155" s="24"/>
      <c r="BS2155" s="24"/>
      <c r="BT2155" s="24"/>
      <c r="BU2155" s="24"/>
      <c r="BV2155" s="24"/>
      <c r="BW2155" s="24"/>
      <c r="BX2155" s="24"/>
      <c r="BY2155" s="24"/>
      <c r="BZ2155" s="24"/>
      <c r="CA2155" s="24"/>
      <c r="CB2155" s="24"/>
      <c r="CC2155" s="24"/>
      <c r="CD2155" s="24"/>
      <c r="CE2155" s="24"/>
    </row>
    <row r="2156" spans="46:83" x14ac:dyDescent="0.15">
      <c r="AT2156" s="24"/>
      <c r="AU2156" s="24"/>
      <c r="AV2156" s="24"/>
      <c r="AW2156" s="24"/>
      <c r="AX2156" s="24"/>
      <c r="AY2156" s="24"/>
      <c r="AZ2156" s="24"/>
      <c r="BA2156" s="24"/>
      <c r="BB2156" s="24"/>
      <c r="BC2156" s="24"/>
      <c r="BD2156" s="24"/>
      <c r="BE2156" s="24"/>
      <c r="BF2156" s="24"/>
      <c r="BG2156" s="24"/>
      <c r="BH2156" s="24"/>
      <c r="BI2156" s="24"/>
      <c r="BJ2156" s="24"/>
      <c r="BK2156" s="24"/>
      <c r="BL2156" s="24"/>
      <c r="BM2156" s="24"/>
      <c r="BN2156" s="24"/>
      <c r="BO2156" s="24"/>
      <c r="BP2156" s="24"/>
      <c r="BQ2156" s="24"/>
      <c r="BR2156" s="24"/>
      <c r="BS2156" s="24"/>
      <c r="BT2156" s="24"/>
      <c r="BU2156" s="24"/>
      <c r="BV2156" s="24"/>
      <c r="BW2156" s="24"/>
      <c r="BX2156" s="24"/>
      <c r="BY2156" s="24"/>
      <c r="BZ2156" s="24"/>
      <c r="CA2156" s="24"/>
      <c r="CB2156" s="24"/>
      <c r="CC2156" s="24"/>
      <c r="CD2156" s="24"/>
      <c r="CE2156" s="24"/>
    </row>
    <row r="2157" spans="46:83" x14ac:dyDescent="0.15">
      <c r="AT2157" s="24"/>
      <c r="AU2157" s="24"/>
      <c r="AV2157" s="24"/>
      <c r="AW2157" s="24"/>
      <c r="AX2157" s="24"/>
      <c r="AY2157" s="24"/>
      <c r="AZ2157" s="24"/>
      <c r="BA2157" s="24"/>
      <c r="BB2157" s="24"/>
      <c r="BC2157" s="24"/>
      <c r="BD2157" s="24"/>
      <c r="BE2157" s="24"/>
      <c r="BF2157" s="24"/>
      <c r="BG2157" s="24"/>
      <c r="BH2157" s="24"/>
      <c r="BI2157" s="24"/>
      <c r="BJ2157" s="24"/>
      <c r="BK2157" s="24"/>
      <c r="BL2157" s="24"/>
      <c r="BM2157" s="24"/>
      <c r="BN2157" s="24"/>
      <c r="BO2157" s="24"/>
      <c r="BP2157" s="24"/>
      <c r="BQ2157" s="24"/>
      <c r="BR2157" s="24"/>
      <c r="BS2157" s="24"/>
      <c r="BT2157" s="24"/>
      <c r="BU2157" s="24"/>
      <c r="BV2157" s="24"/>
      <c r="BW2157" s="24"/>
      <c r="BX2157" s="24"/>
      <c r="BY2157" s="24"/>
      <c r="BZ2157" s="24"/>
      <c r="CA2157" s="24"/>
      <c r="CB2157" s="24"/>
      <c r="CC2157" s="24"/>
      <c r="CD2157" s="24"/>
      <c r="CE2157" s="24"/>
    </row>
    <row r="2158" spans="46:83" x14ac:dyDescent="0.15">
      <c r="AT2158" s="24"/>
      <c r="AU2158" s="24"/>
      <c r="AV2158" s="24"/>
      <c r="AW2158" s="24"/>
      <c r="AX2158" s="24"/>
      <c r="AY2158" s="24"/>
      <c r="AZ2158" s="24"/>
      <c r="BA2158" s="24"/>
      <c r="BB2158" s="24"/>
      <c r="BC2158" s="24"/>
      <c r="BD2158" s="24"/>
      <c r="BE2158" s="24"/>
      <c r="BF2158" s="24"/>
      <c r="BG2158" s="24"/>
      <c r="BH2158" s="24"/>
      <c r="BI2158" s="24"/>
      <c r="BJ2158" s="24"/>
      <c r="BK2158" s="24"/>
      <c r="BL2158" s="24"/>
      <c r="BM2158" s="24"/>
      <c r="BN2158" s="24"/>
      <c r="BO2158" s="24"/>
      <c r="BP2158" s="24"/>
      <c r="BQ2158" s="24"/>
      <c r="BR2158" s="24"/>
      <c r="BS2158" s="24"/>
      <c r="BT2158" s="24"/>
      <c r="BU2158" s="24"/>
      <c r="BV2158" s="24"/>
      <c r="BW2158" s="24"/>
      <c r="BX2158" s="24"/>
      <c r="BY2158" s="24"/>
      <c r="BZ2158" s="24"/>
      <c r="CA2158" s="24"/>
      <c r="CB2158" s="24"/>
      <c r="CC2158" s="24"/>
      <c r="CD2158" s="24"/>
      <c r="CE2158" s="24"/>
    </row>
    <row r="2159" spans="46:83" x14ac:dyDescent="0.15">
      <c r="AT2159" s="24"/>
      <c r="AU2159" s="24"/>
      <c r="AV2159" s="24"/>
      <c r="AW2159" s="24"/>
      <c r="AX2159" s="24"/>
      <c r="AY2159" s="24"/>
      <c r="AZ2159" s="24"/>
      <c r="BA2159" s="24"/>
      <c r="BB2159" s="24"/>
      <c r="BC2159" s="24"/>
      <c r="BD2159" s="24"/>
      <c r="BE2159" s="24"/>
      <c r="BF2159" s="24"/>
      <c r="BG2159" s="24"/>
      <c r="BH2159" s="24"/>
      <c r="BI2159" s="24"/>
      <c r="BJ2159" s="24"/>
      <c r="BK2159" s="24"/>
      <c r="BL2159" s="24"/>
      <c r="BM2159" s="24"/>
      <c r="BN2159" s="24"/>
      <c r="BO2159" s="24"/>
      <c r="BP2159" s="24"/>
      <c r="BQ2159" s="24"/>
      <c r="BR2159" s="24"/>
      <c r="BS2159" s="24"/>
      <c r="BT2159" s="24"/>
      <c r="BU2159" s="24"/>
      <c r="BV2159" s="24"/>
      <c r="BW2159" s="24"/>
      <c r="BX2159" s="24"/>
      <c r="BY2159" s="24"/>
      <c r="BZ2159" s="24"/>
      <c r="CA2159" s="24"/>
      <c r="CB2159" s="24"/>
      <c r="CC2159" s="24"/>
      <c r="CD2159" s="24"/>
      <c r="CE2159" s="24"/>
    </row>
    <row r="2160" spans="46:83" x14ac:dyDescent="0.15">
      <c r="AT2160" s="24"/>
      <c r="AU2160" s="24"/>
      <c r="AV2160" s="24"/>
      <c r="AW2160" s="24"/>
      <c r="AX2160" s="24"/>
      <c r="AY2160" s="24"/>
      <c r="AZ2160" s="24"/>
      <c r="BA2160" s="24"/>
      <c r="BB2160" s="24"/>
      <c r="BC2160" s="24"/>
      <c r="BD2160" s="24"/>
      <c r="BE2160" s="24"/>
      <c r="BF2160" s="24"/>
      <c r="BG2160" s="24"/>
      <c r="BH2160" s="24"/>
      <c r="BI2160" s="24"/>
      <c r="BJ2160" s="24"/>
      <c r="BK2160" s="24"/>
      <c r="BL2160" s="24"/>
      <c r="BM2160" s="24"/>
      <c r="BN2160" s="24"/>
      <c r="BO2160" s="24"/>
      <c r="BP2160" s="24"/>
      <c r="BQ2160" s="24"/>
      <c r="BR2160" s="24"/>
      <c r="BS2160" s="24"/>
      <c r="BT2160" s="24"/>
      <c r="BU2160" s="24"/>
      <c r="BV2160" s="24"/>
      <c r="BW2160" s="24"/>
      <c r="BX2160" s="24"/>
      <c r="BY2160" s="24"/>
      <c r="BZ2160" s="24"/>
      <c r="CA2160" s="24"/>
      <c r="CB2160" s="24"/>
      <c r="CC2160" s="24"/>
      <c r="CD2160" s="24"/>
      <c r="CE2160" s="24"/>
    </row>
    <row r="2161" spans="46:83" x14ac:dyDescent="0.15">
      <c r="AT2161" s="24"/>
      <c r="AU2161" s="24"/>
      <c r="AV2161" s="24"/>
      <c r="AW2161" s="24"/>
      <c r="AX2161" s="24"/>
      <c r="AY2161" s="24"/>
      <c r="AZ2161" s="24"/>
      <c r="BA2161" s="24"/>
      <c r="BB2161" s="24"/>
      <c r="BC2161" s="24"/>
      <c r="BD2161" s="24"/>
      <c r="BE2161" s="24"/>
      <c r="BF2161" s="24"/>
      <c r="BG2161" s="24"/>
      <c r="BH2161" s="24"/>
      <c r="BI2161" s="24"/>
      <c r="BJ2161" s="24"/>
      <c r="BK2161" s="24"/>
      <c r="BL2161" s="24"/>
      <c r="BM2161" s="24"/>
      <c r="BN2161" s="24"/>
      <c r="BO2161" s="24"/>
      <c r="BP2161" s="24"/>
      <c r="BQ2161" s="24"/>
      <c r="BR2161" s="24"/>
      <c r="BS2161" s="24"/>
      <c r="BT2161" s="24"/>
      <c r="BU2161" s="24"/>
      <c r="BV2161" s="24"/>
      <c r="BW2161" s="24"/>
      <c r="BX2161" s="24"/>
      <c r="BY2161" s="24"/>
      <c r="BZ2161" s="24"/>
      <c r="CA2161" s="24"/>
      <c r="CB2161" s="24"/>
      <c r="CC2161" s="24"/>
      <c r="CD2161" s="24"/>
      <c r="CE2161" s="24"/>
    </row>
    <row r="2162" spans="46:83" x14ac:dyDescent="0.15">
      <c r="AT2162" s="24"/>
      <c r="AU2162" s="24"/>
      <c r="AV2162" s="24"/>
      <c r="AW2162" s="24"/>
      <c r="AX2162" s="24"/>
      <c r="AY2162" s="24"/>
      <c r="AZ2162" s="24"/>
      <c r="BA2162" s="24"/>
      <c r="BB2162" s="24"/>
      <c r="BC2162" s="24"/>
      <c r="BD2162" s="24"/>
      <c r="BE2162" s="24"/>
      <c r="BF2162" s="24"/>
      <c r="BG2162" s="24"/>
      <c r="BH2162" s="24"/>
      <c r="BI2162" s="24"/>
      <c r="BJ2162" s="24"/>
      <c r="BK2162" s="24"/>
      <c r="BL2162" s="24"/>
      <c r="BM2162" s="24"/>
      <c r="BN2162" s="24"/>
      <c r="BO2162" s="24"/>
      <c r="BP2162" s="24"/>
      <c r="BQ2162" s="24"/>
      <c r="BR2162" s="24"/>
      <c r="BS2162" s="24"/>
      <c r="BT2162" s="24"/>
      <c r="BU2162" s="24"/>
      <c r="BV2162" s="24"/>
      <c r="BW2162" s="24"/>
      <c r="BX2162" s="24"/>
      <c r="BY2162" s="24"/>
      <c r="BZ2162" s="24"/>
      <c r="CA2162" s="24"/>
      <c r="CB2162" s="24"/>
      <c r="CC2162" s="24"/>
      <c r="CD2162" s="24"/>
      <c r="CE2162" s="24"/>
    </row>
    <row r="2163" spans="46:83" x14ac:dyDescent="0.15">
      <c r="AT2163" s="24"/>
      <c r="AU2163" s="24"/>
      <c r="AV2163" s="24"/>
      <c r="AW2163" s="24"/>
      <c r="AX2163" s="24"/>
      <c r="AY2163" s="24"/>
      <c r="AZ2163" s="24"/>
      <c r="BA2163" s="24"/>
      <c r="BB2163" s="24"/>
      <c r="BC2163" s="24"/>
      <c r="BD2163" s="24"/>
      <c r="BE2163" s="24"/>
      <c r="BF2163" s="24"/>
      <c r="BG2163" s="24"/>
      <c r="BH2163" s="24"/>
      <c r="BI2163" s="24"/>
      <c r="BJ2163" s="24"/>
      <c r="BK2163" s="24"/>
      <c r="BL2163" s="24"/>
      <c r="BM2163" s="24"/>
      <c r="BN2163" s="24"/>
      <c r="BO2163" s="24"/>
      <c r="BP2163" s="24"/>
      <c r="BQ2163" s="24"/>
      <c r="BR2163" s="24"/>
      <c r="BS2163" s="24"/>
      <c r="BT2163" s="24"/>
      <c r="BU2163" s="24"/>
      <c r="BV2163" s="24"/>
      <c r="BW2163" s="24"/>
      <c r="BX2163" s="24"/>
      <c r="BY2163" s="24"/>
      <c r="BZ2163" s="24"/>
      <c r="CA2163" s="24"/>
      <c r="CB2163" s="24"/>
      <c r="CC2163" s="24"/>
      <c r="CD2163" s="24"/>
      <c r="CE2163" s="24"/>
    </row>
    <row r="2164" spans="46:83" x14ac:dyDescent="0.15">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row>
    <row r="2165" spans="46:83" x14ac:dyDescent="0.15">
      <c r="AT2165" s="24"/>
      <c r="AU2165" s="24"/>
      <c r="AV2165" s="24"/>
      <c r="AW2165" s="24"/>
      <c r="AX2165" s="24"/>
      <c r="AY2165" s="24"/>
      <c r="AZ2165" s="24"/>
      <c r="BA2165" s="24"/>
      <c r="BB2165" s="24"/>
      <c r="BC2165" s="24"/>
      <c r="BD2165" s="24"/>
      <c r="BE2165" s="24"/>
      <c r="BF2165" s="24"/>
      <c r="BG2165" s="24"/>
      <c r="BH2165" s="24"/>
      <c r="BI2165" s="24"/>
      <c r="BJ2165" s="24"/>
      <c r="BK2165" s="24"/>
      <c r="BL2165" s="24"/>
      <c r="BM2165" s="24"/>
      <c r="BN2165" s="24"/>
      <c r="BO2165" s="24"/>
      <c r="BP2165" s="24"/>
      <c r="BQ2165" s="24"/>
      <c r="BR2165" s="24"/>
      <c r="BS2165" s="24"/>
      <c r="BT2165" s="24"/>
      <c r="BU2165" s="24"/>
      <c r="BV2165" s="24"/>
      <c r="BW2165" s="24"/>
      <c r="BX2165" s="24"/>
      <c r="BY2165" s="24"/>
      <c r="BZ2165" s="24"/>
      <c r="CA2165" s="24"/>
      <c r="CB2165" s="24"/>
      <c r="CC2165" s="24"/>
      <c r="CD2165" s="24"/>
      <c r="CE2165" s="24"/>
    </row>
    <row r="2166" spans="46:83" x14ac:dyDescent="0.15">
      <c r="AT2166" s="24"/>
      <c r="AU2166" s="24"/>
      <c r="AV2166" s="24"/>
      <c r="AW2166" s="24"/>
      <c r="AX2166" s="24"/>
      <c r="AY2166" s="24"/>
      <c r="AZ2166" s="24"/>
      <c r="BA2166" s="24"/>
      <c r="BB2166" s="24"/>
      <c r="BC2166" s="24"/>
      <c r="BD2166" s="24"/>
      <c r="BE2166" s="24"/>
      <c r="BF2166" s="24"/>
      <c r="BG2166" s="24"/>
      <c r="BH2166" s="24"/>
      <c r="BI2166" s="24"/>
      <c r="BJ2166" s="24"/>
      <c r="BK2166" s="24"/>
      <c r="BL2166" s="24"/>
      <c r="BM2166" s="24"/>
      <c r="BN2166" s="24"/>
      <c r="BO2166" s="24"/>
      <c r="BP2166" s="24"/>
      <c r="BQ2166" s="24"/>
      <c r="BR2166" s="24"/>
      <c r="BS2166" s="24"/>
      <c r="BT2166" s="24"/>
      <c r="BU2166" s="24"/>
      <c r="BV2166" s="24"/>
      <c r="BW2166" s="24"/>
      <c r="BX2166" s="24"/>
      <c r="BY2166" s="24"/>
      <c r="BZ2166" s="24"/>
      <c r="CA2166" s="24"/>
      <c r="CB2166" s="24"/>
      <c r="CC2166" s="24"/>
      <c r="CD2166" s="24"/>
      <c r="CE2166" s="24"/>
    </row>
    <row r="2167" spans="46:83" x14ac:dyDescent="0.15">
      <c r="AT2167" s="24"/>
      <c r="AU2167" s="24"/>
      <c r="AV2167" s="24"/>
      <c r="AW2167" s="24"/>
      <c r="AX2167" s="24"/>
      <c r="AY2167" s="24"/>
      <c r="AZ2167" s="24"/>
      <c r="BA2167" s="24"/>
      <c r="BB2167" s="24"/>
      <c r="BC2167" s="24"/>
      <c r="BD2167" s="24"/>
      <c r="BE2167" s="24"/>
      <c r="BF2167" s="24"/>
      <c r="BG2167" s="24"/>
      <c r="BH2167" s="24"/>
      <c r="BI2167" s="24"/>
      <c r="BJ2167" s="24"/>
      <c r="BK2167" s="24"/>
      <c r="BL2167" s="24"/>
      <c r="BM2167" s="24"/>
      <c r="BN2167" s="24"/>
      <c r="BO2167" s="24"/>
      <c r="BP2167" s="24"/>
      <c r="BQ2167" s="24"/>
      <c r="BR2167" s="24"/>
      <c r="BS2167" s="24"/>
      <c r="BT2167" s="24"/>
      <c r="BU2167" s="24"/>
      <c r="BV2167" s="24"/>
      <c r="BW2167" s="24"/>
      <c r="BX2167" s="24"/>
      <c r="BY2167" s="24"/>
      <c r="BZ2167" s="24"/>
      <c r="CA2167" s="24"/>
      <c r="CB2167" s="24"/>
      <c r="CC2167" s="24"/>
      <c r="CD2167" s="24"/>
      <c r="CE2167" s="24"/>
    </row>
    <row r="2168" spans="46:83" x14ac:dyDescent="0.15">
      <c r="AT2168" s="24"/>
      <c r="AU2168" s="24"/>
      <c r="AV2168" s="24"/>
      <c r="AW2168" s="24"/>
      <c r="AX2168" s="24"/>
      <c r="AY2168" s="24"/>
      <c r="AZ2168" s="24"/>
      <c r="BA2168" s="24"/>
      <c r="BB2168" s="24"/>
      <c r="BC2168" s="24"/>
      <c r="BD2168" s="24"/>
      <c r="BE2168" s="24"/>
      <c r="BF2168" s="24"/>
      <c r="BG2168" s="24"/>
      <c r="BH2168" s="24"/>
      <c r="BI2168" s="24"/>
      <c r="BJ2168" s="24"/>
      <c r="BK2168" s="24"/>
      <c r="BL2168" s="24"/>
      <c r="BM2168" s="24"/>
      <c r="BN2168" s="24"/>
      <c r="BO2168" s="24"/>
      <c r="BP2168" s="24"/>
      <c r="BQ2168" s="24"/>
      <c r="BR2168" s="24"/>
      <c r="BS2168" s="24"/>
      <c r="BT2168" s="24"/>
      <c r="BU2168" s="24"/>
      <c r="BV2168" s="24"/>
      <c r="BW2168" s="24"/>
      <c r="BX2168" s="24"/>
      <c r="BY2168" s="24"/>
      <c r="BZ2168" s="24"/>
      <c r="CA2168" s="24"/>
      <c r="CB2168" s="24"/>
      <c r="CC2168" s="24"/>
      <c r="CD2168" s="24"/>
      <c r="CE2168" s="24"/>
    </row>
    <row r="2169" spans="46:83" x14ac:dyDescent="0.15">
      <c r="AT2169" s="24"/>
      <c r="AU2169" s="24"/>
      <c r="AV2169" s="24"/>
      <c r="AW2169" s="24"/>
      <c r="AX2169" s="24"/>
      <c r="AY2169" s="24"/>
      <c r="AZ2169" s="24"/>
      <c r="BA2169" s="24"/>
      <c r="BB2169" s="24"/>
      <c r="BC2169" s="24"/>
      <c r="BD2169" s="24"/>
      <c r="BE2169" s="24"/>
      <c r="BF2169" s="24"/>
      <c r="BG2169" s="24"/>
      <c r="BH2169" s="24"/>
      <c r="BI2169" s="24"/>
      <c r="BJ2169" s="24"/>
      <c r="BK2169" s="24"/>
      <c r="BL2169" s="24"/>
      <c r="BM2169" s="24"/>
      <c r="BN2169" s="24"/>
      <c r="BO2169" s="24"/>
      <c r="BP2169" s="24"/>
      <c r="BQ2169" s="24"/>
      <c r="BR2169" s="24"/>
      <c r="BS2169" s="24"/>
      <c r="BT2169" s="24"/>
      <c r="BU2169" s="24"/>
      <c r="BV2169" s="24"/>
      <c r="BW2169" s="24"/>
      <c r="BX2169" s="24"/>
      <c r="BY2169" s="24"/>
      <c r="BZ2169" s="24"/>
      <c r="CA2169" s="24"/>
      <c r="CB2169" s="24"/>
      <c r="CC2169" s="24"/>
      <c r="CD2169" s="24"/>
      <c r="CE2169" s="24"/>
    </row>
    <row r="2170" spans="46:83" x14ac:dyDescent="0.15">
      <c r="AT2170" s="24"/>
      <c r="AU2170" s="24"/>
      <c r="AV2170" s="24"/>
      <c r="AW2170" s="24"/>
      <c r="AX2170" s="24"/>
      <c r="AY2170" s="24"/>
      <c r="AZ2170" s="24"/>
      <c r="BA2170" s="24"/>
      <c r="BB2170" s="24"/>
      <c r="BC2170" s="24"/>
      <c r="BD2170" s="24"/>
      <c r="BE2170" s="24"/>
      <c r="BF2170" s="24"/>
      <c r="BG2170" s="24"/>
      <c r="BH2170" s="24"/>
      <c r="BI2170" s="24"/>
      <c r="BJ2170" s="24"/>
      <c r="BK2170" s="24"/>
      <c r="BL2170" s="24"/>
      <c r="BM2170" s="24"/>
      <c r="BN2170" s="24"/>
      <c r="BO2170" s="24"/>
      <c r="BP2170" s="24"/>
      <c r="BQ2170" s="24"/>
      <c r="BR2170" s="24"/>
      <c r="BS2170" s="24"/>
      <c r="BT2170" s="24"/>
      <c r="BU2170" s="24"/>
      <c r="BV2170" s="24"/>
      <c r="BW2170" s="24"/>
      <c r="BX2170" s="24"/>
      <c r="BY2170" s="24"/>
      <c r="BZ2170" s="24"/>
      <c r="CA2170" s="24"/>
      <c r="CB2170" s="24"/>
      <c r="CC2170" s="24"/>
      <c r="CD2170" s="24"/>
      <c r="CE2170" s="24"/>
    </row>
    <row r="2171" spans="46:83" x14ac:dyDescent="0.15">
      <c r="AT2171" s="24"/>
      <c r="AU2171" s="24"/>
      <c r="AV2171" s="24"/>
      <c r="AW2171" s="24"/>
      <c r="AX2171" s="24"/>
      <c r="AY2171" s="24"/>
      <c r="AZ2171" s="24"/>
      <c r="BA2171" s="24"/>
      <c r="BB2171" s="24"/>
      <c r="BC2171" s="24"/>
      <c r="BD2171" s="24"/>
      <c r="BE2171" s="24"/>
      <c r="BF2171" s="24"/>
      <c r="BG2171" s="24"/>
      <c r="BH2171" s="24"/>
      <c r="BI2171" s="24"/>
      <c r="BJ2171" s="24"/>
      <c r="BK2171" s="24"/>
      <c r="BL2171" s="24"/>
      <c r="BM2171" s="24"/>
      <c r="BN2171" s="24"/>
      <c r="BO2171" s="24"/>
      <c r="BP2171" s="24"/>
      <c r="BQ2171" s="24"/>
      <c r="BR2171" s="24"/>
      <c r="BS2171" s="24"/>
      <c r="BT2171" s="24"/>
      <c r="BU2171" s="24"/>
      <c r="BV2171" s="24"/>
      <c r="BW2171" s="24"/>
      <c r="BX2171" s="24"/>
      <c r="BY2171" s="24"/>
      <c r="BZ2171" s="24"/>
      <c r="CA2171" s="24"/>
      <c r="CB2171" s="24"/>
      <c r="CC2171" s="24"/>
      <c r="CD2171" s="24"/>
      <c r="CE2171" s="24"/>
    </row>
    <row r="2172" spans="46:83" x14ac:dyDescent="0.15">
      <c r="AT2172" s="24"/>
      <c r="AU2172" s="24"/>
      <c r="AV2172" s="24"/>
      <c r="AW2172" s="24"/>
      <c r="AX2172" s="24"/>
      <c r="AY2172" s="24"/>
      <c r="AZ2172" s="24"/>
      <c r="BA2172" s="24"/>
      <c r="BB2172" s="24"/>
      <c r="BC2172" s="24"/>
      <c r="BD2172" s="24"/>
      <c r="BE2172" s="24"/>
      <c r="BF2172" s="24"/>
      <c r="BG2172" s="24"/>
      <c r="BH2172" s="24"/>
      <c r="BI2172" s="24"/>
      <c r="BJ2172" s="24"/>
      <c r="BK2172" s="24"/>
      <c r="BL2172" s="24"/>
      <c r="BM2172" s="24"/>
      <c r="BN2172" s="24"/>
      <c r="BO2172" s="24"/>
      <c r="BP2172" s="24"/>
      <c r="BQ2172" s="24"/>
      <c r="BR2172" s="24"/>
      <c r="BS2172" s="24"/>
      <c r="BT2172" s="24"/>
      <c r="BU2172" s="24"/>
      <c r="BV2172" s="24"/>
      <c r="BW2172" s="24"/>
      <c r="BX2172" s="24"/>
      <c r="BY2172" s="24"/>
      <c r="BZ2172" s="24"/>
      <c r="CA2172" s="24"/>
      <c r="CB2172" s="24"/>
      <c r="CC2172" s="24"/>
      <c r="CD2172" s="24"/>
      <c r="CE2172" s="24"/>
    </row>
    <row r="2173" spans="46:83" x14ac:dyDescent="0.15">
      <c r="AT2173" s="24"/>
      <c r="AU2173" s="24"/>
      <c r="AV2173" s="24"/>
      <c r="AW2173" s="24"/>
      <c r="AX2173" s="24"/>
      <c r="AY2173" s="24"/>
      <c r="AZ2173" s="24"/>
      <c r="BA2173" s="24"/>
      <c r="BB2173" s="24"/>
      <c r="BC2173" s="24"/>
      <c r="BD2173" s="24"/>
      <c r="BE2173" s="24"/>
      <c r="BF2173" s="24"/>
      <c r="BG2173" s="24"/>
      <c r="BH2173" s="24"/>
      <c r="BI2173" s="24"/>
      <c r="BJ2173" s="24"/>
      <c r="BK2173" s="24"/>
      <c r="BL2173" s="24"/>
      <c r="BM2173" s="24"/>
      <c r="BN2173" s="24"/>
      <c r="BO2173" s="24"/>
      <c r="BP2173" s="24"/>
      <c r="BQ2173" s="24"/>
      <c r="BR2173" s="24"/>
      <c r="BS2173" s="24"/>
      <c r="BT2173" s="24"/>
      <c r="BU2173" s="24"/>
      <c r="BV2173" s="24"/>
      <c r="BW2173" s="24"/>
      <c r="BX2173" s="24"/>
      <c r="BY2173" s="24"/>
      <c r="BZ2173" s="24"/>
      <c r="CA2173" s="24"/>
      <c r="CB2173" s="24"/>
      <c r="CC2173" s="24"/>
      <c r="CD2173" s="24"/>
      <c r="CE2173" s="24"/>
    </row>
    <row r="2174" spans="46:83" x14ac:dyDescent="0.15">
      <c r="AT2174" s="24"/>
      <c r="AU2174" s="24"/>
      <c r="AV2174" s="24"/>
      <c r="AW2174" s="24"/>
      <c r="AX2174" s="24"/>
      <c r="AY2174" s="24"/>
      <c r="AZ2174" s="24"/>
      <c r="BA2174" s="24"/>
      <c r="BB2174" s="24"/>
      <c r="BC2174" s="24"/>
      <c r="BD2174" s="24"/>
      <c r="BE2174" s="24"/>
      <c r="BF2174" s="24"/>
      <c r="BG2174" s="24"/>
      <c r="BH2174" s="24"/>
      <c r="BI2174" s="24"/>
      <c r="BJ2174" s="24"/>
      <c r="BK2174" s="24"/>
      <c r="BL2174" s="24"/>
      <c r="BM2174" s="24"/>
      <c r="BN2174" s="24"/>
      <c r="BO2174" s="24"/>
      <c r="BP2174" s="24"/>
      <c r="BQ2174" s="24"/>
      <c r="BR2174" s="24"/>
      <c r="BS2174" s="24"/>
      <c r="BT2174" s="24"/>
      <c r="BU2174" s="24"/>
      <c r="BV2174" s="24"/>
      <c r="BW2174" s="24"/>
      <c r="BX2174" s="24"/>
      <c r="BY2174" s="24"/>
      <c r="BZ2174" s="24"/>
      <c r="CA2174" s="24"/>
      <c r="CB2174" s="24"/>
      <c r="CC2174" s="24"/>
      <c r="CD2174" s="24"/>
      <c r="CE2174" s="24"/>
    </row>
    <row r="2175" spans="46:83" x14ac:dyDescent="0.15">
      <c r="AT2175" s="24"/>
      <c r="AU2175" s="24"/>
      <c r="AV2175" s="24"/>
      <c r="AW2175" s="24"/>
      <c r="AX2175" s="24"/>
      <c r="AY2175" s="24"/>
      <c r="AZ2175" s="24"/>
      <c r="BA2175" s="24"/>
      <c r="BB2175" s="24"/>
      <c r="BC2175" s="24"/>
      <c r="BD2175" s="24"/>
      <c r="BE2175" s="24"/>
      <c r="BF2175" s="24"/>
      <c r="BG2175" s="24"/>
      <c r="BH2175" s="24"/>
      <c r="BI2175" s="24"/>
      <c r="BJ2175" s="24"/>
      <c r="BK2175" s="24"/>
      <c r="BL2175" s="24"/>
      <c r="BM2175" s="24"/>
      <c r="BN2175" s="24"/>
      <c r="BO2175" s="24"/>
      <c r="BP2175" s="24"/>
      <c r="BQ2175" s="24"/>
      <c r="BR2175" s="24"/>
      <c r="BS2175" s="24"/>
      <c r="BT2175" s="24"/>
      <c r="BU2175" s="24"/>
      <c r="BV2175" s="24"/>
      <c r="BW2175" s="24"/>
      <c r="BX2175" s="24"/>
      <c r="BY2175" s="24"/>
      <c r="BZ2175" s="24"/>
      <c r="CA2175" s="24"/>
      <c r="CB2175" s="24"/>
      <c r="CC2175" s="24"/>
      <c r="CD2175" s="24"/>
      <c r="CE2175" s="24"/>
    </row>
    <row r="2176" spans="46:83" x14ac:dyDescent="0.15">
      <c r="AT2176" s="24"/>
      <c r="AU2176" s="24"/>
      <c r="AV2176" s="24"/>
      <c r="AW2176" s="24"/>
      <c r="AX2176" s="24"/>
      <c r="AY2176" s="24"/>
      <c r="AZ2176" s="24"/>
      <c r="BA2176" s="24"/>
      <c r="BB2176" s="24"/>
      <c r="BC2176" s="24"/>
      <c r="BD2176" s="24"/>
      <c r="BE2176" s="24"/>
      <c r="BF2176" s="24"/>
      <c r="BG2176" s="24"/>
      <c r="BH2176" s="24"/>
      <c r="BI2176" s="24"/>
      <c r="BJ2176" s="24"/>
      <c r="BK2176" s="24"/>
      <c r="BL2176" s="24"/>
      <c r="BM2176" s="24"/>
      <c r="BN2176" s="24"/>
      <c r="BO2176" s="24"/>
      <c r="BP2176" s="24"/>
      <c r="BQ2176" s="24"/>
      <c r="BR2176" s="24"/>
      <c r="BS2176" s="24"/>
      <c r="BT2176" s="24"/>
      <c r="BU2176" s="24"/>
      <c r="BV2176" s="24"/>
      <c r="BW2176" s="24"/>
      <c r="BX2176" s="24"/>
      <c r="BY2176" s="24"/>
      <c r="BZ2176" s="24"/>
      <c r="CA2176" s="24"/>
      <c r="CB2176" s="24"/>
      <c r="CC2176" s="24"/>
      <c r="CD2176" s="24"/>
      <c r="CE2176" s="24"/>
    </row>
    <row r="2177" spans="46:83" x14ac:dyDescent="0.15">
      <c r="AT2177" s="24"/>
      <c r="AU2177" s="24"/>
      <c r="AV2177" s="24"/>
      <c r="AW2177" s="24"/>
      <c r="AX2177" s="24"/>
      <c r="AY2177" s="24"/>
      <c r="AZ2177" s="24"/>
      <c r="BA2177" s="24"/>
      <c r="BB2177" s="24"/>
      <c r="BC2177" s="24"/>
      <c r="BD2177" s="24"/>
      <c r="BE2177" s="24"/>
      <c r="BF2177" s="24"/>
      <c r="BG2177" s="24"/>
      <c r="BH2177" s="24"/>
      <c r="BI2177" s="24"/>
      <c r="BJ2177" s="24"/>
      <c r="BK2177" s="24"/>
      <c r="BL2177" s="24"/>
      <c r="BM2177" s="24"/>
      <c r="BN2177" s="24"/>
      <c r="BO2177" s="24"/>
      <c r="BP2177" s="24"/>
      <c r="BQ2177" s="24"/>
      <c r="BR2177" s="24"/>
      <c r="BS2177" s="24"/>
      <c r="BT2177" s="24"/>
      <c r="BU2177" s="24"/>
      <c r="BV2177" s="24"/>
      <c r="BW2177" s="24"/>
      <c r="BX2177" s="24"/>
      <c r="BY2177" s="24"/>
      <c r="BZ2177" s="24"/>
      <c r="CA2177" s="24"/>
      <c r="CB2177" s="24"/>
      <c r="CC2177" s="24"/>
      <c r="CD2177" s="24"/>
      <c r="CE2177" s="24"/>
    </row>
    <row r="2178" spans="46:83" x14ac:dyDescent="0.15">
      <c r="AT2178" s="24"/>
      <c r="AU2178" s="24"/>
      <c r="AV2178" s="24"/>
      <c r="AW2178" s="24"/>
      <c r="AX2178" s="24"/>
      <c r="AY2178" s="24"/>
      <c r="AZ2178" s="24"/>
      <c r="BA2178" s="24"/>
      <c r="BB2178" s="24"/>
      <c r="BC2178" s="24"/>
      <c r="BD2178" s="24"/>
      <c r="BE2178" s="24"/>
      <c r="BF2178" s="24"/>
      <c r="BG2178" s="24"/>
      <c r="BH2178" s="24"/>
      <c r="BI2178" s="24"/>
      <c r="BJ2178" s="24"/>
      <c r="BK2178" s="24"/>
      <c r="BL2178" s="24"/>
      <c r="BM2178" s="24"/>
      <c r="BN2178" s="24"/>
      <c r="BO2178" s="24"/>
      <c r="BP2178" s="24"/>
      <c r="BQ2178" s="24"/>
      <c r="BR2178" s="24"/>
      <c r="BS2178" s="24"/>
      <c r="BT2178" s="24"/>
      <c r="BU2178" s="24"/>
      <c r="BV2178" s="24"/>
      <c r="BW2178" s="24"/>
      <c r="BX2178" s="24"/>
      <c r="BY2178" s="24"/>
      <c r="BZ2178" s="24"/>
      <c r="CA2178" s="24"/>
      <c r="CB2178" s="24"/>
      <c r="CC2178" s="24"/>
      <c r="CD2178" s="24"/>
      <c r="CE2178" s="24"/>
    </row>
    <row r="2179" spans="46:83" x14ac:dyDescent="0.15">
      <c r="AT2179" s="24"/>
      <c r="AU2179" s="24"/>
      <c r="AV2179" s="24"/>
      <c r="AW2179" s="24"/>
      <c r="AX2179" s="24"/>
      <c r="AY2179" s="24"/>
      <c r="AZ2179" s="24"/>
      <c r="BA2179" s="24"/>
      <c r="BB2179" s="24"/>
      <c r="BC2179" s="24"/>
      <c r="BD2179" s="24"/>
      <c r="BE2179" s="24"/>
      <c r="BF2179" s="24"/>
      <c r="BG2179" s="24"/>
      <c r="BH2179" s="24"/>
      <c r="BI2179" s="24"/>
      <c r="BJ2179" s="24"/>
      <c r="BK2179" s="24"/>
      <c r="BL2179" s="24"/>
      <c r="BM2179" s="24"/>
      <c r="BN2179" s="24"/>
      <c r="BO2179" s="24"/>
      <c r="BP2179" s="24"/>
      <c r="BQ2179" s="24"/>
      <c r="BR2179" s="24"/>
      <c r="BS2179" s="24"/>
      <c r="BT2179" s="24"/>
      <c r="BU2179" s="24"/>
      <c r="BV2179" s="24"/>
      <c r="BW2179" s="24"/>
      <c r="BX2179" s="24"/>
      <c r="BY2179" s="24"/>
      <c r="BZ2179" s="24"/>
      <c r="CA2179" s="24"/>
      <c r="CB2179" s="24"/>
      <c r="CC2179" s="24"/>
      <c r="CD2179" s="24"/>
      <c r="CE2179" s="24"/>
    </row>
    <row r="2180" spans="46:83" x14ac:dyDescent="0.15">
      <c r="AT2180" s="24"/>
      <c r="AU2180" s="24"/>
      <c r="AV2180" s="24"/>
      <c r="AW2180" s="24"/>
      <c r="AX2180" s="24"/>
      <c r="AY2180" s="24"/>
      <c r="AZ2180" s="24"/>
      <c r="BA2180" s="24"/>
      <c r="BB2180" s="24"/>
      <c r="BC2180" s="24"/>
      <c r="BD2180" s="24"/>
      <c r="BE2180" s="24"/>
      <c r="BF2180" s="24"/>
      <c r="BG2180" s="24"/>
      <c r="BH2180" s="24"/>
      <c r="BI2180" s="24"/>
      <c r="BJ2180" s="24"/>
      <c r="BK2180" s="24"/>
      <c r="BL2180" s="24"/>
      <c r="BM2180" s="24"/>
      <c r="BN2180" s="24"/>
      <c r="BO2180" s="24"/>
      <c r="BP2180" s="24"/>
      <c r="BQ2180" s="24"/>
      <c r="BR2180" s="24"/>
      <c r="BS2180" s="24"/>
      <c r="BT2180" s="24"/>
      <c r="BU2180" s="24"/>
      <c r="BV2180" s="24"/>
      <c r="BW2180" s="24"/>
      <c r="BX2180" s="24"/>
      <c r="BY2180" s="24"/>
      <c r="BZ2180" s="24"/>
      <c r="CA2180" s="24"/>
      <c r="CB2180" s="24"/>
      <c r="CC2180" s="24"/>
      <c r="CD2180" s="24"/>
      <c r="CE2180" s="24"/>
    </row>
    <row r="2181" spans="46:83" x14ac:dyDescent="0.15">
      <c r="AT2181" s="24"/>
      <c r="AU2181" s="24"/>
      <c r="AV2181" s="24"/>
      <c r="AW2181" s="24"/>
      <c r="AX2181" s="24"/>
      <c r="AY2181" s="24"/>
      <c r="AZ2181" s="24"/>
      <c r="BA2181" s="24"/>
      <c r="BB2181" s="24"/>
      <c r="BC2181" s="24"/>
      <c r="BD2181" s="24"/>
      <c r="BE2181" s="24"/>
      <c r="BF2181" s="24"/>
      <c r="BG2181" s="24"/>
      <c r="BH2181" s="24"/>
      <c r="BI2181" s="24"/>
      <c r="BJ2181" s="24"/>
      <c r="BK2181" s="24"/>
      <c r="BL2181" s="24"/>
      <c r="BM2181" s="24"/>
      <c r="BN2181" s="24"/>
      <c r="BO2181" s="24"/>
      <c r="BP2181" s="24"/>
      <c r="BQ2181" s="24"/>
      <c r="BR2181" s="24"/>
      <c r="BS2181" s="24"/>
      <c r="BT2181" s="24"/>
      <c r="BU2181" s="24"/>
      <c r="BV2181" s="24"/>
      <c r="BW2181" s="24"/>
      <c r="BX2181" s="24"/>
      <c r="BY2181" s="24"/>
      <c r="BZ2181" s="24"/>
      <c r="CA2181" s="24"/>
      <c r="CB2181" s="24"/>
      <c r="CC2181" s="24"/>
      <c r="CD2181" s="24"/>
      <c r="CE2181" s="24"/>
    </row>
    <row r="2182" spans="46:83" x14ac:dyDescent="0.15">
      <c r="AT2182" s="24"/>
      <c r="AU2182" s="24"/>
      <c r="AV2182" s="24"/>
      <c r="AW2182" s="24"/>
      <c r="AX2182" s="24"/>
      <c r="AY2182" s="24"/>
      <c r="AZ2182" s="24"/>
      <c r="BA2182" s="24"/>
      <c r="BB2182" s="24"/>
      <c r="BC2182" s="24"/>
      <c r="BD2182" s="24"/>
      <c r="BE2182" s="24"/>
      <c r="BF2182" s="24"/>
      <c r="BG2182" s="24"/>
      <c r="BH2182" s="24"/>
      <c r="BI2182" s="24"/>
      <c r="BJ2182" s="24"/>
      <c r="BK2182" s="24"/>
      <c r="BL2182" s="24"/>
      <c r="BM2182" s="24"/>
      <c r="BN2182" s="24"/>
      <c r="BO2182" s="24"/>
      <c r="BP2182" s="24"/>
      <c r="BQ2182" s="24"/>
      <c r="BR2182" s="24"/>
      <c r="BS2182" s="24"/>
      <c r="BT2182" s="24"/>
      <c r="BU2182" s="24"/>
      <c r="BV2182" s="24"/>
      <c r="BW2182" s="24"/>
      <c r="BX2182" s="24"/>
      <c r="BY2182" s="24"/>
      <c r="BZ2182" s="24"/>
      <c r="CA2182" s="24"/>
      <c r="CB2182" s="24"/>
      <c r="CC2182" s="24"/>
      <c r="CD2182" s="24"/>
      <c r="CE2182" s="24"/>
    </row>
    <row r="2183" spans="46:83" x14ac:dyDescent="0.15">
      <c r="AT2183" s="24"/>
      <c r="AU2183" s="24"/>
      <c r="AV2183" s="24"/>
      <c r="AW2183" s="24"/>
      <c r="AX2183" s="24"/>
      <c r="AY2183" s="24"/>
      <c r="AZ2183" s="24"/>
      <c r="BA2183" s="24"/>
      <c r="BB2183" s="24"/>
      <c r="BC2183" s="24"/>
      <c r="BD2183" s="24"/>
      <c r="BE2183" s="24"/>
      <c r="BF2183" s="24"/>
      <c r="BG2183" s="24"/>
      <c r="BH2183" s="24"/>
      <c r="BI2183" s="24"/>
      <c r="BJ2183" s="24"/>
      <c r="BK2183" s="24"/>
      <c r="BL2183" s="24"/>
      <c r="BM2183" s="24"/>
      <c r="BN2183" s="24"/>
      <c r="BO2183" s="24"/>
      <c r="BP2183" s="24"/>
      <c r="BQ2183" s="24"/>
      <c r="BR2183" s="24"/>
      <c r="BS2183" s="24"/>
      <c r="BT2183" s="24"/>
      <c r="BU2183" s="24"/>
      <c r="BV2183" s="24"/>
      <c r="BW2183" s="24"/>
      <c r="BX2183" s="24"/>
      <c r="BY2183" s="24"/>
      <c r="BZ2183" s="24"/>
      <c r="CA2183" s="24"/>
      <c r="CB2183" s="24"/>
      <c r="CC2183" s="24"/>
      <c r="CD2183" s="24"/>
      <c r="CE2183" s="24"/>
    </row>
    <row r="2184" spans="46:83" x14ac:dyDescent="0.15">
      <c r="AT2184" s="24"/>
      <c r="AU2184" s="24"/>
      <c r="AV2184" s="24"/>
      <c r="AW2184" s="24"/>
      <c r="AX2184" s="24"/>
      <c r="AY2184" s="24"/>
      <c r="AZ2184" s="24"/>
      <c r="BA2184" s="24"/>
      <c r="BB2184" s="24"/>
      <c r="BC2184" s="24"/>
      <c r="BD2184" s="24"/>
      <c r="BE2184" s="24"/>
      <c r="BF2184" s="24"/>
      <c r="BG2184" s="24"/>
      <c r="BH2184" s="24"/>
      <c r="BI2184" s="24"/>
      <c r="BJ2184" s="24"/>
      <c r="BK2184" s="24"/>
      <c r="BL2184" s="24"/>
      <c r="BM2184" s="24"/>
      <c r="BN2184" s="24"/>
      <c r="BO2184" s="24"/>
      <c r="BP2184" s="24"/>
      <c r="BQ2184" s="24"/>
      <c r="BR2184" s="24"/>
      <c r="BS2184" s="24"/>
      <c r="BT2184" s="24"/>
      <c r="BU2184" s="24"/>
      <c r="BV2184" s="24"/>
      <c r="BW2184" s="24"/>
      <c r="BX2184" s="24"/>
      <c r="BY2184" s="24"/>
      <c r="BZ2184" s="24"/>
      <c r="CA2184" s="24"/>
      <c r="CB2184" s="24"/>
      <c r="CC2184" s="24"/>
      <c r="CD2184" s="24"/>
      <c r="CE2184" s="24"/>
    </row>
    <row r="2185" spans="46:83" x14ac:dyDescent="0.15">
      <c r="AT2185" s="24"/>
      <c r="AU2185" s="24"/>
      <c r="AV2185" s="24"/>
      <c r="AW2185" s="24"/>
      <c r="AX2185" s="24"/>
      <c r="AY2185" s="24"/>
      <c r="AZ2185" s="24"/>
      <c r="BA2185" s="24"/>
      <c r="BB2185" s="24"/>
      <c r="BC2185" s="24"/>
      <c r="BD2185" s="24"/>
      <c r="BE2185" s="24"/>
      <c r="BF2185" s="24"/>
      <c r="BG2185" s="24"/>
      <c r="BH2185" s="24"/>
      <c r="BI2185" s="24"/>
      <c r="BJ2185" s="24"/>
      <c r="BK2185" s="24"/>
      <c r="BL2185" s="24"/>
      <c r="BM2185" s="24"/>
      <c r="BN2185" s="24"/>
      <c r="BO2185" s="24"/>
      <c r="BP2185" s="24"/>
      <c r="BQ2185" s="24"/>
      <c r="BR2185" s="24"/>
      <c r="BS2185" s="24"/>
      <c r="BT2185" s="24"/>
      <c r="BU2185" s="24"/>
      <c r="BV2185" s="24"/>
      <c r="BW2185" s="24"/>
      <c r="BX2185" s="24"/>
      <c r="BY2185" s="24"/>
      <c r="BZ2185" s="24"/>
      <c r="CA2185" s="24"/>
      <c r="CB2185" s="24"/>
      <c r="CC2185" s="24"/>
      <c r="CD2185" s="24"/>
      <c r="CE2185" s="24"/>
    </row>
    <row r="2186" spans="46:83" x14ac:dyDescent="0.15">
      <c r="AT2186" s="24"/>
      <c r="AU2186" s="24"/>
      <c r="AV2186" s="24"/>
      <c r="AW2186" s="24"/>
      <c r="AX2186" s="24"/>
      <c r="AY2186" s="24"/>
      <c r="AZ2186" s="24"/>
      <c r="BA2186" s="24"/>
      <c r="BB2186" s="24"/>
      <c r="BC2186" s="24"/>
      <c r="BD2186" s="24"/>
      <c r="BE2186" s="24"/>
      <c r="BF2186" s="24"/>
      <c r="BG2186" s="24"/>
      <c r="BH2186" s="24"/>
      <c r="BI2186" s="24"/>
      <c r="BJ2186" s="24"/>
      <c r="BK2186" s="24"/>
      <c r="BL2186" s="24"/>
      <c r="BM2186" s="24"/>
      <c r="BN2186" s="24"/>
      <c r="BO2186" s="24"/>
      <c r="BP2186" s="24"/>
      <c r="BQ2186" s="24"/>
      <c r="BR2186" s="24"/>
      <c r="BS2186" s="24"/>
      <c r="BT2186" s="24"/>
      <c r="BU2186" s="24"/>
      <c r="BV2186" s="24"/>
      <c r="BW2186" s="24"/>
      <c r="BX2186" s="24"/>
      <c r="BY2186" s="24"/>
      <c r="BZ2186" s="24"/>
      <c r="CA2186" s="24"/>
      <c r="CB2186" s="24"/>
      <c r="CC2186" s="24"/>
      <c r="CD2186" s="24"/>
      <c r="CE2186" s="24"/>
    </row>
    <row r="2187" spans="46:83" x14ac:dyDescent="0.15">
      <c r="AT2187" s="24"/>
      <c r="AU2187" s="24"/>
      <c r="AV2187" s="24"/>
      <c r="AW2187" s="24"/>
      <c r="AX2187" s="24"/>
      <c r="AY2187" s="24"/>
      <c r="AZ2187" s="24"/>
      <c r="BA2187" s="24"/>
      <c r="BB2187" s="24"/>
      <c r="BC2187" s="24"/>
      <c r="BD2187" s="24"/>
      <c r="BE2187" s="24"/>
      <c r="BF2187" s="24"/>
      <c r="BG2187" s="24"/>
      <c r="BH2187" s="24"/>
      <c r="BI2187" s="24"/>
      <c r="BJ2187" s="24"/>
      <c r="BK2187" s="24"/>
      <c r="BL2187" s="24"/>
      <c r="BM2187" s="24"/>
      <c r="BN2187" s="24"/>
      <c r="BO2187" s="24"/>
      <c r="BP2187" s="24"/>
      <c r="BQ2187" s="24"/>
      <c r="BR2187" s="24"/>
      <c r="BS2187" s="24"/>
      <c r="BT2187" s="24"/>
      <c r="BU2187" s="24"/>
      <c r="BV2187" s="24"/>
      <c r="BW2187" s="24"/>
      <c r="BX2187" s="24"/>
      <c r="BY2187" s="24"/>
      <c r="BZ2187" s="24"/>
      <c r="CA2187" s="24"/>
      <c r="CB2187" s="24"/>
      <c r="CC2187" s="24"/>
      <c r="CD2187" s="24"/>
      <c r="CE2187" s="24"/>
    </row>
    <row r="2188" spans="46:83" x14ac:dyDescent="0.15">
      <c r="AT2188" s="24"/>
      <c r="AU2188" s="24"/>
      <c r="AV2188" s="24"/>
      <c r="AW2188" s="24"/>
      <c r="AX2188" s="24"/>
      <c r="AY2188" s="24"/>
      <c r="AZ2188" s="24"/>
      <c r="BA2188" s="24"/>
      <c r="BB2188" s="24"/>
      <c r="BC2188" s="24"/>
      <c r="BD2188" s="24"/>
      <c r="BE2188" s="24"/>
      <c r="BF2188" s="24"/>
      <c r="BG2188" s="24"/>
      <c r="BH2188" s="24"/>
      <c r="BI2188" s="24"/>
      <c r="BJ2188" s="24"/>
      <c r="BK2188" s="24"/>
      <c r="BL2188" s="24"/>
      <c r="BM2188" s="24"/>
      <c r="BN2188" s="24"/>
      <c r="BO2188" s="24"/>
      <c r="BP2188" s="24"/>
      <c r="BQ2188" s="24"/>
      <c r="BR2188" s="24"/>
      <c r="BS2188" s="24"/>
      <c r="BT2188" s="24"/>
      <c r="BU2188" s="24"/>
      <c r="BV2188" s="24"/>
      <c r="BW2188" s="24"/>
      <c r="BX2188" s="24"/>
      <c r="BY2188" s="24"/>
      <c r="BZ2188" s="24"/>
      <c r="CA2188" s="24"/>
      <c r="CB2188" s="24"/>
      <c r="CC2188" s="24"/>
      <c r="CD2188" s="24"/>
      <c r="CE2188" s="24"/>
    </row>
    <row r="2189" spans="46:83" x14ac:dyDescent="0.15">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row>
    <row r="2190" spans="46:83" x14ac:dyDescent="0.15">
      <c r="AT2190" s="24"/>
      <c r="AU2190" s="24"/>
      <c r="AV2190" s="24"/>
      <c r="AW2190" s="24"/>
      <c r="AX2190" s="24"/>
      <c r="AY2190" s="24"/>
      <c r="AZ2190" s="24"/>
      <c r="BA2190" s="24"/>
      <c r="BB2190" s="24"/>
      <c r="BC2190" s="24"/>
      <c r="BD2190" s="24"/>
      <c r="BE2190" s="24"/>
      <c r="BF2190" s="24"/>
      <c r="BG2190" s="24"/>
      <c r="BH2190" s="24"/>
      <c r="BI2190" s="24"/>
      <c r="BJ2190" s="24"/>
      <c r="BK2190" s="24"/>
      <c r="BL2190" s="24"/>
      <c r="BM2190" s="24"/>
      <c r="BN2190" s="24"/>
      <c r="BO2190" s="24"/>
      <c r="BP2190" s="24"/>
      <c r="BQ2190" s="24"/>
      <c r="BR2190" s="24"/>
      <c r="BS2190" s="24"/>
      <c r="BT2190" s="24"/>
      <c r="BU2190" s="24"/>
      <c r="BV2190" s="24"/>
      <c r="BW2190" s="24"/>
      <c r="BX2190" s="24"/>
      <c r="BY2190" s="24"/>
      <c r="BZ2190" s="24"/>
      <c r="CA2190" s="24"/>
      <c r="CB2190" s="24"/>
      <c r="CC2190" s="24"/>
      <c r="CD2190" s="24"/>
      <c r="CE2190" s="24"/>
    </row>
    <row r="2191" spans="46:83" x14ac:dyDescent="0.15">
      <c r="AT2191" s="24"/>
      <c r="AU2191" s="24"/>
      <c r="AV2191" s="24"/>
      <c r="AW2191" s="24"/>
      <c r="AX2191" s="24"/>
      <c r="AY2191" s="24"/>
      <c r="AZ2191" s="24"/>
      <c r="BA2191" s="24"/>
      <c r="BB2191" s="24"/>
      <c r="BC2191" s="24"/>
      <c r="BD2191" s="24"/>
      <c r="BE2191" s="24"/>
      <c r="BF2191" s="24"/>
      <c r="BG2191" s="24"/>
      <c r="BH2191" s="24"/>
      <c r="BI2191" s="24"/>
      <c r="BJ2191" s="24"/>
      <c r="BK2191" s="24"/>
      <c r="BL2191" s="24"/>
      <c r="BM2191" s="24"/>
      <c r="BN2191" s="24"/>
      <c r="BO2191" s="24"/>
      <c r="BP2191" s="24"/>
      <c r="BQ2191" s="24"/>
      <c r="BR2191" s="24"/>
      <c r="BS2191" s="24"/>
      <c r="BT2191" s="24"/>
      <c r="BU2191" s="24"/>
      <c r="BV2191" s="24"/>
      <c r="BW2191" s="24"/>
      <c r="BX2191" s="24"/>
      <c r="BY2191" s="24"/>
      <c r="BZ2191" s="24"/>
      <c r="CA2191" s="24"/>
      <c r="CB2191" s="24"/>
      <c r="CC2191" s="24"/>
      <c r="CD2191" s="24"/>
      <c r="CE2191" s="24"/>
    </row>
    <row r="2192" spans="46:83" x14ac:dyDescent="0.15">
      <c r="AT2192" s="24"/>
      <c r="AU2192" s="24"/>
      <c r="AV2192" s="24"/>
      <c r="AW2192" s="24"/>
      <c r="AX2192" s="24"/>
      <c r="AY2192" s="24"/>
      <c r="AZ2192" s="24"/>
      <c r="BA2192" s="24"/>
      <c r="BB2192" s="24"/>
      <c r="BC2192" s="24"/>
      <c r="BD2192" s="24"/>
      <c r="BE2192" s="24"/>
      <c r="BF2192" s="24"/>
      <c r="BG2192" s="24"/>
      <c r="BH2192" s="24"/>
      <c r="BI2192" s="24"/>
      <c r="BJ2192" s="24"/>
      <c r="BK2192" s="24"/>
      <c r="BL2192" s="24"/>
      <c r="BM2192" s="24"/>
      <c r="BN2192" s="24"/>
      <c r="BO2192" s="24"/>
      <c r="BP2192" s="24"/>
      <c r="BQ2192" s="24"/>
      <c r="BR2192" s="24"/>
      <c r="BS2192" s="24"/>
      <c r="BT2192" s="24"/>
      <c r="BU2192" s="24"/>
      <c r="BV2192" s="24"/>
      <c r="BW2192" s="24"/>
      <c r="BX2192" s="24"/>
      <c r="BY2192" s="24"/>
      <c r="BZ2192" s="24"/>
      <c r="CA2192" s="24"/>
      <c r="CB2192" s="24"/>
      <c r="CC2192" s="24"/>
      <c r="CD2192" s="24"/>
      <c r="CE2192" s="24"/>
    </row>
    <row r="2193" spans="46:83" x14ac:dyDescent="0.15">
      <c r="AT2193" s="24"/>
      <c r="AU2193" s="24"/>
      <c r="AV2193" s="24"/>
      <c r="AW2193" s="24"/>
      <c r="AX2193" s="24"/>
      <c r="AY2193" s="24"/>
      <c r="AZ2193" s="24"/>
      <c r="BA2193" s="24"/>
      <c r="BB2193" s="24"/>
      <c r="BC2193" s="24"/>
      <c r="BD2193" s="24"/>
      <c r="BE2193" s="24"/>
      <c r="BF2193" s="24"/>
      <c r="BG2193" s="24"/>
      <c r="BH2193" s="24"/>
      <c r="BI2193" s="24"/>
      <c r="BJ2193" s="24"/>
      <c r="BK2193" s="24"/>
      <c r="BL2193" s="24"/>
      <c r="BM2193" s="24"/>
      <c r="BN2193" s="24"/>
      <c r="BO2193" s="24"/>
      <c r="BP2193" s="24"/>
      <c r="BQ2193" s="24"/>
      <c r="BR2193" s="24"/>
      <c r="BS2193" s="24"/>
      <c r="BT2193" s="24"/>
      <c r="BU2193" s="24"/>
      <c r="BV2193" s="24"/>
      <c r="BW2193" s="24"/>
      <c r="BX2193" s="24"/>
      <c r="BY2193" s="24"/>
      <c r="BZ2193" s="24"/>
      <c r="CA2193" s="24"/>
      <c r="CB2193" s="24"/>
      <c r="CC2193" s="24"/>
      <c r="CD2193" s="24"/>
      <c r="CE2193" s="24"/>
    </row>
    <row r="2194" spans="46:83" x14ac:dyDescent="0.15">
      <c r="AT2194" s="24"/>
      <c r="AU2194" s="24"/>
      <c r="AV2194" s="24"/>
      <c r="AW2194" s="24"/>
      <c r="AX2194" s="24"/>
      <c r="AY2194" s="24"/>
      <c r="AZ2194" s="24"/>
      <c r="BA2194" s="24"/>
      <c r="BB2194" s="24"/>
      <c r="BC2194" s="24"/>
      <c r="BD2194" s="24"/>
      <c r="BE2194" s="24"/>
      <c r="BF2194" s="24"/>
      <c r="BG2194" s="24"/>
      <c r="BH2194" s="24"/>
      <c r="BI2194" s="24"/>
      <c r="BJ2194" s="24"/>
      <c r="BK2194" s="24"/>
      <c r="BL2194" s="24"/>
      <c r="BM2194" s="24"/>
      <c r="BN2194" s="24"/>
      <c r="BO2194" s="24"/>
      <c r="BP2194" s="24"/>
      <c r="BQ2194" s="24"/>
      <c r="BR2194" s="24"/>
      <c r="BS2194" s="24"/>
      <c r="BT2194" s="24"/>
      <c r="BU2194" s="24"/>
      <c r="BV2194" s="24"/>
      <c r="BW2194" s="24"/>
      <c r="BX2194" s="24"/>
      <c r="BY2194" s="24"/>
      <c r="BZ2194" s="24"/>
      <c r="CA2194" s="24"/>
      <c r="CB2194" s="24"/>
      <c r="CC2194" s="24"/>
      <c r="CD2194" s="24"/>
      <c r="CE2194" s="24"/>
    </row>
    <row r="2195" spans="46:83" x14ac:dyDescent="0.15">
      <c r="AT2195" s="24"/>
      <c r="AU2195" s="24"/>
      <c r="AV2195" s="24"/>
      <c r="AW2195" s="24"/>
      <c r="AX2195" s="24"/>
      <c r="AY2195" s="24"/>
      <c r="AZ2195" s="24"/>
      <c r="BA2195" s="24"/>
      <c r="BB2195" s="24"/>
      <c r="BC2195" s="24"/>
      <c r="BD2195" s="24"/>
      <c r="BE2195" s="24"/>
      <c r="BF2195" s="24"/>
      <c r="BG2195" s="24"/>
      <c r="BH2195" s="24"/>
      <c r="BI2195" s="24"/>
      <c r="BJ2195" s="24"/>
      <c r="BK2195" s="24"/>
      <c r="BL2195" s="24"/>
      <c r="BM2195" s="24"/>
      <c r="BN2195" s="24"/>
      <c r="BO2195" s="24"/>
      <c r="BP2195" s="24"/>
      <c r="BQ2195" s="24"/>
      <c r="BR2195" s="24"/>
      <c r="BS2195" s="24"/>
      <c r="BT2195" s="24"/>
      <c r="BU2195" s="24"/>
      <c r="BV2195" s="24"/>
      <c r="BW2195" s="24"/>
      <c r="BX2195" s="24"/>
      <c r="BY2195" s="24"/>
      <c r="BZ2195" s="24"/>
      <c r="CA2195" s="24"/>
      <c r="CB2195" s="24"/>
      <c r="CC2195" s="24"/>
      <c r="CD2195" s="24"/>
      <c r="CE2195" s="24"/>
    </row>
    <row r="2196" spans="46:83" x14ac:dyDescent="0.15">
      <c r="AT2196" s="24"/>
      <c r="AU2196" s="24"/>
      <c r="AV2196" s="24"/>
      <c r="AW2196" s="24"/>
      <c r="AX2196" s="24"/>
      <c r="AY2196" s="24"/>
      <c r="AZ2196" s="24"/>
      <c r="BA2196" s="24"/>
      <c r="BB2196" s="24"/>
      <c r="BC2196" s="24"/>
      <c r="BD2196" s="24"/>
      <c r="BE2196" s="24"/>
      <c r="BF2196" s="24"/>
      <c r="BG2196" s="24"/>
      <c r="BH2196" s="24"/>
      <c r="BI2196" s="24"/>
      <c r="BJ2196" s="24"/>
      <c r="BK2196" s="24"/>
      <c r="BL2196" s="24"/>
      <c r="BM2196" s="24"/>
      <c r="BN2196" s="24"/>
      <c r="BO2196" s="24"/>
      <c r="BP2196" s="24"/>
      <c r="BQ2196" s="24"/>
      <c r="BR2196" s="24"/>
      <c r="BS2196" s="24"/>
      <c r="BT2196" s="24"/>
      <c r="BU2196" s="24"/>
      <c r="BV2196" s="24"/>
      <c r="BW2196" s="24"/>
      <c r="BX2196" s="24"/>
      <c r="BY2196" s="24"/>
      <c r="BZ2196" s="24"/>
      <c r="CA2196" s="24"/>
      <c r="CB2196" s="24"/>
      <c r="CC2196" s="24"/>
      <c r="CD2196" s="24"/>
      <c r="CE2196" s="24"/>
    </row>
    <row r="2197" spans="46:83" x14ac:dyDescent="0.15">
      <c r="AT2197" s="24"/>
      <c r="AU2197" s="24"/>
      <c r="AV2197" s="24"/>
      <c r="AW2197" s="24"/>
      <c r="AX2197" s="24"/>
      <c r="AY2197" s="24"/>
      <c r="AZ2197" s="24"/>
      <c r="BA2197" s="24"/>
      <c r="BB2197" s="24"/>
      <c r="BC2197" s="24"/>
      <c r="BD2197" s="24"/>
      <c r="BE2197" s="24"/>
      <c r="BF2197" s="24"/>
      <c r="BG2197" s="24"/>
      <c r="BH2197" s="24"/>
      <c r="BI2197" s="24"/>
      <c r="BJ2197" s="24"/>
      <c r="BK2197" s="24"/>
      <c r="BL2197" s="24"/>
      <c r="BM2197" s="24"/>
      <c r="BN2197" s="24"/>
      <c r="BO2197" s="24"/>
      <c r="BP2197" s="24"/>
      <c r="BQ2197" s="24"/>
      <c r="BR2197" s="24"/>
      <c r="BS2197" s="24"/>
      <c r="BT2197" s="24"/>
      <c r="BU2197" s="24"/>
      <c r="BV2197" s="24"/>
      <c r="BW2197" s="24"/>
      <c r="BX2197" s="24"/>
      <c r="BY2197" s="24"/>
      <c r="BZ2197" s="24"/>
      <c r="CA2197" s="24"/>
      <c r="CB2197" s="24"/>
      <c r="CC2197" s="24"/>
      <c r="CD2197" s="24"/>
      <c r="CE2197" s="24"/>
    </row>
    <row r="2198" spans="46:83" x14ac:dyDescent="0.15">
      <c r="AT2198" s="24"/>
      <c r="AU2198" s="24"/>
      <c r="AV2198" s="24"/>
      <c r="AW2198" s="24"/>
      <c r="AX2198" s="24"/>
      <c r="AY2198" s="24"/>
      <c r="AZ2198" s="24"/>
      <c r="BA2198" s="24"/>
      <c r="BB2198" s="24"/>
      <c r="BC2198" s="24"/>
      <c r="BD2198" s="24"/>
      <c r="BE2198" s="24"/>
      <c r="BF2198" s="24"/>
      <c r="BG2198" s="24"/>
      <c r="BH2198" s="24"/>
      <c r="BI2198" s="24"/>
      <c r="BJ2198" s="24"/>
      <c r="BK2198" s="24"/>
      <c r="BL2198" s="24"/>
      <c r="BM2198" s="24"/>
      <c r="BN2198" s="24"/>
      <c r="BO2198" s="24"/>
      <c r="BP2198" s="24"/>
      <c r="BQ2198" s="24"/>
      <c r="BR2198" s="24"/>
      <c r="BS2198" s="24"/>
      <c r="BT2198" s="24"/>
      <c r="BU2198" s="24"/>
      <c r="BV2198" s="24"/>
      <c r="BW2198" s="24"/>
      <c r="BX2198" s="24"/>
      <c r="BY2198" s="24"/>
      <c r="BZ2198" s="24"/>
      <c r="CA2198" s="24"/>
      <c r="CB2198" s="24"/>
      <c r="CC2198" s="24"/>
      <c r="CD2198" s="24"/>
      <c r="CE2198" s="24"/>
    </row>
    <row r="2199" spans="46:83" x14ac:dyDescent="0.15">
      <c r="AT2199" s="24"/>
      <c r="AU2199" s="24"/>
      <c r="AV2199" s="24"/>
      <c r="AW2199" s="24"/>
      <c r="AX2199" s="24"/>
      <c r="AY2199" s="24"/>
      <c r="AZ2199" s="24"/>
      <c r="BA2199" s="24"/>
      <c r="BB2199" s="24"/>
      <c r="BC2199" s="24"/>
      <c r="BD2199" s="24"/>
      <c r="BE2199" s="24"/>
      <c r="BF2199" s="24"/>
      <c r="BG2199" s="24"/>
      <c r="BH2199" s="24"/>
      <c r="BI2199" s="24"/>
      <c r="BJ2199" s="24"/>
      <c r="BK2199" s="24"/>
      <c r="BL2199" s="24"/>
      <c r="BM2199" s="24"/>
      <c r="BN2199" s="24"/>
      <c r="BO2199" s="24"/>
      <c r="BP2199" s="24"/>
      <c r="BQ2199" s="24"/>
      <c r="BR2199" s="24"/>
      <c r="BS2199" s="24"/>
      <c r="BT2199" s="24"/>
      <c r="BU2199" s="24"/>
      <c r="BV2199" s="24"/>
      <c r="BW2199" s="24"/>
      <c r="BX2199" s="24"/>
      <c r="BY2199" s="24"/>
      <c r="BZ2199" s="24"/>
      <c r="CA2199" s="24"/>
      <c r="CB2199" s="24"/>
      <c r="CC2199" s="24"/>
      <c r="CD2199" s="24"/>
      <c r="CE2199" s="24"/>
    </row>
    <row r="2200" spans="46:83" x14ac:dyDescent="0.15">
      <c r="AT2200" s="24"/>
      <c r="AU2200" s="24"/>
      <c r="AV2200" s="24"/>
      <c r="AW2200" s="24"/>
      <c r="AX2200" s="24"/>
      <c r="AY2200" s="24"/>
      <c r="AZ2200" s="24"/>
      <c r="BA2200" s="24"/>
      <c r="BB2200" s="24"/>
      <c r="BC2200" s="24"/>
      <c r="BD2200" s="24"/>
      <c r="BE2200" s="24"/>
      <c r="BF2200" s="24"/>
      <c r="BG2200" s="24"/>
      <c r="BH2200" s="24"/>
      <c r="BI2200" s="24"/>
      <c r="BJ2200" s="24"/>
      <c r="BK2200" s="24"/>
      <c r="BL2200" s="24"/>
      <c r="BM2200" s="24"/>
      <c r="BN2200" s="24"/>
      <c r="BO2200" s="24"/>
      <c r="BP2200" s="24"/>
      <c r="BQ2200" s="24"/>
      <c r="BR2200" s="24"/>
      <c r="BS2200" s="24"/>
      <c r="BT2200" s="24"/>
      <c r="BU2200" s="24"/>
      <c r="BV2200" s="24"/>
      <c r="BW2200" s="24"/>
      <c r="BX2200" s="24"/>
      <c r="BY2200" s="24"/>
      <c r="BZ2200" s="24"/>
      <c r="CA2200" s="24"/>
      <c r="CB2200" s="24"/>
      <c r="CC2200" s="24"/>
      <c r="CD2200" s="24"/>
      <c r="CE2200" s="24"/>
    </row>
    <row r="2201" spans="46:83" x14ac:dyDescent="0.15">
      <c r="AT2201" s="24"/>
      <c r="AU2201" s="24"/>
      <c r="AV2201" s="24"/>
      <c r="AW2201" s="24"/>
      <c r="AX2201" s="24"/>
      <c r="AY2201" s="24"/>
      <c r="AZ2201" s="24"/>
      <c r="BA2201" s="24"/>
      <c r="BB2201" s="24"/>
      <c r="BC2201" s="24"/>
      <c r="BD2201" s="24"/>
      <c r="BE2201" s="24"/>
      <c r="BF2201" s="24"/>
      <c r="BG2201" s="24"/>
      <c r="BH2201" s="24"/>
      <c r="BI2201" s="24"/>
      <c r="BJ2201" s="24"/>
      <c r="BK2201" s="24"/>
      <c r="BL2201" s="24"/>
      <c r="BM2201" s="24"/>
      <c r="BN2201" s="24"/>
      <c r="BO2201" s="24"/>
      <c r="BP2201" s="24"/>
      <c r="BQ2201" s="24"/>
      <c r="BR2201" s="24"/>
      <c r="BS2201" s="24"/>
      <c r="BT2201" s="24"/>
      <c r="BU2201" s="24"/>
      <c r="BV2201" s="24"/>
      <c r="BW2201" s="24"/>
      <c r="BX2201" s="24"/>
      <c r="BY2201" s="24"/>
      <c r="BZ2201" s="24"/>
      <c r="CA2201" s="24"/>
      <c r="CB2201" s="24"/>
      <c r="CC2201" s="24"/>
      <c r="CD2201" s="24"/>
      <c r="CE2201" s="24"/>
    </row>
    <row r="2202" spans="46:83" x14ac:dyDescent="0.15">
      <c r="AT2202" s="24"/>
      <c r="AU2202" s="24"/>
      <c r="AV2202" s="24"/>
      <c r="AW2202" s="24"/>
      <c r="AX2202" s="24"/>
      <c r="AY2202" s="24"/>
      <c r="AZ2202" s="220" t="s">
        <v>156</v>
      </c>
      <c r="BA2202" s="24"/>
      <c r="BB2202" s="24"/>
      <c r="BC2202" s="24"/>
      <c r="BD2202" s="24"/>
      <c r="BE2202" s="24"/>
      <c r="BF2202" s="24"/>
      <c r="BG2202" s="24"/>
      <c r="BH2202" s="24"/>
      <c r="BI2202" s="24"/>
      <c r="BJ2202" s="24"/>
      <c r="BK2202" s="24"/>
      <c r="BL2202" s="24"/>
      <c r="BM2202" s="24"/>
      <c r="BN2202" s="24"/>
      <c r="BO2202" s="24"/>
      <c r="BP2202" s="24"/>
      <c r="BQ2202" s="24"/>
      <c r="BR2202" s="24"/>
      <c r="BS2202" s="24"/>
      <c r="BT2202" s="24"/>
      <c r="BU2202" s="24"/>
      <c r="BV2202" s="24"/>
      <c r="BW2202" s="24"/>
      <c r="BX2202" s="24"/>
      <c r="BY2202" s="24"/>
      <c r="BZ2202" s="24"/>
      <c r="CA2202" s="24"/>
      <c r="CB2202" s="24"/>
      <c r="CC2202" s="24"/>
      <c r="CD2202" s="24"/>
      <c r="CE2202" s="24"/>
    </row>
    <row r="2203" spans="46:83" x14ac:dyDescent="0.15">
      <c r="AT2203" s="24"/>
      <c r="AU2203" s="24"/>
      <c r="AV2203" s="24"/>
      <c r="AW2203" s="24"/>
      <c r="AX2203" s="24"/>
      <c r="AY2203" s="24"/>
      <c r="AZ2203" s="24"/>
      <c r="BA2203" s="24"/>
      <c r="BB2203" s="24"/>
      <c r="BC2203" s="24"/>
      <c r="BD2203" s="24"/>
      <c r="BE2203" s="24"/>
      <c r="BF2203" s="24"/>
      <c r="BG2203" s="24"/>
      <c r="BH2203" s="24"/>
      <c r="BI2203" s="24"/>
      <c r="BJ2203" s="24"/>
      <c r="BK2203" s="24"/>
      <c r="BL2203" s="24"/>
      <c r="BM2203" s="24"/>
      <c r="BN2203" s="24"/>
      <c r="BO2203" s="24"/>
      <c r="BP2203" s="24"/>
      <c r="BQ2203" s="24"/>
      <c r="BR2203" s="24"/>
      <c r="BS2203" s="24"/>
      <c r="BT2203" s="24"/>
      <c r="BU2203" s="24"/>
      <c r="BV2203" s="24"/>
      <c r="BW2203" s="24"/>
      <c r="BX2203" s="24"/>
      <c r="BY2203" s="24"/>
      <c r="BZ2203" s="24"/>
      <c r="CA2203" s="24"/>
      <c r="CB2203" s="24"/>
      <c r="CC2203" s="24"/>
      <c r="CD2203" s="24"/>
      <c r="CE2203" s="24"/>
    </row>
    <row r="2204" spans="46:83" x14ac:dyDescent="0.15">
      <c r="AT2204" s="24"/>
      <c r="AU2204" s="24"/>
      <c r="AV2204" s="24"/>
      <c r="AW2204" s="24"/>
      <c r="AX2204" s="24"/>
      <c r="AY2204" s="24"/>
      <c r="AZ2204" s="24"/>
      <c r="BA2204" s="24"/>
      <c r="BB2204" s="24"/>
      <c r="BC2204" s="24"/>
      <c r="BD2204" s="24"/>
      <c r="BE2204" s="24"/>
      <c r="BF2204" s="24"/>
      <c r="BG2204" s="24"/>
      <c r="BH2204" s="24"/>
      <c r="BI2204" s="24"/>
      <c r="BJ2204" s="24"/>
      <c r="BK2204" s="24"/>
      <c r="BL2204" s="24"/>
      <c r="BM2204" s="24"/>
      <c r="BN2204" s="24"/>
      <c r="BO2204" s="24"/>
      <c r="BP2204" s="24"/>
      <c r="BQ2204" s="24"/>
      <c r="BR2204" s="24"/>
      <c r="BS2204" s="24"/>
      <c r="BT2204" s="24"/>
      <c r="BU2204" s="24"/>
      <c r="BV2204" s="24"/>
      <c r="BW2204" s="24"/>
      <c r="BX2204" s="24"/>
      <c r="BY2204" s="24"/>
      <c r="BZ2204" s="24"/>
      <c r="CA2204" s="24"/>
      <c r="CB2204" s="24"/>
      <c r="CC2204" s="24"/>
      <c r="CD2204" s="24"/>
      <c r="CE2204" s="24"/>
    </row>
    <row r="2205" spans="46:83" x14ac:dyDescent="0.15">
      <c r="AT2205" s="24"/>
      <c r="AU2205" s="24"/>
      <c r="AV2205" s="24"/>
      <c r="AW2205" s="24"/>
      <c r="AX2205" s="24"/>
      <c r="AY2205" s="24"/>
      <c r="AZ2205" s="24"/>
      <c r="BA2205" s="24"/>
      <c r="BB2205" s="24"/>
      <c r="BC2205" s="24"/>
      <c r="BD2205" s="24"/>
      <c r="BE2205" s="24"/>
      <c r="BF2205" s="24"/>
      <c r="BG2205" s="24"/>
      <c r="BH2205" s="24"/>
      <c r="BI2205" s="24"/>
      <c r="BJ2205" s="24"/>
      <c r="BK2205" s="24"/>
      <c r="BL2205" s="24"/>
      <c r="BM2205" s="24"/>
      <c r="BN2205" s="24"/>
      <c r="BO2205" s="24"/>
      <c r="BP2205" s="24"/>
      <c r="BQ2205" s="24"/>
      <c r="BR2205" s="24"/>
      <c r="BS2205" s="24"/>
      <c r="BT2205" s="24"/>
      <c r="BU2205" s="24"/>
      <c r="BV2205" s="24"/>
      <c r="BW2205" s="24"/>
      <c r="BX2205" s="24"/>
      <c r="BY2205" s="24"/>
      <c r="BZ2205" s="24"/>
      <c r="CA2205" s="24"/>
      <c r="CB2205" s="24"/>
      <c r="CC2205" s="24"/>
      <c r="CD2205" s="24"/>
      <c r="CE2205" s="24"/>
    </row>
    <row r="2206" spans="46:83" x14ac:dyDescent="0.15">
      <c r="AT2206" s="24"/>
      <c r="AU2206" s="24"/>
      <c r="AV2206" s="24"/>
      <c r="AW2206" s="24"/>
      <c r="AX2206" s="24"/>
      <c r="AY2206" s="24"/>
      <c r="AZ2206" s="24"/>
      <c r="BA2206" s="24"/>
      <c r="BB2206" s="24"/>
      <c r="BC2206" s="24"/>
      <c r="BD2206" s="24"/>
      <c r="BE2206" s="24"/>
      <c r="BF2206" s="24"/>
      <c r="BG2206" s="24"/>
      <c r="BH2206" s="24"/>
      <c r="BI2206" s="24"/>
      <c r="BJ2206" s="24"/>
      <c r="BK2206" s="24"/>
      <c r="BL2206" s="24"/>
      <c r="BM2206" s="24"/>
      <c r="BN2206" s="24"/>
      <c r="BO2206" s="24"/>
      <c r="BP2206" s="24"/>
      <c r="BQ2206" s="24"/>
      <c r="BR2206" s="24"/>
      <c r="BS2206" s="24"/>
      <c r="BT2206" s="24"/>
      <c r="BU2206" s="24"/>
      <c r="BV2206" s="24"/>
      <c r="BW2206" s="24"/>
      <c r="BX2206" s="24"/>
      <c r="BY2206" s="24"/>
      <c r="BZ2206" s="24"/>
      <c r="CA2206" s="24"/>
      <c r="CB2206" s="24"/>
      <c r="CC2206" s="24"/>
      <c r="CD2206" s="24"/>
      <c r="CE2206" s="24"/>
    </row>
    <row r="2207" spans="46:83" x14ac:dyDescent="0.15">
      <c r="AT2207" s="24"/>
      <c r="AU2207" s="24"/>
      <c r="AV2207" s="24"/>
      <c r="AW2207" s="24"/>
      <c r="AX2207" s="24"/>
      <c r="AY2207" s="24"/>
      <c r="AZ2207" s="24"/>
      <c r="BA2207" s="24"/>
      <c r="BB2207" s="24"/>
      <c r="BC2207" s="24"/>
      <c r="BD2207" s="24"/>
      <c r="BE2207" s="24"/>
      <c r="BF2207" s="24"/>
      <c r="BG2207" s="24"/>
      <c r="BH2207" s="24"/>
      <c r="BI2207" s="24"/>
      <c r="BJ2207" s="24"/>
      <c r="BK2207" s="24"/>
      <c r="BL2207" s="24"/>
      <c r="BM2207" s="24"/>
      <c r="BN2207" s="24"/>
      <c r="BO2207" s="24"/>
      <c r="BP2207" s="24"/>
      <c r="BQ2207" s="24"/>
      <c r="BR2207" s="24"/>
      <c r="BS2207" s="24"/>
      <c r="BT2207" s="24"/>
      <c r="BU2207" s="24"/>
      <c r="BV2207" s="24"/>
      <c r="BW2207" s="24"/>
      <c r="BX2207" s="24"/>
      <c r="BY2207" s="24"/>
      <c r="BZ2207" s="24"/>
      <c r="CA2207" s="24"/>
      <c r="CB2207" s="24"/>
      <c r="CC2207" s="24"/>
      <c r="CD2207" s="24"/>
      <c r="CE2207" s="24"/>
    </row>
    <row r="2208" spans="46:83" x14ac:dyDescent="0.15">
      <c r="AT2208" s="24"/>
      <c r="AU2208" s="24"/>
      <c r="AV2208" s="24"/>
      <c r="AW2208" s="24"/>
      <c r="AX2208" s="24"/>
      <c r="AY2208" s="24"/>
      <c r="AZ2208" s="24"/>
      <c r="BA2208" s="24"/>
      <c r="BB2208" s="24"/>
      <c r="BC2208" s="24"/>
      <c r="BD2208" s="24"/>
      <c r="BE2208" s="24"/>
      <c r="BF2208" s="24"/>
      <c r="BG2208" s="24"/>
      <c r="BH2208" s="24"/>
      <c r="BI2208" s="24"/>
      <c r="BJ2208" s="24"/>
      <c r="BK2208" s="24"/>
      <c r="BL2208" s="24"/>
      <c r="BM2208" s="24"/>
      <c r="BN2208" s="24"/>
      <c r="BO2208" s="24"/>
      <c r="BP2208" s="24"/>
      <c r="BQ2208" s="24"/>
      <c r="BR2208" s="24"/>
      <c r="BS2208" s="24"/>
      <c r="BT2208" s="24"/>
      <c r="BU2208" s="24"/>
      <c r="BV2208" s="24"/>
      <c r="BW2208" s="24"/>
      <c r="BX2208" s="24"/>
      <c r="BY2208" s="24"/>
      <c r="BZ2208" s="24"/>
      <c r="CA2208" s="24"/>
      <c r="CB2208" s="24"/>
      <c r="CC2208" s="24"/>
      <c r="CD2208" s="24"/>
      <c r="CE2208" s="24"/>
    </row>
    <row r="2209" spans="46:83" x14ac:dyDescent="0.15">
      <c r="AT2209" s="24"/>
      <c r="AU2209" s="24"/>
      <c r="AV2209" s="24"/>
      <c r="AW2209" s="24"/>
      <c r="AX2209" s="24"/>
      <c r="AY2209" s="24"/>
      <c r="AZ2209" s="24"/>
      <c r="BA2209" s="24"/>
      <c r="BB2209" s="24"/>
      <c r="BC2209" s="24"/>
      <c r="BD2209" s="24"/>
      <c r="BE2209" s="24"/>
      <c r="BF2209" s="24"/>
      <c r="BG2209" s="24"/>
      <c r="BH2209" s="24"/>
      <c r="BI2209" s="24"/>
      <c r="BJ2209" s="24"/>
      <c r="BK2209" s="24"/>
      <c r="BL2209" s="24"/>
      <c r="BM2209" s="24"/>
      <c r="BN2209" s="24"/>
      <c r="BO2209" s="24"/>
      <c r="BP2209" s="24"/>
      <c r="BQ2209" s="24"/>
      <c r="BR2209" s="24"/>
      <c r="BS2209" s="24"/>
      <c r="BT2209" s="24"/>
      <c r="BU2209" s="24"/>
      <c r="BV2209" s="24"/>
      <c r="BW2209" s="24"/>
      <c r="BX2209" s="24"/>
      <c r="BY2209" s="24"/>
      <c r="BZ2209" s="24"/>
      <c r="CA2209" s="24"/>
      <c r="CB2209" s="24"/>
      <c r="CC2209" s="24"/>
      <c r="CD2209" s="24"/>
      <c r="CE2209" s="24"/>
    </row>
    <row r="2210" spans="46:83" x14ac:dyDescent="0.15">
      <c r="AT2210" s="24"/>
      <c r="AU2210" s="24"/>
      <c r="AV2210" s="24"/>
      <c r="AW2210" s="24"/>
      <c r="AX2210" s="24"/>
      <c r="AY2210" s="24"/>
      <c r="AZ2210" s="24"/>
      <c r="BA2210" s="24"/>
      <c r="BB2210" s="24"/>
      <c r="BC2210" s="24"/>
      <c r="BD2210" s="24"/>
      <c r="BE2210" s="24"/>
      <c r="BF2210" s="24"/>
      <c r="BG2210" s="24"/>
      <c r="BH2210" s="24"/>
      <c r="BI2210" s="24"/>
      <c r="BJ2210" s="24"/>
      <c r="BK2210" s="24"/>
      <c r="BL2210" s="24"/>
      <c r="BM2210" s="24"/>
      <c r="BN2210" s="24"/>
      <c r="BO2210" s="24"/>
      <c r="BP2210" s="24"/>
      <c r="BQ2210" s="24"/>
      <c r="BR2210" s="24"/>
      <c r="BS2210" s="24"/>
      <c r="BT2210" s="24"/>
      <c r="BU2210" s="24"/>
      <c r="BV2210" s="24"/>
      <c r="BW2210" s="24"/>
      <c r="BX2210" s="24"/>
      <c r="BY2210" s="24"/>
      <c r="BZ2210" s="24"/>
      <c r="CA2210" s="24"/>
      <c r="CB2210" s="24"/>
      <c r="CC2210" s="24"/>
      <c r="CD2210" s="24"/>
      <c r="CE2210" s="24"/>
    </row>
    <row r="2211" spans="46:83" x14ac:dyDescent="0.15">
      <c r="AT2211" s="24"/>
      <c r="AU2211" s="24"/>
      <c r="AV2211" s="24"/>
      <c r="AW2211" s="24"/>
      <c r="AX2211" s="24"/>
      <c r="AY2211" s="24"/>
      <c r="AZ2211" s="24"/>
      <c r="BA2211" s="24"/>
      <c r="BB2211" s="24"/>
      <c r="BC2211" s="24"/>
      <c r="BD2211" s="24"/>
      <c r="BE2211" s="24"/>
      <c r="BF2211" s="24"/>
      <c r="BG2211" s="24"/>
      <c r="BH2211" s="24"/>
      <c r="BI2211" s="24"/>
      <c r="BJ2211" s="24"/>
      <c r="BK2211" s="24"/>
      <c r="BL2211" s="24"/>
      <c r="BM2211" s="24"/>
      <c r="BN2211" s="24"/>
      <c r="BO2211" s="24"/>
      <c r="BP2211" s="24"/>
      <c r="BQ2211" s="24"/>
      <c r="BR2211" s="24"/>
      <c r="BS2211" s="24"/>
      <c r="BT2211" s="24"/>
      <c r="BU2211" s="24"/>
      <c r="BV2211" s="24"/>
      <c r="BW2211" s="24"/>
      <c r="BX2211" s="24"/>
      <c r="BY2211" s="24"/>
      <c r="BZ2211" s="24"/>
      <c r="CA2211" s="24"/>
      <c r="CB2211" s="24"/>
      <c r="CC2211" s="24"/>
      <c r="CD2211" s="24"/>
      <c r="CE2211" s="24"/>
    </row>
    <row r="2212" spans="46:83" x14ac:dyDescent="0.15">
      <c r="AT2212" s="24"/>
      <c r="AU2212" s="24"/>
      <c r="AV2212" s="24"/>
      <c r="AW2212" s="24"/>
      <c r="AX2212" s="24"/>
      <c r="AY2212" s="24"/>
      <c r="AZ2212" s="24"/>
      <c r="BA2212" s="24"/>
      <c r="BB2212" s="24"/>
      <c r="BC2212" s="24"/>
      <c r="BD2212" s="24"/>
      <c r="BE2212" s="24"/>
      <c r="BF2212" s="24"/>
      <c r="BG2212" s="24"/>
      <c r="BH2212" s="24"/>
      <c r="BI2212" s="24"/>
      <c r="BJ2212" s="24"/>
      <c r="BK2212" s="24"/>
      <c r="BL2212" s="24"/>
      <c r="BM2212" s="24"/>
      <c r="BN2212" s="24"/>
      <c r="BO2212" s="24"/>
      <c r="BP2212" s="24"/>
      <c r="BQ2212" s="24"/>
      <c r="BR2212" s="24"/>
      <c r="BS2212" s="24"/>
      <c r="BT2212" s="24"/>
      <c r="BU2212" s="24"/>
      <c r="BV2212" s="24"/>
      <c r="BW2212" s="24"/>
      <c r="BX2212" s="24"/>
      <c r="BY2212" s="24"/>
      <c r="BZ2212" s="24"/>
      <c r="CA2212" s="24"/>
      <c r="CB2212" s="24"/>
      <c r="CC2212" s="24"/>
      <c r="CD2212" s="24"/>
      <c r="CE2212" s="24"/>
    </row>
    <row r="2213" spans="46:83" x14ac:dyDescent="0.15">
      <c r="AT2213" s="24"/>
      <c r="AU2213" s="24"/>
      <c r="AV2213" s="24"/>
      <c r="AW2213" s="24"/>
      <c r="AX2213" s="24"/>
      <c r="AY2213" s="24"/>
      <c r="AZ2213" s="24"/>
      <c r="BA2213" s="24"/>
      <c r="BB2213" s="24"/>
      <c r="BC2213" s="24"/>
      <c r="BD2213" s="24"/>
      <c r="BE2213" s="24"/>
      <c r="BF2213" s="24"/>
      <c r="BG2213" s="24"/>
      <c r="BH2213" s="24"/>
      <c r="BI2213" s="24"/>
      <c r="BJ2213" s="24"/>
      <c r="BK2213" s="24"/>
      <c r="BL2213" s="24"/>
      <c r="BM2213" s="24"/>
      <c r="BN2213" s="24"/>
      <c r="BO2213" s="24"/>
      <c r="BP2213" s="24"/>
      <c r="BQ2213" s="24"/>
      <c r="BR2213" s="24"/>
      <c r="BS2213" s="24"/>
      <c r="BT2213" s="24"/>
      <c r="BU2213" s="24"/>
      <c r="BV2213" s="24"/>
      <c r="BW2213" s="24"/>
      <c r="BX2213" s="24"/>
      <c r="BY2213" s="24"/>
      <c r="BZ2213" s="24"/>
      <c r="CA2213" s="24"/>
      <c r="CB2213" s="24"/>
      <c r="CC2213" s="24"/>
      <c r="CD2213" s="24"/>
      <c r="CE2213" s="24"/>
    </row>
    <row r="2214" spans="46:83" x14ac:dyDescent="0.15">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row>
    <row r="2215" spans="46:83" x14ac:dyDescent="0.15">
      <c r="AT2215" s="24"/>
      <c r="AU2215" s="24"/>
      <c r="AV2215" s="24"/>
      <c r="AW2215" s="24"/>
      <c r="AX2215" s="24"/>
      <c r="AY2215" s="24"/>
      <c r="AZ2215" s="24"/>
      <c r="BA2215" s="24"/>
      <c r="BB2215" s="24"/>
      <c r="BC2215" s="24"/>
      <c r="BD2215" s="24"/>
      <c r="BE2215" s="24"/>
      <c r="BF2215" s="24"/>
      <c r="BG2215" s="24"/>
      <c r="BH2215" s="24"/>
      <c r="BI2215" s="24"/>
      <c r="BJ2215" s="24"/>
      <c r="BK2215" s="24"/>
      <c r="BL2215" s="24"/>
      <c r="BM2215" s="24"/>
      <c r="BN2215" s="24"/>
      <c r="BO2215" s="24"/>
      <c r="BP2215" s="24"/>
      <c r="BQ2215" s="24"/>
      <c r="BR2215" s="24"/>
      <c r="BS2215" s="24"/>
      <c r="BT2215" s="24"/>
      <c r="BU2215" s="24"/>
      <c r="BV2215" s="24"/>
      <c r="BW2215" s="24"/>
      <c r="BX2215" s="24"/>
      <c r="BY2215" s="24"/>
      <c r="BZ2215" s="24"/>
      <c r="CA2215" s="24"/>
      <c r="CB2215" s="24"/>
      <c r="CC2215" s="24"/>
      <c r="CD2215" s="24"/>
      <c r="CE2215" s="24"/>
    </row>
    <row r="2216" spans="46:83" x14ac:dyDescent="0.15">
      <c r="AT2216" s="24"/>
      <c r="AU2216" s="24"/>
      <c r="AV2216" s="24"/>
      <c r="AW2216" s="24"/>
      <c r="AX2216" s="24"/>
      <c r="AY2216" s="24"/>
      <c r="AZ2216" s="24"/>
      <c r="BA2216" s="24"/>
      <c r="BB2216" s="24"/>
      <c r="BC2216" s="24"/>
      <c r="BD2216" s="24"/>
      <c r="BE2216" s="24"/>
      <c r="BF2216" s="24"/>
      <c r="BG2216" s="24"/>
      <c r="BH2216" s="24"/>
      <c r="BI2216" s="24"/>
      <c r="BJ2216" s="24"/>
      <c r="BK2216" s="24"/>
      <c r="BL2216" s="24"/>
      <c r="BM2216" s="24"/>
      <c r="BN2216" s="24"/>
      <c r="BO2216" s="24"/>
      <c r="BP2216" s="24"/>
      <c r="BQ2216" s="24"/>
      <c r="BR2216" s="24"/>
      <c r="BS2216" s="24"/>
      <c r="BT2216" s="24"/>
      <c r="BU2216" s="24"/>
      <c r="BV2216" s="24"/>
      <c r="BW2216" s="24"/>
      <c r="BX2216" s="24"/>
      <c r="BY2216" s="24"/>
      <c r="BZ2216" s="24"/>
      <c r="CA2216" s="24"/>
      <c r="CB2216" s="24"/>
      <c r="CC2216" s="24"/>
      <c r="CD2216" s="24"/>
      <c r="CE2216" s="24"/>
    </row>
    <row r="2217" spans="46:83" x14ac:dyDescent="0.15">
      <c r="AT2217" s="24"/>
      <c r="AU2217" s="24"/>
      <c r="AV2217" s="24"/>
      <c r="AW2217" s="24"/>
      <c r="AX2217" s="24"/>
      <c r="AY2217" s="24"/>
      <c r="AZ2217" s="24"/>
      <c r="BA2217" s="24"/>
      <c r="BB2217" s="24"/>
      <c r="BC2217" s="24"/>
      <c r="BD2217" s="24"/>
      <c r="BE2217" s="24"/>
      <c r="BF2217" s="24"/>
      <c r="BG2217" s="24"/>
      <c r="BH2217" s="24"/>
      <c r="BI2217" s="24"/>
      <c r="BJ2217" s="24"/>
      <c r="BK2217" s="24"/>
      <c r="BL2217" s="24"/>
      <c r="BM2217" s="24"/>
      <c r="BN2217" s="24"/>
      <c r="BO2217" s="24"/>
      <c r="BP2217" s="24"/>
      <c r="BQ2217" s="24"/>
      <c r="BR2217" s="24"/>
      <c r="BS2217" s="24"/>
      <c r="BT2217" s="24"/>
      <c r="BU2217" s="24"/>
      <c r="BV2217" s="24"/>
      <c r="BW2217" s="24"/>
      <c r="BX2217" s="24"/>
      <c r="BY2217" s="24"/>
      <c r="BZ2217" s="24"/>
      <c r="CA2217" s="24"/>
      <c r="CB2217" s="24"/>
      <c r="CC2217" s="24"/>
      <c r="CD2217" s="24"/>
      <c r="CE2217" s="24"/>
    </row>
    <row r="2218" spans="46:83" x14ac:dyDescent="0.15">
      <c r="AT2218" s="24"/>
      <c r="AU2218" s="24"/>
      <c r="AV2218" s="24"/>
      <c r="AW2218" s="24"/>
      <c r="AX2218" s="24"/>
      <c r="AY2218" s="24"/>
      <c r="AZ2218" s="24"/>
      <c r="BA2218" s="24"/>
      <c r="BB2218" s="24"/>
      <c r="BC2218" s="24"/>
      <c r="BD2218" s="24"/>
      <c r="BE2218" s="24"/>
      <c r="BF2218" s="24"/>
      <c r="BG2218" s="24"/>
      <c r="BH2218" s="24"/>
      <c r="BI2218" s="24"/>
      <c r="BJ2218" s="24"/>
      <c r="BK2218" s="24"/>
      <c r="BL2218" s="24"/>
      <c r="BM2218" s="24"/>
      <c r="BN2218" s="24"/>
      <c r="BO2218" s="24"/>
      <c r="BP2218" s="24"/>
      <c r="BQ2218" s="24"/>
      <c r="BR2218" s="24"/>
      <c r="BS2218" s="24"/>
      <c r="BT2218" s="24"/>
      <c r="BU2218" s="24"/>
      <c r="BV2218" s="24"/>
      <c r="BW2218" s="24"/>
      <c r="BX2218" s="24"/>
      <c r="BY2218" s="24"/>
      <c r="BZ2218" s="24"/>
      <c r="CA2218" s="24"/>
      <c r="CB2218" s="24"/>
      <c r="CC2218" s="24"/>
      <c r="CD2218" s="24"/>
      <c r="CE2218" s="24"/>
    </row>
    <row r="2219" spans="46:83" x14ac:dyDescent="0.15">
      <c r="AT2219" s="24"/>
      <c r="AU2219" s="24"/>
      <c r="AV2219" s="24"/>
      <c r="AW2219" s="24"/>
      <c r="AX2219" s="24"/>
      <c r="AY2219" s="24"/>
      <c r="AZ2219" s="24"/>
      <c r="BA2219" s="24"/>
      <c r="BB2219" s="24"/>
      <c r="BC2219" s="24"/>
      <c r="BD2219" s="24"/>
      <c r="BE2219" s="24"/>
      <c r="BF2219" s="24"/>
      <c r="BG2219" s="24"/>
      <c r="BH2219" s="24"/>
      <c r="BI2219" s="24"/>
      <c r="BJ2219" s="24"/>
      <c r="BK2219" s="24"/>
      <c r="BL2219" s="24"/>
      <c r="BM2219" s="24"/>
      <c r="BN2219" s="24"/>
      <c r="BO2219" s="24"/>
      <c r="BP2219" s="24"/>
      <c r="BQ2219" s="24"/>
      <c r="BR2219" s="24"/>
      <c r="BS2219" s="24"/>
      <c r="BT2219" s="24"/>
      <c r="BU2219" s="24"/>
      <c r="BV2219" s="24"/>
      <c r="BW2219" s="24"/>
      <c r="BX2219" s="24"/>
      <c r="BY2219" s="24"/>
      <c r="BZ2219" s="24"/>
      <c r="CA2219" s="24"/>
      <c r="CB2219" s="24"/>
      <c r="CC2219" s="24"/>
      <c r="CD2219" s="24"/>
      <c r="CE2219" s="24"/>
    </row>
    <row r="2220" spans="46:83" x14ac:dyDescent="0.15">
      <c r="AT2220" s="24"/>
      <c r="AU2220" s="24"/>
      <c r="AV2220" s="24"/>
      <c r="AW2220" s="24"/>
      <c r="AX2220" s="24"/>
      <c r="AY2220" s="24"/>
      <c r="AZ2220" s="24"/>
      <c r="BA2220" s="24"/>
      <c r="BB2220" s="24"/>
      <c r="BC2220" s="24"/>
      <c r="BD2220" s="24"/>
      <c r="BE2220" s="24"/>
      <c r="BF2220" s="24"/>
      <c r="BG2220" s="24"/>
      <c r="BH2220" s="24"/>
      <c r="BI2220" s="24"/>
      <c r="BJ2220" s="24"/>
      <c r="BK2220" s="24"/>
      <c r="BL2220" s="24"/>
      <c r="BM2220" s="24"/>
      <c r="BN2220" s="24"/>
      <c r="BO2220" s="24"/>
      <c r="BP2220" s="24"/>
      <c r="BQ2220" s="24"/>
      <c r="BR2220" s="24"/>
      <c r="BS2220" s="24"/>
      <c r="BT2220" s="24"/>
      <c r="BU2220" s="24"/>
      <c r="BV2220" s="24"/>
      <c r="BW2220" s="24"/>
      <c r="BX2220" s="24"/>
      <c r="BY2220" s="24"/>
      <c r="BZ2220" s="24"/>
      <c r="CA2220" s="24"/>
      <c r="CB2220" s="24"/>
      <c r="CC2220" s="24"/>
      <c r="CD2220" s="24"/>
      <c r="CE2220" s="24"/>
    </row>
    <row r="2221" spans="46:83" x14ac:dyDescent="0.15">
      <c r="AT2221" s="24"/>
      <c r="AU2221" s="24"/>
      <c r="AV2221" s="24"/>
      <c r="AW2221" s="24"/>
      <c r="AX2221" s="24"/>
      <c r="AY2221" s="24"/>
      <c r="AZ2221" s="24"/>
      <c r="BA2221" s="24"/>
      <c r="BB2221" s="24"/>
      <c r="BC2221" s="24"/>
      <c r="BD2221" s="24"/>
      <c r="BE2221" s="24"/>
      <c r="BF2221" s="24"/>
      <c r="BG2221" s="24"/>
      <c r="BH2221" s="24"/>
      <c r="BI2221" s="24"/>
      <c r="BJ2221" s="24"/>
      <c r="BK2221" s="24"/>
      <c r="BL2221" s="24"/>
      <c r="BM2221" s="24"/>
      <c r="BN2221" s="24"/>
      <c r="BO2221" s="24"/>
      <c r="BP2221" s="24"/>
      <c r="BQ2221" s="24"/>
      <c r="BR2221" s="24"/>
      <c r="BS2221" s="24"/>
      <c r="BT2221" s="24"/>
      <c r="BU2221" s="24"/>
      <c r="BV2221" s="24"/>
      <c r="BW2221" s="24"/>
      <c r="BX2221" s="24"/>
      <c r="BY2221" s="24"/>
      <c r="BZ2221" s="24"/>
      <c r="CA2221" s="24"/>
      <c r="CB2221" s="24"/>
      <c r="CC2221" s="24"/>
      <c r="CD2221" s="24"/>
      <c r="CE2221" s="24"/>
    </row>
    <row r="2222" spans="46:83" x14ac:dyDescent="0.15">
      <c r="AT2222" s="24"/>
      <c r="AU2222" s="24"/>
      <c r="AV2222" s="24"/>
      <c r="AW2222" s="24"/>
      <c r="AX2222" s="24"/>
      <c r="AY2222" s="24"/>
      <c r="AZ2222" s="24"/>
      <c r="BA2222" s="24"/>
      <c r="BB2222" s="24"/>
      <c r="BC2222" s="24"/>
      <c r="BD2222" s="24"/>
      <c r="BE2222" s="24"/>
      <c r="BF2222" s="24"/>
      <c r="BG2222" s="24"/>
      <c r="BH2222" s="24"/>
      <c r="BI2222" s="24"/>
      <c r="BJ2222" s="24"/>
      <c r="BK2222" s="24"/>
      <c r="BL2222" s="24"/>
      <c r="BM2222" s="24"/>
      <c r="BN2222" s="24"/>
      <c r="BO2222" s="24"/>
      <c r="BP2222" s="24"/>
      <c r="BQ2222" s="24"/>
      <c r="BR2222" s="24"/>
      <c r="BS2222" s="24"/>
      <c r="BT2222" s="24"/>
      <c r="BU2222" s="24"/>
      <c r="BV2222" s="24"/>
      <c r="BW2222" s="24"/>
      <c r="BX2222" s="24"/>
      <c r="BY2222" s="24"/>
      <c r="BZ2222" s="24"/>
      <c r="CA2222" s="24"/>
      <c r="CB2222" s="24"/>
      <c r="CC2222" s="24"/>
      <c r="CD2222" s="24"/>
      <c r="CE2222" s="24"/>
    </row>
    <row r="2223" spans="46:83" x14ac:dyDescent="0.15">
      <c r="AT2223" s="24"/>
      <c r="AU2223" s="24"/>
      <c r="AV2223" s="24"/>
      <c r="AW2223" s="24"/>
      <c r="AX2223" s="24"/>
      <c r="AY2223" s="24"/>
      <c r="AZ2223" s="24"/>
      <c r="BA2223" s="24"/>
      <c r="BB2223" s="24"/>
      <c r="BC2223" s="24"/>
      <c r="BD2223" s="24"/>
      <c r="BE2223" s="24"/>
      <c r="BF2223" s="24"/>
      <c r="BG2223" s="24"/>
      <c r="BH2223" s="24"/>
      <c r="BI2223" s="24"/>
      <c r="BJ2223" s="24"/>
      <c r="BK2223" s="24"/>
      <c r="BL2223" s="24"/>
      <c r="BM2223" s="24"/>
      <c r="BN2223" s="24"/>
      <c r="BO2223" s="24"/>
      <c r="BP2223" s="24"/>
      <c r="BQ2223" s="24"/>
      <c r="BR2223" s="24"/>
      <c r="BS2223" s="24"/>
      <c r="BT2223" s="24"/>
      <c r="BU2223" s="24"/>
      <c r="BV2223" s="24"/>
      <c r="BW2223" s="24"/>
      <c r="BX2223" s="24"/>
      <c r="BY2223" s="24"/>
      <c r="BZ2223" s="24"/>
      <c r="CA2223" s="24"/>
      <c r="CB2223" s="24"/>
      <c r="CC2223" s="24"/>
      <c r="CD2223" s="24"/>
      <c r="CE2223" s="24"/>
    </row>
    <row r="2224" spans="46:83" x14ac:dyDescent="0.15">
      <c r="AT2224" s="24"/>
      <c r="AU2224" s="24"/>
      <c r="AV2224" s="24"/>
      <c r="AW2224" s="24"/>
      <c r="AX2224" s="24"/>
      <c r="AY2224" s="24"/>
      <c r="AZ2224" s="24"/>
      <c r="BA2224" s="24"/>
      <c r="BB2224" s="24"/>
      <c r="BC2224" s="24"/>
      <c r="BD2224" s="24"/>
      <c r="BE2224" s="24"/>
      <c r="BF2224" s="24"/>
      <c r="BG2224" s="24"/>
      <c r="BH2224" s="24"/>
      <c r="BI2224" s="24"/>
      <c r="BJ2224" s="24"/>
      <c r="BK2224" s="24"/>
      <c r="BL2224" s="24"/>
      <c r="BM2224" s="24"/>
      <c r="BN2224" s="24"/>
      <c r="BO2224" s="24"/>
      <c r="BP2224" s="24"/>
      <c r="BQ2224" s="24"/>
      <c r="BR2224" s="24"/>
      <c r="BS2224" s="24"/>
      <c r="BT2224" s="24"/>
      <c r="BU2224" s="24"/>
      <c r="BV2224" s="24"/>
      <c r="BW2224" s="24"/>
      <c r="BX2224" s="24"/>
      <c r="BY2224" s="24"/>
      <c r="BZ2224" s="24"/>
      <c r="CA2224" s="24"/>
      <c r="CB2224" s="24"/>
      <c r="CC2224" s="24"/>
      <c r="CD2224" s="24"/>
      <c r="CE2224" s="24"/>
    </row>
    <row r="2225" spans="46:83" x14ac:dyDescent="0.15">
      <c r="AT2225" s="24"/>
      <c r="AU2225" s="24"/>
      <c r="AV2225" s="24"/>
      <c r="AW2225" s="24"/>
      <c r="AX2225" s="24"/>
      <c r="AY2225" s="24"/>
      <c r="AZ2225" s="24"/>
      <c r="BA2225" s="24"/>
      <c r="BB2225" s="24"/>
      <c r="BC2225" s="24"/>
      <c r="BD2225" s="24"/>
      <c r="BE2225" s="24"/>
      <c r="BF2225" s="24"/>
      <c r="BG2225" s="24"/>
      <c r="BH2225" s="24"/>
      <c r="BI2225" s="24"/>
      <c r="BJ2225" s="24"/>
      <c r="BK2225" s="24"/>
      <c r="BL2225" s="24"/>
      <c r="BM2225" s="24"/>
      <c r="BN2225" s="24"/>
      <c r="BO2225" s="24"/>
      <c r="BP2225" s="24"/>
      <c r="BQ2225" s="24"/>
      <c r="BR2225" s="24"/>
      <c r="BS2225" s="24"/>
      <c r="BT2225" s="24"/>
      <c r="BU2225" s="24"/>
      <c r="BV2225" s="24"/>
      <c r="BW2225" s="24"/>
      <c r="BX2225" s="24"/>
      <c r="BY2225" s="24"/>
      <c r="BZ2225" s="24"/>
      <c r="CA2225" s="24"/>
      <c r="CB2225" s="24"/>
      <c r="CC2225" s="24"/>
      <c r="CD2225" s="24"/>
      <c r="CE2225" s="24"/>
    </row>
    <row r="2226" spans="46:83" x14ac:dyDescent="0.15">
      <c r="AT2226" s="24"/>
      <c r="AU2226" s="24"/>
      <c r="AV2226" s="24"/>
      <c r="AW2226" s="24"/>
      <c r="AX2226" s="24"/>
      <c r="AY2226" s="24"/>
      <c r="AZ2226" s="24"/>
      <c r="BA2226" s="24"/>
      <c r="BB2226" s="24"/>
      <c r="BC2226" s="24"/>
      <c r="BD2226" s="24"/>
      <c r="BE2226" s="24"/>
      <c r="BF2226" s="24"/>
      <c r="BG2226" s="24"/>
      <c r="BH2226" s="24"/>
      <c r="BI2226" s="24"/>
      <c r="BJ2226" s="24"/>
      <c r="BK2226" s="24"/>
      <c r="BL2226" s="24"/>
      <c r="BM2226" s="24"/>
      <c r="BN2226" s="24"/>
      <c r="BO2226" s="24"/>
      <c r="BP2226" s="24"/>
      <c r="BQ2226" s="24"/>
      <c r="BR2226" s="24"/>
      <c r="BS2226" s="24"/>
      <c r="BT2226" s="24"/>
      <c r="BU2226" s="24"/>
      <c r="BV2226" s="24"/>
      <c r="BW2226" s="24"/>
      <c r="BX2226" s="24"/>
      <c r="BY2226" s="24"/>
      <c r="BZ2226" s="24"/>
      <c r="CA2226" s="24"/>
      <c r="CB2226" s="24"/>
      <c r="CC2226" s="24"/>
      <c r="CD2226" s="24"/>
      <c r="CE2226" s="24"/>
    </row>
    <row r="2227" spans="46:83" x14ac:dyDescent="0.15">
      <c r="AT2227" s="24"/>
      <c r="AU2227" s="24"/>
      <c r="AV2227" s="24"/>
      <c r="AW2227" s="24"/>
      <c r="AX2227" s="24"/>
      <c r="AY2227" s="24"/>
      <c r="AZ2227" s="24"/>
      <c r="BA2227" s="24"/>
      <c r="BB2227" s="24"/>
      <c r="BC2227" s="24"/>
      <c r="BD2227" s="24"/>
      <c r="BE2227" s="24"/>
      <c r="BF2227" s="24"/>
      <c r="BG2227" s="24"/>
      <c r="BH2227" s="24"/>
      <c r="BI2227" s="24"/>
      <c r="BJ2227" s="24"/>
      <c r="BK2227" s="24"/>
      <c r="BL2227" s="24"/>
      <c r="BM2227" s="24"/>
      <c r="BN2227" s="24"/>
      <c r="BO2227" s="24"/>
      <c r="BP2227" s="24"/>
      <c r="BQ2227" s="24"/>
      <c r="BR2227" s="24"/>
      <c r="BS2227" s="24"/>
      <c r="BT2227" s="24"/>
      <c r="BU2227" s="24"/>
      <c r="BV2227" s="24"/>
      <c r="BW2227" s="24"/>
      <c r="BX2227" s="24"/>
      <c r="BY2227" s="24"/>
      <c r="BZ2227" s="24"/>
      <c r="CA2227" s="24"/>
      <c r="CB2227" s="24"/>
      <c r="CC2227" s="24"/>
      <c r="CD2227" s="24"/>
      <c r="CE2227" s="24"/>
    </row>
    <row r="2228" spans="46:83" x14ac:dyDescent="0.15">
      <c r="AT2228" s="24"/>
      <c r="AU2228" s="24"/>
      <c r="AV2228" s="24"/>
      <c r="AW2228" s="24"/>
      <c r="AX2228" s="24"/>
      <c r="AY2228" s="24"/>
      <c r="AZ2228" s="24"/>
      <c r="BA2228" s="24"/>
      <c r="BB2228" s="24"/>
      <c r="BC2228" s="24"/>
      <c r="BD2228" s="24"/>
      <c r="BE2228" s="24"/>
      <c r="BF2228" s="24"/>
      <c r="BG2228" s="24"/>
      <c r="BH2228" s="24"/>
      <c r="BI2228" s="24"/>
      <c r="BJ2228" s="24"/>
      <c r="BK2228" s="24"/>
      <c r="BL2228" s="24"/>
      <c r="BM2228" s="24"/>
      <c r="BN2228" s="24"/>
      <c r="BO2228" s="24"/>
      <c r="BP2228" s="24"/>
      <c r="BQ2228" s="24"/>
      <c r="BR2228" s="24"/>
      <c r="BS2228" s="24"/>
      <c r="BT2228" s="24"/>
      <c r="BU2228" s="24"/>
      <c r="BV2228" s="24"/>
      <c r="BW2228" s="24"/>
      <c r="BX2228" s="24"/>
      <c r="BY2228" s="24"/>
      <c r="BZ2228" s="24"/>
      <c r="CA2228" s="24"/>
      <c r="CB2228" s="24"/>
      <c r="CC2228" s="24"/>
      <c r="CD2228" s="24"/>
      <c r="CE2228" s="24"/>
    </row>
    <row r="2229" spans="46:83" x14ac:dyDescent="0.15">
      <c r="AT2229" s="24"/>
      <c r="AU2229" s="24"/>
      <c r="AV2229" s="24"/>
      <c r="AW2229" s="24"/>
      <c r="AX2229" s="24"/>
      <c r="AY2229" s="24"/>
      <c r="AZ2229" s="24"/>
      <c r="BA2229" s="24"/>
      <c r="BB2229" s="24"/>
      <c r="BC2229" s="24"/>
      <c r="BD2229" s="24"/>
      <c r="BE2229" s="24"/>
      <c r="BF2229" s="24"/>
      <c r="BG2229" s="24"/>
      <c r="BH2229" s="24"/>
      <c r="BI2229" s="24"/>
      <c r="BJ2229" s="24"/>
      <c r="BK2229" s="24"/>
      <c r="BL2229" s="24"/>
      <c r="BM2229" s="24"/>
      <c r="BN2229" s="24"/>
      <c r="BO2229" s="24"/>
      <c r="BP2229" s="24"/>
      <c r="BQ2229" s="24"/>
      <c r="BR2229" s="24"/>
      <c r="BS2229" s="24"/>
      <c r="BT2229" s="24"/>
      <c r="BU2229" s="24"/>
      <c r="BV2229" s="24"/>
      <c r="BW2229" s="24"/>
      <c r="BX2229" s="24"/>
      <c r="BY2229" s="24"/>
      <c r="BZ2229" s="24"/>
      <c r="CA2229" s="24"/>
      <c r="CB2229" s="24"/>
      <c r="CC2229" s="24"/>
      <c r="CD2229" s="24"/>
      <c r="CE2229" s="24"/>
    </row>
    <row r="2230" spans="46:83" x14ac:dyDescent="0.15">
      <c r="AT2230" s="24"/>
      <c r="AU2230" s="24"/>
      <c r="AV2230" s="24"/>
      <c r="AW2230" s="24"/>
      <c r="AX2230" s="24"/>
      <c r="AY2230" s="24"/>
      <c r="AZ2230" s="24"/>
      <c r="BA2230" s="24"/>
      <c r="BB2230" s="24"/>
      <c r="BC2230" s="24"/>
      <c r="BD2230" s="24"/>
      <c r="BE2230" s="24"/>
      <c r="BF2230" s="24"/>
      <c r="BG2230" s="24"/>
      <c r="BH2230" s="24"/>
      <c r="BI2230" s="24"/>
      <c r="BJ2230" s="24"/>
      <c r="BK2230" s="24"/>
      <c r="BL2230" s="24"/>
      <c r="BM2230" s="24"/>
      <c r="BN2230" s="24"/>
      <c r="BO2230" s="24"/>
      <c r="BP2230" s="24"/>
      <c r="BQ2230" s="24"/>
      <c r="BR2230" s="24"/>
      <c r="BS2230" s="24"/>
      <c r="BT2230" s="24"/>
      <c r="BU2230" s="24"/>
      <c r="BV2230" s="24"/>
      <c r="BW2230" s="24"/>
      <c r="BX2230" s="24"/>
      <c r="BY2230" s="24"/>
      <c r="BZ2230" s="24"/>
      <c r="CA2230" s="24"/>
      <c r="CB2230" s="24"/>
      <c r="CC2230" s="24"/>
      <c r="CD2230" s="24"/>
      <c r="CE2230" s="24"/>
    </row>
    <row r="2231" spans="46:83" x14ac:dyDescent="0.15">
      <c r="AT2231" s="24"/>
      <c r="AU2231" s="24"/>
      <c r="AV2231" s="24"/>
      <c r="AW2231" s="24"/>
      <c r="AX2231" s="24"/>
      <c r="AY2231" s="24"/>
      <c r="AZ2231" s="24"/>
      <c r="BA2231" s="24"/>
      <c r="BB2231" s="24"/>
      <c r="BC2231" s="24"/>
      <c r="BD2231" s="24"/>
      <c r="BE2231" s="24"/>
      <c r="BF2231" s="24"/>
      <c r="BG2231" s="24"/>
      <c r="BH2231" s="24"/>
      <c r="BI2231" s="24"/>
      <c r="BJ2231" s="24"/>
      <c r="BK2231" s="24"/>
      <c r="BL2231" s="24"/>
      <c r="BM2231" s="24"/>
      <c r="BN2231" s="24"/>
      <c r="BO2231" s="24"/>
      <c r="BP2231" s="24"/>
      <c r="BQ2231" s="24"/>
      <c r="BR2231" s="24"/>
      <c r="BS2231" s="24"/>
      <c r="BT2231" s="24"/>
      <c r="BU2231" s="24"/>
      <c r="BV2231" s="24"/>
      <c r="BW2231" s="24"/>
      <c r="BX2231" s="24"/>
      <c r="BY2231" s="24"/>
      <c r="BZ2231" s="24"/>
      <c r="CA2231" s="24"/>
      <c r="CB2231" s="24"/>
      <c r="CC2231" s="24"/>
      <c r="CD2231" s="24"/>
      <c r="CE2231" s="24"/>
    </row>
    <row r="2232" spans="46:83" x14ac:dyDescent="0.15">
      <c r="AT2232" s="24"/>
      <c r="AU2232" s="24"/>
      <c r="AV2232" s="24"/>
      <c r="AW2232" s="24"/>
      <c r="AX2232" s="24"/>
      <c r="AY2232" s="24"/>
      <c r="AZ2232" s="24"/>
      <c r="BA2232" s="24"/>
      <c r="BB2232" s="24"/>
      <c r="BC2232" s="24"/>
      <c r="BD2232" s="24"/>
      <c r="BE2232" s="24"/>
      <c r="BF2232" s="24"/>
      <c r="BG2232" s="24"/>
      <c r="BH2232" s="24"/>
      <c r="BI2232" s="24"/>
      <c r="BJ2232" s="24"/>
      <c r="BK2232" s="24"/>
      <c r="BL2232" s="24"/>
      <c r="BM2232" s="24"/>
      <c r="BN2232" s="24"/>
      <c r="BO2232" s="24"/>
      <c r="BP2232" s="24"/>
      <c r="BQ2232" s="24"/>
      <c r="BR2232" s="24"/>
      <c r="BS2232" s="24"/>
      <c r="BT2232" s="24"/>
      <c r="BU2232" s="24"/>
      <c r="BV2232" s="24"/>
      <c r="BW2232" s="24"/>
      <c r="BX2232" s="24"/>
      <c r="BY2232" s="24"/>
      <c r="BZ2232" s="24"/>
      <c r="CA2232" s="24"/>
      <c r="CB2232" s="24"/>
      <c r="CC2232" s="24"/>
      <c r="CD2232" s="24"/>
      <c r="CE2232" s="24"/>
    </row>
    <row r="2233" spans="46:83" x14ac:dyDescent="0.15">
      <c r="AT2233" s="24"/>
      <c r="AU2233" s="24"/>
      <c r="AV2233" s="24"/>
      <c r="AW2233" s="24"/>
      <c r="AX2233" s="24"/>
      <c r="AY2233" s="24"/>
      <c r="AZ2233" s="24"/>
      <c r="BA2233" s="24"/>
      <c r="BB2233" s="24"/>
      <c r="BC2233" s="24"/>
      <c r="BD2233" s="24"/>
      <c r="BE2233" s="24"/>
      <c r="BF2233" s="24"/>
      <c r="BG2233" s="24"/>
      <c r="BH2233" s="24"/>
      <c r="BI2233" s="24"/>
      <c r="BJ2233" s="24"/>
      <c r="BK2233" s="24"/>
      <c r="BL2233" s="24"/>
      <c r="BM2233" s="24"/>
      <c r="BN2233" s="24"/>
      <c r="BO2233" s="24"/>
      <c r="BP2233" s="24"/>
      <c r="BQ2233" s="24"/>
      <c r="BR2233" s="24"/>
      <c r="BS2233" s="24"/>
      <c r="BT2233" s="24"/>
      <c r="BU2233" s="24"/>
      <c r="BV2233" s="24"/>
      <c r="BW2233" s="24"/>
      <c r="BX2233" s="24"/>
      <c r="BY2233" s="24"/>
      <c r="BZ2233" s="24"/>
      <c r="CA2233" s="24"/>
      <c r="CB2233" s="24"/>
      <c r="CC2233" s="24"/>
      <c r="CD2233" s="24"/>
      <c r="CE2233" s="24"/>
    </row>
    <row r="2234" spans="46:83" x14ac:dyDescent="0.15">
      <c r="AT2234" s="24"/>
      <c r="AU2234" s="24"/>
      <c r="AV2234" s="24"/>
      <c r="AW2234" s="24"/>
      <c r="AX2234" s="24"/>
      <c r="AY2234" s="24"/>
      <c r="AZ2234" s="24"/>
      <c r="BA2234" s="24"/>
      <c r="BB2234" s="24"/>
      <c r="BC2234" s="24"/>
      <c r="BD2234" s="24"/>
      <c r="BE2234" s="24"/>
      <c r="BF2234" s="24"/>
      <c r="BG2234" s="24"/>
      <c r="BH2234" s="24"/>
      <c r="BI2234" s="24"/>
      <c r="BJ2234" s="24"/>
      <c r="BK2234" s="24"/>
      <c r="BL2234" s="24"/>
      <c r="BM2234" s="24"/>
      <c r="BN2234" s="24"/>
      <c r="BO2234" s="24"/>
      <c r="BP2234" s="24"/>
      <c r="BQ2234" s="24"/>
      <c r="BR2234" s="24"/>
      <c r="BS2234" s="24"/>
      <c r="BT2234" s="24"/>
      <c r="BU2234" s="24"/>
      <c r="BV2234" s="24"/>
      <c r="BW2234" s="24"/>
      <c r="BX2234" s="24"/>
      <c r="BY2234" s="24"/>
      <c r="BZ2234" s="24"/>
      <c r="CA2234" s="24"/>
      <c r="CB2234" s="24"/>
      <c r="CC2234" s="24"/>
      <c r="CD2234" s="24"/>
      <c r="CE2234" s="24"/>
    </row>
    <row r="2235" spans="46:83" x14ac:dyDescent="0.15">
      <c r="AT2235" s="24"/>
      <c r="AU2235" s="24"/>
      <c r="AV2235" s="24"/>
      <c r="AW2235" s="24"/>
      <c r="AX2235" s="24"/>
      <c r="AY2235" s="24"/>
      <c r="AZ2235" s="24"/>
      <c r="BA2235" s="24"/>
      <c r="BB2235" s="24"/>
      <c r="BC2235" s="24"/>
      <c r="BD2235" s="24"/>
      <c r="BE2235" s="24"/>
      <c r="BF2235" s="24"/>
      <c r="BG2235" s="24"/>
      <c r="BH2235" s="24"/>
      <c r="BI2235" s="24"/>
      <c r="BJ2235" s="24"/>
      <c r="BK2235" s="24"/>
      <c r="BL2235" s="24"/>
      <c r="BM2235" s="24"/>
      <c r="BN2235" s="24"/>
      <c r="BO2235" s="24"/>
      <c r="BP2235" s="24"/>
      <c r="BQ2235" s="24"/>
      <c r="BR2235" s="24"/>
      <c r="BS2235" s="24"/>
      <c r="BT2235" s="24"/>
      <c r="BU2235" s="24"/>
      <c r="BV2235" s="24"/>
      <c r="BW2235" s="24"/>
      <c r="BX2235" s="24"/>
      <c r="BY2235" s="24"/>
      <c r="BZ2235" s="24"/>
      <c r="CA2235" s="24"/>
      <c r="CB2235" s="24"/>
      <c r="CC2235" s="24"/>
      <c r="CD2235" s="24"/>
      <c r="CE2235" s="24"/>
    </row>
    <row r="2236" spans="46:83" x14ac:dyDescent="0.15">
      <c r="AT2236" s="24"/>
      <c r="AU2236" s="24"/>
      <c r="AV2236" s="24"/>
      <c r="AW2236" s="24"/>
      <c r="AX2236" s="24"/>
      <c r="AY2236" s="24"/>
      <c r="AZ2236" s="24"/>
      <c r="BA2236" s="24"/>
      <c r="BB2236" s="24"/>
      <c r="BC2236" s="24"/>
      <c r="BD2236" s="24"/>
      <c r="BE2236" s="24"/>
      <c r="BF2236" s="24"/>
      <c r="BG2236" s="24"/>
      <c r="BH2236" s="24"/>
      <c r="BI2236" s="24"/>
      <c r="BJ2236" s="24"/>
      <c r="BK2236" s="24"/>
      <c r="BL2236" s="24"/>
      <c r="BM2236" s="24"/>
      <c r="BN2236" s="24"/>
      <c r="BO2236" s="24"/>
      <c r="BP2236" s="24"/>
      <c r="BQ2236" s="24"/>
      <c r="BR2236" s="24"/>
      <c r="BS2236" s="24"/>
      <c r="BT2236" s="24"/>
      <c r="BU2236" s="24"/>
      <c r="BV2236" s="24"/>
      <c r="BW2236" s="24"/>
      <c r="BX2236" s="24"/>
      <c r="BY2236" s="24"/>
      <c r="BZ2236" s="24"/>
      <c r="CA2236" s="24"/>
      <c r="CB2236" s="24"/>
      <c r="CC2236" s="24"/>
      <c r="CD2236" s="24"/>
      <c r="CE2236" s="24"/>
    </row>
    <row r="2237" spans="46:83" x14ac:dyDescent="0.15">
      <c r="AT2237" s="24"/>
      <c r="AU2237" s="24"/>
      <c r="AV2237" s="24"/>
      <c r="AW2237" s="24"/>
      <c r="AX2237" s="24"/>
      <c r="AY2237" s="24"/>
      <c r="AZ2237" s="24"/>
      <c r="BA2237" s="24"/>
      <c r="BB2237" s="24"/>
      <c r="BC2237" s="24"/>
      <c r="BD2237" s="24"/>
      <c r="BE2237" s="24"/>
      <c r="BF2237" s="24"/>
      <c r="BG2237" s="24"/>
      <c r="BH2237" s="24"/>
      <c r="BI2237" s="24"/>
      <c r="BJ2237" s="24"/>
      <c r="BK2237" s="24"/>
      <c r="BL2237" s="24"/>
      <c r="BM2237" s="24"/>
      <c r="BN2237" s="24"/>
      <c r="BO2237" s="24"/>
      <c r="BP2237" s="24"/>
      <c r="BQ2237" s="24"/>
      <c r="BR2237" s="24"/>
      <c r="BS2237" s="24"/>
      <c r="BT2237" s="24"/>
      <c r="BU2237" s="24"/>
      <c r="BV2237" s="24"/>
      <c r="BW2237" s="24"/>
      <c r="BX2237" s="24"/>
      <c r="BY2237" s="24"/>
      <c r="BZ2237" s="24"/>
      <c r="CA2237" s="24"/>
      <c r="CB2237" s="24"/>
      <c r="CC2237" s="24"/>
      <c r="CD2237" s="24"/>
      <c r="CE2237" s="24"/>
    </row>
    <row r="2238" spans="46:83" x14ac:dyDescent="0.15">
      <c r="AT2238" s="24"/>
      <c r="AU2238" s="24"/>
      <c r="AV2238" s="24"/>
      <c r="AW2238" s="24"/>
      <c r="AX2238" s="24"/>
      <c r="AY2238" s="24"/>
      <c r="AZ2238" s="24"/>
      <c r="BA2238" s="24"/>
      <c r="BB2238" s="24"/>
      <c r="BC2238" s="24"/>
      <c r="BD2238" s="24"/>
      <c r="BE2238" s="24"/>
      <c r="BF2238" s="24"/>
      <c r="BG2238" s="24"/>
      <c r="BH2238" s="24"/>
      <c r="BI2238" s="24"/>
      <c r="BJ2238" s="24"/>
      <c r="BK2238" s="24"/>
      <c r="BL2238" s="24"/>
      <c r="BM2238" s="24"/>
      <c r="BN2238" s="24"/>
      <c r="BO2238" s="24"/>
      <c r="BP2238" s="24"/>
      <c r="BQ2238" s="24"/>
      <c r="BR2238" s="24"/>
      <c r="BS2238" s="24"/>
      <c r="BT2238" s="24"/>
      <c r="BU2238" s="24"/>
      <c r="BV2238" s="24"/>
      <c r="BW2238" s="24"/>
      <c r="BX2238" s="24"/>
      <c r="BY2238" s="24"/>
      <c r="BZ2238" s="24"/>
      <c r="CA2238" s="24"/>
      <c r="CB2238" s="24"/>
      <c r="CC2238" s="24"/>
      <c r="CD2238" s="24"/>
      <c r="CE2238" s="24"/>
    </row>
    <row r="2239" spans="46:83" x14ac:dyDescent="0.15">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row>
    <row r="2240" spans="46:83" x14ac:dyDescent="0.15">
      <c r="AT2240" s="24"/>
      <c r="AU2240" s="24"/>
      <c r="AV2240" s="24"/>
      <c r="AW2240" s="24"/>
      <c r="AX2240" s="24"/>
      <c r="AY2240" s="24"/>
      <c r="AZ2240" s="24"/>
      <c r="BA2240" s="24"/>
      <c r="BB2240" s="24"/>
      <c r="BC2240" s="24"/>
      <c r="BD2240" s="24"/>
      <c r="BE2240" s="24"/>
      <c r="BF2240" s="24"/>
      <c r="BG2240" s="24"/>
      <c r="BH2240" s="24"/>
      <c r="BI2240" s="24"/>
      <c r="BJ2240" s="24"/>
      <c r="BK2240" s="24"/>
      <c r="BL2240" s="24"/>
      <c r="BM2240" s="24"/>
      <c r="BN2240" s="24"/>
      <c r="BO2240" s="24"/>
      <c r="BP2240" s="24"/>
      <c r="BQ2240" s="24"/>
      <c r="BR2240" s="24"/>
      <c r="BS2240" s="24"/>
      <c r="BT2240" s="24"/>
      <c r="BU2240" s="24"/>
      <c r="BV2240" s="24"/>
      <c r="BW2240" s="24"/>
      <c r="BX2240" s="24"/>
      <c r="BY2240" s="24"/>
      <c r="BZ2240" s="24"/>
      <c r="CA2240" s="24"/>
      <c r="CB2240" s="24"/>
      <c r="CC2240" s="24"/>
      <c r="CD2240" s="24"/>
      <c r="CE2240" s="24"/>
    </row>
    <row r="2241" spans="46:83" x14ac:dyDescent="0.15">
      <c r="AT2241" s="24"/>
      <c r="AU2241" s="24"/>
      <c r="AV2241" s="24"/>
      <c r="AW2241" s="24"/>
      <c r="AX2241" s="24"/>
      <c r="AY2241" s="24"/>
      <c r="AZ2241" s="24"/>
      <c r="BA2241" s="24"/>
      <c r="BB2241" s="24"/>
      <c r="BC2241" s="24"/>
      <c r="BD2241" s="24"/>
      <c r="BE2241" s="24"/>
      <c r="BF2241" s="24"/>
      <c r="BG2241" s="24"/>
      <c r="BH2241" s="24"/>
      <c r="BI2241" s="24"/>
      <c r="BJ2241" s="24"/>
      <c r="BK2241" s="24"/>
      <c r="BL2241" s="24"/>
      <c r="BM2241" s="24"/>
      <c r="BN2241" s="24"/>
      <c r="BO2241" s="24"/>
      <c r="BP2241" s="24"/>
      <c r="BQ2241" s="24"/>
      <c r="BR2241" s="24"/>
      <c r="BS2241" s="24"/>
      <c r="BT2241" s="24"/>
      <c r="BU2241" s="24"/>
      <c r="BV2241" s="24"/>
      <c r="BW2241" s="24"/>
      <c r="BX2241" s="24"/>
      <c r="BY2241" s="24"/>
      <c r="BZ2241" s="24"/>
      <c r="CA2241" s="24"/>
      <c r="CB2241" s="24"/>
      <c r="CC2241" s="24"/>
      <c r="CD2241" s="24"/>
      <c r="CE2241" s="24"/>
    </row>
    <row r="2242" spans="46:83" x14ac:dyDescent="0.15">
      <c r="AT2242" s="24"/>
      <c r="AU2242" s="24"/>
      <c r="AV2242" s="24"/>
      <c r="AW2242" s="24"/>
      <c r="AX2242" s="24"/>
      <c r="AY2242" s="24"/>
      <c r="AZ2242" s="24"/>
      <c r="BA2242" s="24"/>
      <c r="BB2242" s="24"/>
      <c r="BC2242" s="24"/>
      <c r="BD2242" s="24"/>
      <c r="BE2242" s="24"/>
      <c r="BF2242" s="24"/>
      <c r="BG2242" s="24"/>
      <c r="BH2242" s="24"/>
      <c r="BI2242" s="24"/>
      <c r="BJ2242" s="24"/>
      <c r="BK2242" s="24"/>
      <c r="BL2242" s="24"/>
      <c r="BM2242" s="24"/>
      <c r="BN2242" s="24"/>
      <c r="BO2242" s="24"/>
      <c r="BP2242" s="24"/>
      <c r="BQ2242" s="24"/>
      <c r="BR2242" s="24"/>
      <c r="BS2242" s="24"/>
      <c r="BT2242" s="24"/>
      <c r="BU2242" s="24"/>
      <c r="BV2242" s="24"/>
      <c r="BW2242" s="24"/>
      <c r="BX2242" s="24"/>
      <c r="BY2242" s="24"/>
      <c r="BZ2242" s="24"/>
      <c r="CA2242" s="24"/>
      <c r="CB2242" s="24"/>
      <c r="CC2242" s="24"/>
      <c r="CD2242" s="24"/>
      <c r="CE2242" s="24"/>
    </row>
    <row r="2243" spans="46:83" x14ac:dyDescent="0.15">
      <c r="AT2243" s="24"/>
      <c r="AU2243" s="24"/>
      <c r="AV2243" s="24"/>
      <c r="AW2243" s="24"/>
      <c r="AX2243" s="24"/>
      <c r="AY2243" s="24"/>
      <c r="AZ2243" s="24"/>
      <c r="BA2243" s="24"/>
      <c r="BB2243" s="24"/>
      <c r="BC2243" s="24"/>
      <c r="BD2243" s="24"/>
      <c r="BE2243" s="24"/>
      <c r="BF2243" s="24"/>
      <c r="BG2243" s="24"/>
      <c r="BH2243" s="24"/>
      <c r="BI2243" s="24"/>
      <c r="BJ2243" s="24"/>
      <c r="BK2243" s="24"/>
      <c r="BL2243" s="24"/>
      <c r="BM2243" s="24"/>
      <c r="BN2243" s="24"/>
      <c r="BO2243" s="24"/>
      <c r="BP2243" s="24"/>
      <c r="BQ2243" s="24"/>
      <c r="BR2243" s="24"/>
      <c r="BS2243" s="24"/>
      <c r="BT2243" s="24"/>
      <c r="BU2243" s="24"/>
      <c r="BV2243" s="24"/>
      <c r="BW2243" s="24"/>
      <c r="BX2243" s="24"/>
      <c r="BY2243" s="24"/>
      <c r="BZ2243" s="24"/>
      <c r="CA2243" s="24"/>
      <c r="CB2243" s="24"/>
      <c r="CC2243" s="24"/>
      <c r="CD2243" s="24"/>
      <c r="CE2243" s="24"/>
    </row>
    <row r="2244" spans="46:83" x14ac:dyDescent="0.15">
      <c r="AT2244" s="24"/>
      <c r="AU2244" s="24"/>
      <c r="AV2244" s="24"/>
      <c r="AW2244" s="24"/>
      <c r="AX2244" s="24"/>
      <c r="AY2244" s="24"/>
      <c r="AZ2244" s="24"/>
      <c r="BA2244" s="24"/>
      <c r="BB2244" s="24"/>
      <c r="BC2244" s="24"/>
      <c r="BD2244" s="24"/>
      <c r="BE2244" s="24"/>
      <c r="BF2244" s="24"/>
      <c r="BG2244" s="24"/>
      <c r="BH2244" s="24"/>
      <c r="BI2244" s="24"/>
      <c r="BJ2244" s="24"/>
      <c r="BK2244" s="24"/>
      <c r="BL2244" s="24"/>
      <c r="BM2244" s="24"/>
      <c r="BN2244" s="24"/>
      <c r="BO2244" s="24"/>
      <c r="BP2244" s="24"/>
      <c r="BQ2244" s="24"/>
      <c r="BR2244" s="24"/>
      <c r="BS2244" s="24"/>
      <c r="BT2244" s="24"/>
      <c r="BU2244" s="24"/>
      <c r="BV2244" s="24"/>
      <c r="BW2244" s="24"/>
      <c r="BX2244" s="24"/>
      <c r="BY2244" s="24"/>
      <c r="BZ2244" s="24"/>
      <c r="CA2244" s="24"/>
      <c r="CB2244" s="24"/>
      <c r="CC2244" s="24"/>
      <c r="CD2244" s="24"/>
      <c r="CE2244" s="24"/>
    </row>
    <row r="2245" spans="46:83" x14ac:dyDescent="0.15">
      <c r="AT2245" s="24"/>
      <c r="AU2245" s="24"/>
      <c r="AV2245" s="24"/>
      <c r="AW2245" s="24"/>
      <c r="AX2245" s="24"/>
      <c r="AY2245" s="24"/>
      <c r="AZ2245" s="24"/>
      <c r="BA2245" s="24"/>
      <c r="BB2245" s="24"/>
      <c r="BC2245" s="24"/>
      <c r="BD2245" s="24"/>
      <c r="BE2245" s="24"/>
      <c r="BF2245" s="24"/>
      <c r="BG2245" s="24"/>
      <c r="BH2245" s="24"/>
      <c r="BI2245" s="24"/>
      <c r="BJ2245" s="24"/>
      <c r="BK2245" s="24"/>
      <c r="BL2245" s="24"/>
      <c r="BM2245" s="24"/>
      <c r="BN2245" s="24"/>
      <c r="BO2245" s="24"/>
      <c r="BP2245" s="24"/>
      <c r="BQ2245" s="24"/>
      <c r="BR2245" s="24"/>
      <c r="BS2245" s="24"/>
      <c r="BT2245" s="24"/>
      <c r="BU2245" s="24"/>
      <c r="BV2245" s="24"/>
      <c r="BW2245" s="24"/>
      <c r="BX2245" s="24"/>
      <c r="BY2245" s="24"/>
      <c r="BZ2245" s="24"/>
      <c r="CA2245" s="24"/>
      <c r="CB2245" s="24"/>
      <c r="CC2245" s="24"/>
      <c r="CD2245" s="24"/>
      <c r="CE2245" s="24"/>
    </row>
    <row r="2246" spans="46:83" x14ac:dyDescent="0.15">
      <c r="AT2246" s="24"/>
      <c r="AU2246" s="24"/>
      <c r="AV2246" s="24"/>
      <c r="AW2246" s="24"/>
      <c r="AX2246" s="24"/>
      <c r="AY2246" s="24"/>
      <c r="AZ2246" s="24"/>
      <c r="BA2246" s="24"/>
      <c r="BB2246" s="24"/>
      <c r="BC2246" s="24"/>
      <c r="BD2246" s="24"/>
      <c r="BE2246" s="24"/>
      <c r="BF2246" s="24"/>
      <c r="BG2246" s="24"/>
      <c r="BH2246" s="24"/>
      <c r="BI2246" s="24"/>
      <c r="BJ2246" s="24"/>
      <c r="BK2246" s="24"/>
      <c r="BL2246" s="24"/>
      <c r="BM2246" s="24"/>
      <c r="BN2246" s="24"/>
      <c r="BO2246" s="24"/>
      <c r="BP2246" s="24"/>
      <c r="BQ2246" s="24"/>
      <c r="BR2246" s="24"/>
      <c r="BS2246" s="24"/>
      <c r="BT2246" s="24"/>
      <c r="BU2246" s="24"/>
      <c r="BV2246" s="24"/>
      <c r="BW2246" s="24"/>
      <c r="BX2246" s="24"/>
      <c r="BY2246" s="24"/>
      <c r="BZ2246" s="24"/>
      <c r="CA2246" s="24"/>
      <c r="CB2246" s="24"/>
      <c r="CC2246" s="24"/>
      <c r="CD2246" s="24"/>
      <c r="CE2246" s="24"/>
    </row>
    <row r="2247" spans="46:83" x14ac:dyDescent="0.15">
      <c r="AT2247" s="24"/>
      <c r="AU2247" s="24"/>
      <c r="AV2247" s="24"/>
      <c r="AW2247" s="24"/>
      <c r="AX2247" s="24"/>
      <c r="AY2247" s="24"/>
      <c r="AZ2247" s="24"/>
      <c r="BA2247" s="24"/>
      <c r="BB2247" s="24"/>
      <c r="BC2247" s="24"/>
      <c r="BD2247" s="24"/>
      <c r="BE2247" s="24"/>
      <c r="BF2247" s="24"/>
      <c r="BG2247" s="24"/>
      <c r="BH2247" s="24"/>
      <c r="BI2247" s="24"/>
      <c r="BJ2247" s="24"/>
      <c r="BK2247" s="24"/>
      <c r="BL2247" s="24"/>
      <c r="BM2247" s="24"/>
      <c r="BN2247" s="24"/>
      <c r="BO2247" s="24"/>
      <c r="BP2247" s="24"/>
      <c r="BQ2247" s="24"/>
      <c r="BR2247" s="24"/>
      <c r="BS2247" s="24"/>
      <c r="BT2247" s="24"/>
      <c r="BU2247" s="24"/>
      <c r="BV2247" s="24"/>
      <c r="BW2247" s="24"/>
      <c r="BX2247" s="24"/>
      <c r="BY2247" s="24"/>
      <c r="BZ2247" s="24"/>
      <c r="CA2247" s="24"/>
      <c r="CB2247" s="24"/>
      <c r="CC2247" s="24"/>
      <c r="CD2247" s="24"/>
      <c r="CE2247" s="24"/>
    </row>
    <row r="2248" spans="46:83" x14ac:dyDescent="0.15">
      <c r="AT2248" s="24"/>
      <c r="AU2248" s="24"/>
      <c r="AV2248" s="24"/>
      <c r="AW2248" s="24"/>
      <c r="AX2248" s="24"/>
      <c r="AY2248" s="24"/>
      <c r="AZ2248" s="24"/>
      <c r="BA2248" s="24"/>
      <c r="BB2248" s="24"/>
      <c r="BC2248" s="24"/>
      <c r="BD2248" s="24"/>
      <c r="BE2248" s="24"/>
      <c r="BF2248" s="24"/>
      <c r="BG2248" s="24"/>
      <c r="BH2248" s="24"/>
      <c r="BI2248" s="24"/>
      <c r="BJ2248" s="24"/>
      <c r="BK2248" s="24"/>
      <c r="BL2248" s="24"/>
      <c r="BM2248" s="24"/>
      <c r="BN2248" s="24"/>
      <c r="BO2248" s="24"/>
      <c r="BP2248" s="24"/>
      <c r="BQ2248" s="24"/>
      <c r="BR2248" s="24"/>
      <c r="BS2248" s="24"/>
      <c r="BT2248" s="24"/>
      <c r="BU2248" s="24"/>
      <c r="BV2248" s="24"/>
      <c r="BW2248" s="24"/>
      <c r="BX2248" s="24"/>
      <c r="BY2248" s="24"/>
      <c r="BZ2248" s="24"/>
      <c r="CA2248" s="24"/>
      <c r="CB2248" s="24"/>
      <c r="CC2248" s="24"/>
      <c r="CD2248" s="24"/>
      <c r="CE2248" s="24"/>
    </row>
    <row r="2249" spans="46:83" x14ac:dyDescent="0.15">
      <c r="AT2249" s="24"/>
      <c r="AU2249" s="24"/>
      <c r="AV2249" s="24"/>
      <c r="AW2249" s="24"/>
      <c r="AX2249" s="24"/>
      <c r="AY2249" s="24"/>
      <c r="AZ2249" s="24"/>
      <c r="BA2249" s="24"/>
      <c r="BB2249" s="24"/>
      <c r="BC2249" s="24"/>
      <c r="BD2249" s="24"/>
      <c r="BE2249" s="24"/>
      <c r="BF2249" s="24"/>
      <c r="BG2249" s="24"/>
      <c r="BH2249" s="24"/>
      <c r="BI2249" s="24"/>
      <c r="BJ2249" s="24"/>
      <c r="BK2249" s="24"/>
      <c r="BL2249" s="24"/>
      <c r="BM2249" s="24"/>
      <c r="BN2249" s="24"/>
      <c r="BO2249" s="24"/>
      <c r="BP2249" s="24"/>
      <c r="BQ2249" s="24"/>
      <c r="BR2249" s="24"/>
      <c r="BS2249" s="24"/>
      <c r="BT2249" s="24"/>
      <c r="BU2249" s="24"/>
      <c r="BV2249" s="24"/>
      <c r="BW2249" s="24"/>
      <c r="BX2249" s="24"/>
      <c r="BY2249" s="24"/>
      <c r="BZ2249" s="24"/>
      <c r="CA2249" s="24"/>
      <c r="CB2249" s="24"/>
      <c r="CC2249" s="24"/>
      <c r="CD2249" s="24"/>
      <c r="CE2249" s="24"/>
    </row>
    <row r="2250" spans="46:83" x14ac:dyDescent="0.15">
      <c r="AT2250" s="24"/>
      <c r="AU2250" s="24"/>
      <c r="AV2250" s="24"/>
      <c r="AW2250" s="24"/>
      <c r="AX2250" s="24"/>
      <c r="AY2250" s="24"/>
      <c r="AZ2250" s="24"/>
      <c r="BA2250" s="24"/>
      <c r="BB2250" s="24"/>
      <c r="BC2250" s="24"/>
      <c r="BD2250" s="24"/>
      <c r="BE2250" s="24"/>
      <c r="BF2250" s="24"/>
      <c r="BG2250" s="24"/>
      <c r="BH2250" s="24"/>
      <c r="BI2250" s="24"/>
      <c r="BJ2250" s="24"/>
      <c r="BK2250" s="24"/>
      <c r="BL2250" s="24"/>
      <c r="BM2250" s="24"/>
      <c r="BN2250" s="24"/>
      <c r="BO2250" s="24"/>
      <c r="BP2250" s="24"/>
      <c r="BQ2250" s="24"/>
      <c r="BR2250" s="24"/>
      <c r="BS2250" s="24"/>
      <c r="BT2250" s="24"/>
      <c r="BU2250" s="24"/>
      <c r="BV2250" s="24"/>
      <c r="BW2250" s="24"/>
      <c r="BX2250" s="24"/>
      <c r="BY2250" s="24"/>
      <c r="BZ2250" s="24"/>
      <c r="CA2250" s="24"/>
      <c r="CB2250" s="24"/>
      <c r="CC2250" s="24"/>
      <c r="CD2250" s="24"/>
      <c r="CE2250" s="24"/>
    </row>
    <row r="2251" spans="46:83" x14ac:dyDescent="0.15">
      <c r="AT2251" s="24"/>
      <c r="AU2251" s="24"/>
      <c r="AV2251" s="24"/>
      <c r="AW2251" s="24"/>
      <c r="AX2251" s="24"/>
      <c r="AY2251" s="24"/>
      <c r="AZ2251" s="24"/>
      <c r="BA2251" s="24"/>
      <c r="BB2251" s="24"/>
      <c r="BC2251" s="24"/>
      <c r="BD2251" s="24"/>
      <c r="BE2251" s="24"/>
      <c r="BF2251" s="24"/>
      <c r="BG2251" s="24"/>
      <c r="BH2251" s="24"/>
      <c r="BI2251" s="24"/>
      <c r="BJ2251" s="24"/>
      <c r="BK2251" s="24"/>
      <c r="BL2251" s="24"/>
      <c r="BM2251" s="24"/>
      <c r="BN2251" s="24"/>
      <c r="BO2251" s="24"/>
      <c r="BP2251" s="24"/>
      <c r="BQ2251" s="24"/>
      <c r="BR2251" s="24"/>
      <c r="BS2251" s="24"/>
      <c r="BT2251" s="24"/>
      <c r="BU2251" s="24"/>
      <c r="BV2251" s="24"/>
      <c r="BW2251" s="24"/>
      <c r="BX2251" s="24"/>
      <c r="BY2251" s="24"/>
      <c r="BZ2251" s="24"/>
      <c r="CA2251" s="24"/>
      <c r="CB2251" s="24"/>
      <c r="CC2251" s="24"/>
      <c r="CD2251" s="24"/>
      <c r="CE2251" s="24"/>
    </row>
    <row r="2252" spans="46:83" x14ac:dyDescent="0.15">
      <c r="AT2252" s="24"/>
      <c r="AU2252" s="24"/>
      <c r="AV2252" s="24"/>
      <c r="AW2252" s="24"/>
      <c r="AX2252" s="24"/>
      <c r="AY2252" s="24"/>
      <c r="AZ2252" s="24"/>
      <c r="BA2252" s="24"/>
      <c r="BB2252" s="24"/>
      <c r="BC2252" s="24"/>
      <c r="BD2252" s="24"/>
      <c r="BE2252" s="24"/>
      <c r="BF2252" s="24"/>
      <c r="BG2252" s="24"/>
      <c r="BH2252" s="24"/>
      <c r="BI2252" s="24"/>
      <c r="BJ2252" s="24"/>
      <c r="BK2252" s="24"/>
      <c r="BL2252" s="24"/>
      <c r="BM2252" s="24"/>
      <c r="BN2252" s="24"/>
      <c r="BO2252" s="24"/>
      <c r="BP2252" s="24"/>
      <c r="BQ2252" s="24"/>
      <c r="BR2252" s="24"/>
      <c r="BS2252" s="24"/>
      <c r="BT2252" s="24"/>
      <c r="BU2252" s="24"/>
      <c r="BV2252" s="24"/>
      <c r="BW2252" s="24"/>
      <c r="BX2252" s="24"/>
      <c r="BY2252" s="24"/>
      <c r="BZ2252" s="24"/>
      <c r="CA2252" s="24"/>
      <c r="CB2252" s="24"/>
      <c r="CC2252" s="24"/>
      <c r="CD2252" s="24"/>
      <c r="CE2252" s="24"/>
    </row>
    <row r="2253" spans="46:83" x14ac:dyDescent="0.15">
      <c r="AT2253" s="24"/>
      <c r="AU2253" s="24"/>
      <c r="AV2253" s="24"/>
      <c r="AW2253" s="24"/>
      <c r="AX2253" s="24"/>
      <c r="AY2253" s="24"/>
      <c r="AZ2253" s="24"/>
      <c r="BA2253" s="24"/>
      <c r="BB2253" s="24"/>
      <c r="BC2253" s="24"/>
      <c r="BD2253" s="24"/>
      <c r="BE2253" s="24"/>
      <c r="BF2253" s="24"/>
      <c r="BG2253" s="24"/>
      <c r="BH2253" s="24"/>
      <c r="BI2253" s="24"/>
      <c r="BJ2253" s="24"/>
      <c r="BK2253" s="24"/>
      <c r="BL2253" s="24"/>
      <c r="BM2253" s="24"/>
      <c r="BN2253" s="24"/>
      <c r="BO2253" s="24"/>
      <c r="BP2253" s="24"/>
      <c r="BQ2253" s="24"/>
      <c r="BR2253" s="24"/>
      <c r="BS2253" s="24"/>
      <c r="BT2253" s="24"/>
      <c r="BU2253" s="24"/>
      <c r="BV2253" s="24"/>
      <c r="BW2253" s="24"/>
      <c r="BX2253" s="24"/>
      <c r="BY2253" s="24"/>
      <c r="BZ2253" s="24"/>
      <c r="CA2253" s="24"/>
      <c r="CB2253" s="24"/>
      <c r="CC2253" s="24"/>
      <c r="CD2253" s="24"/>
      <c r="CE2253" s="24"/>
    </row>
    <row r="2254" spans="46:83" x14ac:dyDescent="0.15">
      <c r="AT2254" s="24"/>
      <c r="AU2254" s="24"/>
      <c r="AV2254" s="24"/>
      <c r="AW2254" s="24"/>
      <c r="AX2254" s="24"/>
      <c r="AY2254" s="24"/>
      <c r="AZ2254" s="24"/>
      <c r="BA2254" s="24"/>
      <c r="BB2254" s="24"/>
      <c r="BC2254" s="24"/>
      <c r="BD2254" s="24"/>
      <c r="BE2254" s="24"/>
      <c r="BF2254" s="24"/>
      <c r="BG2254" s="24"/>
      <c r="BH2254" s="24"/>
      <c r="BI2254" s="24"/>
      <c r="BJ2254" s="24"/>
      <c r="BK2254" s="24"/>
      <c r="BL2254" s="24"/>
      <c r="BM2254" s="24"/>
      <c r="BN2254" s="24"/>
      <c r="BO2254" s="24"/>
      <c r="BP2254" s="24"/>
      <c r="BQ2254" s="24"/>
      <c r="BR2254" s="24"/>
      <c r="BS2254" s="24"/>
      <c r="BT2254" s="24"/>
      <c r="BU2254" s="24"/>
      <c r="BV2254" s="24"/>
      <c r="BW2254" s="24"/>
      <c r="BX2254" s="24"/>
      <c r="BY2254" s="24"/>
      <c r="BZ2254" s="24"/>
      <c r="CA2254" s="24"/>
      <c r="CB2254" s="24"/>
      <c r="CC2254" s="24"/>
      <c r="CD2254" s="24"/>
      <c r="CE2254" s="24"/>
    </row>
    <row r="2255" spans="46:83" x14ac:dyDescent="0.15">
      <c r="AT2255" s="24"/>
      <c r="AU2255" s="24"/>
      <c r="AV2255" s="24"/>
      <c r="AW2255" s="24"/>
      <c r="AX2255" s="24"/>
      <c r="AY2255" s="24"/>
      <c r="AZ2255" s="24"/>
      <c r="BA2255" s="24"/>
      <c r="BB2255" s="24"/>
      <c r="BC2255" s="24"/>
      <c r="BD2255" s="24"/>
      <c r="BE2255" s="24"/>
      <c r="BF2255" s="24"/>
      <c r="BG2255" s="24"/>
      <c r="BH2255" s="24"/>
      <c r="BI2255" s="24"/>
      <c r="BJ2255" s="24"/>
      <c r="BK2255" s="24"/>
      <c r="BL2255" s="24"/>
      <c r="BM2255" s="24"/>
      <c r="BN2255" s="24"/>
      <c r="BO2255" s="24"/>
      <c r="BP2255" s="24"/>
      <c r="BQ2255" s="24"/>
      <c r="BR2255" s="24"/>
      <c r="BS2255" s="24"/>
      <c r="BT2255" s="24"/>
      <c r="BU2255" s="24"/>
      <c r="BV2255" s="24"/>
      <c r="BW2255" s="24"/>
      <c r="BX2255" s="24"/>
      <c r="BY2255" s="24"/>
      <c r="BZ2255" s="24"/>
      <c r="CA2255" s="24"/>
      <c r="CB2255" s="24"/>
      <c r="CC2255" s="24"/>
      <c r="CD2255" s="24"/>
      <c r="CE2255" s="24"/>
    </row>
    <row r="2256" spans="46:83" x14ac:dyDescent="0.15">
      <c r="AT2256" s="24"/>
      <c r="AU2256" s="24"/>
      <c r="AV2256" s="24"/>
      <c r="AW2256" s="24"/>
      <c r="AX2256" s="24"/>
      <c r="AY2256" s="24"/>
      <c r="AZ2256" s="24"/>
      <c r="BA2256" s="24"/>
      <c r="BB2256" s="24"/>
      <c r="BC2256" s="24"/>
      <c r="BD2256" s="24"/>
      <c r="BE2256" s="24"/>
      <c r="BF2256" s="24"/>
      <c r="BG2256" s="24"/>
      <c r="BH2256" s="24"/>
      <c r="BI2256" s="24"/>
      <c r="BJ2256" s="24"/>
      <c r="BK2256" s="24"/>
      <c r="BL2256" s="24"/>
      <c r="BM2256" s="24"/>
      <c r="BN2256" s="24"/>
      <c r="BO2256" s="24"/>
      <c r="BP2256" s="24"/>
      <c r="BQ2256" s="24"/>
      <c r="BR2256" s="24"/>
      <c r="BS2256" s="24"/>
      <c r="BT2256" s="24"/>
      <c r="BU2256" s="24"/>
      <c r="BV2256" s="24"/>
      <c r="BW2256" s="24"/>
      <c r="BX2256" s="24"/>
      <c r="BY2256" s="24"/>
      <c r="BZ2256" s="24"/>
      <c r="CA2256" s="24"/>
      <c r="CB2256" s="24"/>
      <c r="CC2256" s="24"/>
      <c r="CD2256" s="24"/>
      <c r="CE2256" s="24"/>
    </row>
    <row r="2257" spans="46:83" x14ac:dyDescent="0.15">
      <c r="AT2257" s="24"/>
      <c r="AU2257" s="24"/>
      <c r="AV2257" s="24"/>
      <c r="AW2257" s="24"/>
      <c r="AX2257" s="24"/>
      <c r="AY2257" s="24"/>
      <c r="AZ2257" s="24"/>
      <c r="BA2257" s="24"/>
      <c r="BB2257" s="24"/>
      <c r="BC2257" s="24"/>
      <c r="BD2257" s="24"/>
      <c r="BE2257" s="24"/>
      <c r="BF2257" s="24"/>
      <c r="BG2257" s="24"/>
      <c r="BH2257" s="24"/>
      <c r="BI2257" s="24"/>
      <c r="BJ2257" s="24"/>
      <c r="BK2257" s="24"/>
      <c r="BL2257" s="24"/>
      <c r="BM2257" s="24"/>
      <c r="BN2257" s="24"/>
      <c r="BO2257" s="24"/>
      <c r="BP2257" s="24"/>
      <c r="BQ2257" s="24"/>
      <c r="BR2257" s="24"/>
      <c r="BS2257" s="24"/>
      <c r="BT2257" s="24"/>
      <c r="BU2257" s="24"/>
      <c r="BV2257" s="24"/>
      <c r="BW2257" s="24"/>
      <c r="BX2257" s="24"/>
      <c r="BY2257" s="24"/>
      <c r="BZ2257" s="24"/>
      <c r="CA2257" s="24"/>
      <c r="CB2257" s="24"/>
      <c r="CC2257" s="24"/>
      <c r="CD2257" s="24"/>
      <c r="CE2257" s="24"/>
    </row>
    <row r="2258" spans="46:83" x14ac:dyDescent="0.15">
      <c r="AT2258" s="24"/>
      <c r="AU2258" s="24"/>
      <c r="AV2258" s="24"/>
      <c r="AW2258" s="24"/>
      <c r="AX2258" s="24"/>
      <c r="AY2258" s="24"/>
      <c r="AZ2258" s="24"/>
      <c r="BA2258" s="24"/>
      <c r="BB2258" s="24"/>
      <c r="BC2258" s="24"/>
      <c r="BD2258" s="24"/>
      <c r="BE2258" s="24"/>
      <c r="BF2258" s="24"/>
      <c r="BG2258" s="24"/>
      <c r="BH2258" s="24"/>
      <c r="BI2258" s="24"/>
      <c r="BJ2258" s="24"/>
      <c r="BK2258" s="24"/>
      <c r="BL2258" s="24"/>
      <c r="BM2258" s="24"/>
      <c r="BN2258" s="24"/>
      <c r="BO2258" s="24"/>
      <c r="BP2258" s="24"/>
      <c r="BQ2258" s="24"/>
      <c r="BR2258" s="24"/>
      <c r="BS2258" s="24"/>
      <c r="BT2258" s="24"/>
      <c r="BU2258" s="24"/>
      <c r="BV2258" s="24"/>
      <c r="BW2258" s="24"/>
      <c r="BX2258" s="24"/>
      <c r="BY2258" s="24"/>
      <c r="BZ2258" s="24"/>
      <c r="CA2258" s="24"/>
      <c r="CB2258" s="24"/>
      <c r="CC2258" s="24"/>
      <c r="CD2258" s="24"/>
      <c r="CE2258" s="24"/>
    </row>
    <row r="2259" spans="46:83" x14ac:dyDescent="0.15">
      <c r="AT2259" s="24"/>
      <c r="AU2259" s="24"/>
      <c r="AV2259" s="24"/>
      <c r="AW2259" s="24"/>
      <c r="AX2259" s="24"/>
      <c r="AY2259" s="24"/>
      <c r="AZ2259" s="24"/>
      <c r="BA2259" s="24"/>
      <c r="BB2259" s="24"/>
      <c r="BC2259" s="24"/>
      <c r="BD2259" s="24"/>
      <c r="BE2259" s="24"/>
      <c r="BF2259" s="24"/>
      <c r="BG2259" s="24"/>
      <c r="BH2259" s="24"/>
      <c r="BI2259" s="24"/>
      <c r="BJ2259" s="24"/>
      <c r="BK2259" s="24"/>
      <c r="BL2259" s="24"/>
      <c r="BM2259" s="24"/>
      <c r="BN2259" s="24"/>
      <c r="BO2259" s="24"/>
      <c r="BP2259" s="24"/>
      <c r="BQ2259" s="24"/>
      <c r="BR2259" s="24"/>
      <c r="BS2259" s="24"/>
      <c r="BT2259" s="24"/>
      <c r="BU2259" s="24"/>
      <c r="BV2259" s="24"/>
      <c r="BW2259" s="24"/>
      <c r="BX2259" s="24"/>
      <c r="BY2259" s="24"/>
      <c r="BZ2259" s="24"/>
      <c r="CA2259" s="24"/>
      <c r="CB2259" s="24"/>
      <c r="CC2259" s="24"/>
      <c r="CD2259" s="24"/>
      <c r="CE2259" s="24"/>
    </row>
    <row r="2260" spans="46:83" x14ac:dyDescent="0.15">
      <c r="AT2260" s="24"/>
      <c r="AU2260" s="24"/>
      <c r="AV2260" s="24"/>
      <c r="AW2260" s="24"/>
      <c r="AX2260" s="24"/>
      <c r="AY2260" s="24"/>
      <c r="AZ2260" s="24"/>
      <c r="BA2260" s="24"/>
      <c r="BB2260" s="24"/>
      <c r="BC2260" s="24"/>
      <c r="BD2260" s="24"/>
      <c r="BE2260" s="24"/>
      <c r="BF2260" s="24"/>
      <c r="BG2260" s="24"/>
      <c r="BH2260" s="24"/>
      <c r="BI2260" s="24"/>
      <c r="BJ2260" s="24"/>
      <c r="BK2260" s="24"/>
      <c r="BL2260" s="24"/>
      <c r="BM2260" s="24"/>
      <c r="BN2260" s="24"/>
      <c r="BO2260" s="24"/>
      <c r="BP2260" s="24"/>
      <c r="BQ2260" s="24"/>
      <c r="BR2260" s="24"/>
      <c r="BS2260" s="24"/>
      <c r="BT2260" s="24"/>
      <c r="BU2260" s="24"/>
      <c r="BV2260" s="24"/>
      <c r="BW2260" s="24"/>
      <c r="BX2260" s="24"/>
      <c r="BY2260" s="24"/>
      <c r="BZ2260" s="24"/>
      <c r="CA2260" s="24"/>
      <c r="CB2260" s="24"/>
      <c r="CC2260" s="24"/>
      <c r="CD2260" s="24"/>
      <c r="CE2260" s="24"/>
    </row>
    <row r="2261" spans="46:83" x14ac:dyDescent="0.15">
      <c r="AT2261" s="24"/>
      <c r="AU2261" s="24"/>
      <c r="AV2261" s="24"/>
      <c r="AW2261" s="24"/>
      <c r="AX2261" s="24"/>
      <c r="AY2261" s="24"/>
      <c r="AZ2261" s="24"/>
      <c r="BA2261" s="24"/>
      <c r="BB2261" s="24"/>
      <c r="BC2261" s="24"/>
      <c r="BD2261" s="24"/>
      <c r="BE2261" s="24"/>
      <c r="BF2261" s="24"/>
      <c r="BG2261" s="24"/>
      <c r="BH2261" s="24"/>
      <c r="BI2261" s="24"/>
      <c r="BJ2261" s="24"/>
      <c r="BK2261" s="24"/>
      <c r="BL2261" s="24"/>
      <c r="BM2261" s="24"/>
      <c r="BN2261" s="24"/>
      <c r="BO2261" s="24"/>
      <c r="BP2261" s="24"/>
      <c r="BQ2261" s="24"/>
      <c r="BR2261" s="24"/>
      <c r="BS2261" s="24"/>
      <c r="BT2261" s="24"/>
      <c r="BU2261" s="24"/>
      <c r="BV2261" s="24"/>
      <c r="BW2261" s="24"/>
      <c r="BX2261" s="24"/>
      <c r="BY2261" s="24"/>
      <c r="BZ2261" s="24"/>
      <c r="CA2261" s="24"/>
      <c r="CB2261" s="24"/>
      <c r="CC2261" s="24"/>
      <c r="CD2261" s="24"/>
      <c r="CE2261" s="24"/>
    </row>
    <row r="2262" spans="46:83" x14ac:dyDescent="0.15">
      <c r="AT2262" s="24"/>
      <c r="AU2262" s="24"/>
      <c r="AV2262" s="24"/>
      <c r="AW2262" s="24"/>
      <c r="AX2262" s="24"/>
      <c r="AY2262" s="24"/>
      <c r="AZ2262" s="24"/>
      <c r="BA2262" s="24"/>
      <c r="BB2262" s="24"/>
      <c r="BC2262" s="24"/>
      <c r="BD2262" s="24"/>
      <c r="BE2262" s="24"/>
      <c r="BF2262" s="24"/>
      <c r="BG2262" s="24"/>
      <c r="BH2262" s="24"/>
      <c r="BI2262" s="24"/>
      <c r="BJ2262" s="24"/>
      <c r="BK2262" s="24"/>
      <c r="BL2262" s="24"/>
      <c r="BM2262" s="24"/>
      <c r="BN2262" s="24"/>
      <c r="BO2262" s="24"/>
      <c r="BP2262" s="24"/>
      <c r="BQ2262" s="24"/>
      <c r="BR2262" s="24"/>
      <c r="BS2262" s="24"/>
      <c r="BT2262" s="24"/>
      <c r="BU2262" s="24"/>
      <c r="BV2262" s="24"/>
      <c r="BW2262" s="24"/>
      <c r="BX2262" s="24"/>
      <c r="BY2262" s="24"/>
      <c r="BZ2262" s="24"/>
      <c r="CA2262" s="24"/>
      <c r="CB2262" s="24"/>
      <c r="CC2262" s="24"/>
      <c r="CD2262" s="24"/>
      <c r="CE2262" s="24"/>
    </row>
    <row r="2263" spans="46:83" x14ac:dyDescent="0.15">
      <c r="AT2263" s="24"/>
      <c r="AU2263" s="24"/>
      <c r="AV2263" s="24"/>
      <c r="AW2263" s="24"/>
      <c r="AX2263" s="24"/>
      <c r="AY2263" s="24"/>
      <c r="AZ2263" s="24"/>
      <c r="BA2263" s="24"/>
      <c r="BB2263" s="24"/>
      <c r="BC2263" s="24"/>
      <c r="BD2263" s="24"/>
      <c r="BE2263" s="24"/>
      <c r="BF2263" s="24"/>
      <c r="BG2263" s="24"/>
      <c r="BH2263" s="24"/>
      <c r="BI2263" s="24"/>
      <c r="BJ2263" s="24"/>
      <c r="BK2263" s="24"/>
      <c r="BL2263" s="24"/>
      <c r="BM2263" s="24"/>
      <c r="BN2263" s="24"/>
      <c r="BO2263" s="24"/>
      <c r="BP2263" s="24"/>
      <c r="BQ2263" s="24"/>
      <c r="BR2263" s="24"/>
      <c r="BS2263" s="24"/>
      <c r="BT2263" s="24"/>
      <c r="BU2263" s="24"/>
      <c r="BV2263" s="24"/>
      <c r="BW2263" s="24"/>
      <c r="BX2263" s="24"/>
      <c r="BY2263" s="24"/>
      <c r="BZ2263" s="24"/>
      <c r="CA2263" s="24"/>
      <c r="CB2263" s="24"/>
      <c r="CC2263" s="24"/>
      <c r="CD2263" s="24"/>
      <c r="CE2263" s="24"/>
    </row>
    <row r="2264" spans="46:83" x14ac:dyDescent="0.15">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row>
    <row r="2265" spans="46:83" x14ac:dyDescent="0.15">
      <c r="AT2265" s="24"/>
      <c r="AU2265" s="24"/>
      <c r="AV2265" s="24"/>
      <c r="AW2265" s="24"/>
      <c r="AX2265" s="24"/>
      <c r="AY2265" s="24"/>
      <c r="AZ2265" s="24"/>
      <c r="BA2265" s="24"/>
      <c r="BB2265" s="24"/>
      <c r="BC2265" s="24"/>
      <c r="BD2265" s="24"/>
      <c r="BE2265" s="24"/>
      <c r="BF2265" s="24"/>
      <c r="BG2265" s="24"/>
      <c r="BH2265" s="24"/>
      <c r="BI2265" s="24"/>
      <c r="BJ2265" s="24"/>
      <c r="BK2265" s="24"/>
      <c r="BL2265" s="24"/>
      <c r="BM2265" s="24"/>
      <c r="BN2265" s="24"/>
      <c r="BO2265" s="24"/>
      <c r="BP2265" s="24"/>
      <c r="BQ2265" s="24"/>
      <c r="BR2265" s="24"/>
      <c r="BS2265" s="24"/>
      <c r="BT2265" s="24"/>
      <c r="BU2265" s="24"/>
      <c r="BV2265" s="24"/>
      <c r="BW2265" s="24"/>
      <c r="BX2265" s="24"/>
      <c r="BY2265" s="24"/>
      <c r="BZ2265" s="24"/>
      <c r="CA2265" s="24"/>
      <c r="CB2265" s="24"/>
      <c r="CC2265" s="24"/>
      <c r="CD2265" s="24"/>
      <c r="CE2265" s="24"/>
    </row>
    <row r="2266" spans="46:83" x14ac:dyDescent="0.15">
      <c r="AT2266" s="24"/>
      <c r="AU2266" s="24"/>
      <c r="AV2266" s="24"/>
      <c r="AW2266" s="24"/>
      <c r="AX2266" s="24"/>
      <c r="AY2266" s="24"/>
      <c r="AZ2266" s="24"/>
      <c r="BA2266" s="24"/>
      <c r="BB2266" s="24"/>
      <c r="BC2266" s="24"/>
      <c r="BD2266" s="24"/>
      <c r="BE2266" s="24"/>
      <c r="BF2266" s="24"/>
      <c r="BG2266" s="24"/>
      <c r="BH2266" s="24"/>
      <c r="BI2266" s="24"/>
      <c r="BJ2266" s="24"/>
      <c r="BK2266" s="24"/>
      <c r="BL2266" s="24"/>
      <c r="BM2266" s="24"/>
      <c r="BN2266" s="24"/>
      <c r="BO2266" s="24"/>
      <c r="BP2266" s="24"/>
      <c r="BQ2266" s="24"/>
      <c r="BR2266" s="24"/>
      <c r="BS2266" s="24"/>
      <c r="BT2266" s="24"/>
      <c r="BU2266" s="24"/>
      <c r="BV2266" s="24"/>
      <c r="BW2266" s="24"/>
      <c r="BX2266" s="24"/>
      <c r="BY2266" s="24"/>
      <c r="BZ2266" s="24"/>
      <c r="CA2266" s="24"/>
      <c r="CB2266" s="24"/>
      <c r="CC2266" s="24"/>
      <c r="CD2266" s="24"/>
      <c r="CE2266" s="24"/>
    </row>
    <row r="2267" spans="46:83" x14ac:dyDescent="0.15">
      <c r="AT2267" s="24"/>
      <c r="AU2267" s="24"/>
      <c r="AV2267" s="24"/>
      <c r="AW2267" s="24"/>
      <c r="AX2267" s="24"/>
      <c r="AY2267" s="24"/>
      <c r="AZ2267" s="24"/>
      <c r="BA2267" s="24"/>
      <c r="BB2267" s="24"/>
      <c r="BC2267" s="24"/>
      <c r="BD2267" s="24"/>
      <c r="BE2267" s="24"/>
      <c r="BF2267" s="24"/>
      <c r="BG2267" s="24"/>
      <c r="BH2267" s="24"/>
      <c r="BI2267" s="24"/>
      <c r="BJ2267" s="24"/>
      <c r="BK2267" s="24"/>
      <c r="BL2267" s="24"/>
      <c r="BM2267" s="24"/>
      <c r="BN2267" s="24"/>
      <c r="BO2267" s="24"/>
      <c r="BP2267" s="24"/>
      <c r="BQ2267" s="24"/>
      <c r="BR2267" s="24"/>
      <c r="BS2267" s="24"/>
      <c r="BT2267" s="24"/>
      <c r="BU2267" s="24"/>
      <c r="BV2267" s="24"/>
      <c r="BW2267" s="24"/>
      <c r="BX2267" s="24"/>
      <c r="BY2267" s="24"/>
      <c r="BZ2267" s="24"/>
      <c r="CA2267" s="24"/>
      <c r="CB2267" s="24"/>
      <c r="CC2267" s="24"/>
      <c r="CD2267" s="24"/>
      <c r="CE2267" s="24"/>
    </row>
    <row r="2268" spans="46:83" x14ac:dyDescent="0.15">
      <c r="AT2268" s="24"/>
      <c r="AU2268" s="24"/>
      <c r="AV2268" s="24"/>
      <c r="AW2268" s="24"/>
      <c r="AX2268" s="24"/>
      <c r="AY2268" s="24"/>
      <c r="AZ2268" s="24"/>
      <c r="BA2268" s="24"/>
      <c r="BB2268" s="24"/>
      <c r="BC2268" s="24"/>
      <c r="BD2268" s="24"/>
      <c r="BE2268" s="24"/>
      <c r="BF2268" s="24"/>
      <c r="BG2268" s="24"/>
      <c r="BH2268" s="24"/>
      <c r="BI2268" s="24"/>
      <c r="BJ2268" s="24"/>
      <c r="BK2268" s="24"/>
      <c r="BL2268" s="24"/>
      <c r="BM2268" s="24"/>
      <c r="BN2268" s="24"/>
      <c r="BO2268" s="24"/>
      <c r="BP2268" s="24"/>
      <c r="BQ2268" s="24"/>
      <c r="BR2268" s="24"/>
      <c r="BS2268" s="24"/>
      <c r="BT2268" s="24"/>
      <c r="BU2268" s="24"/>
      <c r="BV2268" s="24"/>
      <c r="BW2268" s="24"/>
      <c r="BX2268" s="24"/>
      <c r="BY2268" s="24"/>
      <c r="BZ2268" s="24"/>
      <c r="CA2268" s="24"/>
      <c r="CB2268" s="24"/>
      <c r="CC2268" s="24"/>
      <c r="CD2268" s="24"/>
      <c r="CE2268" s="24"/>
    </row>
    <row r="2269" spans="46:83" x14ac:dyDescent="0.15">
      <c r="AT2269" s="24"/>
      <c r="AU2269" s="24"/>
      <c r="AV2269" s="24"/>
      <c r="AW2269" s="24"/>
      <c r="AX2269" s="24"/>
      <c r="AY2269" s="24"/>
      <c r="AZ2269" s="24"/>
      <c r="BA2269" s="24"/>
      <c r="BB2269" s="24"/>
      <c r="BC2269" s="24"/>
      <c r="BD2269" s="24"/>
      <c r="BE2269" s="24"/>
      <c r="BF2269" s="24"/>
      <c r="BG2269" s="24"/>
      <c r="BH2269" s="24"/>
      <c r="BI2269" s="24"/>
      <c r="BJ2269" s="24"/>
      <c r="BK2269" s="24"/>
      <c r="BL2269" s="24"/>
      <c r="BM2269" s="24"/>
      <c r="BN2269" s="24"/>
      <c r="BO2269" s="24"/>
      <c r="BP2269" s="24"/>
      <c r="BQ2269" s="24"/>
      <c r="BR2269" s="24"/>
      <c r="BS2269" s="24"/>
      <c r="BT2269" s="24"/>
      <c r="BU2269" s="24"/>
      <c r="BV2269" s="24"/>
      <c r="BW2269" s="24"/>
      <c r="BX2269" s="24"/>
      <c r="BY2269" s="24"/>
      <c r="BZ2269" s="24"/>
      <c r="CA2269" s="24"/>
      <c r="CB2269" s="24"/>
      <c r="CC2269" s="24"/>
      <c r="CD2269" s="24"/>
      <c r="CE2269" s="24"/>
    </row>
    <row r="2270" spans="46:83" x14ac:dyDescent="0.15">
      <c r="AT2270" s="24"/>
      <c r="AU2270" s="24"/>
      <c r="AV2270" s="24"/>
      <c r="AW2270" s="24"/>
      <c r="AX2270" s="24"/>
      <c r="AY2270" s="24"/>
      <c r="AZ2270" s="24"/>
      <c r="BA2270" s="24"/>
      <c r="BB2270" s="24"/>
      <c r="BC2270" s="24"/>
      <c r="BD2270" s="24"/>
      <c r="BE2270" s="24"/>
      <c r="BF2270" s="24"/>
      <c r="BG2270" s="24"/>
      <c r="BH2270" s="24"/>
      <c r="BI2270" s="24"/>
      <c r="BJ2270" s="24"/>
      <c r="BK2270" s="24"/>
      <c r="BL2270" s="24"/>
      <c r="BM2270" s="24"/>
      <c r="BN2270" s="24"/>
      <c r="BO2270" s="24"/>
      <c r="BP2270" s="24"/>
      <c r="BQ2270" s="24"/>
      <c r="BR2270" s="24"/>
      <c r="BS2270" s="24"/>
      <c r="BT2270" s="24"/>
      <c r="BU2270" s="24"/>
      <c r="BV2270" s="24"/>
      <c r="BW2270" s="24"/>
      <c r="BX2270" s="24"/>
      <c r="BY2270" s="24"/>
      <c r="BZ2270" s="24"/>
      <c r="CA2270" s="24"/>
      <c r="CB2270" s="24"/>
      <c r="CC2270" s="24"/>
      <c r="CD2270" s="24"/>
      <c r="CE2270" s="24"/>
    </row>
    <row r="2271" spans="46:83" x14ac:dyDescent="0.15">
      <c r="AT2271" s="24"/>
      <c r="AU2271" s="24"/>
      <c r="AV2271" s="24"/>
      <c r="AW2271" s="24"/>
      <c r="AX2271" s="24"/>
      <c r="AY2271" s="24"/>
      <c r="AZ2271" s="24"/>
      <c r="BA2271" s="24"/>
      <c r="BB2271" s="24"/>
      <c r="BC2271" s="24"/>
      <c r="BD2271" s="24"/>
      <c r="BE2271" s="24"/>
      <c r="BF2271" s="24"/>
      <c r="BG2271" s="24"/>
      <c r="BH2271" s="24"/>
      <c r="BI2271" s="24"/>
      <c r="BJ2271" s="24"/>
      <c r="BK2271" s="24"/>
      <c r="BL2271" s="24"/>
      <c r="BM2271" s="24"/>
      <c r="BN2271" s="24"/>
      <c r="BO2271" s="24"/>
      <c r="BP2271" s="24"/>
      <c r="BQ2271" s="24"/>
      <c r="BR2271" s="24"/>
      <c r="BS2271" s="24"/>
      <c r="BT2271" s="24"/>
      <c r="BU2271" s="24"/>
      <c r="BV2271" s="24"/>
      <c r="BW2271" s="24"/>
      <c r="BX2271" s="24"/>
      <c r="BY2271" s="24"/>
      <c r="BZ2271" s="24"/>
      <c r="CA2271" s="24"/>
      <c r="CB2271" s="24"/>
      <c r="CC2271" s="24"/>
      <c r="CD2271" s="24"/>
      <c r="CE2271" s="24"/>
    </row>
    <row r="2272" spans="46:83" x14ac:dyDescent="0.15">
      <c r="AT2272" s="24"/>
      <c r="AU2272" s="24"/>
      <c r="AV2272" s="24"/>
      <c r="AW2272" s="24"/>
      <c r="AX2272" s="24"/>
      <c r="AY2272" s="24"/>
      <c r="AZ2272" s="24"/>
      <c r="BA2272" s="24"/>
      <c r="BB2272" s="24"/>
      <c r="BC2272" s="24"/>
      <c r="BD2272" s="24"/>
      <c r="BE2272" s="24"/>
      <c r="BF2272" s="24"/>
      <c r="BG2272" s="24"/>
      <c r="BH2272" s="24"/>
      <c r="BI2272" s="24"/>
      <c r="BJ2272" s="24"/>
      <c r="BK2272" s="24"/>
      <c r="BL2272" s="24"/>
      <c r="BM2272" s="24"/>
      <c r="BN2272" s="24"/>
      <c r="BO2272" s="24"/>
      <c r="BP2272" s="24"/>
      <c r="BQ2272" s="24"/>
      <c r="BR2272" s="24"/>
      <c r="BS2272" s="24"/>
      <c r="BT2272" s="24"/>
      <c r="BU2272" s="24"/>
      <c r="BV2272" s="24"/>
      <c r="BW2272" s="24"/>
      <c r="BX2272" s="24"/>
      <c r="BY2272" s="24"/>
      <c r="BZ2272" s="24"/>
      <c r="CA2272" s="24"/>
      <c r="CB2272" s="24"/>
      <c r="CC2272" s="24"/>
      <c r="CD2272" s="24"/>
      <c r="CE2272" s="24"/>
    </row>
    <row r="2273" spans="46:83" x14ac:dyDescent="0.15">
      <c r="AT2273" s="24"/>
      <c r="AU2273" s="24"/>
      <c r="AV2273" s="24"/>
      <c r="AW2273" s="24"/>
      <c r="AX2273" s="24"/>
      <c r="AY2273" s="24"/>
      <c r="AZ2273" s="24"/>
      <c r="BA2273" s="24"/>
      <c r="BB2273" s="24"/>
      <c r="BC2273" s="24"/>
      <c r="BD2273" s="24"/>
      <c r="BE2273" s="24"/>
      <c r="BF2273" s="24"/>
      <c r="BG2273" s="24"/>
      <c r="BH2273" s="24"/>
      <c r="BI2273" s="24"/>
      <c r="BJ2273" s="24"/>
      <c r="BK2273" s="24"/>
      <c r="BL2273" s="24"/>
      <c r="BM2273" s="24"/>
      <c r="BN2273" s="24"/>
      <c r="BO2273" s="24"/>
      <c r="BP2273" s="24"/>
      <c r="BQ2273" s="24"/>
      <c r="BR2273" s="24"/>
      <c r="BS2273" s="24"/>
      <c r="BT2273" s="24"/>
      <c r="BU2273" s="24"/>
      <c r="BV2273" s="24"/>
      <c r="BW2273" s="24"/>
      <c r="BX2273" s="24"/>
      <c r="BY2273" s="24"/>
      <c r="BZ2273" s="24"/>
      <c r="CA2273" s="24"/>
      <c r="CB2273" s="24"/>
      <c r="CC2273" s="24"/>
      <c r="CD2273" s="24"/>
      <c r="CE2273" s="24"/>
    </row>
    <row r="2274" spans="46:83" x14ac:dyDescent="0.15">
      <c r="AT2274" s="24"/>
      <c r="AU2274" s="24"/>
      <c r="AV2274" s="24"/>
      <c r="AW2274" s="24"/>
      <c r="AX2274" s="24"/>
      <c r="AY2274" s="24"/>
      <c r="AZ2274" s="24"/>
      <c r="BA2274" s="24"/>
      <c r="BB2274" s="24"/>
      <c r="BC2274" s="24"/>
      <c r="BD2274" s="24"/>
      <c r="BE2274" s="24"/>
      <c r="BF2274" s="24"/>
      <c r="BG2274" s="24"/>
      <c r="BH2274" s="24"/>
      <c r="BI2274" s="24"/>
      <c r="BJ2274" s="24"/>
      <c r="BK2274" s="24"/>
      <c r="BL2274" s="24"/>
      <c r="BM2274" s="24"/>
      <c r="BN2274" s="24"/>
      <c r="BO2274" s="24"/>
      <c r="BP2274" s="24"/>
      <c r="BQ2274" s="24"/>
      <c r="BR2274" s="24"/>
      <c r="BS2274" s="24"/>
      <c r="BT2274" s="24"/>
      <c r="BU2274" s="24"/>
      <c r="BV2274" s="24"/>
      <c r="BW2274" s="24"/>
      <c r="BX2274" s="24"/>
      <c r="BY2274" s="24"/>
      <c r="BZ2274" s="24"/>
      <c r="CA2274" s="24"/>
      <c r="CB2274" s="24"/>
      <c r="CC2274" s="24"/>
      <c r="CD2274" s="24"/>
      <c r="CE2274" s="24"/>
    </row>
    <row r="2275" spans="46:83" x14ac:dyDescent="0.15">
      <c r="AT2275" s="24"/>
      <c r="AU2275" s="24"/>
      <c r="AV2275" s="24"/>
      <c r="AW2275" s="24"/>
      <c r="AX2275" s="24"/>
      <c r="AY2275" s="24"/>
      <c r="AZ2275" s="24"/>
      <c r="BA2275" s="24"/>
      <c r="BB2275" s="24"/>
      <c r="BC2275" s="24"/>
      <c r="BD2275" s="24"/>
      <c r="BE2275" s="24"/>
      <c r="BF2275" s="24"/>
      <c r="BG2275" s="24"/>
      <c r="BH2275" s="24"/>
      <c r="BI2275" s="24"/>
      <c r="BJ2275" s="24"/>
      <c r="BK2275" s="24"/>
      <c r="BL2275" s="24"/>
      <c r="BM2275" s="24"/>
      <c r="BN2275" s="24"/>
      <c r="BO2275" s="24"/>
      <c r="BP2275" s="24"/>
      <c r="BQ2275" s="24"/>
      <c r="BR2275" s="24"/>
      <c r="BS2275" s="24"/>
      <c r="BT2275" s="24"/>
      <c r="BU2275" s="24"/>
      <c r="BV2275" s="24"/>
      <c r="BW2275" s="24"/>
      <c r="BX2275" s="24"/>
      <c r="BY2275" s="24"/>
      <c r="BZ2275" s="24"/>
      <c r="CA2275" s="24"/>
      <c r="CB2275" s="24"/>
      <c r="CC2275" s="24"/>
      <c r="CD2275" s="24"/>
      <c r="CE2275" s="24"/>
    </row>
    <row r="2276" spans="46:83" x14ac:dyDescent="0.15">
      <c r="AT2276" s="24"/>
      <c r="AU2276" s="24"/>
      <c r="AV2276" s="24"/>
      <c r="AW2276" s="24"/>
      <c r="AX2276" s="24"/>
      <c r="AY2276" s="24"/>
      <c r="AZ2276" s="24"/>
      <c r="BA2276" s="24"/>
      <c r="BB2276" s="24"/>
      <c r="BC2276" s="24"/>
      <c r="BD2276" s="24"/>
      <c r="BE2276" s="24"/>
      <c r="BF2276" s="24"/>
      <c r="BG2276" s="24"/>
      <c r="BH2276" s="24"/>
      <c r="BI2276" s="24"/>
      <c r="BJ2276" s="24"/>
      <c r="BK2276" s="24"/>
      <c r="BL2276" s="24"/>
      <c r="BM2276" s="24"/>
      <c r="BN2276" s="24"/>
      <c r="BO2276" s="24"/>
      <c r="BP2276" s="24"/>
      <c r="BQ2276" s="24"/>
      <c r="BR2276" s="24"/>
      <c r="BS2276" s="24"/>
      <c r="BT2276" s="24"/>
      <c r="BU2276" s="24"/>
      <c r="BV2276" s="24"/>
      <c r="BW2276" s="24"/>
      <c r="BX2276" s="24"/>
      <c r="BY2276" s="24"/>
      <c r="BZ2276" s="24"/>
      <c r="CA2276" s="24"/>
      <c r="CB2276" s="24"/>
      <c r="CC2276" s="24"/>
      <c r="CD2276" s="24"/>
      <c r="CE2276" s="24"/>
    </row>
    <row r="2277" spans="46:83" x14ac:dyDescent="0.15">
      <c r="AT2277" s="24"/>
      <c r="AU2277" s="24"/>
      <c r="AV2277" s="24"/>
      <c r="AW2277" s="24"/>
      <c r="AX2277" s="24"/>
      <c r="AY2277" s="24"/>
      <c r="AZ2277" s="24"/>
      <c r="BA2277" s="24"/>
      <c r="BB2277" s="24"/>
      <c r="BC2277" s="24"/>
      <c r="BD2277" s="24"/>
      <c r="BE2277" s="24"/>
      <c r="BF2277" s="24"/>
      <c r="BG2277" s="24"/>
      <c r="BH2277" s="24"/>
      <c r="BI2277" s="24"/>
      <c r="BJ2277" s="24"/>
      <c r="BK2277" s="24"/>
      <c r="BL2277" s="24"/>
      <c r="BM2277" s="24"/>
      <c r="BN2277" s="24"/>
      <c r="BO2277" s="24"/>
      <c r="BP2277" s="24"/>
      <c r="BQ2277" s="24"/>
      <c r="BR2277" s="24"/>
      <c r="BS2277" s="24"/>
      <c r="BT2277" s="24"/>
      <c r="BU2277" s="24"/>
      <c r="BV2277" s="24"/>
      <c r="BW2277" s="24"/>
      <c r="BX2277" s="24"/>
      <c r="BY2277" s="24"/>
      <c r="BZ2277" s="24"/>
      <c r="CA2277" s="24"/>
      <c r="CB2277" s="24"/>
      <c r="CC2277" s="24"/>
      <c r="CD2277" s="24"/>
      <c r="CE2277" s="24"/>
    </row>
    <row r="2278" spans="46:83" x14ac:dyDescent="0.15">
      <c r="AT2278" s="24"/>
      <c r="AU2278" s="24"/>
      <c r="AV2278" s="24"/>
      <c r="AW2278" s="24"/>
      <c r="AX2278" s="24"/>
      <c r="AY2278" s="24"/>
      <c r="AZ2278" s="24"/>
      <c r="BA2278" s="24"/>
      <c r="BB2278" s="24"/>
      <c r="BC2278" s="24"/>
      <c r="BD2278" s="24"/>
      <c r="BE2278" s="24"/>
      <c r="BF2278" s="24"/>
      <c r="BG2278" s="24"/>
      <c r="BH2278" s="24"/>
      <c r="BI2278" s="24"/>
      <c r="BJ2278" s="24"/>
      <c r="BK2278" s="24"/>
      <c r="BL2278" s="24"/>
      <c r="BM2278" s="24"/>
      <c r="BN2278" s="24"/>
      <c r="BO2278" s="24"/>
      <c r="BP2278" s="24"/>
      <c r="BQ2278" s="24"/>
      <c r="BR2278" s="24"/>
      <c r="BS2278" s="24"/>
      <c r="BT2278" s="24"/>
      <c r="BU2278" s="24"/>
      <c r="BV2278" s="24"/>
      <c r="BW2278" s="24"/>
      <c r="BX2278" s="24"/>
      <c r="BY2278" s="24"/>
      <c r="BZ2278" s="24"/>
      <c r="CA2278" s="24"/>
      <c r="CB2278" s="24"/>
      <c r="CC2278" s="24"/>
      <c r="CD2278" s="24"/>
      <c r="CE2278" s="24"/>
    </row>
    <row r="2279" spans="46:83" x14ac:dyDescent="0.15">
      <c r="AT2279" s="24"/>
      <c r="AU2279" s="24"/>
      <c r="AV2279" s="24"/>
      <c r="AW2279" s="24"/>
      <c r="AX2279" s="24"/>
      <c r="AY2279" s="24"/>
      <c r="AZ2279" s="24"/>
      <c r="BA2279" s="24"/>
      <c r="BB2279" s="24"/>
      <c r="BC2279" s="24"/>
      <c r="BD2279" s="24"/>
      <c r="BE2279" s="24"/>
      <c r="BF2279" s="24"/>
      <c r="BG2279" s="24"/>
      <c r="BH2279" s="24"/>
      <c r="BI2279" s="24"/>
      <c r="BJ2279" s="24"/>
      <c r="BK2279" s="24"/>
      <c r="BL2279" s="24"/>
      <c r="BM2279" s="24"/>
      <c r="BN2279" s="24"/>
      <c r="BO2279" s="24"/>
      <c r="BP2279" s="24"/>
      <c r="BQ2279" s="24"/>
      <c r="BR2279" s="24"/>
      <c r="BS2279" s="24"/>
      <c r="BT2279" s="24"/>
      <c r="BU2279" s="24"/>
      <c r="BV2279" s="24"/>
      <c r="BW2279" s="24"/>
      <c r="BX2279" s="24"/>
      <c r="BY2279" s="24"/>
      <c r="BZ2279" s="24"/>
      <c r="CA2279" s="24"/>
      <c r="CB2279" s="24"/>
      <c r="CC2279" s="24"/>
      <c r="CD2279" s="24"/>
      <c r="CE2279" s="24"/>
    </row>
    <row r="2280" spans="46:83" x14ac:dyDescent="0.15">
      <c r="AT2280" s="24"/>
      <c r="AU2280" s="24"/>
      <c r="AV2280" s="24"/>
      <c r="AW2280" s="24"/>
      <c r="AX2280" s="24"/>
      <c r="AY2280" s="24"/>
      <c r="AZ2280" s="24"/>
      <c r="BA2280" s="24"/>
      <c r="BB2280" s="24"/>
      <c r="BC2280" s="24"/>
      <c r="BD2280" s="24"/>
      <c r="BE2280" s="24"/>
      <c r="BF2280" s="24"/>
      <c r="BG2280" s="24"/>
      <c r="BH2280" s="24"/>
      <c r="BI2280" s="24"/>
      <c r="BJ2280" s="24"/>
      <c r="BK2280" s="24"/>
      <c r="BL2280" s="24"/>
      <c r="BM2280" s="24"/>
      <c r="BN2280" s="24"/>
      <c r="BO2280" s="24"/>
      <c r="BP2280" s="24"/>
      <c r="BQ2280" s="24"/>
      <c r="BR2280" s="24"/>
      <c r="BS2280" s="24"/>
      <c r="BT2280" s="24"/>
      <c r="BU2280" s="24"/>
      <c r="BV2280" s="24"/>
      <c r="BW2280" s="24"/>
      <c r="BX2280" s="24"/>
      <c r="BY2280" s="24"/>
      <c r="BZ2280" s="24"/>
      <c r="CA2280" s="24"/>
      <c r="CB2280" s="24"/>
      <c r="CC2280" s="24"/>
      <c r="CD2280" s="24"/>
      <c r="CE2280" s="24"/>
    </row>
    <row r="2281" spans="46:83" x14ac:dyDescent="0.15">
      <c r="AT2281" s="24"/>
      <c r="AU2281" s="24"/>
      <c r="AV2281" s="24"/>
      <c r="AW2281" s="24"/>
      <c r="AX2281" s="24"/>
      <c r="AY2281" s="24"/>
      <c r="AZ2281" s="24"/>
      <c r="BA2281" s="24"/>
      <c r="BB2281" s="24"/>
      <c r="BC2281" s="24"/>
      <c r="BD2281" s="24"/>
      <c r="BE2281" s="24"/>
      <c r="BF2281" s="24"/>
      <c r="BG2281" s="24"/>
      <c r="BH2281" s="24"/>
      <c r="BI2281" s="24"/>
      <c r="BJ2281" s="24"/>
      <c r="BK2281" s="24"/>
      <c r="BL2281" s="24"/>
      <c r="BM2281" s="24"/>
      <c r="BN2281" s="24"/>
      <c r="BO2281" s="24"/>
      <c r="BP2281" s="24"/>
      <c r="BQ2281" s="24"/>
      <c r="BR2281" s="24"/>
      <c r="BS2281" s="24"/>
      <c r="BT2281" s="24"/>
      <c r="BU2281" s="24"/>
      <c r="BV2281" s="24"/>
      <c r="BW2281" s="24"/>
      <c r="BX2281" s="24"/>
      <c r="BY2281" s="24"/>
      <c r="BZ2281" s="24"/>
      <c r="CA2281" s="24"/>
      <c r="CB2281" s="24"/>
      <c r="CC2281" s="24"/>
      <c r="CD2281" s="24"/>
      <c r="CE2281" s="24"/>
    </row>
    <row r="2282" spans="46:83" x14ac:dyDescent="0.15">
      <c r="AT2282" s="24"/>
      <c r="AU2282" s="24"/>
      <c r="AV2282" s="24"/>
      <c r="AW2282" s="24"/>
      <c r="AX2282" s="24"/>
      <c r="AY2282" s="24"/>
      <c r="AZ2282" s="24"/>
      <c r="BA2282" s="24"/>
      <c r="BB2282" s="24"/>
      <c r="BC2282" s="24"/>
      <c r="BD2282" s="24"/>
      <c r="BE2282" s="24"/>
      <c r="BF2282" s="24"/>
      <c r="BG2282" s="24"/>
      <c r="BH2282" s="24"/>
      <c r="BI2282" s="24"/>
      <c r="BJ2282" s="24"/>
      <c r="BK2282" s="24"/>
      <c r="BL2282" s="24"/>
      <c r="BM2282" s="24"/>
      <c r="BN2282" s="24"/>
      <c r="BO2282" s="24"/>
      <c r="BP2282" s="24"/>
      <c r="BQ2282" s="24"/>
      <c r="BR2282" s="24"/>
      <c r="BS2282" s="24"/>
      <c r="BT2282" s="24"/>
      <c r="BU2282" s="24"/>
      <c r="BV2282" s="24"/>
      <c r="BW2282" s="24"/>
      <c r="BX2282" s="24"/>
      <c r="BY2282" s="24"/>
      <c r="BZ2282" s="24"/>
      <c r="CA2282" s="24"/>
      <c r="CB2282" s="24"/>
      <c r="CC2282" s="24"/>
      <c r="CD2282" s="24"/>
      <c r="CE2282" s="24"/>
    </row>
    <row r="2283" spans="46:83" x14ac:dyDescent="0.15">
      <c r="AT2283" s="24"/>
      <c r="AU2283" s="24"/>
      <c r="AV2283" s="24"/>
      <c r="AW2283" s="24"/>
      <c r="AX2283" s="24"/>
      <c r="AY2283" s="24"/>
      <c r="AZ2283" s="24"/>
      <c r="BA2283" s="24"/>
      <c r="BB2283" s="24"/>
      <c r="BC2283" s="24"/>
      <c r="BD2283" s="24"/>
      <c r="BE2283" s="24"/>
      <c r="BF2283" s="24"/>
      <c r="BG2283" s="24"/>
      <c r="BH2283" s="24"/>
      <c r="BI2283" s="24"/>
      <c r="BJ2283" s="24"/>
      <c r="BK2283" s="24"/>
      <c r="BL2283" s="24"/>
      <c r="BM2283" s="24"/>
      <c r="BN2283" s="24"/>
      <c r="BO2283" s="24"/>
      <c r="BP2283" s="24"/>
      <c r="BQ2283" s="24"/>
      <c r="BR2283" s="24"/>
      <c r="BS2283" s="24"/>
      <c r="BT2283" s="24"/>
      <c r="BU2283" s="24"/>
      <c r="BV2283" s="24"/>
      <c r="BW2283" s="24"/>
      <c r="BX2283" s="24"/>
      <c r="BY2283" s="24"/>
      <c r="BZ2283" s="24"/>
      <c r="CA2283" s="24"/>
      <c r="CB2283" s="24"/>
      <c r="CC2283" s="24"/>
      <c r="CD2283" s="24"/>
      <c r="CE2283" s="24"/>
    </row>
    <row r="2284" spans="46:83" x14ac:dyDescent="0.15">
      <c r="AT2284" s="24"/>
      <c r="AU2284" s="24"/>
      <c r="AV2284" s="24"/>
      <c r="AW2284" s="24"/>
      <c r="AX2284" s="24"/>
      <c r="AY2284" s="24"/>
      <c r="AZ2284" s="24"/>
      <c r="BA2284" s="24"/>
      <c r="BB2284" s="24"/>
      <c r="BC2284" s="24"/>
      <c r="BD2284" s="24"/>
      <c r="BE2284" s="24"/>
      <c r="BF2284" s="24"/>
      <c r="BG2284" s="24"/>
      <c r="BH2284" s="24"/>
      <c r="BI2284" s="24"/>
      <c r="BJ2284" s="24"/>
      <c r="BK2284" s="24"/>
      <c r="BL2284" s="24"/>
      <c r="BM2284" s="24"/>
      <c r="BN2284" s="24"/>
      <c r="BO2284" s="24"/>
      <c r="BP2284" s="24"/>
      <c r="BQ2284" s="24"/>
      <c r="BR2284" s="24"/>
      <c r="BS2284" s="24"/>
      <c r="BT2284" s="24"/>
      <c r="BU2284" s="24"/>
      <c r="BV2284" s="24"/>
      <c r="BW2284" s="24"/>
      <c r="BX2284" s="24"/>
      <c r="BY2284" s="24"/>
      <c r="BZ2284" s="24"/>
      <c r="CA2284" s="24"/>
      <c r="CB2284" s="24"/>
      <c r="CC2284" s="24"/>
      <c r="CD2284" s="24"/>
      <c r="CE2284" s="24"/>
    </row>
    <row r="2285" spans="46:83" x14ac:dyDescent="0.15">
      <c r="AT2285" s="24"/>
      <c r="AU2285" s="24"/>
      <c r="AV2285" s="24"/>
      <c r="AW2285" s="24"/>
      <c r="AX2285" s="24"/>
      <c r="AY2285" s="24"/>
      <c r="AZ2285" s="24"/>
      <c r="BA2285" s="24"/>
      <c r="BB2285" s="24"/>
      <c r="BC2285" s="24"/>
      <c r="BD2285" s="24"/>
      <c r="BE2285" s="24"/>
      <c r="BF2285" s="24"/>
      <c r="BG2285" s="24"/>
      <c r="BH2285" s="24"/>
      <c r="BI2285" s="24"/>
      <c r="BJ2285" s="24"/>
      <c r="BK2285" s="24"/>
      <c r="BL2285" s="24"/>
      <c r="BM2285" s="24"/>
      <c r="BN2285" s="24"/>
      <c r="BO2285" s="24"/>
      <c r="BP2285" s="24"/>
      <c r="BQ2285" s="24"/>
      <c r="BR2285" s="24"/>
      <c r="BS2285" s="24"/>
      <c r="BT2285" s="24"/>
      <c r="BU2285" s="24"/>
      <c r="BV2285" s="24"/>
      <c r="BW2285" s="24"/>
      <c r="BX2285" s="24"/>
      <c r="BY2285" s="24"/>
      <c r="BZ2285" s="24"/>
      <c r="CA2285" s="24"/>
      <c r="CB2285" s="24"/>
      <c r="CC2285" s="24"/>
      <c r="CD2285" s="24"/>
      <c r="CE2285" s="24"/>
    </row>
    <row r="2286" spans="46:83" x14ac:dyDescent="0.15">
      <c r="AT2286" s="24"/>
      <c r="AU2286" s="24"/>
      <c r="AV2286" s="24"/>
      <c r="AW2286" s="24"/>
      <c r="AX2286" s="24"/>
      <c r="AY2286" s="24"/>
      <c r="AZ2286" s="24"/>
      <c r="BA2286" s="24"/>
      <c r="BB2286" s="24"/>
      <c r="BC2286" s="24"/>
      <c r="BD2286" s="24"/>
      <c r="BE2286" s="24"/>
      <c r="BF2286" s="24"/>
      <c r="BG2286" s="24"/>
      <c r="BH2286" s="24"/>
      <c r="BI2286" s="24"/>
      <c r="BJ2286" s="24"/>
      <c r="BK2286" s="24"/>
      <c r="BL2286" s="24"/>
      <c r="BM2286" s="24"/>
      <c r="BN2286" s="24"/>
      <c r="BO2286" s="24"/>
      <c r="BP2286" s="24"/>
      <c r="BQ2286" s="24"/>
      <c r="BR2286" s="24"/>
      <c r="BS2286" s="24"/>
      <c r="BT2286" s="24"/>
      <c r="BU2286" s="24"/>
      <c r="BV2286" s="24"/>
      <c r="BW2286" s="24"/>
      <c r="BX2286" s="24"/>
      <c r="BY2286" s="24"/>
      <c r="BZ2286" s="24"/>
      <c r="CA2286" s="24"/>
      <c r="CB2286" s="24"/>
      <c r="CC2286" s="24"/>
      <c r="CD2286" s="24"/>
      <c r="CE2286" s="24"/>
    </row>
    <row r="2287" spans="46:83" x14ac:dyDescent="0.15">
      <c r="AT2287" s="24"/>
      <c r="AU2287" s="24"/>
      <c r="AV2287" s="24"/>
      <c r="AW2287" s="24"/>
      <c r="AX2287" s="24"/>
      <c r="AY2287" s="24"/>
      <c r="AZ2287" s="24"/>
      <c r="BA2287" s="24"/>
      <c r="BB2287" s="24"/>
      <c r="BC2287" s="24"/>
      <c r="BD2287" s="24"/>
      <c r="BE2287" s="24"/>
      <c r="BF2287" s="24"/>
      <c r="BG2287" s="24"/>
      <c r="BH2287" s="24"/>
      <c r="BI2287" s="24"/>
      <c r="BJ2287" s="24"/>
      <c r="BK2287" s="24"/>
      <c r="BL2287" s="24"/>
      <c r="BM2287" s="24"/>
      <c r="BN2287" s="24"/>
      <c r="BO2287" s="24"/>
      <c r="BP2287" s="24"/>
      <c r="BQ2287" s="24"/>
      <c r="BR2287" s="24"/>
      <c r="BS2287" s="24"/>
      <c r="BT2287" s="24"/>
      <c r="BU2287" s="24"/>
      <c r="BV2287" s="24"/>
      <c r="BW2287" s="24"/>
      <c r="BX2287" s="24"/>
      <c r="BY2287" s="24"/>
      <c r="BZ2287" s="24"/>
      <c r="CA2287" s="24"/>
      <c r="CB2287" s="24"/>
      <c r="CC2287" s="24"/>
      <c r="CD2287" s="24"/>
      <c r="CE2287" s="24"/>
    </row>
    <row r="2288" spans="46:83" x14ac:dyDescent="0.15">
      <c r="AT2288" s="24"/>
      <c r="AU2288" s="24"/>
      <c r="AV2288" s="24"/>
      <c r="AW2288" s="24"/>
      <c r="AX2288" s="24"/>
      <c r="AY2288" s="24"/>
      <c r="AZ2288" s="24"/>
      <c r="BA2288" s="24"/>
      <c r="BB2288" s="24"/>
      <c r="BC2288" s="24"/>
      <c r="BD2288" s="24"/>
      <c r="BE2288" s="24"/>
      <c r="BF2288" s="24"/>
      <c r="BG2288" s="24"/>
      <c r="BH2288" s="24"/>
      <c r="BI2288" s="24"/>
      <c r="BJ2288" s="24"/>
      <c r="BK2288" s="24"/>
      <c r="BL2288" s="24"/>
      <c r="BM2288" s="24"/>
      <c r="BN2288" s="24"/>
      <c r="BO2288" s="24"/>
      <c r="BP2288" s="24"/>
      <c r="BQ2288" s="24"/>
      <c r="BR2288" s="24"/>
      <c r="BS2288" s="24"/>
      <c r="BT2288" s="24"/>
      <c r="BU2288" s="24"/>
      <c r="BV2288" s="24"/>
      <c r="BW2288" s="24"/>
      <c r="BX2288" s="24"/>
      <c r="BY2288" s="24"/>
      <c r="BZ2288" s="24"/>
      <c r="CA2288" s="24"/>
      <c r="CB2288" s="24"/>
      <c r="CC2288" s="24"/>
      <c r="CD2288" s="24"/>
      <c r="CE2288" s="24"/>
    </row>
    <row r="2289" spans="46:83" x14ac:dyDescent="0.15">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row>
    <row r="2290" spans="46:83" x14ac:dyDescent="0.15">
      <c r="AT2290" s="24"/>
      <c r="AU2290" s="24"/>
      <c r="AV2290" s="24"/>
      <c r="AW2290" s="24"/>
      <c r="AX2290" s="24"/>
      <c r="AY2290" s="24"/>
      <c r="AZ2290" s="24"/>
      <c r="BA2290" s="24"/>
      <c r="BB2290" s="24"/>
      <c r="BC2290" s="24"/>
      <c r="BD2290" s="24"/>
      <c r="BE2290" s="24"/>
      <c r="BF2290" s="24"/>
      <c r="BG2290" s="24"/>
      <c r="BH2290" s="24"/>
      <c r="BI2290" s="24"/>
      <c r="BJ2290" s="24"/>
      <c r="BK2290" s="24"/>
      <c r="BL2290" s="24"/>
      <c r="BM2290" s="24"/>
      <c r="BN2290" s="24"/>
      <c r="BO2290" s="24"/>
      <c r="BP2290" s="24"/>
      <c r="BQ2290" s="24"/>
      <c r="BR2290" s="24"/>
      <c r="BS2290" s="24"/>
      <c r="BT2290" s="24"/>
      <c r="BU2290" s="24"/>
      <c r="BV2290" s="24"/>
      <c r="BW2290" s="24"/>
      <c r="BX2290" s="24"/>
      <c r="BY2290" s="24"/>
      <c r="BZ2290" s="24"/>
      <c r="CA2290" s="24"/>
      <c r="CB2290" s="24"/>
      <c r="CC2290" s="24"/>
      <c r="CD2290" s="24"/>
      <c r="CE2290" s="24"/>
    </row>
    <row r="2291" spans="46:83" x14ac:dyDescent="0.15">
      <c r="AT2291" s="24"/>
      <c r="AU2291" s="24"/>
      <c r="AV2291" s="24"/>
      <c r="AW2291" s="24"/>
      <c r="AX2291" s="24"/>
      <c r="AY2291" s="24"/>
      <c r="AZ2291" s="24"/>
      <c r="BA2291" s="24"/>
      <c r="BB2291" s="24"/>
      <c r="BC2291" s="24"/>
      <c r="BD2291" s="24"/>
      <c r="BE2291" s="24"/>
      <c r="BF2291" s="24"/>
      <c r="BG2291" s="24"/>
      <c r="BH2291" s="24"/>
      <c r="BI2291" s="24"/>
      <c r="BJ2291" s="24"/>
      <c r="BK2291" s="24"/>
      <c r="BL2291" s="24"/>
      <c r="BM2291" s="24"/>
      <c r="BN2291" s="24"/>
      <c r="BO2291" s="24"/>
      <c r="BP2291" s="24"/>
      <c r="BQ2291" s="24"/>
      <c r="BR2291" s="24"/>
      <c r="BS2291" s="24"/>
      <c r="BT2291" s="24"/>
      <c r="BU2291" s="24"/>
      <c r="BV2291" s="24"/>
      <c r="BW2291" s="24"/>
      <c r="BX2291" s="24"/>
      <c r="BY2291" s="24"/>
      <c r="BZ2291" s="24"/>
      <c r="CA2291" s="24"/>
      <c r="CB2291" s="24"/>
      <c r="CC2291" s="24"/>
      <c r="CD2291" s="24"/>
      <c r="CE2291" s="24"/>
    </row>
    <row r="2292" spans="46:83" x14ac:dyDescent="0.15">
      <c r="AT2292" s="24"/>
      <c r="AU2292" s="24"/>
      <c r="AV2292" s="24"/>
      <c r="AW2292" s="24"/>
      <c r="AX2292" s="24"/>
      <c r="AY2292" s="24"/>
      <c r="AZ2292" s="24"/>
      <c r="BA2292" s="24"/>
      <c r="BB2292" s="24"/>
      <c r="BC2292" s="24"/>
      <c r="BD2292" s="24"/>
      <c r="BE2292" s="24"/>
      <c r="BF2292" s="24"/>
      <c r="BG2292" s="24"/>
      <c r="BH2292" s="24"/>
      <c r="BI2292" s="24"/>
      <c r="BJ2292" s="24"/>
      <c r="BK2292" s="24"/>
      <c r="BL2292" s="24"/>
      <c r="BM2292" s="24"/>
      <c r="BN2292" s="24"/>
      <c r="BO2292" s="24"/>
      <c r="BP2292" s="24"/>
      <c r="BQ2292" s="24"/>
      <c r="BR2292" s="24"/>
      <c r="BS2292" s="24"/>
      <c r="BT2292" s="24"/>
      <c r="BU2292" s="24"/>
      <c r="BV2292" s="24"/>
      <c r="BW2292" s="24"/>
      <c r="BX2292" s="24"/>
      <c r="BY2292" s="24"/>
      <c r="BZ2292" s="24"/>
      <c r="CA2292" s="24"/>
      <c r="CB2292" s="24"/>
      <c r="CC2292" s="24"/>
      <c r="CD2292" s="24"/>
      <c r="CE2292" s="24"/>
    </row>
    <row r="2293" spans="46:83" x14ac:dyDescent="0.15">
      <c r="AT2293" s="24"/>
      <c r="AU2293" s="24"/>
      <c r="AV2293" s="24"/>
      <c r="AW2293" s="24"/>
      <c r="AX2293" s="24"/>
      <c r="AY2293" s="24"/>
      <c r="AZ2293" s="24"/>
      <c r="BA2293" s="24"/>
      <c r="BB2293" s="24"/>
      <c r="BC2293" s="24"/>
      <c r="BD2293" s="24"/>
      <c r="BE2293" s="24"/>
      <c r="BF2293" s="24"/>
      <c r="BG2293" s="24"/>
      <c r="BH2293" s="24"/>
      <c r="BI2293" s="24"/>
      <c r="BJ2293" s="24"/>
      <c r="BK2293" s="24"/>
      <c r="BL2293" s="24"/>
      <c r="BM2293" s="24"/>
      <c r="BN2293" s="24"/>
      <c r="BO2293" s="24"/>
      <c r="BP2293" s="24"/>
      <c r="BQ2293" s="24"/>
      <c r="BR2293" s="24"/>
      <c r="BS2293" s="24"/>
      <c r="BT2293" s="24"/>
      <c r="BU2293" s="24"/>
      <c r="BV2293" s="24"/>
      <c r="BW2293" s="24"/>
      <c r="BX2293" s="24"/>
      <c r="BY2293" s="24"/>
      <c r="BZ2293" s="24"/>
      <c r="CA2293" s="24"/>
      <c r="CB2293" s="24"/>
      <c r="CC2293" s="24"/>
      <c r="CD2293" s="24"/>
      <c r="CE2293" s="24"/>
    </row>
    <row r="2294" spans="46:83" x14ac:dyDescent="0.15">
      <c r="AT2294" s="24"/>
      <c r="AU2294" s="24"/>
      <c r="AV2294" s="24"/>
      <c r="AW2294" s="24"/>
      <c r="AX2294" s="24"/>
      <c r="AY2294" s="24"/>
      <c r="AZ2294" s="24"/>
      <c r="BA2294" s="24"/>
      <c r="BB2294" s="24"/>
      <c r="BC2294" s="24"/>
      <c r="BD2294" s="24"/>
      <c r="BE2294" s="24"/>
      <c r="BF2294" s="24"/>
      <c r="BG2294" s="24"/>
      <c r="BH2294" s="24"/>
      <c r="BI2294" s="24"/>
      <c r="BJ2294" s="24"/>
      <c r="BK2294" s="24"/>
      <c r="BL2294" s="24"/>
      <c r="BM2294" s="24"/>
      <c r="BN2294" s="24"/>
      <c r="BO2294" s="24"/>
      <c r="BP2294" s="24"/>
      <c r="BQ2294" s="24"/>
      <c r="BR2294" s="24"/>
      <c r="BS2294" s="24"/>
      <c r="BT2294" s="24"/>
      <c r="BU2294" s="24"/>
      <c r="BV2294" s="24"/>
      <c r="BW2294" s="24"/>
      <c r="BX2294" s="24"/>
      <c r="BY2294" s="24"/>
      <c r="BZ2294" s="24"/>
      <c r="CA2294" s="24"/>
      <c r="CB2294" s="24"/>
      <c r="CC2294" s="24"/>
      <c r="CD2294" s="24"/>
      <c r="CE2294" s="24"/>
    </row>
    <row r="2295" spans="46:83" x14ac:dyDescent="0.15">
      <c r="AT2295" s="24"/>
      <c r="AU2295" s="24"/>
      <c r="AV2295" s="24"/>
      <c r="AW2295" s="24"/>
      <c r="AX2295" s="24"/>
      <c r="AY2295" s="24"/>
      <c r="AZ2295" s="24"/>
      <c r="BA2295" s="24"/>
      <c r="BB2295" s="24"/>
      <c r="BC2295" s="24"/>
      <c r="BD2295" s="24"/>
      <c r="BE2295" s="24"/>
      <c r="BF2295" s="24"/>
      <c r="BG2295" s="24"/>
      <c r="BH2295" s="24"/>
      <c r="BI2295" s="24"/>
      <c r="BJ2295" s="24"/>
      <c r="BK2295" s="24"/>
      <c r="BL2295" s="24"/>
      <c r="BM2295" s="24"/>
      <c r="BN2295" s="24"/>
      <c r="BO2295" s="24"/>
      <c r="BP2295" s="24"/>
      <c r="BQ2295" s="24"/>
      <c r="BR2295" s="24"/>
      <c r="BS2295" s="24"/>
      <c r="BT2295" s="24"/>
      <c r="BU2295" s="24"/>
      <c r="BV2295" s="24"/>
      <c r="BW2295" s="24"/>
      <c r="BX2295" s="24"/>
      <c r="BY2295" s="24"/>
      <c r="BZ2295" s="24"/>
      <c r="CA2295" s="24"/>
      <c r="CB2295" s="24"/>
      <c r="CC2295" s="24"/>
      <c r="CD2295" s="24"/>
      <c r="CE2295" s="24"/>
    </row>
    <row r="2296" spans="46:83" x14ac:dyDescent="0.15">
      <c r="AT2296" s="24"/>
      <c r="AU2296" s="24"/>
      <c r="AV2296" s="24"/>
      <c r="AW2296" s="24"/>
      <c r="AX2296" s="24"/>
      <c r="AY2296" s="24"/>
      <c r="AZ2296" s="24"/>
      <c r="BA2296" s="24"/>
      <c r="BB2296" s="24"/>
      <c r="BC2296" s="24"/>
      <c r="BD2296" s="24"/>
      <c r="BE2296" s="24"/>
      <c r="BF2296" s="24"/>
      <c r="BG2296" s="24"/>
      <c r="BH2296" s="24"/>
      <c r="BI2296" s="24"/>
      <c r="BJ2296" s="24"/>
      <c r="BK2296" s="24"/>
      <c r="BL2296" s="24"/>
      <c r="BM2296" s="24"/>
      <c r="BN2296" s="24"/>
      <c r="BO2296" s="24"/>
      <c r="BP2296" s="24"/>
      <c r="BQ2296" s="24"/>
      <c r="BR2296" s="24"/>
      <c r="BS2296" s="24"/>
      <c r="BT2296" s="24"/>
      <c r="BU2296" s="24"/>
      <c r="BV2296" s="24"/>
      <c r="BW2296" s="24"/>
      <c r="BX2296" s="24"/>
      <c r="BY2296" s="24"/>
      <c r="BZ2296" s="24"/>
      <c r="CA2296" s="24"/>
      <c r="CB2296" s="24"/>
      <c r="CC2296" s="24"/>
      <c r="CD2296" s="24"/>
      <c r="CE2296" s="24"/>
    </row>
    <row r="2297" spans="46:83" x14ac:dyDescent="0.15">
      <c r="AT2297" s="24"/>
      <c r="AU2297" s="24"/>
      <c r="AV2297" s="24"/>
      <c r="AW2297" s="24"/>
      <c r="AX2297" s="24"/>
      <c r="AY2297" s="24"/>
      <c r="AZ2297" s="24"/>
      <c r="BA2297" s="24"/>
      <c r="BB2297" s="24"/>
      <c r="BC2297" s="24"/>
      <c r="BD2297" s="24"/>
      <c r="BE2297" s="24"/>
      <c r="BF2297" s="24"/>
      <c r="BG2297" s="24"/>
      <c r="BH2297" s="24"/>
      <c r="BI2297" s="24"/>
      <c r="BJ2297" s="24"/>
      <c r="BK2297" s="24"/>
      <c r="BL2297" s="24"/>
      <c r="BM2297" s="24"/>
      <c r="BN2297" s="24"/>
      <c r="BO2297" s="24"/>
      <c r="BP2297" s="24"/>
      <c r="BQ2297" s="24"/>
      <c r="BR2297" s="24"/>
      <c r="BS2297" s="24"/>
      <c r="BT2297" s="24"/>
      <c r="BU2297" s="24"/>
      <c r="BV2297" s="24"/>
      <c r="BW2297" s="24"/>
      <c r="BX2297" s="24"/>
      <c r="BY2297" s="24"/>
      <c r="BZ2297" s="24"/>
      <c r="CA2297" s="24"/>
      <c r="CB2297" s="24"/>
      <c r="CC2297" s="24"/>
      <c r="CD2297" s="24"/>
      <c r="CE2297" s="24"/>
    </row>
    <row r="2298" spans="46:83" x14ac:dyDescent="0.15">
      <c r="AT2298" s="24"/>
      <c r="AU2298" s="24"/>
      <c r="AV2298" s="24"/>
      <c r="AW2298" s="24"/>
      <c r="AX2298" s="24"/>
      <c r="AY2298" s="24"/>
      <c r="AZ2298" s="24"/>
      <c r="BA2298" s="24"/>
      <c r="BB2298" s="24"/>
      <c r="BC2298" s="24"/>
      <c r="BD2298" s="24"/>
      <c r="BE2298" s="24"/>
      <c r="BF2298" s="24"/>
      <c r="BG2298" s="24"/>
      <c r="BH2298" s="24"/>
      <c r="BI2298" s="24"/>
      <c r="BJ2298" s="24"/>
      <c r="BK2298" s="24"/>
      <c r="BL2298" s="24"/>
      <c r="BM2298" s="24"/>
      <c r="BN2298" s="24"/>
      <c r="BO2298" s="24"/>
      <c r="BP2298" s="24"/>
      <c r="BQ2298" s="24"/>
      <c r="BR2298" s="24"/>
      <c r="BS2298" s="24"/>
      <c r="BT2298" s="24"/>
      <c r="BU2298" s="24"/>
      <c r="BV2298" s="24"/>
      <c r="BW2298" s="24"/>
      <c r="BX2298" s="24"/>
      <c r="BY2298" s="24"/>
      <c r="BZ2298" s="24"/>
      <c r="CA2298" s="24"/>
      <c r="CB2298" s="24"/>
      <c r="CC2298" s="24"/>
      <c r="CD2298" s="24"/>
      <c r="CE2298" s="24"/>
    </row>
    <row r="2299" spans="46:83" x14ac:dyDescent="0.15">
      <c r="AT2299" s="24"/>
      <c r="AU2299" s="24"/>
      <c r="AV2299" s="24"/>
      <c r="AW2299" s="24"/>
      <c r="AX2299" s="24"/>
      <c r="AY2299" s="24"/>
      <c r="AZ2299" s="24"/>
      <c r="BA2299" s="24"/>
      <c r="BB2299" s="24"/>
      <c r="BC2299" s="24"/>
      <c r="BD2299" s="24"/>
      <c r="BE2299" s="24"/>
      <c r="BF2299" s="24"/>
      <c r="BG2299" s="24"/>
      <c r="BH2299" s="24"/>
      <c r="BI2299" s="24"/>
      <c r="BJ2299" s="24"/>
      <c r="BK2299" s="24"/>
      <c r="BL2299" s="24"/>
      <c r="BM2299" s="24"/>
      <c r="BN2299" s="24"/>
      <c r="BO2299" s="24"/>
      <c r="BP2299" s="24"/>
      <c r="BQ2299" s="24"/>
      <c r="BR2299" s="24"/>
      <c r="BS2299" s="24"/>
      <c r="BT2299" s="24"/>
      <c r="BU2299" s="24"/>
      <c r="BV2299" s="24"/>
      <c r="BW2299" s="24"/>
      <c r="BX2299" s="24"/>
      <c r="BY2299" s="24"/>
      <c r="BZ2299" s="24"/>
      <c r="CA2299" s="24"/>
      <c r="CB2299" s="24"/>
      <c r="CC2299" s="24"/>
      <c r="CD2299" s="24"/>
      <c r="CE2299" s="24"/>
    </row>
    <row r="2300" spans="46:83" x14ac:dyDescent="0.15">
      <c r="AT2300" s="24"/>
      <c r="AU2300" s="24"/>
      <c r="AV2300" s="24"/>
      <c r="AW2300" s="24"/>
      <c r="AX2300" s="24"/>
      <c r="AY2300" s="24"/>
      <c r="AZ2300" s="24"/>
      <c r="BA2300" s="24"/>
      <c r="BB2300" s="24"/>
      <c r="BC2300" s="24"/>
      <c r="BD2300" s="24"/>
      <c r="BE2300" s="24"/>
      <c r="BF2300" s="24"/>
      <c r="BG2300" s="24"/>
      <c r="BH2300" s="24"/>
      <c r="BI2300" s="24"/>
      <c r="BJ2300" s="24"/>
      <c r="BK2300" s="24"/>
      <c r="BL2300" s="24"/>
      <c r="BM2300" s="24"/>
      <c r="BN2300" s="24"/>
      <c r="BO2300" s="24"/>
      <c r="BP2300" s="24"/>
      <c r="BQ2300" s="24"/>
      <c r="BR2300" s="24"/>
      <c r="BS2300" s="24"/>
      <c r="BT2300" s="24"/>
      <c r="BU2300" s="24"/>
      <c r="BV2300" s="24"/>
      <c r="BW2300" s="24"/>
      <c r="BX2300" s="24"/>
      <c r="BY2300" s="24"/>
      <c r="BZ2300" s="24"/>
      <c r="CA2300" s="24"/>
      <c r="CB2300" s="24"/>
      <c r="CC2300" s="24"/>
      <c r="CD2300" s="24"/>
      <c r="CE2300" s="24"/>
    </row>
    <row r="2301" spans="46:83" x14ac:dyDescent="0.15">
      <c r="AT2301" s="24"/>
      <c r="AU2301" s="24"/>
      <c r="AV2301" s="24"/>
      <c r="AW2301" s="24"/>
      <c r="AX2301" s="24"/>
      <c r="AY2301" s="24"/>
      <c r="AZ2301" s="24"/>
      <c r="BA2301" s="24"/>
      <c r="BB2301" s="24"/>
      <c r="BC2301" s="24"/>
      <c r="BD2301" s="24"/>
      <c r="BE2301" s="24"/>
      <c r="BF2301" s="24"/>
      <c r="BG2301" s="24"/>
      <c r="BH2301" s="24"/>
      <c r="BI2301" s="24"/>
      <c r="BJ2301" s="24"/>
      <c r="BK2301" s="24"/>
      <c r="BL2301" s="24"/>
      <c r="BM2301" s="24"/>
      <c r="BN2301" s="24"/>
      <c r="BO2301" s="24"/>
      <c r="BP2301" s="24"/>
      <c r="BQ2301" s="24"/>
      <c r="BR2301" s="24"/>
      <c r="BS2301" s="24"/>
      <c r="BT2301" s="24"/>
      <c r="BU2301" s="24"/>
      <c r="BV2301" s="24"/>
      <c r="BW2301" s="24"/>
      <c r="BX2301" s="24"/>
      <c r="BY2301" s="24"/>
      <c r="BZ2301" s="24"/>
      <c r="CA2301" s="24"/>
      <c r="CB2301" s="24"/>
      <c r="CC2301" s="24"/>
      <c r="CD2301" s="24"/>
      <c r="CE2301" s="24"/>
    </row>
    <row r="2302" spans="46:83" x14ac:dyDescent="0.15">
      <c r="AT2302" s="24"/>
      <c r="AU2302" s="24"/>
      <c r="AV2302" s="24"/>
      <c r="AW2302" s="24"/>
      <c r="AX2302" s="24"/>
      <c r="AY2302" s="24"/>
      <c r="AZ2302" s="24"/>
      <c r="BA2302" s="24"/>
      <c r="BB2302" s="24"/>
      <c r="BC2302" s="24"/>
      <c r="BD2302" s="24"/>
      <c r="BE2302" s="24"/>
      <c r="BF2302" s="24"/>
      <c r="BG2302" s="24"/>
      <c r="BH2302" s="24"/>
      <c r="BI2302" s="24"/>
      <c r="BJ2302" s="24"/>
      <c r="BK2302" s="24"/>
      <c r="BL2302" s="24"/>
      <c r="BM2302" s="24"/>
      <c r="BN2302" s="24"/>
      <c r="BO2302" s="24"/>
      <c r="BP2302" s="24"/>
      <c r="BQ2302" s="24"/>
      <c r="BR2302" s="24"/>
      <c r="BS2302" s="24"/>
      <c r="BT2302" s="24"/>
      <c r="BU2302" s="24"/>
      <c r="BV2302" s="24"/>
      <c r="BW2302" s="24"/>
      <c r="BX2302" s="24"/>
      <c r="BY2302" s="24"/>
      <c r="BZ2302" s="24"/>
      <c r="CA2302" s="24"/>
      <c r="CB2302" s="24"/>
      <c r="CC2302" s="24"/>
      <c r="CD2302" s="24"/>
      <c r="CE2302" s="24"/>
    </row>
    <row r="2303" spans="46:83" x14ac:dyDescent="0.15">
      <c r="AT2303" s="24"/>
      <c r="AU2303" s="24"/>
      <c r="AV2303" s="24"/>
      <c r="AW2303" s="24"/>
      <c r="AX2303" s="24"/>
      <c r="AY2303" s="24"/>
      <c r="AZ2303" s="24"/>
      <c r="BA2303" s="24"/>
      <c r="BB2303" s="24"/>
      <c r="BC2303" s="24"/>
      <c r="BD2303" s="24"/>
      <c r="BE2303" s="24"/>
      <c r="BF2303" s="24"/>
      <c r="BG2303" s="24"/>
      <c r="BH2303" s="24"/>
      <c r="BI2303" s="24"/>
      <c r="BJ2303" s="24"/>
      <c r="BK2303" s="24"/>
      <c r="BL2303" s="24"/>
      <c r="BM2303" s="24"/>
      <c r="BN2303" s="24"/>
      <c r="BO2303" s="24"/>
      <c r="BP2303" s="24"/>
      <c r="BQ2303" s="24"/>
      <c r="BR2303" s="24"/>
      <c r="BS2303" s="24"/>
      <c r="BT2303" s="24"/>
      <c r="BU2303" s="24"/>
      <c r="BV2303" s="24"/>
      <c r="BW2303" s="24"/>
      <c r="BX2303" s="24"/>
      <c r="BY2303" s="24"/>
      <c r="BZ2303" s="24"/>
      <c r="CA2303" s="24"/>
      <c r="CB2303" s="24"/>
      <c r="CC2303" s="24"/>
      <c r="CD2303" s="24"/>
      <c r="CE2303" s="24"/>
    </row>
    <row r="2304" spans="46:83" x14ac:dyDescent="0.15">
      <c r="AT2304" s="24"/>
      <c r="AU2304" s="24"/>
      <c r="AV2304" s="24"/>
      <c r="AW2304" s="24"/>
      <c r="AX2304" s="24"/>
      <c r="AY2304" s="24"/>
      <c r="AZ2304" s="24"/>
      <c r="BA2304" s="24"/>
      <c r="BB2304" s="24"/>
      <c r="BC2304" s="24"/>
      <c r="BD2304" s="24"/>
      <c r="BE2304" s="24"/>
      <c r="BF2304" s="24"/>
      <c r="BG2304" s="24"/>
      <c r="BH2304" s="24"/>
      <c r="BI2304" s="24"/>
      <c r="BJ2304" s="24"/>
      <c r="BK2304" s="24"/>
      <c r="BL2304" s="24"/>
      <c r="BM2304" s="24"/>
      <c r="BN2304" s="24"/>
      <c r="BO2304" s="24"/>
      <c r="BP2304" s="24"/>
      <c r="BQ2304" s="24"/>
      <c r="BR2304" s="24"/>
      <c r="BS2304" s="24"/>
      <c r="BT2304" s="24"/>
      <c r="BU2304" s="24"/>
      <c r="BV2304" s="24"/>
      <c r="BW2304" s="24"/>
      <c r="BX2304" s="24"/>
      <c r="BY2304" s="24"/>
      <c r="BZ2304" s="24"/>
      <c r="CA2304" s="24"/>
      <c r="CB2304" s="24"/>
      <c r="CC2304" s="24"/>
      <c r="CD2304" s="24"/>
      <c r="CE2304" s="24"/>
    </row>
    <row r="2305" spans="46:83" x14ac:dyDescent="0.15">
      <c r="AT2305" s="24"/>
      <c r="AU2305" s="24"/>
      <c r="AV2305" s="24"/>
      <c r="AW2305" s="24"/>
      <c r="AX2305" s="24"/>
      <c r="AY2305" s="24"/>
      <c r="AZ2305" s="24"/>
      <c r="BA2305" s="24"/>
      <c r="BB2305" s="24"/>
      <c r="BC2305" s="24"/>
      <c r="BD2305" s="24"/>
      <c r="BE2305" s="24"/>
      <c r="BF2305" s="24"/>
      <c r="BG2305" s="24"/>
      <c r="BH2305" s="24"/>
      <c r="BI2305" s="24"/>
      <c r="BJ2305" s="24"/>
      <c r="BK2305" s="24"/>
      <c r="BL2305" s="24"/>
      <c r="BM2305" s="24"/>
      <c r="BN2305" s="24"/>
      <c r="BO2305" s="24"/>
      <c r="BP2305" s="24"/>
      <c r="BQ2305" s="24"/>
      <c r="BR2305" s="24"/>
      <c r="BS2305" s="24"/>
      <c r="BT2305" s="24"/>
      <c r="BU2305" s="24"/>
      <c r="BV2305" s="24"/>
      <c r="BW2305" s="24"/>
      <c r="BX2305" s="24"/>
      <c r="BY2305" s="24"/>
      <c r="BZ2305" s="24"/>
      <c r="CA2305" s="24"/>
      <c r="CB2305" s="24"/>
      <c r="CC2305" s="24"/>
      <c r="CD2305" s="24"/>
      <c r="CE2305" s="24"/>
    </row>
    <row r="2306" spans="46:83" x14ac:dyDescent="0.15">
      <c r="AT2306" s="24"/>
      <c r="AU2306" s="24"/>
      <c r="AV2306" s="24"/>
      <c r="AW2306" s="24"/>
      <c r="AX2306" s="24"/>
      <c r="AY2306" s="24"/>
      <c r="AZ2306" s="24"/>
      <c r="BA2306" s="24"/>
      <c r="BB2306" s="24"/>
      <c r="BC2306" s="24"/>
      <c r="BD2306" s="24"/>
      <c r="BE2306" s="24"/>
      <c r="BF2306" s="24"/>
      <c r="BG2306" s="24"/>
      <c r="BH2306" s="24"/>
      <c r="BI2306" s="24"/>
      <c r="BJ2306" s="24"/>
      <c r="BK2306" s="24"/>
      <c r="BL2306" s="24"/>
      <c r="BM2306" s="24"/>
      <c r="BN2306" s="24"/>
      <c r="BO2306" s="24"/>
      <c r="BP2306" s="24"/>
      <c r="BQ2306" s="24"/>
      <c r="BR2306" s="24"/>
      <c r="BS2306" s="24"/>
      <c r="BT2306" s="24"/>
      <c r="BU2306" s="24"/>
      <c r="BV2306" s="24"/>
      <c r="BW2306" s="24"/>
      <c r="BX2306" s="24"/>
      <c r="BY2306" s="24"/>
      <c r="BZ2306" s="24"/>
      <c r="CA2306" s="24"/>
      <c r="CB2306" s="24"/>
      <c r="CC2306" s="24"/>
      <c r="CD2306" s="24"/>
      <c r="CE2306" s="24"/>
    </row>
    <row r="2307" spans="46:83" x14ac:dyDescent="0.15">
      <c r="AT2307" s="24"/>
      <c r="AU2307" s="24"/>
      <c r="AV2307" s="24"/>
      <c r="AW2307" s="24"/>
      <c r="AX2307" s="24"/>
      <c r="AY2307" s="24"/>
      <c r="AZ2307" s="24"/>
      <c r="BA2307" s="24"/>
      <c r="BB2307" s="24"/>
      <c r="BC2307" s="24"/>
      <c r="BD2307" s="24"/>
      <c r="BE2307" s="24"/>
      <c r="BF2307" s="24"/>
      <c r="BG2307" s="24"/>
      <c r="BH2307" s="24"/>
      <c r="BI2307" s="24"/>
      <c r="BJ2307" s="24"/>
      <c r="BK2307" s="24"/>
      <c r="BL2307" s="24"/>
      <c r="BM2307" s="24"/>
      <c r="BN2307" s="24"/>
      <c r="BO2307" s="24"/>
      <c r="BP2307" s="24"/>
      <c r="BQ2307" s="24"/>
      <c r="BR2307" s="24"/>
      <c r="BS2307" s="24"/>
      <c r="BT2307" s="24"/>
      <c r="BU2307" s="24"/>
      <c r="BV2307" s="24"/>
      <c r="BW2307" s="24"/>
      <c r="BX2307" s="24"/>
      <c r="BY2307" s="24"/>
      <c r="BZ2307" s="24"/>
      <c r="CA2307" s="24"/>
      <c r="CB2307" s="24"/>
      <c r="CC2307" s="24"/>
      <c r="CD2307" s="24"/>
      <c r="CE2307" s="24"/>
    </row>
    <row r="2308" spans="46:83" x14ac:dyDescent="0.15">
      <c r="AT2308" s="24"/>
      <c r="AU2308" s="24"/>
      <c r="AV2308" s="24"/>
      <c r="AW2308" s="24"/>
      <c r="AX2308" s="24"/>
      <c r="AY2308" s="24"/>
      <c r="AZ2308" s="24"/>
      <c r="BA2308" s="24"/>
      <c r="BB2308" s="24"/>
      <c r="BC2308" s="24"/>
      <c r="BD2308" s="24"/>
      <c r="BE2308" s="24"/>
      <c r="BF2308" s="24"/>
      <c r="BG2308" s="24"/>
      <c r="BH2308" s="24"/>
      <c r="BI2308" s="24"/>
      <c r="BJ2308" s="24"/>
      <c r="BK2308" s="24"/>
      <c r="BL2308" s="24"/>
      <c r="BM2308" s="24"/>
      <c r="BN2308" s="24"/>
      <c r="BO2308" s="24"/>
      <c r="BP2308" s="24"/>
      <c r="BQ2308" s="24"/>
      <c r="BR2308" s="24"/>
      <c r="BS2308" s="24"/>
      <c r="BT2308" s="24"/>
      <c r="BU2308" s="24"/>
      <c r="BV2308" s="24"/>
      <c r="BW2308" s="24"/>
      <c r="BX2308" s="24"/>
      <c r="BY2308" s="24"/>
      <c r="BZ2308" s="24"/>
      <c r="CA2308" s="24"/>
      <c r="CB2308" s="24"/>
      <c r="CC2308" s="24"/>
      <c r="CD2308" s="24"/>
      <c r="CE2308" s="24"/>
    </row>
    <row r="2309" spans="46:83" x14ac:dyDescent="0.15">
      <c r="AT2309" s="24"/>
      <c r="AU2309" s="24"/>
      <c r="AV2309" s="24"/>
      <c r="AW2309" s="24"/>
      <c r="AX2309" s="24"/>
      <c r="AY2309" s="24"/>
      <c r="AZ2309" s="24"/>
      <c r="BA2309" s="24"/>
      <c r="BB2309" s="24"/>
      <c r="BC2309" s="24"/>
      <c r="BD2309" s="24"/>
      <c r="BE2309" s="24"/>
      <c r="BF2309" s="24"/>
      <c r="BG2309" s="24"/>
      <c r="BH2309" s="24"/>
      <c r="BI2309" s="24"/>
      <c r="BJ2309" s="24"/>
      <c r="BK2309" s="24"/>
      <c r="BL2309" s="24"/>
      <c r="BM2309" s="24"/>
      <c r="BN2309" s="24"/>
      <c r="BO2309" s="24"/>
      <c r="BP2309" s="24"/>
      <c r="BQ2309" s="24"/>
      <c r="BR2309" s="24"/>
      <c r="BS2309" s="24"/>
      <c r="BT2309" s="24"/>
      <c r="BU2309" s="24"/>
      <c r="BV2309" s="24"/>
      <c r="BW2309" s="24"/>
      <c r="BX2309" s="24"/>
      <c r="BY2309" s="24"/>
      <c r="BZ2309" s="24"/>
      <c r="CA2309" s="24"/>
      <c r="CB2309" s="24"/>
      <c r="CC2309" s="24"/>
      <c r="CD2309" s="24"/>
      <c r="CE2309" s="24"/>
    </row>
    <row r="2310" spans="46:83" x14ac:dyDescent="0.15">
      <c r="AT2310" s="24"/>
      <c r="AU2310" s="24"/>
      <c r="AV2310" s="24"/>
      <c r="AW2310" s="24"/>
      <c r="AX2310" s="24"/>
      <c r="AY2310" s="24"/>
      <c r="AZ2310" s="24"/>
      <c r="BA2310" s="24"/>
      <c r="BB2310" s="24"/>
      <c r="BC2310" s="24"/>
      <c r="BD2310" s="24"/>
      <c r="BE2310" s="24"/>
      <c r="BF2310" s="24"/>
      <c r="BG2310" s="24"/>
      <c r="BH2310" s="24"/>
      <c r="BI2310" s="24"/>
      <c r="BJ2310" s="24"/>
      <c r="BK2310" s="24"/>
      <c r="BL2310" s="24"/>
      <c r="BM2310" s="24"/>
      <c r="BN2310" s="24"/>
      <c r="BO2310" s="24"/>
      <c r="BP2310" s="24"/>
      <c r="BQ2310" s="24"/>
      <c r="BR2310" s="24"/>
      <c r="BS2310" s="24"/>
      <c r="BT2310" s="24"/>
      <c r="BU2310" s="24"/>
      <c r="BV2310" s="24"/>
      <c r="BW2310" s="24"/>
      <c r="BX2310" s="24"/>
      <c r="BY2310" s="24"/>
      <c r="BZ2310" s="24"/>
      <c r="CA2310" s="24"/>
      <c r="CB2310" s="24"/>
      <c r="CC2310" s="24"/>
      <c r="CD2310" s="24"/>
      <c r="CE2310" s="24"/>
    </row>
    <row r="2311" spans="46:83" x14ac:dyDescent="0.15">
      <c r="AT2311" s="24"/>
      <c r="AU2311" s="24"/>
      <c r="AV2311" s="24"/>
      <c r="AW2311" s="24"/>
      <c r="AX2311" s="24"/>
      <c r="AY2311" s="24"/>
      <c r="AZ2311" s="24"/>
      <c r="BA2311" s="24"/>
      <c r="BB2311" s="24"/>
      <c r="BC2311" s="24"/>
      <c r="BD2311" s="24"/>
      <c r="BE2311" s="24"/>
      <c r="BF2311" s="24"/>
      <c r="BG2311" s="24"/>
      <c r="BH2311" s="24"/>
      <c r="BI2311" s="24"/>
      <c r="BJ2311" s="24"/>
      <c r="BK2311" s="24"/>
      <c r="BL2311" s="24"/>
      <c r="BM2311" s="24"/>
      <c r="BN2311" s="24"/>
      <c r="BO2311" s="24"/>
      <c r="BP2311" s="24"/>
      <c r="BQ2311" s="24"/>
      <c r="BR2311" s="24"/>
      <c r="BS2311" s="24"/>
      <c r="BT2311" s="24"/>
      <c r="BU2311" s="24"/>
      <c r="BV2311" s="24"/>
      <c r="BW2311" s="24"/>
      <c r="BX2311" s="24"/>
      <c r="BY2311" s="24"/>
      <c r="BZ2311" s="24"/>
      <c r="CA2311" s="24"/>
      <c r="CB2311" s="24"/>
      <c r="CC2311" s="24"/>
      <c r="CD2311" s="24"/>
      <c r="CE2311" s="24"/>
    </row>
    <row r="2312" spans="46:83" x14ac:dyDescent="0.15">
      <c r="AT2312" s="24"/>
      <c r="AU2312" s="24"/>
      <c r="AV2312" s="24"/>
      <c r="AW2312" s="24"/>
      <c r="AX2312" s="24"/>
      <c r="AY2312" s="24"/>
      <c r="AZ2312" s="24"/>
      <c r="BA2312" s="24"/>
      <c r="BB2312" s="24"/>
      <c r="BC2312" s="24"/>
      <c r="BD2312" s="24"/>
      <c r="BE2312" s="24"/>
      <c r="BF2312" s="24"/>
      <c r="BG2312" s="24"/>
      <c r="BH2312" s="24"/>
      <c r="BI2312" s="24"/>
      <c r="BJ2312" s="24"/>
      <c r="BK2312" s="24"/>
      <c r="BL2312" s="24"/>
      <c r="BM2312" s="24"/>
      <c r="BN2312" s="24"/>
      <c r="BO2312" s="24"/>
      <c r="BP2312" s="24"/>
      <c r="BQ2312" s="24"/>
      <c r="BR2312" s="24"/>
      <c r="BS2312" s="24"/>
      <c r="BT2312" s="24"/>
      <c r="BU2312" s="24"/>
      <c r="BV2312" s="24"/>
      <c r="BW2312" s="24"/>
      <c r="BX2312" s="24"/>
      <c r="BY2312" s="24"/>
      <c r="BZ2312" s="24"/>
      <c r="CA2312" s="24"/>
      <c r="CB2312" s="24"/>
      <c r="CC2312" s="24"/>
      <c r="CD2312" s="24"/>
      <c r="CE2312" s="24"/>
    </row>
    <row r="2313" spans="46:83" x14ac:dyDescent="0.15">
      <c r="AT2313" s="24"/>
      <c r="AU2313" s="24"/>
      <c r="AV2313" s="24"/>
      <c r="AW2313" s="24"/>
      <c r="AX2313" s="24"/>
      <c r="AY2313" s="24"/>
      <c r="AZ2313" s="24"/>
      <c r="BA2313" s="24"/>
      <c r="BB2313" s="24"/>
      <c r="BC2313" s="24"/>
      <c r="BD2313" s="24"/>
      <c r="BE2313" s="24"/>
      <c r="BF2313" s="24"/>
      <c r="BG2313" s="24"/>
      <c r="BH2313" s="24"/>
      <c r="BI2313" s="24"/>
      <c r="BJ2313" s="24"/>
      <c r="BK2313" s="24"/>
      <c r="BL2313" s="24"/>
      <c r="BM2313" s="24"/>
      <c r="BN2313" s="24"/>
      <c r="BO2313" s="24"/>
      <c r="BP2313" s="24"/>
      <c r="BQ2313" s="24"/>
      <c r="BR2313" s="24"/>
      <c r="BS2313" s="24"/>
      <c r="BT2313" s="24"/>
      <c r="BU2313" s="24"/>
      <c r="BV2313" s="24"/>
      <c r="BW2313" s="24"/>
      <c r="BX2313" s="24"/>
      <c r="BY2313" s="24"/>
      <c r="BZ2313" s="24"/>
      <c r="CA2313" s="24"/>
      <c r="CB2313" s="24"/>
      <c r="CC2313" s="24"/>
      <c r="CD2313" s="24"/>
      <c r="CE2313" s="24"/>
    </row>
    <row r="2314" spans="46:83" x14ac:dyDescent="0.15">
      <c r="AT2314" s="24"/>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row>
    <row r="2315" spans="46:83" x14ac:dyDescent="0.15">
      <c r="AT2315" s="24"/>
      <c r="AU2315" s="24"/>
      <c r="AV2315" s="24"/>
      <c r="AW2315" s="24"/>
      <c r="AX2315" s="24"/>
      <c r="AY2315" s="24"/>
      <c r="AZ2315" s="24"/>
      <c r="BA2315" s="24"/>
      <c r="BB2315" s="24"/>
      <c r="BC2315" s="24"/>
      <c r="BD2315" s="24"/>
      <c r="BE2315" s="24"/>
      <c r="BF2315" s="24"/>
      <c r="BG2315" s="24"/>
      <c r="BH2315" s="24"/>
      <c r="BI2315" s="24"/>
      <c r="BJ2315" s="24"/>
      <c r="BK2315" s="24"/>
      <c r="BL2315" s="24"/>
      <c r="BM2315" s="24"/>
      <c r="BN2315" s="24"/>
      <c r="BO2315" s="24"/>
      <c r="BP2315" s="24"/>
      <c r="BQ2315" s="24"/>
      <c r="BR2315" s="24"/>
      <c r="BS2315" s="24"/>
      <c r="BT2315" s="24"/>
      <c r="BU2315" s="24"/>
      <c r="BV2315" s="24"/>
      <c r="BW2315" s="24"/>
      <c r="BX2315" s="24"/>
      <c r="BY2315" s="24"/>
      <c r="BZ2315" s="24"/>
      <c r="CA2315" s="24"/>
      <c r="CB2315" s="24"/>
      <c r="CC2315" s="24"/>
      <c r="CD2315" s="24"/>
      <c r="CE2315" s="24"/>
    </row>
  </sheetData>
  <sheetProtection selectLockedCells="1" selectUnlockedCells="1"/>
  <pageMargins left="0.7" right="0.7" top="0.75" bottom="0.75" header="0.3" footer="0.3"/>
  <pageSetup scale="91" orientation="landscape"/>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CE2309"/>
  <sheetViews>
    <sheetView showGridLines="0" topLeftCell="A6" workbookViewId="0">
      <selection activeCell="M68" sqref="M68"/>
    </sheetView>
  </sheetViews>
  <sheetFormatPr baseColWidth="10" defaultColWidth="12.5" defaultRowHeight="13" x14ac:dyDescent="0.15"/>
  <cols>
    <col min="1" max="1" width="2.5" customWidth="1"/>
    <col min="2" max="2" width="23" bestFit="1" customWidth="1"/>
    <col min="3" max="3" width="13" bestFit="1" customWidth="1"/>
    <col min="4" max="4" width="13" customWidth="1"/>
    <col min="5" max="6" width="12.5" customWidth="1"/>
    <col min="7" max="7" width="15.5" bestFit="1" customWidth="1"/>
    <col min="8" max="10" width="12.5" customWidth="1"/>
    <col min="11" max="11" width="17" style="4" bestFit="1" customWidth="1"/>
    <col min="12" max="12" width="2.1640625" customWidth="1"/>
  </cols>
  <sheetData>
    <row r="1" spans="1:83" ht="14" thickBot="1" x14ac:dyDescent="0.2">
      <c r="A1" s="47"/>
      <c r="B1" s="47"/>
      <c r="C1" s="47"/>
      <c r="D1" s="47"/>
      <c r="E1" s="47"/>
      <c r="F1" s="47"/>
      <c r="G1" s="47"/>
      <c r="H1" s="47"/>
      <c r="I1" s="47"/>
      <c r="J1" s="47"/>
      <c r="K1" s="179"/>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row>
    <row r="2" spans="1:83" x14ac:dyDescent="0.15">
      <c r="A2" s="47"/>
      <c r="B2" s="303" t="str">
        <f>IF(Investor_Monthly!$A$102="","",Investor_Monthly!$A$102)</f>
        <v>Albert</v>
      </c>
      <c r="C2" s="304"/>
      <c r="D2" s="180"/>
      <c r="E2" s="181">
        <f>'Investor Assumptions'!$C$12</f>
        <v>9.9999999999999978E-2</v>
      </c>
      <c r="F2" s="182" t="s">
        <v>153</v>
      </c>
      <c r="G2" s="183"/>
      <c r="H2" s="183"/>
      <c r="I2" s="183"/>
      <c r="J2" s="184"/>
      <c r="K2" s="185"/>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row>
    <row r="3" spans="1:83" x14ac:dyDescent="0.15">
      <c r="A3" s="47"/>
      <c r="B3" s="186" t="s">
        <v>16</v>
      </c>
      <c r="C3" s="187" t="s">
        <v>70</v>
      </c>
      <c r="D3" s="187">
        <v>1</v>
      </c>
      <c r="E3" s="187">
        <v>2</v>
      </c>
      <c r="F3" s="187">
        <v>3</v>
      </c>
      <c r="G3" s="187">
        <v>4</v>
      </c>
      <c r="H3" s="187">
        <v>5</v>
      </c>
      <c r="I3" s="187">
        <v>6</v>
      </c>
      <c r="J3" s="245">
        <v>7</v>
      </c>
      <c r="K3" s="188" t="s">
        <v>37</v>
      </c>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row>
    <row r="4" spans="1:83" x14ac:dyDescent="0.15">
      <c r="A4" s="47"/>
      <c r="B4" s="108" t="s">
        <v>177</v>
      </c>
      <c r="C4" s="189">
        <f>'Investor Assumptions'!$D$12</f>
        <v>6424.9999999999982</v>
      </c>
      <c r="D4" s="189"/>
      <c r="E4" s="189"/>
      <c r="F4" s="189"/>
      <c r="G4" s="189"/>
      <c r="H4" s="189"/>
      <c r="I4" s="189"/>
      <c r="J4" s="190"/>
      <c r="K4" s="191">
        <f>SUM(C4:J4)</f>
        <v>6424.9999999999982</v>
      </c>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row>
    <row r="5" spans="1:83" x14ac:dyDescent="0.15">
      <c r="A5" s="47"/>
      <c r="B5" s="108"/>
      <c r="C5" s="56"/>
      <c r="D5" s="56"/>
      <c r="E5" s="56"/>
      <c r="F5" s="56"/>
      <c r="G5" s="56"/>
      <c r="H5" s="56"/>
      <c r="I5" s="56"/>
      <c r="J5" s="129"/>
      <c r="K5" s="192"/>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row>
    <row r="6" spans="1:83" x14ac:dyDescent="0.15">
      <c r="A6" s="47"/>
      <c r="B6" s="108" t="s">
        <v>151</v>
      </c>
      <c r="C6" s="56">
        <v>0</v>
      </c>
      <c r="D6" s="56">
        <f>SUM(Investor_Monthly!$F102:$P102)</f>
        <v>702.99270330764034</v>
      </c>
      <c r="E6" s="56">
        <f>SUM(Investor_Monthly!$Q$102:$AB$102)</f>
        <v>935.20146079800543</v>
      </c>
      <c r="F6" s="56">
        <f>SUM(Investor_Monthly!AC102:$AN$102)</f>
        <v>982.73605092300534</v>
      </c>
      <c r="G6" s="56">
        <f>SUM(Investor_Monthly!$AO$102:$AZ$102)</f>
        <v>1031.6966787517558</v>
      </c>
      <c r="H6" s="56">
        <f>SUM(Investor_Monthly!$BA$102:$BL$102)</f>
        <v>1082.1261254153683</v>
      </c>
      <c r="I6" s="56">
        <f>SUM(Investor_Monthly!$BM$102:$BX$102)</f>
        <v>1134.0684554788886</v>
      </c>
      <c r="J6" s="129">
        <f>SUM(Investor_Monthly!$BY$102:$CJ$102)</f>
        <v>18975.330401245767</v>
      </c>
      <c r="K6" s="192"/>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row>
    <row r="7" spans="1:83" x14ac:dyDescent="0.15">
      <c r="A7" s="47"/>
      <c r="B7" s="108"/>
      <c r="C7" s="193">
        <f>C6/SUM($C6:$J6)</f>
        <v>0</v>
      </c>
      <c r="D7" s="193">
        <f>D6/SUM($C6:$J6)</f>
        <v>2.8296103920898919E-2</v>
      </c>
      <c r="E7" s="194">
        <f t="shared" ref="E7:J7" si="0">E6/SUM($C6:$J6)</f>
        <v>3.7642720325841587E-2</v>
      </c>
      <c r="F7" s="194">
        <f t="shared" si="0"/>
        <v>3.9556031368311574E-2</v>
      </c>
      <c r="G7" s="194">
        <f t="shared" si="0"/>
        <v>4.152674174205568E-2</v>
      </c>
      <c r="H7" s="194">
        <f t="shared" si="0"/>
        <v>4.3556573427012087E-2</v>
      </c>
      <c r="I7" s="194">
        <f t="shared" si="0"/>
        <v>4.5647300062517167E-2</v>
      </c>
      <c r="J7" s="195">
        <f t="shared" si="0"/>
        <v>0.76377452915336297</v>
      </c>
      <c r="K7" s="192"/>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row>
    <row r="8" spans="1:83" x14ac:dyDescent="0.15">
      <c r="A8" s="47"/>
      <c r="B8" s="108"/>
      <c r="C8" s="56"/>
      <c r="D8" s="56"/>
      <c r="E8" s="56"/>
      <c r="F8" s="56"/>
      <c r="G8" s="56"/>
      <c r="H8" s="56"/>
      <c r="I8" s="56"/>
      <c r="J8" s="129"/>
      <c r="K8" s="188" t="s">
        <v>154</v>
      </c>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row>
    <row r="9" spans="1:83" ht="14" thickBot="1" x14ac:dyDescent="0.2">
      <c r="A9" s="47"/>
      <c r="B9" s="196" t="s">
        <v>152</v>
      </c>
      <c r="C9" s="197">
        <f>-C4+C6</f>
        <v>-6424.9999999999982</v>
      </c>
      <c r="D9" s="197">
        <f t="shared" ref="D9:J9" si="1">D4+D6</f>
        <v>702.99270330764034</v>
      </c>
      <c r="E9" s="197">
        <f t="shared" si="1"/>
        <v>935.20146079800543</v>
      </c>
      <c r="F9" s="197">
        <f t="shared" si="1"/>
        <v>982.73605092300534</v>
      </c>
      <c r="G9" s="197">
        <f t="shared" si="1"/>
        <v>1031.6966787517558</v>
      </c>
      <c r="H9" s="197">
        <f t="shared" si="1"/>
        <v>1082.1261254153683</v>
      </c>
      <c r="I9" s="197">
        <f t="shared" si="1"/>
        <v>1134.0684554788886</v>
      </c>
      <c r="J9" s="198">
        <f t="shared" si="1"/>
        <v>18975.330401245767</v>
      </c>
      <c r="K9" s="199">
        <f>SUM(C9:J9)</f>
        <v>18419.151875920434</v>
      </c>
      <c r="L9" s="1"/>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row>
    <row r="10" spans="1:83" x14ac:dyDescent="0.15">
      <c r="A10" s="47"/>
      <c r="B10" s="200" t="s">
        <v>38</v>
      </c>
      <c r="C10" s="201">
        <f>Investor_Monthly!$B$102</f>
        <v>0.25808473229408257</v>
      </c>
      <c r="D10" s="54"/>
      <c r="E10" s="54"/>
      <c r="F10" s="54"/>
      <c r="G10" s="54"/>
      <c r="H10" s="54"/>
      <c r="I10" s="54"/>
      <c r="J10" s="54"/>
      <c r="K10" s="179"/>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row>
    <row r="11" spans="1:83" ht="14" thickBot="1" x14ac:dyDescent="0.2">
      <c r="A11" s="47"/>
      <c r="B11" s="202" t="s">
        <v>39</v>
      </c>
      <c r="C11" s="203">
        <f>Investor_Monthly!$D$102</f>
        <v>3.7967551557852817</v>
      </c>
      <c r="D11" s="204"/>
      <c r="E11" s="204"/>
      <c r="F11" s="205"/>
      <c r="G11" s="54"/>
      <c r="H11" s="54"/>
      <c r="I11" s="54"/>
      <c r="J11" s="54"/>
      <c r="K11" s="179"/>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row>
    <row r="12" spans="1:83" x14ac:dyDescent="0.15">
      <c r="A12" s="47"/>
      <c r="B12" s="47"/>
      <c r="C12" s="54"/>
      <c r="D12" s="54"/>
      <c r="E12" s="54"/>
      <c r="F12" s="54"/>
      <c r="G12" s="54"/>
      <c r="H12" s="54"/>
      <c r="I12" s="54"/>
      <c r="J12" s="54"/>
      <c r="K12" s="179"/>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row>
    <row r="13" spans="1:83" ht="14" thickBot="1" x14ac:dyDescent="0.2">
      <c r="A13" s="47"/>
      <c r="B13" s="47"/>
      <c r="C13" s="47"/>
      <c r="D13" s="47"/>
      <c r="E13" s="47"/>
      <c r="F13" s="47"/>
      <c r="G13" s="47"/>
      <c r="H13" s="47"/>
      <c r="I13" s="47"/>
      <c r="J13" s="47"/>
      <c r="K13" s="179"/>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row>
    <row r="14" spans="1:83" x14ac:dyDescent="0.15">
      <c r="A14" s="47"/>
      <c r="B14" s="303" t="str">
        <f>IF(Investor_Monthly!$A$103="","",Investor_Monthly!$A$103)</f>
        <v>Bobby</v>
      </c>
      <c r="C14" s="304"/>
      <c r="D14" s="222"/>
      <c r="E14" s="181">
        <f>'Investor Assumptions'!$C$13</f>
        <v>0.3</v>
      </c>
      <c r="F14" s="182" t="s">
        <v>153</v>
      </c>
      <c r="G14" s="183"/>
      <c r="H14" s="183"/>
      <c r="I14" s="183"/>
      <c r="J14" s="184"/>
      <c r="K14" s="185"/>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row>
    <row r="15" spans="1:83" x14ac:dyDescent="0.15">
      <c r="A15" s="47"/>
      <c r="B15" s="186" t="s">
        <v>16</v>
      </c>
      <c r="C15" s="187" t="s">
        <v>70</v>
      </c>
      <c r="D15" s="187">
        <v>1</v>
      </c>
      <c r="E15" s="187">
        <v>2</v>
      </c>
      <c r="F15" s="187">
        <v>3</v>
      </c>
      <c r="G15" s="187">
        <v>4</v>
      </c>
      <c r="H15" s="187">
        <v>5</v>
      </c>
      <c r="I15" s="187">
        <v>6</v>
      </c>
      <c r="J15" s="245">
        <v>7</v>
      </c>
      <c r="K15" s="188" t="s">
        <v>37</v>
      </c>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row>
    <row r="16" spans="1:83" x14ac:dyDescent="0.15">
      <c r="A16" s="47"/>
      <c r="B16" s="108" t="s">
        <v>177</v>
      </c>
      <c r="C16" s="189">
        <f>'Investor Assumptions'!$D$13</f>
        <v>19275</v>
      </c>
      <c r="D16" s="189"/>
      <c r="E16" s="189"/>
      <c r="F16" s="189"/>
      <c r="G16" s="189"/>
      <c r="H16" s="189"/>
      <c r="I16" s="189"/>
      <c r="J16" s="190"/>
      <c r="K16" s="191">
        <f>SUM(C16:J16)</f>
        <v>19275</v>
      </c>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row>
    <row r="17" spans="1:83" x14ac:dyDescent="0.15">
      <c r="A17" s="47"/>
      <c r="B17" s="108"/>
      <c r="C17" s="56"/>
      <c r="D17" s="56"/>
      <c r="E17" s="56"/>
      <c r="F17" s="56"/>
      <c r="G17" s="56"/>
      <c r="H17" s="56"/>
      <c r="I17" s="56"/>
      <c r="J17" s="129"/>
      <c r="K17" s="192"/>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row>
    <row r="18" spans="1:83" x14ac:dyDescent="0.15">
      <c r="A18" s="47"/>
      <c r="B18" s="108" t="s">
        <v>151</v>
      </c>
      <c r="C18" s="56">
        <v>0</v>
      </c>
      <c r="D18" s="56">
        <f>SUM(Investor_Monthly!$F103:$P103)</f>
        <v>2108.9781099229217</v>
      </c>
      <c r="E18" s="56">
        <f>SUM(Investor_Monthly!$Q$103:$AB$103)</f>
        <v>2805.6043823940167</v>
      </c>
      <c r="F18" s="56">
        <f>SUM(Investor_Monthly!AC$103:$AN103)</f>
        <v>2948.208152769017</v>
      </c>
      <c r="G18" s="56">
        <f>SUM(Investor_Monthly!$AO$103:$AZ$103)</f>
        <v>3095.0900362552684</v>
      </c>
      <c r="H18" s="56">
        <f>SUM(Investor_Monthly!$BA$103:$BL$103)</f>
        <v>3246.3783762461062</v>
      </c>
      <c r="I18" s="56">
        <f>SUM(Investor_Monthly!$BM$103:$BX$103)</f>
        <v>3402.2053664366676</v>
      </c>
      <c r="J18" s="129">
        <f>SUM(Investor_Monthly!$BY$103:$CJ$103)</f>
        <v>21802.632133835203</v>
      </c>
      <c r="K18" s="192"/>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row>
    <row r="19" spans="1:83" x14ac:dyDescent="0.15">
      <c r="A19" s="47"/>
      <c r="B19" s="108"/>
      <c r="C19" s="193">
        <f t="shared" ref="C19:J19" si="2">C18/SUM($C18:$J18)</f>
        <v>0</v>
      </c>
      <c r="D19" s="193">
        <f t="shared" si="2"/>
        <v>5.3515007806042604E-2</v>
      </c>
      <c r="E19" s="194">
        <f t="shared" si="2"/>
        <v>7.1191796499950624E-2</v>
      </c>
      <c r="F19" s="194">
        <f t="shared" si="2"/>
        <v>7.4810346094601535E-2</v>
      </c>
      <c r="G19" s="194">
        <f t="shared" si="2"/>
        <v>7.8537452177092015E-2</v>
      </c>
      <c r="H19" s="194">
        <f t="shared" si="2"/>
        <v>8.2376371442057172E-2</v>
      </c>
      <c r="I19" s="194">
        <f t="shared" si="2"/>
        <v>8.633045828497124E-2</v>
      </c>
      <c r="J19" s="195">
        <f t="shared" si="2"/>
        <v>0.55323856769528479</v>
      </c>
      <c r="K19" s="192"/>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row>
    <row r="20" spans="1:83" x14ac:dyDescent="0.15">
      <c r="A20" s="47"/>
      <c r="B20" s="108"/>
      <c r="C20" s="56"/>
      <c r="D20" s="56"/>
      <c r="E20" s="56"/>
      <c r="F20" s="56"/>
      <c r="G20" s="56"/>
      <c r="H20" s="56"/>
      <c r="I20" s="56"/>
      <c r="J20" s="129"/>
      <c r="K20" s="188" t="s">
        <v>154</v>
      </c>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row>
    <row r="21" spans="1:83" ht="14" thickBot="1" x14ac:dyDescent="0.2">
      <c r="A21" s="47"/>
      <c r="B21" s="196" t="s">
        <v>152</v>
      </c>
      <c r="C21" s="197">
        <f>-C16+C18</f>
        <v>-19275</v>
      </c>
      <c r="D21" s="197">
        <f>D16+D18</f>
        <v>2108.9781099229217</v>
      </c>
      <c r="E21" s="197">
        <f t="shared" ref="E21:J21" si="3">E16+E18</f>
        <v>2805.6043823940167</v>
      </c>
      <c r="F21" s="197">
        <f t="shared" si="3"/>
        <v>2948.208152769017</v>
      </c>
      <c r="G21" s="197">
        <f t="shared" si="3"/>
        <v>3095.0900362552684</v>
      </c>
      <c r="H21" s="197">
        <f t="shared" si="3"/>
        <v>3246.3783762461062</v>
      </c>
      <c r="I21" s="197">
        <f t="shared" si="3"/>
        <v>3402.2053664366676</v>
      </c>
      <c r="J21" s="198">
        <f t="shared" si="3"/>
        <v>21802.632133835203</v>
      </c>
      <c r="K21" s="199">
        <f>SUM(C21:J21)</f>
        <v>20134.0965578592</v>
      </c>
      <c r="L21" s="1"/>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row>
    <row r="22" spans="1:83" x14ac:dyDescent="0.15">
      <c r="A22" s="47"/>
      <c r="B22" s="200" t="s">
        <v>38</v>
      </c>
      <c r="C22" s="201">
        <f>Investor_Monthly!$B$103</f>
        <v>0.14001432061195371</v>
      </c>
      <c r="D22" s="54"/>
      <c r="E22" s="54"/>
      <c r="F22" s="54"/>
      <c r="G22" s="54"/>
      <c r="H22" s="54"/>
      <c r="I22" s="54"/>
      <c r="J22" s="54"/>
      <c r="K22" s="179"/>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row>
    <row r="23" spans="1:83" ht="14" thickBot="1" x14ac:dyDescent="0.2">
      <c r="A23" s="47"/>
      <c r="B23" s="202" t="s">
        <v>39</v>
      </c>
      <c r="C23" s="203">
        <f>Investor_Monthly!$D$103</f>
        <v>1.9745315983325145</v>
      </c>
      <c r="D23" s="204"/>
      <c r="E23" s="204"/>
      <c r="F23" s="205"/>
      <c r="G23" s="54"/>
      <c r="H23" s="54"/>
      <c r="I23" s="54"/>
      <c r="J23" s="54"/>
      <c r="K23" s="179"/>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row>
    <row r="24" spans="1:83" x14ac:dyDescent="0.15">
      <c r="A24" s="47"/>
      <c r="B24" s="47"/>
      <c r="C24" s="47"/>
      <c r="D24" s="47"/>
      <c r="E24" s="47"/>
      <c r="F24" s="47"/>
      <c r="G24" s="47"/>
      <c r="H24" s="47"/>
      <c r="I24" s="47"/>
      <c r="J24" s="47"/>
      <c r="K24" s="179"/>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row>
    <row r="25" spans="1:83" ht="14" thickBot="1" x14ac:dyDescent="0.2">
      <c r="A25" s="47"/>
      <c r="B25" s="47"/>
      <c r="C25" s="47"/>
      <c r="D25" s="47"/>
      <c r="E25" s="47"/>
      <c r="F25" s="47"/>
      <c r="G25" s="47"/>
      <c r="H25" s="47"/>
      <c r="I25" s="47"/>
      <c r="J25" s="47"/>
      <c r="K25" s="179"/>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row>
    <row r="26" spans="1:83" x14ac:dyDescent="0.15">
      <c r="A26" s="47"/>
      <c r="B26" s="303" t="str">
        <f>IF(Investor_Monthly!$A$104="","",Investor_Monthly!$A$104)</f>
        <v>Carl</v>
      </c>
      <c r="C26" s="304"/>
      <c r="D26" s="222"/>
      <c r="E26" s="181">
        <f>'Investor Assumptions'!$C$14</f>
        <v>0.3</v>
      </c>
      <c r="F26" s="182" t="s">
        <v>153</v>
      </c>
      <c r="G26" s="183"/>
      <c r="H26" s="183"/>
      <c r="I26" s="183"/>
      <c r="J26" s="184"/>
      <c r="K26" s="185"/>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row>
    <row r="27" spans="1:83" x14ac:dyDescent="0.15">
      <c r="A27" s="47"/>
      <c r="B27" s="186" t="s">
        <v>16</v>
      </c>
      <c r="C27" s="187" t="s">
        <v>70</v>
      </c>
      <c r="D27" s="187">
        <v>1</v>
      </c>
      <c r="E27" s="187">
        <v>2</v>
      </c>
      <c r="F27" s="187">
        <v>3</v>
      </c>
      <c r="G27" s="187">
        <v>4</v>
      </c>
      <c r="H27" s="187">
        <v>5</v>
      </c>
      <c r="I27" s="187">
        <v>6</v>
      </c>
      <c r="J27" s="245">
        <v>7</v>
      </c>
      <c r="K27" s="188" t="s">
        <v>37</v>
      </c>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row>
    <row r="28" spans="1:83" x14ac:dyDescent="0.15">
      <c r="A28" s="47"/>
      <c r="B28" s="108" t="s">
        <v>177</v>
      </c>
      <c r="C28" s="189">
        <f>'Investor Assumptions'!$D$14</f>
        <v>19275</v>
      </c>
      <c r="D28" s="189"/>
      <c r="E28" s="189"/>
      <c r="F28" s="189"/>
      <c r="G28" s="189"/>
      <c r="H28" s="189"/>
      <c r="I28" s="189"/>
      <c r="J28" s="190"/>
      <c r="K28" s="191">
        <f>SUM(C28:J28)</f>
        <v>19275</v>
      </c>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row>
    <row r="29" spans="1:83" x14ac:dyDescent="0.15">
      <c r="A29" s="47"/>
      <c r="B29" s="108"/>
      <c r="C29" s="56"/>
      <c r="D29" s="56"/>
      <c r="E29" s="56"/>
      <c r="F29" s="56"/>
      <c r="G29" s="56"/>
      <c r="H29" s="56"/>
      <c r="I29" s="56"/>
      <c r="J29" s="129"/>
      <c r="K29" s="192"/>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row>
    <row r="30" spans="1:83" x14ac:dyDescent="0.15">
      <c r="A30" s="47"/>
      <c r="B30" s="108" t="s">
        <v>151</v>
      </c>
      <c r="C30" s="56">
        <v>0</v>
      </c>
      <c r="D30" s="56">
        <f>SUM(Investor_Monthly!$F104:$P104)</f>
        <v>2108.9781099229217</v>
      </c>
      <c r="E30" s="56">
        <f>SUM(Investor_Monthly!$Q$104:$AB$104)</f>
        <v>2805.6043823940167</v>
      </c>
      <c r="F30" s="56">
        <f>SUM(Investor_Monthly!AC$104:$AN104)</f>
        <v>2948.208152769017</v>
      </c>
      <c r="G30" s="56">
        <f>SUM(Investor_Monthly!$AO$104:$AZ$104)</f>
        <v>3095.0900362552684</v>
      </c>
      <c r="H30" s="56">
        <f>SUM(Investor_Monthly!$BA$104:$BL$104)</f>
        <v>3246.3783762461062</v>
      </c>
      <c r="I30" s="56">
        <f>SUM(Investor_Monthly!$BM$104:$BX$104)</f>
        <v>3402.2053664366676</v>
      </c>
      <c r="J30" s="129">
        <f>SUM(Investor_Monthly!$BY$104:$CJ$104)</f>
        <v>21802.632133835203</v>
      </c>
      <c r="K30" s="192"/>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row>
    <row r="31" spans="1:83" x14ac:dyDescent="0.15">
      <c r="A31" s="47"/>
      <c r="B31" s="108"/>
      <c r="C31" s="193">
        <f t="shared" ref="C31:J31" si="4">C30/SUM($C30:$J30)</f>
        <v>0</v>
      </c>
      <c r="D31" s="193">
        <f t="shared" si="4"/>
        <v>5.3515007806042604E-2</v>
      </c>
      <c r="E31" s="194">
        <f t="shared" si="4"/>
        <v>7.1191796499950624E-2</v>
      </c>
      <c r="F31" s="194">
        <f t="shared" si="4"/>
        <v>7.4810346094601535E-2</v>
      </c>
      <c r="G31" s="194">
        <f t="shared" si="4"/>
        <v>7.8537452177092015E-2</v>
      </c>
      <c r="H31" s="194">
        <f t="shared" si="4"/>
        <v>8.2376371442057172E-2</v>
      </c>
      <c r="I31" s="194">
        <f t="shared" si="4"/>
        <v>8.633045828497124E-2</v>
      </c>
      <c r="J31" s="195">
        <f t="shared" si="4"/>
        <v>0.55323856769528479</v>
      </c>
      <c r="K31" s="192"/>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row>
    <row r="32" spans="1:83" x14ac:dyDescent="0.15">
      <c r="A32" s="47"/>
      <c r="B32" s="108"/>
      <c r="C32" s="56"/>
      <c r="D32" s="56"/>
      <c r="E32" s="56"/>
      <c r="F32" s="56"/>
      <c r="G32" s="56"/>
      <c r="H32" s="56"/>
      <c r="I32" s="56"/>
      <c r="J32" s="129"/>
      <c r="K32" s="188" t="s">
        <v>154</v>
      </c>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row>
    <row r="33" spans="1:83" ht="14" thickBot="1" x14ac:dyDescent="0.2">
      <c r="A33" s="47"/>
      <c r="B33" s="196" t="s">
        <v>152</v>
      </c>
      <c r="C33" s="197">
        <f>-C28+C30</f>
        <v>-19275</v>
      </c>
      <c r="D33" s="197">
        <f>D28+D30</f>
        <v>2108.9781099229217</v>
      </c>
      <c r="E33" s="197">
        <f t="shared" ref="E33:J33" si="5">E28+E30</f>
        <v>2805.6043823940167</v>
      </c>
      <c r="F33" s="197">
        <f t="shared" si="5"/>
        <v>2948.208152769017</v>
      </c>
      <c r="G33" s="197">
        <f t="shared" si="5"/>
        <v>3095.0900362552684</v>
      </c>
      <c r="H33" s="197">
        <f t="shared" si="5"/>
        <v>3246.3783762461062</v>
      </c>
      <c r="I33" s="197">
        <f t="shared" si="5"/>
        <v>3402.2053664366676</v>
      </c>
      <c r="J33" s="198">
        <f t="shared" si="5"/>
        <v>21802.632133835203</v>
      </c>
      <c r="K33" s="199">
        <f>SUM(C33:J33)</f>
        <v>20134.0965578592</v>
      </c>
      <c r="L33" s="1"/>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row>
    <row r="34" spans="1:83" x14ac:dyDescent="0.15">
      <c r="A34" s="47"/>
      <c r="B34" s="200" t="s">
        <v>38</v>
      </c>
      <c r="C34" s="201">
        <f>Investor_Monthly!$B$104</f>
        <v>0.14001432061195371</v>
      </c>
      <c r="D34" s="54"/>
      <c r="E34" s="54"/>
      <c r="F34" s="54"/>
      <c r="G34" s="54"/>
      <c r="H34" s="54"/>
      <c r="I34" s="54"/>
      <c r="J34" s="54"/>
      <c r="K34" s="179"/>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row>
    <row r="35" spans="1:83" ht="14" thickBot="1" x14ac:dyDescent="0.2">
      <c r="A35" s="47"/>
      <c r="B35" s="202" t="s">
        <v>39</v>
      </c>
      <c r="C35" s="203">
        <f>Investor_Monthly!$D$104</f>
        <v>1.9745315983325145</v>
      </c>
      <c r="D35" s="204"/>
      <c r="E35" s="204"/>
      <c r="F35" s="205"/>
      <c r="G35" s="54"/>
      <c r="H35" s="54"/>
      <c r="I35" s="54"/>
      <c r="J35" s="54"/>
      <c r="K35" s="179"/>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row>
    <row r="36" spans="1:83" x14ac:dyDescent="0.15">
      <c r="A36" s="47"/>
      <c r="B36" s="47"/>
      <c r="C36" s="47"/>
      <c r="D36" s="47"/>
      <c r="E36" s="47"/>
      <c r="F36" s="47"/>
      <c r="G36" s="47"/>
      <c r="H36" s="47"/>
      <c r="I36" s="47"/>
      <c r="J36" s="47"/>
      <c r="K36" s="179"/>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row>
    <row r="37" spans="1:83" ht="14" thickBot="1" x14ac:dyDescent="0.2">
      <c r="A37" s="47"/>
      <c r="B37" s="47"/>
      <c r="C37" s="47"/>
      <c r="D37" s="47"/>
      <c r="E37" s="47"/>
      <c r="F37" s="47"/>
      <c r="G37" s="47"/>
      <c r="H37" s="47"/>
      <c r="I37" s="47"/>
      <c r="J37" s="47"/>
      <c r="K37" s="179"/>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row>
    <row r="38" spans="1:83" x14ac:dyDescent="0.15">
      <c r="A38" s="47"/>
      <c r="B38" s="303" t="str">
        <f>IF(Investor_Monthly!$A$105="","",Investor_Monthly!$A$105)</f>
        <v>Derek</v>
      </c>
      <c r="C38" s="304"/>
      <c r="D38" s="180"/>
      <c r="E38" s="181">
        <f>'Investor Assumptions'!$C$15</f>
        <v>0.15</v>
      </c>
      <c r="F38" s="182" t="s">
        <v>153</v>
      </c>
      <c r="G38" s="183"/>
      <c r="H38" s="183"/>
      <c r="I38" s="183"/>
      <c r="J38" s="184"/>
      <c r="K38" s="185"/>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row>
    <row r="39" spans="1:83" x14ac:dyDescent="0.15">
      <c r="A39" s="47"/>
      <c r="B39" s="186" t="s">
        <v>16</v>
      </c>
      <c r="C39" s="187" t="s">
        <v>70</v>
      </c>
      <c r="D39" s="187">
        <v>1</v>
      </c>
      <c r="E39" s="187">
        <v>2</v>
      </c>
      <c r="F39" s="187">
        <v>3</v>
      </c>
      <c r="G39" s="187">
        <v>4</v>
      </c>
      <c r="H39" s="187">
        <v>5</v>
      </c>
      <c r="I39" s="187">
        <v>6</v>
      </c>
      <c r="J39" s="245">
        <v>7</v>
      </c>
      <c r="K39" s="188" t="s">
        <v>37</v>
      </c>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row>
    <row r="40" spans="1:83" x14ac:dyDescent="0.15">
      <c r="A40" s="47"/>
      <c r="B40" s="108" t="s">
        <v>177</v>
      </c>
      <c r="C40" s="189">
        <f>'Investor Assumptions'!$D$15</f>
        <v>9637.5</v>
      </c>
      <c r="D40" s="189"/>
      <c r="E40" s="189"/>
      <c r="F40" s="189"/>
      <c r="G40" s="189"/>
      <c r="H40" s="189"/>
      <c r="I40" s="189"/>
      <c r="J40" s="190"/>
      <c r="K40" s="191">
        <f>SUM(C40:J40)</f>
        <v>9637.5</v>
      </c>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row>
    <row r="41" spans="1:83" x14ac:dyDescent="0.15">
      <c r="A41" s="47"/>
      <c r="B41" s="108"/>
      <c r="C41" s="56"/>
      <c r="D41" s="56"/>
      <c r="E41" s="56"/>
      <c r="F41" s="56"/>
      <c r="G41" s="56"/>
      <c r="H41" s="56"/>
      <c r="I41" s="56"/>
      <c r="J41" s="129"/>
      <c r="K41" s="192"/>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row>
    <row r="42" spans="1:83" x14ac:dyDescent="0.15">
      <c r="A42" s="47"/>
      <c r="B42" s="108" t="s">
        <v>151</v>
      </c>
      <c r="C42" s="56">
        <v>0</v>
      </c>
      <c r="D42" s="56">
        <f>SUM(Investor_Monthly!$F105:$P105)</f>
        <v>1054.4890549614609</v>
      </c>
      <c r="E42" s="56">
        <f>SUM(Investor_Monthly!$Q$105:$AB$105)</f>
        <v>1402.8021911970084</v>
      </c>
      <c r="F42" s="56">
        <f>SUM(Investor_Monthly!AC$105:$AN105)</f>
        <v>1474.1040763845085</v>
      </c>
      <c r="G42" s="56">
        <f>SUM(Investor_Monthly!$AO$105:$AZ$105)</f>
        <v>1547.5450181276342</v>
      </c>
      <c r="H42" s="56">
        <f>SUM(Investor_Monthly!$BA$105:$BL$105)</f>
        <v>1623.1891881230531</v>
      </c>
      <c r="I42" s="56">
        <f>SUM(Investor_Monthly!$BM$105:$BX$105)</f>
        <v>1701.1026832183338</v>
      </c>
      <c r="J42" s="129">
        <f>SUM(Investor_Monthly!$BY$105:$CJ$105)</f>
        <v>10901.316066917601</v>
      </c>
      <c r="K42" s="192"/>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row>
    <row r="43" spans="1:83" x14ac:dyDescent="0.15">
      <c r="A43" s="47"/>
      <c r="B43" s="108"/>
      <c r="C43" s="193">
        <f t="shared" ref="C43:J43" si="6">C42/SUM($C42:$J42)</f>
        <v>0</v>
      </c>
      <c r="D43" s="193">
        <f t="shared" si="6"/>
        <v>5.3515007806042604E-2</v>
      </c>
      <c r="E43" s="194">
        <f t="shared" si="6"/>
        <v>7.1191796499950624E-2</v>
      </c>
      <c r="F43" s="194">
        <f t="shared" si="6"/>
        <v>7.4810346094601535E-2</v>
      </c>
      <c r="G43" s="194">
        <f t="shared" si="6"/>
        <v>7.8537452177092015E-2</v>
      </c>
      <c r="H43" s="194">
        <f t="shared" si="6"/>
        <v>8.2376371442057172E-2</v>
      </c>
      <c r="I43" s="194">
        <f t="shared" si="6"/>
        <v>8.633045828497124E-2</v>
      </c>
      <c r="J43" s="195">
        <f t="shared" si="6"/>
        <v>0.55323856769528479</v>
      </c>
      <c r="K43" s="192"/>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row>
    <row r="44" spans="1:83" x14ac:dyDescent="0.15">
      <c r="A44" s="47"/>
      <c r="B44" s="108"/>
      <c r="C44" s="56"/>
      <c r="D44" s="56"/>
      <c r="E44" s="56"/>
      <c r="F44" s="56"/>
      <c r="G44" s="56"/>
      <c r="H44" s="56"/>
      <c r="I44" s="56"/>
      <c r="J44" s="129"/>
      <c r="K44" s="188" t="s">
        <v>154</v>
      </c>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row>
    <row r="45" spans="1:83" ht="14" thickBot="1" x14ac:dyDescent="0.2">
      <c r="A45" s="47"/>
      <c r="B45" s="196" t="s">
        <v>152</v>
      </c>
      <c r="C45" s="197">
        <f>-C40+C42</f>
        <v>-9637.5</v>
      </c>
      <c r="D45" s="197">
        <f>D40+D42</f>
        <v>1054.4890549614609</v>
      </c>
      <c r="E45" s="197">
        <f t="shared" ref="E45:J45" si="7">E40+E42</f>
        <v>1402.8021911970084</v>
      </c>
      <c r="F45" s="197">
        <f t="shared" si="7"/>
        <v>1474.1040763845085</v>
      </c>
      <c r="G45" s="197">
        <f t="shared" si="7"/>
        <v>1547.5450181276342</v>
      </c>
      <c r="H45" s="197">
        <f t="shared" si="7"/>
        <v>1623.1891881230531</v>
      </c>
      <c r="I45" s="197">
        <f t="shared" si="7"/>
        <v>1701.1026832183338</v>
      </c>
      <c r="J45" s="198">
        <f t="shared" si="7"/>
        <v>10901.316066917601</v>
      </c>
      <c r="K45" s="199">
        <f>SUM(C45:J45)</f>
        <v>10067.0482789296</v>
      </c>
      <c r="L45" s="1"/>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row>
    <row r="46" spans="1:83" x14ac:dyDescent="0.15">
      <c r="A46" s="47"/>
      <c r="B46" s="200" t="s">
        <v>38</v>
      </c>
      <c r="C46" s="201">
        <f>Investor_Monthly!$B$105</f>
        <v>0.14001432061195371</v>
      </c>
      <c r="D46" s="54"/>
      <c r="E46" s="54"/>
      <c r="F46" s="54"/>
      <c r="G46" s="54"/>
      <c r="H46" s="54"/>
      <c r="I46" s="54"/>
      <c r="J46" s="54"/>
      <c r="K46" s="179"/>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row>
    <row r="47" spans="1:83" ht="14" thickBot="1" x14ac:dyDescent="0.2">
      <c r="A47" s="47"/>
      <c r="B47" s="202" t="s">
        <v>39</v>
      </c>
      <c r="C47" s="203">
        <f>Investor_Monthly!$D$105</f>
        <v>1.9745315983325145</v>
      </c>
      <c r="D47" s="204"/>
      <c r="E47" s="204"/>
      <c r="F47" s="205"/>
      <c r="G47" s="54"/>
      <c r="H47" s="54"/>
      <c r="I47" s="54"/>
      <c r="J47" s="54"/>
      <c r="K47" s="179"/>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row>
    <row r="48" spans="1:83" x14ac:dyDescent="0.15">
      <c r="A48" s="47"/>
      <c r="B48" s="47"/>
      <c r="C48" s="47"/>
      <c r="D48" s="47"/>
      <c r="E48" s="47"/>
      <c r="F48" s="47"/>
      <c r="G48" s="47"/>
      <c r="H48" s="47"/>
      <c r="I48" s="47"/>
      <c r="J48" s="47"/>
      <c r="K48" s="179"/>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row>
    <row r="49" spans="1:83" ht="14" thickBot="1" x14ac:dyDescent="0.2">
      <c r="A49" s="47"/>
      <c r="B49" s="47"/>
      <c r="C49" s="47"/>
      <c r="D49" s="47"/>
      <c r="E49" s="47"/>
      <c r="F49" s="47"/>
      <c r="G49" s="47"/>
      <c r="H49" s="47"/>
      <c r="I49" s="47"/>
      <c r="J49" s="47"/>
      <c r="K49" s="179"/>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row>
    <row r="50" spans="1:83" x14ac:dyDescent="0.15">
      <c r="A50" s="47"/>
      <c r="B50" s="303" t="str">
        <f>IF(Investor_Monthly!$A$106="","",Investor_Monthly!$A$106)</f>
        <v>Elizabeth</v>
      </c>
      <c r="C50" s="304"/>
      <c r="D50" s="222"/>
      <c r="E50" s="181">
        <f>'Investor Assumptions'!$C$16</f>
        <v>0.15</v>
      </c>
      <c r="F50" s="182" t="s">
        <v>153</v>
      </c>
      <c r="G50" s="183"/>
      <c r="H50" s="183"/>
      <c r="I50" s="183"/>
      <c r="J50" s="184"/>
      <c r="K50" s="185"/>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row>
    <row r="51" spans="1:83" x14ac:dyDescent="0.15">
      <c r="A51" s="47"/>
      <c r="B51" s="186" t="s">
        <v>16</v>
      </c>
      <c r="C51" s="187" t="s">
        <v>70</v>
      </c>
      <c r="D51" s="187">
        <v>1</v>
      </c>
      <c r="E51" s="187">
        <v>2</v>
      </c>
      <c r="F51" s="187">
        <v>3</v>
      </c>
      <c r="G51" s="187">
        <v>4</v>
      </c>
      <c r="H51" s="187">
        <v>5</v>
      </c>
      <c r="I51" s="187">
        <v>6</v>
      </c>
      <c r="J51" s="245">
        <v>7</v>
      </c>
      <c r="K51" s="188" t="s">
        <v>37</v>
      </c>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row>
    <row r="52" spans="1:83" x14ac:dyDescent="0.15">
      <c r="A52" s="47"/>
      <c r="B52" s="108" t="s">
        <v>177</v>
      </c>
      <c r="C52" s="189">
        <f>'Investor Assumptions'!$D$16</f>
        <v>9637.5</v>
      </c>
      <c r="D52" s="189"/>
      <c r="E52" s="189"/>
      <c r="F52" s="189"/>
      <c r="G52" s="189"/>
      <c r="H52" s="189"/>
      <c r="I52" s="189"/>
      <c r="J52" s="190"/>
      <c r="K52" s="191">
        <f>SUM(C52:J52)</f>
        <v>9637.5</v>
      </c>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row>
    <row r="53" spans="1:83" x14ac:dyDescent="0.15">
      <c r="A53" s="47"/>
      <c r="B53" s="108"/>
      <c r="C53" s="56"/>
      <c r="D53" s="56"/>
      <c r="E53" s="56"/>
      <c r="F53" s="56"/>
      <c r="G53" s="56"/>
      <c r="H53" s="56"/>
      <c r="I53" s="56"/>
      <c r="J53" s="129"/>
      <c r="K53" s="192"/>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row>
    <row r="54" spans="1:83" x14ac:dyDescent="0.15">
      <c r="A54" s="47"/>
      <c r="B54" s="108" t="s">
        <v>151</v>
      </c>
      <c r="C54" s="56">
        <v>0</v>
      </c>
      <c r="D54" s="56">
        <f>SUM(Investor_Monthly!$F106:$P106)</f>
        <v>1054.4890549614609</v>
      </c>
      <c r="E54" s="56">
        <f>SUM(Investor_Monthly!$Q$106:$AB$106)</f>
        <v>1402.8021911970084</v>
      </c>
      <c r="F54" s="56">
        <f>SUM(Investor_Monthly!AC$106:$AN106)</f>
        <v>1474.1040763845085</v>
      </c>
      <c r="G54" s="56">
        <f>SUM(Investor_Monthly!$AO$106:$AZ$106)</f>
        <v>1547.5450181276342</v>
      </c>
      <c r="H54" s="56">
        <f>SUM(Investor_Monthly!$BA$106:$BL$106)</f>
        <v>1623.1891881230531</v>
      </c>
      <c r="I54" s="56">
        <f>SUM(Investor_Monthly!$BM$106:$BX$106)</f>
        <v>1701.1026832183338</v>
      </c>
      <c r="J54" s="129">
        <f>SUM(Investor_Monthly!$BY$106:$CJ$106)</f>
        <v>10901.316066917601</v>
      </c>
      <c r="K54" s="192"/>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row>
    <row r="55" spans="1:83" x14ac:dyDescent="0.15">
      <c r="A55" s="47"/>
      <c r="B55" s="108"/>
      <c r="C55" s="193">
        <f t="shared" ref="C55:J55" si="8">C54/SUM($C54:$J54)</f>
        <v>0</v>
      </c>
      <c r="D55" s="193">
        <f t="shared" si="8"/>
        <v>5.3515007806042604E-2</v>
      </c>
      <c r="E55" s="194">
        <f t="shared" si="8"/>
        <v>7.1191796499950624E-2</v>
      </c>
      <c r="F55" s="194">
        <f t="shared" si="8"/>
        <v>7.4810346094601535E-2</v>
      </c>
      <c r="G55" s="194">
        <f t="shared" si="8"/>
        <v>7.8537452177092015E-2</v>
      </c>
      <c r="H55" s="194">
        <f t="shared" si="8"/>
        <v>8.2376371442057172E-2</v>
      </c>
      <c r="I55" s="194">
        <f t="shared" si="8"/>
        <v>8.633045828497124E-2</v>
      </c>
      <c r="J55" s="195">
        <f t="shared" si="8"/>
        <v>0.55323856769528479</v>
      </c>
      <c r="K55" s="192"/>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row>
    <row r="56" spans="1:83" x14ac:dyDescent="0.15">
      <c r="A56" s="47"/>
      <c r="B56" s="108"/>
      <c r="C56" s="56"/>
      <c r="D56" s="56"/>
      <c r="E56" s="56"/>
      <c r="F56" s="56"/>
      <c r="G56" s="56"/>
      <c r="H56" s="56"/>
      <c r="I56" s="56"/>
      <c r="J56" s="129"/>
      <c r="K56" s="188" t="s">
        <v>154</v>
      </c>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row>
    <row r="57" spans="1:83" ht="14" thickBot="1" x14ac:dyDescent="0.2">
      <c r="A57" s="47"/>
      <c r="B57" s="196" t="s">
        <v>152</v>
      </c>
      <c r="C57" s="197">
        <f>-C52+C54</f>
        <v>-9637.5</v>
      </c>
      <c r="D57" s="197">
        <f>D52+D54</f>
        <v>1054.4890549614609</v>
      </c>
      <c r="E57" s="197">
        <f t="shared" ref="E57:J57" si="9">E52+E54</f>
        <v>1402.8021911970084</v>
      </c>
      <c r="F57" s="197">
        <f t="shared" si="9"/>
        <v>1474.1040763845085</v>
      </c>
      <c r="G57" s="197">
        <f t="shared" si="9"/>
        <v>1547.5450181276342</v>
      </c>
      <c r="H57" s="197">
        <f t="shared" si="9"/>
        <v>1623.1891881230531</v>
      </c>
      <c r="I57" s="197">
        <f t="shared" si="9"/>
        <v>1701.1026832183338</v>
      </c>
      <c r="J57" s="198">
        <f t="shared" si="9"/>
        <v>10901.316066917601</v>
      </c>
      <c r="K57" s="199">
        <f>SUM(C57:J57)</f>
        <v>10067.0482789296</v>
      </c>
      <c r="L57" s="1"/>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row>
    <row r="58" spans="1:83" x14ac:dyDescent="0.15">
      <c r="A58" s="47"/>
      <c r="B58" s="200" t="s">
        <v>38</v>
      </c>
      <c r="C58" s="201">
        <f>Investor_Monthly!$B$106</f>
        <v>0.14001432061195371</v>
      </c>
      <c r="D58" s="54"/>
      <c r="E58" s="54"/>
      <c r="F58" s="54"/>
      <c r="G58" s="54"/>
      <c r="H58" s="54"/>
      <c r="I58" s="54"/>
      <c r="J58" s="54"/>
      <c r="K58" s="179"/>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row>
    <row r="59" spans="1:83" ht="14" thickBot="1" x14ac:dyDescent="0.2">
      <c r="A59" s="47"/>
      <c r="B59" s="202" t="s">
        <v>39</v>
      </c>
      <c r="C59" s="203">
        <f>Investor_Monthly!$D$106</f>
        <v>1.9745315983325145</v>
      </c>
      <c r="D59" s="204"/>
      <c r="E59" s="204"/>
      <c r="F59" s="205"/>
      <c r="G59" s="54"/>
      <c r="H59" s="54"/>
      <c r="I59" s="54"/>
      <c r="J59" s="54"/>
      <c r="K59" s="179"/>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row>
    <row r="60" spans="1:83" x14ac:dyDescent="0.15">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row>
    <row r="61" spans="1:83" x14ac:dyDescent="0.15">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row>
    <row r="62" spans="1:83" x14ac:dyDescent="0.15">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row>
    <row r="63" spans="1:83" x14ac:dyDescent="0.15">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row>
    <row r="64" spans="1:83" x14ac:dyDescent="0.15">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row>
    <row r="65" spans="46:83" x14ac:dyDescent="0.15">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row>
    <row r="66" spans="46:83" x14ac:dyDescent="0.15">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row>
    <row r="67" spans="46:83" x14ac:dyDescent="0.15">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row>
    <row r="68" spans="46:83" x14ac:dyDescent="0.15">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row>
    <row r="69" spans="46:83" x14ac:dyDescent="0.15">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row>
    <row r="70" spans="46:83" x14ac:dyDescent="0.15">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row>
    <row r="71" spans="46:83" x14ac:dyDescent="0.15">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row>
    <row r="72" spans="46:83" x14ac:dyDescent="0.15">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row>
    <row r="73" spans="46:83" x14ac:dyDescent="0.15">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row>
    <row r="74" spans="46:83" x14ac:dyDescent="0.15">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row>
    <row r="75" spans="46:83" x14ac:dyDescent="0.15">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row>
    <row r="76" spans="46:83" x14ac:dyDescent="0.15">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row>
    <row r="77" spans="46:83" x14ac:dyDescent="0.15">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row>
    <row r="78" spans="46:83" x14ac:dyDescent="0.15">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row>
    <row r="79" spans="46:83" x14ac:dyDescent="0.15">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row>
    <row r="80" spans="46:83" x14ac:dyDescent="0.15">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row>
    <row r="81" spans="46:83" x14ac:dyDescent="0.15">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row>
    <row r="82" spans="46:83" x14ac:dyDescent="0.15">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row>
    <row r="83" spans="46:83" x14ac:dyDescent="0.15">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row>
    <row r="84" spans="46:83" x14ac:dyDescent="0.15">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row>
    <row r="85" spans="46:83" x14ac:dyDescent="0.15">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row>
    <row r="86" spans="46:83" x14ac:dyDescent="0.15">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row>
    <row r="87" spans="46:83" x14ac:dyDescent="0.15">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row>
    <row r="88" spans="46:83" x14ac:dyDescent="0.15">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row>
    <row r="89" spans="46:83" x14ac:dyDescent="0.15">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row>
    <row r="90" spans="46:83" x14ac:dyDescent="0.15">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row>
    <row r="91" spans="46:83" x14ac:dyDescent="0.15">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row>
    <row r="92" spans="46:83" x14ac:dyDescent="0.15">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row>
    <row r="93" spans="46:83" x14ac:dyDescent="0.15">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row>
    <row r="94" spans="46:83" x14ac:dyDescent="0.15">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row>
    <row r="95" spans="46:83" x14ac:dyDescent="0.15">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row>
    <row r="96" spans="46:83" x14ac:dyDescent="0.15">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row>
    <row r="97" spans="46:83" x14ac:dyDescent="0.15">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row>
    <row r="98" spans="46:83" x14ac:dyDescent="0.15">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row>
    <row r="99" spans="46:83" x14ac:dyDescent="0.15">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row>
    <row r="100" spans="46:83" x14ac:dyDescent="0.15">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row>
    <row r="101" spans="46:83" x14ac:dyDescent="0.15">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row>
    <row r="102" spans="46:83" x14ac:dyDescent="0.15">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row>
    <row r="103" spans="46:83" x14ac:dyDescent="0.15">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row>
    <row r="104" spans="46:83" x14ac:dyDescent="0.15">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row>
    <row r="105" spans="46:83" x14ac:dyDescent="0.15">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row>
    <row r="106" spans="46:83" x14ac:dyDescent="0.15">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row>
    <row r="107" spans="46:83" x14ac:dyDescent="0.15">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row>
    <row r="108" spans="46:83" x14ac:dyDescent="0.15">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row>
    <row r="109" spans="46:83" x14ac:dyDescent="0.15">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row>
    <row r="110" spans="46:83" x14ac:dyDescent="0.15">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row>
    <row r="111" spans="46:83" x14ac:dyDescent="0.15">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row>
    <row r="112" spans="46:83" x14ac:dyDescent="0.15">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row>
    <row r="113" spans="46:83" x14ac:dyDescent="0.15">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row>
    <row r="114" spans="46:83" x14ac:dyDescent="0.15">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row>
    <row r="115" spans="46:83" x14ac:dyDescent="0.15">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row>
    <row r="116" spans="46:83" x14ac:dyDescent="0.15">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row>
    <row r="117" spans="46:83" x14ac:dyDescent="0.15">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row>
    <row r="118" spans="46:83" x14ac:dyDescent="0.15">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row>
    <row r="119" spans="46:83" x14ac:dyDescent="0.15">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row>
    <row r="120" spans="46:83" x14ac:dyDescent="0.15">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row>
    <row r="121" spans="46:83" x14ac:dyDescent="0.15">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row>
    <row r="122" spans="46:83" x14ac:dyDescent="0.15">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row>
    <row r="123" spans="46:83" x14ac:dyDescent="0.15">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row>
    <row r="124" spans="46:83" x14ac:dyDescent="0.15">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row>
    <row r="125" spans="46:83" x14ac:dyDescent="0.15">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row>
    <row r="126" spans="46:83" x14ac:dyDescent="0.15">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row>
    <row r="127" spans="46:83" x14ac:dyDescent="0.15">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row>
    <row r="128" spans="46:83" x14ac:dyDescent="0.15">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row>
    <row r="129" spans="46:83" x14ac:dyDescent="0.15">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row>
    <row r="130" spans="46:83" x14ac:dyDescent="0.15">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row>
    <row r="131" spans="46:83" x14ac:dyDescent="0.15">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row>
    <row r="132" spans="46:83" x14ac:dyDescent="0.15">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row>
    <row r="133" spans="46:83" x14ac:dyDescent="0.15">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row>
    <row r="134" spans="46:83" x14ac:dyDescent="0.15">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row>
    <row r="135" spans="46:83" x14ac:dyDescent="0.15">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row>
    <row r="136" spans="46:83" x14ac:dyDescent="0.15">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row>
    <row r="137" spans="46:83" x14ac:dyDescent="0.15">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row>
    <row r="138" spans="46:83" x14ac:dyDescent="0.15">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row>
    <row r="139" spans="46:83" x14ac:dyDescent="0.15">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row>
    <row r="140" spans="46:83" x14ac:dyDescent="0.15">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row>
    <row r="141" spans="46:83" x14ac:dyDescent="0.15">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row>
    <row r="142" spans="46:83" x14ac:dyDescent="0.15">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row>
    <row r="143" spans="46:83" x14ac:dyDescent="0.15">
      <c r="AT143" s="24"/>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row>
    <row r="144" spans="46:83" x14ac:dyDescent="0.15">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row>
    <row r="145" spans="46:83" x14ac:dyDescent="0.15">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row>
    <row r="146" spans="46:83" x14ac:dyDescent="0.15">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row>
    <row r="147" spans="46:83" x14ac:dyDescent="0.15">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row>
    <row r="148" spans="46:83" x14ac:dyDescent="0.15">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row>
    <row r="149" spans="46:83" x14ac:dyDescent="0.15">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row>
    <row r="150" spans="46:83" x14ac:dyDescent="0.15">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row>
    <row r="151" spans="46:83" x14ac:dyDescent="0.15">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row>
    <row r="152" spans="46:83" x14ac:dyDescent="0.15">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row>
    <row r="153" spans="46:83" x14ac:dyDescent="0.15">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row>
    <row r="154" spans="46:83" x14ac:dyDescent="0.15">
      <c r="AT154" s="24"/>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c r="CE154" s="24"/>
    </row>
    <row r="155" spans="46:83" x14ac:dyDescent="0.15">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row>
    <row r="156" spans="46:83" x14ac:dyDescent="0.15">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row>
    <row r="157" spans="46:83" x14ac:dyDescent="0.15">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row>
    <row r="158" spans="46:83" x14ac:dyDescent="0.15">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row>
    <row r="159" spans="46:83" x14ac:dyDescent="0.15">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row>
    <row r="160" spans="46:83" x14ac:dyDescent="0.15">
      <c r="AT160" s="24"/>
      <c r="AU160" s="24"/>
      <c r="AV160" s="24"/>
      <c r="AW160" s="24"/>
      <c r="AX160" s="24"/>
      <c r="AY160" s="24"/>
      <c r="AZ160" s="24"/>
      <c r="BA160" s="24"/>
      <c r="BB160" s="24"/>
      <c r="BC160" s="24"/>
      <c r="BD160" s="24"/>
      <c r="BE160" s="24"/>
      <c r="BF160" s="24"/>
      <c r="BG160" s="24"/>
      <c r="BH160" s="24"/>
      <c r="BI160" s="24"/>
      <c r="BJ160" s="24"/>
      <c r="BK160" s="24"/>
      <c r="BL160" s="24"/>
      <c r="BM160" s="24"/>
      <c r="BN160" s="24"/>
      <c r="BO160" s="24"/>
      <c r="BP160" s="24"/>
      <c r="BQ160" s="24"/>
      <c r="BR160" s="24"/>
      <c r="BS160" s="24"/>
      <c r="BT160" s="24"/>
      <c r="BU160" s="24"/>
      <c r="BV160" s="24"/>
      <c r="BW160" s="24"/>
      <c r="BX160" s="24"/>
      <c r="BY160" s="24"/>
      <c r="BZ160" s="24"/>
      <c r="CA160" s="24"/>
      <c r="CB160" s="24"/>
      <c r="CC160" s="24"/>
      <c r="CD160" s="24"/>
      <c r="CE160" s="24"/>
    </row>
    <row r="161" spans="46:83" x14ac:dyDescent="0.15">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row>
    <row r="162" spans="46:83" x14ac:dyDescent="0.15">
      <c r="AT162" s="24"/>
      <c r="AU162" s="24"/>
      <c r="AV162" s="24"/>
      <c r="AW162" s="24"/>
      <c r="AX162" s="24"/>
      <c r="AY162" s="24"/>
      <c r="AZ162" s="24"/>
      <c r="BA162" s="24"/>
      <c r="BB162" s="24"/>
      <c r="BC162" s="24"/>
      <c r="BD162" s="24"/>
      <c r="BE162" s="24"/>
      <c r="BF162" s="24"/>
      <c r="BG162" s="24"/>
      <c r="BH162" s="24"/>
      <c r="BI162" s="24"/>
      <c r="BJ162" s="24"/>
      <c r="BK162" s="24"/>
      <c r="BL162" s="24"/>
      <c r="BM162" s="24"/>
      <c r="BN162" s="24"/>
      <c r="BO162" s="24"/>
      <c r="BP162" s="24"/>
      <c r="BQ162" s="24"/>
      <c r="BR162" s="24"/>
      <c r="BS162" s="24"/>
      <c r="BT162" s="24"/>
      <c r="BU162" s="24"/>
      <c r="BV162" s="24"/>
      <c r="BW162" s="24"/>
      <c r="BX162" s="24"/>
      <c r="BY162" s="24"/>
      <c r="BZ162" s="24"/>
      <c r="CA162" s="24"/>
      <c r="CB162" s="24"/>
      <c r="CC162" s="24"/>
      <c r="CD162" s="24"/>
      <c r="CE162" s="24"/>
    </row>
    <row r="163" spans="46:83" x14ac:dyDescent="0.15">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row>
    <row r="164" spans="46:83" x14ac:dyDescent="0.15">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row>
    <row r="165" spans="46:83" x14ac:dyDescent="0.15">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row>
    <row r="166" spans="46:83" x14ac:dyDescent="0.15">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row>
    <row r="167" spans="46:83" x14ac:dyDescent="0.15">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row>
    <row r="168" spans="46:83" x14ac:dyDescent="0.15">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row>
    <row r="169" spans="46:83" x14ac:dyDescent="0.15">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row>
    <row r="170" spans="46:83" x14ac:dyDescent="0.15">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row>
    <row r="171" spans="46:83" x14ac:dyDescent="0.15">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row>
    <row r="172" spans="46:83" x14ac:dyDescent="0.15">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row>
    <row r="173" spans="46:83" x14ac:dyDescent="0.15">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row>
    <row r="174" spans="46:83" x14ac:dyDescent="0.15">
      <c r="AT174" s="220" t="s">
        <v>156</v>
      </c>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c r="CE174" s="24"/>
    </row>
    <row r="175" spans="46:83" x14ac:dyDescent="0.15">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row>
    <row r="176" spans="46:83" x14ac:dyDescent="0.15">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row>
    <row r="177" spans="46:83" x14ac:dyDescent="0.15">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row>
    <row r="178" spans="46:83" x14ac:dyDescent="0.15">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row>
    <row r="179" spans="46:83" x14ac:dyDescent="0.15">
      <c r="AT179" s="24"/>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row>
    <row r="180" spans="46:83" x14ac:dyDescent="0.15">
      <c r="AT180" s="24"/>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row>
    <row r="181" spans="46:83" x14ac:dyDescent="0.15">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row>
    <row r="182" spans="46:83" x14ac:dyDescent="0.15">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row>
    <row r="183" spans="46:83" x14ac:dyDescent="0.15">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row>
    <row r="184" spans="46:83" x14ac:dyDescent="0.15">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row>
    <row r="185" spans="46:83" x14ac:dyDescent="0.15">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row>
    <row r="186" spans="46:83" x14ac:dyDescent="0.15">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row>
    <row r="187" spans="46:83" x14ac:dyDescent="0.15">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row>
    <row r="188" spans="46:83" x14ac:dyDescent="0.15">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row>
    <row r="189" spans="46:83" x14ac:dyDescent="0.15">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row>
    <row r="190" spans="46:83" x14ac:dyDescent="0.15">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row>
    <row r="191" spans="46:83" x14ac:dyDescent="0.15">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row>
    <row r="192" spans="46:83" x14ac:dyDescent="0.15">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row>
    <row r="193" spans="46:83" x14ac:dyDescent="0.15">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row>
    <row r="194" spans="46:83" x14ac:dyDescent="0.15">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row>
    <row r="195" spans="46:83" x14ac:dyDescent="0.15">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row>
    <row r="196" spans="46:83" x14ac:dyDescent="0.15">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row>
    <row r="197" spans="46:83" x14ac:dyDescent="0.15">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row>
    <row r="198" spans="46:83" x14ac:dyDescent="0.15">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row>
    <row r="199" spans="46:83" x14ac:dyDescent="0.15">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row>
    <row r="200" spans="46:83" x14ac:dyDescent="0.15">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row>
    <row r="201" spans="46:83" x14ac:dyDescent="0.15">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row>
    <row r="202" spans="46:83" x14ac:dyDescent="0.15">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row>
    <row r="203" spans="46:83" x14ac:dyDescent="0.15">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row>
    <row r="204" spans="46:83" x14ac:dyDescent="0.15">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row>
    <row r="205" spans="46:83" x14ac:dyDescent="0.15">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row>
    <row r="206" spans="46:83" x14ac:dyDescent="0.15">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row>
    <row r="207" spans="46:83" x14ac:dyDescent="0.15">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row>
    <row r="208" spans="46:83" x14ac:dyDescent="0.15">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row>
    <row r="209" spans="46:83" x14ac:dyDescent="0.15">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row>
    <row r="210" spans="46:83" x14ac:dyDescent="0.15">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row>
    <row r="211" spans="46:83" x14ac:dyDescent="0.15">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row>
    <row r="212" spans="46:83" x14ac:dyDescent="0.15">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row>
    <row r="213" spans="46:83" x14ac:dyDescent="0.15">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row>
    <row r="214" spans="46:83" x14ac:dyDescent="0.15">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row>
    <row r="215" spans="46:83" x14ac:dyDescent="0.15">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row>
    <row r="216" spans="46:83" x14ac:dyDescent="0.15">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row>
    <row r="217" spans="46:83" x14ac:dyDescent="0.15">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row>
    <row r="218" spans="46:83" x14ac:dyDescent="0.15">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row>
    <row r="219" spans="46:83" x14ac:dyDescent="0.15">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row>
    <row r="220" spans="46:83" x14ac:dyDescent="0.15">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row>
    <row r="221" spans="46:83" x14ac:dyDescent="0.15">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row>
    <row r="222" spans="46:83" x14ac:dyDescent="0.15">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row>
    <row r="223" spans="46:83" x14ac:dyDescent="0.15">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row>
    <row r="224" spans="46:83" x14ac:dyDescent="0.15">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row>
    <row r="225" spans="46:83" x14ac:dyDescent="0.15">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row>
    <row r="226" spans="46:83" x14ac:dyDescent="0.15">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row>
    <row r="227" spans="46:83" x14ac:dyDescent="0.15">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row>
    <row r="228" spans="46:83" x14ac:dyDescent="0.15">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row>
    <row r="229" spans="46:83" x14ac:dyDescent="0.15">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row>
    <row r="230" spans="46:83" x14ac:dyDescent="0.15">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row>
    <row r="231" spans="46:83" x14ac:dyDescent="0.15">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row>
    <row r="232" spans="46:83" x14ac:dyDescent="0.15">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row>
    <row r="233" spans="46:83" x14ac:dyDescent="0.15">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row>
    <row r="234" spans="46:83" x14ac:dyDescent="0.15">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row>
    <row r="235" spans="46:83" x14ac:dyDescent="0.15">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row>
    <row r="236" spans="46:83" x14ac:dyDescent="0.15">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row>
    <row r="237" spans="46:83" x14ac:dyDescent="0.15">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row>
    <row r="238" spans="46:83" x14ac:dyDescent="0.15">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row>
    <row r="239" spans="46:83" x14ac:dyDescent="0.15">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row>
    <row r="240" spans="46:83" x14ac:dyDescent="0.15">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row>
    <row r="241" spans="46:83" x14ac:dyDescent="0.15">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row>
    <row r="242" spans="46:83" x14ac:dyDescent="0.15">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row>
    <row r="243" spans="46:83" x14ac:dyDescent="0.15">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row>
    <row r="244" spans="46:83" x14ac:dyDescent="0.15">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row>
    <row r="245" spans="46:83" x14ac:dyDescent="0.15">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row>
    <row r="246" spans="46:83" x14ac:dyDescent="0.15">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row>
    <row r="247" spans="46:83" x14ac:dyDescent="0.15">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row>
    <row r="248" spans="46:83" x14ac:dyDescent="0.15">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row>
    <row r="249" spans="46:83" x14ac:dyDescent="0.15">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row>
    <row r="250" spans="46:83" x14ac:dyDescent="0.15">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row>
    <row r="251" spans="46:83" x14ac:dyDescent="0.15">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row>
    <row r="252" spans="46:83" x14ac:dyDescent="0.15">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row>
    <row r="253" spans="46:83" x14ac:dyDescent="0.15">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row>
    <row r="254" spans="46:83" x14ac:dyDescent="0.15">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row>
    <row r="255" spans="46:83" x14ac:dyDescent="0.15">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row>
    <row r="256" spans="46:83" x14ac:dyDescent="0.15">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row>
    <row r="257" spans="46:83" x14ac:dyDescent="0.15">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row>
    <row r="258" spans="46:83" x14ac:dyDescent="0.15">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row>
    <row r="259" spans="46:83" x14ac:dyDescent="0.15">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row>
    <row r="260" spans="46:83" x14ac:dyDescent="0.15">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row>
    <row r="261" spans="46:83" x14ac:dyDescent="0.15">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row>
    <row r="262" spans="46:83" x14ac:dyDescent="0.15">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row>
    <row r="263" spans="46:83" x14ac:dyDescent="0.15">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row>
    <row r="264" spans="46:83" x14ac:dyDescent="0.15">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row>
    <row r="265" spans="46:83" x14ac:dyDescent="0.15">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row>
    <row r="266" spans="46:83" x14ac:dyDescent="0.15">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row>
    <row r="267" spans="46:83" x14ac:dyDescent="0.15">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row>
    <row r="268" spans="46:83" x14ac:dyDescent="0.15">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row>
    <row r="269" spans="46:83" x14ac:dyDescent="0.15">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row>
    <row r="270" spans="46:83" x14ac:dyDescent="0.15">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row>
    <row r="271" spans="46:83" x14ac:dyDescent="0.15">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row>
    <row r="272" spans="46:83" x14ac:dyDescent="0.15">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row>
    <row r="273" spans="46:83" x14ac:dyDescent="0.15">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row>
    <row r="274" spans="46:83" x14ac:dyDescent="0.15">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row>
    <row r="275" spans="46:83" x14ac:dyDescent="0.15">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row>
    <row r="276" spans="46:83" x14ac:dyDescent="0.15">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row>
    <row r="277" spans="46:83" x14ac:dyDescent="0.15">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row>
    <row r="278" spans="46:83" x14ac:dyDescent="0.15">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row>
    <row r="279" spans="46:83" x14ac:dyDescent="0.15">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row>
    <row r="280" spans="46:83" x14ac:dyDescent="0.15">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row>
    <row r="281" spans="46:83" x14ac:dyDescent="0.15">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row>
    <row r="282" spans="46:83" x14ac:dyDescent="0.15">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row>
    <row r="283" spans="46:83" x14ac:dyDescent="0.15">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row>
    <row r="284" spans="46:83" x14ac:dyDescent="0.15">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row>
    <row r="285" spans="46:83" x14ac:dyDescent="0.15">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row>
    <row r="286" spans="46:83" x14ac:dyDescent="0.15">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row>
    <row r="287" spans="46:83" x14ac:dyDescent="0.15">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row>
    <row r="288" spans="46:83" x14ac:dyDescent="0.15">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row>
    <row r="289" spans="46:83" x14ac:dyDescent="0.15">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row>
    <row r="290" spans="46:83" x14ac:dyDescent="0.15">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row>
    <row r="291" spans="46:83" x14ac:dyDescent="0.15">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row>
    <row r="292" spans="46:83" x14ac:dyDescent="0.15">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row>
    <row r="293" spans="46:83" x14ac:dyDescent="0.15">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row>
    <row r="294" spans="46:83" x14ac:dyDescent="0.15">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row>
    <row r="295" spans="46:83" x14ac:dyDescent="0.15">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row>
    <row r="296" spans="46:83" x14ac:dyDescent="0.15">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row>
    <row r="297" spans="46:83" x14ac:dyDescent="0.15">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row>
    <row r="298" spans="46:83" x14ac:dyDescent="0.15">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row>
    <row r="299" spans="46:83" x14ac:dyDescent="0.15">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row>
    <row r="300" spans="46:83" x14ac:dyDescent="0.15">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row>
    <row r="301" spans="46:83" x14ac:dyDescent="0.15">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row>
    <row r="302" spans="46:83" x14ac:dyDescent="0.15">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row>
    <row r="303" spans="46:83" x14ac:dyDescent="0.15">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row>
    <row r="304" spans="46:83" x14ac:dyDescent="0.15">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row>
    <row r="305" spans="46:83" x14ac:dyDescent="0.15">
      <c r="AT305" s="24"/>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row>
    <row r="306" spans="46:83" x14ac:dyDescent="0.15">
      <c r="AT306" s="24"/>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row>
    <row r="307" spans="46:83" x14ac:dyDescent="0.15">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row>
    <row r="308" spans="46:83" x14ac:dyDescent="0.15">
      <c r="AT308" s="24"/>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row>
    <row r="309" spans="46:83" x14ac:dyDescent="0.15">
      <c r="AT309" s="24"/>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row>
    <row r="310" spans="46:83" x14ac:dyDescent="0.15">
      <c r="AT310" s="24"/>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row>
    <row r="311" spans="46:83" x14ac:dyDescent="0.15">
      <c r="AT311" s="24"/>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row>
    <row r="312" spans="46:83" x14ac:dyDescent="0.15">
      <c r="AT312" s="24"/>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row>
    <row r="313" spans="46:83" x14ac:dyDescent="0.15">
      <c r="AT313" s="24"/>
      <c r="AU313" s="24"/>
      <c r="AV313" s="24"/>
      <c r="AW313" s="24"/>
      <c r="AX313" s="24"/>
      <c r="AY313" s="24"/>
      <c r="AZ313" s="24"/>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row>
    <row r="314" spans="46:83" x14ac:dyDescent="0.15">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row>
    <row r="315" spans="46:83" x14ac:dyDescent="0.15">
      <c r="AT315" s="24"/>
      <c r="AU315" s="24"/>
      <c r="AV315" s="24"/>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row>
    <row r="316" spans="46:83" x14ac:dyDescent="0.15">
      <c r="AT316" s="24"/>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row>
    <row r="317" spans="46:83" x14ac:dyDescent="0.15">
      <c r="AT317" s="24"/>
      <c r="AU317" s="24"/>
      <c r="AV317" s="24"/>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row>
    <row r="318" spans="46:83" x14ac:dyDescent="0.15">
      <c r="AT318" s="24"/>
      <c r="AU318" s="24"/>
      <c r="AV318" s="24"/>
      <c r="AW318" s="24"/>
      <c r="AX318" s="24"/>
      <c r="AY318" s="24"/>
      <c r="AZ318" s="24"/>
      <c r="BA318" s="24"/>
      <c r="BB318" s="24"/>
      <c r="BC318" s="24"/>
      <c r="BD318" s="24"/>
      <c r="BE318" s="24"/>
      <c r="BF318" s="24"/>
      <c r="BG318" s="24"/>
      <c r="BH318" s="24"/>
      <c r="BI318" s="24"/>
      <c r="BJ318" s="24"/>
      <c r="BK318" s="24"/>
      <c r="BL318" s="24"/>
      <c r="BM318" s="24"/>
      <c r="BN318" s="24"/>
      <c r="BO318" s="24"/>
      <c r="BP318" s="24"/>
      <c r="BQ318" s="24"/>
      <c r="BR318" s="24"/>
      <c r="BS318" s="24"/>
      <c r="BT318" s="24"/>
      <c r="BU318" s="24"/>
      <c r="BV318" s="24"/>
      <c r="BW318" s="24"/>
      <c r="BX318" s="24"/>
      <c r="BY318" s="24"/>
      <c r="BZ318" s="24"/>
      <c r="CA318" s="24"/>
      <c r="CB318" s="24"/>
      <c r="CC318" s="24"/>
      <c r="CD318" s="24"/>
      <c r="CE318" s="24"/>
    </row>
    <row r="319" spans="46:83" x14ac:dyDescent="0.15">
      <c r="AT319" s="24"/>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row>
    <row r="320" spans="46:83" x14ac:dyDescent="0.15">
      <c r="AT320" s="24"/>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c r="CC320" s="24"/>
      <c r="CD320" s="24"/>
      <c r="CE320" s="24"/>
    </row>
    <row r="321" spans="46:83" x14ac:dyDescent="0.15">
      <c r="AT321" s="24"/>
      <c r="AU321" s="24"/>
      <c r="AV321" s="24"/>
      <c r="AW321" s="24"/>
      <c r="AX321" s="24"/>
      <c r="AY321" s="24"/>
      <c r="AZ321" s="24"/>
      <c r="BA321" s="24"/>
      <c r="BB321" s="24"/>
      <c r="BC321" s="24"/>
      <c r="BD321" s="24"/>
      <c r="BE321" s="24"/>
      <c r="BF321" s="24"/>
      <c r="BG321" s="24"/>
      <c r="BH321" s="24"/>
      <c r="BI321" s="24"/>
      <c r="BJ321" s="24"/>
      <c r="BK321" s="24"/>
      <c r="BL321" s="24"/>
      <c r="BM321" s="24"/>
      <c r="BN321" s="24"/>
      <c r="BO321" s="24"/>
      <c r="BP321" s="24"/>
      <c r="BQ321" s="24"/>
      <c r="BR321" s="24"/>
      <c r="BS321" s="24"/>
      <c r="BT321" s="24"/>
      <c r="BU321" s="24"/>
      <c r="BV321" s="24"/>
      <c r="BW321" s="24"/>
      <c r="BX321" s="24"/>
      <c r="BY321" s="24"/>
      <c r="BZ321" s="24"/>
      <c r="CA321" s="24"/>
      <c r="CB321" s="24"/>
      <c r="CC321" s="24"/>
      <c r="CD321" s="24"/>
      <c r="CE321" s="24"/>
    </row>
    <row r="322" spans="46:83" x14ac:dyDescent="0.15">
      <c r="AT322" s="24"/>
      <c r="AU322" s="24"/>
      <c r="AV322" s="24"/>
      <c r="AW322" s="24"/>
      <c r="AX322" s="24"/>
      <c r="AY322" s="24"/>
      <c r="AZ322" s="24"/>
      <c r="BA322" s="24"/>
      <c r="BB322" s="24"/>
      <c r="BC322" s="24"/>
      <c r="BD322" s="24"/>
      <c r="BE322" s="24"/>
      <c r="BF322" s="24"/>
      <c r="BG322" s="24"/>
      <c r="BH322" s="24"/>
      <c r="BI322" s="24"/>
      <c r="BJ322" s="24"/>
      <c r="BK322" s="24"/>
      <c r="BL322" s="24"/>
      <c r="BM322" s="24"/>
      <c r="BN322" s="24"/>
      <c r="BO322" s="24"/>
      <c r="BP322" s="24"/>
      <c r="BQ322" s="24"/>
      <c r="BR322" s="24"/>
      <c r="BS322" s="24"/>
      <c r="BT322" s="24"/>
      <c r="BU322" s="24"/>
      <c r="BV322" s="24"/>
      <c r="BW322" s="24"/>
      <c r="BX322" s="24"/>
      <c r="BY322" s="24"/>
      <c r="BZ322" s="24"/>
      <c r="CA322" s="24"/>
      <c r="CB322" s="24"/>
      <c r="CC322" s="24"/>
      <c r="CD322" s="24"/>
      <c r="CE322" s="24"/>
    </row>
    <row r="323" spans="46:83" x14ac:dyDescent="0.15">
      <c r="AT323" s="24"/>
      <c r="AU323" s="24"/>
      <c r="AV323" s="24"/>
      <c r="AW323" s="24"/>
      <c r="AX323" s="24"/>
      <c r="AY323" s="24"/>
      <c r="AZ323" s="24"/>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row>
    <row r="324" spans="46:83" x14ac:dyDescent="0.15">
      <c r="AT324" s="24"/>
      <c r="AU324" s="24"/>
      <c r="AV324" s="24"/>
      <c r="AW324" s="24"/>
      <c r="AX324" s="24"/>
      <c r="AY324" s="24"/>
      <c r="AZ324" s="24"/>
      <c r="BA324" s="24"/>
      <c r="BB324" s="24"/>
      <c r="BC324" s="24"/>
      <c r="BD324" s="24"/>
      <c r="BE324" s="24"/>
      <c r="BF324" s="24"/>
      <c r="BG324" s="24"/>
      <c r="BH324" s="24"/>
      <c r="BI324" s="24"/>
      <c r="BJ324" s="24"/>
      <c r="BK324" s="24"/>
      <c r="BL324" s="24"/>
      <c r="BM324" s="24"/>
      <c r="BN324" s="24"/>
      <c r="BO324" s="24"/>
      <c r="BP324" s="24"/>
      <c r="BQ324" s="24"/>
      <c r="BR324" s="24"/>
      <c r="BS324" s="24"/>
      <c r="BT324" s="24"/>
      <c r="BU324" s="24"/>
      <c r="BV324" s="24"/>
      <c r="BW324" s="24"/>
      <c r="BX324" s="24"/>
      <c r="BY324" s="24"/>
      <c r="BZ324" s="24"/>
      <c r="CA324" s="24"/>
      <c r="CB324" s="24"/>
      <c r="CC324" s="24"/>
      <c r="CD324" s="24"/>
      <c r="CE324" s="24"/>
    </row>
    <row r="325" spans="46:83" x14ac:dyDescent="0.15">
      <c r="AT325" s="24"/>
      <c r="AU325" s="24"/>
      <c r="AV325" s="24"/>
      <c r="AW325" s="24"/>
      <c r="AX325" s="24"/>
      <c r="AY325" s="24"/>
      <c r="AZ325" s="24"/>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c r="CE325" s="24"/>
    </row>
    <row r="326" spans="46:83" x14ac:dyDescent="0.15">
      <c r="AT326" s="24"/>
      <c r="AU326" s="24"/>
      <c r="AV326" s="24"/>
      <c r="AW326" s="24"/>
      <c r="AX326" s="24"/>
      <c r="AY326" s="24"/>
      <c r="AZ326" s="24"/>
      <c r="BA326" s="24"/>
      <c r="BB326" s="24"/>
      <c r="BC326" s="24"/>
      <c r="BD326" s="24"/>
      <c r="BE326" s="24"/>
      <c r="BF326" s="24"/>
      <c r="BG326" s="24"/>
      <c r="BH326" s="24"/>
      <c r="BI326" s="24"/>
      <c r="BJ326" s="24"/>
      <c r="BK326" s="24"/>
      <c r="BL326" s="24"/>
      <c r="BM326" s="24"/>
      <c r="BN326" s="24"/>
      <c r="BO326" s="24"/>
      <c r="BP326" s="24"/>
      <c r="BQ326" s="24"/>
      <c r="BR326" s="24"/>
      <c r="BS326" s="24"/>
      <c r="BT326" s="24"/>
      <c r="BU326" s="24"/>
      <c r="BV326" s="24"/>
      <c r="BW326" s="24"/>
      <c r="BX326" s="24"/>
      <c r="BY326" s="24"/>
      <c r="BZ326" s="24"/>
      <c r="CA326" s="24"/>
      <c r="CB326" s="24"/>
      <c r="CC326" s="24"/>
      <c r="CD326" s="24"/>
      <c r="CE326" s="24"/>
    </row>
    <row r="327" spans="46:83" x14ac:dyDescent="0.15">
      <c r="AT327" s="24"/>
      <c r="AU327" s="24"/>
      <c r="AV327" s="24"/>
      <c r="AW327" s="24"/>
      <c r="AX327" s="24"/>
      <c r="AY327" s="24"/>
      <c r="AZ327" s="24"/>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row>
    <row r="328" spans="46:83" x14ac:dyDescent="0.15">
      <c r="AT328" s="24"/>
      <c r="AU328" s="24"/>
      <c r="AV328" s="24"/>
      <c r="AW328" s="24"/>
      <c r="AX328" s="24"/>
      <c r="AY328" s="24"/>
      <c r="AZ328" s="24"/>
      <c r="BA328" s="24"/>
      <c r="BB328" s="24"/>
      <c r="BC328" s="24"/>
      <c r="BD328" s="24"/>
      <c r="BE328" s="24"/>
      <c r="BF328" s="24"/>
      <c r="BG328" s="24"/>
      <c r="BH328" s="24"/>
      <c r="BI328" s="24"/>
      <c r="BJ328" s="24"/>
      <c r="BK328" s="24"/>
      <c r="BL328" s="24"/>
      <c r="BM328" s="24"/>
      <c r="BN328" s="24"/>
      <c r="BO328" s="24"/>
      <c r="BP328" s="24"/>
      <c r="BQ328" s="24"/>
      <c r="BR328" s="24"/>
      <c r="BS328" s="24"/>
      <c r="BT328" s="24"/>
      <c r="BU328" s="24"/>
      <c r="BV328" s="24"/>
      <c r="BW328" s="24"/>
      <c r="BX328" s="24"/>
      <c r="BY328" s="24"/>
      <c r="BZ328" s="24"/>
      <c r="CA328" s="24"/>
      <c r="CB328" s="24"/>
      <c r="CC328" s="24"/>
      <c r="CD328" s="24"/>
      <c r="CE328" s="24"/>
    </row>
    <row r="329" spans="46:83" x14ac:dyDescent="0.15">
      <c r="AT329" s="24"/>
      <c r="AU329" s="24"/>
      <c r="AV329" s="24"/>
      <c r="AW329" s="24"/>
      <c r="AX329" s="24"/>
      <c r="AY329" s="24"/>
      <c r="AZ329" s="24"/>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row>
    <row r="330" spans="46:83" x14ac:dyDescent="0.15">
      <c r="AT330" s="24"/>
      <c r="AU330" s="24"/>
      <c r="AV330" s="24"/>
      <c r="AW330" s="24"/>
      <c r="AX330" s="24"/>
      <c r="AY330" s="24"/>
      <c r="AZ330" s="24"/>
      <c r="BA330" s="24"/>
      <c r="BB330" s="24"/>
      <c r="BC330" s="24"/>
      <c r="BD330" s="24"/>
      <c r="BE330" s="24"/>
      <c r="BF330" s="24"/>
      <c r="BG330" s="24"/>
      <c r="BH330" s="24"/>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row>
    <row r="331" spans="46:83" x14ac:dyDescent="0.15">
      <c r="AT331" s="24"/>
      <c r="AU331" s="24"/>
      <c r="AV331" s="24"/>
      <c r="AW331" s="24"/>
      <c r="AX331" s="24"/>
      <c r="AY331" s="24"/>
      <c r="AZ331" s="24"/>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c r="CE331" s="24"/>
    </row>
    <row r="332" spans="46:83" x14ac:dyDescent="0.15">
      <c r="AT332" s="24"/>
      <c r="AU332" s="24"/>
      <c r="AV332" s="24"/>
      <c r="AW332" s="24"/>
      <c r="AX332" s="24"/>
      <c r="AY332" s="24"/>
      <c r="AZ332" s="24"/>
      <c r="BA332" s="24"/>
      <c r="BB332" s="24"/>
      <c r="BC332" s="24"/>
      <c r="BD332" s="24"/>
      <c r="BE332" s="24"/>
      <c r="BF332" s="24"/>
      <c r="BG332" s="24"/>
      <c r="BH332" s="24"/>
      <c r="BI332" s="24"/>
      <c r="BJ332" s="24"/>
      <c r="BK332" s="24"/>
      <c r="BL332" s="24"/>
      <c r="BM332" s="24"/>
      <c r="BN332" s="24"/>
      <c r="BO332" s="24"/>
      <c r="BP332" s="24"/>
      <c r="BQ332" s="24"/>
      <c r="BR332" s="24"/>
      <c r="BS332" s="24"/>
      <c r="BT332" s="24"/>
      <c r="BU332" s="24"/>
      <c r="BV332" s="24"/>
      <c r="BW332" s="24"/>
      <c r="BX332" s="24"/>
      <c r="BY332" s="24"/>
      <c r="BZ332" s="24"/>
      <c r="CA332" s="24"/>
      <c r="CB332" s="24"/>
      <c r="CC332" s="24"/>
      <c r="CD332" s="24"/>
      <c r="CE332" s="24"/>
    </row>
    <row r="333" spans="46:83" x14ac:dyDescent="0.15">
      <c r="AT333" s="24"/>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c r="CC333" s="24"/>
      <c r="CD333" s="24"/>
      <c r="CE333" s="24"/>
    </row>
    <row r="334" spans="46:83" x14ac:dyDescent="0.15">
      <c r="AT334" s="24"/>
      <c r="AU334" s="24"/>
      <c r="AV334" s="24"/>
      <c r="AW334" s="24"/>
      <c r="AX334" s="24"/>
      <c r="AY334" s="24"/>
      <c r="AZ334" s="24"/>
      <c r="BA334" s="24"/>
      <c r="BB334" s="24"/>
      <c r="BC334" s="24"/>
      <c r="BD334" s="24"/>
      <c r="BE334" s="24"/>
      <c r="BF334" s="24"/>
      <c r="BG334" s="24"/>
      <c r="BH334" s="24"/>
      <c r="BI334" s="24"/>
      <c r="BJ334" s="24"/>
      <c r="BK334" s="24"/>
      <c r="BL334" s="24"/>
      <c r="BM334" s="24"/>
      <c r="BN334" s="24"/>
      <c r="BO334" s="24"/>
      <c r="BP334" s="24"/>
      <c r="BQ334" s="24"/>
      <c r="BR334" s="24"/>
      <c r="BS334" s="24"/>
      <c r="BT334" s="24"/>
      <c r="BU334" s="24"/>
      <c r="BV334" s="24"/>
      <c r="BW334" s="24"/>
      <c r="BX334" s="24"/>
      <c r="BY334" s="24"/>
      <c r="BZ334" s="24"/>
      <c r="CA334" s="24"/>
      <c r="CB334" s="24"/>
      <c r="CC334" s="24"/>
      <c r="CD334" s="24"/>
      <c r="CE334" s="24"/>
    </row>
    <row r="335" spans="46:83" x14ac:dyDescent="0.15">
      <c r="AT335" s="24"/>
      <c r="AU335" s="24"/>
      <c r="AV335" s="24"/>
      <c r="AW335" s="24"/>
      <c r="AX335" s="24"/>
      <c r="AY335" s="24"/>
      <c r="AZ335" s="24"/>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c r="CE335" s="24"/>
    </row>
    <row r="336" spans="46:83" x14ac:dyDescent="0.15">
      <c r="AT336" s="24"/>
      <c r="AU336" s="24"/>
      <c r="AV336" s="24"/>
      <c r="AW336" s="24"/>
      <c r="AX336" s="24"/>
      <c r="AY336" s="24"/>
      <c r="AZ336" s="24"/>
      <c r="BA336" s="24"/>
      <c r="BB336" s="24"/>
      <c r="BC336" s="24"/>
      <c r="BD336" s="24"/>
      <c r="BE336" s="24"/>
      <c r="BF336" s="24"/>
      <c r="BG336" s="24"/>
      <c r="BH336" s="24"/>
      <c r="BI336" s="24"/>
      <c r="BJ336" s="24"/>
      <c r="BK336" s="24"/>
      <c r="BL336" s="24"/>
      <c r="BM336" s="24"/>
      <c r="BN336" s="24"/>
      <c r="BO336" s="24"/>
      <c r="BP336" s="24"/>
      <c r="BQ336" s="24"/>
      <c r="BR336" s="24"/>
      <c r="BS336" s="24"/>
      <c r="BT336" s="24"/>
      <c r="BU336" s="24"/>
      <c r="BV336" s="24"/>
      <c r="BW336" s="24"/>
      <c r="BX336" s="24"/>
      <c r="BY336" s="24"/>
      <c r="BZ336" s="24"/>
      <c r="CA336" s="24"/>
      <c r="CB336" s="24"/>
      <c r="CC336" s="24"/>
      <c r="CD336" s="24"/>
      <c r="CE336" s="24"/>
    </row>
    <row r="337" spans="46:83" x14ac:dyDescent="0.15">
      <c r="AT337" s="24"/>
      <c r="AU337" s="24"/>
      <c r="AV337" s="24"/>
      <c r="AW337" s="24"/>
      <c r="AX337" s="24"/>
      <c r="AY337" s="24"/>
      <c r="AZ337" s="24"/>
      <c r="BA337" s="24"/>
      <c r="BB337" s="24"/>
      <c r="BC337" s="24"/>
      <c r="BD337" s="24"/>
      <c r="BE337" s="24"/>
      <c r="BF337" s="24"/>
      <c r="BG337" s="24"/>
      <c r="BH337" s="24"/>
      <c r="BI337" s="24"/>
      <c r="BJ337" s="24"/>
      <c r="BK337" s="24"/>
      <c r="BL337" s="24"/>
      <c r="BM337" s="24"/>
      <c r="BN337" s="24"/>
      <c r="BO337" s="24"/>
      <c r="BP337" s="24"/>
      <c r="BQ337" s="24"/>
      <c r="BR337" s="24"/>
      <c r="BS337" s="24"/>
      <c r="BT337" s="24"/>
      <c r="BU337" s="24"/>
      <c r="BV337" s="24"/>
      <c r="BW337" s="24"/>
      <c r="BX337" s="24"/>
      <c r="BY337" s="24"/>
      <c r="BZ337" s="24"/>
      <c r="CA337" s="24"/>
      <c r="CB337" s="24"/>
      <c r="CC337" s="24"/>
      <c r="CD337" s="24"/>
      <c r="CE337" s="24"/>
    </row>
    <row r="338" spans="46:83" x14ac:dyDescent="0.15">
      <c r="AT338" s="24"/>
      <c r="AU338" s="24"/>
      <c r="AV338" s="24"/>
      <c r="AW338" s="24"/>
      <c r="AX338" s="24"/>
      <c r="AY338" s="24"/>
      <c r="AZ338" s="24"/>
      <c r="BA338" s="24"/>
      <c r="BB338" s="24"/>
      <c r="BC338" s="24"/>
      <c r="BD338" s="24"/>
      <c r="BE338" s="24"/>
      <c r="BF338" s="24"/>
      <c r="BG338" s="24"/>
      <c r="BH338" s="24"/>
      <c r="BI338" s="24"/>
      <c r="BJ338" s="24"/>
      <c r="BK338" s="24"/>
      <c r="BL338" s="24"/>
      <c r="BM338" s="24"/>
      <c r="BN338" s="24"/>
      <c r="BO338" s="24"/>
      <c r="BP338" s="24"/>
      <c r="BQ338" s="24"/>
      <c r="BR338" s="24"/>
      <c r="BS338" s="24"/>
      <c r="BT338" s="24"/>
      <c r="BU338" s="24"/>
      <c r="BV338" s="24"/>
      <c r="BW338" s="24"/>
      <c r="BX338" s="24"/>
      <c r="BY338" s="24"/>
      <c r="BZ338" s="24"/>
      <c r="CA338" s="24"/>
      <c r="CB338" s="24"/>
      <c r="CC338" s="24"/>
      <c r="CD338" s="24"/>
      <c r="CE338" s="24"/>
    </row>
    <row r="339" spans="46:83" x14ac:dyDescent="0.15">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row>
    <row r="340" spans="46:83" x14ac:dyDescent="0.15">
      <c r="AT340" s="24"/>
      <c r="AU340" s="24"/>
      <c r="AV340" s="24"/>
      <c r="AW340" s="24"/>
      <c r="AX340" s="24"/>
      <c r="AY340" s="24"/>
      <c r="AZ340" s="24"/>
      <c r="BA340" s="24"/>
      <c r="BB340" s="24"/>
      <c r="BC340" s="220" t="s">
        <v>156</v>
      </c>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c r="CC340" s="24"/>
      <c r="CD340" s="24"/>
      <c r="CE340" s="24"/>
    </row>
    <row r="341" spans="46:83" x14ac:dyDescent="0.15">
      <c r="AT341" s="24"/>
      <c r="AU341" s="24"/>
      <c r="AV341" s="24"/>
      <c r="AW341" s="24"/>
      <c r="AX341" s="24"/>
      <c r="AY341" s="24"/>
      <c r="AZ341" s="24"/>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c r="CE341" s="24"/>
    </row>
    <row r="342" spans="46:83" x14ac:dyDescent="0.15">
      <c r="AT342" s="24"/>
      <c r="AU342" s="24"/>
      <c r="AV342" s="24"/>
      <c r="AW342" s="24"/>
      <c r="AX342" s="24"/>
      <c r="AY342" s="24"/>
      <c r="AZ342" s="24"/>
      <c r="BA342" s="24"/>
      <c r="BB342" s="24"/>
      <c r="BC342" s="24"/>
      <c r="BD342" s="24"/>
      <c r="BE342" s="24"/>
      <c r="BF342" s="24"/>
      <c r="BG342" s="24"/>
      <c r="BH342" s="24"/>
      <c r="BI342" s="24"/>
      <c r="BJ342" s="24"/>
      <c r="BK342" s="24"/>
      <c r="BL342" s="24"/>
      <c r="BM342" s="24"/>
      <c r="BN342" s="24"/>
      <c r="BO342" s="24"/>
      <c r="BP342" s="24"/>
      <c r="BQ342" s="24"/>
      <c r="BR342" s="24"/>
      <c r="BS342" s="24"/>
      <c r="BT342" s="24"/>
      <c r="BU342" s="24"/>
      <c r="BV342" s="24"/>
      <c r="BW342" s="24"/>
      <c r="BX342" s="24"/>
      <c r="BY342" s="24"/>
      <c r="BZ342" s="24"/>
      <c r="CA342" s="24"/>
      <c r="CB342" s="24"/>
      <c r="CC342" s="24"/>
      <c r="CD342" s="24"/>
      <c r="CE342" s="24"/>
    </row>
    <row r="343" spans="46:83" x14ac:dyDescent="0.15">
      <c r="AT343" s="24"/>
      <c r="AU343" s="24"/>
      <c r="AV343" s="24"/>
      <c r="AW343" s="24"/>
      <c r="AX343" s="24"/>
      <c r="AY343" s="24"/>
      <c r="AZ343" s="24"/>
      <c r="BA343" s="24"/>
      <c r="BB343" s="24"/>
      <c r="BC343" s="24"/>
      <c r="BD343" s="24"/>
      <c r="BE343" s="24"/>
      <c r="BF343" s="24"/>
      <c r="BG343" s="24"/>
      <c r="BH343" s="24"/>
      <c r="BI343" s="24"/>
      <c r="BJ343" s="24"/>
      <c r="BK343" s="24"/>
      <c r="BL343" s="24"/>
      <c r="BM343" s="24"/>
      <c r="BN343" s="24"/>
      <c r="BO343" s="24"/>
      <c r="BP343" s="24"/>
      <c r="BQ343" s="24"/>
      <c r="BR343" s="24"/>
      <c r="BS343" s="24"/>
      <c r="BT343" s="24"/>
      <c r="BU343" s="24"/>
      <c r="BV343" s="24"/>
      <c r="BW343" s="24"/>
      <c r="BX343" s="24"/>
      <c r="BY343" s="24"/>
      <c r="BZ343" s="24"/>
      <c r="CA343" s="24"/>
      <c r="CB343" s="24"/>
      <c r="CC343" s="24"/>
      <c r="CD343" s="24"/>
      <c r="CE343" s="24"/>
    </row>
    <row r="344" spans="46:83" x14ac:dyDescent="0.15">
      <c r="AT344" s="24"/>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c r="BW344" s="24"/>
      <c r="BX344" s="24"/>
      <c r="BY344" s="24"/>
      <c r="BZ344" s="24"/>
      <c r="CA344" s="24"/>
      <c r="CB344" s="24"/>
      <c r="CC344" s="24"/>
      <c r="CD344" s="24"/>
      <c r="CE344" s="24"/>
    </row>
    <row r="345" spans="46:83" x14ac:dyDescent="0.15">
      <c r="AT345" s="24"/>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c r="BW345" s="24"/>
      <c r="BX345" s="24"/>
      <c r="BY345" s="24"/>
      <c r="BZ345" s="24"/>
      <c r="CA345" s="24"/>
      <c r="CB345" s="24"/>
      <c r="CC345" s="24"/>
      <c r="CD345" s="24"/>
      <c r="CE345" s="24"/>
    </row>
    <row r="346" spans="46:83" x14ac:dyDescent="0.15">
      <c r="AT346" s="24"/>
      <c r="AU346" s="24"/>
      <c r="AV346" s="24"/>
      <c r="AW346" s="24"/>
      <c r="AX346" s="24"/>
      <c r="AY346" s="24"/>
      <c r="AZ346" s="24"/>
      <c r="BA346" s="24"/>
      <c r="BB346" s="24"/>
      <c r="BC346" s="24"/>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c r="CC346" s="24"/>
      <c r="CD346" s="24"/>
      <c r="CE346" s="24"/>
    </row>
    <row r="347" spans="46:83" x14ac:dyDescent="0.15">
      <c r="AT347" s="24"/>
      <c r="AU347" s="24"/>
      <c r="AV347" s="24"/>
      <c r="AW347" s="24"/>
      <c r="AX347" s="24"/>
      <c r="AY347" s="24"/>
      <c r="AZ347" s="24"/>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row>
    <row r="348" spans="46:83" x14ac:dyDescent="0.15">
      <c r="AT348" s="24"/>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c r="CC348" s="24"/>
      <c r="CD348" s="24"/>
      <c r="CE348" s="24"/>
    </row>
    <row r="349" spans="46:83" x14ac:dyDescent="0.15">
      <c r="AT349" s="24"/>
      <c r="AU349" s="24"/>
      <c r="AV349" s="24"/>
      <c r="AW349" s="24"/>
      <c r="AX349" s="24"/>
      <c r="AY349" s="24"/>
      <c r="AZ349" s="24"/>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c r="CE349" s="24"/>
    </row>
    <row r="350" spans="46:83" x14ac:dyDescent="0.15">
      <c r="AT350" s="24"/>
      <c r="AU350" s="24"/>
      <c r="AV350" s="24"/>
      <c r="AW350" s="24"/>
      <c r="AX350" s="24"/>
      <c r="AY350" s="24"/>
      <c r="AZ350" s="24"/>
      <c r="BA350" s="24"/>
      <c r="BB350" s="24"/>
      <c r="BC350" s="24"/>
      <c r="BD350" s="24"/>
      <c r="BE350" s="24"/>
      <c r="BF350" s="24"/>
      <c r="BG350" s="24"/>
      <c r="BH350" s="24"/>
      <c r="BI350" s="24"/>
      <c r="BJ350" s="24"/>
      <c r="BK350" s="24"/>
      <c r="BL350" s="24"/>
      <c r="BM350" s="24"/>
      <c r="BN350" s="24"/>
      <c r="BO350" s="24"/>
      <c r="BP350" s="24"/>
      <c r="BQ350" s="24"/>
      <c r="BR350" s="24"/>
      <c r="BS350" s="24"/>
      <c r="BT350" s="24"/>
      <c r="BU350" s="24"/>
      <c r="BV350" s="24"/>
      <c r="BW350" s="24"/>
      <c r="BX350" s="24"/>
      <c r="BY350" s="24"/>
      <c r="BZ350" s="24"/>
      <c r="CA350" s="24"/>
      <c r="CB350" s="24"/>
      <c r="CC350" s="24"/>
      <c r="CD350" s="24"/>
      <c r="CE350" s="24"/>
    </row>
    <row r="351" spans="46:83" x14ac:dyDescent="0.15">
      <c r="AT351" s="24"/>
      <c r="AU351" s="24"/>
      <c r="AV351" s="24"/>
      <c r="AW351" s="24"/>
      <c r="AX351" s="24"/>
      <c r="AY351" s="24"/>
      <c r="AZ351" s="24"/>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c r="CE351" s="24"/>
    </row>
    <row r="352" spans="46:83" x14ac:dyDescent="0.15">
      <c r="AT352" s="24"/>
      <c r="AU352" s="24"/>
      <c r="AV352" s="24"/>
      <c r="AW352" s="24"/>
      <c r="AX352" s="24"/>
      <c r="AY352" s="24"/>
      <c r="AZ352" s="24"/>
      <c r="BA352" s="24"/>
      <c r="BB352" s="24"/>
      <c r="BC352" s="24"/>
      <c r="BD352" s="24"/>
      <c r="BE352" s="24"/>
      <c r="BF352" s="24"/>
      <c r="BG352" s="24"/>
      <c r="BH352" s="24"/>
      <c r="BI352" s="24"/>
      <c r="BJ352" s="24"/>
      <c r="BK352" s="24"/>
      <c r="BL352" s="24"/>
      <c r="BM352" s="24"/>
      <c r="BN352" s="24"/>
      <c r="BO352" s="24"/>
      <c r="BP352" s="24"/>
      <c r="BQ352" s="24"/>
      <c r="BR352" s="24"/>
      <c r="BS352" s="24"/>
      <c r="BT352" s="24"/>
      <c r="BU352" s="24"/>
      <c r="BV352" s="24"/>
      <c r="BW352" s="24"/>
      <c r="BX352" s="24"/>
      <c r="BY352" s="24"/>
      <c r="BZ352" s="24"/>
      <c r="CA352" s="24"/>
      <c r="CB352" s="24"/>
      <c r="CC352" s="24"/>
      <c r="CD352" s="24"/>
      <c r="CE352" s="24"/>
    </row>
    <row r="353" spans="46:83" x14ac:dyDescent="0.15">
      <c r="AT353" s="24"/>
      <c r="AU353" s="24"/>
      <c r="AV353" s="24"/>
      <c r="AW353" s="24"/>
      <c r="AX353" s="24"/>
      <c r="AY353" s="24"/>
      <c r="AZ353" s="24"/>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c r="CE353" s="24"/>
    </row>
    <row r="354" spans="46:83" x14ac:dyDescent="0.15">
      <c r="AT354" s="24"/>
      <c r="AU354" s="24"/>
      <c r="AV354" s="24"/>
      <c r="AW354" s="24"/>
      <c r="AX354" s="24"/>
      <c r="AY354" s="24"/>
      <c r="AZ354" s="24"/>
      <c r="BA354" s="24"/>
      <c r="BB354" s="24"/>
      <c r="BC354" s="24"/>
      <c r="BD354" s="24"/>
      <c r="BE354" s="24"/>
      <c r="BF354" s="24"/>
      <c r="BG354" s="24"/>
      <c r="BH354" s="24"/>
      <c r="BI354" s="24"/>
      <c r="BJ354" s="24"/>
      <c r="BK354" s="24"/>
      <c r="BL354" s="24"/>
      <c r="BM354" s="24"/>
      <c r="BN354" s="24"/>
      <c r="BO354" s="24"/>
      <c r="BP354" s="24"/>
      <c r="BQ354" s="24"/>
      <c r="BR354" s="24"/>
      <c r="BS354" s="24"/>
      <c r="BT354" s="24"/>
      <c r="BU354" s="24"/>
      <c r="BV354" s="24"/>
      <c r="BW354" s="24"/>
      <c r="BX354" s="24"/>
      <c r="BY354" s="24"/>
      <c r="BZ354" s="24"/>
      <c r="CA354" s="24"/>
      <c r="CB354" s="24"/>
      <c r="CC354" s="24"/>
      <c r="CD354" s="24"/>
      <c r="CE354" s="24"/>
    </row>
    <row r="355" spans="46:83" x14ac:dyDescent="0.15">
      <c r="AT355" s="24"/>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row>
    <row r="356" spans="46:83" x14ac:dyDescent="0.15">
      <c r="AT356" s="24"/>
      <c r="AU356" s="24"/>
      <c r="AV356" s="24"/>
      <c r="AW356" s="24"/>
      <c r="AX356" s="24"/>
      <c r="AY356" s="24"/>
      <c r="AZ356" s="24"/>
      <c r="BA356" s="24"/>
      <c r="BB356" s="24"/>
      <c r="BC356" s="24"/>
      <c r="BD356" s="24"/>
      <c r="BE356" s="24"/>
      <c r="BF356" s="24"/>
      <c r="BG356" s="24"/>
      <c r="BH356" s="24"/>
      <c r="BI356" s="24"/>
      <c r="BJ356" s="24"/>
      <c r="BK356" s="24"/>
      <c r="BL356" s="24"/>
      <c r="BM356" s="24"/>
      <c r="BN356" s="24"/>
      <c r="BO356" s="24"/>
      <c r="BP356" s="24"/>
      <c r="BQ356" s="24"/>
      <c r="BR356" s="24"/>
      <c r="BS356" s="24"/>
      <c r="BT356" s="24"/>
      <c r="BU356" s="24"/>
      <c r="BV356" s="24"/>
      <c r="BW356" s="24"/>
      <c r="BX356" s="24"/>
      <c r="BY356" s="24"/>
      <c r="BZ356" s="24"/>
      <c r="CA356" s="24"/>
      <c r="CB356" s="24"/>
      <c r="CC356" s="24"/>
      <c r="CD356" s="24"/>
      <c r="CE356" s="24"/>
    </row>
    <row r="357" spans="46:83" x14ac:dyDescent="0.15">
      <c r="AT357" s="24"/>
      <c r="AU357" s="24"/>
      <c r="AV357" s="24"/>
      <c r="AW357" s="24"/>
      <c r="AX357" s="24"/>
      <c r="AY357" s="24"/>
      <c r="AZ357" s="24"/>
      <c r="BA357" s="24"/>
      <c r="BB357" s="24"/>
      <c r="BC357" s="24"/>
      <c r="BD357" s="24"/>
      <c r="BE357" s="24"/>
      <c r="BF357" s="24"/>
      <c r="BG357" s="24"/>
      <c r="BH357" s="24"/>
      <c r="BI357" s="24"/>
      <c r="BJ357" s="24"/>
      <c r="BK357" s="24"/>
      <c r="BL357" s="24"/>
      <c r="BM357" s="24"/>
      <c r="BN357" s="24"/>
      <c r="BO357" s="24"/>
      <c r="BP357" s="24"/>
      <c r="BQ357" s="24"/>
      <c r="BR357" s="24"/>
      <c r="BS357" s="24"/>
      <c r="BT357" s="24"/>
      <c r="BU357" s="24"/>
      <c r="BV357" s="24"/>
      <c r="BW357" s="24"/>
      <c r="BX357" s="24"/>
      <c r="BY357" s="24"/>
      <c r="BZ357" s="24"/>
      <c r="CA357" s="24"/>
      <c r="CB357" s="24"/>
      <c r="CC357" s="24"/>
      <c r="CD357" s="24"/>
      <c r="CE357" s="24"/>
    </row>
    <row r="358" spans="46:83" x14ac:dyDescent="0.15">
      <c r="AT358" s="24"/>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row>
    <row r="359" spans="46:83" x14ac:dyDescent="0.15">
      <c r="AT359" s="24"/>
      <c r="AU359" s="24"/>
      <c r="AV359" s="24"/>
      <c r="AW359" s="24"/>
      <c r="AX359" s="24"/>
      <c r="AY359" s="24"/>
      <c r="AZ359" s="24"/>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row>
    <row r="360" spans="46:83" x14ac:dyDescent="0.15">
      <c r="AT360" s="24"/>
      <c r="AU360" s="24"/>
      <c r="AV360" s="24"/>
      <c r="AW360" s="24"/>
      <c r="AX360" s="24"/>
      <c r="AY360" s="24"/>
      <c r="AZ360" s="24"/>
      <c r="BA360" s="24"/>
      <c r="BB360" s="24"/>
      <c r="BC360" s="24"/>
      <c r="BD360" s="24"/>
      <c r="BE360" s="24"/>
      <c r="BF360" s="24"/>
      <c r="BG360" s="24"/>
      <c r="BH360" s="24"/>
      <c r="BI360" s="24"/>
      <c r="BJ360" s="24"/>
      <c r="BK360" s="24"/>
      <c r="BL360" s="24"/>
      <c r="BM360" s="24"/>
      <c r="BN360" s="24"/>
      <c r="BO360" s="24"/>
      <c r="BP360" s="24"/>
      <c r="BQ360" s="24"/>
      <c r="BR360" s="24"/>
      <c r="BS360" s="24"/>
      <c r="BT360" s="24"/>
      <c r="BU360" s="24"/>
      <c r="BV360" s="24"/>
      <c r="BW360" s="24"/>
      <c r="BX360" s="24"/>
      <c r="BY360" s="24"/>
      <c r="BZ360" s="24"/>
      <c r="CA360" s="24"/>
      <c r="CB360" s="24"/>
      <c r="CC360" s="24"/>
      <c r="CD360" s="24"/>
      <c r="CE360" s="24"/>
    </row>
    <row r="361" spans="46:83" x14ac:dyDescent="0.15">
      <c r="AT361" s="24"/>
      <c r="AU361" s="24"/>
      <c r="AV361" s="24"/>
      <c r="AW361" s="24"/>
      <c r="AX361" s="24"/>
      <c r="AY361" s="24"/>
      <c r="AZ361" s="24"/>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row>
    <row r="362" spans="46:83" x14ac:dyDescent="0.15">
      <c r="AT362" s="24"/>
      <c r="AU362" s="24"/>
      <c r="AV362" s="24"/>
      <c r="AW362" s="24"/>
      <c r="AX362" s="24"/>
      <c r="AY362" s="24"/>
      <c r="AZ362" s="24"/>
      <c r="BA362" s="24"/>
      <c r="BB362" s="24"/>
      <c r="BC362" s="24"/>
      <c r="BD362" s="24"/>
      <c r="BE362" s="24"/>
      <c r="BF362" s="24"/>
      <c r="BG362" s="24"/>
      <c r="BH362" s="24"/>
      <c r="BI362" s="24"/>
      <c r="BJ362" s="24"/>
      <c r="BK362" s="24"/>
      <c r="BL362" s="24"/>
      <c r="BM362" s="24"/>
      <c r="BN362" s="24"/>
      <c r="BO362" s="24"/>
      <c r="BP362" s="24"/>
      <c r="BQ362" s="24"/>
      <c r="BR362" s="24"/>
      <c r="BS362" s="24"/>
      <c r="BT362" s="24"/>
      <c r="BU362" s="24"/>
      <c r="BV362" s="24"/>
      <c r="BW362" s="24"/>
      <c r="BX362" s="24"/>
      <c r="BY362" s="24"/>
      <c r="BZ362" s="24"/>
      <c r="CA362" s="24"/>
      <c r="CB362" s="24"/>
      <c r="CC362" s="24"/>
      <c r="CD362" s="24"/>
      <c r="CE362" s="24"/>
    </row>
    <row r="363" spans="46:83" x14ac:dyDescent="0.15">
      <c r="AT363" s="24"/>
      <c r="AU363" s="24"/>
      <c r="AV363" s="24"/>
      <c r="AW363" s="24"/>
      <c r="AX363" s="24"/>
      <c r="AY363" s="24"/>
      <c r="AZ363" s="24"/>
      <c r="BA363" s="24"/>
      <c r="BB363" s="24"/>
      <c r="BC363" s="24"/>
      <c r="BD363" s="24"/>
      <c r="BE363" s="24"/>
      <c r="BF363" s="24"/>
      <c r="BG363" s="24"/>
      <c r="BH363" s="24"/>
      <c r="BI363" s="24"/>
      <c r="BJ363" s="24"/>
      <c r="BK363" s="24"/>
      <c r="BL363" s="24"/>
      <c r="BM363" s="24"/>
      <c r="BN363" s="24"/>
      <c r="BO363" s="24"/>
      <c r="BP363" s="24"/>
      <c r="BQ363" s="24"/>
      <c r="BR363" s="24"/>
      <c r="BS363" s="24"/>
      <c r="BT363" s="24"/>
      <c r="BU363" s="24"/>
      <c r="BV363" s="24"/>
      <c r="BW363" s="24"/>
      <c r="BX363" s="24"/>
      <c r="BY363" s="24"/>
      <c r="BZ363" s="24"/>
      <c r="CA363" s="24"/>
      <c r="CB363" s="24"/>
      <c r="CC363" s="24"/>
      <c r="CD363" s="24"/>
      <c r="CE363" s="24"/>
    </row>
    <row r="364" spans="46:83" x14ac:dyDescent="0.15">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row>
    <row r="365" spans="46:83" x14ac:dyDescent="0.15">
      <c r="AT365" s="24"/>
      <c r="AU365" s="24"/>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4"/>
      <c r="BR365" s="24"/>
      <c r="BS365" s="24"/>
      <c r="BT365" s="24"/>
      <c r="BU365" s="24"/>
      <c r="BV365" s="24"/>
      <c r="BW365" s="24"/>
      <c r="BX365" s="24"/>
      <c r="BY365" s="24"/>
      <c r="BZ365" s="24"/>
      <c r="CA365" s="24"/>
      <c r="CB365" s="24"/>
      <c r="CC365" s="24"/>
      <c r="CD365" s="24"/>
      <c r="CE365" s="24"/>
    </row>
    <row r="366" spans="46:83" x14ac:dyDescent="0.15">
      <c r="AT366" s="24"/>
      <c r="AU366" s="24"/>
      <c r="AV366" s="24"/>
      <c r="AW366" s="24"/>
      <c r="AX366" s="24"/>
      <c r="AY366" s="24"/>
      <c r="AZ366" s="24"/>
      <c r="BA366" s="24"/>
      <c r="BB366" s="24"/>
      <c r="BC366" s="24"/>
      <c r="BD366" s="24"/>
      <c r="BE366" s="24"/>
      <c r="BF366" s="24"/>
      <c r="BG366" s="24"/>
      <c r="BH366" s="24"/>
      <c r="BI366" s="24"/>
      <c r="BJ366" s="24"/>
      <c r="BK366" s="24"/>
      <c r="BL366" s="24"/>
      <c r="BM366" s="24"/>
      <c r="BN366" s="24"/>
      <c r="BO366" s="24"/>
      <c r="BP366" s="24"/>
      <c r="BQ366" s="24"/>
      <c r="BR366" s="24"/>
      <c r="BS366" s="24"/>
      <c r="BT366" s="24"/>
      <c r="BU366" s="24"/>
      <c r="BV366" s="24"/>
      <c r="BW366" s="24"/>
      <c r="BX366" s="24"/>
      <c r="BY366" s="24"/>
      <c r="BZ366" s="24"/>
      <c r="CA366" s="24"/>
      <c r="CB366" s="24"/>
      <c r="CC366" s="24"/>
      <c r="CD366" s="24"/>
      <c r="CE366" s="24"/>
    </row>
    <row r="367" spans="46:83" x14ac:dyDescent="0.15">
      <c r="AT367" s="24"/>
      <c r="AU367" s="24"/>
      <c r="AV367" s="24"/>
      <c r="AW367" s="24"/>
      <c r="AX367" s="24"/>
      <c r="AY367" s="24"/>
      <c r="AZ367" s="24"/>
      <c r="BA367" s="24"/>
      <c r="BB367" s="24"/>
      <c r="BC367" s="24"/>
      <c r="BD367" s="24"/>
      <c r="BE367" s="24"/>
      <c r="BF367" s="24"/>
      <c r="BG367" s="24"/>
      <c r="BH367" s="24"/>
      <c r="BI367" s="24"/>
      <c r="BJ367" s="24"/>
      <c r="BK367" s="24"/>
      <c r="BL367" s="24"/>
      <c r="BM367" s="24"/>
      <c r="BN367" s="24"/>
      <c r="BO367" s="24"/>
      <c r="BP367" s="24"/>
      <c r="BQ367" s="24"/>
      <c r="BR367" s="24"/>
      <c r="BS367" s="24"/>
      <c r="BT367" s="24"/>
      <c r="BU367" s="24"/>
      <c r="BV367" s="24"/>
      <c r="BW367" s="24"/>
      <c r="BX367" s="24"/>
      <c r="BY367" s="24"/>
      <c r="BZ367" s="24"/>
      <c r="CA367" s="24"/>
      <c r="CB367" s="24"/>
      <c r="CC367" s="24"/>
      <c r="CD367" s="24"/>
      <c r="CE367" s="24"/>
    </row>
    <row r="368" spans="46:83" x14ac:dyDescent="0.15">
      <c r="AT368" s="24"/>
      <c r="AU368" s="24"/>
      <c r="AV368" s="24"/>
      <c r="AW368" s="24"/>
      <c r="AX368" s="24"/>
      <c r="AY368" s="24"/>
      <c r="AZ368" s="24"/>
      <c r="BA368" s="24"/>
      <c r="BB368" s="24"/>
      <c r="BC368" s="24"/>
      <c r="BD368" s="24"/>
      <c r="BE368" s="24"/>
      <c r="BF368" s="24"/>
      <c r="BG368" s="24"/>
      <c r="BH368" s="24"/>
      <c r="BI368" s="24"/>
      <c r="BJ368" s="24"/>
      <c r="BK368" s="24"/>
      <c r="BL368" s="24"/>
      <c r="BM368" s="24"/>
      <c r="BN368" s="24"/>
      <c r="BO368" s="24"/>
      <c r="BP368" s="24"/>
      <c r="BQ368" s="24"/>
      <c r="BR368" s="24"/>
      <c r="BS368" s="24"/>
      <c r="BT368" s="24"/>
      <c r="BU368" s="24"/>
      <c r="BV368" s="24"/>
      <c r="BW368" s="24"/>
      <c r="BX368" s="24"/>
      <c r="BY368" s="24"/>
      <c r="BZ368" s="24"/>
      <c r="CA368" s="24"/>
      <c r="CB368" s="24"/>
      <c r="CC368" s="24"/>
      <c r="CD368" s="24"/>
      <c r="CE368" s="24"/>
    </row>
    <row r="369" spans="46:83" x14ac:dyDescent="0.15">
      <c r="AT369" s="24"/>
      <c r="AU369" s="24"/>
      <c r="AV369" s="24"/>
      <c r="AW369" s="24"/>
      <c r="AX369" s="24"/>
      <c r="AY369" s="24"/>
      <c r="AZ369" s="24"/>
      <c r="BA369" s="24"/>
      <c r="BB369" s="24"/>
      <c r="BC369" s="24"/>
      <c r="BD369" s="24"/>
      <c r="BE369" s="24"/>
      <c r="BF369" s="24"/>
      <c r="BG369" s="24"/>
      <c r="BH369" s="24"/>
      <c r="BI369" s="24"/>
      <c r="BJ369" s="24"/>
      <c r="BK369" s="24"/>
      <c r="BL369" s="24"/>
      <c r="BM369" s="24"/>
      <c r="BN369" s="24"/>
      <c r="BO369" s="24"/>
      <c r="BP369" s="24"/>
      <c r="BQ369" s="24"/>
      <c r="BR369" s="24"/>
      <c r="BS369" s="24"/>
      <c r="BT369" s="24"/>
      <c r="BU369" s="24"/>
      <c r="BV369" s="24"/>
      <c r="BW369" s="24"/>
      <c r="BX369" s="24"/>
      <c r="BY369" s="24"/>
      <c r="BZ369" s="24"/>
      <c r="CA369" s="24"/>
      <c r="CB369" s="24"/>
      <c r="CC369" s="24"/>
      <c r="CD369" s="24"/>
      <c r="CE369" s="24"/>
    </row>
    <row r="370" spans="46:83" x14ac:dyDescent="0.15">
      <c r="AT370" s="24"/>
      <c r="AU370" s="24"/>
      <c r="AV370" s="24"/>
      <c r="AW370" s="24"/>
      <c r="AX370" s="24"/>
      <c r="AY370" s="24"/>
      <c r="AZ370" s="24"/>
      <c r="BA370" s="24"/>
      <c r="BB370" s="24"/>
      <c r="BC370" s="24"/>
      <c r="BD370" s="24"/>
      <c r="BE370" s="24"/>
      <c r="BF370" s="24"/>
      <c r="BG370" s="24"/>
      <c r="BH370" s="24"/>
      <c r="BI370" s="24"/>
      <c r="BJ370" s="24"/>
      <c r="BK370" s="24"/>
      <c r="BL370" s="24"/>
      <c r="BM370" s="24"/>
      <c r="BN370" s="24"/>
      <c r="BO370" s="24"/>
      <c r="BP370" s="24"/>
      <c r="BQ370" s="24"/>
      <c r="BR370" s="24"/>
      <c r="BS370" s="24"/>
      <c r="BT370" s="24"/>
      <c r="BU370" s="24"/>
      <c r="BV370" s="24"/>
      <c r="BW370" s="24"/>
      <c r="BX370" s="24"/>
      <c r="BY370" s="24"/>
      <c r="BZ370" s="24"/>
      <c r="CA370" s="24"/>
      <c r="CB370" s="24"/>
      <c r="CC370" s="24"/>
      <c r="CD370" s="24"/>
      <c r="CE370" s="24"/>
    </row>
    <row r="371" spans="46:83" x14ac:dyDescent="0.15">
      <c r="AT371" s="24"/>
      <c r="AU371" s="24"/>
      <c r="AV371" s="24"/>
      <c r="AW371" s="24"/>
      <c r="AX371" s="24"/>
      <c r="AY371" s="24"/>
      <c r="AZ371" s="24"/>
      <c r="BA371" s="24"/>
      <c r="BB371" s="24"/>
      <c r="BC371" s="24"/>
      <c r="BD371" s="24"/>
      <c r="BE371" s="24"/>
      <c r="BF371" s="24"/>
      <c r="BG371" s="24"/>
      <c r="BH371" s="24"/>
      <c r="BI371" s="24"/>
      <c r="BJ371" s="24"/>
      <c r="BK371" s="24"/>
      <c r="BL371" s="24"/>
      <c r="BM371" s="24"/>
      <c r="BN371" s="24"/>
      <c r="BO371" s="24"/>
      <c r="BP371" s="24"/>
      <c r="BQ371" s="24"/>
      <c r="BR371" s="24"/>
      <c r="BS371" s="24"/>
      <c r="BT371" s="24"/>
      <c r="BU371" s="24"/>
      <c r="BV371" s="24"/>
      <c r="BW371" s="24"/>
      <c r="BX371" s="24"/>
      <c r="BY371" s="24"/>
      <c r="BZ371" s="24"/>
      <c r="CA371" s="24"/>
      <c r="CB371" s="24"/>
      <c r="CC371" s="24"/>
      <c r="CD371" s="24"/>
      <c r="CE371" s="24"/>
    </row>
    <row r="372" spans="46:83" x14ac:dyDescent="0.15">
      <c r="AT372" s="24"/>
      <c r="AU372" s="24"/>
      <c r="AV372" s="24"/>
      <c r="AW372" s="24"/>
      <c r="AX372" s="24"/>
      <c r="AY372" s="24"/>
      <c r="AZ372" s="24"/>
      <c r="BA372" s="24"/>
      <c r="BB372" s="24"/>
      <c r="BC372" s="24"/>
      <c r="BD372" s="24"/>
      <c r="BE372" s="24"/>
      <c r="BF372" s="24"/>
      <c r="BG372" s="24"/>
      <c r="BH372" s="24"/>
      <c r="BI372" s="24"/>
      <c r="BJ372" s="24"/>
      <c r="BK372" s="24"/>
      <c r="BL372" s="24"/>
      <c r="BM372" s="24"/>
      <c r="BN372" s="24"/>
      <c r="BO372" s="24"/>
      <c r="BP372" s="24"/>
      <c r="BQ372" s="24"/>
      <c r="BR372" s="24"/>
      <c r="BS372" s="24"/>
      <c r="BT372" s="24"/>
      <c r="BU372" s="24"/>
      <c r="BV372" s="24"/>
      <c r="BW372" s="24"/>
      <c r="BX372" s="24"/>
      <c r="BY372" s="24"/>
      <c r="BZ372" s="24"/>
      <c r="CA372" s="24"/>
      <c r="CB372" s="24"/>
      <c r="CC372" s="24"/>
      <c r="CD372" s="24"/>
      <c r="CE372" s="24"/>
    </row>
    <row r="373" spans="46:83" x14ac:dyDescent="0.15">
      <c r="AT373" s="24"/>
      <c r="AU373" s="24"/>
      <c r="AV373" s="24"/>
      <c r="AW373" s="24"/>
      <c r="AX373" s="24"/>
      <c r="AY373" s="24"/>
      <c r="AZ373" s="24"/>
      <c r="BA373" s="24"/>
      <c r="BB373" s="24"/>
      <c r="BC373" s="24"/>
      <c r="BD373" s="24"/>
      <c r="BE373" s="24"/>
      <c r="BF373" s="24"/>
      <c r="BG373" s="24"/>
      <c r="BH373" s="24"/>
      <c r="BI373" s="24"/>
      <c r="BJ373" s="24"/>
      <c r="BK373" s="24"/>
      <c r="BL373" s="24"/>
      <c r="BM373" s="24"/>
      <c r="BN373" s="24"/>
      <c r="BO373" s="24"/>
      <c r="BP373" s="24"/>
      <c r="BQ373" s="24"/>
      <c r="BR373" s="24"/>
      <c r="BS373" s="24"/>
      <c r="BT373" s="24"/>
      <c r="BU373" s="24"/>
      <c r="BV373" s="24"/>
      <c r="BW373" s="24"/>
      <c r="BX373" s="24"/>
      <c r="BY373" s="24"/>
      <c r="BZ373" s="24"/>
      <c r="CA373" s="24"/>
      <c r="CB373" s="24"/>
      <c r="CC373" s="24"/>
      <c r="CD373" s="24"/>
      <c r="CE373" s="24"/>
    </row>
    <row r="374" spans="46:83" x14ac:dyDescent="0.15">
      <c r="AT374" s="24"/>
      <c r="AU374" s="24"/>
      <c r="AV374" s="24"/>
      <c r="AW374" s="24"/>
      <c r="AX374" s="24"/>
      <c r="AY374" s="24"/>
      <c r="AZ374" s="24"/>
      <c r="BA374" s="24"/>
      <c r="BB374" s="24"/>
      <c r="BC374" s="24"/>
      <c r="BD374" s="24"/>
      <c r="BE374" s="24"/>
      <c r="BF374" s="24"/>
      <c r="BG374" s="24"/>
      <c r="BH374" s="24"/>
      <c r="BI374" s="24"/>
      <c r="BJ374" s="24"/>
      <c r="BK374" s="24"/>
      <c r="BL374" s="24"/>
      <c r="BM374" s="24"/>
      <c r="BN374" s="24"/>
      <c r="BO374" s="24"/>
      <c r="BP374" s="24"/>
      <c r="BQ374" s="24"/>
      <c r="BR374" s="24"/>
      <c r="BS374" s="24"/>
      <c r="BT374" s="24"/>
      <c r="BU374" s="24"/>
      <c r="BV374" s="24"/>
      <c r="BW374" s="24"/>
      <c r="BX374" s="24"/>
      <c r="BY374" s="24"/>
      <c r="BZ374" s="24"/>
      <c r="CA374" s="24"/>
      <c r="CB374" s="24"/>
      <c r="CC374" s="24"/>
      <c r="CD374" s="24"/>
      <c r="CE374" s="24"/>
    </row>
    <row r="375" spans="46:83" x14ac:dyDescent="0.15">
      <c r="AT375" s="24"/>
      <c r="AU375" s="24"/>
      <c r="AV375" s="24"/>
      <c r="AW375" s="24"/>
      <c r="AX375" s="24"/>
      <c r="AY375" s="24"/>
      <c r="AZ375" s="24"/>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c r="CC375" s="24"/>
      <c r="CD375" s="24"/>
      <c r="CE375" s="24"/>
    </row>
    <row r="376" spans="46:83" x14ac:dyDescent="0.15">
      <c r="AT376" s="24"/>
      <c r="AU376" s="24"/>
      <c r="AV376" s="24"/>
      <c r="AW376" s="24"/>
      <c r="AX376" s="24"/>
      <c r="AY376" s="24"/>
      <c r="AZ376" s="24"/>
      <c r="BA376" s="24"/>
      <c r="BB376" s="24"/>
      <c r="BC376" s="24"/>
      <c r="BD376" s="24"/>
      <c r="BE376" s="24"/>
      <c r="BF376" s="24"/>
      <c r="BG376" s="24"/>
      <c r="BH376" s="24"/>
      <c r="BI376" s="24"/>
      <c r="BJ376" s="24"/>
      <c r="BK376" s="24"/>
      <c r="BL376" s="24"/>
      <c r="BM376" s="24"/>
      <c r="BN376" s="24"/>
      <c r="BO376" s="24"/>
      <c r="BP376" s="24"/>
      <c r="BQ376" s="24"/>
      <c r="BR376" s="24"/>
      <c r="BS376" s="24"/>
      <c r="BT376" s="24"/>
      <c r="BU376" s="24"/>
      <c r="BV376" s="24"/>
      <c r="BW376" s="24"/>
      <c r="BX376" s="24"/>
      <c r="BY376" s="24"/>
      <c r="BZ376" s="24"/>
      <c r="CA376" s="24"/>
      <c r="CB376" s="24"/>
      <c r="CC376" s="24"/>
      <c r="CD376" s="24"/>
      <c r="CE376" s="24"/>
    </row>
    <row r="377" spans="46:83" x14ac:dyDescent="0.15">
      <c r="AT377" s="24"/>
      <c r="AU377" s="24"/>
      <c r="AV377" s="24"/>
      <c r="AW377" s="24"/>
      <c r="AX377" s="24"/>
      <c r="AY377" s="24"/>
      <c r="AZ377" s="24"/>
      <c r="BA377" s="24"/>
      <c r="BB377" s="24"/>
      <c r="BC377" s="24"/>
      <c r="BD377" s="24"/>
      <c r="BE377" s="24"/>
      <c r="BF377" s="24"/>
      <c r="BG377" s="24"/>
      <c r="BH377" s="24"/>
      <c r="BI377" s="24"/>
      <c r="BJ377" s="24"/>
      <c r="BK377" s="24"/>
      <c r="BL377" s="24"/>
      <c r="BM377" s="24"/>
      <c r="BN377" s="24"/>
      <c r="BO377" s="24"/>
      <c r="BP377" s="24"/>
      <c r="BQ377" s="24"/>
      <c r="BR377" s="24"/>
      <c r="BS377" s="24"/>
      <c r="BT377" s="24"/>
      <c r="BU377" s="24"/>
      <c r="BV377" s="24"/>
      <c r="BW377" s="24"/>
      <c r="BX377" s="24"/>
      <c r="BY377" s="24"/>
      <c r="BZ377" s="24"/>
      <c r="CA377" s="24"/>
      <c r="CB377" s="24"/>
      <c r="CC377" s="24"/>
      <c r="CD377" s="24"/>
      <c r="CE377" s="24"/>
    </row>
    <row r="378" spans="46:83" x14ac:dyDescent="0.15">
      <c r="AT378" s="24"/>
      <c r="AU378" s="24"/>
      <c r="AV378" s="24"/>
      <c r="AW378" s="24"/>
      <c r="AX378" s="24"/>
      <c r="AY378" s="24"/>
      <c r="AZ378" s="24"/>
      <c r="BA378" s="24"/>
      <c r="BB378" s="24"/>
      <c r="BC378" s="24"/>
      <c r="BD378" s="24"/>
      <c r="BE378" s="24"/>
      <c r="BF378" s="24"/>
      <c r="BG378" s="24"/>
      <c r="BH378" s="24"/>
      <c r="BI378" s="24"/>
      <c r="BJ378" s="24"/>
      <c r="BK378" s="24"/>
      <c r="BL378" s="24"/>
      <c r="BM378" s="24"/>
      <c r="BN378" s="24"/>
      <c r="BO378" s="24"/>
      <c r="BP378" s="24"/>
      <c r="BQ378" s="24"/>
      <c r="BR378" s="24"/>
      <c r="BS378" s="24"/>
      <c r="BT378" s="24"/>
      <c r="BU378" s="24"/>
      <c r="BV378" s="24"/>
      <c r="BW378" s="24"/>
      <c r="BX378" s="24"/>
      <c r="BY378" s="24"/>
      <c r="BZ378" s="24"/>
      <c r="CA378" s="24"/>
      <c r="CB378" s="24"/>
      <c r="CC378" s="24"/>
      <c r="CD378" s="24"/>
      <c r="CE378" s="24"/>
    </row>
    <row r="379" spans="46:83" x14ac:dyDescent="0.15">
      <c r="AT379" s="24"/>
      <c r="AU379" s="24"/>
      <c r="AV379" s="24"/>
      <c r="AW379" s="24"/>
      <c r="AX379" s="24"/>
      <c r="AY379" s="24"/>
      <c r="AZ379" s="24"/>
      <c r="BA379" s="24"/>
      <c r="BB379" s="24"/>
      <c r="BC379" s="24"/>
      <c r="BD379" s="24"/>
      <c r="BE379" s="24"/>
      <c r="BF379" s="24"/>
      <c r="BG379" s="24"/>
      <c r="BH379" s="24"/>
      <c r="BI379" s="24"/>
      <c r="BJ379" s="24"/>
      <c r="BK379" s="24"/>
      <c r="BL379" s="24"/>
      <c r="BM379" s="24"/>
      <c r="BN379" s="24"/>
      <c r="BO379" s="24"/>
      <c r="BP379" s="24"/>
      <c r="BQ379" s="24"/>
      <c r="BR379" s="24"/>
      <c r="BS379" s="24"/>
      <c r="BT379" s="24"/>
      <c r="BU379" s="24"/>
      <c r="BV379" s="24"/>
      <c r="BW379" s="24"/>
      <c r="BX379" s="24"/>
      <c r="BY379" s="24"/>
      <c r="BZ379" s="24"/>
      <c r="CA379" s="24"/>
      <c r="CB379" s="24"/>
      <c r="CC379" s="24"/>
      <c r="CD379" s="24"/>
      <c r="CE379" s="24"/>
    </row>
    <row r="380" spans="46:83" x14ac:dyDescent="0.15">
      <c r="AT380" s="24"/>
      <c r="AU380" s="24"/>
      <c r="AV380" s="24"/>
      <c r="AW380" s="24"/>
      <c r="AX380" s="24"/>
      <c r="AY380" s="24"/>
      <c r="AZ380" s="24"/>
      <c r="BA380" s="24"/>
      <c r="BB380" s="24"/>
      <c r="BC380" s="24"/>
      <c r="BD380" s="24"/>
      <c r="BE380" s="24"/>
      <c r="BF380" s="24"/>
      <c r="BG380" s="24"/>
      <c r="BH380" s="24"/>
      <c r="BI380" s="24"/>
      <c r="BJ380" s="24"/>
      <c r="BK380" s="24"/>
      <c r="BL380" s="24"/>
      <c r="BM380" s="24"/>
      <c r="BN380" s="24"/>
      <c r="BO380" s="24"/>
      <c r="BP380" s="24"/>
      <c r="BQ380" s="24"/>
      <c r="BR380" s="24"/>
      <c r="BS380" s="24"/>
      <c r="BT380" s="24"/>
      <c r="BU380" s="24"/>
      <c r="BV380" s="24"/>
      <c r="BW380" s="24"/>
      <c r="BX380" s="24"/>
      <c r="BY380" s="24"/>
      <c r="BZ380" s="24"/>
      <c r="CA380" s="24"/>
      <c r="CB380" s="24"/>
      <c r="CC380" s="24"/>
      <c r="CD380" s="24"/>
      <c r="CE380" s="24"/>
    </row>
    <row r="381" spans="46:83" x14ac:dyDescent="0.15">
      <c r="AT381" s="24"/>
      <c r="AU381" s="24"/>
      <c r="AV381" s="24"/>
      <c r="AW381" s="24"/>
      <c r="AX381" s="24"/>
      <c r="AY381" s="24"/>
      <c r="AZ381" s="24"/>
      <c r="BA381" s="24"/>
      <c r="BB381" s="24"/>
      <c r="BC381" s="24"/>
      <c r="BD381" s="24"/>
      <c r="BE381" s="24"/>
      <c r="BF381" s="24"/>
      <c r="BG381" s="24"/>
      <c r="BH381" s="24"/>
      <c r="BI381" s="24"/>
      <c r="BJ381" s="24"/>
      <c r="BK381" s="24"/>
      <c r="BL381" s="24"/>
      <c r="BM381" s="24"/>
      <c r="BN381" s="24"/>
      <c r="BO381" s="24"/>
      <c r="BP381" s="24"/>
      <c r="BQ381" s="24"/>
      <c r="BR381" s="24"/>
      <c r="BS381" s="24"/>
      <c r="BT381" s="24"/>
      <c r="BU381" s="24"/>
      <c r="BV381" s="24"/>
      <c r="BW381" s="24"/>
      <c r="BX381" s="24"/>
      <c r="BY381" s="24"/>
      <c r="BZ381" s="24"/>
      <c r="CA381" s="24"/>
      <c r="CB381" s="24"/>
      <c r="CC381" s="24"/>
      <c r="CD381" s="24"/>
      <c r="CE381" s="24"/>
    </row>
    <row r="382" spans="46:83" x14ac:dyDescent="0.15">
      <c r="AT382" s="24"/>
      <c r="AU382" s="24"/>
      <c r="AV382" s="24"/>
      <c r="AW382" s="24"/>
      <c r="AX382" s="24"/>
      <c r="AY382" s="24"/>
      <c r="AZ382" s="24"/>
      <c r="BA382" s="24"/>
      <c r="BB382" s="24"/>
      <c r="BC382" s="24"/>
      <c r="BD382" s="24"/>
      <c r="BE382" s="24"/>
      <c r="BF382" s="24"/>
      <c r="BG382" s="24"/>
      <c r="BH382" s="24"/>
      <c r="BI382" s="24"/>
      <c r="BJ382" s="24"/>
      <c r="BK382" s="24"/>
      <c r="BL382" s="24"/>
      <c r="BM382" s="24"/>
      <c r="BN382" s="24"/>
      <c r="BO382" s="24"/>
      <c r="BP382" s="24"/>
      <c r="BQ382" s="24"/>
      <c r="BR382" s="24"/>
      <c r="BS382" s="24"/>
      <c r="BT382" s="24"/>
      <c r="BU382" s="24"/>
      <c r="BV382" s="24"/>
      <c r="BW382" s="24"/>
      <c r="BX382" s="24"/>
      <c r="BY382" s="24"/>
      <c r="BZ382" s="24"/>
      <c r="CA382" s="24"/>
      <c r="CB382" s="24"/>
      <c r="CC382" s="24"/>
      <c r="CD382" s="24"/>
      <c r="CE382" s="24"/>
    </row>
    <row r="383" spans="46:83" x14ac:dyDescent="0.15">
      <c r="AT383" s="24"/>
      <c r="AU383" s="24"/>
      <c r="AV383" s="24"/>
      <c r="AW383" s="24"/>
      <c r="AX383" s="24"/>
      <c r="AY383" s="24"/>
      <c r="AZ383" s="24"/>
      <c r="BA383" s="24"/>
      <c r="BB383" s="24"/>
      <c r="BC383" s="24"/>
      <c r="BD383" s="24"/>
      <c r="BE383" s="24"/>
      <c r="BF383" s="24"/>
      <c r="BG383" s="24"/>
      <c r="BH383" s="24"/>
      <c r="BI383" s="24"/>
      <c r="BJ383" s="24"/>
      <c r="BK383" s="24"/>
      <c r="BL383" s="24"/>
      <c r="BM383" s="24"/>
      <c r="BN383" s="24"/>
      <c r="BO383" s="24"/>
      <c r="BP383" s="24"/>
      <c r="BQ383" s="24"/>
      <c r="BR383" s="24"/>
      <c r="BS383" s="24"/>
      <c r="BT383" s="24"/>
      <c r="BU383" s="24"/>
      <c r="BV383" s="24"/>
      <c r="BW383" s="24"/>
      <c r="BX383" s="24"/>
      <c r="BY383" s="24"/>
      <c r="BZ383" s="24"/>
      <c r="CA383" s="24"/>
      <c r="CB383" s="24"/>
      <c r="CC383" s="24"/>
      <c r="CD383" s="24"/>
      <c r="CE383" s="24"/>
    </row>
    <row r="384" spans="46:83" x14ac:dyDescent="0.15">
      <c r="AT384" s="24"/>
      <c r="AU384" s="24"/>
      <c r="AV384" s="24"/>
      <c r="AW384" s="24"/>
      <c r="AX384" s="24"/>
      <c r="AY384" s="24"/>
      <c r="AZ384" s="24"/>
      <c r="BA384" s="24"/>
      <c r="BB384" s="24"/>
      <c r="BC384" s="24"/>
      <c r="BD384" s="24"/>
      <c r="BE384" s="24"/>
      <c r="BF384" s="24"/>
      <c r="BG384" s="24"/>
      <c r="BH384" s="24"/>
      <c r="BI384" s="24"/>
      <c r="BJ384" s="24"/>
      <c r="BK384" s="24"/>
      <c r="BL384" s="24"/>
      <c r="BM384" s="24"/>
      <c r="BN384" s="24"/>
      <c r="BO384" s="24"/>
      <c r="BP384" s="24"/>
      <c r="BQ384" s="24"/>
      <c r="BR384" s="24"/>
      <c r="BS384" s="24"/>
      <c r="BT384" s="24"/>
      <c r="BU384" s="24"/>
      <c r="BV384" s="24"/>
      <c r="BW384" s="24"/>
      <c r="BX384" s="24"/>
      <c r="BY384" s="24"/>
      <c r="BZ384" s="24"/>
      <c r="CA384" s="24"/>
      <c r="CB384" s="24"/>
      <c r="CC384" s="24"/>
      <c r="CD384" s="24"/>
      <c r="CE384" s="24"/>
    </row>
    <row r="385" spans="46:83" x14ac:dyDescent="0.15">
      <c r="AT385" s="24"/>
      <c r="AU385" s="24"/>
      <c r="AV385" s="24"/>
      <c r="AW385" s="24"/>
      <c r="AX385" s="24"/>
      <c r="AY385" s="24"/>
      <c r="AZ385" s="24"/>
      <c r="BA385" s="24"/>
      <c r="BB385" s="24"/>
      <c r="BC385" s="24"/>
      <c r="BD385" s="24"/>
      <c r="BE385" s="24"/>
      <c r="BF385" s="24"/>
      <c r="BG385" s="24"/>
      <c r="BH385" s="24"/>
      <c r="BI385" s="24"/>
      <c r="BJ385" s="24"/>
      <c r="BK385" s="24"/>
      <c r="BL385" s="24"/>
      <c r="BM385" s="24"/>
      <c r="BN385" s="24"/>
      <c r="BO385" s="24"/>
      <c r="BP385" s="24"/>
      <c r="BQ385" s="24"/>
      <c r="BR385" s="24"/>
      <c r="BS385" s="24"/>
      <c r="BT385" s="24"/>
      <c r="BU385" s="24"/>
      <c r="BV385" s="24"/>
      <c r="BW385" s="24"/>
      <c r="BX385" s="24"/>
      <c r="BY385" s="24"/>
      <c r="BZ385" s="24"/>
      <c r="CA385" s="24"/>
      <c r="CB385" s="24"/>
      <c r="CC385" s="24"/>
      <c r="CD385" s="24"/>
      <c r="CE385" s="24"/>
    </row>
    <row r="386" spans="46:83" x14ac:dyDescent="0.15">
      <c r="AT386" s="24"/>
      <c r="AU386" s="24"/>
      <c r="AV386" s="24"/>
      <c r="AW386" s="24"/>
      <c r="AX386" s="24"/>
      <c r="AY386" s="24"/>
      <c r="AZ386" s="24"/>
      <c r="BA386" s="24"/>
      <c r="BB386" s="24"/>
      <c r="BC386" s="24"/>
      <c r="BD386" s="24"/>
      <c r="BE386" s="24"/>
      <c r="BF386" s="24"/>
      <c r="BG386" s="24"/>
      <c r="BH386" s="24"/>
      <c r="BI386" s="24"/>
      <c r="BJ386" s="24"/>
      <c r="BK386" s="24"/>
      <c r="BL386" s="24"/>
      <c r="BM386" s="24"/>
      <c r="BN386" s="24"/>
      <c r="BO386" s="24"/>
      <c r="BP386" s="24"/>
      <c r="BQ386" s="24"/>
      <c r="BR386" s="24"/>
      <c r="BS386" s="24"/>
      <c r="BT386" s="24"/>
      <c r="BU386" s="24"/>
      <c r="BV386" s="24"/>
      <c r="BW386" s="24"/>
      <c r="BX386" s="24"/>
      <c r="BY386" s="24"/>
      <c r="BZ386" s="24"/>
      <c r="CA386" s="24"/>
      <c r="CB386" s="24"/>
      <c r="CC386" s="24"/>
      <c r="CD386" s="24"/>
      <c r="CE386" s="24"/>
    </row>
    <row r="387" spans="46:83" x14ac:dyDescent="0.15">
      <c r="AT387" s="24"/>
      <c r="AU387" s="24"/>
      <c r="AV387" s="24"/>
      <c r="AW387" s="24"/>
      <c r="AX387" s="24"/>
      <c r="AY387" s="24"/>
      <c r="AZ387" s="24"/>
      <c r="BA387" s="24"/>
      <c r="BB387" s="24"/>
      <c r="BC387" s="24"/>
      <c r="BD387" s="24"/>
      <c r="BE387" s="24"/>
      <c r="BF387" s="24"/>
      <c r="BG387" s="24"/>
      <c r="BH387" s="24"/>
      <c r="BI387" s="24"/>
      <c r="BJ387" s="24"/>
      <c r="BK387" s="24"/>
      <c r="BL387" s="24"/>
      <c r="BM387" s="24"/>
      <c r="BN387" s="24"/>
      <c r="BO387" s="24"/>
      <c r="BP387" s="24"/>
      <c r="BQ387" s="24"/>
      <c r="BR387" s="24"/>
      <c r="BS387" s="24"/>
      <c r="BT387" s="24"/>
      <c r="BU387" s="24"/>
      <c r="BV387" s="24"/>
      <c r="BW387" s="24"/>
      <c r="BX387" s="24"/>
      <c r="BY387" s="24"/>
      <c r="BZ387" s="24"/>
      <c r="CA387" s="24"/>
      <c r="CB387" s="24"/>
      <c r="CC387" s="24"/>
      <c r="CD387" s="24"/>
      <c r="CE387" s="24"/>
    </row>
    <row r="388" spans="46:83" x14ac:dyDescent="0.15">
      <c r="AT388" s="24"/>
      <c r="AU388" s="24"/>
      <c r="AV388" s="24"/>
      <c r="AW388" s="24"/>
      <c r="AX388" s="24"/>
      <c r="AY388" s="24"/>
      <c r="AZ388" s="24"/>
      <c r="BA388" s="24"/>
      <c r="BB388" s="24"/>
      <c r="BC388" s="24"/>
      <c r="BD388" s="24"/>
      <c r="BE388" s="24"/>
      <c r="BF388" s="24"/>
      <c r="BG388" s="24"/>
      <c r="BH388" s="24"/>
      <c r="BI388" s="24"/>
      <c r="BJ388" s="24"/>
      <c r="BK388" s="24"/>
      <c r="BL388" s="24"/>
      <c r="BM388" s="24"/>
      <c r="BN388" s="24"/>
      <c r="BO388" s="24"/>
      <c r="BP388" s="24"/>
      <c r="BQ388" s="24"/>
      <c r="BR388" s="24"/>
      <c r="BS388" s="24"/>
      <c r="BT388" s="24"/>
      <c r="BU388" s="24"/>
      <c r="BV388" s="24"/>
      <c r="BW388" s="24"/>
      <c r="BX388" s="24"/>
      <c r="BY388" s="24"/>
      <c r="BZ388" s="24"/>
      <c r="CA388" s="24"/>
      <c r="CB388" s="24"/>
      <c r="CC388" s="24"/>
      <c r="CD388" s="24"/>
      <c r="CE388" s="24"/>
    </row>
    <row r="389" spans="46:83" x14ac:dyDescent="0.15">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row>
    <row r="390" spans="46:83" x14ac:dyDescent="0.15">
      <c r="AT390" s="24"/>
      <c r="AU390" s="24"/>
      <c r="AV390" s="24"/>
      <c r="AW390" s="24"/>
      <c r="AX390" s="24"/>
      <c r="AY390" s="24"/>
      <c r="AZ390" s="24"/>
      <c r="BA390" s="24"/>
      <c r="BB390" s="24"/>
      <c r="BC390" s="24"/>
      <c r="BD390" s="24"/>
      <c r="BE390" s="24"/>
      <c r="BF390" s="24"/>
      <c r="BG390" s="24"/>
      <c r="BH390" s="24"/>
      <c r="BI390" s="24"/>
      <c r="BJ390" s="24"/>
      <c r="BK390" s="24"/>
      <c r="BL390" s="24"/>
      <c r="BM390" s="24"/>
      <c r="BN390" s="24"/>
      <c r="BO390" s="24"/>
      <c r="BP390" s="24"/>
      <c r="BQ390" s="24"/>
      <c r="BR390" s="24"/>
      <c r="BS390" s="24"/>
      <c r="BT390" s="24"/>
      <c r="BU390" s="24"/>
      <c r="BV390" s="24"/>
      <c r="BW390" s="24"/>
      <c r="BX390" s="24"/>
      <c r="BY390" s="24"/>
      <c r="BZ390" s="24"/>
      <c r="CA390" s="24"/>
      <c r="CB390" s="24"/>
      <c r="CC390" s="24"/>
      <c r="CD390" s="24"/>
      <c r="CE390" s="24"/>
    </row>
    <row r="391" spans="46:83" x14ac:dyDescent="0.15">
      <c r="AT391" s="24"/>
      <c r="AU391" s="24"/>
      <c r="AV391" s="24"/>
      <c r="AW391" s="24"/>
      <c r="AX391" s="24"/>
      <c r="AY391" s="24"/>
      <c r="AZ391" s="24"/>
      <c r="BA391" s="24"/>
      <c r="BB391" s="24"/>
      <c r="BC391" s="24"/>
      <c r="BD391" s="24"/>
      <c r="BE391" s="24"/>
      <c r="BF391" s="24"/>
      <c r="BG391" s="24"/>
      <c r="BH391" s="24"/>
      <c r="BI391" s="24"/>
      <c r="BJ391" s="24"/>
      <c r="BK391" s="24"/>
      <c r="BL391" s="24"/>
      <c r="BM391" s="24"/>
      <c r="BN391" s="24"/>
      <c r="BO391" s="24"/>
      <c r="BP391" s="24"/>
      <c r="BQ391" s="24"/>
      <c r="BR391" s="24"/>
      <c r="BS391" s="24"/>
      <c r="BT391" s="24"/>
      <c r="BU391" s="24"/>
      <c r="BV391" s="24"/>
      <c r="BW391" s="24"/>
      <c r="BX391" s="24"/>
      <c r="BY391" s="24"/>
      <c r="BZ391" s="24"/>
      <c r="CA391" s="24"/>
      <c r="CB391" s="24"/>
      <c r="CC391" s="24"/>
      <c r="CD391" s="24"/>
      <c r="CE391" s="24"/>
    </row>
    <row r="392" spans="46:83" x14ac:dyDescent="0.15">
      <c r="AT392" s="24"/>
      <c r="AU392" s="24"/>
      <c r="AV392" s="24"/>
      <c r="AW392" s="24"/>
      <c r="AX392" s="24"/>
      <c r="AY392" s="24"/>
      <c r="AZ392" s="24"/>
      <c r="BA392" s="24"/>
      <c r="BB392" s="24"/>
      <c r="BC392" s="24"/>
      <c r="BD392" s="24"/>
      <c r="BE392" s="24"/>
      <c r="BF392" s="24"/>
      <c r="BG392" s="24"/>
      <c r="BH392" s="24"/>
      <c r="BI392" s="24"/>
      <c r="BJ392" s="24"/>
      <c r="BK392" s="24"/>
      <c r="BL392" s="24"/>
      <c r="BM392" s="24"/>
      <c r="BN392" s="24"/>
      <c r="BO392" s="24"/>
      <c r="BP392" s="24"/>
      <c r="BQ392" s="24"/>
      <c r="BR392" s="24"/>
      <c r="BS392" s="24"/>
      <c r="BT392" s="24"/>
      <c r="BU392" s="24"/>
      <c r="BV392" s="24"/>
      <c r="BW392" s="24"/>
      <c r="BX392" s="24"/>
      <c r="BY392" s="24"/>
      <c r="BZ392" s="24"/>
      <c r="CA392" s="24"/>
      <c r="CB392" s="24"/>
      <c r="CC392" s="24"/>
      <c r="CD392" s="24"/>
      <c r="CE392" s="24"/>
    </row>
    <row r="393" spans="46:83" x14ac:dyDescent="0.15">
      <c r="AT393" s="24"/>
      <c r="AU393" s="24"/>
      <c r="AV393" s="24"/>
      <c r="AW393" s="24"/>
      <c r="AX393" s="24"/>
      <c r="AY393" s="24"/>
      <c r="AZ393" s="24"/>
      <c r="BA393" s="24"/>
      <c r="BB393" s="24"/>
      <c r="BC393" s="24"/>
      <c r="BD393" s="24"/>
      <c r="BE393" s="24"/>
      <c r="BF393" s="24"/>
      <c r="BG393" s="24"/>
      <c r="BH393" s="24"/>
      <c r="BI393" s="24"/>
      <c r="BJ393" s="24"/>
      <c r="BK393" s="24"/>
      <c r="BL393" s="24"/>
      <c r="BM393" s="24"/>
      <c r="BN393" s="24"/>
      <c r="BO393" s="24"/>
      <c r="BP393" s="24"/>
      <c r="BQ393" s="24"/>
      <c r="BR393" s="24"/>
      <c r="BS393" s="24"/>
      <c r="BT393" s="24"/>
      <c r="BU393" s="24"/>
      <c r="BV393" s="24"/>
      <c r="BW393" s="24"/>
      <c r="BX393" s="24"/>
      <c r="BY393" s="24"/>
      <c r="BZ393" s="24"/>
      <c r="CA393" s="24"/>
      <c r="CB393" s="24"/>
      <c r="CC393" s="24"/>
      <c r="CD393" s="24"/>
      <c r="CE393" s="24"/>
    </row>
    <row r="394" spans="46:83" x14ac:dyDescent="0.15">
      <c r="AT394" s="24"/>
      <c r="AU394" s="24"/>
      <c r="AV394" s="24"/>
      <c r="AW394" s="24"/>
      <c r="AX394" s="24"/>
      <c r="AY394" s="24"/>
      <c r="AZ394" s="24"/>
      <c r="BA394" s="24"/>
      <c r="BB394" s="24"/>
      <c r="BC394" s="24"/>
      <c r="BD394" s="24"/>
      <c r="BE394" s="24"/>
      <c r="BF394" s="24"/>
      <c r="BG394" s="24"/>
      <c r="BH394" s="24"/>
      <c r="BI394" s="24"/>
      <c r="BJ394" s="24"/>
      <c r="BK394" s="24"/>
      <c r="BL394" s="24"/>
      <c r="BM394" s="24"/>
      <c r="BN394" s="24"/>
      <c r="BO394" s="24"/>
      <c r="BP394" s="24"/>
      <c r="BQ394" s="24"/>
      <c r="BR394" s="24"/>
      <c r="BS394" s="24"/>
      <c r="BT394" s="24"/>
      <c r="BU394" s="24"/>
      <c r="BV394" s="24"/>
      <c r="BW394" s="24"/>
      <c r="BX394" s="24"/>
      <c r="BY394" s="24"/>
      <c r="BZ394" s="24"/>
      <c r="CA394" s="24"/>
      <c r="CB394" s="24"/>
      <c r="CC394" s="24"/>
      <c r="CD394" s="24"/>
      <c r="CE394" s="24"/>
    </row>
    <row r="395" spans="46:83" x14ac:dyDescent="0.15">
      <c r="AT395" s="24"/>
      <c r="AU395" s="24"/>
      <c r="AV395" s="24"/>
      <c r="AW395" s="24"/>
      <c r="AX395" s="24"/>
      <c r="AY395" s="24"/>
      <c r="AZ395" s="24"/>
      <c r="BA395" s="24"/>
      <c r="BB395" s="24"/>
      <c r="BC395" s="24"/>
      <c r="BD395" s="24"/>
      <c r="BE395" s="24"/>
      <c r="BF395" s="24"/>
      <c r="BG395" s="24"/>
      <c r="BH395" s="24"/>
      <c r="BI395" s="24"/>
      <c r="BJ395" s="24"/>
      <c r="BK395" s="24"/>
      <c r="BL395" s="24"/>
      <c r="BM395" s="24"/>
      <c r="BN395" s="24"/>
      <c r="BO395" s="24"/>
      <c r="BP395" s="24"/>
      <c r="BQ395" s="24"/>
      <c r="BR395" s="24"/>
      <c r="BS395" s="24"/>
      <c r="BT395" s="24"/>
      <c r="BU395" s="24"/>
      <c r="BV395" s="24"/>
      <c r="BW395" s="24"/>
      <c r="BX395" s="24"/>
      <c r="BY395" s="24"/>
      <c r="BZ395" s="24"/>
      <c r="CA395" s="24"/>
      <c r="CB395" s="24"/>
      <c r="CC395" s="24"/>
      <c r="CD395" s="24"/>
      <c r="CE395" s="24"/>
    </row>
    <row r="396" spans="46:83" x14ac:dyDescent="0.15">
      <c r="AT396" s="24"/>
      <c r="AU396" s="24"/>
      <c r="AV396" s="24"/>
      <c r="AW396" s="24"/>
      <c r="AX396" s="24"/>
      <c r="AY396" s="24"/>
      <c r="AZ396" s="24"/>
      <c r="BA396" s="24"/>
      <c r="BB396" s="24"/>
      <c r="BC396" s="24"/>
      <c r="BD396" s="24"/>
      <c r="BE396" s="24"/>
      <c r="BF396" s="24"/>
      <c r="BG396" s="24"/>
      <c r="BH396" s="24"/>
      <c r="BI396" s="24"/>
      <c r="BJ396" s="24"/>
      <c r="BK396" s="24"/>
      <c r="BL396" s="24"/>
      <c r="BM396" s="24"/>
      <c r="BN396" s="24"/>
      <c r="BO396" s="24"/>
      <c r="BP396" s="24"/>
      <c r="BQ396" s="24"/>
      <c r="BR396" s="24"/>
      <c r="BS396" s="24"/>
      <c r="BT396" s="24"/>
      <c r="BU396" s="24"/>
      <c r="BV396" s="24"/>
      <c r="BW396" s="24"/>
      <c r="BX396" s="24"/>
      <c r="BY396" s="24"/>
      <c r="BZ396" s="24"/>
      <c r="CA396" s="24"/>
      <c r="CB396" s="24"/>
      <c r="CC396" s="24"/>
      <c r="CD396" s="24"/>
      <c r="CE396" s="24"/>
    </row>
    <row r="397" spans="46:83" x14ac:dyDescent="0.15">
      <c r="AT397" s="24"/>
      <c r="AU397" s="24"/>
      <c r="AV397" s="24"/>
      <c r="AW397" s="24"/>
      <c r="AX397" s="24"/>
      <c r="AY397" s="24"/>
      <c r="AZ397" s="24"/>
      <c r="BA397" s="24"/>
      <c r="BB397" s="24"/>
      <c r="BC397" s="24"/>
      <c r="BD397" s="24"/>
      <c r="BE397" s="24"/>
      <c r="BF397" s="24"/>
      <c r="BG397" s="24"/>
      <c r="BH397" s="24"/>
      <c r="BI397" s="24"/>
      <c r="BJ397" s="24"/>
      <c r="BK397" s="24"/>
      <c r="BL397" s="24"/>
      <c r="BM397" s="24"/>
      <c r="BN397" s="24"/>
      <c r="BO397" s="24"/>
      <c r="BP397" s="24"/>
      <c r="BQ397" s="24"/>
      <c r="BR397" s="24"/>
      <c r="BS397" s="24"/>
      <c r="BT397" s="24"/>
      <c r="BU397" s="24"/>
      <c r="BV397" s="24"/>
      <c r="BW397" s="24"/>
      <c r="BX397" s="24"/>
      <c r="BY397" s="24"/>
      <c r="BZ397" s="24"/>
      <c r="CA397" s="24"/>
      <c r="CB397" s="24"/>
      <c r="CC397" s="24"/>
      <c r="CD397" s="24"/>
      <c r="CE397" s="24"/>
    </row>
    <row r="398" spans="46:83" x14ac:dyDescent="0.15">
      <c r="AT398" s="24"/>
      <c r="AU398" s="24"/>
      <c r="AV398" s="24"/>
      <c r="AW398" s="24"/>
      <c r="AX398" s="24"/>
      <c r="AY398" s="24"/>
      <c r="AZ398" s="24"/>
      <c r="BA398" s="24"/>
      <c r="BB398" s="24"/>
      <c r="BC398" s="24"/>
      <c r="BD398" s="24"/>
      <c r="BE398" s="24"/>
      <c r="BF398" s="24"/>
      <c r="BG398" s="24"/>
      <c r="BH398" s="24"/>
      <c r="BI398" s="24"/>
      <c r="BJ398" s="24"/>
      <c r="BK398" s="24"/>
      <c r="BL398" s="24"/>
      <c r="BM398" s="24"/>
      <c r="BN398" s="24"/>
      <c r="BO398" s="24"/>
      <c r="BP398" s="24"/>
      <c r="BQ398" s="24"/>
      <c r="BR398" s="24"/>
      <c r="BS398" s="24"/>
      <c r="BT398" s="24"/>
      <c r="BU398" s="24"/>
      <c r="BV398" s="24"/>
      <c r="BW398" s="24"/>
      <c r="BX398" s="24"/>
      <c r="BY398" s="24"/>
      <c r="BZ398" s="24"/>
      <c r="CA398" s="24"/>
      <c r="CB398" s="24"/>
      <c r="CC398" s="24"/>
      <c r="CD398" s="24"/>
      <c r="CE398" s="24"/>
    </row>
    <row r="399" spans="46:83" x14ac:dyDescent="0.15">
      <c r="AT399" s="24"/>
      <c r="AU399" s="24"/>
      <c r="AV399" s="24"/>
      <c r="AW399" s="24"/>
      <c r="AX399" s="24"/>
      <c r="AY399" s="24"/>
      <c r="AZ399" s="24"/>
      <c r="BA399" s="24"/>
      <c r="BB399" s="24"/>
      <c r="BC399" s="24"/>
      <c r="BD399" s="24"/>
      <c r="BE399" s="24"/>
      <c r="BF399" s="24"/>
      <c r="BG399" s="24"/>
      <c r="BH399" s="24"/>
      <c r="BI399" s="24"/>
      <c r="BJ399" s="24"/>
      <c r="BK399" s="24"/>
      <c r="BL399" s="24"/>
      <c r="BM399" s="24"/>
      <c r="BN399" s="24"/>
      <c r="BO399" s="24"/>
      <c r="BP399" s="24"/>
      <c r="BQ399" s="24"/>
      <c r="BR399" s="24"/>
      <c r="BS399" s="24"/>
      <c r="BT399" s="24"/>
      <c r="BU399" s="24"/>
      <c r="BV399" s="24"/>
      <c r="BW399" s="24"/>
      <c r="BX399" s="24"/>
      <c r="BY399" s="24"/>
      <c r="BZ399" s="24"/>
      <c r="CA399" s="24"/>
      <c r="CB399" s="24"/>
      <c r="CC399" s="24"/>
      <c r="CD399" s="24"/>
      <c r="CE399" s="24"/>
    </row>
    <row r="400" spans="46:83" x14ac:dyDescent="0.15">
      <c r="AT400" s="24"/>
      <c r="AU400" s="24"/>
      <c r="AV400" s="24"/>
      <c r="AW400" s="24"/>
      <c r="AX400" s="24"/>
      <c r="AY400" s="24"/>
      <c r="AZ400" s="24"/>
      <c r="BA400" s="24"/>
      <c r="BB400" s="24"/>
      <c r="BC400" s="24"/>
      <c r="BD400" s="24"/>
      <c r="BE400" s="24"/>
      <c r="BF400" s="24"/>
      <c r="BG400" s="24"/>
      <c r="BH400" s="24"/>
      <c r="BI400" s="24"/>
      <c r="BJ400" s="24"/>
      <c r="BK400" s="24"/>
      <c r="BL400" s="24"/>
      <c r="BM400" s="24"/>
      <c r="BN400" s="24"/>
      <c r="BO400" s="24"/>
      <c r="BP400" s="24"/>
      <c r="BQ400" s="24"/>
      <c r="BR400" s="24"/>
      <c r="BS400" s="24"/>
      <c r="BT400" s="24"/>
      <c r="BU400" s="24"/>
      <c r="BV400" s="24"/>
      <c r="BW400" s="24"/>
      <c r="BX400" s="24"/>
      <c r="BY400" s="24"/>
      <c r="BZ400" s="24"/>
      <c r="CA400" s="24"/>
      <c r="CB400" s="24"/>
      <c r="CC400" s="24"/>
      <c r="CD400" s="24"/>
      <c r="CE400" s="24"/>
    </row>
    <row r="401" spans="46:83" x14ac:dyDescent="0.15">
      <c r="AT401" s="24"/>
      <c r="AU401" s="24"/>
      <c r="AV401" s="24"/>
      <c r="AW401" s="24"/>
      <c r="AX401" s="24"/>
      <c r="AY401" s="24"/>
      <c r="AZ401" s="24"/>
      <c r="BA401" s="24"/>
      <c r="BB401" s="24"/>
      <c r="BC401" s="24"/>
      <c r="BD401" s="24"/>
      <c r="BE401" s="24"/>
      <c r="BF401" s="24"/>
      <c r="BG401" s="24"/>
      <c r="BH401" s="24"/>
      <c r="BI401" s="24"/>
      <c r="BJ401" s="24"/>
      <c r="BK401" s="24"/>
      <c r="BL401" s="24"/>
      <c r="BM401" s="24"/>
      <c r="BN401" s="24"/>
      <c r="BO401" s="24"/>
      <c r="BP401" s="24"/>
      <c r="BQ401" s="24"/>
      <c r="BR401" s="24"/>
      <c r="BS401" s="24"/>
      <c r="BT401" s="24"/>
      <c r="BU401" s="24"/>
      <c r="BV401" s="24"/>
      <c r="BW401" s="24"/>
      <c r="BX401" s="24"/>
      <c r="BY401" s="24"/>
      <c r="BZ401" s="24"/>
      <c r="CA401" s="24"/>
      <c r="CB401" s="24"/>
      <c r="CC401" s="24"/>
      <c r="CD401" s="24"/>
      <c r="CE401" s="24"/>
    </row>
    <row r="402" spans="46:83" x14ac:dyDescent="0.15">
      <c r="AT402" s="24"/>
      <c r="AU402" s="24"/>
      <c r="AV402" s="24"/>
      <c r="AW402" s="24"/>
      <c r="AX402" s="24"/>
      <c r="AY402" s="24"/>
      <c r="AZ402" s="24"/>
      <c r="BA402" s="24"/>
      <c r="BB402" s="24"/>
      <c r="BC402" s="24"/>
      <c r="BD402" s="24"/>
      <c r="BE402" s="24"/>
      <c r="BF402" s="24"/>
      <c r="BG402" s="24"/>
      <c r="BH402" s="24"/>
      <c r="BI402" s="24"/>
      <c r="BJ402" s="24"/>
      <c r="BK402" s="24"/>
      <c r="BL402" s="24"/>
      <c r="BM402" s="24"/>
      <c r="BN402" s="24"/>
      <c r="BO402" s="24"/>
      <c r="BP402" s="24"/>
      <c r="BQ402" s="24"/>
      <c r="BR402" s="24"/>
      <c r="BS402" s="24"/>
      <c r="BT402" s="24"/>
      <c r="BU402" s="24"/>
      <c r="BV402" s="24"/>
      <c r="BW402" s="24"/>
      <c r="BX402" s="24"/>
      <c r="BY402" s="24"/>
      <c r="BZ402" s="24"/>
      <c r="CA402" s="24"/>
      <c r="CB402" s="24"/>
      <c r="CC402" s="24"/>
      <c r="CD402" s="24"/>
      <c r="CE402" s="24"/>
    </row>
    <row r="403" spans="46:83" x14ac:dyDescent="0.15">
      <c r="AT403" s="24"/>
      <c r="AU403" s="24"/>
      <c r="AV403" s="24"/>
      <c r="AW403" s="24"/>
      <c r="AX403" s="24"/>
      <c r="AY403" s="24"/>
      <c r="AZ403" s="24"/>
      <c r="BA403" s="24"/>
      <c r="BB403" s="24"/>
      <c r="BC403" s="24"/>
      <c r="BD403" s="24"/>
      <c r="BE403" s="24"/>
      <c r="BF403" s="24"/>
      <c r="BG403" s="24"/>
      <c r="BH403" s="24"/>
      <c r="BI403" s="24"/>
      <c r="BJ403" s="24"/>
      <c r="BK403" s="24"/>
      <c r="BL403" s="24"/>
      <c r="BM403" s="24"/>
      <c r="BN403" s="24"/>
      <c r="BO403" s="24"/>
      <c r="BP403" s="24"/>
      <c r="BQ403" s="24"/>
      <c r="BR403" s="24"/>
      <c r="BS403" s="24"/>
      <c r="BT403" s="24"/>
      <c r="BU403" s="24"/>
      <c r="BV403" s="24"/>
      <c r="BW403" s="24"/>
      <c r="BX403" s="24"/>
      <c r="BY403" s="24"/>
      <c r="BZ403" s="24"/>
      <c r="CA403" s="24"/>
      <c r="CB403" s="24"/>
      <c r="CC403" s="24"/>
      <c r="CD403" s="24"/>
      <c r="CE403" s="24"/>
    </row>
    <row r="404" spans="46:83" x14ac:dyDescent="0.15">
      <c r="AT404" s="24"/>
      <c r="AU404" s="24"/>
      <c r="AV404" s="24"/>
      <c r="AW404" s="24"/>
      <c r="AX404" s="24"/>
      <c r="AY404" s="24"/>
      <c r="AZ404" s="24"/>
      <c r="BA404" s="24"/>
      <c r="BB404" s="24"/>
      <c r="BC404" s="24"/>
      <c r="BD404" s="24"/>
      <c r="BE404" s="24"/>
      <c r="BF404" s="24"/>
      <c r="BG404" s="24"/>
      <c r="BH404" s="24"/>
      <c r="BI404" s="24"/>
      <c r="BJ404" s="24"/>
      <c r="BK404" s="24"/>
      <c r="BL404" s="24"/>
      <c r="BM404" s="24"/>
      <c r="BN404" s="24"/>
      <c r="BO404" s="24"/>
      <c r="BP404" s="24"/>
      <c r="BQ404" s="24"/>
      <c r="BR404" s="24"/>
      <c r="BS404" s="24"/>
      <c r="BT404" s="24"/>
      <c r="BU404" s="24"/>
      <c r="BV404" s="24"/>
      <c r="BW404" s="24"/>
      <c r="BX404" s="24"/>
      <c r="BY404" s="24"/>
      <c r="BZ404" s="24"/>
      <c r="CA404" s="24"/>
      <c r="CB404" s="24"/>
      <c r="CC404" s="24"/>
      <c r="CD404" s="24"/>
      <c r="CE404" s="24"/>
    </row>
    <row r="405" spans="46:83" x14ac:dyDescent="0.15">
      <c r="AT405" s="24"/>
      <c r="AU405" s="24"/>
      <c r="AV405" s="24"/>
      <c r="AW405" s="24"/>
      <c r="AX405" s="24"/>
      <c r="AY405" s="24"/>
      <c r="AZ405" s="24"/>
      <c r="BA405" s="24"/>
      <c r="BB405" s="24"/>
      <c r="BC405" s="24"/>
      <c r="BD405" s="24"/>
      <c r="BE405" s="24"/>
      <c r="BF405" s="24"/>
      <c r="BG405" s="24"/>
      <c r="BH405" s="24"/>
      <c r="BI405" s="24"/>
      <c r="BJ405" s="24"/>
      <c r="BK405" s="24"/>
      <c r="BL405" s="24"/>
      <c r="BM405" s="24"/>
      <c r="BN405" s="24"/>
      <c r="BO405" s="24"/>
      <c r="BP405" s="24"/>
      <c r="BQ405" s="24"/>
      <c r="BR405" s="24"/>
      <c r="BS405" s="24"/>
      <c r="BT405" s="24"/>
      <c r="BU405" s="24"/>
      <c r="BV405" s="24"/>
      <c r="BW405" s="24"/>
      <c r="BX405" s="24"/>
      <c r="BY405" s="24"/>
      <c r="BZ405" s="24"/>
      <c r="CA405" s="24"/>
      <c r="CB405" s="24"/>
      <c r="CC405" s="24"/>
      <c r="CD405" s="24"/>
      <c r="CE405" s="24"/>
    </row>
    <row r="406" spans="46:83" x14ac:dyDescent="0.15">
      <c r="AT406" s="24"/>
      <c r="AU406" s="24"/>
      <c r="AV406" s="24"/>
      <c r="AW406" s="24"/>
      <c r="AX406" s="24"/>
      <c r="AY406" s="24"/>
      <c r="AZ406" s="24"/>
      <c r="BA406" s="24"/>
      <c r="BB406" s="24"/>
      <c r="BC406" s="24"/>
      <c r="BD406" s="24"/>
      <c r="BE406" s="24"/>
      <c r="BF406" s="24"/>
      <c r="BG406" s="24"/>
      <c r="BH406" s="24"/>
      <c r="BI406" s="24"/>
      <c r="BJ406" s="24"/>
      <c r="BK406" s="24"/>
      <c r="BL406" s="24"/>
      <c r="BM406" s="24"/>
      <c r="BN406" s="24"/>
      <c r="BO406" s="24"/>
      <c r="BP406" s="24"/>
      <c r="BQ406" s="24"/>
      <c r="BR406" s="24"/>
      <c r="BS406" s="24"/>
      <c r="BT406" s="24"/>
      <c r="BU406" s="24"/>
      <c r="BV406" s="24"/>
      <c r="BW406" s="24"/>
      <c r="BX406" s="24"/>
      <c r="BY406" s="24"/>
      <c r="BZ406" s="24"/>
      <c r="CA406" s="24"/>
      <c r="CB406" s="24"/>
      <c r="CC406" s="24"/>
      <c r="CD406" s="24"/>
      <c r="CE406" s="24"/>
    </row>
    <row r="407" spans="46:83" x14ac:dyDescent="0.15">
      <c r="AT407" s="24"/>
      <c r="AU407" s="24"/>
      <c r="AV407" s="24"/>
      <c r="AW407" s="24"/>
      <c r="AX407" s="24"/>
      <c r="AY407" s="24"/>
      <c r="AZ407" s="24"/>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c r="CC407" s="24"/>
      <c r="CD407" s="24"/>
      <c r="CE407" s="24"/>
    </row>
    <row r="408" spans="46:83" x14ac:dyDescent="0.15">
      <c r="AT408" s="24"/>
      <c r="AU408" s="24"/>
      <c r="AV408" s="24"/>
      <c r="AW408" s="24"/>
      <c r="AX408" s="24"/>
      <c r="AY408" s="24"/>
      <c r="AZ408" s="24"/>
      <c r="BA408" s="24"/>
      <c r="BB408" s="24"/>
      <c r="BC408" s="24"/>
      <c r="BD408" s="24"/>
      <c r="BE408" s="24"/>
      <c r="BF408" s="24"/>
      <c r="BG408" s="24"/>
      <c r="BH408" s="24"/>
      <c r="BI408" s="24"/>
      <c r="BJ408" s="24"/>
      <c r="BK408" s="24"/>
      <c r="BL408" s="24"/>
      <c r="BM408" s="24"/>
      <c r="BN408" s="24"/>
      <c r="BO408" s="24"/>
      <c r="BP408" s="24"/>
      <c r="BQ408" s="24"/>
      <c r="BR408" s="24"/>
      <c r="BS408" s="24"/>
      <c r="BT408" s="24"/>
      <c r="BU408" s="24"/>
      <c r="BV408" s="24"/>
      <c r="BW408" s="24"/>
      <c r="BX408" s="24"/>
      <c r="BY408" s="24"/>
      <c r="BZ408" s="24"/>
      <c r="CA408" s="24"/>
      <c r="CB408" s="24"/>
      <c r="CC408" s="24"/>
      <c r="CD408" s="24"/>
      <c r="CE408" s="24"/>
    </row>
    <row r="409" spans="46:83" x14ac:dyDescent="0.15">
      <c r="AT409" s="24"/>
      <c r="AU409" s="24"/>
      <c r="AV409" s="24"/>
      <c r="AW409" s="24"/>
      <c r="AX409" s="24"/>
      <c r="AY409" s="24"/>
      <c r="AZ409" s="24"/>
      <c r="BA409" s="24"/>
      <c r="BB409" s="24"/>
      <c r="BC409" s="24"/>
      <c r="BD409" s="24"/>
      <c r="BE409" s="24"/>
      <c r="BF409" s="24"/>
      <c r="BG409" s="24"/>
      <c r="BH409" s="24"/>
      <c r="BI409" s="24"/>
      <c r="BJ409" s="24"/>
      <c r="BK409" s="24"/>
      <c r="BL409" s="24"/>
      <c r="BM409" s="24"/>
      <c r="BN409" s="24"/>
      <c r="BO409" s="24"/>
      <c r="BP409" s="24"/>
      <c r="BQ409" s="24"/>
      <c r="BR409" s="24"/>
      <c r="BS409" s="24"/>
      <c r="BT409" s="24"/>
      <c r="BU409" s="24"/>
      <c r="BV409" s="24"/>
      <c r="BW409" s="24"/>
      <c r="BX409" s="24"/>
      <c r="BY409" s="24"/>
      <c r="BZ409" s="24"/>
      <c r="CA409" s="24"/>
      <c r="CB409" s="24"/>
      <c r="CC409" s="24"/>
      <c r="CD409" s="24"/>
      <c r="CE409" s="24"/>
    </row>
    <row r="410" spans="46:83" x14ac:dyDescent="0.15">
      <c r="AT410" s="24"/>
      <c r="AU410" s="24"/>
      <c r="AV410" s="24"/>
      <c r="AW410" s="24"/>
      <c r="AX410" s="24"/>
      <c r="AY410" s="24"/>
      <c r="AZ410" s="24"/>
      <c r="BA410" s="24"/>
      <c r="BB410" s="24"/>
      <c r="BC410" s="24"/>
      <c r="BD410" s="24"/>
      <c r="BE410" s="24"/>
      <c r="BF410" s="24"/>
      <c r="BG410" s="24"/>
      <c r="BH410" s="24"/>
      <c r="BI410" s="24"/>
      <c r="BJ410" s="24"/>
      <c r="BK410" s="24"/>
      <c r="BL410" s="24"/>
      <c r="BM410" s="24"/>
      <c r="BN410" s="24"/>
      <c r="BO410" s="24"/>
      <c r="BP410" s="24"/>
      <c r="BQ410" s="24"/>
      <c r="BR410" s="24"/>
      <c r="BS410" s="24"/>
      <c r="BT410" s="24"/>
      <c r="BU410" s="24"/>
      <c r="BV410" s="24"/>
      <c r="BW410" s="24"/>
      <c r="BX410" s="24"/>
      <c r="BY410" s="24"/>
      <c r="BZ410" s="24"/>
      <c r="CA410" s="24"/>
      <c r="CB410" s="24"/>
      <c r="CC410" s="24"/>
      <c r="CD410" s="24"/>
      <c r="CE410" s="24"/>
    </row>
    <row r="411" spans="46:83" x14ac:dyDescent="0.15">
      <c r="AT411" s="24"/>
      <c r="AU411" s="24"/>
      <c r="AV411" s="24"/>
      <c r="AW411" s="24"/>
      <c r="AX411" s="24"/>
      <c r="AY411" s="24"/>
      <c r="AZ411" s="24"/>
      <c r="BA411" s="24"/>
      <c r="BB411" s="24"/>
      <c r="BC411" s="24"/>
      <c r="BD411" s="24"/>
      <c r="BE411" s="24"/>
      <c r="BF411" s="24"/>
      <c r="BG411" s="24"/>
      <c r="BH411" s="24"/>
      <c r="BI411" s="24"/>
      <c r="BJ411" s="24"/>
      <c r="BK411" s="24"/>
      <c r="BL411" s="24"/>
      <c r="BM411" s="24"/>
      <c r="BN411" s="24"/>
      <c r="BO411" s="24"/>
      <c r="BP411" s="24"/>
      <c r="BQ411" s="24"/>
      <c r="BR411" s="24"/>
      <c r="BS411" s="24"/>
      <c r="BT411" s="24"/>
      <c r="BU411" s="24"/>
      <c r="BV411" s="24"/>
      <c r="BW411" s="24"/>
      <c r="BX411" s="24"/>
      <c r="BY411" s="24"/>
      <c r="BZ411" s="24"/>
      <c r="CA411" s="24"/>
      <c r="CB411" s="24"/>
      <c r="CC411" s="24"/>
      <c r="CD411" s="24"/>
      <c r="CE411" s="24"/>
    </row>
    <row r="412" spans="46:83" x14ac:dyDescent="0.15">
      <c r="AT412" s="24"/>
      <c r="AU412" s="24"/>
      <c r="AV412" s="24"/>
      <c r="AW412" s="24"/>
      <c r="AX412" s="24"/>
      <c r="AY412" s="24"/>
      <c r="AZ412" s="24"/>
      <c r="BA412" s="24"/>
      <c r="BB412" s="24"/>
      <c r="BC412" s="24"/>
      <c r="BD412" s="24"/>
      <c r="BE412" s="24"/>
      <c r="BF412" s="24"/>
      <c r="BG412" s="24"/>
      <c r="BH412" s="24"/>
      <c r="BI412" s="24"/>
      <c r="BJ412" s="24"/>
      <c r="BK412" s="24"/>
      <c r="BL412" s="24"/>
      <c r="BM412" s="24"/>
      <c r="BN412" s="24"/>
      <c r="BO412" s="24"/>
      <c r="BP412" s="24"/>
      <c r="BQ412" s="24"/>
      <c r="BR412" s="24"/>
      <c r="BS412" s="24"/>
      <c r="BT412" s="24"/>
      <c r="BU412" s="24"/>
      <c r="BV412" s="24"/>
      <c r="BW412" s="24"/>
      <c r="BX412" s="24"/>
      <c r="BY412" s="24"/>
      <c r="BZ412" s="24"/>
      <c r="CA412" s="24"/>
      <c r="CB412" s="24"/>
      <c r="CC412" s="24"/>
      <c r="CD412" s="24"/>
      <c r="CE412" s="24"/>
    </row>
    <row r="413" spans="46:83" x14ac:dyDescent="0.15">
      <c r="AT413" s="24"/>
      <c r="AU413" s="24"/>
      <c r="AV413" s="24"/>
      <c r="AW413" s="24"/>
      <c r="AX413" s="24"/>
      <c r="AY413" s="24"/>
      <c r="AZ413" s="24"/>
      <c r="BA413" s="24"/>
      <c r="BB413" s="24"/>
      <c r="BC413" s="24"/>
      <c r="BD413" s="24"/>
      <c r="BE413" s="24"/>
      <c r="BF413" s="24"/>
      <c r="BG413" s="24"/>
      <c r="BH413" s="24"/>
      <c r="BI413" s="24"/>
      <c r="BJ413" s="24"/>
      <c r="BK413" s="24"/>
      <c r="BL413" s="24"/>
      <c r="BM413" s="24"/>
      <c r="BN413" s="24"/>
      <c r="BO413" s="24"/>
      <c r="BP413" s="24"/>
      <c r="BQ413" s="24"/>
      <c r="BR413" s="24"/>
      <c r="BS413" s="24"/>
      <c r="BT413" s="24"/>
      <c r="BU413" s="24"/>
      <c r="BV413" s="24"/>
      <c r="BW413" s="24"/>
      <c r="BX413" s="24"/>
      <c r="BY413" s="24"/>
      <c r="BZ413" s="24"/>
      <c r="CA413" s="24"/>
      <c r="CB413" s="24"/>
      <c r="CC413" s="24"/>
      <c r="CD413" s="24"/>
      <c r="CE413" s="24"/>
    </row>
    <row r="414" spans="46:83" x14ac:dyDescent="0.15">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row>
    <row r="415" spans="46:83" x14ac:dyDescent="0.15">
      <c r="AT415" s="24"/>
      <c r="AU415" s="24"/>
      <c r="AV415" s="24"/>
      <c r="AW415" s="24"/>
      <c r="AX415" s="24"/>
      <c r="AY415" s="24"/>
      <c r="AZ415" s="24"/>
      <c r="BA415" s="24"/>
      <c r="BB415" s="24"/>
      <c r="BC415" s="24"/>
      <c r="BD415" s="24"/>
      <c r="BE415" s="24"/>
      <c r="BF415" s="24"/>
      <c r="BG415" s="24"/>
      <c r="BH415" s="24"/>
      <c r="BI415" s="24"/>
      <c r="BJ415" s="24"/>
      <c r="BK415" s="24"/>
      <c r="BL415" s="24"/>
      <c r="BM415" s="24"/>
      <c r="BN415" s="24"/>
      <c r="BO415" s="24"/>
      <c r="BP415" s="24"/>
      <c r="BQ415" s="24"/>
      <c r="BR415" s="24"/>
      <c r="BS415" s="24"/>
      <c r="BT415" s="24"/>
      <c r="BU415" s="24"/>
      <c r="BV415" s="24"/>
      <c r="BW415" s="24"/>
      <c r="BX415" s="24"/>
      <c r="BY415" s="24"/>
      <c r="BZ415" s="24"/>
      <c r="CA415" s="24"/>
      <c r="CB415" s="24"/>
      <c r="CC415" s="24"/>
      <c r="CD415" s="24"/>
      <c r="CE415" s="24"/>
    </row>
    <row r="416" spans="46:83" x14ac:dyDescent="0.15">
      <c r="AT416" s="24"/>
      <c r="AU416" s="24"/>
      <c r="AV416" s="24"/>
      <c r="AW416" s="24"/>
      <c r="AX416" s="24"/>
      <c r="AY416" s="24"/>
      <c r="AZ416" s="24"/>
      <c r="BA416" s="24"/>
      <c r="BB416" s="24"/>
      <c r="BC416" s="24"/>
      <c r="BD416" s="24"/>
      <c r="BE416" s="24"/>
      <c r="BF416" s="24"/>
      <c r="BG416" s="24"/>
      <c r="BH416" s="24"/>
      <c r="BI416" s="24"/>
      <c r="BJ416" s="24"/>
      <c r="BK416" s="24"/>
      <c r="BL416" s="24"/>
      <c r="BM416" s="24"/>
      <c r="BN416" s="24"/>
      <c r="BO416" s="24"/>
      <c r="BP416" s="24"/>
      <c r="BQ416" s="24"/>
      <c r="BR416" s="24"/>
      <c r="BS416" s="24"/>
      <c r="BT416" s="24"/>
      <c r="BU416" s="24"/>
      <c r="BV416" s="24"/>
      <c r="BW416" s="24"/>
      <c r="BX416" s="24"/>
      <c r="BY416" s="24"/>
      <c r="BZ416" s="24"/>
      <c r="CA416" s="24"/>
      <c r="CB416" s="24"/>
      <c r="CC416" s="24"/>
      <c r="CD416" s="24"/>
      <c r="CE416" s="24"/>
    </row>
    <row r="417" spans="46:83" x14ac:dyDescent="0.15">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row>
    <row r="418" spans="46:83" x14ac:dyDescent="0.15">
      <c r="AT418" s="24"/>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24"/>
      <c r="CB418" s="24"/>
      <c r="CC418" s="24"/>
      <c r="CD418" s="24"/>
      <c r="CE418" s="24"/>
    </row>
    <row r="419" spans="46:83" x14ac:dyDescent="0.15">
      <c r="AT419" s="24"/>
      <c r="AU419" s="24"/>
      <c r="AV419" s="24"/>
      <c r="AW419" s="24"/>
      <c r="AX419" s="24"/>
      <c r="AY419" s="24"/>
      <c r="AZ419" s="24"/>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24"/>
      <c r="CB419" s="24"/>
      <c r="CC419" s="24"/>
      <c r="CD419" s="24"/>
      <c r="CE419" s="24"/>
    </row>
    <row r="420" spans="46:83" x14ac:dyDescent="0.15">
      <c r="AT420" s="24"/>
      <c r="AU420" s="24"/>
      <c r="AV420" s="24"/>
      <c r="AW420" s="24"/>
      <c r="AX420" s="24"/>
      <c r="AY420" s="24"/>
      <c r="AZ420" s="24"/>
      <c r="BA420" s="24"/>
      <c r="BB420" s="24"/>
      <c r="BC420" s="24"/>
      <c r="BD420" s="24"/>
      <c r="BE420" s="24"/>
      <c r="BF420" s="24"/>
      <c r="BG420" s="24"/>
      <c r="BH420" s="24"/>
      <c r="BI420" s="24"/>
      <c r="BJ420" s="24"/>
      <c r="BK420" s="24"/>
      <c r="BL420" s="24"/>
      <c r="BM420" s="24"/>
      <c r="BN420" s="24"/>
      <c r="BO420" s="24"/>
      <c r="BP420" s="24"/>
      <c r="BQ420" s="24"/>
      <c r="BR420" s="24"/>
      <c r="BS420" s="24"/>
      <c r="BT420" s="24"/>
      <c r="BU420" s="24"/>
      <c r="BV420" s="24"/>
      <c r="BW420" s="24"/>
      <c r="BX420" s="24"/>
      <c r="BY420" s="24"/>
      <c r="BZ420" s="24"/>
      <c r="CA420" s="24"/>
      <c r="CB420" s="24"/>
      <c r="CC420" s="24"/>
      <c r="CD420" s="24"/>
      <c r="CE420" s="24"/>
    </row>
    <row r="421" spans="46:83" x14ac:dyDescent="0.15">
      <c r="AT421" s="24"/>
      <c r="AU421" s="24"/>
      <c r="AV421" s="24"/>
      <c r="AW421" s="24"/>
      <c r="AX421" s="24"/>
      <c r="AY421" s="24"/>
      <c r="AZ421" s="24"/>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24"/>
      <c r="CB421" s="24"/>
      <c r="CC421" s="24"/>
      <c r="CD421" s="24"/>
      <c r="CE421" s="24"/>
    </row>
    <row r="422" spans="46:83" x14ac:dyDescent="0.15">
      <c r="AT422" s="24"/>
      <c r="AU422" s="24"/>
      <c r="AV422" s="24"/>
      <c r="AW422" s="24"/>
      <c r="AX422" s="24"/>
      <c r="AY422" s="24"/>
      <c r="AZ422" s="24"/>
      <c r="BA422" s="24"/>
      <c r="BB422" s="24"/>
      <c r="BC422" s="24"/>
      <c r="BD422" s="24"/>
      <c r="BE422" s="24"/>
      <c r="BF422" s="24"/>
      <c r="BG422" s="24"/>
      <c r="BH422" s="24"/>
      <c r="BI422" s="24"/>
      <c r="BJ422" s="24"/>
      <c r="BK422" s="24"/>
      <c r="BL422" s="24"/>
      <c r="BM422" s="24"/>
      <c r="BN422" s="24"/>
      <c r="BO422" s="24"/>
      <c r="BP422" s="24"/>
      <c r="BQ422" s="24"/>
      <c r="BR422" s="24"/>
      <c r="BS422" s="24"/>
      <c r="BT422" s="24"/>
      <c r="BU422" s="24"/>
      <c r="BV422" s="24"/>
      <c r="BW422" s="24"/>
      <c r="BX422" s="24"/>
      <c r="BY422" s="24"/>
      <c r="BZ422" s="24"/>
      <c r="CA422" s="24"/>
      <c r="CB422" s="24"/>
      <c r="CC422" s="24"/>
      <c r="CD422" s="24"/>
      <c r="CE422" s="24"/>
    </row>
    <row r="423" spans="46:83" x14ac:dyDescent="0.15">
      <c r="AT423" s="24"/>
      <c r="AU423" s="24"/>
      <c r="AV423" s="24"/>
      <c r="AW423" s="24"/>
      <c r="AX423" s="24"/>
      <c r="AY423" s="24"/>
      <c r="AZ423" s="24"/>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24"/>
      <c r="CB423" s="24"/>
      <c r="CC423" s="24"/>
      <c r="CD423" s="24"/>
      <c r="CE423" s="24"/>
    </row>
    <row r="424" spans="46:83" x14ac:dyDescent="0.15">
      <c r="AT424" s="24"/>
      <c r="AU424" s="24"/>
      <c r="AV424" s="24"/>
      <c r="AW424" s="24"/>
      <c r="AX424" s="24"/>
      <c r="AY424" s="24"/>
      <c r="AZ424" s="24"/>
      <c r="BA424" s="24"/>
      <c r="BB424" s="24"/>
      <c r="BC424" s="24"/>
      <c r="BD424" s="24"/>
      <c r="BE424" s="24"/>
      <c r="BF424" s="24"/>
      <c r="BG424" s="24"/>
      <c r="BH424" s="24"/>
      <c r="BI424" s="24"/>
      <c r="BJ424" s="24"/>
      <c r="BK424" s="24"/>
      <c r="BL424" s="24"/>
      <c r="BM424" s="24"/>
      <c r="BN424" s="24"/>
      <c r="BO424" s="24"/>
      <c r="BP424" s="24"/>
      <c r="BQ424" s="24"/>
      <c r="BR424" s="24"/>
      <c r="BS424" s="24"/>
      <c r="BT424" s="24"/>
      <c r="BU424" s="24"/>
      <c r="BV424" s="24"/>
      <c r="BW424" s="24"/>
      <c r="BX424" s="24"/>
      <c r="BY424" s="24"/>
      <c r="BZ424" s="24"/>
      <c r="CA424" s="24"/>
      <c r="CB424" s="24"/>
      <c r="CC424" s="24"/>
      <c r="CD424" s="24"/>
      <c r="CE424" s="24"/>
    </row>
    <row r="425" spans="46:83" x14ac:dyDescent="0.15">
      <c r="AT425" s="24"/>
      <c r="AU425" s="24"/>
      <c r="AV425" s="24"/>
      <c r="AW425" s="24"/>
      <c r="AX425" s="24"/>
      <c r="AY425" s="24"/>
      <c r="AZ425" s="24"/>
      <c r="BA425" s="24"/>
      <c r="BB425" s="24"/>
      <c r="BC425" s="24"/>
      <c r="BD425" s="24"/>
      <c r="BE425" s="24"/>
      <c r="BF425" s="24"/>
      <c r="BG425" s="24"/>
      <c r="BH425" s="24"/>
      <c r="BI425" s="24"/>
      <c r="BJ425" s="24"/>
      <c r="BK425" s="24"/>
      <c r="BL425" s="24"/>
      <c r="BM425" s="24"/>
      <c r="BN425" s="24"/>
      <c r="BO425" s="24"/>
      <c r="BP425" s="24"/>
      <c r="BQ425" s="24"/>
      <c r="BR425" s="24"/>
      <c r="BS425" s="24"/>
      <c r="BT425" s="24"/>
      <c r="BU425" s="24"/>
      <c r="BV425" s="24"/>
      <c r="BW425" s="24"/>
      <c r="BX425" s="24"/>
      <c r="BY425" s="24"/>
      <c r="BZ425" s="24"/>
      <c r="CA425" s="24"/>
      <c r="CB425" s="24"/>
      <c r="CC425" s="24"/>
      <c r="CD425" s="24"/>
      <c r="CE425" s="24"/>
    </row>
    <row r="426" spans="46:83" x14ac:dyDescent="0.15">
      <c r="AT426" s="24"/>
      <c r="AU426" s="24"/>
      <c r="AV426" s="24"/>
      <c r="AW426" s="24"/>
      <c r="AX426" s="24"/>
      <c r="AY426" s="24"/>
      <c r="AZ426" s="24"/>
      <c r="BA426" s="24"/>
      <c r="BB426" s="24"/>
      <c r="BC426" s="24"/>
      <c r="BD426" s="24"/>
      <c r="BE426" s="24"/>
      <c r="BF426" s="24"/>
      <c r="BG426" s="24"/>
      <c r="BH426" s="24"/>
      <c r="BI426" s="24"/>
      <c r="BJ426" s="24"/>
      <c r="BK426" s="24"/>
      <c r="BL426" s="24"/>
      <c r="BM426" s="24"/>
      <c r="BN426" s="24"/>
      <c r="BO426" s="24"/>
      <c r="BP426" s="24"/>
      <c r="BQ426" s="24"/>
      <c r="BR426" s="24"/>
      <c r="BS426" s="24"/>
      <c r="BT426" s="24"/>
      <c r="BU426" s="24"/>
      <c r="BV426" s="24"/>
      <c r="BW426" s="24"/>
      <c r="BX426" s="24"/>
      <c r="BY426" s="24"/>
      <c r="BZ426" s="24"/>
      <c r="CA426" s="24"/>
      <c r="CB426" s="24"/>
      <c r="CC426" s="24"/>
      <c r="CD426" s="24"/>
      <c r="CE426" s="24"/>
    </row>
    <row r="427" spans="46:83" x14ac:dyDescent="0.15">
      <c r="AT427" s="24"/>
      <c r="AU427" s="24"/>
      <c r="AV427" s="24"/>
      <c r="AW427" s="24"/>
      <c r="AX427" s="24"/>
      <c r="AY427" s="24"/>
      <c r="AZ427" s="24"/>
      <c r="BA427" s="24"/>
      <c r="BB427" s="24"/>
      <c r="BC427" s="24"/>
      <c r="BD427" s="24"/>
      <c r="BE427" s="24"/>
      <c r="BF427" s="24"/>
      <c r="BG427" s="24"/>
      <c r="BH427" s="24"/>
      <c r="BI427" s="24"/>
      <c r="BJ427" s="24"/>
      <c r="BK427" s="24"/>
      <c r="BL427" s="24"/>
      <c r="BM427" s="24"/>
      <c r="BN427" s="24"/>
      <c r="BO427" s="24"/>
      <c r="BP427" s="24"/>
      <c r="BQ427" s="24"/>
      <c r="BR427" s="24"/>
      <c r="BS427" s="24"/>
      <c r="BT427" s="24"/>
      <c r="BU427" s="24"/>
      <c r="BV427" s="24"/>
      <c r="BW427" s="24"/>
      <c r="BX427" s="24"/>
      <c r="BY427" s="24"/>
      <c r="BZ427" s="24"/>
      <c r="CA427" s="24"/>
      <c r="CB427" s="24"/>
      <c r="CC427" s="24"/>
      <c r="CD427" s="24"/>
      <c r="CE427" s="24"/>
    </row>
    <row r="428" spans="46:83" x14ac:dyDescent="0.15">
      <c r="AT428" s="24"/>
      <c r="AU428" s="24"/>
      <c r="AV428" s="24"/>
      <c r="AW428" s="24"/>
      <c r="AX428" s="24"/>
      <c r="AY428" s="24"/>
      <c r="AZ428" s="24"/>
      <c r="BA428" s="24"/>
      <c r="BB428" s="24"/>
      <c r="BC428" s="24"/>
      <c r="BD428" s="24"/>
      <c r="BE428" s="24"/>
      <c r="BF428" s="24"/>
      <c r="BG428" s="24"/>
      <c r="BH428" s="24"/>
      <c r="BI428" s="24"/>
      <c r="BJ428" s="24"/>
      <c r="BK428" s="24"/>
      <c r="BL428" s="24"/>
      <c r="BM428" s="24"/>
      <c r="BN428" s="24"/>
      <c r="BO428" s="24"/>
      <c r="BP428" s="24"/>
      <c r="BQ428" s="24"/>
      <c r="BR428" s="24"/>
      <c r="BS428" s="24"/>
      <c r="BT428" s="24"/>
      <c r="BU428" s="24"/>
      <c r="BV428" s="24"/>
      <c r="BW428" s="24"/>
      <c r="BX428" s="24"/>
      <c r="BY428" s="24"/>
      <c r="BZ428" s="24"/>
      <c r="CA428" s="24"/>
      <c r="CB428" s="24"/>
      <c r="CC428" s="24"/>
      <c r="CD428" s="24"/>
      <c r="CE428" s="24"/>
    </row>
    <row r="429" spans="46:83" x14ac:dyDescent="0.15">
      <c r="AT429" s="24"/>
      <c r="AU429" s="24"/>
      <c r="AV429" s="24"/>
      <c r="AW429" s="24"/>
      <c r="AX429" s="24"/>
      <c r="AY429" s="24"/>
      <c r="AZ429" s="24"/>
      <c r="BA429" s="24"/>
      <c r="BB429" s="24"/>
      <c r="BC429" s="24"/>
      <c r="BD429" s="24"/>
      <c r="BE429" s="24"/>
      <c r="BF429" s="24"/>
      <c r="BG429" s="24"/>
      <c r="BH429" s="24"/>
      <c r="BI429" s="24"/>
      <c r="BJ429" s="24"/>
      <c r="BK429" s="24"/>
      <c r="BL429" s="24"/>
      <c r="BM429" s="24"/>
      <c r="BN429" s="24"/>
      <c r="BO429" s="24"/>
      <c r="BP429" s="24"/>
      <c r="BQ429" s="24"/>
      <c r="BR429" s="24"/>
      <c r="BS429" s="24"/>
      <c r="BT429" s="24"/>
      <c r="BU429" s="24"/>
      <c r="BV429" s="24"/>
      <c r="BW429" s="24"/>
      <c r="BX429" s="24"/>
      <c r="BY429" s="24"/>
      <c r="BZ429" s="24"/>
      <c r="CA429" s="24"/>
      <c r="CB429" s="24"/>
      <c r="CC429" s="24"/>
      <c r="CD429" s="24"/>
      <c r="CE429" s="24"/>
    </row>
    <row r="430" spans="46:83" x14ac:dyDescent="0.15">
      <c r="AT430" s="24"/>
      <c r="AU430" s="24"/>
      <c r="AV430" s="24"/>
      <c r="AW430" s="24"/>
      <c r="AX430" s="24"/>
      <c r="AY430" s="24"/>
      <c r="AZ430" s="24"/>
      <c r="BA430" s="24"/>
      <c r="BB430" s="24"/>
      <c r="BC430" s="24"/>
      <c r="BD430" s="24"/>
      <c r="BE430" s="24"/>
      <c r="BF430" s="24"/>
      <c r="BG430" s="24"/>
      <c r="BH430" s="24"/>
      <c r="BI430" s="24"/>
      <c r="BJ430" s="24"/>
      <c r="BK430" s="24"/>
      <c r="BL430" s="24"/>
      <c r="BM430" s="24"/>
      <c r="BN430" s="24"/>
      <c r="BO430" s="24"/>
      <c r="BP430" s="24"/>
      <c r="BQ430" s="24"/>
      <c r="BR430" s="24"/>
      <c r="BS430" s="24"/>
      <c r="BT430" s="24"/>
      <c r="BU430" s="24"/>
      <c r="BV430" s="24"/>
      <c r="BW430" s="24"/>
      <c r="BX430" s="24"/>
      <c r="BY430" s="24"/>
      <c r="BZ430" s="24"/>
      <c r="CA430" s="24"/>
      <c r="CB430" s="24"/>
      <c r="CC430" s="24"/>
      <c r="CD430" s="24"/>
      <c r="CE430" s="24"/>
    </row>
    <row r="431" spans="46:83" x14ac:dyDescent="0.15">
      <c r="AT431" s="24"/>
      <c r="AU431" s="24"/>
      <c r="AV431" s="24"/>
      <c r="AW431" s="24"/>
      <c r="AX431" s="24"/>
      <c r="AY431" s="24"/>
      <c r="AZ431" s="24"/>
      <c r="BA431" s="24"/>
      <c r="BB431" s="24"/>
      <c r="BC431" s="24"/>
      <c r="BD431" s="24"/>
      <c r="BE431" s="24"/>
      <c r="BF431" s="24"/>
      <c r="BG431" s="24"/>
      <c r="BH431" s="24"/>
      <c r="BI431" s="24"/>
      <c r="BJ431" s="24"/>
      <c r="BK431" s="24"/>
      <c r="BL431" s="24"/>
      <c r="BM431" s="24"/>
      <c r="BN431" s="24"/>
      <c r="BO431" s="24"/>
      <c r="BP431" s="24"/>
      <c r="BQ431" s="24"/>
      <c r="BR431" s="24"/>
      <c r="BS431" s="24"/>
      <c r="BT431" s="24"/>
      <c r="BU431" s="24"/>
      <c r="BV431" s="24"/>
      <c r="BW431" s="24"/>
      <c r="BX431" s="24"/>
      <c r="BY431" s="24"/>
      <c r="BZ431" s="24"/>
      <c r="CA431" s="24"/>
      <c r="CB431" s="24"/>
      <c r="CC431" s="24"/>
      <c r="CD431" s="24"/>
      <c r="CE431" s="24"/>
    </row>
    <row r="432" spans="46:83" x14ac:dyDescent="0.15">
      <c r="AT432" s="24"/>
      <c r="AU432" s="24"/>
      <c r="AV432" s="24"/>
      <c r="AW432" s="24"/>
      <c r="AX432" s="24"/>
      <c r="AY432" s="24"/>
      <c r="AZ432" s="24"/>
      <c r="BA432" s="24"/>
      <c r="BB432" s="24"/>
      <c r="BC432" s="24"/>
      <c r="BD432" s="24"/>
      <c r="BE432" s="24"/>
      <c r="BF432" s="24"/>
      <c r="BG432" s="24"/>
      <c r="BH432" s="24"/>
      <c r="BI432" s="24"/>
      <c r="BJ432" s="24"/>
      <c r="BK432" s="24"/>
      <c r="BL432" s="24"/>
      <c r="BM432" s="24"/>
      <c r="BN432" s="24"/>
      <c r="BO432" s="24"/>
      <c r="BP432" s="24"/>
      <c r="BQ432" s="24"/>
      <c r="BR432" s="24"/>
      <c r="BS432" s="24"/>
      <c r="BT432" s="24"/>
      <c r="BU432" s="24"/>
      <c r="BV432" s="24"/>
      <c r="BW432" s="24"/>
      <c r="BX432" s="24"/>
      <c r="BY432" s="24"/>
      <c r="BZ432" s="24"/>
      <c r="CA432" s="24"/>
      <c r="CB432" s="24"/>
      <c r="CC432" s="24"/>
      <c r="CD432" s="24"/>
      <c r="CE432" s="24"/>
    </row>
    <row r="433" spans="46:83" x14ac:dyDescent="0.15">
      <c r="AT433" s="24"/>
      <c r="AU433" s="24"/>
      <c r="AV433" s="24"/>
      <c r="AW433" s="24"/>
      <c r="AX433" s="24"/>
      <c r="AY433" s="24"/>
      <c r="AZ433" s="24"/>
      <c r="BA433" s="24"/>
      <c r="BB433" s="24"/>
      <c r="BC433" s="24"/>
      <c r="BD433" s="24"/>
      <c r="BE433" s="24"/>
      <c r="BF433" s="24"/>
      <c r="BG433" s="24"/>
      <c r="BH433" s="24"/>
      <c r="BI433" s="24"/>
      <c r="BJ433" s="24"/>
      <c r="BK433" s="24"/>
      <c r="BL433" s="24"/>
      <c r="BM433" s="24"/>
      <c r="BN433" s="24"/>
      <c r="BO433" s="24"/>
      <c r="BP433" s="24"/>
      <c r="BQ433" s="24"/>
      <c r="BR433" s="24"/>
      <c r="BS433" s="24"/>
      <c r="BT433" s="24"/>
      <c r="BU433" s="24"/>
      <c r="BV433" s="24"/>
      <c r="BW433" s="24"/>
      <c r="BX433" s="24"/>
      <c r="BY433" s="24"/>
      <c r="BZ433" s="24"/>
      <c r="CA433" s="24"/>
      <c r="CB433" s="24"/>
      <c r="CC433" s="24"/>
      <c r="CD433" s="24"/>
      <c r="CE433" s="24"/>
    </row>
    <row r="434" spans="46:83" x14ac:dyDescent="0.15">
      <c r="AT434" s="24"/>
      <c r="AU434" s="24"/>
      <c r="AV434" s="24"/>
      <c r="AW434" s="24"/>
      <c r="AX434" s="24"/>
      <c r="AY434" s="24"/>
      <c r="AZ434" s="24"/>
      <c r="BA434" s="24"/>
      <c r="BB434" s="24"/>
      <c r="BC434" s="24"/>
      <c r="BD434" s="24"/>
      <c r="BE434" s="24"/>
      <c r="BF434" s="24"/>
      <c r="BG434" s="24"/>
      <c r="BH434" s="24"/>
      <c r="BI434" s="24"/>
      <c r="BJ434" s="24"/>
      <c r="BK434" s="24"/>
      <c r="BL434" s="24"/>
      <c r="BM434" s="24"/>
      <c r="BN434" s="24"/>
      <c r="BO434" s="24"/>
      <c r="BP434" s="24"/>
      <c r="BQ434" s="24"/>
      <c r="BR434" s="24"/>
      <c r="BS434" s="24"/>
      <c r="BT434" s="24"/>
      <c r="BU434" s="24"/>
      <c r="BV434" s="24"/>
      <c r="BW434" s="24"/>
      <c r="BX434" s="24"/>
      <c r="BY434" s="24"/>
      <c r="BZ434" s="24"/>
      <c r="CA434" s="24"/>
      <c r="CB434" s="24"/>
      <c r="CC434" s="24"/>
      <c r="CD434" s="24"/>
      <c r="CE434" s="24"/>
    </row>
    <row r="435" spans="46:83" x14ac:dyDescent="0.15">
      <c r="AT435" s="24"/>
      <c r="AU435" s="24"/>
      <c r="AV435" s="24"/>
      <c r="AW435" s="24"/>
      <c r="AX435" s="24"/>
      <c r="AY435" s="24"/>
      <c r="AZ435" s="24"/>
      <c r="BA435" s="24"/>
      <c r="BB435" s="24"/>
      <c r="BC435" s="24"/>
      <c r="BD435" s="24"/>
      <c r="BE435" s="24"/>
      <c r="BF435" s="24"/>
      <c r="BG435" s="24"/>
      <c r="BH435" s="24"/>
      <c r="BI435" s="24"/>
      <c r="BJ435" s="24"/>
      <c r="BK435" s="24"/>
      <c r="BL435" s="24"/>
      <c r="BM435" s="24"/>
      <c r="BN435" s="24"/>
      <c r="BO435" s="24"/>
      <c r="BP435" s="24"/>
      <c r="BQ435" s="24"/>
      <c r="BR435" s="24"/>
      <c r="BS435" s="24"/>
      <c r="BT435" s="24"/>
      <c r="BU435" s="24"/>
      <c r="BV435" s="24"/>
      <c r="BW435" s="24"/>
      <c r="BX435" s="24"/>
      <c r="BY435" s="24"/>
      <c r="BZ435" s="24"/>
      <c r="CA435" s="24"/>
      <c r="CB435" s="24"/>
      <c r="CC435" s="24"/>
      <c r="CD435" s="24"/>
      <c r="CE435" s="24"/>
    </row>
    <row r="436" spans="46:83" x14ac:dyDescent="0.15">
      <c r="AT436" s="24"/>
      <c r="AU436" s="24"/>
      <c r="AV436" s="24"/>
      <c r="AW436" s="24"/>
      <c r="AX436" s="24"/>
      <c r="AY436" s="24"/>
      <c r="AZ436" s="24"/>
      <c r="BA436" s="24"/>
      <c r="BB436" s="24"/>
      <c r="BC436" s="24"/>
      <c r="BD436" s="24"/>
      <c r="BE436" s="24"/>
      <c r="BF436" s="24"/>
      <c r="BG436" s="24"/>
      <c r="BH436" s="24"/>
      <c r="BI436" s="24"/>
      <c r="BJ436" s="24"/>
      <c r="BK436" s="24"/>
      <c r="BL436" s="24"/>
      <c r="BM436" s="24"/>
      <c r="BN436" s="24"/>
      <c r="BO436" s="24"/>
      <c r="BP436" s="24"/>
      <c r="BQ436" s="24"/>
      <c r="BR436" s="24"/>
      <c r="BS436" s="24"/>
      <c r="BT436" s="24"/>
      <c r="BU436" s="24"/>
      <c r="BV436" s="24"/>
      <c r="BW436" s="24"/>
      <c r="BX436" s="24"/>
      <c r="BY436" s="24"/>
      <c r="BZ436" s="24"/>
      <c r="CA436" s="24"/>
      <c r="CB436" s="24"/>
      <c r="CC436" s="24"/>
      <c r="CD436" s="24"/>
      <c r="CE436" s="24"/>
    </row>
    <row r="437" spans="46:83" x14ac:dyDescent="0.15">
      <c r="AT437" s="24"/>
      <c r="AU437" s="24"/>
      <c r="AV437" s="24"/>
      <c r="AW437" s="24"/>
      <c r="AX437" s="24"/>
      <c r="AY437" s="24"/>
      <c r="AZ437" s="24"/>
      <c r="BA437" s="24"/>
      <c r="BB437" s="24"/>
      <c r="BC437" s="24"/>
      <c r="BD437" s="24"/>
      <c r="BE437" s="24"/>
      <c r="BF437" s="24"/>
      <c r="BG437" s="24"/>
      <c r="BH437" s="24"/>
      <c r="BI437" s="24"/>
      <c r="BJ437" s="24"/>
      <c r="BK437" s="24"/>
      <c r="BL437" s="24"/>
      <c r="BM437" s="24"/>
      <c r="BN437" s="24"/>
      <c r="BO437" s="24"/>
      <c r="BP437" s="24"/>
      <c r="BQ437" s="24"/>
      <c r="BR437" s="24"/>
      <c r="BS437" s="24"/>
      <c r="BT437" s="24"/>
      <c r="BU437" s="24"/>
      <c r="BV437" s="24"/>
      <c r="BW437" s="24"/>
      <c r="BX437" s="24"/>
      <c r="BY437" s="24"/>
      <c r="BZ437" s="24"/>
      <c r="CA437" s="24"/>
      <c r="CB437" s="24"/>
      <c r="CC437" s="24"/>
      <c r="CD437" s="24"/>
      <c r="CE437" s="24"/>
    </row>
    <row r="438" spans="46:83" x14ac:dyDescent="0.15">
      <c r="AT438" s="24"/>
      <c r="AU438" s="24"/>
      <c r="AV438" s="24"/>
      <c r="AW438" s="24"/>
      <c r="AX438" s="24"/>
      <c r="AY438" s="24"/>
      <c r="AZ438" s="24"/>
      <c r="BA438" s="24"/>
      <c r="BB438" s="24"/>
      <c r="BC438" s="24"/>
      <c r="BD438" s="24"/>
      <c r="BE438" s="24"/>
      <c r="BF438" s="24"/>
      <c r="BG438" s="24"/>
      <c r="BH438" s="24"/>
      <c r="BI438" s="24"/>
      <c r="BJ438" s="24"/>
      <c r="BK438" s="24"/>
      <c r="BL438" s="24"/>
      <c r="BM438" s="24"/>
      <c r="BN438" s="24"/>
      <c r="BO438" s="24"/>
      <c r="BP438" s="24"/>
      <c r="BQ438" s="24"/>
      <c r="BR438" s="24"/>
      <c r="BS438" s="24"/>
      <c r="BT438" s="24"/>
      <c r="BU438" s="24"/>
      <c r="BV438" s="24"/>
      <c r="BW438" s="24"/>
      <c r="BX438" s="24"/>
      <c r="BY438" s="24"/>
      <c r="BZ438" s="24"/>
      <c r="CA438" s="24"/>
      <c r="CB438" s="24"/>
      <c r="CC438" s="24"/>
      <c r="CD438" s="24"/>
      <c r="CE438" s="24"/>
    </row>
    <row r="439" spans="46:83" x14ac:dyDescent="0.15">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row>
    <row r="440" spans="46:83" x14ac:dyDescent="0.15">
      <c r="AT440" s="24"/>
      <c r="AU440" s="24"/>
      <c r="AV440" s="24"/>
      <c r="AW440" s="24"/>
      <c r="AX440" s="24"/>
      <c r="AY440" s="24"/>
      <c r="AZ440" s="24"/>
      <c r="BA440" s="24"/>
      <c r="BB440" s="24"/>
      <c r="BC440" s="24"/>
      <c r="BD440" s="24"/>
      <c r="BE440" s="24"/>
      <c r="BF440" s="24"/>
      <c r="BG440" s="24"/>
      <c r="BH440" s="24"/>
      <c r="BI440" s="24"/>
      <c r="BJ440" s="24"/>
      <c r="BK440" s="24"/>
      <c r="BL440" s="24"/>
      <c r="BM440" s="24"/>
      <c r="BN440" s="24"/>
      <c r="BO440" s="24"/>
      <c r="BP440" s="24"/>
      <c r="BQ440" s="24"/>
      <c r="BR440" s="24"/>
      <c r="BS440" s="24"/>
      <c r="BT440" s="24"/>
      <c r="BU440" s="24"/>
      <c r="BV440" s="24"/>
      <c r="BW440" s="24"/>
      <c r="BX440" s="24"/>
      <c r="BY440" s="24"/>
      <c r="BZ440" s="24"/>
      <c r="CA440" s="24"/>
      <c r="CB440" s="24"/>
      <c r="CC440" s="24"/>
      <c r="CD440" s="24"/>
      <c r="CE440" s="24"/>
    </row>
    <row r="441" spans="46:83" x14ac:dyDescent="0.15">
      <c r="AT441" s="24"/>
      <c r="AU441" s="24"/>
      <c r="AV441" s="24"/>
      <c r="AW441" s="24"/>
      <c r="AX441" s="24"/>
      <c r="AY441" s="24"/>
      <c r="AZ441" s="24"/>
      <c r="BA441" s="24"/>
      <c r="BB441" s="24"/>
      <c r="BC441" s="24"/>
      <c r="BD441" s="24"/>
      <c r="BE441" s="24"/>
      <c r="BF441" s="24"/>
      <c r="BG441" s="24"/>
      <c r="BH441" s="24"/>
      <c r="BI441" s="24"/>
      <c r="BJ441" s="24"/>
      <c r="BK441" s="24"/>
      <c r="BL441" s="24"/>
      <c r="BM441" s="24"/>
      <c r="BN441" s="24"/>
      <c r="BO441" s="24"/>
      <c r="BP441" s="24"/>
      <c r="BQ441" s="24"/>
      <c r="BR441" s="24"/>
      <c r="BS441" s="24"/>
      <c r="BT441" s="24"/>
      <c r="BU441" s="24"/>
      <c r="BV441" s="24"/>
      <c r="BW441" s="24"/>
      <c r="BX441" s="24"/>
      <c r="BY441" s="24"/>
      <c r="BZ441" s="24"/>
      <c r="CA441" s="24"/>
      <c r="CB441" s="24"/>
      <c r="CC441" s="24"/>
      <c r="CD441" s="24"/>
      <c r="CE441" s="24"/>
    </row>
    <row r="442" spans="46:83" x14ac:dyDescent="0.15">
      <c r="AT442" s="24"/>
      <c r="AU442" s="24"/>
      <c r="AV442" s="24"/>
      <c r="AW442" s="24"/>
      <c r="AX442" s="24"/>
      <c r="AY442" s="24"/>
      <c r="AZ442" s="24"/>
      <c r="BA442" s="24"/>
      <c r="BB442" s="24"/>
      <c r="BC442" s="24"/>
      <c r="BD442" s="24"/>
      <c r="BE442" s="24"/>
      <c r="BF442" s="24"/>
      <c r="BG442" s="24"/>
      <c r="BH442" s="24"/>
      <c r="BI442" s="24"/>
      <c r="BJ442" s="24"/>
      <c r="BK442" s="24"/>
      <c r="BL442" s="24"/>
      <c r="BM442" s="24"/>
      <c r="BN442" s="24"/>
      <c r="BO442" s="24"/>
      <c r="BP442" s="24"/>
      <c r="BQ442" s="24"/>
      <c r="BR442" s="24"/>
      <c r="BS442" s="24"/>
      <c r="BT442" s="24"/>
      <c r="BU442" s="24"/>
      <c r="BV442" s="24"/>
      <c r="BW442" s="24"/>
      <c r="BX442" s="24"/>
      <c r="BY442" s="24"/>
      <c r="BZ442" s="24"/>
      <c r="CA442" s="24"/>
      <c r="CB442" s="24"/>
      <c r="CC442" s="24"/>
      <c r="CD442" s="24"/>
      <c r="CE442" s="24"/>
    </row>
    <row r="443" spans="46:83" x14ac:dyDescent="0.15">
      <c r="AT443" s="24"/>
      <c r="AU443" s="24"/>
      <c r="AV443" s="24"/>
      <c r="AW443" s="24"/>
      <c r="AX443" s="24"/>
      <c r="AY443" s="24"/>
      <c r="AZ443" s="24"/>
      <c r="BA443" s="24"/>
      <c r="BB443" s="24"/>
      <c r="BC443" s="24"/>
      <c r="BD443" s="24"/>
      <c r="BE443" s="24"/>
      <c r="BF443" s="24"/>
      <c r="BG443" s="24"/>
      <c r="BH443" s="24"/>
      <c r="BI443" s="24"/>
      <c r="BJ443" s="24"/>
      <c r="BK443" s="24"/>
      <c r="BL443" s="24"/>
      <c r="BM443" s="24"/>
      <c r="BN443" s="24"/>
      <c r="BO443" s="24"/>
      <c r="BP443" s="24"/>
      <c r="BQ443" s="24"/>
      <c r="BR443" s="24"/>
      <c r="BS443" s="24"/>
      <c r="BT443" s="24"/>
      <c r="BU443" s="24"/>
      <c r="BV443" s="24"/>
      <c r="BW443" s="24"/>
      <c r="BX443" s="24"/>
      <c r="BY443" s="24"/>
      <c r="BZ443" s="24"/>
      <c r="CA443" s="24"/>
      <c r="CB443" s="24"/>
      <c r="CC443" s="24"/>
      <c r="CD443" s="24"/>
      <c r="CE443" s="24"/>
    </row>
    <row r="444" spans="46:83" x14ac:dyDescent="0.15">
      <c r="AT444" s="24"/>
      <c r="AU444" s="24"/>
      <c r="AV444" s="24"/>
      <c r="AW444" s="24"/>
      <c r="AX444" s="24"/>
      <c r="AY444" s="24"/>
      <c r="AZ444" s="24"/>
      <c r="BA444" s="24"/>
      <c r="BB444" s="24"/>
      <c r="BC444" s="24"/>
      <c r="BD444" s="24"/>
      <c r="BE444" s="24"/>
      <c r="BF444" s="24"/>
      <c r="BG444" s="24"/>
      <c r="BH444" s="24"/>
      <c r="BI444" s="24"/>
      <c r="BJ444" s="24"/>
      <c r="BK444" s="24"/>
      <c r="BL444" s="24"/>
      <c r="BM444" s="24"/>
      <c r="BN444" s="24"/>
      <c r="BO444" s="24"/>
      <c r="BP444" s="24"/>
      <c r="BQ444" s="24"/>
      <c r="BR444" s="24"/>
      <c r="BS444" s="24"/>
      <c r="BT444" s="24"/>
      <c r="BU444" s="24"/>
      <c r="BV444" s="24"/>
      <c r="BW444" s="24"/>
      <c r="BX444" s="24"/>
      <c r="BY444" s="24"/>
      <c r="BZ444" s="24"/>
      <c r="CA444" s="24"/>
      <c r="CB444" s="24"/>
      <c r="CC444" s="24"/>
      <c r="CD444" s="24"/>
      <c r="CE444" s="24"/>
    </row>
    <row r="445" spans="46:83" x14ac:dyDescent="0.15">
      <c r="AT445" s="24"/>
      <c r="AU445" s="24"/>
      <c r="AV445" s="24"/>
      <c r="AW445" s="24"/>
      <c r="AX445" s="24"/>
      <c r="AY445" s="24"/>
      <c r="AZ445" s="24"/>
      <c r="BA445" s="24"/>
      <c r="BB445" s="24"/>
      <c r="BC445" s="24"/>
      <c r="BD445" s="24"/>
      <c r="BE445" s="24"/>
      <c r="BF445" s="24"/>
      <c r="BG445" s="24"/>
      <c r="BH445" s="24"/>
      <c r="BI445" s="24"/>
      <c r="BJ445" s="24"/>
      <c r="BK445" s="24"/>
      <c r="BL445" s="24"/>
      <c r="BM445" s="24"/>
      <c r="BN445" s="24"/>
      <c r="BO445" s="24"/>
      <c r="BP445" s="24"/>
      <c r="BQ445" s="24"/>
      <c r="BR445" s="24"/>
      <c r="BS445" s="24"/>
      <c r="BT445" s="24"/>
      <c r="BU445" s="24"/>
      <c r="BV445" s="24"/>
      <c r="BW445" s="24"/>
      <c r="BX445" s="24"/>
      <c r="BY445" s="24"/>
      <c r="BZ445" s="24"/>
      <c r="CA445" s="24"/>
      <c r="CB445" s="24"/>
      <c r="CC445" s="24"/>
      <c r="CD445" s="24"/>
      <c r="CE445" s="24"/>
    </row>
    <row r="446" spans="46:83" x14ac:dyDescent="0.15">
      <c r="AT446" s="24"/>
      <c r="AU446" s="24"/>
      <c r="AV446" s="24"/>
      <c r="AW446" s="24"/>
      <c r="AX446" s="24"/>
      <c r="AY446" s="24"/>
      <c r="AZ446" s="24"/>
      <c r="BA446" s="24"/>
      <c r="BB446" s="24"/>
      <c r="BC446" s="24"/>
      <c r="BD446" s="24"/>
      <c r="BE446" s="24"/>
      <c r="BF446" s="24"/>
      <c r="BG446" s="24"/>
      <c r="BH446" s="24"/>
      <c r="BI446" s="24"/>
      <c r="BJ446" s="24"/>
      <c r="BK446" s="24"/>
      <c r="BL446" s="24"/>
      <c r="BM446" s="24"/>
      <c r="BN446" s="24"/>
      <c r="BO446" s="24"/>
      <c r="BP446" s="24"/>
      <c r="BQ446" s="24"/>
      <c r="BR446" s="24"/>
      <c r="BS446" s="24"/>
      <c r="BT446" s="24"/>
      <c r="BU446" s="24"/>
      <c r="BV446" s="24"/>
      <c r="BW446" s="24"/>
      <c r="BX446" s="24"/>
      <c r="BY446" s="24"/>
      <c r="BZ446" s="24"/>
      <c r="CA446" s="24"/>
      <c r="CB446" s="24"/>
      <c r="CC446" s="24"/>
      <c r="CD446" s="24"/>
      <c r="CE446" s="24"/>
    </row>
    <row r="447" spans="46:83" x14ac:dyDescent="0.15">
      <c r="AT447" s="24"/>
      <c r="AU447" s="24"/>
      <c r="AV447" s="24"/>
      <c r="AW447" s="24"/>
      <c r="AX447" s="24"/>
      <c r="AY447" s="24"/>
      <c r="AZ447" s="24"/>
      <c r="BA447" s="24"/>
      <c r="BB447" s="24"/>
      <c r="BC447" s="24"/>
      <c r="BD447" s="24"/>
      <c r="BE447" s="24"/>
      <c r="BF447" s="24"/>
      <c r="BG447" s="24"/>
      <c r="BH447" s="24"/>
      <c r="BI447" s="24"/>
      <c r="BJ447" s="24"/>
      <c r="BK447" s="24"/>
      <c r="BL447" s="24"/>
      <c r="BM447" s="24"/>
      <c r="BN447" s="24"/>
      <c r="BO447" s="24"/>
      <c r="BP447" s="24"/>
      <c r="BQ447" s="24"/>
      <c r="BR447" s="24"/>
      <c r="BS447" s="24"/>
      <c r="BT447" s="24"/>
      <c r="BU447" s="24"/>
      <c r="BV447" s="24"/>
      <c r="BW447" s="24"/>
      <c r="BX447" s="24"/>
      <c r="BY447" s="24"/>
      <c r="BZ447" s="24"/>
      <c r="CA447" s="24"/>
      <c r="CB447" s="24"/>
      <c r="CC447" s="24"/>
      <c r="CD447" s="24"/>
      <c r="CE447" s="24"/>
    </row>
    <row r="448" spans="46:83" x14ac:dyDescent="0.15">
      <c r="AT448" s="24"/>
      <c r="AU448" s="24"/>
      <c r="AV448" s="24"/>
      <c r="AW448" s="24"/>
      <c r="AX448" s="24"/>
      <c r="AY448" s="24"/>
      <c r="AZ448" s="24"/>
      <c r="BA448" s="24"/>
      <c r="BB448" s="24"/>
      <c r="BC448" s="24"/>
      <c r="BD448" s="24"/>
      <c r="BE448" s="24"/>
      <c r="BF448" s="24"/>
      <c r="BG448" s="24"/>
      <c r="BH448" s="24"/>
      <c r="BI448" s="24"/>
      <c r="BJ448" s="24"/>
      <c r="BK448" s="24"/>
      <c r="BL448" s="24"/>
      <c r="BM448" s="24"/>
      <c r="BN448" s="24"/>
      <c r="BO448" s="24"/>
      <c r="BP448" s="24"/>
      <c r="BQ448" s="24"/>
      <c r="BR448" s="24"/>
      <c r="BS448" s="24"/>
      <c r="BT448" s="24"/>
      <c r="BU448" s="24"/>
      <c r="BV448" s="24"/>
      <c r="BW448" s="24"/>
      <c r="BX448" s="24"/>
      <c r="BY448" s="24"/>
      <c r="BZ448" s="24"/>
      <c r="CA448" s="24"/>
      <c r="CB448" s="24"/>
      <c r="CC448" s="24"/>
      <c r="CD448" s="24"/>
      <c r="CE448" s="24"/>
    </row>
    <row r="449" spans="46:83" x14ac:dyDescent="0.15">
      <c r="AT449" s="24"/>
      <c r="AU449" s="24"/>
      <c r="AV449" s="24"/>
      <c r="AW449" s="24"/>
      <c r="AX449" s="24"/>
      <c r="AY449" s="24"/>
      <c r="AZ449" s="24"/>
      <c r="BA449" s="24"/>
      <c r="BB449" s="24"/>
      <c r="BC449" s="24"/>
      <c r="BD449" s="24"/>
      <c r="BE449" s="24"/>
      <c r="BF449" s="24"/>
      <c r="BG449" s="24"/>
      <c r="BH449" s="24"/>
      <c r="BI449" s="24"/>
      <c r="BJ449" s="24"/>
      <c r="BK449" s="24"/>
      <c r="BL449" s="24"/>
      <c r="BM449" s="24"/>
      <c r="BN449" s="24"/>
      <c r="BO449" s="24"/>
      <c r="BP449" s="24"/>
      <c r="BQ449" s="24"/>
      <c r="BR449" s="24"/>
      <c r="BS449" s="24"/>
      <c r="BT449" s="24"/>
      <c r="BU449" s="24"/>
      <c r="BV449" s="24"/>
      <c r="BW449" s="24"/>
      <c r="BX449" s="24"/>
      <c r="BY449" s="24"/>
      <c r="BZ449" s="24"/>
      <c r="CA449" s="24"/>
      <c r="CB449" s="24"/>
      <c r="CC449" s="24"/>
      <c r="CD449" s="24"/>
      <c r="CE449" s="24"/>
    </row>
    <row r="450" spans="46:83" x14ac:dyDescent="0.15">
      <c r="AT450" s="24"/>
      <c r="AU450" s="24"/>
      <c r="AV450" s="24"/>
      <c r="AW450" s="24"/>
      <c r="AX450" s="24"/>
      <c r="AY450" s="24"/>
      <c r="AZ450" s="24"/>
      <c r="BA450" s="24"/>
      <c r="BB450" s="24"/>
      <c r="BC450" s="24"/>
      <c r="BD450" s="24"/>
      <c r="BE450" s="24"/>
      <c r="BF450" s="24"/>
      <c r="BG450" s="24"/>
      <c r="BH450" s="24"/>
      <c r="BI450" s="24"/>
      <c r="BJ450" s="24"/>
      <c r="BK450" s="24"/>
      <c r="BL450" s="24"/>
      <c r="BM450" s="24"/>
      <c r="BN450" s="24"/>
      <c r="BO450" s="24"/>
      <c r="BP450" s="24"/>
      <c r="BQ450" s="24"/>
      <c r="BR450" s="24"/>
      <c r="BS450" s="24"/>
      <c r="BT450" s="24"/>
      <c r="BU450" s="24"/>
      <c r="BV450" s="24"/>
      <c r="BW450" s="24"/>
      <c r="BX450" s="24"/>
      <c r="BY450" s="24"/>
      <c r="BZ450" s="24"/>
      <c r="CA450" s="24"/>
      <c r="CB450" s="24"/>
      <c r="CC450" s="24"/>
      <c r="CD450" s="24"/>
      <c r="CE450" s="24"/>
    </row>
    <row r="451" spans="46:83" x14ac:dyDescent="0.15">
      <c r="AT451" s="24"/>
      <c r="AU451" s="24"/>
      <c r="AV451" s="24"/>
      <c r="AW451" s="24"/>
      <c r="AX451" s="24"/>
      <c r="AY451" s="24"/>
      <c r="AZ451" s="24"/>
      <c r="BA451" s="24"/>
      <c r="BB451" s="24"/>
      <c r="BC451" s="24"/>
      <c r="BD451" s="24"/>
      <c r="BE451" s="24"/>
      <c r="BF451" s="24"/>
      <c r="BG451" s="24"/>
      <c r="BH451" s="24"/>
      <c r="BI451" s="24"/>
      <c r="BJ451" s="24"/>
      <c r="BK451" s="24"/>
      <c r="BL451" s="24"/>
      <c r="BM451" s="24"/>
      <c r="BN451" s="24"/>
      <c r="BO451" s="24"/>
      <c r="BP451" s="24"/>
      <c r="BQ451" s="24"/>
      <c r="BR451" s="24"/>
      <c r="BS451" s="24"/>
      <c r="BT451" s="24"/>
      <c r="BU451" s="24"/>
      <c r="BV451" s="24"/>
      <c r="BW451" s="24"/>
      <c r="BX451" s="24"/>
      <c r="BY451" s="24"/>
      <c r="BZ451" s="24"/>
      <c r="CA451" s="24"/>
      <c r="CB451" s="24"/>
      <c r="CC451" s="24"/>
      <c r="CD451" s="24"/>
      <c r="CE451" s="24"/>
    </row>
    <row r="452" spans="46:83" x14ac:dyDescent="0.15">
      <c r="AT452" s="24"/>
      <c r="AU452" s="24"/>
      <c r="AV452" s="24"/>
      <c r="AW452" s="24"/>
      <c r="AX452" s="24"/>
      <c r="AY452" s="24"/>
      <c r="AZ452" s="24"/>
      <c r="BA452" s="24"/>
      <c r="BB452" s="24"/>
      <c r="BC452" s="24"/>
      <c r="BD452" s="24"/>
      <c r="BE452" s="24"/>
      <c r="BF452" s="24"/>
      <c r="BG452" s="24"/>
      <c r="BH452" s="24"/>
      <c r="BI452" s="24"/>
      <c r="BJ452" s="24"/>
      <c r="BK452" s="24"/>
      <c r="BL452" s="24"/>
      <c r="BM452" s="24"/>
      <c r="BN452" s="24"/>
      <c r="BO452" s="24"/>
      <c r="BP452" s="24"/>
      <c r="BQ452" s="24"/>
      <c r="BR452" s="24"/>
      <c r="BS452" s="24"/>
      <c r="BT452" s="24"/>
      <c r="BU452" s="24"/>
      <c r="BV452" s="24"/>
      <c r="BW452" s="24"/>
      <c r="BX452" s="24"/>
      <c r="BY452" s="24"/>
      <c r="BZ452" s="24"/>
      <c r="CA452" s="24"/>
      <c r="CB452" s="24"/>
      <c r="CC452" s="24"/>
      <c r="CD452" s="24"/>
      <c r="CE452" s="24"/>
    </row>
    <row r="453" spans="46:83" x14ac:dyDescent="0.15">
      <c r="AT453" s="24"/>
      <c r="AU453" s="24"/>
      <c r="AV453" s="24"/>
      <c r="AW453" s="24"/>
      <c r="AX453" s="24"/>
      <c r="AY453" s="24"/>
      <c r="AZ453" s="24"/>
      <c r="BA453" s="24"/>
      <c r="BB453" s="24"/>
      <c r="BC453" s="24"/>
      <c r="BD453" s="24"/>
      <c r="BE453" s="24"/>
      <c r="BF453" s="24"/>
      <c r="BG453" s="24"/>
      <c r="BH453" s="24"/>
      <c r="BI453" s="24"/>
      <c r="BJ453" s="24"/>
      <c r="BK453" s="24"/>
      <c r="BL453" s="24"/>
      <c r="BM453" s="24"/>
      <c r="BN453" s="24"/>
      <c r="BO453" s="24"/>
      <c r="BP453" s="24"/>
      <c r="BQ453" s="24"/>
      <c r="BR453" s="24"/>
      <c r="BS453" s="24"/>
      <c r="BT453" s="24"/>
      <c r="BU453" s="24"/>
      <c r="BV453" s="24"/>
      <c r="BW453" s="24"/>
      <c r="BX453" s="24"/>
      <c r="BY453" s="24"/>
      <c r="BZ453" s="24"/>
      <c r="CA453" s="24"/>
      <c r="CB453" s="24"/>
      <c r="CC453" s="24"/>
      <c r="CD453" s="24"/>
      <c r="CE453" s="24"/>
    </row>
    <row r="454" spans="46:83" x14ac:dyDescent="0.15">
      <c r="AT454" s="24"/>
      <c r="AU454" s="24"/>
      <c r="AV454" s="24"/>
      <c r="AW454" s="24"/>
      <c r="AX454" s="24"/>
      <c r="AY454" s="24"/>
      <c r="AZ454" s="24"/>
      <c r="BA454" s="24"/>
      <c r="BB454" s="24"/>
      <c r="BC454" s="24"/>
      <c r="BD454" s="24"/>
      <c r="BE454" s="24"/>
      <c r="BF454" s="24"/>
      <c r="BG454" s="24"/>
      <c r="BH454" s="24"/>
      <c r="BI454" s="24"/>
      <c r="BJ454" s="24"/>
      <c r="BK454" s="24"/>
      <c r="BL454" s="24"/>
      <c r="BM454" s="24"/>
      <c r="BN454" s="24"/>
      <c r="BO454" s="24"/>
      <c r="BP454" s="24"/>
      <c r="BQ454" s="24"/>
      <c r="BR454" s="24"/>
      <c r="BS454" s="24"/>
      <c r="BT454" s="24"/>
      <c r="BU454" s="24"/>
      <c r="BV454" s="24"/>
      <c r="BW454" s="24"/>
      <c r="BX454" s="24"/>
      <c r="BY454" s="24"/>
      <c r="BZ454" s="24"/>
      <c r="CA454" s="24"/>
      <c r="CB454" s="24"/>
      <c r="CC454" s="24"/>
      <c r="CD454" s="24"/>
      <c r="CE454" s="24"/>
    </row>
    <row r="455" spans="46:83" x14ac:dyDescent="0.15">
      <c r="AT455" s="24"/>
      <c r="AU455" s="24"/>
      <c r="AV455" s="24"/>
      <c r="AW455" s="24"/>
      <c r="AX455" s="24"/>
      <c r="AY455" s="24"/>
      <c r="AZ455" s="24"/>
      <c r="BA455" s="24"/>
      <c r="BB455" s="24"/>
      <c r="BC455" s="24"/>
      <c r="BD455" s="24"/>
      <c r="BE455" s="24"/>
      <c r="BF455" s="24"/>
      <c r="BG455" s="24"/>
      <c r="BH455" s="24"/>
      <c r="BI455" s="24"/>
      <c r="BJ455" s="24"/>
      <c r="BK455" s="24"/>
      <c r="BL455" s="24"/>
      <c r="BM455" s="24"/>
      <c r="BN455" s="24"/>
      <c r="BO455" s="24"/>
      <c r="BP455" s="24"/>
      <c r="BQ455" s="24"/>
      <c r="BR455" s="24"/>
      <c r="BS455" s="24"/>
      <c r="BT455" s="24"/>
      <c r="BU455" s="24"/>
      <c r="BV455" s="24"/>
      <c r="BW455" s="24"/>
      <c r="BX455" s="24"/>
      <c r="BY455" s="24"/>
      <c r="BZ455" s="24"/>
      <c r="CA455" s="24"/>
      <c r="CB455" s="24"/>
      <c r="CC455" s="24"/>
      <c r="CD455" s="24"/>
      <c r="CE455" s="24"/>
    </row>
    <row r="456" spans="46:83" x14ac:dyDescent="0.15">
      <c r="AT456" s="24"/>
      <c r="AU456" s="24"/>
      <c r="AV456" s="24"/>
      <c r="AW456" s="24"/>
      <c r="AX456" s="24"/>
      <c r="AY456" s="24"/>
      <c r="AZ456" s="24"/>
      <c r="BA456" s="24"/>
      <c r="BB456" s="24"/>
      <c r="BC456" s="24"/>
      <c r="BD456" s="24"/>
      <c r="BE456" s="24"/>
      <c r="BF456" s="24"/>
      <c r="BG456" s="24"/>
      <c r="BH456" s="24"/>
      <c r="BI456" s="24"/>
      <c r="BJ456" s="24"/>
      <c r="BK456" s="24"/>
      <c r="BL456" s="24"/>
      <c r="BM456" s="24"/>
      <c r="BN456" s="24"/>
      <c r="BO456" s="24"/>
      <c r="BP456" s="24"/>
      <c r="BQ456" s="24"/>
      <c r="BR456" s="24"/>
      <c r="BS456" s="24"/>
      <c r="BT456" s="24"/>
      <c r="BU456" s="24"/>
      <c r="BV456" s="24"/>
      <c r="BW456" s="24"/>
      <c r="BX456" s="24"/>
      <c r="BY456" s="24"/>
      <c r="BZ456" s="24"/>
      <c r="CA456" s="24"/>
      <c r="CB456" s="24"/>
      <c r="CC456" s="24"/>
      <c r="CD456" s="24"/>
      <c r="CE456" s="24"/>
    </row>
    <row r="457" spans="46:83" x14ac:dyDescent="0.15">
      <c r="AT457" s="24"/>
      <c r="AU457" s="24"/>
      <c r="AV457" s="24"/>
      <c r="AW457" s="24"/>
      <c r="AX457" s="24"/>
      <c r="AY457" s="24"/>
      <c r="AZ457" s="24"/>
      <c r="BA457" s="24"/>
      <c r="BB457" s="24"/>
      <c r="BC457" s="24"/>
      <c r="BD457" s="24"/>
      <c r="BE457" s="24"/>
      <c r="BF457" s="24"/>
      <c r="BG457" s="24"/>
      <c r="BH457" s="24"/>
      <c r="BI457" s="24"/>
      <c r="BJ457" s="24"/>
      <c r="BK457" s="24"/>
      <c r="BL457" s="24"/>
      <c r="BM457" s="24"/>
      <c r="BN457" s="24"/>
      <c r="BO457" s="24"/>
      <c r="BP457" s="24"/>
      <c r="BQ457" s="24"/>
      <c r="BR457" s="24"/>
      <c r="BS457" s="24"/>
      <c r="BT457" s="24"/>
      <c r="BU457" s="24"/>
      <c r="BV457" s="24"/>
      <c r="BW457" s="24"/>
      <c r="BX457" s="24"/>
      <c r="BY457" s="24"/>
      <c r="BZ457" s="24"/>
      <c r="CA457" s="24"/>
      <c r="CB457" s="24"/>
      <c r="CC457" s="24"/>
      <c r="CD457" s="24"/>
      <c r="CE457" s="24"/>
    </row>
    <row r="458" spans="46:83" x14ac:dyDescent="0.15">
      <c r="AT458" s="24"/>
      <c r="AU458" s="24"/>
      <c r="AV458" s="24"/>
      <c r="AW458" s="24"/>
      <c r="AX458" s="24"/>
      <c r="AY458" s="24"/>
      <c r="AZ458" s="24"/>
      <c r="BA458" s="24"/>
      <c r="BB458" s="24"/>
      <c r="BC458" s="24"/>
      <c r="BD458" s="24"/>
      <c r="BE458" s="24"/>
      <c r="BF458" s="24"/>
      <c r="BG458" s="24"/>
      <c r="BH458" s="24"/>
      <c r="BI458" s="24"/>
      <c r="BJ458" s="24"/>
      <c r="BK458" s="24"/>
      <c r="BL458" s="24"/>
      <c r="BM458" s="24"/>
      <c r="BN458" s="24"/>
      <c r="BO458" s="24"/>
      <c r="BP458" s="24"/>
      <c r="BQ458" s="24"/>
      <c r="BR458" s="24"/>
      <c r="BS458" s="24"/>
      <c r="BT458" s="24"/>
      <c r="BU458" s="24"/>
      <c r="BV458" s="24"/>
      <c r="BW458" s="24"/>
      <c r="BX458" s="24"/>
      <c r="BY458" s="24"/>
      <c r="BZ458" s="24"/>
      <c r="CA458" s="24"/>
      <c r="CB458" s="24"/>
      <c r="CC458" s="24"/>
      <c r="CD458" s="24"/>
      <c r="CE458" s="24"/>
    </row>
    <row r="459" spans="46:83" x14ac:dyDescent="0.15">
      <c r="AT459" s="24"/>
      <c r="AU459" s="24"/>
      <c r="AV459" s="24"/>
      <c r="AW459" s="24"/>
      <c r="AX459" s="24"/>
      <c r="AY459" s="24"/>
      <c r="AZ459" s="24"/>
      <c r="BA459" s="24"/>
      <c r="BB459" s="24"/>
      <c r="BC459" s="24"/>
      <c r="BD459" s="24"/>
      <c r="BE459" s="24"/>
      <c r="BF459" s="24"/>
      <c r="BG459" s="24"/>
      <c r="BH459" s="24"/>
      <c r="BI459" s="24"/>
      <c r="BJ459" s="24"/>
      <c r="BK459" s="24"/>
      <c r="BL459" s="24"/>
      <c r="BM459" s="24"/>
      <c r="BN459" s="24"/>
      <c r="BO459" s="24"/>
      <c r="BP459" s="24"/>
      <c r="BQ459" s="24"/>
      <c r="BR459" s="24"/>
      <c r="BS459" s="24"/>
      <c r="BT459" s="24"/>
      <c r="BU459" s="24"/>
      <c r="BV459" s="24"/>
      <c r="BW459" s="24"/>
      <c r="BX459" s="24"/>
      <c r="BY459" s="24"/>
      <c r="BZ459" s="24"/>
      <c r="CA459" s="24"/>
      <c r="CB459" s="24"/>
      <c r="CC459" s="24"/>
      <c r="CD459" s="24"/>
      <c r="CE459" s="24"/>
    </row>
    <row r="460" spans="46:83" x14ac:dyDescent="0.15">
      <c r="AT460" s="24"/>
      <c r="AU460" s="24"/>
      <c r="AV460" s="24"/>
      <c r="AW460" s="24"/>
      <c r="AX460" s="24"/>
      <c r="AY460" s="24"/>
      <c r="AZ460" s="24"/>
      <c r="BA460" s="24"/>
      <c r="BB460" s="24"/>
      <c r="BC460" s="24"/>
      <c r="BD460" s="24"/>
      <c r="BE460" s="24"/>
      <c r="BF460" s="24"/>
      <c r="BG460" s="24"/>
      <c r="BH460" s="24"/>
      <c r="BI460" s="24"/>
      <c r="BJ460" s="24"/>
      <c r="BK460" s="24"/>
      <c r="BL460" s="24"/>
      <c r="BM460" s="24"/>
      <c r="BN460" s="24"/>
      <c r="BO460" s="24"/>
      <c r="BP460" s="24"/>
      <c r="BQ460" s="24"/>
      <c r="BR460" s="24"/>
      <c r="BS460" s="24"/>
      <c r="BT460" s="24"/>
      <c r="BU460" s="24"/>
      <c r="BV460" s="24"/>
      <c r="BW460" s="24"/>
      <c r="BX460" s="24"/>
      <c r="BY460" s="24"/>
      <c r="BZ460" s="24"/>
      <c r="CA460" s="24"/>
      <c r="CB460" s="24"/>
      <c r="CC460" s="24"/>
      <c r="CD460" s="24"/>
      <c r="CE460" s="24"/>
    </row>
    <row r="461" spans="46:83" x14ac:dyDescent="0.15">
      <c r="AT461" s="24"/>
      <c r="AU461" s="24"/>
      <c r="AV461" s="24"/>
      <c r="AW461" s="24"/>
      <c r="AX461" s="24"/>
      <c r="AY461" s="24"/>
      <c r="AZ461" s="24"/>
      <c r="BA461" s="24"/>
      <c r="BB461" s="24"/>
      <c r="BC461" s="24"/>
      <c r="BD461" s="24"/>
      <c r="BE461" s="24"/>
      <c r="BF461" s="24"/>
      <c r="BG461" s="24"/>
      <c r="BH461" s="24"/>
      <c r="BI461" s="24"/>
      <c r="BJ461" s="24"/>
      <c r="BK461" s="24"/>
      <c r="BL461" s="24"/>
      <c r="BM461" s="24"/>
      <c r="BN461" s="24"/>
      <c r="BO461" s="24"/>
      <c r="BP461" s="24"/>
      <c r="BQ461" s="24"/>
      <c r="BR461" s="24"/>
      <c r="BS461" s="24"/>
      <c r="BT461" s="24"/>
      <c r="BU461" s="24"/>
      <c r="BV461" s="24"/>
      <c r="BW461" s="24"/>
      <c r="BX461" s="24"/>
      <c r="BY461" s="24"/>
      <c r="BZ461" s="24"/>
      <c r="CA461" s="24"/>
      <c r="CB461" s="24"/>
      <c r="CC461" s="24"/>
      <c r="CD461" s="24"/>
      <c r="CE461" s="24"/>
    </row>
    <row r="462" spans="46:83" x14ac:dyDescent="0.15">
      <c r="AT462" s="24"/>
      <c r="AU462" s="24"/>
      <c r="AV462" s="24"/>
      <c r="AW462" s="24"/>
      <c r="AX462" s="24"/>
      <c r="AY462" s="24"/>
      <c r="AZ462" s="24"/>
      <c r="BA462" s="24"/>
      <c r="BB462" s="24"/>
      <c r="BC462" s="24"/>
      <c r="BD462" s="24"/>
      <c r="BE462" s="24"/>
      <c r="BF462" s="24"/>
      <c r="BG462" s="24"/>
      <c r="BH462" s="24"/>
      <c r="BI462" s="24"/>
      <c r="BJ462" s="24"/>
      <c r="BK462" s="24"/>
      <c r="BL462" s="24"/>
      <c r="BM462" s="24"/>
      <c r="BN462" s="24"/>
      <c r="BO462" s="24"/>
      <c r="BP462" s="24"/>
      <c r="BQ462" s="24"/>
      <c r="BR462" s="24"/>
      <c r="BS462" s="24"/>
      <c r="BT462" s="24"/>
      <c r="BU462" s="24"/>
      <c r="BV462" s="24"/>
      <c r="BW462" s="24"/>
      <c r="BX462" s="24"/>
      <c r="BY462" s="24"/>
      <c r="BZ462" s="24"/>
      <c r="CA462" s="24"/>
      <c r="CB462" s="24"/>
      <c r="CC462" s="24"/>
      <c r="CD462" s="24"/>
      <c r="CE462" s="24"/>
    </row>
    <row r="463" spans="46:83" x14ac:dyDescent="0.15">
      <c r="AT463" s="24"/>
      <c r="AU463" s="24"/>
      <c r="AV463" s="24"/>
      <c r="AW463" s="24"/>
      <c r="AX463" s="24"/>
      <c r="AY463" s="24"/>
      <c r="AZ463" s="24"/>
      <c r="BA463" s="24"/>
      <c r="BB463" s="24"/>
      <c r="BC463" s="24"/>
      <c r="BD463" s="24"/>
      <c r="BE463" s="24"/>
      <c r="BF463" s="24"/>
      <c r="BG463" s="24"/>
      <c r="BH463" s="24"/>
      <c r="BI463" s="24"/>
      <c r="BJ463" s="24"/>
      <c r="BK463" s="24"/>
      <c r="BL463" s="24"/>
      <c r="BM463" s="24"/>
      <c r="BN463" s="24"/>
      <c r="BO463" s="24"/>
      <c r="BP463" s="24"/>
      <c r="BQ463" s="24"/>
      <c r="BR463" s="24"/>
      <c r="BS463" s="24"/>
      <c r="BT463" s="24"/>
      <c r="BU463" s="24"/>
      <c r="BV463" s="24"/>
      <c r="BW463" s="24"/>
      <c r="BX463" s="24"/>
      <c r="BY463" s="24"/>
      <c r="BZ463" s="24"/>
      <c r="CA463" s="24"/>
      <c r="CB463" s="24"/>
      <c r="CC463" s="24"/>
      <c r="CD463" s="24"/>
      <c r="CE463" s="24"/>
    </row>
    <row r="464" spans="46:83" x14ac:dyDescent="0.15">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row>
    <row r="465" spans="46:83" x14ac:dyDescent="0.15">
      <c r="AT465" s="24"/>
      <c r="AU465" s="24"/>
      <c r="AV465" s="24"/>
      <c r="AW465" s="24"/>
      <c r="AX465" s="24"/>
      <c r="AY465" s="24"/>
      <c r="AZ465" s="24"/>
      <c r="BA465" s="24"/>
      <c r="BB465" s="24"/>
      <c r="BC465" s="24"/>
      <c r="BD465" s="24"/>
      <c r="BE465" s="24"/>
      <c r="BF465" s="24"/>
      <c r="BG465" s="24"/>
      <c r="BH465" s="24"/>
      <c r="BI465" s="24"/>
      <c r="BJ465" s="24"/>
      <c r="BK465" s="24"/>
      <c r="BL465" s="24"/>
      <c r="BM465" s="24"/>
      <c r="BN465" s="24"/>
      <c r="BO465" s="24"/>
      <c r="BP465" s="24"/>
      <c r="BQ465" s="24"/>
      <c r="BR465" s="24"/>
      <c r="BS465" s="24"/>
      <c r="BT465" s="24"/>
      <c r="BU465" s="24"/>
      <c r="BV465" s="24"/>
      <c r="BW465" s="24"/>
      <c r="BX465" s="24"/>
      <c r="BY465" s="24"/>
      <c r="BZ465" s="24"/>
      <c r="CA465" s="24"/>
      <c r="CB465" s="24"/>
      <c r="CC465" s="24"/>
      <c r="CD465" s="24"/>
      <c r="CE465" s="24"/>
    </row>
    <row r="466" spans="46:83" x14ac:dyDescent="0.15">
      <c r="AT466" s="24"/>
      <c r="AU466" s="24"/>
      <c r="AV466" s="24"/>
      <c r="AW466" s="24"/>
      <c r="AX466" s="24"/>
      <c r="AY466" s="24"/>
      <c r="AZ466" s="24"/>
      <c r="BA466" s="24"/>
      <c r="BB466" s="24"/>
      <c r="BC466" s="24"/>
      <c r="BD466" s="24"/>
      <c r="BE466" s="24"/>
      <c r="BF466" s="24"/>
      <c r="BG466" s="24"/>
      <c r="BH466" s="24"/>
      <c r="BI466" s="24"/>
      <c r="BJ466" s="24"/>
      <c r="BK466" s="24"/>
      <c r="BL466" s="24"/>
      <c r="BM466" s="24"/>
      <c r="BN466" s="24"/>
      <c r="BO466" s="24"/>
      <c r="BP466" s="24"/>
      <c r="BQ466" s="24"/>
      <c r="BR466" s="24"/>
      <c r="BS466" s="24"/>
      <c r="BT466" s="24"/>
      <c r="BU466" s="24"/>
      <c r="BV466" s="24"/>
      <c r="BW466" s="24"/>
      <c r="BX466" s="24"/>
      <c r="BY466" s="24"/>
      <c r="BZ466" s="24"/>
      <c r="CA466" s="24"/>
      <c r="CB466" s="24"/>
      <c r="CC466" s="24"/>
      <c r="CD466" s="24"/>
      <c r="CE466" s="24"/>
    </row>
    <row r="467" spans="46:83" x14ac:dyDescent="0.15">
      <c r="AT467" s="24"/>
      <c r="AU467" s="24"/>
      <c r="AV467" s="24"/>
      <c r="AW467" s="24"/>
      <c r="AX467" s="24"/>
      <c r="AY467" s="24"/>
      <c r="AZ467" s="24"/>
      <c r="BA467" s="24"/>
      <c r="BB467" s="24"/>
      <c r="BC467" s="24"/>
      <c r="BD467" s="24"/>
      <c r="BE467" s="24"/>
      <c r="BF467" s="24"/>
      <c r="BG467" s="24"/>
      <c r="BH467" s="24"/>
      <c r="BI467" s="24"/>
      <c r="BJ467" s="24"/>
      <c r="BK467" s="24"/>
      <c r="BL467" s="24"/>
      <c r="BM467" s="24"/>
      <c r="BN467" s="24"/>
      <c r="BO467" s="24"/>
      <c r="BP467" s="24"/>
      <c r="BQ467" s="24"/>
      <c r="BR467" s="24"/>
      <c r="BS467" s="24"/>
      <c r="BT467" s="24"/>
      <c r="BU467" s="24"/>
      <c r="BV467" s="24"/>
      <c r="BW467" s="24"/>
      <c r="BX467" s="24"/>
      <c r="BY467" s="24"/>
      <c r="BZ467" s="24"/>
      <c r="CA467" s="24"/>
      <c r="CB467" s="24"/>
      <c r="CC467" s="24"/>
      <c r="CD467" s="24"/>
      <c r="CE467" s="24"/>
    </row>
    <row r="468" spans="46:83" x14ac:dyDescent="0.15">
      <c r="AT468" s="24"/>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c r="BR468" s="24"/>
      <c r="BS468" s="24"/>
      <c r="BT468" s="24"/>
      <c r="BU468" s="24"/>
      <c r="BV468" s="24"/>
      <c r="BW468" s="24"/>
      <c r="BX468" s="24"/>
      <c r="BY468" s="24"/>
      <c r="BZ468" s="24"/>
      <c r="CA468" s="24"/>
      <c r="CB468" s="24"/>
      <c r="CC468" s="24"/>
      <c r="CD468" s="24"/>
      <c r="CE468" s="24"/>
    </row>
    <row r="469" spans="46:83" x14ac:dyDescent="0.15">
      <c r="AT469" s="24"/>
      <c r="AU469" s="24"/>
      <c r="AV469" s="24"/>
      <c r="AW469" s="24"/>
      <c r="AX469" s="24"/>
      <c r="AY469" s="24"/>
      <c r="AZ469" s="24"/>
      <c r="BA469" s="24"/>
      <c r="BB469" s="24"/>
      <c r="BC469" s="24"/>
      <c r="BD469" s="24"/>
      <c r="BE469" s="24"/>
      <c r="BF469" s="24"/>
      <c r="BG469" s="24"/>
      <c r="BH469" s="24"/>
      <c r="BI469" s="24"/>
      <c r="BJ469" s="24"/>
      <c r="BK469" s="24"/>
      <c r="BL469" s="24"/>
      <c r="BM469" s="24"/>
      <c r="BN469" s="24"/>
      <c r="BO469" s="24"/>
      <c r="BP469" s="24"/>
      <c r="BQ469" s="24"/>
      <c r="BR469" s="24"/>
      <c r="BS469" s="24"/>
      <c r="BT469" s="24"/>
      <c r="BU469" s="24"/>
      <c r="BV469" s="24"/>
      <c r="BW469" s="24"/>
      <c r="BX469" s="24"/>
      <c r="BY469" s="24"/>
      <c r="BZ469" s="24"/>
      <c r="CA469" s="24"/>
      <c r="CB469" s="24"/>
      <c r="CC469" s="24"/>
      <c r="CD469" s="24"/>
      <c r="CE469" s="24"/>
    </row>
    <row r="470" spans="46:83" x14ac:dyDescent="0.15">
      <c r="AT470" s="24"/>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c r="BR470" s="24"/>
      <c r="BS470" s="24"/>
      <c r="BT470" s="24"/>
      <c r="BU470" s="24"/>
      <c r="BV470" s="24"/>
      <c r="BW470" s="24"/>
      <c r="BX470" s="24"/>
      <c r="BY470" s="24"/>
      <c r="BZ470" s="24"/>
      <c r="CA470" s="24"/>
      <c r="CB470" s="24"/>
      <c r="CC470" s="24"/>
      <c r="CD470" s="24"/>
      <c r="CE470" s="24"/>
    </row>
    <row r="471" spans="46:83" x14ac:dyDescent="0.15">
      <c r="AT471" s="24"/>
      <c r="AU471" s="24"/>
      <c r="AV471" s="24"/>
      <c r="AW471" s="24"/>
      <c r="AX471" s="24"/>
      <c r="AY471" s="24"/>
      <c r="AZ471" s="24"/>
      <c r="BA471" s="24"/>
      <c r="BB471" s="24"/>
      <c r="BC471" s="24"/>
      <c r="BD471" s="24"/>
      <c r="BE471" s="24"/>
      <c r="BF471" s="24"/>
      <c r="BG471" s="24"/>
      <c r="BH471" s="24"/>
      <c r="BI471" s="24"/>
      <c r="BJ471" s="24"/>
      <c r="BK471" s="24"/>
      <c r="BL471" s="24"/>
      <c r="BM471" s="24"/>
      <c r="BN471" s="24"/>
      <c r="BO471" s="24"/>
      <c r="BP471" s="24"/>
      <c r="BQ471" s="24"/>
      <c r="BR471" s="24"/>
      <c r="BS471" s="24"/>
      <c r="BT471" s="24"/>
      <c r="BU471" s="24"/>
      <c r="BV471" s="24"/>
      <c r="BW471" s="24"/>
      <c r="BX471" s="24"/>
      <c r="BY471" s="24"/>
      <c r="BZ471" s="24"/>
      <c r="CA471" s="24"/>
      <c r="CB471" s="24"/>
      <c r="CC471" s="24"/>
      <c r="CD471" s="24"/>
      <c r="CE471" s="24"/>
    </row>
    <row r="472" spans="46:83" x14ac:dyDescent="0.15">
      <c r="AT472" s="24"/>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c r="BR472" s="24"/>
      <c r="BS472" s="24"/>
      <c r="BT472" s="24"/>
      <c r="BU472" s="24"/>
      <c r="BV472" s="24"/>
      <c r="BW472" s="24"/>
      <c r="BX472" s="24"/>
      <c r="BY472" s="24"/>
      <c r="BZ472" s="24"/>
      <c r="CA472" s="24"/>
      <c r="CB472" s="24"/>
      <c r="CC472" s="24"/>
      <c r="CD472" s="24"/>
      <c r="CE472" s="24"/>
    </row>
    <row r="473" spans="46:83" x14ac:dyDescent="0.15">
      <c r="AT473" s="24"/>
      <c r="AU473" s="24"/>
      <c r="AV473" s="24"/>
      <c r="AW473" s="24"/>
      <c r="AX473" s="24"/>
      <c r="AY473" s="24"/>
      <c r="AZ473" s="24"/>
      <c r="BA473" s="24"/>
      <c r="BB473" s="24"/>
      <c r="BC473" s="24"/>
      <c r="BD473" s="24"/>
      <c r="BE473" s="24"/>
      <c r="BF473" s="24"/>
      <c r="BG473" s="24"/>
      <c r="BH473" s="24"/>
      <c r="BI473" s="24"/>
      <c r="BJ473" s="24"/>
      <c r="BK473" s="24"/>
      <c r="BL473" s="24"/>
      <c r="BM473" s="24"/>
      <c r="BN473" s="24"/>
      <c r="BO473" s="24"/>
      <c r="BP473" s="24"/>
      <c r="BQ473" s="24"/>
      <c r="BR473" s="24"/>
      <c r="BS473" s="24"/>
      <c r="BT473" s="24"/>
      <c r="BU473" s="24"/>
      <c r="BV473" s="24"/>
      <c r="BW473" s="24"/>
      <c r="BX473" s="24"/>
      <c r="BY473" s="24"/>
      <c r="BZ473" s="24"/>
      <c r="CA473" s="24"/>
      <c r="CB473" s="24"/>
      <c r="CC473" s="24"/>
      <c r="CD473" s="24"/>
      <c r="CE473" s="24"/>
    </row>
    <row r="474" spans="46:83" x14ac:dyDescent="0.15">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c r="BR474" s="24"/>
      <c r="BS474" s="24"/>
      <c r="BT474" s="24"/>
      <c r="BU474" s="24"/>
      <c r="BV474" s="24"/>
      <c r="BW474" s="24"/>
      <c r="BX474" s="24"/>
      <c r="BY474" s="24"/>
      <c r="BZ474" s="24"/>
      <c r="CA474" s="24"/>
      <c r="CB474" s="24"/>
      <c r="CC474" s="24"/>
      <c r="CD474" s="24"/>
      <c r="CE474" s="24"/>
    </row>
    <row r="475" spans="46:83" x14ac:dyDescent="0.15">
      <c r="AT475" s="24"/>
      <c r="AU475" s="24"/>
      <c r="AV475" s="24"/>
      <c r="AW475" s="24"/>
      <c r="AX475" s="24"/>
      <c r="AY475" s="24"/>
      <c r="AZ475" s="24"/>
      <c r="BA475" s="24"/>
      <c r="BB475" s="24"/>
      <c r="BC475" s="24"/>
      <c r="BD475" s="24"/>
      <c r="BE475" s="24"/>
      <c r="BF475" s="24"/>
      <c r="BG475" s="24"/>
      <c r="BH475" s="24"/>
      <c r="BI475" s="24"/>
      <c r="BJ475" s="24"/>
      <c r="BK475" s="24"/>
      <c r="BL475" s="24"/>
      <c r="BM475" s="24"/>
      <c r="BN475" s="24"/>
      <c r="BO475" s="24"/>
      <c r="BP475" s="24"/>
      <c r="BQ475" s="24"/>
      <c r="BR475" s="24"/>
      <c r="BS475" s="24"/>
      <c r="BT475" s="24"/>
      <c r="BU475" s="24"/>
      <c r="BV475" s="24"/>
      <c r="BW475" s="24"/>
      <c r="BX475" s="24"/>
      <c r="BY475" s="24"/>
      <c r="BZ475" s="24"/>
      <c r="CA475" s="24"/>
      <c r="CB475" s="24"/>
      <c r="CC475" s="24"/>
      <c r="CD475" s="24"/>
      <c r="CE475" s="24"/>
    </row>
    <row r="476" spans="46:83" x14ac:dyDescent="0.15">
      <c r="AT476" s="24"/>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c r="BR476" s="24"/>
      <c r="BS476" s="24"/>
      <c r="BT476" s="24"/>
      <c r="BU476" s="24"/>
      <c r="BV476" s="24"/>
      <c r="BW476" s="24"/>
      <c r="BX476" s="24"/>
      <c r="BY476" s="24"/>
      <c r="BZ476" s="24"/>
      <c r="CA476" s="24"/>
      <c r="CB476" s="24"/>
      <c r="CC476" s="24"/>
      <c r="CD476" s="24"/>
      <c r="CE476" s="24"/>
    </row>
    <row r="477" spans="46:83" x14ac:dyDescent="0.15">
      <c r="AT477" s="24"/>
      <c r="AU477" s="24"/>
      <c r="AV477" s="24"/>
      <c r="AW477" s="24"/>
      <c r="AX477" s="24"/>
      <c r="AY477" s="24"/>
      <c r="AZ477" s="24"/>
      <c r="BA477" s="24"/>
      <c r="BB477" s="24"/>
      <c r="BC477" s="24"/>
      <c r="BD477" s="24"/>
      <c r="BE477" s="24"/>
      <c r="BF477" s="24"/>
      <c r="BG477" s="24"/>
      <c r="BH477" s="24"/>
      <c r="BI477" s="24"/>
      <c r="BJ477" s="24"/>
      <c r="BK477" s="24"/>
      <c r="BL477" s="24"/>
      <c r="BM477" s="24"/>
      <c r="BN477" s="24"/>
      <c r="BO477" s="24"/>
      <c r="BP477" s="24"/>
      <c r="BQ477" s="24"/>
      <c r="BR477" s="24"/>
      <c r="BS477" s="24"/>
      <c r="BT477" s="24"/>
      <c r="BU477" s="24"/>
      <c r="BV477" s="24"/>
      <c r="BW477" s="24"/>
      <c r="BX477" s="24"/>
      <c r="BY477" s="24"/>
      <c r="BZ477" s="24"/>
      <c r="CA477" s="24"/>
      <c r="CB477" s="24"/>
      <c r="CC477" s="24"/>
      <c r="CD477" s="24"/>
      <c r="CE477" s="24"/>
    </row>
    <row r="478" spans="46:83" x14ac:dyDescent="0.15">
      <c r="AT478" s="24"/>
      <c r="AU478" s="24"/>
      <c r="AV478" s="24"/>
      <c r="AW478" s="24"/>
      <c r="AX478" s="24"/>
      <c r="AY478" s="24"/>
      <c r="AZ478" s="24"/>
      <c r="BA478" s="24"/>
      <c r="BB478" s="24"/>
      <c r="BC478" s="24"/>
      <c r="BD478" s="24"/>
      <c r="BE478" s="24"/>
      <c r="BF478" s="24"/>
      <c r="BG478" s="24"/>
      <c r="BH478" s="24"/>
      <c r="BI478" s="24"/>
      <c r="BJ478" s="24"/>
      <c r="BK478" s="24"/>
      <c r="BL478" s="24"/>
      <c r="BM478" s="24"/>
      <c r="BN478" s="24"/>
      <c r="BO478" s="24"/>
      <c r="BP478" s="24"/>
      <c r="BQ478" s="24"/>
      <c r="BR478" s="24"/>
      <c r="BS478" s="24"/>
      <c r="BT478" s="24"/>
      <c r="BU478" s="24"/>
      <c r="BV478" s="24"/>
      <c r="BW478" s="24"/>
      <c r="BX478" s="24"/>
      <c r="BY478" s="24"/>
      <c r="BZ478" s="24"/>
      <c r="CA478" s="24"/>
      <c r="CB478" s="24"/>
      <c r="CC478" s="24"/>
      <c r="CD478" s="24"/>
      <c r="CE478" s="24"/>
    </row>
    <row r="479" spans="46:83" x14ac:dyDescent="0.15">
      <c r="AT479" s="24"/>
      <c r="AU479" s="24"/>
      <c r="AV479" s="24"/>
      <c r="AW479" s="24"/>
      <c r="AX479" s="24"/>
      <c r="AY479" s="24"/>
      <c r="AZ479" s="24"/>
      <c r="BA479" s="24"/>
      <c r="BB479" s="24"/>
      <c r="BC479" s="24"/>
      <c r="BD479" s="24"/>
      <c r="BE479" s="24"/>
      <c r="BF479" s="24"/>
      <c r="BG479" s="24"/>
      <c r="BH479" s="24"/>
      <c r="BI479" s="24"/>
      <c r="BJ479" s="24"/>
      <c r="BK479" s="24"/>
      <c r="BL479" s="24"/>
      <c r="BM479" s="24"/>
      <c r="BN479" s="24"/>
      <c r="BO479" s="24"/>
      <c r="BP479" s="24"/>
      <c r="BQ479" s="24"/>
      <c r="BR479" s="24"/>
      <c r="BS479" s="24"/>
      <c r="BT479" s="24"/>
      <c r="BU479" s="24"/>
      <c r="BV479" s="24"/>
      <c r="BW479" s="24"/>
      <c r="BX479" s="24"/>
      <c r="BY479" s="24"/>
      <c r="BZ479" s="24"/>
      <c r="CA479" s="24"/>
      <c r="CB479" s="24"/>
      <c r="CC479" s="24"/>
      <c r="CD479" s="24"/>
      <c r="CE479" s="24"/>
    </row>
    <row r="480" spans="46:83" x14ac:dyDescent="0.15">
      <c r="AT480" s="24"/>
      <c r="AU480" s="24"/>
      <c r="AV480" s="24"/>
      <c r="AW480" s="24"/>
      <c r="AX480" s="24"/>
      <c r="AY480" s="24"/>
      <c r="AZ480" s="24"/>
      <c r="BA480" s="24"/>
      <c r="BB480" s="24"/>
      <c r="BC480" s="24"/>
      <c r="BD480" s="24"/>
      <c r="BE480" s="24"/>
      <c r="BF480" s="24"/>
      <c r="BG480" s="24"/>
      <c r="BH480" s="24"/>
      <c r="BI480" s="24"/>
      <c r="BJ480" s="24"/>
      <c r="BK480" s="24"/>
      <c r="BL480" s="24"/>
      <c r="BM480" s="24"/>
      <c r="BN480" s="24"/>
      <c r="BO480" s="24"/>
      <c r="BP480" s="24"/>
      <c r="BQ480" s="24"/>
      <c r="BR480" s="24"/>
      <c r="BS480" s="24"/>
      <c r="BT480" s="24"/>
      <c r="BU480" s="24"/>
      <c r="BV480" s="24"/>
      <c r="BW480" s="24"/>
      <c r="BX480" s="24"/>
      <c r="BY480" s="24"/>
      <c r="BZ480" s="24"/>
      <c r="CA480" s="24"/>
      <c r="CB480" s="24"/>
      <c r="CC480" s="24"/>
      <c r="CD480" s="24"/>
      <c r="CE480" s="24"/>
    </row>
    <row r="481" spans="46:83" x14ac:dyDescent="0.15">
      <c r="AT481" s="24"/>
      <c r="AU481" s="24"/>
      <c r="AV481" s="24"/>
      <c r="AW481" s="24"/>
      <c r="AX481" s="24"/>
      <c r="AY481" s="24"/>
      <c r="AZ481" s="24"/>
      <c r="BA481" s="24"/>
      <c r="BB481" s="24"/>
      <c r="BC481" s="24"/>
      <c r="BD481" s="24"/>
      <c r="BE481" s="24"/>
      <c r="BF481" s="24"/>
      <c r="BG481" s="24"/>
      <c r="BH481" s="24"/>
      <c r="BI481" s="24"/>
      <c r="BJ481" s="24"/>
      <c r="BK481" s="24"/>
      <c r="BL481" s="24"/>
      <c r="BM481" s="24"/>
      <c r="BN481" s="24"/>
      <c r="BO481" s="24"/>
      <c r="BP481" s="24"/>
      <c r="BQ481" s="24"/>
      <c r="BR481" s="24"/>
      <c r="BS481" s="24"/>
      <c r="BT481" s="24"/>
      <c r="BU481" s="24"/>
      <c r="BV481" s="24"/>
      <c r="BW481" s="24"/>
      <c r="BX481" s="24"/>
      <c r="BY481" s="24"/>
      <c r="BZ481" s="24"/>
      <c r="CA481" s="24"/>
      <c r="CB481" s="24"/>
      <c r="CC481" s="24"/>
      <c r="CD481" s="24"/>
      <c r="CE481" s="24"/>
    </row>
    <row r="482" spans="46:83" x14ac:dyDescent="0.15">
      <c r="AT482" s="24"/>
      <c r="AU482" s="24"/>
      <c r="AV482" s="24"/>
      <c r="AW482" s="24"/>
      <c r="AX482" s="24"/>
      <c r="AY482" s="24"/>
      <c r="AZ482" s="24"/>
      <c r="BA482" s="24"/>
      <c r="BB482" s="24"/>
      <c r="BC482" s="24"/>
      <c r="BD482" s="24"/>
      <c r="BE482" s="24"/>
      <c r="BF482" s="24"/>
      <c r="BG482" s="24"/>
      <c r="BH482" s="24"/>
      <c r="BI482" s="24"/>
      <c r="BJ482" s="24"/>
      <c r="BK482" s="24"/>
      <c r="BL482" s="24"/>
      <c r="BM482" s="24"/>
      <c r="BN482" s="24"/>
      <c r="BO482" s="24"/>
      <c r="BP482" s="24"/>
      <c r="BQ482" s="24"/>
      <c r="BR482" s="24"/>
      <c r="BS482" s="24"/>
      <c r="BT482" s="24"/>
      <c r="BU482" s="24"/>
      <c r="BV482" s="24"/>
      <c r="BW482" s="24"/>
      <c r="BX482" s="24"/>
      <c r="BY482" s="24"/>
      <c r="BZ482" s="24"/>
      <c r="CA482" s="24"/>
      <c r="CB482" s="24"/>
      <c r="CC482" s="24"/>
      <c r="CD482" s="24"/>
      <c r="CE482" s="24"/>
    </row>
    <row r="483" spans="46:83" x14ac:dyDescent="0.15">
      <c r="AT483" s="24"/>
      <c r="AU483" s="24"/>
      <c r="AV483" s="24"/>
      <c r="AW483" s="24"/>
      <c r="AX483" s="24"/>
      <c r="AY483" s="24"/>
      <c r="AZ483" s="24"/>
      <c r="BA483" s="24"/>
      <c r="BB483" s="24"/>
      <c r="BC483" s="24"/>
      <c r="BD483" s="24"/>
      <c r="BE483" s="24"/>
      <c r="BF483" s="24"/>
      <c r="BG483" s="24"/>
      <c r="BH483" s="24"/>
      <c r="BI483" s="24"/>
      <c r="BJ483" s="24"/>
      <c r="BK483" s="24"/>
      <c r="BL483" s="24"/>
      <c r="BM483" s="24"/>
      <c r="BN483" s="24"/>
      <c r="BO483" s="24"/>
      <c r="BP483" s="24"/>
      <c r="BQ483" s="24"/>
      <c r="BR483" s="24"/>
      <c r="BS483" s="24"/>
      <c r="BT483" s="24"/>
      <c r="BU483" s="24"/>
      <c r="BV483" s="24"/>
      <c r="BW483" s="24"/>
      <c r="BX483" s="24"/>
      <c r="BY483" s="24"/>
      <c r="BZ483" s="24"/>
      <c r="CA483" s="24"/>
      <c r="CB483" s="24"/>
      <c r="CC483" s="24"/>
      <c r="CD483" s="24"/>
      <c r="CE483" s="24"/>
    </row>
    <row r="484" spans="46:83" x14ac:dyDescent="0.15">
      <c r="AT484" s="24"/>
      <c r="AU484" s="24"/>
      <c r="AV484" s="24"/>
      <c r="AW484" s="24"/>
      <c r="AX484" s="24"/>
      <c r="AY484" s="24"/>
      <c r="AZ484" s="24"/>
      <c r="BA484" s="24"/>
      <c r="BB484" s="24"/>
      <c r="BC484" s="24"/>
      <c r="BD484" s="24"/>
      <c r="BE484" s="24"/>
      <c r="BF484" s="24"/>
      <c r="BG484" s="24"/>
      <c r="BH484" s="24"/>
      <c r="BI484" s="24"/>
      <c r="BJ484" s="24"/>
      <c r="BK484" s="24"/>
      <c r="BL484" s="24"/>
      <c r="BM484" s="24"/>
      <c r="BN484" s="24"/>
      <c r="BO484" s="24"/>
      <c r="BP484" s="24"/>
      <c r="BQ484" s="24"/>
      <c r="BR484" s="24"/>
      <c r="BS484" s="24"/>
      <c r="BT484" s="24"/>
      <c r="BU484" s="24"/>
      <c r="BV484" s="24"/>
      <c r="BW484" s="24"/>
      <c r="BX484" s="24"/>
      <c r="BY484" s="24"/>
      <c r="BZ484" s="24"/>
      <c r="CA484" s="24"/>
      <c r="CB484" s="24"/>
      <c r="CC484" s="24"/>
      <c r="CD484" s="24"/>
      <c r="CE484" s="24"/>
    </row>
    <row r="485" spans="46:83" x14ac:dyDescent="0.15">
      <c r="AT485" s="24"/>
      <c r="AU485" s="24"/>
      <c r="AV485" s="24"/>
      <c r="AW485" s="24"/>
      <c r="AX485" s="24"/>
      <c r="AY485" s="24"/>
      <c r="AZ485" s="24"/>
      <c r="BA485" s="24"/>
      <c r="BB485" s="24"/>
      <c r="BC485" s="24"/>
      <c r="BD485" s="24"/>
      <c r="BE485" s="24"/>
      <c r="BF485" s="24"/>
      <c r="BG485" s="24"/>
      <c r="BH485" s="24"/>
      <c r="BI485" s="24"/>
      <c r="BJ485" s="24"/>
      <c r="BK485" s="24"/>
      <c r="BL485" s="24"/>
      <c r="BM485" s="24"/>
      <c r="BN485" s="24"/>
      <c r="BO485" s="24"/>
      <c r="BP485" s="24"/>
      <c r="BQ485" s="24"/>
      <c r="BR485" s="24"/>
      <c r="BS485" s="24"/>
      <c r="BT485" s="24"/>
      <c r="BU485" s="24"/>
      <c r="BV485" s="24"/>
      <c r="BW485" s="24"/>
      <c r="BX485" s="24"/>
      <c r="BY485" s="24"/>
      <c r="BZ485" s="24"/>
      <c r="CA485" s="24"/>
      <c r="CB485" s="24"/>
      <c r="CC485" s="24"/>
      <c r="CD485" s="24"/>
      <c r="CE485" s="24"/>
    </row>
    <row r="486" spans="46:83" x14ac:dyDescent="0.15">
      <c r="AT486" s="24"/>
      <c r="AU486" s="24"/>
      <c r="AV486" s="24"/>
      <c r="AW486" s="24"/>
      <c r="AX486" s="24"/>
      <c r="AY486" s="24"/>
      <c r="AZ486" s="24"/>
      <c r="BA486" s="24"/>
      <c r="BB486" s="24"/>
      <c r="BC486" s="24"/>
      <c r="BD486" s="24"/>
      <c r="BE486" s="24"/>
      <c r="BF486" s="24"/>
      <c r="BG486" s="24"/>
      <c r="BH486" s="24"/>
      <c r="BI486" s="24"/>
      <c r="BJ486" s="24"/>
      <c r="BK486" s="24"/>
      <c r="BL486" s="24"/>
      <c r="BM486" s="24"/>
      <c r="BN486" s="24"/>
      <c r="BO486" s="24"/>
      <c r="BP486" s="24"/>
      <c r="BQ486" s="24"/>
      <c r="BR486" s="24"/>
      <c r="BS486" s="24"/>
      <c r="BT486" s="24"/>
      <c r="BU486" s="24"/>
      <c r="BV486" s="24"/>
      <c r="BW486" s="24"/>
      <c r="BX486" s="24"/>
      <c r="BY486" s="24"/>
      <c r="BZ486" s="24"/>
      <c r="CA486" s="24"/>
      <c r="CB486" s="24"/>
      <c r="CC486" s="24"/>
      <c r="CD486" s="24"/>
      <c r="CE486" s="24"/>
    </row>
    <row r="487" spans="46:83" x14ac:dyDescent="0.15">
      <c r="AT487" s="24"/>
      <c r="AU487" s="24"/>
      <c r="AV487" s="24"/>
      <c r="AW487" s="24"/>
      <c r="AX487" s="24"/>
      <c r="AY487" s="24"/>
      <c r="AZ487" s="24"/>
      <c r="BA487" s="24"/>
      <c r="BB487" s="24"/>
      <c r="BC487" s="24"/>
      <c r="BD487" s="24"/>
      <c r="BE487" s="24"/>
      <c r="BF487" s="24"/>
      <c r="BG487" s="24"/>
      <c r="BH487" s="24"/>
      <c r="BI487" s="24"/>
      <c r="BJ487" s="24"/>
      <c r="BK487" s="24"/>
      <c r="BL487" s="24"/>
      <c r="BM487" s="24"/>
      <c r="BN487" s="24"/>
      <c r="BO487" s="24"/>
      <c r="BP487" s="24"/>
      <c r="BQ487" s="24"/>
      <c r="BR487" s="24"/>
      <c r="BS487" s="24"/>
      <c r="BT487" s="24"/>
      <c r="BU487" s="24"/>
      <c r="BV487" s="24"/>
      <c r="BW487" s="24"/>
      <c r="BX487" s="24"/>
      <c r="BY487" s="24"/>
      <c r="BZ487" s="24"/>
      <c r="CA487" s="24"/>
      <c r="CB487" s="24"/>
      <c r="CC487" s="24"/>
      <c r="CD487" s="24"/>
      <c r="CE487" s="24"/>
    </row>
    <row r="488" spans="46:83" x14ac:dyDescent="0.15">
      <c r="AT488" s="24"/>
      <c r="AU488" s="24"/>
      <c r="AV488" s="24"/>
      <c r="AW488" s="24"/>
      <c r="AX488" s="24"/>
      <c r="AY488" s="24"/>
      <c r="AZ488" s="24"/>
      <c r="BA488" s="24"/>
      <c r="BB488" s="24"/>
      <c r="BC488" s="24"/>
      <c r="BD488" s="24"/>
      <c r="BE488" s="24"/>
      <c r="BF488" s="24"/>
      <c r="BG488" s="24"/>
      <c r="BH488" s="24"/>
      <c r="BI488" s="24"/>
      <c r="BJ488" s="24"/>
      <c r="BK488" s="24"/>
      <c r="BL488" s="24"/>
      <c r="BM488" s="24"/>
      <c r="BN488" s="24"/>
      <c r="BO488" s="24"/>
      <c r="BP488" s="24"/>
      <c r="BQ488" s="24"/>
      <c r="BR488" s="24"/>
      <c r="BS488" s="24"/>
      <c r="BT488" s="24"/>
      <c r="BU488" s="24"/>
      <c r="BV488" s="24"/>
      <c r="BW488" s="24"/>
      <c r="BX488" s="24"/>
      <c r="BY488" s="24"/>
      <c r="BZ488" s="24"/>
      <c r="CA488" s="24"/>
      <c r="CB488" s="24"/>
      <c r="CC488" s="24"/>
      <c r="CD488" s="24"/>
      <c r="CE488" s="24"/>
    </row>
    <row r="489" spans="46:83" x14ac:dyDescent="0.15">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row>
    <row r="490" spans="46:83" x14ac:dyDescent="0.15">
      <c r="AT490" s="24"/>
      <c r="AU490" s="24"/>
      <c r="AV490" s="24"/>
      <c r="AW490" s="24"/>
      <c r="AX490" s="24"/>
      <c r="AY490" s="24"/>
      <c r="AZ490" s="24"/>
      <c r="BA490" s="24"/>
      <c r="BB490" s="24"/>
      <c r="BC490" s="24"/>
      <c r="BD490" s="24"/>
      <c r="BE490" s="24"/>
      <c r="BF490" s="24"/>
      <c r="BG490" s="24"/>
      <c r="BH490" s="24"/>
      <c r="BI490" s="24"/>
      <c r="BJ490" s="24"/>
      <c r="BK490" s="24"/>
      <c r="BL490" s="24"/>
      <c r="BM490" s="24"/>
      <c r="BN490" s="24"/>
      <c r="BO490" s="24"/>
      <c r="BP490" s="24"/>
      <c r="BQ490" s="24"/>
      <c r="BR490" s="24"/>
      <c r="BS490" s="24"/>
      <c r="BT490" s="24"/>
      <c r="BU490" s="24"/>
      <c r="BV490" s="24"/>
      <c r="BW490" s="24"/>
      <c r="BX490" s="24"/>
      <c r="BY490" s="24"/>
      <c r="BZ490" s="24"/>
      <c r="CA490" s="24"/>
      <c r="CB490" s="24"/>
      <c r="CC490" s="24"/>
      <c r="CD490" s="24"/>
      <c r="CE490" s="24"/>
    </row>
    <row r="491" spans="46:83" x14ac:dyDescent="0.15">
      <c r="AT491" s="24"/>
      <c r="AU491" s="24"/>
      <c r="AV491" s="24"/>
      <c r="AW491" s="24"/>
      <c r="AX491" s="24"/>
      <c r="AY491" s="24"/>
      <c r="AZ491" s="24"/>
      <c r="BA491" s="24"/>
      <c r="BB491" s="24"/>
      <c r="BC491" s="24"/>
      <c r="BD491" s="24"/>
      <c r="BE491" s="24"/>
      <c r="BF491" s="24"/>
      <c r="BG491" s="24"/>
      <c r="BH491" s="24"/>
      <c r="BI491" s="24"/>
      <c r="BJ491" s="24"/>
      <c r="BK491" s="24"/>
      <c r="BL491" s="24"/>
      <c r="BM491" s="24"/>
      <c r="BN491" s="24"/>
      <c r="BO491" s="24"/>
      <c r="BP491" s="24"/>
      <c r="BQ491" s="24"/>
      <c r="BR491" s="24"/>
      <c r="BS491" s="24"/>
      <c r="BT491" s="24"/>
      <c r="BU491" s="24"/>
      <c r="BV491" s="24"/>
      <c r="BW491" s="24"/>
      <c r="BX491" s="24"/>
      <c r="BY491" s="24"/>
      <c r="BZ491" s="24"/>
      <c r="CA491" s="24"/>
      <c r="CB491" s="24"/>
      <c r="CC491" s="24"/>
      <c r="CD491" s="24"/>
      <c r="CE491" s="24"/>
    </row>
    <row r="492" spans="46:83" x14ac:dyDescent="0.15">
      <c r="AT492" s="24"/>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c r="BR492" s="24"/>
      <c r="BS492" s="24"/>
      <c r="BT492" s="24"/>
      <c r="BU492" s="24"/>
      <c r="BV492" s="24"/>
      <c r="BW492" s="24"/>
      <c r="BX492" s="24"/>
      <c r="BY492" s="24"/>
      <c r="BZ492" s="24"/>
      <c r="CA492" s="24"/>
      <c r="CB492" s="24"/>
      <c r="CC492" s="24"/>
      <c r="CD492" s="24"/>
      <c r="CE492" s="24"/>
    </row>
    <row r="493" spans="46:83" x14ac:dyDescent="0.15">
      <c r="AT493" s="24"/>
      <c r="AU493" s="24"/>
      <c r="AV493" s="24"/>
      <c r="AW493" s="24"/>
      <c r="AX493" s="24"/>
      <c r="AY493" s="24"/>
      <c r="AZ493" s="24"/>
      <c r="BA493" s="24"/>
      <c r="BB493" s="24"/>
      <c r="BC493" s="24"/>
      <c r="BD493" s="24"/>
      <c r="BE493" s="24"/>
      <c r="BF493" s="24"/>
      <c r="BG493" s="24"/>
      <c r="BH493" s="24"/>
      <c r="BI493" s="24"/>
      <c r="BJ493" s="24"/>
      <c r="BK493" s="24"/>
      <c r="BL493" s="24"/>
      <c r="BM493" s="24"/>
      <c r="BN493" s="24"/>
      <c r="BO493" s="24"/>
      <c r="BP493" s="24"/>
      <c r="BQ493" s="24"/>
      <c r="BR493" s="24"/>
      <c r="BS493" s="24"/>
      <c r="BT493" s="24"/>
      <c r="BU493" s="24"/>
      <c r="BV493" s="24"/>
      <c r="BW493" s="24"/>
      <c r="BX493" s="24"/>
      <c r="BY493" s="24"/>
      <c r="BZ493" s="24"/>
      <c r="CA493" s="24"/>
      <c r="CB493" s="24"/>
      <c r="CC493" s="24"/>
      <c r="CD493" s="24"/>
      <c r="CE493" s="24"/>
    </row>
    <row r="494" spans="46:83" x14ac:dyDescent="0.15">
      <c r="AT494" s="24"/>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c r="BR494" s="24"/>
      <c r="BS494" s="24"/>
      <c r="BT494" s="24"/>
      <c r="BU494" s="24"/>
      <c r="BV494" s="24"/>
      <c r="BW494" s="24"/>
      <c r="BX494" s="24"/>
      <c r="BY494" s="24"/>
      <c r="BZ494" s="24"/>
      <c r="CA494" s="24"/>
      <c r="CB494" s="24"/>
      <c r="CC494" s="24"/>
      <c r="CD494" s="24"/>
      <c r="CE494" s="24"/>
    </row>
    <row r="495" spans="46:83" x14ac:dyDescent="0.15">
      <c r="AT495" s="24"/>
      <c r="AU495" s="24"/>
      <c r="AV495" s="24"/>
      <c r="AW495" s="24"/>
      <c r="AX495" s="24"/>
      <c r="AY495" s="24"/>
      <c r="AZ495" s="24"/>
      <c r="BA495" s="24"/>
      <c r="BB495" s="24"/>
      <c r="BC495" s="24"/>
      <c r="BD495" s="24"/>
      <c r="BE495" s="24"/>
      <c r="BF495" s="24"/>
      <c r="BG495" s="24"/>
      <c r="BH495" s="24"/>
      <c r="BI495" s="24"/>
      <c r="BJ495" s="24"/>
      <c r="BK495" s="24"/>
      <c r="BL495" s="24"/>
      <c r="BM495" s="24"/>
      <c r="BN495" s="24"/>
      <c r="BO495" s="24"/>
      <c r="BP495" s="24"/>
      <c r="BQ495" s="24"/>
      <c r="BR495" s="24"/>
      <c r="BS495" s="24"/>
      <c r="BT495" s="24"/>
      <c r="BU495" s="24"/>
      <c r="BV495" s="24"/>
      <c r="BW495" s="24"/>
      <c r="BX495" s="24"/>
      <c r="BY495" s="24"/>
      <c r="BZ495" s="24"/>
      <c r="CA495" s="24"/>
      <c r="CB495" s="24"/>
      <c r="CC495" s="24"/>
      <c r="CD495" s="24"/>
      <c r="CE495" s="24"/>
    </row>
    <row r="496" spans="46:83" x14ac:dyDescent="0.15">
      <c r="AT496" s="24"/>
      <c r="AU496" s="24"/>
      <c r="AV496" s="24"/>
      <c r="AW496" s="24"/>
      <c r="AX496" s="24"/>
      <c r="AY496" s="24"/>
      <c r="AZ496" s="24"/>
      <c r="BA496" s="24"/>
      <c r="BB496" s="24"/>
      <c r="BC496" s="24"/>
      <c r="BD496" s="24"/>
      <c r="BE496" s="24"/>
      <c r="BF496" s="24"/>
      <c r="BG496" s="24"/>
      <c r="BH496" s="24"/>
      <c r="BI496" s="24"/>
      <c r="BJ496" s="24"/>
      <c r="BK496" s="24"/>
      <c r="BL496" s="24"/>
      <c r="BM496" s="24"/>
      <c r="BN496" s="24"/>
      <c r="BO496" s="24"/>
      <c r="BP496" s="24"/>
      <c r="BQ496" s="24"/>
      <c r="BR496" s="24"/>
      <c r="BS496" s="24"/>
      <c r="BT496" s="24"/>
      <c r="BU496" s="24"/>
      <c r="BV496" s="24"/>
      <c r="BW496" s="24"/>
      <c r="BX496" s="24"/>
      <c r="BY496" s="24"/>
      <c r="BZ496" s="24"/>
      <c r="CA496" s="24"/>
      <c r="CB496" s="24"/>
      <c r="CC496" s="24"/>
      <c r="CD496" s="24"/>
      <c r="CE496" s="24"/>
    </row>
    <row r="497" spans="46:83" x14ac:dyDescent="0.15">
      <c r="AT497" s="24"/>
      <c r="AU497" s="24"/>
      <c r="AV497" s="24"/>
      <c r="AW497" s="24"/>
      <c r="AX497" s="24"/>
      <c r="AY497" s="24"/>
      <c r="AZ497" s="24"/>
      <c r="BA497" s="24"/>
      <c r="BB497" s="24"/>
      <c r="BC497" s="24"/>
      <c r="BD497" s="24"/>
      <c r="BE497" s="24"/>
      <c r="BF497" s="24"/>
      <c r="BG497" s="24"/>
      <c r="BH497" s="24"/>
      <c r="BI497" s="24"/>
      <c r="BJ497" s="24"/>
      <c r="BK497" s="24"/>
      <c r="BL497" s="24"/>
      <c r="BM497" s="24"/>
      <c r="BN497" s="24"/>
      <c r="BO497" s="24"/>
      <c r="BP497" s="24"/>
      <c r="BQ497" s="24"/>
      <c r="BR497" s="24"/>
      <c r="BS497" s="24"/>
      <c r="BT497" s="24"/>
      <c r="BU497" s="24"/>
      <c r="BV497" s="24"/>
      <c r="BW497" s="24"/>
      <c r="BX497" s="24"/>
      <c r="BY497" s="24"/>
      <c r="BZ497" s="24"/>
      <c r="CA497" s="24"/>
      <c r="CB497" s="24"/>
      <c r="CC497" s="24"/>
      <c r="CD497" s="24"/>
      <c r="CE497" s="24"/>
    </row>
    <row r="498" spans="46:83" x14ac:dyDescent="0.15">
      <c r="AT498" s="24"/>
      <c r="AU498" s="24"/>
      <c r="AV498" s="24"/>
      <c r="AW498" s="24"/>
      <c r="AX498" s="24"/>
      <c r="AY498" s="24"/>
      <c r="AZ498" s="24"/>
      <c r="BA498" s="24"/>
      <c r="BB498" s="24"/>
      <c r="BC498" s="24"/>
      <c r="BD498" s="24"/>
      <c r="BE498" s="24"/>
      <c r="BF498" s="24"/>
      <c r="BG498" s="24"/>
      <c r="BH498" s="24"/>
      <c r="BI498" s="24"/>
      <c r="BJ498" s="24"/>
      <c r="BK498" s="24"/>
      <c r="BL498" s="24"/>
      <c r="BM498" s="24"/>
      <c r="BN498" s="24"/>
      <c r="BO498" s="24"/>
      <c r="BP498" s="24"/>
      <c r="BQ498" s="24"/>
      <c r="BR498" s="24"/>
      <c r="BS498" s="24"/>
      <c r="BT498" s="24"/>
      <c r="BU498" s="24"/>
      <c r="BV498" s="24"/>
      <c r="BW498" s="24"/>
      <c r="BX498" s="24"/>
      <c r="BY498" s="24"/>
      <c r="BZ498" s="24"/>
      <c r="CA498" s="24"/>
      <c r="CB498" s="24"/>
      <c r="CC498" s="24"/>
      <c r="CD498" s="24"/>
      <c r="CE498" s="24"/>
    </row>
    <row r="499" spans="46:83" x14ac:dyDescent="0.15">
      <c r="AT499" s="24"/>
      <c r="AU499" s="24"/>
      <c r="AV499" s="24"/>
      <c r="AW499" s="24"/>
      <c r="AX499" s="24"/>
      <c r="AY499" s="24"/>
      <c r="AZ499" s="24"/>
      <c r="BA499" s="24"/>
      <c r="BB499" s="24"/>
      <c r="BC499" s="24"/>
      <c r="BD499" s="24"/>
      <c r="BE499" s="24"/>
      <c r="BF499" s="24"/>
      <c r="BG499" s="24"/>
      <c r="BH499" s="24"/>
      <c r="BI499" s="24"/>
      <c r="BJ499" s="24"/>
      <c r="BK499" s="24"/>
      <c r="BL499" s="24"/>
      <c r="BM499" s="24"/>
      <c r="BN499" s="24"/>
      <c r="BO499" s="24"/>
      <c r="BP499" s="24"/>
      <c r="BQ499" s="24"/>
      <c r="BR499" s="24"/>
      <c r="BS499" s="24"/>
      <c r="BT499" s="24"/>
      <c r="BU499" s="24"/>
      <c r="BV499" s="24"/>
      <c r="BW499" s="24"/>
      <c r="BX499" s="24"/>
      <c r="BY499" s="24"/>
      <c r="BZ499" s="24"/>
      <c r="CA499" s="24"/>
      <c r="CB499" s="24"/>
      <c r="CC499" s="24"/>
      <c r="CD499" s="24"/>
      <c r="CE499" s="24"/>
    </row>
    <row r="500" spans="46:83" x14ac:dyDescent="0.15">
      <c r="AT500" s="24"/>
      <c r="AU500" s="24"/>
      <c r="AV500" s="24"/>
      <c r="AW500" s="24"/>
      <c r="AX500" s="24"/>
      <c r="AY500" s="24"/>
      <c r="AZ500" s="24"/>
      <c r="BA500" s="24"/>
      <c r="BB500" s="24"/>
      <c r="BC500" s="24"/>
      <c r="BD500" s="24"/>
      <c r="BE500" s="24"/>
      <c r="BF500" s="24"/>
      <c r="BG500" s="24"/>
      <c r="BH500" s="24"/>
      <c r="BI500" s="24"/>
      <c r="BJ500" s="24"/>
      <c r="BK500" s="24"/>
      <c r="BL500" s="24"/>
      <c r="BM500" s="24"/>
      <c r="BN500" s="24"/>
      <c r="BO500" s="24"/>
      <c r="BP500" s="24"/>
      <c r="BQ500" s="24"/>
      <c r="BR500" s="24"/>
      <c r="BS500" s="24"/>
      <c r="BT500" s="24"/>
      <c r="BU500" s="24"/>
      <c r="BV500" s="24"/>
      <c r="BW500" s="24"/>
      <c r="BX500" s="24"/>
      <c r="BY500" s="24"/>
      <c r="BZ500" s="24"/>
      <c r="CA500" s="24"/>
      <c r="CB500" s="24"/>
      <c r="CC500" s="24"/>
      <c r="CD500" s="24"/>
      <c r="CE500" s="24"/>
    </row>
    <row r="501" spans="46:83" x14ac:dyDescent="0.15">
      <c r="AT501" s="24"/>
      <c r="AU501" s="24"/>
      <c r="AV501" s="24"/>
      <c r="AW501" s="24"/>
      <c r="AX501" s="24"/>
      <c r="AY501" s="24"/>
      <c r="AZ501" s="24"/>
      <c r="BA501" s="24"/>
      <c r="BB501" s="24"/>
      <c r="BC501" s="24"/>
      <c r="BD501" s="24"/>
      <c r="BE501" s="24"/>
      <c r="BF501" s="24"/>
      <c r="BG501" s="24"/>
      <c r="BH501" s="24"/>
      <c r="BI501" s="24"/>
      <c r="BJ501" s="24"/>
      <c r="BK501" s="24"/>
      <c r="BL501" s="24"/>
      <c r="BM501" s="24"/>
      <c r="BN501" s="24"/>
      <c r="BO501" s="24"/>
      <c r="BP501" s="24"/>
      <c r="BQ501" s="24"/>
      <c r="BR501" s="24"/>
      <c r="BS501" s="24"/>
      <c r="BT501" s="24"/>
      <c r="BU501" s="24"/>
      <c r="BV501" s="24"/>
      <c r="BW501" s="24"/>
      <c r="BX501" s="24"/>
      <c r="BY501" s="24"/>
      <c r="BZ501" s="24"/>
      <c r="CA501" s="24"/>
      <c r="CB501" s="24"/>
      <c r="CC501" s="24"/>
      <c r="CD501" s="24"/>
      <c r="CE501" s="24"/>
    </row>
    <row r="502" spans="46:83" x14ac:dyDescent="0.15">
      <c r="AT502" s="24"/>
      <c r="AU502" s="24"/>
      <c r="AV502" s="24"/>
      <c r="AW502" s="24"/>
      <c r="AX502" s="24"/>
      <c r="AY502" s="24"/>
      <c r="AZ502" s="24"/>
      <c r="BA502" s="24"/>
      <c r="BB502" s="24"/>
      <c r="BC502" s="24"/>
      <c r="BD502" s="24"/>
      <c r="BE502" s="24"/>
      <c r="BF502" s="24"/>
      <c r="BG502" s="24"/>
      <c r="BH502" s="24"/>
      <c r="BI502" s="24"/>
      <c r="BJ502" s="24"/>
      <c r="BK502" s="24"/>
      <c r="BL502" s="24"/>
      <c r="BM502" s="24"/>
      <c r="BN502" s="24"/>
      <c r="BO502" s="24"/>
      <c r="BP502" s="24"/>
      <c r="BQ502" s="24"/>
      <c r="BR502" s="24"/>
      <c r="BS502" s="24"/>
      <c r="BT502" s="24"/>
      <c r="BU502" s="24"/>
      <c r="BV502" s="24"/>
      <c r="BW502" s="24"/>
      <c r="BX502" s="24"/>
      <c r="BY502" s="24"/>
      <c r="BZ502" s="24"/>
      <c r="CA502" s="24"/>
      <c r="CB502" s="24"/>
      <c r="CC502" s="24"/>
      <c r="CD502" s="24"/>
      <c r="CE502" s="24"/>
    </row>
    <row r="503" spans="46:83" x14ac:dyDescent="0.15">
      <c r="AT503" s="24"/>
      <c r="AU503" s="24"/>
      <c r="AV503" s="24"/>
      <c r="AW503" s="24"/>
      <c r="AX503" s="24"/>
      <c r="AY503" s="24"/>
      <c r="AZ503" s="24"/>
      <c r="BA503" s="24"/>
      <c r="BB503" s="24"/>
      <c r="BC503" s="24"/>
      <c r="BD503" s="24"/>
      <c r="BE503" s="24"/>
      <c r="BF503" s="24"/>
      <c r="BG503" s="24"/>
      <c r="BH503" s="24"/>
      <c r="BI503" s="24"/>
      <c r="BJ503" s="24"/>
      <c r="BK503" s="24"/>
      <c r="BL503" s="24"/>
      <c r="BM503" s="24"/>
      <c r="BN503" s="24"/>
      <c r="BO503" s="24"/>
      <c r="BP503" s="24"/>
      <c r="BQ503" s="24"/>
      <c r="BR503" s="24"/>
      <c r="BS503" s="24"/>
      <c r="BT503" s="24"/>
      <c r="BU503" s="24"/>
      <c r="BV503" s="24"/>
      <c r="BW503" s="24"/>
      <c r="BX503" s="24"/>
      <c r="BY503" s="24"/>
      <c r="BZ503" s="24"/>
      <c r="CA503" s="24"/>
      <c r="CB503" s="24"/>
      <c r="CC503" s="24"/>
      <c r="CD503" s="24"/>
      <c r="CE503" s="24"/>
    </row>
    <row r="504" spans="46:83" x14ac:dyDescent="0.15">
      <c r="AT504" s="24"/>
      <c r="AU504" s="24"/>
      <c r="AV504" s="24"/>
      <c r="AW504" s="24"/>
      <c r="AX504" s="24"/>
      <c r="AY504" s="24"/>
      <c r="AZ504" s="24"/>
      <c r="BA504" s="24"/>
      <c r="BB504" s="24"/>
      <c r="BC504" s="24"/>
      <c r="BD504" s="24"/>
      <c r="BE504" s="24"/>
      <c r="BF504" s="24"/>
      <c r="BG504" s="24"/>
      <c r="BH504" s="24"/>
      <c r="BI504" s="24"/>
      <c r="BJ504" s="24"/>
      <c r="BK504" s="24"/>
      <c r="BL504" s="24"/>
      <c r="BM504" s="24"/>
      <c r="BN504" s="24"/>
      <c r="BO504" s="24"/>
      <c r="BP504" s="24"/>
      <c r="BQ504" s="24"/>
      <c r="BR504" s="24"/>
      <c r="BS504" s="24"/>
      <c r="BT504" s="24"/>
      <c r="BU504" s="24"/>
      <c r="BV504" s="24"/>
      <c r="BW504" s="24"/>
      <c r="BX504" s="24"/>
      <c r="BY504" s="24"/>
      <c r="BZ504" s="24"/>
      <c r="CA504" s="24"/>
      <c r="CB504" s="24"/>
      <c r="CC504" s="24"/>
      <c r="CD504" s="24"/>
      <c r="CE504" s="24"/>
    </row>
    <row r="505" spans="46:83" x14ac:dyDescent="0.15">
      <c r="AT505" s="24"/>
      <c r="AU505" s="24"/>
      <c r="AV505" s="24"/>
      <c r="AW505" s="24"/>
      <c r="AX505" s="24"/>
      <c r="AY505" s="24"/>
      <c r="AZ505" s="24"/>
      <c r="BA505" s="24"/>
      <c r="BB505" s="24"/>
      <c r="BC505" s="24"/>
      <c r="BD505" s="24"/>
      <c r="BE505" s="24"/>
      <c r="BF505" s="24"/>
      <c r="BG505" s="24"/>
      <c r="BH505" s="24"/>
      <c r="BI505" s="24"/>
      <c r="BJ505" s="24"/>
      <c r="BK505" s="24"/>
      <c r="BL505" s="24"/>
      <c r="BM505" s="24"/>
      <c r="BN505" s="24"/>
      <c r="BO505" s="24"/>
      <c r="BP505" s="24"/>
      <c r="BQ505" s="24"/>
      <c r="BR505" s="24"/>
      <c r="BS505" s="24"/>
      <c r="BT505" s="24"/>
      <c r="BU505" s="24"/>
      <c r="BV505" s="24"/>
      <c r="BW505" s="24"/>
      <c r="BX505" s="24"/>
      <c r="BY505" s="24"/>
      <c r="BZ505" s="24"/>
      <c r="CA505" s="24"/>
      <c r="CB505" s="24"/>
      <c r="CC505" s="24"/>
      <c r="CD505" s="24"/>
      <c r="CE505" s="24"/>
    </row>
    <row r="506" spans="46:83" x14ac:dyDescent="0.15">
      <c r="AT506" s="24"/>
      <c r="AU506" s="24"/>
      <c r="AV506" s="24"/>
      <c r="AW506" s="24"/>
      <c r="AX506" s="24"/>
      <c r="AY506" s="24"/>
      <c r="AZ506" s="24"/>
      <c r="BA506" s="24"/>
      <c r="BB506" s="24"/>
      <c r="BC506" s="24"/>
      <c r="BD506" s="24"/>
      <c r="BE506" s="24"/>
      <c r="BF506" s="24"/>
      <c r="BG506" s="24"/>
      <c r="BH506" s="24"/>
      <c r="BI506" s="24"/>
      <c r="BJ506" s="24"/>
      <c r="BK506" s="24"/>
      <c r="BL506" s="24"/>
      <c r="BM506" s="24"/>
      <c r="BN506" s="24"/>
      <c r="BO506" s="24"/>
      <c r="BP506" s="24"/>
      <c r="BQ506" s="24"/>
      <c r="BR506" s="24"/>
      <c r="BS506" s="24"/>
      <c r="BT506" s="24"/>
      <c r="BU506" s="24"/>
      <c r="BV506" s="24"/>
      <c r="BW506" s="24"/>
      <c r="BX506" s="24"/>
      <c r="BY506" s="24"/>
      <c r="BZ506" s="24"/>
      <c r="CA506" s="24"/>
      <c r="CB506" s="24"/>
      <c r="CC506" s="24"/>
      <c r="CD506" s="24"/>
      <c r="CE506" s="24"/>
    </row>
    <row r="507" spans="46:83" x14ac:dyDescent="0.15">
      <c r="AT507" s="24"/>
      <c r="AU507" s="24"/>
      <c r="AV507" s="24"/>
      <c r="AW507" s="24"/>
      <c r="AX507" s="24"/>
      <c r="AY507" s="24"/>
      <c r="AZ507" s="24"/>
      <c r="BA507" s="24"/>
      <c r="BB507" s="24"/>
      <c r="BC507" s="24"/>
      <c r="BD507" s="24"/>
      <c r="BE507" s="24"/>
      <c r="BF507" s="24"/>
      <c r="BG507" s="24"/>
      <c r="BH507" s="24"/>
      <c r="BI507" s="24"/>
      <c r="BJ507" s="24"/>
      <c r="BK507" s="24"/>
      <c r="BL507" s="24"/>
      <c r="BM507" s="24"/>
      <c r="BN507" s="24"/>
      <c r="BO507" s="24"/>
      <c r="BP507" s="24"/>
      <c r="BQ507" s="24"/>
      <c r="BR507" s="24"/>
      <c r="BS507" s="24"/>
      <c r="BT507" s="24"/>
      <c r="BU507" s="24"/>
      <c r="BV507" s="24"/>
      <c r="BW507" s="24"/>
      <c r="BX507" s="24"/>
      <c r="BY507" s="24"/>
      <c r="BZ507" s="24"/>
      <c r="CA507" s="24"/>
      <c r="CB507" s="24"/>
      <c r="CC507" s="24"/>
      <c r="CD507" s="24"/>
      <c r="CE507" s="24"/>
    </row>
    <row r="508" spans="46:83" x14ac:dyDescent="0.15">
      <c r="AT508" s="24"/>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c r="BR508" s="24"/>
      <c r="BS508" s="24"/>
      <c r="BT508" s="24"/>
      <c r="BU508" s="24"/>
      <c r="BV508" s="24"/>
      <c r="BW508" s="24"/>
      <c r="BX508" s="24"/>
      <c r="BY508" s="24"/>
      <c r="BZ508" s="24"/>
      <c r="CA508" s="24"/>
      <c r="CB508" s="24"/>
      <c r="CC508" s="24"/>
      <c r="CD508" s="24"/>
      <c r="CE508" s="24"/>
    </row>
    <row r="509" spans="46:83" x14ac:dyDescent="0.15">
      <c r="AT509" s="24"/>
      <c r="AU509" s="24"/>
      <c r="AV509" s="24"/>
      <c r="AW509" s="24"/>
      <c r="AX509" s="24"/>
      <c r="AY509" s="24"/>
      <c r="AZ509" s="24"/>
      <c r="BA509" s="24"/>
      <c r="BB509" s="24"/>
      <c r="BC509" s="24"/>
      <c r="BD509" s="24"/>
      <c r="BE509" s="24"/>
      <c r="BF509" s="24"/>
      <c r="BG509" s="24"/>
      <c r="BH509" s="24"/>
      <c r="BI509" s="24"/>
      <c r="BJ509" s="24"/>
      <c r="BK509" s="24"/>
      <c r="BL509" s="24"/>
      <c r="BM509" s="24"/>
      <c r="BN509" s="24"/>
      <c r="BO509" s="24"/>
      <c r="BP509" s="24"/>
      <c r="BQ509" s="24"/>
      <c r="BR509" s="24"/>
      <c r="BS509" s="24"/>
      <c r="BT509" s="24"/>
      <c r="BU509" s="24"/>
      <c r="BV509" s="24"/>
      <c r="BW509" s="24"/>
      <c r="BX509" s="24"/>
      <c r="BY509" s="24"/>
      <c r="BZ509" s="24"/>
      <c r="CA509" s="24"/>
      <c r="CB509" s="24"/>
      <c r="CC509" s="24"/>
      <c r="CD509" s="24"/>
      <c r="CE509" s="24"/>
    </row>
    <row r="510" spans="46:83" x14ac:dyDescent="0.15">
      <c r="AT510" s="24"/>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c r="BR510" s="24"/>
      <c r="BS510" s="24"/>
      <c r="BT510" s="24"/>
      <c r="BU510" s="24"/>
      <c r="BV510" s="24"/>
      <c r="BW510" s="24"/>
      <c r="BX510" s="24"/>
      <c r="BY510" s="24"/>
      <c r="BZ510" s="24"/>
      <c r="CA510" s="24"/>
      <c r="CB510" s="24"/>
      <c r="CC510" s="24"/>
      <c r="CD510" s="24"/>
      <c r="CE510" s="24"/>
    </row>
    <row r="511" spans="46:83" x14ac:dyDescent="0.15">
      <c r="AT511" s="24"/>
      <c r="AU511" s="24"/>
      <c r="AV511" s="24"/>
      <c r="AW511" s="24"/>
      <c r="AX511" s="24"/>
      <c r="AY511" s="24"/>
      <c r="AZ511" s="24"/>
      <c r="BA511" s="24"/>
      <c r="BB511" s="24"/>
      <c r="BC511" s="24"/>
      <c r="BD511" s="24"/>
      <c r="BE511" s="24"/>
      <c r="BF511" s="24"/>
      <c r="BG511" s="24"/>
      <c r="BH511" s="24"/>
      <c r="BI511" s="24"/>
      <c r="BJ511" s="24"/>
      <c r="BK511" s="24"/>
      <c r="BL511" s="24"/>
      <c r="BM511" s="24"/>
      <c r="BN511" s="24"/>
      <c r="BO511" s="24"/>
      <c r="BP511" s="24"/>
      <c r="BQ511" s="24"/>
      <c r="BR511" s="24"/>
      <c r="BS511" s="24"/>
      <c r="BT511" s="24"/>
      <c r="BU511" s="24"/>
      <c r="BV511" s="24"/>
      <c r="BW511" s="24"/>
      <c r="BX511" s="24"/>
      <c r="BY511" s="24"/>
      <c r="BZ511" s="24"/>
      <c r="CA511" s="24"/>
      <c r="CB511" s="24"/>
      <c r="CC511" s="24"/>
      <c r="CD511" s="24"/>
      <c r="CE511" s="24"/>
    </row>
    <row r="512" spans="46:83" x14ac:dyDescent="0.15">
      <c r="AT512" s="24"/>
      <c r="AU512" s="24"/>
      <c r="AV512" s="24"/>
      <c r="AW512" s="24"/>
      <c r="AX512" s="24"/>
      <c r="AY512" s="24"/>
      <c r="AZ512" s="24"/>
      <c r="BA512" s="24"/>
      <c r="BB512" s="24"/>
      <c r="BC512" s="24"/>
      <c r="BD512" s="24"/>
      <c r="BE512" s="24"/>
      <c r="BF512" s="24"/>
      <c r="BG512" s="24"/>
      <c r="BH512" s="24"/>
      <c r="BI512" s="24"/>
      <c r="BJ512" s="24"/>
      <c r="BK512" s="24"/>
      <c r="BL512" s="24"/>
      <c r="BM512" s="24"/>
      <c r="BN512" s="24"/>
      <c r="BO512" s="24"/>
      <c r="BP512" s="24"/>
      <c r="BQ512" s="24"/>
      <c r="BR512" s="24"/>
      <c r="BS512" s="24"/>
      <c r="BT512" s="24"/>
      <c r="BU512" s="24"/>
      <c r="BV512" s="24"/>
      <c r="BW512" s="24"/>
      <c r="BX512" s="24"/>
      <c r="BY512" s="24"/>
      <c r="BZ512" s="24"/>
      <c r="CA512" s="24"/>
      <c r="CB512" s="24"/>
      <c r="CC512" s="24"/>
      <c r="CD512" s="24"/>
      <c r="CE512" s="24"/>
    </row>
    <row r="513" spans="46:83" x14ac:dyDescent="0.15">
      <c r="AT513" s="24"/>
      <c r="AU513" s="24"/>
      <c r="AV513" s="24"/>
      <c r="AW513" s="24"/>
      <c r="AX513" s="24"/>
      <c r="AY513" s="24"/>
      <c r="AZ513" s="24"/>
      <c r="BA513" s="24"/>
      <c r="BB513" s="24"/>
      <c r="BC513" s="24"/>
      <c r="BD513" s="24"/>
      <c r="BE513" s="24"/>
      <c r="BF513" s="24"/>
      <c r="BG513" s="24"/>
      <c r="BH513" s="24"/>
      <c r="BI513" s="24"/>
      <c r="BJ513" s="24"/>
      <c r="BK513" s="24"/>
      <c r="BL513" s="24"/>
      <c r="BM513" s="24"/>
      <c r="BN513" s="24"/>
      <c r="BO513" s="24"/>
      <c r="BP513" s="24"/>
      <c r="BQ513" s="24"/>
      <c r="BR513" s="24"/>
      <c r="BS513" s="24"/>
      <c r="BT513" s="24"/>
      <c r="BU513" s="24"/>
      <c r="BV513" s="24"/>
      <c r="BW513" s="24"/>
      <c r="BX513" s="24"/>
      <c r="BY513" s="24"/>
      <c r="BZ513" s="24"/>
      <c r="CA513" s="24"/>
      <c r="CB513" s="24"/>
      <c r="CC513" s="24"/>
      <c r="CD513" s="24"/>
      <c r="CE513" s="24"/>
    </row>
    <row r="514" spans="46:83" x14ac:dyDescent="0.15">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row>
    <row r="515" spans="46:83" x14ac:dyDescent="0.15">
      <c r="AT515" s="24"/>
      <c r="AU515" s="24"/>
      <c r="AV515" s="24"/>
      <c r="AW515" s="24"/>
      <c r="AX515" s="24"/>
      <c r="AY515" s="24"/>
      <c r="AZ515" s="24"/>
      <c r="BA515" s="24"/>
      <c r="BB515" s="24"/>
      <c r="BC515" s="24"/>
      <c r="BD515" s="24"/>
      <c r="BE515" s="24"/>
      <c r="BF515" s="24"/>
      <c r="BG515" s="24"/>
      <c r="BH515" s="24"/>
      <c r="BI515" s="24"/>
      <c r="BJ515" s="24"/>
      <c r="BK515" s="24"/>
      <c r="BL515" s="24"/>
      <c r="BM515" s="24"/>
      <c r="BN515" s="24"/>
      <c r="BO515" s="24"/>
      <c r="BP515" s="24"/>
      <c r="BQ515" s="24"/>
      <c r="BR515" s="24"/>
      <c r="BS515" s="24"/>
      <c r="BT515" s="24"/>
      <c r="BU515" s="24"/>
      <c r="BV515" s="24"/>
      <c r="BW515" s="24"/>
      <c r="BX515" s="24"/>
      <c r="BY515" s="24"/>
      <c r="BZ515" s="24"/>
      <c r="CA515" s="24"/>
      <c r="CB515" s="24"/>
      <c r="CC515" s="24"/>
      <c r="CD515" s="24"/>
      <c r="CE515" s="24"/>
    </row>
    <row r="516" spans="46:83" x14ac:dyDescent="0.15">
      <c r="AT516" s="24"/>
      <c r="AU516" s="24"/>
      <c r="AV516" s="24"/>
      <c r="AW516" s="24"/>
      <c r="AX516" s="24"/>
      <c r="AY516" s="24"/>
      <c r="AZ516" s="24"/>
      <c r="BA516" s="24"/>
      <c r="BB516" s="24"/>
      <c r="BC516" s="24"/>
      <c r="BD516" s="24"/>
      <c r="BE516" s="24"/>
      <c r="BF516" s="24"/>
      <c r="BG516" s="24"/>
      <c r="BH516" s="24"/>
      <c r="BI516" s="24"/>
      <c r="BJ516" s="24"/>
      <c r="BK516" s="24"/>
      <c r="BL516" s="24"/>
      <c r="BM516" s="24"/>
      <c r="BN516" s="24"/>
      <c r="BO516" s="24"/>
      <c r="BP516" s="24"/>
      <c r="BQ516" s="24"/>
      <c r="BR516" s="24"/>
      <c r="BS516" s="24"/>
      <c r="BT516" s="24"/>
      <c r="BU516" s="24"/>
      <c r="BV516" s="24"/>
      <c r="BW516" s="24"/>
      <c r="BX516" s="24"/>
      <c r="BY516" s="24"/>
      <c r="BZ516" s="24"/>
      <c r="CA516" s="24"/>
      <c r="CB516" s="24"/>
      <c r="CC516" s="24"/>
      <c r="CD516" s="24"/>
      <c r="CE516" s="24"/>
    </row>
    <row r="517" spans="46:83" x14ac:dyDescent="0.15">
      <c r="AT517" s="24"/>
      <c r="AU517" s="24"/>
      <c r="AV517" s="24"/>
      <c r="AW517" s="24"/>
      <c r="AX517" s="24"/>
      <c r="AY517" s="24"/>
      <c r="AZ517" s="24"/>
      <c r="BA517" s="24"/>
      <c r="BB517" s="24"/>
      <c r="BC517" s="24"/>
      <c r="BD517" s="24"/>
      <c r="BE517" s="24"/>
      <c r="BF517" s="24"/>
      <c r="BG517" s="24"/>
      <c r="BH517" s="24"/>
      <c r="BI517" s="24"/>
      <c r="BJ517" s="24"/>
      <c r="BK517" s="24"/>
      <c r="BL517" s="24"/>
      <c r="BM517" s="24"/>
      <c r="BN517" s="24"/>
      <c r="BO517" s="24"/>
      <c r="BP517" s="24"/>
      <c r="BQ517" s="24"/>
      <c r="BR517" s="24"/>
      <c r="BS517" s="24"/>
      <c r="BT517" s="24"/>
      <c r="BU517" s="24"/>
      <c r="BV517" s="24"/>
      <c r="BW517" s="24"/>
      <c r="BX517" s="24"/>
      <c r="BY517" s="24"/>
      <c r="BZ517" s="24"/>
      <c r="CA517" s="24"/>
      <c r="CB517" s="24"/>
      <c r="CC517" s="24"/>
      <c r="CD517" s="24"/>
      <c r="CE517" s="24"/>
    </row>
    <row r="518" spans="46:83" x14ac:dyDescent="0.15">
      <c r="AT518" s="24"/>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c r="BR518" s="24"/>
      <c r="BS518" s="24"/>
      <c r="BT518" s="24"/>
      <c r="BU518" s="24"/>
      <c r="BV518" s="24"/>
      <c r="BW518" s="24"/>
      <c r="BX518" s="24"/>
      <c r="BY518" s="24"/>
      <c r="BZ518" s="24"/>
      <c r="CA518" s="24"/>
      <c r="CB518" s="24"/>
      <c r="CC518" s="24"/>
      <c r="CD518" s="24"/>
      <c r="CE518" s="24"/>
    </row>
    <row r="519" spans="46:83" x14ac:dyDescent="0.15">
      <c r="AT519" s="24"/>
      <c r="AU519" s="24"/>
      <c r="AV519" s="24"/>
      <c r="AW519" s="24"/>
      <c r="AX519" s="24"/>
      <c r="AY519" s="24"/>
      <c r="AZ519" s="24"/>
      <c r="BA519" s="24"/>
      <c r="BB519" s="24"/>
      <c r="BC519" s="24"/>
      <c r="BD519" s="24"/>
      <c r="BE519" s="24"/>
      <c r="BF519" s="24"/>
      <c r="BG519" s="24"/>
      <c r="BH519" s="24"/>
      <c r="BI519" s="24"/>
      <c r="BJ519" s="24"/>
      <c r="BK519" s="24"/>
      <c r="BL519" s="24"/>
      <c r="BM519" s="24"/>
      <c r="BN519" s="24"/>
      <c r="BO519" s="24"/>
      <c r="BP519" s="24"/>
      <c r="BQ519" s="24"/>
      <c r="BR519" s="24"/>
      <c r="BS519" s="24"/>
      <c r="BT519" s="24"/>
      <c r="BU519" s="24"/>
      <c r="BV519" s="24"/>
      <c r="BW519" s="24"/>
      <c r="BX519" s="24"/>
      <c r="BY519" s="24"/>
      <c r="BZ519" s="24"/>
      <c r="CA519" s="24"/>
      <c r="CB519" s="24"/>
      <c r="CC519" s="24"/>
      <c r="CD519" s="24"/>
      <c r="CE519" s="24"/>
    </row>
    <row r="520" spans="46:83" x14ac:dyDescent="0.15">
      <c r="AT520" s="24"/>
      <c r="AU520" s="24"/>
      <c r="AV520" s="24"/>
      <c r="AW520" s="24"/>
      <c r="AX520" s="24"/>
      <c r="AY520" s="24"/>
      <c r="AZ520" s="24"/>
      <c r="BA520" s="24"/>
      <c r="BB520" s="24"/>
      <c r="BC520" s="24"/>
      <c r="BD520" s="24"/>
      <c r="BE520" s="24"/>
      <c r="BF520" s="24"/>
      <c r="BG520" s="24"/>
      <c r="BH520" s="24"/>
      <c r="BI520" s="24"/>
      <c r="BJ520" s="24"/>
      <c r="BK520" s="24"/>
      <c r="BL520" s="24"/>
      <c r="BM520" s="24"/>
      <c r="BN520" s="24"/>
      <c r="BO520" s="24"/>
      <c r="BP520" s="24"/>
      <c r="BQ520" s="24"/>
      <c r="BR520" s="24"/>
      <c r="BS520" s="24"/>
      <c r="BT520" s="24"/>
      <c r="BU520" s="24"/>
      <c r="BV520" s="24"/>
      <c r="BW520" s="24"/>
      <c r="BX520" s="24"/>
      <c r="BY520" s="24"/>
      <c r="BZ520" s="24"/>
      <c r="CA520" s="24"/>
      <c r="CB520" s="24"/>
      <c r="CC520" s="24"/>
      <c r="CD520" s="24"/>
      <c r="CE520" s="24"/>
    </row>
    <row r="521" spans="46:83" x14ac:dyDescent="0.15">
      <c r="AT521" s="24"/>
      <c r="AU521" s="24"/>
      <c r="AV521" s="24"/>
      <c r="AW521" s="24"/>
      <c r="AX521" s="24"/>
      <c r="AY521" s="24"/>
      <c r="AZ521" s="24"/>
      <c r="BA521" s="24"/>
      <c r="BB521" s="24"/>
      <c r="BC521" s="24"/>
      <c r="BD521" s="24"/>
      <c r="BE521" s="24"/>
      <c r="BF521" s="24"/>
      <c r="BG521" s="24"/>
      <c r="BH521" s="24"/>
      <c r="BI521" s="24"/>
      <c r="BJ521" s="24"/>
      <c r="BK521" s="24"/>
      <c r="BL521" s="24"/>
      <c r="BM521" s="24"/>
      <c r="BN521" s="24"/>
      <c r="BO521" s="24"/>
      <c r="BP521" s="24"/>
      <c r="BQ521" s="24"/>
      <c r="BR521" s="24"/>
      <c r="BS521" s="24"/>
      <c r="BT521" s="24"/>
      <c r="BU521" s="24"/>
      <c r="BV521" s="24"/>
      <c r="BW521" s="24"/>
      <c r="BX521" s="24"/>
      <c r="BY521" s="24"/>
      <c r="BZ521" s="24"/>
      <c r="CA521" s="24"/>
      <c r="CB521" s="24"/>
      <c r="CC521" s="24"/>
      <c r="CD521" s="24"/>
      <c r="CE521" s="24"/>
    </row>
    <row r="522" spans="46:83" x14ac:dyDescent="0.15">
      <c r="AT522" s="24"/>
      <c r="AU522" s="24"/>
      <c r="AV522" s="24"/>
      <c r="AW522" s="24"/>
      <c r="AX522" s="24"/>
      <c r="AY522" s="24"/>
      <c r="AZ522" s="24"/>
      <c r="BA522" s="24"/>
      <c r="BB522" s="24"/>
      <c r="BC522" s="24"/>
      <c r="BD522" s="24"/>
      <c r="BE522" s="24"/>
      <c r="BF522" s="24"/>
      <c r="BG522" s="24"/>
      <c r="BH522" s="24"/>
      <c r="BI522" s="24"/>
      <c r="BJ522" s="24"/>
      <c r="BK522" s="24"/>
      <c r="BL522" s="24"/>
      <c r="BM522" s="24"/>
      <c r="BN522" s="24"/>
      <c r="BO522" s="24"/>
      <c r="BP522" s="24"/>
      <c r="BQ522" s="24"/>
      <c r="BR522" s="24"/>
      <c r="BS522" s="24"/>
      <c r="BT522" s="24"/>
      <c r="BU522" s="24"/>
      <c r="BV522" s="24"/>
      <c r="BW522" s="24"/>
      <c r="BX522" s="24"/>
      <c r="BY522" s="24"/>
      <c r="BZ522" s="24"/>
      <c r="CA522" s="24"/>
      <c r="CB522" s="24"/>
      <c r="CC522" s="24"/>
      <c r="CD522" s="24"/>
      <c r="CE522" s="24"/>
    </row>
    <row r="523" spans="46:83" x14ac:dyDescent="0.15">
      <c r="AT523" s="24"/>
      <c r="AU523" s="24"/>
      <c r="AV523" s="24"/>
      <c r="AW523" s="24"/>
      <c r="AX523" s="24"/>
      <c r="AY523" s="24"/>
      <c r="AZ523" s="24"/>
      <c r="BA523" s="24"/>
      <c r="BB523" s="24"/>
      <c r="BC523" s="24"/>
      <c r="BD523" s="24"/>
      <c r="BE523" s="24"/>
      <c r="BF523" s="24"/>
      <c r="BG523" s="24"/>
      <c r="BH523" s="24"/>
      <c r="BI523" s="24"/>
      <c r="BJ523" s="24"/>
      <c r="BK523" s="24"/>
      <c r="BL523" s="24"/>
      <c r="BM523" s="24"/>
      <c r="BN523" s="24"/>
      <c r="BO523" s="24"/>
      <c r="BP523" s="24"/>
      <c r="BQ523" s="24"/>
      <c r="BR523" s="24"/>
      <c r="BS523" s="24"/>
      <c r="BT523" s="24"/>
      <c r="BU523" s="24"/>
      <c r="BV523" s="24"/>
      <c r="BW523" s="24"/>
      <c r="BX523" s="24"/>
      <c r="BY523" s="24"/>
      <c r="BZ523" s="24"/>
      <c r="CA523" s="24"/>
      <c r="CB523" s="24"/>
      <c r="CC523" s="24"/>
      <c r="CD523" s="24"/>
      <c r="CE523" s="24"/>
    </row>
    <row r="524" spans="46:83" x14ac:dyDescent="0.15">
      <c r="AT524" s="24"/>
      <c r="AU524" s="24"/>
      <c r="AV524" s="24"/>
      <c r="AW524" s="24"/>
      <c r="AX524" s="24"/>
      <c r="AY524" s="24"/>
      <c r="AZ524" s="24"/>
      <c r="BA524" s="24"/>
      <c r="BB524" s="24"/>
      <c r="BC524" s="24"/>
      <c r="BD524" s="24"/>
      <c r="BE524" s="24"/>
      <c r="BF524" s="24"/>
      <c r="BG524" s="24"/>
      <c r="BH524" s="24"/>
      <c r="BI524" s="24"/>
      <c r="BJ524" s="24"/>
      <c r="BK524" s="24"/>
      <c r="BL524" s="24"/>
      <c r="BM524" s="24"/>
      <c r="BN524" s="24"/>
      <c r="BO524" s="24"/>
      <c r="BP524" s="24"/>
      <c r="BQ524" s="24"/>
      <c r="BR524" s="24"/>
      <c r="BS524" s="24"/>
      <c r="BT524" s="24"/>
      <c r="BU524" s="24"/>
      <c r="BV524" s="24"/>
      <c r="BW524" s="24"/>
      <c r="BX524" s="24"/>
      <c r="BY524" s="24"/>
      <c r="BZ524" s="24"/>
      <c r="CA524" s="24"/>
      <c r="CB524" s="24"/>
      <c r="CC524" s="24"/>
      <c r="CD524" s="24"/>
      <c r="CE524" s="24"/>
    </row>
    <row r="525" spans="46:83" x14ac:dyDescent="0.15">
      <c r="AT525" s="24"/>
      <c r="AU525" s="24"/>
      <c r="AV525" s="24"/>
      <c r="AW525" s="24"/>
      <c r="AX525" s="24"/>
      <c r="AY525" s="24"/>
      <c r="AZ525" s="24"/>
      <c r="BA525" s="24"/>
      <c r="BB525" s="24"/>
      <c r="BC525" s="24"/>
      <c r="BD525" s="24"/>
      <c r="BE525" s="24"/>
      <c r="BF525" s="24"/>
      <c r="BG525" s="24"/>
      <c r="BH525" s="24"/>
      <c r="BI525" s="24"/>
      <c r="BJ525" s="24"/>
      <c r="BK525" s="24"/>
      <c r="BL525" s="24"/>
      <c r="BM525" s="24"/>
      <c r="BN525" s="24"/>
      <c r="BO525" s="24"/>
      <c r="BP525" s="24"/>
      <c r="BQ525" s="24"/>
      <c r="BR525" s="24"/>
      <c r="BS525" s="24"/>
      <c r="BT525" s="24"/>
      <c r="BU525" s="24"/>
      <c r="BV525" s="24"/>
      <c r="BW525" s="24"/>
      <c r="BX525" s="24"/>
      <c r="BY525" s="24"/>
      <c r="BZ525" s="24"/>
      <c r="CA525" s="24"/>
      <c r="CB525" s="24"/>
      <c r="CC525" s="24"/>
      <c r="CD525" s="24"/>
      <c r="CE525" s="24"/>
    </row>
    <row r="526" spans="46:83" x14ac:dyDescent="0.15">
      <c r="AT526" s="24"/>
      <c r="AU526" s="24"/>
      <c r="AV526" s="24"/>
      <c r="AW526" s="24"/>
      <c r="AX526" s="24"/>
      <c r="AY526" s="24"/>
      <c r="AZ526" s="24"/>
      <c r="BA526" s="24"/>
      <c r="BB526" s="24"/>
      <c r="BC526" s="24"/>
      <c r="BD526" s="24"/>
      <c r="BE526" s="24"/>
      <c r="BF526" s="24"/>
      <c r="BG526" s="24"/>
      <c r="BH526" s="24"/>
      <c r="BI526" s="24"/>
      <c r="BJ526" s="24"/>
      <c r="BK526" s="24"/>
      <c r="BL526" s="24"/>
      <c r="BM526" s="24"/>
      <c r="BN526" s="24"/>
      <c r="BO526" s="24"/>
      <c r="BP526" s="24"/>
      <c r="BQ526" s="24"/>
      <c r="BR526" s="24"/>
      <c r="BS526" s="24"/>
      <c r="BT526" s="24"/>
      <c r="BU526" s="24"/>
      <c r="BV526" s="24"/>
      <c r="BW526" s="24"/>
      <c r="BX526" s="24"/>
      <c r="BY526" s="24"/>
      <c r="BZ526" s="24"/>
      <c r="CA526" s="24"/>
      <c r="CB526" s="24"/>
      <c r="CC526" s="24"/>
      <c r="CD526" s="24"/>
      <c r="CE526" s="24"/>
    </row>
    <row r="527" spans="46:83" x14ac:dyDescent="0.15">
      <c r="AT527" s="24"/>
      <c r="AU527" s="24"/>
      <c r="AV527" s="24"/>
      <c r="AW527" s="24"/>
      <c r="AX527" s="24"/>
      <c r="AY527" s="24"/>
      <c r="AZ527" s="24"/>
      <c r="BA527" s="24"/>
      <c r="BB527" s="24"/>
      <c r="BC527" s="24"/>
      <c r="BD527" s="24"/>
      <c r="BE527" s="24"/>
      <c r="BF527" s="24"/>
      <c r="BG527" s="24"/>
      <c r="BH527" s="24"/>
      <c r="BI527" s="24"/>
      <c r="BJ527" s="24"/>
      <c r="BK527" s="24"/>
      <c r="BL527" s="24"/>
      <c r="BM527" s="24"/>
      <c r="BN527" s="24"/>
      <c r="BO527" s="24"/>
      <c r="BP527" s="24"/>
      <c r="BQ527" s="24"/>
      <c r="BR527" s="24"/>
      <c r="BS527" s="24"/>
      <c r="BT527" s="24"/>
      <c r="BU527" s="24"/>
      <c r="BV527" s="24"/>
      <c r="BW527" s="24"/>
      <c r="BX527" s="24"/>
      <c r="BY527" s="24"/>
      <c r="BZ527" s="24"/>
      <c r="CA527" s="24"/>
      <c r="CB527" s="24"/>
      <c r="CC527" s="24"/>
      <c r="CD527" s="24"/>
      <c r="CE527" s="24"/>
    </row>
    <row r="528" spans="46:83" x14ac:dyDescent="0.15">
      <c r="AT528" s="24"/>
      <c r="AU528" s="24"/>
      <c r="AV528" s="24"/>
      <c r="AW528" s="24"/>
      <c r="AX528" s="24"/>
      <c r="AY528" s="24"/>
      <c r="AZ528" s="24"/>
      <c r="BA528" s="24"/>
      <c r="BB528" s="24"/>
      <c r="BC528" s="24"/>
      <c r="BD528" s="24"/>
      <c r="BE528" s="24"/>
      <c r="BF528" s="24"/>
      <c r="BG528" s="24"/>
      <c r="BH528" s="24"/>
      <c r="BI528" s="24"/>
      <c r="BJ528" s="24"/>
      <c r="BK528" s="24"/>
      <c r="BL528" s="24"/>
      <c r="BM528" s="24"/>
      <c r="BN528" s="24"/>
      <c r="BO528" s="24"/>
      <c r="BP528" s="24"/>
      <c r="BQ528" s="24"/>
      <c r="BR528" s="24"/>
      <c r="BS528" s="24"/>
      <c r="BT528" s="24"/>
      <c r="BU528" s="24"/>
      <c r="BV528" s="24"/>
      <c r="BW528" s="24"/>
      <c r="BX528" s="24"/>
      <c r="BY528" s="24"/>
      <c r="BZ528" s="24"/>
      <c r="CA528" s="24"/>
      <c r="CB528" s="24"/>
      <c r="CC528" s="24"/>
      <c r="CD528" s="24"/>
      <c r="CE528" s="24"/>
    </row>
    <row r="529" spans="46:83" x14ac:dyDescent="0.15">
      <c r="AT529" s="24"/>
      <c r="AU529" s="24"/>
      <c r="AV529" s="24"/>
      <c r="AW529" s="24"/>
      <c r="AX529" s="24"/>
      <c r="AY529" s="24"/>
      <c r="AZ529" s="24"/>
      <c r="BA529" s="24"/>
      <c r="BB529" s="24"/>
      <c r="BC529" s="24"/>
      <c r="BD529" s="24"/>
      <c r="BE529" s="24"/>
      <c r="BF529" s="24"/>
      <c r="BG529" s="24"/>
      <c r="BH529" s="24"/>
      <c r="BI529" s="24"/>
      <c r="BJ529" s="24"/>
      <c r="BK529" s="24"/>
      <c r="BL529" s="24"/>
      <c r="BM529" s="24"/>
      <c r="BN529" s="24"/>
      <c r="BO529" s="24"/>
      <c r="BP529" s="24"/>
      <c r="BQ529" s="24"/>
      <c r="BR529" s="24"/>
      <c r="BS529" s="24"/>
      <c r="BT529" s="24"/>
      <c r="BU529" s="24"/>
      <c r="BV529" s="24"/>
      <c r="BW529" s="24"/>
      <c r="BX529" s="24"/>
      <c r="BY529" s="24"/>
      <c r="BZ529" s="24"/>
      <c r="CA529" s="24"/>
      <c r="CB529" s="24"/>
      <c r="CC529" s="24"/>
      <c r="CD529" s="24"/>
      <c r="CE529" s="24"/>
    </row>
    <row r="530" spans="46:83" x14ac:dyDescent="0.15">
      <c r="AT530" s="24"/>
      <c r="AU530" s="24"/>
      <c r="AV530" s="24"/>
      <c r="AW530" s="24"/>
      <c r="AX530" s="24"/>
      <c r="AY530" s="24"/>
      <c r="AZ530" s="24"/>
      <c r="BA530" s="24"/>
      <c r="BB530" s="24"/>
      <c r="BC530" s="24"/>
      <c r="BD530" s="24"/>
      <c r="BE530" s="24"/>
      <c r="BF530" s="24"/>
      <c r="BG530" s="24"/>
      <c r="BH530" s="24"/>
      <c r="BI530" s="24"/>
      <c r="BJ530" s="24"/>
      <c r="BK530" s="24"/>
      <c r="BL530" s="24"/>
      <c r="BM530" s="24"/>
      <c r="BN530" s="24"/>
      <c r="BO530" s="24"/>
      <c r="BP530" s="24"/>
      <c r="BQ530" s="24"/>
      <c r="BR530" s="24"/>
      <c r="BS530" s="24"/>
      <c r="BT530" s="24"/>
      <c r="BU530" s="24"/>
      <c r="BV530" s="24"/>
      <c r="BW530" s="24"/>
      <c r="BX530" s="24"/>
      <c r="BY530" s="24"/>
      <c r="BZ530" s="24"/>
      <c r="CA530" s="24"/>
      <c r="CB530" s="24"/>
      <c r="CC530" s="24"/>
      <c r="CD530" s="24"/>
      <c r="CE530" s="24"/>
    </row>
    <row r="531" spans="46:83" x14ac:dyDescent="0.15">
      <c r="AT531" s="24"/>
      <c r="AU531" s="24"/>
      <c r="AV531" s="24"/>
      <c r="AW531" s="24"/>
      <c r="AX531" s="24"/>
      <c r="AY531" s="24"/>
      <c r="AZ531" s="24"/>
      <c r="BA531" s="24"/>
      <c r="BB531" s="24"/>
      <c r="BC531" s="24"/>
      <c r="BD531" s="24"/>
      <c r="BE531" s="24"/>
      <c r="BF531" s="24"/>
      <c r="BG531" s="24"/>
      <c r="BH531" s="24"/>
      <c r="BI531" s="24"/>
      <c r="BJ531" s="24"/>
      <c r="BK531" s="24"/>
      <c r="BL531" s="24"/>
      <c r="BM531" s="24"/>
      <c r="BN531" s="24"/>
      <c r="BO531" s="24"/>
      <c r="BP531" s="24"/>
      <c r="BQ531" s="24"/>
      <c r="BR531" s="24"/>
      <c r="BS531" s="24"/>
      <c r="BT531" s="24"/>
      <c r="BU531" s="24"/>
      <c r="BV531" s="24"/>
      <c r="BW531" s="24"/>
      <c r="BX531" s="24"/>
      <c r="BY531" s="24"/>
      <c r="BZ531" s="24"/>
      <c r="CA531" s="24"/>
      <c r="CB531" s="24"/>
      <c r="CC531" s="24"/>
      <c r="CD531" s="24"/>
      <c r="CE531" s="24"/>
    </row>
    <row r="532" spans="46:83" x14ac:dyDescent="0.15">
      <c r="AT532" s="24"/>
      <c r="AU532" s="24"/>
      <c r="AV532" s="24"/>
      <c r="AW532" s="24"/>
      <c r="AX532" s="24"/>
      <c r="AY532" s="24"/>
      <c r="AZ532" s="24"/>
      <c r="BA532" s="24"/>
      <c r="BB532" s="24"/>
      <c r="BC532" s="24"/>
      <c r="BD532" s="24"/>
      <c r="BE532" s="24"/>
      <c r="BF532" s="24"/>
      <c r="BG532" s="24"/>
      <c r="BH532" s="24"/>
      <c r="BI532" s="24"/>
      <c r="BJ532" s="24"/>
      <c r="BK532" s="24"/>
      <c r="BL532" s="24"/>
      <c r="BM532" s="24"/>
      <c r="BN532" s="24"/>
      <c r="BO532" s="24"/>
      <c r="BP532" s="24"/>
      <c r="BQ532" s="24"/>
      <c r="BR532" s="24"/>
      <c r="BS532" s="24"/>
      <c r="BT532" s="24"/>
      <c r="BU532" s="24"/>
      <c r="BV532" s="24"/>
      <c r="BW532" s="24"/>
      <c r="BX532" s="24"/>
      <c r="BY532" s="24"/>
      <c r="BZ532" s="24"/>
      <c r="CA532" s="24"/>
      <c r="CB532" s="24"/>
      <c r="CC532" s="24"/>
      <c r="CD532" s="24"/>
      <c r="CE532" s="24"/>
    </row>
    <row r="533" spans="46:83" x14ac:dyDescent="0.15">
      <c r="AT533" s="24"/>
      <c r="AU533" s="24"/>
      <c r="AV533" s="24"/>
      <c r="AW533" s="24"/>
      <c r="AX533" s="24"/>
      <c r="AY533" s="24"/>
      <c r="AZ533" s="24"/>
      <c r="BA533" s="24"/>
      <c r="BB533" s="24"/>
      <c r="BC533" s="24"/>
      <c r="BD533" s="24"/>
      <c r="BE533" s="24"/>
      <c r="BF533" s="24"/>
      <c r="BG533" s="24"/>
      <c r="BH533" s="24"/>
      <c r="BI533" s="24"/>
      <c r="BJ533" s="24"/>
      <c r="BK533" s="24"/>
      <c r="BL533" s="24"/>
      <c r="BM533" s="24"/>
      <c r="BN533" s="24"/>
      <c r="BO533" s="24"/>
      <c r="BP533" s="24"/>
      <c r="BQ533" s="24"/>
      <c r="BR533" s="24"/>
      <c r="BS533" s="24"/>
      <c r="BT533" s="24"/>
      <c r="BU533" s="24"/>
      <c r="BV533" s="24"/>
      <c r="BW533" s="24"/>
      <c r="BX533" s="24"/>
      <c r="BY533" s="24"/>
      <c r="BZ533" s="24"/>
      <c r="CA533" s="24"/>
      <c r="CB533" s="24"/>
      <c r="CC533" s="24"/>
      <c r="CD533" s="24"/>
      <c r="CE533" s="24"/>
    </row>
    <row r="534" spans="46:83" x14ac:dyDescent="0.15">
      <c r="AT534" s="24"/>
      <c r="AU534" s="24"/>
      <c r="AV534" s="24"/>
      <c r="AW534" s="24"/>
      <c r="AX534" s="24"/>
      <c r="AY534" s="24"/>
      <c r="AZ534" s="24"/>
      <c r="BA534" s="24"/>
      <c r="BB534" s="24"/>
      <c r="BC534" s="24"/>
      <c r="BD534" s="24"/>
      <c r="BE534" s="24"/>
      <c r="BF534" s="24"/>
      <c r="BG534" s="24"/>
      <c r="BH534" s="24"/>
      <c r="BI534" s="24"/>
      <c r="BJ534" s="24"/>
      <c r="BK534" s="24"/>
      <c r="BL534" s="24"/>
      <c r="BM534" s="24"/>
      <c r="BN534" s="24"/>
      <c r="BO534" s="24"/>
      <c r="BP534" s="24"/>
      <c r="BQ534" s="24"/>
      <c r="BR534" s="24"/>
      <c r="BS534" s="24"/>
      <c r="BT534" s="24"/>
      <c r="BU534" s="24"/>
      <c r="BV534" s="24"/>
      <c r="BW534" s="24"/>
      <c r="BX534" s="24"/>
      <c r="BY534" s="24"/>
      <c r="BZ534" s="24"/>
      <c r="CA534" s="24"/>
      <c r="CB534" s="24"/>
      <c r="CC534" s="24"/>
      <c r="CD534" s="24"/>
      <c r="CE534" s="24"/>
    </row>
    <row r="535" spans="46:83" x14ac:dyDescent="0.15">
      <c r="AT535" s="24"/>
      <c r="AU535" s="24"/>
      <c r="AV535" s="24"/>
      <c r="AW535" s="24"/>
      <c r="AX535" s="24"/>
      <c r="AY535" s="24"/>
      <c r="AZ535" s="24"/>
      <c r="BA535" s="24"/>
      <c r="BB535" s="24"/>
      <c r="BC535" s="24"/>
      <c r="BD535" s="24"/>
      <c r="BE535" s="24"/>
      <c r="BF535" s="24"/>
      <c r="BG535" s="24"/>
      <c r="BH535" s="24"/>
      <c r="BI535" s="24"/>
      <c r="BJ535" s="24"/>
      <c r="BK535" s="24"/>
      <c r="BL535" s="24"/>
      <c r="BM535" s="24"/>
      <c r="BN535" s="24"/>
      <c r="BO535" s="24"/>
      <c r="BP535" s="24"/>
      <c r="BQ535" s="24"/>
      <c r="BR535" s="24"/>
      <c r="BS535" s="24"/>
      <c r="BT535" s="24"/>
      <c r="BU535" s="24"/>
      <c r="BV535" s="24"/>
      <c r="BW535" s="24"/>
      <c r="BX535" s="24"/>
      <c r="BY535" s="24"/>
      <c r="BZ535" s="24"/>
      <c r="CA535" s="24"/>
      <c r="CB535" s="24"/>
      <c r="CC535" s="24"/>
      <c r="CD535" s="24"/>
      <c r="CE535" s="24"/>
    </row>
    <row r="536" spans="46:83" x14ac:dyDescent="0.15">
      <c r="AT536" s="24"/>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c r="BR536" s="24"/>
      <c r="BS536" s="24"/>
      <c r="BT536" s="24"/>
      <c r="BU536" s="24"/>
      <c r="BV536" s="24"/>
      <c r="BW536" s="24"/>
      <c r="BX536" s="24"/>
      <c r="BY536" s="24"/>
      <c r="BZ536" s="24"/>
      <c r="CA536" s="24"/>
      <c r="CB536" s="24"/>
      <c r="CC536" s="24"/>
      <c r="CD536" s="24"/>
      <c r="CE536" s="24"/>
    </row>
    <row r="537" spans="46:83" x14ac:dyDescent="0.15">
      <c r="AT537" s="24"/>
      <c r="AU537" s="24"/>
      <c r="AV537" s="24"/>
      <c r="AW537" s="24"/>
      <c r="AX537" s="24"/>
      <c r="AY537" s="24"/>
      <c r="AZ537" s="24"/>
      <c r="BA537" s="24"/>
      <c r="BB537" s="24"/>
      <c r="BC537" s="24"/>
      <c r="BD537" s="24"/>
      <c r="BE537" s="24"/>
      <c r="BF537" s="24"/>
      <c r="BG537" s="24"/>
      <c r="BH537" s="24"/>
      <c r="BI537" s="24"/>
      <c r="BJ537" s="24"/>
      <c r="BK537" s="24"/>
      <c r="BL537" s="24"/>
      <c r="BM537" s="24"/>
      <c r="BN537" s="24"/>
      <c r="BO537" s="24"/>
      <c r="BP537" s="24"/>
      <c r="BQ537" s="24"/>
      <c r="BR537" s="24"/>
      <c r="BS537" s="24"/>
      <c r="BT537" s="24"/>
      <c r="BU537" s="24"/>
      <c r="BV537" s="24"/>
      <c r="BW537" s="24"/>
      <c r="BX537" s="24"/>
      <c r="BY537" s="24"/>
      <c r="BZ537" s="24"/>
      <c r="CA537" s="24"/>
      <c r="CB537" s="24"/>
      <c r="CC537" s="24"/>
      <c r="CD537" s="24"/>
      <c r="CE537" s="24"/>
    </row>
    <row r="538" spans="46:83" x14ac:dyDescent="0.15">
      <c r="AT538" s="24"/>
      <c r="AU538" s="24"/>
      <c r="AV538" s="24"/>
      <c r="AW538" s="24"/>
      <c r="AX538" s="24"/>
      <c r="AY538" s="24"/>
      <c r="AZ538" s="24"/>
      <c r="BA538" s="24"/>
      <c r="BB538" s="24"/>
      <c r="BC538" s="24"/>
      <c r="BD538" s="24"/>
      <c r="BE538" s="24"/>
      <c r="BF538" s="24"/>
      <c r="BG538" s="24"/>
      <c r="BH538" s="24"/>
      <c r="BI538" s="24"/>
      <c r="BJ538" s="24"/>
      <c r="BK538" s="24"/>
      <c r="BL538" s="24"/>
      <c r="BM538" s="24"/>
      <c r="BN538" s="24"/>
      <c r="BO538" s="24"/>
      <c r="BP538" s="24"/>
      <c r="BQ538" s="24"/>
      <c r="BR538" s="24"/>
      <c r="BS538" s="24"/>
      <c r="BT538" s="24"/>
      <c r="BU538" s="24"/>
      <c r="BV538" s="24"/>
      <c r="BW538" s="24"/>
      <c r="BX538" s="24"/>
      <c r="BY538" s="24"/>
      <c r="BZ538" s="24"/>
      <c r="CA538" s="24"/>
      <c r="CB538" s="24"/>
      <c r="CC538" s="24"/>
      <c r="CD538" s="24"/>
      <c r="CE538" s="24"/>
    </row>
    <row r="539" spans="46:83" x14ac:dyDescent="0.15">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row>
    <row r="540" spans="46:83" x14ac:dyDescent="0.15">
      <c r="AT540" s="24"/>
      <c r="AU540" s="24"/>
      <c r="AV540" s="24"/>
      <c r="AW540" s="24"/>
      <c r="AX540" s="24"/>
      <c r="AY540" s="24"/>
      <c r="AZ540" s="24"/>
      <c r="BA540" s="24"/>
      <c r="BB540" s="24"/>
      <c r="BC540" s="24"/>
      <c r="BD540" s="24"/>
      <c r="BE540" s="24"/>
      <c r="BF540" s="24"/>
      <c r="BG540" s="24"/>
      <c r="BH540" s="24"/>
      <c r="BI540" s="24"/>
      <c r="BJ540" s="24"/>
      <c r="BK540" s="24"/>
      <c r="BL540" s="24"/>
      <c r="BM540" s="24"/>
      <c r="BN540" s="24"/>
      <c r="BO540" s="24"/>
      <c r="BP540" s="24"/>
      <c r="BQ540" s="24"/>
      <c r="BR540" s="24"/>
      <c r="BS540" s="24"/>
      <c r="BT540" s="24"/>
      <c r="BU540" s="24"/>
      <c r="BV540" s="24"/>
      <c r="BW540" s="24"/>
      <c r="BX540" s="24"/>
      <c r="BY540" s="24"/>
      <c r="BZ540" s="24"/>
      <c r="CA540" s="24"/>
      <c r="CB540" s="24"/>
      <c r="CC540" s="24"/>
      <c r="CD540" s="24"/>
      <c r="CE540" s="24"/>
    </row>
    <row r="541" spans="46:83" x14ac:dyDescent="0.15">
      <c r="AT541" s="24"/>
      <c r="AU541" s="24"/>
      <c r="AV541" s="24"/>
      <c r="AW541" s="24"/>
      <c r="AX541" s="24"/>
      <c r="AY541" s="24"/>
      <c r="AZ541" s="24"/>
      <c r="BA541" s="24"/>
      <c r="BB541" s="24"/>
      <c r="BC541" s="24"/>
      <c r="BD541" s="24"/>
      <c r="BE541" s="24"/>
      <c r="BF541" s="24"/>
      <c r="BG541" s="24"/>
      <c r="BH541" s="24"/>
      <c r="BI541" s="24"/>
      <c r="BJ541" s="24"/>
      <c r="BK541" s="24"/>
      <c r="BL541" s="24"/>
      <c r="BM541" s="24"/>
      <c r="BN541" s="24"/>
      <c r="BO541" s="24"/>
      <c r="BP541" s="24"/>
      <c r="BQ541" s="24"/>
      <c r="BR541" s="24"/>
      <c r="BS541" s="24"/>
      <c r="BT541" s="24"/>
      <c r="BU541" s="24"/>
      <c r="BV541" s="24"/>
      <c r="BW541" s="24"/>
      <c r="BX541" s="24"/>
      <c r="BY541" s="24"/>
      <c r="BZ541" s="24"/>
      <c r="CA541" s="24"/>
      <c r="CB541" s="24"/>
      <c r="CC541" s="24"/>
      <c r="CD541" s="24"/>
      <c r="CE541" s="24"/>
    </row>
    <row r="542" spans="46:83" x14ac:dyDescent="0.15">
      <c r="AT542" s="24"/>
      <c r="AU542" s="24"/>
      <c r="AV542" s="24"/>
      <c r="AW542" s="24"/>
      <c r="AX542" s="24"/>
      <c r="AY542" s="24"/>
      <c r="AZ542" s="24"/>
      <c r="BA542" s="24"/>
      <c r="BB542" s="24"/>
      <c r="BC542" s="24"/>
      <c r="BD542" s="24"/>
      <c r="BE542" s="24"/>
      <c r="BF542" s="24"/>
      <c r="BG542" s="24"/>
      <c r="BH542" s="24"/>
      <c r="BI542" s="24"/>
      <c r="BJ542" s="24"/>
      <c r="BK542" s="24"/>
      <c r="BL542" s="24"/>
      <c r="BM542" s="24"/>
      <c r="BN542" s="24"/>
      <c r="BO542" s="24"/>
      <c r="BP542" s="24"/>
      <c r="BQ542" s="24"/>
      <c r="BR542" s="24"/>
      <c r="BS542" s="24"/>
      <c r="BT542" s="24"/>
      <c r="BU542" s="24"/>
      <c r="BV542" s="24"/>
      <c r="BW542" s="24"/>
      <c r="BX542" s="24"/>
      <c r="BY542" s="24"/>
      <c r="BZ542" s="24"/>
      <c r="CA542" s="24"/>
      <c r="CB542" s="24"/>
      <c r="CC542" s="24"/>
      <c r="CD542" s="24"/>
      <c r="CE542" s="24"/>
    </row>
    <row r="543" spans="46:83" x14ac:dyDescent="0.15">
      <c r="AT543" s="24"/>
      <c r="AU543" s="24"/>
      <c r="AV543" s="24"/>
      <c r="AW543" s="24"/>
      <c r="AX543" s="24"/>
      <c r="AY543" s="24"/>
      <c r="AZ543" s="24"/>
      <c r="BA543" s="24"/>
      <c r="BB543" s="24"/>
      <c r="BC543" s="24"/>
      <c r="BD543" s="24"/>
      <c r="BE543" s="24"/>
      <c r="BF543" s="24"/>
      <c r="BG543" s="24"/>
      <c r="BH543" s="24"/>
      <c r="BI543" s="24"/>
      <c r="BJ543" s="24"/>
      <c r="BK543" s="24"/>
      <c r="BL543" s="24"/>
      <c r="BM543" s="24"/>
      <c r="BN543" s="24"/>
      <c r="BO543" s="24"/>
      <c r="BP543" s="24"/>
      <c r="BQ543" s="24"/>
      <c r="BR543" s="24"/>
      <c r="BS543" s="24"/>
      <c r="BT543" s="24"/>
      <c r="BU543" s="24"/>
      <c r="BV543" s="24"/>
      <c r="BW543" s="24"/>
      <c r="BX543" s="24"/>
      <c r="BY543" s="24"/>
      <c r="BZ543" s="24"/>
      <c r="CA543" s="24"/>
      <c r="CB543" s="24"/>
      <c r="CC543" s="24"/>
      <c r="CD543" s="24"/>
      <c r="CE543" s="24"/>
    </row>
    <row r="544" spans="46:83" x14ac:dyDescent="0.15">
      <c r="AT544" s="24"/>
      <c r="AU544" s="24"/>
      <c r="AV544" s="24"/>
      <c r="AW544" s="24"/>
      <c r="AX544" s="24"/>
      <c r="AY544" s="24"/>
      <c r="AZ544" s="24"/>
      <c r="BA544" s="24"/>
      <c r="BB544" s="24"/>
      <c r="BC544" s="24"/>
      <c r="BD544" s="24"/>
      <c r="BE544" s="24"/>
      <c r="BF544" s="24"/>
      <c r="BG544" s="24"/>
      <c r="BH544" s="24"/>
      <c r="BI544" s="24"/>
      <c r="BJ544" s="24"/>
      <c r="BK544" s="24"/>
      <c r="BL544" s="24"/>
      <c r="BM544" s="24"/>
      <c r="BN544" s="24"/>
      <c r="BO544" s="24"/>
      <c r="BP544" s="24"/>
      <c r="BQ544" s="24"/>
      <c r="BR544" s="24"/>
      <c r="BS544" s="24"/>
      <c r="BT544" s="24"/>
      <c r="BU544" s="24"/>
      <c r="BV544" s="24"/>
      <c r="BW544" s="24"/>
      <c r="BX544" s="24"/>
      <c r="BY544" s="24"/>
      <c r="BZ544" s="24"/>
      <c r="CA544" s="24"/>
      <c r="CB544" s="24"/>
      <c r="CC544" s="24"/>
      <c r="CD544" s="24"/>
      <c r="CE544" s="24"/>
    </row>
    <row r="545" spans="46:83" x14ac:dyDescent="0.15">
      <c r="AT545" s="24"/>
      <c r="AU545" s="24"/>
      <c r="AV545" s="24"/>
      <c r="AW545" s="24"/>
      <c r="AX545" s="24"/>
      <c r="AY545" s="24"/>
      <c r="AZ545" s="24"/>
      <c r="BA545" s="24"/>
      <c r="BB545" s="24"/>
      <c r="BC545" s="24"/>
      <c r="BD545" s="24"/>
      <c r="BE545" s="24"/>
      <c r="BF545" s="24"/>
      <c r="BG545" s="24"/>
      <c r="BH545" s="24"/>
      <c r="BI545" s="24"/>
      <c r="BJ545" s="24"/>
      <c r="BK545" s="24"/>
      <c r="BL545" s="24"/>
      <c r="BM545" s="24"/>
      <c r="BN545" s="24"/>
      <c r="BO545" s="24"/>
      <c r="BP545" s="24"/>
      <c r="BQ545" s="24"/>
      <c r="BR545" s="24"/>
      <c r="BS545" s="24"/>
      <c r="BT545" s="24"/>
      <c r="BU545" s="24"/>
      <c r="BV545" s="24"/>
      <c r="BW545" s="24"/>
      <c r="BX545" s="24"/>
      <c r="BY545" s="24"/>
      <c r="BZ545" s="24"/>
      <c r="CA545" s="24"/>
      <c r="CB545" s="24"/>
      <c r="CC545" s="24"/>
      <c r="CD545" s="24"/>
      <c r="CE545" s="24"/>
    </row>
    <row r="546" spans="46:83" x14ac:dyDescent="0.15">
      <c r="AT546" s="24"/>
      <c r="AU546" s="24"/>
      <c r="AV546" s="24"/>
      <c r="AW546" s="24"/>
      <c r="AX546" s="24"/>
      <c r="AY546" s="24"/>
      <c r="AZ546" s="24"/>
      <c r="BA546" s="24"/>
      <c r="BB546" s="24"/>
      <c r="BC546" s="24"/>
      <c r="BD546" s="24"/>
      <c r="BE546" s="24"/>
      <c r="BF546" s="24"/>
      <c r="BG546" s="24"/>
      <c r="BH546" s="24"/>
      <c r="BI546" s="24"/>
      <c r="BJ546" s="24"/>
      <c r="BK546" s="24"/>
      <c r="BL546" s="24"/>
      <c r="BM546" s="24"/>
      <c r="BN546" s="24"/>
      <c r="BO546" s="24"/>
      <c r="BP546" s="24"/>
      <c r="BQ546" s="24"/>
      <c r="BR546" s="24"/>
      <c r="BS546" s="24"/>
      <c r="BT546" s="24"/>
      <c r="BU546" s="24"/>
      <c r="BV546" s="24"/>
      <c r="BW546" s="24"/>
      <c r="BX546" s="24"/>
      <c r="BY546" s="24"/>
      <c r="BZ546" s="24"/>
      <c r="CA546" s="24"/>
      <c r="CB546" s="24"/>
      <c r="CC546" s="24"/>
      <c r="CD546" s="24"/>
      <c r="CE546" s="24"/>
    </row>
    <row r="547" spans="46:83" x14ac:dyDescent="0.15">
      <c r="AT547" s="24"/>
      <c r="AU547" s="24"/>
      <c r="AV547" s="24"/>
      <c r="AW547" s="24"/>
      <c r="AX547" s="24"/>
      <c r="AY547" s="24"/>
      <c r="AZ547" s="24"/>
      <c r="BA547" s="24"/>
      <c r="BB547" s="24"/>
      <c r="BC547" s="24"/>
      <c r="BD547" s="24"/>
      <c r="BE547" s="24"/>
      <c r="BF547" s="24"/>
      <c r="BG547" s="24"/>
      <c r="BH547" s="24"/>
      <c r="BI547" s="24"/>
      <c r="BJ547" s="24"/>
      <c r="BK547" s="24"/>
      <c r="BL547" s="24"/>
      <c r="BM547" s="24"/>
      <c r="BN547" s="24"/>
      <c r="BO547" s="24"/>
      <c r="BP547" s="24"/>
      <c r="BQ547" s="24"/>
      <c r="BR547" s="24"/>
      <c r="BS547" s="24"/>
      <c r="BT547" s="24"/>
      <c r="BU547" s="24"/>
      <c r="BV547" s="24"/>
      <c r="BW547" s="24"/>
      <c r="BX547" s="24"/>
      <c r="BY547" s="24"/>
      <c r="BZ547" s="24"/>
      <c r="CA547" s="24"/>
      <c r="CB547" s="24"/>
      <c r="CC547" s="24"/>
      <c r="CD547" s="24"/>
      <c r="CE547" s="24"/>
    </row>
    <row r="548" spans="46:83" x14ac:dyDescent="0.15">
      <c r="AT548" s="24"/>
      <c r="AU548" s="24"/>
      <c r="AV548" s="24"/>
      <c r="AW548" s="24"/>
      <c r="AX548" s="24"/>
      <c r="AY548" s="24"/>
      <c r="AZ548" s="24"/>
      <c r="BA548" s="24"/>
      <c r="BB548" s="24"/>
      <c r="BC548" s="24"/>
      <c r="BD548" s="24"/>
      <c r="BE548" s="24"/>
      <c r="BF548" s="24"/>
      <c r="BG548" s="24"/>
      <c r="BH548" s="24"/>
      <c r="BI548" s="24"/>
      <c r="BJ548" s="24"/>
      <c r="BK548" s="24"/>
      <c r="BL548" s="24"/>
      <c r="BM548" s="24"/>
      <c r="BN548" s="24"/>
      <c r="BO548" s="24"/>
      <c r="BP548" s="24"/>
      <c r="BQ548" s="24"/>
      <c r="BR548" s="24"/>
      <c r="BS548" s="24"/>
      <c r="BT548" s="24"/>
      <c r="BU548" s="24"/>
      <c r="BV548" s="24"/>
      <c r="BW548" s="24"/>
      <c r="BX548" s="24"/>
      <c r="BY548" s="24"/>
      <c r="BZ548" s="24"/>
      <c r="CA548" s="24"/>
      <c r="CB548" s="24"/>
      <c r="CC548" s="24"/>
      <c r="CD548" s="24"/>
      <c r="CE548" s="24"/>
    </row>
    <row r="549" spans="46:83" x14ac:dyDescent="0.15">
      <c r="AT549" s="24"/>
      <c r="AU549" s="24"/>
      <c r="AV549" s="24"/>
      <c r="AW549" s="24"/>
      <c r="AX549" s="24"/>
      <c r="AY549" s="24"/>
      <c r="AZ549" s="24"/>
      <c r="BA549" s="24"/>
      <c r="BB549" s="24"/>
      <c r="BC549" s="24"/>
      <c r="BD549" s="24"/>
      <c r="BE549" s="24"/>
      <c r="BF549" s="24"/>
      <c r="BG549" s="24"/>
      <c r="BH549" s="24"/>
      <c r="BI549" s="24"/>
      <c r="BJ549" s="24"/>
      <c r="BK549" s="24"/>
      <c r="BL549" s="24"/>
      <c r="BM549" s="24"/>
      <c r="BN549" s="24"/>
      <c r="BO549" s="24"/>
      <c r="BP549" s="24"/>
      <c r="BQ549" s="24"/>
      <c r="BR549" s="24"/>
      <c r="BS549" s="24"/>
      <c r="BT549" s="24"/>
      <c r="BU549" s="24"/>
      <c r="BV549" s="24"/>
      <c r="BW549" s="24"/>
      <c r="BX549" s="24"/>
      <c r="BY549" s="24"/>
      <c r="BZ549" s="24"/>
      <c r="CA549" s="24"/>
      <c r="CB549" s="24"/>
      <c r="CC549" s="24"/>
      <c r="CD549" s="24"/>
      <c r="CE549" s="24"/>
    </row>
    <row r="550" spans="46:83" x14ac:dyDescent="0.15">
      <c r="AT550" s="24"/>
      <c r="AU550" s="24"/>
      <c r="AV550" s="24"/>
      <c r="AW550" s="24"/>
      <c r="AX550" s="24"/>
      <c r="AY550" s="24"/>
      <c r="AZ550" s="24"/>
      <c r="BA550" s="24"/>
      <c r="BB550" s="24"/>
      <c r="BC550" s="24"/>
      <c r="BD550" s="24"/>
      <c r="BE550" s="24"/>
      <c r="BF550" s="24"/>
      <c r="BG550" s="24"/>
      <c r="BH550" s="24"/>
      <c r="BI550" s="24"/>
      <c r="BJ550" s="24"/>
      <c r="BK550" s="24"/>
      <c r="BL550" s="24"/>
      <c r="BM550" s="24"/>
      <c r="BN550" s="24"/>
      <c r="BO550" s="24"/>
      <c r="BP550" s="24"/>
      <c r="BQ550" s="24"/>
      <c r="BR550" s="24"/>
      <c r="BS550" s="24"/>
      <c r="BT550" s="24"/>
      <c r="BU550" s="24"/>
      <c r="BV550" s="24"/>
      <c r="BW550" s="24"/>
      <c r="BX550" s="24"/>
      <c r="BY550" s="24"/>
      <c r="BZ550" s="24"/>
      <c r="CA550" s="24"/>
      <c r="CB550" s="24"/>
      <c r="CC550" s="24"/>
      <c r="CD550" s="24"/>
      <c r="CE550" s="24"/>
    </row>
    <row r="551" spans="46:83" x14ac:dyDescent="0.15">
      <c r="AT551" s="24"/>
      <c r="AU551" s="24"/>
      <c r="AV551" s="24"/>
      <c r="AW551" s="24"/>
      <c r="AX551" s="24"/>
      <c r="AY551" s="24"/>
      <c r="AZ551" s="24"/>
      <c r="BA551" s="24"/>
      <c r="BB551" s="24"/>
      <c r="BC551" s="24"/>
      <c r="BD551" s="24"/>
      <c r="BE551" s="24"/>
      <c r="BF551" s="24"/>
      <c r="BG551" s="24"/>
      <c r="BH551" s="24"/>
      <c r="BI551" s="24"/>
      <c r="BJ551" s="24"/>
      <c r="BK551" s="24"/>
      <c r="BL551" s="24"/>
      <c r="BM551" s="24"/>
      <c r="BN551" s="24"/>
      <c r="BO551" s="24"/>
      <c r="BP551" s="24"/>
      <c r="BQ551" s="24"/>
      <c r="BR551" s="24"/>
      <c r="BS551" s="24"/>
      <c r="BT551" s="24"/>
      <c r="BU551" s="24"/>
      <c r="BV551" s="24"/>
      <c r="BW551" s="24"/>
      <c r="BX551" s="24"/>
      <c r="BY551" s="24"/>
      <c r="BZ551" s="24"/>
      <c r="CA551" s="24"/>
      <c r="CB551" s="24"/>
      <c r="CC551" s="24"/>
      <c r="CD551" s="24"/>
      <c r="CE551" s="24"/>
    </row>
    <row r="552" spans="46:83" x14ac:dyDescent="0.15">
      <c r="AT552" s="24"/>
      <c r="AU552" s="24"/>
      <c r="AV552" s="24"/>
      <c r="AW552" s="24"/>
      <c r="AX552" s="24"/>
      <c r="AY552" s="24"/>
      <c r="AZ552" s="24"/>
      <c r="BA552" s="24"/>
      <c r="BB552" s="24"/>
      <c r="BC552" s="24"/>
      <c r="BD552" s="24"/>
      <c r="BE552" s="24"/>
      <c r="BF552" s="24"/>
      <c r="BG552" s="24"/>
      <c r="BH552" s="24"/>
      <c r="BI552" s="24"/>
      <c r="BJ552" s="24"/>
      <c r="BK552" s="24"/>
      <c r="BL552" s="24"/>
      <c r="BM552" s="24"/>
      <c r="BN552" s="24"/>
      <c r="BO552" s="24"/>
      <c r="BP552" s="24"/>
      <c r="BQ552" s="24"/>
      <c r="BR552" s="24"/>
      <c r="BS552" s="24"/>
      <c r="BT552" s="24"/>
      <c r="BU552" s="24"/>
      <c r="BV552" s="24"/>
      <c r="BW552" s="24"/>
      <c r="BX552" s="24"/>
      <c r="BY552" s="24"/>
      <c r="BZ552" s="24"/>
      <c r="CA552" s="24"/>
      <c r="CB552" s="24"/>
      <c r="CC552" s="24"/>
      <c r="CD552" s="24"/>
      <c r="CE552" s="24"/>
    </row>
    <row r="553" spans="46:83" x14ac:dyDescent="0.15">
      <c r="AT553" s="24"/>
      <c r="AU553" s="24"/>
      <c r="AV553" s="24"/>
      <c r="AW553" s="24"/>
      <c r="AX553" s="24"/>
      <c r="AY553" s="24"/>
      <c r="AZ553" s="24"/>
      <c r="BA553" s="24"/>
      <c r="BB553" s="24"/>
      <c r="BC553" s="24"/>
      <c r="BD553" s="24"/>
      <c r="BE553" s="24"/>
      <c r="BF553" s="24"/>
      <c r="BG553" s="24"/>
      <c r="BH553" s="24"/>
      <c r="BI553" s="24"/>
      <c r="BJ553" s="24"/>
      <c r="BK553" s="24"/>
      <c r="BL553" s="24"/>
      <c r="BM553" s="24"/>
      <c r="BN553" s="24"/>
      <c r="BO553" s="24"/>
      <c r="BP553" s="24"/>
      <c r="BQ553" s="24"/>
      <c r="BR553" s="24"/>
      <c r="BS553" s="24"/>
      <c r="BT553" s="24"/>
      <c r="BU553" s="24"/>
      <c r="BV553" s="24"/>
      <c r="BW553" s="24"/>
      <c r="BX553" s="24"/>
      <c r="BY553" s="24"/>
      <c r="BZ553" s="24"/>
      <c r="CA553" s="24"/>
      <c r="CB553" s="24"/>
      <c r="CC553" s="24"/>
      <c r="CD553" s="24"/>
      <c r="CE553" s="24"/>
    </row>
    <row r="554" spans="46:83" x14ac:dyDescent="0.15">
      <c r="AT554" s="24"/>
      <c r="AU554" s="24"/>
      <c r="AV554" s="24"/>
      <c r="AW554" s="24"/>
      <c r="AX554" s="24"/>
      <c r="AY554" s="24"/>
      <c r="AZ554" s="24"/>
      <c r="BA554" s="24"/>
      <c r="BB554" s="24"/>
      <c r="BC554" s="24"/>
      <c r="BD554" s="24"/>
      <c r="BE554" s="24"/>
      <c r="BF554" s="24"/>
      <c r="BG554" s="24"/>
      <c r="BH554" s="24"/>
      <c r="BI554" s="24"/>
      <c r="BJ554" s="24"/>
      <c r="BK554" s="24"/>
      <c r="BL554" s="24"/>
      <c r="BM554" s="24"/>
      <c r="BN554" s="24"/>
      <c r="BO554" s="24"/>
      <c r="BP554" s="24"/>
      <c r="BQ554" s="24"/>
      <c r="BR554" s="24"/>
      <c r="BS554" s="24"/>
      <c r="BT554" s="24"/>
      <c r="BU554" s="24"/>
      <c r="BV554" s="24"/>
      <c r="BW554" s="24"/>
      <c r="BX554" s="24"/>
      <c r="BY554" s="24"/>
      <c r="BZ554" s="24"/>
      <c r="CA554" s="24"/>
      <c r="CB554" s="24"/>
      <c r="CC554" s="24"/>
      <c r="CD554" s="24"/>
      <c r="CE554" s="24"/>
    </row>
    <row r="555" spans="46:83" x14ac:dyDescent="0.15">
      <c r="AT555" s="24"/>
      <c r="AU555" s="24"/>
      <c r="AV555" s="24"/>
      <c r="AW555" s="24"/>
      <c r="AX555" s="24"/>
      <c r="AY555" s="24"/>
      <c r="AZ555" s="24"/>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row>
    <row r="556" spans="46:83" x14ac:dyDescent="0.15">
      <c r="AT556" s="24"/>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c r="BR556" s="24"/>
      <c r="BS556" s="24"/>
      <c r="BT556" s="24"/>
      <c r="BU556" s="24"/>
      <c r="BV556" s="24"/>
      <c r="BW556" s="24"/>
      <c r="BX556" s="24"/>
      <c r="BY556" s="24"/>
      <c r="BZ556" s="24"/>
      <c r="CA556" s="24"/>
      <c r="CB556" s="24"/>
      <c r="CC556" s="24"/>
      <c r="CD556" s="24"/>
      <c r="CE556" s="24"/>
    </row>
    <row r="557" spans="46:83" x14ac:dyDescent="0.15">
      <c r="AT557" s="24"/>
      <c r="AU557" s="24"/>
      <c r="AV557" s="24"/>
      <c r="AW557" s="24"/>
      <c r="AX557" s="24"/>
      <c r="AY557" s="24"/>
      <c r="AZ557" s="24"/>
      <c r="BA557" s="24"/>
      <c r="BB557" s="24"/>
      <c r="BC557" s="24"/>
      <c r="BD557" s="24"/>
      <c r="BE557" s="24"/>
      <c r="BF557" s="24"/>
      <c r="BG557" s="24"/>
      <c r="BH557" s="24"/>
      <c r="BI557" s="24"/>
      <c r="BJ557" s="24"/>
      <c r="BK557" s="24"/>
      <c r="BL557" s="24"/>
      <c r="BM557" s="24"/>
      <c r="BN557" s="24"/>
      <c r="BO557" s="24"/>
      <c r="BP557" s="24"/>
      <c r="BQ557" s="24"/>
      <c r="BR557" s="24"/>
      <c r="BS557" s="24"/>
      <c r="BT557" s="24"/>
      <c r="BU557" s="24"/>
      <c r="BV557" s="24"/>
      <c r="BW557" s="24"/>
      <c r="BX557" s="24"/>
      <c r="BY557" s="24"/>
      <c r="BZ557" s="24"/>
      <c r="CA557" s="24"/>
      <c r="CB557" s="24"/>
      <c r="CC557" s="24"/>
      <c r="CD557" s="24"/>
      <c r="CE557" s="24"/>
    </row>
    <row r="558" spans="46:83" x14ac:dyDescent="0.15">
      <c r="AT558" s="24"/>
      <c r="AU558" s="24"/>
      <c r="AV558" s="24"/>
      <c r="AW558" s="24"/>
      <c r="AX558" s="24"/>
      <c r="AY558" s="24"/>
      <c r="AZ558" s="24"/>
      <c r="BA558" s="24"/>
      <c r="BB558" s="24"/>
      <c r="BC558" s="24"/>
      <c r="BD558" s="24"/>
      <c r="BE558" s="24"/>
      <c r="BF558" s="24"/>
      <c r="BG558" s="24"/>
      <c r="BH558" s="24"/>
      <c r="BI558" s="24"/>
      <c r="BJ558" s="24"/>
      <c r="BK558" s="24"/>
      <c r="BL558" s="24"/>
      <c r="BM558" s="24"/>
      <c r="BN558" s="24"/>
      <c r="BO558" s="24"/>
      <c r="BP558" s="24"/>
      <c r="BQ558" s="24"/>
      <c r="BR558" s="24"/>
      <c r="BS558" s="24"/>
      <c r="BT558" s="24"/>
      <c r="BU558" s="24"/>
      <c r="BV558" s="24"/>
      <c r="BW558" s="24"/>
      <c r="BX558" s="24"/>
      <c r="BY558" s="24"/>
      <c r="BZ558" s="24"/>
      <c r="CA558" s="24"/>
      <c r="CB558" s="24"/>
      <c r="CC558" s="24"/>
      <c r="CD558" s="24"/>
      <c r="CE558" s="24"/>
    </row>
    <row r="559" spans="46:83" x14ac:dyDescent="0.15">
      <c r="AT559" s="24"/>
      <c r="AU559" s="24"/>
      <c r="AV559" s="24"/>
      <c r="AW559" s="24"/>
      <c r="AX559" s="24"/>
      <c r="AY559" s="24"/>
      <c r="AZ559" s="24"/>
      <c r="BA559" s="24"/>
      <c r="BB559" s="24"/>
      <c r="BC559" s="24"/>
      <c r="BD559" s="24"/>
      <c r="BE559" s="24"/>
      <c r="BF559" s="24"/>
      <c r="BG559" s="24"/>
      <c r="BH559" s="24"/>
      <c r="BI559" s="24"/>
      <c r="BJ559" s="24"/>
      <c r="BK559" s="24"/>
      <c r="BL559" s="24"/>
      <c r="BM559" s="24"/>
      <c r="BN559" s="24"/>
      <c r="BO559" s="24"/>
      <c r="BP559" s="24"/>
      <c r="BQ559" s="24"/>
      <c r="BR559" s="24"/>
      <c r="BS559" s="24"/>
      <c r="BT559" s="24"/>
      <c r="BU559" s="24"/>
      <c r="BV559" s="24"/>
      <c r="BW559" s="24"/>
      <c r="BX559" s="24"/>
      <c r="BY559" s="24"/>
      <c r="BZ559" s="24"/>
      <c r="CA559" s="24"/>
      <c r="CB559" s="24"/>
      <c r="CC559" s="24"/>
      <c r="CD559" s="24"/>
      <c r="CE559" s="24"/>
    </row>
    <row r="560" spans="46:83" x14ac:dyDescent="0.15">
      <c r="AT560" s="24"/>
      <c r="AU560" s="24"/>
      <c r="AV560" s="24"/>
      <c r="AW560" s="24"/>
      <c r="AX560" s="24"/>
      <c r="AY560" s="24"/>
      <c r="AZ560" s="24"/>
      <c r="BA560" s="24"/>
      <c r="BB560" s="24"/>
      <c r="BC560" s="24"/>
      <c r="BD560" s="24"/>
      <c r="BE560" s="24"/>
      <c r="BF560" s="24"/>
      <c r="BG560" s="24"/>
      <c r="BH560" s="24"/>
      <c r="BI560" s="24"/>
      <c r="BJ560" s="24"/>
      <c r="BK560" s="24"/>
      <c r="BL560" s="24"/>
      <c r="BM560" s="24"/>
      <c r="BN560" s="24"/>
      <c r="BO560" s="24"/>
      <c r="BP560" s="24"/>
      <c r="BQ560" s="24"/>
      <c r="BR560" s="24"/>
      <c r="BS560" s="24"/>
      <c r="BT560" s="24"/>
      <c r="BU560" s="24"/>
      <c r="BV560" s="24"/>
      <c r="BW560" s="24"/>
      <c r="BX560" s="24"/>
      <c r="BY560" s="24"/>
      <c r="BZ560" s="24"/>
      <c r="CA560" s="24"/>
      <c r="CB560" s="24"/>
      <c r="CC560" s="24"/>
      <c r="CD560" s="24"/>
      <c r="CE560" s="24"/>
    </row>
    <row r="561" spans="46:83" x14ac:dyDescent="0.15">
      <c r="AT561" s="24"/>
      <c r="AU561" s="24"/>
      <c r="AV561" s="24"/>
      <c r="AW561" s="24"/>
      <c r="AX561" s="24"/>
      <c r="AY561" s="24"/>
      <c r="AZ561" s="24"/>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row>
    <row r="562" spans="46:83" x14ac:dyDescent="0.15">
      <c r="AT562" s="24"/>
      <c r="AU562" s="24"/>
      <c r="AV562" s="24"/>
      <c r="AW562" s="24"/>
      <c r="AX562" s="24"/>
      <c r="AY562" s="24"/>
      <c r="AZ562" s="24"/>
      <c r="BA562" s="24"/>
      <c r="BB562" s="24"/>
      <c r="BC562" s="24"/>
      <c r="BD562" s="24"/>
      <c r="BE562" s="24"/>
      <c r="BF562" s="24"/>
      <c r="BG562" s="24"/>
      <c r="BH562" s="24"/>
      <c r="BI562" s="24"/>
      <c r="BJ562" s="24"/>
      <c r="BK562" s="24"/>
      <c r="BL562" s="24"/>
      <c r="BM562" s="24"/>
      <c r="BN562" s="24"/>
      <c r="BO562" s="24"/>
      <c r="BP562" s="24"/>
      <c r="BQ562" s="24"/>
      <c r="BR562" s="24"/>
      <c r="BS562" s="24"/>
      <c r="BT562" s="24"/>
      <c r="BU562" s="24"/>
      <c r="BV562" s="24"/>
      <c r="BW562" s="24"/>
      <c r="BX562" s="24"/>
      <c r="BY562" s="24"/>
      <c r="BZ562" s="24"/>
      <c r="CA562" s="24"/>
      <c r="CB562" s="24"/>
      <c r="CC562" s="24"/>
      <c r="CD562" s="24"/>
      <c r="CE562" s="24"/>
    </row>
    <row r="563" spans="46:83" x14ac:dyDescent="0.15">
      <c r="AT563" s="24"/>
      <c r="AU563" s="24"/>
      <c r="AV563" s="24"/>
      <c r="AW563" s="24"/>
      <c r="AX563" s="24"/>
      <c r="AY563" s="24"/>
      <c r="AZ563" s="24"/>
      <c r="BA563" s="24"/>
      <c r="BB563" s="24"/>
      <c r="BC563" s="24"/>
      <c r="BD563" s="24"/>
      <c r="BE563" s="24"/>
      <c r="BF563" s="24"/>
      <c r="BG563" s="24"/>
      <c r="BH563" s="24"/>
      <c r="BI563" s="24"/>
      <c r="BJ563" s="24"/>
      <c r="BK563" s="24"/>
      <c r="BL563" s="24"/>
      <c r="BM563" s="24"/>
      <c r="BN563" s="24"/>
      <c r="BO563" s="24"/>
      <c r="BP563" s="24"/>
      <c r="BQ563" s="24"/>
      <c r="BR563" s="24"/>
      <c r="BS563" s="24"/>
      <c r="BT563" s="24"/>
      <c r="BU563" s="24"/>
      <c r="BV563" s="24"/>
      <c r="BW563" s="24"/>
      <c r="BX563" s="24"/>
      <c r="BY563" s="24"/>
      <c r="BZ563" s="24"/>
      <c r="CA563" s="24"/>
      <c r="CB563" s="24"/>
      <c r="CC563" s="24"/>
      <c r="CD563" s="24"/>
      <c r="CE563" s="24"/>
    </row>
    <row r="564" spans="46:83" x14ac:dyDescent="0.15">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row>
    <row r="565" spans="46:83" x14ac:dyDescent="0.15">
      <c r="AT565" s="24"/>
      <c r="AU565" s="24"/>
      <c r="AV565" s="24"/>
      <c r="AW565" s="24"/>
      <c r="AX565" s="24"/>
      <c r="AY565" s="24"/>
      <c r="AZ565" s="24"/>
      <c r="BA565" s="24"/>
      <c r="BB565" s="24"/>
      <c r="BC565" s="24"/>
      <c r="BD565" s="24"/>
      <c r="BE565" s="24"/>
      <c r="BF565" s="24"/>
      <c r="BG565" s="24"/>
      <c r="BH565" s="24"/>
      <c r="BI565" s="24"/>
      <c r="BJ565" s="24"/>
      <c r="BK565" s="24"/>
      <c r="BL565" s="24"/>
      <c r="BM565" s="24"/>
      <c r="BN565" s="24"/>
      <c r="BO565" s="24"/>
      <c r="BP565" s="24"/>
      <c r="BQ565" s="24"/>
      <c r="BR565" s="24"/>
      <c r="BS565" s="24"/>
      <c r="BT565" s="24"/>
      <c r="BU565" s="24"/>
      <c r="BV565" s="24"/>
      <c r="BW565" s="24"/>
      <c r="BX565" s="24"/>
      <c r="BY565" s="24"/>
      <c r="BZ565" s="24"/>
      <c r="CA565" s="24"/>
      <c r="CB565" s="24"/>
      <c r="CC565" s="24"/>
      <c r="CD565" s="24"/>
      <c r="CE565" s="24"/>
    </row>
    <row r="566" spans="46:83" x14ac:dyDescent="0.15">
      <c r="AT566" s="24"/>
      <c r="AU566" s="24"/>
      <c r="AV566" s="24"/>
      <c r="AW566" s="24"/>
      <c r="AX566" s="24"/>
      <c r="AY566" s="24"/>
      <c r="AZ566" s="24"/>
      <c r="BA566" s="24"/>
      <c r="BB566" s="24"/>
      <c r="BC566" s="24"/>
      <c r="BD566" s="24"/>
      <c r="BE566" s="24"/>
      <c r="BF566" s="24"/>
      <c r="BG566" s="24"/>
      <c r="BH566" s="24"/>
      <c r="BI566" s="24"/>
      <c r="BJ566" s="24"/>
      <c r="BK566" s="24"/>
      <c r="BL566" s="24"/>
      <c r="BM566" s="24"/>
      <c r="BN566" s="24"/>
      <c r="BO566" s="24"/>
      <c r="BP566" s="24"/>
      <c r="BQ566" s="24"/>
      <c r="BR566" s="24"/>
      <c r="BS566" s="24"/>
      <c r="BT566" s="24"/>
      <c r="BU566" s="24"/>
      <c r="BV566" s="24"/>
      <c r="BW566" s="24"/>
      <c r="BX566" s="24"/>
      <c r="BY566" s="24"/>
      <c r="BZ566" s="24"/>
      <c r="CA566" s="24"/>
      <c r="CB566" s="24"/>
      <c r="CC566" s="24"/>
      <c r="CD566" s="24"/>
      <c r="CE566" s="24"/>
    </row>
    <row r="567" spans="46:83" x14ac:dyDescent="0.15">
      <c r="AT567" s="24"/>
      <c r="AU567" s="24"/>
      <c r="AV567" s="24"/>
      <c r="AW567" s="24"/>
      <c r="AX567" s="24"/>
      <c r="AY567" s="24"/>
      <c r="AZ567" s="24"/>
      <c r="BA567" s="24"/>
      <c r="BB567" s="24"/>
      <c r="BC567" s="24"/>
      <c r="BD567" s="24"/>
      <c r="BE567" s="24"/>
      <c r="BF567" s="24"/>
      <c r="BG567" s="24"/>
      <c r="BH567" s="24"/>
      <c r="BI567" s="24"/>
      <c r="BJ567" s="24"/>
      <c r="BK567" s="24"/>
      <c r="BL567" s="24"/>
      <c r="BM567" s="24"/>
      <c r="BN567" s="24"/>
      <c r="BO567" s="24"/>
      <c r="BP567" s="24"/>
      <c r="BQ567" s="24"/>
      <c r="BR567" s="24"/>
      <c r="BS567" s="24"/>
      <c r="BT567" s="24"/>
      <c r="BU567" s="24"/>
      <c r="BV567" s="24"/>
      <c r="BW567" s="24"/>
      <c r="BX567" s="24"/>
      <c r="BY567" s="24"/>
      <c r="BZ567" s="24"/>
      <c r="CA567" s="24"/>
      <c r="CB567" s="24"/>
      <c r="CC567" s="24"/>
      <c r="CD567" s="24"/>
      <c r="CE567" s="24"/>
    </row>
    <row r="568" spans="46:83" x14ac:dyDescent="0.15">
      <c r="AT568" s="24"/>
      <c r="AU568" s="24"/>
      <c r="AV568" s="24"/>
      <c r="AW568" s="24"/>
      <c r="AX568" s="24"/>
      <c r="AY568" s="24"/>
      <c r="AZ568" s="24"/>
      <c r="BA568" s="24"/>
      <c r="BB568" s="24"/>
      <c r="BC568" s="24"/>
      <c r="BD568" s="24"/>
      <c r="BE568" s="24"/>
      <c r="BF568" s="24"/>
      <c r="BG568" s="24"/>
      <c r="BH568" s="24"/>
      <c r="BI568" s="24"/>
      <c r="BJ568" s="24"/>
      <c r="BK568" s="24"/>
      <c r="BL568" s="24"/>
      <c r="BM568" s="24"/>
      <c r="BN568" s="24"/>
      <c r="BO568" s="24"/>
      <c r="BP568" s="24"/>
      <c r="BQ568" s="24"/>
      <c r="BR568" s="24"/>
      <c r="BS568" s="24"/>
      <c r="BT568" s="24"/>
      <c r="BU568" s="24"/>
      <c r="BV568" s="24"/>
      <c r="BW568" s="24"/>
      <c r="BX568" s="24"/>
      <c r="BY568" s="24"/>
      <c r="BZ568" s="24"/>
      <c r="CA568" s="24"/>
      <c r="CB568" s="24"/>
      <c r="CC568" s="24"/>
      <c r="CD568" s="24"/>
      <c r="CE568" s="24"/>
    </row>
    <row r="569" spans="46:83" x14ac:dyDescent="0.15">
      <c r="AT569" s="24"/>
      <c r="AU569" s="24"/>
      <c r="AV569" s="24"/>
      <c r="AW569" s="24"/>
      <c r="AX569" s="24"/>
      <c r="AY569" s="24"/>
      <c r="AZ569" s="24"/>
      <c r="BA569" s="24"/>
      <c r="BB569" s="24"/>
      <c r="BC569" s="24"/>
      <c r="BD569" s="24"/>
      <c r="BE569" s="24"/>
      <c r="BF569" s="24"/>
      <c r="BG569" s="24"/>
      <c r="BH569" s="24"/>
      <c r="BI569" s="24"/>
      <c r="BJ569" s="24"/>
      <c r="BK569" s="24"/>
      <c r="BL569" s="24"/>
      <c r="BM569" s="24"/>
      <c r="BN569" s="24"/>
      <c r="BO569" s="24"/>
      <c r="BP569" s="24"/>
      <c r="BQ569" s="24"/>
      <c r="BR569" s="24"/>
      <c r="BS569" s="24"/>
      <c r="BT569" s="24"/>
      <c r="BU569" s="24"/>
      <c r="BV569" s="24"/>
      <c r="BW569" s="24"/>
      <c r="BX569" s="24"/>
      <c r="BY569" s="24"/>
      <c r="BZ569" s="24"/>
      <c r="CA569" s="24"/>
      <c r="CB569" s="24"/>
      <c r="CC569" s="24"/>
      <c r="CD569" s="24"/>
      <c r="CE569" s="24"/>
    </row>
    <row r="570" spans="46:83" x14ac:dyDescent="0.15">
      <c r="AT570" s="24"/>
      <c r="AU570" s="24"/>
      <c r="AV570" s="24"/>
      <c r="AW570" s="24"/>
      <c r="AX570" s="24"/>
      <c r="AY570" s="24"/>
      <c r="AZ570" s="24"/>
      <c r="BA570" s="24"/>
      <c r="BB570" s="24"/>
      <c r="BC570" s="24"/>
      <c r="BD570" s="24"/>
      <c r="BE570" s="24"/>
      <c r="BF570" s="24"/>
      <c r="BG570" s="24"/>
      <c r="BH570" s="24"/>
      <c r="BI570" s="24"/>
      <c r="BJ570" s="24"/>
      <c r="BK570" s="24"/>
      <c r="BL570" s="24"/>
      <c r="BM570" s="24"/>
      <c r="BN570" s="24"/>
      <c r="BO570" s="24"/>
      <c r="BP570" s="24"/>
      <c r="BQ570" s="24"/>
      <c r="BR570" s="24"/>
      <c r="BS570" s="24"/>
      <c r="BT570" s="24"/>
      <c r="BU570" s="24"/>
      <c r="BV570" s="24"/>
      <c r="BW570" s="24"/>
      <c r="BX570" s="24"/>
      <c r="BY570" s="24"/>
      <c r="BZ570" s="24"/>
      <c r="CA570" s="24"/>
      <c r="CB570" s="24"/>
      <c r="CC570" s="24"/>
      <c r="CD570" s="24"/>
      <c r="CE570" s="24"/>
    </row>
    <row r="571" spans="46:83" x14ac:dyDescent="0.15">
      <c r="AT571" s="24"/>
      <c r="AU571" s="24"/>
      <c r="AV571" s="24"/>
      <c r="AW571" s="24"/>
      <c r="AX571" s="24"/>
      <c r="AY571" s="24"/>
      <c r="AZ571" s="24"/>
      <c r="BA571" s="24"/>
      <c r="BB571" s="24"/>
      <c r="BC571" s="24"/>
      <c r="BD571" s="24"/>
      <c r="BE571" s="24"/>
      <c r="BF571" s="24"/>
      <c r="BG571" s="24"/>
      <c r="BH571" s="24"/>
      <c r="BI571" s="24"/>
      <c r="BJ571" s="24"/>
      <c r="BK571" s="24"/>
      <c r="BL571" s="24"/>
      <c r="BM571" s="24"/>
      <c r="BN571" s="24"/>
      <c r="BO571" s="24"/>
      <c r="BP571" s="24"/>
      <c r="BQ571" s="24"/>
      <c r="BR571" s="24"/>
      <c r="BS571" s="24"/>
      <c r="BT571" s="24"/>
      <c r="BU571" s="24"/>
      <c r="BV571" s="24"/>
      <c r="BW571" s="24"/>
      <c r="BX571" s="24"/>
      <c r="BY571" s="24"/>
      <c r="BZ571" s="24"/>
      <c r="CA571" s="24"/>
      <c r="CB571" s="24"/>
      <c r="CC571" s="24"/>
      <c r="CD571" s="24"/>
      <c r="CE571" s="24"/>
    </row>
    <row r="572" spans="46:83" x14ac:dyDescent="0.15">
      <c r="AT572" s="24"/>
      <c r="AU572" s="24"/>
      <c r="AV572" s="24"/>
      <c r="AW572" s="24"/>
      <c r="AX572" s="24"/>
      <c r="AY572" s="24"/>
      <c r="AZ572" s="24"/>
      <c r="BA572" s="24"/>
      <c r="BB572" s="24"/>
      <c r="BC572" s="24"/>
      <c r="BD572" s="24"/>
      <c r="BE572" s="24"/>
      <c r="BF572" s="24"/>
      <c r="BG572" s="24"/>
      <c r="BH572" s="24"/>
      <c r="BI572" s="24"/>
      <c r="BJ572" s="24"/>
      <c r="BK572" s="24"/>
      <c r="BL572" s="24"/>
      <c r="BM572" s="24"/>
      <c r="BN572" s="24"/>
      <c r="BO572" s="24"/>
      <c r="BP572" s="24"/>
      <c r="BQ572" s="24"/>
      <c r="BR572" s="24"/>
      <c r="BS572" s="24"/>
      <c r="BT572" s="24"/>
      <c r="BU572" s="24"/>
      <c r="BV572" s="24"/>
      <c r="BW572" s="24"/>
      <c r="BX572" s="24"/>
      <c r="BY572" s="24"/>
      <c r="BZ572" s="24"/>
      <c r="CA572" s="24"/>
      <c r="CB572" s="24"/>
      <c r="CC572" s="24"/>
      <c r="CD572" s="24"/>
      <c r="CE572" s="24"/>
    </row>
    <row r="573" spans="46:83" x14ac:dyDescent="0.15">
      <c r="AT573" s="24"/>
      <c r="AU573" s="24"/>
      <c r="AV573" s="24"/>
      <c r="AW573" s="24"/>
      <c r="AX573" s="24"/>
      <c r="AY573" s="24"/>
      <c r="AZ573" s="24"/>
      <c r="BA573" s="24"/>
      <c r="BB573" s="24"/>
      <c r="BC573" s="24"/>
      <c r="BD573" s="24"/>
      <c r="BE573" s="24"/>
      <c r="BF573" s="24"/>
      <c r="BG573" s="24"/>
      <c r="BH573" s="24"/>
      <c r="BI573" s="24"/>
      <c r="BJ573" s="24"/>
      <c r="BK573" s="24"/>
      <c r="BL573" s="24"/>
      <c r="BM573" s="24"/>
      <c r="BN573" s="24"/>
      <c r="BO573" s="24"/>
      <c r="BP573" s="24"/>
      <c r="BQ573" s="24"/>
      <c r="BR573" s="24"/>
      <c r="BS573" s="24"/>
      <c r="BT573" s="24"/>
      <c r="BU573" s="24"/>
      <c r="BV573" s="24"/>
      <c r="BW573" s="24"/>
      <c r="BX573" s="24"/>
      <c r="BY573" s="24"/>
      <c r="BZ573" s="24"/>
      <c r="CA573" s="24"/>
      <c r="CB573" s="24"/>
      <c r="CC573" s="24"/>
      <c r="CD573" s="24"/>
      <c r="CE573" s="24"/>
    </row>
    <row r="574" spans="46:83" x14ac:dyDescent="0.15">
      <c r="AT574" s="24"/>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c r="BR574" s="24"/>
      <c r="BS574" s="24"/>
      <c r="BT574" s="24"/>
      <c r="BU574" s="24"/>
      <c r="BV574" s="24"/>
      <c r="BW574" s="24"/>
      <c r="BX574" s="24"/>
      <c r="BY574" s="24"/>
      <c r="BZ574" s="24"/>
      <c r="CA574" s="24"/>
      <c r="CB574" s="24"/>
      <c r="CC574" s="24"/>
      <c r="CD574" s="24"/>
      <c r="CE574" s="24"/>
    </row>
    <row r="575" spans="46:83" x14ac:dyDescent="0.15">
      <c r="AT575" s="24"/>
      <c r="AU575" s="24"/>
      <c r="AV575" s="24"/>
      <c r="AW575" s="24"/>
      <c r="AX575" s="24"/>
      <c r="AY575" s="24"/>
      <c r="AZ575" s="24"/>
      <c r="BA575" s="24"/>
      <c r="BB575" s="24"/>
      <c r="BC575" s="24"/>
      <c r="BD575" s="24"/>
      <c r="BE575" s="24"/>
      <c r="BF575" s="24"/>
      <c r="BG575" s="24"/>
      <c r="BH575" s="24"/>
      <c r="BI575" s="24"/>
      <c r="BJ575" s="24"/>
      <c r="BK575" s="24"/>
      <c r="BL575" s="24"/>
      <c r="BM575" s="24"/>
      <c r="BN575" s="24"/>
      <c r="BO575" s="24"/>
      <c r="BP575" s="24"/>
      <c r="BQ575" s="24"/>
      <c r="BR575" s="24"/>
      <c r="BS575" s="24"/>
      <c r="BT575" s="24"/>
      <c r="BU575" s="24"/>
      <c r="BV575" s="24"/>
      <c r="BW575" s="24"/>
      <c r="BX575" s="24"/>
      <c r="BY575" s="24"/>
      <c r="BZ575" s="24"/>
      <c r="CA575" s="24"/>
      <c r="CB575" s="24"/>
      <c r="CC575" s="24"/>
      <c r="CD575" s="24"/>
      <c r="CE575" s="24"/>
    </row>
    <row r="576" spans="46:83" x14ac:dyDescent="0.15">
      <c r="AT576" s="24"/>
      <c r="AU576" s="24"/>
      <c r="AV576" s="24"/>
      <c r="AW576" s="24"/>
      <c r="AX576" s="24"/>
      <c r="AY576" s="24"/>
      <c r="AZ576" s="24"/>
      <c r="BA576" s="24"/>
      <c r="BB576" s="24"/>
      <c r="BC576" s="24"/>
      <c r="BD576" s="24"/>
      <c r="BE576" s="24"/>
      <c r="BF576" s="24"/>
      <c r="BG576" s="24"/>
      <c r="BH576" s="24"/>
      <c r="BI576" s="24"/>
      <c r="BJ576" s="24"/>
      <c r="BK576" s="24"/>
      <c r="BL576" s="24"/>
      <c r="BM576" s="24"/>
      <c r="BN576" s="24"/>
      <c r="BO576" s="24"/>
      <c r="BP576" s="24"/>
      <c r="BQ576" s="24"/>
      <c r="BR576" s="24"/>
      <c r="BS576" s="24"/>
      <c r="BT576" s="24"/>
      <c r="BU576" s="24"/>
      <c r="BV576" s="24"/>
      <c r="BW576" s="24"/>
      <c r="BX576" s="24"/>
      <c r="BY576" s="24"/>
      <c r="BZ576" s="24"/>
      <c r="CA576" s="24"/>
      <c r="CB576" s="24"/>
      <c r="CC576" s="24"/>
      <c r="CD576" s="24"/>
      <c r="CE576" s="24"/>
    </row>
    <row r="577" spans="46:83" x14ac:dyDescent="0.15">
      <c r="AT577" s="24"/>
      <c r="AU577" s="24"/>
      <c r="AV577" s="24"/>
      <c r="AW577" s="24"/>
      <c r="AX577" s="24"/>
      <c r="AY577" s="24"/>
      <c r="AZ577" s="24"/>
      <c r="BA577" s="24"/>
      <c r="BB577" s="24"/>
      <c r="BC577" s="24"/>
      <c r="BD577" s="24"/>
      <c r="BE577" s="24"/>
      <c r="BF577" s="24"/>
      <c r="BG577" s="24"/>
      <c r="BH577" s="24"/>
      <c r="BI577" s="24"/>
      <c r="BJ577" s="24"/>
      <c r="BK577" s="24"/>
      <c r="BL577" s="24"/>
      <c r="BM577" s="24"/>
      <c r="BN577" s="24"/>
      <c r="BO577" s="24"/>
      <c r="BP577" s="24"/>
      <c r="BQ577" s="24"/>
      <c r="BR577" s="24"/>
      <c r="BS577" s="24"/>
      <c r="BT577" s="24"/>
      <c r="BU577" s="24"/>
      <c r="BV577" s="24"/>
      <c r="BW577" s="24"/>
      <c r="BX577" s="24"/>
      <c r="BY577" s="24"/>
      <c r="BZ577" s="24"/>
      <c r="CA577" s="24"/>
      <c r="CB577" s="24"/>
      <c r="CC577" s="24"/>
      <c r="CD577" s="24"/>
      <c r="CE577" s="24"/>
    </row>
    <row r="578" spans="46:83" x14ac:dyDescent="0.15">
      <c r="AT578" s="24"/>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c r="BR578" s="24"/>
      <c r="BS578" s="24"/>
      <c r="BT578" s="24"/>
      <c r="BU578" s="24"/>
      <c r="BV578" s="24"/>
      <c r="BW578" s="24"/>
      <c r="BX578" s="24"/>
      <c r="BY578" s="24"/>
      <c r="BZ578" s="24"/>
      <c r="CA578" s="24"/>
      <c r="CB578" s="24"/>
      <c r="CC578" s="24"/>
      <c r="CD578" s="24"/>
      <c r="CE578" s="24"/>
    </row>
    <row r="579" spans="46:83" x14ac:dyDescent="0.15">
      <c r="AT579" s="24"/>
      <c r="AU579" s="24"/>
      <c r="AV579" s="24"/>
      <c r="AW579" s="24"/>
      <c r="AX579" s="24"/>
      <c r="AY579" s="24"/>
      <c r="AZ579" s="24"/>
      <c r="BA579" s="24"/>
      <c r="BB579" s="24"/>
      <c r="BC579" s="24"/>
      <c r="BD579" s="24"/>
      <c r="BE579" s="24"/>
      <c r="BF579" s="24"/>
      <c r="BG579" s="24"/>
      <c r="BH579" s="24"/>
      <c r="BI579" s="24"/>
      <c r="BJ579" s="24"/>
      <c r="BK579" s="24"/>
      <c r="BL579" s="24"/>
      <c r="BM579" s="24"/>
      <c r="BN579" s="24"/>
      <c r="BO579" s="24"/>
      <c r="BP579" s="24"/>
      <c r="BQ579" s="24"/>
      <c r="BR579" s="24"/>
      <c r="BS579" s="24"/>
      <c r="BT579" s="24"/>
      <c r="BU579" s="24"/>
      <c r="BV579" s="24"/>
      <c r="BW579" s="24"/>
      <c r="BX579" s="24"/>
      <c r="BY579" s="24"/>
      <c r="BZ579" s="24"/>
      <c r="CA579" s="24"/>
      <c r="CB579" s="24"/>
      <c r="CC579" s="24"/>
      <c r="CD579" s="24"/>
      <c r="CE579" s="24"/>
    </row>
    <row r="580" spans="46:83" x14ac:dyDescent="0.15">
      <c r="AT580" s="24"/>
      <c r="AU580" s="24"/>
      <c r="AV580" s="24"/>
      <c r="AW580" s="24"/>
      <c r="AX580" s="24"/>
      <c r="AY580" s="24"/>
      <c r="AZ580" s="24"/>
      <c r="BA580" s="24"/>
      <c r="BB580" s="24"/>
      <c r="BC580" s="24"/>
      <c r="BD580" s="24"/>
      <c r="BE580" s="24"/>
      <c r="BF580" s="24"/>
      <c r="BG580" s="24"/>
      <c r="BH580" s="24"/>
      <c r="BI580" s="24"/>
      <c r="BJ580" s="24"/>
      <c r="BK580" s="24"/>
      <c r="BL580" s="24"/>
      <c r="BM580" s="24"/>
      <c r="BN580" s="24"/>
      <c r="BO580" s="24"/>
      <c r="BP580" s="24"/>
      <c r="BQ580" s="24"/>
      <c r="BR580" s="24"/>
      <c r="BS580" s="24"/>
      <c r="BT580" s="24"/>
      <c r="BU580" s="24"/>
      <c r="BV580" s="24"/>
      <c r="BW580" s="24"/>
      <c r="BX580" s="24"/>
      <c r="BY580" s="24"/>
      <c r="BZ580" s="24"/>
      <c r="CA580" s="24"/>
      <c r="CB580" s="24"/>
      <c r="CC580" s="24"/>
      <c r="CD580" s="24"/>
      <c r="CE580" s="24"/>
    </row>
    <row r="581" spans="46:83" x14ac:dyDescent="0.15">
      <c r="AT581" s="24"/>
      <c r="AU581" s="24"/>
      <c r="AV581" s="24"/>
      <c r="AW581" s="24"/>
      <c r="AX581" s="24"/>
      <c r="AY581" s="24"/>
      <c r="AZ581" s="24"/>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c r="CC581" s="24"/>
      <c r="CD581" s="24"/>
      <c r="CE581" s="24"/>
    </row>
    <row r="582" spans="46:83" x14ac:dyDescent="0.15">
      <c r="AT582" s="24"/>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c r="BR582" s="24"/>
      <c r="BS582" s="24"/>
      <c r="BT582" s="24"/>
      <c r="BU582" s="24"/>
      <c r="BV582" s="24"/>
      <c r="BW582" s="24"/>
      <c r="BX582" s="24"/>
      <c r="BY582" s="24"/>
      <c r="BZ582" s="24"/>
      <c r="CA582" s="24"/>
      <c r="CB582" s="24"/>
      <c r="CC582" s="24"/>
      <c r="CD582" s="24"/>
      <c r="CE582" s="24"/>
    </row>
    <row r="583" spans="46:83" x14ac:dyDescent="0.15">
      <c r="AT583" s="24"/>
      <c r="AU583" s="24"/>
      <c r="AV583" s="24"/>
      <c r="AW583" s="24"/>
      <c r="AX583" s="24"/>
      <c r="AY583" s="24"/>
      <c r="AZ583" s="24"/>
      <c r="BA583" s="24"/>
      <c r="BB583" s="24"/>
      <c r="BC583" s="24"/>
      <c r="BD583" s="24"/>
      <c r="BE583" s="24"/>
      <c r="BF583" s="24"/>
      <c r="BG583" s="24"/>
      <c r="BH583" s="24"/>
      <c r="BI583" s="24"/>
      <c r="BJ583" s="24"/>
      <c r="BK583" s="24"/>
      <c r="BL583" s="24"/>
      <c r="BM583" s="24"/>
      <c r="BN583" s="24"/>
      <c r="BO583" s="24"/>
      <c r="BP583" s="24"/>
      <c r="BQ583" s="24"/>
      <c r="BR583" s="24"/>
      <c r="BS583" s="24"/>
      <c r="BT583" s="24"/>
      <c r="BU583" s="24"/>
      <c r="BV583" s="24"/>
      <c r="BW583" s="24"/>
      <c r="BX583" s="24"/>
      <c r="BY583" s="24"/>
      <c r="BZ583" s="24"/>
      <c r="CA583" s="24"/>
      <c r="CB583" s="24"/>
      <c r="CC583" s="24"/>
      <c r="CD583" s="24"/>
      <c r="CE583" s="24"/>
    </row>
    <row r="584" spans="46:83" x14ac:dyDescent="0.15">
      <c r="AT584" s="24"/>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c r="BR584" s="24"/>
      <c r="BS584" s="24"/>
      <c r="BT584" s="24"/>
      <c r="BU584" s="24"/>
      <c r="BV584" s="24"/>
      <c r="BW584" s="24"/>
      <c r="BX584" s="24"/>
      <c r="BY584" s="24"/>
      <c r="BZ584" s="24"/>
      <c r="CA584" s="24"/>
      <c r="CB584" s="24"/>
      <c r="CC584" s="24"/>
      <c r="CD584" s="24"/>
      <c r="CE584" s="24"/>
    </row>
    <row r="585" spans="46:83" x14ac:dyDescent="0.15">
      <c r="AT585" s="24"/>
      <c r="AU585" s="24"/>
      <c r="AV585" s="24"/>
      <c r="AW585" s="24"/>
      <c r="AX585" s="24"/>
      <c r="AY585" s="24"/>
      <c r="AZ585" s="24"/>
      <c r="BA585" s="24"/>
      <c r="BB585" s="24"/>
      <c r="BC585" s="24"/>
      <c r="BD585" s="24"/>
      <c r="BE585" s="24"/>
      <c r="BF585" s="24"/>
      <c r="BG585" s="24"/>
      <c r="BH585" s="24"/>
      <c r="BI585" s="24"/>
      <c r="BJ585" s="24"/>
      <c r="BK585" s="24"/>
      <c r="BL585" s="24"/>
      <c r="BM585" s="24"/>
      <c r="BN585" s="24"/>
      <c r="BO585" s="24"/>
      <c r="BP585" s="24"/>
      <c r="BQ585" s="24"/>
      <c r="BR585" s="24"/>
      <c r="BS585" s="24"/>
      <c r="BT585" s="24"/>
      <c r="BU585" s="24"/>
      <c r="BV585" s="24"/>
      <c r="BW585" s="24"/>
      <c r="BX585" s="24"/>
      <c r="BY585" s="24"/>
      <c r="BZ585" s="24"/>
      <c r="CA585" s="24"/>
      <c r="CB585" s="24"/>
      <c r="CC585" s="24"/>
      <c r="CD585" s="24"/>
      <c r="CE585" s="24"/>
    </row>
    <row r="586" spans="46:83" x14ac:dyDescent="0.15">
      <c r="AT586" s="24"/>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c r="BR586" s="24"/>
      <c r="BS586" s="24"/>
      <c r="BT586" s="24"/>
      <c r="BU586" s="24"/>
      <c r="BV586" s="24"/>
      <c r="BW586" s="24"/>
      <c r="BX586" s="24"/>
      <c r="BY586" s="24"/>
      <c r="BZ586" s="24"/>
      <c r="CA586" s="24"/>
      <c r="CB586" s="24"/>
      <c r="CC586" s="24"/>
      <c r="CD586" s="24"/>
      <c r="CE586" s="24"/>
    </row>
    <row r="587" spans="46:83" x14ac:dyDescent="0.15">
      <c r="AT587" s="24"/>
      <c r="AU587" s="24"/>
      <c r="AV587" s="24"/>
      <c r="AW587" s="24"/>
      <c r="AX587" s="24"/>
      <c r="AY587" s="24"/>
      <c r="AZ587" s="24"/>
      <c r="BA587" s="24"/>
      <c r="BB587" s="24"/>
      <c r="BC587" s="24"/>
      <c r="BD587" s="24"/>
      <c r="BE587" s="24"/>
      <c r="BF587" s="24"/>
      <c r="BG587" s="24"/>
      <c r="BH587" s="24"/>
      <c r="BI587" s="24"/>
      <c r="BJ587" s="24"/>
      <c r="BK587" s="24"/>
      <c r="BL587" s="24"/>
      <c r="BM587" s="24"/>
      <c r="BN587" s="24"/>
      <c r="BO587" s="24"/>
      <c r="BP587" s="24"/>
      <c r="BQ587" s="24"/>
      <c r="BR587" s="24"/>
      <c r="BS587" s="24"/>
      <c r="BT587" s="24"/>
      <c r="BU587" s="24"/>
      <c r="BV587" s="24"/>
      <c r="BW587" s="24"/>
      <c r="BX587" s="24"/>
      <c r="BY587" s="24"/>
      <c r="BZ587" s="24"/>
      <c r="CA587" s="24"/>
      <c r="CB587" s="24"/>
      <c r="CC587" s="24"/>
      <c r="CD587" s="24"/>
      <c r="CE587" s="24"/>
    </row>
    <row r="588" spans="46:83" x14ac:dyDescent="0.15">
      <c r="AT588" s="24"/>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c r="BR588" s="24"/>
      <c r="BS588" s="24"/>
      <c r="BT588" s="24"/>
      <c r="BU588" s="24"/>
      <c r="BV588" s="24"/>
      <c r="BW588" s="24"/>
      <c r="BX588" s="24"/>
      <c r="BY588" s="24"/>
      <c r="BZ588" s="24"/>
      <c r="CA588" s="24"/>
      <c r="CB588" s="24"/>
      <c r="CC588" s="24"/>
      <c r="CD588" s="24"/>
      <c r="CE588" s="24"/>
    </row>
    <row r="589" spans="46:83" x14ac:dyDescent="0.15">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row>
    <row r="590" spans="46:83" x14ac:dyDescent="0.15">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row>
    <row r="591" spans="46:83" x14ac:dyDescent="0.15">
      <c r="AT591" s="24"/>
      <c r="AU591" s="24"/>
      <c r="AV591" s="24"/>
      <c r="AW591" s="24"/>
      <c r="AX591" s="24"/>
      <c r="AY591" s="24"/>
      <c r="AZ591" s="24"/>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row>
    <row r="592" spans="46:83" x14ac:dyDescent="0.15">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c r="BR592" s="24"/>
      <c r="BS592" s="24"/>
      <c r="BT592" s="24"/>
      <c r="BU592" s="24"/>
      <c r="BV592" s="24"/>
      <c r="BW592" s="24"/>
      <c r="BX592" s="24"/>
      <c r="BY592" s="24"/>
      <c r="BZ592" s="24"/>
      <c r="CA592" s="24"/>
      <c r="CB592" s="24"/>
      <c r="CC592" s="24"/>
      <c r="CD592" s="24"/>
      <c r="CE592" s="24"/>
    </row>
    <row r="593" spans="46:83" x14ac:dyDescent="0.15">
      <c r="AT593" s="24"/>
      <c r="AU593" s="24"/>
      <c r="AV593" s="24"/>
      <c r="AW593" s="24"/>
      <c r="AX593" s="24"/>
      <c r="AY593" s="24"/>
      <c r="AZ593" s="24"/>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row>
    <row r="594" spans="46:83" x14ac:dyDescent="0.15">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c r="BR594" s="24"/>
      <c r="BS594" s="24"/>
      <c r="BT594" s="24"/>
      <c r="BU594" s="24"/>
      <c r="BV594" s="24"/>
      <c r="BW594" s="24"/>
      <c r="BX594" s="24"/>
      <c r="BY594" s="24"/>
      <c r="BZ594" s="24"/>
      <c r="CA594" s="24"/>
      <c r="CB594" s="24"/>
      <c r="CC594" s="24"/>
      <c r="CD594" s="24"/>
      <c r="CE594" s="24"/>
    </row>
    <row r="595" spans="46:83" x14ac:dyDescent="0.15">
      <c r="AT595" s="24"/>
      <c r="AU595" s="24"/>
      <c r="AV595" s="24"/>
      <c r="AW595" s="24"/>
      <c r="AX595" s="24"/>
      <c r="AY595" s="24"/>
      <c r="AZ595" s="24"/>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row>
    <row r="596" spans="46:83" x14ac:dyDescent="0.15">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c r="BR596" s="24"/>
      <c r="BS596" s="24"/>
      <c r="BT596" s="24"/>
      <c r="BU596" s="24"/>
      <c r="BV596" s="24"/>
      <c r="BW596" s="24"/>
      <c r="BX596" s="24"/>
      <c r="BY596" s="24"/>
      <c r="BZ596" s="24"/>
      <c r="CA596" s="24"/>
      <c r="CB596" s="24"/>
      <c r="CC596" s="24"/>
      <c r="CD596" s="24"/>
      <c r="CE596" s="24"/>
    </row>
    <row r="597" spans="46:83" x14ac:dyDescent="0.15">
      <c r="AT597" s="24"/>
      <c r="AU597" s="24"/>
      <c r="AV597" s="24"/>
      <c r="AW597" s="24"/>
      <c r="AX597" s="24"/>
      <c r="AY597" s="24"/>
      <c r="AZ597" s="24"/>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row>
    <row r="598" spans="46:83" x14ac:dyDescent="0.15">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c r="BR598" s="24"/>
      <c r="BS598" s="24"/>
      <c r="BT598" s="24"/>
      <c r="BU598" s="24"/>
      <c r="BV598" s="24"/>
      <c r="BW598" s="24"/>
      <c r="BX598" s="24"/>
      <c r="BY598" s="24"/>
      <c r="BZ598" s="24"/>
      <c r="CA598" s="24"/>
      <c r="CB598" s="24"/>
      <c r="CC598" s="24"/>
      <c r="CD598" s="24"/>
      <c r="CE598" s="24"/>
    </row>
    <row r="599" spans="46:83" x14ac:dyDescent="0.15">
      <c r="AT599" s="24"/>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row>
    <row r="600" spans="46:83" x14ac:dyDescent="0.15">
      <c r="AT600" s="24"/>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c r="BR600" s="24"/>
      <c r="BS600" s="24"/>
      <c r="BT600" s="24"/>
      <c r="BU600" s="24"/>
      <c r="BV600" s="24"/>
      <c r="BW600" s="24"/>
      <c r="BX600" s="24"/>
      <c r="BY600" s="24"/>
      <c r="BZ600" s="24"/>
      <c r="CA600" s="24"/>
      <c r="CB600" s="24"/>
      <c r="CC600" s="24"/>
      <c r="CD600" s="24"/>
      <c r="CE600" s="24"/>
    </row>
    <row r="601" spans="46:83" x14ac:dyDescent="0.15">
      <c r="AT601" s="24"/>
      <c r="AU601" s="24"/>
      <c r="AV601" s="24"/>
      <c r="AW601" s="24"/>
      <c r="AX601" s="24"/>
      <c r="AY601" s="24"/>
      <c r="AZ601" s="24"/>
      <c r="BA601" s="24"/>
      <c r="BB601" s="24"/>
      <c r="BC601" s="24"/>
      <c r="BD601" s="24"/>
      <c r="BE601" s="24"/>
      <c r="BF601" s="24"/>
      <c r="BG601" s="24"/>
      <c r="BH601" s="24"/>
      <c r="BI601" s="24"/>
      <c r="BJ601" s="24"/>
      <c r="BK601" s="24"/>
      <c r="BL601" s="24"/>
      <c r="BM601" s="24"/>
      <c r="BN601" s="24"/>
      <c r="BO601" s="24"/>
      <c r="BP601" s="24"/>
      <c r="BQ601" s="24"/>
      <c r="BR601" s="24"/>
      <c r="BS601" s="24"/>
      <c r="BT601" s="24"/>
      <c r="BU601" s="24"/>
      <c r="BV601" s="24"/>
      <c r="BW601" s="24"/>
      <c r="BX601" s="24"/>
      <c r="BY601" s="24"/>
      <c r="BZ601" s="24"/>
      <c r="CA601" s="24"/>
      <c r="CB601" s="24"/>
      <c r="CC601" s="24"/>
      <c r="CD601" s="24"/>
      <c r="CE601" s="24"/>
    </row>
    <row r="602" spans="46:83" x14ac:dyDescent="0.15">
      <c r="AT602" s="24"/>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c r="BR602" s="24"/>
      <c r="BS602" s="24"/>
      <c r="BT602" s="24"/>
      <c r="BU602" s="24"/>
      <c r="BV602" s="24"/>
      <c r="BW602" s="24"/>
      <c r="BX602" s="24"/>
      <c r="BY602" s="24"/>
      <c r="BZ602" s="24"/>
      <c r="CA602" s="24"/>
      <c r="CB602" s="24"/>
      <c r="CC602" s="24"/>
      <c r="CD602" s="24"/>
      <c r="CE602" s="24"/>
    </row>
    <row r="603" spans="46:83" x14ac:dyDescent="0.15">
      <c r="AT603" s="24"/>
      <c r="AU603" s="24"/>
      <c r="AV603" s="24"/>
      <c r="AW603" s="24"/>
      <c r="AX603" s="24"/>
      <c r="AY603" s="24"/>
      <c r="AZ603" s="24"/>
      <c r="BA603" s="24"/>
      <c r="BB603" s="24"/>
      <c r="BC603" s="24"/>
      <c r="BD603" s="24"/>
      <c r="BE603" s="24"/>
      <c r="BF603" s="24"/>
      <c r="BG603" s="24"/>
      <c r="BH603" s="24"/>
      <c r="BI603" s="24"/>
      <c r="BJ603" s="24"/>
      <c r="BK603" s="24"/>
      <c r="BL603" s="24"/>
      <c r="BM603" s="24"/>
      <c r="BN603" s="24"/>
      <c r="BO603" s="24"/>
      <c r="BP603" s="24"/>
      <c r="BQ603" s="24"/>
      <c r="BR603" s="24"/>
      <c r="BS603" s="24"/>
      <c r="BT603" s="24"/>
      <c r="BU603" s="24"/>
      <c r="BV603" s="24"/>
      <c r="BW603" s="24"/>
      <c r="BX603" s="24"/>
      <c r="BY603" s="24"/>
      <c r="BZ603" s="24"/>
      <c r="CA603" s="24"/>
      <c r="CB603" s="24"/>
      <c r="CC603" s="24"/>
      <c r="CD603" s="24"/>
      <c r="CE603" s="24"/>
    </row>
    <row r="604" spans="46:83" x14ac:dyDescent="0.15">
      <c r="AT604" s="24"/>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c r="BR604" s="24"/>
      <c r="BS604" s="24"/>
      <c r="BT604" s="24"/>
      <c r="BU604" s="24"/>
      <c r="BV604" s="24"/>
      <c r="BW604" s="24"/>
      <c r="BX604" s="24"/>
      <c r="BY604" s="24"/>
      <c r="BZ604" s="24"/>
      <c r="CA604" s="24"/>
      <c r="CB604" s="24"/>
      <c r="CC604" s="24"/>
      <c r="CD604" s="24"/>
      <c r="CE604" s="24"/>
    </row>
    <row r="605" spans="46:83" x14ac:dyDescent="0.15">
      <c r="AT605" s="24"/>
      <c r="AU605" s="24"/>
      <c r="AV605" s="24"/>
      <c r="AW605" s="24"/>
      <c r="AX605" s="24"/>
      <c r="AY605" s="24"/>
      <c r="AZ605" s="24"/>
      <c r="BA605" s="24"/>
      <c r="BB605" s="24"/>
      <c r="BC605" s="24"/>
      <c r="BD605" s="24"/>
      <c r="BE605" s="24"/>
      <c r="BF605" s="24"/>
      <c r="BG605" s="24"/>
      <c r="BH605" s="24"/>
      <c r="BI605" s="24"/>
      <c r="BJ605" s="24"/>
      <c r="BK605" s="24"/>
      <c r="BL605" s="24"/>
      <c r="BM605" s="24"/>
      <c r="BN605" s="24"/>
      <c r="BO605" s="24"/>
      <c r="BP605" s="24"/>
      <c r="BQ605" s="24"/>
      <c r="BR605" s="24"/>
      <c r="BS605" s="24"/>
      <c r="BT605" s="24"/>
      <c r="BU605" s="24"/>
      <c r="BV605" s="24"/>
      <c r="BW605" s="24"/>
      <c r="BX605" s="24"/>
      <c r="BY605" s="24"/>
      <c r="BZ605" s="24"/>
      <c r="CA605" s="24"/>
      <c r="CB605" s="24"/>
      <c r="CC605" s="24"/>
      <c r="CD605" s="24"/>
      <c r="CE605" s="24"/>
    </row>
    <row r="606" spans="46:83" x14ac:dyDescent="0.15">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c r="BR606" s="24"/>
      <c r="BS606" s="24"/>
      <c r="BT606" s="24"/>
      <c r="BU606" s="24"/>
      <c r="BV606" s="24"/>
      <c r="BW606" s="24"/>
      <c r="BX606" s="24"/>
      <c r="BY606" s="24"/>
      <c r="BZ606" s="24"/>
      <c r="CA606" s="24"/>
      <c r="CB606" s="24"/>
      <c r="CC606" s="24"/>
      <c r="CD606" s="24"/>
      <c r="CE606" s="24"/>
    </row>
    <row r="607" spans="46:83" x14ac:dyDescent="0.15">
      <c r="AT607" s="24"/>
      <c r="AU607" s="24"/>
      <c r="AV607" s="24"/>
      <c r="AW607" s="24"/>
      <c r="AX607" s="24"/>
      <c r="AY607" s="24"/>
      <c r="AZ607" s="24"/>
      <c r="BA607" s="24"/>
      <c r="BB607" s="24"/>
      <c r="BC607" s="24"/>
      <c r="BD607" s="24"/>
      <c r="BE607" s="24"/>
      <c r="BF607" s="24"/>
      <c r="BG607" s="24"/>
      <c r="BH607" s="24"/>
      <c r="BI607" s="24"/>
      <c r="BJ607" s="24"/>
      <c r="BK607" s="24"/>
      <c r="BL607" s="24"/>
      <c r="BM607" s="24"/>
      <c r="BN607" s="24"/>
      <c r="BO607" s="24"/>
      <c r="BP607" s="24"/>
      <c r="BQ607" s="24"/>
      <c r="BR607" s="24"/>
      <c r="BS607" s="24"/>
      <c r="BT607" s="24"/>
      <c r="BU607" s="24"/>
      <c r="BV607" s="24"/>
      <c r="BW607" s="24"/>
      <c r="BX607" s="24"/>
      <c r="BY607" s="24"/>
      <c r="BZ607" s="24"/>
      <c r="CA607" s="24"/>
      <c r="CB607" s="24"/>
      <c r="CC607" s="24"/>
      <c r="CD607" s="24"/>
      <c r="CE607" s="24"/>
    </row>
    <row r="608" spans="46:83" x14ac:dyDescent="0.15">
      <c r="AT608" s="24"/>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c r="BR608" s="24"/>
      <c r="BS608" s="24"/>
      <c r="BT608" s="24"/>
      <c r="BU608" s="24"/>
      <c r="BV608" s="24"/>
      <c r="BW608" s="24"/>
      <c r="BX608" s="24"/>
      <c r="BY608" s="24"/>
      <c r="BZ608" s="24"/>
      <c r="CA608" s="24"/>
      <c r="CB608" s="24"/>
      <c r="CC608" s="24"/>
      <c r="CD608" s="24"/>
      <c r="CE608" s="24"/>
    </row>
    <row r="609" spans="46:83" x14ac:dyDescent="0.15">
      <c r="AT609" s="24"/>
      <c r="AU609" s="24"/>
      <c r="AV609" s="24"/>
      <c r="AW609" s="24"/>
      <c r="AX609" s="24"/>
      <c r="AY609" s="24"/>
      <c r="AZ609" s="24"/>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row>
    <row r="610" spans="46:83" x14ac:dyDescent="0.15">
      <c r="AT610" s="24"/>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c r="BR610" s="24"/>
      <c r="BS610" s="24"/>
      <c r="BT610" s="24"/>
      <c r="BU610" s="24"/>
      <c r="BV610" s="24"/>
      <c r="BW610" s="24"/>
      <c r="BX610" s="24"/>
      <c r="BY610" s="24"/>
      <c r="BZ610" s="24"/>
      <c r="CA610" s="24"/>
      <c r="CB610" s="24"/>
      <c r="CC610" s="24"/>
      <c r="CD610" s="24"/>
      <c r="CE610" s="24"/>
    </row>
    <row r="611" spans="46:83" x14ac:dyDescent="0.15">
      <c r="AT611" s="24"/>
      <c r="AU611" s="24"/>
      <c r="AV611" s="24"/>
      <c r="AW611" s="24"/>
      <c r="AX611" s="24"/>
      <c r="AY611" s="24"/>
      <c r="AZ611" s="24"/>
      <c r="BA611" s="24"/>
      <c r="BB611" s="24"/>
      <c r="BC611" s="24"/>
      <c r="BD611" s="24"/>
      <c r="BE611" s="24"/>
      <c r="BF611" s="24"/>
      <c r="BG611" s="24"/>
      <c r="BH611" s="24"/>
      <c r="BI611" s="24"/>
      <c r="BJ611" s="24"/>
      <c r="BK611" s="24"/>
      <c r="BL611" s="24"/>
      <c r="BM611" s="24"/>
      <c r="BN611" s="24"/>
      <c r="BO611" s="24"/>
      <c r="BP611" s="24"/>
      <c r="BQ611" s="24"/>
      <c r="BR611" s="24"/>
      <c r="BS611" s="24"/>
      <c r="BT611" s="24"/>
      <c r="BU611" s="24"/>
      <c r="BV611" s="24"/>
      <c r="BW611" s="24"/>
      <c r="BX611" s="24"/>
      <c r="BY611" s="24"/>
      <c r="BZ611" s="24"/>
      <c r="CA611" s="24"/>
      <c r="CB611" s="24"/>
      <c r="CC611" s="24"/>
      <c r="CD611" s="24"/>
      <c r="CE611" s="24"/>
    </row>
    <row r="612" spans="46:83" x14ac:dyDescent="0.15">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c r="BR612" s="24"/>
      <c r="BS612" s="24"/>
      <c r="BT612" s="24"/>
      <c r="BU612" s="24"/>
      <c r="BV612" s="24"/>
      <c r="BW612" s="24"/>
      <c r="BX612" s="24"/>
      <c r="BY612" s="24"/>
      <c r="BZ612" s="24"/>
      <c r="CA612" s="24"/>
      <c r="CB612" s="24"/>
      <c r="CC612" s="24"/>
      <c r="CD612" s="24"/>
      <c r="CE612" s="24"/>
    </row>
    <row r="613" spans="46:83" x14ac:dyDescent="0.15">
      <c r="AT613" s="24"/>
      <c r="AU613" s="24"/>
      <c r="AV613" s="24"/>
      <c r="AW613" s="24"/>
      <c r="AX613" s="24"/>
      <c r="AY613" s="24"/>
      <c r="AZ613" s="24"/>
      <c r="BA613" s="24"/>
      <c r="BB613" s="24"/>
      <c r="BC613" s="24"/>
      <c r="BD613" s="24"/>
      <c r="BE613" s="24"/>
      <c r="BF613" s="24"/>
      <c r="BG613" s="24"/>
      <c r="BH613" s="24"/>
      <c r="BI613" s="24"/>
      <c r="BJ613" s="24"/>
      <c r="BK613" s="24"/>
      <c r="BL613" s="24"/>
      <c r="BM613" s="24"/>
      <c r="BN613" s="24"/>
      <c r="BO613" s="24"/>
      <c r="BP613" s="24"/>
      <c r="BQ613" s="24"/>
      <c r="BR613" s="24"/>
      <c r="BS613" s="24"/>
      <c r="BT613" s="24"/>
      <c r="BU613" s="24"/>
      <c r="BV613" s="24"/>
      <c r="BW613" s="24"/>
      <c r="BX613" s="24"/>
      <c r="BY613" s="24"/>
      <c r="BZ613" s="24"/>
      <c r="CA613" s="24"/>
      <c r="CB613" s="24"/>
      <c r="CC613" s="24"/>
      <c r="CD613" s="24"/>
      <c r="CE613" s="24"/>
    </row>
    <row r="614" spans="46:83" x14ac:dyDescent="0.15">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row>
    <row r="615" spans="46:83" x14ac:dyDescent="0.15">
      <c r="AT615" s="24"/>
      <c r="AU615" s="24"/>
      <c r="AV615" s="24"/>
      <c r="AW615" s="24"/>
      <c r="AX615" s="24"/>
      <c r="AY615" s="24"/>
      <c r="AZ615" s="24"/>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row>
    <row r="616" spans="46:83" x14ac:dyDescent="0.15">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c r="BR616" s="24"/>
      <c r="BS616" s="24"/>
      <c r="BT616" s="24"/>
      <c r="BU616" s="24"/>
      <c r="BV616" s="24"/>
      <c r="BW616" s="24"/>
      <c r="BX616" s="24"/>
      <c r="BY616" s="24"/>
      <c r="BZ616" s="24"/>
      <c r="CA616" s="24"/>
      <c r="CB616" s="24"/>
      <c r="CC616" s="24"/>
      <c r="CD616" s="24"/>
      <c r="CE616" s="24"/>
    </row>
    <row r="617" spans="46:83" x14ac:dyDescent="0.15">
      <c r="AT617" s="24"/>
      <c r="AU617" s="24"/>
      <c r="AV617" s="24"/>
      <c r="AW617" s="24"/>
      <c r="AX617" s="24"/>
      <c r="AY617" s="24"/>
      <c r="AZ617" s="24"/>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row>
    <row r="618" spans="46:83" x14ac:dyDescent="0.15">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c r="BR618" s="24"/>
      <c r="BS618" s="24"/>
      <c r="BT618" s="24"/>
      <c r="BU618" s="24"/>
      <c r="BV618" s="24"/>
      <c r="BW618" s="24"/>
      <c r="BX618" s="24"/>
      <c r="BY618" s="24"/>
      <c r="BZ618" s="24"/>
      <c r="CA618" s="24"/>
      <c r="CB618" s="24"/>
      <c r="CC618" s="24"/>
      <c r="CD618" s="24"/>
      <c r="CE618" s="24"/>
    </row>
    <row r="619" spans="46:83" x14ac:dyDescent="0.15">
      <c r="AT619" s="24"/>
      <c r="AU619" s="24"/>
      <c r="AV619" s="24"/>
      <c r="AW619" s="24"/>
      <c r="AX619" s="24"/>
      <c r="AY619" s="24"/>
      <c r="AZ619" s="24"/>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row>
    <row r="620" spans="46:83" x14ac:dyDescent="0.15">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c r="BR620" s="24"/>
      <c r="BS620" s="24"/>
      <c r="BT620" s="24"/>
      <c r="BU620" s="24"/>
      <c r="BV620" s="24"/>
      <c r="BW620" s="24"/>
      <c r="BX620" s="24"/>
      <c r="BY620" s="24"/>
      <c r="BZ620" s="24"/>
      <c r="CA620" s="24"/>
      <c r="CB620" s="24"/>
      <c r="CC620" s="24"/>
      <c r="CD620" s="24"/>
      <c r="CE620" s="24"/>
    </row>
    <row r="621" spans="46:83" x14ac:dyDescent="0.15">
      <c r="AT621" s="24"/>
      <c r="AU621" s="24"/>
      <c r="AV621" s="24"/>
      <c r="AW621" s="24"/>
      <c r="AX621" s="24"/>
      <c r="AY621" s="24"/>
      <c r="AZ621" s="24"/>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row>
    <row r="622" spans="46:83" x14ac:dyDescent="0.15">
      <c r="AT622" s="24"/>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c r="BR622" s="24"/>
      <c r="BS622" s="24"/>
      <c r="BT622" s="24"/>
      <c r="BU622" s="24"/>
      <c r="BV622" s="24"/>
      <c r="BW622" s="24"/>
      <c r="BX622" s="24"/>
      <c r="BY622" s="24"/>
      <c r="BZ622" s="24"/>
      <c r="CA622" s="24"/>
      <c r="CB622" s="24"/>
      <c r="CC622" s="24"/>
      <c r="CD622" s="24"/>
      <c r="CE622" s="24"/>
    </row>
    <row r="623" spans="46:83" x14ac:dyDescent="0.15">
      <c r="AT623" s="24"/>
      <c r="AU623" s="24"/>
      <c r="AV623" s="24"/>
      <c r="AW623" s="24"/>
      <c r="AX623" s="24"/>
      <c r="AY623" s="24"/>
      <c r="AZ623" s="24"/>
      <c r="BA623" s="24"/>
      <c r="BB623" s="24"/>
      <c r="BC623" s="24"/>
      <c r="BD623" s="24"/>
      <c r="BE623" s="24"/>
      <c r="BF623" s="24"/>
      <c r="BG623" s="24"/>
      <c r="BH623" s="24"/>
      <c r="BI623" s="24"/>
      <c r="BJ623" s="24"/>
      <c r="BK623" s="24"/>
      <c r="BL623" s="24"/>
      <c r="BM623" s="24"/>
      <c r="BN623" s="24"/>
      <c r="BO623" s="24"/>
      <c r="BP623" s="24"/>
      <c r="BQ623" s="24"/>
      <c r="BR623" s="24"/>
      <c r="BS623" s="24"/>
      <c r="BT623" s="24"/>
      <c r="BU623" s="24"/>
      <c r="BV623" s="24"/>
      <c r="BW623" s="24"/>
      <c r="BX623" s="24"/>
      <c r="BY623" s="24"/>
      <c r="BZ623" s="24"/>
      <c r="CA623" s="24"/>
      <c r="CB623" s="24"/>
      <c r="CC623" s="24"/>
      <c r="CD623" s="24"/>
      <c r="CE623" s="24"/>
    </row>
    <row r="624" spans="46:83" x14ac:dyDescent="0.15">
      <c r="AT624" s="24"/>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c r="BR624" s="24"/>
      <c r="BS624" s="24"/>
      <c r="BT624" s="24"/>
      <c r="BU624" s="24"/>
      <c r="BV624" s="24"/>
      <c r="BW624" s="24"/>
      <c r="BX624" s="24"/>
      <c r="BY624" s="24"/>
      <c r="BZ624" s="24"/>
      <c r="CA624" s="24"/>
      <c r="CB624" s="24"/>
      <c r="CC624" s="24"/>
      <c r="CD624" s="24"/>
      <c r="CE624" s="24"/>
    </row>
    <row r="625" spans="46:83" x14ac:dyDescent="0.15">
      <c r="AT625" s="24"/>
      <c r="AU625" s="24"/>
      <c r="AV625" s="24"/>
      <c r="AW625" s="24"/>
      <c r="AX625" s="24"/>
      <c r="AY625" s="24"/>
      <c r="AZ625" s="24"/>
      <c r="BA625" s="24"/>
      <c r="BB625" s="24"/>
      <c r="BC625" s="24"/>
      <c r="BD625" s="24"/>
      <c r="BE625" s="24"/>
      <c r="BF625" s="24"/>
      <c r="BG625" s="24"/>
      <c r="BH625" s="24"/>
      <c r="BI625" s="24"/>
      <c r="BJ625" s="24"/>
      <c r="BK625" s="24"/>
      <c r="BL625" s="24"/>
      <c r="BM625" s="24"/>
      <c r="BN625" s="24"/>
      <c r="BO625" s="24"/>
      <c r="BP625" s="24"/>
      <c r="BQ625" s="24"/>
      <c r="BR625" s="24"/>
      <c r="BS625" s="24"/>
      <c r="BT625" s="24"/>
      <c r="BU625" s="24"/>
      <c r="BV625" s="24"/>
      <c r="BW625" s="24"/>
      <c r="BX625" s="24"/>
      <c r="BY625" s="24"/>
      <c r="BZ625" s="24"/>
      <c r="CA625" s="24"/>
      <c r="CB625" s="24"/>
      <c r="CC625" s="24"/>
      <c r="CD625" s="24"/>
      <c r="CE625" s="24"/>
    </row>
    <row r="626" spans="46:83" x14ac:dyDescent="0.15">
      <c r="AT626" s="24"/>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c r="BR626" s="24"/>
      <c r="BS626" s="24"/>
      <c r="BT626" s="24"/>
      <c r="BU626" s="24"/>
      <c r="BV626" s="24"/>
      <c r="BW626" s="24"/>
      <c r="BX626" s="24"/>
      <c r="BY626" s="24"/>
      <c r="BZ626" s="24"/>
      <c r="CA626" s="24"/>
      <c r="CB626" s="24"/>
      <c r="CC626" s="24"/>
      <c r="CD626" s="24"/>
      <c r="CE626" s="24"/>
    </row>
    <row r="627" spans="46:83" x14ac:dyDescent="0.15">
      <c r="AT627" s="24"/>
      <c r="AU627" s="24"/>
      <c r="AV627" s="24"/>
      <c r="AW627" s="24"/>
      <c r="AX627" s="24"/>
      <c r="AY627" s="24"/>
      <c r="AZ627" s="24"/>
      <c r="BA627" s="24"/>
      <c r="BB627" s="24"/>
      <c r="BC627" s="24"/>
      <c r="BD627" s="24"/>
      <c r="BE627" s="24"/>
      <c r="BF627" s="24"/>
      <c r="BG627" s="24"/>
      <c r="BH627" s="24"/>
      <c r="BI627" s="24"/>
      <c r="BJ627" s="24"/>
      <c r="BK627" s="24"/>
      <c r="BL627" s="24"/>
      <c r="BM627" s="24"/>
      <c r="BN627" s="24"/>
      <c r="BO627" s="24"/>
      <c r="BP627" s="24"/>
      <c r="BQ627" s="24"/>
      <c r="BR627" s="24"/>
      <c r="BS627" s="24"/>
      <c r="BT627" s="24"/>
      <c r="BU627" s="24"/>
      <c r="BV627" s="24"/>
      <c r="BW627" s="24"/>
      <c r="BX627" s="24"/>
      <c r="BY627" s="24"/>
      <c r="BZ627" s="24"/>
      <c r="CA627" s="24"/>
      <c r="CB627" s="24"/>
      <c r="CC627" s="24"/>
      <c r="CD627" s="24"/>
      <c r="CE627" s="24"/>
    </row>
    <row r="628" spans="46:83" x14ac:dyDescent="0.15">
      <c r="AT628" s="24"/>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c r="BR628" s="24"/>
      <c r="BS628" s="24"/>
      <c r="BT628" s="24"/>
      <c r="BU628" s="24"/>
      <c r="BV628" s="24"/>
      <c r="BW628" s="24"/>
      <c r="BX628" s="24"/>
      <c r="BY628" s="24"/>
      <c r="BZ628" s="24"/>
      <c r="CA628" s="24"/>
      <c r="CB628" s="24"/>
      <c r="CC628" s="24"/>
      <c r="CD628" s="24"/>
      <c r="CE628" s="24"/>
    </row>
    <row r="629" spans="46:83" x14ac:dyDescent="0.15">
      <c r="AT629" s="24"/>
      <c r="AU629" s="24"/>
      <c r="AV629" s="24"/>
      <c r="AW629" s="24"/>
      <c r="AX629" s="24"/>
      <c r="AY629" s="24"/>
      <c r="AZ629" s="24"/>
      <c r="BA629" s="24"/>
      <c r="BB629" s="24"/>
      <c r="BC629" s="24"/>
      <c r="BD629" s="24"/>
      <c r="BE629" s="24"/>
      <c r="BF629" s="24"/>
      <c r="BG629" s="24"/>
      <c r="BH629" s="24"/>
      <c r="BI629" s="24"/>
      <c r="BJ629" s="24"/>
      <c r="BK629" s="24"/>
      <c r="BL629" s="24"/>
      <c r="BM629" s="24"/>
      <c r="BN629" s="24"/>
      <c r="BO629" s="24"/>
      <c r="BP629" s="24"/>
      <c r="BQ629" s="24"/>
      <c r="BR629" s="24"/>
      <c r="BS629" s="24"/>
      <c r="BT629" s="24"/>
      <c r="BU629" s="24"/>
      <c r="BV629" s="24"/>
      <c r="BW629" s="24"/>
      <c r="BX629" s="24"/>
      <c r="BY629" s="24"/>
      <c r="BZ629" s="24"/>
      <c r="CA629" s="24"/>
      <c r="CB629" s="24"/>
      <c r="CC629" s="24"/>
      <c r="CD629" s="24"/>
      <c r="CE629" s="24"/>
    </row>
    <row r="630" spans="46:83" x14ac:dyDescent="0.15">
      <c r="AT630" s="24"/>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c r="BR630" s="24"/>
      <c r="BS630" s="24"/>
      <c r="BT630" s="24"/>
      <c r="BU630" s="24"/>
      <c r="BV630" s="24"/>
      <c r="BW630" s="24"/>
      <c r="BX630" s="24"/>
      <c r="BY630" s="24"/>
      <c r="BZ630" s="24"/>
      <c r="CA630" s="24"/>
      <c r="CB630" s="24"/>
      <c r="CC630" s="24"/>
      <c r="CD630" s="24"/>
      <c r="CE630" s="24"/>
    </row>
    <row r="631" spans="46:83" x14ac:dyDescent="0.15">
      <c r="AT631" s="24"/>
      <c r="AU631" s="24"/>
      <c r="AV631" s="24"/>
      <c r="AW631" s="24"/>
      <c r="AX631" s="24"/>
      <c r="AY631" s="24"/>
      <c r="AZ631" s="24"/>
      <c r="BA631" s="24"/>
      <c r="BB631" s="24"/>
      <c r="BC631" s="24"/>
      <c r="BD631" s="24"/>
      <c r="BE631" s="24"/>
      <c r="BF631" s="24"/>
      <c r="BG631" s="24"/>
      <c r="BH631" s="24"/>
      <c r="BI631" s="24"/>
      <c r="BJ631" s="24"/>
      <c r="BK631" s="24"/>
      <c r="BL631" s="24"/>
      <c r="BM631" s="24"/>
      <c r="BN631" s="24"/>
      <c r="BO631" s="24"/>
      <c r="BP631" s="24"/>
      <c r="BQ631" s="24"/>
      <c r="BR631" s="24"/>
      <c r="BS631" s="24"/>
      <c r="BT631" s="24"/>
      <c r="BU631" s="24"/>
      <c r="BV631" s="24"/>
      <c r="BW631" s="24"/>
      <c r="BX631" s="24"/>
      <c r="BY631" s="24"/>
      <c r="BZ631" s="24"/>
      <c r="CA631" s="24"/>
      <c r="CB631" s="24"/>
      <c r="CC631" s="24"/>
      <c r="CD631" s="24"/>
      <c r="CE631" s="24"/>
    </row>
    <row r="632" spans="46:83" x14ac:dyDescent="0.15">
      <c r="AT632" s="24"/>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c r="CD632" s="24"/>
      <c r="CE632" s="24"/>
    </row>
    <row r="633" spans="46:83" x14ac:dyDescent="0.15">
      <c r="AT633" s="24"/>
      <c r="AU633" s="24"/>
      <c r="AV633" s="24"/>
      <c r="AW633" s="24"/>
      <c r="AX633" s="24"/>
      <c r="AY633" s="24"/>
      <c r="AZ633" s="24"/>
      <c r="BA633" s="24"/>
      <c r="BB633" s="24"/>
      <c r="BC633" s="24"/>
      <c r="BD633" s="24"/>
      <c r="BE633" s="24"/>
      <c r="BF633" s="24"/>
      <c r="BG633" s="24"/>
      <c r="BH633" s="24"/>
      <c r="BI633" s="24"/>
      <c r="BJ633" s="24"/>
      <c r="BK633" s="24"/>
      <c r="BL633" s="24"/>
      <c r="BM633" s="24"/>
      <c r="BN633" s="24"/>
      <c r="BO633" s="24"/>
      <c r="BP633" s="24"/>
      <c r="BQ633" s="24"/>
      <c r="BR633" s="24"/>
      <c r="BS633" s="24"/>
      <c r="BT633" s="24"/>
      <c r="BU633" s="24"/>
      <c r="BV633" s="24"/>
      <c r="BW633" s="24"/>
      <c r="BX633" s="24"/>
      <c r="BY633" s="24"/>
      <c r="BZ633" s="24"/>
      <c r="CA633" s="24"/>
      <c r="CB633" s="24"/>
      <c r="CC633" s="24"/>
      <c r="CD633" s="24"/>
      <c r="CE633" s="24"/>
    </row>
    <row r="634" spans="46:83" x14ac:dyDescent="0.15">
      <c r="AT634" s="24"/>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c r="CD634" s="24"/>
      <c r="CE634" s="24"/>
    </row>
    <row r="635" spans="46:83" x14ac:dyDescent="0.15">
      <c r="AT635" s="24"/>
      <c r="AU635" s="24"/>
      <c r="AV635" s="24"/>
      <c r="AW635" s="24"/>
      <c r="AX635" s="24"/>
      <c r="AY635" s="24"/>
      <c r="AZ635" s="24"/>
      <c r="BA635" s="24"/>
      <c r="BB635" s="24"/>
      <c r="BC635" s="24"/>
      <c r="BD635" s="24"/>
      <c r="BE635" s="24"/>
      <c r="BF635" s="24"/>
      <c r="BG635" s="24"/>
      <c r="BH635" s="24"/>
      <c r="BI635" s="24"/>
      <c r="BJ635" s="24"/>
      <c r="BK635" s="24"/>
      <c r="BL635" s="24"/>
      <c r="BM635" s="24"/>
      <c r="BN635" s="24"/>
      <c r="BO635" s="24"/>
      <c r="BP635" s="24"/>
      <c r="BQ635" s="24"/>
      <c r="BR635" s="24"/>
      <c r="BS635" s="24"/>
      <c r="BT635" s="24"/>
      <c r="BU635" s="24"/>
      <c r="BV635" s="24"/>
      <c r="BW635" s="24"/>
      <c r="BX635" s="24"/>
      <c r="BY635" s="24"/>
      <c r="BZ635" s="24"/>
      <c r="CA635" s="24"/>
      <c r="CB635" s="24"/>
      <c r="CC635" s="24"/>
      <c r="CD635" s="24"/>
      <c r="CE635" s="24"/>
    </row>
    <row r="636" spans="46:83" x14ac:dyDescent="0.15">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c r="CD636" s="24"/>
      <c r="CE636" s="24"/>
    </row>
    <row r="637" spans="46:83" x14ac:dyDescent="0.15">
      <c r="AT637" s="24"/>
      <c r="AU637" s="24"/>
      <c r="AV637" s="24"/>
      <c r="AW637" s="24"/>
      <c r="AX637" s="24"/>
      <c r="AY637" s="24"/>
      <c r="AZ637" s="24"/>
      <c r="BA637" s="24"/>
      <c r="BB637" s="24"/>
      <c r="BC637" s="24"/>
      <c r="BD637" s="24"/>
      <c r="BE637" s="24"/>
      <c r="BF637" s="24"/>
      <c r="BG637" s="24"/>
      <c r="BH637" s="24"/>
      <c r="BI637" s="24"/>
      <c r="BJ637" s="24"/>
      <c r="BK637" s="24"/>
      <c r="BL637" s="24"/>
      <c r="BM637" s="24"/>
      <c r="BN637" s="24"/>
      <c r="BO637" s="24"/>
      <c r="BP637" s="24"/>
      <c r="BQ637" s="24"/>
      <c r="BR637" s="24"/>
      <c r="BS637" s="24"/>
      <c r="BT637" s="24"/>
      <c r="BU637" s="24"/>
      <c r="BV637" s="24"/>
      <c r="BW637" s="24"/>
      <c r="BX637" s="24"/>
      <c r="BY637" s="24"/>
      <c r="BZ637" s="24"/>
      <c r="CA637" s="24"/>
      <c r="CB637" s="24"/>
      <c r="CC637" s="24"/>
      <c r="CD637" s="24"/>
      <c r="CE637" s="24"/>
    </row>
    <row r="638" spans="46:83" x14ac:dyDescent="0.15">
      <c r="AT638" s="24"/>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c r="CD638" s="24"/>
      <c r="CE638" s="24"/>
    </row>
    <row r="639" spans="46:83" x14ac:dyDescent="0.15">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row>
    <row r="640" spans="46:83" x14ac:dyDescent="0.15">
      <c r="AT640" s="24"/>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c r="CD640" s="24"/>
      <c r="CE640" s="24"/>
    </row>
    <row r="641" spans="46:83" x14ac:dyDescent="0.15">
      <c r="AT641" s="24"/>
      <c r="AU641" s="24"/>
      <c r="AV641" s="24"/>
      <c r="AW641" s="24"/>
      <c r="AX641" s="24"/>
      <c r="AY641" s="24"/>
      <c r="AZ641" s="24"/>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c r="CE641" s="24"/>
    </row>
    <row r="642" spans="46:83" x14ac:dyDescent="0.15">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c r="CD642" s="24"/>
      <c r="CE642" s="24"/>
    </row>
    <row r="643" spans="46:83" x14ac:dyDescent="0.15">
      <c r="AT643" s="24"/>
      <c r="AU643" s="24"/>
      <c r="AV643" s="24"/>
      <c r="AW643" s="24"/>
      <c r="AX643" s="24"/>
      <c r="AY643" s="24"/>
      <c r="AZ643" s="24"/>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c r="CE643" s="24"/>
    </row>
    <row r="644" spans="46:83" x14ac:dyDescent="0.15">
      <c r="AT644" s="24"/>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c r="CD644" s="24"/>
      <c r="CE644" s="24"/>
    </row>
    <row r="645" spans="46:83" x14ac:dyDescent="0.15">
      <c r="AT645" s="24"/>
      <c r="AU645" s="24"/>
      <c r="AV645" s="24"/>
      <c r="AW645" s="24"/>
      <c r="AX645" s="24"/>
      <c r="AY645" s="24"/>
      <c r="AZ645" s="24"/>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row>
    <row r="646" spans="46:83" x14ac:dyDescent="0.15">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c r="CD646" s="24"/>
      <c r="CE646" s="24"/>
    </row>
    <row r="647" spans="46:83" x14ac:dyDescent="0.15">
      <c r="AT647" s="24"/>
      <c r="AU647" s="24"/>
      <c r="AV647" s="24"/>
      <c r="AW647" s="24"/>
      <c r="AX647" s="24"/>
      <c r="AY647" s="24"/>
      <c r="AZ647" s="24"/>
      <c r="BA647" s="24"/>
      <c r="BB647" s="24"/>
      <c r="BC647" s="24"/>
      <c r="BD647" s="24"/>
      <c r="BE647" s="24"/>
      <c r="BF647" s="24"/>
      <c r="BG647" s="24"/>
      <c r="BH647" s="24"/>
      <c r="BI647" s="24"/>
      <c r="BJ647" s="24"/>
      <c r="BK647" s="24"/>
      <c r="BL647" s="24"/>
      <c r="BM647" s="24"/>
      <c r="BN647" s="24"/>
      <c r="BO647" s="24"/>
      <c r="BP647" s="24"/>
      <c r="BQ647" s="24"/>
      <c r="BR647" s="24"/>
      <c r="BS647" s="24"/>
      <c r="BT647" s="24"/>
      <c r="BU647" s="24"/>
      <c r="BV647" s="24"/>
      <c r="BW647" s="24"/>
      <c r="BX647" s="24"/>
      <c r="BY647" s="24"/>
      <c r="BZ647" s="24"/>
      <c r="CA647" s="24"/>
      <c r="CB647" s="24"/>
      <c r="CC647" s="24"/>
      <c r="CD647" s="24"/>
      <c r="CE647" s="24"/>
    </row>
    <row r="648" spans="46:83" x14ac:dyDescent="0.15">
      <c r="AT648" s="24"/>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c r="CD648" s="24"/>
      <c r="CE648" s="24"/>
    </row>
    <row r="649" spans="46:83" x14ac:dyDescent="0.15">
      <c r="AT649" s="24"/>
      <c r="AU649" s="24"/>
      <c r="AV649" s="24"/>
      <c r="AW649" s="24"/>
      <c r="AX649" s="24"/>
      <c r="AY649" s="24"/>
      <c r="AZ649" s="24"/>
      <c r="BA649" s="24"/>
      <c r="BB649" s="24"/>
      <c r="BC649" s="24"/>
      <c r="BD649" s="24"/>
      <c r="BE649" s="24"/>
      <c r="BF649" s="24"/>
      <c r="BG649" s="24"/>
      <c r="BH649" s="24"/>
      <c r="BI649" s="24"/>
      <c r="BJ649" s="24"/>
      <c r="BK649" s="24"/>
      <c r="BL649" s="24"/>
      <c r="BM649" s="24"/>
      <c r="BN649" s="24"/>
      <c r="BO649" s="24"/>
      <c r="BP649" s="24"/>
      <c r="BQ649" s="24"/>
      <c r="BR649" s="24"/>
      <c r="BS649" s="24"/>
      <c r="BT649" s="24"/>
      <c r="BU649" s="24"/>
      <c r="BV649" s="24"/>
      <c r="BW649" s="24"/>
      <c r="BX649" s="24"/>
      <c r="BY649" s="24"/>
      <c r="BZ649" s="24"/>
      <c r="CA649" s="24"/>
      <c r="CB649" s="24"/>
      <c r="CC649" s="24"/>
      <c r="CD649" s="24"/>
      <c r="CE649" s="24"/>
    </row>
    <row r="650" spans="46:83" x14ac:dyDescent="0.15">
      <c r="AT650" s="24"/>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c r="CD650" s="24"/>
      <c r="CE650" s="24"/>
    </row>
    <row r="651" spans="46:83" x14ac:dyDescent="0.15">
      <c r="AT651" s="24"/>
      <c r="AU651" s="24"/>
      <c r="AV651" s="24"/>
      <c r="AW651" s="24"/>
      <c r="AX651" s="24"/>
      <c r="AY651" s="24"/>
      <c r="AZ651" s="24"/>
      <c r="BA651" s="24"/>
      <c r="BB651" s="24"/>
      <c r="BC651" s="24"/>
      <c r="BD651" s="24"/>
      <c r="BE651" s="24"/>
      <c r="BF651" s="24"/>
      <c r="BG651" s="24"/>
      <c r="BH651" s="24"/>
      <c r="BI651" s="24"/>
      <c r="BJ651" s="24"/>
      <c r="BK651" s="24"/>
      <c r="BL651" s="24"/>
      <c r="BM651" s="24"/>
      <c r="BN651" s="24"/>
      <c r="BO651" s="24"/>
      <c r="BP651" s="24"/>
      <c r="BQ651" s="24"/>
      <c r="BR651" s="24"/>
      <c r="BS651" s="24"/>
      <c r="BT651" s="24"/>
      <c r="BU651" s="24"/>
      <c r="BV651" s="24"/>
      <c r="BW651" s="24"/>
      <c r="BX651" s="24"/>
      <c r="BY651" s="24"/>
      <c r="BZ651" s="24"/>
      <c r="CA651" s="24"/>
      <c r="CB651" s="24"/>
      <c r="CC651" s="24"/>
      <c r="CD651" s="24"/>
      <c r="CE651" s="24"/>
    </row>
    <row r="652" spans="46:83" x14ac:dyDescent="0.15">
      <c r="AT652" s="24"/>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c r="CD652" s="24"/>
      <c r="CE652" s="24"/>
    </row>
    <row r="653" spans="46:83" x14ac:dyDescent="0.15">
      <c r="AT653" s="24"/>
      <c r="AU653" s="24"/>
      <c r="AV653" s="24"/>
      <c r="AW653" s="24"/>
      <c r="AX653" s="24"/>
      <c r="AY653" s="24"/>
      <c r="AZ653" s="24"/>
      <c r="BA653" s="24"/>
      <c r="BB653" s="24"/>
      <c r="BC653" s="24"/>
      <c r="BD653" s="24"/>
      <c r="BE653" s="24"/>
      <c r="BF653" s="24"/>
      <c r="BG653" s="24"/>
      <c r="BH653" s="24"/>
      <c r="BI653" s="24"/>
      <c r="BJ653" s="24"/>
      <c r="BK653" s="24"/>
      <c r="BL653" s="24"/>
      <c r="BM653" s="24"/>
      <c r="BN653" s="24"/>
      <c r="BO653" s="24"/>
      <c r="BP653" s="24"/>
      <c r="BQ653" s="24"/>
      <c r="BR653" s="24"/>
      <c r="BS653" s="24"/>
      <c r="BT653" s="24"/>
      <c r="BU653" s="24"/>
      <c r="BV653" s="24"/>
      <c r="BW653" s="24"/>
      <c r="BX653" s="24"/>
      <c r="BY653" s="24"/>
      <c r="BZ653" s="24"/>
      <c r="CA653" s="24"/>
      <c r="CB653" s="24"/>
      <c r="CC653" s="24"/>
      <c r="CD653" s="24"/>
      <c r="CE653" s="24"/>
    </row>
    <row r="654" spans="46:83" x14ac:dyDescent="0.15">
      <c r="AT654" s="24"/>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c r="CD654" s="24"/>
      <c r="CE654" s="24"/>
    </row>
    <row r="655" spans="46:83" x14ac:dyDescent="0.15">
      <c r="AT655" s="24"/>
      <c r="AU655" s="24"/>
      <c r="AV655" s="24"/>
      <c r="AW655" s="24"/>
      <c r="AX655" s="24"/>
      <c r="AY655" s="24"/>
      <c r="AZ655" s="24"/>
      <c r="BA655" s="24"/>
      <c r="BB655" s="24"/>
      <c r="BC655" s="24"/>
      <c r="BD655" s="24"/>
      <c r="BE655" s="24"/>
      <c r="BF655" s="24"/>
      <c r="BG655" s="24"/>
      <c r="BH655" s="24"/>
      <c r="BI655" s="24"/>
      <c r="BJ655" s="24"/>
      <c r="BK655" s="24"/>
      <c r="BL655" s="24"/>
      <c r="BM655" s="24"/>
      <c r="BN655" s="24"/>
      <c r="BO655" s="24"/>
      <c r="BP655" s="24"/>
      <c r="BQ655" s="24"/>
      <c r="BR655" s="24"/>
      <c r="BS655" s="24"/>
      <c r="BT655" s="24"/>
      <c r="BU655" s="24"/>
      <c r="BV655" s="24"/>
      <c r="BW655" s="24"/>
      <c r="BX655" s="24"/>
      <c r="BY655" s="24"/>
      <c r="BZ655" s="24"/>
      <c r="CA655" s="24"/>
      <c r="CB655" s="24"/>
      <c r="CC655" s="24"/>
      <c r="CD655" s="24"/>
      <c r="CE655" s="24"/>
    </row>
    <row r="656" spans="46:83" x14ac:dyDescent="0.15">
      <c r="AT656" s="24"/>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c r="CD656" s="24"/>
      <c r="CE656" s="24"/>
    </row>
    <row r="657" spans="46:83" x14ac:dyDescent="0.15">
      <c r="AT657" s="24"/>
      <c r="AU657" s="24"/>
      <c r="AV657" s="24"/>
      <c r="AW657" s="24"/>
      <c r="AX657" s="24"/>
      <c r="AY657" s="24"/>
      <c r="AZ657" s="24"/>
      <c r="BA657" s="24"/>
      <c r="BB657" s="24"/>
      <c r="BC657" s="24"/>
      <c r="BD657" s="24"/>
      <c r="BE657" s="24"/>
      <c r="BF657" s="24"/>
      <c r="BG657" s="24"/>
      <c r="BH657" s="24"/>
      <c r="BI657" s="24"/>
      <c r="BJ657" s="24"/>
      <c r="BK657" s="24"/>
      <c r="BL657" s="24"/>
      <c r="BM657" s="24"/>
      <c r="BN657" s="24"/>
      <c r="BO657" s="24"/>
      <c r="BP657" s="24"/>
      <c r="BQ657" s="24"/>
      <c r="BR657" s="24"/>
      <c r="BS657" s="24"/>
      <c r="BT657" s="24"/>
      <c r="BU657" s="24"/>
      <c r="BV657" s="24"/>
      <c r="BW657" s="24"/>
      <c r="BX657" s="24"/>
      <c r="BY657" s="24"/>
      <c r="BZ657" s="24"/>
      <c r="CA657" s="24"/>
      <c r="CB657" s="24"/>
      <c r="CC657" s="24"/>
      <c r="CD657" s="24"/>
      <c r="CE657" s="24"/>
    </row>
    <row r="658" spans="46:83" x14ac:dyDescent="0.15">
      <c r="AT658" s="24"/>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c r="CD658" s="24"/>
      <c r="CE658" s="24"/>
    </row>
    <row r="659" spans="46:83" x14ac:dyDescent="0.15">
      <c r="AT659" s="24"/>
      <c r="AU659" s="24"/>
      <c r="AV659" s="24"/>
      <c r="AW659" s="24"/>
      <c r="AX659" s="24"/>
      <c r="AY659" s="24"/>
      <c r="AZ659" s="24"/>
      <c r="BA659" s="24"/>
      <c r="BB659" s="24"/>
      <c r="BC659" s="24"/>
      <c r="BD659" s="24"/>
      <c r="BE659" s="24"/>
      <c r="BF659" s="24"/>
      <c r="BG659" s="24"/>
      <c r="BH659" s="24"/>
      <c r="BI659" s="24"/>
      <c r="BJ659" s="24"/>
      <c r="BK659" s="24"/>
      <c r="BL659" s="24"/>
      <c r="BM659" s="24"/>
      <c r="BN659" s="24"/>
      <c r="BO659" s="24"/>
      <c r="BP659" s="24"/>
      <c r="BQ659" s="24"/>
      <c r="BR659" s="24"/>
      <c r="BS659" s="24"/>
      <c r="BT659" s="24"/>
      <c r="BU659" s="24"/>
      <c r="BV659" s="24"/>
      <c r="BW659" s="24"/>
      <c r="BX659" s="24"/>
      <c r="BY659" s="24"/>
      <c r="BZ659" s="24"/>
      <c r="CA659" s="24"/>
      <c r="CB659" s="24"/>
      <c r="CC659" s="24"/>
      <c r="CD659" s="24"/>
      <c r="CE659" s="24"/>
    </row>
    <row r="660" spans="46:83" x14ac:dyDescent="0.15">
      <c r="AT660" s="24"/>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c r="CD660" s="24"/>
      <c r="CE660" s="24"/>
    </row>
    <row r="661" spans="46:83" x14ac:dyDescent="0.15">
      <c r="AT661" s="24"/>
      <c r="AU661" s="24"/>
      <c r="AV661" s="24"/>
      <c r="AW661" s="24"/>
      <c r="AX661" s="24"/>
      <c r="AY661" s="24"/>
      <c r="AZ661" s="24"/>
      <c r="BA661" s="24"/>
      <c r="BB661" s="24"/>
      <c r="BC661" s="24"/>
      <c r="BD661" s="24"/>
      <c r="BE661" s="24"/>
      <c r="BF661" s="24"/>
      <c r="BG661" s="24"/>
      <c r="BH661" s="24"/>
      <c r="BI661" s="24"/>
      <c r="BJ661" s="24"/>
      <c r="BK661" s="24"/>
      <c r="BL661" s="24"/>
      <c r="BM661" s="24"/>
      <c r="BN661" s="24"/>
      <c r="BO661" s="24"/>
      <c r="BP661" s="24"/>
      <c r="BQ661" s="24"/>
      <c r="BR661" s="24"/>
      <c r="BS661" s="24"/>
      <c r="BT661" s="24"/>
      <c r="BU661" s="24"/>
      <c r="BV661" s="24"/>
      <c r="BW661" s="24"/>
      <c r="BX661" s="24"/>
      <c r="BY661" s="24"/>
      <c r="BZ661" s="24"/>
      <c r="CA661" s="24"/>
      <c r="CB661" s="24"/>
      <c r="CC661" s="24"/>
      <c r="CD661" s="24"/>
      <c r="CE661" s="24"/>
    </row>
    <row r="662" spans="46:83" x14ac:dyDescent="0.15">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c r="CD662" s="24"/>
      <c r="CE662" s="24"/>
    </row>
    <row r="663" spans="46:83" x14ac:dyDescent="0.15">
      <c r="AT663" s="24"/>
      <c r="AU663" s="24"/>
      <c r="AV663" s="24"/>
      <c r="AW663" s="24"/>
      <c r="AX663" s="24"/>
      <c r="AY663" s="24"/>
      <c r="AZ663" s="24"/>
      <c r="BA663" s="24"/>
      <c r="BB663" s="24"/>
      <c r="BC663" s="24"/>
      <c r="BD663" s="24"/>
      <c r="BE663" s="24"/>
      <c r="BF663" s="24"/>
      <c r="BG663" s="24"/>
      <c r="BH663" s="24"/>
      <c r="BI663" s="24"/>
      <c r="BJ663" s="24"/>
      <c r="BK663" s="24"/>
      <c r="BL663" s="24"/>
      <c r="BM663" s="24"/>
      <c r="BN663" s="24"/>
      <c r="BO663" s="24"/>
      <c r="BP663" s="24"/>
      <c r="BQ663" s="24"/>
      <c r="BR663" s="24"/>
      <c r="BS663" s="24"/>
      <c r="BT663" s="24"/>
      <c r="BU663" s="24"/>
      <c r="BV663" s="24"/>
      <c r="BW663" s="24"/>
      <c r="BX663" s="24"/>
      <c r="BY663" s="24"/>
      <c r="BZ663" s="24"/>
      <c r="CA663" s="24"/>
      <c r="CB663" s="24"/>
      <c r="CC663" s="24"/>
      <c r="CD663" s="24"/>
      <c r="CE663" s="24"/>
    </row>
    <row r="664" spans="46:83" x14ac:dyDescent="0.15">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row>
    <row r="665" spans="46:83" x14ac:dyDescent="0.15">
      <c r="AT665" s="24"/>
      <c r="AU665" s="24"/>
      <c r="AV665" s="24"/>
      <c r="AW665" s="24"/>
      <c r="AX665" s="24"/>
      <c r="AY665" s="24"/>
      <c r="AZ665" s="24"/>
      <c r="BA665" s="24"/>
      <c r="BB665" s="24"/>
      <c r="BC665" s="24"/>
      <c r="BD665" s="24"/>
      <c r="BE665" s="24"/>
      <c r="BF665" s="24"/>
      <c r="BG665" s="24"/>
      <c r="BH665" s="24"/>
      <c r="BI665" s="24"/>
      <c r="BJ665" s="24"/>
      <c r="BK665" s="24"/>
      <c r="BL665" s="24"/>
      <c r="BM665" s="24"/>
      <c r="BN665" s="24"/>
      <c r="BO665" s="24"/>
      <c r="BP665" s="24"/>
      <c r="BQ665" s="24"/>
      <c r="BR665" s="24"/>
      <c r="BS665" s="24"/>
      <c r="BT665" s="24"/>
      <c r="BU665" s="24"/>
      <c r="BV665" s="24"/>
      <c r="BW665" s="24"/>
      <c r="BX665" s="24"/>
      <c r="BY665" s="24"/>
      <c r="BZ665" s="24"/>
      <c r="CA665" s="24"/>
      <c r="CB665" s="24"/>
      <c r="CC665" s="24"/>
      <c r="CD665" s="24"/>
      <c r="CE665" s="24"/>
    </row>
    <row r="666" spans="46:83" x14ac:dyDescent="0.15">
      <c r="AT666" s="24"/>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c r="CD666" s="24"/>
      <c r="CE666" s="24"/>
    </row>
    <row r="667" spans="46:83" x14ac:dyDescent="0.15">
      <c r="AT667" s="24"/>
      <c r="AU667" s="24"/>
      <c r="AV667" s="24"/>
      <c r="AW667" s="24"/>
      <c r="AX667" s="24"/>
      <c r="AY667" s="24"/>
      <c r="AZ667" s="24"/>
      <c r="BA667" s="24"/>
      <c r="BB667" s="24"/>
      <c r="BC667" s="24"/>
      <c r="BD667" s="24"/>
      <c r="BE667" s="24"/>
      <c r="BF667" s="24"/>
      <c r="BG667" s="24"/>
      <c r="BH667" s="24"/>
      <c r="BI667" s="24"/>
      <c r="BJ667" s="24"/>
      <c r="BK667" s="24"/>
      <c r="BL667" s="24"/>
      <c r="BM667" s="24"/>
      <c r="BN667" s="24"/>
      <c r="BO667" s="24"/>
      <c r="BP667" s="24"/>
      <c r="BQ667" s="24"/>
      <c r="BR667" s="24"/>
      <c r="BS667" s="24"/>
      <c r="BT667" s="24"/>
      <c r="BU667" s="24"/>
      <c r="BV667" s="24"/>
      <c r="BW667" s="24"/>
      <c r="BX667" s="24"/>
      <c r="BY667" s="24"/>
      <c r="BZ667" s="24"/>
      <c r="CA667" s="24"/>
      <c r="CB667" s="24"/>
      <c r="CC667" s="24"/>
      <c r="CD667" s="24"/>
      <c r="CE667" s="24"/>
    </row>
    <row r="668" spans="46:83" x14ac:dyDescent="0.15">
      <c r="AT668" s="24"/>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c r="CD668" s="24"/>
      <c r="CE668" s="24"/>
    </row>
    <row r="669" spans="46:83" x14ac:dyDescent="0.15">
      <c r="AT669" s="24"/>
      <c r="AU669" s="24"/>
      <c r="AV669" s="24"/>
      <c r="AW669" s="24"/>
      <c r="AX669" s="24"/>
      <c r="AY669" s="24"/>
      <c r="AZ669" s="24"/>
      <c r="BA669" s="24"/>
      <c r="BB669" s="24"/>
      <c r="BC669" s="24"/>
      <c r="BD669" s="24"/>
      <c r="BE669" s="24"/>
      <c r="BF669" s="24"/>
      <c r="BG669" s="24"/>
      <c r="BH669" s="24"/>
      <c r="BI669" s="24"/>
      <c r="BJ669" s="24"/>
      <c r="BK669" s="24"/>
      <c r="BL669" s="24"/>
      <c r="BM669" s="24"/>
      <c r="BN669" s="24"/>
      <c r="BO669" s="24"/>
      <c r="BP669" s="24"/>
      <c r="BQ669" s="24"/>
      <c r="BR669" s="24"/>
      <c r="BS669" s="24"/>
      <c r="BT669" s="24"/>
      <c r="BU669" s="24"/>
      <c r="BV669" s="24"/>
      <c r="BW669" s="24"/>
      <c r="BX669" s="24"/>
      <c r="BY669" s="24"/>
      <c r="BZ669" s="24"/>
      <c r="CA669" s="24"/>
      <c r="CB669" s="24"/>
      <c r="CC669" s="24"/>
      <c r="CD669" s="24"/>
      <c r="CE669" s="24"/>
    </row>
    <row r="670" spans="46:83" x14ac:dyDescent="0.15">
      <c r="AT670" s="24"/>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c r="CD670" s="24"/>
      <c r="CE670" s="24"/>
    </row>
    <row r="671" spans="46:83" x14ac:dyDescent="0.15">
      <c r="AT671" s="24"/>
      <c r="AU671" s="24"/>
      <c r="AV671" s="24"/>
      <c r="AW671" s="24"/>
      <c r="AX671" s="24"/>
      <c r="AY671" s="24"/>
      <c r="AZ671" s="24"/>
      <c r="BA671" s="24"/>
      <c r="BB671" s="24"/>
      <c r="BC671" s="24"/>
      <c r="BD671" s="24"/>
      <c r="BE671" s="24"/>
      <c r="BF671" s="24"/>
      <c r="BG671" s="24"/>
      <c r="BH671" s="24"/>
      <c r="BI671" s="24"/>
      <c r="BJ671" s="24"/>
      <c r="BK671" s="24"/>
      <c r="BL671" s="24"/>
      <c r="BM671" s="24"/>
      <c r="BN671" s="24"/>
      <c r="BO671" s="24"/>
      <c r="BP671" s="24"/>
      <c r="BQ671" s="24"/>
      <c r="BR671" s="24"/>
      <c r="BS671" s="24"/>
      <c r="BT671" s="24"/>
      <c r="BU671" s="24"/>
      <c r="BV671" s="24"/>
      <c r="BW671" s="24"/>
      <c r="BX671" s="24"/>
      <c r="BY671" s="24"/>
      <c r="BZ671" s="24"/>
      <c r="CA671" s="24"/>
      <c r="CB671" s="24"/>
      <c r="CC671" s="24"/>
      <c r="CD671" s="24"/>
      <c r="CE671" s="24"/>
    </row>
    <row r="672" spans="46:83" x14ac:dyDescent="0.15">
      <c r="AT672" s="24"/>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c r="CD672" s="24"/>
      <c r="CE672" s="24"/>
    </row>
    <row r="673" spans="46:83" x14ac:dyDescent="0.15">
      <c r="AT673" s="24"/>
      <c r="AU673" s="24"/>
      <c r="AV673" s="24"/>
      <c r="AW673" s="24"/>
      <c r="AX673" s="24"/>
      <c r="AY673" s="24"/>
      <c r="AZ673" s="24"/>
      <c r="BA673" s="24"/>
      <c r="BB673" s="24"/>
      <c r="BC673" s="24"/>
      <c r="BD673" s="24"/>
      <c r="BE673" s="24"/>
      <c r="BF673" s="24"/>
      <c r="BG673" s="24"/>
      <c r="BH673" s="24"/>
      <c r="BI673" s="24"/>
      <c r="BJ673" s="24"/>
      <c r="BK673" s="24"/>
      <c r="BL673" s="24"/>
      <c r="BM673" s="24"/>
      <c r="BN673" s="24"/>
      <c r="BO673" s="24"/>
      <c r="BP673" s="24"/>
      <c r="BQ673" s="24"/>
      <c r="BR673" s="24"/>
      <c r="BS673" s="24"/>
      <c r="BT673" s="24"/>
      <c r="BU673" s="24"/>
      <c r="BV673" s="24"/>
      <c r="BW673" s="24"/>
      <c r="BX673" s="24"/>
      <c r="BY673" s="24"/>
      <c r="BZ673" s="24"/>
      <c r="CA673" s="24"/>
      <c r="CB673" s="24"/>
      <c r="CC673" s="24"/>
      <c r="CD673" s="24"/>
      <c r="CE673" s="24"/>
    </row>
    <row r="674" spans="46:83" x14ac:dyDescent="0.15">
      <c r="AT674" s="24"/>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c r="CD674" s="24"/>
      <c r="CE674" s="24"/>
    </row>
    <row r="675" spans="46:83" x14ac:dyDescent="0.15">
      <c r="AT675" s="24"/>
      <c r="AU675" s="24"/>
      <c r="AV675" s="24"/>
      <c r="AW675" s="24"/>
      <c r="AX675" s="24"/>
      <c r="AY675" s="24"/>
      <c r="AZ675" s="24"/>
      <c r="BA675" s="24"/>
      <c r="BB675" s="24"/>
      <c r="BC675" s="24"/>
      <c r="BD675" s="24"/>
      <c r="BE675" s="24"/>
      <c r="BF675" s="24"/>
      <c r="BG675" s="24"/>
      <c r="BH675" s="24"/>
      <c r="BI675" s="24"/>
      <c r="BJ675" s="24"/>
      <c r="BK675" s="24"/>
      <c r="BL675" s="24"/>
      <c r="BM675" s="24"/>
      <c r="BN675" s="24"/>
      <c r="BO675" s="24"/>
      <c r="BP675" s="24"/>
      <c r="BQ675" s="24"/>
      <c r="BR675" s="24"/>
      <c r="BS675" s="24"/>
      <c r="BT675" s="24"/>
      <c r="BU675" s="24"/>
      <c r="BV675" s="24"/>
      <c r="BW675" s="24"/>
      <c r="BX675" s="24"/>
      <c r="BY675" s="24"/>
      <c r="BZ675" s="24"/>
      <c r="CA675" s="24"/>
      <c r="CB675" s="24"/>
      <c r="CC675" s="24"/>
      <c r="CD675" s="24"/>
      <c r="CE675" s="24"/>
    </row>
    <row r="676" spans="46:83" x14ac:dyDescent="0.15">
      <c r="AT676" s="24"/>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c r="CD676" s="24"/>
      <c r="CE676" s="24"/>
    </row>
    <row r="677" spans="46:83" x14ac:dyDescent="0.15">
      <c r="AT677" s="24"/>
      <c r="AU677" s="24"/>
      <c r="AV677" s="24"/>
      <c r="AW677" s="24"/>
      <c r="AX677" s="24"/>
      <c r="AY677" s="24"/>
      <c r="AZ677" s="24"/>
      <c r="BA677" s="24"/>
      <c r="BB677" s="24"/>
      <c r="BC677" s="24"/>
      <c r="BD677" s="24"/>
      <c r="BE677" s="24"/>
      <c r="BF677" s="24"/>
      <c r="BG677" s="24"/>
      <c r="BH677" s="24"/>
      <c r="BI677" s="24"/>
      <c r="BJ677" s="24"/>
      <c r="BK677" s="24"/>
      <c r="BL677" s="24"/>
      <c r="BM677" s="24"/>
      <c r="BN677" s="24"/>
      <c r="BO677" s="24"/>
      <c r="BP677" s="24"/>
      <c r="BQ677" s="24"/>
      <c r="BR677" s="24"/>
      <c r="BS677" s="24"/>
      <c r="BT677" s="24"/>
      <c r="BU677" s="24"/>
      <c r="BV677" s="24"/>
      <c r="BW677" s="24"/>
      <c r="BX677" s="24"/>
      <c r="BY677" s="24"/>
      <c r="BZ677" s="24"/>
      <c r="CA677" s="24"/>
      <c r="CB677" s="24"/>
      <c r="CC677" s="24"/>
      <c r="CD677" s="24"/>
      <c r="CE677" s="24"/>
    </row>
    <row r="678" spans="46:83" x14ac:dyDescent="0.15">
      <c r="AT678" s="24"/>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c r="CD678" s="24"/>
      <c r="CE678" s="24"/>
    </row>
    <row r="679" spans="46:83" x14ac:dyDescent="0.15">
      <c r="AT679" s="24"/>
      <c r="AU679" s="24"/>
      <c r="AV679" s="24"/>
      <c r="AW679" s="24"/>
      <c r="AX679" s="24"/>
      <c r="AY679" s="24"/>
      <c r="AZ679" s="24"/>
      <c r="BA679" s="24"/>
      <c r="BB679" s="24"/>
      <c r="BC679" s="24"/>
      <c r="BD679" s="24"/>
      <c r="BE679" s="24"/>
      <c r="BF679" s="24"/>
      <c r="BG679" s="24"/>
      <c r="BH679" s="24"/>
      <c r="BI679" s="24"/>
      <c r="BJ679" s="24"/>
      <c r="BK679" s="24"/>
      <c r="BL679" s="24"/>
      <c r="BM679" s="24"/>
      <c r="BN679" s="24"/>
      <c r="BO679" s="24"/>
      <c r="BP679" s="24"/>
      <c r="BQ679" s="24"/>
      <c r="BR679" s="24"/>
      <c r="BS679" s="24"/>
      <c r="BT679" s="24"/>
      <c r="BU679" s="24"/>
      <c r="BV679" s="24"/>
      <c r="BW679" s="24"/>
      <c r="BX679" s="24"/>
      <c r="BY679" s="24"/>
      <c r="BZ679" s="24"/>
      <c r="CA679" s="24"/>
      <c r="CB679" s="24"/>
      <c r="CC679" s="24"/>
      <c r="CD679" s="24"/>
      <c r="CE679" s="24"/>
    </row>
    <row r="680" spans="46:83" x14ac:dyDescent="0.15">
      <c r="AT680" s="24"/>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c r="CD680" s="24"/>
      <c r="CE680" s="24"/>
    </row>
    <row r="681" spans="46:83" x14ac:dyDescent="0.15">
      <c r="AT681" s="24"/>
      <c r="AU681" s="24"/>
      <c r="AV681" s="24"/>
      <c r="AW681" s="24"/>
      <c r="AX681" s="24"/>
      <c r="AY681" s="24"/>
      <c r="AZ681" s="24"/>
      <c r="BA681" s="24"/>
      <c r="BB681" s="24"/>
      <c r="BC681" s="24"/>
      <c r="BD681" s="24"/>
      <c r="BE681" s="24"/>
      <c r="BF681" s="24"/>
      <c r="BG681" s="24"/>
      <c r="BH681" s="24"/>
      <c r="BI681" s="24"/>
      <c r="BJ681" s="24"/>
      <c r="BK681" s="24"/>
      <c r="BL681" s="24"/>
      <c r="BM681" s="24"/>
      <c r="BN681" s="24"/>
      <c r="BO681" s="24"/>
      <c r="BP681" s="24"/>
      <c r="BQ681" s="24"/>
      <c r="BR681" s="24"/>
      <c r="BS681" s="24"/>
      <c r="BT681" s="24"/>
      <c r="BU681" s="24"/>
      <c r="BV681" s="24"/>
      <c r="BW681" s="24"/>
      <c r="BX681" s="24"/>
      <c r="BY681" s="24"/>
      <c r="BZ681" s="24"/>
      <c r="CA681" s="24"/>
      <c r="CB681" s="24"/>
      <c r="CC681" s="24"/>
      <c r="CD681" s="24"/>
      <c r="CE681" s="24"/>
    </row>
    <row r="682" spans="46:83" x14ac:dyDescent="0.15">
      <c r="AT682" s="24"/>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c r="CD682" s="24"/>
      <c r="CE682" s="24"/>
    </row>
    <row r="683" spans="46:83" x14ac:dyDescent="0.15">
      <c r="AT683" s="24"/>
      <c r="AU683" s="24"/>
      <c r="AV683" s="24"/>
      <c r="AW683" s="24"/>
      <c r="AX683" s="24"/>
      <c r="AY683" s="24"/>
      <c r="AZ683" s="24"/>
      <c r="BA683" s="24"/>
      <c r="BB683" s="24"/>
      <c r="BC683" s="24"/>
      <c r="BD683" s="24"/>
      <c r="BE683" s="24"/>
      <c r="BF683" s="24"/>
      <c r="BG683" s="24"/>
      <c r="BH683" s="24"/>
      <c r="BI683" s="24"/>
      <c r="BJ683" s="24"/>
      <c r="BK683" s="24"/>
      <c r="BL683" s="24"/>
      <c r="BM683" s="24"/>
      <c r="BN683" s="24"/>
      <c r="BO683" s="24"/>
      <c r="BP683" s="24"/>
      <c r="BQ683" s="24"/>
      <c r="BR683" s="24"/>
      <c r="BS683" s="24"/>
      <c r="BT683" s="24"/>
      <c r="BU683" s="24"/>
      <c r="BV683" s="24"/>
      <c r="BW683" s="24"/>
      <c r="BX683" s="24"/>
      <c r="BY683" s="24"/>
      <c r="BZ683" s="24"/>
      <c r="CA683" s="24"/>
      <c r="CB683" s="24"/>
      <c r="CC683" s="24"/>
      <c r="CD683" s="24"/>
      <c r="CE683" s="24"/>
    </row>
    <row r="684" spans="46:83" x14ac:dyDescent="0.15">
      <c r="AT684" s="24"/>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c r="CD684" s="24"/>
      <c r="CE684" s="24"/>
    </row>
    <row r="685" spans="46:83" x14ac:dyDescent="0.15">
      <c r="AT685" s="24"/>
      <c r="AU685" s="24"/>
      <c r="AV685" s="24"/>
      <c r="AW685" s="24"/>
      <c r="AX685" s="24"/>
      <c r="AY685" s="24"/>
      <c r="AZ685" s="24"/>
      <c r="BA685" s="24"/>
      <c r="BB685" s="24"/>
      <c r="BC685" s="24"/>
      <c r="BD685" s="24"/>
      <c r="BE685" s="24"/>
      <c r="BF685" s="24"/>
      <c r="BG685" s="24"/>
      <c r="BH685" s="24"/>
      <c r="BI685" s="24"/>
      <c r="BJ685" s="24"/>
      <c r="BK685" s="24"/>
      <c r="BL685" s="24"/>
      <c r="BM685" s="24"/>
      <c r="BN685" s="24"/>
      <c r="BO685" s="24"/>
      <c r="BP685" s="24"/>
      <c r="BQ685" s="24"/>
      <c r="BR685" s="24"/>
      <c r="BS685" s="24"/>
      <c r="BT685" s="24"/>
      <c r="BU685" s="24"/>
      <c r="BV685" s="24"/>
      <c r="BW685" s="24"/>
      <c r="BX685" s="24"/>
      <c r="BY685" s="24"/>
      <c r="BZ685" s="24"/>
      <c r="CA685" s="24"/>
      <c r="CB685" s="24"/>
      <c r="CC685" s="24"/>
      <c r="CD685" s="24"/>
      <c r="CE685" s="24"/>
    </row>
    <row r="686" spans="46:83" x14ac:dyDescent="0.15">
      <c r="AT686" s="24"/>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c r="CD686" s="24"/>
      <c r="CE686" s="24"/>
    </row>
    <row r="687" spans="46:83" x14ac:dyDescent="0.15">
      <c r="AT687" s="24"/>
      <c r="AU687" s="24"/>
      <c r="AV687" s="24"/>
      <c r="AW687" s="24"/>
      <c r="AX687" s="24"/>
      <c r="AY687" s="24"/>
      <c r="AZ687" s="24"/>
      <c r="BA687" s="24"/>
      <c r="BB687" s="24"/>
      <c r="BC687" s="24"/>
      <c r="BD687" s="24"/>
      <c r="BE687" s="24"/>
      <c r="BF687" s="24"/>
      <c r="BG687" s="24"/>
      <c r="BH687" s="24"/>
      <c r="BI687" s="24"/>
      <c r="BJ687" s="24"/>
      <c r="BK687" s="24"/>
      <c r="BL687" s="24"/>
      <c r="BM687" s="24"/>
      <c r="BN687" s="24"/>
      <c r="BO687" s="24"/>
      <c r="BP687" s="24"/>
      <c r="BQ687" s="24"/>
      <c r="BR687" s="24"/>
      <c r="BS687" s="24"/>
      <c r="BT687" s="24"/>
      <c r="BU687" s="24"/>
      <c r="BV687" s="24"/>
      <c r="BW687" s="24"/>
      <c r="BX687" s="24"/>
      <c r="BY687" s="24"/>
      <c r="BZ687" s="24"/>
      <c r="CA687" s="24"/>
      <c r="CB687" s="24"/>
      <c r="CC687" s="24"/>
      <c r="CD687" s="24"/>
      <c r="CE687" s="24"/>
    </row>
    <row r="688" spans="46:83" x14ac:dyDescent="0.15">
      <c r="AT688" s="24"/>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c r="CD688" s="24"/>
      <c r="CE688" s="24"/>
    </row>
    <row r="689" spans="46:83" x14ac:dyDescent="0.15">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row>
    <row r="690" spans="46:83" x14ac:dyDescent="0.15">
      <c r="AT690" s="24"/>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c r="CD690" s="24"/>
      <c r="CE690" s="24"/>
    </row>
    <row r="691" spans="46:83" x14ac:dyDescent="0.15">
      <c r="AT691" s="24"/>
      <c r="AU691" s="24"/>
      <c r="AV691" s="24"/>
      <c r="AW691" s="24"/>
      <c r="AX691" s="24"/>
      <c r="AY691" s="24"/>
      <c r="AZ691" s="24"/>
      <c r="BA691" s="24"/>
      <c r="BB691" s="24"/>
      <c r="BC691" s="24"/>
      <c r="BD691" s="24"/>
      <c r="BE691" s="24"/>
      <c r="BF691" s="24"/>
      <c r="BG691" s="24"/>
      <c r="BH691" s="24"/>
      <c r="BI691" s="24"/>
      <c r="BJ691" s="24"/>
      <c r="BK691" s="24"/>
      <c r="BL691" s="24"/>
      <c r="BM691" s="24"/>
      <c r="BN691" s="24"/>
      <c r="BO691" s="24"/>
      <c r="BP691" s="24"/>
      <c r="BQ691" s="24"/>
      <c r="BR691" s="24"/>
      <c r="BS691" s="24"/>
      <c r="BT691" s="24"/>
      <c r="BU691" s="24"/>
      <c r="BV691" s="24"/>
      <c r="BW691" s="24"/>
      <c r="BX691" s="24"/>
      <c r="BY691" s="24"/>
      <c r="BZ691" s="24"/>
      <c r="CA691" s="24"/>
      <c r="CB691" s="24"/>
      <c r="CC691" s="24"/>
      <c r="CD691" s="24"/>
      <c r="CE691" s="24"/>
    </row>
    <row r="692" spans="46:83" x14ac:dyDescent="0.15">
      <c r="AT692" s="24"/>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c r="CD692" s="24"/>
      <c r="CE692" s="24"/>
    </row>
    <row r="693" spans="46:83" x14ac:dyDescent="0.15">
      <c r="AT693" s="24"/>
      <c r="AU693" s="24"/>
      <c r="AV693" s="24"/>
      <c r="AW693" s="24"/>
      <c r="AX693" s="24"/>
      <c r="AY693" s="24"/>
      <c r="AZ693" s="24"/>
      <c r="BA693" s="24"/>
      <c r="BB693" s="24"/>
      <c r="BC693" s="24"/>
      <c r="BD693" s="24"/>
      <c r="BE693" s="24"/>
      <c r="BF693" s="24"/>
      <c r="BG693" s="24"/>
      <c r="BH693" s="24"/>
      <c r="BI693" s="24"/>
      <c r="BJ693" s="24"/>
      <c r="BK693" s="24"/>
      <c r="BL693" s="24"/>
      <c r="BM693" s="24"/>
      <c r="BN693" s="24"/>
      <c r="BO693" s="24"/>
      <c r="BP693" s="24"/>
      <c r="BQ693" s="24"/>
      <c r="BR693" s="24"/>
      <c r="BS693" s="24"/>
      <c r="BT693" s="24"/>
      <c r="BU693" s="24"/>
      <c r="BV693" s="24"/>
      <c r="BW693" s="24"/>
      <c r="BX693" s="24"/>
      <c r="BY693" s="24"/>
      <c r="BZ693" s="24"/>
      <c r="CA693" s="24"/>
      <c r="CB693" s="24"/>
      <c r="CC693" s="24"/>
      <c r="CD693" s="24"/>
      <c r="CE693" s="24"/>
    </row>
    <row r="694" spans="46:83" x14ac:dyDescent="0.15">
      <c r="AT694" s="24"/>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c r="CD694" s="24"/>
      <c r="CE694" s="24"/>
    </row>
    <row r="695" spans="46:83" x14ac:dyDescent="0.15">
      <c r="AT695" s="24"/>
      <c r="AU695" s="24"/>
      <c r="AV695" s="24"/>
      <c r="AW695" s="24"/>
      <c r="AX695" s="24"/>
      <c r="AY695" s="24"/>
      <c r="AZ695" s="24"/>
      <c r="BA695" s="24"/>
      <c r="BB695" s="24"/>
      <c r="BC695" s="24"/>
      <c r="BD695" s="24"/>
      <c r="BE695" s="24"/>
      <c r="BF695" s="24"/>
      <c r="BG695" s="24"/>
      <c r="BH695" s="24"/>
      <c r="BI695" s="24"/>
      <c r="BJ695" s="24"/>
      <c r="BK695" s="24"/>
      <c r="BL695" s="24"/>
      <c r="BM695" s="24"/>
      <c r="BN695" s="24"/>
      <c r="BO695" s="24"/>
      <c r="BP695" s="24"/>
      <c r="BQ695" s="24"/>
      <c r="BR695" s="24"/>
      <c r="BS695" s="24"/>
      <c r="BT695" s="24"/>
      <c r="BU695" s="24"/>
      <c r="BV695" s="24"/>
      <c r="BW695" s="24"/>
      <c r="BX695" s="24"/>
      <c r="BY695" s="24"/>
      <c r="BZ695" s="24"/>
      <c r="CA695" s="24"/>
      <c r="CB695" s="24"/>
      <c r="CC695" s="24"/>
      <c r="CD695" s="24"/>
      <c r="CE695" s="24"/>
    </row>
    <row r="696" spans="46:83" x14ac:dyDescent="0.15">
      <c r="AT696" s="24"/>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c r="CD696" s="24"/>
      <c r="CE696" s="24"/>
    </row>
    <row r="697" spans="46:83" x14ac:dyDescent="0.15">
      <c r="AT697" s="24"/>
      <c r="AU697" s="24"/>
      <c r="AV697" s="24"/>
      <c r="AW697" s="24"/>
      <c r="AX697" s="24"/>
      <c r="AY697" s="24"/>
      <c r="AZ697" s="24"/>
      <c r="BA697" s="24"/>
      <c r="BB697" s="24"/>
      <c r="BC697" s="24"/>
      <c r="BD697" s="24"/>
      <c r="BE697" s="24"/>
      <c r="BF697" s="24"/>
      <c r="BG697" s="24"/>
      <c r="BH697" s="24"/>
      <c r="BI697" s="24"/>
      <c r="BJ697" s="24"/>
      <c r="BK697" s="24"/>
      <c r="BL697" s="24"/>
      <c r="BM697" s="24"/>
      <c r="BN697" s="24"/>
      <c r="BO697" s="24"/>
      <c r="BP697" s="24"/>
      <c r="BQ697" s="24"/>
      <c r="BR697" s="24"/>
      <c r="BS697" s="24"/>
      <c r="BT697" s="24"/>
      <c r="BU697" s="24"/>
      <c r="BV697" s="24"/>
      <c r="BW697" s="24"/>
      <c r="BX697" s="24"/>
      <c r="BY697" s="24"/>
      <c r="BZ697" s="24"/>
      <c r="CA697" s="24"/>
      <c r="CB697" s="24"/>
      <c r="CC697" s="24"/>
      <c r="CD697" s="24"/>
      <c r="CE697" s="24"/>
    </row>
    <row r="698" spans="46:83" x14ac:dyDescent="0.15">
      <c r="AT698" s="24"/>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c r="CD698" s="24"/>
      <c r="CE698" s="24"/>
    </row>
    <row r="699" spans="46:83" x14ac:dyDescent="0.15">
      <c r="AT699" s="24"/>
      <c r="AU699" s="24"/>
      <c r="AV699" s="24"/>
      <c r="AW699" s="24"/>
      <c r="AX699" s="24"/>
      <c r="AY699" s="24"/>
      <c r="AZ699" s="24"/>
      <c r="BA699" s="24"/>
      <c r="BB699" s="24"/>
      <c r="BC699" s="24"/>
      <c r="BD699" s="24"/>
      <c r="BE699" s="24"/>
      <c r="BF699" s="24"/>
      <c r="BG699" s="24"/>
      <c r="BH699" s="24"/>
      <c r="BI699" s="24"/>
      <c r="BJ699" s="24"/>
      <c r="BK699" s="24"/>
      <c r="BL699" s="24"/>
      <c r="BM699" s="24"/>
      <c r="BN699" s="24"/>
      <c r="BO699" s="24"/>
      <c r="BP699" s="24"/>
      <c r="BQ699" s="24"/>
      <c r="BR699" s="24"/>
      <c r="BS699" s="24"/>
      <c r="BT699" s="24"/>
      <c r="BU699" s="24"/>
      <c r="BV699" s="24"/>
      <c r="BW699" s="24"/>
      <c r="BX699" s="24"/>
      <c r="BY699" s="24"/>
      <c r="BZ699" s="24"/>
      <c r="CA699" s="24"/>
      <c r="CB699" s="24"/>
      <c r="CC699" s="24"/>
      <c r="CD699" s="24"/>
      <c r="CE699" s="24"/>
    </row>
    <row r="700" spans="46:83" x14ac:dyDescent="0.15">
      <c r="AT700" s="24"/>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c r="CD700" s="24"/>
      <c r="CE700" s="24"/>
    </row>
    <row r="701" spans="46:83" x14ac:dyDescent="0.15">
      <c r="AT701" s="24"/>
      <c r="AU701" s="24"/>
      <c r="AV701" s="24"/>
      <c r="AW701" s="24"/>
      <c r="AX701" s="24"/>
      <c r="AY701" s="24"/>
      <c r="AZ701" s="24"/>
      <c r="BA701" s="24"/>
      <c r="BB701" s="24"/>
      <c r="BC701" s="24"/>
      <c r="BD701" s="24"/>
      <c r="BE701" s="24"/>
      <c r="BF701" s="24"/>
      <c r="BG701" s="24"/>
      <c r="BH701" s="24"/>
      <c r="BI701" s="24"/>
      <c r="BJ701" s="24"/>
      <c r="BK701" s="24"/>
      <c r="BL701" s="24"/>
      <c r="BM701" s="24"/>
      <c r="BN701" s="24"/>
      <c r="BO701" s="24"/>
      <c r="BP701" s="24"/>
      <c r="BQ701" s="24"/>
      <c r="BR701" s="24"/>
      <c r="BS701" s="24"/>
      <c r="BT701" s="24"/>
      <c r="BU701" s="24"/>
      <c r="BV701" s="24"/>
      <c r="BW701" s="24"/>
      <c r="BX701" s="24"/>
      <c r="BY701" s="24"/>
      <c r="BZ701" s="24"/>
      <c r="CA701" s="24"/>
      <c r="CB701" s="24"/>
      <c r="CC701" s="24"/>
      <c r="CD701" s="24"/>
      <c r="CE701" s="24"/>
    </row>
    <row r="702" spans="46:83" x14ac:dyDescent="0.15">
      <c r="AT702" s="24"/>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c r="CD702" s="24"/>
      <c r="CE702" s="24"/>
    </row>
    <row r="703" spans="46:83" x14ac:dyDescent="0.15">
      <c r="AT703" s="24"/>
      <c r="AU703" s="24"/>
      <c r="AV703" s="24"/>
      <c r="AW703" s="24"/>
      <c r="AX703" s="24"/>
      <c r="AY703" s="24"/>
      <c r="AZ703" s="24"/>
      <c r="BA703" s="24"/>
      <c r="BB703" s="24"/>
      <c r="BC703" s="24"/>
      <c r="BD703" s="24"/>
      <c r="BE703" s="24"/>
      <c r="BF703" s="24"/>
      <c r="BG703" s="24"/>
      <c r="BH703" s="24"/>
      <c r="BI703" s="24"/>
      <c r="BJ703" s="24"/>
      <c r="BK703" s="24"/>
      <c r="BL703" s="24"/>
      <c r="BM703" s="24"/>
      <c r="BN703" s="24"/>
      <c r="BO703" s="24"/>
      <c r="BP703" s="24"/>
      <c r="BQ703" s="24"/>
      <c r="BR703" s="24"/>
      <c r="BS703" s="24"/>
      <c r="BT703" s="24"/>
      <c r="BU703" s="24"/>
      <c r="BV703" s="24"/>
      <c r="BW703" s="24"/>
      <c r="BX703" s="24"/>
      <c r="BY703" s="24"/>
      <c r="BZ703" s="24"/>
      <c r="CA703" s="24"/>
      <c r="CB703" s="24"/>
      <c r="CC703" s="24"/>
      <c r="CD703" s="24"/>
      <c r="CE703" s="24"/>
    </row>
    <row r="704" spans="46:83" x14ac:dyDescent="0.15">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c r="CD704" s="24"/>
      <c r="CE704" s="24"/>
    </row>
    <row r="705" spans="46:83" x14ac:dyDescent="0.15">
      <c r="AT705" s="24"/>
      <c r="AU705" s="24"/>
      <c r="AV705" s="24"/>
      <c r="AW705" s="24"/>
      <c r="AX705" s="24"/>
      <c r="AY705" s="24"/>
      <c r="AZ705" s="24"/>
      <c r="BA705" s="24"/>
      <c r="BB705" s="24"/>
      <c r="BC705" s="24"/>
      <c r="BD705" s="24"/>
      <c r="BE705" s="24"/>
      <c r="BF705" s="24"/>
      <c r="BG705" s="24"/>
      <c r="BH705" s="24"/>
      <c r="BI705" s="24"/>
      <c r="BJ705" s="24"/>
      <c r="BK705" s="24"/>
      <c r="BL705" s="24"/>
      <c r="BM705" s="24"/>
      <c r="BN705" s="24"/>
      <c r="BO705" s="24"/>
      <c r="BP705" s="24"/>
      <c r="BQ705" s="24"/>
      <c r="BR705" s="24"/>
      <c r="BS705" s="24"/>
      <c r="BT705" s="24"/>
      <c r="BU705" s="24"/>
      <c r="BV705" s="24"/>
      <c r="BW705" s="24"/>
      <c r="BX705" s="24"/>
      <c r="BY705" s="24"/>
      <c r="BZ705" s="24"/>
      <c r="CA705" s="24"/>
      <c r="CB705" s="24"/>
      <c r="CC705" s="24"/>
      <c r="CD705" s="24"/>
      <c r="CE705" s="24"/>
    </row>
    <row r="706" spans="46:83" x14ac:dyDescent="0.15">
      <c r="AT706" s="24"/>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c r="CD706" s="24"/>
      <c r="CE706" s="24"/>
    </row>
    <row r="707" spans="46:83" x14ac:dyDescent="0.15">
      <c r="AT707" s="24"/>
      <c r="AU707" s="24"/>
      <c r="AV707" s="24"/>
      <c r="AW707" s="24"/>
      <c r="AX707" s="24"/>
      <c r="AY707" s="24"/>
      <c r="AZ707" s="24"/>
      <c r="BA707" s="24"/>
      <c r="BB707" s="24"/>
      <c r="BC707" s="24"/>
      <c r="BD707" s="24"/>
      <c r="BE707" s="24"/>
      <c r="BF707" s="24"/>
      <c r="BG707" s="24"/>
      <c r="BH707" s="24"/>
      <c r="BI707" s="24"/>
      <c r="BJ707" s="24"/>
      <c r="BK707" s="24"/>
      <c r="BL707" s="24"/>
      <c r="BM707" s="24"/>
      <c r="BN707" s="24"/>
      <c r="BO707" s="24"/>
      <c r="BP707" s="24"/>
      <c r="BQ707" s="24"/>
      <c r="BR707" s="24"/>
      <c r="BS707" s="24"/>
      <c r="BT707" s="24"/>
      <c r="BU707" s="24"/>
      <c r="BV707" s="24"/>
      <c r="BW707" s="24"/>
      <c r="BX707" s="24"/>
      <c r="BY707" s="24"/>
      <c r="BZ707" s="24"/>
      <c r="CA707" s="24"/>
      <c r="CB707" s="24"/>
      <c r="CC707" s="24"/>
      <c r="CD707" s="24"/>
      <c r="CE707" s="24"/>
    </row>
    <row r="708" spans="46:83" x14ac:dyDescent="0.15">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c r="CD708" s="24"/>
      <c r="CE708" s="24"/>
    </row>
    <row r="709" spans="46:83" x14ac:dyDescent="0.15">
      <c r="AT709" s="24"/>
      <c r="AU709" s="24"/>
      <c r="AV709" s="24"/>
      <c r="AW709" s="24"/>
      <c r="AX709" s="24"/>
      <c r="AY709" s="24"/>
      <c r="AZ709" s="24"/>
      <c r="BA709" s="24"/>
      <c r="BB709" s="24"/>
      <c r="BC709" s="24"/>
      <c r="BD709" s="24"/>
      <c r="BE709" s="24"/>
      <c r="BF709" s="24"/>
      <c r="BG709" s="24"/>
      <c r="BH709" s="24"/>
      <c r="BI709" s="24"/>
      <c r="BJ709" s="24"/>
      <c r="BK709" s="24"/>
      <c r="BL709" s="24"/>
      <c r="BM709" s="24"/>
      <c r="BN709" s="24"/>
      <c r="BO709" s="24"/>
      <c r="BP709" s="24"/>
      <c r="BQ709" s="24"/>
      <c r="BR709" s="24"/>
      <c r="BS709" s="24"/>
      <c r="BT709" s="24"/>
      <c r="BU709" s="24"/>
      <c r="BV709" s="24"/>
      <c r="BW709" s="24"/>
      <c r="BX709" s="24"/>
      <c r="BY709" s="24"/>
      <c r="BZ709" s="24"/>
      <c r="CA709" s="24"/>
      <c r="CB709" s="24"/>
      <c r="CC709" s="24"/>
      <c r="CD709" s="24"/>
      <c r="CE709" s="24"/>
    </row>
    <row r="710" spans="46:83" x14ac:dyDescent="0.15">
      <c r="AT710" s="24"/>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c r="CD710" s="24"/>
      <c r="CE710" s="24"/>
    </row>
    <row r="711" spans="46:83" x14ac:dyDescent="0.15">
      <c r="AT711" s="24"/>
      <c r="AU711" s="24"/>
      <c r="AV711" s="24"/>
      <c r="AW711" s="24"/>
      <c r="AX711" s="24"/>
      <c r="AY711" s="24"/>
      <c r="AZ711" s="24"/>
      <c r="BA711" s="24"/>
      <c r="BB711" s="24"/>
      <c r="BC711" s="24"/>
      <c r="BD711" s="24"/>
      <c r="BE711" s="24"/>
      <c r="BF711" s="24"/>
      <c r="BG711" s="24"/>
      <c r="BH711" s="24"/>
      <c r="BI711" s="24"/>
      <c r="BJ711" s="24"/>
      <c r="BK711" s="24"/>
      <c r="BL711" s="24"/>
      <c r="BM711" s="24"/>
      <c r="BN711" s="24"/>
      <c r="BO711" s="24"/>
      <c r="BP711" s="24"/>
      <c r="BQ711" s="24"/>
      <c r="BR711" s="24"/>
      <c r="BS711" s="24"/>
      <c r="BT711" s="24"/>
      <c r="BU711" s="24"/>
      <c r="BV711" s="24"/>
      <c r="BW711" s="24"/>
      <c r="BX711" s="24"/>
      <c r="BY711" s="24"/>
      <c r="BZ711" s="24"/>
      <c r="CA711" s="24"/>
      <c r="CB711" s="24"/>
      <c r="CC711" s="24"/>
      <c r="CD711" s="24"/>
      <c r="CE711" s="24"/>
    </row>
    <row r="712" spans="46:83" x14ac:dyDescent="0.15">
      <c r="AT712" s="24"/>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c r="CD712" s="24"/>
      <c r="CE712" s="24"/>
    </row>
    <row r="713" spans="46:83" x14ac:dyDescent="0.15">
      <c r="AT713" s="24"/>
      <c r="AU713" s="24"/>
      <c r="AV713" s="24"/>
      <c r="AW713" s="24"/>
      <c r="AX713" s="24"/>
      <c r="AY713" s="24"/>
      <c r="AZ713" s="24"/>
      <c r="BA713" s="24"/>
      <c r="BB713" s="24"/>
      <c r="BC713" s="24"/>
      <c r="BD713" s="24"/>
      <c r="BE713" s="24"/>
      <c r="BF713" s="24"/>
      <c r="BG713" s="24"/>
      <c r="BH713" s="24"/>
      <c r="BI713" s="24"/>
      <c r="BJ713" s="24"/>
      <c r="BK713" s="24"/>
      <c r="BL713" s="24"/>
      <c r="BM713" s="24"/>
      <c r="BN713" s="24"/>
      <c r="BO713" s="24"/>
      <c r="BP713" s="24"/>
      <c r="BQ713" s="24"/>
      <c r="BR713" s="24"/>
      <c r="BS713" s="24"/>
      <c r="BT713" s="24"/>
      <c r="BU713" s="24"/>
      <c r="BV713" s="24"/>
      <c r="BW713" s="24"/>
      <c r="BX713" s="24"/>
      <c r="BY713" s="24"/>
      <c r="BZ713" s="24"/>
      <c r="CA713" s="24"/>
      <c r="CB713" s="24"/>
      <c r="CC713" s="24"/>
      <c r="CD713" s="24"/>
      <c r="CE713" s="24"/>
    </row>
    <row r="714" spans="46:83" x14ac:dyDescent="0.15">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row>
    <row r="715" spans="46:83" x14ac:dyDescent="0.15">
      <c r="AT715" s="24"/>
      <c r="AU715" s="24"/>
      <c r="AV715" s="24"/>
      <c r="AW715" s="24"/>
      <c r="AX715" s="24"/>
      <c r="AY715" s="24"/>
      <c r="AZ715" s="24"/>
      <c r="BA715" s="24"/>
      <c r="BB715" s="24"/>
      <c r="BC715" s="24"/>
      <c r="BD715" s="24"/>
      <c r="BE715" s="24"/>
      <c r="BF715" s="24"/>
      <c r="BG715" s="24"/>
      <c r="BH715" s="24"/>
      <c r="BI715" s="24"/>
      <c r="BJ715" s="24"/>
      <c r="BK715" s="24"/>
      <c r="BL715" s="24"/>
      <c r="BM715" s="24"/>
      <c r="BN715" s="24"/>
      <c r="BO715" s="24"/>
      <c r="BP715" s="24"/>
      <c r="BQ715" s="24"/>
      <c r="BR715" s="24"/>
      <c r="BS715" s="24"/>
      <c r="BT715" s="24"/>
      <c r="BU715" s="24"/>
      <c r="BV715" s="24"/>
      <c r="BW715" s="24"/>
      <c r="BX715" s="24"/>
      <c r="BY715" s="24"/>
      <c r="BZ715" s="24"/>
      <c r="CA715" s="24"/>
      <c r="CB715" s="24"/>
      <c r="CC715" s="24"/>
      <c r="CD715" s="24"/>
      <c r="CE715" s="24"/>
    </row>
    <row r="716" spans="46:83" x14ac:dyDescent="0.15">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c r="CD716" s="24"/>
      <c r="CE716" s="24"/>
    </row>
    <row r="717" spans="46:83" x14ac:dyDescent="0.15">
      <c r="AT717" s="24"/>
      <c r="AU717" s="24"/>
      <c r="AV717" s="24"/>
      <c r="AW717" s="24"/>
      <c r="AX717" s="24"/>
      <c r="AY717" s="24"/>
      <c r="AZ717" s="24"/>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row>
    <row r="718" spans="46:83" x14ac:dyDescent="0.15">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row>
    <row r="719" spans="46:83" x14ac:dyDescent="0.15">
      <c r="AT719" s="24"/>
      <c r="AU719" s="24"/>
      <c r="AV719" s="24"/>
      <c r="AW719" s="24"/>
      <c r="AX719" s="24"/>
      <c r="AY719" s="24"/>
      <c r="AZ719" s="24"/>
      <c r="BA719" s="24"/>
      <c r="BB719" s="24"/>
      <c r="BC719" s="24"/>
      <c r="BD719" s="24"/>
      <c r="BE719" s="24"/>
      <c r="BF719" s="24"/>
      <c r="BG719" s="24"/>
      <c r="BH719" s="24"/>
      <c r="BI719" s="24"/>
      <c r="BJ719" s="24"/>
      <c r="BK719" s="24"/>
      <c r="BL719" s="24"/>
      <c r="BM719" s="24"/>
      <c r="BN719" s="24"/>
      <c r="BO719" s="24"/>
      <c r="BP719" s="24"/>
      <c r="BQ719" s="24"/>
      <c r="BR719" s="24"/>
      <c r="BS719" s="24"/>
      <c r="BT719" s="24"/>
      <c r="BU719" s="24"/>
      <c r="BV719" s="24"/>
      <c r="BW719" s="24"/>
      <c r="BX719" s="24"/>
      <c r="BY719" s="24"/>
      <c r="BZ719" s="24"/>
      <c r="CA719" s="24"/>
      <c r="CB719" s="24"/>
      <c r="CC719" s="24"/>
      <c r="CD719" s="24"/>
      <c r="CE719" s="24"/>
    </row>
    <row r="720" spans="46:83" x14ac:dyDescent="0.15">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row>
    <row r="721" spans="46:83" x14ac:dyDescent="0.15">
      <c r="AT721" s="24"/>
      <c r="AU721" s="24"/>
      <c r="AV721" s="24"/>
      <c r="AW721" s="24"/>
      <c r="AX721" s="24"/>
      <c r="AY721" s="24"/>
      <c r="AZ721" s="24"/>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row>
    <row r="722" spans="46:83" x14ac:dyDescent="0.15">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row>
    <row r="723" spans="46:83" x14ac:dyDescent="0.15">
      <c r="AT723" s="24"/>
      <c r="AU723" s="24"/>
      <c r="AV723" s="24"/>
      <c r="AW723" s="24"/>
      <c r="AX723" s="24"/>
      <c r="AY723" s="24"/>
      <c r="AZ723" s="24"/>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row>
    <row r="724" spans="46:83" x14ac:dyDescent="0.15">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row>
    <row r="725" spans="46:83" x14ac:dyDescent="0.15">
      <c r="AT725" s="24"/>
      <c r="AU725" s="24"/>
      <c r="AV725" s="24"/>
      <c r="AW725" s="24"/>
      <c r="AX725" s="24"/>
      <c r="AY725" s="24"/>
      <c r="AZ725" s="24"/>
      <c r="BA725" s="24"/>
      <c r="BB725" s="24"/>
      <c r="BC725" s="24"/>
      <c r="BD725" s="24"/>
      <c r="BE725" s="24"/>
      <c r="BF725" s="24"/>
      <c r="BG725" s="24"/>
      <c r="BH725" s="24"/>
      <c r="BI725" s="24"/>
      <c r="BJ725" s="24"/>
      <c r="BK725" s="24"/>
      <c r="BL725" s="24"/>
      <c r="BM725" s="24"/>
      <c r="BN725" s="24"/>
      <c r="BO725" s="24"/>
      <c r="BP725" s="24"/>
      <c r="BQ725" s="24"/>
      <c r="BR725" s="24"/>
      <c r="BS725" s="24"/>
      <c r="BT725" s="24"/>
      <c r="BU725" s="24"/>
      <c r="BV725" s="24"/>
      <c r="BW725" s="24"/>
      <c r="BX725" s="24"/>
      <c r="BY725" s="24"/>
      <c r="BZ725" s="24"/>
      <c r="CA725" s="24"/>
      <c r="CB725" s="24"/>
      <c r="CC725" s="24"/>
      <c r="CD725" s="24"/>
      <c r="CE725" s="24"/>
    </row>
    <row r="726" spans="46:83" x14ac:dyDescent="0.15">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row>
    <row r="727" spans="46:83" x14ac:dyDescent="0.15">
      <c r="AT727" s="24"/>
      <c r="AU727" s="24"/>
      <c r="AV727" s="24"/>
      <c r="AW727" s="24"/>
      <c r="AX727" s="24"/>
      <c r="AY727" s="24"/>
      <c r="AZ727" s="24"/>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row>
    <row r="728" spans="46:83" x14ac:dyDescent="0.15">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row>
    <row r="729" spans="46:83" x14ac:dyDescent="0.15">
      <c r="AT729" s="24"/>
      <c r="AU729" s="24"/>
      <c r="AV729" s="24"/>
      <c r="AW729" s="24"/>
      <c r="AX729" s="24"/>
      <c r="AY729" s="24"/>
      <c r="AZ729" s="24"/>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row>
    <row r="730" spans="46:83" x14ac:dyDescent="0.15">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row>
    <row r="731" spans="46:83" x14ac:dyDescent="0.15">
      <c r="AT731" s="24"/>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row>
    <row r="732" spans="46:83" x14ac:dyDescent="0.15">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row>
    <row r="733" spans="46:83" x14ac:dyDescent="0.15">
      <c r="AT733" s="24"/>
      <c r="AU733" s="24"/>
      <c r="AV733" s="24"/>
      <c r="AW733" s="24"/>
      <c r="AX733" s="24"/>
      <c r="AY733" s="24"/>
      <c r="AZ733" s="24"/>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row>
    <row r="734" spans="46:83" x14ac:dyDescent="0.15">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row>
    <row r="735" spans="46:83" x14ac:dyDescent="0.15">
      <c r="AT735" s="24"/>
      <c r="AU735" s="24"/>
      <c r="AV735" s="24"/>
      <c r="AW735" s="24"/>
      <c r="AX735" s="24"/>
      <c r="AY735" s="24"/>
      <c r="AZ735" s="24"/>
      <c r="BA735" s="24"/>
      <c r="BB735" s="24"/>
      <c r="BC735" s="24"/>
      <c r="BD735" s="24"/>
      <c r="BE735" s="24"/>
      <c r="BF735" s="24"/>
      <c r="BG735" s="24"/>
      <c r="BH735" s="24"/>
      <c r="BI735" s="24"/>
      <c r="BJ735" s="24"/>
      <c r="BK735" s="24"/>
      <c r="BL735" s="24"/>
      <c r="BM735" s="24"/>
      <c r="BN735" s="24"/>
      <c r="BO735" s="24"/>
      <c r="BP735" s="24"/>
      <c r="BQ735" s="24"/>
      <c r="BR735" s="24"/>
      <c r="BS735" s="24"/>
      <c r="BT735" s="24"/>
      <c r="BU735" s="24"/>
      <c r="BV735" s="24"/>
      <c r="BW735" s="24"/>
      <c r="BX735" s="24"/>
      <c r="BY735" s="24"/>
      <c r="BZ735" s="24"/>
      <c r="CA735" s="24"/>
      <c r="CB735" s="24"/>
      <c r="CC735" s="24"/>
      <c r="CD735" s="24"/>
      <c r="CE735" s="24"/>
    </row>
    <row r="736" spans="46:83" x14ac:dyDescent="0.15">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row>
    <row r="737" spans="46:83" x14ac:dyDescent="0.15">
      <c r="AT737" s="24"/>
      <c r="AU737" s="24"/>
      <c r="AV737" s="24"/>
      <c r="AW737" s="24"/>
      <c r="AX737" s="24"/>
      <c r="AY737" s="24"/>
      <c r="AZ737" s="24"/>
      <c r="BA737" s="24"/>
      <c r="BB737" s="24"/>
      <c r="BC737" s="24"/>
      <c r="BD737" s="24"/>
      <c r="BE737" s="24"/>
      <c r="BF737" s="24"/>
      <c r="BG737" s="24"/>
      <c r="BH737" s="24"/>
      <c r="BI737" s="24"/>
      <c r="BJ737" s="24"/>
      <c r="BK737" s="24"/>
      <c r="BL737" s="24"/>
      <c r="BM737" s="24"/>
      <c r="BN737" s="24"/>
      <c r="BO737" s="24"/>
      <c r="BP737" s="24"/>
      <c r="BQ737" s="24"/>
      <c r="BR737" s="24"/>
      <c r="BS737" s="24"/>
      <c r="BT737" s="24"/>
      <c r="BU737" s="24"/>
      <c r="BV737" s="24"/>
      <c r="BW737" s="24"/>
      <c r="BX737" s="24"/>
      <c r="BY737" s="24"/>
      <c r="BZ737" s="24"/>
      <c r="CA737" s="24"/>
      <c r="CB737" s="24"/>
      <c r="CC737" s="24"/>
      <c r="CD737" s="24"/>
      <c r="CE737" s="24"/>
    </row>
    <row r="738" spans="46:83" x14ac:dyDescent="0.15">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row>
    <row r="739" spans="46:83" x14ac:dyDescent="0.15">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row>
    <row r="740" spans="46:83" x14ac:dyDescent="0.15">
      <c r="AT740" s="24"/>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row>
    <row r="741" spans="46:83" x14ac:dyDescent="0.15">
      <c r="AT741" s="24"/>
      <c r="AU741" s="24"/>
      <c r="AV741" s="24"/>
      <c r="AW741" s="24"/>
      <c r="AX741" s="24"/>
      <c r="AY741" s="24"/>
      <c r="AZ741" s="24"/>
      <c r="BA741" s="24"/>
      <c r="BB741" s="24"/>
      <c r="BC741" s="24"/>
      <c r="BD741" s="24"/>
      <c r="BE741" s="24"/>
      <c r="BF741" s="24"/>
      <c r="BG741" s="24"/>
      <c r="BH741" s="24"/>
      <c r="BI741" s="24"/>
      <c r="BJ741" s="24"/>
      <c r="BK741" s="24"/>
      <c r="BL741" s="24"/>
      <c r="BM741" s="24"/>
      <c r="BN741" s="24"/>
      <c r="BO741" s="24"/>
      <c r="BP741" s="24"/>
      <c r="BQ741" s="24"/>
      <c r="BR741" s="24"/>
      <c r="BS741" s="24"/>
      <c r="BT741" s="24"/>
      <c r="BU741" s="24"/>
      <c r="BV741" s="24"/>
      <c r="BW741" s="24"/>
      <c r="BX741" s="24"/>
      <c r="BY741" s="24"/>
      <c r="BZ741" s="24"/>
      <c r="CA741" s="24"/>
      <c r="CB741" s="24"/>
      <c r="CC741" s="24"/>
      <c r="CD741" s="24"/>
      <c r="CE741" s="24"/>
    </row>
    <row r="742" spans="46:83" x14ac:dyDescent="0.15">
      <c r="AT742" s="24"/>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row>
    <row r="743" spans="46:83" x14ac:dyDescent="0.15">
      <c r="AT743" s="24"/>
      <c r="AU743" s="24"/>
      <c r="AV743" s="24"/>
      <c r="AW743" s="24"/>
      <c r="AX743" s="24"/>
      <c r="AY743" s="24"/>
      <c r="AZ743" s="24"/>
      <c r="BA743" s="24"/>
      <c r="BB743" s="24"/>
      <c r="BC743" s="24"/>
      <c r="BD743" s="24"/>
      <c r="BE743" s="24"/>
      <c r="BF743" s="24"/>
      <c r="BG743" s="24"/>
      <c r="BH743" s="24"/>
      <c r="BI743" s="24"/>
      <c r="BJ743" s="24"/>
      <c r="BK743" s="24"/>
      <c r="BL743" s="24"/>
      <c r="BM743" s="24"/>
      <c r="BN743" s="24"/>
      <c r="BO743" s="24"/>
      <c r="BP743" s="24"/>
      <c r="BQ743" s="24"/>
      <c r="BR743" s="24"/>
      <c r="BS743" s="24"/>
      <c r="BT743" s="24"/>
      <c r="BU743" s="24"/>
      <c r="BV743" s="24"/>
      <c r="BW743" s="24"/>
      <c r="BX743" s="24"/>
      <c r="BY743" s="24"/>
      <c r="BZ743" s="24"/>
      <c r="CA743" s="24"/>
      <c r="CB743" s="24"/>
      <c r="CC743" s="24"/>
      <c r="CD743" s="24"/>
      <c r="CE743" s="24"/>
    </row>
    <row r="744" spans="46:83" x14ac:dyDescent="0.15">
      <c r="AT744" s="24"/>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row>
    <row r="745" spans="46:83" x14ac:dyDescent="0.15">
      <c r="AT745" s="24"/>
      <c r="AU745" s="24"/>
      <c r="AV745" s="24"/>
      <c r="AW745" s="24"/>
      <c r="AX745" s="24"/>
      <c r="AY745" s="24"/>
      <c r="AZ745" s="24"/>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A745" s="24"/>
      <c r="CB745" s="24"/>
      <c r="CC745" s="24"/>
      <c r="CD745" s="24"/>
      <c r="CE745" s="24"/>
    </row>
    <row r="746" spans="46:83" x14ac:dyDescent="0.15">
      <c r="AT746" s="24"/>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4"/>
      <c r="BU746" s="24"/>
      <c r="BV746" s="24"/>
      <c r="BW746" s="24"/>
      <c r="BX746" s="24"/>
      <c r="BY746" s="24"/>
      <c r="BZ746" s="24"/>
      <c r="CA746" s="24"/>
      <c r="CB746" s="24"/>
      <c r="CC746" s="24"/>
      <c r="CD746" s="24"/>
      <c r="CE746" s="24"/>
    </row>
    <row r="747" spans="46:83" x14ac:dyDescent="0.15">
      <c r="AT747" s="24"/>
      <c r="AU747" s="24"/>
      <c r="AV747" s="24"/>
      <c r="AW747" s="24"/>
      <c r="AX747" s="24"/>
      <c r="AY747" s="24"/>
      <c r="AZ747" s="24"/>
      <c r="BA747" s="24"/>
      <c r="BB747" s="24"/>
      <c r="BC747" s="24"/>
      <c r="BD747" s="24"/>
      <c r="BE747" s="24"/>
      <c r="BF747" s="24"/>
      <c r="BG747" s="24"/>
      <c r="BH747" s="24"/>
      <c r="BI747" s="24"/>
      <c r="BJ747" s="24"/>
      <c r="BK747" s="24"/>
      <c r="BL747" s="24"/>
      <c r="BM747" s="24"/>
      <c r="BN747" s="24"/>
      <c r="BO747" s="24"/>
      <c r="BP747" s="24"/>
      <c r="BQ747" s="24"/>
      <c r="BR747" s="24"/>
      <c r="BS747" s="24"/>
      <c r="BT747" s="24"/>
      <c r="BU747" s="24"/>
      <c r="BV747" s="24"/>
      <c r="BW747" s="24"/>
      <c r="BX747" s="24"/>
      <c r="BY747" s="24"/>
      <c r="BZ747" s="24"/>
      <c r="CA747" s="24"/>
      <c r="CB747" s="24"/>
      <c r="CC747" s="24"/>
      <c r="CD747" s="24"/>
      <c r="CE747" s="24"/>
    </row>
    <row r="748" spans="46:83" x14ac:dyDescent="0.15">
      <c r="AT748" s="24"/>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row>
    <row r="749" spans="46:83" x14ac:dyDescent="0.15">
      <c r="AT749" s="24"/>
      <c r="AU749" s="24"/>
      <c r="AV749" s="24"/>
      <c r="AW749" s="24"/>
      <c r="AX749" s="24"/>
      <c r="AY749" s="24"/>
      <c r="AZ749" s="24"/>
      <c r="BA749" s="24"/>
      <c r="BB749" s="24"/>
      <c r="BC749" s="24"/>
      <c r="BD749" s="24"/>
      <c r="BE749" s="24"/>
      <c r="BF749" s="24"/>
      <c r="BG749" s="24"/>
      <c r="BH749" s="24"/>
      <c r="BI749" s="24"/>
      <c r="BJ749" s="24"/>
      <c r="BK749" s="24"/>
      <c r="BL749" s="24"/>
      <c r="BM749" s="24"/>
      <c r="BN749" s="24"/>
      <c r="BO749" s="24"/>
      <c r="BP749" s="24"/>
      <c r="BQ749" s="24"/>
      <c r="BR749" s="24"/>
      <c r="BS749" s="24"/>
      <c r="BT749" s="24"/>
      <c r="BU749" s="24"/>
      <c r="BV749" s="24"/>
      <c r="BW749" s="24"/>
      <c r="BX749" s="24"/>
      <c r="BY749" s="24"/>
      <c r="BZ749" s="24"/>
      <c r="CA749" s="24"/>
      <c r="CB749" s="24"/>
      <c r="CC749" s="24"/>
      <c r="CD749" s="24"/>
      <c r="CE749" s="24"/>
    </row>
    <row r="750" spans="46:83" x14ac:dyDescent="0.15">
      <c r="AT750" s="24"/>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row>
    <row r="751" spans="46:83" x14ac:dyDescent="0.15">
      <c r="AT751" s="24"/>
      <c r="AU751" s="24"/>
      <c r="AV751" s="24"/>
      <c r="AW751" s="24"/>
      <c r="AX751" s="24"/>
      <c r="AY751" s="24"/>
      <c r="AZ751" s="24"/>
      <c r="BA751" s="24"/>
      <c r="BB751" s="24"/>
      <c r="BC751" s="24"/>
      <c r="BD751" s="24"/>
      <c r="BE751" s="24"/>
      <c r="BF751" s="24"/>
      <c r="BG751" s="24"/>
      <c r="BH751" s="24"/>
      <c r="BI751" s="24"/>
      <c r="BJ751" s="24"/>
      <c r="BK751" s="24"/>
      <c r="BL751" s="24"/>
      <c r="BM751" s="24"/>
      <c r="BN751" s="24"/>
      <c r="BO751" s="24"/>
      <c r="BP751" s="24"/>
      <c r="BQ751" s="24"/>
      <c r="BR751" s="24"/>
      <c r="BS751" s="24"/>
      <c r="BT751" s="24"/>
      <c r="BU751" s="24"/>
      <c r="BV751" s="24"/>
      <c r="BW751" s="24"/>
      <c r="BX751" s="24"/>
      <c r="BY751" s="24"/>
      <c r="BZ751" s="24"/>
      <c r="CA751" s="24"/>
      <c r="CB751" s="24"/>
      <c r="CC751" s="24"/>
      <c r="CD751" s="24"/>
      <c r="CE751" s="24"/>
    </row>
    <row r="752" spans="46:83" x14ac:dyDescent="0.15">
      <c r="AT752" s="24"/>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row>
    <row r="753" spans="46:83" x14ac:dyDescent="0.15">
      <c r="AT753" s="24"/>
      <c r="AU753" s="24"/>
      <c r="AV753" s="24"/>
      <c r="AW753" s="24"/>
      <c r="AX753" s="24"/>
      <c r="AY753" s="24"/>
      <c r="AZ753" s="24"/>
      <c r="BA753" s="24"/>
      <c r="BB753" s="24"/>
      <c r="BC753" s="24"/>
      <c r="BD753" s="24"/>
      <c r="BE753" s="24"/>
      <c r="BF753" s="24"/>
      <c r="BG753" s="24"/>
      <c r="BH753" s="24"/>
      <c r="BI753" s="24"/>
      <c r="BJ753" s="24"/>
      <c r="BK753" s="24"/>
      <c r="BL753" s="24"/>
      <c r="BM753" s="24"/>
      <c r="BN753" s="24"/>
      <c r="BO753" s="24"/>
      <c r="BP753" s="24"/>
      <c r="BQ753" s="24"/>
      <c r="BR753" s="24"/>
      <c r="BS753" s="24"/>
      <c r="BT753" s="24"/>
      <c r="BU753" s="24"/>
      <c r="BV753" s="24"/>
      <c r="BW753" s="24"/>
      <c r="BX753" s="24"/>
      <c r="BY753" s="24"/>
      <c r="BZ753" s="24"/>
      <c r="CA753" s="24"/>
      <c r="CB753" s="24"/>
      <c r="CC753" s="24"/>
      <c r="CD753" s="24"/>
      <c r="CE753" s="24"/>
    </row>
    <row r="754" spans="46:83" x14ac:dyDescent="0.15">
      <c r="AT754" s="24"/>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row>
    <row r="755" spans="46:83" x14ac:dyDescent="0.15">
      <c r="AT755" s="24"/>
      <c r="AU755" s="24"/>
      <c r="AV755" s="24"/>
      <c r="AW755" s="24"/>
      <c r="AX755" s="24"/>
      <c r="AY755" s="24"/>
      <c r="AZ755" s="24"/>
      <c r="BA755" s="24"/>
      <c r="BB755" s="24"/>
      <c r="BC755" s="24"/>
      <c r="BD755" s="24"/>
      <c r="BE755" s="24"/>
      <c r="BF755" s="24"/>
      <c r="BG755" s="24"/>
      <c r="BH755" s="24"/>
      <c r="BI755" s="24"/>
      <c r="BJ755" s="24"/>
      <c r="BK755" s="24"/>
      <c r="BL755" s="24"/>
      <c r="BM755" s="24"/>
      <c r="BN755" s="24"/>
      <c r="BO755" s="24"/>
      <c r="BP755" s="24"/>
      <c r="BQ755" s="24"/>
      <c r="BR755" s="24"/>
      <c r="BS755" s="24"/>
      <c r="BT755" s="24"/>
      <c r="BU755" s="24"/>
      <c r="BV755" s="24"/>
      <c r="BW755" s="24"/>
      <c r="BX755" s="24"/>
      <c r="BY755" s="24"/>
      <c r="BZ755" s="24"/>
      <c r="CA755" s="24"/>
      <c r="CB755" s="24"/>
      <c r="CC755" s="24"/>
      <c r="CD755" s="24"/>
      <c r="CE755" s="24"/>
    </row>
    <row r="756" spans="46:83" x14ac:dyDescent="0.15">
      <c r="AT756" s="24"/>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row>
    <row r="757" spans="46:83" x14ac:dyDescent="0.15">
      <c r="AT757" s="24"/>
      <c r="AU757" s="24"/>
      <c r="AV757" s="24"/>
      <c r="AW757" s="24"/>
      <c r="AX757" s="24"/>
      <c r="AY757" s="24"/>
      <c r="AZ757" s="24"/>
      <c r="BA757" s="24"/>
      <c r="BB757" s="24"/>
      <c r="BC757" s="24"/>
      <c r="BD757" s="24"/>
      <c r="BE757" s="24"/>
      <c r="BF757" s="24"/>
      <c r="BG757" s="24"/>
      <c r="BH757" s="24"/>
      <c r="BI757" s="24"/>
      <c r="BJ757" s="24"/>
      <c r="BK757" s="24"/>
      <c r="BL757" s="24"/>
      <c r="BM757" s="24"/>
      <c r="BN757" s="24"/>
      <c r="BO757" s="24"/>
      <c r="BP757" s="24"/>
      <c r="BQ757" s="24"/>
      <c r="BR757" s="24"/>
      <c r="BS757" s="24"/>
      <c r="BT757" s="24"/>
      <c r="BU757" s="24"/>
      <c r="BV757" s="24"/>
      <c r="BW757" s="24"/>
      <c r="BX757" s="24"/>
      <c r="BY757" s="24"/>
      <c r="BZ757" s="24"/>
      <c r="CA757" s="24"/>
      <c r="CB757" s="24"/>
      <c r="CC757" s="24"/>
      <c r="CD757" s="24"/>
      <c r="CE757" s="24"/>
    </row>
    <row r="758" spans="46:83" x14ac:dyDescent="0.15">
      <c r="AT758" s="24"/>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4"/>
      <c r="BU758" s="24"/>
      <c r="BV758" s="24"/>
      <c r="BW758" s="24"/>
      <c r="BX758" s="24"/>
      <c r="BY758" s="24"/>
      <c r="BZ758" s="24"/>
      <c r="CA758" s="24"/>
      <c r="CB758" s="24"/>
      <c r="CC758" s="24"/>
      <c r="CD758" s="24"/>
      <c r="CE758" s="24"/>
    </row>
    <row r="759" spans="46:83" x14ac:dyDescent="0.15">
      <c r="AT759" s="24"/>
      <c r="AU759" s="24"/>
      <c r="AV759" s="24"/>
      <c r="AW759" s="24"/>
      <c r="AX759" s="24"/>
      <c r="AY759" s="24"/>
      <c r="AZ759" s="24"/>
      <c r="BA759" s="24"/>
      <c r="BB759" s="24"/>
      <c r="BC759" s="24"/>
      <c r="BD759" s="24"/>
      <c r="BE759" s="24"/>
      <c r="BF759" s="24"/>
      <c r="BG759" s="24"/>
      <c r="BH759" s="24"/>
      <c r="BI759" s="24"/>
      <c r="BJ759" s="24"/>
      <c r="BK759" s="24"/>
      <c r="BL759" s="24"/>
      <c r="BM759" s="24"/>
      <c r="BN759" s="24"/>
      <c r="BO759" s="24"/>
      <c r="BP759" s="24"/>
      <c r="BQ759" s="24"/>
      <c r="BR759" s="24"/>
      <c r="BS759" s="24"/>
      <c r="BT759" s="24"/>
      <c r="BU759" s="24"/>
      <c r="BV759" s="24"/>
      <c r="BW759" s="24"/>
      <c r="BX759" s="24"/>
      <c r="BY759" s="24"/>
      <c r="BZ759" s="24"/>
      <c r="CA759" s="24"/>
      <c r="CB759" s="24"/>
      <c r="CC759" s="24"/>
      <c r="CD759" s="24"/>
      <c r="CE759" s="24"/>
    </row>
    <row r="760" spans="46:83" x14ac:dyDescent="0.15">
      <c r="AT760" s="24"/>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row>
    <row r="761" spans="46:83" x14ac:dyDescent="0.15">
      <c r="AT761" s="24"/>
      <c r="AU761" s="24"/>
      <c r="AV761" s="24"/>
      <c r="AW761" s="24"/>
      <c r="AX761" s="24"/>
      <c r="AY761" s="24"/>
      <c r="AZ761" s="24"/>
      <c r="BA761" s="24"/>
      <c r="BB761" s="24"/>
      <c r="BC761" s="24"/>
      <c r="BD761" s="24"/>
      <c r="BE761" s="24"/>
      <c r="BF761" s="24"/>
      <c r="BG761" s="24"/>
      <c r="BH761" s="24"/>
      <c r="BI761" s="24"/>
      <c r="BJ761" s="24"/>
      <c r="BK761" s="24"/>
      <c r="BL761" s="24"/>
      <c r="BM761" s="24"/>
      <c r="BN761" s="24"/>
      <c r="BO761" s="24"/>
      <c r="BP761" s="24"/>
      <c r="BQ761" s="24"/>
      <c r="BR761" s="24"/>
      <c r="BS761" s="24"/>
      <c r="BT761" s="24"/>
      <c r="BU761" s="24"/>
      <c r="BV761" s="24"/>
      <c r="BW761" s="24"/>
      <c r="BX761" s="24"/>
      <c r="BY761" s="24"/>
      <c r="BZ761" s="24"/>
      <c r="CA761" s="24"/>
      <c r="CB761" s="24"/>
      <c r="CC761" s="24"/>
      <c r="CD761" s="24"/>
      <c r="CE761" s="24"/>
    </row>
    <row r="762" spans="46:83" x14ac:dyDescent="0.15">
      <c r="AT762" s="24"/>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row>
    <row r="763" spans="46:83" x14ac:dyDescent="0.15">
      <c r="AT763" s="24"/>
      <c r="AU763" s="24"/>
      <c r="AV763" s="24"/>
      <c r="AW763" s="24"/>
      <c r="AX763" s="24"/>
      <c r="AY763" s="24"/>
      <c r="AZ763" s="24"/>
      <c r="BA763" s="24"/>
      <c r="BB763" s="24"/>
      <c r="BC763" s="24"/>
      <c r="BD763" s="24"/>
      <c r="BE763" s="24"/>
      <c r="BF763" s="24"/>
      <c r="BG763" s="24"/>
      <c r="BH763" s="24"/>
      <c r="BI763" s="24"/>
      <c r="BJ763" s="24"/>
      <c r="BK763" s="24"/>
      <c r="BL763" s="24"/>
      <c r="BM763" s="24"/>
      <c r="BN763" s="24"/>
      <c r="BO763" s="24"/>
      <c r="BP763" s="24"/>
      <c r="BQ763" s="24"/>
      <c r="BR763" s="24"/>
      <c r="BS763" s="24"/>
      <c r="BT763" s="24"/>
      <c r="BU763" s="24"/>
      <c r="BV763" s="24"/>
      <c r="BW763" s="24"/>
      <c r="BX763" s="24"/>
      <c r="BY763" s="24"/>
      <c r="BZ763" s="24"/>
      <c r="CA763" s="24"/>
      <c r="CB763" s="24"/>
      <c r="CC763" s="24"/>
      <c r="CD763" s="24"/>
      <c r="CE763" s="24"/>
    </row>
    <row r="764" spans="46:83" x14ac:dyDescent="0.15">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row>
    <row r="765" spans="46:83" x14ac:dyDescent="0.15">
      <c r="AT765" s="24"/>
      <c r="AU765" s="24"/>
      <c r="AV765" s="24"/>
      <c r="AW765" s="24"/>
      <c r="AX765" s="24"/>
      <c r="AY765" s="24"/>
      <c r="AZ765" s="24"/>
      <c r="BA765" s="24"/>
      <c r="BB765" s="24"/>
      <c r="BC765" s="24"/>
      <c r="BD765" s="24"/>
      <c r="BE765" s="24"/>
      <c r="BF765" s="24"/>
      <c r="BG765" s="24"/>
      <c r="BH765" s="24"/>
      <c r="BI765" s="24"/>
      <c r="BJ765" s="24"/>
      <c r="BK765" s="24"/>
      <c r="BL765" s="24"/>
      <c r="BM765" s="24"/>
      <c r="BN765" s="24"/>
      <c r="BO765" s="24"/>
      <c r="BP765" s="24"/>
      <c r="BQ765" s="24"/>
      <c r="BR765" s="24"/>
      <c r="BS765" s="24"/>
      <c r="BT765" s="24"/>
      <c r="BU765" s="24"/>
      <c r="BV765" s="24"/>
      <c r="BW765" s="24"/>
      <c r="BX765" s="24"/>
      <c r="BY765" s="24"/>
      <c r="BZ765" s="24"/>
      <c r="CA765" s="24"/>
      <c r="CB765" s="24"/>
      <c r="CC765" s="24"/>
      <c r="CD765" s="24"/>
      <c r="CE765" s="24"/>
    </row>
    <row r="766" spans="46:83" x14ac:dyDescent="0.15">
      <c r="AT766" s="24"/>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row>
    <row r="767" spans="46:83" x14ac:dyDescent="0.15">
      <c r="AT767" s="24"/>
      <c r="AU767" s="24"/>
      <c r="AV767" s="24"/>
      <c r="AW767" s="24"/>
      <c r="AX767" s="24"/>
      <c r="AY767" s="24"/>
      <c r="AZ767" s="24"/>
      <c r="BA767" s="24"/>
      <c r="BB767" s="24"/>
      <c r="BC767" s="24"/>
      <c r="BD767" s="24"/>
      <c r="BE767" s="24"/>
      <c r="BF767" s="24"/>
      <c r="BG767" s="24"/>
      <c r="BH767" s="24"/>
      <c r="BI767" s="24"/>
      <c r="BJ767" s="24"/>
      <c r="BK767" s="24"/>
      <c r="BL767" s="24"/>
      <c r="BM767" s="24"/>
      <c r="BN767" s="24"/>
      <c r="BO767" s="24"/>
      <c r="BP767" s="24"/>
      <c r="BQ767" s="24"/>
      <c r="BR767" s="24"/>
      <c r="BS767" s="24"/>
      <c r="BT767" s="24"/>
      <c r="BU767" s="24"/>
      <c r="BV767" s="24"/>
      <c r="BW767" s="24"/>
      <c r="BX767" s="24"/>
      <c r="BY767" s="24"/>
      <c r="BZ767" s="24"/>
      <c r="CA767" s="24"/>
      <c r="CB767" s="24"/>
      <c r="CC767" s="24"/>
      <c r="CD767" s="24"/>
      <c r="CE767" s="24"/>
    </row>
    <row r="768" spans="46:83" x14ac:dyDescent="0.15">
      <c r="AT768" s="24"/>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row>
    <row r="769" spans="46:83" x14ac:dyDescent="0.15">
      <c r="AT769" s="24"/>
      <c r="AU769" s="24"/>
      <c r="AV769" s="24"/>
      <c r="AW769" s="24"/>
      <c r="AX769" s="24"/>
      <c r="AY769" s="24"/>
      <c r="AZ769" s="24"/>
      <c r="BA769" s="24"/>
      <c r="BB769" s="24"/>
      <c r="BC769" s="24"/>
      <c r="BD769" s="24"/>
      <c r="BE769" s="24"/>
      <c r="BF769" s="24"/>
      <c r="BG769" s="24"/>
      <c r="BH769" s="24"/>
      <c r="BI769" s="24"/>
      <c r="BJ769" s="24"/>
      <c r="BK769" s="24"/>
      <c r="BL769" s="24"/>
      <c r="BM769" s="24"/>
      <c r="BN769" s="24"/>
      <c r="BO769" s="24"/>
      <c r="BP769" s="24"/>
      <c r="BQ769" s="24"/>
      <c r="BR769" s="24"/>
      <c r="BS769" s="24"/>
      <c r="BT769" s="24"/>
      <c r="BU769" s="24"/>
      <c r="BV769" s="24"/>
      <c r="BW769" s="24"/>
      <c r="BX769" s="24"/>
      <c r="BY769" s="24"/>
      <c r="BZ769" s="24"/>
      <c r="CA769" s="24"/>
      <c r="CB769" s="24"/>
      <c r="CC769" s="24"/>
      <c r="CD769" s="24"/>
      <c r="CE769" s="24"/>
    </row>
    <row r="770" spans="46:83" x14ac:dyDescent="0.15">
      <c r="AT770" s="24"/>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row>
    <row r="771" spans="46:83" x14ac:dyDescent="0.15">
      <c r="AT771" s="24"/>
      <c r="AU771" s="24"/>
      <c r="AV771" s="24"/>
      <c r="AW771" s="24"/>
      <c r="AX771" s="24"/>
      <c r="AY771" s="24"/>
      <c r="AZ771" s="24"/>
      <c r="BA771" s="24"/>
      <c r="BB771" s="24"/>
      <c r="BC771" s="24"/>
      <c r="BD771" s="24"/>
      <c r="BE771" s="24"/>
      <c r="BF771" s="24"/>
      <c r="BG771" s="24"/>
      <c r="BH771" s="24"/>
      <c r="BI771" s="24"/>
      <c r="BJ771" s="24"/>
      <c r="BK771" s="24"/>
      <c r="BL771" s="24"/>
      <c r="BM771" s="24"/>
      <c r="BN771" s="24"/>
      <c r="BO771" s="24"/>
      <c r="BP771" s="24"/>
      <c r="BQ771" s="24"/>
      <c r="BR771" s="24"/>
      <c r="BS771" s="24"/>
      <c r="BT771" s="24"/>
      <c r="BU771" s="24"/>
      <c r="BV771" s="24"/>
      <c r="BW771" s="24"/>
      <c r="BX771" s="24"/>
      <c r="BY771" s="24"/>
      <c r="BZ771" s="24"/>
      <c r="CA771" s="24"/>
      <c r="CB771" s="24"/>
      <c r="CC771" s="24"/>
      <c r="CD771" s="24"/>
      <c r="CE771" s="24"/>
    </row>
    <row r="772" spans="46:83" x14ac:dyDescent="0.15">
      <c r="AT772" s="24"/>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row>
    <row r="773" spans="46:83" x14ac:dyDescent="0.15">
      <c r="AT773" s="24"/>
      <c r="AU773" s="24"/>
      <c r="AV773" s="24"/>
      <c r="AW773" s="24"/>
      <c r="AX773" s="24"/>
      <c r="AY773" s="24"/>
      <c r="AZ773" s="24"/>
      <c r="BA773" s="24"/>
      <c r="BB773" s="24"/>
      <c r="BC773" s="24"/>
      <c r="BD773" s="24"/>
      <c r="BE773" s="24"/>
      <c r="BF773" s="24"/>
      <c r="BG773" s="24"/>
      <c r="BH773" s="24"/>
      <c r="BI773" s="24"/>
      <c r="BJ773" s="24"/>
      <c r="BK773" s="24"/>
      <c r="BL773" s="24"/>
      <c r="BM773" s="24"/>
      <c r="BN773" s="24"/>
      <c r="BO773" s="24"/>
      <c r="BP773" s="24"/>
      <c r="BQ773" s="24"/>
      <c r="BR773" s="24"/>
      <c r="BS773" s="24"/>
      <c r="BT773" s="24"/>
      <c r="BU773" s="24"/>
      <c r="BV773" s="24"/>
      <c r="BW773" s="24"/>
      <c r="BX773" s="24"/>
      <c r="BY773" s="24"/>
      <c r="BZ773" s="24"/>
      <c r="CA773" s="24"/>
      <c r="CB773" s="24"/>
      <c r="CC773" s="24"/>
      <c r="CD773" s="24"/>
      <c r="CE773" s="24"/>
    </row>
    <row r="774" spans="46:83" x14ac:dyDescent="0.15">
      <c r="AT774" s="24"/>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row>
    <row r="775" spans="46:83" x14ac:dyDescent="0.15">
      <c r="AT775" s="24"/>
      <c r="AU775" s="24"/>
      <c r="AV775" s="24"/>
      <c r="AW775" s="24"/>
      <c r="AX775" s="24"/>
      <c r="AY775" s="24"/>
      <c r="AZ775" s="24"/>
      <c r="BA775" s="24"/>
      <c r="BB775" s="24"/>
      <c r="BC775" s="24"/>
      <c r="BD775" s="24"/>
      <c r="BE775" s="24"/>
      <c r="BF775" s="24"/>
      <c r="BG775" s="24"/>
      <c r="BH775" s="24"/>
      <c r="BI775" s="24"/>
      <c r="BJ775" s="24"/>
      <c r="BK775" s="24"/>
      <c r="BL775" s="24"/>
      <c r="BM775" s="24"/>
      <c r="BN775" s="24"/>
      <c r="BO775" s="24"/>
      <c r="BP775" s="24"/>
      <c r="BQ775" s="24"/>
      <c r="BR775" s="24"/>
      <c r="BS775" s="24"/>
      <c r="BT775" s="24"/>
      <c r="BU775" s="24"/>
      <c r="BV775" s="24"/>
      <c r="BW775" s="24"/>
      <c r="BX775" s="24"/>
      <c r="BY775" s="24"/>
      <c r="BZ775" s="24"/>
      <c r="CA775" s="24"/>
      <c r="CB775" s="24"/>
      <c r="CC775" s="24"/>
      <c r="CD775" s="24"/>
      <c r="CE775" s="24"/>
    </row>
    <row r="776" spans="46:83" x14ac:dyDescent="0.15">
      <c r="AT776" s="24"/>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4"/>
      <c r="BU776" s="24"/>
      <c r="BV776" s="24"/>
      <c r="BW776" s="24"/>
      <c r="BX776" s="24"/>
      <c r="BY776" s="24"/>
      <c r="BZ776" s="24"/>
      <c r="CA776" s="24"/>
      <c r="CB776" s="24"/>
      <c r="CC776" s="24"/>
      <c r="CD776" s="24"/>
      <c r="CE776" s="24"/>
    </row>
    <row r="777" spans="46:83" x14ac:dyDescent="0.15">
      <c r="AT777" s="24"/>
      <c r="AU777" s="24"/>
      <c r="AV777" s="24"/>
      <c r="AW777" s="24"/>
      <c r="AX777" s="24"/>
      <c r="AY777" s="24"/>
      <c r="AZ777" s="24"/>
      <c r="BA777" s="24"/>
      <c r="BB777" s="24"/>
      <c r="BC777" s="24"/>
      <c r="BD777" s="24"/>
      <c r="BE777" s="24"/>
      <c r="BF777" s="24"/>
      <c r="BG777" s="24"/>
      <c r="BH777" s="24"/>
      <c r="BI777" s="24"/>
      <c r="BJ777" s="24"/>
      <c r="BK777" s="24"/>
      <c r="BL777" s="24"/>
      <c r="BM777" s="24"/>
      <c r="BN777" s="24"/>
      <c r="BO777" s="24"/>
      <c r="BP777" s="24"/>
      <c r="BQ777" s="24"/>
      <c r="BR777" s="24"/>
      <c r="BS777" s="24"/>
      <c r="BT777" s="24"/>
      <c r="BU777" s="24"/>
      <c r="BV777" s="24"/>
      <c r="BW777" s="24"/>
      <c r="BX777" s="24"/>
      <c r="BY777" s="24"/>
      <c r="BZ777" s="24"/>
      <c r="CA777" s="24"/>
      <c r="CB777" s="24"/>
      <c r="CC777" s="24"/>
      <c r="CD777" s="24"/>
      <c r="CE777" s="24"/>
    </row>
    <row r="778" spans="46:83" x14ac:dyDescent="0.15">
      <c r="AT778" s="24"/>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4"/>
      <c r="BU778" s="24"/>
      <c r="BV778" s="24"/>
      <c r="BW778" s="24"/>
      <c r="BX778" s="24"/>
      <c r="BY778" s="24"/>
      <c r="BZ778" s="24"/>
      <c r="CA778" s="24"/>
      <c r="CB778" s="24"/>
      <c r="CC778" s="24"/>
      <c r="CD778" s="24"/>
      <c r="CE778" s="24"/>
    </row>
    <row r="779" spans="46:83" x14ac:dyDescent="0.15">
      <c r="AT779" s="24"/>
      <c r="AU779" s="24"/>
      <c r="AV779" s="24"/>
      <c r="AW779" s="24"/>
      <c r="AX779" s="24"/>
      <c r="AY779" s="24"/>
      <c r="AZ779" s="24"/>
      <c r="BA779" s="24"/>
      <c r="BB779" s="24"/>
      <c r="BC779" s="24"/>
      <c r="BD779" s="24"/>
      <c r="BE779" s="24"/>
      <c r="BF779" s="24"/>
      <c r="BG779" s="24"/>
      <c r="BH779" s="24"/>
      <c r="BI779" s="24"/>
      <c r="BJ779" s="24"/>
      <c r="BK779" s="24"/>
      <c r="BL779" s="24"/>
      <c r="BM779" s="24"/>
      <c r="BN779" s="24"/>
      <c r="BO779" s="24"/>
      <c r="BP779" s="24"/>
      <c r="BQ779" s="24"/>
      <c r="BR779" s="24"/>
      <c r="BS779" s="24"/>
      <c r="BT779" s="24"/>
      <c r="BU779" s="24"/>
      <c r="BV779" s="24"/>
      <c r="BW779" s="24"/>
      <c r="BX779" s="24"/>
      <c r="BY779" s="24"/>
      <c r="BZ779" s="24"/>
      <c r="CA779" s="24"/>
      <c r="CB779" s="24"/>
      <c r="CC779" s="24"/>
      <c r="CD779" s="24"/>
      <c r="CE779" s="24"/>
    </row>
    <row r="780" spans="46:83" x14ac:dyDescent="0.15">
      <c r="AT780" s="24"/>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row>
    <row r="781" spans="46:83" x14ac:dyDescent="0.15">
      <c r="AT781" s="24"/>
      <c r="AU781" s="24"/>
      <c r="AV781" s="24"/>
      <c r="AW781" s="24"/>
      <c r="AX781" s="24"/>
      <c r="AY781" s="24"/>
      <c r="AZ781" s="24"/>
      <c r="BA781" s="24"/>
      <c r="BB781" s="24"/>
      <c r="BC781" s="24"/>
      <c r="BD781" s="24"/>
      <c r="BE781" s="24"/>
      <c r="BF781" s="24"/>
      <c r="BG781" s="24"/>
      <c r="BH781" s="24"/>
      <c r="BI781" s="24"/>
      <c r="BJ781" s="24"/>
      <c r="BK781" s="24"/>
      <c r="BL781" s="24"/>
      <c r="BM781" s="24"/>
      <c r="BN781" s="24"/>
      <c r="BO781" s="24"/>
      <c r="BP781" s="24"/>
      <c r="BQ781" s="24"/>
      <c r="BR781" s="24"/>
      <c r="BS781" s="24"/>
      <c r="BT781" s="24"/>
      <c r="BU781" s="24"/>
      <c r="BV781" s="24"/>
      <c r="BW781" s="24"/>
      <c r="BX781" s="24"/>
      <c r="BY781" s="24"/>
      <c r="BZ781" s="24"/>
      <c r="CA781" s="24"/>
      <c r="CB781" s="24"/>
      <c r="CC781" s="24"/>
      <c r="CD781" s="24"/>
      <c r="CE781" s="24"/>
    </row>
    <row r="782" spans="46:83" x14ac:dyDescent="0.15">
      <c r="AT782" s="24"/>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row>
    <row r="783" spans="46:83" x14ac:dyDescent="0.15">
      <c r="AT783" s="24"/>
      <c r="AU783" s="24"/>
      <c r="AV783" s="24"/>
      <c r="AW783" s="24"/>
      <c r="AX783" s="24"/>
      <c r="AY783" s="24"/>
      <c r="AZ783" s="24"/>
      <c r="BA783" s="24"/>
      <c r="BB783" s="24"/>
      <c r="BC783" s="24"/>
      <c r="BD783" s="24"/>
      <c r="BE783" s="24"/>
      <c r="BF783" s="24"/>
      <c r="BG783" s="24"/>
      <c r="BH783" s="24"/>
      <c r="BI783" s="24"/>
      <c r="BJ783" s="24"/>
      <c r="BK783" s="24"/>
      <c r="BL783" s="24"/>
      <c r="BM783" s="24"/>
      <c r="BN783" s="24"/>
      <c r="BO783" s="24"/>
      <c r="BP783" s="24"/>
      <c r="BQ783" s="24"/>
      <c r="BR783" s="24"/>
      <c r="BS783" s="24"/>
      <c r="BT783" s="24"/>
      <c r="BU783" s="24"/>
      <c r="BV783" s="24"/>
      <c r="BW783" s="24"/>
      <c r="BX783" s="24"/>
      <c r="BY783" s="24"/>
      <c r="BZ783" s="24"/>
      <c r="CA783" s="24"/>
      <c r="CB783" s="24"/>
      <c r="CC783" s="24"/>
      <c r="CD783" s="24"/>
      <c r="CE783" s="24"/>
    </row>
    <row r="784" spans="46:83" x14ac:dyDescent="0.15">
      <c r="AT784" s="24"/>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row>
    <row r="785" spans="46:83" x14ac:dyDescent="0.15">
      <c r="AT785" s="24"/>
      <c r="AU785" s="24"/>
      <c r="AV785" s="24"/>
      <c r="AW785" s="24"/>
      <c r="AX785" s="24"/>
      <c r="AY785" s="24"/>
      <c r="AZ785" s="24"/>
      <c r="BA785" s="24"/>
      <c r="BB785" s="24"/>
      <c r="BC785" s="24"/>
      <c r="BD785" s="24"/>
      <c r="BE785" s="24"/>
      <c r="BF785" s="24"/>
      <c r="BG785" s="24"/>
      <c r="BH785" s="24"/>
      <c r="BI785" s="24"/>
      <c r="BJ785" s="24"/>
      <c r="BK785" s="24"/>
      <c r="BL785" s="24"/>
      <c r="BM785" s="24"/>
      <c r="BN785" s="24"/>
      <c r="BO785" s="24"/>
      <c r="BP785" s="24"/>
      <c r="BQ785" s="24"/>
      <c r="BR785" s="24"/>
      <c r="BS785" s="24"/>
      <c r="BT785" s="24"/>
      <c r="BU785" s="24"/>
      <c r="BV785" s="24"/>
      <c r="BW785" s="24"/>
      <c r="BX785" s="24"/>
      <c r="BY785" s="24"/>
      <c r="BZ785" s="24"/>
      <c r="CA785" s="24"/>
      <c r="CB785" s="24"/>
      <c r="CC785" s="24"/>
      <c r="CD785" s="24"/>
      <c r="CE785" s="24"/>
    </row>
    <row r="786" spans="46:83" x14ac:dyDescent="0.15">
      <c r="AT786" s="24"/>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4"/>
      <c r="BU786" s="24"/>
      <c r="BV786" s="24"/>
      <c r="BW786" s="24"/>
      <c r="BX786" s="24"/>
      <c r="BY786" s="24"/>
      <c r="BZ786" s="24"/>
      <c r="CA786" s="24"/>
      <c r="CB786" s="24"/>
      <c r="CC786" s="24"/>
      <c r="CD786" s="24"/>
      <c r="CE786" s="24"/>
    </row>
    <row r="787" spans="46:83" x14ac:dyDescent="0.15">
      <c r="AT787" s="24"/>
      <c r="AU787" s="24"/>
      <c r="AV787" s="24"/>
      <c r="AW787" s="24"/>
      <c r="AX787" s="24"/>
      <c r="AY787" s="24"/>
      <c r="AZ787" s="24"/>
      <c r="BA787" s="24"/>
      <c r="BB787" s="24"/>
      <c r="BC787" s="24"/>
      <c r="BD787" s="24"/>
      <c r="BE787" s="24"/>
      <c r="BF787" s="24"/>
      <c r="BG787" s="24"/>
      <c r="BH787" s="24"/>
      <c r="BI787" s="24"/>
      <c r="BJ787" s="24"/>
      <c r="BK787" s="24"/>
      <c r="BL787" s="24"/>
      <c r="BM787" s="24"/>
      <c r="BN787" s="24"/>
      <c r="BO787" s="24"/>
      <c r="BP787" s="24"/>
      <c r="BQ787" s="24"/>
      <c r="BR787" s="24"/>
      <c r="BS787" s="24"/>
      <c r="BT787" s="24"/>
      <c r="BU787" s="24"/>
      <c r="BV787" s="24"/>
      <c r="BW787" s="24"/>
      <c r="BX787" s="24"/>
      <c r="BY787" s="24"/>
      <c r="BZ787" s="24"/>
      <c r="CA787" s="24"/>
      <c r="CB787" s="24"/>
      <c r="CC787" s="24"/>
      <c r="CD787" s="24"/>
      <c r="CE787" s="24"/>
    </row>
    <row r="788" spans="46:83" x14ac:dyDescent="0.15">
      <c r="AT788" s="24"/>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4"/>
      <c r="BU788" s="24"/>
      <c r="BV788" s="24"/>
      <c r="BW788" s="24"/>
      <c r="BX788" s="24"/>
      <c r="BY788" s="24"/>
      <c r="BZ788" s="24"/>
      <c r="CA788" s="24"/>
      <c r="CB788" s="24"/>
      <c r="CC788" s="24"/>
      <c r="CD788" s="24"/>
      <c r="CE788" s="24"/>
    </row>
    <row r="789" spans="46:83" x14ac:dyDescent="0.15">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row>
    <row r="790" spans="46:83" x14ac:dyDescent="0.15">
      <c r="AT790" s="24"/>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row>
    <row r="791" spans="46:83" x14ac:dyDescent="0.15">
      <c r="AT791" s="24"/>
      <c r="AU791" s="24"/>
      <c r="AV791" s="24"/>
      <c r="AW791" s="24"/>
      <c r="AX791" s="24"/>
      <c r="AY791" s="24"/>
      <c r="AZ791" s="24"/>
      <c r="BA791" s="24"/>
      <c r="BB791" s="24"/>
      <c r="BC791" s="24"/>
      <c r="BD791" s="24"/>
      <c r="BE791" s="24"/>
      <c r="BF791" s="24"/>
      <c r="BG791" s="24"/>
      <c r="BH791" s="24"/>
      <c r="BI791" s="24"/>
      <c r="BJ791" s="24"/>
      <c r="BK791" s="24"/>
      <c r="BL791" s="24"/>
      <c r="BM791" s="24"/>
      <c r="BN791" s="24"/>
      <c r="BO791" s="24"/>
      <c r="BP791" s="24"/>
      <c r="BQ791" s="24"/>
      <c r="BR791" s="24"/>
      <c r="BS791" s="24"/>
      <c r="BT791" s="24"/>
      <c r="BU791" s="24"/>
      <c r="BV791" s="24"/>
      <c r="BW791" s="24"/>
      <c r="BX791" s="24"/>
      <c r="BY791" s="24"/>
      <c r="BZ791" s="24"/>
      <c r="CA791" s="24"/>
      <c r="CB791" s="24"/>
      <c r="CC791" s="24"/>
      <c r="CD791" s="24"/>
      <c r="CE791" s="24"/>
    </row>
    <row r="792" spans="46:83" x14ac:dyDescent="0.15">
      <c r="AT792" s="24"/>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4"/>
      <c r="BU792" s="24"/>
      <c r="BV792" s="24"/>
      <c r="BW792" s="24"/>
      <c r="BX792" s="24"/>
      <c r="BY792" s="24"/>
      <c r="BZ792" s="24"/>
      <c r="CA792" s="24"/>
      <c r="CB792" s="24"/>
      <c r="CC792" s="24"/>
      <c r="CD792" s="24"/>
      <c r="CE792" s="24"/>
    </row>
    <row r="793" spans="46:83" x14ac:dyDescent="0.15">
      <c r="AT793" s="24"/>
      <c r="AU793" s="24"/>
      <c r="AV793" s="24"/>
      <c r="AW793" s="24"/>
      <c r="AX793" s="24"/>
      <c r="AY793" s="24"/>
      <c r="AZ793" s="24"/>
      <c r="BA793" s="24"/>
      <c r="BB793" s="24"/>
      <c r="BC793" s="24"/>
      <c r="BD793" s="24"/>
      <c r="BE793" s="24"/>
      <c r="BF793" s="24"/>
      <c r="BG793" s="24"/>
      <c r="BH793" s="24"/>
      <c r="BI793" s="24"/>
      <c r="BJ793" s="24"/>
      <c r="BK793" s="24"/>
      <c r="BL793" s="24"/>
      <c r="BM793" s="24"/>
      <c r="BN793" s="24"/>
      <c r="BO793" s="24"/>
      <c r="BP793" s="24"/>
      <c r="BQ793" s="24"/>
      <c r="BR793" s="24"/>
      <c r="BS793" s="24"/>
      <c r="BT793" s="24"/>
      <c r="BU793" s="24"/>
      <c r="BV793" s="24"/>
      <c r="BW793" s="24"/>
      <c r="BX793" s="24"/>
      <c r="BY793" s="24"/>
      <c r="BZ793" s="24"/>
      <c r="CA793" s="24"/>
      <c r="CB793" s="24"/>
      <c r="CC793" s="24"/>
      <c r="CD793" s="24"/>
      <c r="CE793" s="24"/>
    </row>
    <row r="794" spans="46:83" x14ac:dyDescent="0.15">
      <c r="AT794" s="24"/>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row>
    <row r="795" spans="46:83" x14ac:dyDescent="0.15">
      <c r="AT795" s="24"/>
      <c r="AU795" s="24"/>
      <c r="AV795" s="24"/>
      <c r="AW795" s="24"/>
      <c r="AX795" s="24"/>
      <c r="AY795" s="24"/>
      <c r="AZ795" s="24"/>
      <c r="BA795" s="24"/>
      <c r="BB795" s="24"/>
      <c r="BC795" s="24"/>
      <c r="BD795" s="24"/>
      <c r="BE795" s="24"/>
      <c r="BF795" s="24"/>
      <c r="BG795" s="24"/>
      <c r="BH795" s="24"/>
      <c r="BI795" s="24"/>
      <c r="BJ795" s="24"/>
      <c r="BK795" s="24"/>
      <c r="BL795" s="24"/>
      <c r="BM795" s="24"/>
      <c r="BN795" s="24"/>
      <c r="BO795" s="24"/>
      <c r="BP795" s="24"/>
      <c r="BQ795" s="24"/>
      <c r="BR795" s="24"/>
      <c r="BS795" s="24"/>
      <c r="BT795" s="24"/>
      <c r="BU795" s="24"/>
      <c r="BV795" s="24"/>
      <c r="BW795" s="24"/>
      <c r="BX795" s="24"/>
      <c r="BY795" s="24"/>
      <c r="BZ795" s="24"/>
      <c r="CA795" s="24"/>
      <c r="CB795" s="24"/>
      <c r="CC795" s="24"/>
      <c r="CD795" s="24"/>
      <c r="CE795" s="24"/>
    </row>
    <row r="796" spans="46:83" x14ac:dyDescent="0.15">
      <c r="AT796" s="24"/>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4"/>
      <c r="BU796" s="24"/>
      <c r="BV796" s="24"/>
      <c r="BW796" s="24"/>
      <c r="BX796" s="24"/>
      <c r="BY796" s="24"/>
      <c r="BZ796" s="24"/>
      <c r="CA796" s="24"/>
      <c r="CB796" s="24"/>
      <c r="CC796" s="24"/>
      <c r="CD796" s="24"/>
      <c r="CE796" s="24"/>
    </row>
    <row r="797" spans="46:83" x14ac:dyDescent="0.15">
      <c r="AT797" s="24"/>
      <c r="AU797" s="24"/>
      <c r="AV797" s="24"/>
      <c r="AW797" s="24"/>
      <c r="AX797" s="24"/>
      <c r="AY797" s="24"/>
      <c r="AZ797" s="24"/>
      <c r="BA797" s="24"/>
      <c r="BB797" s="24"/>
      <c r="BC797" s="24"/>
      <c r="BD797" s="24"/>
      <c r="BE797" s="24"/>
      <c r="BF797" s="24"/>
      <c r="BG797" s="24"/>
      <c r="BH797" s="24"/>
      <c r="BI797" s="24"/>
      <c r="BJ797" s="24"/>
      <c r="BK797" s="24"/>
      <c r="BL797" s="24"/>
      <c r="BM797" s="24"/>
      <c r="BN797" s="24"/>
      <c r="BO797" s="24"/>
      <c r="BP797" s="24"/>
      <c r="BQ797" s="24"/>
      <c r="BR797" s="24"/>
      <c r="BS797" s="24"/>
      <c r="BT797" s="24"/>
      <c r="BU797" s="24"/>
      <c r="BV797" s="24"/>
      <c r="BW797" s="24"/>
      <c r="BX797" s="24"/>
      <c r="BY797" s="24"/>
      <c r="BZ797" s="24"/>
      <c r="CA797" s="24"/>
      <c r="CB797" s="24"/>
      <c r="CC797" s="24"/>
      <c r="CD797" s="24"/>
      <c r="CE797" s="24"/>
    </row>
    <row r="798" spans="46:83" x14ac:dyDescent="0.15">
      <c r="AT798" s="24"/>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row>
    <row r="799" spans="46:83" x14ac:dyDescent="0.15">
      <c r="AT799" s="24"/>
      <c r="AU799" s="24"/>
      <c r="AV799" s="24"/>
      <c r="AW799" s="24"/>
      <c r="AX799" s="24"/>
      <c r="AY799" s="24"/>
      <c r="AZ799" s="24"/>
      <c r="BA799" s="24"/>
      <c r="BB799" s="24"/>
      <c r="BC799" s="24"/>
      <c r="BD799" s="24"/>
      <c r="BE799" s="24"/>
      <c r="BF799" s="24"/>
      <c r="BG799" s="24"/>
      <c r="BH799" s="24"/>
      <c r="BI799" s="24"/>
      <c r="BJ799" s="24"/>
      <c r="BK799" s="24"/>
      <c r="BL799" s="24"/>
      <c r="BM799" s="24"/>
      <c r="BN799" s="24"/>
      <c r="BO799" s="24"/>
      <c r="BP799" s="24"/>
      <c r="BQ799" s="24"/>
      <c r="BR799" s="24"/>
      <c r="BS799" s="24"/>
      <c r="BT799" s="24"/>
      <c r="BU799" s="24"/>
      <c r="BV799" s="24"/>
      <c r="BW799" s="24"/>
      <c r="BX799" s="24"/>
      <c r="BY799" s="24"/>
      <c r="BZ799" s="24"/>
      <c r="CA799" s="24"/>
      <c r="CB799" s="24"/>
      <c r="CC799" s="24"/>
      <c r="CD799" s="24"/>
      <c r="CE799" s="24"/>
    </row>
    <row r="800" spans="46:83" x14ac:dyDescent="0.15">
      <c r="AT800" s="24"/>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4"/>
      <c r="BU800" s="24"/>
      <c r="BV800" s="24"/>
      <c r="BW800" s="24"/>
      <c r="BX800" s="24"/>
      <c r="BY800" s="24"/>
      <c r="BZ800" s="24"/>
      <c r="CA800" s="24"/>
      <c r="CB800" s="24"/>
      <c r="CC800" s="24"/>
      <c r="CD800" s="24"/>
      <c r="CE800" s="24"/>
    </row>
    <row r="801" spans="46:83" x14ac:dyDescent="0.15">
      <c r="AT801" s="24"/>
      <c r="AU801" s="24"/>
      <c r="AV801" s="24"/>
      <c r="AW801" s="24"/>
      <c r="AX801" s="24"/>
      <c r="AY801" s="24"/>
      <c r="AZ801" s="24"/>
      <c r="BA801" s="24"/>
      <c r="BB801" s="24"/>
      <c r="BC801" s="24"/>
      <c r="BD801" s="24"/>
      <c r="BE801" s="24"/>
      <c r="BF801" s="24"/>
      <c r="BG801" s="24"/>
      <c r="BH801" s="24"/>
      <c r="BI801" s="24"/>
      <c r="BJ801" s="24"/>
      <c r="BK801" s="24"/>
      <c r="BL801" s="24"/>
      <c r="BM801" s="24"/>
      <c r="BN801" s="24"/>
      <c r="BO801" s="24"/>
      <c r="BP801" s="24"/>
      <c r="BQ801" s="24"/>
      <c r="BR801" s="24"/>
      <c r="BS801" s="24"/>
      <c r="BT801" s="24"/>
      <c r="BU801" s="24"/>
      <c r="BV801" s="24"/>
      <c r="BW801" s="24"/>
      <c r="BX801" s="24"/>
      <c r="BY801" s="24"/>
      <c r="BZ801" s="24"/>
      <c r="CA801" s="24"/>
      <c r="CB801" s="24"/>
      <c r="CC801" s="24"/>
      <c r="CD801" s="24"/>
      <c r="CE801" s="24"/>
    </row>
    <row r="802" spans="46:83" x14ac:dyDescent="0.15">
      <c r="AT802" s="24"/>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row>
    <row r="803" spans="46:83" x14ac:dyDescent="0.15">
      <c r="AT803" s="24"/>
      <c r="AU803" s="24"/>
      <c r="AV803" s="24"/>
      <c r="AW803" s="24"/>
      <c r="AX803" s="24"/>
      <c r="AY803" s="24"/>
      <c r="AZ803" s="24"/>
      <c r="BA803" s="24"/>
      <c r="BB803" s="24"/>
      <c r="BC803" s="24"/>
      <c r="BD803" s="24"/>
      <c r="BE803" s="24"/>
      <c r="BF803" s="24"/>
      <c r="BG803" s="24"/>
      <c r="BH803" s="24"/>
      <c r="BI803" s="24"/>
      <c r="BJ803" s="24"/>
      <c r="BK803" s="24"/>
      <c r="BL803" s="24"/>
      <c r="BM803" s="24"/>
      <c r="BN803" s="24"/>
      <c r="BO803" s="24"/>
      <c r="BP803" s="24"/>
      <c r="BQ803" s="24"/>
      <c r="BR803" s="24"/>
      <c r="BS803" s="24"/>
      <c r="BT803" s="24"/>
      <c r="BU803" s="24"/>
      <c r="BV803" s="24"/>
      <c r="BW803" s="24"/>
      <c r="BX803" s="24"/>
      <c r="BY803" s="24"/>
      <c r="BZ803" s="24"/>
      <c r="CA803" s="24"/>
      <c r="CB803" s="24"/>
      <c r="CC803" s="24"/>
      <c r="CD803" s="24"/>
      <c r="CE803" s="24"/>
    </row>
    <row r="804" spans="46:83" x14ac:dyDescent="0.15">
      <c r="AT804" s="24"/>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row>
    <row r="805" spans="46:83" x14ac:dyDescent="0.15">
      <c r="AT805" s="24"/>
      <c r="AU805" s="24"/>
      <c r="AV805" s="24"/>
      <c r="AW805" s="24"/>
      <c r="AX805" s="24"/>
      <c r="AY805" s="24"/>
      <c r="AZ805" s="24"/>
      <c r="BA805" s="24"/>
      <c r="BB805" s="24"/>
      <c r="BC805" s="24"/>
      <c r="BD805" s="24"/>
      <c r="BE805" s="24"/>
      <c r="BF805" s="24"/>
      <c r="BG805" s="24"/>
      <c r="BH805" s="24"/>
      <c r="BI805" s="24"/>
      <c r="BJ805" s="24"/>
      <c r="BK805" s="24"/>
      <c r="BL805" s="24"/>
      <c r="BM805" s="24"/>
      <c r="BN805" s="24"/>
      <c r="BO805" s="24"/>
      <c r="BP805" s="24"/>
      <c r="BQ805" s="24"/>
      <c r="BR805" s="24"/>
      <c r="BS805" s="24"/>
      <c r="BT805" s="24"/>
      <c r="BU805" s="24"/>
      <c r="BV805" s="24"/>
      <c r="BW805" s="24"/>
      <c r="BX805" s="24"/>
      <c r="BY805" s="24"/>
      <c r="BZ805" s="24"/>
      <c r="CA805" s="24"/>
      <c r="CB805" s="24"/>
      <c r="CC805" s="24"/>
      <c r="CD805" s="24"/>
      <c r="CE805" s="24"/>
    </row>
    <row r="806" spans="46:83" x14ac:dyDescent="0.15">
      <c r="AT806" s="24"/>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4"/>
      <c r="BU806" s="24"/>
      <c r="BV806" s="24"/>
      <c r="BW806" s="24"/>
      <c r="BX806" s="24"/>
      <c r="BY806" s="24"/>
      <c r="BZ806" s="24"/>
      <c r="CA806" s="24"/>
      <c r="CB806" s="24"/>
      <c r="CC806" s="24"/>
      <c r="CD806" s="24"/>
      <c r="CE806" s="24"/>
    </row>
    <row r="807" spans="46:83" x14ac:dyDescent="0.15">
      <c r="AT807" s="24"/>
      <c r="AU807" s="24"/>
      <c r="AV807" s="24"/>
      <c r="AW807" s="24"/>
      <c r="AX807" s="24"/>
      <c r="AY807" s="24"/>
      <c r="AZ807" s="24"/>
      <c r="BA807" s="24"/>
      <c r="BB807" s="24"/>
      <c r="BC807" s="24"/>
      <c r="BD807" s="24"/>
      <c r="BE807" s="24"/>
      <c r="BF807" s="24"/>
      <c r="BG807" s="24"/>
      <c r="BH807" s="24"/>
      <c r="BI807" s="24"/>
      <c r="BJ807" s="24"/>
      <c r="BK807" s="24"/>
      <c r="BL807" s="24"/>
      <c r="BM807" s="24"/>
      <c r="BN807" s="24"/>
      <c r="BO807" s="24"/>
      <c r="BP807" s="24"/>
      <c r="BQ807" s="24"/>
      <c r="BR807" s="24"/>
      <c r="BS807" s="24"/>
      <c r="BT807" s="24"/>
      <c r="BU807" s="24"/>
      <c r="BV807" s="24"/>
      <c r="BW807" s="24"/>
      <c r="BX807" s="24"/>
      <c r="BY807" s="24"/>
      <c r="BZ807" s="24"/>
      <c r="CA807" s="24"/>
      <c r="CB807" s="24"/>
      <c r="CC807" s="24"/>
      <c r="CD807" s="24"/>
      <c r="CE807" s="24"/>
    </row>
    <row r="808" spans="46:83" x14ac:dyDescent="0.15">
      <c r="AT808" s="24"/>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4"/>
      <c r="BU808" s="24"/>
      <c r="BV808" s="24"/>
      <c r="BW808" s="24"/>
      <c r="BX808" s="24"/>
      <c r="BY808" s="24"/>
      <c r="BZ808" s="24"/>
      <c r="CA808" s="24"/>
      <c r="CB808" s="24"/>
      <c r="CC808" s="24"/>
      <c r="CD808" s="24"/>
      <c r="CE808" s="24"/>
    </row>
    <row r="809" spans="46:83" x14ac:dyDescent="0.15">
      <c r="AT809" s="24"/>
      <c r="AU809" s="24"/>
      <c r="AV809" s="24"/>
      <c r="AW809" s="24"/>
      <c r="AX809" s="24"/>
      <c r="AY809" s="24"/>
      <c r="AZ809" s="24"/>
      <c r="BA809" s="24"/>
      <c r="BB809" s="24"/>
      <c r="BC809" s="24"/>
      <c r="BD809" s="24"/>
      <c r="BE809" s="24"/>
      <c r="BF809" s="24"/>
      <c r="BG809" s="24"/>
      <c r="BH809" s="24"/>
      <c r="BI809" s="24"/>
      <c r="BJ809" s="24"/>
      <c r="BK809" s="24"/>
      <c r="BL809" s="24"/>
      <c r="BM809" s="24"/>
      <c r="BN809" s="24"/>
      <c r="BO809" s="24"/>
      <c r="BP809" s="24"/>
      <c r="BQ809" s="24"/>
      <c r="BR809" s="24"/>
      <c r="BS809" s="24"/>
      <c r="BT809" s="24"/>
      <c r="BU809" s="24"/>
      <c r="BV809" s="24"/>
      <c r="BW809" s="24"/>
      <c r="BX809" s="24"/>
      <c r="BY809" s="24"/>
      <c r="BZ809" s="24"/>
      <c r="CA809" s="24"/>
      <c r="CB809" s="24"/>
      <c r="CC809" s="24"/>
      <c r="CD809" s="24"/>
      <c r="CE809" s="24"/>
    </row>
    <row r="810" spans="46:83" x14ac:dyDescent="0.15">
      <c r="AT810" s="24"/>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4"/>
      <c r="BU810" s="24"/>
      <c r="BV810" s="24"/>
      <c r="BW810" s="24"/>
      <c r="BX810" s="24"/>
      <c r="BY810" s="24"/>
      <c r="BZ810" s="24"/>
      <c r="CA810" s="24"/>
      <c r="CB810" s="24"/>
      <c r="CC810" s="24"/>
      <c r="CD810" s="24"/>
      <c r="CE810" s="24"/>
    </row>
    <row r="811" spans="46:83" x14ac:dyDescent="0.15">
      <c r="AT811" s="24"/>
      <c r="AU811" s="24"/>
      <c r="AV811" s="24"/>
      <c r="AW811" s="24"/>
      <c r="AX811" s="24"/>
      <c r="AY811" s="24"/>
      <c r="AZ811" s="24"/>
      <c r="BA811" s="24"/>
      <c r="BB811" s="24"/>
      <c r="BC811" s="24"/>
      <c r="BD811" s="24"/>
      <c r="BE811" s="24"/>
      <c r="BF811" s="24"/>
      <c r="BG811" s="24"/>
      <c r="BH811" s="24"/>
      <c r="BI811" s="24"/>
      <c r="BJ811" s="24"/>
      <c r="BK811" s="24"/>
      <c r="BL811" s="24"/>
      <c r="BM811" s="24"/>
      <c r="BN811" s="24"/>
      <c r="BO811" s="24"/>
      <c r="BP811" s="24"/>
      <c r="BQ811" s="24"/>
      <c r="BR811" s="24"/>
      <c r="BS811" s="24"/>
      <c r="BT811" s="24"/>
      <c r="BU811" s="24"/>
      <c r="BV811" s="24"/>
      <c r="BW811" s="24"/>
      <c r="BX811" s="24"/>
      <c r="BY811" s="24"/>
      <c r="BZ811" s="24"/>
      <c r="CA811" s="24"/>
      <c r="CB811" s="24"/>
      <c r="CC811" s="24"/>
      <c r="CD811" s="24"/>
      <c r="CE811" s="24"/>
    </row>
    <row r="812" spans="46:83" x14ac:dyDescent="0.15">
      <c r="AT812" s="24"/>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row>
    <row r="813" spans="46:83" x14ac:dyDescent="0.15">
      <c r="AT813" s="24"/>
      <c r="AU813" s="24"/>
      <c r="AV813" s="24"/>
      <c r="AW813" s="24"/>
      <c r="AX813" s="24"/>
      <c r="AY813" s="24"/>
      <c r="AZ813" s="24"/>
      <c r="BA813" s="24"/>
      <c r="BB813" s="24"/>
      <c r="BC813" s="24"/>
      <c r="BD813" s="24"/>
      <c r="BE813" s="24"/>
      <c r="BF813" s="24"/>
      <c r="BG813" s="24"/>
      <c r="BH813" s="24"/>
      <c r="BI813" s="24"/>
      <c r="BJ813" s="24"/>
      <c r="BK813" s="24"/>
      <c r="BL813" s="24"/>
      <c r="BM813" s="24"/>
      <c r="BN813" s="24"/>
      <c r="BO813" s="24"/>
      <c r="BP813" s="24"/>
      <c r="BQ813" s="24"/>
      <c r="BR813" s="24"/>
      <c r="BS813" s="24"/>
      <c r="BT813" s="24"/>
      <c r="BU813" s="24"/>
      <c r="BV813" s="24"/>
      <c r="BW813" s="24"/>
      <c r="BX813" s="24"/>
      <c r="BY813" s="24"/>
      <c r="BZ813" s="24"/>
      <c r="CA813" s="24"/>
      <c r="CB813" s="24"/>
      <c r="CC813" s="24"/>
      <c r="CD813" s="24"/>
      <c r="CE813" s="24"/>
    </row>
    <row r="814" spans="46:83" x14ac:dyDescent="0.15">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row>
    <row r="815" spans="46:83" x14ac:dyDescent="0.15">
      <c r="AT815" s="24"/>
      <c r="AU815" s="24"/>
      <c r="AV815" s="24"/>
      <c r="AW815" s="24"/>
      <c r="AX815" s="24"/>
      <c r="AY815" s="24"/>
      <c r="AZ815" s="24"/>
      <c r="BA815" s="24"/>
      <c r="BB815" s="24"/>
      <c r="BC815" s="24"/>
      <c r="BD815" s="24"/>
      <c r="BE815" s="24"/>
      <c r="BF815" s="24"/>
      <c r="BG815" s="24"/>
      <c r="BH815" s="24"/>
      <c r="BI815" s="24"/>
      <c r="BJ815" s="24"/>
      <c r="BK815" s="24"/>
      <c r="BL815" s="24"/>
      <c r="BM815" s="24"/>
      <c r="BN815" s="24"/>
      <c r="BO815" s="24"/>
      <c r="BP815" s="24"/>
      <c r="BQ815" s="24"/>
      <c r="BR815" s="24"/>
      <c r="BS815" s="24"/>
      <c r="BT815" s="24"/>
      <c r="BU815" s="24"/>
      <c r="BV815" s="24"/>
      <c r="BW815" s="24"/>
      <c r="BX815" s="24"/>
      <c r="BY815" s="24"/>
      <c r="BZ815" s="24"/>
      <c r="CA815" s="24"/>
      <c r="CB815" s="24"/>
      <c r="CC815" s="24"/>
      <c r="CD815" s="24"/>
      <c r="CE815" s="24"/>
    </row>
    <row r="816" spans="46:83" x14ac:dyDescent="0.15">
      <c r="AT816" s="24"/>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4"/>
      <c r="BU816" s="24"/>
      <c r="BV816" s="24"/>
      <c r="BW816" s="24"/>
      <c r="BX816" s="24"/>
      <c r="BY816" s="24"/>
      <c r="BZ816" s="24"/>
      <c r="CA816" s="24"/>
      <c r="CB816" s="24"/>
      <c r="CC816" s="24"/>
      <c r="CD816" s="24"/>
      <c r="CE816" s="24"/>
    </row>
    <row r="817" spans="46:83" x14ac:dyDescent="0.15">
      <c r="AT817" s="24"/>
      <c r="AU817" s="24"/>
      <c r="AV817" s="24"/>
      <c r="AW817" s="24"/>
      <c r="AX817" s="24"/>
      <c r="AY817" s="24"/>
      <c r="AZ817" s="24"/>
      <c r="BA817" s="24"/>
      <c r="BB817" s="24"/>
      <c r="BC817" s="24"/>
      <c r="BD817" s="24"/>
      <c r="BE817" s="24"/>
      <c r="BF817" s="24"/>
      <c r="BG817" s="24"/>
      <c r="BH817" s="24"/>
      <c r="BI817" s="24"/>
      <c r="BJ817" s="24"/>
      <c r="BK817" s="24"/>
      <c r="BL817" s="24"/>
      <c r="BM817" s="24"/>
      <c r="BN817" s="24"/>
      <c r="BO817" s="24"/>
      <c r="BP817" s="24"/>
      <c r="BQ817" s="24"/>
      <c r="BR817" s="24"/>
      <c r="BS817" s="24"/>
      <c r="BT817" s="24"/>
      <c r="BU817" s="24"/>
      <c r="BV817" s="24"/>
      <c r="BW817" s="24"/>
      <c r="BX817" s="24"/>
      <c r="BY817" s="24"/>
      <c r="BZ817" s="24"/>
      <c r="CA817" s="24"/>
      <c r="CB817" s="24"/>
      <c r="CC817" s="24"/>
      <c r="CD817" s="24"/>
      <c r="CE817" s="24"/>
    </row>
    <row r="818" spans="46:83" x14ac:dyDescent="0.15">
      <c r="AT818" s="24"/>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4"/>
      <c r="BU818" s="24"/>
      <c r="BV818" s="24"/>
      <c r="BW818" s="24"/>
      <c r="BX818" s="24"/>
      <c r="BY818" s="24"/>
      <c r="BZ818" s="24"/>
      <c r="CA818" s="24"/>
      <c r="CB818" s="24"/>
      <c r="CC818" s="24"/>
      <c r="CD818" s="24"/>
      <c r="CE818" s="24"/>
    </row>
    <row r="819" spans="46:83" x14ac:dyDescent="0.15">
      <c r="AT819" s="24"/>
      <c r="AU819" s="24"/>
      <c r="AV819" s="24"/>
      <c r="AW819" s="24"/>
      <c r="AX819" s="24"/>
      <c r="AY819" s="24"/>
      <c r="AZ819" s="24"/>
      <c r="BA819" s="24"/>
      <c r="BB819" s="24"/>
      <c r="BC819" s="24"/>
      <c r="BD819" s="24"/>
      <c r="BE819" s="24"/>
      <c r="BF819" s="24"/>
      <c r="BG819" s="24"/>
      <c r="BH819" s="24"/>
      <c r="BI819" s="24"/>
      <c r="BJ819" s="24"/>
      <c r="BK819" s="24"/>
      <c r="BL819" s="24"/>
      <c r="BM819" s="24"/>
      <c r="BN819" s="24"/>
      <c r="BO819" s="24"/>
      <c r="BP819" s="24"/>
      <c r="BQ819" s="24"/>
      <c r="BR819" s="24"/>
      <c r="BS819" s="24"/>
      <c r="BT819" s="24"/>
      <c r="BU819" s="24"/>
      <c r="BV819" s="24"/>
      <c r="BW819" s="24"/>
      <c r="BX819" s="24"/>
      <c r="BY819" s="24"/>
      <c r="BZ819" s="24"/>
      <c r="CA819" s="24"/>
      <c r="CB819" s="24"/>
      <c r="CC819" s="24"/>
      <c r="CD819" s="24"/>
      <c r="CE819" s="24"/>
    </row>
    <row r="820" spans="46:83" x14ac:dyDescent="0.15">
      <c r="AT820" s="24"/>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4"/>
      <c r="BU820" s="24"/>
      <c r="BV820" s="24"/>
      <c r="BW820" s="24"/>
      <c r="BX820" s="24"/>
      <c r="BY820" s="24"/>
      <c r="BZ820" s="24"/>
      <c r="CA820" s="24"/>
      <c r="CB820" s="24"/>
      <c r="CC820" s="24"/>
      <c r="CD820" s="24"/>
      <c r="CE820" s="24"/>
    </row>
    <row r="821" spans="46:83" x14ac:dyDescent="0.15">
      <c r="AT821" s="24"/>
      <c r="AU821" s="24"/>
      <c r="AV821" s="24"/>
      <c r="AW821" s="24"/>
      <c r="AX821" s="24"/>
      <c r="AY821" s="24"/>
      <c r="AZ821" s="24"/>
      <c r="BA821" s="24"/>
      <c r="BB821" s="24"/>
      <c r="BC821" s="24"/>
      <c r="BD821" s="24"/>
      <c r="BE821" s="24"/>
      <c r="BF821" s="24"/>
      <c r="BG821" s="24"/>
      <c r="BH821" s="24"/>
      <c r="BI821" s="24"/>
      <c r="BJ821" s="24"/>
      <c r="BK821" s="24"/>
      <c r="BL821" s="24"/>
      <c r="BM821" s="24"/>
      <c r="BN821" s="24"/>
      <c r="BO821" s="24"/>
      <c r="BP821" s="24"/>
      <c r="BQ821" s="24"/>
      <c r="BR821" s="24"/>
      <c r="BS821" s="24"/>
      <c r="BT821" s="24"/>
      <c r="BU821" s="24"/>
      <c r="BV821" s="24"/>
      <c r="BW821" s="24"/>
      <c r="BX821" s="24"/>
      <c r="BY821" s="24"/>
      <c r="BZ821" s="24"/>
      <c r="CA821" s="24"/>
      <c r="CB821" s="24"/>
      <c r="CC821" s="24"/>
      <c r="CD821" s="24"/>
      <c r="CE821" s="24"/>
    </row>
    <row r="822" spans="46:83" x14ac:dyDescent="0.15">
      <c r="AT822" s="24"/>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row>
    <row r="823" spans="46:83" x14ac:dyDescent="0.15">
      <c r="AT823" s="24"/>
      <c r="AU823" s="24"/>
      <c r="AV823" s="24"/>
      <c r="AW823" s="24"/>
      <c r="AX823" s="24"/>
      <c r="AY823" s="24"/>
      <c r="AZ823" s="24"/>
      <c r="BA823" s="24"/>
      <c r="BB823" s="24"/>
      <c r="BC823" s="24"/>
      <c r="BD823" s="24"/>
      <c r="BE823" s="24"/>
      <c r="BF823" s="24"/>
      <c r="BG823" s="24"/>
      <c r="BH823" s="24"/>
      <c r="BI823" s="24"/>
      <c r="BJ823" s="24"/>
      <c r="BK823" s="24"/>
      <c r="BL823" s="24"/>
      <c r="BM823" s="24"/>
      <c r="BN823" s="24"/>
      <c r="BO823" s="24"/>
      <c r="BP823" s="24"/>
      <c r="BQ823" s="24"/>
      <c r="BR823" s="24"/>
      <c r="BS823" s="24"/>
      <c r="BT823" s="24"/>
      <c r="BU823" s="24"/>
      <c r="BV823" s="24"/>
      <c r="BW823" s="24"/>
      <c r="BX823" s="24"/>
      <c r="BY823" s="24"/>
      <c r="BZ823" s="24"/>
      <c r="CA823" s="24"/>
      <c r="CB823" s="24"/>
      <c r="CC823" s="24"/>
      <c r="CD823" s="24"/>
      <c r="CE823" s="24"/>
    </row>
    <row r="824" spans="46:83" x14ac:dyDescent="0.15">
      <c r="AT824" s="24"/>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4"/>
      <c r="BU824" s="24"/>
      <c r="BV824" s="24"/>
      <c r="BW824" s="24"/>
      <c r="BX824" s="24"/>
      <c r="BY824" s="24"/>
      <c r="BZ824" s="24"/>
      <c r="CA824" s="24"/>
      <c r="CB824" s="24"/>
      <c r="CC824" s="24"/>
      <c r="CD824" s="24"/>
      <c r="CE824" s="24"/>
    </row>
    <row r="825" spans="46:83" x14ac:dyDescent="0.15">
      <c r="AT825" s="24"/>
      <c r="AU825" s="24"/>
      <c r="AV825" s="24"/>
      <c r="AW825" s="24"/>
      <c r="AX825" s="24"/>
      <c r="AY825" s="24"/>
      <c r="AZ825" s="24"/>
      <c r="BA825" s="24"/>
      <c r="BB825" s="24"/>
      <c r="BC825" s="24"/>
      <c r="BD825" s="24"/>
      <c r="BE825" s="24"/>
      <c r="BF825" s="24"/>
      <c r="BG825" s="24"/>
      <c r="BH825" s="24"/>
      <c r="BI825" s="24"/>
      <c r="BJ825" s="24"/>
      <c r="BK825" s="24"/>
      <c r="BL825" s="24"/>
      <c r="BM825" s="24"/>
      <c r="BN825" s="24"/>
      <c r="BO825" s="24"/>
      <c r="BP825" s="24"/>
      <c r="BQ825" s="24"/>
      <c r="BR825" s="24"/>
      <c r="BS825" s="24"/>
      <c r="BT825" s="24"/>
      <c r="BU825" s="24"/>
      <c r="BV825" s="24"/>
      <c r="BW825" s="24"/>
      <c r="BX825" s="24"/>
      <c r="BY825" s="24"/>
      <c r="BZ825" s="24"/>
      <c r="CA825" s="24"/>
      <c r="CB825" s="24"/>
      <c r="CC825" s="24"/>
      <c r="CD825" s="24"/>
      <c r="CE825" s="24"/>
    </row>
    <row r="826" spans="46:83" x14ac:dyDescent="0.15">
      <c r="AT826" s="24"/>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4"/>
      <c r="BU826" s="24"/>
      <c r="BV826" s="24"/>
      <c r="BW826" s="24"/>
      <c r="BX826" s="24"/>
      <c r="BY826" s="24"/>
      <c r="BZ826" s="24"/>
      <c r="CA826" s="24"/>
      <c r="CB826" s="24"/>
      <c r="CC826" s="24"/>
      <c r="CD826" s="24"/>
      <c r="CE826" s="24"/>
    </row>
    <row r="827" spans="46:83" x14ac:dyDescent="0.15">
      <c r="AT827" s="24"/>
      <c r="AU827" s="24"/>
      <c r="AV827" s="24"/>
      <c r="AW827" s="24"/>
      <c r="AX827" s="24"/>
      <c r="AY827" s="24"/>
      <c r="AZ827" s="24"/>
      <c r="BA827" s="24"/>
      <c r="BB827" s="24"/>
      <c r="BC827" s="24"/>
      <c r="BD827" s="24"/>
      <c r="BE827" s="24"/>
      <c r="BF827" s="24"/>
      <c r="BG827" s="24"/>
      <c r="BH827" s="24"/>
      <c r="BI827" s="24"/>
      <c r="BJ827" s="24"/>
      <c r="BK827" s="24"/>
      <c r="BL827" s="24"/>
      <c r="BM827" s="24"/>
      <c r="BN827" s="24"/>
      <c r="BO827" s="24"/>
      <c r="BP827" s="24"/>
      <c r="BQ827" s="24"/>
      <c r="BR827" s="24"/>
      <c r="BS827" s="24"/>
      <c r="BT827" s="24"/>
      <c r="BU827" s="24"/>
      <c r="BV827" s="24"/>
      <c r="BW827" s="24"/>
      <c r="BX827" s="24"/>
      <c r="BY827" s="24"/>
      <c r="BZ827" s="24"/>
      <c r="CA827" s="24"/>
      <c r="CB827" s="24"/>
      <c r="CC827" s="24"/>
      <c r="CD827" s="24"/>
      <c r="CE827" s="24"/>
    </row>
    <row r="828" spans="46:83" x14ac:dyDescent="0.15">
      <c r="AT828" s="24"/>
      <c r="AU828" s="24"/>
      <c r="AV828" s="24"/>
      <c r="AW828" s="24"/>
      <c r="AX828" s="24"/>
      <c r="AY828" s="24"/>
      <c r="AZ828" s="24"/>
      <c r="BA828" s="24"/>
      <c r="BB828" s="24"/>
      <c r="BC828" s="24"/>
      <c r="BD828" s="24"/>
      <c r="BE828" s="24"/>
      <c r="BF828" s="24"/>
      <c r="BG828" s="24"/>
      <c r="BH828" s="24"/>
      <c r="BI828" s="24"/>
      <c r="BJ828" s="24"/>
      <c r="BK828" s="24"/>
      <c r="BL828" s="24"/>
      <c r="BM828" s="24"/>
      <c r="BN828" s="24"/>
      <c r="BO828" s="24"/>
      <c r="BP828" s="24"/>
      <c r="BQ828" s="24"/>
      <c r="BR828" s="24"/>
      <c r="BS828" s="24"/>
      <c r="BT828" s="24"/>
      <c r="BU828" s="24"/>
      <c r="BV828" s="24"/>
      <c r="BW828" s="24"/>
      <c r="BX828" s="24"/>
      <c r="BY828" s="24"/>
      <c r="BZ828" s="24"/>
      <c r="CA828" s="24"/>
      <c r="CB828" s="24"/>
      <c r="CC828" s="24"/>
      <c r="CD828" s="24"/>
      <c r="CE828" s="24"/>
    </row>
    <row r="829" spans="46:83" x14ac:dyDescent="0.15">
      <c r="AT829" s="24"/>
      <c r="AU829" s="24"/>
      <c r="AV829" s="24"/>
      <c r="AW829" s="24"/>
      <c r="AX829" s="24"/>
      <c r="AY829" s="24"/>
      <c r="AZ829" s="24"/>
      <c r="BA829" s="24"/>
      <c r="BB829" s="24"/>
      <c r="BC829" s="24"/>
      <c r="BD829" s="24"/>
      <c r="BE829" s="24"/>
      <c r="BF829" s="24"/>
      <c r="BG829" s="24"/>
      <c r="BH829" s="24"/>
      <c r="BI829" s="24"/>
      <c r="BJ829" s="24"/>
      <c r="BK829" s="24"/>
      <c r="BL829" s="24"/>
      <c r="BM829" s="24"/>
      <c r="BN829" s="24"/>
      <c r="BO829" s="24"/>
      <c r="BP829" s="24"/>
      <c r="BQ829" s="24"/>
      <c r="BR829" s="24"/>
      <c r="BS829" s="24"/>
      <c r="BT829" s="24"/>
      <c r="BU829" s="24"/>
      <c r="BV829" s="24"/>
      <c r="BW829" s="24"/>
      <c r="BX829" s="24"/>
      <c r="BY829" s="24"/>
      <c r="BZ829" s="24"/>
      <c r="CA829" s="24"/>
      <c r="CB829" s="24"/>
      <c r="CC829" s="24"/>
      <c r="CD829" s="24"/>
      <c r="CE829" s="24"/>
    </row>
    <row r="830" spans="46:83" x14ac:dyDescent="0.15">
      <c r="AT830" s="24"/>
      <c r="AU830" s="24"/>
      <c r="AV830" s="24"/>
      <c r="AW830" s="24"/>
      <c r="AX830" s="24"/>
      <c r="AY830" s="24"/>
      <c r="AZ830" s="24"/>
      <c r="BA830" s="24"/>
      <c r="BB830" s="24"/>
      <c r="BC830" s="24"/>
      <c r="BD830" s="24"/>
      <c r="BE830" s="24"/>
      <c r="BF830" s="24"/>
      <c r="BG830" s="24"/>
      <c r="BH830" s="24"/>
      <c r="BI830" s="24"/>
      <c r="BJ830" s="24"/>
      <c r="BK830" s="24"/>
      <c r="BL830" s="24"/>
      <c r="BM830" s="24"/>
      <c r="BN830" s="24"/>
      <c r="BO830" s="24"/>
      <c r="BP830" s="24"/>
      <c r="BQ830" s="24"/>
      <c r="BR830" s="24"/>
      <c r="BS830" s="24"/>
      <c r="BT830" s="24"/>
      <c r="BU830" s="24"/>
      <c r="BV830" s="24"/>
      <c r="BW830" s="24"/>
      <c r="BX830" s="24"/>
      <c r="BY830" s="24"/>
      <c r="BZ830" s="24"/>
      <c r="CA830" s="24"/>
      <c r="CB830" s="24"/>
      <c r="CC830" s="24"/>
      <c r="CD830" s="24"/>
      <c r="CE830" s="24"/>
    </row>
    <row r="831" spans="46:83" x14ac:dyDescent="0.15">
      <c r="AT831" s="24"/>
      <c r="AU831" s="24"/>
      <c r="AV831" s="24"/>
      <c r="AW831" s="24"/>
      <c r="AX831" s="24"/>
      <c r="AY831" s="24"/>
      <c r="AZ831" s="24"/>
      <c r="BA831" s="24"/>
      <c r="BB831" s="24"/>
      <c r="BC831" s="24"/>
      <c r="BD831" s="24"/>
      <c r="BE831" s="24"/>
      <c r="BF831" s="24"/>
      <c r="BG831" s="24"/>
      <c r="BH831" s="24"/>
      <c r="BI831" s="24"/>
      <c r="BJ831" s="24"/>
      <c r="BK831" s="24"/>
      <c r="BL831" s="24"/>
      <c r="BM831" s="24"/>
      <c r="BN831" s="24"/>
      <c r="BO831" s="24"/>
      <c r="BP831" s="24"/>
      <c r="BQ831" s="24"/>
      <c r="BR831" s="24"/>
      <c r="BS831" s="24"/>
      <c r="BT831" s="24"/>
      <c r="BU831" s="24"/>
      <c r="BV831" s="24"/>
      <c r="BW831" s="24"/>
      <c r="BX831" s="24"/>
      <c r="BY831" s="24"/>
      <c r="BZ831" s="24"/>
      <c r="CA831" s="24"/>
      <c r="CB831" s="24"/>
      <c r="CC831" s="24"/>
      <c r="CD831" s="24"/>
      <c r="CE831" s="24"/>
    </row>
    <row r="832" spans="46:83" x14ac:dyDescent="0.15">
      <c r="AT832" s="24"/>
      <c r="AU832" s="24"/>
      <c r="AV832" s="24"/>
      <c r="AW832" s="24"/>
      <c r="AX832" s="24"/>
      <c r="AY832" s="24"/>
      <c r="AZ832" s="24"/>
      <c r="BA832" s="24"/>
      <c r="BB832" s="24"/>
      <c r="BC832" s="24"/>
      <c r="BD832" s="24"/>
      <c r="BE832" s="24"/>
      <c r="BF832" s="24"/>
      <c r="BG832" s="24"/>
      <c r="BH832" s="24"/>
      <c r="BI832" s="24"/>
      <c r="BJ832" s="24"/>
      <c r="BK832" s="24"/>
      <c r="BL832" s="24"/>
      <c r="BM832" s="24"/>
      <c r="BN832" s="24"/>
      <c r="BO832" s="24"/>
      <c r="BP832" s="24"/>
      <c r="BQ832" s="24"/>
      <c r="BR832" s="24"/>
      <c r="BS832" s="24"/>
      <c r="BT832" s="24"/>
      <c r="BU832" s="24"/>
      <c r="BV832" s="24"/>
      <c r="BW832" s="24"/>
      <c r="BX832" s="24"/>
      <c r="BY832" s="24"/>
      <c r="BZ832" s="24"/>
      <c r="CA832" s="24"/>
      <c r="CB832" s="24"/>
      <c r="CC832" s="24"/>
      <c r="CD832" s="24"/>
      <c r="CE832" s="24"/>
    </row>
    <row r="833" spans="46:83" x14ac:dyDescent="0.15">
      <c r="AT833" s="24"/>
      <c r="AU833" s="24"/>
      <c r="AV833" s="24"/>
      <c r="AW833" s="24"/>
      <c r="AX833" s="24"/>
      <c r="AY833" s="24"/>
      <c r="AZ833" s="24"/>
      <c r="BA833" s="24"/>
      <c r="BB833" s="24"/>
      <c r="BC833" s="24"/>
      <c r="BD833" s="24"/>
      <c r="BE833" s="24"/>
      <c r="BF833" s="24"/>
      <c r="BG833" s="24"/>
      <c r="BH833" s="24"/>
      <c r="BI833" s="24"/>
      <c r="BJ833" s="24"/>
      <c r="BK833" s="24"/>
      <c r="BL833" s="24"/>
      <c r="BM833" s="24"/>
      <c r="BN833" s="24"/>
      <c r="BO833" s="24"/>
      <c r="BP833" s="24"/>
      <c r="BQ833" s="24"/>
      <c r="BR833" s="24"/>
      <c r="BS833" s="24"/>
      <c r="BT833" s="24"/>
      <c r="BU833" s="24"/>
      <c r="BV833" s="24"/>
      <c r="BW833" s="24"/>
      <c r="BX833" s="24"/>
      <c r="BY833" s="24"/>
      <c r="BZ833" s="24"/>
      <c r="CA833" s="24"/>
      <c r="CB833" s="24"/>
      <c r="CC833" s="24"/>
      <c r="CD833" s="24"/>
      <c r="CE833" s="24"/>
    </row>
    <row r="834" spans="46:83" x14ac:dyDescent="0.15">
      <c r="AT834" s="24"/>
      <c r="AU834" s="24"/>
      <c r="AV834" s="24"/>
      <c r="AW834" s="24"/>
      <c r="AX834" s="24"/>
      <c r="AY834" s="24"/>
      <c r="AZ834" s="24"/>
      <c r="BA834" s="24"/>
      <c r="BB834" s="24"/>
      <c r="BC834" s="24"/>
      <c r="BD834" s="24"/>
      <c r="BE834" s="24"/>
      <c r="BF834" s="24"/>
      <c r="BG834" s="24"/>
      <c r="BH834" s="24"/>
      <c r="BI834" s="24"/>
      <c r="BJ834" s="24"/>
      <c r="BK834" s="24"/>
      <c r="BL834" s="24"/>
      <c r="BM834" s="24"/>
      <c r="BN834" s="24"/>
      <c r="BO834" s="24"/>
      <c r="BP834" s="24"/>
      <c r="BQ834" s="24"/>
      <c r="BR834" s="24"/>
      <c r="BS834" s="24"/>
      <c r="BT834" s="24"/>
      <c r="BU834" s="24"/>
      <c r="BV834" s="24"/>
      <c r="BW834" s="24"/>
      <c r="BX834" s="24"/>
      <c r="BY834" s="24"/>
      <c r="BZ834" s="24"/>
      <c r="CA834" s="24"/>
      <c r="CB834" s="24"/>
      <c r="CC834" s="24"/>
      <c r="CD834" s="24"/>
      <c r="CE834" s="24"/>
    </row>
    <row r="835" spans="46:83" x14ac:dyDescent="0.15">
      <c r="AT835" s="24"/>
      <c r="AU835" s="24"/>
      <c r="AV835" s="24"/>
      <c r="AW835" s="24"/>
      <c r="AX835" s="24"/>
      <c r="AY835" s="24"/>
      <c r="AZ835" s="24"/>
      <c r="BA835" s="24"/>
      <c r="BB835" s="24"/>
      <c r="BC835" s="24"/>
      <c r="BD835" s="24"/>
      <c r="BE835" s="24"/>
      <c r="BF835" s="24"/>
      <c r="BG835" s="24"/>
      <c r="BH835" s="24"/>
      <c r="BI835" s="24"/>
      <c r="BJ835" s="24"/>
      <c r="BK835" s="24"/>
      <c r="BL835" s="24"/>
      <c r="BM835" s="24"/>
      <c r="BN835" s="24"/>
      <c r="BO835" s="24"/>
      <c r="BP835" s="24"/>
      <c r="BQ835" s="24"/>
      <c r="BR835" s="24"/>
      <c r="BS835" s="24"/>
      <c r="BT835" s="24"/>
      <c r="BU835" s="24"/>
      <c r="BV835" s="24"/>
      <c r="BW835" s="24"/>
      <c r="BX835" s="24"/>
      <c r="BY835" s="24"/>
      <c r="BZ835" s="24"/>
      <c r="CA835" s="24"/>
      <c r="CB835" s="24"/>
      <c r="CC835" s="24"/>
      <c r="CD835" s="24"/>
      <c r="CE835" s="24"/>
    </row>
    <row r="836" spans="46:83" x14ac:dyDescent="0.15">
      <c r="AT836" s="24"/>
      <c r="AU836" s="24"/>
      <c r="AV836" s="24"/>
      <c r="AW836" s="24"/>
      <c r="AX836" s="24"/>
      <c r="AY836" s="24"/>
      <c r="AZ836" s="24"/>
      <c r="BA836" s="24"/>
      <c r="BB836" s="24"/>
      <c r="BC836" s="24"/>
      <c r="BD836" s="24"/>
      <c r="BE836" s="24"/>
      <c r="BF836" s="24"/>
      <c r="BG836" s="24"/>
      <c r="BH836" s="24"/>
      <c r="BI836" s="24"/>
      <c r="BJ836" s="24"/>
      <c r="BK836" s="24"/>
      <c r="BL836" s="24"/>
      <c r="BM836" s="24"/>
      <c r="BN836" s="24"/>
      <c r="BO836" s="24"/>
      <c r="BP836" s="24"/>
      <c r="BQ836" s="24"/>
      <c r="BR836" s="24"/>
      <c r="BS836" s="24"/>
      <c r="BT836" s="24"/>
      <c r="BU836" s="24"/>
      <c r="BV836" s="24"/>
      <c r="BW836" s="24"/>
      <c r="BX836" s="24"/>
      <c r="BY836" s="24"/>
      <c r="BZ836" s="24"/>
      <c r="CA836" s="24"/>
      <c r="CB836" s="24"/>
      <c r="CC836" s="24"/>
      <c r="CD836" s="24"/>
      <c r="CE836" s="24"/>
    </row>
    <row r="837" spans="46:83" x14ac:dyDescent="0.15">
      <c r="AT837" s="24"/>
      <c r="AU837" s="24"/>
      <c r="AV837" s="24"/>
      <c r="AW837" s="24"/>
      <c r="AX837" s="24"/>
      <c r="AY837" s="24"/>
      <c r="AZ837" s="24"/>
      <c r="BA837" s="24"/>
      <c r="BB837" s="24"/>
      <c r="BC837" s="24"/>
      <c r="BD837" s="24"/>
      <c r="BE837" s="24"/>
      <c r="BF837" s="24"/>
      <c r="BG837" s="24"/>
      <c r="BH837" s="24"/>
      <c r="BI837" s="24"/>
      <c r="BJ837" s="24"/>
      <c r="BK837" s="24"/>
      <c r="BL837" s="24"/>
      <c r="BM837" s="24"/>
      <c r="BN837" s="24"/>
      <c r="BO837" s="24"/>
      <c r="BP837" s="24"/>
      <c r="BQ837" s="24"/>
      <c r="BR837" s="24"/>
      <c r="BS837" s="24"/>
      <c r="BT837" s="24"/>
      <c r="BU837" s="24"/>
      <c r="BV837" s="24"/>
      <c r="BW837" s="24"/>
      <c r="BX837" s="24"/>
      <c r="BY837" s="24"/>
      <c r="BZ837" s="24"/>
      <c r="CA837" s="24"/>
      <c r="CB837" s="24"/>
      <c r="CC837" s="24"/>
      <c r="CD837" s="24"/>
      <c r="CE837" s="24"/>
    </row>
    <row r="838" spans="46:83" x14ac:dyDescent="0.15">
      <c r="AT838" s="24"/>
      <c r="AU838" s="24"/>
      <c r="AV838" s="24"/>
      <c r="AW838" s="24"/>
      <c r="AX838" s="24"/>
      <c r="AY838" s="24"/>
      <c r="AZ838" s="24"/>
      <c r="BA838" s="24"/>
      <c r="BB838" s="24"/>
      <c r="BC838" s="24"/>
      <c r="BD838" s="24"/>
      <c r="BE838" s="24"/>
      <c r="BF838" s="24"/>
      <c r="BG838" s="24"/>
      <c r="BH838" s="24"/>
      <c r="BI838" s="24"/>
      <c r="BJ838" s="24"/>
      <c r="BK838" s="24"/>
      <c r="BL838" s="24"/>
      <c r="BM838" s="24"/>
      <c r="BN838" s="24"/>
      <c r="BO838" s="24"/>
      <c r="BP838" s="24"/>
      <c r="BQ838" s="24"/>
      <c r="BR838" s="24"/>
      <c r="BS838" s="24"/>
      <c r="BT838" s="24"/>
      <c r="BU838" s="24"/>
      <c r="BV838" s="24"/>
      <c r="BW838" s="24"/>
      <c r="BX838" s="24"/>
      <c r="BY838" s="24"/>
      <c r="BZ838" s="24"/>
      <c r="CA838" s="24"/>
      <c r="CB838" s="24"/>
      <c r="CC838" s="24"/>
      <c r="CD838" s="24"/>
      <c r="CE838" s="24"/>
    </row>
    <row r="839" spans="46:83" x14ac:dyDescent="0.15">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row>
    <row r="840" spans="46:83" x14ac:dyDescent="0.15">
      <c r="AT840" s="24"/>
      <c r="AU840" s="24"/>
      <c r="AV840" s="24"/>
      <c r="AW840" s="24"/>
      <c r="AX840" s="24"/>
      <c r="AY840" s="24"/>
      <c r="AZ840" s="24"/>
      <c r="BA840" s="24"/>
      <c r="BB840" s="24"/>
      <c r="BC840" s="24"/>
      <c r="BD840" s="24"/>
      <c r="BE840" s="24"/>
      <c r="BF840" s="24"/>
      <c r="BG840" s="24"/>
      <c r="BH840" s="24"/>
      <c r="BI840" s="24"/>
      <c r="BJ840" s="24"/>
      <c r="BK840" s="24"/>
      <c r="BL840" s="24"/>
      <c r="BM840" s="24"/>
      <c r="BN840" s="24"/>
      <c r="BO840" s="24"/>
      <c r="BP840" s="24"/>
      <c r="BQ840" s="24"/>
      <c r="BR840" s="24"/>
      <c r="BS840" s="24"/>
      <c r="BT840" s="24"/>
      <c r="BU840" s="24"/>
      <c r="BV840" s="24"/>
      <c r="BW840" s="24"/>
      <c r="BX840" s="24"/>
      <c r="BY840" s="24"/>
      <c r="BZ840" s="24"/>
      <c r="CA840" s="24"/>
      <c r="CB840" s="24"/>
      <c r="CC840" s="24"/>
      <c r="CD840" s="24"/>
      <c r="CE840" s="24"/>
    </row>
    <row r="841" spans="46:83" x14ac:dyDescent="0.15">
      <c r="AT841" s="24"/>
      <c r="AU841" s="24"/>
      <c r="AV841" s="24"/>
      <c r="AW841" s="24"/>
      <c r="AX841" s="24"/>
      <c r="AY841" s="24"/>
      <c r="AZ841" s="24"/>
      <c r="BA841" s="24"/>
      <c r="BB841" s="24"/>
      <c r="BC841" s="24"/>
      <c r="BD841" s="24"/>
      <c r="BE841" s="24"/>
      <c r="BF841" s="24"/>
      <c r="BG841" s="24"/>
      <c r="BH841" s="24"/>
      <c r="BI841" s="24"/>
      <c r="BJ841" s="24"/>
      <c r="BK841" s="24"/>
      <c r="BL841" s="24"/>
      <c r="BM841" s="24"/>
      <c r="BN841" s="24"/>
      <c r="BO841" s="24"/>
      <c r="BP841" s="24"/>
      <c r="BQ841" s="24"/>
      <c r="BR841" s="24"/>
      <c r="BS841" s="24"/>
      <c r="BT841" s="24"/>
      <c r="BU841" s="24"/>
      <c r="BV841" s="24"/>
      <c r="BW841" s="24"/>
      <c r="BX841" s="24"/>
      <c r="BY841" s="24"/>
      <c r="BZ841" s="24"/>
      <c r="CA841" s="24"/>
      <c r="CB841" s="24"/>
      <c r="CC841" s="24"/>
      <c r="CD841" s="24"/>
      <c r="CE841" s="24"/>
    </row>
    <row r="842" spans="46:83" x14ac:dyDescent="0.15">
      <c r="AT842" s="24"/>
      <c r="AU842" s="24"/>
      <c r="AV842" s="24"/>
      <c r="AW842" s="24"/>
      <c r="AX842" s="24"/>
      <c r="AY842" s="24"/>
      <c r="AZ842" s="24"/>
      <c r="BA842" s="24"/>
      <c r="BB842" s="24"/>
      <c r="BC842" s="24"/>
      <c r="BD842" s="24"/>
      <c r="BE842" s="24"/>
      <c r="BF842" s="24"/>
      <c r="BG842" s="24"/>
      <c r="BH842" s="24"/>
      <c r="BI842" s="24"/>
      <c r="BJ842" s="24"/>
      <c r="BK842" s="24"/>
      <c r="BL842" s="24"/>
      <c r="BM842" s="24"/>
      <c r="BN842" s="24"/>
      <c r="BO842" s="24"/>
      <c r="BP842" s="24"/>
      <c r="BQ842" s="24"/>
      <c r="BR842" s="24"/>
      <c r="BS842" s="24"/>
      <c r="BT842" s="24"/>
      <c r="BU842" s="24"/>
      <c r="BV842" s="24"/>
      <c r="BW842" s="24"/>
      <c r="BX842" s="24"/>
      <c r="BY842" s="24"/>
      <c r="BZ842" s="24"/>
      <c r="CA842" s="24"/>
      <c r="CB842" s="24"/>
      <c r="CC842" s="24"/>
      <c r="CD842" s="24"/>
      <c r="CE842" s="24"/>
    </row>
    <row r="843" spans="46:83" x14ac:dyDescent="0.15">
      <c r="AT843" s="24"/>
      <c r="AU843" s="24"/>
      <c r="AV843" s="24"/>
      <c r="AW843" s="24"/>
      <c r="AX843" s="24"/>
      <c r="AY843" s="24"/>
      <c r="AZ843" s="24"/>
      <c r="BA843" s="24"/>
      <c r="BB843" s="24"/>
      <c r="BC843" s="24"/>
      <c r="BD843" s="24"/>
      <c r="BE843" s="24"/>
      <c r="BF843" s="24"/>
      <c r="BG843" s="24"/>
      <c r="BH843" s="24"/>
      <c r="BI843" s="24"/>
      <c r="BJ843" s="24"/>
      <c r="BK843" s="24"/>
      <c r="BL843" s="24"/>
      <c r="BM843" s="24"/>
      <c r="BN843" s="24"/>
      <c r="BO843" s="24"/>
      <c r="BP843" s="24"/>
      <c r="BQ843" s="24"/>
      <c r="BR843" s="24"/>
      <c r="BS843" s="24"/>
      <c r="BT843" s="24"/>
      <c r="BU843" s="24"/>
      <c r="BV843" s="24"/>
      <c r="BW843" s="24"/>
      <c r="BX843" s="24"/>
      <c r="BY843" s="24"/>
      <c r="BZ843" s="24"/>
      <c r="CA843" s="24"/>
      <c r="CB843" s="24"/>
      <c r="CC843" s="24"/>
      <c r="CD843" s="24"/>
      <c r="CE843" s="24"/>
    </row>
    <row r="844" spans="46:83" x14ac:dyDescent="0.15">
      <c r="AT844" s="24"/>
      <c r="AU844" s="24"/>
      <c r="AV844" s="24"/>
      <c r="AW844" s="24"/>
      <c r="AX844" s="24"/>
      <c r="AY844" s="24"/>
      <c r="AZ844" s="24"/>
      <c r="BA844" s="24"/>
      <c r="BB844" s="24"/>
      <c r="BC844" s="24"/>
      <c r="BD844" s="24"/>
      <c r="BE844" s="24"/>
      <c r="BF844" s="24"/>
      <c r="BG844" s="24"/>
      <c r="BH844" s="24"/>
      <c r="BI844" s="24"/>
      <c r="BJ844" s="24"/>
      <c r="BK844" s="24"/>
      <c r="BL844" s="24"/>
      <c r="BM844" s="24"/>
      <c r="BN844" s="24"/>
      <c r="BO844" s="24"/>
      <c r="BP844" s="24"/>
      <c r="BQ844" s="24"/>
      <c r="BR844" s="24"/>
      <c r="BS844" s="24"/>
      <c r="BT844" s="24"/>
      <c r="BU844" s="24"/>
      <c r="BV844" s="24"/>
      <c r="BW844" s="24"/>
      <c r="BX844" s="24"/>
      <c r="BY844" s="24"/>
      <c r="BZ844" s="24"/>
      <c r="CA844" s="24"/>
      <c r="CB844" s="24"/>
      <c r="CC844" s="24"/>
      <c r="CD844" s="24"/>
      <c r="CE844" s="24"/>
    </row>
    <row r="845" spans="46:83" x14ac:dyDescent="0.15">
      <c r="AT845" s="24"/>
      <c r="AU845" s="24"/>
      <c r="AV845" s="24"/>
      <c r="AW845" s="24"/>
      <c r="AX845" s="24"/>
      <c r="AY845" s="24"/>
      <c r="AZ845" s="24"/>
      <c r="BA845" s="24"/>
      <c r="BB845" s="24"/>
      <c r="BC845" s="24"/>
      <c r="BD845" s="24"/>
      <c r="BE845" s="24"/>
      <c r="BF845" s="24"/>
      <c r="BG845" s="24"/>
      <c r="BH845" s="24"/>
      <c r="BI845" s="24"/>
      <c r="BJ845" s="24"/>
      <c r="BK845" s="24"/>
      <c r="BL845" s="24"/>
      <c r="BM845" s="24"/>
      <c r="BN845" s="24"/>
      <c r="BO845" s="24"/>
      <c r="BP845" s="24"/>
      <c r="BQ845" s="24"/>
      <c r="BR845" s="24"/>
      <c r="BS845" s="24"/>
      <c r="BT845" s="24"/>
      <c r="BU845" s="24"/>
      <c r="BV845" s="24"/>
      <c r="BW845" s="24"/>
      <c r="BX845" s="24"/>
      <c r="BY845" s="24"/>
      <c r="BZ845" s="24"/>
      <c r="CA845" s="24"/>
      <c r="CB845" s="24"/>
      <c r="CC845" s="24"/>
      <c r="CD845" s="24"/>
      <c r="CE845" s="24"/>
    </row>
    <row r="846" spans="46:83" x14ac:dyDescent="0.15">
      <c r="AT846" s="24"/>
      <c r="AU846" s="24"/>
      <c r="AV846" s="24"/>
      <c r="AW846" s="24"/>
      <c r="AX846" s="24"/>
      <c r="AY846" s="24"/>
      <c r="AZ846" s="24"/>
      <c r="BA846" s="24"/>
      <c r="BB846" s="24"/>
      <c r="BC846" s="24"/>
      <c r="BD846" s="24"/>
      <c r="BE846" s="24"/>
      <c r="BF846" s="24"/>
      <c r="BG846" s="24"/>
      <c r="BH846" s="24"/>
      <c r="BI846" s="24"/>
      <c r="BJ846" s="24"/>
      <c r="BK846" s="24"/>
      <c r="BL846" s="24"/>
      <c r="BM846" s="24"/>
      <c r="BN846" s="24"/>
      <c r="BO846" s="24"/>
      <c r="BP846" s="24"/>
      <c r="BQ846" s="24"/>
      <c r="BR846" s="24"/>
      <c r="BS846" s="24"/>
      <c r="BT846" s="24"/>
      <c r="BU846" s="24"/>
      <c r="BV846" s="24"/>
      <c r="BW846" s="24"/>
      <c r="BX846" s="24"/>
      <c r="BY846" s="24"/>
      <c r="BZ846" s="24"/>
      <c r="CA846" s="24"/>
      <c r="CB846" s="24"/>
      <c r="CC846" s="24"/>
      <c r="CD846" s="24"/>
      <c r="CE846" s="24"/>
    </row>
    <row r="847" spans="46:83" x14ac:dyDescent="0.15">
      <c r="AT847" s="24"/>
      <c r="AU847" s="24"/>
      <c r="AV847" s="24"/>
      <c r="AW847" s="24"/>
      <c r="AX847" s="24"/>
      <c r="AY847" s="24"/>
      <c r="AZ847" s="24"/>
      <c r="BA847" s="24"/>
      <c r="BB847" s="24"/>
      <c r="BC847" s="24"/>
      <c r="BD847" s="24"/>
      <c r="BE847" s="24"/>
      <c r="BF847" s="24"/>
      <c r="BG847" s="24"/>
      <c r="BH847" s="24"/>
      <c r="BI847" s="24"/>
      <c r="BJ847" s="24"/>
      <c r="BK847" s="24"/>
      <c r="BL847" s="24"/>
      <c r="BM847" s="24"/>
      <c r="BN847" s="24"/>
      <c r="BO847" s="24"/>
      <c r="BP847" s="24"/>
      <c r="BQ847" s="24"/>
      <c r="BR847" s="24"/>
      <c r="BS847" s="24"/>
      <c r="BT847" s="24"/>
      <c r="BU847" s="24"/>
      <c r="BV847" s="24"/>
      <c r="BW847" s="24"/>
      <c r="BX847" s="24"/>
      <c r="BY847" s="24"/>
      <c r="BZ847" s="24"/>
      <c r="CA847" s="24"/>
      <c r="CB847" s="24"/>
      <c r="CC847" s="24"/>
      <c r="CD847" s="24"/>
      <c r="CE847" s="24"/>
    </row>
    <row r="848" spans="46:83" x14ac:dyDescent="0.15">
      <c r="AT848" s="24"/>
      <c r="AU848" s="24"/>
      <c r="AV848" s="24"/>
      <c r="AW848" s="24"/>
      <c r="AX848" s="24"/>
      <c r="AY848" s="24"/>
      <c r="AZ848" s="24"/>
      <c r="BA848" s="24"/>
      <c r="BB848" s="24"/>
      <c r="BC848" s="24"/>
      <c r="BD848" s="24"/>
      <c r="BE848" s="24"/>
      <c r="BF848" s="24"/>
      <c r="BG848" s="24"/>
      <c r="BH848" s="24"/>
      <c r="BI848" s="24"/>
      <c r="BJ848" s="24"/>
      <c r="BK848" s="24"/>
      <c r="BL848" s="24"/>
      <c r="BM848" s="24"/>
      <c r="BN848" s="24"/>
      <c r="BO848" s="24"/>
      <c r="BP848" s="24"/>
      <c r="BQ848" s="24"/>
      <c r="BR848" s="24"/>
      <c r="BS848" s="24"/>
      <c r="BT848" s="24"/>
      <c r="BU848" s="24"/>
      <c r="BV848" s="24"/>
      <c r="BW848" s="24"/>
      <c r="BX848" s="24"/>
      <c r="BY848" s="24"/>
      <c r="BZ848" s="24"/>
      <c r="CA848" s="24"/>
      <c r="CB848" s="24"/>
      <c r="CC848" s="24"/>
      <c r="CD848" s="24"/>
      <c r="CE848" s="24"/>
    </row>
    <row r="849" spans="46:83" x14ac:dyDescent="0.15">
      <c r="AT849" s="24"/>
      <c r="AU849" s="24"/>
      <c r="AV849" s="24"/>
      <c r="AW849" s="24"/>
      <c r="AX849" s="24"/>
      <c r="AY849" s="24"/>
      <c r="AZ849" s="24"/>
      <c r="BA849" s="24"/>
      <c r="BB849" s="24"/>
      <c r="BC849" s="24"/>
      <c r="BD849" s="24"/>
      <c r="BE849" s="24"/>
      <c r="BF849" s="24"/>
      <c r="BG849" s="24"/>
      <c r="BH849" s="24"/>
      <c r="BI849" s="24"/>
      <c r="BJ849" s="24"/>
      <c r="BK849" s="24"/>
      <c r="BL849" s="24"/>
      <c r="BM849" s="24"/>
      <c r="BN849" s="24"/>
      <c r="BO849" s="24"/>
      <c r="BP849" s="24"/>
      <c r="BQ849" s="24"/>
      <c r="BR849" s="24"/>
      <c r="BS849" s="24"/>
      <c r="BT849" s="24"/>
      <c r="BU849" s="24"/>
      <c r="BV849" s="24"/>
      <c r="BW849" s="24"/>
      <c r="BX849" s="24"/>
      <c r="BY849" s="24"/>
      <c r="BZ849" s="24"/>
      <c r="CA849" s="24"/>
      <c r="CB849" s="24"/>
      <c r="CC849" s="24"/>
      <c r="CD849" s="24"/>
      <c r="CE849" s="24"/>
    </row>
    <row r="850" spans="46:83" x14ac:dyDescent="0.15">
      <c r="AT850" s="24"/>
      <c r="AU850" s="24"/>
      <c r="AV850" s="24"/>
      <c r="AW850" s="24"/>
      <c r="AX850" s="24"/>
      <c r="AY850" s="24"/>
      <c r="AZ850" s="24"/>
      <c r="BA850" s="24"/>
      <c r="BB850" s="24"/>
      <c r="BC850" s="24"/>
      <c r="BD850" s="24"/>
      <c r="BE850" s="24"/>
      <c r="BF850" s="24"/>
      <c r="BG850" s="24"/>
      <c r="BH850" s="24"/>
      <c r="BI850" s="24"/>
      <c r="BJ850" s="24"/>
      <c r="BK850" s="24"/>
      <c r="BL850" s="24"/>
      <c r="BM850" s="24"/>
      <c r="BN850" s="24"/>
      <c r="BO850" s="24"/>
      <c r="BP850" s="24"/>
      <c r="BQ850" s="24"/>
      <c r="BR850" s="24"/>
      <c r="BS850" s="24"/>
      <c r="BT850" s="24"/>
      <c r="BU850" s="24"/>
      <c r="BV850" s="24"/>
      <c r="BW850" s="24"/>
      <c r="BX850" s="24"/>
      <c r="BY850" s="24"/>
      <c r="BZ850" s="24"/>
      <c r="CA850" s="24"/>
      <c r="CB850" s="24"/>
      <c r="CC850" s="24"/>
      <c r="CD850" s="24"/>
      <c r="CE850" s="24"/>
    </row>
    <row r="851" spans="46:83" x14ac:dyDescent="0.15">
      <c r="AT851" s="24"/>
      <c r="AU851" s="24"/>
      <c r="AV851" s="24"/>
      <c r="AW851" s="24"/>
      <c r="AX851" s="24"/>
      <c r="AY851" s="24"/>
      <c r="AZ851" s="24"/>
      <c r="BA851" s="24"/>
      <c r="BB851" s="24"/>
      <c r="BC851" s="24"/>
      <c r="BD851" s="24"/>
      <c r="BE851" s="24"/>
      <c r="BF851" s="24"/>
      <c r="BG851" s="24"/>
      <c r="BH851" s="24"/>
      <c r="BI851" s="24"/>
      <c r="BJ851" s="24"/>
      <c r="BK851" s="24"/>
      <c r="BL851" s="24"/>
      <c r="BM851" s="24"/>
      <c r="BN851" s="24"/>
      <c r="BO851" s="24"/>
      <c r="BP851" s="24"/>
      <c r="BQ851" s="24"/>
      <c r="BR851" s="24"/>
      <c r="BS851" s="24"/>
      <c r="BT851" s="24"/>
      <c r="BU851" s="24"/>
      <c r="BV851" s="24"/>
      <c r="BW851" s="24"/>
      <c r="BX851" s="24"/>
      <c r="BY851" s="24"/>
      <c r="BZ851" s="24"/>
      <c r="CA851" s="24"/>
      <c r="CB851" s="24"/>
      <c r="CC851" s="24"/>
      <c r="CD851" s="24"/>
      <c r="CE851" s="24"/>
    </row>
    <row r="852" spans="46:83" x14ac:dyDescent="0.15">
      <c r="AT852" s="24"/>
      <c r="AU852" s="24"/>
      <c r="AV852" s="24"/>
      <c r="AW852" s="24"/>
      <c r="AX852" s="24"/>
      <c r="AY852" s="24"/>
      <c r="AZ852" s="24"/>
      <c r="BA852" s="24"/>
      <c r="BB852" s="24"/>
      <c r="BC852" s="24"/>
      <c r="BD852" s="24"/>
      <c r="BE852" s="24"/>
      <c r="BF852" s="24"/>
      <c r="BG852" s="24"/>
      <c r="BH852" s="24"/>
      <c r="BI852" s="24"/>
      <c r="BJ852" s="24"/>
      <c r="BK852" s="24"/>
      <c r="BL852" s="24"/>
      <c r="BM852" s="24"/>
      <c r="BN852" s="24"/>
      <c r="BO852" s="24"/>
      <c r="BP852" s="24"/>
      <c r="BQ852" s="24"/>
      <c r="BR852" s="24"/>
      <c r="BS852" s="24"/>
      <c r="BT852" s="24"/>
      <c r="BU852" s="24"/>
      <c r="BV852" s="24"/>
      <c r="BW852" s="24"/>
      <c r="BX852" s="24"/>
      <c r="BY852" s="24"/>
      <c r="BZ852" s="24"/>
      <c r="CA852" s="24"/>
      <c r="CB852" s="24"/>
      <c r="CC852" s="24"/>
      <c r="CD852" s="24"/>
      <c r="CE852" s="24"/>
    </row>
    <row r="853" spans="46:83" x14ac:dyDescent="0.15">
      <c r="AT853" s="24"/>
      <c r="AU853" s="24"/>
      <c r="AV853" s="24"/>
      <c r="AW853" s="24"/>
      <c r="AX853" s="24"/>
      <c r="AY853" s="24"/>
      <c r="AZ853" s="24"/>
      <c r="BA853" s="24"/>
      <c r="BB853" s="24"/>
      <c r="BC853" s="24"/>
      <c r="BD853" s="24"/>
      <c r="BE853" s="24"/>
      <c r="BF853" s="24"/>
      <c r="BG853" s="24"/>
      <c r="BH853" s="24"/>
      <c r="BI853" s="24"/>
      <c r="BJ853" s="24"/>
      <c r="BK853" s="24"/>
      <c r="BL853" s="24"/>
      <c r="BM853" s="24"/>
      <c r="BN853" s="24"/>
      <c r="BO853" s="24"/>
      <c r="BP853" s="24"/>
      <c r="BQ853" s="24"/>
      <c r="BR853" s="24"/>
      <c r="BS853" s="24"/>
      <c r="BT853" s="24"/>
      <c r="BU853" s="24"/>
      <c r="BV853" s="24"/>
      <c r="BW853" s="24"/>
      <c r="BX853" s="24"/>
      <c r="BY853" s="24"/>
      <c r="BZ853" s="24"/>
      <c r="CA853" s="24"/>
      <c r="CB853" s="24"/>
      <c r="CC853" s="24"/>
      <c r="CD853" s="24"/>
      <c r="CE853" s="24"/>
    </row>
    <row r="854" spans="46:83" x14ac:dyDescent="0.15">
      <c r="AT854" s="24"/>
      <c r="AU854" s="24"/>
      <c r="AV854" s="24"/>
      <c r="AW854" s="24"/>
      <c r="AX854" s="24"/>
      <c r="AY854" s="24"/>
      <c r="AZ854" s="24"/>
      <c r="BA854" s="24"/>
      <c r="BB854" s="24"/>
      <c r="BC854" s="24"/>
      <c r="BD854" s="24"/>
      <c r="BE854" s="24"/>
      <c r="BF854" s="24"/>
      <c r="BG854" s="24"/>
      <c r="BH854" s="24"/>
      <c r="BI854" s="24"/>
      <c r="BJ854" s="24"/>
      <c r="BK854" s="24"/>
      <c r="BL854" s="24"/>
      <c r="BM854" s="24"/>
      <c r="BN854" s="24"/>
      <c r="BO854" s="24"/>
      <c r="BP854" s="24"/>
      <c r="BQ854" s="24"/>
      <c r="BR854" s="24"/>
      <c r="BS854" s="24"/>
      <c r="BT854" s="24"/>
      <c r="BU854" s="24"/>
      <c r="BV854" s="24"/>
      <c r="BW854" s="24"/>
      <c r="BX854" s="24"/>
      <c r="BY854" s="24"/>
      <c r="BZ854" s="24"/>
      <c r="CA854" s="24"/>
      <c r="CB854" s="24"/>
      <c r="CC854" s="24"/>
      <c r="CD854" s="24"/>
      <c r="CE854" s="24"/>
    </row>
    <row r="855" spans="46:83" x14ac:dyDescent="0.15">
      <c r="AT855" s="24"/>
      <c r="AU855" s="24"/>
      <c r="AV855" s="24"/>
      <c r="AW855" s="24"/>
      <c r="AX855" s="24"/>
      <c r="AY855" s="24"/>
      <c r="AZ855" s="24"/>
      <c r="BA855" s="24"/>
      <c r="BB855" s="24"/>
      <c r="BC855" s="24"/>
      <c r="BD855" s="24"/>
      <c r="BE855" s="24"/>
      <c r="BF855" s="24"/>
      <c r="BG855" s="24"/>
      <c r="BH855" s="24"/>
      <c r="BI855" s="24"/>
      <c r="BJ855" s="24"/>
      <c r="BK855" s="24"/>
      <c r="BL855" s="24"/>
      <c r="BM855" s="24"/>
      <c r="BN855" s="24"/>
      <c r="BO855" s="24"/>
      <c r="BP855" s="24"/>
      <c r="BQ855" s="24"/>
      <c r="BR855" s="24"/>
      <c r="BS855" s="24"/>
      <c r="BT855" s="24"/>
      <c r="BU855" s="24"/>
      <c r="BV855" s="24"/>
      <c r="BW855" s="24"/>
      <c r="BX855" s="24"/>
      <c r="BY855" s="24"/>
      <c r="BZ855" s="24"/>
      <c r="CA855" s="24"/>
      <c r="CB855" s="24"/>
      <c r="CC855" s="24"/>
      <c r="CD855" s="24"/>
      <c r="CE855" s="24"/>
    </row>
    <row r="856" spans="46:83" x14ac:dyDescent="0.15">
      <c r="AT856" s="24"/>
      <c r="AU856" s="24"/>
      <c r="AV856" s="24"/>
      <c r="AW856" s="24"/>
      <c r="AX856" s="24"/>
      <c r="AY856" s="24"/>
      <c r="AZ856" s="24"/>
      <c r="BA856" s="24"/>
      <c r="BB856" s="24"/>
      <c r="BC856" s="24"/>
      <c r="BD856" s="24"/>
      <c r="BE856" s="24"/>
      <c r="BF856" s="24"/>
      <c r="BG856" s="24"/>
      <c r="BH856" s="24"/>
      <c r="BI856" s="24"/>
      <c r="BJ856" s="24"/>
      <c r="BK856" s="24"/>
      <c r="BL856" s="24"/>
      <c r="BM856" s="24"/>
      <c r="BN856" s="24"/>
      <c r="BO856" s="24"/>
      <c r="BP856" s="24"/>
      <c r="BQ856" s="24"/>
      <c r="BR856" s="24"/>
      <c r="BS856" s="24"/>
      <c r="BT856" s="24"/>
      <c r="BU856" s="24"/>
      <c r="BV856" s="24"/>
      <c r="BW856" s="24"/>
      <c r="BX856" s="24"/>
      <c r="BY856" s="24"/>
      <c r="BZ856" s="24"/>
      <c r="CA856" s="24"/>
      <c r="CB856" s="24"/>
      <c r="CC856" s="24"/>
      <c r="CD856" s="24"/>
      <c r="CE856" s="24"/>
    </row>
    <row r="857" spans="46:83" x14ac:dyDescent="0.15">
      <c r="AT857" s="24"/>
      <c r="AU857" s="24"/>
      <c r="AV857" s="24"/>
      <c r="AW857" s="24"/>
      <c r="AX857" s="24"/>
      <c r="AY857" s="24"/>
      <c r="AZ857" s="24"/>
      <c r="BA857" s="24"/>
      <c r="BB857" s="24"/>
      <c r="BC857" s="24"/>
      <c r="BD857" s="24"/>
      <c r="BE857" s="24"/>
      <c r="BF857" s="24"/>
      <c r="BG857" s="24"/>
      <c r="BH857" s="24"/>
      <c r="BI857" s="24"/>
      <c r="BJ857" s="24"/>
      <c r="BK857" s="24"/>
      <c r="BL857" s="24"/>
      <c r="BM857" s="24"/>
      <c r="BN857" s="24"/>
      <c r="BO857" s="24"/>
      <c r="BP857" s="24"/>
      <c r="BQ857" s="24"/>
      <c r="BR857" s="24"/>
      <c r="BS857" s="24"/>
      <c r="BT857" s="24"/>
      <c r="BU857" s="24"/>
      <c r="BV857" s="24"/>
      <c r="BW857" s="24"/>
      <c r="BX857" s="24"/>
      <c r="BY857" s="24"/>
      <c r="BZ857" s="24"/>
      <c r="CA857" s="24"/>
      <c r="CB857" s="24"/>
      <c r="CC857" s="24"/>
      <c r="CD857" s="24"/>
      <c r="CE857" s="24"/>
    </row>
    <row r="858" spans="46:83" x14ac:dyDescent="0.15">
      <c r="AT858" s="24"/>
      <c r="AU858" s="24"/>
      <c r="AV858" s="24"/>
      <c r="AW858" s="24"/>
      <c r="AX858" s="24"/>
      <c r="AY858" s="24"/>
      <c r="AZ858" s="24"/>
      <c r="BA858" s="24"/>
      <c r="BB858" s="24"/>
      <c r="BC858" s="24"/>
      <c r="BD858" s="24"/>
      <c r="BE858" s="24"/>
      <c r="BF858" s="24"/>
      <c r="BG858" s="24"/>
      <c r="BH858" s="24"/>
      <c r="BI858" s="24"/>
      <c r="BJ858" s="24"/>
      <c r="BK858" s="24"/>
      <c r="BL858" s="24"/>
      <c r="BM858" s="24"/>
      <c r="BN858" s="24"/>
      <c r="BO858" s="24"/>
      <c r="BP858" s="24"/>
      <c r="BQ858" s="24"/>
      <c r="BR858" s="24"/>
      <c r="BS858" s="24"/>
      <c r="BT858" s="24"/>
      <c r="BU858" s="24"/>
      <c r="BV858" s="24"/>
      <c r="BW858" s="24"/>
      <c r="BX858" s="24"/>
      <c r="BY858" s="24"/>
      <c r="BZ858" s="24"/>
      <c r="CA858" s="24"/>
      <c r="CB858" s="24"/>
      <c r="CC858" s="24"/>
      <c r="CD858" s="24"/>
      <c r="CE858" s="24"/>
    </row>
    <row r="859" spans="46:83" x14ac:dyDescent="0.15">
      <c r="AT859" s="24"/>
      <c r="AU859" s="24"/>
      <c r="AV859" s="24"/>
      <c r="AW859" s="24"/>
      <c r="AX859" s="24"/>
      <c r="AY859" s="24"/>
      <c r="AZ859" s="24"/>
      <c r="BA859" s="24"/>
      <c r="BB859" s="24"/>
      <c r="BC859" s="24"/>
      <c r="BD859" s="24"/>
      <c r="BE859" s="24"/>
      <c r="BF859" s="24"/>
      <c r="BG859" s="24"/>
      <c r="BH859" s="24"/>
      <c r="BI859" s="24"/>
      <c r="BJ859" s="24"/>
      <c r="BK859" s="24"/>
      <c r="BL859" s="24"/>
      <c r="BM859" s="24"/>
      <c r="BN859" s="24"/>
      <c r="BO859" s="24"/>
      <c r="BP859" s="24"/>
      <c r="BQ859" s="24"/>
      <c r="BR859" s="24"/>
      <c r="BS859" s="24"/>
      <c r="BT859" s="24"/>
      <c r="BU859" s="24"/>
      <c r="BV859" s="24"/>
      <c r="BW859" s="24"/>
      <c r="BX859" s="24"/>
      <c r="BY859" s="24"/>
      <c r="BZ859" s="24"/>
      <c r="CA859" s="24"/>
      <c r="CB859" s="24"/>
      <c r="CC859" s="24"/>
      <c r="CD859" s="24"/>
      <c r="CE859" s="24"/>
    </row>
    <row r="860" spans="46:83" x14ac:dyDescent="0.15">
      <c r="AT860" s="24"/>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24"/>
      <c r="CC860" s="24"/>
      <c r="CD860" s="24"/>
      <c r="CE860" s="24"/>
    </row>
    <row r="861" spans="46:83" x14ac:dyDescent="0.15">
      <c r="AT861" s="24"/>
      <c r="AU861" s="24"/>
      <c r="AV861" s="24"/>
      <c r="AW861" s="24"/>
      <c r="AX861" s="24"/>
      <c r="AY861" s="24"/>
      <c r="AZ861" s="24"/>
      <c r="BA861" s="24"/>
      <c r="BB861" s="24"/>
      <c r="BC861" s="24"/>
      <c r="BD861" s="24"/>
      <c r="BE861" s="24"/>
      <c r="BF861" s="24"/>
      <c r="BG861" s="24"/>
      <c r="BH861" s="24"/>
      <c r="BI861" s="24"/>
      <c r="BJ861" s="24"/>
      <c r="BK861" s="24"/>
      <c r="BL861" s="24"/>
      <c r="BM861" s="24"/>
      <c r="BN861" s="24"/>
      <c r="BO861" s="24"/>
      <c r="BP861" s="24"/>
      <c r="BQ861" s="24"/>
      <c r="BR861" s="24"/>
      <c r="BS861" s="24"/>
      <c r="BT861" s="24"/>
      <c r="BU861" s="24"/>
      <c r="BV861" s="24"/>
      <c r="BW861" s="24"/>
      <c r="BX861" s="24"/>
      <c r="BY861" s="24"/>
      <c r="BZ861" s="24"/>
      <c r="CA861" s="24"/>
      <c r="CB861" s="24"/>
      <c r="CC861" s="24"/>
      <c r="CD861" s="24"/>
      <c r="CE861" s="24"/>
    </row>
    <row r="862" spans="46:83" x14ac:dyDescent="0.15">
      <c r="AT862" s="24"/>
      <c r="AU862" s="24"/>
      <c r="AV862" s="24"/>
      <c r="AW862" s="24"/>
      <c r="AX862" s="24"/>
      <c r="AY862" s="24"/>
      <c r="AZ862" s="24"/>
      <c r="BA862" s="24"/>
      <c r="BB862" s="24"/>
      <c r="BC862" s="24"/>
      <c r="BD862" s="24"/>
      <c r="BE862" s="24"/>
      <c r="BF862" s="24"/>
      <c r="BG862" s="24"/>
      <c r="BH862" s="24"/>
      <c r="BI862" s="24"/>
      <c r="BJ862" s="24"/>
      <c r="BK862" s="24"/>
      <c r="BL862" s="24"/>
      <c r="BM862" s="24"/>
      <c r="BN862" s="24"/>
      <c r="BO862" s="24"/>
      <c r="BP862" s="24"/>
      <c r="BQ862" s="24"/>
      <c r="BR862" s="24"/>
      <c r="BS862" s="24"/>
      <c r="BT862" s="24"/>
      <c r="BU862" s="24"/>
      <c r="BV862" s="24"/>
      <c r="BW862" s="24"/>
      <c r="BX862" s="24"/>
      <c r="BY862" s="24"/>
      <c r="BZ862" s="24"/>
      <c r="CA862" s="24"/>
      <c r="CB862" s="24"/>
      <c r="CC862" s="24"/>
      <c r="CD862" s="24"/>
      <c r="CE862" s="24"/>
    </row>
    <row r="863" spans="46:83" x14ac:dyDescent="0.15">
      <c r="AT863" s="24"/>
      <c r="AU863" s="24"/>
      <c r="AV863" s="24"/>
      <c r="AW863" s="24"/>
      <c r="AX863" s="24"/>
      <c r="AY863" s="24"/>
      <c r="AZ863" s="24"/>
      <c r="BA863" s="24"/>
      <c r="BB863" s="24"/>
      <c r="BC863" s="24"/>
      <c r="BD863" s="24"/>
      <c r="BE863" s="24"/>
      <c r="BF863" s="24"/>
      <c r="BG863" s="24"/>
      <c r="BH863" s="24"/>
      <c r="BI863" s="24"/>
      <c r="BJ863" s="24"/>
      <c r="BK863" s="24"/>
      <c r="BL863" s="24"/>
      <c r="BM863" s="24"/>
      <c r="BN863" s="24"/>
      <c r="BO863" s="24"/>
      <c r="BP863" s="24"/>
      <c r="BQ863" s="24"/>
      <c r="BR863" s="24"/>
      <c r="BS863" s="24"/>
      <c r="BT863" s="24"/>
      <c r="BU863" s="24"/>
      <c r="BV863" s="24"/>
      <c r="BW863" s="24"/>
      <c r="BX863" s="24"/>
      <c r="BY863" s="24"/>
      <c r="BZ863" s="24"/>
      <c r="CA863" s="24"/>
      <c r="CB863" s="24"/>
      <c r="CC863" s="24"/>
      <c r="CD863" s="24"/>
      <c r="CE863" s="24"/>
    </row>
    <row r="864" spans="46:83" x14ac:dyDescent="0.15">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row>
    <row r="865" spans="46:83" x14ac:dyDescent="0.15">
      <c r="AT865" s="24"/>
      <c r="AU865" s="24"/>
      <c r="AV865" s="24"/>
      <c r="AW865" s="24"/>
      <c r="AX865" s="24"/>
      <c r="AY865" s="24"/>
      <c r="AZ865" s="24"/>
      <c r="BA865" s="24"/>
      <c r="BB865" s="24"/>
      <c r="BC865" s="24"/>
      <c r="BD865" s="24"/>
      <c r="BE865" s="24"/>
      <c r="BF865" s="24"/>
      <c r="BG865" s="24"/>
      <c r="BH865" s="24"/>
      <c r="BI865" s="24"/>
      <c r="BJ865" s="24"/>
      <c r="BK865" s="24"/>
      <c r="BL865" s="24"/>
      <c r="BM865" s="24"/>
      <c r="BN865" s="24"/>
      <c r="BO865" s="24"/>
      <c r="BP865" s="24"/>
      <c r="BQ865" s="24"/>
      <c r="BR865" s="24"/>
      <c r="BS865" s="24"/>
      <c r="BT865" s="24"/>
      <c r="BU865" s="24"/>
      <c r="BV865" s="24"/>
      <c r="BW865" s="24"/>
      <c r="BX865" s="24"/>
      <c r="BY865" s="24"/>
      <c r="BZ865" s="24"/>
      <c r="CA865" s="24"/>
      <c r="CB865" s="24"/>
      <c r="CC865" s="24"/>
      <c r="CD865" s="24"/>
      <c r="CE865" s="24"/>
    </row>
    <row r="866" spans="46:83" x14ac:dyDescent="0.15">
      <c r="AT866" s="24"/>
      <c r="AU866" s="24"/>
      <c r="AV866" s="24"/>
      <c r="AW866" s="24"/>
      <c r="AX866" s="24"/>
      <c r="AY866" s="24"/>
      <c r="AZ866" s="24"/>
      <c r="BA866" s="24"/>
      <c r="BB866" s="24"/>
      <c r="BC866" s="24"/>
      <c r="BD866" s="24"/>
      <c r="BE866" s="24"/>
      <c r="BF866" s="24"/>
      <c r="BG866" s="24"/>
      <c r="BH866" s="24"/>
      <c r="BI866" s="24"/>
      <c r="BJ866" s="24"/>
      <c r="BK866" s="24"/>
      <c r="BL866" s="24"/>
      <c r="BM866" s="24"/>
      <c r="BN866" s="24"/>
      <c r="BO866" s="24"/>
      <c r="BP866" s="24"/>
      <c r="BQ866" s="24"/>
      <c r="BR866" s="24"/>
      <c r="BS866" s="24"/>
      <c r="BT866" s="24"/>
      <c r="BU866" s="24"/>
      <c r="BV866" s="24"/>
      <c r="BW866" s="24"/>
      <c r="BX866" s="24"/>
      <c r="BY866" s="24"/>
      <c r="BZ866" s="24"/>
      <c r="CA866" s="24"/>
      <c r="CB866" s="24"/>
      <c r="CC866" s="24"/>
      <c r="CD866" s="24"/>
      <c r="CE866" s="24"/>
    </row>
    <row r="867" spans="46:83" x14ac:dyDescent="0.15">
      <c r="AT867" s="24"/>
      <c r="AU867" s="24"/>
      <c r="AV867" s="24"/>
      <c r="AW867" s="24"/>
      <c r="AX867" s="24"/>
      <c r="AY867" s="24"/>
      <c r="AZ867" s="24"/>
      <c r="BA867" s="24"/>
      <c r="BB867" s="24"/>
      <c r="BC867" s="24"/>
      <c r="BD867" s="24"/>
      <c r="BE867" s="24"/>
      <c r="BF867" s="24"/>
      <c r="BG867" s="24"/>
      <c r="BH867" s="24"/>
      <c r="BI867" s="24"/>
      <c r="BJ867" s="24"/>
      <c r="BK867" s="24"/>
      <c r="BL867" s="24"/>
      <c r="BM867" s="24"/>
      <c r="BN867" s="24"/>
      <c r="BO867" s="24"/>
      <c r="BP867" s="24"/>
      <c r="BQ867" s="24"/>
      <c r="BR867" s="24"/>
      <c r="BS867" s="24"/>
      <c r="BT867" s="24"/>
      <c r="BU867" s="24"/>
      <c r="BV867" s="24"/>
      <c r="BW867" s="24"/>
      <c r="BX867" s="24"/>
      <c r="BY867" s="24"/>
      <c r="BZ867" s="24"/>
      <c r="CA867" s="24"/>
      <c r="CB867" s="24"/>
      <c r="CC867" s="24"/>
      <c r="CD867" s="24"/>
      <c r="CE867" s="24"/>
    </row>
    <row r="868" spans="46:83" x14ac:dyDescent="0.15">
      <c r="AT868" s="24"/>
      <c r="AU868" s="24"/>
      <c r="AV868" s="24"/>
      <c r="AW868" s="24"/>
      <c r="AX868" s="24"/>
      <c r="AY868" s="24"/>
      <c r="AZ868" s="24"/>
      <c r="BA868" s="24"/>
      <c r="BB868" s="24"/>
      <c r="BC868" s="24"/>
      <c r="BD868" s="24"/>
      <c r="BE868" s="24"/>
      <c r="BF868" s="24"/>
      <c r="BG868" s="24"/>
      <c r="BH868" s="24"/>
      <c r="BI868" s="24"/>
      <c r="BJ868" s="24"/>
      <c r="BK868" s="24"/>
      <c r="BL868" s="24"/>
      <c r="BM868" s="24"/>
      <c r="BN868" s="24"/>
      <c r="BO868" s="24"/>
      <c r="BP868" s="24"/>
      <c r="BQ868" s="24"/>
      <c r="BR868" s="24"/>
      <c r="BS868" s="24"/>
      <c r="BT868" s="24"/>
      <c r="BU868" s="24"/>
      <c r="BV868" s="24"/>
      <c r="BW868" s="24"/>
      <c r="BX868" s="24"/>
      <c r="BY868" s="24"/>
      <c r="BZ868" s="24"/>
      <c r="CA868" s="24"/>
      <c r="CB868" s="24"/>
      <c r="CC868" s="24"/>
      <c r="CD868" s="24"/>
      <c r="CE868" s="24"/>
    </row>
    <row r="869" spans="46:83" x14ac:dyDescent="0.15">
      <c r="AT869" s="24"/>
      <c r="AU869" s="24"/>
      <c r="AV869" s="24"/>
      <c r="AW869" s="24"/>
      <c r="AX869" s="24"/>
      <c r="AY869" s="24"/>
      <c r="AZ869" s="24"/>
      <c r="BA869" s="24"/>
      <c r="BB869" s="24"/>
      <c r="BC869" s="24"/>
      <c r="BD869" s="24"/>
      <c r="BE869" s="24"/>
      <c r="BF869" s="24"/>
      <c r="BG869" s="24"/>
      <c r="BH869" s="24"/>
      <c r="BI869" s="24"/>
      <c r="BJ869" s="24"/>
      <c r="BK869" s="24"/>
      <c r="BL869" s="24"/>
      <c r="BM869" s="24"/>
      <c r="BN869" s="24"/>
      <c r="BO869" s="24"/>
      <c r="BP869" s="24"/>
      <c r="BQ869" s="24"/>
      <c r="BR869" s="24"/>
      <c r="BS869" s="24"/>
      <c r="BT869" s="24"/>
      <c r="BU869" s="24"/>
      <c r="BV869" s="24"/>
      <c r="BW869" s="24"/>
      <c r="BX869" s="24"/>
      <c r="BY869" s="24"/>
      <c r="BZ869" s="24"/>
      <c r="CA869" s="24"/>
      <c r="CB869" s="24"/>
      <c r="CC869" s="24"/>
      <c r="CD869" s="24"/>
      <c r="CE869" s="24"/>
    </row>
    <row r="870" spans="46:83" x14ac:dyDescent="0.15">
      <c r="AT870" s="24"/>
      <c r="AU870" s="24"/>
      <c r="AV870" s="24"/>
      <c r="AW870" s="24"/>
      <c r="AX870" s="24"/>
      <c r="AY870" s="24"/>
      <c r="AZ870" s="24"/>
      <c r="BA870" s="24"/>
      <c r="BB870" s="24"/>
      <c r="BC870" s="24"/>
      <c r="BD870" s="24"/>
      <c r="BE870" s="24"/>
      <c r="BF870" s="24"/>
      <c r="BG870" s="24"/>
      <c r="BH870" s="24"/>
      <c r="BI870" s="24"/>
      <c r="BJ870" s="24"/>
      <c r="BK870" s="24"/>
      <c r="BL870" s="24"/>
      <c r="BM870" s="24"/>
      <c r="BN870" s="24"/>
      <c r="BO870" s="24"/>
      <c r="BP870" s="24"/>
      <c r="BQ870" s="24"/>
      <c r="BR870" s="24"/>
      <c r="BS870" s="24"/>
      <c r="BT870" s="24"/>
      <c r="BU870" s="24"/>
      <c r="BV870" s="24"/>
      <c r="BW870" s="24"/>
      <c r="BX870" s="24"/>
      <c r="BY870" s="24"/>
      <c r="BZ870" s="24"/>
      <c r="CA870" s="24"/>
      <c r="CB870" s="24"/>
      <c r="CC870" s="24"/>
      <c r="CD870" s="24"/>
      <c r="CE870" s="24"/>
    </row>
    <row r="871" spans="46:83" x14ac:dyDescent="0.15">
      <c r="AT871" s="24"/>
      <c r="AU871" s="24"/>
      <c r="AV871" s="24"/>
      <c r="AW871" s="24"/>
      <c r="AX871" s="24"/>
      <c r="AY871" s="24"/>
      <c r="AZ871" s="24"/>
      <c r="BA871" s="24"/>
      <c r="BB871" s="24"/>
      <c r="BC871" s="24"/>
      <c r="BD871" s="24"/>
      <c r="BE871" s="24"/>
      <c r="BF871" s="24"/>
      <c r="BG871" s="24"/>
      <c r="BH871" s="24"/>
      <c r="BI871" s="24"/>
      <c r="BJ871" s="24"/>
      <c r="BK871" s="24"/>
      <c r="BL871" s="24"/>
      <c r="BM871" s="24"/>
      <c r="BN871" s="24"/>
      <c r="BO871" s="24"/>
      <c r="BP871" s="24"/>
      <c r="BQ871" s="24"/>
      <c r="BR871" s="24"/>
      <c r="BS871" s="24"/>
      <c r="BT871" s="24"/>
      <c r="BU871" s="24"/>
      <c r="BV871" s="24"/>
      <c r="BW871" s="24"/>
      <c r="BX871" s="24"/>
      <c r="BY871" s="24"/>
      <c r="BZ871" s="24"/>
      <c r="CA871" s="24"/>
      <c r="CB871" s="24"/>
      <c r="CC871" s="24"/>
      <c r="CD871" s="24"/>
      <c r="CE871" s="24"/>
    </row>
    <row r="872" spans="46:83" x14ac:dyDescent="0.15">
      <c r="AT872" s="24"/>
      <c r="AU872" s="24"/>
      <c r="AV872" s="24"/>
      <c r="AW872" s="24"/>
      <c r="AX872" s="24"/>
      <c r="AY872" s="24"/>
      <c r="AZ872" s="24"/>
      <c r="BA872" s="24"/>
      <c r="BB872" s="24"/>
      <c r="BC872" s="24"/>
      <c r="BD872" s="24"/>
      <c r="BE872" s="24"/>
      <c r="BF872" s="24"/>
      <c r="BG872" s="24"/>
      <c r="BH872" s="24"/>
      <c r="BI872" s="24"/>
      <c r="BJ872" s="24"/>
      <c r="BK872" s="24"/>
      <c r="BL872" s="24"/>
      <c r="BM872" s="24"/>
      <c r="BN872" s="24"/>
      <c r="BO872" s="24"/>
      <c r="BP872" s="24"/>
      <c r="BQ872" s="24"/>
      <c r="BR872" s="24"/>
      <c r="BS872" s="24"/>
      <c r="BT872" s="24"/>
      <c r="BU872" s="24"/>
      <c r="BV872" s="24"/>
      <c r="BW872" s="24"/>
      <c r="BX872" s="24"/>
      <c r="BY872" s="24"/>
      <c r="BZ872" s="24"/>
      <c r="CA872" s="24"/>
      <c r="CB872" s="24"/>
      <c r="CC872" s="24"/>
      <c r="CD872" s="24"/>
      <c r="CE872" s="24"/>
    </row>
    <row r="873" spans="46:83" x14ac:dyDescent="0.15">
      <c r="AT873" s="24"/>
      <c r="AU873" s="24"/>
      <c r="AV873" s="24"/>
      <c r="AW873" s="24"/>
      <c r="AX873" s="24"/>
      <c r="AY873" s="24"/>
      <c r="AZ873" s="24"/>
      <c r="BA873" s="24"/>
      <c r="BB873" s="24"/>
      <c r="BC873" s="24"/>
      <c r="BD873" s="24"/>
      <c r="BE873" s="24"/>
      <c r="BF873" s="24"/>
      <c r="BG873" s="24"/>
      <c r="BH873" s="24"/>
      <c r="BI873" s="24"/>
      <c r="BJ873" s="24"/>
      <c r="BK873" s="24"/>
      <c r="BL873" s="24"/>
      <c r="BM873" s="24"/>
      <c r="BN873" s="24"/>
      <c r="BO873" s="24"/>
      <c r="BP873" s="24"/>
      <c r="BQ873" s="24"/>
      <c r="BR873" s="24"/>
      <c r="BS873" s="24"/>
      <c r="BT873" s="24"/>
      <c r="BU873" s="24"/>
      <c r="BV873" s="24"/>
      <c r="BW873" s="24"/>
      <c r="BX873" s="24"/>
      <c r="BY873" s="24"/>
      <c r="BZ873" s="24"/>
      <c r="CA873" s="24"/>
      <c r="CB873" s="24"/>
      <c r="CC873" s="24"/>
      <c r="CD873" s="24"/>
      <c r="CE873" s="24"/>
    </row>
    <row r="874" spans="46:83" x14ac:dyDescent="0.15">
      <c r="AT874" s="24"/>
      <c r="AU874" s="24"/>
      <c r="AV874" s="24"/>
      <c r="AW874" s="24"/>
      <c r="AX874" s="24"/>
      <c r="AY874" s="24"/>
      <c r="AZ874" s="24"/>
      <c r="BA874" s="24"/>
      <c r="BB874" s="24"/>
      <c r="BC874" s="24"/>
      <c r="BD874" s="24"/>
      <c r="BE874" s="24"/>
      <c r="BF874" s="24"/>
      <c r="BG874" s="24"/>
      <c r="BH874" s="24"/>
      <c r="BI874" s="24"/>
      <c r="BJ874" s="24"/>
      <c r="BK874" s="24"/>
      <c r="BL874" s="24"/>
      <c r="BM874" s="24"/>
      <c r="BN874" s="24"/>
      <c r="BO874" s="24"/>
      <c r="BP874" s="24"/>
      <c r="BQ874" s="24"/>
      <c r="BR874" s="24"/>
      <c r="BS874" s="24"/>
      <c r="BT874" s="24"/>
      <c r="BU874" s="24"/>
      <c r="BV874" s="24"/>
      <c r="BW874" s="24"/>
      <c r="BX874" s="24"/>
      <c r="BY874" s="24"/>
      <c r="BZ874" s="24"/>
      <c r="CA874" s="24"/>
      <c r="CB874" s="24"/>
      <c r="CC874" s="24"/>
      <c r="CD874" s="24"/>
      <c r="CE874" s="24"/>
    </row>
    <row r="875" spans="46:83" x14ac:dyDescent="0.15">
      <c r="AT875" s="24"/>
      <c r="AU875" s="24"/>
      <c r="AV875" s="24"/>
      <c r="AW875" s="24"/>
      <c r="AX875" s="24"/>
      <c r="AY875" s="24"/>
      <c r="AZ875" s="24"/>
      <c r="BA875" s="24"/>
      <c r="BB875" s="24"/>
      <c r="BC875" s="24"/>
      <c r="BD875" s="24"/>
      <c r="BE875" s="24"/>
      <c r="BF875" s="24"/>
      <c r="BG875" s="24"/>
      <c r="BH875" s="24"/>
      <c r="BI875" s="24"/>
      <c r="BJ875" s="24"/>
      <c r="BK875" s="24"/>
      <c r="BL875" s="24"/>
      <c r="BM875" s="24"/>
      <c r="BN875" s="24"/>
      <c r="BO875" s="24"/>
      <c r="BP875" s="24"/>
      <c r="BQ875" s="24"/>
      <c r="BR875" s="24"/>
      <c r="BS875" s="24"/>
      <c r="BT875" s="24"/>
      <c r="BU875" s="24"/>
      <c r="BV875" s="24"/>
      <c r="BW875" s="24"/>
      <c r="BX875" s="24"/>
      <c r="BY875" s="24"/>
      <c r="BZ875" s="24"/>
      <c r="CA875" s="24"/>
      <c r="CB875" s="24"/>
      <c r="CC875" s="24"/>
      <c r="CD875" s="24"/>
      <c r="CE875" s="24"/>
    </row>
    <row r="876" spans="46:83" x14ac:dyDescent="0.15">
      <c r="AT876" s="24"/>
      <c r="AU876" s="24"/>
      <c r="AV876" s="24"/>
      <c r="AW876" s="24"/>
      <c r="AX876" s="24"/>
      <c r="AY876" s="24"/>
      <c r="AZ876" s="24"/>
      <c r="BA876" s="24"/>
      <c r="BB876" s="24"/>
      <c r="BC876" s="24"/>
      <c r="BD876" s="24"/>
      <c r="BE876" s="24"/>
      <c r="BF876" s="24"/>
      <c r="BG876" s="24"/>
      <c r="BH876" s="24"/>
      <c r="BI876" s="24"/>
      <c r="BJ876" s="24"/>
      <c r="BK876" s="24"/>
      <c r="BL876" s="24"/>
      <c r="BM876" s="24"/>
      <c r="BN876" s="24"/>
      <c r="BO876" s="24"/>
      <c r="BP876" s="24"/>
      <c r="BQ876" s="24"/>
      <c r="BR876" s="24"/>
      <c r="BS876" s="24"/>
      <c r="BT876" s="24"/>
      <c r="BU876" s="24"/>
      <c r="BV876" s="24"/>
      <c r="BW876" s="24"/>
      <c r="BX876" s="24"/>
      <c r="BY876" s="24"/>
      <c r="BZ876" s="24"/>
      <c r="CA876" s="24"/>
      <c r="CB876" s="24"/>
      <c r="CC876" s="24"/>
      <c r="CD876" s="24"/>
      <c r="CE876" s="24"/>
    </row>
    <row r="877" spans="46:83" x14ac:dyDescent="0.15">
      <c r="AT877" s="24"/>
      <c r="AU877" s="24"/>
      <c r="AV877" s="24"/>
      <c r="AW877" s="24"/>
      <c r="AX877" s="24"/>
      <c r="AY877" s="24"/>
      <c r="AZ877" s="24"/>
      <c r="BA877" s="24"/>
      <c r="BB877" s="24"/>
      <c r="BC877" s="24"/>
      <c r="BD877" s="24"/>
      <c r="BE877" s="24"/>
      <c r="BF877" s="24"/>
      <c r="BG877" s="24"/>
      <c r="BH877" s="24"/>
      <c r="BI877" s="24"/>
      <c r="BJ877" s="24"/>
      <c r="BK877" s="24"/>
      <c r="BL877" s="24"/>
      <c r="BM877" s="24"/>
      <c r="BN877" s="24"/>
      <c r="BO877" s="24"/>
      <c r="BP877" s="24"/>
      <c r="BQ877" s="24"/>
      <c r="BR877" s="24"/>
      <c r="BS877" s="24"/>
      <c r="BT877" s="24"/>
      <c r="BU877" s="24"/>
      <c r="BV877" s="24"/>
      <c r="BW877" s="24"/>
      <c r="BX877" s="24"/>
      <c r="BY877" s="24"/>
      <c r="BZ877" s="24"/>
      <c r="CA877" s="24"/>
      <c r="CB877" s="24"/>
      <c r="CC877" s="24"/>
      <c r="CD877" s="24"/>
      <c r="CE877" s="24"/>
    </row>
    <row r="878" spans="46:83" x14ac:dyDescent="0.15">
      <c r="AT878" s="24"/>
      <c r="AU878" s="24"/>
      <c r="AV878" s="24"/>
      <c r="AW878" s="24"/>
      <c r="AX878" s="24"/>
      <c r="AY878" s="24"/>
      <c r="AZ878" s="24"/>
      <c r="BA878" s="24"/>
      <c r="BB878" s="24"/>
      <c r="BC878" s="24"/>
      <c r="BD878" s="24"/>
      <c r="BE878" s="24"/>
      <c r="BF878" s="24"/>
      <c r="BG878" s="24"/>
      <c r="BH878" s="24"/>
      <c r="BI878" s="24"/>
      <c r="BJ878" s="24"/>
      <c r="BK878" s="24"/>
      <c r="BL878" s="24"/>
      <c r="BM878" s="24"/>
      <c r="BN878" s="24"/>
      <c r="BO878" s="24"/>
      <c r="BP878" s="24"/>
      <c r="BQ878" s="24"/>
      <c r="BR878" s="24"/>
      <c r="BS878" s="24"/>
      <c r="BT878" s="24"/>
      <c r="BU878" s="24"/>
      <c r="BV878" s="24"/>
      <c r="BW878" s="24"/>
      <c r="BX878" s="24"/>
      <c r="BY878" s="24"/>
      <c r="BZ878" s="24"/>
      <c r="CA878" s="24"/>
      <c r="CB878" s="24"/>
      <c r="CC878" s="24"/>
      <c r="CD878" s="24"/>
      <c r="CE878" s="24"/>
    </row>
    <row r="879" spans="46:83" x14ac:dyDescent="0.15">
      <c r="AT879" s="24"/>
      <c r="AU879" s="24"/>
      <c r="AV879" s="24"/>
      <c r="AW879" s="24"/>
      <c r="AX879" s="24"/>
      <c r="AY879" s="24"/>
      <c r="AZ879" s="24"/>
      <c r="BA879" s="24"/>
      <c r="BB879" s="24"/>
      <c r="BC879" s="24"/>
      <c r="BD879" s="24"/>
      <c r="BE879" s="24"/>
      <c r="BF879" s="24"/>
      <c r="BG879" s="24"/>
      <c r="BH879" s="24"/>
      <c r="BI879" s="24"/>
      <c r="BJ879" s="24"/>
      <c r="BK879" s="24"/>
      <c r="BL879" s="24"/>
      <c r="BM879" s="24"/>
      <c r="BN879" s="24"/>
      <c r="BO879" s="24"/>
      <c r="BP879" s="24"/>
      <c r="BQ879" s="24"/>
      <c r="BR879" s="24"/>
      <c r="BS879" s="24"/>
      <c r="BT879" s="24"/>
      <c r="BU879" s="24"/>
      <c r="BV879" s="24"/>
      <c r="BW879" s="24"/>
      <c r="BX879" s="24"/>
      <c r="BY879" s="24"/>
      <c r="BZ879" s="24"/>
      <c r="CA879" s="24"/>
      <c r="CB879" s="24"/>
      <c r="CC879" s="24"/>
      <c r="CD879" s="24"/>
      <c r="CE879" s="24"/>
    </row>
    <row r="880" spans="46:83" x14ac:dyDescent="0.15">
      <c r="AT880" s="24"/>
      <c r="AU880" s="24"/>
      <c r="AV880" s="24"/>
      <c r="AW880" s="24"/>
      <c r="AX880" s="24"/>
      <c r="AY880" s="24"/>
      <c r="AZ880" s="24"/>
      <c r="BA880" s="24"/>
      <c r="BB880" s="24"/>
      <c r="BC880" s="24"/>
      <c r="BD880" s="24"/>
      <c r="BE880" s="24"/>
      <c r="BF880" s="24"/>
      <c r="BG880" s="24"/>
      <c r="BH880" s="24"/>
      <c r="BI880" s="24"/>
      <c r="BJ880" s="24"/>
      <c r="BK880" s="24"/>
      <c r="BL880" s="24"/>
      <c r="BM880" s="24"/>
      <c r="BN880" s="24"/>
      <c r="BO880" s="24"/>
      <c r="BP880" s="24"/>
      <c r="BQ880" s="24"/>
      <c r="BR880" s="24"/>
      <c r="BS880" s="24"/>
      <c r="BT880" s="24"/>
      <c r="BU880" s="24"/>
      <c r="BV880" s="24"/>
      <c r="BW880" s="24"/>
      <c r="BX880" s="24"/>
      <c r="BY880" s="24"/>
      <c r="BZ880" s="24"/>
      <c r="CA880" s="24"/>
      <c r="CB880" s="24"/>
      <c r="CC880" s="24"/>
      <c r="CD880" s="24"/>
      <c r="CE880" s="24"/>
    </row>
    <row r="881" spans="46:83" x14ac:dyDescent="0.15">
      <c r="AT881" s="24"/>
      <c r="AU881" s="24"/>
      <c r="AV881" s="24"/>
      <c r="AW881" s="24"/>
      <c r="AX881" s="24"/>
      <c r="AY881" s="24"/>
      <c r="AZ881" s="24"/>
      <c r="BA881" s="24"/>
      <c r="BB881" s="24"/>
      <c r="BC881" s="24"/>
      <c r="BD881" s="24"/>
      <c r="BE881" s="24"/>
      <c r="BF881" s="24"/>
      <c r="BG881" s="24"/>
      <c r="BH881" s="24"/>
      <c r="BI881" s="24"/>
      <c r="BJ881" s="24"/>
      <c r="BK881" s="24"/>
      <c r="BL881" s="24"/>
      <c r="BM881" s="24"/>
      <c r="BN881" s="24"/>
      <c r="BO881" s="24"/>
      <c r="BP881" s="24"/>
      <c r="BQ881" s="24"/>
      <c r="BR881" s="24"/>
      <c r="BS881" s="24"/>
      <c r="BT881" s="24"/>
      <c r="BU881" s="24"/>
      <c r="BV881" s="24"/>
      <c r="BW881" s="24"/>
      <c r="BX881" s="24"/>
      <c r="BY881" s="24"/>
      <c r="BZ881" s="24"/>
      <c r="CA881" s="24"/>
      <c r="CB881" s="24"/>
      <c r="CC881" s="24"/>
      <c r="CD881" s="24"/>
      <c r="CE881" s="24"/>
    </row>
    <row r="882" spans="46:83" x14ac:dyDescent="0.15">
      <c r="AT882" s="24"/>
      <c r="AU882" s="24"/>
      <c r="AV882" s="24"/>
      <c r="AW882" s="24"/>
      <c r="AX882" s="24"/>
      <c r="AY882" s="24"/>
      <c r="AZ882" s="24"/>
      <c r="BA882" s="24"/>
      <c r="BB882" s="24"/>
      <c r="BC882" s="24"/>
      <c r="BD882" s="24"/>
      <c r="BE882" s="24"/>
      <c r="BF882" s="24"/>
      <c r="BG882" s="24"/>
      <c r="BH882" s="24"/>
      <c r="BI882" s="24"/>
      <c r="BJ882" s="24"/>
      <c r="BK882" s="24"/>
      <c r="BL882" s="24"/>
      <c r="BM882" s="24"/>
      <c r="BN882" s="24"/>
      <c r="BO882" s="24"/>
      <c r="BP882" s="24"/>
      <c r="BQ882" s="24"/>
      <c r="BR882" s="24"/>
      <c r="BS882" s="24"/>
      <c r="BT882" s="24"/>
      <c r="BU882" s="24"/>
      <c r="BV882" s="24"/>
      <c r="BW882" s="24"/>
      <c r="BX882" s="24"/>
      <c r="BY882" s="24"/>
      <c r="BZ882" s="24"/>
      <c r="CA882" s="24"/>
      <c r="CB882" s="24"/>
      <c r="CC882" s="24"/>
      <c r="CD882" s="24"/>
      <c r="CE882" s="24"/>
    </row>
    <row r="883" spans="46:83" x14ac:dyDescent="0.15">
      <c r="AT883" s="24"/>
      <c r="AU883" s="24"/>
      <c r="AV883" s="24"/>
      <c r="AW883" s="24"/>
      <c r="AX883" s="24"/>
      <c r="AY883" s="24"/>
      <c r="AZ883" s="24"/>
      <c r="BA883" s="24"/>
      <c r="BB883" s="24"/>
      <c r="BC883" s="24"/>
      <c r="BD883" s="24"/>
      <c r="BE883" s="24"/>
      <c r="BF883" s="24"/>
      <c r="BG883" s="24"/>
      <c r="BH883" s="24"/>
      <c r="BI883" s="24"/>
      <c r="BJ883" s="24"/>
      <c r="BK883" s="24"/>
      <c r="BL883" s="24"/>
      <c r="BM883" s="24"/>
      <c r="BN883" s="24"/>
      <c r="BO883" s="24"/>
      <c r="BP883" s="24"/>
      <c r="BQ883" s="24"/>
      <c r="BR883" s="24"/>
      <c r="BS883" s="24"/>
      <c r="BT883" s="24"/>
      <c r="BU883" s="24"/>
      <c r="BV883" s="24"/>
      <c r="BW883" s="24"/>
      <c r="BX883" s="24"/>
      <c r="BY883" s="24"/>
      <c r="BZ883" s="24"/>
      <c r="CA883" s="24"/>
      <c r="CB883" s="24"/>
      <c r="CC883" s="24"/>
      <c r="CD883" s="24"/>
      <c r="CE883" s="24"/>
    </row>
    <row r="884" spans="46:83" x14ac:dyDescent="0.15">
      <c r="AT884" s="24"/>
      <c r="AU884" s="24"/>
      <c r="AV884" s="24"/>
      <c r="AW884" s="24"/>
      <c r="AX884" s="24"/>
      <c r="AY884" s="24"/>
      <c r="AZ884" s="24"/>
      <c r="BA884" s="24"/>
      <c r="BB884" s="24"/>
      <c r="BC884" s="24"/>
      <c r="BD884" s="24"/>
      <c r="BE884" s="24"/>
      <c r="BF884" s="24"/>
      <c r="BG884" s="24"/>
      <c r="BH884" s="24"/>
      <c r="BI884" s="24"/>
      <c r="BJ884" s="24"/>
      <c r="BK884" s="24"/>
      <c r="BL884" s="24"/>
      <c r="BM884" s="24"/>
      <c r="BN884" s="24"/>
      <c r="BO884" s="24"/>
      <c r="BP884" s="24"/>
      <c r="BQ884" s="24"/>
      <c r="BR884" s="24"/>
      <c r="BS884" s="24"/>
      <c r="BT884" s="24"/>
      <c r="BU884" s="24"/>
      <c r="BV884" s="24"/>
      <c r="BW884" s="24"/>
      <c r="BX884" s="24"/>
      <c r="BY884" s="24"/>
      <c r="BZ884" s="24"/>
      <c r="CA884" s="24"/>
      <c r="CB884" s="24"/>
      <c r="CC884" s="24"/>
      <c r="CD884" s="24"/>
      <c r="CE884" s="24"/>
    </row>
    <row r="885" spans="46:83" x14ac:dyDescent="0.15">
      <c r="AT885" s="24"/>
      <c r="AU885" s="24"/>
      <c r="AV885" s="24"/>
      <c r="AW885" s="24"/>
      <c r="AX885" s="24"/>
      <c r="AY885" s="24"/>
      <c r="AZ885" s="24"/>
      <c r="BA885" s="24"/>
      <c r="BB885" s="24"/>
      <c r="BC885" s="24"/>
      <c r="BD885" s="24"/>
      <c r="BE885" s="24"/>
      <c r="BF885" s="24"/>
      <c r="BG885" s="24"/>
      <c r="BH885" s="24"/>
      <c r="BI885" s="24"/>
      <c r="BJ885" s="24"/>
      <c r="BK885" s="24"/>
      <c r="BL885" s="24"/>
      <c r="BM885" s="24"/>
      <c r="BN885" s="24"/>
      <c r="BO885" s="24"/>
      <c r="BP885" s="24"/>
      <c r="BQ885" s="24"/>
      <c r="BR885" s="24"/>
      <c r="BS885" s="24"/>
      <c r="BT885" s="24"/>
      <c r="BU885" s="24"/>
      <c r="BV885" s="24"/>
      <c r="BW885" s="24"/>
      <c r="BX885" s="24"/>
      <c r="BY885" s="24"/>
      <c r="BZ885" s="24"/>
      <c r="CA885" s="24"/>
      <c r="CB885" s="24"/>
      <c r="CC885" s="24"/>
      <c r="CD885" s="24"/>
      <c r="CE885" s="24"/>
    </row>
    <row r="886" spans="46:83" x14ac:dyDescent="0.15">
      <c r="AT886" s="24"/>
      <c r="AU886" s="24"/>
      <c r="AV886" s="24"/>
      <c r="AW886" s="24"/>
      <c r="AX886" s="24"/>
      <c r="AY886" s="24"/>
      <c r="AZ886" s="24"/>
      <c r="BA886" s="24"/>
      <c r="BB886" s="24"/>
      <c r="BC886" s="24"/>
      <c r="BD886" s="24"/>
      <c r="BE886" s="24"/>
      <c r="BF886" s="24"/>
      <c r="BG886" s="24"/>
      <c r="BH886" s="24"/>
      <c r="BI886" s="24"/>
      <c r="BJ886" s="24"/>
      <c r="BK886" s="24"/>
      <c r="BL886" s="24"/>
      <c r="BM886" s="24"/>
      <c r="BN886" s="24"/>
      <c r="BO886" s="24"/>
      <c r="BP886" s="24"/>
      <c r="BQ886" s="24"/>
      <c r="BR886" s="24"/>
      <c r="BS886" s="24"/>
      <c r="BT886" s="24"/>
      <c r="BU886" s="24"/>
      <c r="BV886" s="24"/>
      <c r="BW886" s="24"/>
      <c r="BX886" s="24"/>
      <c r="BY886" s="24"/>
      <c r="BZ886" s="24"/>
      <c r="CA886" s="24"/>
      <c r="CB886" s="24"/>
      <c r="CC886" s="24"/>
      <c r="CD886" s="24"/>
      <c r="CE886" s="24"/>
    </row>
    <row r="887" spans="46:83" x14ac:dyDescent="0.15">
      <c r="AT887" s="24"/>
      <c r="AU887" s="24"/>
      <c r="AV887" s="24"/>
      <c r="AW887" s="24"/>
      <c r="AX887" s="24"/>
      <c r="AY887" s="24"/>
      <c r="AZ887" s="24"/>
      <c r="BA887" s="24"/>
      <c r="BB887" s="24"/>
      <c r="BC887" s="24"/>
      <c r="BD887" s="24"/>
      <c r="BE887" s="24"/>
      <c r="BF887" s="24"/>
      <c r="BG887" s="24"/>
      <c r="BH887" s="24"/>
      <c r="BI887" s="24"/>
      <c r="BJ887" s="24"/>
      <c r="BK887" s="24"/>
      <c r="BL887" s="24"/>
      <c r="BM887" s="24"/>
      <c r="BN887" s="24"/>
      <c r="BO887" s="24"/>
      <c r="BP887" s="24"/>
      <c r="BQ887" s="24"/>
      <c r="BR887" s="24"/>
      <c r="BS887" s="24"/>
      <c r="BT887" s="24"/>
      <c r="BU887" s="24"/>
      <c r="BV887" s="24"/>
      <c r="BW887" s="24"/>
      <c r="BX887" s="24"/>
      <c r="BY887" s="24"/>
      <c r="BZ887" s="24"/>
      <c r="CA887" s="24"/>
      <c r="CB887" s="24"/>
      <c r="CC887" s="24"/>
      <c r="CD887" s="24"/>
      <c r="CE887" s="24"/>
    </row>
    <row r="888" spans="46:83" x14ac:dyDescent="0.15">
      <c r="AT888" s="24"/>
      <c r="AU888" s="24"/>
      <c r="AV888" s="24"/>
      <c r="AW888" s="24"/>
      <c r="AX888" s="24"/>
      <c r="AY888" s="24"/>
      <c r="AZ888" s="24"/>
      <c r="BA888" s="24"/>
      <c r="BB888" s="24"/>
      <c r="BC888" s="24"/>
      <c r="BD888" s="24"/>
      <c r="BE888" s="24"/>
      <c r="BF888" s="24"/>
      <c r="BG888" s="24"/>
      <c r="BH888" s="24"/>
      <c r="BI888" s="24"/>
      <c r="BJ888" s="24"/>
      <c r="BK888" s="24"/>
      <c r="BL888" s="24"/>
      <c r="BM888" s="24"/>
      <c r="BN888" s="24"/>
      <c r="BO888" s="24"/>
      <c r="BP888" s="24"/>
      <c r="BQ888" s="24"/>
      <c r="BR888" s="24"/>
      <c r="BS888" s="24"/>
      <c r="BT888" s="24"/>
      <c r="BU888" s="24"/>
      <c r="BV888" s="24"/>
      <c r="BW888" s="24"/>
      <c r="BX888" s="24"/>
      <c r="BY888" s="24"/>
      <c r="BZ888" s="24"/>
      <c r="CA888" s="24"/>
      <c r="CB888" s="24"/>
      <c r="CC888" s="24"/>
      <c r="CD888" s="24"/>
      <c r="CE888" s="24"/>
    </row>
    <row r="889" spans="46:83" x14ac:dyDescent="0.15">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row>
    <row r="890" spans="46:83" x14ac:dyDescent="0.15">
      <c r="AT890" s="24"/>
      <c r="AU890" s="24"/>
      <c r="AV890" s="24"/>
      <c r="AW890" s="24"/>
      <c r="AX890" s="24"/>
      <c r="AY890" s="24"/>
      <c r="AZ890" s="24"/>
      <c r="BA890" s="24"/>
      <c r="BB890" s="24"/>
      <c r="BC890" s="24"/>
      <c r="BD890" s="24"/>
      <c r="BE890" s="24"/>
      <c r="BF890" s="24"/>
      <c r="BG890" s="24"/>
      <c r="BH890" s="24"/>
      <c r="BI890" s="24"/>
      <c r="BJ890" s="24"/>
      <c r="BK890" s="24"/>
      <c r="BL890" s="24"/>
      <c r="BM890" s="24"/>
      <c r="BN890" s="24"/>
      <c r="BO890" s="24"/>
      <c r="BP890" s="24"/>
      <c r="BQ890" s="24"/>
      <c r="BR890" s="24"/>
      <c r="BS890" s="24"/>
      <c r="BT890" s="24"/>
      <c r="BU890" s="24"/>
      <c r="BV890" s="24"/>
      <c r="BW890" s="24"/>
      <c r="BX890" s="24"/>
      <c r="BY890" s="24"/>
      <c r="BZ890" s="24"/>
      <c r="CA890" s="24"/>
      <c r="CB890" s="24"/>
      <c r="CC890" s="24"/>
      <c r="CD890" s="24"/>
      <c r="CE890" s="24"/>
    </row>
    <row r="891" spans="46:83" x14ac:dyDescent="0.15">
      <c r="AT891" s="24"/>
      <c r="AU891" s="24"/>
      <c r="AV891" s="24"/>
      <c r="AW891" s="24"/>
      <c r="AX891" s="24"/>
      <c r="AY891" s="24"/>
      <c r="AZ891" s="24"/>
      <c r="BA891" s="24"/>
      <c r="BB891" s="24"/>
      <c r="BC891" s="24"/>
      <c r="BD891" s="24"/>
      <c r="BE891" s="24"/>
      <c r="BF891" s="24"/>
      <c r="BG891" s="24"/>
      <c r="BH891" s="24"/>
      <c r="BI891" s="24"/>
      <c r="BJ891" s="24"/>
      <c r="BK891" s="24"/>
      <c r="BL891" s="24"/>
      <c r="BM891" s="24"/>
      <c r="BN891" s="24"/>
      <c r="BO891" s="24"/>
      <c r="BP891" s="24"/>
      <c r="BQ891" s="24"/>
      <c r="BR891" s="24"/>
      <c r="BS891" s="24"/>
      <c r="BT891" s="24"/>
      <c r="BU891" s="24"/>
      <c r="BV891" s="24"/>
      <c r="BW891" s="24"/>
      <c r="BX891" s="24"/>
      <c r="BY891" s="24"/>
      <c r="BZ891" s="24"/>
      <c r="CA891" s="24"/>
      <c r="CB891" s="24"/>
      <c r="CC891" s="24"/>
      <c r="CD891" s="24"/>
      <c r="CE891" s="24"/>
    </row>
    <row r="892" spans="46:83" x14ac:dyDescent="0.15">
      <c r="AT892" s="24"/>
      <c r="AU892" s="24"/>
      <c r="AV892" s="24"/>
      <c r="AW892" s="24"/>
      <c r="AX892" s="24"/>
      <c r="AY892" s="24"/>
      <c r="AZ892" s="24"/>
      <c r="BA892" s="24"/>
      <c r="BB892" s="24"/>
      <c r="BC892" s="24"/>
      <c r="BD892" s="24"/>
      <c r="BE892" s="24"/>
      <c r="BF892" s="24"/>
      <c r="BG892" s="24"/>
      <c r="BH892" s="24"/>
      <c r="BI892" s="24"/>
      <c r="BJ892" s="24"/>
      <c r="BK892" s="24"/>
      <c r="BL892" s="24"/>
      <c r="BM892" s="24"/>
      <c r="BN892" s="24"/>
      <c r="BO892" s="24"/>
      <c r="BP892" s="24"/>
      <c r="BQ892" s="24"/>
      <c r="BR892" s="24"/>
      <c r="BS892" s="24"/>
      <c r="BT892" s="24"/>
      <c r="BU892" s="24"/>
      <c r="BV892" s="24"/>
      <c r="BW892" s="24"/>
      <c r="BX892" s="24"/>
      <c r="BY892" s="24"/>
      <c r="BZ892" s="24"/>
      <c r="CA892" s="24"/>
      <c r="CB892" s="24"/>
      <c r="CC892" s="24"/>
      <c r="CD892" s="24"/>
      <c r="CE892" s="24"/>
    </row>
    <row r="893" spans="46:83" x14ac:dyDescent="0.15">
      <c r="AT893" s="24"/>
      <c r="AU893" s="24"/>
      <c r="AV893" s="24"/>
      <c r="AW893" s="24"/>
      <c r="AX893" s="24"/>
      <c r="AY893" s="24"/>
      <c r="AZ893" s="24"/>
      <c r="BA893" s="24"/>
      <c r="BB893" s="24"/>
      <c r="BC893" s="24"/>
      <c r="BD893" s="24"/>
      <c r="BE893" s="24"/>
      <c r="BF893" s="24"/>
      <c r="BG893" s="24"/>
      <c r="BH893" s="24"/>
      <c r="BI893" s="24"/>
      <c r="BJ893" s="24"/>
      <c r="BK893" s="24"/>
      <c r="BL893" s="24"/>
      <c r="BM893" s="24"/>
      <c r="BN893" s="24"/>
      <c r="BO893" s="24"/>
      <c r="BP893" s="24"/>
      <c r="BQ893" s="24"/>
      <c r="BR893" s="24"/>
      <c r="BS893" s="24"/>
      <c r="BT893" s="24"/>
      <c r="BU893" s="24"/>
      <c r="BV893" s="24"/>
      <c r="BW893" s="24"/>
      <c r="BX893" s="24"/>
      <c r="BY893" s="24"/>
      <c r="BZ893" s="24"/>
      <c r="CA893" s="24"/>
      <c r="CB893" s="24"/>
      <c r="CC893" s="24"/>
      <c r="CD893" s="24"/>
      <c r="CE893" s="24"/>
    </row>
    <row r="894" spans="46:83" x14ac:dyDescent="0.15">
      <c r="AT894" s="24"/>
      <c r="AU894" s="24"/>
      <c r="AV894" s="24"/>
      <c r="AW894" s="24"/>
      <c r="AX894" s="24"/>
      <c r="AY894" s="24"/>
      <c r="AZ894" s="24"/>
      <c r="BA894" s="24"/>
      <c r="BB894" s="24"/>
      <c r="BC894" s="24"/>
      <c r="BD894" s="24"/>
      <c r="BE894" s="24"/>
      <c r="BF894" s="24"/>
      <c r="BG894" s="24"/>
      <c r="BH894" s="24"/>
      <c r="BI894" s="24"/>
      <c r="BJ894" s="24"/>
      <c r="BK894" s="24"/>
      <c r="BL894" s="24"/>
      <c r="BM894" s="24"/>
      <c r="BN894" s="24"/>
      <c r="BO894" s="24"/>
      <c r="BP894" s="24"/>
      <c r="BQ894" s="24"/>
      <c r="BR894" s="24"/>
      <c r="BS894" s="24"/>
      <c r="BT894" s="24"/>
      <c r="BU894" s="24"/>
      <c r="BV894" s="24"/>
      <c r="BW894" s="24"/>
      <c r="BX894" s="24"/>
      <c r="BY894" s="24"/>
      <c r="BZ894" s="24"/>
      <c r="CA894" s="24"/>
      <c r="CB894" s="24"/>
      <c r="CC894" s="24"/>
      <c r="CD894" s="24"/>
      <c r="CE894" s="24"/>
    </row>
    <row r="895" spans="46:83" x14ac:dyDescent="0.15">
      <c r="AT895" s="24"/>
      <c r="AU895" s="24"/>
      <c r="AV895" s="24"/>
      <c r="AW895" s="24"/>
      <c r="AX895" s="24"/>
      <c r="AY895" s="24"/>
      <c r="AZ895" s="24"/>
      <c r="BA895" s="24"/>
      <c r="BB895" s="24"/>
      <c r="BC895" s="24"/>
      <c r="BD895" s="24"/>
      <c r="BE895" s="24"/>
      <c r="BF895" s="24"/>
      <c r="BG895" s="24"/>
      <c r="BH895" s="24"/>
      <c r="BI895" s="24"/>
      <c r="BJ895" s="24"/>
      <c r="BK895" s="24"/>
      <c r="BL895" s="24"/>
      <c r="BM895" s="24"/>
      <c r="BN895" s="24"/>
      <c r="BO895" s="24"/>
      <c r="BP895" s="24"/>
      <c r="BQ895" s="24"/>
      <c r="BR895" s="24"/>
      <c r="BS895" s="24"/>
      <c r="BT895" s="24"/>
      <c r="BU895" s="24"/>
      <c r="BV895" s="24"/>
      <c r="BW895" s="24"/>
      <c r="BX895" s="24"/>
      <c r="BY895" s="24"/>
      <c r="BZ895" s="24"/>
      <c r="CA895" s="24"/>
      <c r="CB895" s="24"/>
      <c r="CC895" s="24"/>
      <c r="CD895" s="24"/>
      <c r="CE895" s="24"/>
    </row>
    <row r="896" spans="46:83" x14ac:dyDescent="0.15">
      <c r="AT896" s="24"/>
      <c r="AU896" s="24"/>
      <c r="AV896" s="24"/>
      <c r="AW896" s="24"/>
      <c r="AX896" s="24"/>
      <c r="AY896" s="24"/>
      <c r="AZ896" s="24"/>
      <c r="BA896" s="24"/>
      <c r="BB896" s="24"/>
      <c r="BC896" s="24"/>
      <c r="BD896" s="24"/>
      <c r="BE896" s="24"/>
      <c r="BF896" s="24"/>
      <c r="BG896" s="24"/>
      <c r="BH896" s="24"/>
      <c r="BI896" s="24"/>
      <c r="BJ896" s="24"/>
      <c r="BK896" s="24"/>
      <c r="BL896" s="24"/>
      <c r="BM896" s="24"/>
      <c r="BN896" s="24"/>
      <c r="BO896" s="24"/>
      <c r="BP896" s="24"/>
      <c r="BQ896" s="24"/>
      <c r="BR896" s="24"/>
      <c r="BS896" s="24"/>
      <c r="BT896" s="24"/>
      <c r="BU896" s="24"/>
      <c r="BV896" s="24"/>
      <c r="BW896" s="24"/>
      <c r="BX896" s="24"/>
      <c r="BY896" s="24"/>
      <c r="BZ896" s="24"/>
      <c r="CA896" s="24"/>
      <c r="CB896" s="24"/>
      <c r="CC896" s="24"/>
      <c r="CD896" s="24"/>
      <c r="CE896" s="24"/>
    </row>
    <row r="897" spans="46:83" x14ac:dyDescent="0.15">
      <c r="AT897" s="24"/>
      <c r="AU897" s="24"/>
      <c r="AV897" s="24"/>
      <c r="AW897" s="24"/>
      <c r="AX897" s="24"/>
      <c r="AY897" s="24"/>
      <c r="AZ897" s="24"/>
      <c r="BA897" s="24"/>
      <c r="BB897" s="24"/>
      <c r="BC897" s="24"/>
      <c r="BD897" s="24"/>
      <c r="BE897" s="24"/>
      <c r="BF897" s="24"/>
      <c r="BG897" s="24"/>
      <c r="BH897" s="24"/>
      <c r="BI897" s="24"/>
      <c r="BJ897" s="24"/>
      <c r="BK897" s="24"/>
      <c r="BL897" s="24"/>
      <c r="BM897" s="24"/>
      <c r="BN897" s="24"/>
      <c r="BO897" s="24"/>
      <c r="BP897" s="24"/>
      <c r="BQ897" s="24"/>
      <c r="BR897" s="24"/>
      <c r="BS897" s="24"/>
      <c r="BT897" s="24"/>
      <c r="BU897" s="24"/>
      <c r="BV897" s="24"/>
      <c r="BW897" s="24"/>
      <c r="BX897" s="24"/>
      <c r="BY897" s="24"/>
      <c r="BZ897" s="24"/>
      <c r="CA897" s="24"/>
      <c r="CB897" s="24"/>
      <c r="CC897" s="24"/>
      <c r="CD897" s="24"/>
      <c r="CE897" s="24"/>
    </row>
    <row r="898" spans="46:83" x14ac:dyDescent="0.15">
      <c r="AT898" s="24"/>
      <c r="AU898" s="24"/>
      <c r="AV898" s="24"/>
      <c r="AW898" s="24"/>
      <c r="AX898" s="24"/>
      <c r="AY898" s="24"/>
      <c r="AZ898" s="24"/>
      <c r="BA898" s="24"/>
      <c r="BB898" s="24"/>
      <c r="BC898" s="24"/>
      <c r="BD898" s="24"/>
      <c r="BE898" s="24"/>
      <c r="BF898" s="24"/>
      <c r="BG898" s="24"/>
      <c r="BH898" s="24"/>
      <c r="BI898" s="24"/>
      <c r="BJ898" s="24"/>
      <c r="BK898" s="24"/>
      <c r="BL898" s="24"/>
      <c r="BM898" s="24"/>
      <c r="BN898" s="24"/>
      <c r="BO898" s="24"/>
      <c r="BP898" s="24"/>
      <c r="BQ898" s="24"/>
      <c r="BR898" s="24"/>
      <c r="BS898" s="24"/>
      <c r="BT898" s="24"/>
      <c r="BU898" s="24"/>
      <c r="BV898" s="24"/>
      <c r="BW898" s="24"/>
      <c r="BX898" s="24"/>
      <c r="BY898" s="24"/>
      <c r="BZ898" s="24"/>
      <c r="CA898" s="24"/>
      <c r="CB898" s="24"/>
      <c r="CC898" s="24"/>
      <c r="CD898" s="24"/>
      <c r="CE898" s="24"/>
    </row>
    <row r="899" spans="46:83" x14ac:dyDescent="0.15">
      <c r="AT899" s="24"/>
      <c r="AU899" s="24"/>
      <c r="AV899" s="24"/>
      <c r="AW899" s="24"/>
      <c r="AX899" s="24"/>
      <c r="AY899" s="24"/>
      <c r="AZ899" s="24"/>
      <c r="BA899" s="24"/>
      <c r="BB899" s="24"/>
      <c r="BC899" s="24"/>
      <c r="BD899" s="24"/>
      <c r="BE899" s="24"/>
      <c r="BF899" s="24"/>
      <c r="BG899" s="24"/>
      <c r="BH899" s="24"/>
      <c r="BI899" s="24"/>
      <c r="BJ899" s="24"/>
      <c r="BK899" s="24"/>
      <c r="BL899" s="24"/>
      <c r="BM899" s="24"/>
      <c r="BN899" s="24"/>
      <c r="BO899" s="24"/>
      <c r="BP899" s="24"/>
      <c r="BQ899" s="24"/>
      <c r="BR899" s="24"/>
      <c r="BS899" s="24"/>
      <c r="BT899" s="24"/>
      <c r="BU899" s="24"/>
      <c r="BV899" s="24"/>
      <c r="BW899" s="24"/>
      <c r="BX899" s="24"/>
      <c r="BY899" s="24"/>
      <c r="BZ899" s="24"/>
      <c r="CA899" s="24"/>
      <c r="CB899" s="24"/>
      <c r="CC899" s="24"/>
      <c r="CD899" s="24"/>
      <c r="CE899" s="24"/>
    </row>
    <row r="900" spans="46:83" x14ac:dyDescent="0.15">
      <c r="AT900" s="24"/>
      <c r="AU900" s="24"/>
      <c r="AV900" s="24"/>
      <c r="AW900" s="24"/>
      <c r="AX900" s="24"/>
      <c r="AY900" s="24"/>
      <c r="AZ900" s="24"/>
      <c r="BA900" s="24"/>
      <c r="BB900" s="24"/>
      <c r="BC900" s="24"/>
      <c r="BD900" s="24"/>
      <c r="BE900" s="24"/>
      <c r="BF900" s="24"/>
      <c r="BG900" s="24"/>
      <c r="BH900" s="24"/>
      <c r="BI900" s="24"/>
      <c r="BJ900" s="24"/>
      <c r="BK900" s="24"/>
      <c r="BL900" s="24"/>
      <c r="BM900" s="24"/>
      <c r="BN900" s="24"/>
      <c r="BO900" s="24"/>
      <c r="BP900" s="24"/>
      <c r="BQ900" s="24"/>
      <c r="BR900" s="24"/>
      <c r="BS900" s="24"/>
      <c r="BT900" s="24"/>
      <c r="BU900" s="24"/>
      <c r="BV900" s="24"/>
      <c r="BW900" s="24"/>
      <c r="BX900" s="24"/>
      <c r="BY900" s="24"/>
      <c r="BZ900" s="24"/>
      <c r="CA900" s="24"/>
      <c r="CB900" s="24"/>
      <c r="CC900" s="24"/>
      <c r="CD900" s="24"/>
      <c r="CE900" s="24"/>
    </row>
    <row r="901" spans="46:83" x14ac:dyDescent="0.15">
      <c r="AT901" s="24"/>
      <c r="AU901" s="24"/>
      <c r="AV901" s="24"/>
      <c r="AW901" s="24"/>
      <c r="AX901" s="24"/>
      <c r="AY901" s="24"/>
      <c r="AZ901" s="24"/>
      <c r="BA901" s="24"/>
      <c r="BB901" s="24"/>
      <c r="BC901" s="24"/>
      <c r="BD901" s="24"/>
      <c r="BE901" s="24"/>
      <c r="BF901" s="24"/>
      <c r="BG901" s="24"/>
      <c r="BH901" s="24"/>
      <c r="BI901" s="24"/>
      <c r="BJ901" s="24"/>
      <c r="BK901" s="24"/>
      <c r="BL901" s="24"/>
      <c r="BM901" s="24"/>
      <c r="BN901" s="24"/>
      <c r="BO901" s="24"/>
      <c r="BP901" s="24"/>
      <c r="BQ901" s="24"/>
      <c r="BR901" s="24"/>
      <c r="BS901" s="24"/>
      <c r="BT901" s="24"/>
      <c r="BU901" s="24"/>
      <c r="BV901" s="24"/>
      <c r="BW901" s="24"/>
      <c r="BX901" s="24"/>
      <c r="BY901" s="24"/>
      <c r="BZ901" s="24"/>
      <c r="CA901" s="24"/>
      <c r="CB901" s="24"/>
      <c r="CC901" s="24"/>
      <c r="CD901" s="24"/>
      <c r="CE901" s="24"/>
    </row>
    <row r="902" spans="46:83" x14ac:dyDescent="0.15">
      <c r="AT902" s="24"/>
      <c r="AU902" s="24"/>
      <c r="AV902" s="24"/>
      <c r="AW902" s="24"/>
      <c r="AX902" s="24"/>
      <c r="AY902" s="24"/>
      <c r="AZ902" s="24"/>
      <c r="BA902" s="24"/>
      <c r="BB902" s="24"/>
      <c r="BC902" s="24"/>
      <c r="BD902" s="24"/>
      <c r="BE902" s="24"/>
      <c r="BF902" s="24"/>
      <c r="BG902" s="24"/>
      <c r="BH902" s="24"/>
      <c r="BI902" s="24"/>
      <c r="BJ902" s="24"/>
      <c r="BK902" s="24"/>
      <c r="BL902" s="24"/>
      <c r="BM902" s="24"/>
      <c r="BN902" s="24"/>
      <c r="BO902" s="24"/>
      <c r="BP902" s="24"/>
      <c r="BQ902" s="24"/>
      <c r="BR902" s="24"/>
      <c r="BS902" s="24"/>
      <c r="BT902" s="24"/>
      <c r="BU902" s="24"/>
      <c r="BV902" s="24"/>
      <c r="BW902" s="24"/>
      <c r="BX902" s="24"/>
      <c r="BY902" s="24"/>
      <c r="BZ902" s="24"/>
      <c r="CA902" s="24"/>
      <c r="CB902" s="24"/>
      <c r="CC902" s="24"/>
      <c r="CD902" s="24"/>
      <c r="CE902" s="24"/>
    </row>
    <row r="903" spans="46:83" x14ac:dyDescent="0.15">
      <c r="AT903" s="24"/>
      <c r="AU903" s="24"/>
      <c r="AV903" s="24"/>
      <c r="AW903" s="24"/>
      <c r="AX903" s="24"/>
      <c r="AY903" s="24"/>
      <c r="AZ903" s="24"/>
      <c r="BA903" s="24"/>
      <c r="BB903" s="24"/>
      <c r="BC903" s="24"/>
      <c r="BD903" s="24"/>
      <c r="BE903" s="24"/>
      <c r="BF903" s="24"/>
      <c r="BG903" s="24"/>
      <c r="BH903" s="24"/>
      <c r="BI903" s="24"/>
      <c r="BJ903" s="24"/>
      <c r="BK903" s="24"/>
      <c r="BL903" s="24"/>
      <c r="BM903" s="24"/>
      <c r="BN903" s="24"/>
      <c r="BO903" s="24"/>
      <c r="BP903" s="24"/>
      <c r="BQ903" s="24"/>
      <c r="BR903" s="24"/>
      <c r="BS903" s="24"/>
      <c r="BT903" s="24"/>
      <c r="BU903" s="24"/>
      <c r="BV903" s="24"/>
      <c r="BW903" s="24"/>
      <c r="BX903" s="24"/>
      <c r="BY903" s="24"/>
      <c r="BZ903" s="24"/>
      <c r="CA903" s="24"/>
      <c r="CB903" s="24"/>
      <c r="CC903" s="24"/>
      <c r="CD903" s="24"/>
      <c r="CE903" s="24"/>
    </row>
    <row r="904" spans="46:83" x14ac:dyDescent="0.15">
      <c r="AT904" s="24"/>
      <c r="AU904" s="24"/>
      <c r="AV904" s="24"/>
      <c r="AW904" s="24"/>
      <c r="AX904" s="24"/>
      <c r="AY904" s="24"/>
      <c r="AZ904" s="24"/>
      <c r="BA904" s="24"/>
      <c r="BB904" s="24"/>
      <c r="BC904" s="24"/>
      <c r="BD904" s="24"/>
      <c r="BE904" s="24"/>
      <c r="BF904" s="24"/>
      <c r="BG904" s="24"/>
      <c r="BH904" s="24"/>
      <c r="BI904" s="24"/>
      <c r="BJ904" s="24"/>
      <c r="BK904" s="24"/>
      <c r="BL904" s="24"/>
      <c r="BM904" s="24"/>
      <c r="BN904" s="24"/>
      <c r="BO904" s="24"/>
      <c r="BP904" s="24"/>
      <c r="BQ904" s="24"/>
      <c r="BR904" s="24"/>
      <c r="BS904" s="24"/>
      <c r="BT904" s="24"/>
      <c r="BU904" s="24"/>
      <c r="BV904" s="24"/>
      <c r="BW904" s="24"/>
      <c r="BX904" s="24"/>
      <c r="BY904" s="24"/>
      <c r="BZ904" s="24"/>
      <c r="CA904" s="24"/>
      <c r="CB904" s="24"/>
      <c r="CC904" s="24"/>
      <c r="CD904" s="24"/>
      <c r="CE904" s="24"/>
    </row>
    <row r="905" spans="46:83" x14ac:dyDescent="0.15">
      <c r="AT905" s="24"/>
      <c r="AU905" s="24"/>
      <c r="AV905" s="24"/>
      <c r="AW905" s="24"/>
      <c r="AX905" s="24"/>
      <c r="AY905" s="24"/>
      <c r="AZ905" s="24"/>
      <c r="BA905" s="24"/>
      <c r="BB905" s="24"/>
      <c r="BC905" s="24"/>
      <c r="BD905" s="24"/>
      <c r="BE905" s="24"/>
      <c r="BF905" s="24"/>
      <c r="BG905" s="24"/>
      <c r="BH905" s="24"/>
      <c r="BI905" s="24"/>
      <c r="BJ905" s="24"/>
      <c r="BK905" s="24"/>
      <c r="BL905" s="24"/>
      <c r="BM905" s="24"/>
      <c r="BN905" s="24"/>
      <c r="BO905" s="24"/>
      <c r="BP905" s="24"/>
      <c r="BQ905" s="24"/>
      <c r="BR905" s="24"/>
      <c r="BS905" s="24"/>
      <c r="BT905" s="24"/>
      <c r="BU905" s="24"/>
      <c r="BV905" s="24"/>
      <c r="BW905" s="24"/>
      <c r="BX905" s="24"/>
      <c r="BY905" s="24"/>
      <c r="BZ905" s="24"/>
      <c r="CA905" s="24"/>
      <c r="CB905" s="24"/>
      <c r="CC905" s="24"/>
      <c r="CD905" s="24"/>
      <c r="CE905" s="24"/>
    </row>
    <row r="906" spans="46:83" x14ac:dyDescent="0.15">
      <c r="AT906" s="24"/>
      <c r="AU906" s="24"/>
      <c r="AV906" s="24"/>
      <c r="AW906" s="24"/>
      <c r="AX906" s="24"/>
      <c r="AY906" s="24"/>
      <c r="AZ906" s="24"/>
      <c r="BA906" s="24"/>
      <c r="BB906" s="24"/>
      <c r="BC906" s="24"/>
      <c r="BD906" s="24"/>
      <c r="BE906" s="24"/>
      <c r="BF906" s="24"/>
      <c r="BG906" s="24"/>
      <c r="BH906" s="24"/>
      <c r="BI906" s="24"/>
      <c r="BJ906" s="24"/>
      <c r="BK906" s="24"/>
      <c r="BL906" s="24"/>
      <c r="BM906" s="24"/>
      <c r="BN906" s="24"/>
      <c r="BO906" s="24"/>
      <c r="BP906" s="24"/>
      <c r="BQ906" s="24"/>
      <c r="BR906" s="24"/>
      <c r="BS906" s="24"/>
      <c r="BT906" s="24"/>
      <c r="BU906" s="24"/>
      <c r="BV906" s="24"/>
      <c r="BW906" s="24"/>
      <c r="BX906" s="24"/>
      <c r="BY906" s="24"/>
      <c r="BZ906" s="24"/>
      <c r="CA906" s="24"/>
      <c r="CB906" s="24"/>
      <c r="CC906" s="24"/>
      <c r="CD906" s="24"/>
      <c r="CE906" s="24"/>
    </row>
    <row r="907" spans="46:83" x14ac:dyDescent="0.15">
      <c r="AT907" s="24"/>
      <c r="AU907" s="24"/>
      <c r="AV907" s="24"/>
      <c r="AW907" s="24"/>
      <c r="AX907" s="24"/>
      <c r="AY907" s="24"/>
      <c r="AZ907" s="24"/>
      <c r="BA907" s="24"/>
      <c r="BB907" s="24"/>
      <c r="BC907" s="24"/>
      <c r="BD907" s="24"/>
      <c r="BE907" s="24"/>
      <c r="BF907" s="24"/>
      <c r="BG907" s="24"/>
      <c r="BH907" s="24"/>
      <c r="BI907" s="24"/>
      <c r="BJ907" s="24"/>
      <c r="BK907" s="24"/>
      <c r="BL907" s="24"/>
      <c r="BM907" s="24"/>
      <c r="BN907" s="24"/>
      <c r="BO907" s="24"/>
      <c r="BP907" s="24"/>
      <c r="BQ907" s="24"/>
      <c r="BR907" s="24"/>
      <c r="BS907" s="24"/>
      <c r="BT907" s="24"/>
      <c r="BU907" s="24"/>
      <c r="BV907" s="24"/>
      <c r="BW907" s="24"/>
      <c r="BX907" s="24"/>
      <c r="BY907" s="24"/>
      <c r="BZ907" s="24"/>
      <c r="CA907" s="24"/>
      <c r="CB907" s="24"/>
      <c r="CC907" s="24"/>
      <c r="CD907" s="24"/>
      <c r="CE907" s="24"/>
    </row>
    <row r="908" spans="46:83" x14ac:dyDescent="0.15">
      <c r="AT908" s="24"/>
      <c r="AU908" s="24"/>
      <c r="AV908" s="24"/>
      <c r="AW908" s="24"/>
      <c r="AX908" s="24"/>
      <c r="AY908" s="24"/>
      <c r="AZ908" s="24"/>
      <c r="BA908" s="24"/>
      <c r="BB908" s="24"/>
      <c r="BC908" s="24"/>
      <c r="BD908" s="24"/>
      <c r="BE908" s="24"/>
      <c r="BF908" s="24"/>
      <c r="BG908" s="24"/>
      <c r="BH908" s="24"/>
      <c r="BI908" s="24"/>
      <c r="BJ908" s="24"/>
      <c r="BK908" s="24"/>
      <c r="BL908" s="24"/>
      <c r="BM908" s="24"/>
      <c r="BN908" s="24"/>
      <c r="BO908" s="24"/>
      <c r="BP908" s="24"/>
      <c r="BQ908" s="24"/>
      <c r="BR908" s="24"/>
      <c r="BS908" s="24"/>
      <c r="BT908" s="24"/>
      <c r="BU908" s="24"/>
      <c r="BV908" s="24"/>
      <c r="BW908" s="24"/>
      <c r="BX908" s="24"/>
      <c r="BY908" s="24"/>
      <c r="BZ908" s="24"/>
      <c r="CA908" s="24"/>
      <c r="CB908" s="24"/>
      <c r="CC908" s="24"/>
      <c r="CD908" s="24"/>
      <c r="CE908" s="24"/>
    </row>
    <row r="909" spans="46:83" x14ac:dyDescent="0.15">
      <c r="AT909" s="24"/>
      <c r="AU909" s="24"/>
      <c r="AV909" s="24"/>
      <c r="AW909" s="24"/>
      <c r="AX909" s="24"/>
      <c r="AY909" s="24"/>
      <c r="AZ909" s="24"/>
      <c r="BA909" s="24"/>
      <c r="BB909" s="24"/>
      <c r="BC909" s="24"/>
      <c r="BD909" s="24"/>
      <c r="BE909" s="24"/>
      <c r="BF909" s="24"/>
      <c r="BG909" s="24"/>
      <c r="BH909" s="24"/>
      <c r="BI909" s="24"/>
      <c r="BJ909" s="24"/>
      <c r="BK909" s="24"/>
      <c r="BL909" s="24"/>
      <c r="BM909" s="24"/>
      <c r="BN909" s="24"/>
      <c r="BO909" s="24"/>
      <c r="BP909" s="24"/>
      <c r="BQ909" s="24"/>
      <c r="BR909" s="24"/>
      <c r="BS909" s="24"/>
      <c r="BT909" s="24"/>
      <c r="BU909" s="24"/>
      <c r="BV909" s="24"/>
      <c r="BW909" s="24"/>
      <c r="BX909" s="24"/>
      <c r="BY909" s="24"/>
      <c r="BZ909" s="24"/>
      <c r="CA909" s="24"/>
      <c r="CB909" s="24"/>
      <c r="CC909" s="24"/>
      <c r="CD909" s="24"/>
      <c r="CE909" s="24"/>
    </row>
    <row r="910" spans="46:83" x14ac:dyDescent="0.15">
      <c r="AT910" s="24"/>
      <c r="AU910" s="24"/>
      <c r="AV910" s="24"/>
      <c r="AW910" s="24"/>
      <c r="AX910" s="24"/>
      <c r="AY910" s="24"/>
      <c r="AZ910" s="24"/>
      <c r="BA910" s="24"/>
      <c r="BB910" s="24"/>
      <c r="BC910" s="24"/>
      <c r="BD910" s="24"/>
      <c r="BE910" s="24"/>
      <c r="BF910" s="24"/>
      <c r="BG910" s="24"/>
      <c r="BH910" s="24"/>
      <c r="BI910" s="24"/>
      <c r="BJ910" s="24"/>
      <c r="BK910" s="24"/>
      <c r="BL910" s="24"/>
      <c r="BM910" s="24"/>
      <c r="BN910" s="24"/>
      <c r="BO910" s="24"/>
      <c r="BP910" s="24"/>
      <c r="BQ910" s="24"/>
      <c r="BR910" s="24"/>
      <c r="BS910" s="24"/>
      <c r="BT910" s="24"/>
      <c r="BU910" s="24"/>
      <c r="BV910" s="24"/>
      <c r="BW910" s="24"/>
      <c r="BX910" s="24"/>
      <c r="BY910" s="24"/>
      <c r="BZ910" s="24"/>
      <c r="CA910" s="24"/>
      <c r="CB910" s="24"/>
      <c r="CC910" s="24"/>
      <c r="CD910" s="24"/>
      <c r="CE910" s="24"/>
    </row>
    <row r="911" spans="46:83" x14ac:dyDescent="0.15">
      <c r="AT911" s="24"/>
      <c r="AU911" s="24"/>
      <c r="AV911" s="24"/>
      <c r="AW911" s="24"/>
      <c r="AX911" s="24"/>
      <c r="AY911" s="24"/>
      <c r="AZ911" s="24"/>
      <c r="BA911" s="24"/>
      <c r="BB911" s="24"/>
      <c r="BC911" s="24"/>
      <c r="BD911" s="24"/>
      <c r="BE911" s="24"/>
      <c r="BF911" s="24"/>
      <c r="BG911" s="24"/>
      <c r="BH911" s="24"/>
      <c r="BI911" s="24"/>
      <c r="BJ911" s="24"/>
      <c r="BK911" s="24"/>
      <c r="BL911" s="24"/>
      <c r="BM911" s="24"/>
      <c r="BN911" s="24"/>
      <c r="BO911" s="24"/>
      <c r="BP911" s="24"/>
      <c r="BQ911" s="24"/>
      <c r="BR911" s="24"/>
      <c r="BS911" s="24"/>
      <c r="BT911" s="24"/>
      <c r="BU911" s="24"/>
      <c r="BV911" s="24"/>
      <c r="BW911" s="24"/>
      <c r="BX911" s="24"/>
      <c r="BY911" s="24"/>
      <c r="BZ911" s="24"/>
      <c r="CA911" s="24"/>
      <c r="CB911" s="24"/>
      <c r="CC911" s="24"/>
      <c r="CD911" s="24"/>
      <c r="CE911" s="24"/>
    </row>
    <row r="912" spans="46:83" x14ac:dyDescent="0.15">
      <c r="AT912" s="24"/>
      <c r="AU912" s="24"/>
      <c r="AV912" s="24"/>
      <c r="AW912" s="24"/>
      <c r="AX912" s="24"/>
      <c r="AY912" s="24"/>
      <c r="AZ912" s="24"/>
      <c r="BA912" s="24"/>
      <c r="BB912" s="24"/>
      <c r="BC912" s="24"/>
      <c r="BD912" s="24"/>
      <c r="BE912" s="24"/>
      <c r="BF912" s="24"/>
      <c r="BG912" s="24"/>
      <c r="BH912" s="24"/>
      <c r="BI912" s="24"/>
      <c r="BJ912" s="24"/>
      <c r="BK912" s="24"/>
      <c r="BL912" s="24"/>
      <c r="BM912" s="24"/>
      <c r="BN912" s="24"/>
      <c r="BO912" s="24"/>
      <c r="BP912" s="24"/>
      <c r="BQ912" s="24"/>
      <c r="BR912" s="24"/>
      <c r="BS912" s="24"/>
      <c r="BT912" s="24"/>
      <c r="BU912" s="24"/>
      <c r="BV912" s="24"/>
      <c r="BW912" s="24"/>
      <c r="BX912" s="24"/>
      <c r="BY912" s="24"/>
      <c r="BZ912" s="24"/>
      <c r="CA912" s="24"/>
      <c r="CB912" s="24"/>
      <c r="CC912" s="24"/>
      <c r="CD912" s="24"/>
      <c r="CE912" s="24"/>
    </row>
    <row r="913" spans="46:83" x14ac:dyDescent="0.15">
      <c r="AT913" s="24"/>
      <c r="AU913" s="24"/>
      <c r="AV913" s="24"/>
      <c r="AW913" s="24"/>
      <c r="AX913" s="24"/>
      <c r="AY913" s="24"/>
      <c r="AZ913" s="24"/>
      <c r="BA913" s="24"/>
      <c r="BB913" s="24"/>
      <c r="BC913" s="24"/>
      <c r="BD913" s="24"/>
      <c r="BE913" s="24"/>
      <c r="BF913" s="24"/>
      <c r="BG913" s="24"/>
      <c r="BH913" s="24"/>
      <c r="BI913" s="24"/>
      <c r="BJ913" s="24"/>
      <c r="BK913" s="24"/>
      <c r="BL913" s="24"/>
      <c r="BM913" s="24"/>
      <c r="BN913" s="24"/>
      <c r="BO913" s="24"/>
      <c r="BP913" s="24"/>
      <c r="BQ913" s="24"/>
      <c r="BR913" s="24"/>
      <c r="BS913" s="24"/>
      <c r="BT913" s="24"/>
      <c r="BU913" s="24"/>
      <c r="BV913" s="24"/>
      <c r="BW913" s="24"/>
      <c r="BX913" s="24"/>
      <c r="BY913" s="24"/>
      <c r="BZ913" s="24"/>
      <c r="CA913" s="24"/>
      <c r="CB913" s="24"/>
      <c r="CC913" s="24"/>
      <c r="CD913" s="24"/>
      <c r="CE913" s="24"/>
    </row>
    <row r="914" spans="46:83" x14ac:dyDescent="0.15">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row>
    <row r="915" spans="46:83" x14ac:dyDescent="0.15">
      <c r="AT915" s="24"/>
      <c r="AU915" s="24"/>
      <c r="AV915" s="24"/>
      <c r="AW915" s="24"/>
      <c r="AX915" s="24"/>
      <c r="AY915" s="24"/>
      <c r="AZ915" s="24"/>
      <c r="BA915" s="24"/>
      <c r="BB915" s="24"/>
      <c r="BC915" s="24"/>
      <c r="BD915" s="24"/>
      <c r="BE915" s="24"/>
      <c r="BF915" s="24"/>
      <c r="BG915" s="24"/>
      <c r="BH915" s="24"/>
      <c r="BI915" s="24"/>
      <c r="BJ915" s="24"/>
      <c r="BK915" s="24"/>
      <c r="BL915" s="24"/>
      <c r="BM915" s="24"/>
      <c r="BN915" s="24"/>
      <c r="BO915" s="24"/>
      <c r="BP915" s="24"/>
      <c r="BQ915" s="24"/>
      <c r="BR915" s="24"/>
      <c r="BS915" s="24"/>
      <c r="BT915" s="24"/>
      <c r="BU915" s="24"/>
      <c r="BV915" s="24"/>
      <c r="BW915" s="24"/>
      <c r="BX915" s="24"/>
      <c r="BY915" s="24"/>
      <c r="BZ915" s="24"/>
      <c r="CA915" s="24"/>
      <c r="CB915" s="24"/>
      <c r="CC915" s="24"/>
      <c r="CD915" s="24"/>
      <c r="CE915" s="24"/>
    </row>
    <row r="916" spans="46:83" x14ac:dyDescent="0.15">
      <c r="AT916" s="24"/>
      <c r="AU916" s="24"/>
      <c r="AV916" s="24"/>
      <c r="AW916" s="24"/>
      <c r="AX916" s="24"/>
      <c r="AY916" s="24"/>
      <c r="AZ916" s="24"/>
      <c r="BA916" s="24"/>
      <c r="BB916" s="24"/>
      <c r="BC916" s="24"/>
      <c r="BD916" s="24"/>
      <c r="BE916" s="24"/>
      <c r="BF916" s="24"/>
      <c r="BG916" s="24"/>
      <c r="BH916" s="24"/>
      <c r="BI916" s="24"/>
      <c r="BJ916" s="24"/>
      <c r="BK916" s="24"/>
      <c r="BL916" s="24"/>
      <c r="BM916" s="24"/>
      <c r="BN916" s="24"/>
      <c r="BO916" s="24"/>
      <c r="BP916" s="24"/>
      <c r="BQ916" s="24"/>
      <c r="BR916" s="24"/>
      <c r="BS916" s="24"/>
      <c r="BT916" s="24"/>
      <c r="BU916" s="24"/>
      <c r="BV916" s="24"/>
      <c r="BW916" s="24"/>
      <c r="BX916" s="24"/>
      <c r="BY916" s="24"/>
      <c r="BZ916" s="24"/>
      <c r="CA916" s="24"/>
      <c r="CB916" s="24"/>
      <c r="CC916" s="24"/>
      <c r="CD916" s="24"/>
      <c r="CE916" s="24"/>
    </row>
    <row r="917" spans="46:83" x14ac:dyDescent="0.15">
      <c r="AT917" s="24"/>
      <c r="AU917" s="24"/>
      <c r="AV917" s="24"/>
      <c r="AW917" s="24"/>
      <c r="AX917" s="24"/>
      <c r="AY917" s="24"/>
      <c r="AZ917" s="24"/>
      <c r="BA917" s="24"/>
      <c r="BB917" s="24"/>
      <c r="BC917" s="24"/>
      <c r="BD917" s="24"/>
      <c r="BE917" s="24"/>
      <c r="BF917" s="24"/>
      <c r="BG917" s="24"/>
      <c r="BH917" s="24"/>
      <c r="BI917" s="24"/>
      <c r="BJ917" s="24"/>
      <c r="BK917" s="24"/>
      <c r="BL917" s="24"/>
      <c r="BM917" s="24"/>
      <c r="BN917" s="24"/>
      <c r="BO917" s="24"/>
      <c r="BP917" s="24"/>
      <c r="BQ917" s="24"/>
      <c r="BR917" s="24"/>
      <c r="BS917" s="24"/>
      <c r="BT917" s="24"/>
      <c r="BU917" s="24"/>
      <c r="BV917" s="24"/>
      <c r="BW917" s="24"/>
      <c r="BX917" s="24"/>
      <c r="BY917" s="24"/>
      <c r="BZ917" s="24"/>
      <c r="CA917" s="24"/>
      <c r="CB917" s="24"/>
      <c r="CC917" s="24"/>
      <c r="CD917" s="24"/>
      <c r="CE917" s="24"/>
    </row>
    <row r="918" spans="46:83" x14ac:dyDescent="0.15">
      <c r="AT918" s="24"/>
      <c r="AU918" s="24"/>
      <c r="AV918" s="24"/>
      <c r="AW918" s="24"/>
      <c r="AX918" s="24"/>
      <c r="AY918" s="24"/>
      <c r="AZ918" s="24"/>
      <c r="BA918" s="24"/>
      <c r="BB918" s="24"/>
      <c r="BC918" s="24"/>
      <c r="BD918" s="24"/>
      <c r="BE918" s="24"/>
      <c r="BF918" s="24"/>
      <c r="BG918" s="24"/>
      <c r="BH918" s="24"/>
      <c r="BI918" s="24"/>
      <c r="BJ918" s="24"/>
      <c r="BK918" s="24"/>
      <c r="BL918" s="24"/>
      <c r="BM918" s="24"/>
      <c r="BN918" s="24"/>
      <c r="BO918" s="24"/>
      <c r="BP918" s="24"/>
      <c r="BQ918" s="24"/>
      <c r="BR918" s="24"/>
      <c r="BS918" s="24"/>
      <c r="BT918" s="24"/>
      <c r="BU918" s="24"/>
      <c r="BV918" s="24"/>
      <c r="BW918" s="24"/>
      <c r="BX918" s="24"/>
      <c r="BY918" s="24"/>
      <c r="BZ918" s="24"/>
      <c r="CA918" s="24"/>
      <c r="CB918" s="24"/>
      <c r="CC918" s="24"/>
      <c r="CD918" s="24"/>
      <c r="CE918" s="24"/>
    </row>
    <row r="919" spans="46:83" x14ac:dyDescent="0.15">
      <c r="AT919" s="24"/>
      <c r="AU919" s="24"/>
      <c r="AV919" s="24"/>
      <c r="AW919" s="24"/>
      <c r="AX919" s="24"/>
      <c r="AY919" s="24"/>
      <c r="AZ919" s="24"/>
      <c r="BA919" s="24"/>
      <c r="BB919" s="24"/>
      <c r="BC919" s="24"/>
      <c r="BD919" s="24"/>
      <c r="BE919" s="24"/>
      <c r="BF919" s="24"/>
      <c r="BG919" s="24"/>
      <c r="BH919" s="24"/>
      <c r="BI919" s="24"/>
      <c r="BJ919" s="24"/>
      <c r="BK919" s="24"/>
      <c r="BL919" s="24"/>
      <c r="BM919" s="24"/>
      <c r="BN919" s="24"/>
      <c r="BO919" s="24"/>
      <c r="BP919" s="24"/>
      <c r="BQ919" s="24"/>
      <c r="BR919" s="24"/>
      <c r="BS919" s="24"/>
      <c r="BT919" s="24"/>
      <c r="BU919" s="24"/>
      <c r="BV919" s="24"/>
      <c r="BW919" s="24"/>
      <c r="BX919" s="24"/>
      <c r="BY919" s="24"/>
      <c r="BZ919" s="24"/>
      <c r="CA919" s="24"/>
      <c r="CB919" s="24"/>
      <c r="CC919" s="24"/>
      <c r="CD919" s="24"/>
      <c r="CE919" s="24"/>
    </row>
    <row r="920" spans="46:83" x14ac:dyDescent="0.15">
      <c r="AT920" s="24"/>
      <c r="AU920" s="24"/>
      <c r="AV920" s="24"/>
      <c r="AW920" s="24"/>
      <c r="AX920" s="24"/>
      <c r="AY920" s="24"/>
      <c r="AZ920" s="24"/>
      <c r="BA920" s="24"/>
      <c r="BB920" s="24"/>
      <c r="BC920" s="24"/>
      <c r="BD920" s="24"/>
      <c r="BE920" s="24"/>
      <c r="BF920" s="24"/>
      <c r="BG920" s="24"/>
      <c r="BH920" s="24"/>
      <c r="BI920" s="24"/>
      <c r="BJ920" s="24"/>
      <c r="BK920" s="24"/>
      <c r="BL920" s="24"/>
      <c r="BM920" s="24"/>
      <c r="BN920" s="24"/>
      <c r="BO920" s="24"/>
      <c r="BP920" s="24"/>
      <c r="BQ920" s="24"/>
      <c r="BR920" s="24"/>
      <c r="BS920" s="24"/>
      <c r="BT920" s="24"/>
      <c r="BU920" s="24"/>
      <c r="BV920" s="24"/>
      <c r="BW920" s="24"/>
      <c r="BX920" s="24"/>
      <c r="BY920" s="24"/>
      <c r="BZ920" s="24"/>
      <c r="CA920" s="24"/>
      <c r="CB920" s="24"/>
      <c r="CC920" s="24"/>
      <c r="CD920" s="24"/>
      <c r="CE920" s="24"/>
    </row>
    <row r="921" spans="46:83" x14ac:dyDescent="0.15">
      <c r="AT921" s="24"/>
      <c r="AU921" s="24"/>
      <c r="AV921" s="24"/>
      <c r="AW921" s="24"/>
      <c r="AX921" s="24"/>
      <c r="AY921" s="24"/>
      <c r="AZ921" s="24"/>
      <c r="BA921" s="24"/>
      <c r="BB921" s="24"/>
      <c r="BC921" s="24"/>
      <c r="BD921" s="24"/>
      <c r="BE921" s="24"/>
      <c r="BF921" s="24"/>
      <c r="BG921" s="24"/>
      <c r="BH921" s="24"/>
      <c r="BI921" s="24"/>
      <c r="BJ921" s="24"/>
      <c r="BK921" s="24"/>
      <c r="BL921" s="24"/>
      <c r="BM921" s="24"/>
      <c r="BN921" s="24"/>
      <c r="BO921" s="24"/>
      <c r="BP921" s="24"/>
      <c r="BQ921" s="24"/>
      <c r="BR921" s="24"/>
      <c r="BS921" s="24"/>
      <c r="BT921" s="24"/>
      <c r="BU921" s="24"/>
      <c r="BV921" s="24"/>
      <c r="BW921" s="24"/>
      <c r="BX921" s="24"/>
      <c r="BY921" s="24"/>
      <c r="BZ921" s="24"/>
      <c r="CA921" s="24"/>
      <c r="CB921" s="24"/>
      <c r="CC921" s="24"/>
      <c r="CD921" s="24"/>
      <c r="CE921" s="24"/>
    </row>
    <row r="922" spans="46:83" x14ac:dyDescent="0.15">
      <c r="AT922" s="24"/>
      <c r="AU922" s="24"/>
      <c r="AV922" s="24"/>
      <c r="AW922" s="24"/>
      <c r="AX922" s="24"/>
      <c r="AY922" s="24"/>
      <c r="AZ922" s="24"/>
      <c r="BA922" s="24"/>
      <c r="BB922" s="24"/>
      <c r="BC922" s="24"/>
      <c r="BD922" s="24"/>
      <c r="BE922" s="24"/>
      <c r="BF922" s="24"/>
      <c r="BG922" s="24"/>
      <c r="BH922" s="24"/>
      <c r="BI922" s="24"/>
      <c r="BJ922" s="24"/>
      <c r="BK922" s="24"/>
      <c r="BL922" s="24"/>
      <c r="BM922" s="24"/>
      <c r="BN922" s="24"/>
      <c r="BO922" s="24"/>
      <c r="BP922" s="24"/>
      <c r="BQ922" s="24"/>
      <c r="BR922" s="24"/>
      <c r="BS922" s="24"/>
      <c r="BT922" s="24"/>
      <c r="BU922" s="24"/>
      <c r="BV922" s="24"/>
      <c r="BW922" s="24"/>
      <c r="BX922" s="24"/>
      <c r="BY922" s="24"/>
      <c r="BZ922" s="24"/>
      <c r="CA922" s="24"/>
      <c r="CB922" s="24"/>
      <c r="CC922" s="24"/>
      <c r="CD922" s="24"/>
      <c r="CE922" s="24"/>
    </row>
    <row r="923" spans="46:83" x14ac:dyDescent="0.15">
      <c r="AT923" s="24"/>
      <c r="AU923" s="24"/>
      <c r="AV923" s="24"/>
      <c r="AW923" s="24"/>
      <c r="AX923" s="24"/>
      <c r="AY923" s="24"/>
      <c r="AZ923" s="24"/>
      <c r="BA923" s="24"/>
      <c r="BB923" s="24"/>
      <c r="BC923" s="24"/>
      <c r="BD923" s="24"/>
      <c r="BE923" s="24"/>
      <c r="BF923" s="24"/>
      <c r="BG923" s="24"/>
      <c r="BH923" s="24"/>
      <c r="BI923" s="24"/>
      <c r="BJ923" s="24"/>
      <c r="BK923" s="24"/>
      <c r="BL923" s="24"/>
      <c r="BM923" s="24"/>
      <c r="BN923" s="24"/>
      <c r="BO923" s="24"/>
      <c r="BP923" s="24"/>
      <c r="BQ923" s="24"/>
      <c r="BR923" s="24"/>
      <c r="BS923" s="24"/>
      <c r="BT923" s="24"/>
      <c r="BU923" s="24"/>
      <c r="BV923" s="24"/>
      <c r="BW923" s="24"/>
      <c r="BX923" s="24"/>
      <c r="BY923" s="24"/>
      <c r="BZ923" s="24"/>
      <c r="CA923" s="24"/>
      <c r="CB923" s="24"/>
      <c r="CC923" s="24"/>
      <c r="CD923" s="24"/>
      <c r="CE923" s="24"/>
    </row>
    <row r="924" spans="46:83" x14ac:dyDescent="0.15">
      <c r="AT924" s="24"/>
      <c r="AU924" s="24"/>
      <c r="AV924" s="24"/>
      <c r="AW924" s="24"/>
      <c r="AX924" s="24"/>
      <c r="AY924" s="24"/>
      <c r="AZ924" s="24"/>
      <c r="BA924" s="24"/>
      <c r="BB924" s="24"/>
      <c r="BC924" s="24"/>
      <c r="BD924" s="24"/>
      <c r="BE924" s="24"/>
      <c r="BF924" s="24"/>
      <c r="BG924" s="24"/>
      <c r="BH924" s="24"/>
      <c r="BI924" s="24"/>
      <c r="BJ924" s="24"/>
      <c r="BK924" s="24"/>
      <c r="BL924" s="24"/>
      <c r="BM924" s="24"/>
      <c r="BN924" s="24"/>
      <c r="BO924" s="24"/>
      <c r="BP924" s="24"/>
      <c r="BQ924" s="24"/>
      <c r="BR924" s="24"/>
      <c r="BS924" s="24"/>
      <c r="BT924" s="24"/>
      <c r="BU924" s="24"/>
      <c r="BV924" s="24"/>
      <c r="BW924" s="24"/>
      <c r="BX924" s="24"/>
      <c r="BY924" s="24"/>
      <c r="BZ924" s="24"/>
      <c r="CA924" s="24"/>
      <c r="CB924" s="24"/>
      <c r="CC924" s="24"/>
      <c r="CD924" s="24"/>
      <c r="CE924" s="24"/>
    </row>
    <row r="925" spans="46:83" x14ac:dyDescent="0.15">
      <c r="AT925" s="24"/>
      <c r="AU925" s="24"/>
      <c r="AV925" s="24"/>
      <c r="AW925" s="24"/>
      <c r="AX925" s="24"/>
      <c r="AY925" s="24"/>
      <c r="AZ925" s="24"/>
      <c r="BA925" s="24"/>
      <c r="BB925" s="24"/>
      <c r="BC925" s="24"/>
      <c r="BD925" s="24"/>
      <c r="BE925" s="24"/>
      <c r="BF925" s="24"/>
      <c r="BG925" s="24"/>
      <c r="BH925" s="24"/>
      <c r="BI925" s="24"/>
      <c r="BJ925" s="24"/>
      <c r="BK925" s="24"/>
      <c r="BL925" s="24"/>
      <c r="BM925" s="24"/>
      <c r="BN925" s="24"/>
      <c r="BO925" s="24"/>
      <c r="BP925" s="24"/>
      <c r="BQ925" s="24"/>
      <c r="BR925" s="24"/>
      <c r="BS925" s="24"/>
      <c r="BT925" s="24"/>
      <c r="BU925" s="24"/>
      <c r="BV925" s="24"/>
      <c r="BW925" s="24"/>
      <c r="BX925" s="24"/>
      <c r="BY925" s="24"/>
      <c r="BZ925" s="24"/>
      <c r="CA925" s="24"/>
      <c r="CB925" s="24"/>
      <c r="CC925" s="24"/>
      <c r="CD925" s="24"/>
      <c r="CE925" s="24"/>
    </row>
    <row r="926" spans="46:83" x14ac:dyDescent="0.15">
      <c r="AT926" s="24"/>
      <c r="AU926" s="24"/>
      <c r="AV926" s="24"/>
      <c r="AW926" s="24"/>
      <c r="AX926" s="24"/>
      <c r="AY926" s="24"/>
      <c r="AZ926" s="24"/>
      <c r="BA926" s="24"/>
      <c r="BB926" s="24"/>
      <c r="BC926" s="24"/>
      <c r="BD926" s="24"/>
      <c r="BE926" s="24"/>
      <c r="BF926" s="24"/>
      <c r="BG926" s="24"/>
      <c r="BH926" s="24"/>
      <c r="BI926" s="24"/>
      <c r="BJ926" s="24"/>
      <c r="BK926" s="24"/>
      <c r="BL926" s="24"/>
      <c r="BM926" s="24"/>
      <c r="BN926" s="24"/>
      <c r="BO926" s="24"/>
      <c r="BP926" s="24"/>
      <c r="BQ926" s="24"/>
      <c r="BR926" s="24"/>
      <c r="BS926" s="24"/>
      <c r="BT926" s="24"/>
      <c r="BU926" s="24"/>
      <c r="BV926" s="24"/>
      <c r="BW926" s="24"/>
      <c r="BX926" s="24"/>
      <c r="BY926" s="24"/>
      <c r="BZ926" s="24"/>
      <c r="CA926" s="24"/>
      <c r="CB926" s="24"/>
      <c r="CC926" s="24"/>
      <c r="CD926" s="24"/>
      <c r="CE926" s="24"/>
    </row>
    <row r="927" spans="46:83" x14ac:dyDescent="0.15">
      <c r="AT927" s="24"/>
      <c r="AU927" s="24"/>
      <c r="AV927" s="24"/>
      <c r="AW927" s="24"/>
      <c r="AX927" s="24"/>
      <c r="AY927" s="24"/>
      <c r="AZ927" s="24"/>
      <c r="BA927" s="24"/>
      <c r="BB927" s="24"/>
      <c r="BC927" s="24"/>
      <c r="BD927" s="24"/>
      <c r="BE927" s="24"/>
      <c r="BF927" s="24"/>
      <c r="BG927" s="24"/>
      <c r="BH927" s="24"/>
      <c r="BI927" s="24"/>
      <c r="BJ927" s="24"/>
      <c r="BK927" s="24"/>
      <c r="BL927" s="24"/>
      <c r="BM927" s="24"/>
      <c r="BN927" s="24"/>
      <c r="BO927" s="24"/>
      <c r="BP927" s="24"/>
      <c r="BQ927" s="24"/>
      <c r="BR927" s="24"/>
      <c r="BS927" s="24"/>
      <c r="BT927" s="24"/>
      <c r="BU927" s="24"/>
      <c r="BV927" s="24"/>
      <c r="BW927" s="24"/>
      <c r="BX927" s="24"/>
      <c r="BY927" s="24"/>
      <c r="BZ927" s="24"/>
      <c r="CA927" s="24"/>
      <c r="CB927" s="24"/>
      <c r="CC927" s="24"/>
      <c r="CD927" s="24"/>
      <c r="CE927" s="24"/>
    </row>
    <row r="928" spans="46:83" x14ac:dyDescent="0.15">
      <c r="AT928" s="24"/>
      <c r="AU928" s="24"/>
      <c r="AV928" s="24"/>
      <c r="AW928" s="24"/>
      <c r="AX928" s="24"/>
      <c r="AY928" s="24"/>
      <c r="AZ928" s="24"/>
      <c r="BA928" s="24"/>
      <c r="BB928" s="24"/>
      <c r="BC928" s="24"/>
      <c r="BD928" s="24"/>
      <c r="BE928" s="24"/>
      <c r="BF928" s="24"/>
      <c r="BG928" s="24"/>
      <c r="BH928" s="24"/>
      <c r="BI928" s="24"/>
      <c r="BJ928" s="24"/>
      <c r="BK928" s="24"/>
      <c r="BL928" s="24"/>
      <c r="BM928" s="24"/>
      <c r="BN928" s="24"/>
      <c r="BO928" s="24"/>
      <c r="BP928" s="24"/>
      <c r="BQ928" s="24"/>
      <c r="BR928" s="24"/>
      <c r="BS928" s="24"/>
      <c r="BT928" s="24"/>
      <c r="BU928" s="24"/>
      <c r="BV928" s="24"/>
      <c r="BW928" s="24"/>
      <c r="BX928" s="24"/>
      <c r="BY928" s="24"/>
      <c r="BZ928" s="24"/>
      <c r="CA928" s="24"/>
      <c r="CB928" s="24"/>
      <c r="CC928" s="24"/>
      <c r="CD928" s="24"/>
      <c r="CE928" s="24"/>
    </row>
    <row r="929" spans="46:83" x14ac:dyDescent="0.15">
      <c r="AT929" s="24"/>
      <c r="AU929" s="24"/>
      <c r="AV929" s="24"/>
      <c r="AW929" s="24"/>
      <c r="AX929" s="24"/>
      <c r="AY929" s="24"/>
      <c r="AZ929" s="24"/>
      <c r="BA929" s="24"/>
      <c r="BB929" s="24"/>
      <c r="BC929" s="24"/>
      <c r="BD929" s="24"/>
      <c r="BE929" s="24"/>
      <c r="BF929" s="24"/>
      <c r="BG929" s="24"/>
      <c r="BH929" s="24"/>
      <c r="BI929" s="24"/>
      <c r="BJ929" s="24"/>
      <c r="BK929" s="24"/>
      <c r="BL929" s="24"/>
      <c r="BM929" s="24"/>
      <c r="BN929" s="24"/>
      <c r="BO929" s="24"/>
      <c r="BP929" s="24"/>
      <c r="BQ929" s="24"/>
      <c r="BR929" s="24"/>
      <c r="BS929" s="24"/>
      <c r="BT929" s="24"/>
      <c r="BU929" s="24"/>
      <c r="BV929" s="24"/>
      <c r="BW929" s="24"/>
      <c r="BX929" s="24"/>
      <c r="BY929" s="24"/>
      <c r="BZ929" s="24"/>
      <c r="CA929" s="24"/>
      <c r="CB929" s="24"/>
      <c r="CC929" s="24"/>
      <c r="CD929" s="24"/>
      <c r="CE929" s="24"/>
    </row>
    <row r="930" spans="46:83" x14ac:dyDescent="0.15">
      <c r="AT930" s="24"/>
      <c r="AU930" s="24"/>
      <c r="AV930" s="24"/>
      <c r="AW930" s="24"/>
      <c r="AX930" s="24"/>
      <c r="AY930" s="24"/>
      <c r="AZ930" s="24"/>
      <c r="BA930" s="24"/>
      <c r="BB930" s="24"/>
      <c r="BC930" s="24"/>
      <c r="BD930" s="24"/>
      <c r="BE930" s="24"/>
      <c r="BF930" s="24"/>
      <c r="BG930" s="24"/>
      <c r="BH930" s="24"/>
      <c r="BI930" s="24"/>
      <c r="BJ930" s="24"/>
      <c r="BK930" s="24"/>
      <c r="BL930" s="24"/>
      <c r="BM930" s="24"/>
      <c r="BN930" s="24"/>
      <c r="BO930" s="24"/>
      <c r="BP930" s="24"/>
      <c r="BQ930" s="24"/>
      <c r="BR930" s="24"/>
      <c r="BS930" s="24"/>
      <c r="BT930" s="24"/>
      <c r="BU930" s="24"/>
      <c r="BV930" s="24"/>
      <c r="BW930" s="24"/>
      <c r="BX930" s="24"/>
      <c r="BY930" s="24"/>
      <c r="BZ930" s="24"/>
      <c r="CA930" s="24"/>
      <c r="CB930" s="24"/>
      <c r="CC930" s="24"/>
      <c r="CD930" s="24"/>
      <c r="CE930" s="24"/>
    </row>
    <row r="931" spans="46:83" x14ac:dyDescent="0.15">
      <c r="AT931" s="24"/>
      <c r="AU931" s="24"/>
      <c r="AV931" s="24"/>
      <c r="AW931" s="24"/>
      <c r="AX931" s="24"/>
      <c r="AY931" s="24"/>
      <c r="AZ931" s="24"/>
      <c r="BA931" s="24"/>
      <c r="BB931" s="24"/>
      <c r="BC931" s="24"/>
      <c r="BD931" s="24"/>
      <c r="BE931" s="24"/>
      <c r="BF931" s="24"/>
      <c r="BG931" s="24"/>
      <c r="BH931" s="24"/>
      <c r="BI931" s="24"/>
      <c r="BJ931" s="24"/>
      <c r="BK931" s="24"/>
      <c r="BL931" s="24"/>
      <c r="BM931" s="24"/>
      <c r="BN931" s="24"/>
      <c r="BO931" s="24"/>
      <c r="BP931" s="24"/>
      <c r="BQ931" s="24"/>
      <c r="BR931" s="24"/>
      <c r="BS931" s="24"/>
      <c r="BT931" s="24"/>
      <c r="BU931" s="24"/>
      <c r="BV931" s="24"/>
      <c r="BW931" s="24"/>
      <c r="BX931" s="24"/>
      <c r="BY931" s="24"/>
      <c r="BZ931" s="24"/>
      <c r="CA931" s="24"/>
      <c r="CB931" s="24"/>
      <c r="CC931" s="24"/>
      <c r="CD931" s="24"/>
      <c r="CE931" s="24"/>
    </row>
    <row r="932" spans="46:83" x14ac:dyDescent="0.15">
      <c r="AT932" s="24"/>
      <c r="AU932" s="24"/>
      <c r="AV932" s="24"/>
      <c r="AW932" s="24"/>
      <c r="AX932" s="24"/>
      <c r="AY932" s="24"/>
      <c r="AZ932" s="24"/>
      <c r="BA932" s="24"/>
      <c r="BB932" s="24"/>
      <c r="BC932" s="24"/>
      <c r="BD932" s="24"/>
      <c r="BE932" s="24"/>
      <c r="BF932" s="24"/>
      <c r="BG932" s="24"/>
      <c r="BH932" s="24"/>
      <c r="BI932" s="24"/>
      <c r="BJ932" s="24"/>
      <c r="BK932" s="24"/>
      <c r="BL932" s="24"/>
      <c r="BM932" s="24"/>
      <c r="BN932" s="24"/>
      <c r="BO932" s="24"/>
      <c r="BP932" s="24"/>
      <c r="BQ932" s="24"/>
      <c r="BR932" s="24"/>
      <c r="BS932" s="24"/>
      <c r="BT932" s="24"/>
      <c r="BU932" s="24"/>
      <c r="BV932" s="24"/>
      <c r="BW932" s="24"/>
      <c r="BX932" s="24"/>
      <c r="BY932" s="24"/>
      <c r="BZ932" s="24"/>
      <c r="CA932" s="24"/>
      <c r="CB932" s="24"/>
      <c r="CC932" s="24"/>
      <c r="CD932" s="24"/>
      <c r="CE932" s="24"/>
    </row>
    <row r="933" spans="46:83" x14ac:dyDescent="0.15">
      <c r="AT933" s="24"/>
      <c r="AU933" s="24"/>
      <c r="AV933" s="24"/>
      <c r="AW933" s="24"/>
      <c r="AX933" s="24"/>
      <c r="AY933" s="24"/>
      <c r="AZ933" s="24"/>
      <c r="BA933" s="24"/>
      <c r="BB933" s="24"/>
      <c r="BC933" s="24"/>
      <c r="BD933" s="24"/>
      <c r="BE933" s="24"/>
      <c r="BF933" s="24"/>
      <c r="BG933" s="24"/>
      <c r="BH933" s="24"/>
      <c r="BI933" s="24"/>
      <c r="BJ933" s="24"/>
      <c r="BK933" s="24"/>
      <c r="BL933" s="24"/>
      <c r="BM933" s="24"/>
      <c r="BN933" s="24"/>
      <c r="BO933" s="24"/>
      <c r="BP933" s="24"/>
      <c r="BQ933" s="24"/>
      <c r="BR933" s="24"/>
      <c r="BS933" s="24"/>
      <c r="BT933" s="24"/>
      <c r="BU933" s="24"/>
      <c r="BV933" s="24"/>
      <c r="BW933" s="24"/>
      <c r="BX933" s="24"/>
      <c r="BY933" s="24"/>
      <c r="BZ933" s="24"/>
      <c r="CA933" s="24"/>
      <c r="CB933" s="24"/>
      <c r="CC933" s="24"/>
      <c r="CD933" s="24"/>
      <c r="CE933" s="24"/>
    </row>
    <row r="934" spans="46:83" x14ac:dyDescent="0.15">
      <c r="AT934" s="24"/>
      <c r="AU934" s="24"/>
      <c r="AV934" s="24"/>
      <c r="AW934" s="24"/>
      <c r="AX934" s="24"/>
      <c r="AY934" s="24"/>
      <c r="AZ934" s="24"/>
      <c r="BA934" s="24"/>
      <c r="BB934" s="24"/>
      <c r="BC934" s="24"/>
      <c r="BD934" s="24"/>
      <c r="BE934" s="24"/>
      <c r="BF934" s="24"/>
      <c r="BG934" s="24"/>
      <c r="BH934" s="24"/>
      <c r="BI934" s="24"/>
      <c r="BJ934" s="24"/>
      <c r="BK934" s="24"/>
      <c r="BL934" s="24"/>
      <c r="BM934" s="24"/>
      <c r="BN934" s="24"/>
      <c r="BO934" s="24"/>
      <c r="BP934" s="24"/>
      <c r="BQ934" s="24"/>
      <c r="BR934" s="24"/>
      <c r="BS934" s="24"/>
      <c r="BT934" s="24"/>
      <c r="BU934" s="24"/>
      <c r="BV934" s="24"/>
      <c r="BW934" s="24"/>
      <c r="BX934" s="24"/>
      <c r="BY934" s="24"/>
      <c r="BZ934" s="24"/>
      <c r="CA934" s="24"/>
      <c r="CB934" s="24"/>
      <c r="CC934" s="24"/>
      <c r="CD934" s="24"/>
      <c r="CE934" s="24"/>
    </row>
    <row r="935" spans="46:83" x14ac:dyDescent="0.15">
      <c r="AT935" s="24"/>
      <c r="AU935" s="24"/>
      <c r="AV935" s="24"/>
      <c r="AW935" s="24"/>
      <c r="AX935" s="24"/>
      <c r="AY935" s="24"/>
      <c r="AZ935" s="24"/>
      <c r="BA935" s="24"/>
      <c r="BB935" s="24"/>
      <c r="BC935" s="24"/>
      <c r="BD935" s="24"/>
      <c r="BE935" s="24"/>
      <c r="BF935" s="24"/>
      <c r="BG935" s="24"/>
      <c r="BH935" s="24"/>
      <c r="BI935" s="24"/>
      <c r="BJ935" s="24"/>
      <c r="BK935" s="24"/>
      <c r="BL935" s="24"/>
      <c r="BM935" s="24"/>
      <c r="BN935" s="24"/>
      <c r="BO935" s="24"/>
      <c r="BP935" s="24"/>
      <c r="BQ935" s="24"/>
      <c r="BR935" s="24"/>
      <c r="BS935" s="24"/>
      <c r="BT935" s="24"/>
      <c r="BU935" s="24"/>
      <c r="BV935" s="24"/>
      <c r="BW935" s="24"/>
      <c r="BX935" s="24"/>
      <c r="BY935" s="24"/>
      <c r="BZ935" s="24"/>
      <c r="CA935" s="24"/>
      <c r="CB935" s="24"/>
      <c r="CC935" s="24"/>
      <c r="CD935" s="24"/>
      <c r="CE935" s="24"/>
    </row>
    <row r="936" spans="46:83" x14ac:dyDescent="0.15">
      <c r="AT936" s="24"/>
      <c r="AU936" s="24"/>
      <c r="AV936" s="24"/>
      <c r="AW936" s="24"/>
      <c r="AX936" s="24"/>
      <c r="AY936" s="24"/>
      <c r="AZ936" s="24"/>
      <c r="BA936" s="24"/>
      <c r="BB936" s="24"/>
      <c r="BC936" s="24"/>
      <c r="BD936" s="24"/>
      <c r="BE936" s="24"/>
      <c r="BF936" s="24"/>
      <c r="BG936" s="24"/>
      <c r="BH936" s="24"/>
      <c r="BI936" s="24"/>
      <c r="BJ936" s="24"/>
      <c r="BK936" s="24"/>
      <c r="BL936" s="24"/>
      <c r="BM936" s="24"/>
      <c r="BN936" s="24"/>
      <c r="BO936" s="24"/>
      <c r="BP936" s="24"/>
      <c r="BQ936" s="24"/>
      <c r="BR936" s="24"/>
      <c r="BS936" s="24"/>
      <c r="BT936" s="24"/>
      <c r="BU936" s="24"/>
      <c r="BV936" s="24"/>
      <c r="BW936" s="24"/>
      <c r="BX936" s="24"/>
      <c r="BY936" s="24"/>
      <c r="BZ936" s="24"/>
      <c r="CA936" s="24"/>
      <c r="CB936" s="24"/>
      <c r="CC936" s="24"/>
      <c r="CD936" s="24"/>
      <c r="CE936" s="24"/>
    </row>
    <row r="937" spans="46:83" x14ac:dyDescent="0.15">
      <c r="AT937" s="24"/>
      <c r="AU937" s="24"/>
      <c r="AV937" s="24"/>
      <c r="AW937" s="24"/>
      <c r="AX937" s="24"/>
      <c r="AY937" s="24"/>
      <c r="AZ937" s="24"/>
      <c r="BA937" s="24"/>
      <c r="BB937" s="24"/>
      <c r="BC937" s="24"/>
      <c r="BD937" s="24"/>
      <c r="BE937" s="24"/>
      <c r="BF937" s="24"/>
      <c r="BG937" s="24"/>
      <c r="BH937" s="24"/>
      <c r="BI937" s="24"/>
      <c r="BJ937" s="24"/>
      <c r="BK937" s="24"/>
      <c r="BL937" s="24"/>
      <c r="BM937" s="24"/>
      <c r="BN937" s="24"/>
      <c r="BO937" s="24"/>
      <c r="BP937" s="24"/>
      <c r="BQ937" s="24"/>
      <c r="BR937" s="24"/>
      <c r="BS937" s="24"/>
      <c r="BT937" s="24"/>
      <c r="BU937" s="24"/>
      <c r="BV937" s="24"/>
      <c r="BW937" s="24"/>
      <c r="BX937" s="24"/>
      <c r="BY937" s="24"/>
      <c r="BZ937" s="24"/>
      <c r="CA937" s="24"/>
      <c r="CB937" s="24"/>
      <c r="CC937" s="24"/>
      <c r="CD937" s="24"/>
      <c r="CE937" s="24"/>
    </row>
    <row r="938" spans="46:83" x14ac:dyDescent="0.15">
      <c r="AT938" s="24"/>
      <c r="AU938" s="24"/>
      <c r="AV938" s="24"/>
      <c r="AW938" s="24"/>
      <c r="AX938" s="24"/>
      <c r="AY938" s="24"/>
      <c r="AZ938" s="24"/>
      <c r="BA938" s="24"/>
      <c r="BB938" s="24"/>
      <c r="BC938" s="24"/>
      <c r="BD938" s="24"/>
      <c r="BE938" s="24"/>
      <c r="BF938" s="24"/>
      <c r="BG938" s="24"/>
      <c r="BH938" s="24"/>
      <c r="BI938" s="24"/>
      <c r="BJ938" s="24"/>
      <c r="BK938" s="24"/>
      <c r="BL938" s="24"/>
      <c r="BM938" s="24"/>
      <c r="BN938" s="24"/>
      <c r="BO938" s="24"/>
      <c r="BP938" s="24"/>
      <c r="BQ938" s="24"/>
      <c r="BR938" s="24"/>
      <c r="BS938" s="24"/>
      <c r="BT938" s="24"/>
      <c r="BU938" s="24"/>
      <c r="BV938" s="24"/>
      <c r="BW938" s="24"/>
      <c r="BX938" s="24"/>
      <c r="BY938" s="24"/>
      <c r="BZ938" s="24"/>
      <c r="CA938" s="24"/>
      <c r="CB938" s="24"/>
      <c r="CC938" s="24"/>
      <c r="CD938" s="24"/>
      <c r="CE938" s="24"/>
    </row>
    <row r="939" spans="46:83" x14ac:dyDescent="0.15">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row>
    <row r="940" spans="46:83" x14ac:dyDescent="0.15">
      <c r="AT940" s="24"/>
      <c r="AU940" s="24"/>
      <c r="AV940" s="24"/>
      <c r="AW940" s="24"/>
      <c r="AX940" s="24"/>
      <c r="AY940" s="24"/>
      <c r="AZ940" s="24"/>
      <c r="BA940" s="24"/>
      <c r="BB940" s="24"/>
      <c r="BC940" s="24"/>
      <c r="BD940" s="24"/>
      <c r="BE940" s="24"/>
      <c r="BF940" s="24"/>
      <c r="BG940" s="24"/>
      <c r="BH940" s="24"/>
      <c r="BI940" s="24"/>
      <c r="BJ940" s="24"/>
      <c r="BK940" s="24"/>
      <c r="BL940" s="24"/>
      <c r="BM940" s="24"/>
      <c r="BN940" s="24"/>
      <c r="BO940" s="24"/>
      <c r="BP940" s="24"/>
      <c r="BQ940" s="24"/>
      <c r="BR940" s="24"/>
      <c r="BS940" s="24"/>
      <c r="BT940" s="24"/>
      <c r="BU940" s="24"/>
      <c r="BV940" s="24"/>
      <c r="BW940" s="24"/>
      <c r="BX940" s="24"/>
      <c r="BY940" s="24"/>
      <c r="BZ940" s="24"/>
      <c r="CA940" s="24"/>
      <c r="CB940" s="24"/>
      <c r="CC940" s="24"/>
      <c r="CD940" s="24"/>
      <c r="CE940" s="24"/>
    </row>
    <row r="941" spans="46:83" x14ac:dyDescent="0.15">
      <c r="AT941" s="24"/>
      <c r="AU941" s="24"/>
      <c r="AV941" s="24"/>
      <c r="AW941" s="24"/>
      <c r="AX941" s="24"/>
      <c r="AY941" s="24"/>
      <c r="AZ941" s="24"/>
      <c r="BA941" s="24"/>
      <c r="BB941" s="24"/>
      <c r="BC941" s="24"/>
      <c r="BD941" s="24"/>
      <c r="BE941" s="24"/>
      <c r="BF941" s="24"/>
      <c r="BG941" s="24"/>
      <c r="BH941" s="24"/>
      <c r="BI941" s="24"/>
      <c r="BJ941" s="24"/>
      <c r="BK941" s="24"/>
      <c r="BL941" s="24"/>
      <c r="BM941" s="24"/>
      <c r="BN941" s="24"/>
      <c r="BO941" s="24"/>
      <c r="BP941" s="24"/>
      <c r="BQ941" s="24"/>
      <c r="BR941" s="24"/>
      <c r="BS941" s="24"/>
      <c r="BT941" s="24"/>
      <c r="BU941" s="24"/>
      <c r="BV941" s="24"/>
      <c r="BW941" s="24"/>
      <c r="BX941" s="24"/>
      <c r="BY941" s="24"/>
      <c r="BZ941" s="24"/>
      <c r="CA941" s="24"/>
      <c r="CB941" s="24"/>
      <c r="CC941" s="24"/>
      <c r="CD941" s="24"/>
      <c r="CE941" s="24"/>
    </row>
    <row r="942" spans="46:83" x14ac:dyDescent="0.15">
      <c r="AT942" s="24"/>
      <c r="AU942" s="24"/>
      <c r="AV942" s="24"/>
      <c r="AW942" s="24"/>
      <c r="AX942" s="24"/>
      <c r="AY942" s="24"/>
      <c r="AZ942" s="24"/>
      <c r="BA942" s="24"/>
      <c r="BB942" s="24"/>
      <c r="BC942" s="24"/>
      <c r="BD942" s="24"/>
      <c r="BE942" s="24"/>
      <c r="BF942" s="24"/>
      <c r="BG942" s="24"/>
      <c r="BH942" s="24"/>
      <c r="BI942" s="24"/>
      <c r="BJ942" s="24"/>
      <c r="BK942" s="24"/>
      <c r="BL942" s="24"/>
      <c r="BM942" s="24"/>
      <c r="BN942" s="24"/>
      <c r="BO942" s="24"/>
      <c r="BP942" s="24"/>
      <c r="BQ942" s="24"/>
      <c r="BR942" s="24"/>
      <c r="BS942" s="24"/>
      <c r="BT942" s="24"/>
      <c r="BU942" s="24"/>
      <c r="BV942" s="24"/>
      <c r="BW942" s="24"/>
      <c r="BX942" s="24"/>
      <c r="BY942" s="24"/>
      <c r="BZ942" s="24"/>
      <c r="CA942" s="24"/>
      <c r="CB942" s="24"/>
      <c r="CC942" s="24"/>
      <c r="CD942" s="24"/>
      <c r="CE942" s="24"/>
    </row>
    <row r="943" spans="46:83" x14ac:dyDescent="0.15">
      <c r="AT943" s="24"/>
      <c r="AU943" s="24"/>
      <c r="AV943" s="24"/>
      <c r="AW943" s="24"/>
      <c r="AX943" s="24"/>
      <c r="AY943" s="24"/>
      <c r="AZ943" s="24"/>
      <c r="BA943" s="24"/>
      <c r="BB943" s="24"/>
      <c r="BC943" s="24"/>
      <c r="BD943" s="24"/>
      <c r="BE943" s="24"/>
      <c r="BF943" s="24"/>
      <c r="BG943" s="24"/>
      <c r="BH943" s="24"/>
      <c r="BI943" s="24"/>
      <c r="BJ943" s="24"/>
      <c r="BK943" s="24"/>
      <c r="BL943" s="24"/>
      <c r="BM943" s="24"/>
      <c r="BN943" s="24"/>
      <c r="BO943" s="24"/>
      <c r="BP943" s="24"/>
      <c r="BQ943" s="24"/>
      <c r="BR943" s="24"/>
      <c r="BS943" s="24"/>
      <c r="BT943" s="24"/>
      <c r="BU943" s="24"/>
      <c r="BV943" s="24"/>
      <c r="BW943" s="24"/>
      <c r="BX943" s="24"/>
      <c r="BY943" s="24"/>
      <c r="BZ943" s="24"/>
      <c r="CA943" s="24"/>
      <c r="CB943" s="24"/>
      <c r="CC943" s="24"/>
      <c r="CD943" s="24"/>
      <c r="CE943" s="24"/>
    </row>
    <row r="944" spans="46:83" x14ac:dyDescent="0.15">
      <c r="AT944" s="24"/>
      <c r="AU944" s="24"/>
      <c r="AV944" s="24"/>
      <c r="AW944" s="24"/>
      <c r="AX944" s="24"/>
      <c r="AY944" s="24"/>
      <c r="AZ944" s="24"/>
      <c r="BA944" s="24"/>
      <c r="BB944" s="24"/>
      <c r="BC944" s="24"/>
      <c r="BD944" s="24"/>
      <c r="BE944" s="24"/>
      <c r="BF944" s="24"/>
      <c r="BG944" s="24"/>
      <c r="BH944" s="24"/>
      <c r="BI944" s="24"/>
      <c r="BJ944" s="24"/>
      <c r="BK944" s="24"/>
      <c r="BL944" s="24"/>
      <c r="BM944" s="24"/>
      <c r="BN944" s="24"/>
      <c r="BO944" s="24"/>
      <c r="BP944" s="24"/>
      <c r="BQ944" s="24"/>
      <c r="BR944" s="24"/>
      <c r="BS944" s="24"/>
      <c r="BT944" s="24"/>
      <c r="BU944" s="24"/>
      <c r="BV944" s="24"/>
      <c r="BW944" s="24"/>
      <c r="BX944" s="24"/>
      <c r="BY944" s="24"/>
      <c r="BZ944" s="24"/>
      <c r="CA944" s="24"/>
      <c r="CB944" s="24"/>
      <c r="CC944" s="24"/>
      <c r="CD944" s="24"/>
      <c r="CE944" s="24"/>
    </row>
    <row r="945" spans="46:83" x14ac:dyDescent="0.15">
      <c r="AT945" s="24"/>
      <c r="AU945" s="24"/>
      <c r="AV945" s="24"/>
      <c r="AW945" s="24"/>
      <c r="AX945" s="24"/>
      <c r="AY945" s="24"/>
      <c r="AZ945" s="24"/>
      <c r="BA945" s="24"/>
      <c r="BB945" s="24"/>
      <c r="BC945" s="24"/>
      <c r="BD945" s="24"/>
      <c r="BE945" s="24"/>
      <c r="BF945" s="24"/>
      <c r="BG945" s="24"/>
      <c r="BH945" s="24"/>
      <c r="BI945" s="24"/>
      <c r="BJ945" s="24"/>
      <c r="BK945" s="24"/>
      <c r="BL945" s="24"/>
      <c r="BM945" s="24"/>
      <c r="BN945" s="24"/>
      <c r="BO945" s="24"/>
      <c r="BP945" s="24"/>
      <c r="BQ945" s="24"/>
      <c r="BR945" s="24"/>
      <c r="BS945" s="24"/>
      <c r="BT945" s="24"/>
      <c r="BU945" s="24"/>
      <c r="BV945" s="24"/>
      <c r="BW945" s="24"/>
      <c r="BX945" s="24"/>
      <c r="BY945" s="24"/>
      <c r="BZ945" s="24"/>
      <c r="CA945" s="24"/>
      <c r="CB945" s="24"/>
      <c r="CC945" s="24"/>
      <c r="CD945" s="24"/>
      <c r="CE945" s="24"/>
    </row>
    <row r="946" spans="46:83" x14ac:dyDescent="0.15">
      <c r="AT946" s="24"/>
      <c r="AU946" s="24"/>
      <c r="AV946" s="24"/>
      <c r="AW946" s="24"/>
      <c r="AX946" s="24"/>
      <c r="AY946" s="24"/>
      <c r="AZ946" s="24"/>
      <c r="BA946" s="24"/>
      <c r="BB946" s="24"/>
      <c r="BC946" s="24"/>
      <c r="BD946" s="24"/>
      <c r="BE946" s="24"/>
      <c r="BF946" s="24"/>
      <c r="BG946" s="24"/>
      <c r="BH946" s="24"/>
      <c r="BI946" s="24"/>
      <c r="BJ946" s="24"/>
      <c r="BK946" s="24"/>
      <c r="BL946" s="24"/>
      <c r="BM946" s="24"/>
      <c r="BN946" s="24"/>
      <c r="BO946" s="24"/>
      <c r="BP946" s="24"/>
      <c r="BQ946" s="24"/>
      <c r="BR946" s="24"/>
      <c r="BS946" s="24"/>
      <c r="BT946" s="24"/>
      <c r="BU946" s="24"/>
      <c r="BV946" s="24"/>
      <c r="BW946" s="24"/>
      <c r="BX946" s="24"/>
      <c r="BY946" s="24"/>
      <c r="BZ946" s="24"/>
      <c r="CA946" s="24"/>
      <c r="CB946" s="24"/>
      <c r="CC946" s="24"/>
      <c r="CD946" s="24"/>
      <c r="CE946" s="24"/>
    </row>
    <row r="947" spans="46:83" x14ac:dyDescent="0.15">
      <c r="AT947" s="24"/>
      <c r="AU947" s="24"/>
      <c r="AV947" s="24"/>
      <c r="AW947" s="24"/>
      <c r="AX947" s="24"/>
      <c r="AY947" s="24"/>
      <c r="AZ947" s="24"/>
      <c r="BA947" s="24"/>
      <c r="BB947" s="24"/>
      <c r="BC947" s="24"/>
      <c r="BD947" s="24"/>
      <c r="BE947" s="24"/>
      <c r="BF947" s="24"/>
      <c r="BG947" s="24"/>
      <c r="BH947" s="24"/>
      <c r="BI947" s="24"/>
      <c r="BJ947" s="24"/>
      <c r="BK947" s="24"/>
      <c r="BL947" s="24"/>
      <c r="BM947" s="24"/>
      <c r="BN947" s="24"/>
      <c r="BO947" s="24"/>
      <c r="BP947" s="24"/>
      <c r="BQ947" s="24"/>
      <c r="BR947" s="24"/>
      <c r="BS947" s="24"/>
      <c r="BT947" s="24"/>
      <c r="BU947" s="24"/>
      <c r="BV947" s="24"/>
      <c r="BW947" s="24"/>
      <c r="BX947" s="24"/>
      <c r="BY947" s="24"/>
      <c r="BZ947" s="24"/>
      <c r="CA947" s="24"/>
      <c r="CB947" s="24"/>
      <c r="CC947" s="24"/>
      <c r="CD947" s="24"/>
      <c r="CE947" s="24"/>
    </row>
    <row r="948" spans="46:83" x14ac:dyDescent="0.15">
      <c r="AT948" s="24"/>
      <c r="AU948" s="24"/>
      <c r="AV948" s="24"/>
      <c r="AW948" s="24"/>
      <c r="AX948" s="24"/>
      <c r="AY948" s="24"/>
      <c r="AZ948" s="24"/>
      <c r="BA948" s="24"/>
      <c r="BB948" s="24"/>
      <c r="BC948" s="24"/>
      <c r="BD948" s="24"/>
      <c r="BE948" s="24"/>
      <c r="BF948" s="24"/>
      <c r="BG948" s="24"/>
      <c r="BH948" s="24"/>
      <c r="BI948" s="24"/>
      <c r="BJ948" s="24"/>
      <c r="BK948" s="24"/>
      <c r="BL948" s="24"/>
      <c r="BM948" s="24"/>
      <c r="BN948" s="24"/>
      <c r="BO948" s="24"/>
      <c r="BP948" s="24"/>
      <c r="BQ948" s="24"/>
      <c r="BR948" s="24"/>
      <c r="BS948" s="24"/>
      <c r="BT948" s="24"/>
      <c r="BU948" s="24"/>
      <c r="BV948" s="24"/>
      <c r="BW948" s="24"/>
      <c r="BX948" s="24"/>
      <c r="BY948" s="24"/>
      <c r="BZ948" s="24"/>
      <c r="CA948" s="24"/>
      <c r="CB948" s="24"/>
      <c r="CC948" s="24"/>
      <c r="CD948" s="24"/>
      <c r="CE948" s="24"/>
    </row>
    <row r="949" spans="46:83" x14ac:dyDescent="0.15">
      <c r="AT949" s="24"/>
      <c r="AU949" s="24"/>
      <c r="AV949" s="24"/>
      <c r="AW949" s="24"/>
      <c r="AX949" s="24"/>
      <c r="AY949" s="24"/>
      <c r="AZ949" s="24"/>
      <c r="BA949" s="24"/>
      <c r="BB949" s="24"/>
      <c r="BC949" s="24"/>
      <c r="BD949" s="24"/>
      <c r="BE949" s="24"/>
      <c r="BF949" s="24"/>
      <c r="BG949" s="24"/>
      <c r="BH949" s="24"/>
      <c r="BI949" s="24"/>
      <c r="BJ949" s="24"/>
      <c r="BK949" s="24"/>
      <c r="BL949" s="24"/>
      <c r="BM949" s="24"/>
      <c r="BN949" s="24"/>
      <c r="BO949" s="24"/>
      <c r="BP949" s="24"/>
      <c r="BQ949" s="24"/>
      <c r="BR949" s="24"/>
      <c r="BS949" s="24"/>
      <c r="BT949" s="24"/>
      <c r="BU949" s="24"/>
      <c r="BV949" s="24"/>
      <c r="BW949" s="24"/>
      <c r="BX949" s="24"/>
      <c r="BY949" s="24"/>
      <c r="BZ949" s="24"/>
      <c r="CA949" s="24"/>
      <c r="CB949" s="24"/>
      <c r="CC949" s="24"/>
      <c r="CD949" s="24"/>
      <c r="CE949" s="24"/>
    </row>
    <row r="950" spans="46:83" x14ac:dyDescent="0.15">
      <c r="AT950" s="24"/>
      <c r="AU950" s="24"/>
      <c r="AV950" s="24"/>
      <c r="AW950" s="24"/>
      <c r="AX950" s="24"/>
      <c r="AY950" s="24"/>
      <c r="AZ950" s="24"/>
      <c r="BA950" s="24"/>
      <c r="BB950" s="24"/>
      <c r="BC950" s="24"/>
      <c r="BD950" s="24"/>
      <c r="BE950" s="24"/>
      <c r="BF950" s="24"/>
      <c r="BG950" s="24"/>
      <c r="BH950" s="24"/>
      <c r="BI950" s="24"/>
      <c r="BJ950" s="24"/>
      <c r="BK950" s="24"/>
      <c r="BL950" s="24"/>
      <c r="BM950" s="24"/>
      <c r="BN950" s="24"/>
      <c r="BO950" s="24"/>
      <c r="BP950" s="24"/>
      <c r="BQ950" s="24"/>
      <c r="BR950" s="24"/>
      <c r="BS950" s="24"/>
      <c r="BT950" s="24"/>
      <c r="BU950" s="24"/>
      <c r="BV950" s="24"/>
      <c r="BW950" s="24"/>
      <c r="BX950" s="24"/>
      <c r="BY950" s="24"/>
      <c r="BZ950" s="24"/>
      <c r="CA950" s="24"/>
      <c r="CB950" s="24"/>
      <c r="CC950" s="24"/>
      <c r="CD950" s="24"/>
      <c r="CE950" s="24"/>
    </row>
    <row r="951" spans="46:83" x14ac:dyDescent="0.15">
      <c r="AT951" s="24"/>
      <c r="AU951" s="24"/>
      <c r="AV951" s="24"/>
      <c r="AW951" s="24"/>
      <c r="AX951" s="24"/>
      <c r="AY951" s="24"/>
      <c r="AZ951" s="24"/>
      <c r="BA951" s="24"/>
      <c r="BB951" s="24"/>
      <c r="BC951" s="24"/>
      <c r="BD951" s="24"/>
      <c r="BE951" s="24"/>
      <c r="BF951" s="24"/>
      <c r="BG951" s="24"/>
      <c r="BH951" s="24"/>
      <c r="BI951" s="24"/>
      <c r="BJ951" s="24"/>
      <c r="BK951" s="24"/>
      <c r="BL951" s="24"/>
      <c r="BM951" s="24"/>
      <c r="BN951" s="24"/>
      <c r="BO951" s="24"/>
      <c r="BP951" s="24"/>
      <c r="BQ951" s="24"/>
      <c r="BR951" s="24"/>
      <c r="BS951" s="24"/>
      <c r="BT951" s="24"/>
      <c r="BU951" s="24"/>
      <c r="BV951" s="24"/>
      <c r="BW951" s="24"/>
      <c r="BX951" s="24"/>
      <c r="BY951" s="24"/>
      <c r="BZ951" s="24"/>
      <c r="CA951" s="24"/>
      <c r="CB951" s="24"/>
      <c r="CC951" s="24"/>
      <c r="CD951" s="24"/>
      <c r="CE951" s="24"/>
    </row>
    <row r="952" spans="46:83" x14ac:dyDescent="0.15">
      <c r="AT952" s="24"/>
      <c r="AU952" s="24"/>
      <c r="AV952" s="24"/>
      <c r="AW952" s="24"/>
      <c r="AX952" s="24"/>
      <c r="AY952" s="24"/>
      <c r="AZ952" s="24"/>
      <c r="BA952" s="24"/>
      <c r="BB952" s="24"/>
      <c r="BC952" s="24"/>
      <c r="BD952" s="24"/>
      <c r="BE952" s="24"/>
      <c r="BF952" s="24"/>
      <c r="BG952" s="24"/>
      <c r="BH952" s="24"/>
      <c r="BI952" s="24"/>
      <c r="BJ952" s="24"/>
      <c r="BK952" s="24"/>
      <c r="BL952" s="24"/>
      <c r="BM952" s="24"/>
      <c r="BN952" s="24"/>
      <c r="BO952" s="24"/>
      <c r="BP952" s="24"/>
      <c r="BQ952" s="24"/>
      <c r="BR952" s="24"/>
      <c r="BS952" s="24"/>
      <c r="BT952" s="24"/>
      <c r="BU952" s="24"/>
      <c r="BV952" s="24"/>
      <c r="BW952" s="24"/>
      <c r="BX952" s="24"/>
      <c r="BY952" s="24"/>
      <c r="BZ952" s="24"/>
      <c r="CA952" s="24"/>
      <c r="CB952" s="24"/>
      <c r="CC952" s="24"/>
      <c r="CD952" s="24"/>
      <c r="CE952" s="24"/>
    </row>
    <row r="953" spans="46:83" x14ac:dyDescent="0.15">
      <c r="AT953" s="24"/>
      <c r="AU953" s="24"/>
      <c r="AV953" s="24"/>
      <c r="AW953" s="24"/>
      <c r="AX953" s="24"/>
      <c r="AY953" s="24"/>
      <c r="AZ953" s="24"/>
      <c r="BA953" s="24"/>
      <c r="BB953" s="24"/>
      <c r="BC953" s="24"/>
      <c r="BD953" s="24"/>
      <c r="BE953" s="24"/>
      <c r="BF953" s="24"/>
      <c r="BG953" s="24"/>
      <c r="BH953" s="24"/>
      <c r="BI953" s="24"/>
      <c r="BJ953" s="24"/>
      <c r="BK953" s="24"/>
      <c r="BL953" s="24"/>
      <c r="BM953" s="24"/>
      <c r="BN953" s="24"/>
      <c r="BO953" s="24"/>
      <c r="BP953" s="24"/>
      <c r="BQ953" s="24"/>
      <c r="BR953" s="24"/>
      <c r="BS953" s="24"/>
      <c r="BT953" s="24"/>
      <c r="BU953" s="24"/>
      <c r="BV953" s="24"/>
      <c r="BW953" s="24"/>
      <c r="BX953" s="24"/>
      <c r="BY953" s="24"/>
      <c r="BZ953" s="24"/>
      <c r="CA953" s="24"/>
      <c r="CB953" s="24"/>
      <c r="CC953" s="24"/>
      <c r="CD953" s="24"/>
      <c r="CE953" s="24"/>
    </row>
    <row r="954" spans="46:83" x14ac:dyDescent="0.15">
      <c r="AT954" s="24"/>
      <c r="AU954" s="24"/>
      <c r="AV954" s="24"/>
      <c r="AW954" s="24"/>
      <c r="AX954" s="24"/>
      <c r="AY954" s="24"/>
      <c r="AZ954" s="24"/>
      <c r="BA954" s="24"/>
      <c r="BB954" s="24"/>
      <c r="BC954" s="24"/>
      <c r="BD954" s="24"/>
      <c r="BE954" s="24"/>
      <c r="BF954" s="24"/>
      <c r="BG954" s="24"/>
      <c r="BH954" s="24"/>
      <c r="BI954" s="24"/>
      <c r="BJ954" s="24"/>
      <c r="BK954" s="24"/>
      <c r="BL954" s="24"/>
      <c r="BM954" s="24"/>
      <c r="BN954" s="24"/>
      <c r="BO954" s="24"/>
      <c r="BP954" s="24"/>
      <c r="BQ954" s="24"/>
      <c r="BR954" s="24"/>
      <c r="BS954" s="24"/>
      <c r="BT954" s="24"/>
      <c r="BU954" s="24"/>
      <c r="BV954" s="24"/>
      <c r="BW954" s="24"/>
      <c r="BX954" s="24"/>
      <c r="BY954" s="24"/>
      <c r="BZ954" s="24"/>
      <c r="CA954" s="24"/>
      <c r="CB954" s="24"/>
      <c r="CC954" s="24"/>
      <c r="CD954" s="24"/>
      <c r="CE954" s="24"/>
    </row>
    <row r="955" spans="46:83" x14ac:dyDescent="0.15">
      <c r="AT955" s="24"/>
      <c r="AU955" s="24"/>
      <c r="AV955" s="24"/>
      <c r="AW955" s="24"/>
      <c r="AX955" s="24"/>
      <c r="AY955" s="24"/>
      <c r="AZ955" s="24"/>
      <c r="BA955" s="24"/>
      <c r="BB955" s="24"/>
      <c r="BC955" s="24"/>
      <c r="BD955" s="24"/>
      <c r="BE955" s="24"/>
      <c r="BF955" s="24"/>
      <c r="BG955" s="24"/>
      <c r="BH955" s="24"/>
      <c r="BI955" s="24"/>
      <c r="BJ955" s="24"/>
      <c r="BK955" s="24"/>
      <c r="BL955" s="24"/>
      <c r="BM955" s="24"/>
      <c r="BN955" s="24"/>
      <c r="BO955" s="24"/>
      <c r="BP955" s="24"/>
      <c r="BQ955" s="24"/>
      <c r="BR955" s="24"/>
      <c r="BS955" s="24"/>
      <c r="BT955" s="24"/>
      <c r="BU955" s="24"/>
      <c r="BV955" s="24"/>
      <c r="BW955" s="24"/>
      <c r="BX955" s="24"/>
      <c r="BY955" s="24"/>
      <c r="BZ955" s="24"/>
      <c r="CA955" s="24"/>
      <c r="CB955" s="24"/>
      <c r="CC955" s="24"/>
      <c r="CD955" s="24"/>
      <c r="CE955" s="24"/>
    </row>
    <row r="956" spans="46:83" x14ac:dyDescent="0.15">
      <c r="AT956" s="24"/>
      <c r="AU956" s="24"/>
      <c r="AV956" s="24"/>
      <c r="AW956" s="24"/>
      <c r="AX956" s="24"/>
      <c r="AY956" s="24"/>
      <c r="AZ956" s="24"/>
      <c r="BA956" s="24"/>
      <c r="BB956" s="24"/>
      <c r="BC956" s="24"/>
      <c r="BD956" s="24"/>
      <c r="BE956" s="24"/>
      <c r="BF956" s="24"/>
      <c r="BG956" s="24"/>
      <c r="BH956" s="24"/>
      <c r="BI956" s="24"/>
      <c r="BJ956" s="24"/>
      <c r="BK956" s="24"/>
      <c r="BL956" s="24"/>
      <c r="BM956" s="24"/>
      <c r="BN956" s="24"/>
      <c r="BO956" s="24"/>
      <c r="BP956" s="24"/>
      <c r="BQ956" s="24"/>
      <c r="BR956" s="24"/>
      <c r="BS956" s="24"/>
      <c r="BT956" s="24"/>
      <c r="BU956" s="24"/>
      <c r="BV956" s="24"/>
      <c r="BW956" s="24"/>
      <c r="BX956" s="24"/>
      <c r="BY956" s="24"/>
      <c r="BZ956" s="24"/>
      <c r="CA956" s="24"/>
      <c r="CB956" s="24"/>
      <c r="CC956" s="24"/>
      <c r="CD956" s="24"/>
      <c r="CE956" s="24"/>
    </row>
    <row r="957" spans="46:83" x14ac:dyDescent="0.15">
      <c r="AT957" s="24"/>
      <c r="AU957" s="24"/>
      <c r="AV957" s="24"/>
      <c r="AW957" s="24"/>
      <c r="AX957" s="24"/>
      <c r="AY957" s="24"/>
      <c r="AZ957" s="24"/>
      <c r="BA957" s="24"/>
      <c r="BB957" s="24"/>
      <c r="BC957" s="24"/>
      <c r="BD957" s="24"/>
      <c r="BE957" s="24"/>
      <c r="BF957" s="24"/>
      <c r="BG957" s="24"/>
      <c r="BH957" s="24"/>
      <c r="BI957" s="24"/>
      <c r="BJ957" s="24"/>
      <c r="BK957" s="24"/>
      <c r="BL957" s="24"/>
      <c r="BM957" s="24"/>
      <c r="BN957" s="24"/>
      <c r="BO957" s="24"/>
      <c r="BP957" s="24"/>
      <c r="BQ957" s="24"/>
      <c r="BR957" s="24"/>
      <c r="BS957" s="24"/>
      <c r="BT957" s="24"/>
      <c r="BU957" s="24"/>
      <c r="BV957" s="24"/>
      <c r="BW957" s="24"/>
      <c r="BX957" s="24"/>
      <c r="BY957" s="24"/>
      <c r="BZ957" s="24"/>
      <c r="CA957" s="24"/>
      <c r="CB957" s="24"/>
      <c r="CC957" s="24"/>
      <c r="CD957" s="24"/>
      <c r="CE957" s="24"/>
    </row>
    <row r="958" spans="46:83" x14ac:dyDescent="0.15">
      <c r="AT958" s="24"/>
      <c r="AU958" s="24"/>
      <c r="AV958" s="24"/>
      <c r="AW958" s="24"/>
      <c r="AX958" s="24"/>
      <c r="AY958" s="24"/>
      <c r="AZ958" s="24"/>
      <c r="BA958" s="24"/>
      <c r="BB958" s="24"/>
      <c r="BC958" s="24"/>
      <c r="BD958" s="24"/>
      <c r="BE958" s="24"/>
      <c r="BF958" s="24"/>
      <c r="BG958" s="24"/>
      <c r="BH958" s="24"/>
      <c r="BI958" s="24"/>
      <c r="BJ958" s="24"/>
      <c r="BK958" s="24"/>
      <c r="BL958" s="24"/>
      <c r="BM958" s="24"/>
      <c r="BN958" s="24"/>
      <c r="BO958" s="24"/>
      <c r="BP958" s="24"/>
      <c r="BQ958" s="24"/>
      <c r="BR958" s="24"/>
      <c r="BS958" s="24"/>
      <c r="BT958" s="24"/>
      <c r="BU958" s="24"/>
      <c r="BV958" s="24"/>
      <c r="BW958" s="24"/>
      <c r="BX958" s="24"/>
      <c r="BY958" s="24"/>
      <c r="BZ958" s="24"/>
      <c r="CA958" s="24"/>
      <c r="CB958" s="24"/>
      <c r="CC958" s="24"/>
      <c r="CD958" s="24"/>
      <c r="CE958" s="24"/>
    </row>
    <row r="959" spans="46:83" x14ac:dyDescent="0.15">
      <c r="AT959" s="24"/>
      <c r="AU959" s="24"/>
      <c r="AV959" s="24"/>
      <c r="AW959" s="24"/>
      <c r="AX959" s="24"/>
      <c r="AY959" s="24"/>
      <c r="AZ959" s="24"/>
      <c r="BA959" s="24"/>
      <c r="BB959" s="24"/>
      <c r="BC959" s="24"/>
      <c r="BD959" s="24"/>
      <c r="BE959" s="24"/>
      <c r="BF959" s="24"/>
      <c r="BG959" s="24"/>
      <c r="BH959" s="24"/>
      <c r="BI959" s="24"/>
      <c r="BJ959" s="24"/>
      <c r="BK959" s="24"/>
      <c r="BL959" s="24"/>
      <c r="BM959" s="24"/>
      <c r="BN959" s="24"/>
      <c r="BO959" s="24"/>
      <c r="BP959" s="24"/>
      <c r="BQ959" s="24"/>
      <c r="BR959" s="24"/>
      <c r="BS959" s="24"/>
      <c r="BT959" s="24"/>
      <c r="BU959" s="24"/>
      <c r="BV959" s="24"/>
      <c r="BW959" s="24"/>
      <c r="BX959" s="24"/>
      <c r="BY959" s="24"/>
      <c r="BZ959" s="24"/>
      <c r="CA959" s="24"/>
      <c r="CB959" s="24"/>
      <c r="CC959" s="24"/>
      <c r="CD959" s="24"/>
      <c r="CE959" s="24"/>
    </row>
    <row r="960" spans="46:83" x14ac:dyDescent="0.15">
      <c r="AT960" s="24"/>
      <c r="AU960" s="24"/>
      <c r="AV960" s="24"/>
      <c r="AW960" s="24"/>
      <c r="AX960" s="24"/>
      <c r="AY960" s="24"/>
      <c r="AZ960" s="24"/>
      <c r="BA960" s="24"/>
      <c r="BB960" s="24"/>
      <c r="BC960" s="24"/>
      <c r="BD960" s="24"/>
      <c r="BE960" s="24"/>
      <c r="BF960" s="24"/>
      <c r="BG960" s="24"/>
      <c r="BH960" s="24"/>
      <c r="BI960" s="24"/>
      <c r="BJ960" s="24"/>
      <c r="BK960" s="24"/>
      <c r="BL960" s="24"/>
      <c r="BM960" s="24"/>
      <c r="BN960" s="24"/>
      <c r="BO960" s="24"/>
      <c r="BP960" s="24"/>
      <c r="BQ960" s="24"/>
      <c r="BR960" s="24"/>
      <c r="BS960" s="24"/>
      <c r="BT960" s="24"/>
      <c r="BU960" s="24"/>
      <c r="BV960" s="24"/>
      <c r="BW960" s="24"/>
      <c r="BX960" s="24"/>
      <c r="BY960" s="24"/>
      <c r="BZ960" s="24"/>
      <c r="CA960" s="24"/>
      <c r="CB960" s="24"/>
      <c r="CC960" s="24"/>
      <c r="CD960" s="24"/>
      <c r="CE960" s="24"/>
    </row>
    <row r="961" spans="46:83" x14ac:dyDescent="0.15">
      <c r="AT961" s="24"/>
      <c r="AU961" s="24"/>
      <c r="AV961" s="24"/>
      <c r="AW961" s="24"/>
      <c r="AX961" s="24"/>
      <c r="AY961" s="24"/>
      <c r="AZ961" s="24"/>
      <c r="BA961" s="24"/>
      <c r="BB961" s="24"/>
      <c r="BC961" s="24"/>
      <c r="BD961" s="24"/>
      <c r="BE961" s="24"/>
      <c r="BF961" s="24"/>
      <c r="BG961" s="24"/>
      <c r="BH961" s="24"/>
      <c r="BI961" s="24"/>
      <c r="BJ961" s="24"/>
      <c r="BK961" s="24"/>
      <c r="BL961" s="24"/>
      <c r="BM961" s="24"/>
      <c r="BN961" s="24"/>
      <c r="BO961" s="24"/>
      <c r="BP961" s="24"/>
      <c r="BQ961" s="24"/>
      <c r="BR961" s="24"/>
      <c r="BS961" s="24"/>
      <c r="BT961" s="24"/>
      <c r="BU961" s="24"/>
      <c r="BV961" s="24"/>
      <c r="BW961" s="24"/>
      <c r="BX961" s="24"/>
      <c r="BY961" s="24"/>
      <c r="BZ961" s="24"/>
      <c r="CA961" s="24"/>
      <c r="CB961" s="24"/>
      <c r="CC961" s="24"/>
      <c r="CD961" s="24"/>
      <c r="CE961" s="24"/>
    </row>
    <row r="962" spans="46:83" x14ac:dyDescent="0.15">
      <c r="AT962" s="24"/>
      <c r="AU962" s="24"/>
      <c r="AV962" s="24"/>
      <c r="AW962" s="24"/>
      <c r="AX962" s="24"/>
      <c r="AY962" s="24"/>
      <c r="AZ962" s="24"/>
      <c r="BA962" s="24"/>
      <c r="BB962" s="24"/>
      <c r="BC962" s="24"/>
      <c r="BD962" s="24"/>
      <c r="BE962" s="24"/>
      <c r="BF962" s="24"/>
      <c r="BG962" s="24"/>
      <c r="BH962" s="24"/>
      <c r="BI962" s="24"/>
      <c r="BJ962" s="24"/>
      <c r="BK962" s="24"/>
      <c r="BL962" s="24"/>
      <c r="BM962" s="24"/>
      <c r="BN962" s="24"/>
      <c r="BO962" s="24"/>
      <c r="BP962" s="24"/>
      <c r="BQ962" s="24"/>
      <c r="BR962" s="24"/>
      <c r="BS962" s="24"/>
      <c r="BT962" s="24"/>
      <c r="BU962" s="24"/>
      <c r="BV962" s="24"/>
      <c r="BW962" s="24"/>
      <c r="BX962" s="24"/>
      <c r="BY962" s="24"/>
      <c r="BZ962" s="24"/>
      <c r="CA962" s="24"/>
      <c r="CB962" s="24"/>
      <c r="CC962" s="24"/>
      <c r="CD962" s="24"/>
      <c r="CE962" s="24"/>
    </row>
    <row r="963" spans="46:83" x14ac:dyDescent="0.15">
      <c r="AT963" s="24"/>
      <c r="AU963" s="24"/>
      <c r="AV963" s="24"/>
      <c r="AW963" s="24"/>
      <c r="AX963" s="24"/>
      <c r="AY963" s="24"/>
      <c r="AZ963" s="24"/>
      <c r="BA963" s="24"/>
      <c r="BB963" s="24"/>
      <c r="BC963" s="24"/>
      <c r="BD963" s="24"/>
      <c r="BE963" s="24"/>
      <c r="BF963" s="24"/>
      <c r="BG963" s="24"/>
      <c r="BH963" s="24"/>
      <c r="BI963" s="24"/>
      <c r="BJ963" s="24"/>
      <c r="BK963" s="24"/>
      <c r="BL963" s="24"/>
      <c r="BM963" s="24"/>
      <c r="BN963" s="24"/>
      <c r="BO963" s="24"/>
      <c r="BP963" s="24"/>
      <c r="BQ963" s="24"/>
      <c r="BR963" s="24"/>
      <c r="BS963" s="24"/>
      <c r="BT963" s="24"/>
      <c r="BU963" s="24"/>
      <c r="BV963" s="24"/>
      <c r="BW963" s="24"/>
      <c r="BX963" s="24"/>
      <c r="BY963" s="24"/>
      <c r="BZ963" s="24"/>
      <c r="CA963" s="24"/>
      <c r="CB963" s="24"/>
      <c r="CC963" s="24"/>
      <c r="CD963" s="24"/>
      <c r="CE963" s="24"/>
    </row>
    <row r="964" spans="46:83" x14ac:dyDescent="0.15">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row>
    <row r="965" spans="46:83" x14ac:dyDescent="0.15">
      <c r="AT965" s="24"/>
      <c r="AU965" s="24"/>
      <c r="AV965" s="24"/>
      <c r="AW965" s="24"/>
      <c r="AX965" s="24"/>
      <c r="AY965" s="24"/>
      <c r="AZ965" s="24"/>
      <c r="BA965" s="24"/>
      <c r="BB965" s="24"/>
      <c r="BC965" s="24"/>
      <c r="BD965" s="24"/>
      <c r="BE965" s="24"/>
      <c r="BF965" s="24"/>
      <c r="BG965" s="24"/>
      <c r="BH965" s="24"/>
      <c r="BI965" s="24"/>
      <c r="BJ965" s="24"/>
      <c r="BK965" s="24"/>
      <c r="BL965" s="24"/>
      <c r="BM965" s="24"/>
      <c r="BN965" s="24"/>
      <c r="BO965" s="24"/>
      <c r="BP965" s="24"/>
      <c r="BQ965" s="24"/>
      <c r="BR965" s="24"/>
      <c r="BS965" s="24"/>
      <c r="BT965" s="24"/>
      <c r="BU965" s="24"/>
      <c r="BV965" s="24"/>
      <c r="BW965" s="24"/>
      <c r="BX965" s="24"/>
      <c r="BY965" s="24"/>
      <c r="BZ965" s="24"/>
      <c r="CA965" s="24"/>
      <c r="CB965" s="24"/>
      <c r="CC965" s="24"/>
      <c r="CD965" s="24"/>
      <c r="CE965" s="24"/>
    </row>
    <row r="966" spans="46:83" x14ac:dyDescent="0.15">
      <c r="AT966" s="24"/>
      <c r="AU966" s="24"/>
      <c r="AV966" s="24"/>
      <c r="AW966" s="24"/>
      <c r="AX966" s="24"/>
      <c r="AY966" s="24"/>
      <c r="AZ966" s="24"/>
      <c r="BA966" s="24"/>
      <c r="BB966" s="24"/>
      <c r="BC966" s="24"/>
      <c r="BD966" s="24"/>
      <c r="BE966" s="24"/>
      <c r="BF966" s="24"/>
      <c r="BG966" s="24"/>
      <c r="BH966" s="24"/>
      <c r="BI966" s="24"/>
      <c r="BJ966" s="24"/>
      <c r="BK966" s="24"/>
      <c r="BL966" s="24"/>
      <c r="BM966" s="24"/>
      <c r="BN966" s="24"/>
      <c r="BO966" s="24"/>
      <c r="BP966" s="24"/>
      <c r="BQ966" s="24"/>
      <c r="BR966" s="24"/>
      <c r="BS966" s="24"/>
      <c r="BT966" s="24"/>
      <c r="BU966" s="24"/>
      <c r="BV966" s="24"/>
      <c r="BW966" s="24"/>
      <c r="BX966" s="24"/>
      <c r="BY966" s="24"/>
      <c r="BZ966" s="24"/>
      <c r="CA966" s="24"/>
      <c r="CB966" s="24"/>
      <c r="CC966" s="24"/>
      <c r="CD966" s="24"/>
      <c r="CE966" s="24"/>
    </row>
    <row r="967" spans="46:83" x14ac:dyDescent="0.15">
      <c r="AT967" s="24"/>
      <c r="AU967" s="24"/>
      <c r="AV967" s="24"/>
      <c r="AW967" s="24"/>
      <c r="AX967" s="24"/>
      <c r="AY967" s="24"/>
      <c r="AZ967" s="24"/>
      <c r="BA967" s="24"/>
      <c r="BB967" s="24"/>
      <c r="BC967" s="24"/>
      <c r="BD967" s="24"/>
      <c r="BE967" s="24"/>
      <c r="BF967" s="24"/>
      <c r="BG967" s="24"/>
      <c r="BH967" s="24"/>
      <c r="BI967" s="24"/>
      <c r="BJ967" s="24"/>
      <c r="BK967" s="24"/>
      <c r="BL967" s="24"/>
      <c r="BM967" s="24"/>
      <c r="BN967" s="24"/>
      <c r="BO967" s="24"/>
      <c r="BP967" s="24"/>
      <c r="BQ967" s="24"/>
      <c r="BR967" s="24"/>
      <c r="BS967" s="24"/>
      <c r="BT967" s="24"/>
      <c r="BU967" s="24"/>
      <c r="BV967" s="24"/>
      <c r="BW967" s="24"/>
      <c r="BX967" s="24"/>
      <c r="BY967" s="24"/>
      <c r="BZ967" s="24"/>
      <c r="CA967" s="24"/>
      <c r="CB967" s="24"/>
      <c r="CC967" s="24"/>
      <c r="CD967" s="24"/>
      <c r="CE967" s="24"/>
    </row>
    <row r="968" spans="46:83" x14ac:dyDescent="0.15">
      <c r="AT968" s="24"/>
      <c r="AU968" s="24"/>
      <c r="AV968" s="24"/>
      <c r="AW968" s="24"/>
      <c r="AX968" s="24"/>
      <c r="AY968" s="24"/>
      <c r="AZ968" s="24"/>
      <c r="BA968" s="24"/>
      <c r="BB968" s="24"/>
      <c r="BC968" s="24"/>
      <c r="BD968" s="24"/>
      <c r="BE968" s="24"/>
      <c r="BF968" s="24"/>
      <c r="BG968" s="24"/>
      <c r="BH968" s="24"/>
      <c r="BI968" s="24"/>
      <c r="BJ968" s="24"/>
      <c r="BK968" s="24"/>
      <c r="BL968" s="24"/>
      <c r="BM968" s="24"/>
      <c r="BN968" s="24"/>
      <c r="BO968" s="24"/>
      <c r="BP968" s="24"/>
      <c r="BQ968" s="24"/>
      <c r="BR968" s="24"/>
      <c r="BS968" s="24"/>
      <c r="BT968" s="24"/>
      <c r="BU968" s="24"/>
      <c r="BV968" s="24"/>
      <c r="BW968" s="24"/>
      <c r="BX968" s="24"/>
      <c r="BY968" s="24"/>
      <c r="BZ968" s="24"/>
      <c r="CA968" s="24"/>
      <c r="CB968" s="24"/>
      <c r="CC968" s="24"/>
      <c r="CD968" s="24"/>
      <c r="CE968" s="24"/>
    </row>
    <row r="969" spans="46:83" x14ac:dyDescent="0.15">
      <c r="AT969" s="24"/>
      <c r="AU969" s="24"/>
      <c r="AV969" s="24"/>
      <c r="AW969" s="24"/>
      <c r="AX969" s="24"/>
      <c r="AY969" s="24"/>
      <c r="AZ969" s="24"/>
      <c r="BA969" s="24"/>
      <c r="BB969" s="24"/>
      <c r="BC969" s="24"/>
      <c r="BD969" s="24"/>
      <c r="BE969" s="24"/>
      <c r="BF969" s="24"/>
      <c r="BG969" s="24"/>
      <c r="BH969" s="24"/>
      <c r="BI969" s="24"/>
      <c r="BJ969" s="24"/>
      <c r="BK969" s="24"/>
      <c r="BL969" s="24"/>
      <c r="BM969" s="24"/>
      <c r="BN969" s="24"/>
      <c r="BO969" s="24"/>
      <c r="BP969" s="24"/>
      <c r="BQ969" s="24"/>
      <c r="BR969" s="24"/>
      <c r="BS969" s="24"/>
      <c r="BT969" s="24"/>
      <c r="BU969" s="24"/>
      <c r="BV969" s="24"/>
      <c r="BW969" s="24"/>
      <c r="BX969" s="24"/>
      <c r="BY969" s="24"/>
      <c r="BZ969" s="24"/>
      <c r="CA969" s="24"/>
      <c r="CB969" s="24"/>
      <c r="CC969" s="24"/>
      <c r="CD969" s="24"/>
      <c r="CE969" s="24"/>
    </row>
    <row r="970" spans="46:83" x14ac:dyDescent="0.15">
      <c r="AT970" s="24"/>
      <c r="AU970" s="24"/>
      <c r="AV970" s="24"/>
      <c r="AW970" s="24"/>
      <c r="AX970" s="24"/>
      <c r="AY970" s="24"/>
      <c r="AZ970" s="24"/>
      <c r="BA970" s="24"/>
      <c r="BB970" s="24"/>
      <c r="BC970" s="24"/>
      <c r="BD970" s="24"/>
      <c r="BE970" s="24"/>
      <c r="BF970" s="24"/>
      <c r="BG970" s="24"/>
      <c r="BH970" s="24"/>
      <c r="BI970" s="24"/>
      <c r="BJ970" s="24"/>
      <c r="BK970" s="24"/>
      <c r="BL970" s="24"/>
      <c r="BM970" s="24"/>
      <c r="BN970" s="24"/>
      <c r="BO970" s="24"/>
      <c r="BP970" s="24"/>
      <c r="BQ970" s="24"/>
      <c r="BR970" s="24"/>
      <c r="BS970" s="24"/>
      <c r="BT970" s="24"/>
      <c r="BU970" s="24"/>
      <c r="BV970" s="24"/>
      <c r="BW970" s="24"/>
      <c r="BX970" s="24"/>
      <c r="BY970" s="24"/>
      <c r="BZ970" s="24"/>
      <c r="CA970" s="24"/>
      <c r="CB970" s="24"/>
      <c r="CC970" s="24"/>
      <c r="CD970" s="24"/>
      <c r="CE970" s="24"/>
    </row>
    <row r="971" spans="46:83" x14ac:dyDescent="0.15">
      <c r="AT971" s="24"/>
      <c r="AU971" s="24"/>
      <c r="AV971" s="24"/>
      <c r="AW971" s="24"/>
      <c r="AX971" s="24"/>
      <c r="AY971" s="24"/>
      <c r="AZ971" s="24"/>
      <c r="BA971" s="24"/>
      <c r="BB971" s="24"/>
      <c r="BC971" s="24"/>
      <c r="BD971" s="24"/>
      <c r="BE971" s="24"/>
      <c r="BF971" s="24"/>
      <c r="BG971" s="24"/>
      <c r="BH971" s="24"/>
      <c r="BI971" s="24"/>
      <c r="BJ971" s="24"/>
      <c r="BK971" s="24"/>
      <c r="BL971" s="24"/>
      <c r="BM971" s="24"/>
      <c r="BN971" s="24"/>
      <c r="BO971" s="24"/>
      <c r="BP971" s="24"/>
      <c r="BQ971" s="24"/>
      <c r="BR971" s="24"/>
      <c r="BS971" s="24"/>
      <c r="BT971" s="24"/>
      <c r="BU971" s="24"/>
      <c r="BV971" s="24"/>
      <c r="BW971" s="24"/>
      <c r="BX971" s="24"/>
      <c r="BY971" s="24"/>
      <c r="BZ971" s="24"/>
      <c r="CA971" s="24"/>
      <c r="CB971" s="24"/>
      <c r="CC971" s="24"/>
      <c r="CD971" s="24"/>
      <c r="CE971" s="24"/>
    </row>
    <row r="972" spans="46:83" x14ac:dyDescent="0.15">
      <c r="AT972" s="24"/>
      <c r="AU972" s="24"/>
      <c r="AV972" s="24"/>
      <c r="AW972" s="24"/>
      <c r="AX972" s="24"/>
      <c r="AY972" s="24"/>
      <c r="AZ972" s="24"/>
      <c r="BA972" s="24"/>
      <c r="BB972" s="24"/>
      <c r="BC972" s="24"/>
      <c r="BD972" s="24"/>
      <c r="BE972" s="24"/>
      <c r="BF972" s="24"/>
      <c r="BG972" s="24"/>
      <c r="BH972" s="24"/>
      <c r="BI972" s="24"/>
      <c r="BJ972" s="24"/>
      <c r="BK972" s="24"/>
      <c r="BL972" s="24"/>
      <c r="BM972" s="24"/>
      <c r="BN972" s="24"/>
      <c r="BO972" s="24"/>
      <c r="BP972" s="24"/>
      <c r="BQ972" s="24"/>
      <c r="BR972" s="24"/>
      <c r="BS972" s="24"/>
      <c r="BT972" s="24"/>
      <c r="BU972" s="24"/>
      <c r="BV972" s="24"/>
      <c r="BW972" s="24"/>
      <c r="BX972" s="24"/>
      <c r="BY972" s="24"/>
      <c r="BZ972" s="24"/>
      <c r="CA972" s="24"/>
      <c r="CB972" s="24"/>
      <c r="CC972" s="24"/>
      <c r="CD972" s="24"/>
      <c r="CE972" s="24"/>
    </row>
    <row r="973" spans="46:83" x14ac:dyDescent="0.15">
      <c r="AT973" s="24"/>
      <c r="AU973" s="24"/>
      <c r="AV973" s="24"/>
      <c r="AW973" s="24"/>
      <c r="AX973" s="24"/>
      <c r="AY973" s="24"/>
      <c r="AZ973" s="24"/>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c r="CA973" s="24"/>
      <c r="CB973" s="24"/>
      <c r="CC973" s="24"/>
      <c r="CD973" s="24"/>
      <c r="CE973" s="24"/>
    </row>
    <row r="974" spans="46:83" x14ac:dyDescent="0.15">
      <c r="AT974" s="24"/>
      <c r="AU974" s="24"/>
      <c r="AV974" s="24"/>
      <c r="AW974" s="24"/>
      <c r="AX974" s="24"/>
      <c r="AY974" s="24"/>
      <c r="AZ974" s="24"/>
      <c r="BA974" s="24"/>
      <c r="BB974" s="24"/>
      <c r="BC974" s="24"/>
      <c r="BD974" s="24"/>
      <c r="BE974" s="24"/>
      <c r="BF974" s="24"/>
      <c r="BG974" s="24"/>
      <c r="BH974" s="24"/>
      <c r="BI974" s="24"/>
      <c r="BJ974" s="24"/>
      <c r="BK974" s="24"/>
      <c r="BL974" s="24"/>
      <c r="BM974" s="24"/>
      <c r="BN974" s="24"/>
      <c r="BO974" s="24"/>
      <c r="BP974" s="24"/>
      <c r="BQ974" s="24"/>
      <c r="BR974" s="24"/>
      <c r="BS974" s="24"/>
      <c r="BT974" s="24"/>
      <c r="BU974" s="24"/>
      <c r="BV974" s="24"/>
      <c r="BW974" s="24"/>
      <c r="BX974" s="24"/>
      <c r="BY974" s="24"/>
      <c r="BZ974" s="24"/>
      <c r="CA974" s="24"/>
      <c r="CB974" s="24"/>
      <c r="CC974" s="24"/>
      <c r="CD974" s="24"/>
      <c r="CE974" s="24"/>
    </row>
    <row r="975" spans="46:83" x14ac:dyDescent="0.15">
      <c r="AT975" s="24"/>
      <c r="AU975" s="24"/>
      <c r="AV975" s="24"/>
      <c r="AW975" s="24"/>
      <c r="AX975" s="24"/>
      <c r="AY975" s="24"/>
      <c r="AZ975" s="24"/>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c r="CA975" s="24"/>
      <c r="CB975" s="24"/>
      <c r="CC975" s="24"/>
      <c r="CD975" s="24"/>
      <c r="CE975" s="24"/>
    </row>
    <row r="976" spans="46:83" x14ac:dyDescent="0.15">
      <c r="AT976" s="24"/>
      <c r="AU976" s="24"/>
      <c r="AV976" s="24"/>
      <c r="AW976" s="24"/>
      <c r="AX976" s="24"/>
      <c r="AY976" s="24"/>
      <c r="AZ976" s="24"/>
      <c r="BA976" s="24"/>
      <c r="BB976" s="24"/>
      <c r="BC976" s="24"/>
      <c r="BD976" s="24"/>
      <c r="BE976" s="24"/>
      <c r="BF976" s="24"/>
      <c r="BG976" s="24"/>
      <c r="BH976" s="24"/>
      <c r="BI976" s="24"/>
      <c r="BJ976" s="24"/>
      <c r="BK976" s="24"/>
      <c r="BL976" s="24"/>
      <c r="BM976" s="24"/>
      <c r="BN976" s="24"/>
      <c r="BO976" s="24"/>
      <c r="BP976" s="24"/>
      <c r="BQ976" s="24"/>
      <c r="BR976" s="24"/>
      <c r="BS976" s="24"/>
      <c r="BT976" s="24"/>
      <c r="BU976" s="24"/>
      <c r="BV976" s="24"/>
      <c r="BW976" s="24"/>
      <c r="BX976" s="24"/>
      <c r="BY976" s="24"/>
      <c r="BZ976" s="24"/>
      <c r="CA976" s="24"/>
      <c r="CB976" s="24"/>
      <c r="CC976" s="24"/>
      <c r="CD976" s="24"/>
      <c r="CE976" s="24"/>
    </row>
    <row r="977" spans="46:83" x14ac:dyDescent="0.15">
      <c r="AT977" s="24"/>
      <c r="AU977" s="24"/>
      <c r="AV977" s="24"/>
      <c r="AW977" s="24"/>
      <c r="AX977" s="24"/>
      <c r="AY977" s="24"/>
      <c r="AZ977" s="24"/>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c r="CA977" s="24"/>
      <c r="CB977" s="24"/>
      <c r="CC977" s="24"/>
      <c r="CD977" s="24"/>
      <c r="CE977" s="24"/>
    </row>
    <row r="978" spans="46:83" x14ac:dyDescent="0.15">
      <c r="AT978" s="24"/>
      <c r="AU978" s="24"/>
      <c r="AV978" s="24"/>
      <c r="AW978" s="24"/>
      <c r="AX978" s="24"/>
      <c r="AY978" s="24"/>
      <c r="AZ978" s="24"/>
      <c r="BA978" s="24"/>
      <c r="BB978" s="24"/>
      <c r="BC978" s="24"/>
      <c r="BD978" s="24"/>
      <c r="BE978" s="24"/>
      <c r="BF978" s="24"/>
      <c r="BG978" s="24"/>
      <c r="BH978" s="24"/>
      <c r="BI978" s="24"/>
      <c r="BJ978" s="24"/>
      <c r="BK978" s="24"/>
      <c r="BL978" s="24"/>
      <c r="BM978" s="24"/>
      <c r="BN978" s="24"/>
      <c r="BO978" s="24"/>
      <c r="BP978" s="24"/>
      <c r="BQ978" s="24"/>
      <c r="BR978" s="24"/>
      <c r="BS978" s="24"/>
      <c r="BT978" s="24"/>
      <c r="BU978" s="24"/>
      <c r="BV978" s="24"/>
      <c r="BW978" s="24"/>
      <c r="BX978" s="24"/>
      <c r="BY978" s="24"/>
      <c r="BZ978" s="24"/>
      <c r="CA978" s="24"/>
      <c r="CB978" s="24"/>
      <c r="CC978" s="24"/>
      <c r="CD978" s="24"/>
      <c r="CE978" s="24"/>
    </row>
    <row r="979" spans="46:83" x14ac:dyDescent="0.15">
      <c r="AT979" s="24"/>
      <c r="AU979" s="24"/>
      <c r="AV979" s="24"/>
      <c r="AW979" s="24"/>
      <c r="AX979" s="24"/>
      <c r="AY979" s="24"/>
      <c r="AZ979" s="24"/>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c r="CA979" s="24"/>
      <c r="CB979" s="24"/>
      <c r="CC979" s="24"/>
      <c r="CD979" s="24"/>
      <c r="CE979" s="24"/>
    </row>
    <row r="980" spans="46:83" x14ac:dyDescent="0.15">
      <c r="AT980" s="24"/>
      <c r="AU980" s="24"/>
      <c r="AV980" s="24"/>
      <c r="AW980" s="24"/>
      <c r="AX980" s="24"/>
      <c r="AY980" s="24"/>
      <c r="AZ980" s="24"/>
      <c r="BA980" s="24"/>
      <c r="BB980" s="24"/>
      <c r="BC980" s="24"/>
      <c r="BD980" s="24"/>
      <c r="BE980" s="24"/>
      <c r="BF980" s="24"/>
      <c r="BG980" s="24"/>
      <c r="BH980" s="24"/>
      <c r="BI980" s="24"/>
      <c r="BJ980" s="24"/>
      <c r="BK980" s="24"/>
      <c r="BL980" s="24"/>
      <c r="BM980" s="24"/>
      <c r="BN980" s="24"/>
      <c r="BO980" s="24"/>
      <c r="BP980" s="24"/>
      <c r="BQ980" s="24"/>
      <c r="BR980" s="24"/>
      <c r="BS980" s="24"/>
      <c r="BT980" s="24"/>
      <c r="BU980" s="24"/>
      <c r="BV980" s="24"/>
      <c r="BW980" s="24"/>
      <c r="BX980" s="24"/>
      <c r="BY980" s="24"/>
      <c r="BZ980" s="24"/>
      <c r="CA980" s="24"/>
      <c r="CB980" s="24"/>
      <c r="CC980" s="24"/>
      <c r="CD980" s="24"/>
      <c r="CE980" s="24"/>
    </row>
    <row r="981" spans="46:83" x14ac:dyDescent="0.15">
      <c r="AT981" s="24"/>
      <c r="AU981" s="24"/>
      <c r="AV981" s="24"/>
      <c r="AW981" s="24"/>
      <c r="AX981" s="24"/>
      <c r="AY981" s="24"/>
      <c r="AZ981" s="24"/>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c r="CA981" s="24"/>
      <c r="CB981" s="24"/>
      <c r="CC981" s="24"/>
      <c r="CD981" s="24"/>
      <c r="CE981" s="24"/>
    </row>
    <row r="982" spans="46:83" x14ac:dyDescent="0.15">
      <c r="AT982" s="24"/>
      <c r="AU982" s="24"/>
      <c r="AV982" s="24"/>
      <c r="AW982" s="24"/>
      <c r="AX982" s="24"/>
      <c r="AY982" s="24"/>
      <c r="AZ982" s="24"/>
      <c r="BA982" s="24"/>
      <c r="BB982" s="24"/>
      <c r="BC982" s="24"/>
      <c r="BD982" s="24"/>
      <c r="BE982" s="24"/>
      <c r="BF982" s="24"/>
      <c r="BG982" s="24"/>
      <c r="BH982" s="24"/>
      <c r="BI982" s="24"/>
      <c r="BJ982" s="24"/>
      <c r="BK982" s="24"/>
      <c r="BL982" s="24"/>
      <c r="BM982" s="24"/>
      <c r="BN982" s="24"/>
      <c r="BO982" s="24"/>
      <c r="BP982" s="24"/>
      <c r="BQ982" s="24"/>
      <c r="BR982" s="24"/>
      <c r="BS982" s="24"/>
      <c r="BT982" s="24"/>
      <c r="BU982" s="24"/>
      <c r="BV982" s="24"/>
      <c r="BW982" s="24"/>
      <c r="BX982" s="24"/>
      <c r="BY982" s="24"/>
      <c r="BZ982" s="24"/>
      <c r="CA982" s="24"/>
      <c r="CB982" s="24"/>
      <c r="CC982" s="24"/>
      <c r="CD982" s="24"/>
      <c r="CE982" s="24"/>
    </row>
    <row r="983" spans="46:83" x14ac:dyDescent="0.15">
      <c r="AT983" s="24"/>
      <c r="AU983" s="24"/>
      <c r="AV983" s="24"/>
      <c r="AW983" s="24"/>
      <c r="AX983" s="24"/>
      <c r="AY983" s="24"/>
      <c r="AZ983" s="24"/>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c r="CA983" s="24"/>
      <c r="CB983" s="24"/>
      <c r="CC983" s="24"/>
      <c r="CD983" s="24"/>
      <c r="CE983" s="24"/>
    </row>
    <row r="984" spans="46:83" x14ac:dyDescent="0.15">
      <c r="AT984" s="24"/>
      <c r="AU984" s="24"/>
      <c r="AV984" s="24"/>
      <c r="AW984" s="24"/>
      <c r="AX984" s="24"/>
      <c r="AY984" s="24"/>
      <c r="AZ984" s="24"/>
      <c r="BA984" s="24"/>
      <c r="BB984" s="24"/>
      <c r="BC984" s="24"/>
      <c r="BD984" s="24"/>
      <c r="BE984" s="24"/>
      <c r="BF984" s="24"/>
      <c r="BG984" s="24"/>
      <c r="BH984" s="24"/>
      <c r="BI984" s="24"/>
      <c r="BJ984" s="24"/>
      <c r="BK984" s="24"/>
      <c r="BL984" s="24"/>
      <c r="BM984" s="24"/>
      <c r="BN984" s="24"/>
      <c r="BO984" s="24"/>
      <c r="BP984" s="24"/>
      <c r="BQ984" s="24"/>
      <c r="BR984" s="24"/>
      <c r="BS984" s="24"/>
      <c r="BT984" s="24"/>
      <c r="BU984" s="24"/>
      <c r="BV984" s="24"/>
      <c r="BW984" s="24"/>
      <c r="BX984" s="24"/>
      <c r="BY984" s="24"/>
      <c r="BZ984" s="24"/>
      <c r="CA984" s="24"/>
      <c r="CB984" s="24"/>
      <c r="CC984" s="24"/>
      <c r="CD984" s="24"/>
      <c r="CE984" s="24"/>
    </row>
    <row r="985" spans="46:83" x14ac:dyDescent="0.15">
      <c r="AT985" s="24"/>
      <c r="AU985" s="24"/>
      <c r="AV985" s="24"/>
      <c r="AW985" s="24"/>
      <c r="AX985" s="24"/>
      <c r="AY985" s="24"/>
      <c r="AZ985" s="24"/>
      <c r="BA985" s="24"/>
      <c r="BB985" s="24"/>
      <c r="BC985" s="24"/>
      <c r="BD985" s="24"/>
      <c r="BE985" s="24"/>
      <c r="BF985" s="24"/>
      <c r="BG985" s="24"/>
      <c r="BH985" s="24"/>
      <c r="BI985" s="24"/>
      <c r="BJ985" s="24"/>
      <c r="BK985" s="24"/>
      <c r="BL985" s="24"/>
      <c r="BM985" s="24"/>
      <c r="BN985" s="24"/>
      <c r="BO985" s="24"/>
      <c r="BP985" s="24"/>
      <c r="BQ985" s="24"/>
      <c r="BR985" s="24"/>
      <c r="BS985" s="24"/>
      <c r="BT985" s="24"/>
      <c r="BU985" s="24"/>
      <c r="BV985" s="24"/>
      <c r="BW985" s="24"/>
      <c r="BX985" s="24"/>
      <c r="BY985" s="24"/>
      <c r="BZ985" s="24"/>
      <c r="CA985" s="24"/>
      <c r="CB985" s="24"/>
      <c r="CC985" s="24"/>
      <c r="CD985" s="24"/>
      <c r="CE985" s="24"/>
    </row>
    <row r="986" spans="46:83" x14ac:dyDescent="0.15">
      <c r="AT986" s="24"/>
      <c r="AU986" s="24"/>
      <c r="AV986" s="24"/>
      <c r="AW986" s="24"/>
      <c r="AX986" s="24"/>
      <c r="AY986" s="24"/>
      <c r="AZ986" s="24"/>
      <c r="BA986" s="24"/>
      <c r="BB986" s="24"/>
      <c r="BC986" s="24"/>
      <c r="BD986" s="24"/>
      <c r="BE986" s="24"/>
      <c r="BF986" s="24"/>
      <c r="BG986" s="24"/>
      <c r="BH986" s="24"/>
      <c r="BI986" s="24"/>
      <c r="BJ986" s="24"/>
      <c r="BK986" s="24"/>
      <c r="BL986" s="24"/>
      <c r="BM986" s="24"/>
      <c r="BN986" s="24"/>
      <c r="BO986" s="24"/>
      <c r="BP986" s="24"/>
      <c r="BQ986" s="24"/>
      <c r="BR986" s="24"/>
      <c r="BS986" s="24"/>
      <c r="BT986" s="24"/>
      <c r="BU986" s="24"/>
      <c r="BV986" s="24"/>
      <c r="BW986" s="24"/>
      <c r="BX986" s="24"/>
      <c r="BY986" s="24"/>
      <c r="BZ986" s="24"/>
      <c r="CA986" s="24"/>
      <c r="CB986" s="24"/>
      <c r="CC986" s="24"/>
      <c r="CD986" s="24"/>
      <c r="CE986" s="24"/>
    </row>
    <row r="987" spans="46:83" x14ac:dyDescent="0.15">
      <c r="AT987" s="24"/>
      <c r="AU987" s="24"/>
      <c r="AV987" s="24"/>
      <c r="AW987" s="24"/>
      <c r="AX987" s="24"/>
      <c r="AY987" s="24"/>
      <c r="AZ987" s="24"/>
      <c r="BA987" s="24"/>
      <c r="BB987" s="24"/>
      <c r="BC987" s="24"/>
      <c r="BD987" s="24"/>
      <c r="BE987" s="24"/>
      <c r="BF987" s="24"/>
      <c r="BG987" s="24"/>
      <c r="BH987" s="24"/>
      <c r="BI987" s="24"/>
      <c r="BJ987" s="24"/>
      <c r="BK987" s="24"/>
      <c r="BL987" s="24"/>
      <c r="BM987" s="24"/>
      <c r="BN987" s="24"/>
      <c r="BO987" s="24"/>
      <c r="BP987" s="24"/>
      <c r="BQ987" s="24"/>
      <c r="BR987" s="24"/>
      <c r="BS987" s="24"/>
      <c r="BT987" s="24"/>
      <c r="BU987" s="24"/>
      <c r="BV987" s="24"/>
      <c r="BW987" s="24"/>
      <c r="BX987" s="24"/>
      <c r="BY987" s="24"/>
      <c r="BZ987" s="24"/>
      <c r="CA987" s="24"/>
      <c r="CB987" s="24"/>
      <c r="CC987" s="24"/>
      <c r="CD987" s="24"/>
      <c r="CE987" s="24"/>
    </row>
    <row r="988" spans="46:83" x14ac:dyDescent="0.15">
      <c r="AT988" s="24"/>
      <c r="AU988" s="24"/>
      <c r="AV988" s="24"/>
      <c r="AW988" s="24"/>
      <c r="AX988" s="24"/>
      <c r="AY988" s="24"/>
      <c r="AZ988" s="24"/>
      <c r="BA988" s="24"/>
      <c r="BB988" s="24"/>
      <c r="BC988" s="24"/>
      <c r="BD988" s="24"/>
      <c r="BE988" s="24"/>
      <c r="BF988" s="24"/>
      <c r="BG988" s="24"/>
      <c r="BH988" s="24"/>
      <c r="BI988" s="24"/>
      <c r="BJ988" s="24"/>
      <c r="BK988" s="24"/>
      <c r="BL988" s="24"/>
      <c r="BM988" s="24"/>
      <c r="BN988" s="24"/>
      <c r="BO988" s="24"/>
      <c r="BP988" s="24"/>
      <c r="BQ988" s="24"/>
      <c r="BR988" s="24"/>
      <c r="BS988" s="24"/>
      <c r="BT988" s="24"/>
      <c r="BU988" s="24"/>
      <c r="BV988" s="24"/>
      <c r="BW988" s="24"/>
      <c r="BX988" s="24"/>
      <c r="BY988" s="24"/>
      <c r="BZ988" s="24"/>
      <c r="CA988" s="24"/>
      <c r="CB988" s="24"/>
      <c r="CC988" s="24"/>
      <c r="CD988" s="24"/>
      <c r="CE988" s="24"/>
    </row>
    <row r="989" spans="46:83" x14ac:dyDescent="0.15">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row>
    <row r="990" spans="46:83" x14ac:dyDescent="0.15">
      <c r="AT990" s="24"/>
      <c r="AU990" s="24"/>
      <c r="AV990" s="24"/>
      <c r="AW990" s="24"/>
      <c r="AX990" s="24"/>
      <c r="AY990" s="24"/>
      <c r="AZ990" s="24"/>
      <c r="BA990" s="24"/>
      <c r="BB990" s="24"/>
      <c r="BC990" s="24"/>
      <c r="BD990" s="24"/>
      <c r="BE990" s="24"/>
      <c r="BF990" s="24"/>
      <c r="BG990" s="24"/>
      <c r="BH990" s="24"/>
      <c r="BI990" s="24"/>
      <c r="BJ990" s="24"/>
      <c r="BK990" s="24"/>
      <c r="BL990" s="24"/>
      <c r="BM990" s="24"/>
      <c r="BN990" s="24"/>
      <c r="BO990" s="24"/>
      <c r="BP990" s="24"/>
      <c r="BQ990" s="24"/>
      <c r="BR990" s="24"/>
      <c r="BS990" s="24"/>
      <c r="BT990" s="24"/>
      <c r="BU990" s="24"/>
      <c r="BV990" s="24"/>
      <c r="BW990" s="24"/>
      <c r="BX990" s="24"/>
      <c r="BY990" s="24"/>
      <c r="BZ990" s="24"/>
      <c r="CA990" s="24"/>
      <c r="CB990" s="24"/>
      <c r="CC990" s="24"/>
      <c r="CD990" s="24"/>
      <c r="CE990" s="24"/>
    </row>
    <row r="991" spans="46:83" x14ac:dyDescent="0.15">
      <c r="AT991" s="24"/>
      <c r="AU991" s="24"/>
      <c r="AV991" s="24"/>
      <c r="AW991" s="24"/>
      <c r="AX991" s="24"/>
      <c r="AY991" s="24"/>
      <c r="AZ991" s="24"/>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c r="CA991" s="24"/>
      <c r="CB991" s="24"/>
      <c r="CC991" s="24"/>
      <c r="CD991" s="24"/>
      <c r="CE991" s="24"/>
    </row>
    <row r="992" spans="46:83" x14ac:dyDescent="0.15">
      <c r="AT992" s="24"/>
      <c r="AU992" s="24"/>
      <c r="AV992" s="24"/>
      <c r="AW992" s="24"/>
      <c r="AX992" s="24"/>
      <c r="AY992" s="24"/>
      <c r="AZ992" s="24"/>
      <c r="BA992" s="24"/>
      <c r="BB992" s="24"/>
      <c r="BC992" s="24"/>
      <c r="BD992" s="24"/>
      <c r="BE992" s="24"/>
      <c r="BF992" s="24"/>
      <c r="BG992" s="24"/>
      <c r="BH992" s="24"/>
      <c r="BI992" s="24"/>
      <c r="BJ992" s="24"/>
      <c r="BK992" s="24"/>
      <c r="BL992" s="24"/>
      <c r="BM992" s="24"/>
      <c r="BN992" s="24"/>
      <c r="BO992" s="24"/>
      <c r="BP992" s="24"/>
      <c r="BQ992" s="24"/>
      <c r="BR992" s="24"/>
      <c r="BS992" s="24"/>
      <c r="BT992" s="24"/>
      <c r="BU992" s="24"/>
      <c r="BV992" s="24"/>
      <c r="BW992" s="24"/>
      <c r="BX992" s="24"/>
      <c r="BY992" s="24"/>
      <c r="BZ992" s="24"/>
      <c r="CA992" s="24"/>
      <c r="CB992" s="24"/>
      <c r="CC992" s="24"/>
      <c r="CD992" s="24"/>
      <c r="CE992" s="24"/>
    </row>
    <row r="993" spans="46:83" x14ac:dyDescent="0.15">
      <c r="AT993" s="24"/>
      <c r="AU993" s="24"/>
      <c r="AV993" s="24"/>
      <c r="AW993" s="24"/>
      <c r="AX993" s="24"/>
      <c r="AY993" s="24"/>
      <c r="AZ993" s="24"/>
      <c r="BA993" s="24"/>
      <c r="BB993" s="24"/>
      <c r="BC993" s="24"/>
      <c r="BD993" s="24"/>
      <c r="BE993" s="24"/>
      <c r="BF993" s="24"/>
      <c r="BG993" s="24"/>
      <c r="BH993" s="24"/>
      <c r="BI993" s="24"/>
      <c r="BJ993" s="24"/>
      <c r="BK993" s="24"/>
      <c r="BL993" s="24"/>
      <c r="BM993" s="24"/>
      <c r="BN993" s="24"/>
      <c r="BO993" s="24"/>
      <c r="BP993" s="24"/>
      <c r="BQ993" s="24"/>
      <c r="BR993" s="24"/>
      <c r="BS993" s="24"/>
      <c r="BT993" s="24"/>
      <c r="BU993" s="24"/>
      <c r="BV993" s="24"/>
      <c r="BW993" s="24"/>
      <c r="BX993" s="24"/>
      <c r="BY993" s="24"/>
      <c r="BZ993" s="24"/>
      <c r="CA993" s="24"/>
      <c r="CB993" s="24"/>
      <c r="CC993" s="24"/>
      <c r="CD993" s="24"/>
      <c r="CE993" s="24"/>
    </row>
    <row r="994" spans="46:83" x14ac:dyDescent="0.15">
      <c r="AT994" s="24"/>
      <c r="AU994" s="24"/>
      <c r="AV994" s="24"/>
      <c r="AW994" s="24"/>
      <c r="AX994" s="24"/>
      <c r="AY994" s="24"/>
      <c r="AZ994" s="24"/>
      <c r="BA994" s="24"/>
      <c r="BB994" s="24"/>
      <c r="BC994" s="24"/>
      <c r="BD994" s="24"/>
      <c r="BE994" s="24"/>
      <c r="BF994" s="24"/>
      <c r="BG994" s="24"/>
      <c r="BH994" s="24"/>
      <c r="BI994" s="24"/>
      <c r="BJ994" s="24"/>
      <c r="BK994" s="24"/>
      <c r="BL994" s="24"/>
      <c r="BM994" s="24"/>
      <c r="BN994" s="24"/>
      <c r="BO994" s="24"/>
      <c r="BP994" s="24"/>
      <c r="BQ994" s="24"/>
      <c r="BR994" s="24"/>
      <c r="BS994" s="24"/>
      <c r="BT994" s="24"/>
      <c r="BU994" s="24"/>
      <c r="BV994" s="24"/>
      <c r="BW994" s="24"/>
      <c r="BX994" s="24"/>
      <c r="BY994" s="24"/>
      <c r="BZ994" s="24"/>
      <c r="CA994" s="24"/>
      <c r="CB994" s="24"/>
      <c r="CC994" s="24"/>
      <c r="CD994" s="24"/>
      <c r="CE994" s="24"/>
    </row>
    <row r="995" spans="46:83" x14ac:dyDescent="0.15">
      <c r="AT995" s="24"/>
      <c r="AU995" s="24"/>
      <c r="AV995" s="24"/>
      <c r="AW995" s="24"/>
      <c r="AX995" s="24"/>
      <c r="AY995" s="24"/>
      <c r="AZ995" s="24"/>
      <c r="BA995" s="24"/>
      <c r="BB995" s="24"/>
      <c r="BC995" s="24"/>
      <c r="BD995" s="24"/>
      <c r="BE995" s="24"/>
      <c r="BF995" s="24"/>
      <c r="BG995" s="24"/>
      <c r="BH995" s="24"/>
      <c r="BI995" s="24"/>
      <c r="BJ995" s="24"/>
      <c r="BK995" s="24"/>
      <c r="BL995" s="24"/>
      <c r="BM995" s="24"/>
      <c r="BN995" s="24"/>
      <c r="BO995" s="24"/>
      <c r="BP995" s="24"/>
      <c r="BQ995" s="24"/>
      <c r="BR995" s="24"/>
      <c r="BS995" s="24"/>
      <c r="BT995" s="24"/>
      <c r="BU995" s="24"/>
      <c r="BV995" s="24"/>
      <c r="BW995" s="24"/>
      <c r="BX995" s="24"/>
      <c r="BY995" s="24"/>
      <c r="BZ995" s="24"/>
      <c r="CA995" s="24"/>
      <c r="CB995" s="24"/>
      <c r="CC995" s="24"/>
      <c r="CD995" s="24"/>
      <c r="CE995" s="24"/>
    </row>
    <row r="996" spans="46:83" x14ac:dyDescent="0.15">
      <c r="AT996" s="24"/>
      <c r="AU996" s="24"/>
      <c r="AV996" s="24"/>
      <c r="AW996" s="24"/>
      <c r="AX996" s="24"/>
      <c r="AY996" s="24"/>
      <c r="AZ996" s="24"/>
      <c r="BA996" s="24"/>
      <c r="BB996" s="24"/>
      <c r="BC996" s="24"/>
      <c r="BD996" s="24"/>
      <c r="BE996" s="24"/>
      <c r="BF996" s="24"/>
      <c r="BG996" s="24"/>
      <c r="BH996" s="24"/>
      <c r="BI996" s="24"/>
      <c r="BJ996" s="24"/>
      <c r="BK996" s="24"/>
      <c r="BL996" s="24"/>
      <c r="BM996" s="24"/>
      <c r="BN996" s="24"/>
      <c r="BO996" s="24"/>
      <c r="BP996" s="24"/>
      <c r="BQ996" s="24"/>
      <c r="BR996" s="24"/>
      <c r="BS996" s="24"/>
      <c r="BT996" s="24"/>
      <c r="BU996" s="24"/>
      <c r="BV996" s="24"/>
      <c r="BW996" s="24"/>
      <c r="BX996" s="24"/>
      <c r="BY996" s="24"/>
      <c r="BZ996" s="24"/>
      <c r="CA996" s="24"/>
      <c r="CB996" s="24"/>
      <c r="CC996" s="24"/>
      <c r="CD996" s="24"/>
      <c r="CE996" s="24"/>
    </row>
    <row r="997" spans="46:83" x14ac:dyDescent="0.15">
      <c r="AT997" s="24"/>
      <c r="AU997" s="24"/>
      <c r="AV997" s="24"/>
      <c r="AW997" s="24"/>
      <c r="AX997" s="24"/>
      <c r="AY997" s="24"/>
      <c r="AZ997" s="24"/>
      <c r="BA997" s="24"/>
      <c r="BB997" s="24"/>
      <c r="BC997" s="24"/>
      <c r="BD997" s="24"/>
      <c r="BE997" s="24"/>
      <c r="BF997" s="24"/>
      <c r="BG997" s="24"/>
      <c r="BH997" s="24"/>
      <c r="BI997" s="24"/>
      <c r="BJ997" s="24"/>
      <c r="BK997" s="24"/>
      <c r="BL997" s="24"/>
      <c r="BM997" s="24"/>
      <c r="BN997" s="24"/>
      <c r="BO997" s="24"/>
      <c r="BP997" s="24"/>
      <c r="BQ997" s="24"/>
      <c r="BR997" s="24"/>
      <c r="BS997" s="24"/>
      <c r="BT997" s="24"/>
      <c r="BU997" s="24"/>
      <c r="BV997" s="24"/>
      <c r="BW997" s="24"/>
      <c r="BX997" s="24"/>
      <c r="BY997" s="24"/>
      <c r="BZ997" s="24"/>
      <c r="CA997" s="24"/>
      <c r="CB997" s="24"/>
      <c r="CC997" s="24"/>
      <c r="CD997" s="24"/>
      <c r="CE997" s="24"/>
    </row>
    <row r="998" spans="46:83" x14ac:dyDescent="0.15">
      <c r="AT998" s="24"/>
      <c r="AU998" s="24"/>
      <c r="AV998" s="24"/>
      <c r="AW998" s="24"/>
      <c r="AX998" s="24"/>
      <c r="AY998" s="24"/>
      <c r="AZ998" s="24"/>
      <c r="BA998" s="24"/>
      <c r="BB998" s="24"/>
      <c r="BC998" s="24"/>
      <c r="BD998" s="24"/>
      <c r="BE998" s="24"/>
      <c r="BF998" s="24"/>
      <c r="BG998" s="24"/>
      <c r="BH998" s="24"/>
      <c r="BI998" s="24"/>
      <c r="BJ998" s="24"/>
      <c r="BK998" s="24"/>
      <c r="BL998" s="24"/>
      <c r="BM998" s="24"/>
      <c r="BN998" s="24"/>
      <c r="BO998" s="24"/>
      <c r="BP998" s="24"/>
      <c r="BQ998" s="24"/>
      <c r="BR998" s="24"/>
      <c r="BS998" s="24"/>
      <c r="BT998" s="24"/>
      <c r="BU998" s="24"/>
      <c r="BV998" s="24"/>
      <c r="BW998" s="24"/>
      <c r="BX998" s="24"/>
      <c r="BY998" s="24"/>
      <c r="BZ998" s="24"/>
      <c r="CA998" s="24"/>
      <c r="CB998" s="24"/>
      <c r="CC998" s="24"/>
      <c r="CD998" s="24"/>
      <c r="CE998" s="24"/>
    </row>
    <row r="999" spans="46:83" x14ac:dyDescent="0.15">
      <c r="AT999" s="24"/>
      <c r="AU999" s="24"/>
      <c r="AV999" s="24"/>
      <c r="AW999" s="24"/>
      <c r="AX999" s="24"/>
      <c r="AY999" s="24"/>
      <c r="AZ999" s="24"/>
      <c r="BA999" s="24"/>
      <c r="BB999" s="24"/>
      <c r="BC999" s="24"/>
      <c r="BD999" s="24"/>
      <c r="BE999" s="24"/>
      <c r="BF999" s="24"/>
      <c r="BG999" s="24"/>
      <c r="BH999" s="24"/>
      <c r="BI999" s="24"/>
      <c r="BJ999" s="24"/>
      <c r="BK999" s="24"/>
      <c r="BL999" s="24"/>
      <c r="BM999" s="24"/>
      <c r="BN999" s="24"/>
      <c r="BO999" s="24"/>
      <c r="BP999" s="24"/>
      <c r="BQ999" s="24"/>
      <c r="BR999" s="24"/>
      <c r="BS999" s="24"/>
      <c r="BT999" s="24"/>
      <c r="BU999" s="24"/>
      <c r="BV999" s="24"/>
      <c r="BW999" s="24"/>
      <c r="BX999" s="24"/>
      <c r="BY999" s="24"/>
      <c r="BZ999" s="24"/>
      <c r="CA999" s="24"/>
      <c r="CB999" s="24"/>
      <c r="CC999" s="24"/>
      <c r="CD999" s="24"/>
      <c r="CE999" s="24"/>
    </row>
    <row r="1000" spans="46:83" x14ac:dyDescent="0.15">
      <c r="AT1000" s="24"/>
      <c r="AU1000" s="24"/>
      <c r="AV1000" s="24"/>
      <c r="AW1000" s="24"/>
      <c r="AX1000" s="24"/>
      <c r="AY1000" s="24"/>
      <c r="AZ1000" s="24"/>
      <c r="BA1000" s="24"/>
      <c r="BB1000" s="24"/>
      <c r="BC1000" s="24"/>
      <c r="BD1000" s="24"/>
      <c r="BE1000" s="24"/>
      <c r="BF1000" s="24"/>
      <c r="BG1000" s="24"/>
      <c r="BH1000" s="24"/>
      <c r="BI1000" s="24"/>
      <c r="BJ1000" s="24"/>
      <c r="BK1000" s="24"/>
      <c r="BL1000" s="24"/>
      <c r="BM1000" s="24"/>
      <c r="BN1000" s="24"/>
      <c r="BO1000" s="24"/>
      <c r="BP1000" s="24"/>
      <c r="BQ1000" s="24"/>
      <c r="BR1000" s="24"/>
      <c r="BS1000" s="24"/>
      <c r="BT1000" s="24"/>
      <c r="BU1000" s="24"/>
      <c r="BV1000" s="24"/>
      <c r="BW1000" s="24"/>
      <c r="BX1000" s="24"/>
      <c r="BY1000" s="24"/>
      <c r="BZ1000" s="24"/>
      <c r="CA1000" s="24"/>
      <c r="CB1000" s="24"/>
      <c r="CC1000" s="24"/>
      <c r="CD1000" s="24"/>
      <c r="CE1000" s="24"/>
    </row>
    <row r="1001" spans="46:83" x14ac:dyDescent="0.15">
      <c r="AT1001" s="24"/>
      <c r="AU1001" s="24"/>
      <c r="AV1001" s="24"/>
      <c r="AW1001" s="24"/>
      <c r="AX1001" s="24"/>
      <c r="AY1001" s="24"/>
      <c r="AZ1001" s="24"/>
      <c r="BA1001" s="24"/>
      <c r="BB1001" s="24"/>
      <c r="BC1001" s="24"/>
      <c r="BD1001" s="24"/>
      <c r="BE1001" s="24"/>
      <c r="BF1001" s="24"/>
      <c r="BG1001" s="24"/>
      <c r="BH1001" s="24"/>
      <c r="BI1001" s="24"/>
      <c r="BJ1001" s="24"/>
      <c r="BK1001" s="24"/>
      <c r="BL1001" s="24"/>
      <c r="BM1001" s="24"/>
      <c r="BN1001" s="24"/>
      <c r="BO1001" s="24"/>
      <c r="BP1001" s="24"/>
      <c r="BQ1001" s="24"/>
      <c r="BR1001" s="24"/>
      <c r="BS1001" s="24"/>
      <c r="BT1001" s="24"/>
      <c r="BU1001" s="24"/>
      <c r="BV1001" s="24"/>
      <c r="BW1001" s="24"/>
      <c r="BX1001" s="24"/>
      <c r="BY1001" s="24"/>
      <c r="BZ1001" s="24"/>
      <c r="CA1001" s="24"/>
      <c r="CB1001" s="24"/>
      <c r="CC1001" s="24"/>
      <c r="CD1001" s="24"/>
      <c r="CE1001" s="24"/>
    </row>
    <row r="1002" spans="46:83" x14ac:dyDescent="0.15">
      <c r="AT1002" s="24"/>
      <c r="AU1002" s="24"/>
      <c r="AV1002" s="24"/>
      <c r="AW1002" s="24"/>
      <c r="AX1002" s="24"/>
      <c r="AY1002" s="24"/>
      <c r="AZ1002" s="24"/>
      <c r="BA1002" s="24"/>
      <c r="BB1002" s="24"/>
      <c r="BC1002" s="24"/>
      <c r="BD1002" s="24"/>
      <c r="BE1002" s="24"/>
      <c r="BF1002" s="24"/>
      <c r="BG1002" s="24"/>
      <c r="BH1002" s="24"/>
      <c r="BI1002" s="24"/>
      <c r="BJ1002" s="24"/>
      <c r="BK1002" s="24"/>
      <c r="BL1002" s="24"/>
      <c r="BM1002" s="24"/>
      <c r="BN1002" s="24"/>
      <c r="BO1002" s="24"/>
      <c r="BP1002" s="24"/>
      <c r="BQ1002" s="24"/>
      <c r="BR1002" s="24"/>
      <c r="BS1002" s="24"/>
      <c r="BT1002" s="24"/>
      <c r="BU1002" s="24"/>
      <c r="BV1002" s="24"/>
      <c r="BW1002" s="24"/>
      <c r="BX1002" s="24"/>
      <c r="BY1002" s="24"/>
      <c r="BZ1002" s="24"/>
      <c r="CA1002" s="24"/>
      <c r="CB1002" s="24"/>
      <c r="CC1002" s="24"/>
      <c r="CD1002" s="24"/>
      <c r="CE1002" s="24"/>
    </row>
    <row r="1003" spans="46:83" x14ac:dyDescent="0.15">
      <c r="AT1003" s="24"/>
      <c r="AU1003" s="24"/>
      <c r="AV1003" s="24"/>
      <c r="AW1003" s="24"/>
      <c r="AX1003" s="24"/>
      <c r="AY1003" s="24"/>
      <c r="AZ1003" s="24"/>
      <c r="BA1003" s="24"/>
      <c r="BB1003" s="24"/>
      <c r="BC1003" s="24"/>
      <c r="BD1003" s="24"/>
      <c r="BE1003" s="24"/>
      <c r="BF1003" s="24"/>
      <c r="BG1003" s="24"/>
      <c r="BH1003" s="24"/>
      <c r="BI1003" s="24"/>
      <c r="BJ1003" s="24"/>
      <c r="BK1003" s="24"/>
      <c r="BL1003" s="24"/>
      <c r="BM1003" s="24"/>
      <c r="BN1003" s="24"/>
      <c r="BO1003" s="24"/>
      <c r="BP1003" s="24"/>
      <c r="BQ1003" s="24"/>
      <c r="BR1003" s="24"/>
      <c r="BS1003" s="24"/>
      <c r="BT1003" s="24"/>
      <c r="BU1003" s="24"/>
      <c r="BV1003" s="24"/>
      <c r="BW1003" s="24"/>
      <c r="BX1003" s="24"/>
      <c r="BY1003" s="24"/>
      <c r="BZ1003" s="24"/>
      <c r="CA1003" s="24"/>
      <c r="CB1003" s="24"/>
      <c r="CC1003" s="24"/>
      <c r="CD1003" s="24"/>
      <c r="CE1003" s="24"/>
    </row>
    <row r="1004" spans="46:83" x14ac:dyDescent="0.15">
      <c r="AT1004" s="24"/>
      <c r="AU1004" s="24"/>
      <c r="AV1004" s="24"/>
      <c r="AW1004" s="24"/>
      <c r="AX1004" s="24"/>
      <c r="AY1004" s="24"/>
      <c r="AZ1004" s="24"/>
      <c r="BA1004" s="24"/>
      <c r="BB1004" s="24"/>
      <c r="BC1004" s="24"/>
      <c r="BD1004" s="24"/>
      <c r="BE1004" s="24"/>
      <c r="BF1004" s="24"/>
      <c r="BG1004" s="24"/>
      <c r="BH1004" s="24"/>
      <c r="BI1004" s="24"/>
      <c r="BJ1004" s="24"/>
      <c r="BK1004" s="24"/>
      <c r="BL1004" s="24"/>
      <c r="BM1004" s="24"/>
      <c r="BN1004" s="24"/>
      <c r="BO1004" s="24"/>
      <c r="BP1004" s="24"/>
      <c r="BQ1004" s="24"/>
      <c r="BR1004" s="24"/>
      <c r="BS1004" s="24"/>
      <c r="BT1004" s="24"/>
      <c r="BU1004" s="24"/>
      <c r="BV1004" s="24"/>
      <c r="BW1004" s="24"/>
      <c r="BX1004" s="24"/>
      <c r="BY1004" s="24"/>
      <c r="BZ1004" s="24"/>
      <c r="CA1004" s="24"/>
      <c r="CB1004" s="24"/>
      <c r="CC1004" s="24"/>
      <c r="CD1004" s="24"/>
      <c r="CE1004" s="24"/>
    </row>
    <row r="1005" spans="46:83" x14ac:dyDescent="0.15">
      <c r="AT1005" s="24"/>
      <c r="AU1005" s="24"/>
      <c r="AV1005" s="24"/>
      <c r="AW1005" s="24"/>
      <c r="AX1005" s="24"/>
      <c r="AY1005" s="24"/>
      <c r="AZ1005" s="24"/>
      <c r="BA1005" s="24"/>
      <c r="BB1005" s="24"/>
      <c r="BC1005" s="24"/>
      <c r="BD1005" s="24"/>
      <c r="BE1005" s="24"/>
      <c r="BF1005" s="24"/>
      <c r="BG1005" s="24"/>
      <c r="BH1005" s="24"/>
      <c r="BI1005" s="24"/>
      <c r="BJ1005" s="24"/>
      <c r="BK1005" s="24"/>
      <c r="BL1005" s="24"/>
      <c r="BM1005" s="24"/>
      <c r="BN1005" s="24"/>
      <c r="BO1005" s="24"/>
      <c r="BP1005" s="24"/>
      <c r="BQ1005" s="24"/>
      <c r="BR1005" s="24"/>
      <c r="BS1005" s="24"/>
      <c r="BT1005" s="24"/>
      <c r="BU1005" s="24"/>
      <c r="BV1005" s="24"/>
      <c r="BW1005" s="24"/>
      <c r="BX1005" s="24"/>
      <c r="BY1005" s="24"/>
      <c r="BZ1005" s="24"/>
      <c r="CA1005" s="24"/>
      <c r="CB1005" s="24"/>
      <c r="CC1005" s="24"/>
      <c r="CD1005" s="24"/>
      <c r="CE1005" s="24"/>
    </row>
    <row r="1006" spans="46:83" x14ac:dyDescent="0.15">
      <c r="AT1006" s="24"/>
      <c r="AU1006" s="24"/>
      <c r="AV1006" s="24"/>
      <c r="AW1006" s="24"/>
      <c r="AX1006" s="24"/>
      <c r="AY1006" s="24"/>
      <c r="AZ1006" s="24"/>
      <c r="BA1006" s="24"/>
      <c r="BB1006" s="24"/>
      <c r="BC1006" s="24"/>
      <c r="BD1006" s="24"/>
      <c r="BE1006" s="24"/>
      <c r="BF1006" s="24"/>
      <c r="BG1006" s="24"/>
      <c r="BH1006" s="24"/>
      <c r="BI1006" s="24"/>
      <c r="BJ1006" s="24"/>
      <c r="BK1006" s="24"/>
      <c r="BL1006" s="24"/>
      <c r="BM1006" s="24"/>
      <c r="BN1006" s="24"/>
      <c r="BO1006" s="24"/>
      <c r="BP1006" s="24"/>
      <c r="BQ1006" s="24"/>
      <c r="BR1006" s="24"/>
      <c r="BS1006" s="24"/>
      <c r="BT1006" s="24"/>
      <c r="BU1006" s="24"/>
      <c r="BV1006" s="24"/>
      <c r="BW1006" s="24"/>
      <c r="BX1006" s="24"/>
      <c r="BY1006" s="24"/>
      <c r="BZ1006" s="24"/>
      <c r="CA1006" s="24"/>
      <c r="CB1006" s="24"/>
      <c r="CC1006" s="24"/>
      <c r="CD1006" s="24"/>
      <c r="CE1006" s="24"/>
    </row>
    <row r="1007" spans="46:83" x14ac:dyDescent="0.15">
      <c r="AT1007" s="24"/>
      <c r="AU1007" s="24"/>
      <c r="AV1007" s="24"/>
      <c r="AW1007" s="24"/>
      <c r="AX1007" s="24"/>
      <c r="AY1007" s="24"/>
      <c r="AZ1007" s="24"/>
      <c r="BA1007" s="24"/>
      <c r="BB1007" s="24"/>
      <c r="BC1007" s="24"/>
      <c r="BD1007" s="24"/>
      <c r="BE1007" s="24"/>
      <c r="BF1007" s="24"/>
      <c r="BG1007" s="24"/>
      <c r="BH1007" s="24"/>
      <c r="BI1007" s="24"/>
      <c r="BJ1007" s="24"/>
      <c r="BK1007" s="24"/>
      <c r="BL1007" s="24"/>
      <c r="BM1007" s="24"/>
      <c r="BN1007" s="24"/>
      <c r="BO1007" s="24"/>
      <c r="BP1007" s="24"/>
      <c r="BQ1007" s="24"/>
      <c r="BR1007" s="24"/>
      <c r="BS1007" s="24"/>
      <c r="BT1007" s="24"/>
      <c r="BU1007" s="24"/>
      <c r="BV1007" s="24"/>
      <c r="BW1007" s="24"/>
      <c r="BX1007" s="24"/>
      <c r="BY1007" s="24"/>
      <c r="BZ1007" s="24"/>
      <c r="CA1007" s="24"/>
      <c r="CB1007" s="24"/>
      <c r="CC1007" s="24"/>
      <c r="CD1007" s="24"/>
      <c r="CE1007" s="24"/>
    </row>
    <row r="1008" spans="46:83" x14ac:dyDescent="0.15">
      <c r="AT1008" s="24"/>
      <c r="AU1008" s="24"/>
      <c r="AV1008" s="24"/>
      <c r="AW1008" s="24"/>
      <c r="AX1008" s="24"/>
      <c r="AY1008" s="24"/>
      <c r="AZ1008" s="24"/>
      <c r="BA1008" s="24"/>
      <c r="BB1008" s="24"/>
      <c r="BC1008" s="24"/>
      <c r="BD1008" s="24"/>
      <c r="BE1008" s="24"/>
      <c r="BF1008" s="24"/>
      <c r="BG1008" s="24"/>
      <c r="BH1008" s="24"/>
      <c r="BI1008" s="24"/>
      <c r="BJ1008" s="24"/>
      <c r="BK1008" s="24"/>
      <c r="BL1008" s="24"/>
      <c r="BM1008" s="24"/>
      <c r="BN1008" s="24"/>
      <c r="BO1008" s="24"/>
      <c r="BP1008" s="24"/>
      <c r="BQ1008" s="24"/>
      <c r="BR1008" s="24"/>
      <c r="BS1008" s="24"/>
      <c r="BT1008" s="24"/>
      <c r="BU1008" s="24"/>
      <c r="BV1008" s="24"/>
      <c r="BW1008" s="24"/>
      <c r="BX1008" s="24"/>
      <c r="BY1008" s="24"/>
      <c r="BZ1008" s="24"/>
      <c r="CA1008" s="24"/>
      <c r="CB1008" s="24"/>
      <c r="CC1008" s="24"/>
      <c r="CD1008" s="24"/>
      <c r="CE1008" s="24"/>
    </row>
    <row r="1009" spans="46:83" x14ac:dyDescent="0.15">
      <c r="AT1009" s="24"/>
      <c r="AU1009" s="24"/>
      <c r="AV1009" s="24"/>
      <c r="AW1009" s="24"/>
      <c r="AX1009" s="24"/>
      <c r="AY1009" s="24"/>
      <c r="AZ1009" s="24"/>
      <c r="BA1009" s="24"/>
      <c r="BB1009" s="24"/>
      <c r="BC1009" s="24"/>
      <c r="BD1009" s="24"/>
      <c r="BE1009" s="24"/>
      <c r="BF1009" s="24"/>
      <c r="BG1009" s="24"/>
      <c r="BH1009" s="24"/>
      <c r="BI1009" s="24"/>
      <c r="BJ1009" s="24"/>
      <c r="BK1009" s="24"/>
      <c r="BL1009" s="24"/>
      <c r="BM1009" s="24"/>
      <c r="BN1009" s="24"/>
      <c r="BO1009" s="24"/>
      <c r="BP1009" s="24"/>
      <c r="BQ1009" s="24"/>
      <c r="BR1009" s="24"/>
      <c r="BS1009" s="24"/>
      <c r="BT1009" s="24"/>
      <c r="BU1009" s="24"/>
      <c r="BV1009" s="24"/>
      <c r="BW1009" s="24"/>
      <c r="BX1009" s="24"/>
      <c r="BY1009" s="24"/>
      <c r="BZ1009" s="24"/>
      <c r="CA1009" s="24"/>
      <c r="CB1009" s="24"/>
      <c r="CC1009" s="24"/>
      <c r="CD1009" s="24"/>
      <c r="CE1009" s="24"/>
    </row>
    <row r="1010" spans="46:83" x14ac:dyDescent="0.15">
      <c r="AT1010" s="24"/>
      <c r="AU1010" s="24"/>
      <c r="AV1010" s="24"/>
      <c r="AW1010" s="24"/>
      <c r="AX1010" s="24"/>
      <c r="AY1010" s="24"/>
      <c r="AZ1010" s="24"/>
      <c r="BA1010" s="24"/>
      <c r="BB1010" s="24"/>
      <c r="BC1010" s="24"/>
      <c r="BD1010" s="24"/>
      <c r="BE1010" s="24"/>
      <c r="BF1010" s="24"/>
      <c r="BG1010" s="24"/>
      <c r="BH1010" s="24"/>
      <c r="BI1010" s="24"/>
      <c r="BJ1010" s="24"/>
      <c r="BK1010" s="24"/>
      <c r="BL1010" s="24"/>
      <c r="BM1010" s="24"/>
      <c r="BN1010" s="24"/>
      <c r="BO1010" s="24"/>
      <c r="BP1010" s="24"/>
      <c r="BQ1010" s="24"/>
      <c r="BR1010" s="24"/>
      <c r="BS1010" s="24"/>
      <c r="BT1010" s="24"/>
      <c r="BU1010" s="24"/>
      <c r="BV1010" s="24"/>
      <c r="BW1010" s="24"/>
      <c r="BX1010" s="24"/>
      <c r="BY1010" s="24"/>
      <c r="BZ1010" s="24"/>
      <c r="CA1010" s="24"/>
      <c r="CB1010" s="24"/>
      <c r="CC1010" s="24"/>
      <c r="CD1010" s="24"/>
      <c r="CE1010" s="24"/>
    </row>
    <row r="1011" spans="46:83" x14ac:dyDescent="0.15">
      <c r="AT1011" s="24"/>
      <c r="AU1011" s="24"/>
      <c r="AV1011" s="24"/>
      <c r="AW1011" s="24"/>
      <c r="AX1011" s="24"/>
      <c r="AY1011" s="24"/>
      <c r="AZ1011" s="24"/>
      <c r="BA1011" s="24"/>
      <c r="BB1011" s="24"/>
      <c r="BC1011" s="24"/>
      <c r="BD1011" s="24"/>
      <c r="BE1011" s="24"/>
      <c r="BF1011" s="24"/>
      <c r="BG1011" s="24"/>
      <c r="BH1011" s="24"/>
      <c r="BI1011" s="24"/>
      <c r="BJ1011" s="24"/>
      <c r="BK1011" s="24"/>
      <c r="BL1011" s="24"/>
      <c r="BM1011" s="24"/>
      <c r="BN1011" s="24"/>
      <c r="BO1011" s="24"/>
      <c r="BP1011" s="24"/>
      <c r="BQ1011" s="24"/>
      <c r="BR1011" s="24"/>
      <c r="BS1011" s="24"/>
      <c r="BT1011" s="24"/>
      <c r="BU1011" s="24"/>
      <c r="BV1011" s="24"/>
      <c r="BW1011" s="24"/>
      <c r="BX1011" s="24"/>
      <c r="BY1011" s="24"/>
      <c r="BZ1011" s="24"/>
      <c r="CA1011" s="24"/>
      <c r="CB1011" s="24"/>
      <c r="CC1011" s="24"/>
      <c r="CD1011" s="24"/>
      <c r="CE1011" s="24"/>
    </row>
    <row r="1012" spans="46:83" x14ac:dyDescent="0.15">
      <c r="AT1012" s="24"/>
      <c r="AU1012" s="24"/>
      <c r="AV1012" s="24"/>
      <c r="AW1012" s="24"/>
      <c r="AX1012" s="24"/>
      <c r="AY1012" s="24"/>
      <c r="AZ1012" s="24"/>
      <c r="BA1012" s="24"/>
      <c r="BB1012" s="24"/>
      <c r="BC1012" s="24"/>
      <c r="BD1012" s="24"/>
      <c r="BE1012" s="24"/>
      <c r="BF1012" s="24"/>
      <c r="BG1012" s="24"/>
      <c r="BH1012" s="24"/>
      <c r="BI1012" s="24"/>
      <c r="BJ1012" s="24"/>
      <c r="BK1012" s="24"/>
      <c r="BL1012" s="24"/>
      <c r="BM1012" s="24"/>
      <c r="BN1012" s="24"/>
      <c r="BO1012" s="24"/>
      <c r="BP1012" s="24"/>
      <c r="BQ1012" s="24"/>
      <c r="BR1012" s="24"/>
      <c r="BS1012" s="24"/>
      <c r="BT1012" s="24"/>
      <c r="BU1012" s="24"/>
      <c r="BV1012" s="24"/>
      <c r="BW1012" s="24"/>
      <c r="BX1012" s="24"/>
      <c r="BY1012" s="24"/>
      <c r="BZ1012" s="24"/>
      <c r="CA1012" s="24"/>
      <c r="CB1012" s="24"/>
      <c r="CC1012" s="24"/>
      <c r="CD1012" s="24"/>
      <c r="CE1012" s="24"/>
    </row>
    <row r="1013" spans="46:83" x14ac:dyDescent="0.15">
      <c r="AT1013" s="24"/>
      <c r="AU1013" s="24"/>
      <c r="AV1013" s="24"/>
      <c r="AW1013" s="24"/>
      <c r="AX1013" s="24"/>
      <c r="AY1013" s="24"/>
      <c r="AZ1013" s="24"/>
      <c r="BA1013" s="24"/>
      <c r="BB1013" s="24"/>
      <c r="BC1013" s="24"/>
      <c r="BD1013" s="24"/>
      <c r="BE1013" s="24"/>
      <c r="BF1013" s="24"/>
      <c r="BG1013" s="24"/>
      <c r="BH1013" s="24"/>
      <c r="BI1013" s="24"/>
      <c r="BJ1013" s="24"/>
      <c r="BK1013" s="24"/>
      <c r="BL1013" s="24"/>
      <c r="BM1013" s="24"/>
      <c r="BN1013" s="24"/>
      <c r="BO1013" s="24"/>
      <c r="BP1013" s="24"/>
      <c r="BQ1013" s="24"/>
      <c r="BR1013" s="24"/>
      <c r="BS1013" s="24"/>
      <c r="BT1013" s="24"/>
      <c r="BU1013" s="24"/>
      <c r="BV1013" s="24"/>
      <c r="BW1013" s="24"/>
      <c r="BX1013" s="24"/>
      <c r="BY1013" s="24"/>
      <c r="BZ1013" s="24"/>
      <c r="CA1013" s="24"/>
      <c r="CB1013" s="24"/>
      <c r="CC1013" s="24"/>
      <c r="CD1013" s="24"/>
      <c r="CE1013" s="24"/>
    </row>
    <row r="1014" spans="46:83" x14ac:dyDescent="0.15">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row>
    <row r="1015" spans="46:83" x14ac:dyDescent="0.15">
      <c r="AT1015" s="24"/>
      <c r="AU1015" s="24"/>
      <c r="AV1015" s="24"/>
      <c r="AW1015" s="24"/>
      <c r="AX1015" s="24"/>
      <c r="AY1015" s="24"/>
      <c r="AZ1015" s="24"/>
      <c r="BA1015" s="24"/>
      <c r="BB1015" s="24"/>
      <c r="BC1015" s="24"/>
      <c r="BD1015" s="24"/>
      <c r="BE1015" s="24"/>
      <c r="BF1015" s="24"/>
      <c r="BG1015" s="24"/>
      <c r="BH1015" s="24"/>
      <c r="BI1015" s="24"/>
      <c r="BJ1015" s="24"/>
      <c r="BK1015" s="24"/>
      <c r="BL1015" s="24"/>
      <c r="BM1015" s="24"/>
      <c r="BN1015" s="24"/>
      <c r="BO1015" s="24"/>
      <c r="BP1015" s="24"/>
      <c r="BQ1015" s="24"/>
      <c r="BR1015" s="24"/>
      <c r="BS1015" s="24"/>
      <c r="BT1015" s="24"/>
      <c r="BU1015" s="24"/>
      <c r="BV1015" s="24"/>
      <c r="BW1015" s="24"/>
      <c r="BX1015" s="24"/>
      <c r="BY1015" s="24"/>
      <c r="BZ1015" s="24"/>
      <c r="CA1015" s="24"/>
      <c r="CB1015" s="24"/>
      <c r="CC1015" s="24"/>
      <c r="CD1015" s="24"/>
      <c r="CE1015" s="24"/>
    </row>
    <row r="1016" spans="46:83" x14ac:dyDescent="0.15">
      <c r="AT1016" s="24"/>
      <c r="AU1016" s="24"/>
      <c r="AV1016" s="24"/>
      <c r="AW1016" s="24"/>
      <c r="AX1016" s="24"/>
      <c r="AY1016" s="24"/>
      <c r="AZ1016" s="24"/>
      <c r="BA1016" s="24"/>
      <c r="BB1016" s="24"/>
      <c r="BC1016" s="24"/>
      <c r="BD1016" s="24"/>
      <c r="BE1016" s="24"/>
      <c r="BF1016" s="24"/>
      <c r="BG1016" s="24"/>
      <c r="BH1016" s="24"/>
      <c r="BI1016" s="24"/>
      <c r="BJ1016" s="24"/>
      <c r="BK1016" s="24"/>
      <c r="BL1016" s="24"/>
      <c r="BM1016" s="24"/>
      <c r="BN1016" s="24"/>
      <c r="BO1016" s="24"/>
      <c r="BP1016" s="24"/>
      <c r="BQ1016" s="24"/>
      <c r="BR1016" s="24"/>
      <c r="BS1016" s="24"/>
      <c r="BT1016" s="24"/>
      <c r="BU1016" s="24"/>
      <c r="BV1016" s="24"/>
      <c r="BW1016" s="24"/>
      <c r="BX1016" s="24"/>
      <c r="BY1016" s="24"/>
      <c r="BZ1016" s="24"/>
      <c r="CA1016" s="24"/>
      <c r="CB1016" s="24"/>
      <c r="CC1016" s="24"/>
      <c r="CD1016" s="24"/>
      <c r="CE1016" s="24"/>
    </row>
    <row r="1017" spans="46:83" x14ac:dyDescent="0.15">
      <c r="AT1017" s="24"/>
      <c r="AU1017" s="24"/>
      <c r="AV1017" s="24"/>
      <c r="AW1017" s="24"/>
      <c r="AX1017" s="24"/>
      <c r="AY1017" s="24"/>
      <c r="AZ1017" s="24"/>
      <c r="BA1017" s="24"/>
      <c r="BB1017" s="24"/>
      <c r="BC1017" s="24"/>
      <c r="BD1017" s="24"/>
      <c r="BE1017" s="24"/>
      <c r="BF1017" s="24"/>
      <c r="BG1017" s="24"/>
      <c r="BH1017" s="24"/>
      <c r="BI1017" s="24"/>
      <c r="BJ1017" s="24"/>
      <c r="BK1017" s="24"/>
      <c r="BL1017" s="24"/>
      <c r="BM1017" s="24"/>
      <c r="BN1017" s="24"/>
      <c r="BO1017" s="24"/>
      <c r="BP1017" s="24"/>
      <c r="BQ1017" s="24"/>
      <c r="BR1017" s="24"/>
      <c r="BS1017" s="24"/>
      <c r="BT1017" s="24"/>
      <c r="BU1017" s="24"/>
      <c r="BV1017" s="24"/>
      <c r="BW1017" s="24"/>
      <c r="BX1017" s="24"/>
      <c r="BY1017" s="24"/>
      <c r="BZ1017" s="24"/>
      <c r="CA1017" s="24"/>
      <c r="CB1017" s="24"/>
      <c r="CC1017" s="24"/>
      <c r="CD1017" s="24"/>
      <c r="CE1017" s="24"/>
    </row>
    <row r="1018" spans="46:83" x14ac:dyDescent="0.15">
      <c r="AT1018" s="24"/>
      <c r="AU1018" s="24"/>
      <c r="AV1018" s="24"/>
      <c r="AW1018" s="24"/>
      <c r="AX1018" s="24"/>
      <c r="AY1018" s="24"/>
      <c r="AZ1018" s="24"/>
      <c r="BA1018" s="24"/>
      <c r="BB1018" s="24"/>
      <c r="BC1018" s="24"/>
      <c r="BD1018" s="24"/>
      <c r="BE1018" s="24"/>
      <c r="BF1018" s="24"/>
      <c r="BG1018" s="24"/>
      <c r="BH1018" s="24"/>
      <c r="BI1018" s="24"/>
      <c r="BJ1018" s="24"/>
      <c r="BK1018" s="24"/>
      <c r="BL1018" s="24"/>
      <c r="BM1018" s="24"/>
      <c r="BN1018" s="24"/>
      <c r="BO1018" s="24"/>
      <c r="BP1018" s="24"/>
      <c r="BQ1018" s="24"/>
      <c r="BR1018" s="24"/>
      <c r="BS1018" s="24"/>
      <c r="BT1018" s="24"/>
      <c r="BU1018" s="24"/>
      <c r="BV1018" s="24"/>
      <c r="BW1018" s="24"/>
      <c r="BX1018" s="24"/>
      <c r="BY1018" s="24"/>
      <c r="BZ1018" s="24"/>
      <c r="CA1018" s="24"/>
      <c r="CB1018" s="24"/>
      <c r="CC1018" s="24"/>
      <c r="CD1018" s="24"/>
      <c r="CE1018" s="24"/>
    </row>
    <row r="1019" spans="46:83" x14ac:dyDescent="0.15">
      <c r="AT1019" s="24"/>
      <c r="AU1019" s="24"/>
      <c r="AV1019" s="24"/>
      <c r="AW1019" s="24"/>
      <c r="AX1019" s="24"/>
      <c r="AY1019" s="24"/>
      <c r="AZ1019" s="24"/>
      <c r="BA1019" s="24"/>
      <c r="BB1019" s="24"/>
      <c r="BC1019" s="24"/>
      <c r="BD1019" s="24"/>
      <c r="BE1019" s="24"/>
      <c r="BF1019" s="24"/>
      <c r="BG1019" s="24"/>
      <c r="BH1019" s="24"/>
      <c r="BI1019" s="24"/>
      <c r="BJ1019" s="24"/>
      <c r="BK1019" s="24"/>
      <c r="BL1019" s="24"/>
      <c r="BM1019" s="24"/>
      <c r="BN1019" s="24"/>
      <c r="BO1019" s="24"/>
      <c r="BP1019" s="24"/>
      <c r="BQ1019" s="24"/>
      <c r="BR1019" s="24"/>
      <c r="BS1019" s="24"/>
      <c r="BT1019" s="24"/>
      <c r="BU1019" s="24"/>
      <c r="BV1019" s="24"/>
      <c r="BW1019" s="24"/>
      <c r="BX1019" s="24"/>
      <c r="BY1019" s="24"/>
      <c r="BZ1019" s="24"/>
      <c r="CA1019" s="24"/>
      <c r="CB1019" s="24"/>
      <c r="CC1019" s="24"/>
      <c r="CD1019" s="24"/>
      <c r="CE1019" s="24"/>
    </row>
    <row r="1020" spans="46:83" x14ac:dyDescent="0.15">
      <c r="AT1020" s="24"/>
      <c r="AU1020" s="24"/>
      <c r="AV1020" s="24"/>
      <c r="AW1020" s="24"/>
      <c r="AX1020" s="24"/>
      <c r="AY1020" s="24"/>
      <c r="AZ1020" s="24"/>
      <c r="BA1020" s="24"/>
      <c r="BB1020" s="24"/>
      <c r="BC1020" s="24"/>
      <c r="BD1020" s="24"/>
      <c r="BE1020" s="24"/>
      <c r="BF1020" s="24"/>
      <c r="BG1020" s="24"/>
      <c r="BH1020" s="24"/>
      <c r="BI1020" s="24"/>
      <c r="BJ1020" s="24"/>
      <c r="BK1020" s="24"/>
      <c r="BL1020" s="24"/>
      <c r="BM1020" s="24"/>
      <c r="BN1020" s="24"/>
      <c r="BO1020" s="24"/>
      <c r="BP1020" s="24"/>
      <c r="BQ1020" s="24"/>
      <c r="BR1020" s="24"/>
      <c r="BS1020" s="24"/>
      <c r="BT1020" s="24"/>
      <c r="BU1020" s="24"/>
      <c r="BV1020" s="24"/>
      <c r="BW1020" s="24"/>
      <c r="BX1020" s="24"/>
      <c r="BY1020" s="24"/>
      <c r="BZ1020" s="24"/>
      <c r="CA1020" s="24"/>
      <c r="CB1020" s="24"/>
      <c r="CC1020" s="24"/>
      <c r="CD1020" s="24"/>
      <c r="CE1020" s="24"/>
    </row>
    <row r="1021" spans="46:83" x14ac:dyDescent="0.15">
      <c r="AT1021" s="24"/>
      <c r="AU1021" s="24"/>
      <c r="AV1021" s="24"/>
      <c r="AW1021" s="24"/>
      <c r="AX1021" s="24"/>
      <c r="AY1021" s="24"/>
      <c r="AZ1021" s="24"/>
      <c r="BA1021" s="24"/>
      <c r="BB1021" s="24"/>
      <c r="BC1021" s="24"/>
      <c r="BD1021" s="24"/>
      <c r="BE1021" s="24"/>
      <c r="BF1021" s="24"/>
      <c r="BG1021" s="24"/>
      <c r="BH1021" s="24"/>
      <c r="BI1021" s="24"/>
      <c r="BJ1021" s="24"/>
      <c r="BK1021" s="24"/>
      <c r="BL1021" s="24"/>
      <c r="BM1021" s="24"/>
      <c r="BN1021" s="24"/>
      <c r="BO1021" s="24"/>
      <c r="BP1021" s="24"/>
      <c r="BQ1021" s="24"/>
      <c r="BR1021" s="24"/>
      <c r="BS1021" s="24"/>
      <c r="BT1021" s="24"/>
      <c r="BU1021" s="24"/>
      <c r="BV1021" s="24"/>
      <c r="BW1021" s="24"/>
      <c r="BX1021" s="24"/>
      <c r="BY1021" s="24"/>
      <c r="BZ1021" s="24"/>
      <c r="CA1021" s="24"/>
      <c r="CB1021" s="24"/>
      <c r="CC1021" s="24"/>
      <c r="CD1021" s="24"/>
      <c r="CE1021" s="24"/>
    </row>
    <row r="1022" spans="46:83" x14ac:dyDescent="0.15">
      <c r="AT1022" s="24"/>
      <c r="AU1022" s="24"/>
      <c r="AV1022" s="24"/>
      <c r="AW1022" s="24"/>
      <c r="AX1022" s="24"/>
      <c r="AY1022" s="24"/>
      <c r="AZ1022" s="24"/>
      <c r="BA1022" s="24"/>
      <c r="BB1022" s="24"/>
      <c r="BC1022" s="24"/>
      <c r="BD1022" s="24"/>
      <c r="BE1022" s="24"/>
      <c r="BF1022" s="24"/>
      <c r="BG1022" s="24"/>
      <c r="BH1022" s="24"/>
      <c r="BI1022" s="24"/>
      <c r="BJ1022" s="24"/>
      <c r="BK1022" s="24"/>
      <c r="BL1022" s="24"/>
      <c r="BM1022" s="24"/>
      <c r="BN1022" s="24"/>
      <c r="BO1022" s="24"/>
      <c r="BP1022" s="24"/>
      <c r="BQ1022" s="24"/>
      <c r="BR1022" s="24"/>
      <c r="BS1022" s="24"/>
      <c r="BT1022" s="24"/>
      <c r="BU1022" s="24"/>
      <c r="BV1022" s="24"/>
      <c r="BW1022" s="24"/>
      <c r="BX1022" s="24"/>
      <c r="BY1022" s="24"/>
      <c r="BZ1022" s="24"/>
      <c r="CA1022" s="24"/>
      <c r="CB1022" s="24"/>
      <c r="CC1022" s="24"/>
      <c r="CD1022" s="24"/>
      <c r="CE1022" s="24"/>
    </row>
    <row r="1023" spans="46:83" x14ac:dyDescent="0.15">
      <c r="AT1023" s="24"/>
      <c r="AU1023" s="24"/>
      <c r="AV1023" s="24"/>
      <c r="AW1023" s="24"/>
      <c r="AX1023" s="24"/>
      <c r="AY1023" s="24"/>
      <c r="AZ1023" s="24"/>
      <c r="BA1023" s="24"/>
      <c r="BB1023" s="24"/>
      <c r="BC1023" s="24"/>
      <c r="BD1023" s="24"/>
      <c r="BE1023" s="24"/>
      <c r="BF1023" s="24"/>
      <c r="BG1023" s="24"/>
      <c r="BH1023" s="24"/>
      <c r="BI1023" s="24"/>
      <c r="BJ1023" s="24"/>
      <c r="BK1023" s="24"/>
      <c r="BL1023" s="24"/>
      <c r="BM1023" s="24"/>
      <c r="BN1023" s="24"/>
      <c r="BO1023" s="24"/>
      <c r="BP1023" s="24"/>
      <c r="BQ1023" s="24"/>
      <c r="BR1023" s="24"/>
      <c r="BS1023" s="24"/>
      <c r="BT1023" s="24"/>
      <c r="BU1023" s="24"/>
      <c r="BV1023" s="24"/>
      <c r="BW1023" s="24"/>
      <c r="BX1023" s="24"/>
      <c r="BY1023" s="24"/>
      <c r="BZ1023" s="24"/>
      <c r="CA1023" s="24"/>
      <c r="CB1023" s="24"/>
      <c r="CC1023" s="24"/>
      <c r="CD1023" s="24"/>
      <c r="CE1023" s="24"/>
    </row>
    <row r="1024" spans="46:83" x14ac:dyDescent="0.15">
      <c r="AT1024" s="24"/>
      <c r="AU1024" s="24"/>
      <c r="AV1024" s="24"/>
      <c r="AW1024" s="24"/>
      <c r="AX1024" s="24"/>
      <c r="AY1024" s="24"/>
      <c r="AZ1024" s="24"/>
      <c r="BA1024" s="24"/>
      <c r="BB1024" s="24"/>
      <c r="BC1024" s="24"/>
      <c r="BD1024" s="24"/>
      <c r="BE1024" s="24"/>
      <c r="BF1024" s="24"/>
      <c r="BG1024" s="24"/>
      <c r="BH1024" s="24"/>
      <c r="BI1024" s="24"/>
      <c r="BJ1024" s="24"/>
      <c r="BK1024" s="24"/>
      <c r="BL1024" s="24"/>
      <c r="BM1024" s="24"/>
      <c r="BN1024" s="24"/>
      <c r="BO1024" s="24"/>
      <c r="BP1024" s="24"/>
      <c r="BQ1024" s="24"/>
      <c r="BR1024" s="24"/>
      <c r="BS1024" s="24"/>
      <c r="BT1024" s="24"/>
      <c r="BU1024" s="24"/>
      <c r="BV1024" s="24"/>
      <c r="BW1024" s="24"/>
      <c r="BX1024" s="24"/>
      <c r="BY1024" s="24"/>
      <c r="BZ1024" s="24"/>
      <c r="CA1024" s="24"/>
      <c r="CB1024" s="24"/>
      <c r="CC1024" s="24"/>
      <c r="CD1024" s="24"/>
      <c r="CE1024" s="24"/>
    </row>
    <row r="1025" spans="46:83" x14ac:dyDescent="0.15">
      <c r="AT1025" s="24"/>
      <c r="AU1025" s="24"/>
      <c r="AV1025" s="24"/>
      <c r="AW1025" s="24"/>
      <c r="AX1025" s="24"/>
      <c r="AY1025" s="24"/>
      <c r="AZ1025" s="24"/>
      <c r="BA1025" s="24"/>
      <c r="BB1025" s="24"/>
      <c r="BC1025" s="24"/>
      <c r="BD1025" s="24"/>
      <c r="BE1025" s="24"/>
      <c r="BF1025" s="24"/>
      <c r="BG1025" s="24"/>
      <c r="BH1025" s="24"/>
      <c r="BI1025" s="24"/>
      <c r="BJ1025" s="24"/>
      <c r="BK1025" s="24"/>
      <c r="BL1025" s="24"/>
      <c r="BM1025" s="24"/>
      <c r="BN1025" s="24"/>
      <c r="BO1025" s="24"/>
      <c r="BP1025" s="24"/>
      <c r="BQ1025" s="24"/>
      <c r="BR1025" s="24"/>
      <c r="BS1025" s="24"/>
      <c r="BT1025" s="24"/>
      <c r="BU1025" s="24"/>
      <c r="BV1025" s="24"/>
      <c r="BW1025" s="24"/>
      <c r="BX1025" s="24"/>
      <c r="BY1025" s="24"/>
      <c r="BZ1025" s="24"/>
      <c r="CA1025" s="24"/>
      <c r="CB1025" s="24"/>
      <c r="CC1025" s="24"/>
      <c r="CD1025" s="24"/>
      <c r="CE1025" s="24"/>
    </row>
    <row r="1026" spans="46:83" x14ac:dyDescent="0.15">
      <c r="AT1026" s="24"/>
      <c r="AU1026" s="24"/>
      <c r="AV1026" s="24"/>
      <c r="AW1026" s="24"/>
      <c r="AX1026" s="24"/>
      <c r="AY1026" s="24"/>
      <c r="AZ1026" s="24"/>
      <c r="BA1026" s="24"/>
      <c r="BB1026" s="24"/>
      <c r="BC1026" s="24"/>
      <c r="BD1026" s="24"/>
      <c r="BE1026" s="24"/>
      <c r="BF1026" s="24"/>
      <c r="BG1026" s="24"/>
      <c r="BH1026" s="24"/>
      <c r="BI1026" s="24"/>
      <c r="BJ1026" s="24"/>
      <c r="BK1026" s="24"/>
      <c r="BL1026" s="24"/>
      <c r="BM1026" s="24"/>
      <c r="BN1026" s="24"/>
      <c r="BO1026" s="24"/>
      <c r="BP1026" s="24"/>
      <c r="BQ1026" s="24"/>
      <c r="BR1026" s="24"/>
      <c r="BS1026" s="24"/>
      <c r="BT1026" s="24"/>
      <c r="BU1026" s="24"/>
      <c r="BV1026" s="24"/>
      <c r="BW1026" s="24"/>
      <c r="BX1026" s="24"/>
      <c r="BY1026" s="24"/>
      <c r="BZ1026" s="24"/>
      <c r="CA1026" s="24"/>
      <c r="CB1026" s="24"/>
      <c r="CC1026" s="24"/>
      <c r="CD1026" s="24"/>
      <c r="CE1026" s="24"/>
    </row>
    <row r="1027" spans="46:83" x14ac:dyDescent="0.15">
      <c r="AT1027" s="24"/>
      <c r="AU1027" s="24"/>
      <c r="AV1027" s="24"/>
      <c r="AW1027" s="24"/>
      <c r="AX1027" s="24"/>
      <c r="AY1027" s="24"/>
      <c r="AZ1027" s="24"/>
      <c r="BA1027" s="24"/>
      <c r="BB1027" s="24"/>
      <c r="BC1027" s="24"/>
      <c r="BD1027" s="24"/>
      <c r="BE1027" s="24"/>
      <c r="BF1027" s="24"/>
      <c r="BG1027" s="24"/>
      <c r="BH1027" s="24"/>
      <c r="BI1027" s="24"/>
      <c r="BJ1027" s="24"/>
      <c r="BK1027" s="24"/>
      <c r="BL1027" s="24"/>
      <c r="BM1027" s="24"/>
      <c r="BN1027" s="24"/>
      <c r="BO1027" s="24"/>
      <c r="BP1027" s="24"/>
      <c r="BQ1027" s="24"/>
      <c r="BR1027" s="24"/>
      <c r="BS1027" s="24"/>
      <c r="BT1027" s="24"/>
      <c r="BU1027" s="24"/>
      <c r="BV1027" s="24"/>
      <c r="BW1027" s="24"/>
      <c r="BX1027" s="24"/>
      <c r="BY1027" s="24"/>
      <c r="BZ1027" s="24"/>
      <c r="CA1027" s="24"/>
      <c r="CB1027" s="24"/>
      <c r="CC1027" s="24"/>
      <c r="CD1027" s="24"/>
      <c r="CE1027" s="24"/>
    </row>
    <row r="1028" spans="46:83" x14ac:dyDescent="0.15">
      <c r="AT1028" s="24"/>
      <c r="AU1028" s="24"/>
      <c r="AV1028" s="24"/>
      <c r="AW1028" s="24"/>
      <c r="AX1028" s="24"/>
      <c r="AY1028" s="24"/>
      <c r="AZ1028" s="24"/>
      <c r="BA1028" s="24"/>
      <c r="BB1028" s="24"/>
      <c r="BC1028" s="24"/>
      <c r="BD1028" s="24"/>
      <c r="BE1028" s="24"/>
      <c r="BF1028" s="24"/>
      <c r="BG1028" s="24"/>
      <c r="BH1028" s="24"/>
      <c r="BI1028" s="24"/>
      <c r="BJ1028" s="24"/>
      <c r="BK1028" s="24"/>
      <c r="BL1028" s="24"/>
      <c r="BM1028" s="24"/>
      <c r="BN1028" s="24"/>
      <c r="BO1028" s="24"/>
      <c r="BP1028" s="24"/>
      <c r="BQ1028" s="24"/>
      <c r="BR1028" s="24"/>
      <c r="BS1028" s="24"/>
      <c r="BT1028" s="24"/>
      <c r="BU1028" s="24"/>
      <c r="BV1028" s="24"/>
      <c r="BW1028" s="24"/>
      <c r="BX1028" s="24"/>
      <c r="BY1028" s="24"/>
      <c r="BZ1028" s="24"/>
      <c r="CA1028" s="24"/>
      <c r="CB1028" s="24"/>
      <c r="CC1028" s="24"/>
      <c r="CD1028" s="24"/>
      <c r="CE1028" s="24"/>
    </row>
    <row r="1029" spans="46:83" x14ac:dyDescent="0.15">
      <c r="AT1029" s="24"/>
      <c r="AU1029" s="24"/>
      <c r="AV1029" s="24"/>
      <c r="AW1029" s="24"/>
      <c r="AX1029" s="24"/>
      <c r="AY1029" s="24"/>
      <c r="AZ1029" s="24"/>
      <c r="BA1029" s="24"/>
      <c r="BB1029" s="24"/>
      <c r="BC1029" s="24"/>
      <c r="BD1029" s="24"/>
      <c r="BE1029" s="24"/>
      <c r="BF1029" s="24"/>
      <c r="BG1029" s="24"/>
      <c r="BH1029" s="24"/>
      <c r="BI1029" s="24"/>
      <c r="BJ1029" s="24"/>
      <c r="BK1029" s="24"/>
      <c r="BL1029" s="24"/>
      <c r="BM1029" s="24"/>
      <c r="BN1029" s="24"/>
      <c r="BO1029" s="24"/>
      <c r="BP1029" s="24"/>
      <c r="BQ1029" s="24"/>
      <c r="BR1029" s="24"/>
      <c r="BS1029" s="24"/>
      <c r="BT1029" s="24"/>
      <c r="BU1029" s="24"/>
      <c r="BV1029" s="24"/>
      <c r="BW1029" s="24"/>
      <c r="BX1029" s="24"/>
      <c r="BY1029" s="24"/>
      <c r="BZ1029" s="24"/>
      <c r="CA1029" s="24"/>
      <c r="CB1029" s="24"/>
      <c r="CC1029" s="24"/>
      <c r="CD1029" s="24"/>
      <c r="CE1029" s="24"/>
    </row>
    <row r="1030" spans="46:83" x14ac:dyDescent="0.15">
      <c r="AT1030" s="24"/>
      <c r="AU1030" s="24"/>
      <c r="AV1030" s="24"/>
      <c r="AW1030" s="24"/>
      <c r="AX1030" s="24"/>
      <c r="AY1030" s="24"/>
      <c r="AZ1030" s="24"/>
      <c r="BA1030" s="24"/>
      <c r="BB1030" s="24"/>
      <c r="BC1030" s="24"/>
      <c r="BD1030" s="24"/>
      <c r="BE1030" s="24"/>
      <c r="BF1030" s="24"/>
      <c r="BG1030" s="24"/>
      <c r="BH1030" s="24"/>
      <c r="BI1030" s="24"/>
      <c r="BJ1030" s="24"/>
      <c r="BK1030" s="24"/>
      <c r="BL1030" s="24"/>
      <c r="BM1030" s="24"/>
      <c r="BN1030" s="24"/>
      <c r="BO1030" s="24"/>
      <c r="BP1030" s="24"/>
      <c r="BQ1030" s="24"/>
      <c r="BR1030" s="24"/>
      <c r="BS1030" s="24"/>
      <c r="BT1030" s="24"/>
      <c r="BU1030" s="24"/>
      <c r="BV1030" s="24"/>
      <c r="BW1030" s="24"/>
      <c r="BX1030" s="24"/>
      <c r="BY1030" s="24"/>
      <c r="BZ1030" s="24"/>
      <c r="CA1030" s="24"/>
      <c r="CB1030" s="24"/>
      <c r="CC1030" s="24"/>
      <c r="CD1030" s="24"/>
      <c r="CE1030" s="24"/>
    </row>
    <row r="1031" spans="46:83" x14ac:dyDescent="0.15">
      <c r="AT1031" s="24"/>
      <c r="AU1031" s="24"/>
      <c r="AV1031" s="24"/>
      <c r="AW1031" s="24"/>
      <c r="AX1031" s="24"/>
      <c r="AY1031" s="24"/>
      <c r="AZ1031" s="24"/>
      <c r="BA1031" s="24"/>
      <c r="BB1031" s="24"/>
      <c r="BC1031" s="24"/>
      <c r="BD1031" s="24"/>
      <c r="BE1031" s="24"/>
      <c r="BF1031" s="24"/>
      <c r="BG1031" s="24"/>
      <c r="BH1031" s="24"/>
      <c r="BI1031" s="24"/>
      <c r="BJ1031" s="24"/>
      <c r="BK1031" s="24"/>
      <c r="BL1031" s="24"/>
      <c r="BM1031" s="24"/>
      <c r="BN1031" s="24"/>
      <c r="BO1031" s="24"/>
      <c r="BP1031" s="24"/>
      <c r="BQ1031" s="24"/>
      <c r="BR1031" s="24"/>
      <c r="BS1031" s="24"/>
      <c r="BT1031" s="24"/>
      <c r="BU1031" s="24"/>
      <c r="BV1031" s="24"/>
      <c r="BW1031" s="24"/>
      <c r="BX1031" s="24"/>
      <c r="BY1031" s="24"/>
      <c r="BZ1031" s="24"/>
      <c r="CA1031" s="24"/>
      <c r="CB1031" s="24"/>
      <c r="CC1031" s="24"/>
      <c r="CD1031" s="24"/>
      <c r="CE1031" s="24"/>
    </row>
    <row r="1032" spans="46:83" x14ac:dyDescent="0.15">
      <c r="AT1032" s="24"/>
      <c r="AU1032" s="24"/>
      <c r="AV1032" s="24"/>
      <c r="AW1032" s="24"/>
      <c r="AX1032" s="24"/>
      <c r="AY1032" s="24"/>
      <c r="AZ1032" s="24"/>
      <c r="BA1032" s="24"/>
      <c r="BB1032" s="24"/>
      <c r="BC1032" s="24"/>
      <c r="BD1032" s="24"/>
      <c r="BE1032" s="24"/>
      <c r="BF1032" s="24"/>
      <c r="BG1032" s="24"/>
      <c r="BH1032" s="24"/>
      <c r="BI1032" s="24"/>
      <c r="BJ1032" s="24"/>
      <c r="BK1032" s="24"/>
      <c r="BL1032" s="24"/>
      <c r="BM1032" s="24"/>
      <c r="BN1032" s="24"/>
      <c r="BO1032" s="24"/>
      <c r="BP1032" s="24"/>
      <c r="BQ1032" s="24"/>
      <c r="BR1032" s="24"/>
      <c r="BS1032" s="24"/>
      <c r="BT1032" s="24"/>
      <c r="BU1032" s="24"/>
      <c r="BV1032" s="24"/>
      <c r="BW1032" s="24"/>
      <c r="BX1032" s="24"/>
      <c r="BY1032" s="24"/>
      <c r="BZ1032" s="24"/>
      <c r="CA1032" s="24"/>
      <c r="CB1032" s="24"/>
      <c r="CC1032" s="24"/>
      <c r="CD1032" s="24"/>
      <c r="CE1032" s="24"/>
    </row>
    <row r="1033" spans="46:83" x14ac:dyDescent="0.15">
      <c r="AT1033" s="24"/>
      <c r="AU1033" s="24"/>
      <c r="AV1033" s="24"/>
      <c r="AW1033" s="24"/>
      <c r="AX1033" s="24"/>
      <c r="AY1033" s="24"/>
      <c r="AZ1033" s="24"/>
      <c r="BA1033" s="24"/>
      <c r="BB1033" s="24"/>
      <c r="BC1033" s="24"/>
      <c r="BD1033" s="24"/>
      <c r="BE1033" s="24"/>
      <c r="BF1033" s="24"/>
      <c r="BG1033" s="24"/>
      <c r="BH1033" s="24"/>
      <c r="BI1033" s="24"/>
      <c r="BJ1033" s="24"/>
      <c r="BK1033" s="24"/>
      <c r="BL1033" s="24"/>
      <c r="BM1033" s="24"/>
      <c r="BN1033" s="24"/>
      <c r="BO1033" s="24"/>
      <c r="BP1033" s="24"/>
      <c r="BQ1033" s="24"/>
      <c r="BR1033" s="24"/>
      <c r="BS1033" s="24"/>
      <c r="BT1033" s="24"/>
      <c r="BU1033" s="24"/>
      <c r="BV1033" s="24"/>
      <c r="BW1033" s="24"/>
      <c r="BX1033" s="24"/>
      <c r="BY1033" s="24"/>
      <c r="BZ1033" s="24"/>
      <c r="CA1033" s="24"/>
      <c r="CB1033" s="24"/>
      <c r="CC1033" s="24"/>
      <c r="CD1033" s="24"/>
      <c r="CE1033" s="24"/>
    </row>
    <row r="1034" spans="46:83" x14ac:dyDescent="0.15">
      <c r="AT1034" s="24"/>
      <c r="AU1034" s="24"/>
      <c r="AV1034" s="24"/>
      <c r="AW1034" s="24"/>
      <c r="AX1034" s="24"/>
      <c r="AY1034" s="24"/>
      <c r="AZ1034" s="24"/>
      <c r="BA1034" s="24"/>
      <c r="BB1034" s="24"/>
      <c r="BC1034" s="24"/>
      <c r="BD1034" s="24"/>
      <c r="BE1034" s="24"/>
      <c r="BF1034" s="24"/>
      <c r="BG1034" s="24"/>
      <c r="BH1034" s="24"/>
      <c r="BI1034" s="24"/>
      <c r="BJ1034" s="24"/>
      <c r="BK1034" s="24"/>
      <c r="BL1034" s="24"/>
      <c r="BM1034" s="24"/>
      <c r="BN1034" s="24"/>
      <c r="BO1034" s="24"/>
      <c r="BP1034" s="24"/>
      <c r="BQ1034" s="24"/>
      <c r="BR1034" s="24"/>
      <c r="BS1034" s="24"/>
      <c r="BT1034" s="24"/>
      <c r="BU1034" s="24"/>
      <c r="BV1034" s="24"/>
      <c r="BW1034" s="24"/>
      <c r="BX1034" s="24"/>
      <c r="BY1034" s="24"/>
      <c r="BZ1034" s="24"/>
      <c r="CA1034" s="24"/>
      <c r="CB1034" s="24"/>
      <c r="CC1034" s="24"/>
      <c r="CD1034" s="24"/>
      <c r="CE1034" s="24"/>
    </row>
    <row r="1035" spans="46:83" x14ac:dyDescent="0.15">
      <c r="AT1035" s="24"/>
      <c r="AU1035" s="24"/>
      <c r="AV1035" s="24"/>
      <c r="AW1035" s="24"/>
      <c r="AX1035" s="24"/>
      <c r="AY1035" s="24"/>
      <c r="AZ1035" s="24"/>
      <c r="BA1035" s="24"/>
      <c r="BB1035" s="24"/>
      <c r="BC1035" s="24"/>
      <c r="BD1035" s="24"/>
      <c r="BE1035" s="24"/>
      <c r="BF1035" s="24"/>
      <c r="BG1035" s="24"/>
      <c r="BH1035" s="24"/>
      <c r="BI1035" s="24"/>
      <c r="BJ1035" s="24"/>
      <c r="BK1035" s="24"/>
      <c r="BL1035" s="24"/>
      <c r="BM1035" s="24"/>
      <c r="BN1035" s="24"/>
      <c r="BO1035" s="24"/>
      <c r="BP1035" s="24"/>
      <c r="BQ1035" s="24"/>
      <c r="BR1035" s="24"/>
      <c r="BS1035" s="24"/>
      <c r="BT1035" s="24"/>
      <c r="BU1035" s="24"/>
      <c r="BV1035" s="24"/>
      <c r="BW1035" s="24"/>
      <c r="BX1035" s="24"/>
      <c r="BY1035" s="24"/>
      <c r="BZ1035" s="24"/>
      <c r="CA1035" s="24"/>
      <c r="CB1035" s="24"/>
      <c r="CC1035" s="24"/>
      <c r="CD1035" s="24"/>
      <c r="CE1035" s="24"/>
    </row>
    <row r="1036" spans="46:83" x14ac:dyDescent="0.15">
      <c r="AT1036" s="24"/>
      <c r="AU1036" s="24"/>
      <c r="AV1036" s="24"/>
      <c r="AW1036" s="24"/>
      <c r="AX1036" s="24"/>
      <c r="AY1036" s="24"/>
      <c r="AZ1036" s="24"/>
      <c r="BA1036" s="24"/>
      <c r="BB1036" s="24"/>
      <c r="BC1036" s="24"/>
      <c r="BD1036" s="24"/>
      <c r="BE1036" s="24"/>
      <c r="BF1036" s="24"/>
      <c r="BG1036" s="24"/>
      <c r="BH1036" s="24"/>
      <c r="BI1036" s="24"/>
      <c r="BJ1036" s="24"/>
      <c r="BK1036" s="24"/>
      <c r="BL1036" s="24"/>
      <c r="BM1036" s="24"/>
      <c r="BN1036" s="24"/>
      <c r="BO1036" s="24"/>
      <c r="BP1036" s="24"/>
      <c r="BQ1036" s="24"/>
      <c r="BR1036" s="24"/>
      <c r="BS1036" s="24"/>
      <c r="BT1036" s="24"/>
      <c r="BU1036" s="24"/>
      <c r="BV1036" s="24"/>
      <c r="BW1036" s="24"/>
      <c r="BX1036" s="24"/>
      <c r="BY1036" s="24"/>
      <c r="BZ1036" s="24"/>
      <c r="CA1036" s="24"/>
      <c r="CB1036" s="24"/>
      <c r="CC1036" s="24"/>
      <c r="CD1036" s="24"/>
      <c r="CE1036" s="24"/>
    </row>
    <row r="1037" spans="46:83" x14ac:dyDescent="0.15">
      <c r="AT1037" s="24"/>
      <c r="AU1037" s="24"/>
      <c r="AV1037" s="24"/>
      <c r="AW1037" s="24"/>
      <c r="AX1037" s="24"/>
      <c r="AY1037" s="24"/>
      <c r="AZ1037" s="24"/>
      <c r="BA1037" s="24"/>
      <c r="BB1037" s="24"/>
      <c r="BC1037" s="24"/>
      <c r="BD1037" s="24"/>
      <c r="BE1037" s="24"/>
      <c r="BF1037" s="24"/>
      <c r="BG1037" s="24"/>
      <c r="BH1037" s="24"/>
      <c r="BI1037" s="24"/>
      <c r="BJ1037" s="24"/>
      <c r="BK1037" s="24"/>
      <c r="BL1037" s="24"/>
      <c r="BM1037" s="24"/>
      <c r="BN1037" s="24"/>
      <c r="BO1037" s="24"/>
      <c r="BP1037" s="24"/>
      <c r="BQ1037" s="24"/>
      <c r="BR1037" s="24"/>
      <c r="BS1037" s="24"/>
      <c r="BT1037" s="24"/>
      <c r="BU1037" s="24"/>
      <c r="BV1037" s="24"/>
      <c r="BW1037" s="24"/>
      <c r="BX1037" s="24"/>
      <c r="BY1037" s="24"/>
      <c r="BZ1037" s="24"/>
      <c r="CA1037" s="24"/>
      <c r="CB1037" s="24"/>
      <c r="CC1037" s="24"/>
      <c r="CD1037" s="24"/>
      <c r="CE1037" s="24"/>
    </row>
    <row r="1038" spans="46:83" x14ac:dyDescent="0.15">
      <c r="AT1038" s="24"/>
      <c r="AU1038" s="24"/>
      <c r="AV1038" s="24"/>
      <c r="AW1038" s="24"/>
      <c r="AX1038" s="24"/>
      <c r="AY1038" s="24"/>
      <c r="AZ1038" s="24"/>
      <c r="BA1038" s="24"/>
      <c r="BB1038" s="24"/>
      <c r="BC1038" s="24"/>
      <c r="BD1038" s="24"/>
      <c r="BE1038" s="24"/>
      <c r="BF1038" s="24"/>
      <c r="BG1038" s="24"/>
      <c r="BH1038" s="24"/>
      <c r="BI1038" s="24"/>
      <c r="BJ1038" s="24"/>
      <c r="BK1038" s="24"/>
      <c r="BL1038" s="24"/>
      <c r="BM1038" s="24"/>
      <c r="BN1038" s="24"/>
      <c r="BO1038" s="24"/>
      <c r="BP1038" s="24"/>
      <c r="BQ1038" s="24"/>
      <c r="BR1038" s="24"/>
      <c r="BS1038" s="24"/>
      <c r="BT1038" s="24"/>
      <c r="BU1038" s="24"/>
      <c r="BV1038" s="24"/>
      <c r="BW1038" s="24"/>
      <c r="BX1038" s="24"/>
      <c r="BY1038" s="24"/>
      <c r="BZ1038" s="24"/>
      <c r="CA1038" s="24"/>
      <c r="CB1038" s="24"/>
      <c r="CC1038" s="24"/>
      <c r="CD1038" s="24"/>
      <c r="CE1038" s="24"/>
    </row>
    <row r="1039" spans="46:83" x14ac:dyDescent="0.15">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row>
    <row r="1040" spans="46:83" x14ac:dyDescent="0.15">
      <c r="AT1040" s="24"/>
      <c r="AU1040" s="24"/>
      <c r="AV1040" s="24"/>
      <c r="AW1040" s="24"/>
      <c r="AX1040" s="24"/>
      <c r="AY1040" s="24"/>
      <c r="AZ1040" s="24"/>
      <c r="BA1040" s="24"/>
      <c r="BB1040" s="24"/>
      <c r="BC1040" s="24"/>
      <c r="BD1040" s="24"/>
      <c r="BE1040" s="24"/>
      <c r="BF1040" s="24"/>
      <c r="BG1040" s="24"/>
      <c r="BH1040" s="24"/>
      <c r="BI1040" s="24"/>
      <c r="BJ1040" s="24"/>
      <c r="BK1040" s="24"/>
      <c r="BL1040" s="24"/>
      <c r="BM1040" s="24"/>
      <c r="BN1040" s="24"/>
      <c r="BO1040" s="24"/>
      <c r="BP1040" s="24"/>
      <c r="BQ1040" s="24"/>
      <c r="BR1040" s="24"/>
      <c r="BS1040" s="24"/>
      <c r="BT1040" s="24"/>
      <c r="BU1040" s="24"/>
      <c r="BV1040" s="24"/>
      <c r="BW1040" s="24"/>
      <c r="BX1040" s="24"/>
      <c r="BY1040" s="24"/>
      <c r="BZ1040" s="24"/>
      <c r="CA1040" s="24"/>
      <c r="CB1040" s="24"/>
      <c r="CC1040" s="24"/>
      <c r="CD1040" s="24"/>
      <c r="CE1040" s="24"/>
    </row>
    <row r="1041" spans="46:83" x14ac:dyDescent="0.15">
      <c r="AT1041" s="24"/>
      <c r="AU1041" s="24"/>
      <c r="AV1041" s="24"/>
      <c r="AW1041" s="24"/>
      <c r="AX1041" s="24"/>
      <c r="AY1041" s="24"/>
      <c r="AZ1041" s="24"/>
      <c r="BA1041" s="24"/>
      <c r="BB1041" s="24"/>
      <c r="BC1041" s="24"/>
      <c r="BD1041" s="24"/>
      <c r="BE1041" s="24"/>
      <c r="BF1041" s="24"/>
      <c r="BG1041" s="24"/>
      <c r="BH1041" s="24"/>
      <c r="BI1041" s="24"/>
      <c r="BJ1041" s="24"/>
      <c r="BK1041" s="24"/>
      <c r="BL1041" s="24"/>
      <c r="BM1041" s="24"/>
      <c r="BN1041" s="24"/>
      <c r="BO1041" s="24"/>
      <c r="BP1041" s="24"/>
      <c r="BQ1041" s="24"/>
      <c r="BR1041" s="24"/>
      <c r="BS1041" s="24"/>
      <c r="BT1041" s="24"/>
      <c r="BU1041" s="24"/>
      <c r="BV1041" s="24"/>
      <c r="BW1041" s="24"/>
      <c r="BX1041" s="24"/>
      <c r="BY1041" s="24"/>
      <c r="BZ1041" s="24"/>
      <c r="CA1041" s="24"/>
      <c r="CB1041" s="24"/>
      <c r="CC1041" s="24"/>
      <c r="CD1041" s="24"/>
      <c r="CE1041" s="24"/>
    </row>
    <row r="1042" spans="46:83" x14ac:dyDescent="0.15">
      <c r="AT1042" s="24"/>
      <c r="AU1042" s="24"/>
      <c r="AV1042" s="24"/>
      <c r="AW1042" s="24"/>
      <c r="AX1042" s="24"/>
      <c r="AY1042" s="24"/>
      <c r="AZ1042" s="24"/>
      <c r="BA1042" s="24"/>
      <c r="BB1042" s="24"/>
      <c r="BC1042" s="24"/>
      <c r="BD1042" s="24"/>
      <c r="BE1042" s="24"/>
      <c r="BF1042" s="24"/>
      <c r="BG1042" s="24"/>
      <c r="BH1042" s="24"/>
      <c r="BI1042" s="24"/>
      <c r="BJ1042" s="24"/>
      <c r="BK1042" s="24"/>
      <c r="BL1042" s="24"/>
      <c r="BM1042" s="24"/>
      <c r="BN1042" s="24"/>
      <c r="BO1042" s="24"/>
      <c r="BP1042" s="24"/>
      <c r="BQ1042" s="24"/>
      <c r="BR1042" s="24"/>
      <c r="BS1042" s="24"/>
      <c r="BT1042" s="24"/>
      <c r="BU1042" s="24"/>
      <c r="BV1042" s="24"/>
      <c r="BW1042" s="24"/>
      <c r="BX1042" s="24"/>
      <c r="BY1042" s="24"/>
      <c r="BZ1042" s="24"/>
      <c r="CA1042" s="24"/>
      <c r="CB1042" s="24"/>
      <c r="CC1042" s="24"/>
      <c r="CD1042" s="24"/>
      <c r="CE1042" s="24"/>
    </row>
    <row r="1043" spans="46:83" x14ac:dyDescent="0.15">
      <c r="AT1043" s="24"/>
      <c r="AU1043" s="24"/>
      <c r="AV1043" s="24"/>
      <c r="AW1043" s="24"/>
      <c r="AX1043" s="24"/>
      <c r="AY1043" s="24"/>
      <c r="AZ1043" s="24"/>
      <c r="BA1043" s="24"/>
      <c r="BB1043" s="24"/>
      <c r="BC1043" s="24"/>
      <c r="BD1043" s="24"/>
      <c r="BE1043" s="24"/>
      <c r="BF1043" s="24"/>
      <c r="BG1043" s="24"/>
      <c r="BH1043" s="24"/>
      <c r="BI1043" s="24"/>
      <c r="BJ1043" s="24"/>
      <c r="BK1043" s="24"/>
      <c r="BL1043" s="24"/>
      <c r="BM1043" s="24"/>
      <c r="BN1043" s="24"/>
      <c r="BO1043" s="24"/>
      <c r="BP1043" s="24"/>
      <c r="BQ1043" s="24"/>
      <c r="BR1043" s="24"/>
      <c r="BS1043" s="24"/>
      <c r="BT1043" s="24"/>
      <c r="BU1043" s="24"/>
      <c r="BV1043" s="24"/>
      <c r="BW1043" s="24"/>
      <c r="BX1043" s="24"/>
      <c r="BY1043" s="24"/>
      <c r="BZ1043" s="24"/>
      <c r="CA1043" s="24"/>
      <c r="CB1043" s="24"/>
      <c r="CC1043" s="24"/>
      <c r="CD1043" s="24"/>
      <c r="CE1043" s="24"/>
    </row>
    <row r="1044" spans="46:83" x14ac:dyDescent="0.15">
      <c r="AT1044" s="24"/>
      <c r="AU1044" s="24"/>
      <c r="AV1044" s="24"/>
      <c r="AW1044" s="24"/>
      <c r="AX1044" s="24"/>
      <c r="AY1044" s="24"/>
      <c r="AZ1044" s="24"/>
      <c r="BA1044" s="24"/>
      <c r="BB1044" s="24"/>
      <c r="BC1044" s="24"/>
      <c r="BD1044" s="24"/>
      <c r="BE1044" s="24"/>
      <c r="BF1044" s="24"/>
      <c r="BG1044" s="24"/>
      <c r="BH1044" s="24"/>
      <c r="BI1044" s="24"/>
      <c r="BJ1044" s="24"/>
      <c r="BK1044" s="24"/>
      <c r="BL1044" s="24"/>
      <c r="BM1044" s="24"/>
      <c r="BN1044" s="24"/>
      <c r="BO1044" s="24"/>
      <c r="BP1044" s="24"/>
      <c r="BQ1044" s="24"/>
      <c r="BR1044" s="24"/>
      <c r="BS1044" s="24"/>
      <c r="BT1044" s="24"/>
      <c r="BU1044" s="24"/>
      <c r="BV1044" s="24"/>
      <c r="BW1044" s="24"/>
      <c r="BX1044" s="24"/>
      <c r="BY1044" s="24"/>
      <c r="BZ1044" s="24"/>
      <c r="CA1044" s="24"/>
      <c r="CB1044" s="24"/>
      <c r="CC1044" s="24"/>
      <c r="CD1044" s="24"/>
      <c r="CE1044" s="24"/>
    </row>
    <row r="1045" spans="46:83" x14ac:dyDescent="0.15">
      <c r="AT1045" s="24"/>
      <c r="AU1045" s="24"/>
      <c r="AV1045" s="24"/>
      <c r="AW1045" s="24"/>
      <c r="AX1045" s="24"/>
      <c r="AY1045" s="24"/>
      <c r="AZ1045" s="24"/>
      <c r="BA1045" s="24"/>
      <c r="BB1045" s="24"/>
      <c r="BC1045" s="24"/>
      <c r="BD1045" s="24"/>
      <c r="BE1045" s="24"/>
      <c r="BF1045" s="24"/>
      <c r="BG1045" s="24"/>
      <c r="BH1045" s="24"/>
      <c r="BI1045" s="24"/>
      <c r="BJ1045" s="24"/>
      <c r="BK1045" s="24"/>
      <c r="BL1045" s="24"/>
      <c r="BM1045" s="24"/>
      <c r="BN1045" s="24"/>
      <c r="BO1045" s="24"/>
      <c r="BP1045" s="24"/>
      <c r="BQ1045" s="24"/>
      <c r="BR1045" s="24"/>
      <c r="BS1045" s="24"/>
      <c r="BT1045" s="24"/>
      <c r="BU1045" s="24"/>
      <c r="BV1045" s="24"/>
      <c r="BW1045" s="24"/>
      <c r="BX1045" s="24"/>
      <c r="BY1045" s="24"/>
      <c r="BZ1045" s="24"/>
      <c r="CA1045" s="24"/>
      <c r="CB1045" s="24"/>
      <c r="CC1045" s="24"/>
      <c r="CD1045" s="24"/>
      <c r="CE1045" s="24"/>
    </row>
    <row r="1046" spans="46:83" x14ac:dyDescent="0.15">
      <c r="AT1046" s="24"/>
      <c r="AU1046" s="24"/>
      <c r="AV1046" s="24"/>
      <c r="AW1046" s="24"/>
      <c r="AX1046" s="24"/>
      <c r="AY1046" s="24"/>
      <c r="AZ1046" s="24"/>
      <c r="BA1046" s="24"/>
      <c r="BB1046" s="24"/>
      <c r="BC1046" s="24"/>
      <c r="BD1046" s="24"/>
      <c r="BE1046" s="24"/>
      <c r="BF1046" s="24"/>
      <c r="BG1046" s="24"/>
      <c r="BH1046" s="24"/>
      <c r="BI1046" s="24"/>
      <c r="BJ1046" s="24"/>
      <c r="BK1046" s="24"/>
      <c r="BL1046" s="24"/>
      <c r="BM1046" s="24"/>
      <c r="BN1046" s="24"/>
      <c r="BO1046" s="24"/>
      <c r="BP1046" s="24"/>
      <c r="BQ1046" s="24"/>
      <c r="BR1046" s="24"/>
      <c r="BS1046" s="24"/>
      <c r="BT1046" s="24"/>
      <c r="BU1046" s="24"/>
      <c r="BV1046" s="24"/>
      <c r="BW1046" s="24"/>
      <c r="BX1046" s="24"/>
      <c r="BY1046" s="24"/>
      <c r="BZ1046" s="24"/>
      <c r="CA1046" s="24"/>
      <c r="CB1046" s="24"/>
      <c r="CC1046" s="24"/>
      <c r="CD1046" s="24"/>
      <c r="CE1046" s="24"/>
    </row>
    <row r="1047" spans="46:83" x14ac:dyDescent="0.15">
      <c r="AT1047" s="24"/>
      <c r="AU1047" s="24"/>
      <c r="AV1047" s="24"/>
      <c r="AW1047" s="24"/>
      <c r="AX1047" s="24"/>
      <c r="AY1047" s="24"/>
      <c r="AZ1047" s="24"/>
      <c r="BA1047" s="24"/>
      <c r="BB1047" s="24"/>
      <c r="BC1047" s="24"/>
      <c r="BD1047" s="24"/>
      <c r="BE1047" s="24"/>
      <c r="BF1047" s="24"/>
      <c r="BG1047" s="24"/>
      <c r="BH1047" s="24"/>
      <c r="BI1047" s="24"/>
      <c r="BJ1047" s="24"/>
      <c r="BK1047" s="24"/>
      <c r="BL1047" s="24"/>
      <c r="BM1047" s="24"/>
      <c r="BN1047" s="24"/>
      <c r="BO1047" s="24"/>
      <c r="BP1047" s="24"/>
      <c r="BQ1047" s="24"/>
      <c r="BR1047" s="24"/>
      <c r="BS1047" s="24"/>
      <c r="BT1047" s="24"/>
      <c r="BU1047" s="24"/>
      <c r="BV1047" s="24"/>
      <c r="BW1047" s="24"/>
      <c r="BX1047" s="24"/>
      <c r="BY1047" s="24"/>
      <c r="BZ1047" s="24"/>
      <c r="CA1047" s="24"/>
      <c r="CB1047" s="24"/>
      <c r="CC1047" s="24"/>
      <c r="CD1047" s="24"/>
      <c r="CE1047" s="24"/>
    </row>
    <row r="1048" spans="46:83" x14ac:dyDescent="0.15">
      <c r="AT1048" s="24"/>
      <c r="AU1048" s="24"/>
      <c r="AV1048" s="24"/>
      <c r="AW1048" s="24"/>
      <c r="AX1048" s="24"/>
      <c r="AY1048" s="24"/>
      <c r="AZ1048" s="24"/>
      <c r="BA1048" s="24"/>
      <c r="BB1048" s="24"/>
      <c r="BC1048" s="24"/>
      <c r="BD1048" s="24"/>
      <c r="BE1048" s="24"/>
      <c r="BF1048" s="24"/>
      <c r="BG1048" s="24"/>
      <c r="BH1048" s="24"/>
      <c r="BI1048" s="24"/>
      <c r="BJ1048" s="24"/>
      <c r="BK1048" s="24"/>
      <c r="BL1048" s="24"/>
      <c r="BM1048" s="24"/>
      <c r="BN1048" s="24"/>
      <c r="BO1048" s="24"/>
      <c r="BP1048" s="24"/>
      <c r="BQ1048" s="24"/>
      <c r="BR1048" s="24"/>
      <c r="BS1048" s="24"/>
      <c r="BT1048" s="24"/>
      <c r="BU1048" s="24"/>
      <c r="BV1048" s="24"/>
      <c r="BW1048" s="24"/>
      <c r="BX1048" s="24"/>
      <c r="BY1048" s="24"/>
      <c r="BZ1048" s="24"/>
      <c r="CA1048" s="24"/>
      <c r="CB1048" s="24"/>
      <c r="CC1048" s="24"/>
      <c r="CD1048" s="24"/>
      <c r="CE1048" s="24"/>
    </row>
    <row r="1049" spans="46:83" x14ac:dyDescent="0.15">
      <c r="AT1049" s="24"/>
      <c r="AU1049" s="24"/>
      <c r="AV1049" s="24"/>
      <c r="AW1049" s="24"/>
      <c r="AX1049" s="24"/>
      <c r="AY1049" s="24"/>
      <c r="AZ1049" s="24"/>
      <c r="BA1049" s="24"/>
      <c r="BB1049" s="24"/>
      <c r="BC1049" s="24"/>
      <c r="BD1049" s="24"/>
      <c r="BE1049" s="24"/>
      <c r="BF1049" s="24"/>
      <c r="BG1049" s="24"/>
      <c r="BH1049" s="24"/>
      <c r="BI1049" s="24"/>
      <c r="BJ1049" s="24"/>
      <c r="BK1049" s="24"/>
      <c r="BL1049" s="24"/>
      <c r="BM1049" s="24"/>
      <c r="BN1049" s="24"/>
      <c r="BO1049" s="24"/>
      <c r="BP1049" s="24"/>
      <c r="BQ1049" s="24"/>
      <c r="BR1049" s="24"/>
      <c r="BS1049" s="24"/>
      <c r="BT1049" s="24"/>
      <c r="BU1049" s="24"/>
      <c r="BV1049" s="24"/>
      <c r="BW1049" s="24"/>
      <c r="BX1049" s="24"/>
      <c r="BY1049" s="24"/>
      <c r="BZ1049" s="24"/>
      <c r="CA1049" s="24"/>
      <c r="CB1049" s="24"/>
      <c r="CC1049" s="24"/>
      <c r="CD1049" s="24"/>
      <c r="CE1049" s="24"/>
    </row>
    <row r="1050" spans="46:83" x14ac:dyDescent="0.15">
      <c r="AT1050" s="24"/>
      <c r="AU1050" s="24"/>
      <c r="AV1050" s="24"/>
      <c r="AW1050" s="24"/>
      <c r="AX1050" s="24"/>
      <c r="AY1050" s="24"/>
      <c r="AZ1050" s="24"/>
      <c r="BA1050" s="24"/>
      <c r="BB1050" s="24"/>
      <c r="BC1050" s="24"/>
      <c r="BD1050" s="24"/>
      <c r="BE1050" s="24"/>
      <c r="BF1050" s="24"/>
      <c r="BG1050" s="24"/>
      <c r="BH1050" s="24"/>
      <c r="BI1050" s="24"/>
      <c r="BJ1050" s="24"/>
      <c r="BK1050" s="24"/>
      <c r="BL1050" s="24"/>
      <c r="BM1050" s="24"/>
      <c r="BN1050" s="24"/>
      <c r="BO1050" s="24"/>
      <c r="BP1050" s="24"/>
      <c r="BQ1050" s="24"/>
      <c r="BR1050" s="24"/>
      <c r="BS1050" s="24"/>
      <c r="BT1050" s="24"/>
      <c r="BU1050" s="24"/>
      <c r="BV1050" s="24"/>
      <c r="BW1050" s="24"/>
      <c r="BX1050" s="24"/>
      <c r="BY1050" s="24"/>
      <c r="BZ1050" s="24"/>
      <c r="CA1050" s="24"/>
      <c r="CB1050" s="24"/>
      <c r="CC1050" s="24"/>
      <c r="CD1050" s="24"/>
      <c r="CE1050" s="24"/>
    </row>
    <row r="1051" spans="46:83" x14ac:dyDescent="0.15">
      <c r="AT1051" s="24"/>
      <c r="AU1051" s="24"/>
      <c r="AV1051" s="24"/>
      <c r="AW1051" s="24"/>
      <c r="AX1051" s="24"/>
      <c r="AY1051" s="24"/>
      <c r="AZ1051" s="24"/>
      <c r="BA1051" s="24"/>
      <c r="BB1051" s="24"/>
      <c r="BC1051" s="24"/>
      <c r="BD1051" s="24"/>
      <c r="BE1051" s="24"/>
      <c r="BF1051" s="24"/>
      <c r="BG1051" s="24"/>
      <c r="BH1051" s="24"/>
      <c r="BI1051" s="24"/>
      <c r="BJ1051" s="24"/>
      <c r="BK1051" s="24"/>
      <c r="BL1051" s="24"/>
      <c r="BM1051" s="24"/>
      <c r="BN1051" s="24"/>
      <c r="BO1051" s="24"/>
      <c r="BP1051" s="24"/>
      <c r="BQ1051" s="24"/>
      <c r="BR1051" s="24"/>
      <c r="BS1051" s="24"/>
      <c r="BT1051" s="24"/>
      <c r="BU1051" s="24"/>
      <c r="BV1051" s="24"/>
      <c r="BW1051" s="24"/>
      <c r="BX1051" s="24"/>
      <c r="BY1051" s="24"/>
      <c r="BZ1051" s="24"/>
      <c r="CA1051" s="24"/>
      <c r="CB1051" s="24"/>
      <c r="CC1051" s="24"/>
      <c r="CD1051" s="24"/>
      <c r="CE1051" s="24"/>
    </row>
    <row r="1052" spans="46:83" x14ac:dyDescent="0.15">
      <c r="AT1052" s="24"/>
      <c r="AU1052" s="24"/>
      <c r="AV1052" s="24"/>
      <c r="AW1052" s="24"/>
      <c r="AX1052" s="24"/>
      <c r="AY1052" s="24"/>
      <c r="AZ1052" s="24"/>
      <c r="BA1052" s="24"/>
      <c r="BB1052" s="24"/>
      <c r="BC1052" s="24"/>
      <c r="BD1052" s="24"/>
      <c r="BE1052" s="24"/>
      <c r="BF1052" s="24"/>
      <c r="BG1052" s="24"/>
      <c r="BH1052" s="24"/>
      <c r="BI1052" s="24"/>
      <c r="BJ1052" s="24"/>
      <c r="BK1052" s="24"/>
      <c r="BL1052" s="24"/>
      <c r="BM1052" s="24"/>
      <c r="BN1052" s="24"/>
      <c r="BO1052" s="24"/>
      <c r="BP1052" s="24"/>
      <c r="BQ1052" s="24"/>
      <c r="BR1052" s="24"/>
      <c r="BS1052" s="24"/>
      <c r="BT1052" s="24"/>
      <c r="BU1052" s="24"/>
      <c r="BV1052" s="24"/>
      <c r="BW1052" s="24"/>
      <c r="BX1052" s="24"/>
      <c r="BY1052" s="24"/>
      <c r="BZ1052" s="24"/>
      <c r="CA1052" s="24"/>
      <c r="CB1052" s="24"/>
      <c r="CC1052" s="24"/>
      <c r="CD1052" s="24"/>
      <c r="CE1052" s="24"/>
    </row>
    <row r="1053" spans="46:83" x14ac:dyDescent="0.15">
      <c r="AT1053" s="24"/>
      <c r="AU1053" s="24"/>
      <c r="AV1053" s="24"/>
      <c r="AW1053" s="24"/>
      <c r="AX1053" s="24"/>
      <c r="AY1053" s="24"/>
      <c r="AZ1053" s="24"/>
      <c r="BA1053" s="24"/>
      <c r="BB1053" s="24"/>
      <c r="BC1053" s="24"/>
      <c r="BD1053" s="24"/>
      <c r="BE1053" s="24"/>
      <c r="BF1053" s="24"/>
      <c r="BG1053" s="24"/>
      <c r="BH1053" s="24"/>
      <c r="BI1053" s="24"/>
      <c r="BJ1053" s="24"/>
      <c r="BK1053" s="24"/>
      <c r="BL1053" s="24"/>
      <c r="BM1053" s="24"/>
      <c r="BN1053" s="24"/>
      <c r="BO1053" s="24"/>
      <c r="BP1053" s="24"/>
      <c r="BQ1053" s="24"/>
      <c r="BR1053" s="24"/>
      <c r="BS1053" s="24"/>
      <c r="BT1053" s="24"/>
      <c r="BU1053" s="24"/>
      <c r="BV1053" s="24"/>
      <c r="BW1053" s="24"/>
      <c r="BX1053" s="24"/>
      <c r="BY1053" s="24"/>
      <c r="BZ1053" s="24"/>
      <c r="CA1053" s="24"/>
      <c r="CB1053" s="24"/>
      <c r="CC1053" s="24"/>
      <c r="CD1053" s="24"/>
      <c r="CE1053" s="24"/>
    </row>
    <row r="1054" spans="46:83" x14ac:dyDescent="0.15">
      <c r="AT1054" s="24"/>
      <c r="AU1054" s="24"/>
      <c r="AV1054" s="24"/>
      <c r="AW1054" s="24"/>
      <c r="AX1054" s="24"/>
      <c r="AY1054" s="24"/>
      <c r="AZ1054" s="24"/>
      <c r="BA1054" s="24"/>
      <c r="BB1054" s="24"/>
      <c r="BC1054" s="24"/>
      <c r="BD1054" s="24"/>
      <c r="BE1054" s="24"/>
      <c r="BF1054" s="24"/>
      <c r="BG1054" s="24"/>
      <c r="BH1054" s="24"/>
      <c r="BI1054" s="24"/>
      <c r="BJ1054" s="24"/>
      <c r="BK1054" s="24"/>
      <c r="BL1054" s="24"/>
      <c r="BM1054" s="24"/>
      <c r="BN1054" s="24"/>
      <c r="BO1054" s="24"/>
      <c r="BP1054" s="24"/>
      <c r="BQ1054" s="24"/>
      <c r="BR1054" s="24"/>
      <c r="BS1054" s="24"/>
      <c r="BT1054" s="24"/>
      <c r="BU1054" s="24"/>
      <c r="BV1054" s="24"/>
      <c r="BW1054" s="24"/>
      <c r="BX1054" s="24"/>
      <c r="BY1054" s="24"/>
      <c r="BZ1054" s="24"/>
      <c r="CA1054" s="24"/>
      <c r="CB1054" s="24"/>
      <c r="CC1054" s="24"/>
      <c r="CD1054" s="24"/>
      <c r="CE1054" s="24"/>
    </row>
    <row r="1055" spans="46:83" x14ac:dyDescent="0.15">
      <c r="AT1055" s="24"/>
      <c r="AU1055" s="24"/>
      <c r="AV1055" s="24"/>
      <c r="AW1055" s="24"/>
      <c r="AX1055" s="24"/>
      <c r="AY1055" s="24"/>
      <c r="AZ1055" s="24"/>
      <c r="BA1055" s="24"/>
      <c r="BB1055" s="24"/>
      <c r="BC1055" s="24"/>
      <c r="BD1055" s="24"/>
      <c r="BE1055" s="24"/>
      <c r="BF1055" s="24"/>
      <c r="BG1055" s="24"/>
      <c r="BH1055" s="24"/>
      <c r="BI1055" s="24"/>
      <c r="BJ1055" s="24"/>
      <c r="BK1055" s="24"/>
      <c r="BL1055" s="24"/>
      <c r="BM1055" s="24"/>
      <c r="BN1055" s="24"/>
      <c r="BO1055" s="24"/>
      <c r="BP1055" s="24"/>
      <c r="BQ1055" s="24"/>
      <c r="BR1055" s="24"/>
      <c r="BS1055" s="24"/>
      <c r="BT1055" s="24"/>
      <c r="BU1055" s="24"/>
      <c r="BV1055" s="24"/>
      <c r="BW1055" s="24"/>
      <c r="BX1055" s="24"/>
      <c r="BY1055" s="24"/>
      <c r="BZ1055" s="24"/>
      <c r="CA1055" s="24"/>
      <c r="CB1055" s="24"/>
      <c r="CC1055" s="24"/>
      <c r="CD1055" s="24"/>
      <c r="CE1055" s="24"/>
    </row>
    <row r="1056" spans="46:83" x14ac:dyDescent="0.15">
      <c r="AT1056" s="24"/>
      <c r="AU1056" s="24"/>
      <c r="AV1056" s="24"/>
      <c r="AW1056" s="24"/>
      <c r="AX1056" s="24"/>
      <c r="AY1056" s="24"/>
      <c r="AZ1056" s="24"/>
      <c r="BA1056" s="24"/>
      <c r="BB1056" s="24"/>
      <c r="BC1056" s="24"/>
      <c r="BD1056" s="24"/>
      <c r="BE1056" s="24"/>
      <c r="BF1056" s="24"/>
      <c r="BG1056" s="24"/>
      <c r="BH1056" s="24"/>
      <c r="BI1056" s="24"/>
      <c r="BJ1056" s="24"/>
      <c r="BK1056" s="24"/>
      <c r="BL1056" s="24"/>
      <c r="BM1056" s="24"/>
      <c r="BN1056" s="24"/>
      <c r="BO1056" s="24"/>
      <c r="BP1056" s="24"/>
      <c r="BQ1056" s="24"/>
      <c r="BR1056" s="24"/>
      <c r="BS1056" s="24"/>
      <c r="BT1056" s="24"/>
      <c r="BU1056" s="24"/>
      <c r="BV1056" s="24"/>
      <c r="BW1056" s="24"/>
      <c r="BX1056" s="24"/>
      <c r="BY1056" s="24"/>
      <c r="BZ1056" s="24"/>
      <c r="CA1056" s="24"/>
      <c r="CB1056" s="24"/>
      <c r="CC1056" s="24"/>
      <c r="CD1056" s="24"/>
      <c r="CE1056" s="24"/>
    </row>
    <row r="1057" spans="46:83" x14ac:dyDescent="0.15">
      <c r="AT1057" s="24"/>
      <c r="AU1057" s="24"/>
      <c r="AV1057" s="24"/>
      <c r="AW1057" s="24"/>
      <c r="AX1057" s="24"/>
      <c r="AY1057" s="24"/>
      <c r="AZ1057" s="24"/>
      <c r="BA1057" s="24"/>
      <c r="BB1057" s="24"/>
      <c r="BC1057" s="24"/>
      <c r="BD1057" s="24"/>
      <c r="BE1057" s="24"/>
      <c r="BF1057" s="24"/>
      <c r="BG1057" s="24"/>
      <c r="BH1057" s="24"/>
      <c r="BI1057" s="24"/>
      <c r="BJ1057" s="24"/>
      <c r="BK1057" s="24"/>
      <c r="BL1057" s="24"/>
      <c r="BM1057" s="24"/>
      <c r="BN1057" s="24"/>
      <c r="BO1057" s="24"/>
      <c r="BP1057" s="24"/>
      <c r="BQ1057" s="24"/>
      <c r="BR1057" s="24"/>
      <c r="BS1057" s="24"/>
      <c r="BT1057" s="24"/>
      <c r="BU1057" s="24"/>
      <c r="BV1057" s="24"/>
      <c r="BW1057" s="24"/>
      <c r="BX1057" s="24"/>
      <c r="BY1057" s="24"/>
      <c r="BZ1057" s="24"/>
      <c r="CA1057" s="24"/>
      <c r="CB1057" s="24"/>
      <c r="CC1057" s="24"/>
      <c r="CD1057" s="24"/>
      <c r="CE1057" s="24"/>
    </row>
    <row r="1058" spans="46:83" x14ac:dyDescent="0.15">
      <c r="AT1058" s="24"/>
      <c r="AU1058" s="24"/>
      <c r="AV1058" s="24"/>
      <c r="AW1058" s="24"/>
      <c r="AX1058" s="24"/>
      <c r="AY1058" s="24"/>
      <c r="AZ1058" s="24"/>
      <c r="BA1058" s="24"/>
      <c r="BB1058" s="24"/>
      <c r="BC1058" s="24"/>
      <c r="BD1058" s="24"/>
      <c r="BE1058" s="24"/>
      <c r="BF1058" s="24"/>
      <c r="BG1058" s="24"/>
      <c r="BH1058" s="24"/>
      <c r="BI1058" s="24"/>
      <c r="BJ1058" s="24"/>
      <c r="BK1058" s="24"/>
      <c r="BL1058" s="24"/>
      <c r="BM1058" s="24"/>
      <c r="BN1058" s="24"/>
      <c r="BO1058" s="24"/>
      <c r="BP1058" s="24"/>
      <c r="BQ1058" s="24"/>
      <c r="BR1058" s="24"/>
      <c r="BS1058" s="24"/>
      <c r="BT1058" s="24"/>
      <c r="BU1058" s="24"/>
      <c r="BV1058" s="24"/>
      <c r="BW1058" s="24"/>
      <c r="BX1058" s="24"/>
      <c r="BY1058" s="24"/>
      <c r="BZ1058" s="24"/>
      <c r="CA1058" s="24"/>
      <c r="CB1058" s="24"/>
      <c r="CC1058" s="24"/>
      <c r="CD1058" s="24"/>
      <c r="CE1058" s="24"/>
    </row>
    <row r="1059" spans="46:83" x14ac:dyDescent="0.15">
      <c r="AT1059" s="24"/>
      <c r="AU1059" s="24"/>
      <c r="AV1059" s="24"/>
      <c r="AW1059" s="24"/>
      <c r="AX1059" s="24"/>
      <c r="AY1059" s="24"/>
      <c r="AZ1059" s="24"/>
      <c r="BA1059" s="24"/>
      <c r="BB1059" s="24"/>
      <c r="BC1059" s="24"/>
      <c r="BD1059" s="24"/>
      <c r="BE1059" s="24"/>
      <c r="BF1059" s="24"/>
      <c r="BG1059" s="24"/>
      <c r="BH1059" s="24"/>
      <c r="BI1059" s="24"/>
      <c r="BJ1059" s="24"/>
      <c r="BK1059" s="24"/>
      <c r="BL1059" s="24"/>
      <c r="BM1059" s="24"/>
      <c r="BN1059" s="24"/>
      <c r="BO1059" s="24"/>
      <c r="BP1059" s="24"/>
      <c r="BQ1059" s="24"/>
      <c r="BR1059" s="24"/>
      <c r="BS1059" s="24"/>
      <c r="BT1059" s="24"/>
      <c r="BU1059" s="24"/>
      <c r="BV1059" s="24"/>
      <c r="BW1059" s="24"/>
      <c r="BX1059" s="24"/>
      <c r="BY1059" s="24"/>
      <c r="BZ1059" s="24"/>
      <c r="CA1059" s="24"/>
      <c r="CB1059" s="24"/>
      <c r="CC1059" s="24"/>
      <c r="CD1059" s="24"/>
      <c r="CE1059" s="24"/>
    </row>
    <row r="1060" spans="46:83" x14ac:dyDescent="0.15">
      <c r="AT1060" s="24"/>
      <c r="AU1060" s="24"/>
      <c r="AV1060" s="24"/>
      <c r="AW1060" s="24"/>
      <c r="AX1060" s="24"/>
      <c r="AY1060" s="24"/>
      <c r="AZ1060" s="24"/>
      <c r="BA1060" s="24"/>
      <c r="BB1060" s="24"/>
      <c r="BC1060" s="24"/>
      <c r="BD1060" s="24"/>
      <c r="BE1060" s="24"/>
      <c r="BF1060" s="24"/>
      <c r="BG1060" s="24"/>
      <c r="BH1060" s="24"/>
      <c r="BI1060" s="24"/>
      <c r="BJ1060" s="24"/>
      <c r="BK1060" s="24"/>
      <c r="BL1060" s="24"/>
      <c r="BM1060" s="24"/>
      <c r="BN1060" s="24"/>
      <c r="BO1060" s="24"/>
      <c r="BP1060" s="24"/>
      <c r="BQ1060" s="24"/>
      <c r="BR1060" s="24"/>
      <c r="BS1060" s="24"/>
      <c r="BT1060" s="24"/>
      <c r="BU1060" s="24"/>
      <c r="BV1060" s="24"/>
      <c r="BW1060" s="24"/>
      <c r="BX1060" s="24"/>
      <c r="BY1060" s="24"/>
      <c r="BZ1060" s="24"/>
      <c r="CA1060" s="24"/>
      <c r="CB1060" s="24"/>
      <c r="CC1060" s="24"/>
      <c r="CD1060" s="24"/>
      <c r="CE1060" s="24"/>
    </row>
    <row r="1061" spans="46:83" x14ac:dyDescent="0.15">
      <c r="AT1061" s="24"/>
      <c r="AU1061" s="24"/>
      <c r="AV1061" s="24"/>
      <c r="AW1061" s="24"/>
      <c r="AX1061" s="24"/>
      <c r="AY1061" s="24"/>
      <c r="AZ1061" s="24"/>
      <c r="BA1061" s="24"/>
      <c r="BB1061" s="24"/>
      <c r="BC1061" s="24"/>
      <c r="BD1061" s="24"/>
      <c r="BE1061" s="24"/>
      <c r="BF1061" s="24"/>
      <c r="BG1061" s="24"/>
      <c r="BH1061" s="24"/>
      <c r="BI1061" s="24"/>
      <c r="BJ1061" s="24"/>
      <c r="BK1061" s="24"/>
      <c r="BL1061" s="24"/>
      <c r="BM1061" s="24"/>
      <c r="BN1061" s="24"/>
      <c r="BO1061" s="24"/>
      <c r="BP1061" s="24"/>
      <c r="BQ1061" s="24"/>
      <c r="BR1061" s="24"/>
      <c r="BS1061" s="24"/>
      <c r="BT1061" s="24"/>
      <c r="BU1061" s="24"/>
      <c r="BV1061" s="24"/>
      <c r="BW1061" s="24"/>
      <c r="BX1061" s="24"/>
      <c r="BY1061" s="24"/>
      <c r="BZ1061" s="24"/>
      <c r="CA1061" s="24"/>
      <c r="CB1061" s="24"/>
      <c r="CC1061" s="24"/>
      <c r="CD1061" s="24"/>
      <c r="CE1061" s="24"/>
    </row>
    <row r="1062" spans="46:83" x14ac:dyDescent="0.15">
      <c r="AT1062" s="24"/>
      <c r="AU1062" s="24"/>
      <c r="AV1062" s="24"/>
      <c r="AW1062" s="24"/>
      <c r="AX1062" s="24"/>
      <c r="AY1062" s="24"/>
      <c r="AZ1062" s="24"/>
      <c r="BA1062" s="24"/>
      <c r="BB1062" s="24"/>
      <c r="BC1062" s="24"/>
      <c r="BD1062" s="24"/>
      <c r="BE1062" s="24"/>
      <c r="BF1062" s="24"/>
      <c r="BG1062" s="24"/>
      <c r="BH1062" s="24"/>
      <c r="BI1062" s="24"/>
      <c r="BJ1062" s="24"/>
      <c r="BK1062" s="24"/>
      <c r="BL1062" s="24"/>
      <c r="BM1062" s="24"/>
      <c r="BN1062" s="24"/>
      <c r="BO1062" s="24"/>
      <c r="BP1062" s="24"/>
      <c r="BQ1062" s="24"/>
      <c r="BR1062" s="24"/>
      <c r="BS1062" s="24"/>
      <c r="BT1062" s="24"/>
      <c r="BU1062" s="24"/>
      <c r="BV1062" s="24"/>
      <c r="BW1062" s="24"/>
      <c r="BX1062" s="24"/>
      <c r="BY1062" s="24"/>
      <c r="BZ1062" s="24"/>
      <c r="CA1062" s="24"/>
      <c r="CB1062" s="24"/>
      <c r="CC1062" s="24"/>
      <c r="CD1062" s="24"/>
      <c r="CE1062" s="24"/>
    </row>
    <row r="1063" spans="46:83" x14ac:dyDescent="0.15">
      <c r="AT1063" s="24"/>
      <c r="AU1063" s="24"/>
      <c r="AV1063" s="24"/>
      <c r="AW1063" s="24"/>
      <c r="AX1063" s="24"/>
      <c r="AY1063" s="24"/>
      <c r="AZ1063" s="24"/>
      <c r="BA1063" s="24"/>
      <c r="BB1063" s="24"/>
      <c r="BC1063" s="24"/>
      <c r="BD1063" s="24"/>
      <c r="BE1063" s="24"/>
      <c r="BF1063" s="24"/>
      <c r="BG1063" s="24"/>
      <c r="BH1063" s="24"/>
      <c r="BI1063" s="24"/>
      <c r="BJ1063" s="24"/>
      <c r="BK1063" s="24"/>
      <c r="BL1063" s="24"/>
      <c r="BM1063" s="24"/>
      <c r="BN1063" s="24"/>
      <c r="BO1063" s="24"/>
      <c r="BP1063" s="24"/>
      <c r="BQ1063" s="24"/>
      <c r="BR1063" s="24"/>
      <c r="BS1063" s="24"/>
      <c r="BT1063" s="24"/>
      <c r="BU1063" s="24"/>
      <c r="BV1063" s="24"/>
      <c r="BW1063" s="24"/>
      <c r="BX1063" s="24"/>
      <c r="BY1063" s="24"/>
      <c r="BZ1063" s="24"/>
      <c r="CA1063" s="24"/>
      <c r="CB1063" s="24"/>
      <c r="CC1063" s="24"/>
      <c r="CD1063" s="24"/>
      <c r="CE1063" s="24"/>
    </row>
    <row r="1064" spans="46:83" x14ac:dyDescent="0.15">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row>
    <row r="1065" spans="46:83" x14ac:dyDescent="0.15">
      <c r="AT1065" s="24"/>
      <c r="AU1065" s="24"/>
      <c r="AV1065" s="24"/>
      <c r="AW1065" s="24"/>
      <c r="AX1065" s="24"/>
      <c r="AY1065" s="24"/>
      <c r="AZ1065" s="24"/>
      <c r="BA1065" s="24"/>
      <c r="BB1065" s="24"/>
      <c r="BC1065" s="24"/>
      <c r="BD1065" s="24"/>
      <c r="BE1065" s="24"/>
      <c r="BF1065" s="24"/>
      <c r="BG1065" s="24"/>
      <c r="BH1065" s="24"/>
      <c r="BI1065" s="24"/>
      <c r="BJ1065" s="24"/>
      <c r="BK1065" s="24"/>
      <c r="BL1065" s="24"/>
      <c r="BM1065" s="24"/>
      <c r="BN1065" s="24"/>
      <c r="BO1065" s="24"/>
      <c r="BP1065" s="24"/>
      <c r="BQ1065" s="24"/>
      <c r="BR1065" s="24"/>
      <c r="BS1065" s="24"/>
      <c r="BT1065" s="24"/>
      <c r="BU1065" s="24"/>
      <c r="BV1065" s="24"/>
      <c r="BW1065" s="24"/>
      <c r="BX1065" s="24"/>
      <c r="BY1065" s="24"/>
      <c r="BZ1065" s="24"/>
      <c r="CA1065" s="24"/>
      <c r="CB1065" s="24"/>
      <c r="CC1065" s="24"/>
      <c r="CD1065" s="24"/>
      <c r="CE1065" s="24"/>
    </row>
    <row r="1066" spans="46:83" x14ac:dyDescent="0.15">
      <c r="AT1066" s="24"/>
      <c r="AU1066" s="24"/>
      <c r="AV1066" s="24"/>
      <c r="AW1066" s="24"/>
      <c r="AX1066" s="24"/>
      <c r="AY1066" s="24"/>
      <c r="AZ1066" s="24"/>
      <c r="BA1066" s="24"/>
      <c r="BB1066" s="24"/>
      <c r="BC1066" s="24"/>
      <c r="BD1066" s="24"/>
      <c r="BE1066" s="24"/>
      <c r="BF1066" s="24"/>
      <c r="BG1066" s="24"/>
      <c r="BH1066" s="24"/>
      <c r="BI1066" s="24"/>
      <c r="BJ1066" s="24"/>
      <c r="BK1066" s="24"/>
      <c r="BL1066" s="24"/>
      <c r="BM1066" s="24"/>
      <c r="BN1066" s="24"/>
      <c r="BO1066" s="24"/>
      <c r="BP1066" s="24"/>
      <c r="BQ1066" s="24"/>
      <c r="BR1066" s="24"/>
      <c r="BS1066" s="24"/>
      <c r="BT1066" s="24"/>
      <c r="BU1066" s="24"/>
      <c r="BV1066" s="24"/>
      <c r="BW1066" s="24"/>
      <c r="BX1066" s="24"/>
      <c r="BY1066" s="24"/>
      <c r="BZ1066" s="24"/>
      <c r="CA1066" s="24"/>
      <c r="CB1066" s="24"/>
      <c r="CC1066" s="24"/>
      <c r="CD1066" s="24"/>
      <c r="CE1066" s="24"/>
    </row>
    <row r="1067" spans="46:83" x14ac:dyDescent="0.15">
      <c r="AT1067" s="24"/>
      <c r="AU1067" s="24"/>
      <c r="AV1067" s="24"/>
      <c r="AW1067" s="24"/>
      <c r="AX1067" s="24"/>
      <c r="AY1067" s="24"/>
      <c r="AZ1067" s="24"/>
      <c r="BA1067" s="24"/>
      <c r="BB1067" s="24"/>
      <c r="BC1067" s="24"/>
      <c r="BD1067" s="24"/>
      <c r="BE1067" s="24"/>
      <c r="BF1067" s="24"/>
      <c r="BG1067" s="24"/>
      <c r="BH1067" s="24"/>
      <c r="BI1067" s="24"/>
      <c r="BJ1067" s="24"/>
      <c r="BK1067" s="24"/>
      <c r="BL1067" s="24"/>
      <c r="BM1067" s="24"/>
      <c r="BN1067" s="24"/>
      <c r="BO1067" s="24"/>
      <c r="BP1067" s="24"/>
      <c r="BQ1067" s="24"/>
      <c r="BR1067" s="24"/>
      <c r="BS1067" s="24"/>
      <c r="BT1067" s="24"/>
      <c r="BU1067" s="24"/>
      <c r="BV1067" s="24"/>
      <c r="BW1067" s="24"/>
      <c r="BX1067" s="24"/>
      <c r="BY1067" s="24"/>
      <c r="BZ1067" s="24"/>
      <c r="CA1067" s="24"/>
      <c r="CB1067" s="24"/>
      <c r="CC1067" s="24"/>
      <c r="CD1067" s="24"/>
      <c r="CE1067" s="24"/>
    </row>
    <row r="1068" spans="46:83" x14ac:dyDescent="0.15">
      <c r="AT1068" s="24"/>
      <c r="AU1068" s="24"/>
      <c r="AV1068" s="24"/>
      <c r="AW1068" s="24"/>
      <c r="AX1068" s="24"/>
      <c r="AY1068" s="24"/>
      <c r="AZ1068" s="24"/>
      <c r="BA1068" s="24"/>
      <c r="BB1068" s="24"/>
      <c r="BC1068" s="24"/>
      <c r="BD1068" s="24"/>
      <c r="BE1068" s="24"/>
      <c r="BF1068" s="24"/>
      <c r="BG1068" s="24"/>
      <c r="BH1068" s="24"/>
      <c r="BI1068" s="24"/>
      <c r="BJ1068" s="24"/>
      <c r="BK1068" s="24"/>
      <c r="BL1068" s="24"/>
      <c r="BM1068" s="24"/>
      <c r="BN1068" s="24"/>
      <c r="BO1068" s="24"/>
      <c r="BP1068" s="24"/>
      <c r="BQ1068" s="24"/>
      <c r="BR1068" s="24"/>
      <c r="BS1068" s="24"/>
      <c r="BT1068" s="24"/>
      <c r="BU1068" s="24"/>
      <c r="BV1068" s="24"/>
      <c r="BW1068" s="24"/>
      <c r="BX1068" s="24"/>
      <c r="BY1068" s="24"/>
      <c r="BZ1068" s="24"/>
      <c r="CA1068" s="24"/>
      <c r="CB1068" s="24"/>
      <c r="CC1068" s="24"/>
      <c r="CD1068" s="24"/>
      <c r="CE1068" s="24"/>
    </row>
    <row r="1069" spans="46:83" x14ac:dyDescent="0.15">
      <c r="AT1069" s="24"/>
      <c r="AU1069" s="24"/>
      <c r="AV1069" s="24"/>
      <c r="AW1069" s="24"/>
      <c r="AX1069" s="24"/>
      <c r="AY1069" s="24"/>
      <c r="AZ1069" s="24"/>
      <c r="BA1069" s="24"/>
      <c r="BB1069" s="24"/>
      <c r="BC1069" s="24"/>
      <c r="BD1069" s="24"/>
      <c r="BE1069" s="24"/>
      <c r="BF1069" s="24"/>
      <c r="BG1069" s="24"/>
      <c r="BH1069" s="24"/>
      <c r="BI1069" s="24"/>
      <c r="BJ1069" s="24"/>
      <c r="BK1069" s="24"/>
      <c r="BL1069" s="24"/>
      <c r="BM1069" s="24"/>
      <c r="BN1069" s="24"/>
      <c r="BO1069" s="24"/>
      <c r="BP1069" s="24"/>
      <c r="BQ1069" s="24"/>
      <c r="BR1069" s="24"/>
      <c r="BS1069" s="24"/>
      <c r="BT1069" s="24"/>
      <c r="BU1069" s="24"/>
      <c r="BV1069" s="24"/>
      <c r="BW1069" s="24"/>
      <c r="BX1069" s="24"/>
      <c r="BY1069" s="24"/>
      <c r="BZ1069" s="24"/>
      <c r="CA1069" s="24"/>
      <c r="CB1069" s="24"/>
      <c r="CC1069" s="24"/>
      <c r="CD1069" s="24"/>
      <c r="CE1069" s="24"/>
    </row>
    <row r="1070" spans="46:83" x14ac:dyDescent="0.15">
      <c r="AT1070" s="24"/>
      <c r="AU1070" s="24"/>
      <c r="AV1070" s="24"/>
      <c r="AW1070" s="24"/>
      <c r="AX1070" s="24"/>
      <c r="AY1070" s="24"/>
      <c r="AZ1070" s="24"/>
      <c r="BA1070" s="24"/>
      <c r="BB1070" s="24"/>
      <c r="BC1070" s="24"/>
      <c r="BD1070" s="24"/>
      <c r="BE1070" s="24"/>
      <c r="BF1070" s="24"/>
      <c r="BG1070" s="24"/>
      <c r="BH1070" s="24"/>
      <c r="BI1070" s="24"/>
      <c r="BJ1070" s="24"/>
      <c r="BK1070" s="24"/>
      <c r="BL1070" s="24"/>
      <c r="BM1070" s="24"/>
      <c r="BN1070" s="24"/>
      <c r="BO1070" s="24"/>
      <c r="BP1070" s="24"/>
      <c r="BQ1070" s="24"/>
      <c r="BR1070" s="24"/>
      <c r="BS1070" s="24"/>
      <c r="BT1070" s="24"/>
      <c r="BU1070" s="24"/>
      <c r="BV1070" s="24"/>
      <c r="BW1070" s="24"/>
      <c r="BX1070" s="24"/>
      <c r="BY1070" s="24"/>
      <c r="BZ1070" s="24"/>
      <c r="CA1070" s="24"/>
      <c r="CB1070" s="24"/>
      <c r="CC1070" s="24"/>
      <c r="CD1070" s="24"/>
      <c r="CE1070" s="24"/>
    </row>
    <row r="1071" spans="46:83" x14ac:dyDescent="0.15">
      <c r="AT1071" s="24"/>
      <c r="AU1071" s="24"/>
      <c r="AV1071" s="24"/>
      <c r="AW1071" s="24"/>
      <c r="AX1071" s="24"/>
      <c r="AY1071" s="24"/>
      <c r="AZ1071" s="24"/>
      <c r="BA1071" s="24"/>
      <c r="BB1071" s="24"/>
      <c r="BC1071" s="24"/>
      <c r="BD1071" s="24"/>
      <c r="BE1071" s="24"/>
      <c r="BF1071" s="24"/>
      <c r="BG1071" s="24"/>
      <c r="BH1071" s="24"/>
      <c r="BI1071" s="24"/>
      <c r="BJ1071" s="24"/>
      <c r="BK1071" s="24"/>
      <c r="BL1071" s="24"/>
      <c r="BM1071" s="24"/>
      <c r="BN1071" s="24"/>
      <c r="BO1071" s="24"/>
      <c r="BP1071" s="24"/>
      <c r="BQ1071" s="24"/>
      <c r="BR1071" s="24"/>
      <c r="BS1071" s="24"/>
      <c r="BT1071" s="24"/>
      <c r="BU1071" s="24"/>
      <c r="BV1071" s="24"/>
      <c r="BW1071" s="24"/>
      <c r="BX1071" s="24"/>
      <c r="BY1071" s="24"/>
      <c r="BZ1071" s="24"/>
      <c r="CA1071" s="24"/>
      <c r="CB1071" s="24"/>
      <c r="CC1071" s="24"/>
      <c r="CD1071" s="24"/>
      <c r="CE1071" s="24"/>
    </row>
    <row r="1072" spans="46:83" x14ac:dyDescent="0.15">
      <c r="AT1072" s="24"/>
      <c r="AU1072" s="24"/>
      <c r="AV1072" s="24"/>
      <c r="AW1072" s="24"/>
      <c r="AX1072" s="24"/>
      <c r="AY1072" s="24"/>
      <c r="AZ1072" s="24"/>
      <c r="BA1072" s="24"/>
      <c r="BB1072" s="24"/>
      <c r="BC1072" s="24"/>
      <c r="BD1072" s="24"/>
      <c r="BE1072" s="24"/>
      <c r="BF1072" s="24"/>
      <c r="BG1072" s="24"/>
      <c r="BH1072" s="24"/>
      <c r="BI1072" s="24"/>
      <c r="BJ1072" s="24"/>
      <c r="BK1072" s="24"/>
      <c r="BL1072" s="24"/>
      <c r="BM1072" s="24"/>
      <c r="BN1072" s="24"/>
      <c r="BO1072" s="24"/>
      <c r="BP1072" s="24"/>
      <c r="BQ1072" s="24"/>
      <c r="BR1072" s="24"/>
      <c r="BS1072" s="24"/>
      <c r="BT1072" s="24"/>
      <c r="BU1072" s="24"/>
      <c r="BV1072" s="24"/>
      <c r="BW1072" s="24"/>
      <c r="BX1072" s="24"/>
      <c r="BY1072" s="24"/>
      <c r="BZ1072" s="24"/>
      <c r="CA1072" s="24"/>
      <c r="CB1072" s="24"/>
      <c r="CC1072" s="24"/>
      <c r="CD1072" s="24"/>
      <c r="CE1072" s="24"/>
    </row>
    <row r="1073" spans="46:83" x14ac:dyDescent="0.15">
      <c r="AT1073" s="24"/>
      <c r="AU1073" s="24"/>
      <c r="AV1073" s="24"/>
      <c r="AW1073" s="24"/>
      <c r="AX1073" s="24"/>
      <c r="AY1073" s="24"/>
      <c r="AZ1073" s="24"/>
      <c r="BA1073" s="24"/>
      <c r="BB1073" s="24"/>
      <c r="BC1073" s="24"/>
      <c r="BD1073" s="24"/>
      <c r="BE1073" s="24"/>
      <c r="BF1073" s="24"/>
      <c r="BG1073" s="24"/>
      <c r="BH1073" s="24"/>
      <c r="BI1073" s="24"/>
      <c r="BJ1073" s="24"/>
      <c r="BK1073" s="24"/>
      <c r="BL1073" s="24"/>
      <c r="BM1073" s="24"/>
      <c r="BN1073" s="24"/>
      <c r="BO1073" s="24"/>
      <c r="BP1073" s="24"/>
      <c r="BQ1073" s="24"/>
      <c r="BR1073" s="24"/>
      <c r="BS1073" s="24"/>
      <c r="BT1073" s="24"/>
      <c r="BU1073" s="24"/>
      <c r="BV1073" s="24"/>
      <c r="BW1073" s="24"/>
      <c r="BX1073" s="24"/>
      <c r="BY1073" s="24"/>
      <c r="BZ1073" s="24"/>
      <c r="CA1073" s="24"/>
      <c r="CB1073" s="24"/>
      <c r="CC1073" s="24"/>
      <c r="CD1073" s="24"/>
      <c r="CE1073" s="24"/>
    </row>
    <row r="1074" spans="46:83" x14ac:dyDescent="0.15">
      <c r="AT1074" s="24"/>
      <c r="AU1074" s="24"/>
      <c r="AV1074" s="24"/>
      <c r="AW1074" s="24"/>
      <c r="AX1074" s="24"/>
      <c r="AY1074" s="24"/>
      <c r="AZ1074" s="24"/>
      <c r="BA1074" s="24"/>
      <c r="BB1074" s="24"/>
      <c r="BC1074" s="24"/>
      <c r="BD1074" s="24"/>
      <c r="BE1074" s="24"/>
      <c r="BF1074" s="24"/>
      <c r="BG1074" s="24"/>
      <c r="BH1074" s="24"/>
      <c r="BI1074" s="24"/>
      <c r="BJ1074" s="24"/>
      <c r="BK1074" s="24"/>
      <c r="BL1074" s="24"/>
      <c r="BM1074" s="24"/>
      <c r="BN1074" s="24"/>
      <c r="BO1074" s="24"/>
      <c r="BP1074" s="24"/>
      <c r="BQ1074" s="24"/>
      <c r="BR1074" s="24"/>
      <c r="BS1074" s="24"/>
      <c r="BT1074" s="24"/>
      <c r="BU1074" s="24"/>
      <c r="BV1074" s="24"/>
      <c r="BW1074" s="24"/>
      <c r="BX1074" s="24"/>
      <c r="BY1074" s="24"/>
      <c r="BZ1074" s="24"/>
      <c r="CA1074" s="24"/>
      <c r="CB1074" s="24"/>
      <c r="CC1074" s="24"/>
      <c r="CD1074" s="24"/>
      <c r="CE1074" s="24"/>
    </row>
    <row r="1075" spans="46:83" x14ac:dyDescent="0.15">
      <c r="AT1075" s="24"/>
      <c r="AU1075" s="24"/>
      <c r="AV1075" s="24"/>
      <c r="AW1075" s="24"/>
      <c r="AX1075" s="24"/>
      <c r="AY1075" s="24"/>
      <c r="AZ1075" s="24"/>
      <c r="BA1075" s="24"/>
      <c r="BB1075" s="24"/>
      <c r="BC1075" s="24"/>
      <c r="BD1075" s="24"/>
      <c r="BE1075" s="24"/>
      <c r="BF1075" s="24"/>
      <c r="BG1075" s="24"/>
      <c r="BH1075" s="24"/>
      <c r="BI1075" s="24"/>
      <c r="BJ1075" s="24"/>
      <c r="BK1075" s="24"/>
      <c r="BL1075" s="24"/>
      <c r="BM1075" s="24"/>
      <c r="BN1075" s="24"/>
      <c r="BO1075" s="24"/>
      <c r="BP1075" s="24"/>
      <c r="BQ1075" s="24"/>
      <c r="BR1075" s="24"/>
      <c r="BS1075" s="24"/>
      <c r="BT1075" s="24"/>
      <c r="BU1075" s="24"/>
      <c r="BV1075" s="24"/>
      <c r="BW1075" s="24"/>
      <c r="BX1075" s="24"/>
      <c r="BY1075" s="24"/>
      <c r="BZ1075" s="24"/>
      <c r="CA1075" s="24"/>
      <c r="CB1075" s="24"/>
      <c r="CC1075" s="24"/>
      <c r="CD1075" s="24"/>
      <c r="CE1075" s="24"/>
    </row>
    <row r="1076" spans="46:83" x14ac:dyDescent="0.15">
      <c r="AT1076" s="24"/>
      <c r="AU1076" s="24"/>
      <c r="AV1076" s="24"/>
      <c r="AW1076" s="24"/>
      <c r="AX1076" s="24"/>
      <c r="AY1076" s="24"/>
      <c r="AZ1076" s="24"/>
      <c r="BA1076" s="24"/>
      <c r="BB1076" s="24"/>
      <c r="BC1076" s="24"/>
      <c r="BD1076" s="24"/>
      <c r="BE1076" s="24"/>
      <c r="BF1076" s="24"/>
      <c r="BG1076" s="24"/>
      <c r="BH1076" s="24"/>
      <c r="BI1076" s="24"/>
      <c r="BJ1076" s="24"/>
      <c r="BK1076" s="24"/>
      <c r="BL1076" s="24"/>
      <c r="BM1076" s="24"/>
      <c r="BN1076" s="24"/>
      <c r="BO1076" s="24"/>
      <c r="BP1076" s="24"/>
      <c r="BQ1076" s="24"/>
      <c r="BR1076" s="24"/>
      <c r="BS1076" s="24"/>
      <c r="BT1076" s="24"/>
      <c r="BU1076" s="24"/>
      <c r="BV1076" s="24"/>
      <c r="BW1076" s="24"/>
      <c r="BX1076" s="24"/>
      <c r="BY1076" s="24"/>
      <c r="BZ1076" s="24"/>
      <c r="CA1076" s="24"/>
      <c r="CB1076" s="24"/>
      <c r="CC1076" s="24"/>
      <c r="CD1076" s="24"/>
      <c r="CE1076" s="24"/>
    </row>
    <row r="1077" spans="46:83" x14ac:dyDescent="0.15">
      <c r="AT1077" s="24"/>
      <c r="AU1077" s="24"/>
      <c r="AV1077" s="24"/>
      <c r="AW1077" s="24"/>
      <c r="AX1077" s="24"/>
      <c r="AY1077" s="24"/>
      <c r="AZ1077" s="24"/>
      <c r="BA1077" s="24"/>
      <c r="BB1077" s="24"/>
      <c r="BC1077" s="24"/>
      <c r="BD1077" s="24"/>
      <c r="BE1077" s="24"/>
      <c r="BF1077" s="24"/>
      <c r="BG1077" s="24"/>
      <c r="BH1077" s="24"/>
      <c r="BI1077" s="24"/>
      <c r="BJ1077" s="24"/>
      <c r="BK1077" s="24"/>
      <c r="BL1077" s="24"/>
      <c r="BM1077" s="24"/>
      <c r="BN1077" s="24"/>
      <c r="BO1077" s="24"/>
      <c r="BP1077" s="24"/>
      <c r="BQ1077" s="24"/>
      <c r="BR1077" s="24"/>
      <c r="BS1077" s="24"/>
      <c r="BT1077" s="24"/>
      <c r="BU1077" s="24"/>
      <c r="BV1077" s="24"/>
      <c r="BW1077" s="24"/>
      <c r="BX1077" s="24"/>
      <c r="BY1077" s="24"/>
      <c r="BZ1077" s="24"/>
      <c r="CA1077" s="24"/>
      <c r="CB1077" s="24"/>
      <c r="CC1077" s="24"/>
      <c r="CD1077" s="24"/>
      <c r="CE1077" s="24"/>
    </row>
    <row r="1078" spans="46:83" x14ac:dyDescent="0.15">
      <c r="AT1078" s="24"/>
      <c r="AU1078" s="24"/>
      <c r="AV1078" s="24"/>
      <c r="AW1078" s="24"/>
      <c r="AX1078" s="24"/>
      <c r="AY1078" s="24"/>
      <c r="AZ1078" s="24"/>
      <c r="BA1078" s="24"/>
      <c r="BB1078" s="24"/>
      <c r="BC1078" s="24"/>
      <c r="BD1078" s="24"/>
      <c r="BE1078" s="24"/>
      <c r="BF1078" s="24"/>
      <c r="BG1078" s="24"/>
      <c r="BH1078" s="24"/>
      <c r="BI1078" s="24"/>
      <c r="BJ1078" s="24"/>
      <c r="BK1078" s="24"/>
      <c r="BL1078" s="24"/>
      <c r="BM1078" s="24"/>
      <c r="BN1078" s="24"/>
      <c r="BO1078" s="24"/>
      <c r="BP1078" s="24"/>
      <c r="BQ1078" s="24"/>
      <c r="BR1078" s="24"/>
      <c r="BS1078" s="24"/>
      <c r="BT1078" s="24"/>
      <c r="BU1078" s="24"/>
      <c r="BV1078" s="24"/>
      <c r="BW1078" s="24"/>
      <c r="BX1078" s="24"/>
      <c r="BY1078" s="24"/>
      <c r="BZ1078" s="24"/>
      <c r="CA1078" s="24"/>
      <c r="CB1078" s="24"/>
      <c r="CC1078" s="24"/>
      <c r="CD1078" s="24"/>
      <c r="CE1078" s="24"/>
    </row>
    <row r="1079" spans="46:83" x14ac:dyDescent="0.15">
      <c r="AT1079" s="24"/>
      <c r="AU1079" s="24"/>
      <c r="AV1079" s="24"/>
      <c r="AW1079" s="24"/>
      <c r="AX1079" s="24"/>
      <c r="AY1079" s="24"/>
      <c r="AZ1079" s="24"/>
      <c r="BA1079" s="24"/>
      <c r="BB1079" s="24"/>
      <c r="BC1079" s="24"/>
      <c r="BD1079" s="24"/>
      <c r="BE1079" s="24"/>
      <c r="BF1079" s="24"/>
      <c r="BG1079" s="24"/>
      <c r="BH1079" s="24"/>
      <c r="BI1079" s="24"/>
      <c r="BJ1079" s="24"/>
      <c r="BK1079" s="24"/>
      <c r="BL1079" s="24"/>
      <c r="BM1079" s="24"/>
      <c r="BN1079" s="24"/>
      <c r="BO1079" s="24"/>
      <c r="BP1079" s="24"/>
      <c r="BQ1079" s="24"/>
      <c r="BR1079" s="24"/>
      <c r="BS1079" s="24"/>
      <c r="BT1079" s="24"/>
      <c r="BU1079" s="24"/>
      <c r="BV1079" s="24"/>
      <c r="BW1079" s="24"/>
      <c r="BX1079" s="24"/>
      <c r="BY1079" s="24"/>
      <c r="BZ1079" s="24"/>
      <c r="CA1079" s="24"/>
      <c r="CB1079" s="24"/>
      <c r="CC1079" s="24"/>
      <c r="CD1079" s="24"/>
      <c r="CE1079" s="24"/>
    </row>
    <row r="1080" spans="46:83" x14ac:dyDescent="0.15">
      <c r="AT1080" s="24"/>
      <c r="AU1080" s="24"/>
      <c r="AV1080" s="24"/>
      <c r="AW1080" s="24"/>
      <c r="AX1080" s="24"/>
      <c r="AY1080" s="24"/>
      <c r="AZ1080" s="24"/>
      <c r="BA1080" s="24"/>
      <c r="BB1080" s="24"/>
      <c r="BC1080" s="24"/>
      <c r="BD1080" s="24"/>
      <c r="BE1080" s="24"/>
      <c r="BF1080" s="24"/>
      <c r="BG1080" s="24"/>
      <c r="BH1080" s="24"/>
      <c r="BI1080" s="24"/>
      <c r="BJ1080" s="24"/>
      <c r="BK1080" s="24"/>
      <c r="BL1080" s="24"/>
      <c r="BM1080" s="24"/>
      <c r="BN1080" s="24"/>
      <c r="BO1080" s="24"/>
      <c r="BP1080" s="24"/>
      <c r="BQ1080" s="24"/>
      <c r="BR1080" s="24"/>
      <c r="BS1080" s="24"/>
      <c r="BT1080" s="24"/>
      <c r="BU1080" s="24"/>
      <c r="BV1080" s="24"/>
      <c r="BW1080" s="24"/>
      <c r="BX1080" s="24"/>
      <c r="BY1080" s="24"/>
      <c r="BZ1080" s="24"/>
      <c r="CA1080" s="24"/>
      <c r="CB1080" s="24"/>
      <c r="CC1080" s="24"/>
      <c r="CD1080" s="24"/>
      <c r="CE1080" s="24"/>
    </row>
    <row r="1081" spans="46:83" x14ac:dyDescent="0.15">
      <c r="AT1081" s="24"/>
      <c r="AU1081" s="24"/>
      <c r="AV1081" s="24"/>
      <c r="AW1081" s="24"/>
      <c r="AX1081" s="24"/>
      <c r="AY1081" s="24"/>
      <c r="AZ1081" s="24"/>
      <c r="BA1081" s="24"/>
      <c r="BB1081" s="24"/>
      <c r="BC1081" s="24"/>
      <c r="BD1081" s="24"/>
      <c r="BE1081" s="24"/>
      <c r="BF1081" s="24"/>
      <c r="BG1081" s="24"/>
      <c r="BH1081" s="24"/>
      <c r="BI1081" s="24"/>
      <c r="BJ1081" s="24"/>
      <c r="BK1081" s="24"/>
      <c r="BL1081" s="24"/>
      <c r="BM1081" s="24"/>
      <c r="BN1081" s="24"/>
      <c r="BO1081" s="24"/>
      <c r="BP1081" s="24"/>
      <c r="BQ1081" s="24"/>
      <c r="BR1081" s="24"/>
      <c r="BS1081" s="24"/>
      <c r="BT1081" s="24"/>
      <c r="BU1081" s="24"/>
      <c r="BV1081" s="24"/>
      <c r="BW1081" s="24"/>
      <c r="BX1081" s="24"/>
      <c r="BY1081" s="24"/>
      <c r="BZ1081" s="24"/>
      <c r="CA1081" s="24"/>
      <c r="CB1081" s="24"/>
      <c r="CC1081" s="24"/>
      <c r="CD1081" s="24"/>
      <c r="CE1081" s="24"/>
    </row>
    <row r="1082" spans="46:83" x14ac:dyDescent="0.15">
      <c r="AT1082" s="24"/>
      <c r="AU1082" s="24"/>
      <c r="AV1082" s="24"/>
      <c r="AW1082" s="24"/>
      <c r="AX1082" s="24"/>
      <c r="AY1082" s="24"/>
      <c r="AZ1082" s="24"/>
      <c r="BA1082" s="24"/>
      <c r="BB1082" s="24"/>
      <c r="BC1082" s="24"/>
      <c r="BD1082" s="24"/>
      <c r="BE1082" s="24"/>
      <c r="BF1082" s="24"/>
      <c r="BG1082" s="24"/>
      <c r="BH1082" s="24"/>
      <c r="BI1082" s="24"/>
      <c r="BJ1082" s="24"/>
      <c r="BK1082" s="24"/>
      <c r="BL1082" s="24"/>
      <c r="BM1082" s="24"/>
      <c r="BN1082" s="24"/>
      <c r="BO1082" s="24"/>
      <c r="BP1082" s="24"/>
      <c r="BQ1082" s="24"/>
      <c r="BR1082" s="24"/>
      <c r="BS1082" s="24"/>
      <c r="BT1082" s="24"/>
      <c r="BU1082" s="24"/>
      <c r="BV1082" s="24"/>
      <c r="BW1082" s="24"/>
      <c r="BX1082" s="24"/>
      <c r="BY1082" s="24"/>
      <c r="BZ1082" s="24"/>
      <c r="CA1082" s="24"/>
      <c r="CB1082" s="24"/>
      <c r="CC1082" s="24"/>
      <c r="CD1082" s="24"/>
      <c r="CE1082" s="24"/>
    </row>
    <row r="1083" spans="46:83" x14ac:dyDescent="0.15">
      <c r="AT1083" s="24"/>
      <c r="AU1083" s="24"/>
      <c r="AV1083" s="24"/>
      <c r="AW1083" s="24"/>
      <c r="AX1083" s="24"/>
      <c r="AY1083" s="24"/>
      <c r="AZ1083" s="24"/>
      <c r="BA1083" s="24"/>
      <c r="BB1083" s="24"/>
      <c r="BC1083" s="24"/>
      <c r="BD1083" s="24"/>
      <c r="BE1083" s="24"/>
      <c r="BF1083" s="24"/>
      <c r="BG1083" s="24"/>
      <c r="BH1083" s="24"/>
      <c r="BI1083" s="24"/>
      <c r="BJ1083" s="24"/>
      <c r="BK1083" s="24"/>
      <c r="BL1083" s="24"/>
      <c r="BM1083" s="24"/>
      <c r="BN1083" s="24"/>
      <c r="BO1083" s="24"/>
      <c r="BP1083" s="24"/>
      <c r="BQ1083" s="24"/>
      <c r="BR1083" s="24"/>
      <c r="BS1083" s="24"/>
      <c r="BT1083" s="24"/>
      <c r="BU1083" s="24"/>
      <c r="BV1083" s="24"/>
      <c r="BW1083" s="24"/>
      <c r="BX1083" s="24"/>
      <c r="BY1083" s="24"/>
      <c r="BZ1083" s="24"/>
      <c r="CA1083" s="24"/>
      <c r="CB1083" s="24"/>
      <c r="CC1083" s="24"/>
      <c r="CD1083" s="24"/>
      <c r="CE1083" s="24"/>
    </row>
    <row r="1084" spans="46:83" x14ac:dyDescent="0.15">
      <c r="AT1084" s="24"/>
      <c r="AU1084" s="24"/>
      <c r="AV1084" s="24"/>
      <c r="AW1084" s="24"/>
      <c r="AX1084" s="24"/>
      <c r="AY1084" s="24"/>
      <c r="AZ1084" s="24"/>
      <c r="BA1084" s="24"/>
      <c r="BB1084" s="24"/>
      <c r="BC1084" s="24"/>
      <c r="BD1084" s="24"/>
      <c r="BE1084" s="24"/>
      <c r="BF1084" s="24"/>
      <c r="BG1084" s="24"/>
      <c r="BH1084" s="24"/>
      <c r="BI1084" s="24"/>
      <c r="BJ1084" s="24"/>
      <c r="BK1084" s="24"/>
      <c r="BL1084" s="24"/>
      <c r="BM1084" s="24"/>
      <c r="BN1084" s="24"/>
      <c r="BO1084" s="24"/>
      <c r="BP1084" s="24"/>
      <c r="BQ1084" s="24"/>
      <c r="BR1084" s="24"/>
      <c r="BS1084" s="24"/>
      <c r="BT1084" s="24"/>
      <c r="BU1084" s="24"/>
      <c r="BV1084" s="24"/>
      <c r="BW1084" s="24"/>
      <c r="BX1084" s="24"/>
      <c r="BY1084" s="24"/>
      <c r="BZ1084" s="24"/>
      <c r="CA1084" s="24"/>
      <c r="CB1084" s="24"/>
      <c r="CC1084" s="24"/>
      <c r="CD1084" s="24"/>
      <c r="CE1084" s="24"/>
    </row>
    <row r="1085" spans="46:83" x14ac:dyDescent="0.15">
      <c r="AT1085" s="24"/>
      <c r="AU1085" s="24"/>
      <c r="AV1085" s="24"/>
      <c r="AW1085" s="24"/>
      <c r="AX1085" s="24"/>
      <c r="AY1085" s="24"/>
      <c r="AZ1085" s="24"/>
      <c r="BA1085" s="24"/>
      <c r="BB1085" s="24"/>
      <c r="BC1085" s="24"/>
      <c r="BD1085" s="24"/>
      <c r="BE1085" s="24"/>
      <c r="BF1085" s="24"/>
      <c r="BG1085" s="24"/>
      <c r="BH1085" s="24"/>
      <c r="BI1085" s="24"/>
      <c r="BJ1085" s="24"/>
      <c r="BK1085" s="24"/>
      <c r="BL1085" s="24"/>
      <c r="BM1085" s="24"/>
      <c r="BN1085" s="24"/>
      <c r="BO1085" s="24"/>
      <c r="BP1085" s="24"/>
      <c r="BQ1085" s="24"/>
      <c r="BR1085" s="24"/>
      <c r="BS1085" s="24"/>
      <c r="BT1085" s="24"/>
      <c r="BU1085" s="24"/>
      <c r="BV1085" s="24"/>
      <c r="BW1085" s="24"/>
      <c r="BX1085" s="24"/>
      <c r="BY1085" s="24"/>
      <c r="BZ1085" s="24"/>
      <c r="CA1085" s="24"/>
      <c r="CB1085" s="24"/>
      <c r="CC1085" s="24"/>
      <c r="CD1085" s="24"/>
      <c r="CE1085" s="24"/>
    </row>
    <row r="1086" spans="46:83" x14ac:dyDescent="0.15">
      <c r="AT1086" s="24"/>
      <c r="AU1086" s="24"/>
      <c r="AV1086" s="24"/>
      <c r="AW1086" s="24"/>
      <c r="AX1086" s="24"/>
      <c r="AY1086" s="24"/>
      <c r="AZ1086" s="24"/>
      <c r="BA1086" s="24"/>
      <c r="BB1086" s="24"/>
      <c r="BC1086" s="24"/>
      <c r="BD1086" s="24"/>
      <c r="BE1086" s="24"/>
      <c r="BF1086" s="24"/>
      <c r="BG1086" s="24"/>
      <c r="BH1086" s="24"/>
      <c r="BI1086" s="24"/>
      <c r="BJ1086" s="24"/>
      <c r="BK1086" s="24"/>
      <c r="BL1086" s="24"/>
      <c r="BM1086" s="24"/>
      <c r="BN1086" s="24"/>
      <c r="BO1086" s="24"/>
      <c r="BP1086" s="24"/>
      <c r="BQ1086" s="24"/>
      <c r="BR1086" s="24"/>
      <c r="BS1086" s="24"/>
      <c r="BT1086" s="24"/>
      <c r="BU1086" s="24"/>
      <c r="BV1086" s="24"/>
      <c r="BW1086" s="24"/>
      <c r="BX1086" s="24"/>
      <c r="BY1086" s="24"/>
      <c r="BZ1086" s="24"/>
      <c r="CA1086" s="24"/>
      <c r="CB1086" s="24"/>
      <c r="CC1086" s="24"/>
      <c r="CD1086" s="24"/>
      <c r="CE1086" s="24"/>
    </row>
    <row r="1087" spans="46:83" x14ac:dyDescent="0.15">
      <c r="AT1087" s="24"/>
      <c r="AU1087" s="24"/>
      <c r="AV1087" s="24"/>
      <c r="AW1087" s="24"/>
      <c r="AX1087" s="24"/>
      <c r="AY1087" s="24"/>
      <c r="AZ1087" s="24"/>
      <c r="BA1087" s="24"/>
      <c r="BB1087" s="24"/>
      <c r="BC1087" s="24"/>
      <c r="BD1087" s="24"/>
      <c r="BE1087" s="24"/>
      <c r="BF1087" s="24"/>
      <c r="BG1087" s="24"/>
      <c r="BH1087" s="24"/>
      <c r="BI1087" s="24"/>
      <c r="BJ1087" s="24"/>
      <c r="BK1087" s="24"/>
      <c r="BL1087" s="24"/>
      <c r="BM1087" s="24"/>
      <c r="BN1087" s="24"/>
      <c r="BO1087" s="24"/>
      <c r="BP1087" s="24"/>
      <c r="BQ1087" s="24"/>
      <c r="BR1087" s="24"/>
      <c r="BS1087" s="24"/>
      <c r="BT1087" s="24"/>
      <c r="BU1087" s="24"/>
      <c r="BV1087" s="24"/>
      <c r="BW1087" s="24"/>
      <c r="BX1087" s="24"/>
      <c r="BY1087" s="24"/>
      <c r="BZ1087" s="24"/>
      <c r="CA1087" s="24"/>
      <c r="CB1087" s="24"/>
      <c r="CC1087" s="24"/>
      <c r="CD1087" s="24"/>
      <c r="CE1087" s="24"/>
    </row>
    <row r="1088" spans="46:83" x14ac:dyDescent="0.15">
      <c r="AT1088" s="24"/>
      <c r="AU1088" s="24"/>
      <c r="AV1088" s="24"/>
      <c r="AW1088" s="24"/>
      <c r="AX1088" s="24"/>
      <c r="AY1088" s="24"/>
      <c r="AZ1088" s="24"/>
      <c r="BA1088" s="24"/>
      <c r="BB1088" s="24"/>
      <c r="BC1088" s="24"/>
      <c r="BD1088" s="24"/>
      <c r="BE1088" s="24"/>
      <c r="BF1088" s="24"/>
      <c r="BG1088" s="24"/>
      <c r="BH1088" s="24"/>
      <c r="BI1088" s="24"/>
      <c r="BJ1088" s="24"/>
      <c r="BK1088" s="24"/>
      <c r="BL1088" s="24"/>
      <c r="BM1088" s="24"/>
      <c r="BN1088" s="24"/>
      <c r="BO1088" s="24"/>
      <c r="BP1088" s="24"/>
      <c r="BQ1088" s="24"/>
      <c r="BR1088" s="24"/>
      <c r="BS1088" s="24"/>
      <c r="BT1088" s="24"/>
      <c r="BU1088" s="24"/>
      <c r="BV1088" s="24"/>
      <c r="BW1088" s="24"/>
      <c r="BX1088" s="24"/>
      <c r="BY1088" s="24"/>
      <c r="BZ1088" s="24"/>
      <c r="CA1088" s="24"/>
      <c r="CB1088" s="24"/>
      <c r="CC1088" s="24"/>
      <c r="CD1088" s="24"/>
      <c r="CE1088" s="24"/>
    </row>
    <row r="1089" spans="46:83" x14ac:dyDescent="0.15">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row>
    <row r="1090" spans="46:83" x14ac:dyDescent="0.15">
      <c r="AT1090" s="24"/>
      <c r="AU1090" s="24"/>
      <c r="AV1090" s="24"/>
      <c r="AW1090" s="24"/>
      <c r="AX1090" s="24"/>
      <c r="AY1090" s="24"/>
      <c r="AZ1090" s="24"/>
      <c r="BA1090" s="24"/>
      <c r="BB1090" s="24"/>
      <c r="BC1090" s="24"/>
      <c r="BD1090" s="24"/>
      <c r="BE1090" s="24"/>
      <c r="BF1090" s="24"/>
      <c r="BG1090" s="24"/>
      <c r="BH1090" s="24"/>
      <c r="BI1090" s="24"/>
      <c r="BJ1090" s="24"/>
      <c r="BK1090" s="24"/>
      <c r="BL1090" s="24"/>
      <c r="BM1090" s="24"/>
      <c r="BN1090" s="24"/>
      <c r="BO1090" s="24"/>
      <c r="BP1090" s="24"/>
      <c r="BQ1090" s="24"/>
      <c r="BR1090" s="24"/>
      <c r="BS1090" s="24"/>
      <c r="BT1090" s="24"/>
      <c r="BU1090" s="24"/>
      <c r="BV1090" s="24"/>
      <c r="BW1090" s="24"/>
      <c r="BX1090" s="24"/>
      <c r="BY1090" s="24"/>
      <c r="BZ1090" s="24"/>
      <c r="CA1090" s="24"/>
      <c r="CB1090" s="24"/>
      <c r="CC1090" s="24"/>
      <c r="CD1090" s="24"/>
      <c r="CE1090" s="24"/>
    </row>
    <row r="1091" spans="46:83" x14ac:dyDescent="0.15">
      <c r="AT1091" s="24"/>
      <c r="AU1091" s="24"/>
      <c r="AV1091" s="24"/>
      <c r="AW1091" s="24"/>
      <c r="AX1091" s="24"/>
      <c r="AY1091" s="24"/>
      <c r="AZ1091" s="24"/>
      <c r="BA1091" s="24"/>
      <c r="BB1091" s="24"/>
      <c r="BC1091" s="24"/>
      <c r="BD1091" s="24"/>
      <c r="BE1091" s="24"/>
      <c r="BF1091" s="24"/>
      <c r="BG1091" s="24"/>
      <c r="BH1091" s="24"/>
      <c r="BI1091" s="24"/>
      <c r="BJ1091" s="24"/>
      <c r="BK1091" s="24"/>
      <c r="BL1091" s="24"/>
      <c r="BM1091" s="24"/>
      <c r="BN1091" s="24"/>
      <c r="BO1091" s="24"/>
      <c r="BP1091" s="24"/>
      <c r="BQ1091" s="24"/>
      <c r="BR1091" s="24"/>
      <c r="BS1091" s="24"/>
      <c r="BT1091" s="24"/>
      <c r="BU1091" s="24"/>
      <c r="BV1091" s="24"/>
      <c r="BW1091" s="24"/>
      <c r="BX1091" s="24"/>
      <c r="BY1091" s="24"/>
      <c r="BZ1091" s="24"/>
      <c r="CA1091" s="24"/>
      <c r="CB1091" s="24"/>
      <c r="CC1091" s="24"/>
      <c r="CD1091" s="24"/>
      <c r="CE1091" s="24"/>
    </row>
    <row r="1092" spans="46:83" x14ac:dyDescent="0.15">
      <c r="AT1092" s="24"/>
      <c r="AU1092" s="24"/>
      <c r="AV1092" s="24"/>
      <c r="AW1092" s="24"/>
      <c r="AX1092" s="24"/>
      <c r="AY1092" s="24"/>
      <c r="AZ1092" s="24"/>
      <c r="BA1092" s="24"/>
      <c r="BB1092" s="24"/>
      <c r="BC1092" s="24"/>
      <c r="BD1092" s="24"/>
      <c r="BE1092" s="24"/>
      <c r="BF1092" s="24"/>
      <c r="BG1092" s="24"/>
      <c r="BH1092" s="24"/>
      <c r="BI1092" s="24"/>
      <c r="BJ1092" s="24"/>
      <c r="BK1092" s="24"/>
      <c r="BL1092" s="24"/>
      <c r="BM1092" s="24"/>
      <c r="BN1092" s="24"/>
      <c r="BO1092" s="24"/>
      <c r="BP1092" s="24"/>
      <c r="BQ1092" s="24"/>
      <c r="BR1092" s="24"/>
      <c r="BS1092" s="24"/>
      <c r="BT1092" s="24"/>
      <c r="BU1092" s="24"/>
      <c r="BV1092" s="24"/>
      <c r="BW1092" s="24"/>
      <c r="BX1092" s="24"/>
      <c r="BY1092" s="24"/>
      <c r="BZ1092" s="24"/>
      <c r="CA1092" s="24"/>
      <c r="CB1092" s="24"/>
      <c r="CC1092" s="24"/>
      <c r="CD1092" s="24"/>
      <c r="CE1092" s="24"/>
    </row>
    <row r="1093" spans="46:83" x14ac:dyDescent="0.15">
      <c r="AT1093" s="24"/>
      <c r="AU1093" s="24"/>
      <c r="AV1093" s="24"/>
      <c r="AW1093" s="24"/>
      <c r="AX1093" s="24"/>
      <c r="AY1093" s="24"/>
      <c r="AZ1093" s="24"/>
      <c r="BA1093" s="24"/>
      <c r="BB1093" s="24"/>
      <c r="BC1093" s="24"/>
      <c r="BD1093" s="24"/>
      <c r="BE1093" s="24"/>
      <c r="BF1093" s="24"/>
      <c r="BG1093" s="24"/>
      <c r="BH1093" s="24"/>
      <c r="BI1093" s="24"/>
      <c r="BJ1093" s="24"/>
      <c r="BK1093" s="24"/>
      <c r="BL1093" s="24"/>
      <c r="BM1093" s="24"/>
      <c r="BN1093" s="24"/>
      <c r="BO1093" s="24"/>
      <c r="BP1093" s="24"/>
      <c r="BQ1093" s="24"/>
      <c r="BR1093" s="24"/>
      <c r="BS1093" s="24"/>
      <c r="BT1093" s="24"/>
      <c r="BU1093" s="24"/>
      <c r="BV1093" s="24"/>
      <c r="BW1093" s="24"/>
      <c r="BX1093" s="24"/>
      <c r="BY1093" s="24"/>
      <c r="BZ1093" s="24"/>
      <c r="CA1093" s="24"/>
      <c r="CB1093" s="24"/>
      <c r="CC1093" s="24"/>
      <c r="CD1093" s="24"/>
      <c r="CE1093" s="24"/>
    </row>
    <row r="1094" spans="46:83" x14ac:dyDescent="0.15">
      <c r="AT1094" s="24"/>
      <c r="AU1094" s="24"/>
      <c r="AV1094" s="24"/>
      <c r="AW1094" s="24"/>
      <c r="AX1094" s="24"/>
      <c r="AY1094" s="24"/>
      <c r="AZ1094" s="24"/>
      <c r="BA1094" s="24"/>
      <c r="BB1094" s="24"/>
      <c r="BC1094" s="24"/>
      <c r="BD1094" s="24"/>
      <c r="BE1094" s="24"/>
      <c r="BF1094" s="24"/>
      <c r="BG1094" s="24"/>
      <c r="BH1094" s="24"/>
      <c r="BI1094" s="24"/>
      <c r="BJ1094" s="24"/>
      <c r="BK1094" s="24"/>
      <c r="BL1094" s="24"/>
      <c r="BM1094" s="24"/>
      <c r="BN1094" s="24"/>
      <c r="BO1094" s="24"/>
      <c r="BP1094" s="24"/>
      <c r="BQ1094" s="24"/>
      <c r="BR1094" s="24"/>
      <c r="BS1094" s="24"/>
      <c r="BT1094" s="24"/>
      <c r="BU1094" s="24"/>
      <c r="BV1094" s="24"/>
      <c r="BW1094" s="24"/>
      <c r="BX1094" s="24"/>
      <c r="BY1094" s="24"/>
      <c r="BZ1094" s="24"/>
      <c r="CA1094" s="24"/>
      <c r="CB1094" s="24"/>
      <c r="CC1094" s="24"/>
      <c r="CD1094" s="24"/>
      <c r="CE1094" s="24"/>
    </row>
    <row r="1095" spans="46:83" x14ac:dyDescent="0.15">
      <c r="AT1095" s="24"/>
      <c r="AU1095" s="24"/>
      <c r="AV1095" s="24"/>
      <c r="AW1095" s="24"/>
      <c r="AX1095" s="24"/>
      <c r="AY1095" s="24"/>
      <c r="AZ1095" s="24"/>
      <c r="BA1095" s="24"/>
      <c r="BB1095" s="24"/>
      <c r="BC1095" s="24"/>
      <c r="BD1095" s="24"/>
      <c r="BE1095" s="24"/>
      <c r="BF1095" s="24"/>
      <c r="BG1095" s="24"/>
      <c r="BH1095" s="24"/>
      <c r="BI1095" s="24"/>
      <c r="BJ1095" s="24"/>
      <c r="BK1095" s="24"/>
      <c r="BL1095" s="24"/>
      <c r="BM1095" s="24"/>
      <c r="BN1095" s="24"/>
      <c r="BO1095" s="24"/>
      <c r="BP1095" s="24"/>
      <c r="BQ1095" s="24"/>
      <c r="BR1095" s="24"/>
      <c r="BS1095" s="24"/>
      <c r="BT1095" s="24"/>
      <c r="BU1095" s="24"/>
      <c r="BV1095" s="24"/>
      <c r="BW1095" s="24"/>
      <c r="BX1095" s="24"/>
      <c r="BY1095" s="24"/>
      <c r="BZ1095" s="24"/>
      <c r="CA1095" s="24"/>
      <c r="CB1095" s="24"/>
      <c r="CC1095" s="24"/>
      <c r="CD1095" s="24"/>
      <c r="CE1095" s="24"/>
    </row>
    <row r="1096" spans="46:83" x14ac:dyDescent="0.15">
      <c r="AT1096" s="24"/>
      <c r="AU1096" s="24"/>
      <c r="AV1096" s="24"/>
      <c r="AW1096" s="24"/>
      <c r="AX1096" s="24"/>
      <c r="AY1096" s="24"/>
      <c r="AZ1096" s="24"/>
      <c r="BA1096" s="24"/>
      <c r="BB1096" s="24"/>
      <c r="BC1096" s="24"/>
      <c r="BD1096" s="24"/>
      <c r="BE1096" s="24"/>
      <c r="BF1096" s="24"/>
      <c r="BG1096" s="24"/>
      <c r="BH1096" s="24"/>
      <c r="BI1096" s="24"/>
      <c r="BJ1096" s="24"/>
      <c r="BK1096" s="24"/>
      <c r="BL1096" s="24"/>
      <c r="BM1096" s="24"/>
      <c r="BN1096" s="24"/>
      <c r="BO1096" s="24"/>
      <c r="BP1096" s="24"/>
      <c r="BQ1096" s="24"/>
      <c r="BR1096" s="24"/>
      <c r="BS1096" s="24"/>
      <c r="BT1096" s="24"/>
      <c r="BU1096" s="24"/>
      <c r="BV1096" s="24"/>
      <c r="BW1096" s="24"/>
      <c r="BX1096" s="24"/>
      <c r="BY1096" s="24"/>
      <c r="BZ1096" s="24"/>
      <c r="CA1096" s="24"/>
      <c r="CB1096" s="24"/>
      <c r="CC1096" s="24"/>
      <c r="CD1096" s="24"/>
      <c r="CE1096" s="24"/>
    </row>
    <row r="1097" spans="46:83" x14ac:dyDescent="0.15">
      <c r="AT1097" s="24"/>
      <c r="AU1097" s="24"/>
      <c r="AV1097" s="24"/>
      <c r="AW1097" s="24"/>
      <c r="AX1097" s="24"/>
      <c r="AY1097" s="24"/>
      <c r="AZ1097" s="24"/>
      <c r="BA1097" s="24"/>
      <c r="BB1097" s="24"/>
      <c r="BC1097" s="24"/>
      <c r="BD1097" s="24"/>
      <c r="BE1097" s="24"/>
      <c r="BF1097" s="24"/>
      <c r="BG1097" s="24"/>
      <c r="BH1097" s="24"/>
      <c r="BI1097" s="24"/>
      <c r="BJ1097" s="24"/>
      <c r="BK1097" s="24"/>
      <c r="BL1097" s="24"/>
      <c r="BM1097" s="24"/>
      <c r="BN1097" s="24"/>
      <c r="BO1097" s="24"/>
      <c r="BP1097" s="24"/>
      <c r="BQ1097" s="24"/>
      <c r="BR1097" s="24"/>
      <c r="BS1097" s="24"/>
      <c r="BT1097" s="24"/>
      <c r="BU1097" s="24"/>
      <c r="BV1097" s="24"/>
      <c r="BW1097" s="24"/>
      <c r="BX1097" s="24"/>
      <c r="BY1097" s="24"/>
      <c r="BZ1097" s="24"/>
      <c r="CA1097" s="24"/>
      <c r="CB1097" s="24"/>
      <c r="CC1097" s="24"/>
      <c r="CD1097" s="24"/>
      <c r="CE1097" s="24"/>
    </row>
    <row r="1098" spans="46:83" x14ac:dyDescent="0.15">
      <c r="AT1098" s="24"/>
      <c r="AU1098" s="24"/>
      <c r="AV1098" s="24"/>
      <c r="AW1098" s="24"/>
      <c r="AX1098" s="24"/>
      <c r="AY1098" s="24"/>
      <c r="AZ1098" s="24"/>
      <c r="BA1098" s="24"/>
      <c r="BB1098" s="24"/>
      <c r="BC1098" s="24"/>
      <c r="BD1098" s="24"/>
      <c r="BE1098" s="24"/>
      <c r="BF1098" s="24"/>
      <c r="BG1098" s="24"/>
      <c r="BH1098" s="24"/>
      <c r="BI1098" s="24"/>
      <c r="BJ1098" s="24"/>
      <c r="BK1098" s="24"/>
      <c r="BL1098" s="24"/>
      <c r="BM1098" s="24"/>
      <c r="BN1098" s="24"/>
      <c r="BO1098" s="24"/>
      <c r="BP1098" s="24"/>
      <c r="BQ1098" s="24"/>
      <c r="BR1098" s="24"/>
      <c r="BS1098" s="24"/>
      <c r="BT1098" s="24"/>
      <c r="BU1098" s="24"/>
      <c r="BV1098" s="24"/>
      <c r="BW1098" s="24"/>
      <c r="BX1098" s="24"/>
      <c r="BY1098" s="24"/>
      <c r="BZ1098" s="24"/>
      <c r="CA1098" s="24"/>
      <c r="CB1098" s="24"/>
      <c r="CC1098" s="24"/>
      <c r="CD1098" s="24"/>
      <c r="CE1098" s="24"/>
    </row>
    <row r="1099" spans="46:83" x14ac:dyDescent="0.15">
      <c r="AT1099" s="24"/>
      <c r="AU1099" s="24"/>
      <c r="AV1099" s="24"/>
      <c r="AW1099" s="24"/>
      <c r="AX1099" s="24"/>
      <c r="AY1099" s="24"/>
      <c r="AZ1099" s="24"/>
      <c r="BA1099" s="24"/>
      <c r="BB1099" s="24"/>
      <c r="BC1099" s="24"/>
      <c r="BD1099" s="24"/>
      <c r="BE1099" s="24"/>
      <c r="BF1099" s="24"/>
      <c r="BG1099" s="24"/>
      <c r="BH1099" s="24"/>
      <c r="BI1099" s="24"/>
      <c r="BJ1099" s="24"/>
      <c r="BK1099" s="24"/>
      <c r="BL1099" s="24"/>
      <c r="BM1099" s="24"/>
      <c r="BN1099" s="24"/>
      <c r="BO1099" s="24"/>
      <c r="BP1099" s="24"/>
      <c r="BQ1099" s="24"/>
      <c r="BR1099" s="24"/>
      <c r="BS1099" s="24"/>
      <c r="BT1099" s="24"/>
      <c r="BU1099" s="24"/>
      <c r="BV1099" s="24"/>
      <c r="BW1099" s="24"/>
      <c r="BX1099" s="24"/>
      <c r="BY1099" s="24"/>
      <c r="BZ1099" s="24"/>
      <c r="CA1099" s="24"/>
      <c r="CB1099" s="24"/>
      <c r="CC1099" s="24"/>
      <c r="CD1099" s="24"/>
      <c r="CE1099" s="24"/>
    </row>
    <row r="1100" spans="46:83" x14ac:dyDescent="0.15">
      <c r="AT1100" s="24"/>
      <c r="AU1100" s="24"/>
      <c r="AV1100" s="24"/>
      <c r="AW1100" s="24"/>
      <c r="AX1100" s="24"/>
      <c r="AY1100" s="24"/>
      <c r="AZ1100" s="24"/>
      <c r="BA1100" s="24"/>
      <c r="BB1100" s="24"/>
      <c r="BC1100" s="24"/>
      <c r="BD1100" s="24"/>
      <c r="BE1100" s="24"/>
      <c r="BF1100" s="24"/>
      <c r="BG1100" s="24"/>
      <c r="BH1100" s="24"/>
      <c r="BI1100" s="24"/>
      <c r="BJ1100" s="24"/>
      <c r="BK1100" s="24"/>
      <c r="BL1100" s="24"/>
      <c r="BM1100" s="24"/>
      <c r="BN1100" s="24"/>
      <c r="BO1100" s="24"/>
      <c r="BP1100" s="24"/>
      <c r="BQ1100" s="24"/>
      <c r="BR1100" s="24"/>
      <c r="BS1100" s="24"/>
      <c r="BT1100" s="24"/>
      <c r="BU1100" s="24"/>
      <c r="BV1100" s="24"/>
      <c r="BW1100" s="24"/>
      <c r="BX1100" s="24"/>
      <c r="BY1100" s="24"/>
      <c r="BZ1100" s="24"/>
      <c r="CA1100" s="24"/>
      <c r="CB1100" s="24"/>
      <c r="CC1100" s="24"/>
      <c r="CD1100" s="24"/>
      <c r="CE1100" s="24"/>
    </row>
    <row r="1101" spans="46:83" x14ac:dyDescent="0.15">
      <c r="AT1101" s="24"/>
      <c r="AU1101" s="24"/>
      <c r="AV1101" s="24"/>
      <c r="AW1101" s="24"/>
      <c r="AX1101" s="24"/>
      <c r="AY1101" s="24"/>
      <c r="AZ1101" s="24"/>
      <c r="BA1101" s="24"/>
      <c r="BB1101" s="24"/>
      <c r="BC1101" s="24"/>
      <c r="BD1101" s="24"/>
      <c r="BE1101" s="24"/>
      <c r="BF1101" s="24"/>
      <c r="BG1101" s="24"/>
      <c r="BH1101" s="24"/>
      <c r="BI1101" s="24"/>
      <c r="BJ1101" s="24"/>
      <c r="BK1101" s="24"/>
      <c r="BL1101" s="24"/>
      <c r="BM1101" s="24"/>
      <c r="BN1101" s="24"/>
      <c r="BO1101" s="24"/>
      <c r="BP1101" s="24"/>
      <c r="BQ1101" s="24"/>
      <c r="BR1101" s="24"/>
      <c r="BS1101" s="24"/>
      <c r="BT1101" s="24"/>
      <c r="BU1101" s="24"/>
      <c r="BV1101" s="24"/>
      <c r="BW1101" s="24"/>
      <c r="BX1101" s="24"/>
      <c r="BY1101" s="24"/>
      <c r="BZ1101" s="24"/>
      <c r="CA1101" s="24"/>
      <c r="CB1101" s="24"/>
      <c r="CC1101" s="24"/>
      <c r="CD1101" s="24"/>
      <c r="CE1101" s="24"/>
    </row>
    <row r="1102" spans="46:83" x14ac:dyDescent="0.15">
      <c r="AT1102" s="24"/>
      <c r="AU1102" s="24"/>
      <c r="AV1102" s="24"/>
      <c r="AW1102" s="24"/>
      <c r="AX1102" s="24"/>
      <c r="AY1102" s="24"/>
      <c r="AZ1102" s="24"/>
      <c r="BA1102" s="24"/>
      <c r="BB1102" s="24"/>
      <c r="BC1102" s="24"/>
      <c r="BD1102" s="24"/>
      <c r="BE1102" s="24"/>
      <c r="BF1102" s="24"/>
      <c r="BG1102" s="24"/>
      <c r="BH1102" s="24"/>
      <c r="BI1102" s="24"/>
      <c r="BJ1102" s="24"/>
      <c r="BK1102" s="24"/>
      <c r="BL1102" s="24"/>
      <c r="BM1102" s="24"/>
      <c r="BN1102" s="24"/>
      <c r="BO1102" s="24"/>
      <c r="BP1102" s="24"/>
      <c r="BQ1102" s="24"/>
      <c r="BR1102" s="24"/>
      <c r="BS1102" s="24"/>
      <c r="BT1102" s="24"/>
      <c r="BU1102" s="24"/>
      <c r="BV1102" s="24"/>
      <c r="BW1102" s="24"/>
      <c r="BX1102" s="24"/>
      <c r="BY1102" s="24"/>
      <c r="BZ1102" s="24"/>
      <c r="CA1102" s="24"/>
      <c r="CB1102" s="24"/>
      <c r="CC1102" s="24"/>
      <c r="CD1102" s="24"/>
      <c r="CE1102" s="24"/>
    </row>
    <row r="1103" spans="46:83" x14ac:dyDescent="0.15">
      <c r="AT1103" s="24"/>
      <c r="AU1103" s="24"/>
      <c r="AV1103" s="24"/>
      <c r="AW1103" s="24"/>
      <c r="AX1103" s="24"/>
      <c r="AY1103" s="24"/>
      <c r="AZ1103" s="24"/>
      <c r="BA1103" s="24"/>
      <c r="BB1103" s="24"/>
      <c r="BC1103" s="24"/>
      <c r="BD1103" s="24"/>
      <c r="BE1103" s="24"/>
      <c r="BF1103" s="24"/>
      <c r="BG1103" s="24"/>
      <c r="BH1103" s="24"/>
      <c r="BI1103" s="24"/>
      <c r="BJ1103" s="24"/>
      <c r="BK1103" s="24"/>
      <c r="BL1103" s="24"/>
      <c r="BM1103" s="24"/>
      <c r="BN1103" s="24"/>
      <c r="BO1103" s="24"/>
      <c r="BP1103" s="24"/>
      <c r="BQ1103" s="24"/>
      <c r="BR1103" s="24"/>
      <c r="BS1103" s="24"/>
      <c r="BT1103" s="24"/>
      <c r="BU1103" s="24"/>
      <c r="BV1103" s="24"/>
      <c r="BW1103" s="24"/>
      <c r="BX1103" s="24"/>
      <c r="BY1103" s="24"/>
      <c r="BZ1103" s="24"/>
      <c r="CA1103" s="24"/>
      <c r="CB1103" s="24"/>
      <c r="CC1103" s="24"/>
      <c r="CD1103" s="24"/>
      <c r="CE1103" s="24"/>
    </row>
    <row r="1104" spans="46:83" x14ac:dyDescent="0.15">
      <c r="AT1104" s="24"/>
      <c r="AU1104" s="24"/>
      <c r="AV1104" s="24"/>
      <c r="AW1104" s="24"/>
      <c r="AX1104" s="24"/>
      <c r="AY1104" s="24"/>
      <c r="AZ1104" s="24"/>
      <c r="BA1104" s="24"/>
      <c r="BB1104" s="24"/>
      <c r="BC1104" s="24"/>
      <c r="BD1104" s="24"/>
      <c r="BE1104" s="24"/>
      <c r="BF1104" s="24"/>
      <c r="BG1104" s="24"/>
      <c r="BH1104" s="24"/>
      <c r="BI1104" s="24"/>
      <c r="BJ1104" s="24"/>
      <c r="BK1104" s="24"/>
      <c r="BL1104" s="24"/>
      <c r="BM1104" s="24"/>
      <c r="BN1104" s="24"/>
      <c r="BO1104" s="24"/>
      <c r="BP1104" s="24"/>
      <c r="BQ1104" s="24"/>
      <c r="BR1104" s="24"/>
      <c r="BS1104" s="24"/>
      <c r="BT1104" s="24"/>
      <c r="BU1104" s="24"/>
      <c r="BV1104" s="24"/>
      <c r="BW1104" s="24"/>
      <c r="BX1104" s="24"/>
      <c r="BY1104" s="24"/>
      <c r="BZ1104" s="24"/>
      <c r="CA1104" s="24"/>
      <c r="CB1104" s="24"/>
      <c r="CC1104" s="24"/>
      <c r="CD1104" s="24"/>
      <c r="CE1104" s="24"/>
    </row>
    <row r="1105" spans="46:83" x14ac:dyDescent="0.15">
      <c r="AT1105" s="24"/>
      <c r="AU1105" s="24"/>
      <c r="AV1105" s="24"/>
      <c r="AW1105" s="24"/>
      <c r="AX1105" s="24"/>
      <c r="AY1105" s="24"/>
      <c r="AZ1105" s="24"/>
      <c r="BA1105" s="24"/>
      <c r="BB1105" s="24"/>
      <c r="BC1105" s="24"/>
      <c r="BD1105" s="24"/>
      <c r="BE1105" s="24"/>
      <c r="BF1105" s="24"/>
      <c r="BG1105" s="24"/>
      <c r="BH1105" s="24"/>
      <c r="BI1105" s="24"/>
      <c r="BJ1105" s="24"/>
      <c r="BK1105" s="24"/>
      <c r="BL1105" s="24"/>
      <c r="BM1105" s="24"/>
      <c r="BN1105" s="24"/>
      <c r="BO1105" s="24"/>
      <c r="BP1105" s="24"/>
      <c r="BQ1105" s="24"/>
      <c r="BR1105" s="24"/>
      <c r="BS1105" s="24"/>
      <c r="BT1105" s="24"/>
      <c r="BU1105" s="24"/>
      <c r="BV1105" s="24"/>
      <c r="BW1105" s="24"/>
      <c r="BX1105" s="24"/>
      <c r="BY1105" s="24"/>
      <c r="BZ1105" s="24"/>
      <c r="CA1105" s="24"/>
      <c r="CB1105" s="24"/>
      <c r="CC1105" s="24"/>
      <c r="CD1105" s="24"/>
      <c r="CE1105" s="24"/>
    </row>
    <row r="1106" spans="46:83" x14ac:dyDescent="0.15">
      <c r="AT1106" s="24"/>
      <c r="AU1106" s="24"/>
      <c r="AV1106" s="24"/>
      <c r="AW1106" s="24"/>
      <c r="AX1106" s="24"/>
      <c r="AY1106" s="24"/>
      <c r="AZ1106" s="24"/>
      <c r="BA1106" s="24"/>
      <c r="BB1106" s="24"/>
      <c r="BC1106" s="24"/>
      <c r="BD1106" s="24"/>
      <c r="BE1106" s="24"/>
      <c r="BF1106" s="24"/>
      <c r="BG1106" s="24"/>
      <c r="BH1106" s="24"/>
      <c r="BI1106" s="24"/>
      <c r="BJ1106" s="24"/>
      <c r="BK1106" s="24"/>
      <c r="BL1106" s="24"/>
      <c r="BM1106" s="24"/>
      <c r="BN1106" s="24"/>
      <c r="BO1106" s="24"/>
      <c r="BP1106" s="24"/>
      <c r="BQ1106" s="24"/>
      <c r="BR1106" s="24"/>
      <c r="BS1106" s="24"/>
      <c r="BT1106" s="24"/>
      <c r="BU1106" s="24"/>
      <c r="BV1106" s="24"/>
      <c r="BW1106" s="24"/>
      <c r="BX1106" s="24"/>
      <c r="BY1106" s="24"/>
      <c r="BZ1106" s="24"/>
      <c r="CA1106" s="24"/>
      <c r="CB1106" s="24"/>
      <c r="CC1106" s="24"/>
      <c r="CD1106" s="24"/>
      <c r="CE1106" s="24"/>
    </row>
    <row r="1107" spans="46:83" x14ac:dyDescent="0.15">
      <c r="AT1107" s="24"/>
      <c r="AU1107" s="24"/>
      <c r="AV1107" s="24"/>
      <c r="AW1107" s="24"/>
      <c r="AX1107" s="24"/>
      <c r="AY1107" s="24"/>
      <c r="AZ1107" s="24"/>
      <c r="BA1107" s="24"/>
      <c r="BB1107" s="24"/>
      <c r="BC1107" s="24"/>
      <c r="BD1107" s="24"/>
      <c r="BE1107" s="24"/>
      <c r="BF1107" s="24"/>
      <c r="BG1107" s="24"/>
      <c r="BH1107" s="24"/>
      <c r="BI1107" s="24"/>
      <c r="BJ1107" s="24"/>
      <c r="BK1107" s="24"/>
      <c r="BL1107" s="24"/>
      <c r="BM1107" s="24"/>
      <c r="BN1107" s="24"/>
      <c r="BO1107" s="24"/>
      <c r="BP1107" s="24"/>
      <c r="BQ1107" s="24"/>
      <c r="BR1107" s="24"/>
      <c r="BS1107" s="24"/>
      <c r="BT1107" s="24"/>
      <c r="BU1107" s="24"/>
      <c r="BV1107" s="24"/>
      <c r="BW1107" s="24"/>
      <c r="BX1107" s="24"/>
      <c r="BY1107" s="24"/>
      <c r="BZ1107" s="24"/>
      <c r="CA1107" s="24"/>
      <c r="CB1107" s="24"/>
      <c r="CC1107" s="24"/>
      <c r="CD1107" s="24"/>
      <c r="CE1107" s="24"/>
    </row>
    <row r="1108" spans="46:83" x14ac:dyDescent="0.15">
      <c r="AT1108" s="24"/>
      <c r="AU1108" s="24"/>
      <c r="AV1108" s="24"/>
      <c r="AW1108" s="24"/>
      <c r="AX1108" s="24"/>
      <c r="AY1108" s="24"/>
      <c r="AZ1108" s="24"/>
      <c r="BA1108" s="24"/>
      <c r="BB1108" s="24"/>
      <c r="BC1108" s="24"/>
      <c r="BD1108" s="24"/>
      <c r="BE1108" s="24"/>
      <c r="BF1108" s="24"/>
      <c r="BG1108" s="24"/>
      <c r="BH1108" s="24"/>
      <c r="BI1108" s="24"/>
      <c r="BJ1108" s="24"/>
      <c r="BK1108" s="24"/>
      <c r="BL1108" s="24"/>
      <c r="BM1108" s="24"/>
      <c r="BN1108" s="24"/>
      <c r="BO1108" s="24"/>
      <c r="BP1108" s="24"/>
      <c r="BQ1108" s="24"/>
      <c r="BR1108" s="24"/>
      <c r="BS1108" s="24"/>
      <c r="BT1108" s="24"/>
      <c r="BU1108" s="24"/>
      <c r="BV1108" s="24"/>
      <c r="BW1108" s="24"/>
      <c r="BX1108" s="24"/>
      <c r="BY1108" s="24"/>
      <c r="BZ1108" s="24"/>
      <c r="CA1108" s="24"/>
      <c r="CB1108" s="24"/>
      <c r="CC1108" s="24"/>
      <c r="CD1108" s="24"/>
      <c r="CE1108" s="24"/>
    </row>
    <row r="1109" spans="46:83" x14ac:dyDescent="0.15">
      <c r="AT1109" s="24"/>
      <c r="AU1109" s="24"/>
      <c r="AV1109" s="24"/>
      <c r="AW1109" s="24"/>
      <c r="AX1109" s="24"/>
      <c r="AY1109" s="24"/>
      <c r="AZ1109" s="24"/>
      <c r="BA1109" s="24"/>
      <c r="BB1109" s="24"/>
      <c r="BC1109" s="24"/>
      <c r="BD1109" s="24"/>
      <c r="BE1109" s="24"/>
      <c r="BF1109" s="24"/>
      <c r="BG1109" s="24"/>
      <c r="BH1109" s="24"/>
      <c r="BI1109" s="24"/>
      <c r="BJ1109" s="24"/>
      <c r="BK1109" s="24"/>
      <c r="BL1109" s="24"/>
      <c r="BM1109" s="24"/>
      <c r="BN1109" s="24"/>
      <c r="BO1109" s="24"/>
      <c r="BP1109" s="24"/>
      <c r="BQ1109" s="24"/>
      <c r="BR1109" s="24"/>
      <c r="BS1109" s="24"/>
      <c r="BT1109" s="24"/>
      <c r="BU1109" s="24"/>
      <c r="BV1109" s="24"/>
      <c r="BW1109" s="24"/>
      <c r="BX1109" s="24"/>
      <c r="BY1109" s="24"/>
      <c r="BZ1109" s="24"/>
      <c r="CA1109" s="24"/>
      <c r="CB1109" s="24"/>
      <c r="CC1109" s="24"/>
      <c r="CD1109" s="24"/>
      <c r="CE1109" s="24"/>
    </row>
    <row r="1110" spans="46:83" x14ac:dyDescent="0.15">
      <c r="AT1110" s="24"/>
      <c r="AU1110" s="24"/>
      <c r="AV1110" s="24"/>
      <c r="AW1110" s="24"/>
      <c r="AX1110" s="24"/>
      <c r="AY1110" s="24"/>
      <c r="AZ1110" s="24"/>
      <c r="BA1110" s="24"/>
      <c r="BB1110" s="24"/>
      <c r="BC1110" s="24"/>
      <c r="BD1110" s="24"/>
      <c r="BE1110" s="24"/>
      <c r="BF1110" s="24"/>
      <c r="BG1110" s="24"/>
      <c r="BH1110" s="24"/>
      <c r="BI1110" s="24"/>
      <c r="BJ1110" s="24"/>
      <c r="BK1110" s="24"/>
      <c r="BL1110" s="24"/>
      <c r="BM1110" s="24"/>
      <c r="BN1110" s="24"/>
      <c r="BO1110" s="24"/>
      <c r="BP1110" s="24"/>
      <c r="BQ1110" s="24"/>
      <c r="BR1110" s="24"/>
      <c r="BS1110" s="24"/>
      <c r="BT1110" s="24"/>
      <c r="BU1110" s="24"/>
      <c r="BV1110" s="24"/>
      <c r="BW1110" s="24"/>
      <c r="BX1110" s="24"/>
      <c r="BY1110" s="24"/>
      <c r="BZ1110" s="24"/>
      <c r="CA1110" s="24"/>
      <c r="CB1110" s="24"/>
      <c r="CC1110" s="24"/>
      <c r="CD1110" s="24"/>
      <c r="CE1110" s="24"/>
    </row>
    <row r="1111" spans="46:83" x14ac:dyDescent="0.15">
      <c r="AT1111" s="24"/>
      <c r="AU1111" s="24"/>
      <c r="AV1111" s="24"/>
      <c r="AW1111" s="24"/>
      <c r="AX1111" s="24"/>
      <c r="AY1111" s="24"/>
      <c r="AZ1111" s="24"/>
      <c r="BA1111" s="24"/>
      <c r="BB1111" s="24"/>
      <c r="BC1111" s="24"/>
      <c r="BD1111" s="24"/>
      <c r="BE1111" s="24"/>
      <c r="BF1111" s="24"/>
      <c r="BG1111" s="24"/>
      <c r="BH1111" s="24"/>
      <c r="BI1111" s="24"/>
      <c r="BJ1111" s="24"/>
      <c r="BK1111" s="24"/>
      <c r="BL1111" s="24"/>
      <c r="BM1111" s="24"/>
      <c r="BN1111" s="24"/>
      <c r="BO1111" s="24"/>
      <c r="BP1111" s="24"/>
      <c r="BQ1111" s="24"/>
      <c r="BR1111" s="24"/>
      <c r="BS1111" s="24"/>
      <c r="BT1111" s="24"/>
      <c r="BU1111" s="24"/>
      <c r="BV1111" s="24"/>
      <c r="BW1111" s="24"/>
      <c r="BX1111" s="24"/>
      <c r="BY1111" s="24"/>
      <c r="BZ1111" s="24"/>
      <c r="CA1111" s="24"/>
      <c r="CB1111" s="24"/>
      <c r="CC1111" s="24"/>
      <c r="CD1111" s="24"/>
      <c r="CE1111" s="24"/>
    </row>
    <row r="1112" spans="46:83" x14ac:dyDescent="0.15">
      <c r="AT1112" s="24"/>
      <c r="AU1112" s="24"/>
      <c r="AV1112" s="24"/>
      <c r="AW1112" s="24"/>
      <c r="AX1112" s="24"/>
      <c r="AY1112" s="24"/>
      <c r="AZ1112" s="24"/>
      <c r="BA1112" s="24"/>
      <c r="BB1112" s="24"/>
      <c r="BC1112" s="24"/>
      <c r="BD1112" s="24"/>
      <c r="BE1112" s="24"/>
      <c r="BF1112" s="24"/>
      <c r="BG1112" s="24"/>
      <c r="BH1112" s="24"/>
      <c r="BI1112" s="24"/>
      <c r="BJ1112" s="24"/>
      <c r="BK1112" s="24"/>
      <c r="BL1112" s="24"/>
      <c r="BM1112" s="24"/>
      <c r="BN1112" s="24"/>
      <c r="BO1112" s="24"/>
      <c r="BP1112" s="24"/>
      <c r="BQ1112" s="24"/>
      <c r="BR1112" s="24"/>
      <c r="BS1112" s="24"/>
      <c r="BT1112" s="24"/>
      <c r="BU1112" s="24"/>
      <c r="BV1112" s="24"/>
      <c r="BW1112" s="24"/>
      <c r="BX1112" s="24"/>
      <c r="BY1112" s="24"/>
      <c r="BZ1112" s="24"/>
      <c r="CA1112" s="24"/>
      <c r="CB1112" s="24"/>
      <c r="CC1112" s="24"/>
      <c r="CD1112" s="24"/>
      <c r="CE1112" s="24"/>
    </row>
    <row r="1113" spans="46:83" x14ac:dyDescent="0.15">
      <c r="AT1113" s="24"/>
      <c r="AU1113" s="24"/>
      <c r="AV1113" s="24"/>
      <c r="AW1113" s="24"/>
      <c r="AX1113" s="24"/>
      <c r="AY1113" s="24"/>
      <c r="AZ1113" s="24"/>
      <c r="BA1113" s="24"/>
      <c r="BB1113" s="24"/>
      <c r="BC1113" s="24"/>
      <c r="BD1113" s="24"/>
      <c r="BE1113" s="24"/>
      <c r="BF1113" s="24"/>
      <c r="BG1113" s="24"/>
      <c r="BH1113" s="24"/>
      <c r="BI1113" s="24"/>
      <c r="BJ1113" s="24"/>
      <c r="BK1113" s="24"/>
      <c r="BL1113" s="24"/>
      <c r="BM1113" s="24"/>
      <c r="BN1113" s="24"/>
      <c r="BO1113" s="24"/>
      <c r="BP1113" s="24"/>
      <c r="BQ1113" s="24"/>
      <c r="BR1113" s="24"/>
      <c r="BS1113" s="24"/>
      <c r="BT1113" s="24"/>
      <c r="BU1113" s="24"/>
      <c r="BV1113" s="24"/>
      <c r="BW1113" s="24"/>
      <c r="BX1113" s="24"/>
      <c r="BY1113" s="24"/>
      <c r="BZ1113" s="24"/>
      <c r="CA1113" s="24"/>
      <c r="CB1113" s="24"/>
      <c r="CC1113" s="24"/>
      <c r="CD1113" s="24"/>
      <c r="CE1113" s="24"/>
    </row>
    <row r="1114" spans="46:83" x14ac:dyDescent="0.15">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row>
    <row r="1115" spans="46:83" x14ac:dyDescent="0.15">
      <c r="AT1115" s="24"/>
      <c r="AU1115" s="24"/>
      <c r="AV1115" s="24"/>
      <c r="AW1115" s="24"/>
      <c r="AX1115" s="24"/>
      <c r="AY1115" s="24"/>
      <c r="AZ1115" s="24"/>
      <c r="BA1115" s="24"/>
      <c r="BB1115" s="24"/>
      <c r="BC1115" s="24"/>
      <c r="BD1115" s="24"/>
      <c r="BE1115" s="24"/>
      <c r="BF1115" s="24"/>
      <c r="BG1115" s="24"/>
      <c r="BH1115" s="24"/>
      <c r="BI1115" s="24"/>
      <c r="BJ1115" s="24"/>
      <c r="BK1115" s="24"/>
      <c r="BL1115" s="24"/>
      <c r="BM1115" s="24"/>
      <c r="BN1115" s="24"/>
      <c r="BO1115" s="24"/>
      <c r="BP1115" s="24"/>
      <c r="BQ1115" s="24"/>
      <c r="BR1115" s="24"/>
      <c r="BS1115" s="24"/>
      <c r="BT1115" s="24"/>
      <c r="BU1115" s="24"/>
      <c r="BV1115" s="24"/>
      <c r="BW1115" s="24"/>
      <c r="BX1115" s="24"/>
      <c r="BY1115" s="24"/>
      <c r="BZ1115" s="24"/>
      <c r="CA1115" s="24"/>
      <c r="CB1115" s="24"/>
      <c r="CC1115" s="24"/>
      <c r="CD1115" s="24"/>
      <c r="CE1115" s="24"/>
    </row>
    <row r="1116" spans="46:83" x14ac:dyDescent="0.15">
      <c r="AT1116" s="24"/>
      <c r="AU1116" s="24"/>
      <c r="AV1116" s="24"/>
      <c r="AW1116" s="24"/>
      <c r="AX1116" s="24"/>
      <c r="AY1116" s="24"/>
      <c r="AZ1116" s="24"/>
      <c r="BA1116" s="24"/>
      <c r="BB1116" s="24"/>
      <c r="BC1116" s="24"/>
      <c r="BD1116" s="24"/>
      <c r="BE1116" s="24"/>
      <c r="BF1116" s="24"/>
      <c r="BG1116" s="24"/>
      <c r="BH1116" s="24"/>
      <c r="BI1116" s="24"/>
      <c r="BJ1116" s="24"/>
      <c r="BK1116" s="24"/>
      <c r="BL1116" s="24"/>
      <c r="BM1116" s="24"/>
      <c r="BN1116" s="24"/>
      <c r="BO1116" s="24"/>
      <c r="BP1116" s="24"/>
      <c r="BQ1116" s="24"/>
      <c r="BR1116" s="24"/>
      <c r="BS1116" s="24"/>
      <c r="BT1116" s="24"/>
      <c r="BU1116" s="24"/>
      <c r="BV1116" s="24"/>
      <c r="BW1116" s="24"/>
      <c r="BX1116" s="24"/>
      <c r="BY1116" s="24"/>
      <c r="BZ1116" s="24"/>
      <c r="CA1116" s="24"/>
      <c r="CB1116" s="24"/>
      <c r="CC1116" s="24"/>
      <c r="CD1116" s="24"/>
      <c r="CE1116" s="24"/>
    </row>
    <row r="1117" spans="46:83" x14ac:dyDescent="0.15">
      <c r="AT1117" s="24"/>
      <c r="AU1117" s="24"/>
      <c r="AV1117" s="24"/>
      <c r="AW1117" s="24"/>
      <c r="AX1117" s="24"/>
      <c r="AY1117" s="24"/>
      <c r="AZ1117" s="24"/>
      <c r="BA1117" s="24"/>
      <c r="BB1117" s="24"/>
      <c r="BC1117" s="24"/>
      <c r="BD1117" s="24"/>
      <c r="BE1117" s="24"/>
      <c r="BF1117" s="24"/>
      <c r="BG1117" s="24"/>
      <c r="BH1117" s="24"/>
      <c r="BI1117" s="24"/>
      <c r="BJ1117" s="24"/>
      <c r="BK1117" s="24"/>
      <c r="BL1117" s="24"/>
      <c r="BM1117" s="24"/>
      <c r="BN1117" s="24"/>
      <c r="BO1117" s="24"/>
      <c r="BP1117" s="24"/>
      <c r="BQ1117" s="24"/>
      <c r="BR1117" s="24"/>
      <c r="BS1117" s="24"/>
      <c r="BT1117" s="24"/>
      <c r="BU1117" s="24"/>
      <c r="BV1117" s="24"/>
      <c r="BW1117" s="24"/>
      <c r="BX1117" s="24"/>
      <c r="BY1117" s="24"/>
      <c r="BZ1117" s="24"/>
      <c r="CA1117" s="24"/>
      <c r="CB1117" s="24"/>
      <c r="CC1117" s="24"/>
      <c r="CD1117" s="24"/>
      <c r="CE1117" s="24"/>
    </row>
    <row r="1118" spans="46:83" x14ac:dyDescent="0.15">
      <c r="AT1118" s="24"/>
      <c r="AU1118" s="24"/>
      <c r="AV1118" s="24"/>
      <c r="AW1118" s="24"/>
      <c r="AX1118" s="24"/>
      <c r="AY1118" s="24"/>
      <c r="AZ1118" s="24"/>
      <c r="BA1118" s="24"/>
      <c r="BB1118" s="24"/>
      <c r="BC1118" s="24"/>
      <c r="BD1118" s="24"/>
      <c r="BE1118" s="24"/>
      <c r="BF1118" s="24"/>
      <c r="BG1118" s="24"/>
      <c r="BH1118" s="24"/>
      <c r="BI1118" s="24"/>
      <c r="BJ1118" s="24"/>
      <c r="BK1118" s="24"/>
      <c r="BL1118" s="24"/>
      <c r="BM1118" s="24"/>
      <c r="BN1118" s="24"/>
      <c r="BO1118" s="24"/>
      <c r="BP1118" s="24"/>
      <c r="BQ1118" s="24"/>
      <c r="BR1118" s="24"/>
      <c r="BS1118" s="24"/>
      <c r="BT1118" s="24"/>
      <c r="BU1118" s="24"/>
      <c r="BV1118" s="24"/>
      <c r="BW1118" s="24"/>
      <c r="BX1118" s="24"/>
      <c r="BY1118" s="24"/>
      <c r="BZ1118" s="24"/>
      <c r="CA1118" s="24"/>
      <c r="CB1118" s="24"/>
      <c r="CC1118" s="24"/>
      <c r="CD1118" s="24"/>
      <c r="CE1118" s="24"/>
    </row>
    <row r="1119" spans="46:83" x14ac:dyDescent="0.15">
      <c r="AT1119" s="24"/>
      <c r="AU1119" s="24"/>
      <c r="AV1119" s="24"/>
      <c r="AW1119" s="24"/>
      <c r="AX1119" s="24"/>
      <c r="AY1119" s="24"/>
      <c r="AZ1119" s="24"/>
      <c r="BA1119" s="24"/>
      <c r="BB1119" s="24"/>
      <c r="BC1119" s="24"/>
      <c r="BD1119" s="24"/>
      <c r="BE1119" s="24"/>
      <c r="BF1119" s="24"/>
      <c r="BG1119" s="24"/>
      <c r="BH1119" s="24"/>
      <c r="BI1119" s="24"/>
      <c r="BJ1119" s="24"/>
      <c r="BK1119" s="24"/>
      <c r="BL1119" s="24"/>
      <c r="BM1119" s="24"/>
      <c r="BN1119" s="24"/>
      <c r="BO1119" s="24"/>
      <c r="BP1119" s="24"/>
      <c r="BQ1119" s="24"/>
      <c r="BR1119" s="24"/>
      <c r="BS1119" s="24"/>
      <c r="BT1119" s="24"/>
      <c r="BU1119" s="24"/>
      <c r="BV1119" s="24"/>
      <c r="BW1119" s="24"/>
      <c r="BX1119" s="24"/>
      <c r="BY1119" s="24"/>
      <c r="BZ1119" s="24"/>
      <c r="CA1119" s="24"/>
      <c r="CB1119" s="24"/>
      <c r="CC1119" s="24"/>
      <c r="CD1119" s="24"/>
      <c r="CE1119" s="24"/>
    </row>
    <row r="1120" spans="46:83" x14ac:dyDescent="0.15">
      <c r="AT1120" s="24"/>
      <c r="AU1120" s="24"/>
      <c r="AV1120" s="24"/>
      <c r="AW1120" s="24"/>
      <c r="AX1120" s="24"/>
      <c r="AY1120" s="24"/>
      <c r="AZ1120" s="24"/>
      <c r="BA1120" s="24"/>
      <c r="BB1120" s="24"/>
      <c r="BC1120" s="24"/>
      <c r="BD1120" s="24"/>
      <c r="BE1120" s="24"/>
      <c r="BF1120" s="24"/>
      <c r="BG1120" s="24"/>
      <c r="BH1120" s="24"/>
      <c r="BI1120" s="24"/>
      <c r="BJ1120" s="24"/>
      <c r="BK1120" s="24"/>
      <c r="BL1120" s="24"/>
      <c r="BM1120" s="24"/>
      <c r="BN1120" s="24"/>
      <c r="BO1120" s="24"/>
      <c r="BP1120" s="24"/>
      <c r="BQ1120" s="24"/>
      <c r="BR1120" s="24"/>
      <c r="BS1120" s="24"/>
      <c r="BT1120" s="24"/>
      <c r="BU1120" s="24"/>
      <c r="BV1120" s="24"/>
      <c r="BW1120" s="24"/>
      <c r="BX1120" s="24"/>
      <c r="BY1120" s="24"/>
      <c r="BZ1120" s="24"/>
      <c r="CA1120" s="24"/>
      <c r="CB1120" s="24"/>
      <c r="CC1120" s="24"/>
      <c r="CD1120" s="24"/>
      <c r="CE1120" s="24"/>
    </row>
    <row r="1121" spans="46:83" x14ac:dyDescent="0.15">
      <c r="AT1121" s="24"/>
      <c r="AU1121" s="24"/>
      <c r="AV1121" s="24"/>
      <c r="AW1121" s="24"/>
      <c r="AX1121" s="24"/>
      <c r="AY1121" s="24"/>
      <c r="AZ1121" s="24"/>
      <c r="BA1121" s="24"/>
      <c r="BB1121" s="24"/>
      <c r="BC1121" s="24"/>
      <c r="BD1121" s="24"/>
      <c r="BE1121" s="24"/>
      <c r="BF1121" s="24"/>
      <c r="BG1121" s="24"/>
      <c r="BH1121" s="24"/>
      <c r="BI1121" s="24"/>
      <c r="BJ1121" s="24"/>
      <c r="BK1121" s="24"/>
      <c r="BL1121" s="24"/>
      <c r="BM1121" s="24"/>
      <c r="BN1121" s="24"/>
      <c r="BO1121" s="24"/>
      <c r="BP1121" s="24"/>
      <c r="BQ1121" s="24"/>
      <c r="BR1121" s="24"/>
      <c r="BS1121" s="24"/>
      <c r="BT1121" s="24"/>
      <c r="BU1121" s="24"/>
      <c r="BV1121" s="24"/>
      <c r="BW1121" s="24"/>
      <c r="BX1121" s="24"/>
      <c r="BY1121" s="24"/>
      <c r="BZ1121" s="24"/>
      <c r="CA1121" s="24"/>
      <c r="CB1121" s="24"/>
      <c r="CC1121" s="24"/>
      <c r="CD1121" s="24"/>
      <c r="CE1121" s="24"/>
    </row>
    <row r="1122" spans="46:83" x14ac:dyDescent="0.15">
      <c r="AT1122" s="24"/>
      <c r="AU1122" s="24"/>
      <c r="AV1122" s="24"/>
      <c r="AW1122" s="24"/>
      <c r="AX1122" s="24"/>
      <c r="AY1122" s="24"/>
      <c r="AZ1122" s="24"/>
      <c r="BA1122" s="24"/>
      <c r="BB1122" s="24"/>
      <c r="BC1122" s="24"/>
      <c r="BD1122" s="24"/>
      <c r="BE1122" s="24"/>
      <c r="BF1122" s="24"/>
      <c r="BG1122" s="24"/>
      <c r="BH1122" s="24"/>
      <c r="BI1122" s="24"/>
      <c r="BJ1122" s="24"/>
      <c r="BK1122" s="24"/>
      <c r="BL1122" s="24"/>
      <c r="BM1122" s="24"/>
      <c r="BN1122" s="24"/>
      <c r="BO1122" s="24"/>
      <c r="BP1122" s="24"/>
      <c r="BQ1122" s="24"/>
      <c r="BR1122" s="24"/>
      <c r="BS1122" s="24"/>
      <c r="BT1122" s="24"/>
      <c r="BU1122" s="24"/>
      <c r="BV1122" s="24"/>
      <c r="BW1122" s="24"/>
      <c r="BX1122" s="24"/>
      <c r="BY1122" s="24"/>
      <c r="BZ1122" s="24"/>
      <c r="CA1122" s="24"/>
      <c r="CB1122" s="24"/>
      <c r="CC1122" s="24"/>
      <c r="CD1122" s="24"/>
      <c r="CE1122" s="24"/>
    </row>
    <row r="1123" spans="46:83" x14ac:dyDescent="0.15">
      <c r="AT1123" s="24"/>
      <c r="AU1123" s="24"/>
      <c r="AV1123" s="24"/>
      <c r="AW1123" s="24"/>
      <c r="AX1123" s="24"/>
      <c r="AY1123" s="24"/>
      <c r="AZ1123" s="24"/>
      <c r="BA1123" s="24"/>
      <c r="BB1123" s="24"/>
      <c r="BC1123" s="24"/>
      <c r="BD1123" s="24"/>
      <c r="BE1123" s="24"/>
      <c r="BF1123" s="24"/>
      <c r="BG1123" s="24"/>
      <c r="BH1123" s="24"/>
      <c r="BI1123" s="24"/>
      <c r="BJ1123" s="24"/>
      <c r="BK1123" s="24"/>
      <c r="BL1123" s="24"/>
      <c r="BM1123" s="24"/>
      <c r="BN1123" s="24"/>
      <c r="BO1123" s="24"/>
      <c r="BP1123" s="24"/>
      <c r="BQ1123" s="24"/>
      <c r="BR1123" s="24"/>
      <c r="BS1123" s="24"/>
      <c r="BT1123" s="24"/>
      <c r="BU1123" s="24"/>
      <c r="BV1123" s="24"/>
      <c r="BW1123" s="24"/>
      <c r="BX1123" s="24"/>
      <c r="BY1123" s="24"/>
      <c r="BZ1123" s="24"/>
      <c r="CA1123" s="24"/>
      <c r="CB1123" s="24"/>
      <c r="CC1123" s="24"/>
      <c r="CD1123" s="24"/>
      <c r="CE1123" s="24"/>
    </row>
    <row r="1124" spans="46:83" x14ac:dyDescent="0.15">
      <c r="AT1124" s="24"/>
      <c r="AU1124" s="24"/>
      <c r="AV1124" s="24"/>
      <c r="AW1124" s="24"/>
      <c r="AX1124" s="24"/>
      <c r="AY1124" s="24"/>
      <c r="AZ1124" s="24"/>
      <c r="BA1124" s="24"/>
      <c r="BB1124" s="24"/>
      <c r="BC1124" s="24"/>
      <c r="BD1124" s="24"/>
      <c r="BE1124" s="24"/>
      <c r="BF1124" s="24"/>
      <c r="BG1124" s="24"/>
      <c r="BH1124" s="24"/>
      <c r="BI1124" s="24"/>
      <c r="BJ1124" s="24"/>
      <c r="BK1124" s="24"/>
      <c r="BL1124" s="24"/>
      <c r="BM1124" s="24"/>
      <c r="BN1124" s="24"/>
      <c r="BO1124" s="24"/>
      <c r="BP1124" s="24"/>
      <c r="BQ1124" s="24"/>
      <c r="BR1124" s="24"/>
      <c r="BS1124" s="24"/>
      <c r="BT1124" s="24"/>
      <c r="BU1124" s="24"/>
      <c r="BV1124" s="24"/>
      <c r="BW1124" s="24"/>
      <c r="BX1124" s="24"/>
      <c r="BY1124" s="24"/>
      <c r="BZ1124" s="24"/>
      <c r="CA1124" s="24"/>
      <c r="CB1124" s="24"/>
      <c r="CC1124" s="24"/>
      <c r="CD1124" s="24"/>
      <c r="CE1124" s="24"/>
    </row>
    <row r="1125" spans="46:83" x14ac:dyDescent="0.15">
      <c r="AT1125" s="24"/>
      <c r="AU1125" s="24"/>
      <c r="AV1125" s="24"/>
      <c r="AW1125" s="24"/>
      <c r="AX1125" s="24"/>
      <c r="AY1125" s="24"/>
      <c r="AZ1125" s="24"/>
      <c r="BA1125" s="24"/>
      <c r="BB1125" s="24"/>
      <c r="BC1125" s="24"/>
      <c r="BD1125" s="24"/>
      <c r="BE1125" s="24"/>
      <c r="BF1125" s="24"/>
      <c r="BG1125" s="24"/>
      <c r="BH1125" s="24"/>
      <c r="BI1125" s="24"/>
      <c r="BJ1125" s="24"/>
      <c r="BK1125" s="24"/>
      <c r="BL1125" s="24"/>
      <c r="BM1125" s="24"/>
      <c r="BN1125" s="24"/>
      <c r="BO1125" s="24"/>
      <c r="BP1125" s="24"/>
      <c r="BQ1125" s="24"/>
      <c r="BR1125" s="24"/>
      <c r="BS1125" s="24"/>
      <c r="BT1125" s="24"/>
      <c r="BU1125" s="24"/>
      <c r="BV1125" s="24"/>
      <c r="BW1125" s="24"/>
      <c r="BX1125" s="24"/>
      <c r="BY1125" s="24"/>
      <c r="BZ1125" s="24"/>
      <c r="CA1125" s="24"/>
      <c r="CB1125" s="24"/>
      <c r="CC1125" s="24"/>
      <c r="CD1125" s="24"/>
      <c r="CE1125" s="24"/>
    </row>
    <row r="1126" spans="46:83" x14ac:dyDescent="0.15">
      <c r="AT1126" s="24"/>
      <c r="AU1126" s="24"/>
      <c r="AV1126" s="24"/>
      <c r="AW1126" s="24"/>
      <c r="AX1126" s="24"/>
      <c r="AY1126" s="24"/>
      <c r="AZ1126" s="24"/>
      <c r="BA1126" s="24"/>
      <c r="BB1126" s="24"/>
      <c r="BC1126" s="24"/>
      <c r="BD1126" s="24"/>
      <c r="BE1126" s="24"/>
      <c r="BF1126" s="24"/>
      <c r="BG1126" s="24"/>
      <c r="BH1126" s="24"/>
      <c r="BI1126" s="24"/>
      <c r="BJ1126" s="24"/>
      <c r="BK1126" s="24"/>
      <c r="BL1126" s="24"/>
      <c r="BM1126" s="24"/>
      <c r="BN1126" s="24"/>
      <c r="BO1126" s="24"/>
      <c r="BP1126" s="24"/>
      <c r="BQ1126" s="24"/>
      <c r="BR1126" s="24"/>
      <c r="BS1126" s="24"/>
      <c r="BT1126" s="24"/>
      <c r="BU1126" s="24"/>
      <c r="BV1126" s="24"/>
      <c r="BW1126" s="24"/>
      <c r="BX1126" s="24"/>
      <c r="BY1126" s="24"/>
      <c r="BZ1126" s="24"/>
      <c r="CA1126" s="24"/>
      <c r="CB1126" s="24"/>
      <c r="CC1126" s="24"/>
      <c r="CD1126" s="24"/>
      <c r="CE1126" s="24"/>
    </row>
    <row r="1127" spans="46:83" x14ac:dyDescent="0.15">
      <c r="AT1127" s="24"/>
      <c r="AU1127" s="24"/>
      <c r="AV1127" s="24"/>
      <c r="AW1127" s="24"/>
      <c r="AX1127" s="24"/>
      <c r="AY1127" s="24"/>
      <c r="AZ1127" s="24"/>
      <c r="BA1127" s="24"/>
      <c r="BB1127" s="24"/>
      <c r="BC1127" s="24"/>
      <c r="BD1127" s="24"/>
      <c r="BE1127" s="24"/>
      <c r="BF1127" s="24"/>
      <c r="BG1127" s="24"/>
      <c r="BH1127" s="24"/>
      <c r="BI1127" s="24"/>
      <c r="BJ1127" s="24"/>
      <c r="BK1127" s="24"/>
      <c r="BL1127" s="24"/>
      <c r="BM1127" s="24"/>
      <c r="BN1127" s="24"/>
      <c r="BO1127" s="24"/>
      <c r="BP1127" s="24"/>
      <c r="BQ1127" s="24"/>
      <c r="BR1127" s="24"/>
      <c r="BS1127" s="24"/>
      <c r="BT1127" s="24"/>
      <c r="BU1127" s="24"/>
      <c r="BV1127" s="24"/>
      <c r="BW1127" s="24"/>
      <c r="BX1127" s="24"/>
      <c r="BY1127" s="24"/>
      <c r="BZ1127" s="24"/>
      <c r="CA1127" s="24"/>
      <c r="CB1127" s="24"/>
      <c r="CC1127" s="24"/>
      <c r="CD1127" s="24"/>
      <c r="CE1127" s="24"/>
    </row>
    <row r="1128" spans="46:83" x14ac:dyDescent="0.15">
      <c r="AT1128" s="24"/>
      <c r="AU1128" s="24"/>
      <c r="AV1128" s="24"/>
      <c r="AW1128" s="24"/>
      <c r="AX1128" s="24"/>
      <c r="AY1128" s="24"/>
      <c r="AZ1128" s="24"/>
      <c r="BA1128" s="24"/>
      <c r="BB1128" s="24"/>
      <c r="BC1128" s="24"/>
      <c r="BD1128" s="24"/>
      <c r="BE1128" s="24"/>
      <c r="BF1128" s="24"/>
      <c r="BG1128" s="24"/>
      <c r="BH1128" s="24"/>
      <c r="BI1128" s="24"/>
      <c r="BJ1128" s="24"/>
      <c r="BK1128" s="24"/>
      <c r="BL1128" s="24"/>
      <c r="BM1128" s="24"/>
      <c r="BN1128" s="24"/>
      <c r="BO1128" s="24"/>
      <c r="BP1128" s="24"/>
      <c r="BQ1128" s="24"/>
      <c r="BR1128" s="24"/>
      <c r="BS1128" s="24"/>
      <c r="BT1128" s="24"/>
      <c r="BU1128" s="24"/>
      <c r="BV1128" s="24"/>
      <c r="BW1128" s="24"/>
      <c r="BX1128" s="24"/>
      <c r="BY1128" s="24"/>
      <c r="BZ1128" s="24"/>
      <c r="CA1128" s="24"/>
      <c r="CB1128" s="24"/>
      <c r="CC1128" s="24"/>
      <c r="CD1128" s="24"/>
      <c r="CE1128" s="24"/>
    </row>
    <row r="1129" spans="46:83" x14ac:dyDescent="0.15">
      <c r="AT1129" s="24"/>
      <c r="AU1129" s="24"/>
      <c r="AV1129" s="24"/>
      <c r="AW1129" s="24"/>
      <c r="AX1129" s="24"/>
      <c r="AY1129" s="24"/>
      <c r="AZ1129" s="24"/>
      <c r="BA1129" s="24"/>
      <c r="BB1129" s="24"/>
      <c r="BC1129" s="24"/>
      <c r="BD1129" s="24"/>
      <c r="BE1129" s="24"/>
      <c r="BF1129" s="24"/>
      <c r="BG1129" s="24"/>
      <c r="BH1129" s="24"/>
      <c r="BI1129" s="24"/>
      <c r="BJ1129" s="24"/>
      <c r="BK1129" s="24"/>
      <c r="BL1129" s="24"/>
      <c r="BM1129" s="24"/>
      <c r="BN1129" s="24"/>
      <c r="BO1129" s="24"/>
      <c r="BP1129" s="24"/>
      <c r="BQ1129" s="24"/>
      <c r="BR1129" s="24"/>
      <c r="BS1129" s="24"/>
      <c r="BT1129" s="24"/>
      <c r="BU1129" s="24"/>
      <c r="BV1129" s="24"/>
      <c r="BW1129" s="24"/>
      <c r="BX1129" s="24"/>
      <c r="BY1129" s="24"/>
      <c r="BZ1129" s="24"/>
      <c r="CA1129" s="24"/>
      <c r="CB1129" s="24"/>
      <c r="CC1129" s="24"/>
      <c r="CD1129" s="24"/>
      <c r="CE1129" s="24"/>
    </row>
    <row r="1130" spans="46:83" x14ac:dyDescent="0.15">
      <c r="AT1130" s="24"/>
      <c r="AU1130" s="24"/>
      <c r="AV1130" s="24"/>
      <c r="AW1130" s="24"/>
      <c r="AX1130" s="24"/>
      <c r="AY1130" s="24"/>
      <c r="AZ1130" s="24"/>
      <c r="BA1130" s="24"/>
      <c r="BB1130" s="24"/>
      <c r="BC1130" s="24"/>
      <c r="BD1130" s="24"/>
      <c r="BE1130" s="24"/>
      <c r="BF1130" s="24"/>
      <c r="BG1130" s="24"/>
      <c r="BH1130" s="24"/>
      <c r="BI1130" s="24"/>
      <c r="BJ1130" s="24"/>
      <c r="BK1130" s="24"/>
      <c r="BL1130" s="24"/>
      <c r="BM1130" s="24"/>
      <c r="BN1130" s="24"/>
      <c r="BO1130" s="24"/>
      <c r="BP1130" s="24"/>
      <c r="BQ1130" s="24"/>
      <c r="BR1130" s="24"/>
      <c r="BS1130" s="24"/>
      <c r="BT1130" s="24"/>
      <c r="BU1130" s="24"/>
      <c r="BV1130" s="24"/>
      <c r="BW1130" s="24"/>
      <c r="BX1130" s="24"/>
      <c r="BY1130" s="24"/>
      <c r="BZ1130" s="24"/>
      <c r="CA1130" s="24"/>
      <c r="CB1130" s="24"/>
      <c r="CC1130" s="24"/>
      <c r="CD1130" s="24"/>
      <c r="CE1130" s="24"/>
    </row>
    <row r="1131" spans="46:83" x14ac:dyDescent="0.15">
      <c r="AT1131" s="24"/>
      <c r="AU1131" s="24"/>
      <c r="AV1131" s="24"/>
      <c r="AW1131" s="24"/>
      <c r="AX1131" s="24"/>
      <c r="AY1131" s="24"/>
      <c r="AZ1131" s="24"/>
      <c r="BA1131" s="24"/>
      <c r="BB1131" s="24"/>
      <c r="BC1131" s="24"/>
      <c r="BD1131" s="24"/>
      <c r="BE1131" s="24"/>
      <c r="BF1131" s="24"/>
      <c r="BG1131" s="24"/>
      <c r="BH1131" s="24"/>
      <c r="BI1131" s="24"/>
      <c r="BJ1131" s="24"/>
      <c r="BK1131" s="24"/>
      <c r="BL1131" s="24"/>
      <c r="BM1131" s="24"/>
      <c r="BN1131" s="24"/>
      <c r="BO1131" s="24"/>
      <c r="BP1131" s="24"/>
      <c r="BQ1131" s="24"/>
      <c r="BR1131" s="24"/>
      <c r="BS1131" s="24"/>
      <c r="BT1131" s="24"/>
      <c r="BU1131" s="24"/>
      <c r="BV1131" s="24"/>
      <c r="BW1131" s="24"/>
      <c r="BX1131" s="24"/>
      <c r="BY1131" s="24"/>
      <c r="BZ1131" s="24"/>
      <c r="CA1131" s="24"/>
      <c r="CB1131" s="24"/>
      <c r="CC1131" s="24"/>
      <c r="CD1131" s="24"/>
      <c r="CE1131" s="24"/>
    </row>
    <row r="1132" spans="46:83" x14ac:dyDescent="0.15">
      <c r="AT1132" s="24"/>
      <c r="AU1132" s="24"/>
      <c r="AV1132" s="24"/>
      <c r="AW1132" s="24"/>
      <c r="AX1132" s="24"/>
      <c r="AY1132" s="24"/>
      <c r="AZ1132" s="24"/>
      <c r="BA1132" s="24"/>
      <c r="BB1132" s="24"/>
      <c r="BC1132" s="24"/>
      <c r="BD1132" s="24"/>
      <c r="BE1132" s="24"/>
      <c r="BF1132" s="24"/>
      <c r="BG1132" s="24"/>
      <c r="BH1132" s="24"/>
      <c r="BI1132" s="24"/>
      <c r="BJ1132" s="24"/>
      <c r="BK1132" s="24"/>
      <c r="BL1132" s="24"/>
      <c r="BM1132" s="24"/>
      <c r="BN1132" s="24"/>
      <c r="BO1132" s="24"/>
      <c r="BP1132" s="24"/>
      <c r="BQ1132" s="24"/>
      <c r="BR1132" s="24"/>
      <c r="BS1132" s="24"/>
      <c r="BT1132" s="24"/>
      <c r="BU1132" s="24"/>
      <c r="BV1132" s="24"/>
      <c r="BW1132" s="24"/>
      <c r="BX1132" s="24"/>
      <c r="BY1132" s="24"/>
      <c r="BZ1132" s="24"/>
      <c r="CA1132" s="24"/>
      <c r="CB1132" s="24"/>
      <c r="CC1132" s="24"/>
      <c r="CD1132" s="24"/>
      <c r="CE1132" s="24"/>
    </row>
    <row r="1133" spans="46:83" x14ac:dyDescent="0.15">
      <c r="AT1133" s="24"/>
      <c r="AU1133" s="24"/>
      <c r="AV1133" s="24"/>
      <c r="AW1133" s="24"/>
      <c r="AX1133" s="24"/>
      <c r="AY1133" s="24"/>
      <c r="AZ1133" s="24"/>
      <c r="BA1133" s="24"/>
      <c r="BB1133" s="24"/>
      <c r="BC1133" s="24"/>
      <c r="BD1133" s="24"/>
      <c r="BE1133" s="24"/>
      <c r="BF1133" s="24"/>
      <c r="BG1133" s="24"/>
      <c r="BH1133" s="24"/>
      <c r="BI1133" s="24"/>
      <c r="BJ1133" s="24"/>
      <c r="BK1133" s="24"/>
      <c r="BL1133" s="24"/>
      <c r="BM1133" s="24"/>
      <c r="BN1133" s="24"/>
      <c r="BO1133" s="24"/>
      <c r="BP1133" s="24"/>
      <c r="BQ1133" s="24"/>
      <c r="BR1133" s="24"/>
      <c r="BS1133" s="24"/>
      <c r="BT1133" s="24"/>
      <c r="BU1133" s="24"/>
      <c r="BV1133" s="24"/>
      <c r="BW1133" s="24"/>
      <c r="BX1133" s="24"/>
      <c r="BY1133" s="24"/>
      <c r="BZ1133" s="24"/>
      <c r="CA1133" s="24"/>
      <c r="CB1133" s="24"/>
      <c r="CC1133" s="24"/>
      <c r="CD1133" s="24"/>
      <c r="CE1133" s="24"/>
    </row>
    <row r="1134" spans="46:83" x14ac:dyDescent="0.15">
      <c r="AT1134" s="24"/>
      <c r="AU1134" s="24"/>
      <c r="AV1134" s="24"/>
      <c r="AW1134" s="24"/>
      <c r="AX1134" s="24"/>
      <c r="AY1134" s="24"/>
      <c r="AZ1134" s="24"/>
      <c r="BA1134" s="24"/>
      <c r="BB1134" s="24"/>
      <c r="BC1134" s="24"/>
      <c r="BD1134" s="24"/>
      <c r="BE1134" s="24"/>
      <c r="BF1134" s="24"/>
      <c r="BG1134" s="24"/>
      <c r="BH1134" s="24"/>
      <c r="BI1134" s="24"/>
      <c r="BJ1134" s="24"/>
      <c r="BK1134" s="24"/>
      <c r="BL1134" s="24"/>
      <c r="BM1134" s="24"/>
      <c r="BN1134" s="24"/>
      <c r="BO1134" s="24"/>
      <c r="BP1134" s="24"/>
      <c r="BQ1134" s="24"/>
      <c r="BR1134" s="24"/>
      <c r="BS1134" s="24"/>
      <c r="BT1134" s="24"/>
      <c r="BU1134" s="24"/>
      <c r="BV1134" s="24"/>
      <c r="BW1134" s="24"/>
      <c r="BX1134" s="24"/>
      <c r="BY1134" s="24"/>
      <c r="BZ1134" s="24"/>
      <c r="CA1134" s="24"/>
      <c r="CB1134" s="24"/>
      <c r="CC1134" s="24"/>
      <c r="CD1134" s="24"/>
      <c r="CE1134" s="24"/>
    </row>
    <row r="1135" spans="46:83" x14ac:dyDescent="0.15">
      <c r="AT1135" s="24"/>
      <c r="AU1135" s="24"/>
      <c r="AV1135" s="24"/>
      <c r="AW1135" s="24"/>
      <c r="AX1135" s="24"/>
      <c r="AY1135" s="24"/>
      <c r="AZ1135" s="24"/>
      <c r="BA1135" s="24"/>
      <c r="BB1135" s="24"/>
      <c r="BC1135" s="24"/>
      <c r="BD1135" s="24"/>
      <c r="BE1135" s="24"/>
      <c r="BF1135" s="24"/>
      <c r="BG1135" s="24"/>
      <c r="BH1135" s="24"/>
      <c r="BI1135" s="24"/>
      <c r="BJ1135" s="24"/>
      <c r="BK1135" s="24"/>
      <c r="BL1135" s="24"/>
      <c r="BM1135" s="24"/>
      <c r="BN1135" s="24"/>
      <c r="BO1135" s="24"/>
      <c r="BP1135" s="24"/>
      <c r="BQ1135" s="24"/>
      <c r="BR1135" s="24"/>
      <c r="BS1135" s="24"/>
      <c r="BT1135" s="24"/>
      <c r="BU1135" s="24"/>
      <c r="BV1135" s="24"/>
      <c r="BW1135" s="24"/>
      <c r="BX1135" s="24"/>
      <c r="BY1135" s="24"/>
      <c r="BZ1135" s="24"/>
      <c r="CA1135" s="24"/>
      <c r="CB1135" s="24"/>
      <c r="CC1135" s="24"/>
      <c r="CD1135" s="24"/>
      <c r="CE1135" s="24"/>
    </row>
    <row r="1136" spans="46:83" x14ac:dyDescent="0.15">
      <c r="AT1136" s="24"/>
      <c r="AU1136" s="24"/>
      <c r="AV1136" s="24"/>
      <c r="AW1136" s="24"/>
      <c r="AX1136" s="24"/>
      <c r="AY1136" s="24"/>
      <c r="AZ1136" s="24"/>
      <c r="BA1136" s="24"/>
      <c r="BB1136" s="24"/>
      <c r="BC1136" s="24"/>
      <c r="BD1136" s="24"/>
      <c r="BE1136" s="24"/>
      <c r="BF1136" s="24"/>
      <c r="BG1136" s="24"/>
      <c r="BH1136" s="24"/>
      <c r="BI1136" s="24"/>
      <c r="BJ1136" s="24"/>
      <c r="BK1136" s="24"/>
      <c r="BL1136" s="24"/>
      <c r="BM1136" s="24"/>
      <c r="BN1136" s="24"/>
      <c r="BO1136" s="24"/>
      <c r="BP1136" s="24"/>
      <c r="BQ1136" s="24"/>
      <c r="BR1136" s="24"/>
      <c r="BS1136" s="24"/>
      <c r="BT1136" s="24"/>
      <c r="BU1136" s="24"/>
      <c r="BV1136" s="24"/>
      <c r="BW1136" s="24"/>
      <c r="BX1136" s="24"/>
      <c r="BY1136" s="24"/>
      <c r="BZ1136" s="24"/>
      <c r="CA1136" s="24"/>
      <c r="CB1136" s="24"/>
      <c r="CC1136" s="24"/>
      <c r="CD1136" s="24"/>
      <c r="CE1136" s="24"/>
    </row>
    <row r="1137" spans="46:83" x14ac:dyDescent="0.15">
      <c r="AT1137" s="24"/>
      <c r="AU1137" s="24"/>
      <c r="AV1137" s="24"/>
      <c r="AW1137" s="24"/>
      <c r="AX1137" s="24"/>
      <c r="AY1137" s="24"/>
      <c r="AZ1137" s="24"/>
      <c r="BA1137" s="24"/>
      <c r="BB1137" s="24"/>
      <c r="BC1137" s="24"/>
      <c r="BD1137" s="24"/>
      <c r="BE1137" s="24"/>
      <c r="BF1137" s="24"/>
      <c r="BG1137" s="24"/>
      <c r="BH1137" s="24"/>
      <c r="BI1137" s="24"/>
      <c r="BJ1137" s="24"/>
      <c r="BK1137" s="24"/>
      <c r="BL1137" s="24"/>
      <c r="BM1137" s="24"/>
      <c r="BN1137" s="24"/>
      <c r="BO1137" s="24"/>
      <c r="BP1137" s="24"/>
      <c r="BQ1137" s="24"/>
      <c r="BR1137" s="24"/>
      <c r="BS1137" s="24"/>
      <c r="BT1137" s="24"/>
      <c r="BU1137" s="24"/>
      <c r="BV1137" s="24"/>
      <c r="BW1137" s="24"/>
      <c r="BX1137" s="24"/>
      <c r="BY1137" s="24"/>
      <c r="BZ1137" s="24"/>
      <c r="CA1137" s="24"/>
      <c r="CB1137" s="24"/>
      <c r="CC1137" s="24"/>
      <c r="CD1137" s="24"/>
      <c r="CE1137" s="24"/>
    </row>
    <row r="1138" spans="46:83" x14ac:dyDescent="0.15">
      <c r="AT1138" s="24"/>
      <c r="AU1138" s="24"/>
      <c r="AV1138" s="24"/>
      <c r="AW1138" s="24"/>
      <c r="AX1138" s="24"/>
      <c r="AY1138" s="24"/>
      <c r="AZ1138" s="24"/>
      <c r="BA1138" s="24"/>
      <c r="BB1138" s="24"/>
      <c r="BC1138" s="24"/>
      <c r="BD1138" s="24"/>
      <c r="BE1138" s="24"/>
      <c r="BF1138" s="24"/>
      <c r="BG1138" s="24"/>
      <c r="BH1138" s="24"/>
      <c r="BI1138" s="24"/>
      <c r="BJ1138" s="24"/>
      <c r="BK1138" s="24"/>
      <c r="BL1138" s="24"/>
      <c r="BM1138" s="24"/>
      <c r="BN1138" s="24"/>
      <c r="BO1138" s="24"/>
      <c r="BP1138" s="24"/>
      <c r="BQ1138" s="24"/>
      <c r="BR1138" s="24"/>
      <c r="BS1138" s="24"/>
      <c r="BT1138" s="24"/>
      <c r="BU1138" s="24"/>
      <c r="BV1138" s="24"/>
      <c r="BW1138" s="24"/>
      <c r="BX1138" s="24"/>
      <c r="BY1138" s="24"/>
      <c r="BZ1138" s="24"/>
      <c r="CA1138" s="24"/>
      <c r="CB1138" s="24"/>
      <c r="CC1138" s="24"/>
      <c r="CD1138" s="24"/>
      <c r="CE1138" s="24"/>
    </row>
    <row r="1139" spans="46:83" x14ac:dyDescent="0.15">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row>
    <row r="1140" spans="46:83" x14ac:dyDescent="0.15">
      <c r="AT1140" s="24"/>
      <c r="AU1140" s="24"/>
      <c r="AV1140" s="24"/>
      <c r="AW1140" s="24"/>
      <c r="AX1140" s="24"/>
      <c r="AY1140" s="24"/>
      <c r="AZ1140" s="24"/>
      <c r="BA1140" s="24"/>
      <c r="BB1140" s="24"/>
      <c r="BC1140" s="24"/>
      <c r="BD1140" s="24"/>
      <c r="BE1140" s="24"/>
      <c r="BF1140" s="24"/>
      <c r="BG1140" s="24"/>
      <c r="BH1140" s="24"/>
      <c r="BI1140" s="24"/>
      <c r="BJ1140" s="24"/>
      <c r="BK1140" s="24"/>
      <c r="BL1140" s="24"/>
      <c r="BM1140" s="24"/>
      <c r="BN1140" s="24"/>
      <c r="BO1140" s="24"/>
      <c r="BP1140" s="24"/>
      <c r="BQ1140" s="24"/>
      <c r="BR1140" s="24"/>
      <c r="BS1140" s="24"/>
      <c r="BT1140" s="24"/>
      <c r="BU1140" s="24"/>
      <c r="BV1140" s="24"/>
      <c r="BW1140" s="24"/>
      <c r="BX1140" s="24"/>
      <c r="BY1140" s="24"/>
      <c r="BZ1140" s="24"/>
      <c r="CA1140" s="24"/>
      <c r="CB1140" s="24"/>
      <c r="CC1140" s="24"/>
      <c r="CD1140" s="24"/>
      <c r="CE1140" s="24"/>
    </row>
    <row r="1141" spans="46:83" x14ac:dyDescent="0.15">
      <c r="AT1141" s="24"/>
      <c r="AU1141" s="24"/>
      <c r="AV1141" s="24"/>
      <c r="AW1141" s="24"/>
      <c r="AX1141" s="24"/>
      <c r="AY1141" s="24"/>
      <c r="AZ1141" s="24"/>
      <c r="BA1141" s="24"/>
      <c r="BB1141" s="24"/>
      <c r="BC1141" s="24"/>
      <c r="BD1141" s="24"/>
      <c r="BE1141" s="24"/>
      <c r="BF1141" s="24"/>
      <c r="BG1141" s="24"/>
      <c r="BH1141" s="24"/>
      <c r="BI1141" s="24"/>
      <c r="BJ1141" s="24"/>
      <c r="BK1141" s="24"/>
      <c r="BL1141" s="24"/>
      <c r="BM1141" s="24"/>
      <c r="BN1141" s="24"/>
      <c r="BO1141" s="24"/>
      <c r="BP1141" s="24"/>
      <c r="BQ1141" s="24"/>
      <c r="BR1141" s="24"/>
      <c r="BS1141" s="24"/>
      <c r="BT1141" s="24"/>
      <c r="BU1141" s="24"/>
      <c r="BV1141" s="24"/>
      <c r="BW1141" s="24"/>
      <c r="BX1141" s="24"/>
      <c r="BY1141" s="24"/>
      <c r="BZ1141" s="24"/>
      <c r="CA1141" s="24"/>
      <c r="CB1141" s="24"/>
      <c r="CC1141" s="24"/>
      <c r="CD1141" s="24"/>
      <c r="CE1141" s="24"/>
    </row>
    <row r="1142" spans="46:83" x14ac:dyDescent="0.15">
      <c r="AT1142" s="24"/>
      <c r="AU1142" s="24"/>
      <c r="AV1142" s="24"/>
      <c r="AW1142" s="24"/>
      <c r="AX1142" s="24"/>
      <c r="AY1142" s="24"/>
      <c r="AZ1142" s="24"/>
      <c r="BA1142" s="24"/>
      <c r="BB1142" s="24"/>
      <c r="BC1142" s="24"/>
      <c r="BD1142" s="24"/>
      <c r="BE1142" s="24"/>
      <c r="BF1142" s="24"/>
      <c r="BG1142" s="24"/>
      <c r="BH1142" s="24"/>
      <c r="BI1142" s="24"/>
      <c r="BJ1142" s="24"/>
      <c r="BK1142" s="24"/>
      <c r="BL1142" s="24"/>
      <c r="BM1142" s="24"/>
      <c r="BN1142" s="24"/>
      <c r="BO1142" s="24"/>
      <c r="BP1142" s="24"/>
      <c r="BQ1142" s="24"/>
      <c r="BR1142" s="24"/>
      <c r="BS1142" s="24"/>
      <c r="BT1142" s="24"/>
      <c r="BU1142" s="24"/>
      <c r="BV1142" s="24"/>
      <c r="BW1142" s="24"/>
      <c r="BX1142" s="24"/>
      <c r="BY1142" s="24"/>
      <c r="BZ1142" s="24"/>
      <c r="CA1142" s="24"/>
      <c r="CB1142" s="24"/>
      <c r="CC1142" s="24"/>
      <c r="CD1142" s="24"/>
      <c r="CE1142" s="24"/>
    </row>
    <row r="1143" spans="46:83" x14ac:dyDescent="0.15">
      <c r="AT1143" s="24"/>
      <c r="AU1143" s="24"/>
      <c r="AV1143" s="24"/>
      <c r="AW1143" s="24"/>
      <c r="AX1143" s="24"/>
      <c r="AY1143" s="24"/>
      <c r="AZ1143" s="24"/>
      <c r="BA1143" s="24"/>
      <c r="BB1143" s="24"/>
      <c r="BC1143" s="24"/>
      <c r="BD1143" s="24"/>
      <c r="BE1143" s="24"/>
      <c r="BF1143" s="24"/>
      <c r="BG1143" s="24"/>
      <c r="BH1143" s="24"/>
      <c r="BI1143" s="24"/>
      <c r="BJ1143" s="24"/>
      <c r="BK1143" s="24"/>
      <c r="BL1143" s="24"/>
      <c r="BM1143" s="24"/>
      <c r="BN1143" s="24"/>
      <c r="BO1143" s="24"/>
      <c r="BP1143" s="24"/>
      <c r="BQ1143" s="24"/>
      <c r="BR1143" s="24"/>
      <c r="BS1143" s="24"/>
      <c r="BT1143" s="24"/>
      <c r="BU1143" s="24"/>
      <c r="BV1143" s="24"/>
      <c r="BW1143" s="24"/>
      <c r="BX1143" s="24"/>
      <c r="BY1143" s="24"/>
      <c r="BZ1143" s="24"/>
      <c r="CA1143" s="24"/>
      <c r="CB1143" s="24"/>
      <c r="CC1143" s="24"/>
      <c r="CD1143" s="24"/>
      <c r="CE1143" s="24"/>
    </row>
    <row r="1144" spans="46:83" x14ac:dyDescent="0.15">
      <c r="AT1144" s="24"/>
      <c r="AU1144" s="24"/>
      <c r="AV1144" s="24"/>
      <c r="AW1144" s="24"/>
      <c r="AX1144" s="24"/>
      <c r="AY1144" s="24"/>
      <c r="AZ1144" s="24"/>
      <c r="BA1144" s="24"/>
      <c r="BB1144" s="24"/>
      <c r="BC1144" s="24"/>
      <c r="BD1144" s="24"/>
      <c r="BE1144" s="24"/>
      <c r="BF1144" s="24"/>
      <c r="BG1144" s="24"/>
      <c r="BH1144" s="24"/>
      <c r="BI1144" s="24"/>
      <c r="BJ1144" s="24"/>
      <c r="BK1144" s="24"/>
      <c r="BL1144" s="24"/>
      <c r="BM1144" s="24"/>
      <c r="BN1144" s="24"/>
      <c r="BO1144" s="24"/>
      <c r="BP1144" s="24"/>
      <c r="BQ1144" s="24"/>
      <c r="BR1144" s="24"/>
      <c r="BS1144" s="24"/>
      <c r="BT1144" s="24"/>
      <c r="BU1144" s="24"/>
      <c r="BV1144" s="24"/>
      <c r="BW1144" s="24"/>
      <c r="BX1144" s="24"/>
      <c r="BY1144" s="24"/>
      <c r="BZ1144" s="24"/>
      <c r="CA1144" s="24"/>
      <c r="CB1144" s="24"/>
      <c r="CC1144" s="24"/>
      <c r="CD1144" s="24"/>
      <c r="CE1144" s="24"/>
    </row>
    <row r="1145" spans="46:83" x14ac:dyDescent="0.15">
      <c r="AT1145" s="24"/>
      <c r="AU1145" s="24"/>
      <c r="AV1145" s="24"/>
      <c r="AW1145" s="24"/>
      <c r="AX1145" s="24"/>
      <c r="AY1145" s="24"/>
      <c r="AZ1145" s="24"/>
      <c r="BA1145" s="24"/>
      <c r="BB1145" s="24"/>
      <c r="BC1145" s="24"/>
      <c r="BD1145" s="24"/>
      <c r="BE1145" s="24"/>
      <c r="BF1145" s="24"/>
      <c r="BG1145" s="24"/>
      <c r="BH1145" s="24"/>
      <c r="BI1145" s="24"/>
      <c r="BJ1145" s="24"/>
      <c r="BK1145" s="24"/>
      <c r="BL1145" s="24"/>
      <c r="BM1145" s="24"/>
      <c r="BN1145" s="24"/>
      <c r="BO1145" s="24"/>
      <c r="BP1145" s="24"/>
      <c r="BQ1145" s="24"/>
      <c r="BR1145" s="24"/>
      <c r="BS1145" s="24"/>
      <c r="BT1145" s="24"/>
      <c r="BU1145" s="24"/>
      <c r="BV1145" s="24"/>
      <c r="BW1145" s="24"/>
      <c r="BX1145" s="24"/>
      <c r="BY1145" s="24"/>
      <c r="BZ1145" s="24"/>
      <c r="CA1145" s="24"/>
      <c r="CB1145" s="24"/>
      <c r="CC1145" s="24"/>
      <c r="CD1145" s="24"/>
      <c r="CE1145" s="24"/>
    </row>
    <row r="1146" spans="46:83" x14ac:dyDescent="0.15">
      <c r="AT1146" s="24"/>
      <c r="AU1146" s="24"/>
      <c r="AV1146" s="24"/>
      <c r="AW1146" s="24"/>
      <c r="AX1146" s="24"/>
      <c r="AY1146" s="24"/>
      <c r="AZ1146" s="24"/>
      <c r="BA1146" s="24"/>
      <c r="BB1146" s="24"/>
      <c r="BC1146" s="24"/>
      <c r="BD1146" s="24"/>
      <c r="BE1146" s="24"/>
      <c r="BF1146" s="24"/>
      <c r="BG1146" s="24"/>
      <c r="BH1146" s="24"/>
      <c r="BI1146" s="24"/>
      <c r="BJ1146" s="24"/>
      <c r="BK1146" s="24"/>
      <c r="BL1146" s="24"/>
      <c r="BM1146" s="24"/>
      <c r="BN1146" s="24"/>
      <c r="BO1146" s="24"/>
      <c r="BP1146" s="24"/>
      <c r="BQ1146" s="24"/>
      <c r="BR1146" s="24"/>
      <c r="BS1146" s="24"/>
      <c r="BT1146" s="24"/>
      <c r="BU1146" s="24"/>
      <c r="BV1146" s="24"/>
      <c r="BW1146" s="24"/>
      <c r="BX1146" s="24"/>
      <c r="BY1146" s="24"/>
      <c r="BZ1146" s="24"/>
      <c r="CA1146" s="24"/>
      <c r="CB1146" s="24"/>
      <c r="CC1146" s="24"/>
      <c r="CD1146" s="24"/>
      <c r="CE1146" s="24"/>
    </row>
    <row r="1147" spans="46:83" x14ac:dyDescent="0.15">
      <c r="AT1147" s="24"/>
      <c r="AU1147" s="24"/>
      <c r="AV1147" s="24"/>
      <c r="AW1147" s="24"/>
      <c r="AX1147" s="24"/>
      <c r="AY1147" s="24"/>
      <c r="AZ1147" s="24"/>
      <c r="BA1147" s="24"/>
      <c r="BB1147" s="24"/>
      <c r="BC1147" s="24"/>
      <c r="BD1147" s="24"/>
      <c r="BE1147" s="24"/>
      <c r="BF1147" s="24"/>
      <c r="BG1147" s="24"/>
      <c r="BH1147" s="24"/>
      <c r="BI1147" s="24"/>
      <c r="BJ1147" s="24"/>
      <c r="BK1147" s="24"/>
      <c r="BL1147" s="24"/>
      <c r="BM1147" s="24"/>
      <c r="BN1147" s="24"/>
      <c r="BO1147" s="24"/>
      <c r="BP1147" s="24"/>
      <c r="BQ1147" s="24"/>
      <c r="BR1147" s="24"/>
      <c r="BS1147" s="24"/>
      <c r="BT1147" s="24"/>
      <c r="BU1147" s="24"/>
      <c r="BV1147" s="24"/>
      <c r="BW1147" s="24"/>
      <c r="BX1147" s="24"/>
      <c r="BY1147" s="24"/>
      <c r="BZ1147" s="24"/>
      <c r="CA1147" s="24"/>
      <c r="CB1147" s="24"/>
      <c r="CC1147" s="24"/>
      <c r="CD1147" s="24"/>
      <c r="CE1147" s="24"/>
    </row>
    <row r="1148" spans="46:83" x14ac:dyDescent="0.15">
      <c r="AT1148" s="24"/>
      <c r="AU1148" s="24"/>
      <c r="AV1148" s="24"/>
      <c r="AW1148" s="24"/>
      <c r="AX1148" s="24"/>
      <c r="AY1148" s="24"/>
      <c r="AZ1148" s="24"/>
      <c r="BA1148" s="24"/>
      <c r="BB1148" s="24"/>
      <c r="BC1148" s="24"/>
      <c r="BD1148" s="24"/>
      <c r="BE1148" s="24"/>
      <c r="BF1148" s="24"/>
      <c r="BG1148" s="24"/>
      <c r="BH1148" s="24"/>
      <c r="BI1148" s="24"/>
      <c r="BJ1148" s="24"/>
      <c r="BK1148" s="24"/>
      <c r="BL1148" s="24"/>
      <c r="BM1148" s="24"/>
      <c r="BN1148" s="24"/>
      <c r="BO1148" s="24"/>
      <c r="BP1148" s="24"/>
      <c r="BQ1148" s="24"/>
      <c r="BR1148" s="24"/>
      <c r="BS1148" s="24"/>
      <c r="BT1148" s="24"/>
      <c r="BU1148" s="24"/>
      <c r="BV1148" s="24"/>
      <c r="BW1148" s="24"/>
      <c r="BX1148" s="24"/>
      <c r="BY1148" s="24"/>
      <c r="BZ1148" s="24"/>
      <c r="CA1148" s="24"/>
      <c r="CB1148" s="24"/>
      <c r="CC1148" s="24"/>
      <c r="CD1148" s="24"/>
      <c r="CE1148" s="24"/>
    </row>
    <row r="1149" spans="46:83" x14ac:dyDescent="0.15">
      <c r="AT1149" s="24"/>
      <c r="AU1149" s="24"/>
      <c r="AV1149" s="24"/>
      <c r="AW1149" s="24"/>
      <c r="AX1149" s="24"/>
      <c r="AY1149" s="24"/>
      <c r="AZ1149" s="24"/>
      <c r="BA1149" s="24"/>
      <c r="BB1149" s="24"/>
      <c r="BC1149" s="24"/>
      <c r="BD1149" s="24"/>
      <c r="BE1149" s="24"/>
      <c r="BF1149" s="24"/>
      <c r="BG1149" s="24"/>
      <c r="BH1149" s="24"/>
      <c r="BI1149" s="24"/>
      <c r="BJ1149" s="24"/>
      <c r="BK1149" s="24"/>
      <c r="BL1149" s="24"/>
      <c r="BM1149" s="24"/>
      <c r="BN1149" s="24"/>
      <c r="BO1149" s="24"/>
      <c r="BP1149" s="24"/>
      <c r="BQ1149" s="24"/>
      <c r="BR1149" s="24"/>
      <c r="BS1149" s="24"/>
      <c r="BT1149" s="24"/>
      <c r="BU1149" s="24"/>
      <c r="BV1149" s="24"/>
      <c r="BW1149" s="24"/>
      <c r="BX1149" s="24"/>
      <c r="BY1149" s="24"/>
      <c r="BZ1149" s="24"/>
      <c r="CA1149" s="24"/>
      <c r="CB1149" s="24"/>
      <c r="CC1149" s="24"/>
      <c r="CD1149" s="24"/>
      <c r="CE1149" s="24"/>
    </row>
    <row r="1150" spans="46:83" x14ac:dyDescent="0.15">
      <c r="AT1150" s="24"/>
      <c r="AU1150" s="24"/>
      <c r="AV1150" s="24"/>
      <c r="AW1150" s="24"/>
      <c r="AX1150" s="24"/>
      <c r="AY1150" s="24"/>
      <c r="AZ1150" s="24"/>
      <c r="BA1150" s="24"/>
      <c r="BB1150" s="24"/>
      <c r="BC1150" s="24"/>
      <c r="BD1150" s="24"/>
      <c r="BE1150" s="24"/>
      <c r="BF1150" s="24"/>
      <c r="BG1150" s="24"/>
      <c r="BH1150" s="24"/>
      <c r="BI1150" s="24"/>
      <c r="BJ1150" s="24"/>
      <c r="BK1150" s="24"/>
      <c r="BL1150" s="24"/>
      <c r="BM1150" s="24"/>
      <c r="BN1150" s="24"/>
      <c r="BO1150" s="24"/>
      <c r="BP1150" s="24"/>
      <c r="BQ1150" s="24"/>
      <c r="BR1150" s="24"/>
      <c r="BS1150" s="24"/>
      <c r="BT1150" s="24"/>
      <c r="BU1150" s="24"/>
      <c r="BV1150" s="24"/>
      <c r="BW1150" s="24"/>
      <c r="BX1150" s="24"/>
      <c r="BY1150" s="24"/>
      <c r="BZ1150" s="24"/>
      <c r="CA1150" s="24"/>
      <c r="CB1150" s="24"/>
      <c r="CC1150" s="24"/>
      <c r="CD1150" s="24"/>
      <c r="CE1150" s="24"/>
    </row>
    <row r="1151" spans="46:83" x14ac:dyDescent="0.15">
      <c r="AT1151" s="24"/>
      <c r="AU1151" s="24"/>
      <c r="AV1151" s="24"/>
      <c r="AW1151" s="24"/>
      <c r="AX1151" s="24"/>
      <c r="AY1151" s="24"/>
      <c r="AZ1151" s="24"/>
      <c r="BA1151" s="24"/>
      <c r="BB1151" s="24"/>
      <c r="BC1151" s="24"/>
      <c r="BD1151" s="24"/>
      <c r="BE1151" s="24"/>
      <c r="BF1151" s="24"/>
      <c r="BG1151" s="24"/>
      <c r="BH1151" s="24"/>
      <c r="BI1151" s="24"/>
      <c r="BJ1151" s="24"/>
      <c r="BK1151" s="24"/>
      <c r="BL1151" s="24"/>
      <c r="BM1151" s="24"/>
      <c r="BN1151" s="24"/>
      <c r="BO1151" s="24"/>
      <c r="BP1151" s="24"/>
      <c r="BQ1151" s="24"/>
      <c r="BR1151" s="24"/>
      <c r="BS1151" s="24"/>
      <c r="BT1151" s="24"/>
      <c r="BU1151" s="24"/>
      <c r="BV1151" s="24"/>
      <c r="BW1151" s="24"/>
      <c r="BX1151" s="24"/>
      <c r="BY1151" s="24"/>
      <c r="BZ1151" s="24"/>
      <c r="CA1151" s="24"/>
      <c r="CB1151" s="24"/>
      <c r="CC1151" s="24"/>
      <c r="CD1151" s="24"/>
      <c r="CE1151" s="24"/>
    </row>
    <row r="1152" spans="46:83" x14ac:dyDescent="0.15">
      <c r="AT1152" s="24"/>
      <c r="AU1152" s="24"/>
      <c r="AV1152" s="24"/>
      <c r="AW1152" s="24"/>
      <c r="AX1152" s="24"/>
      <c r="AY1152" s="24"/>
      <c r="AZ1152" s="24"/>
      <c r="BA1152" s="24"/>
      <c r="BB1152" s="24"/>
      <c r="BC1152" s="24"/>
      <c r="BD1152" s="24"/>
      <c r="BE1152" s="24"/>
      <c r="BF1152" s="24"/>
      <c r="BG1152" s="24"/>
      <c r="BH1152" s="24"/>
      <c r="BI1152" s="24"/>
      <c r="BJ1152" s="24"/>
      <c r="BK1152" s="24"/>
      <c r="BL1152" s="24"/>
      <c r="BM1152" s="24"/>
      <c r="BN1152" s="24"/>
      <c r="BO1152" s="24"/>
      <c r="BP1152" s="24"/>
      <c r="BQ1152" s="24"/>
      <c r="BR1152" s="24"/>
      <c r="BS1152" s="24"/>
      <c r="BT1152" s="24"/>
      <c r="BU1152" s="24"/>
      <c r="BV1152" s="24"/>
      <c r="BW1152" s="24"/>
      <c r="BX1152" s="24"/>
      <c r="BY1152" s="24"/>
      <c r="BZ1152" s="24"/>
      <c r="CA1152" s="24"/>
      <c r="CB1152" s="24"/>
      <c r="CC1152" s="24"/>
      <c r="CD1152" s="24"/>
      <c r="CE1152" s="24"/>
    </row>
    <row r="1153" spans="46:83" x14ac:dyDescent="0.15">
      <c r="AT1153" s="24"/>
      <c r="AU1153" s="24"/>
      <c r="AV1153" s="24"/>
      <c r="AW1153" s="24"/>
      <c r="AX1153" s="24"/>
      <c r="AY1153" s="24"/>
      <c r="AZ1153" s="24"/>
      <c r="BA1153" s="24"/>
      <c r="BB1153" s="24"/>
      <c r="BC1153" s="24"/>
      <c r="BD1153" s="24"/>
      <c r="BE1153" s="24"/>
      <c r="BF1153" s="24"/>
      <c r="BG1153" s="24"/>
      <c r="BH1153" s="24"/>
      <c r="BI1153" s="24"/>
      <c r="BJ1153" s="24"/>
      <c r="BK1153" s="24"/>
      <c r="BL1153" s="24"/>
      <c r="BM1153" s="24"/>
      <c r="BN1153" s="24"/>
      <c r="BO1153" s="24"/>
      <c r="BP1153" s="24"/>
      <c r="BQ1153" s="24"/>
      <c r="BR1153" s="24"/>
      <c r="BS1153" s="24"/>
      <c r="BT1153" s="24"/>
      <c r="BU1153" s="24"/>
      <c r="BV1153" s="24"/>
      <c r="BW1153" s="24"/>
      <c r="BX1153" s="24"/>
      <c r="BY1153" s="24"/>
      <c r="BZ1153" s="24"/>
      <c r="CA1153" s="24"/>
      <c r="CB1153" s="24"/>
      <c r="CC1153" s="24"/>
      <c r="CD1153" s="24"/>
      <c r="CE1153" s="24"/>
    </row>
    <row r="1154" spans="46:83" x14ac:dyDescent="0.15">
      <c r="AT1154" s="24"/>
      <c r="AU1154" s="24"/>
      <c r="AV1154" s="24"/>
      <c r="AW1154" s="24"/>
      <c r="AX1154" s="24"/>
      <c r="AY1154" s="24"/>
      <c r="AZ1154" s="24"/>
      <c r="BA1154" s="24"/>
      <c r="BB1154" s="24"/>
      <c r="BC1154" s="24"/>
      <c r="BD1154" s="24"/>
      <c r="BE1154" s="24"/>
      <c r="BF1154" s="24"/>
      <c r="BG1154" s="24"/>
      <c r="BH1154" s="24"/>
      <c r="BI1154" s="24"/>
      <c r="BJ1154" s="24"/>
      <c r="BK1154" s="24"/>
      <c r="BL1154" s="24"/>
      <c r="BM1154" s="24"/>
      <c r="BN1154" s="24"/>
      <c r="BO1154" s="24"/>
      <c r="BP1154" s="24"/>
      <c r="BQ1154" s="24"/>
      <c r="BR1154" s="24"/>
      <c r="BS1154" s="24"/>
      <c r="BT1154" s="24"/>
      <c r="BU1154" s="24"/>
      <c r="BV1154" s="24"/>
      <c r="BW1154" s="24"/>
      <c r="BX1154" s="24"/>
      <c r="BY1154" s="24"/>
      <c r="BZ1154" s="24"/>
      <c r="CA1154" s="24"/>
      <c r="CB1154" s="24"/>
      <c r="CC1154" s="24"/>
      <c r="CD1154" s="24"/>
      <c r="CE1154" s="24"/>
    </row>
    <row r="1155" spans="46:83" x14ac:dyDescent="0.15">
      <c r="AT1155" s="24"/>
      <c r="AU1155" s="24"/>
      <c r="AV1155" s="24"/>
      <c r="AW1155" s="24"/>
      <c r="AX1155" s="24"/>
      <c r="AY1155" s="24"/>
      <c r="AZ1155" s="24"/>
      <c r="BA1155" s="24"/>
      <c r="BB1155" s="24"/>
      <c r="BC1155" s="24"/>
      <c r="BD1155" s="24"/>
      <c r="BE1155" s="24"/>
      <c r="BF1155" s="24"/>
      <c r="BG1155" s="24"/>
      <c r="BH1155" s="24"/>
      <c r="BI1155" s="24"/>
      <c r="BJ1155" s="24"/>
      <c r="BK1155" s="24"/>
      <c r="BL1155" s="24"/>
      <c r="BM1155" s="24"/>
      <c r="BN1155" s="24"/>
      <c r="BO1155" s="24"/>
      <c r="BP1155" s="24"/>
      <c r="BQ1155" s="24"/>
      <c r="BR1155" s="24"/>
      <c r="BS1155" s="24"/>
      <c r="BT1155" s="24"/>
      <c r="BU1155" s="24"/>
      <c r="BV1155" s="24"/>
      <c r="BW1155" s="24"/>
      <c r="BX1155" s="24"/>
      <c r="BY1155" s="24"/>
      <c r="BZ1155" s="24"/>
      <c r="CA1155" s="24"/>
      <c r="CB1155" s="24"/>
      <c r="CC1155" s="24"/>
      <c r="CD1155" s="24"/>
      <c r="CE1155" s="24"/>
    </row>
    <row r="1156" spans="46:83" x14ac:dyDescent="0.15">
      <c r="AT1156" s="24"/>
      <c r="AU1156" s="24"/>
      <c r="AV1156" s="24"/>
      <c r="AW1156" s="24"/>
      <c r="AX1156" s="24"/>
      <c r="AY1156" s="24"/>
      <c r="AZ1156" s="24"/>
      <c r="BA1156" s="24"/>
      <c r="BB1156" s="24"/>
      <c r="BC1156" s="24"/>
      <c r="BD1156" s="24"/>
      <c r="BE1156" s="24"/>
      <c r="BF1156" s="24"/>
      <c r="BG1156" s="24"/>
      <c r="BH1156" s="24"/>
      <c r="BI1156" s="24"/>
      <c r="BJ1156" s="24"/>
      <c r="BK1156" s="24"/>
      <c r="BL1156" s="24"/>
      <c r="BM1156" s="24"/>
      <c r="BN1156" s="24"/>
      <c r="BO1156" s="24"/>
      <c r="BP1156" s="24"/>
      <c r="BQ1156" s="24"/>
      <c r="BR1156" s="24"/>
      <c r="BS1156" s="24"/>
      <c r="BT1156" s="24"/>
      <c r="BU1156" s="24"/>
      <c r="BV1156" s="24"/>
      <c r="BW1156" s="24"/>
      <c r="BX1156" s="24"/>
      <c r="BY1156" s="24"/>
      <c r="BZ1156" s="24"/>
      <c r="CA1156" s="24"/>
      <c r="CB1156" s="24"/>
      <c r="CC1156" s="24"/>
      <c r="CD1156" s="24"/>
      <c r="CE1156" s="24"/>
    </row>
    <row r="1157" spans="46:83" x14ac:dyDescent="0.15">
      <c r="AT1157" s="24"/>
      <c r="AU1157" s="24"/>
      <c r="AV1157" s="24"/>
      <c r="AW1157" s="24"/>
      <c r="AX1157" s="24"/>
      <c r="AY1157" s="24"/>
      <c r="AZ1157" s="24"/>
      <c r="BA1157" s="24"/>
      <c r="BB1157" s="24"/>
      <c r="BC1157" s="24"/>
      <c r="BD1157" s="24"/>
      <c r="BE1157" s="24"/>
      <c r="BF1157" s="24"/>
      <c r="BG1157" s="24"/>
      <c r="BH1157" s="24"/>
      <c r="BI1157" s="24"/>
      <c r="BJ1157" s="24"/>
      <c r="BK1157" s="24"/>
      <c r="BL1157" s="24"/>
      <c r="BM1157" s="24"/>
      <c r="BN1157" s="24"/>
      <c r="BO1157" s="24"/>
      <c r="BP1157" s="24"/>
      <c r="BQ1157" s="24"/>
      <c r="BR1157" s="24"/>
      <c r="BS1157" s="24"/>
      <c r="BT1157" s="24"/>
      <c r="BU1157" s="24"/>
      <c r="BV1157" s="24"/>
      <c r="BW1157" s="24"/>
      <c r="BX1157" s="24"/>
      <c r="BY1157" s="24"/>
      <c r="BZ1157" s="24"/>
      <c r="CA1157" s="24"/>
      <c r="CB1157" s="24"/>
      <c r="CC1157" s="24"/>
      <c r="CD1157" s="24"/>
      <c r="CE1157" s="24"/>
    </row>
    <row r="1158" spans="46:83" x14ac:dyDescent="0.15">
      <c r="AT1158" s="24"/>
      <c r="AU1158" s="24"/>
      <c r="AV1158" s="24"/>
      <c r="AW1158" s="24"/>
      <c r="AX1158" s="24"/>
      <c r="AY1158" s="24"/>
      <c r="AZ1158" s="24"/>
      <c r="BA1158" s="24"/>
      <c r="BB1158" s="24"/>
      <c r="BC1158" s="24"/>
      <c r="BD1158" s="24"/>
      <c r="BE1158" s="24"/>
      <c r="BF1158" s="24"/>
      <c r="BG1158" s="24"/>
      <c r="BH1158" s="24"/>
      <c r="BI1158" s="24"/>
      <c r="BJ1158" s="24"/>
      <c r="BK1158" s="24"/>
      <c r="BL1158" s="24"/>
      <c r="BM1158" s="24"/>
      <c r="BN1158" s="24"/>
      <c r="BO1158" s="24"/>
      <c r="BP1158" s="24"/>
      <c r="BQ1158" s="24"/>
      <c r="BR1158" s="24"/>
      <c r="BS1158" s="24"/>
      <c r="BT1158" s="24"/>
      <c r="BU1158" s="24"/>
      <c r="BV1158" s="24"/>
      <c r="BW1158" s="24"/>
      <c r="BX1158" s="24"/>
      <c r="BY1158" s="24"/>
      <c r="BZ1158" s="24"/>
      <c r="CA1158" s="24"/>
      <c r="CB1158" s="24"/>
      <c r="CC1158" s="24"/>
      <c r="CD1158" s="24"/>
      <c r="CE1158" s="24"/>
    </row>
    <row r="1159" spans="46:83" x14ac:dyDescent="0.15">
      <c r="AT1159" s="24"/>
      <c r="AU1159" s="24"/>
      <c r="AV1159" s="24"/>
      <c r="AW1159" s="24"/>
      <c r="AX1159" s="24"/>
      <c r="AY1159" s="24"/>
      <c r="AZ1159" s="24"/>
      <c r="BA1159" s="24"/>
      <c r="BB1159" s="24"/>
      <c r="BC1159" s="24"/>
      <c r="BD1159" s="24"/>
      <c r="BE1159" s="24"/>
      <c r="BF1159" s="24"/>
      <c r="BG1159" s="24"/>
      <c r="BH1159" s="24"/>
      <c r="BI1159" s="24"/>
      <c r="BJ1159" s="24"/>
      <c r="BK1159" s="24"/>
      <c r="BL1159" s="24"/>
      <c r="BM1159" s="24"/>
      <c r="BN1159" s="24"/>
      <c r="BO1159" s="24"/>
      <c r="BP1159" s="24"/>
      <c r="BQ1159" s="24"/>
      <c r="BR1159" s="24"/>
      <c r="BS1159" s="24"/>
      <c r="BT1159" s="24"/>
      <c r="BU1159" s="24"/>
      <c r="BV1159" s="24"/>
      <c r="BW1159" s="24"/>
      <c r="BX1159" s="24"/>
      <c r="BY1159" s="24"/>
      <c r="BZ1159" s="24"/>
      <c r="CA1159" s="24"/>
      <c r="CB1159" s="24"/>
      <c r="CC1159" s="24"/>
      <c r="CD1159" s="24"/>
      <c r="CE1159" s="24"/>
    </row>
    <row r="1160" spans="46:83" x14ac:dyDescent="0.15">
      <c r="AT1160" s="24"/>
      <c r="AU1160" s="24"/>
      <c r="AV1160" s="24"/>
      <c r="AW1160" s="24"/>
      <c r="AX1160" s="24"/>
      <c r="AY1160" s="24"/>
      <c r="AZ1160" s="24"/>
      <c r="BA1160" s="24"/>
      <c r="BB1160" s="24"/>
      <c r="BC1160" s="24"/>
      <c r="BD1160" s="24"/>
      <c r="BE1160" s="24"/>
      <c r="BF1160" s="24"/>
      <c r="BG1160" s="24"/>
      <c r="BH1160" s="24"/>
      <c r="BI1160" s="24"/>
      <c r="BJ1160" s="24"/>
      <c r="BK1160" s="24"/>
      <c r="BL1160" s="24"/>
      <c r="BM1160" s="24"/>
      <c r="BN1160" s="24"/>
      <c r="BO1160" s="24"/>
      <c r="BP1160" s="24"/>
      <c r="BQ1160" s="24"/>
      <c r="BR1160" s="24"/>
      <c r="BS1160" s="24"/>
      <c r="BT1160" s="24"/>
      <c r="BU1160" s="24"/>
      <c r="BV1160" s="24"/>
      <c r="BW1160" s="24"/>
      <c r="BX1160" s="24"/>
      <c r="BY1160" s="24"/>
      <c r="BZ1160" s="24"/>
      <c r="CA1160" s="24"/>
      <c r="CB1160" s="24"/>
      <c r="CC1160" s="24"/>
      <c r="CD1160" s="24"/>
      <c r="CE1160" s="24"/>
    </row>
    <row r="1161" spans="46:83" x14ac:dyDescent="0.15">
      <c r="AT1161" s="24"/>
      <c r="AU1161" s="24"/>
      <c r="AV1161" s="24"/>
      <c r="AW1161" s="24"/>
      <c r="AX1161" s="24"/>
      <c r="AY1161" s="24"/>
      <c r="AZ1161" s="24"/>
      <c r="BA1161" s="24"/>
      <c r="BB1161" s="24"/>
      <c r="BC1161" s="24"/>
      <c r="BD1161" s="24"/>
      <c r="BE1161" s="24"/>
      <c r="BF1161" s="24"/>
      <c r="BG1161" s="24"/>
      <c r="BH1161" s="24"/>
      <c r="BI1161" s="24"/>
      <c r="BJ1161" s="24"/>
      <c r="BK1161" s="24"/>
      <c r="BL1161" s="24"/>
      <c r="BM1161" s="24"/>
      <c r="BN1161" s="24"/>
      <c r="BO1161" s="24"/>
      <c r="BP1161" s="24"/>
      <c r="BQ1161" s="24"/>
      <c r="BR1161" s="24"/>
      <c r="BS1161" s="24"/>
      <c r="BT1161" s="24"/>
      <c r="BU1161" s="24"/>
      <c r="BV1161" s="24"/>
      <c r="BW1161" s="24"/>
      <c r="BX1161" s="24"/>
      <c r="BY1161" s="24"/>
      <c r="BZ1161" s="24"/>
      <c r="CA1161" s="24"/>
      <c r="CB1161" s="24"/>
      <c r="CC1161" s="24"/>
      <c r="CD1161" s="24"/>
      <c r="CE1161" s="24"/>
    </row>
    <row r="1162" spans="46:83" x14ac:dyDescent="0.15">
      <c r="AT1162" s="24"/>
      <c r="AU1162" s="24"/>
      <c r="AV1162" s="24"/>
      <c r="AW1162" s="24"/>
      <c r="AX1162" s="24"/>
      <c r="AY1162" s="24"/>
      <c r="AZ1162" s="24"/>
      <c r="BA1162" s="24"/>
      <c r="BB1162" s="24"/>
      <c r="BC1162" s="24"/>
      <c r="BD1162" s="24"/>
      <c r="BE1162" s="24"/>
      <c r="BF1162" s="24"/>
      <c r="BG1162" s="24"/>
      <c r="BH1162" s="24"/>
      <c r="BI1162" s="24"/>
      <c r="BJ1162" s="24"/>
      <c r="BK1162" s="24"/>
      <c r="BL1162" s="24"/>
      <c r="BM1162" s="24"/>
      <c r="BN1162" s="24"/>
      <c r="BO1162" s="24"/>
      <c r="BP1162" s="24"/>
      <c r="BQ1162" s="24"/>
      <c r="BR1162" s="24"/>
      <c r="BS1162" s="24"/>
      <c r="BT1162" s="24"/>
      <c r="BU1162" s="24"/>
      <c r="BV1162" s="24"/>
      <c r="BW1162" s="24"/>
      <c r="BX1162" s="24"/>
      <c r="BY1162" s="24"/>
      <c r="BZ1162" s="24"/>
      <c r="CA1162" s="24"/>
      <c r="CB1162" s="24"/>
      <c r="CC1162" s="24"/>
      <c r="CD1162" s="24"/>
      <c r="CE1162" s="24"/>
    </row>
    <row r="1163" spans="46:83" x14ac:dyDescent="0.15">
      <c r="AT1163" s="24"/>
      <c r="AU1163" s="24"/>
      <c r="AV1163" s="24"/>
      <c r="AW1163" s="24"/>
      <c r="AX1163" s="24"/>
      <c r="AY1163" s="24"/>
      <c r="AZ1163" s="24"/>
      <c r="BA1163" s="24"/>
      <c r="BB1163" s="24"/>
      <c r="BC1163" s="24"/>
      <c r="BD1163" s="24"/>
      <c r="BE1163" s="24"/>
      <c r="BF1163" s="24"/>
      <c r="BG1163" s="24"/>
      <c r="BH1163" s="24"/>
      <c r="BI1163" s="24"/>
      <c r="BJ1163" s="24"/>
      <c r="BK1163" s="24"/>
      <c r="BL1163" s="24"/>
      <c r="BM1163" s="24"/>
      <c r="BN1163" s="24"/>
      <c r="BO1163" s="24"/>
      <c r="BP1163" s="24"/>
      <c r="BQ1163" s="24"/>
      <c r="BR1163" s="24"/>
      <c r="BS1163" s="24"/>
      <c r="BT1163" s="24"/>
      <c r="BU1163" s="24"/>
      <c r="BV1163" s="24"/>
      <c r="BW1163" s="24"/>
      <c r="BX1163" s="24"/>
      <c r="BY1163" s="24"/>
      <c r="BZ1163" s="24"/>
      <c r="CA1163" s="24"/>
      <c r="CB1163" s="24"/>
      <c r="CC1163" s="24"/>
      <c r="CD1163" s="24"/>
      <c r="CE1163" s="24"/>
    </row>
    <row r="1164" spans="46:83" x14ac:dyDescent="0.15">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row>
    <row r="1165" spans="46:83" x14ac:dyDescent="0.15">
      <c r="AT1165" s="24"/>
      <c r="AU1165" s="24"/>
      <c r="AV1165" s="24"/>
      <c r="AW1165" s="24"/>
      <c r="AX1165" s="24"/>
      <c r="AY1165" s="24"/>
      <c r="AZ1165" s="24"/>
      <c r="BA1165" s="24"/>
      <c r="BB1165" s="24"/>
      <c r="BC1165" s="24"/>
      <c r="BD1165" s="24"/>
      <c r="BE1165" s="24"/>
      <c r="BF1165" s="24"/>
      <c r="BG1165" s="24"/>
      <c r="BH1165" s="24"/>
      <c r="BI1165" s="24"/>
      <c r="BJ1165" s="24"/>
      <c r="BK1165" s="24"/>
      <c r="BL1165" s="24"/>
      <c r="BM1165" s="24"/>
      <c r="BN1165" s="24"/>
      <c r="BO1165" s="24"/>
      <c r="BP1165" s="24"/>
      <c r="BQ1165" s="24"/>
      <c r="BR1165" s="24"/>
      <c r="BS1165" s="24"/>
      <c r="BT1165" s="24"/>
      <c r="BU1165" s="24"/>
      <c r="BV1165" s="24"/>
      <c r="BW1165" s="24"/>
      <c r="BX1165" s="24"/>
      <c r="BY1165" s="24"/>
      <c r="BZ1165" s="24"/>
      <c r="CA1165" s="24"/>
      <c r="CB1165" s="24"/>
      <c r="CC1165" s="24"/>
      <c r="CD1165" s="24"/>
      <c r="CE1165" s="24"/>
    </row>
    <row r="1166" spans="46:83" x14ac:dyDescent="0.15">
      <c r="AT1166" s="24"/>
      <c r="AU1166" s="24"/>
      <c r="AV1166" s="24"/>
      <c r="AW1166" s="24"/>
      <c r="AX1166" s="24"/>
      <c r="AY1166" s="24"/>
      <c r="AZ1166" s="24"/>
      <c r="BA1166" s="24"/>
      <c r="BB1166" s="24"/>
      <c r="BC1166" s="24"/>
      <c r="BD1166" s="24"/>
      <c r="BE1166" s="24"/>
      <c r="BF1166" s="24"/>
      <c r="BG1166" s="24"/>
      <c r="BH1166" s="24"/>
      <c r="BI1166" s="24"/>
      <c r="BJ1166" s="24"/>
      <c r="BK1166" s="24"/>
      <c r="BL1166" s="24"/>
      <c r="BM1166" s="24"/>
      <c r="BN1166" s="24"/>
      <c r="BO1166" s="24"/>
      <c r="BP1166" s="24"/>
      <c r="BQ1166" s="24"/>
      <c r="BR1166" s="24"/>
      <c r="BS1166" s="24"/>
      <c r="BT1166" s="24"/>
      <c r="BU1166" s="24"/>
      <c r="BV1166" s="24"/>
      <c r="BW1166" s="24"/>
      <c r="BX1166" s="24"/>
      <c r="BY1166" s="24"/>
      <c r="BZ1166" s="24"/>
      <c r="CA1166" s="24"/>
      <c r="CB1166" s="24"/>
      <c r="CC1166" s="24"/>
      <c r="CD1166" s="24"/>
      <c r="CE1166" s="24"/>
    </row>
    <row r="1167" spans="46:83" x14ac:dyDescent="0.15">
      <c r="AT1167" s="24"/>
      <c r="AU1167" s="24"/>
      <c r="AV1167" s="24"/>
      <c r="AW1167" s="24"/>
      <c r="AX1167" s="24"/>
      <c r="AY1167" s="24"/>
      <c r="AZ1167" s="24"/>
      <c r="BA1167" s="24"/>
      <c r="BB1167" s="24"/>
      <c r="BC1167" s="24"/>
      <c r="BD1167" s="24"/>
      <c r="BE1167" s="24"/>
      <c r="BF1167" s="24"/>
      <c r="BG1167" s="24"/>
      <c r="BH1167" s="24"/>
      <c r="BI1167" s="24"/>
      <c r="BJ1167" s="24"/>
      <c r="BK1167" s="24"/>
      <c r="BL1167" s="24"/>
      <c r="BM1167" s="24"/>
      <c r="BN1167" s="24"/>
      <c r="BO1167" s="24"/>
      <c r="BP1167" s="24"/>
      <c r="BQ1167" s="24"/>
      <c r="BR1167" s="24"/>
      <c r="BS1167" s="24"/>
      <c r="BT1167" s="24"/>
      <c r="BU1167" s="24"/>
      <c r="BV1167" s="24"/>
      <c r="BW1167" s="24"/>
      <c r="BX1167" s="24"/>
      <c r="BY1167" s="24"/>
      <c r="BZ1167" s="24"/>
      <c r="CA1167" s="24"/>
      <c r="CB1167" s="24"/>
      <c r="CC1167" s="24"/>
      <c r="CD1167" s="24"/>
      <c r="CE1167" s="24"/>
    </row>
    <row r="1168" spans="46:83" x14ac:dyDescent="0.15">
      <c r="AT1168" s="24"/>
      <c r="AU1168" s="24"/>
      <c r="AV1168" s="24"/>
      <c r="AW1168" s="24"/>
      <c r="AX1168" s="24"/>
      <c r="AY1168" s="24"/>
      <c r="AZ1168" s="24"/>
      <c r="BA1168" s="24"/>
      <c r="BB1168" s="24"/>
      <c r="BC1168" s="24"/>
      <c r="BD1168" s="24"/>
      <c r="BE1168" s="24"/>
      <c r="BF1168" s="24"/>
      <c r="BG1168" s="24"/>
      <c r="BH1168" s="24"/>
      <c r="BI1168" s="24"/>
      <c r="BJ1168" s="24"/>
      <c r="BK1168" s="24"/>
      <c r="BL1168" s="24"/>
      <c r="BM1168" s="24"/>
      <c r="BN1168" s="24"/>
      <c r="BO1168" s="24"/>
      <c r="BP1168" s="24"/>
      <c r="BQ1168" s="24"/>
      <c r="BR1168" s="24"/>
      <c r="BS1168" s="24"/>
      <c r="BT1168" s="24"/>
      <c r="BU1168" s="24"/>
      <c r="BV1168" s="24"/>
      <c r="BW1168" s="24"/>
      <c r="BX1168" s="24"/>
      <c r="BY1168" s="24"/>
      <c r="BZ1168" s="24"/>
      <c r="CA1168" s="24"/>
      <c r="CB1168" s="24"/>
      <c r="CC1168" s="24"/>
      <c r="CD1168" s="24"/>
      <c r="CE1168" s="24"/>
    </row>
    <row r="1169" spans="46:83" x14ac:dyDescent="0.15">
      <c r="AT1169" s="24"/>
      <c r="AU1169" s="24"/>
      <c r="AV1169" s="24"/>
      <c r="AW1169" s="24"/>
      <c r="AX1169" s="24"/>
      <c r="AY1169" s="24"/>
      <c r="AZ1169" s="24"/>
      <c r="BA1169" s="24"/>
      <c r="BB1169" s="24"/>
      <c r="BC1169" s="24"/>
      <c r="BD1169" s="24"/>
      <c r="BE1169" s="24"/>
      <c r="BF1169" s="24"/>
      <c r="BG1169" s="24"/>
      <c r="BH1169" s="24"/>
      <c r="BI1169" s="24"/>
      <c r="BJ1169" s="24"/>
      <c r="BK1169" s="24"/>
      <c r="BL1169" s="24"/>
      <c r="BM1169" s="24"/>
      <c r="BN1169" s="24"/>
      <c r="BO1169" s="24"/>
      <c r="BP1169" s="24"/>
      <c r="BQ1169" s="24"/>
      <c r="BR1169" s="24"/>
      <c r="BS1169" s="24"/>
      <c r="BT1169" s="24"/>
      <c r="BU1169" s="24"/>
      <c r="BV1169" s="24"/>
      <c r="BW1169" s="24"/>
      <c r="BX1169" s="24"/>
      <c r="BY1169" s="24"/>
      <c r="BZ1169" s="24"/>
      <c r="CA1169" s="24"/>
      <c r="CB1169" s="24"/>
      <c r="CC1169" s="24"/>
      <c r="CD1169" s="24"/>
      <c r="CE1169" s="24"/>
    </row>
    <row r="1170" spans="46:83" x14ac:dyDescent="0.15">
      <c r="AT1170" s="24"/>
      <c r="AU1170" s="24"/>
      <c r="AV1170" s="24"/>
      <c r="AW1170" s="24"/>
      <c r="AX1170" s="24"/>
      <c r="AY1170" s="24"/>
      <c r="AZ1170" s="24"/>
      <c r="BA1170" s="24"/>
      <c r="BB1170" s="24"/>
      <c r="BC1170" s="24"/>
      <c r="BD1170" s="24"/>
      <c r="BE1170" s="24"/>
      <c r="BF1170" s="24"/>
      <c r="BG1170" s="24"/>
      <c r="BH1170" s="24"/>
      <c r="BI1170" s="24"/>
      <c r="BJ1170" s="24"/>
      <c r="BK1170" s="24"/>
      <c r="BL1170" s="24"/>
      <c r="BM1170" s="24"/>
      <c r="BN1170" s="24"/>
      <c r="BO1170" s="24"/>
      <c r="BP1170" s="24"/>
      <c r="BQ1170" s="24"/>
      <c r="BR1170" s="24"/>
      <c r="BS1170" s="24"/>
      <c r="BT1170" s="24"/>
      <c r="BU1170" s="24"/>
      <c r="BV1170" s="24"/>
      <c r="BW1170" s="24"/>
      <c r="BX1170" s="24"/>
      <c r="BY1170" s="24"/>
      <c r="BZ1170" s="24"/>
      <c r="CA1170" s="24"/>
      <c r="CB1170" s="24"/>
      <c r="CC1170" s="24"/>
      <c r="CD1170" s="24"/>
      <c r="CE1170" s="24"/>
    </row>
    <row r="1171" spans="46:83" x14ac:dyDescent="0.15">
      <c r="AT1171" s="24"/>
      <c r="AU1171" s="24"/>
      <c r="AV1171" s="24"/>
      <c r="AW1171" s="24"/>
      <c r="AX1171" s="24"/>
      <c r="AY1171" s="24"/>
      <c r="AZ1171" s="24"/>
      <c r="BA1171" s="24"/>
      <c r="BB1171" s="24"/>
      <c r="BC1171" s="24"/>
      <c r="BD1171" s="24"/>
      <c r="BE1171" s="24"/>
      <c r="BF1171" s="24"/>
      <c r="BG1171" s="24"/>
      <c r="BH1171" s="24"/>
      <c r="BI1171" s="24"/>
      <c r="BJ1171" s="24"/>
      <c r="BK1171" s="24"/>
      <c r="BL1171" s="24"/>
      <c r="BM1171" s="24"/>
      <c r="BN1171" s="24"/>
      <c r="BO1171" s="24"/>
      <c r="BP1171" s="24"/>
      <c r="BQ1171" s="24"/>
      <c r="BR1171" s="24"/>
      <c r="BS1171" s="24"/>
      <c r="BT1171" s="24"/>
      <c r="BU1171" s="24"/>
      <c r="BV1171" s="24"/>
      <c r="BW1171" s="24"/>
      <c r="BX1171" s="24"/>
      <c r="BY1171" s="24"/>
      <c r="BZ1171" s="24"/>
      <c r="CA1171" s="24"/>
      <c r="CB1171" s="24"/>
      <c r="CC1171" s="24"/>
      <c r="CD1171" s="24"/>
      <c r="CE1171" s="24"/>
    </row>
    <row r="1172" spans="46:83" x14ac:dyDescent="0.15">
      <c r="AT1172" s="24"/>
      <c r="AU1172" s="24"/>
      <c r="AV1172" s="24"/>
      <c r="AW1172" s="24"/>
      <c r="AX1172" s="24"/>
      <c r="AY1172" s="24"/>
      <c r="AZ1172" s="24"/>
      <c r="BA1172" s="24"/>
      <c r="BB1172" s="24"/>
      <c r="BC1172" s="24"/>
      <c r="BD1172" s="24"/>
      <c r="BE1172" s="24"/>
      <c r="BF1172" s="24"/>
      <c r="BG1172" s="24"/>
      <c r="BH1172" s="24"/>
      <c r="BI1172" s="24"/>
      <c r="BJ1172" s="24"/>
      <c r="BK1172" s="24"/>
      <c r="BL1172" s="24"/>
      <c r="BM1172" s="24"/>
      <c r="BN1172" s="24"/>
      <c r="BO1172" s="24"/>
      <c r="BP1172" s="24"/>
      <c r="BQ1172" s="24"/>
      <c r="BR1172" s="24"/>
      <c r="BS1172" s="24"/>
      <c r="BT1172" s="24"/>
      <c r="BU1172" s="24"/>
      <c r="BV1172" s="24"/>
      <c r="BW1172" s="24"/>
      <c r="BX1172" s="24"/>
      <c r="BY1172" s="24"/>
      <c r="BZ1172" s="24"/>
      <c r="CA1172" s="24"/>
      <c r="CB1172" s="24"/>
      <c r="CC1172" s="24"/>
      <c r="CD1172" s="24"/>
      <c r="CE1172" s="24"/>
    </row>
    <row r="1173" spans="46:83" x14ac:dyDescent="0.15">
      <c r="AT1173" s="24"/>
      <c r="AU1173" s="24"/>
      <c r="AV1173" s="24"/>
      <c r="AW1173" s="24"/>
      <c r="AX1173" s="24"/>
      <c r="AY1173" s="24"/>
      <c r="AZ1173" s="24"/>
      <c r="BA1173" s="24"/>
      <c r="BB1173" s="24"/>
      <c r="BC1173" s="24"/>
      <c r="BD1173" s="24"/>
      <c r="BE1173" s="24"/>
      <c r="BF1173" s="24"/>
      <c r="BG1173" s="24"/>
      <c r="BH1173" s="24"/>
      <c r="BI1173" s="24"/>
      <c r="BJ1173" s="24"/>
      <c r="BK1173" s="24"/>
      <c r="BL1173" s="24"/>
      <c r="BM1173" s="24"/>
      <c r="BN1173" s="24"/>
      <c r="BO1173" s="24"/>
      <c r="BP1173" s="24"/>
      <c r="BQ1173" s="24"/>
      <c r="BR1173" s="24"/>
      <c r="BS1173" s="24"/>
      <c r="BT1173" s="24"/>
      <c r="BU1173" s="24"/>
      <c r="BV1173" s="24"/>
      <c r="BW1173" s="24"/>
      <c r="BX1173" s="24"/>
      <c r="BY1173" s="24"/>
      <c r="BZ1173" s="24"/>
      <c r="CA1173" s="24"/>
      <c r="CB1173" s="24"/>
      <c r="CC1173" s="24"/>
      <c r="CD1173" s="24"/>
      <c r="CE1173" s="24"/>
    </row>
    <row r="1174" spans="46:83" x14ac:dyDescent="0.15">
      <c r="AT1174" s="24"/>
      <c r="AU1174" s="24"/>
      <c r="AV1174" s="24"/>
      <c r="AW1174" s="24"/>
      <c r="AX1174" s="24"/>
      <c r="AY1174" s="24"/>
      <c r="AZ1174" s="24"/>
      <c r="BA1174" s="24"/>
      <c r="BB1174" s="24"/>
      <c r="BC1174" s="24"/>
      <c r="BD1174" s="24"/>
      <c r="BE1174" s="24"/>
      <c r="BF1174" s="24"/>
      <c r="BG1174" s="24"/>
      <c r="BH1174" s="24"/>
      <c r="BI1174" s="24"/>
      <c r="BJ1174" s="24"/>
      <c r="BK1174" s="24"/>
      <c r="BL1174" s="24"/>
      <c r="BM1174" s="24"/>
      <c r="BN1174" s="24"/>
      <c r="BO1174" s="24"/>
      <c r="BP1174" s="24"/>
      <c r="BQ1174" s="24"/>
      <c r="BR1174" s="24"/>
      <c r="BS1174" s="24"/>
      <c r="BT1174" s="24"/>
      <c r="BU1174" s="24"/>
      <c r="BV1174" s="24"/>
      <c r="BW1174" s="24"/>
      <c r="BX1174" s="24"/>
      <c r="BY1174" s="24"/>
      <c r="BZ1174" s="24"/>
      <c r="CA1174" s="24"/>
      <c r="CB1174" s="24"/>
      <c r="CC1174" s="24"/>
      <c r="CD1174" s="24"/>
      <c r="CE1174" s="24"/>
    </row>
    <row r="1175" spans="46:83" x14ac:dyDescent="0.15">
      <c r="AT1175" s="24"/>
      <c r="AU1175" s="24"/>
      <c r="AV1175" s="24"/>
      <c r="AW1175" s="24"/>
      <c r="AX1175" s="24"/>
      <c r="AY1175" s="24"/>
      <c r="AZ1175" s="24"/>
      <c r="BA1175" s="24"/>
      <c r="BB1175" s="24"/>
      <c r="BC1175" s="24"/>
      <c r="BD1175" s="24"/>
      <c r="BE1175" s="24"/>
      <c r="BF1175" s="24"/>
      <c r="BG1175" s="24"/>
      <c r="BH1175" s="24"/>
      <c r="BI1175" s="24"/>
      <c r="BJ1175" s="24"/>
      <c r="BK1175" s="24"/>
      <c r="BL1175" s="24"/>
      <c r="BM1175" s="24"/>
      <c r="BN1175" s="24"/>
      <c r="BO1175" s="24"/>
      <c r="BP1175" s="24"/>
      <c r="BQ1175" s="24"/>
      <c r="BR1175" s="24"/>
      <c r="BS1175" s="24"/>
      <c r="BT1175" s="24"/>
      <c r="BU1175" s="24"/>
      <c r="BV1175" s="24"/>
      <c r="BW1175" s="24"/>
      <c r="BX1175" s="24"/>
      <c r="BY1175" s="24"/>
      <c r="BZ1175" s="24"/>
      <c r="CA1175" s="24"/>
      <c r="CB1175" s="24"/>
      <c r="CC1175" s="24"/>
      <c r="CD1175" s="24"/>
      <c r="CE1175" s="24"/>
    </row>
    <row r="1176" spans="46:83" x14ac:dyDescent="0.15">
      <c r="AT1176" s="24"/>
      <c r="AU1176" s="24"/>
      <c r="AV1176" s="24"/>
      <c r="AW1176" s="24"/>
      <c r="AX1176" s="24"/>
      <c r="AY1176" s="24"/>
      <c r="AZ1176" s="24"/>
      <c r="BA1176" s="24"/>
      <c r="BB1176" s="24"/>
      <c r="BC1176" s="24"/>
      <c r="BD1176" s="24"/>
      <c r="BE1176" s="24"/>
      <c r="BF1176" s="24"/>
      <c r="BG1176" s="24"/>
      <c r="BH1176" s="24"/>
      <c r="BI1176" s="24"/>
      <c r="BJ1176" s="24"/>
      <c r="BK1176" s="24"/>
      <c r="BL1176" s="24"/>
      <c r="BM1176" s="24"/>
      <c r="BN1176" s="24"/>
      <c r="BO1176" s="24"/>
      <c r="BP1176" s="24"/>
      <c r="BQ1176" s="24"/>
      <c r="BR1176" s="24"/>
      <c r="BS1176" s="24"/>
      <c r="BT1176" s="24"/>
      <c r="BU1176" s="24"/>
      <c r="BV1176" s="24"/>
      <c r="BW1176" s="24"/>
      <c r="BX1176" s="24"/>
      <c r="BY1176" s="24"/>
      <c r="BZ1176" s="24"/>
      <c r="CA1176" s="24"/>
      <c r="CB1176" s="24"/>
      <c r="CC1176" s="24"/>
      <c r="CD1176" s="24"/>
      <c r="CE1176" s="24"/>
    </row>
    <row r="1177" spans="46:83" x14ac:dyDescent="0.15">
      <c r="AT1177" s="24"/>
      <c r="AU1177" s="24"/>
      <c r="AV1177" s="24"/>
      <c r="AW1177" s="24"/>
      <c r="AX1177" s="24"/>
      <c r="AY1177" s="24"/>
      <c r="AZ1177" s="24"/>
      <c r="BA1177" s="24"/>
      <c r="BB1177" s="24"/>
      <c r="BC1177" s="24"/>
      <c r="BD1177" s="24"/>
      <c r="BE1177" s="24"/>
      <c r="BF1177" s="24"/>
      <c r="BG1177" s="24"/>
      <c r="BH1177" s="24"/>
      <c r="BI1177" s="24"/>
      <c r="BJ1177" s="24"/>
      <c r="BK1177" s="24"/>
      <c r="BL1177" s="24"/>
      <c r="BM1177" s="24"/>
      <c r="BN1177" s="24"/>
      <c r="BO1177" s="24"/>
      <c r="BP1177" s="24"/>
      <c r="BQ1177" s="24"/>
      <c r="BR1177" s="24"/>
      <c r="BS1177" s="24"/>
      <c r="BT1177" s="24"/>
      <c r="BU1177" s="24"/>
      <c r="BV1177" s="24"/>
      <c r="BW1177" s="24"/>
      <c r="BX1177" s="24"/>
      <c r="BY1177" s="24"/>
      <c r="BZ1177" s="24"/>
      <c r="CA1177" s="24"/>
      <c r="CB1177" s="24"/>
      <c r="CC1177" s="24"/>
      <c r="CD1177" s="24"/>
      <c r="CE1177" s="24"/>
    </row>
    <row r="1178" spans="46:83" x14ac:dyDescent="0.15">
      <c r="AT1178" s="24"/>
      <c r="AU1178" s="24"/>
      <c r="AV1178" s="24"/>
      <c r="AW1178" s="24"/>
      <c r="AX1178" s="24"/>
      <c r="AY1178" s="24"/>
      <c r="AZ1178" s="24"/>
      <c r="BA1178" s="24"/>
      <c r="BB1178" s="24"/>
      <c r="BC1178" s="24"/>
      <c r="BD1178" s="24"/>
      <c r="BE1178" s="24"/>
      <c r="BF1178" s="24"/>
      <c r="BG1178" s="24"/>
      <c r="BH1178" s="24"/>
      <c r="BI1178" s="24"/>
      <c r="BJ1178" s="24"/>
      <c r="BK1178" s="24"/>
      <c r="BL1178" s="24"/>
      <c r="BM1178" s="24"/>
      <c r="BN1178" s="24"/>
      <c r="BO1178" s="24"/>
      <c r="BP1178" s="24"/>
      <c r="BQ1178" s="24"/>
      <c r="BR1178" s="24"/>
      <c r="BS1178" s="24"/>
      <c r="BT1178" s="24"/>
      <c r="BU1178" s="24"/>
      <c r="BV1178" s="24"/>
      <c r="BW1178" s="24"/>
      <c r="BX1178" s="24"/>
      <c r="BY1178" s="24"/>
      <c r="BZ1178" s="24"/>
      <c r="CA1178" s="24"/>
      <c r="CB1178" s="24"/>
      <c r="CC1178" s="24"/>
      <c r="CD1178" s="24"/>
      <c r="CE1178" s="24"/>
    </row>
    <row r="1179" spans="46:83" x14ac:dyDescent="0.15">
      <c r="AT1179" s="24"/>
      <c r="AU1179" s="24"/>
      <c r="AV1179" s="24"/>
      <c r="AW1179" s="24"/>
      <c r="AX1179" s="24"/>
      <c r="AY1179" s="24"/>
      <c r="AZ1179" s="24"/>
      <c r="BA1179" s="24"/>
      <c r="BB1179" s="24"/>
      <c r="BC1179" s="24"/>
      <c r="BD1179" s="24"/>
      <c r="BE1179" s="24"/>
      <c r="BF1179" s="24"/>
      <c r="BG1179" s="24"/>
      <c r="BH1179" s="24"/>
      <c r="BI1179" s="24"/>
      <c r="BJ1179" s="24"/>
      <c r="BK1179" s="24"/>
      <c r="BL1179" s="24"/>
      <c r="BM1179" s="24"/>
      <c r="BN1179" s="24"/>
      <c r="BO1179" s="24"/>
      <c r="BP1179" s="24"/>
      <c r="BQ1179" s="24"/>
      <c r="BR1179" s="24"/>
      <c r="BS1179" s="24"/>
      <c r="BT1179" s="24"/>
      <c r="BU1179" s="24"/>
      <c r="BV1179" s="24"/>
      <c r="BW1179" s="24"/>
      <c r="BX1179" s="24"/>
      <c r="BY1179" s="24"/>
      <c r="BZ1179" s="24"/>
      <c r="CA1179" s="24"/>
      <c r="CB1179" s="24"/>
      <c r="CC1179" s="24"/>
      <c r="CD1179" s="24"/>
      <c r="CE1179" s="24"/>
    </row>
    <row r="1180" spans="46:83" x14ac:dyDescent="0.15">
      <c r="AT1180" s="24"/>
      <c r="AU1180" s="24"/>
      <c r="AV1180" s="24"/>
      <c r="AW1180" s="24"/>
      <c r="AX1180" s="24"/>
      <c r="AY1180" s="24"/>
      <c r="AZ1180" s="24"/>
      <c r="BA1180" s="24"/>
      <c r="BB1180" s="24"/>
      <c r="BC1180" s="24"/>
      <c r="BD1180" s="24"/>
      <c r="BE1180" s="24"/>
      <c r="BF1180" s="24"/>
      <c r="BG1180" s="24"/>
      <c r="BH1180" s="24"/>
      <c r="BI1180" s="24"/>
      <c r="BJ1180" s="24"/>
      <c r="BK1180" s="24"/>
      <c r="BL1180" s="24"/>
      <c r="BM1180" s="24"/>
      <c r="BN1180" s="24"/>
      <c r="BO1180" s="24"/>
      <c r="BP1180" s="24"/>
      <c r="BQ1180" s="24"/>
      <c r="BR1180" s="24"/>
      <c r="BS1180" s="24"/>
      <c r="BT1180" s="24"/>
      <c r="BU1180" s="24"/>
      <c r="BV1180" s="24"/>
      <c r="BW1180" s="24"/>
      <c r="BX1180" s="24"/>
      <c r="BY1180" s="24"/>
      <c r="BZ1180" s="24"/>
      <c r="CA1180" s="24"/>
      <c r="CB1180" s="24"/>
      <c r="CC1180" s="24"/>
      <c r="CD1180" s="24"/>
      <c r="CE1180" s="24"/>
    </row>
    <row r="1181" spans="46:83" x14ac:dyDescent="0.15">
      <c r="AT1181" s="24"/>
      <c r="AU1181" s="24"/>
      <c r="AV1181" s="24"/>
      <c r="AW1181" s="24"/>
      <c r="AX1181" s="24"/>
      <c r="AY1181" s="24"/>
      <c r="AZ1181" s="24"/>
      <c r="BA1181" s="24"/>
      <c r="BB1181" s="24"/>
      <c r="BC1181" s="24"/>
      <c r="BD1181" s="24"/>
      <c r="BE1181" s="24"/>
      <c r="BF1181" s="24"/>
      <c r="BG1181" s="24"/>
      <c r="BH1181" s="24"/>
      <c r="BI1181" s="24"/>
      <c r="BJ1181" s="24"/>
      <c r="BK1181" s="24"/>
      <c r="BL1181" s="24"/>
      <c r="BM1181" s="24"/>
      <c r="BN1181" s="24"/>
      <c r="BO1181" s="24"/>
      <c r="BP1181" s="24"/>
      <c r="BQ1181" s="24"/>
      <c r="BR1181" s="24"/>
      <c r="BS1181" s="24"/>
      <c r="BT1181" s="24"/>
      <c r="BU1181" s="24"/>
      <c r="BV1181" s="24"/>
      <c r="BW1181" s="24"/>
      <c r="BX1181" s="24"/>
      <c r="BY1181" s="24"/>
      <c r="BZ1181" s="24"/>
      <c r="CA1181" s="24"/>
      <c r="CB1181" s="24"/>
      <c r="CC1181" s="24"/>
      <c r="CD1181" s="24"/>
      <c r="CE1181" s="24"/>
    </row>
    <row r="1182" spans="46:83" x14ac:dyDescent="0.15">
      <c r="AT1182" s="24"/>
      <c r="AU1182" s="24"/>
      <c r="AV1182" s="24"/>
      <c r="AW1182" s="24"/>
      <c r="AX1182" s="24"/>
      <c r="AY1182" s="24"/>
      <c r="AZ1182" s="24"/>
      <c r="BA1182" s="24"/>
      <c r="BB1182" s="24"/>
      <c r="BC1182" s="24"/>
      <c r="BD1182" s="24"/>
      <c r="BE1182" s="24"/>
      <c r="BF1182" s="24"/>
      <c r="BG1182" s="24"/>
      <c r="BH1182" s="24"/>
      <c r="BI1182" s="24"/>
      <c r="BJ1182" s="24"/>
      <c r="BK1182" s="24"/>
      <c r="BL1182" s="24"/>
      <c r="BM1182" s="24"/>
      <c r="BN1182" s="24"/>
      <c r="BO1182" s="24"/>
      <c r="BP1182" s="24"/>
      <c r="BQ1182" s="24"/>
      <c r="BR1182" s="24"/>
      <c r="BS1182" s="24"/>
      <c r="BT1182" s="24"/>
      <c r="BU1182" s="24"/>
      <c r="BV1182" s="24"/>
      <c r="BW1182" s="24"/>
      <c r="BX1182" s="24"/>
      <c r="BY1182" s="24"/>
      <c r="BZ1182" s="24"/>
      <c r="CA1182" s="24"/>
      <c r="CB1182" s="24"/>
      <c r="CC1182" s="24"/>
      <c r="CD1182" s="24"/>
      <c r="CE1182" s="24"/>
    </row>
    <row r="1183" spans="46:83" x14ac:dyDescent="0.15">
      <c r="AT1183" s="24"/>
      <c r="AU1183" s="24"/>
      <c r="AV1183" s="24"/>
      <c r="AW1183" s="24"/>
      <c r="AX1183" s="24"/>
      <c r="AY1183" s="24"/>
      <c r="AZ1183" s="24"/>
      <c r="BA1183" s="24"/>
      <c r="BB1183" s="24"/>
      <c r="BC1183" s="24"/>
      <c r="BD1183" s="24"/>
      <c r="BE1183" s="24"/>
      <c r="BF1183" s="24"/>
      <c r="BG1183" s="24"/>
      <c r="BH1183" s="24"/>
      <c r="BI1183" s="24"/>
      <c r="BJ1183" s="24"/>
      <c r="BK1183" s="24"/>
      <c r="BL1183" s="24"/>
      <c r="BM1183" s="24"/>
      <c r="BN1183" s="24"/>
      <c r="BO1183" s="24"/>
      <c r="BP1183" s="24"/>
      <c r="BQ1183" s="24"/>
      <c r="BR1183" s="24"/>
      <c r="BS1183" s="24"/>
      <c r="BT1183" s="24"/>
      <c r="BU1183" s="24"/>
      <c r="BV1183" s="24"/>
      <c r="BW1183" s="24"/>
      <c r="BX1183" s="24"/>
      <c r="BY1183" s="24"/>
      <c r="BZ1183" s="24"/>
      <c r="CA1183" s="24"/>
      <c r="CB1183" s="24"/>
      <c r="CC1183" s="24"/>
      <c r="CD1183" s="24"/>
      <c r="CE1183" s="24"/>
    </row>
    <row r="1184" spans="46:83" x14ac:dyDescent="0.15">
      <c r="AT1184" s="24"/>
      <c r="AU1184" s="24"/>
      <c r="AV1184" s="24"/>
      <c r="AW1184" s="24"/>
      <c r="AX1184" s="24"/>
      <c r="AY1184" s="24"/>
      <c r="AZ1184" s="24"/>
      <c r="BA1184" s="24"/>
      <c r="BB1184" s="24"/>
      <c r="BC1184" s="24"/>
      <c r="BD1184" s="24"/>
      <c r="BE1184" s="24"/>
      <c r="BF1184" s="24"/>
      <c r="BG1184" s="24"/>
      <c r="BH1184" s="24"/>
      <c r="BI1184" s="24"/>
      <c r="BJ1184" s="24"/>
      <c r="BK1184" s="24"/>
      <c r="BL1184" s="24"/>
      <c r="BM1184" s="24"/>
      <c r="BN1184" s="24"/>
      <c r="BO1184" s="24"/>
      <c r="BP1184" s="24"/>
      <c r="BQ1184" s="24"/>
      <c r="BR1184" s="24"/>
      <c r="BS1184" s="24"/>
      <c r="BT1184" s="24"/>
      <c r="BU1184" s="24"/>
      <c r="BV1184" s="24"/>
      <c r="BW1184" s="24"/>
      <c r="BX1184" s="24"/>
      <c r="BY1184" s="24"/>
      <c r="BZ1184" s="24"/>
      <c r="CA1184" s="24"/>
      <c r="CB1184" s="24"/>
      <c r="CC1184" s="24"/>
      <c r="CD1184" s="24"/>
      <c r="CE1184" s="24"/>
    </row>
    <row r="1185" spans="46:83" x14ac:dyDescent="0.15">
      <c r="AT1185" s="24"/>
      <c r="AU1185" s="24"/>
      <c r="AV1185" s="24"/>
      <c r="AW1185" s="24"/>
      <c r="AX1185" s="24"/>
      <c r="AY1185" s="24"/>
      <c r="AZ1185" s="24"/>
      <c r="BA1185" s="24"/>
      <c r="BB1185" s="24"/>
      <c r="BC1185" s="24"/>
      <c r="BD1185" s="24"/>
      <c r="BE1185" s="24"/>
      <c r="BF1185" s="24"/>
      <c r="BG1185" s="24"/>
      <c r="BH1185" s="24"/>
      <c r="BI1185" s="24"/>
      <c r="BJ1185" s="24"/>
      <c r="BK1185" s="24"/>
      <c r="BL1185" s="24"/>
      <c r="BM1185" s="24"/>
      <c r="BN1185" s="24"/>
      <c r="BO1185" s="24"/>
      <c r="BP1185" s="24"/>
      <c r="BQ1185" s="24"/>
      <c r="BR1185" s="24"/>
      <c r="BS1185" s="24"/>
      <c r="BT1185" s="24"/>
      <c r="BU1185" s="24"/>
      <c r="BV1185" s="24"/>
      <c r="BW1185" s="24"/>
      <c r="BX1185" s="24"/>
      <c r="BY1185" s="24"/>
      <c r="BZ1185" s="24"/>
      <c r="CA1185" s="24"/>
      <c r="CB1185" s="24"/>
      <c r="CC1185" s="24"/>
      <c r="CD1185" s="24"/>
      <c r="CE1185" s="24"/>
    </row>
    <row r="1186" spans="46:83" x14ac:dyDescent="0.15">
      <c r="AT1186" s="24"/>
      <c r="AU1186" s="24"/>
      <c r="AV1186" s="24"/>
      <c r="AW1186" s="24"/>
      <c r="AX1186" s="24"/>
      <c r="AY1186" s="24"/>
      <c r="AZ1186" s="24"/>
      <c r="BA1186" s="24"/>
      <c r="BB1186" s="24"/>
      <c r="BC1186" s="24"/>
      <c r="BD1186" s="24"/>
      <c r="BE1186" s="24"/>
      <c r="BF1186" s="24"/>
      <c r="BG1186" s="24"/>
      <c r="BH1186" s="24"/>
      <c r="BI1186" s="24"/>
      <c r="BJ1186" s="24"/>
      <c r="BK1186" s="24"/>
      <c r="BL1186" s="24"/>
      <c r="BM1186" s="24"/>
      <c r="BN1186" s="24"/>
      <c r="BO1186" s="24"/>
      <c r="BP1186" s="24"/>
      <c r="BQ1186" s="24"/>
      <c r="BR1186" s="24"/>
      <c r="BS1186" s="24"/>
      <c r="BT1186" s="24"/>
      <c r="BU1186" s="24"/>
      <c r="BV1186" s="24"/>
      <c r="BW1186" s="24"/>
      <c r="BX1186" s="24"/>
      <c r="BY1186" s="24"/>
      <c r="BZ1186" s="24"/>
      <c r="CA1186" s="24"/>
      <c r="CB1186" s="24"/>
      <c r="CC1186" s="24"/>
      <c r="CD1186" s="24"/>
      <c r="CE1186" s="24"/>
    </row>
    <row r="1187" spans="46:83" x14ac:dyDescent="0.15">
      <c r="AT1187" s="24"/>
      <c r="AU1187" s="24"/>
      <c r="AV1187" s="24"/>
      <c r="AW1187" s="24"/>
      <c r="AX1187" s="24"/>
      <c r="AY1187" s="24"/>
      <c r="AZ1187" s="24"/>
      <c r="BA1187" s="24"/>
      <c r="BB1187" s="24"/>
      <c r="BC1187" s="24"/>
      <c r="BD1187" s="24"/>
      <c r="BE1187" s="24"/>
      <c r="BF1187" s="24"/>
      <c r="BG1187" s="24"/>
      <c r="BH1187" s="24"/>
      <c r="BI1187" s="24"/>
      <c r="BJ1187" s="24"/>
      <c r="BK1187" s="24"/>
      <c r="BL1187" s="24"/>
      <c r="BM1187" s="24"/>
      <c r="BN1187" s="24"/>
      <c r="BO1187" s="24"/>
      <c r="BP1187" s="24"/>
      <c r="BQ1187" s="24"/>
      <c r="BR1187" s="24"/>
      <c r="BS1187" s="24"/>
      <c r="BT1187" s="24"/>
      <c r="BU1187" s="24"/>
      <c r="BV1187" s="24"/>
      <c r="BW1187" s="24"/>
      <c r="BX1187" s="24"/>
      <c r="BY1187" s="24"/>
      <c r="BZ1187" s="24"/>
      <c r="CA1187" s="24"/>
      <c r="CB1187" s="24"/>
      <c r="CC1187" s="24"/>
      <c r="CD1187" s="24"/>
      <c r="CE1187" s="24"/>
    </row>
    <row r="1188" spans="46:83" x14ac:dyDescent="0.15">
      <c r="AT1188" s="24"/>
      <c r="AU1188" s="24"/>
      <c r="AV1188" s="24"/>
      <c r="AW1188" s="24"/>
      <c r="AX1188" s="24"/>
      <c r="AY1188" s="24"/>
      <c r="AZ1188" s="24"/>
      <c r="BA1188" s="24"/>
      <c r="BB1188" s="24"/>
      <c r="BC1188" s="24"/>
      <c r="BD1188" s="24"/>
      <c r="BE1188" s="24"/>
      <c r="BF1188" s="24"/>
      <c r="BG1188" s="24"/>
      <c r="BH1188" s="24"/>
      <c r="BI1188" s="24"/>
      <c r="BJ1188" s="24"/>
      <c r="BK1188" s="24"/>
      <c r="BL1188" s="24"/>
      <c r="BM1188" s="24"/>
      <c r="BN1188" s="24"/>
      <c r="BO1188" s="24"/>
      <c r="BP1188" s="24"/>
      <c r="BQ1188" s="24"/>
      <c r="BR1188" s="24"/>
      <c r="BS1188" s="24"/>
      <c r="BT1188" s="24"/>
      <c r="BU1188" s="24"/>
      <c r="BV1188" s="24"/>
      <c r="BW1188" s="24"/>
      <c r="BX1188" s="24"/>
      <c r="BY1188" s="24"/>
      <c r="BZ1188" s="24"/>
      <c r="CA1188" s="24"/>
      <c r="CB1188" s="24"/>
      <c r="CC1188" s="24"/>
      <c r="CD1188" s="24"/>
      <c r="CE1188" s="24"/>
    </row>
    <row r="1189" spans="46:83" x14ac:dyDescent="0.15">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row>
    <row r="1190" spans="46:83" x14ac:dyDescent="0.15">
      <c r="AT1190" s="24"/>
      <c r="AU1190" s="24"/>
      <c r="AV1190" s="24"/>
      <c r="AW1190" s="24"/>
      <c r="AX1190" s="24"/>
      <c r="AY1190" s="24"/>
      <c r="AZ1190" s="24"/>
      <c r="BA1190" s="24"/>
      <c r="BB1190" s="24"/>
      <c r="BC1190" s="24"/>
      <c r="BD1190" s="24"/>
      <c r="BE1190" s="24"/>
      <c r="BF1190" s="24"/>
      <c r="BG1190" s="24"/>
      <c r="BH1190" s="24"/>
      <c r="BI1190" s="24"/>
      <c r="BJ1190" s="24"/>
      <c r="BK1190" s="24"/>
      <c r="BL1190" s="24"/>
      <c r="BM1190" s="24"/>
      <c r="BN1190" s="24"/>
      <c r="BO1190" s="24"/>
      <c r="BP1190" s="24"/>
      <c r="BQ1190" s="24"/>
      <c r="BR1190" s="24"/>
      <c r="BS1190" s="24"/>
      <c r="BT1190" s="24"/>
      <c r="BU1190" s="24"/>
      <c r="BV1190" s="24"/>
      <c r="BW1190" s="24"/>
      <c r="BX1190" s="24"/>
      <c r="BY1190" s="24"/>
      <c r="BZ1190" s="24"/>
      <c r="CA1190" s="24"/>
      <c r="CB1190" s="24"/>
      <c r="CC1190" s="24"/>
      <c r="CD1190" s="24"/>
      <c r="CE1190" s="24"/>
    </row>
    <row r="1191" spans="46:83" x14ac:dyDescent="0.15">
      <c r="AT1191" s="24"/>
      <c r="AU1191" s="24"/>
      <c r="AV1191" s="24"/>
      <c r="AW1191" s="24"/>
      <c r="AX1191" s="24"/>
      <c r="AY1191" s="24"/>
      <c r="AZ1191" s="24"/>
      <c r="BA1191" s="24"/>
      <c r="BB1191" s="24"/>
      <c r="BC1191" s="24"/>
      <c r="BD1191" s="24"/>
      <c r="BE1191" s="24"/>
      <c r="BF1191" s="24"/>
      <c r="BG1191" s="24"/>
      <c r="BH1191" s="24"/>
      <c r="BI1191" s="24"/>
      <c r="BJ1191" s="24"/>
      <c r="BK1191" s="24"/>
      <c r="BL1191" s="24"/>
      <c r="BM1191" s="24"/>
      <c r="BN1191" s="24"/>
      <c r="BO1191" s="24"/>
      <c r="BP1191" s="24"/>
      <c r="BQ1191" s="24"/>
      <c r="BR1191" s="24"/>
      <c r="BS1191" s="24"/>
      <c r="BT1191" s="24"/>
      <c r="BU1191" s="24"/>
      <c r="BV1191" s="24"/>
      <c r="BW1191" s="24"/>
      <c r="BX1191" s="24"/>
      <c r="BY1191" s="24"/>
      <c r="BZ1191" s="24"/>
      <c r="CA1191" s="24"/>
      <c r="CB1191" s="24"/>
      <c r="CC1191" s="24"/>
      <c r="CD1191" s="24"/>
      <c r="CE1191" s="24"/>
    </row>
    <row r="1192" spans="46:83" x14ac:dyDescent="0.15">
      <c r="AT1192" s="24"/>
      <c r="AU1192" s="24"/>
      <c r="AV1192" s="24"/>
      <c r="AW1192" s="24"/>
      <c r="AX1192" s="24"/>
      <c r="AY1192" s="24"/>
      <c r="AZ1192" s="24"/>
      <c r="BA1192" s="24"/>
      <c r="BB1192" s="24"/>
      <c r="BC1192" s="24"/>
      <c r="BD1192" s="24"/>
      <c r="BE1192" s="24"/>
      <c r="BF1192" s="24"/>
      <c r="BG1192" s="24"/>
      <c r="BH1192" s="24"/>
      <c r="BI1192" s="24"/>
      <c r="BJ1192" s="24"/>
      <c r="BK1192" s="24"/>
      <c r="BL1192" s="24"/>
      <c r="BM1192" s="24"/>
      <c r="BN1192" s="24"/>
      <c r="BO1192" s="24"/>
      <c r="BP1192" s="24"/>
      <c r="BQ1192" s="24"/>
      <c r="BR1192" s="24"/>
      <c r="BS1192" s="24"/>
      <c r="BT1192" s="24"/>
      <c r="BU1192" s="24"/>
      <c r="BV1192" s="24"/>
      <c r="BW1192" s="24"/>
      <c r="BX1192" s="24"/>
      <c r="BY1192" s="24"/>
      <c r="BZ1192" s="24"/>
      <c r="CA1192" s="24"/>
      <c r="CB1192" s="24"/>
      <c r="CC1192" s="24"/>
      <c r="CD1192" s="24"/>
      <c r="CE1192" s="24"/>
    </row>
    <row r="1193" spans="46:83" x14ac:dyDescent="0.15">
      <c r="AT1193" s="24"/>
      <c r="AU1193" s="24"/>
      <c r="AV1193" s="24"/>
      <c r="AW1193" s="24"/>
      <c r="AX1193" s="24"/>
      <c r="AY1193" s="24"/>
      <c r="AZ1193" s="24"/>
      <c r="BA1193" s="24"/>
      <c r="BB1193" s="24"/>
      <c r="BC1193" s="24"/>
      <c r="BD1193" s="24"/>
      <c r="BE1193" s="24"/>
      <c r="BF1193" s="24"/>
      <c r="BG1193" s="24"/>
      <c r="BH1193" s="24"/>
      <c r="BI1193" s="24"/>
      <c r="BJ1193" s="24"/>
      <c r="BK1193" s="24"/>
      <c r="BL1193" s="24"/>
      <c r="BM1193" s="24"/>
      <c r="BN1193" s="24"/>
      <c r="BO1193" s="24"/>
      <c r="BP1193" s="24"/>
      <c r="BQ1193" s="24"/>
      <c r="BR1193" s="24"/>
      <c r="BS1193" s="24"/>
      <c r="BT1193" s="24"/>
      <c r="BU1193" s="24"/>
      <c r="BV1193" s="24"/>
      <c r="BW1193" s="24"/>
      <c r="BX1193" s="24"/>
      <c r="BY1193" s="24"/>
      <c r="BZ1193" s="24"/>
      <c r="CA1193" s="24"/>
      <c r="CB1193" s="24"/>
      <c r="CC1193" s="24"/>
      <c r="CD1193" s="24"/>
      <c r="CE1193" s="24"/>
    </row>
    <row r="1194" spans="46:83" x14ac:dyDescent="0.15">
      <c r="AT1194" s="24"/>
      <c r="AU1194" s="24"/>
      <c r="AV1194" s="24"/>
      <c r="AW1194" s="24"/>
      <c r="AX1194" s="24"/>
      <c r="AY1194" s="24"/>
      <c r="AZ1194" s="24"/>
      <c r="BA1194" s="24"/>
      <c r="BB1194" s="24"/>
      <c r="BC1194" s="24"/>
      <c r="BD1194" s="24"/>
      <c r="BE1194" s="24"/>
      <c r="BF1194" s="24"/>
      <c r="BG1194" s="24"/>
      <c r="BH1194" s="24"/>
      <c r="BI1194" s="24"/>
      <c r="BJ1194" s="24"/>
      <c r="BK1194" s="24"/>
      <c r="BL1194" s="24"/>
      <c r="BM1194" s="24"/>
      <c r="BN1194" s="24"/>
      <c r="BO1194" s="24"/>
      <c r="BP1194" s="24"/>
      <c r="BQ1194" s="24"/>
      <c r="BR1194" s="24"/>
      <c r="BS1194" s="24"/>
      <c r="BT1194" s="24"/>
      <c r="BU1194" s="24"/>
      <c r="BV1194" s="24"/>
      <c r="BW1194" s="24"/>
      <c r="BX1194" s="24"/>
      <c r="BY1194" s="24"/>
      <c r="BZ1194" s="24"/>
      <c r="CA1194" s="24"/>
      <c r="CB1194" s="24"/>
      <c r="CC1194" s="24"/>
      <c r="CD1194" s="24"/>
      <c r="CE1194" s="24"/>
    </row>
    <row r="1195" spans="46:83" x14ac:dyDescent="0.15">
      <c r="AT1195" s="24"/>
      <c r="AU1195" s="24"/>
      <c r="AV1195" s="24"/>
      <c r="AW1195" s="24"/>
      <c r="AX1195" s="24"/>
      <c r="AY1195" s="24"/>
      <c r="AZ1195" s="24"/>
      <c r="BA1195" s="24"/>
      <c r="BB1195" s="24"/>
      <c r="BC1195" s="24"/>
      <c r="BD1195" s="24"/>
      <c r="BE1195" s="24"/>
      <c r="BF1195" s="24"/>
      <c r="BG1195" s="24"/>
      <c r="BH1195" s="24"/>
      <c r="BI1195" s="24"/>
      <c r="BJ1195" s="24"/>
      <c r="BK1195" s="24"/>
      <c r="BL1195" s="24"/>
      <c r="BM1195" s="24"/>
      <c r="BN1195" s="24"/>
      <c r="BO1195" s="24"/>
      <c r="BP1195" s="24"/>
      <c r="BQ1195" s="24"/>
      <c r="BR1195" s="24"/>
      <c r="BS1195" s="24"/>
      <c r="BT1195" s="24"/>
      <c r="BU1195" s="24"/>
      <c r="BV1195" s="24"/>
      <c r="BW1195" s="24"/>
      <c r="BX1195" s="24"/>
      <c r="BY1195" s="24"/>
      <c r="BZ1195" s="24"/>
      <c r="CA1195" s="24"/>
      <c r="CB1195" s="24"/>
      <c r="CC1195" s="24"/>
      <c r="CD1195" s="24"/>
      <c r="CE1195" s="24"/>
    </row>
    <row r="1196" spans="46:83" x14ac:dyDescent="0.15">
      <c r="AT1196" s="24"/>
      <c r="AU1196" s="24"/>
      <c r="AV1196" s="24"/>
      <c r="AW1196" s="24"/>
      <c r="AX1196" s="24"/>
      <c r="AY1196" s="24"/>
      <c r="AZ1196" s="24"/>
      <c r="BA1196" s="24"/>
      <c r="BB1196" s="24"/>
      <c r="BC1196" s="24"/>
      <c r="BD1196" s="24"/>
      <c r="BE1196" s="24"/>
      <c r="BF1196" s="24"/>
      <c r="BG1196" s="24"/>
      <c r="BH1196" s="24"/>
      <c r="BI1196" s="24"/>
      <c r="BJ1196" s="24"/>
      <c r="BK1196" s="24"/>
      <c r="BL1196" s="24"/>
      <c r="BM1196" s="24"/>
      <c r="BN1196" s="24"/>
      <c r="BO1196" s="24"/>
      <c r="BP1196" s="24"/>
      <c r="BQ1196" s="24"/>
      <c r="BR1196" s="24"/>
      <c r="BS1196" s="24"/>
      <c r="BT1196" s="24"/>
      <c r="BU1196" s="24"/>
      <c r="BV1196" s="24"/>
      <c r="BW1196" s="24"/>
      <c r="BX1196" s="24"/>
      <c r="BY1196" s="24"/>
      <c r="BZ1196" s="24"/>
      <c r="CA1196" s="24"/>
      <c r="CB1196" s="24"/>
      <c r="CC1196" s="24"/>
      <c r="CD1196" s="24"/>
      <c r="CE1196" s="24"/>
    </row>
    <row r="1197" spans="46:83" x14ac:dyDescent="0.15">
      <c r="AT1197" s="24"/>
      <c r="AU1197" s="24"/>
      <c r="AV1197" s="24"/>
      <c r="AW1197" s="24"/>
      <c r="AX1197" s="24"/>
      <c r="AY1197" s="24"/>
      <c r="AZ1197" s="24"/>
      <c r="BA1197" s="24"/>
      <c r="BB1197" s="24"/>
      <c r="BC1197" s="24"/>
      <c r="BD1197" s="24"/>
      <c r="BE1197" s="24"/>
      <c r="BF1197" s="24"/>
      <c r="BG1197" s="24"/>
      <c r="BH1197" s="24"/>
      <c r="BI1197" s="24"/>
      <c r="BJ1197" s="24"/>
      <c r="BK1197" s="24"/>
      <c r="BL1197" s="24"/>
      <c r="BM1197" s="24"/>
      <c r="BN1197" s="24"/>
      <c r="BO1197" s="24"/>
      <c r="BP1197" s="24"/>
      <c r="BQ1197" s="24"/>
      <c r="BR1197" s="24"/>
      <c r="BS1197" s="24"/>
      <c r="BT1197" s="24"/>
      <c r="BU1197" s="24"/>
      <c r="BV1197" s="24"/>
      <c r="BW1197" s="24"/>
      <c r="BX1197" s="24"/>
      <c r="BY1197" s="24"/>
      <c r="BZ1197" s="24"/>
      <c r="CA1197" s="24"/>
      <c r="CB1197" s="24"/>
      <c r="CC1197" s="24"/>
      <c r="CD1197" s="24"/>
      <c r="CE1197" s="24"/>
    </row>
    <row r="1198" spans="46:83" x14ac:dyDescent="0.15">
      <c r="AT1198" s="24"/>
      <c r="AU1198" s="24"/>
      <c r="AV1198" s="24"/>
      <c r="AW1198" s="24"/>
      <c r="AX1198" s="24"/>
      <c r="AY1198" s="24"/>
      <c r="AZ1198" s="24"/>
      <c r="BA1198" s="24"/>
      <c r="BB1198" s="24"/>
      <c r="BC1198" s="24"/>
      <c r="BD1198" s="24"/>
      <c r="BE1198" s="24"/>
      <c r="BF1198" s="24"/>
      <c r="BG1198" s="24"/>
      <c r="BH1198" s="24"/>
      <c r="BI1198" s="24"/>
      <c r="BJ1198" s="24"/>
      <c r="BK1198" s="24"/>
      <c r="BL1198" s="24"/>
      <c r="BM1198" s="24"/>
      <c r="BN1198" s="24"/>
      <c r="BO1198" s="24"/>
      <c r="BP1198" s="24"/>
      <c r="BQ1198" s="24"/>
      <c r="BR1198" s="24"/>
      <c r="BS1198" s="24"/>
      <c r="BT1198" s="24"/>
      <c r="BU1198" s="24"/>
      <c r="BV1198" s="24"/>
      <c r="BW1198" s="24"/>
      <c r="BX1198" s="24"/>
      <c r="BY1198" s="24"/>
      <c r="BZ1198" s="24"/>
      <c r="CA1198" s="24"/>
      <c r="CB1198" s="24"/>
      <c r="CC1198" s="24"/>
      <c r="CD1198" s="24"/>
      <c r="CE1198" s="24"/>
    </row>
    <row r="1199" spans="46:83" x14ac:dyDescent="0.15">
      <c r="AT1199" s="24"/>
      <c r="AU1199" s="24"/>
      <c r="AV1199" s="24"/>
      <c r="AW1199" s="24"/>
      <c r="AX1199" s="24"/>
      <c r="AY1199" s="24"/>
      <c r="AZ1199" s="24"/>
      <c r="BA1199" s="24"/>
      <c r="BB1199" s="24"/>
      <c r="BC1199" s="24"/>
      <c r="BD1199" s="24"/>
      <c r="BE1199" s="24"/>
      <c r="BF1199" s="24"/>
      <c r="BG1199" s="24"/>
      <c r="BH1199" s="24"/>
      <c r="BI1199" s="24"/>
      <c r="BJ1199" s="24"/>
      <c r="BK1199" s="24"/>
      <c r="BL1199" s="24"/>
      <c r="BM1199" s="24"/>
      <c r="BN1199" s="24"/>
      <c r="BO1199" s="24"/>
      <c r="BP1199" s="24"/>
      <c r="BQ1199" s="24"/>
      <c r="BR1199" s="24"/>
      <c r="BS1199" s="24"/>
      <c r="BT1199" s="24"/>
      <c r="BU1199" s="24"/>
      <c r="BV1199" s="24"/>
      <c r="BW1199" s="24"/>
      <c r="BX1199" s="24"/>
      <c r="BY1199" s="24"/>
      <c r="BZ1199" s="24"/>
      <c r="CA1199" s="24"/>
      <c r="CB1199" s="24"/>
      <c r="CC1199" s="24"/>
      <c r="CD1199" s="24"/>
      <c r="CE1199" s="24"/>
    </row>
    <row r="1200" spans="46:83" x14ac:dyDescent="0.15">
      <c r="AT1200" s="24"/>
      <c r="AU1200" s="24"/>
      <c r="AV1200" s="24"/>
      <c r="AW1200" s="24"/>
      <c r="AX1200" s="24"/>
      <c r="AY1200" s="24"/>
      <c r="AZ1200" s="24"/>
      <c r="BA1200" s="24"/>
      <c r="BB1200" s="24"/>
      <c r="BC1200" s="24"/>
      <c r="BD1200" s="24"/>
      <c r="BE1200" s="24"/>
      <c r="BF1200" s="24"/>
      <c r="BG1200" s="24"/>
      <c r="BH1200" s="24"/>
      <c r="BI1200" s="24"/>
      <c r="BJ1200" s="24"/>
      <c r="BK1200" s="24"/>
      <c r="BL1200" s="24"/>
      <c r="BM1200" s="24"/>
      <c r="BN1200" s="24"/>
      <c r="BO1200" s="24"/>
      <c r="BP1200" s="24"/>
      <c r="BQ1200" s="24"/>
      <c r="BR1200" s="24"/>
      <c r="BS1200" s="24"/>
      <c r="BT1200" s="24"/>
      <c r="BU1200" s="24"/>
      <c r="BV1200" s="24"/>
      <c r="BW1200" s="24"/>
      <c r="BX1200" s="24"/>
      <c r="BY1200" s="24"/>
      <c r="BZ1200" s="24"/>
      <c r="CA1200" s="24"/>
      <c r="CB1200" s="24"/>
      <c r="CC1200" s="24"/>
      <c r="CD1200" s="24"/>
      <c r="CE1200" s="24"/>
    </row>
    <row r="1201" spans="46:83" x14ac:dyDescent="0.15">
      <c r="AT1201" s="24"/>
      <c r="AU1201" s="24"/>
      <c r="AV1201" s="24"/>
      <c r="AW1201" s="24"/>
      <c r="AX1201" s="24"/>
      <c r="AY1201" s="24"/>
      <c r="AZ1201" s="24"/>
      <c r="BA1201" s="24"/>
      <c r="BB1201" s="24"/>
      <c r="BC1201" s="24"/>
      <c r="BD1201" s="24"/>
      <c r="BE1201" s="24"/>
      <c r="BF1201" s="24"/>
      <c r="BG1201" s="24"/>
      <c r="BH1201" s="24"/>
      <c r="BI1201" s="24"/>
      <c r="BJ1201" s="24"/>
      <c r="BK1201" s="24"/>
      <c r="BL1201" s="24"/>
      <c r="BM1201" s="24"/>
      <c r="BN1201" s="24"/>
      <c r="BO1201" s="24"/>
      <c r="BP1201" s="24"/>
      <c r="BQ1201" s="24"/>
      <c r="BR1201" s="24"/>
      <c r="BS1201" s="24"/>
      <c r="BT1201" s="24"/>
      <c r="BU1201" s="24"/>
      <c r="BV1201" s="24"/>
      <c r="BW1201" s="24"/>
      <c r="BX1201" s="24"/>
      <c r="BY1201" s="24"/>
      <c r="BZ1201" s="24"/>
      <c r="CA1201" s="24"/>
      <c r="CB1201" s="24"/>
      <c r="CC1201" s="24"/>
      <c r="CD1201" s="24"/>
      <c r="CE1201" s="24"/>
    </row>
    <row r="1202" spans="46:83" x14ac:dyDescent="0.15">
      <c r="AT1202" s="24"/>
      <c r="AU1202" s="24"/>
      <c r="AV1202" s="24"/>
      <c r="AW1202" s="24"/>
      <c r="AX1202" s="24"/>
      <c r="AY1202" s="24"/>
      <c r="AZ1202" s="24"/>
      <c r="BA1202" s="24"/>
      <c r="BB1202" s="24"/>
      <c r="BC1202" s="24"/>
      <c r="BD1202" s="24"/>
      <c r="BE1202" s="24"/>
      <c r="BF1202" s="24"/>
      <c r="BG1202" s="24"/>
      <c r="BH1202" s="24"/>
      <c r="BI1202" s="24"/>
      <c r="BJ1202" s="24"/>
      <c r="BK1202" s="24"/>
      <c r="BL1202" s="24"/>
      <c r="BM1202" s="24"/>
      <c r="BN1202" s="24"/>
      <c r="BO1202" s="24"/>
      <c r="BP1202" s="24"/>
      <c r="BQ1202" s="24"/>
      <c r="BR1202" s="24"/>
      <c r="BS1202" s="24"/>
      <c r="BT1202" s="24"/>
      <c r="BU1202" s="24"/>
      <c r="BV1202" s="24"/>
      <c r="BW1202" s="24"/>
      <c r="BX1202" s="24"/>
      <c r="BY1202" s="24"/>
      <c r="BZ1202" s="24"/>
      <c r="CA1202" s="24"/>
      <c r="CB1202" s="24"/>
      <c r="CC1202" s="24"/>
      <c r="CD1202" s="24"/>
      <c r="CE1202" s="24"/>
    </row>
    <row r="1203" spans="46:83" x14ac:dyDescent="0.15">
      <c r="AT1203" s="24"/>
      <c r="AU1203" s="24"/>
      <c r="AV1203" s="24"/>
      <c r="AW1203" s="24"/>
      <c r="AX1203" s="24"/>
      <c r="AY1203" s="24"/>
      <c r="AZ1203" s="24"/>
      <c r="BA1203" s="24"/>
      <c r="BB1203" s="24"/>
      <c r="BC1203" s="24"/>
      <c r="BD1203" s="24"/>
      <c r="BE1203" s="24"/>
      <c r="BF1203" s="24"/>
      <c r="BG1203" s="24"/>
      <c r="BH1203" s="24"/>
      <c r="BI1203" s="24"/>
      <c r="BJ1203" s="24"/>
      <c r="BK1203" s="24"/>
      <c r="BL1203" s="24"/>
      <c r="BM1203" s="24"/>
      <c r="BN1203" s="24"/>
      <c r="BO1203" s="24"/>
      <c r="BP1203" s="24"/>
      <c r="BQ1203" s="24"/>
      <c r="BR1203" s="24"/>
      <c r="BS1203" s="24"/>
      <c r="BT1203" s="24"/>
      <c r="BU1203" s="24"/>
      <c r="BV1203" s="24"/>
      <c r="BW1203" s="24"/>
      <c r="BX1203" s="24"/>
      <c r="BY1203" s="24"/>
      <c r="BZ1203" s="24"/>
      <c r="CA1203" s="24"/>
      <c r="CB1203" s="24"/>
      <c r="CC1203" s="24"/>
      <c r="CD1203" s="24"/>
      <c r="CE1203" s="24"/>
    </row>
    <row r="1204" spans="46:83" x14ac:dyDescent="0.15">
      <c r="AT1204" s="24"/>
      <c r="AU1204" s="24"/>
      <c r="AV1204" s="24"/>
      <c r="AW1204" s="24"/>
      <c r="AX1204" s="24"/>
      <c r="AY1204" s="24"/>
      <c r="AZ1204" s="24"/>
      <c r="BA1204" s="24"/>
      <c r="BB1204" s="24"/>
      <c r="BC1204" s="24"/>
      <c r="BD1204" s="24"/>
      <c r="BE1204" s="24"/>
      <c r="BF1204" s="24"/>
      <c r="BG1204" s="24"/>
      <c r="BH1204" s="24"/>
      <c r="BI1204" s="24"/>
      <c r="BJ1204" s="24"/>
      <c r="BK1204" s="24"/>
      <c r="BL1204" s="24"/>
      <c r="BM1204" s="24"/>
      <c r="BN1204" s="24"/>
      <c r="BO1204" s="24"/>
      <c r="BP1204" s="24"/>
      <c r="BQ1204" s="24"/>
      <c r="BR1204" s="24"/>
      <c r="BS1204" s="24"/>
      <c r="BT1204" s="24"/>
      <c r="BU1204" s="24"/>
      <c r="BV1204" s="24"/>
      <c r="BW1204" s="24"/>
      <c r="BX1204" s="24"/>
      <c r="BY1204" s="24"/>
      <c r="BZ1204" s="24"/>
      <c r="CA1204" s="24"/>
      <c r="CB1204" s="24"/>
      <c r="CC1204" s="24"/>
      <c r="CD1204" s="24"/>
      <c r="CE1204" s="24"/>
    </row>
    <row r="1205" spans="46:83" x14ac:dyDescent="0.15">
      <c r="AT1205" s="24"/>
      <c r="AU1205" s="24"/>
      <c r="AV1205" s="24"/>
      <c r="AW1205" s="24"/>
      <c r="AX1205" s="24"/>
      <c r="AY1205" s="24"/>
      <c r="AZ1205" s="24"/>
      <c r="BA1205" s="24"/>
      <c r="BB1205" s="24"/>
      <c r="BC1205" s="24"/>
      <c r="BD1205" s="24"/>
      <c r="BE1205" s="24"/>
      <c r="BF1205" s="24"/>
      <c r="BG1205" s="24"/>
      <c r="BH1205" s="24"/>
      <c r="BI1205" s="24"/>
      <c r="BJ1205" s="24"/>
      <c r="BK1205" s="24"/>
      <c r="BL1205" s="24"/>
      <c r="BM1205" s="24"/>
      <c r="BN1205" s="24"/>
      <c r="BO1205" s="24"/>
      <c r="BP1205" s="24"/>
      <c r="BQ1205" s="24"/>
      <c r="BR1205" s="24"/>
      <c r="BS1205" s="24"/>
      <c r="BT1205" s="24"/>
      <c r="BU1205" s="24"/>
      <c r="BV1205" s="24"/>
      <c r="BW1205" s="24"/>
      <c r="BX1205" s="24"/>
      <c r="BY1205" s="24"/>
      <c r="BZ1205" s="24"/>
      <c r="CA1205" s="24"/>
      <c r="CB1205" s="24"/>
      <c r="CC1205" s="24"/>
      <c r="CD1205" s="24"/>
      <c r="CE1205" s="24"/>
    </row>
    <row r="1206" spans="46:83" x14ac:dyDescent="0.15">
      <c r="AT1206" s="24"/>
      <c r="AU1206" s="24"/>
      <c r="AV1206" s="24"/>
      <c r="AW1206" s="24"/>
      <c r="AX1206" s="24"/>
      <c r="AY1206" s="24"/>
      <c r="AZ1206" s="24"/>
      <c r="BA1206" s="24"/>
      <c r="BB1206" s="24"/>
      <c r="BC1206" s="24"/>
      <c r="BD1206" s="24"/>
      <c r="BE1206" s="24"/>
      <c r="BF1206" s="24"/>
      <c r="BG1206" s="24"/>
      <c r="BH1206" s="24"/>
      <c r="BI1206" s="24"/>
      <c r="BJ1206" s="24"/>
      <c r="BK1206" s="24"/>
      <c r="BL1206" s="24"/>
      <c r="BM1206" s="24"/>
      <c r="BN1206" s="24"/>
      <c r="BO1206" s="24"/>
      <c r="BP1206" s="24"/>
      <c r="BQ1206" s="24"/>
      <c r="BR1206" s="24"/>
      <c r="BS1206" s="24"/>
      <c r="BT1206" s="24"/>
      <c r="BU1206" s="24"/>
      <c r="BV1206" s="24"/>
      <c r="BW1206" s="24"/>
      <c r="BX1206" s="24"/>
      <c r="BY1206" s="24"/>
      <c r="BZ1206" s="24"/>
      <c r="CA1206" s="24"/>
      <c r="CB1206" s="24"/>
      <c r="CC1206" s="24"/>
      <c r="CD1206" s="24"/>
      <c r="CE1206" s="24"/>
    </row>
    <row r="1207" spans="46:83" x14ac:dyDescent="0.15">
      <c r="AT1207" s="24"/>
      <c r="AU1207" s="24"/>
      <c r="AV1207" s="24"/>
      <c r="AW1207" s="24"/>
      <c r="AX1207" s="24"/>
      <c r="AY1207" s="24"/>
      <c r="AZ1207" s="24"/>
      <c r="BA1207" s="24"/>
      <c r="BB1207" s="24"/>
      <c r="BC1207" s="24"/>
      <c r="BD1207" s="24"/>
      <c r="BE1207" s="24"/>
      <c r="BF1207" s="24"/>
      <c r="BG1207" s="24"/>
      <c r="BH1207" s="24"/>
      <c r="BI1207" s="24"/>
      <c r="BJ1207" s="24"/>
      <c r="BK1207" s="24"/>
      <c r="BL1207" s="24"/>
      <c r="BM1207" s="24"/>
      <c r="BN1207" s="24"/>
      <c r="BO1207" s="24"/>
      <c r="BP1207" s="24"/>
      <c r="BQ1207" s="24"/>
      <c r="BR1207" s="24"/>
      <c r="BS1207" s="24"/>
      <c r="BT1207" s="24"/>
      <c r="BU1207" s="24"/>
      <c r="BV1207" s="24"/>
      <c r="BW1207" s="24"/>
      <c r="BX1207" s="24"/>
      <c r="BY1207" s="24"/>
      <c r="BZ1207" s="24"/>
      <c r="CA1207" s="24"/>
      <c r="CB1207" s="24"/>
      <c r="CC1207" s="24"/>
      <c r="CD1207" s="24"/>
      <c r="CE1207" s="24"/>
    </row>
    <row r="1208" spans="46:83" x14ac:dyDescent="0.15">
      <c r="AT1208" s="24"/>
      <c r="AU1208" s="24"/>
      <c r="AV1208" s="24"/>
      <c r="AW1208" s="24"/>
      <c r="AX1208" s="24"/>
      <c r="AY1208" s="24"/>
      <c r="AZ1208" s="24"/>
      <c r="BA1208" s="24"/>
      <c r="BB1208" s="24"/>
      <c r="BC1208" s="24"/>
      <c r="BD1208" s="24"/>
      <c r="BE1208" s="24"/>
      <c r="BF1208" s="24"/>
      <c r="BG1208" s="24"/>
      <c r="BH1208" s="24"/>
      <c r="BI1208" s="24"/>
      <c r="BJ1208" s="24"/>
      <c r="BK1208" s="24"/>
      <c r="BL1208" s="24"/>
      <c r="BM1208" s="24"/>
      <c r="BN1208" s="24"/>
      <c r="BO1208" s="24"/>
      <c r="BP1208" s="24"/>
      <c r="BQ1208" s="24"/>
      <c r="BR1208" s="24"/>
      <c r="BS1208" s="24"/>
      <c r="BT1208" s="24"/>
      <c r="BU1208" s="24"/>
      <c r="BV1208" s="24"/>
      <c r="BW1208" s="24"/>
      <c r="BX1208" s="24"/>
      <c r="BY1208" s="24"/>
      <c r="BZ1208" s="24"/>
      <c r="CA1208" s="24"/>
      <c r="CB1208" s="24"/>
      <c r="CC1208" s="24"/>
      <c r="CD1208" s="24"/>
      <c r="CE1208" s="24"/>
    </row>
    <row r="1209" spans="46:83" x14ac:dyDescent="0.15">
      <c r="AT1209" s="24"/>
      <c r="AU1209" s="24"/>
      <c r="AV1209" s="24"/>
      <c r="AW1209" s="24"/>
      <c r="AX1209" s="24"/>
      <c r="AY1209" s="24"/>
      <c r="AZ1209" s="24"/>
      <c r="BA1209" s="24"/>
      <c r="BB1209" s="24"/>
      <c r="BC1209" s="24"/>
      <c r="BD1209" s="24"/>
      <c r="BE1209" s="24"/>
      <c r="BF1209" s="24"/>
      <c r="BG1209" s="24"/>
      <c r="BH1209" s="24"/>
      <c r="BI1209" s="24"/>
      <c r="BJ1209" s="24"/>
      <c r="BK1209" s="24"/>
      <c r="BL1209" s="24"/>
      <c r="BM1209" s="24"/>
      <c r="BN1209" s="24"/>
      <c r="BO1209" s="24"/>
      <c r="BP1209" s="24"/>
      <c r="BQ1209" s="24"/>
      <c r="BR1209" s="24"/>
      <c r="BS1209" s="24"/>
      <c r="BT1209" s="24"/>
      <c r="BU1209" s="24"/>
      <c r="BV1209" s="24"/>
      <c r="BW1209" s="24"/>
      <c r="BX1209" s="24"/>
      <c r="BY1209" s="24"/>
      <c r="BZ1209" s="24"/>
      <c r="CA1209" s="24"/>
      <c r="CB1209" s="24"/>
      <c r="CC1209" s="24"/>
      <c r="CD1209" s="24"/>
      <c r="CE1209" s="24"/>
    </row>
    <row r="1210" spans="46:83" x14ac:dyDescent="0.15">
      <c r="AT1210" s="24"/>
      <c r="AU1210" s="24"/>
      <c r="AV1210" s="24"/>
      <c r="AW1210" s="24"/>
      <c r="AX1210" s="24"/>
      <c r="AY1210" s="24"/>
      <c r="AZ1210" s="24"/>
      <c r="BA1210" s="24"/>
      <c r="BB1210" s="24"/>
      <c r="BC1210" s="24"/>
      <c r="BD1210" s="24"/>
      <c r="BE1210" s="24"/>
      <c r="BF1210" s="24"/>
      <c r="BG1210" s="24"/>
      <c r="BH1210" s="24"/>
      <c r="BI1210" s="24"/>
      <c r="BJ1210" s="24"/>
      <c r="BK1210" s="24"/>
      <c r="BL1210" s="24"/>
      <c r="BM1210" s="24"/>
      <c r="BN1210" s="24"/>
      <c r="BO1210" s="24"/>
      <c r="BP1210" s="24"/>
      <c r="BQ1210" s="24"/>
      <c r="BR1210" s="24"/>
      <c r="BS1210" s="24"/>
      <c r="BT1210" s="24"/>
      <c r="BU1210" s="24"/>
      <c r="BV1210" s="24"/>
      <c r="BW1210" s="24"/>
      <c r="BX1210" s="24"/>
      <c r="BY1210" s="24"/>
      <c r="BZ1210" s="24"/>
      <c r="CA1210" s="24"/>
      <c r="CB1210" s="24"/>
      <c r="CC1210" s="24"/>
      <c r="CD1210" s="24"/>
      <c r="CE1210" s="24"/>
    </row>
    <row r="1211" spans="46:83" x14ac:dyDescent="0.15">
      <c r="AT1211" s="24"/>
      <c r="AU1211" s="24"/>
      <c r="AV1211" s="24"/>
      <c r="AW1211" s="24"/>
      <c r="AX1211" s="24"/>
      <c r="AY1211" s="24"/>
      <c r="AZ1211" s="24"/>
      <c r="BA1211" s="24"/>
      <c r="BB1211" s="24"/>
      <c r="BC1211" s="24"/>
      <c r="BD1211" s="24"/>
      <c r="BE1211" s="24"/>
      <c r="BF1211" s="24"/>
      <c r="BG1211" s="24"/>
      <c r="BH1211" s="24"/>
      <c r="BI1211" s="24"/>
      <c r="BJ1211" s="24"/>
      <c r="BK1211" s="24"/>
      <c r="BL1211" s="24"/>
      <c r="BM1211" s="24"/>
      <c r="BN1211" s="24"/>
      <c r="BO1211" s="24"/>
      <c r="BP1211" s="24"/>
      <c r="BQ1211" s="24"/>
      <c r="BR1211" s="24"/>
      <c r="BS1211" s="24"/>
      <c r="BT1211" s="24"/>
      <c r="BU1211" s="24"/>
      <c r="BV1211" s="24"/>
      <c r="BW1211" s="24"/>
      <c r="BX1211" s="24"/>
      <c r="BY1211" s="24"/>
      <c r="BZ1211" s="24"/>
      <c r="CA1211" s="24"/>
      <c r="CB1211" s="24"/>
      <c r="CC1211" s="24"/>
      <c r="CD1211" s="24"/>
      <c r="CE1211" s="24"/>
    </row>
    <row r="1212" spans="46:83" x14ac:dyDescent="0.15">
      <c r="AT1212" s="24"/>
      <c r="AU1212" s="24"/>
      <c r="AV1212" s="24"/>
      <c r="AW1212" s="24"/>
      <c r="AX1212" s="24"/>
      <c r="AY1212" s="24"/>
      <c r="AZ1212" s="24"/>
      <c r="BA1212" s="24"/>
      <c r="BB1212" s="24"/>
      <c r="BC1212" s="24"/>
      <c r="BD1212" s="24"/>
      <c r="BE1212" s="24"/>
      <c r="BF1212" s="24"/>
      <c r="BG1212" s="24"/>
      <c r="BH1212" s="24"/>
      <c r="BI1212" s="24"/>
      <c r="BJ1212" s="24"/>
      <c r="BK1212" s="24"/>
      <c r="BL1212" s="24"/>
      <c r="BM1212" s="24"/>
      <c r="BN1212" s="24"/>
      <c r="BO1212" s="24"/>
      <c r="BP1212" s="24"/>
      <c r="BQ1212" s="24"/>
      <c r="BR1212" s="24"/>
      <c r="BS1212" s="24"/>
      <c r="BT1212" s="24"/>
      <c r="BU1212" s="24"/>
      <c r="BV1212" s="24"/>
      <c r="BW1212" s="24"/>
      <c r="BX1212" s="24"/>
      <c r="BY1212" s="24"/>
      <c r="BZ1212" s="24"/>
      <c r="CA1212" s="24"/>
      <c r="CB1212" s="24"/>
      <c r="CC1212" s="24"/>
      <c r="CD1212" s="24"/>
      <c r="CE1212" s="24"/>
    </row>
    <row r="1213" spans="46:83" x14ac:dyDescent="0.15">
      <c r="AT1213" s="24"/>
      <c r="AU1213" s="24"/>
      <c r="AV1213" s="24"/>
      <c r="AW1213" s="24"/>
      <c r="AX1213" s="24"/>
      <c r="AY1213" s="24"/>
      <c r="AZ1213" s="24"/>
      <c r="BA1213" s="24"/>
      <c r="BB1213" s="24"/>
      <c r="BC1213" s="24"/>
      <c r="BD1213" s="24"/>
      <c r="BE1213" s="24"/>
      <c r="BF1213" s="24"/>
      <c r="BG1213" s="24"/>
      <c r="BH1213" s="24"/>
      <c r="BI1213" s="24"/>
      <c r="BJ1213" s="24"/>
      <c r="BK1213" s="24"/>
      <c r="BL1213" s="24"/>
      <c r="BM1213" s="24"/>
      <c r="BN1213" s="24"/>
      <c r="BO1213" s="24"/>
      <c r="BP1213" s="24"/>
      <c r="BQ1213" s="24"/>
      <c r="BR1213" s="24"/>
      <c r="BS1213" s="24"/>
      <c r="BT1213" s="24"/>
      <c r="BU1213" s="24"/>
      <c r="BV1213" s="24"/>
      <c r="BW1213" s="24"/>
      <c r="BX1213" s="24"/>
      <c r="BY1213" s="24"/>
      <c r="BZ1213" s="24"/>
      <c r="CA1213" s="24"/>
      <c r="CB1213" s="24"/>
      <c r="CC1213" s="24"/>
      <c r="CD1213" s="24"/>
      <c r="CE1213" s="24"/>
    </row>
    <row r="1214" spans="46:83" x14ac:dyDescent="0.15">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row>
    <row r="1215" spans="46:83" x14ac:dyDescent="0.15">
      <c r="AT1215" s="24"/>
      <c r="AU1215" s="24"/>
      <c r="AV1215" s="24"/>
      <c r="AW1215" s="24"/>
      <c r="AX1215" s="24"/>
      <c r="AY1215" s="24"/>
      <c r="AZ1215" s="24"/>
      <c r="BA1215" s="24"/>
      <c r="BB1215" s="24"/>
      <c r="BC1215" s="24"/>
      <c r="BD1215" s="24"/>
      <c r="BE1215" s="24"/>
      <c r="BF1215" s="24"/>
      <c r="BG1215" s="24"/>
      <c r="BH1215" s="24"/>
      <c r="BI1215" s="24"/>
      <c r="BJ1215" s="24"/>
      <c r="BK1215" s="24"/>
      <c r="BL1215" s="24"/>
      <c r="BM1215" s="24"/>
      <c r="BN1215" s="24"/>
      <c r="BO1215" s="24"/>
      <c r="BP1215" s="24"/>
      <c r="BQ1215" s="24"/>
      <c r="BR1215" s="24"/>
      <c r="BS1215" s="24"/>
      <c r="BT1215" s="24"/>
      <c r="BU1215" s="24"/>
      <c r="BV1215" s="24"/>
      <c r="BW1215" s="24"/>
      <c r="BX1215" s="24"/>
      <c r="BY1215" s="24"/>
      <c r="BZ1215" s="24"/>
      <c r="CA1215" s="24"/>
      <c r="CB1215" s="24"/>
      <c r="CC1215" s="24"/>
      <c r="CD1215" s="24"/>
      <c r="CE1215" s="24"/>
    </row>
    <row r="1216" spans="46:83" x14ac:dyDescent="0.15">
      <c r="AT1216" s="24"/>
      <c r="AU1216" s="24"/>
      <c r="AV1216" s="24"/>
      <c r="AW1216" s="24"/>
      <c r="AX1216" s="24"/>
      <c r="AY1216" s="24"/>
      <c r="AZ1216" s="24"/>
      <c r="BA1216" s="24"/>
      <c r="BB1216" s="24"/>
      <c r="BC1216" s="24"/>
      <c r="BD1216" s="24"/>
      <c r="BE1216" s="24"/>
      <c r="BF1216" s="24"/>
      <c r="BG1216" s="24"/>
      <c r="BH1216" s="24"/>
      <c r="BI1216" s="24"/>
      <c r="BJ1216" s="24"/>
      <c r="BK1216" s="24"/>
      <c r="BL1216" s="24"/>
      <c r="BM1216" s="24"/>
      <c r="BN1216" s="24"/>
      <c r="BO1216" s="24"/>
      <c r="BP1216" s="24"/>
      <c r="BQ1216" s="24"/>
      <c r="BR1216" s="24"/>
      <c r="BS1216" s="24"/>
      <c r="BT1216" s="24"/>
      <c r="BU1216" s="24"/>
      <c r="BV1216" s="24"/>
      <c r="BW1216" s="24"/>
      <c r="BX1216" s="24"/>
      <c r="BY1216" s="24"/>
      <c r="BZ1216" s="24"/>
      <c r="CA1216" s="24"/>
      <c r="CB1216" s="24"/>
      <c r="CC1216" s="24"/>
      <c r="CD1216" s="24"/>
      <c r="CE1216" s="24"/>
    </row>
    <row r="1217" spans="46:83" x14ac:dyDescent="0.15">
      <c r="AT1217" s="24"/>
      <c r="AU1217" s="24"/>
      <c r="AV1217" s="24"/>
      <c r="AW1217" s="24"/>
      <c r="AX1217" s="24"/>
      <c r="AY1217" s="24"/>
      <c r="AZ1217" s="24"/>
      <c r="BA1217" s="24"/>
      <c r="BB1217" s="24"/>
      <c r="BC1217" s="24"/>
      <c r="BD1217" s="24"/>
      <c r="BE1217" s="24"/>
      <c r="BF1217" s="24"/>
      <c r="BG1217" s="24"/>
      <c r="BH1217" s="24"/>
      <c r="BI1217" s="24"/>
      <c r="BJ1217" s="24"/>
      <c r="BK1217" s="24"/>
      <c r="BL1217" s="24"/>
      <c r="BM1217" s="24"/>
      <c r="BN1217" s="24"/>
      <c r="BO1217" s="24"/>
      <c r="BP1217" s="24"/>
      <c r="BQ1217" s="24"/>
      <c r="BR1217" s="24"/>
      <c r="BS1217" s="24"/>
      <c r="BT1217" s="24"/>
      <c r="BU1217" s="24"/>
      <c r="BV1217" s="24"/>
      <c r="BW1217" s="24"/>
      <c r="BX1217" s="24"/>
      <c r="BY1217" s="24"/>
      <c r="BZ1217" s="24"/>
      <c r="CA1217" s="24"/>
      <c r="CB1217" s="24"/>
      <c r="CC1217" s="24"/>
      <c r="CD1217" s="24"/>
      <c r="CE1217" s="24"/>
    </row>
    <row r="1218" spans="46:83" x14ac:dyDescent="0.15">
      <c r="AT1218" s="24"/>
      <c r="AU1218" s="24"/>
      <c r="AV1218" s="24"/>
      <c r="AW1218" s="24"/>
      <c r="AX1218" s="24"/>
      <c r="AY1218" s="24"/>
      <c r="AZ1218" s="24"/>
      <c r="BA1218" s="24"/>
      <c r="BB1218" s="24"/>
      <c r="BC1218" s="24"/>
      <c r="BD1218" s="24"/>
      <c r="BE1218" s="24"/>
      <c r="BF1218" s="24"/>
      <c r="BG1218" s="24"/>
      <c r="BH1218" s="24"/>
      <c r="BI1218" s="24"/>
      <c r="BJ1218" s="24"/>
      <c r="BK1218" s="24"/>
      <c r="BL1218" s="24"/>
      <c r="BM1218" s="24"/>
      <c r="BN1218" s="24"/>
      <c r="BO1218" s="24"/>
      <c r="BP1218" s="24"/>
      <c r="BQ1218" s="24"/>
      <c r="BR1218" s="24"/>
      <c r="BS1218" s="24"/>
      <c r="BT1218" s="24"/>
      <c r="BU1218" s="24"/>
      <c r="BV1218" s="24"/>
      <c r="BW1218" s="24"/>
      <c r="BX1218" s="24"/>
      <c r="BY1218" s="24"/>
      <c r="BZ1218" s="24"/>
      <c r="CA1218" s="24"/>
      <c r="CB1218" s="24"/>
      <c r="CC1218" s="24"/>
      <c r="CD1218" s="24"/>
      <c r="CE1218" s="24"/>
    </row>
    <row r="1219" spans="46:83" x14ac:dyDescent="0.15">
      <c r="AT1219" s="24"/>
      <c r="AU1219" s="24"/>
      <c r="AV1219" s="24"/>
      <c r="AW1219" s="24"/>
      <c r="AX1219" s="24"/>
      <c r="AY1219" s="24"/>
      <c r="AZ1219" s="24"/>
      <c r="BA1219" s="24"/>
      <c r="BB1219" s="24"/>
      <c r="BC1219" s="24"/>
      <c r="BD1219" s="24"/>
      <c r="BE1219" s="24"/>
      <c r="BF1219" s="24"/>
      <c r="BG1219" s="24"/>
      <c r="BH1219" s="24"/>
      <c r="BI1219" s="24"/>
      <c r="BJ1219" s="24"/>
      <c r="BK1219" s="24"/>
      <c r="BL1219" s="24"/>
      <c r="BM1219" s="24"/>
      <c r="BN1219" s="24"/>
      <c r="BO1219" s="24"/>
      <c r="BP1219" s="24"/>
      <c r="BQ1219" s="24"/>
      <c r="BR1219" s="24"/>
      <c r="BS1219" s="24"/>
      <c r="BT1219" s="24"/>
      <c r="BU1219" s="24"/>
      <c r="BV1219" s="24"/>
      <c r="BW1219" s="24"/>
      <c r="BX1219" s="24"/>
      <c r="BY1219" s="24"/>
      <c r="BZ1219" s="24"/>
      <c r="CA1219" s="24"/>
      <c r="CB1219" s="24"/>
      <c r="CC1219" s="24"/>
      <c r="CD1219" s="24"/>
      <c r="CE1219" s="24"/>
    </row>
    <row r="1220" spans="46:83" x14ac:dyDescent="0.15">
      <c r="AT1220" s="24"/>
      <c r="AU1220" s="24"/>
      <c r="AV1220" s="24"/>
      <c r="AW1220" s="24"/>
      <c r="AX1220" s="24"/>
      <c r="AY1220" s="24"/>
      <c r="AZ1220" s="24"/>
      <c r="BA1220" s="24"/>
      <c r="BB1220" s="24"/>
      <c r="BC1220" s="24"/>
      <c r="BD1220" s="24"/>
      <c r="BE1220" s="24"/>
      <c r="BF1220" s="24"/>
      <c r="BG1220" s="24"/>
      <c r="BH1220" s="24"/>
      <c r="BI1220" s="24"/>
      <c r="BJ1220" s="24"/>
      <c r="BK1220" s="24"/>
      <c r="BL1220" s="24"/>
      <c r="BM1220" s="24"/>
      <c r="BN1220" s="24"/>
      <c r="BO1220" s="24"/>
      <c r="BP1220" s="24"/>
      <c r="BQ1220" s="24"/>
      <c r="BR1220" s="24"/>
      <c r="BS1220" s="24"/>
      <c r="BT1220" s="24"/>
      <c r="BU1220" s="24"/>
      <c r="BV1220" s="24"/>
      <c r="BW1220" s="24"/>
      <c r="BX1220" s="24"/>
      <c r="BY1220" s="24"/>
      <c r="BZ1220" s="24"/>
      <c r="CA1220" s="24"/>
      <c r="CB1220" s="24"/>
      <c r="CC1220" s="24"/>
      <c r="CD1220" s="24"/>
      <c r="CE1220" s="24"/>
    </row>
    <row r="1221" spans="46:83" x14ac:dyDescent="0.15">
      <c r="AT1221" s="24"/>
      <c r="AU1221" s="24"/>
      <c r="AV1221" s="24"/>
      <c r="AW1221" s="24"/>
      <c r="AX1221" s="24"/>
      <c r="AY1221" s="24"/>
      <c r="AZ1221" s="24"/>
      <c r="BA1221" s="24"/>
      <c r="BB1221" s="24"/>
      <c r="BC1221" s="24"/>
      <c r="BD1221" s="24"/>
      <c r="BE1221" s="24"/>
      <c r="BF1221" s="24"/>
      <c r="BG1221" s="24"/>
      <c r="BH1221" s="24"/>
      <c r="BI1221" s="24"/>
      <c r="BJ1221" s="24"/>
      <c r="BK1221" s="24"/>
      <c r="BL1221" s="24"/>
      <c r="BM1221" s="24"/>
      <c r="BN1221" s="24"/>
      <c r="BO1221" s="24"/>
      <c r="BP1221" s="24"/>
      <c r="BQ1221" s="24"/>
      <c r="BR1221" s="24"/>
      <c r="BS1221" s="24"/>
      <c r="BT1221" s="24"/>
      <c r="BU1221" s="24"/>
      <c r="BV1221" s="24"/>
      <c r="BW1221" s="24"/>
      <c r="BX1221" s="24"/>
      <c r="BY1221" s="24"/>
      <c r="BZ1221" s="24"/>
      <c r="CA1221" s="24"/>
      <c r="CB1221" s="24"/>
      <c r="CC1221" s="24"/>
      <c r="CD1221" s="24"/>
      <c r="CE1221" s="24"/>
    </row>
    <row r="1222" spans="46:83" x14ac:dyDescent="0.15">
      <c r="AT1222" s="24"/>
      <c r="AU1222" s="24"/>
      <c r="AV1222" s="24"/>
      <c r="AW1222" s="24"/>
      <c r="AX1222" s="24"/>
      <c r="AY1222" s="24"/>
      <c r="AZ1222" s="24"/>
      <c r="BA1222" s="24"/>
      <c r="BB1222" s="24"/>
      <c r="BC1222" s="24"/>
      <c r="BD1222" s="24"/>
      <c r="BE1222" s="24"/>
      <c r="BF1222" s="24"/>
      <c r="BG1222" s="24"/>
      <c r="BH1222" s="24"/>
      <c r="BI1222" s="24"/>
      <c r="BJ1222" s="24"/>
      <c r="BK1222" s="24"/>
      <c r="BL1222" s="24"/>
      <c r="BM1222" s="24"/>
      <c r="BN1222" s="24"/>
      <c r="BO1222" s="24"/>
      <c r="BP1222" s="24"/>
      <c r="BQ1222" s="24"/>
      <c r="BR1222" s="24"/>
      <c r="BS1222" s="24"/>
      <c r="BT1222" s="24"/>
      <c r="BU1222" s="24"/>
      <c r="BV1222" s="24"/>
      <c r="BW1222" s="24"/>
      <c r="BX1222" s="24"/>
      <c r="BY1222" s="24"/>
      <c r="BZ1222" s="24"/>
      <c r="CA1222" s="24"/>
      <c r="CB1222" s="24"/>
      <c r="CC1222" s="24"/>
      <c r="CD1222" s="24"/>
      <c r="CE1222" s="24"/>
    </row>
    <row r="1223" spans="46:83" x14ac:dyDescent="0.15">
      <c r="AT1223" s="24"/>
      <c r="AU1223" s="24"/>
      <c r="AV1223" s="24"/>
      <c r="AW1223" s="24"/>
      <c r="AX1223" s="24"/>
      <c r="AY1223" s="24"/>
      <c r="AZ1223" s="24"/>
      <c r="BA1223" s="24"/>
      <c r="BB1223" s="24"/>
      <c r="BC1223" s="24"/>
      <c r="BD1223" s="24"/>
      <c r="BE1223" s="24"/>
      <c r="BF1223" s="24"/>
      <c r="BG1223" s="24"/>
      <c r="BH1223" s="24"/>
      <c r="BI1223" s="24"/>
      <c r="BJ1223" s="24"/>
      <c r="BK1223" s="24"/>
      <c r="BL1223" s="24"/>
      <c r="BM1223" s="24"/>
      <c r="BN1223" s="24"/>
      <c r="BO1223" s="24"/>
      <c r="BP1223" s="24"/>
      <c r="BQ1223" s="24"/>
      <c r="BR1223" s="24"/>
      <c r="BS1223" s="24"/>
      <c r="BT1223" s="24"/>
      <c r="BU1223" s="24"/>
      <c r="BV1223" s="24"/>
      <c r="BW1223" s="24"/>
      <c r="BX1223" s="24"/>
      <c r="BY1223" s="24"/>
      <c r="BZ1223" s="24"/>
      <c r="CA1223" s="24"/>
      <c r="CB1223" s="24"/>
      <c r="CC1223" s="24"/>
      <c r="CD1223" s="24"/>
      <c r="CE1223" s="24"/>
    </row>
    <row r="1224" spans="46:83" x14ac:dyDescent="0.15">
      <c r="AT1224" s="24"/>
      <c r="AU1224" s="24"/>
      <c r="AV1224" s="24"/>
      <c r="AW1224" s="24"/>
      <c r="AX1224" s="24"/>
      <c r="AY1224" s="24"/>
      <c r="AZ1224" s="24"/>
      <c r="BA1224" s="24"/>
      <c r="BB1224" s="24"/>
      <c r="BC1224" s="24"/>
      <c r="BD1224" s="24"/>
      <c r="BE1224" s="24"/>
      <c r="BF1224" s="24"/>
      <c r="BG1224" s="24"/>
      <c r="BH1224" s="24"/>
      <c r="BI1224" s="24"/>
      <c r="BJ1224" s="24"/>
      <c r="BK1224" s="24"/>
      <c r="BL1224" s="24"/>
      <c r="BM1224" s="24"/>
      <c r="BN1224" s="24"/>
      <c r="BO1224" s="24"/>
      <c r="BP1224" s="24"/>
      <c r="BQ1224" s="24"/>
      <c r="BR1224" s="24"/>
      <c r="BS1224" s="24"/>
      <c r="BT1224" s="24"/>
      <c r="BU1224" s="24"/>
      <c r="BV1224" s="24"/>
      <c r="BW1224" s="24"/>
      <c r="BX1224" s="24"/>
      <c r="BY1224" s="24"/>
      <c r="BZ1224" s="24"/>
      <c r="CA1224" s="24"/>
      <c r="CB1224" s="24"/>
      <c r="CC1224" s="24"/>
      <c r="CD1224" s="24"/>
      <c r="CE1224" s="24"/>
    </row>
    <row r="1225" spans="46:83" x14ac:dyDescent="0.15">
      <c r="AT1225" s="24"/>
      <c r="AU1225" s="24"/>
      <c r="AV1225" s="24"/>
      <c r="AW1225" s="24"/>
      <c r="AX1225" s="24"/>
      <c r="AY1225" s="24"/>
      <c r="AZ1225" s="24"/>
      <c r="BA1225" s="24"/>
      <c r="BB1225" s="24"/>
      <c r="BC1225" s="24"/>
      <c r="BD1225" s="24"/>
      <c r="BE1225" s="24"/>
      <c r="BF1225" s="24"/>
      <c r="BG1225" s="24"/>
      <c r="BH1225" s="24"/>
      <c r="BI1225" s="24"/>
      <c r="BJ1225" s="24"/>
      <c r="BK1225" s="24"/>
      <c r="BL1225" s="24"/>
      <c r="BM1225" s="24"/>
      <c r="BN1225" s="24"/>
      <c r="BO1225" s="24"/>
      <c r="BP1225" s="24"/>
      <c r="BQ1225" s="24"/>
      <c r="BR1225" s="24"/>
      <c r="BS1225" s="24"/>
      <c r="BT1225" s="24"/>
      <c r="BU1225" s="24"/>
      <c r="BV1225" s="24"/>
      <c r="BW1225" s="24"/>
      <c r="BX1225" s="24"/>
      <c r="BY1225" s="24"/>
      <c r="BZ1225" s="24"/>
      <c r="CA1225" s="24"/>
      <c r="CB1225" s="24"/>
      <c r="CC1225" s="24"/>
      <c r="CD1225" s="24"/>
      <c r="CE1225" s="24"/>
    </row>
    <row r="1226" spans="46:83" x14ac:dyDescent="0.15">
      <c r="AT1226" s="24"/>
      <c r="AU1226" s="24"/>
      <c r="AV1226" s="24"/>
      <c r="AW1226" s="24"/>
      <c r="AX1226" s="24"/>
      <c r="AY1226" s="24"/>
      <c r="AZ1226" s="24"/>
      <c r="BA1226" s="24"/>
      <c r="BB1226" s="24"/>
      <c r="BC1226" s="24"/>
      <c r="BD1226" s="24"/>
      <c r="BE1226" s="24"/>
      <c r="BF1226" s="24"/>
      <c r="BG1226" s="24"/>
      <c r="BH1226" s="24"/>
      <c r="BI1226" s="24"/>
      <c r="BJ1226" s="24"/>
      <c r="BK1226" s="24"/>
      <c r="BL1226" s="24"/>
      <c r="BM1226" s="24"/>
      <c r="BN1226" s="24"/>
      <c r="BO1226" s="24"/>
      <c r="BP1226" s="24"/>
      <c r="BQ1226" s="24"/>
      <c r="BR1226" s="24"/>
      <c r="BS1226" s="24"/>
      <c r="BT1226" s="24"/>
      <c r="BU1226" s="24"/>
      <c r="BV1226" s="24"/>
      <c r="BW1226" s="24"/>
      <c r="BX1226" s="24"/>
      <c r="BY1226" s="24"/>
      <c r="BZ1226" s="24"/>
      <c r="CA1226" s="24"/>
      <c r="CB1226" s="24"/>
      <c r="CC1226" s="24"/>
      <c r="CD1226" s="24"/>
      <c r="CE1226" s="24"/>
    </row>
    <row r="1227" spans="46:83" x14ac:dyDescent="0.15">
      <c r="AT1227" s="24"/>
      <c r="AU1227" s="24"/>
      <c r="AV1227" s="24"/>
      <c r="AW1227" s="24"/>
      <c r="AX1227" s="24"/>
      <c r="AY1227" s="24"/>
      <c r="AZ1227" s="24"/>
      <c r="BA1227" s="24"/>
      <c r="BB1227" s="24"/>
      <c r="BC1227" s="24"/>
      <c r="BD1227" s="24"/>
      <c r="BE1227" s="24"/>
      <c r="BF1227" s="24"/>
      <c r="BG1227" s="24"/>
      <c r="BH1227" s="24"/>
      <c r="BI1227" s="24"/>
      <c r="BJ1227" s="24"/>
      <c r="BK1227" s="24"/>
      <c r="BL1227" s="24"/>
      <c r="BM1227" s="24"/>
      <c r="BN1227" s="24"/>
      <c r="BO1227" s="24"/>
      <c r="BP1227" s="24"/>
      <c r="BQ1227" s="24"/>
      <c r="BR1227" s="24"/>
      <c r="BS1227" s="24"/>
      <c r="BT1227" s="24"/>
      <c r="BU1227" s="24"/>
      <c r="BV1227" s="24"/>
      <c r="BW1227" s="24"/>
      <c r="BX1227" s="24"/>
      <c r="BY1227" s="24"/>
      <c r="BZ1227" s="24"/>
      <c r="CA1227" s="24"/>
      <c r="CB1227" s="24"/>
      <c r="CC1227" s="24"/>
      <c r="CD1227" s="24"/>
      <c r="CE1227" s="220" t="s">
        <v>156</v>
      </c>
    </row>
    <row r="1228" spans="46:83" x14ac:dyDescent="0.15">
      <c r="AT1228" s="24"/>
      <c r="AU1228" s="24"/>
      <c r="AV1228" s="24"/>
      <c r="AW1228" s="24"/>
      <c r="AX1228" s="24"/>
      <c r="AY1228" s="24"/>
      <c r="AZ1228" s="24"/>
      <c r="BA1228" s="24"/>
      <c r="BB1228" s="24"/>
      <c r="BC1228" s="24"/>
      <c r="BD1228" s="24"/>
      <c r="BE1228" s="24"/>
      <c r="BF1228" s="24"/>
      <c r="BG1228" s="24"/>
      <c r="BH1228" s="24"/>
      <c r="BI1228" s="24"/>
      <c r="BJ1228" s="24"/>
      <c r="BK1228" s="24"/>
      <c r="BL1228" s="24"/>
      <c r="BM1228" s="24"/>
      <c r="BN1228" s="24"/>
      <c r="BO1228" s="24"/>
      <c r="BP1228" s="24"/>
      <c r="BQ1228" s="24"/>
      <c r="BR1228" s="24"/>
      <c r="BS1228" s="24"/>
      <c r="BT1228" s="24"/>
      <c r="BU1228" s="24"/>
      <c r="BV1228" s="24"/>
      <c r="BW1228" s="24"/>
      <c r="BX1228" s="24"/>
      <c r="BY1228" s="24"/>
      <c r="BZ1228" s="24"/>
      <c r="CA1228" s="24"/>
      <c r="CB1228" s="24"/>
      <c r="CC1228" s="24"/>
      <c r="CD1228" s="24"/>
      <c r="CE1228" s="24"/>
    </row>
    <row r="1229" spans="46:83" x14ac:dyDescent="0.15">
      <c r="AT1229" s="24"/>
      <c r="AU1229" s="24"/>
      <c r="AV1229" s="24"/>
      <c r="AW1229" s="24"/>
      <c r="AX1229" s="24"/>
      <c r="AY1229" s="24"/>
      <c r="AZ1229" s="24"/>
      <c r="BA1229" s="24"/>
      <c r="BB1229" s="24"/>
      <c r="BC1229" s="24"/>
      <c r="BD1229" s="24"/>
      <c r="BE1229" s="24"/>
      <c r="BF1229" s="24"/>
      <c r="BG1229" s="24"/>
      <c r="BH1229" s="24"/>
      <c r="BI1229" s="24"/>
      <c r="BJ1229" s="24"/>
      <c r="BK1229" s="24"/>
      <c r="BL1229" s="24"/>
      <c r="BM1229" s="24"/>
      <c r="BN1229" s="24"/>
      <c r="BO1229" s="24"/>
      <c r="BP1229" s="24"/>
      <c r="BQ1229" s="24"/>
      <c r="BR1229" s="24"/>
      <c r="BS1229" s="24"/>
      <c r="BT1229" s="24"/>
      <c r="BU1229" s="24"/>
      <c r="BV1229" s="24"/>
      <c r="BW1229" s="24"/>
      <c r="BX1229" s="24"/>
      <c r="BY1229" s="24"/>
      <c r="BZ1229" s="24"/>
      <c r="CA1229" s="24"/>
      <c r="CB1229" s="24"/>
      <c r="CC1229" s="24"/>
      <c r="CD1229" s="24"/>
      <c r="CE1229" s="24"/>
    </row>
    <row r="1230" spans="46:83" x14ac:dyDescent="0.15">
      <c r="AT1230" s="24"/>
      <c r="AU1230" s="24"/>
      <c r="AV1230" s="24"/>
      <c r="AW1230" s="24"/>
      <c r="AX1230" s="24"/>
      <c r="AY1230" s="24"/>
      <c r="AZ1230" s="24"/>
      <c r="BA1230" s="24"/>
      <c r="BB1230" s="24"/>
      <c r="BC1230" s="24"/>
      <c r="BD1230" s="24"/>
      <c r="BE1230" s="24"/>
      <c r="BF1230" s="24"/>
      <c r="BG1230" s="24"/>
      <c r="BH1230" s="24"/>
      <c r="BI1230" s="24"/>
      <c r="BJ1230" s="24"/>
      <c r="BK1230" s="24"/>
      <c r="BL1230" s="24"/>
      <c r="BM1230" s="24"/>
      <c r="BN1230" s="24"/>
      <c r="BO1230" s="24"/>
      <c r="BP1230" s="24"/>
      <c r="BQ1230" s="24"/>
      <c r="BR1230" s="24"/>
      <c r="BS1230" s="24"/>
      <c r="BT1230" s="24"/>
      <c r="BU1230" s="24"/>
      <c r="BV1230" s="24"/>
      <c r="BW1230" s="24"/>
      <c r="BX1230" s="24"/>
      <c r="BY1230" s="24"/>
      <c r="BZ1230" s="24"/>
      <c r="CA1230" s="24"/>
      <c r="CB1230" s="24"/>
      <c r="CC1230" s="24"/>
      <c r="CD1230" s="24"/>
      <c r="CE1230" s="24"/>
    </row>
    <row r="1231" spans="46:83" x14ac:dyDescent="0.15">
      <c r="AT1231" s="24"/>
      <c r="AU1231" s="24"/>
      <c r="AV1231" s="24"/>
      <c r="AW1231" s="24"/>
      <c r="AX1231" s="24"/>
      <c r="AY1231" s="24"/>
      <c r="AZ1231" s="24"/>
      <c r="BA1231" s="24"/>
      <c r="BB1231" s="24"/>
      <c r="BC1231" s="24"/>
      <c r="BD1231" s="24"/>
      <c r="BE1231" s="24"/>
      <c r="BF1231" s="24"/>
      <c r="BG1231" s="24"/>
      <c r="BH1231" s="24"/>
      <c r="BI1231" s="24"/>
      <c r="BJ1231" s="24"/>
      <c r="BK1231" s="24"/>
      <c r="BL1231" s="24"/>
      <c r="BM1231" s="24"/>
      <c r="BN1231" s="24"/>
      <c r="BO1231" s="24"/>
      <c r="BP1231" s="24"/>
      <c r="BQ1231" s="24"/>
      <c r="BR1231" s="24"/>
      <c r="BS1231" s="24"/>
      <c r="BT1231" s="24"/>
      <c r="BU1231" s="24"/>
      <c r="BV1231" s="24"/>
      <c r="BW1231" s="24"/>
      <c r="BX1231" s="24"/>
      <c r="BY1231" s="24"/>
      <c r="BZ1231" s="24"/>
      <c r="CA1231" s="24"/>
      <c r="CB1231" s="24"/>
      <c r="CC1231" s="24"/>
      <c r="CD1231" s="24"/>
      <c r="CE1231" s="24"/>
    </row>
    <row r="1232" spans="46:83" x14ac:dyDescent="0.15">
      <c r="AT1232" s="24"/>
      <c r="AU1232" s="24"/>
      <c r="AV1232" s="24"/>
      <c r="AW1232" s="24"/>
      <c r="AX1232" s="24"/>
      <c r="AY1232" s="24"/>
      <c r="AZ1232" s="24"/>
      <c r="BA1232" s="24"/>
      <c r="BB1232" s="24"/>
      <c r="BC1232" s="24"/>
      <c r="BD1232" s="24"/>
      <c r="BE1232" s="24"/>
      <c r="BF1232" s="24"/>
      <c r="BG1232" s="24"/>
      <c r="BH1232" s="24"/>
      <c r="BI1232" s="24"/>
      <c r="BJ1232" s="24"/>
      <c r="BK1232" s="24"/>
      <c r="BL1232" s="24"/>
      <c r="BM1232" s="24"/>
      <c r="BN1232" s="24"/>
      <c r="BO1232" s="24"/>
      <c r="BP1232" s="24"/>
      <c r="BQ1232" s="24"/>
      <c r="BR1232" s="24"/>
      <c r="BS1232" s="24"/>
      <c r="BT1232" s="24"/>
      <c r="BU1232" s="24"/>
      <c r="BV1232" s="24"/>
      <c r="BW1232" s="24"/>
      <c r="BX1232" s="24"/>
      <c r="BY1232" s="24"/>
      <c r="BZ1232" s="24"/>
      <c r="CA1232" s="24"/>
      <c r="CB1232" s="24"/>
      <c r="CC1232" s="24"/>
      <c r="CD1232" s="24"/>
      <c r="CE1232" s="24"/>
    </row>
    <row r="1233" spans="46:83" x14ac:dyDescent="0.15">
      <c r="AT1233" s="24"/>
      <c r="AU1233" s="24"/>
      <c r="AV1233" s="24"/>
      <c r="AW1233" s="24"/>
      <c r="AX1233" s="24"/>
      <c r="AY1233" s="24"/>
      <c r="AZ1233" s="24"/>
      <c r="BA1233" s="24"/>
      <c r="BB1233" s="24"/>
      <c r="BC1233" s="24"/>
      <c r="BD1233" s="24"/>
      <c r="BE1233" s="24"/>
      <c r="BF1233" s="24"/>
      <c r="BG1233" s="24"/>
      <c r="BH1233" s="24"/>
      <c r="BI1233" s="24"/>
      <c r="BJ1233" s="24"/>
      <c r="BK1233" s="24"/>
      <c r="BL1233" s="24"/>
      <c r="BM1233" s="24"/>
      <c r="BN1233" s="24"/>
      <c r="BO1233" s="24"/>
      <c r="BP1233" s="24"/>
      <c r="BQ1233" s="24"/>
      <c r="BR1233" s="24"/>
      <c r="BS1233" s="24"/>
      <c r="BT1233" s="24"/>
      <c r="BU1233" s="24"/>
      <c r="BV1233" s="24"/>
      <c r="BW1233" s="24"/>
      <c r="BX1233" s="24"/>
      <c r="BY1233" s="24"/>
      <c r="BZ1233" s="24"/>
      <c r="CA1233" s="24"/>
      <c r="CB1233" s="24"/>
      <c r="CC1233" s="24"/>
      <c r="CD1233" s="24"/>
      <c r="CE1233" s="24"/>
    </row>
    <row r="1234" spans="46:83" x14ac:dyDescent="0.15">
      <c r="AT1234" s="24"/>
      <c r="AU1234" s="24"/>
      <c r="AV1234" s="24"/>
      <c r="AW1234" s="24"/>
      <c r="AX1234" s="24"/>
      <c r="AY1234" s="24"/>
      <c r="AZ1234" s="24"/>
      <c r="BA1234" s="24"/>
      <c r="BB1234" s="24"/>
      <c r="BC1234" s="24"/>
      <c r="BD1234" s="24"/>
      <c r="BE1234" s="24"/>
      <c r="BF1234" s="24"/>
      <c r="BG1234" s="24"/>
      <c r="BH1234" s="24"/>
      <c r="BI1234" s="24"/>
      <c r="BJ1234" s="24"/>
      <c r="BK1234" s="24"/>
      <c r="BL1234" s="24"/>
      <c r="BM1234" s="24"/>
      <c r="BN1234" s="24"/>
      <c r="BO1234" s="24"/>
      <c r="BP1234" s="24"/>
      <c r="BQ1234" s="24"/>
      <c r="BR1234" s="24"/>
      <c r="BS1234" s="24"/>
      <c r="BT1234" s="24"/>
      <c r="BU1234" s="24"/>
      <c r="BV1234" s="24"/>
      <c r="BW1234" s="24"/>
      <c r="BX1234" s="24"/>
      <c r="BY1234" s="24"/>
      <c r="BZ1234" s="24"/>
      <c r="CA1234" s="24"/>
      <c r="CB1234" s="24"/>
      <c r="CC1234" s="24"/>
      <c r="CD1234" s="24"/>
      <c r="CE1234" s="24"/>
    </row>
    <row r="1235" spans="46:83" x14ac:dyDescent="0.15">
      <c r="AT1235" s="24"/>
      <c r="AU1235" s="24"/>
      <c r="AV1235" s="24"/>
      <c r="AW1235" s="24"/>
      <c r="AX1235" s="24"/>
      <c r="AY1235" s="24"/>
      <c r="AZ1235" s="24"/>
      <c r="BA1235" s="24"/>
      <c r="BB1235" s="24"/>
      <c r="BC1235" s="24"/>
      <c r="BD1235" s="24"/>
      <c r="BE1235" s="24"/>
      <c r="BF1235" s="24"/>
      <c r="BG1235" s="24"/>
      <c r="BH1235" s="24"/>
      <c r="BI1235" s="24"/>
      <c r="BJ1235" s="24"/>
      <c r="BK1235" s="24"/>
      <c r="BL1235" s="24"/>
      <c r="BM1235" s="24"/>
      <c r="BN1235" s="24"/>
      <c r="BO1235" s="24"/>
      <c r="BP1235" s="24"/>
      <c r="BQ1235" s="24"/>
      <c r="BR1235" s="24"/>
      <c r="BS1235" s="24"/>
      <c r="BT1235" s="24"/>
      <c r="BU1235" s="24"/>
      <c r="BV1235" s="24"/>
      <c r="BW1235" s="24"/>
      <c r="BX1235" s="24"/>
      <c r="BY1235" s="24"/>
      <c r="BZ1235" s="24"/>
      <c r="CA1235" s="24"/>
      <c r="CB1235" s="24"/>
      <c r="CC1235" s="24"/>
      <c r="CD1235" s="24"/>
      <c r="CE1235" s="24"/>
    </row>
    <row r="1236" spans="46:83" x14ac:dyDescent="0.15">
      <c r="AT1236" s="24"/>
      <c r="AU1236" s="24"/>
      <c r="AV1236" s="24"/>
      <c r="AW1236" s="24"/>
      <c r="AX1236" s="24"/>
      <c r="AY1236" s="24"/>
      <c r="AZ1236" s="24"/>
      <c r="BA1236" s="24"/>
      <c r="BB1236" s="24"/>
      <c r="BC1236" s="24"/>
      <c r="BD1236" s="24"/>
      <c r="BE1236" s="24"/>
      <c r="BF1236" s="24"/>
      <c r="BG1236" s="24"/>
      <c r="BH1236" s="24"/>
      <c r="BI1236" s="24"/>
      <c r="BJ1236" s="24"/>
      <c r="BK1236" s="24"/>
      <c r="BL1236" s="24"/>
      <c r="BM1236" s="24"/>
      <c r="BN1236" s="24"/>
      <c r="BO1236" s="24"/>
      <c r="BP1236" s="24"/>
      <c r="BQ1236" s="24"/>
      <c r="BR1236" s="24"/>
      <c r="BS1236" s="24"/>
      <c r="BT1236" s="24"/>
      <c r="BU1236" s="24"/>
      <c r="BV1236" s="24"/>
      <c r="BW1236" s="24"/>
      <c r="BX1236" s="24"/>
      <c r="BY1236" s="24"/>
      <c r="BZ1236" s="24"/>
      <c r="CA1236" s="24"/>
      <c r="CB1236" s="24"/>
      <c r="CC1236" s="24"/>
      <c r="CD1236" s="24"/>
      <c r="CE1236" s="24"/>
    </row>
    <row r="1237" spans="46:83" x14ac:dyDescent="0.15">
      <c r="AT1237" s="24"/>
      <c r="AU1237" s="24"/>
      <c r="AV1237" s="24"/>
      <c r="AW1237" s="24"/>
      <c r="AX1237" s="24"/>
      <c r="AY1237" s="24"/>
      <c r="AZ1237" s="24"/>
      <c r="BA1237" s="24"/>
      <c r="BB1237" s="24"/>
      <c r="BC1237" s="24"/>
      <c r="BD1237" s="24"/>
      <c r="BE1237" s="24"/>
      <c r="BF1237" s="24"/>
      <c r="BG1237" s="24"/>
      <c r="BH1237" s="24"/>
      <c r="BI1237" s="24"/>
      <c r="BJ1237" s="24"/>
      <c r="BK1237" s="24"/>
      <c r="BL1237" s="24"/>
      <c r="BM1237" s="24"/>
      <c r="BN1237" s="24"/>
      <c r="BO1237" s="24"/>
      <c r="BP1237" s="24"/>
      <c r="BQ1237" s="24"/>
      <c r="BR1237" s="24"/>
      <c r="BS1237" s="24"/>
      <c r="BT1237" s="24"/>
      <c r="BU1237" s="24"/>
      <c r="BV1237" s="24"/>
      <c r="BW1237" s="24"/>
      <c r="BX1237" s="24"/>
      <c r="BY1237" s="24"/>
      <c r="BZ1237" s="24"/>
      <c r="CA1237" s="24"/>
      <c r="CB1237" s="24"/>
      <c r="CC1237" s="24"/>
      <c r="CD1237" s="24"/>
      <c r="CE1237" s="24"/>
    </row>
    <row r="1238" spans="46:83" x14ac:dyDescent="0.15">
      <c r="AT1238" s="24"/>
      <c r="AU1238" s="24"/>
      <c r="AV1238" s="24"/>
      <c r="AW1238" s="24"/>
      <c r="AX1238" s="24"/>
      <c r="AY1238" s="24"/>
      <c r="AZ1238" s="24"/>
      <c r="BA1238" s="24"/>
      <c r="BB1238" s="24"/>
      <c r="BC1238" s="24"/>
      <c r="BD1238" s="24"/>
      <c r="BE1238" s="24"/>
      <c r="BF1238" s="24"/>
      <c r="BG1238" s="24"/>
      <c r="BH1238" s="24"/>
      <c r="BI1238" s="24"/>
      <c r="BJ1238" s="24"/>
      <c r="BK1238" s="24"/>
      <c r="BL1238" s="24"/>
      <c r="BM1238" s="24"/>
      <c r="BN1238" s="24"/>
      <c r="BO1238" s="24"/>
      <c r="BP1238" s="24"/>
      <c r="BQ1238" s="24"/>
      <c r="BR1238" s="24"/>
      <c r="BS1238" s="24"/>
      <c r="BT1238" s="24"/>
      <c r="BU1238" s="24"/>
      <c r="BV1238" s="24"/>
      <c r="BW1238" s="24"/>
      <c r="BX1238" s="24"/>
      <c r="BY1238" s="24"/>
      <c r="BZ1238" s="24"/>
      <c r="CA1238" s="24"/>
      <c r="CB1238" s="24"/>
      <c r="CC1238" s="24"/>
      <c r="CD1238" s="24"/>
      <c r="CE1238" s="24"/>
    </row>
    <row r="1239" spans="46:83" x14ac:dyDescent="0.15">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row>
    <row r="1240" spans="46:83" x14ac:dyDescent="0.15">
      <c r="AT1240" s="24"/>
      <c r="AU1240" s="24"/>
      <c r="AV1240" s="24"/>
      <c r="AW1240" s="24"/>
      <c r="AX1240" s="24"/>
      <c r="AY1240" s="24"/>
      <c r="AZ1240" s="24"/>
      <c r="BA1240" s="24"/>
      <c r="BB1240" s="24"/>
      <c r="BC1240" s="24"/>
      <c r="BD1240" s="24"/>
      <c r="BE1240" s="24"/>
      <c r="BF1240" s="24"/>
      <c r="BG1240" s="24"/>
      <c r="BH1240" s="24"/>
      <c r="BI1240" s="24"/>
      <c r="BJ1240" s="24"/>
      <c r="BK1240" s="24"/>
      <c r="BL1240" s="24"/>
      <c r="BM1240" s="24"/>
      <c r="BN1240" s="24"/>
      <c r="BO1240" s="24"/>
      <c r="BP1240" s="24"/>
      <c r="BQ1240" s="24"/>
      <c r="BR1240" s="24"/>
      <c r="BS1240" s="24"/>
      <c r="BT1240" s="24"/>
      <c r="BU1240" s="24"/>
      <c r="BV1240" s="24"/>
      <c r="BW1240" s="24"/>
      <c r="BX1240" s="24"/>
      <c r="BY1240" s="24"/>
      <c r="BZ1240" s="24"/>
      <c r="CA1240" s="24"/>
      <c r="CB1240" s="24"/>
      <c r="CC1240" s="24"/>
      <c r="CD1240" s="24"/>
      <c r="CE1240" s="24"/>
    </row>
    <row r="1241" spans="46:83" x14ac:dyDescent="0.15">
      <c r="AT1241" s="24"/>
      <c r="AU1241" s="24"/>
      <c r="AV1241" s="24"/>
      <c r="AW1241" s="24"/>
      <c r="AX1241" s="24"/>
      <c r="AY1241" s="24"/>
      <c r="AZ1241" s="24"/>
      <c r="BA1241" s="24"/>
      <c r="BB1241" s="24"/>
      <c r="BC1241" s="24"/>
      <c r="BD1241" s="24"/>
      <c r="BE1241" s="24"/>
      <c r="BF1241" s="24"/>
      <c r="BG1241" s="24"/>
      <c r="BH1241" s="24"/>
      <c r="BI1241" s="24"/>
      <c r="BJ1241" s="24"/>
      <c r="BK1241" s="24"/>
      <c r="BL1241" s="24"/>
      <c r="BM1241" s="24"/>
      <c r="BN1241" s="24"/>
      <c r="BO1241" s="24"/>
      <c r="BP1241" s="24"/>
      <c r="BQ1241" s="24"/>
      <c r="BR1241" s="24"/>
      <c r="BS1241" s="24"/>
      <c r="BT1241" s="24"/>
      <c r="BU1241" s="24"/>
      <c r="BV1241" s="24"/>
      <c r="BW1241" s="24"/>
      <c r="BX1241" s="24"/>
      <c r="BY1241" s="24"/>
      <c r="BZ1241" s="24"/>
      <c r="CA1241" s="24"/>
      <c r="CB1241" s="24"/>
      <c r="CC1241" s="24"/>
      <c r="CD1241" s="24"/>
      <c r="CE1241" s="24"/>
    </row>
    <row r="1242" spans="46:83" x14ac:dyDescent="0.15">
      <c r="AT1242" s="24"/>
      <c r="AU1242" s="24"/>
      <c r="AV1242" s="24"/>
      <c r="AW1242" s="24"/>
      <c r="AX1242" s="24"/>
      <c r="AY1242" s="24"/>
      <c r="AZ1242" s="24"/>
      <c r="BA1242" s="24"/>
      <c r="BB1242" s="24"/>
      <c r="BC1242" s="24"/>
      <c r="BD1242" s="24"/>
      <c r="BE1242" s="24"/>
      <c r="BF1242" s="24"/>
      <c r="BG1242" s="24"/>
      <c r="BH1242" s="24"/>
      <c r="BI1242" s="24"/>
      <c r="BJ1242" s="24"/>
      <c r="BK1242" s="24"/>
      <c r="BL1242" s="24"/>
      <c r="BM1242" s="24"/>
      <c r="BN1242" s="24"/>
      <c r="BO1242" s="24"/>
      <c r="BP1242" s="24"/>
      <c r="BQ1242" s="24"/>
      <c r="BR1242" s="24"/>
      <c r="BS1242" s="24"/>
      <c r="BT1242" s="24"/>
      <c r="BU1242" s="24"/>
      <c r="BV1242" s="24"/>
      <c r="BW1242" s="24"/>
      <c r="BX1242" s="24"/>
      <c r="BY1242" s="24"/>
      <c r="BZ1242" s="24"/>
      <c r="CA1242" s="24"/>
      <c r="CB1242" s="24"/>
      <c r="CC1242" s="24"/>
      <c r="CD1242" s="24"/>
      <c r="CE1242" s="24"/>
    </row>
    <row r="1243" spans="46:83" x14ac:dyDescent="0.15">
      <c r="AT1243" s="24"/>
      <c r="AU1243" s="24"/>
      <c r="AV1243" s="24"/>
      <c r="AW1243" s="24"/>
      <c r="AX1243" s="24"/>
      <c r="AY1243" s="24"/>
      <c r="AZ1243" s="24"/>
      <c r="BA1243" s="24"/>
      <c r="BB1243" s="24"/>
      <c r="BC1243" s="24"/>
      <c r="BD1243" s="24"/>
      <c r="BE1243" s="24"/>
      <c r="BF1243" s="24"/>
      <c r="BG1243" s="24"/>
      <c r="BH1243" s="24"/>
      <c r="BI1243" s="24"/>
      <c r="BJ1243" s="24"/>
      <c r="BK1243" s="24"/>
      <c r="BL1243" s="24"/>
      <c r="BM1243" s="24"/>
      <c r="BN1243" s="24"/>
      <c r="BO1243" s="24"/>
      <c r="BP1243" s="24"/>
      <c r="BQ1243" s="24"/>
      <c r="BR1243" s="24"/>
      <c r="BS1243" s="24"/>
      <c r="BT1243" s="24"/>
      <c r="BU1243" s="24"/>
      <c r="BV1243" s="24"/>
      <c r="BW1243" s="24"/>
      <c r="BX1243" s="24"/>
      <c r="BY1243" s="24"/>
      <c r="BZ1243" s="24"/>
      <c r="CA1243" s="24"/>
      <c r="CB1243" s="24"/>
      <c r="CC1243" s="24"/>
      <c r="CD1243" s="24"/>
      <c r="CE1243" s="24"/>
    </row>
    <row r="1244" spans="46:83" x14ac:dyDescent="0.15">
      <c r="AT1244" s="24"/>
      <c r="AU1244" s="24"/>
      <c r="AV1244" s="24"/>
      <c r="AW1244" s="24"/>
      <c r="AX1244" s="24"/>
      <c r="AY1244" s="24"/>
      <c r="AZ1244" s="24"/>
      <c r="BA1244" s="24"/>
      <c r="BB1244" s="24"/>
      <c r="BC1244" s="24"/>
      <c r="BD1244" s="24"/>
      <c r="BE1244" s="24"/>
      <c r="BF1244" s="24"/>
      <c r="BG1244" s="24"/>
      <c r="BH1244" s="24"/>
      <c r="BI1244" s="24"/>
      <c r="BJ1244" s="24"/>
      <c r="BK1244" s="24"/>
      <c r="BL1244" s="24"/>
      <c r="BM1244" s="24"/>
      <c r="BN1244" s="24"/>
      <c r="BO1244" s="24"/>
      <c r="BP1244" s="24"/>
      <c r="BQ1244" s="24"/>
      <c r="BR1244" s="24"/>
      <c r="BS1244" s="24"/>
      <c r="BT1244" s="24"/>
      <c r="BU1244" s="24"/>
      <c r="BV1244" s="24"/>
      <c r="BW1244" s="24"/>
      <c r="BX1244" s="24"/>
      <c r="BY1244" s="24"/>
      <c r="BZ1244" s="24"/>
      <c r="CA1244" s="24"/>
      <c r="CB1244" s="24"/>
      <c r="CC1244" s="24"/>
      <c r="CD1244" s="24"/>
      <c r="CE1244" s="24"/>
    </row>
    <row r="1245" spans="46:83" x14ac:dyDescent="0.15">
      <c r="AT1245" s="24"/>
      <c r="AU1245" s="24"/>
      <c r="AV1245" s="24"/>
      <c r="AW1245" s="24"/>
      <c r="AX1245" s="24"/>
      <c r="AY1245" s="24"/>
      <c r="AZ1245" s="24"/>
      <c r="BA1245" s="24"/>
      <c r="BB1245" s="24"/>
      <c r="BC1245" s="24"/>
      <c r="BD1245" s="24"/>
      <c r="BE1245" s="24"/>
      <c r="BF1245" s="24"/>
      <c r="BG1245" s="24"/>
      <c r="BH1245" s="24"/>
      <c r="BI1245" s="24"/>
      <c r="BJ1245" s="24"/>
      <c r="BK1245" s="24"/>
      <c r="BL1245" s="24"/>
      <c r="BM1245" s="24"/>
      <c r="BN1245" s="24"/>
      <c r="BO1245" s="24"/>
      <c r="BP1245" s="24"/>
      <c r="BQ1245" s="24"/>
      <c r="BR1245" s="24"/>
      <c r="BS1245" s="24"/>
      <c r="BT1245" s="24"/>
      <c r="BU1245" s="24"/>
      <c r="BV1245" s="24"/>
      <c r="BW1245" s="24"/>
      <c r="BX1245" s="24"/>
      <c r="BY1245" s="24"/>
      <c r="BZ1245" s="24"/>
      <c r="CA1245" s="24"/>
      <c r="CB1245" s="24"/>
      <c r="CC1245" s="24"/>
      <c r="CD1245" s="24"/>
      <c r="CE1245" s="24"/>
    </row>
    <row r="1246" spans="46:83" x14ac:dyDescent="0.15">
      <c r="AT1246" s="24"/>
      <c r="AU1246" s="24"/>
      <c r="AV1246" s="24"/>
      <c r="AW1246" s="24"/>
      <c r="AX1246" s="24"/>
      <c r="AY1246" s="24"/>
      <c r="AZ1246" s="24"/>
      <c r="BA1246" s="24"/>
      <c r="BB1246" s="24"/>
      <c r="BC1246" s="24"/>
      <c r="BD1246" s="24"/>
      <c r="BE1246" s="24"/>
      <c r="BF1246" s="24"/>
      <c r="BG1246" s="24"/>
      <c r="BH1246" s="24"/>
      <c r="BI1246" s="24"/>
      <c r="BJ1246" s="24"/>
      <c r="BK1246" s="24"/>
      <c r="BL1246" s="24"/>
      <c r="BM1246" s="24"/>
      <c r="BN1246" s="24"/>
      <c r="BO1246" s="24"/>
      <c r="BP1246" s="24"/>
      <c r="BQ1246" s="24"/>
      <c r="BR1246" s="24"/>
      <c r="BS1246" s="24"/>
      <c r="BT1246" s="24"/>
      <c r="BU1246" s="24"/>
      <c r="BV1246" s="24"/>
      <c r="BW1246" s="24"/>
      <c r="BX1246" s="24"/>
      <c r="BY1246" s="24"/>
      <c r="BZ1246" s="24"/>
      <c r="CA1246" s="24"/>
      <c r="CB1246" s="24"/>
      <c r="CC1246" s="24"/>
      <c r="CD1246" s="24"/>
      <c r="CE1246" s="24"/>
    </row>
    <row r="1247" spans="46:83" x14ac:dyDescent="0.15">
      <c r="AT1247" s="24"/>
      <c r="AU1247" s="24"/>
      <c r="AV1247" s="24"/>
      <c r="AW1247" s="24"/>
      <c r="AX1247" s="24"/>
      <c r="AY1247" s="24"/>
      <c r="AZ1247" s="24"/>
      <c r="BA1247" s="24"/>
      <c r="BB1247" s="24"/>
      <c r="BC1247" s="24"/>
      <c r="BD1247" s="24"/>
      <c r="BE1247" s="24"/>
      <c r="BF1247" s="24"/>
      <c r="BG1247" s="24"/>
      <c r="BH1247" s="24"/>
      <c r="BI1247" s="24"/>
      <c r="BJ1247" s="24"/>
      <c r="BK1247" s="24"/>
      <c r="BL1247" s="24"/>
      <c r="BM1247" s="24"/>
      <c r="BN1247" s="24"/>
      <c r="BO1247" s="24"/>
      <c r="BP1247" s="24"/>
      <c r="BQ1247" s="24"/>
      <c r="BR1247" s="24"/>
      <c r="BS1247" s="24"/>
      <c r="BT1247" s="24"/>
      <c r="BU1247" s="24"/>
      <c r="BV1247" s="24"/>
      <c r="BW1247" s="24"/>
      <c r="BX1247" s="24"/>
      <c r="BY1247" s="24"/>
      <c r="BZ1247" s="24"/>
      <c r="CA1247" s="24"/>
      <c r="CB1247" s="24"/>
      <c r="CC1247" s="24"/>
      <c r="CD1247" s="24"/>
      <c r="CE1247" s="24"/>
    </row>
    <row r="1248" spans="46:83" x14ac:dyDescent="0.15">
      <c r="AT1248" s="24"/>
      <c r="AU1248" s="24"/>
      <c r="AV1248" s="24"/>
      <c r="AW1248" s="24"/>
      <c r="AX1248" s="24"/>
      <c r="AY1248" s="24"/>
      <c r="AZ1248" s="24"/>
      <c r="BA1248" s="24"/>
      <c r="BB1248" s="24"/>
      <c r="BC1248" s="24"/>
      <c r="BD1248" s="24"/>
      <c r="BE1248" s="24"/>
      <c r="BF1248" s="24"/>
      <c r="BG1248" s="24"/>
      <c r="BH1248" s="24"/>
      <c r="BI1248" s="24"/>
      <c r="BJ1248" s="24"/>
      <c r="BK1248" s="24"/>
      <c r="BL1248" s="24"/>
      <c r="BM1248" s="24"/>
      <c r="BN1248" s="24"/>
      <c r="BO1248" s="24"/>
      <c r="BP1248" s="24"/>
      <c r="BQ1248" s="24"/>
      <c r="BR1248" s="24"/>
      <c r="BS1248" s="24"/>
      <c r="BT1248" s="24"/>
      <c r="BU1248" s="24"/>
      <c r="BV1248" s="24"/>
      <c r="BW1248" s="24"/>
      <c r="BX1248" s="24"/>
      <c r="BY1248" s="24"/>
      <c r="BZ1248" s="24"/>
      <c r="CA1248" s="24"/>
      <c r="CB1248" s="24"/>
      <c r="CC1248" s="24"/>
      <c r="CD1248" s="24"/>
      <c r="CE1248" s="24"/>
    </row>
    <row r="1249" spans="46:83" x14ac:dyDescent="0.15">
      <c r="AT1249" s="24"/>
      <c r="AU1249" s="24"/>
      <c r="AV1249" s="24"/>
      <c r="AW1249" s="24"/>
      <c r="AX1249" s="24"/>
      <c r="AY1249" s="24"/>
      <c r="AZ1249" s="24"/>
      <c r="BA1249" s="24"/>
      <c r="BB1249" s="24"/>
      <c r="BC1249" s="24"/>
      <c r="BD1249" s="24"/>
      <c r="BE1249" s="24"/>
      <c r="BF1249" s="24"/>
      <c r="BG1249" s="24"/>
      <c r="BH1249" s="24"/>
      <c r="BI1249" s="24"/>
      <c r="BJ1249" s="24"/>
      <c r="BK1249" s="24"/>
      <c r="BL1249" s="24"/>
      <c r="BM1249" s="24"/>
      <c r="BN1249" s="24"/>
      <c r="BO1249" s="24"/>
      <c r="BP1249" s="24"/>
      <c r="BQ1249" s="24"/>
      <c r="BR1249" s="24"/>
      <c r="BS1249" s="24"/>
      <c r="BT1249" s="24"/>
      <c r="BU1249" s="24"/>
      <c r="BV1249" s="24"/>
      <c r="BW1249" s="24"/>
      <c r="BX1249" s="24"/>
      <c r="BY1249" s="24"/>
      <c r="BZ1249" s="24"/>
      <c r="CA1249" s="24"/>
      <c r="CB1249" s="24"/>
      <c r="CC1249" s="24"/>
      <c r="CD1249" s="24"/>
      <c r="CE1249" s="24"/>
    </row>
    <row r="1250" spans="46:83" x14ac:dyDescent="0.15">
      <c r="AT1250" s="24"/>
      <c r="AU1250" s="24"/>
      <c r="AV1250" s="24"/>
      <c r="AW1250" s="24"/>
      <c r="AX1250" s="24"/>
      <c r="AY1250" s="24"/>
      <c r="AZ1250" s="24"/>
      <c r="BA1250" s="24"/>
      <c r="BB1250" s="24"/>
      <c r="BC1250" s="24"/>
      <c r="BD1250" s="24"/>
      <c r="BE1250" s="24"/>
      <c r="BF1250" s="24"/>
      <c r="BG1250" s="24"/>
      <c r="BH1250" s="24"/>
      <c r="BI1250" s="24"/>
      <c r="BJ1250" s="24"/>
      <c r="BK1250" s="24"/>
      <c r="BL1250" s="24"/>
      <c r="BM1250" s="24"/>
      <c r="BN1250" s="24"/>
      <c r="BO1250" s="24"/>
      <c r="BP1250" s="24"/>
      <c r="BQ1250" s="24"/>
      <c r="BR1250" s="24"/>
      <c r="BS1250" s="24"/>
      <c r="BT1250" s="24"/>
      <c r="BU1250" s="24"/>
      <c r="BV1250" s="24"/>
      <c r="BW1250" s="24"/>
      <c r="BX1250" s="24"/>
      <c r="BY1250" s="24"/>
      <c r="BZ1250" s="24"/>
      <c r="CA1250" s="24"/>
      <c r="CB1250" s="24"/>
      <c r="CC1250" s="24"/>
      <c r="CD1250" s="24"/>
      <c r="CE1250" s="24"/>
    </row>
    <row r="1251" spans="46:83" x14ac:dyDescent="0.15">
      <c r="AT1251" s="24"/>
      <c r="AU1251" s="24"/>
      <c r="AV1251" s="24"/>
      <c r="AW1251" s="24"/>
      <c r="AX1251" s="24"/>
      <c r="AY1251" s="24"/>
      <c r="AZ1251" s="24"/>
      <c r="BA1251" s="24"/>
      <c r="BB1251" s="24"/>
      <c r="BC1251" s="24"/>
      <c r="BD1251" s="24"/>
      <c r="BE1251" s="24"/>
      <c r="BF1251" s="24"/>
      <c r="BG1251" s="24"/>
      <c r="BH1251" s="24"/>
      <c r="BI1251" s="24"/>
      <c r="BJ1251" s="24"/>
      <c r="BK1251" s="24"/>
      <c r="BL1251" s="24"/>
      <c r="BM1251" s="24"/>
      <c r="BN1251" s="24"/>
      <c r="BO1251" s="24"/>
      <c r="BP1251" s="24"/>
      <c r="BQ1251" s="24"/>
      <c r="BR1251" s="24"/>
      <c r="BS1251" s="24"/>
      <c r="BT1251" s="24"/>
      <c r="BU1251" s="24"/>
      <c r="BV1251" s="24"/>
      <c r="BW1251" s="24"/>
      <c r="BX1251" s="24"/>
      <c r="BY1251" s="24"/>
      <c r="BZ1251" s="24"/>
      <c r="CA1251" s="24"/>
      <c r="CB1251" s="24"/>
      <c r="CC1251" s="24"/>
      <c r="CD1251" s="24"/>
      <c r="CE1251" s="24"/>
    </row>
    <row r="1252" spans="46:83" x14ac:dyDescent="0.15">
      <c r="AT1252" s="24"/>
      <c r="AU1252" s="24"/>
      <c r="AV1252" s="24"/>
      <c r="AW1252" s="24"/>
      <c r="AX1252" s="24"/>
      <c r="AY1252" s="24"/>
      <c r="AZ1252" s="24"/>
      <c r="BA1252" s="24"/>
      <c r="BB1252" s="24"/>
      <c r="BC1252" s="24"/>
      <c r="BD1252" s="24"/>
      <c r="BE1252" s="24"/>
      <c r="BF1252" s="24"/>
      <c r="BG1252" s="24"/>
      <c r="BH1252" s="24"/>
      <c r="BI1252" s="24"/>
      <c r="BJ1252" s="24"/>
      <c r="BK1252" s="24"/>
      <c r="BL1252" s="24"/>
      <c r="BM1252" s="24"/>
      <c r="BN1252" s="24"/>
      <c r="BO1252" s="24"/>
      <c r="BP1252" s="24"/>
      <c r="BQ1252" s="24"/>
      <c r="BR1252" s="24"/>
      <c r="BS1252" s="24"/>
      <c r="BT1252" s="24"/>
      <c r="BU1252" s="24"/>
      <c r="BV1252" s="24"/>
      <c r="BW1252" s="24"/>
      <c r="BX1252" s="24"/>
      <c r="BY1252" s="24"/>
      <c r="BZ1252" s="24"/>
      <c r="CA1252" s="24"/>
      <c r="CB1252" s="24"/>
      <c r="CC1252" s="24"/>
      <c r="CD1252" s="24"/>
      <c r="CE1252" s="24"/>
    </row>
    <row r="1253" spans="46:83" x14ac:dyDescent="0.15">
      <c r="AT1253" s="24"/>
      <c r="AU1253" s="24"/>
      <c r="AV1253" s="24"/>
      <c r="AW1253" s="24"/>
      <c r="AX1253" s="24"/>
      <c r="AY1253" s="24"/>
      <c r="AZ1253" s="24"/>
      <c r="BA1253" s="24"/>
      <c r="BB1253" s="24"/>
      <c r="BC1253" s="24"/>
      <c r="BD1253" s="24"/>
      <c r="BE1253" s="24"/>
      <c r="BF1253" s="24"/>
      <c r="BG1253" s="24"/>
      <c r="BH1253" s="24"/>
      <c r="BI1253" s="24"/>
      <c r="BJ1253" s="24"/>
      <c r="BK1253" s="24"/>
      <c r="BL1253" s="24"/>
      <c r="BM1253" s="24"/>
      <c r="BN1253" s="24"/>
      <c r="BO1253" s="24"/>
      <c r="BP1253" s="24"/>
      <c r="BQ1253" s="24"/>
      <c r="BR1253" s="24"/>
      <c r="BS1253" s="24"/>
      <c r="BT1253" s="24"/>
      <c r="BU1253" s="24"/>
      <c r="BV1253" s="24"/>
      <c r="BW1253" s="24"/>
      <c r="BX1253" s="24"/>
      <c r="BY1253" s="24"/>
      <c r="BZ1253" s="24"/>
      <c r="CA1253" s="24"/>
      <c r="CB1253" s="24"/>
      <c r="CC1253" s="24"/>
      <c r="CD1253" s="24"/>
      <c r="CE1253" s="24"/>
    </row>
    <row r="1254" spans="46:83" x14ac:dyDescent="0.15">
      <c r="AT1254" s="24"/>
      <c r="AU1254" s="24"/>
      <c r="AV1254" s="24"/>
      <c r="AW1254" s="24"/>
      <c r="AX1254" s="24"/>
      <c r="AY1254" s="24"/>
      <c r="AZ1254" s="24"/>
      <c r="BA1254" s="24"/>
      <c r="BB1254" s="24"/>
      <c r="BC1254" s="24"/>
      <c r="BD1254" s="24"/>
      <c r="BE1254" s="24"/>
      <c r="BF1254" s="24"/>
      <c r="BG1254" s="24"/>
      <c r="BH1254" s="24"/>
      <c r="BI1254" s="24"/>
      <c r="BJ1254" s="24"/>
      <c r="BK1254" s="24"/>
      <c r="BL1254" s="24"/>
      <c r="BM1254" s="24"/>
      <c r="BN1254" s="24"/>
      <c r="BO1254" s="24"/>
      <c r="BP1254" s="24"/>
      <c r="BQ1254" s="24"/>
      <c r="BR1254" s="24"/>
      <c r="BS1254" s="24"/>
      <c r="BT1254" s="24"/>
      <c r="BU1254" s="24"/>
      <c r="BV1254" s="24"/>
      <c r="BW1254" s="24"/>
      <c r="BX1254" s="24"/>
      <c r="BY1254" s="24"/>
      <c r="BZ1254" s="24"/>
      <c r="CA1254" s="24"/>
      <c r="CB1254" s="24"/>
      <c r="CC1254" s="24"/>
      <c r="CD1254" s="24"/>
      <c r="CE1254" s="24"/>
    </row>
    <row r="1255" spans="46:83" x14ac:dyDescent="0.15">
      <c r="AT1255" s="24"/>
      <c r="AU1255" s="24"/>
      <c r="AV1255" s="24"/>
      <c r="AW1255" s="24"/>
      <c r="AX1255" s="24"/>
      <c r="AY1255" s="24"/>
      <c r="AZ1255" s="24"/>
      <c r="BA1255" s="24"/>
      <c r="BB1255" s="24"/>
      <c r="BC1255" s="24"/>
      <c r="BD1255" s="24"/>
      <c r="BE1255" s="24"/>
      <c r="BF1255" s="24"/>
      <c r="BG1255" s="24"/>
      <c r="BH1255" s="24"/>
      <c r="BI1255" s="24"/>
      <c r="BJ1255" s="24"/>
      <c r="BK1255" s="24"/>
      <c r="BL1255" s="24"/>
      <c r="BM1255" s="24"/>
      <c r="BN1255" s="24"/>
      <c r="BO1255" s="24"/>
      <c r="BP1255" s="24"/>
      <c r="BQ1255" s="24"/>
      <c r="BR1255" s="24"/>
      <c r="BS1255" s="24"/>
      <c r="BT1255" s="24"/>
      <c r="BU1255" s="24"/>
      <c r="BV1255" s="24"/>
      <c r="BW1255" s="24"/>
      <c r="BX1255" s="24"/>
      <c r="BY1255" s="24"/>
      <c r="BZ1255" s="24"/>
      <c r="CA1255" s="24"/>
      <c r="CB1255" s="24"/>
      <c r="CC1255" s="24"/>
      <c r="CD1255" s="24"/>
      <c r="CE1255" s="24"/>
    </row>
    <row r="1256" spans="46:83" x14ac:dyDescent="0.15">
      <c r="AT1256" s="24"/>
      <c r="AU1256" s="24"/>
      <c r="AV1256" s="24"/>
      <c r="AW1256" s="24"/>
      <c r="AX1256" s="24"/>
      <c r="AY1256" s="24"/>
      <c r="AZ1256" s="24"/>
      <c r="BA1256" s="24"/>
      <c r="BB1256" s="24"/>
      <c r="BC1256" s="24"/>
      <c r="BD1256" s="24"/>
      <c r="BE1256" s="24"/>
      <c r="BF1256" s="24"/>
      <c r="BG1256" s="24"/>
      <c r="BH1256" s="24"/>
      <c r="BI1256" s="24"/>
      <c r="BJ1256" s="24"/>
      <c r="BK1256" s="24"/>
      <c r="BL1256" s="24"/>
      <c r="BM1256" s="24"/>
      <c r="BN1256" s="24"/>
      <c r="BO1256" s="24"/>
      <c r="BP1256" s="24"/>
      <c r="BQ1256" s="24"/>
      <c r="BR1256" s="24"/>
      <c r="BS1256" s="24"/>
      <c r="BT1256" s="24"/>
      <c r="BU1256" s="24"/>
      <c r="BV1256" s="24"/>
      <c r="BW1256" s="24"/>
      <c r="BX1256" s="24"/>
      <c r="BY1256" s="24"/>
      <c r="BZ1256" s="24"/>
      <c r="CA1256" s="24"/>
      <c r="CB1256" s="24"/>
      <c r="CC1256" s="24"/>
      <c r="CD1256" s="24"/>
      <c r="CE1256" s="24"/>
    </row>
    <row r="1257" spans="46:83" x14ac:dyDescent="0.15">
      <c r="AT1257" s="24"/>
      <c r="AU1257" s="24"/>
      <c r="AV1257" s="24"/>
      <c r="AW1257" s="24"/>
      <c r="AX1257" s="24"/>
      <c r="AY1257" s="24"/>
      <c r="AZ1257" s="24"/>
      <c r="BA1257" s="24"/>
      <c r="BB1257" s="24"/>
      <c r="BC1257" s="24"/>
      <c r="BD1257" s="24"/>
      <c r="BE1257" s="24"/>
      <c r="BF1257" s="24"/>
      <c r="BG1257" s="24"/>
      <c r="BH1257" s="24"/>
      <c r="BI1257" s="24"/>
      <c r="BJ1257" s="24"/>
      <c r="BK1257" s="24"/>
      <c r="BL1257" s="24"/>
      <c r="BM1257" s="24"/>
      <c r="BN1257" s="24"/>
      <c r="BO1257" s="24"/>
      <c r="BP1257" s="24"/>
      <c r="BQ1257" s="24"/>
      <c r="BR1257" s="24"/>
      <c r="BS1257" s="24"/>
      <c r="BT1257" s="24"/>
      <c r="BU1257" s="24"/>
      <c r="BV1257" s="24"/>
      <c r="BW1257" s="24"/>
      <c r="BX1257" s="24"/>
      <c r="BY1257" s="24"/>
      <c r="BZ1257" s="24"/>
      <c r="CA1257" s="24"/>
      <c r="CB1257" s="24"/>
      <c r="CC1257" s="24"/>
      <c r="CD1257" s="24"/>
      <c r="CE1257" s="24"/>
    </row>
    <row r="1258" spans="46:83" x14ac:dyDescent="0.15">
      <c r="AT1258" s="24"/>
      <c r="AU1258" s="24"/>
      <c r="AV1258" s="24"/>
      <c r="AW1258" s="24"/>
      <c r="AX1258" s="24"/>
      <c r="AY1258" s="24"/>
      <c r="AZ1258" s="24"/>
      <c r="BA1258" s="24"/>
      <c r="BB1258" s="24"/>
      <c r="BC1258" s="24"/>
      <c r="BD1258" s="24"/>
      <c r="BE1258" s="24"/>
      <c r="BF1258" s="24"/>
      <c r="BG1258" s="24"/>
      <c r="BH1258" s="24"/>
      <c r="BI1258" s="24"/>
      <c r="BJ1258" s="24"/>
      <c r="BK1258" s="24"/>
      <c r="BL1258" s="24"/>
      <c r="BM1258" s="24"/>
      <c r="BN1258" s="24"/>
      <c r="BO1258" s="24"/>
      <c r="BP1258" s="24"/>
      <c r="BQ1258" s="24"/>
      <c r="BR1258" s="24"/>
      <c r="BS1258" s="24"/>
      <c r="BT1258" s="24"/>
      <c r="BU1258" s="24"/>
      <c r="BV1258" s="24"/>
      <c r="BW1258" s="24"/>
      <c r="BX1258" s="24"/>
      <c r="BY1258" s="24"/>
      <c r="BZ1258" s="24"/>
      <c r="CA1258" s="24"/>
      <c r="CB1258" s="24"/>
      <c r="CC1258" s="24"/>
      <c r="CD1258" s="24"/>
      <c r="CE1258" s="24"/>
    </row>
    <row r="1259" spans="46:83" x14ac:dyDescent="0.15">
      <c r="AT1259" s="24"/>
      <c r="AU1259" s="24"/>
      <c r="AV1259" s="24"/>
      <c r="AW1259" s="24"/>
      <c r="AX1259" s="24"/>
      <c r="AY1259" s="24"/>
      <c r="AZ1259" s="24"/>
      <c r="BA1259" s="24"/>
      <c r="BB1259" s="24"/>
      <c r="BC1259" s="24"/>
      <c r="BD1259" s="24"/>
      <c r="BE1259" s="24"/>
      <c r="BF1259" s="24"/>
      <c r="BG1259" s="24"/>
      <c r="BH1259" s="24"/>
      <c r="BI1259" s="24"/>
      <c r="BJ1259" s="24"/>
      <c r="BK1259" s="24"/>
      <c r="BL1259" s="24"/>
      <c r="BM1259" s="24"/>
      <c r="BN1259" s="24"/>
      <c r="BO1259" s="24"/>
      <c r="BP1259" s="24"/>
      <c r="BQ1259" s="24"/>
      <c r="BR1259" s="24"/>
      <c r="BS1259" s="24"/>
      <c r="BT1259" s="24"/>
      <c r="BU1259" s="24"/>
      <c r="BV1259" s="24"/>
      <c r="BW1259" s="24"/>
      <c r="BX1259" s="24"/>
      <c r="BY1259" s="24"/>
      <c r="BZ1259" s="24"/>
      <c r="CA1259" s="24"/>
      <c r="CB1259" s="24"/>
      <c r="CC1259" s="24"/>
      <c r="CD1259" s="24"/>
      <c r="CE1259" s="24"/>
    </row>
    <row r="1260" spans="46:83" x14ac:dyDescent="0.15">
      <c r="AT1260" s="24"/>
      <c r="AU1260" s="24"/>
      <c r="AV1260" s="24"/>
      <c r="AW1260" s="24"/>
      <c r="AX1260" s="24"/>
      <c r="AY1260" s="24"/>
      <c r="AZ1260" s="24"/>
      <c r="BA1260" s="24"/>
      <c r="BB1260" s="24"/>
      <c r="BC1260" s="24"/>
      <c r="BD1260" s="24"/>
      <c r="BE1260" s="24"/>
      <c r="BF1260" s="24"/>
      <c r="BG1260" s="24"/>
      <c r="BH1260" s="24"/>
      <c r="BI1260" s="24"/>
      <c r="BJ1260" s="24"/>
      <c r="BK1260" s="24"/>
      <c r="BL1260" s="24"/>
      <c r="BM1260" s="24"/>
      <c r="BN1260" s="24"/>
      <c r="BO1260" s="24"/>
      <c r="BP1260" s="24"/>
      <c r="BQ1260" s="24"/>
      <c r="BR1260" s="24"/>
      <c r="BS1260" s="24"/>
      <c r="BT1260" s="24"/>
      <c r="BU1260" s="24"/>
      <c r="BV1260" s="24"/>
      <c r="BW1260" s="24"/>
      <c r="BX1260" s="24"/>
      <c r="BY1260" s="24"/>
      <c r="BZ1260" s="24"/>
      <c r="CA1260" s="24"/>
      <c r="CB1260" s="24"/>
      <c r="CC1260" s="24"/>
      <c r="CD1260" s="24"/>
      <c r="CE1260" s="24"/>
    </row>
    <row r="1261" spans="46:83" x14ac:dyDescent="0.15">
      <c r="AT1261" s="24"/>
      <c r="AU1261" s="24"/>
      <c r="AV1261" s="24"/>
      <c r="AW1261" s="24"/>
      <c r="AX1261" s="24"/>
      <c r="AY1261" s="24"/>
      <c r="AZ1261" s="24"/>
      <c r="BA1261" s="24"/>
      <c r="BB1261" s="24"/>
      <c r="BC1261" s="24"/>
      <c r="BD1261" s="24"/>
      <c r="BE1261" s="24"/>
      <c r="BF1261" s="24"/>
      <c r="BG1261" s="24"/>
      <c r="BH1261" s="24"/>
      <c r="BI1261" s="24"/>
      <c r="BJ1261" s="24"/>
      <c r="BK1261" s="24"/>
      <c r="BL1261" s="24"/>
      <c r="BM1261" s="24"/>
      <c r="BN1261" s="24"/>
      <c r="BO1261" s="24"/>
      <c r="BP1261" s="24"/>
      <c r="BQ1261" s="24"/>
      <c r="BR1261" s="24"/>
      <c r="BS1261" s="24"/>
      <c r="BT1261" s="24"/>
      <c r="BU1261" s="24"/>
      <c r="BV1261" s="24"/>
      <c r="BW1261" s="24"/>
      <c r="BX1261" s="24"/>
      <c r="BY1261" s="24"/>
      <c r="BZ1261" s="24"/>
      <c r="CA1261" s="24"/>
      <c r="CB1261" s="24"/>
      <c r="CC1261" s="24"/>
      <c r="CD1261" s="24"/>
      <c r="CE1261" s="24"/>
    </row>
    <row r="1262" spans="46:83" x14ac:dyDescent="0.15">
      <c r="AT1262" s="24"/>
      <c r="AU1262" s="24"/>
      <c r="AV1262" s="24"/>
      <c r="AW1262" s="24"/>
      <c r="AX1262" s="24"/>
      <c r="AY1262" s="24"/>
      <c r="AZ1262" s="24"/>
      <c r="BA1262" s="24"/>
      <c r="BB1262" s="24"/>
      <c r="BC1262" s="24"/>
      <c r="BD1262" s="24"/>
      <c r="BE1262" s="24"/>
      <c r="BF1262" s="24"/>
      <c r="BG1262" s="24"/>
      <c r="BH1262" s="24"/>
      <c r="BI1262" s="24"/>
      <c r="BJ1262" s="24"/>
      <c r="BK1262" s="24"/>
      <c r="BL1262" s="24"/>
      <c r="BM1262" s="24"/>
      <c r="BN1262" s="24"/>
      <c r="BO1262" s="24"/>
      <c r="BP1262" s="24"/>
      <c r="BQ1262" s="24"/>
      <c r="BR1262" s="24"/>
      <c r="BS1262" s="24"/>
      <c r="BT1262" s="24"/>
      <c r="BU1262" s="24"/>
      <c r="BV1262" s="24"/>
      <c r="BW1262" s="24"/>
      <c r="BX1262" s="24"/>
      <c r="BY1262" s="24"/>
      <c r="BZ1262" s="24"/>
      <c r="CA1262" s="24"/>
      <c r="CB1262" s="24"/>
      <c r="CC1262" s="24"/>
      <c r="CD1262" s="24"/>
      <c r="CE1262" s="24"/>
    </row>
    <row r="1263" spans="46:83" x14ac:dyDescent="0.15">
      <c r="AT1263" s="24"/>
      <c r="AU1263" s="24"/>
      <c r="AV1263" s="24"/>
      <c r="AW1263" s="24"/>
      <c r="AX1263" s="24"/>
      <c r="AY1263" s="24"/>
      <c r="AZ1263" s="24"/>
      <c r="BA1263" s="24"/>
      <c r="BB1263" s="24"/>
      <c r="BC1263" s="24"/>
      <c r="BD1263" s="24"/>
      <c r="BE1263" s="24"/>
      <c r="BF1263" s="24"/>
      <c r="BG1263" s="24"/>
      <c r="BH1263" s="24"/>
      <c r="BI1263" s="24"/>
      <c r="BJ1263" s="24"/>
      <c r="BK1263" s="24"/>
      <c r="BL1263" s="24"/>
      <c r="BM1263" s="24"/>
      <c r="BN1263" s="24"/>
      <c r="BO1263" s="24"/>
      <c r="BP1263" s="24"/>
      <c r="BQ1263" s="24"/>
      <c r="BR1263" s="24"/>
      <c r="BS1263" s="24"/>
      <c r="BT1263" s="24"/>
      <c r="BU1263" s="24"/>
      <c r="BV1263" s="24"/>
      <c r="BW1263" s="24"/>
      <c r="BX1263" s="24"/>
      <c r="BY1263" s="24"/>
      <c r="BZ1263" s="24"/>
      <c r="CA1263" s="24"/>
      <c r="CB1263" s="24"/>
      <c r="CC1263" s="24"/>
      <c r="CD1263" s="24"/>
      <c r="CE1263" s="24"/>
    </row>
    <row r="1264" spans="46:83" x14ac:dyDescent="0.15">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row>
    <row r="1265" spans="46:83" x14ac:dyDescent="0.15">
      <c r="AT1265" s="24"/>
      <c r="AU1265" s="24"/>
      <c r="AV1265" s="24"/>
      <c r="AW1265" s="24"/>
      <c r="AX1265" s="24"/>
      <c r="AY1265" s="24"/>
      <c r="AZ1265" s="24"/>
      <c r="BA1265" s="24"/>
      <c r="BB1265" s="24"/>
      <c r="BC1265" s="24"/>
      <c r="BD1265" s="24"/>
      <c r="BE1265" s="24"/>
      <c r="BF1265" s="24"/>
      <c r="BG1265" s="24"/>
      <c r="BH1265" s="24"/>
      <c r="BI1265" s="24"/>
      <c r="BJ1265" s="24"/>
      <c r="BK1265" s="24"/>
      <c r="BL1265" s="24"/>
      <c r="BM1265" s="24"/>
      <c r="BN1265" s="24"/>
      <c r="BO1265" s="24"/>
      <c r="BP1265" s="24"/>
      <c r="BQ1265" s="24"/>
      <c r="BR1265" s="24"/>
      <c r="BS1265" s="24"/>
      <c r="BT1265" s="24"/>
      <c r="BU1265" s="24"/>
      <c r="BV1265" s="24"/>
      <c r="BW1265" s="24"/>
      <c r="BX1265" s="24"/>
      <c r="BY1265" s="24"/>
      <c r="BZ1265" s="24"/>
      <c r="CA1265" s="24"/>
      <c r="CB1265" s="24"/>
      <c r="CC1265" s="24"/>
      <c r="CD1265" s="24"/>
      <c r="CE1265" s="24"/>
    </row>
    <row r="1266" spans="46:83" x14ac:dyDescent="0.15">
      <c r="AT1266" s="24"/>
      <c r="AU1266" s="24"/>
      <c r="AV1266" s="24"/>
      <c r="AW1266" s="24"/>
      <c r="AX1266" s="24"/>
      <c r="AY1266" s="24"/>
      <c r="AZ1266" s="24"/>
      <c r="BA1266" s="24"/>
      <c r="BB1266" s="24"/>
      <c r="BC1266" s="24"/>
      <c r="BD1266" s="24"/>
      <c r="BE1266" s="24"/>
      <c r="BF1266" s="24"/>
      <c r="BG1266" s="24"/>
      <c r="BH1266" s="24"/>
      <c r="BI1266" s="24"/>
      <c r="BJ1266" s="24"/>
      <c r="BK1266" s="24"/>
      <c r="BL1266" s="24"/>
      <c r="BM1266" s="24"/>
      <c r="BN1266" s="24"/>
      <c r="BO1266" s="24"/>
      <c r="BP1266" s="24"/>
      <c r="BQ1266" s="24"/>
      <c r="BR1266" s="24"/>
      <c r="BS1266" s="24"/>
      <c r="BT1266" s="24"/>
      <c r="BU1266" s="24"/>
      <c r="BV1266" s="24"/>
      <c r="BW1266" s="24"/>
      <c r="BX1266" s="24"/>
      <c r="BY1266" s="24"/>
      <c r="BZ1266" s="24"/>
      <c r="CA1266" s="24"/>
      <c r="CB1266" s="24"/>
      <c r="CC1266" s="24"/>
      <c r="CD1266" s="24"/>
      <c r="CE1266" s="24"/>
    </row>
    <row r="1267" spans="46:83" x14ac:dyDescent="0.15">
      <c r="AT1267" s="24"/>
      <c r="AU1267" s="24"/>
      <c r="AV1267" s="24"/>
      <c r="AW1267" s="24"/>
      <c r="AX1267" s="24"/>
      <c r="AY1267" s="24"/>
      <c r="AZ1267" s="24"/>
      <c r="BA1267" s="24"/>
      <c r="BB1267" s="24"/>
      <c r="BC1267" s="24"/>
      <c r="BD1267" s="24"/>
      <c r="BE1267" s="24"/>
      <c r="BF1267" s="24"/>
      <c r="BG1267" s="24"/>
      <c r="BH1267" s="24"/>
      <c r="BI1267" s="24"/>
      <c r="BJ1267" s="24"/>
      <c r="BK1267" s="24"/>
      <c r="BL1267" s="24"/>
      <c r="BM1267" s="24"/>
      <c r="BN1267" s="24"/>
      <c r="BO1267" s="24"/>
      <c r="BP1267" s="24"/>
      <c r="BQ1267" s="24"/>
      <c r="BR1267" s="24"/>
      <c r="BS1267" s="24"/>
      <c r="BT1267" s="24"/>
      <c r="BU1267" s="24"/>
      <c r="BV1267" s="24"/>
      <c r="BW1267" s="24"/>
      <c r="BX1267" s="24"/>
      <c r="BY1267" s="24"/>
      <c r="BZ1267" s="24"/>
      <c r="CA1267" s="24"/>
      <c r="CB1267" s="24"/>
      <c r="CC1267" s="24"/>
      <c r="CD1267" s="24"/>
      <c r="CE1267" s="24"/>
    </row>
    <row r="1268" spans="46:83" x14ac:dyDescent="0.15">
      <c r="AT1268" s="24"/>
      <c r="AU1268" s="24"/>
      <c r="AV1268" s="24"/>
      <c r="AW1268" s="24"/>
      <c r="AX1268" s="24"/>
      <c r="AY1268" s="24"/>
      <c r="AZ1268" s="24"/>
      <c r="BA1268" s="24"/>
      <c r="BB1268" s="24"/>
      <c r="BC1268" s="24"/>
      <c r="BD1268" s="24"/>
      <c r="BE1268" s="24"/>
      <c r="BF1268" s="24"/>
      <c r="BG1268" s="24"/>
      <c r="BH1268" s="24"/>
      <c r="BI1268" s="24"/>
      <c r="BJ1268" s="24"/>
      <c r="BK1268" s="24"/>
      <c r="BL1268" s="24"/>
      <c r="BM1268" s="24"/>
      <c r="BN1268" s="24"/>
      <c r="BO1268" s="24"/>
      <c r="BP1268" s="24"/>
      <c r="BQ1268" s="24"/>
      <c r="BR1268" s="24"/>
      <c r="BS1268" s="24"/>
      <c r="BT1268" s="24"/>
      <c r="BU1268" s="24"/>
      <c r="BV1268" s="24"/>
      <c r="BW1268" s="24"/>
      <c r="BX1268" s="24"/>
      <c r="BY1268" s="24"/>
      <c r="BZ1268" s="24"/>
      <c r="CA1268" s="24"/>
      <c r="CB1268" s="24"/>
      <c r="CC1268" s="24"/>
      <c r="CD1268" s="24"/>
      <c r="CE1268" s="24"/>
    </row>
    <row r="1269" spans="46:83" x14ac:dyDescent="0.15">
      <c r="AT1269" s="24"/>
      <c r="AU1269" s="24"/>
      <c r="AV1269" s="24"/>
      <c r="AW1269" s="24"/>
      <c r="AX1269" s="24"/>
      <c r="AY1269" s="24"/>
      <c r="AZ1269" s="24"/>
      <c r="BA1269" s="24"/>
      <c r="BB1269" s="24"/>
      <c r="BC1269" s="24"/>
      <c r="BD1269" s="24"/>
      <c r="BE1269" s="24"/>
      <c r="BF1269" s="24"/>
      <c r="BG1269" s="24"/>
      <c r="BH1269" s="24"/>
      <c r="BI1269" s="24"/>
      <c r="BJ1269" s="24"/>
      <c r="BK1269" s="24"/>
      <c r="BL1269" s="24"/>
      <c r="BM1269" s="24"/>
      <c r="BN1269" s="24"/>
      <c r="BO1269" s="24"/>
      <c r="BP1269" s="24"/>
      <c r="BQ1269" s="24"/>
      <c r="BR1269" s="24"/>
      <c r="BS1269" s="24"/>
      <c r="BT1269" s="24"/>
      <c r="BU1269" s="24"/>
      <c r="BV1269" s="24"/>
      <c r="BW1269" s="24"/>
      <c r="BX1269" s="24"/>
      <c r="BY1269" s="24"/>
      <c r="BZ1269" s="24"/>
      <c r="CA1269" s="24"/>
      <c r="CB1269" s="24"/>
      <c r="CC1269" s="24"/>
      <c r="CD1269" s="24"/>
      <c r="CE1269" s="24"/>
    </row>
    <row r="1270" spans="46:83" x14ac:dyDescent="0.15">
      <c r="AT1270" s="24"/>
      <c r="AU1270" s="24"/>
      <c r="AV1270" s="24"/>
      <c r="AW1270" s="24"/>
      <c r="AX1270" s="24"/>
      <c r="AY1270" s="24"/>
      <c r="AZ1270" s="24"/>
      <c r="BA1270" s="24"/>
      <c r="BB1270" s="24"/>
      <c r="BC1270" s="24"/>
      <c r="BD1270" s="24"/>
      <c r="BE1270" s="24"/>
      <c r="BF1270" s="24"/>
      <c r="BG1270" s="24"/>
      <c r="BH1270" s="24"/>
      <c r="BI1270" s="24"/>
      <c r="BJ1270" s="24"/>
      <c r="BK1270" s="24"/>
      <c r="BL1270" s="24"/>
      <c r="BM1270" s="24"/>
      <c r="BN1270" s="24"/>
      <c r="BO1270" s="24"/>
      <c r="BP1270" s="24"/>
      <c r="BQ1270" s="24"/>
      <c r="BR1270" s="24"/>
      <c r="BS1270" s="24"/>
      <c r="BT1270" s="24"/>
      <c r="BU1270" s="24"/>
      <c r="BV1270" s="24"/>
      <c r="BW1270" s="24"/>
      <c r="BX1270" s="24"/>
      <c r="BY1270" s="24"/>
      <c r="BZ1270" s="24"/>
      <c r="CA1270" s="24"/>
      <c r="CB1270" s="24"/>
      <c r="CC1270" s="24"/>
      <c r="CD1270" s="24"/>
      <c r="CE1270" s="24"/>
    </row>
    <row r="1271" spans="46:83" x14ac:dyDescent="0.15">
      <c r="AT1271" s="24"/>
      <c r="AU1271" s="24"/>
      <c r="AV1271" s="24"/>
      <c r="AW1271" s="24"/>
      <c r="AX1271" s="24"/>
      <c r="AY1271" s="24"/>
      <c r="AZ1271" s="24"/>
      <c r="BA1271" s="24"/>
      <c r="BB1271" s="24"/>
      <c r="BC1271" s="24"/>
      <c r="BD1271" s="24"/>
      <c r="BE1271" s="24"/>
      <c r="BF1271" s="24"/>
      <c r="BG1271" s="24"/>
      <c r="BH1271" s="24"/>
      <c r="BI1271" s="24"/>
      <c r="BJ1271" s="24"/>
      <c r="BK1271" s="24"/>
      <c r="BL1271" s="24"/>
      <c r="BM1271" s="24"/>
      <c r="BN1271" s="24"/>
      <c r="BO1271" s="24"/>
      <c r="BP1271" s="24"/>
      <c r="BQ1271" s="24"/>
      <c r="BR1271" s="24"/>
      <c r="BS1271" s="24"/>
      <c r="BT1271" s="24"/>
      <c r="BU1271" s="24"/>
      <c r="BV1271" s="24"/>
      <c r="BW1271" s="24"/>
      <c r="BX1271" s="24"/>
      <c r="BY1271" s="24"/>
      <c r="BZ1271" s="24"/>
      <c r="CA1271" s="24"/>
      <c r="CB1271" s="24"/>
      <c r="CC1271" s="24"/>
      <c r="CD1271" s="24"/>
      <c r="CE1271" s="24"/>
    </row>
    <row r="1272" spans="46:83" x14ac:dyDescent="0.15">
      <c r="AT1272" s="24"/>
      <c r="AU1272" s="24"/>
      <c r="AV1272" s="24"/>
      <c r="AW1272" s="24"/>
      <c r="AX1272" s="24"/>
      <c r="AY1272" s="24"/>
      <c r="AZ1272" s="24"/>
      <c r="BA1272" s="24"/>
      <c r="BB1272" s="24"/>
      <c r="BC1272" s="24"/>
      <c r="BD1272" s="24"/>
      <c r="BE1272" s="24"/>
      <c r="BF1272" s="24"/>
      <c r="BG1272" s="24"/>
      <c r="BH1272" s="24"/>
      <c r="BI1272" s="24"/>
      <c r="BJ1272" s="24"/>
      <c r="BK1272" s="24"/>
      <c r="BL1272" s="24"/>
      <c r="BM1272" s="24"/>
      <c r="BN1272" s="24"/>
      <c r="BO1272" s="24"/>
      <c r="BP1272" s="24"/>
      <c r="BQ1272" s="24"/>
      <c r="BR1272" s="24"/>
      <c r="BS1272" s="24"/>
      <c r="BT1272" s="24"/>
      <c r="BU1272" s="24"/>
      <c r="BV1272" s="24"/>
      <c r="BW1272" s="24"/>
      <c r="BX1272" s="24"/>
      <c r="BY1272" s="24"/>
      <c r="BZ1272" s="24"/>
      <c r="CA1272" s="24"/>
      <c r="CB1272" s="24"/>
      <c r="CC1272" s="24"/>
      <c r="CD1272" s="24"/>
      <c r="CE1272" s="24"/>
    </row>
    <row r="1273" spans="46:83" x14ac:dyDescent="0.15">
      <c r="AT1273" s="24"/>
      <c r="AU1273" s="24"/>
      <c r="AV1273" s="24"/>
      <c r="AW1273" s="24"/>
      <c r="AX1273" s="24"/>
      <c r="AY1273" s="24"/>
      <c r="AZ1273" s="24"/>
      <c r="BA1273" s="24"/>
      <c r="BB1273" s="24"/>
      <c r="BC1273" s="24"/>
      <c r="BD1273" s="24"/>
      <c r="BE1273" s="24"/>
      <c r="BF1273" s="24"/>
      <c r="BG1273" s="24"/>
      <c r="BH1273" s="24"/>
      <c r="BI1273" s="24"/>
      <c r="BJ1273" s="24"/>
      <c r="BK1273" s="24"/>
      <c r="BL1273" s="24"/>
      <c r="BM1273" s="24"/>
      <c r="BN1273" s="24"/>
      <c r="BO1273" s="24"/>
      <c r="BP1273" s="24"/>
      <c r="BQ1273" s="24"/>
      <c r="BR1273" s="24"/>
      <c r="BS1273" s="24"/>
      <c r="BT1273" s="24"/>
      <c r="BU1273" s="24"/>
      <c r="BV1273" s="24"/>
      <c r="BW1273" s="24"/>
      <c r="BX1273" s="24"/>
      <c r="BY1273" s="24"/>
      <c r="BZ1273" s="24"/>
      <c r="CA1273" s="24"/>
      <c r="CB1273" s="24"/>
      <c r="CC1273" s="24"/>
      <c r="CD1273" s="24"/>
      <c r="CE1273" s="24"/>
    </row>
    <row r="1274" spans="46:83" x14ac:dyDescent="0.15">
      <c r="AT1274" s="24"/>
      <c r="AU1274" s="24"/>
      <c r="AV1274" s="24"/>
      <c r="AW1274" s="24"/>
      <c r="AX1274" s="24"/>
      <c r="AY1274" s="24"/>
      <c r="AZ1274" s="24"/>
      <c r="BA1274" s="24"/>
      <c r="BB1274" s="24"/>
      <c r="BC1274" s="24"/>
      <c r="BD1274" s="24"/>
      <c r="BE1274" s="24"/>
      <c r="BF1274" s="24"/>
      <c r="BG1274" s="24"/>
      <c r="BH1274" s="24"/>
      <c r="BI1274" s="24"/>
      <c r="BJ1274" s="24"/>
      <c r="BK1274" s="24"/>
      <c r="BL1274" s="24"/>
      <c r="BM1274" s="24"/>
      <c r="BN1274" s="24"/>
      <c r="BO1274" s="24"/>
      <c r="BP1274" s="24"/>
      <c r="BQ1274" s="24"/>
      <c r="BR1274" s="24"/>
      <c r="BS1274" s="24"/>
      <c r="BT1274" s="24"/>
      <c r="BU1274" s="24"/>
      <c r="BV1274" s="24"/>
      <c r="BW1274" s="24"/>
      <c r="BX1274" s="24"/>
      <c r="BY1274" s="24"/>
      <c r="BZ1274" s="24"/>
      <c r="CA1274" s="24"/>
      <c r="CB1274" s="24"/>
      <c r="CC1274" s="24"/>
      <c r="CD1274" s="24"/>
      <c r="CE1274" s="24"/>
    </row>
    <row r="1275" spans="46:83" x14ac:dyDescent="0.15">
      <c r="AT1275" s="24"/>
      <c r="AU1275" s="24"/>
      <c r="AV1275" s="24"/>
      <c r="AW1275" s="24"/>
      <c r="AX1275" s="24"/>
      <c r="AY1275" s="24"/>
      <c r="AZ1275" s="24"/>
      <c r="BA1275" s="24"/>
      <c r="BB1275" s="24"/>
      <c r="BC1275" s="24"/>
      <c r="BD1275" s="24"/>
      <c r="BE1275" s="24"/>
      <c r="BF1275" s="24"/>
      <c r="BG1275" s="24"/>
      <c r="BH1275" s="24"/>
      <c r="BI1275" s="24"/>
      <c r="BJ1275" s="24"/>
      <c r="BK1275" s="24"/>
      <c r="BL1275" s="24"/>
      <c r="BM1275" s="24"/>
      <c r="BN1275" s="24"/>
      <c r="BO1275" s="24"/>
      <c r="BP1275" s="24"/>
      <c r="BQ1275" s="24"/>
      <c r="BR1275" s="24"/>
      <c r="BS1275" s="24"/>
      <c r="BT1275" s="24"/>
      <c r="BU1275" s="24"/>
      <c r="BV1275" s="24"/>
      <c r="BW1275" s="24"/>
      <c r="BX1275" s="24"/>
      <c r="BY1275" s="24"/>
      <c r="BZ1275" s="24"/>
      <c r="CA1275" s="24"/>
      <c r="CB1275" s="24"/>
      <c r="CC1275" s="24"/>
      <c r="CD1275" s="24"/>
      <c r="CE1275" s="24"/>
    </row>
    <row r="1276" spans="46:83" x14ac:dyDescent="0.15">
      <c r="AT1276" s="24"/>
      <c r="AU1276" s="24"/>
      <c r="AV1276" s="24"/>
      <c r="AW1276" s="24"/>
      <c r="AX1276" s="24"/>
      <c r="AY1276" s="24"/>
      <c r="AZ1276" s="24"/>
      <c r="BA1276" s="24"/>
      <c r="BB1276" s="24"/>
      <c r="BC1276" s="24"/>
      <c r="BD1276" s="24"/>
      <c r="BE1276" s="24"/>
      <c r="BF1276" s="24"/>
      <c r="BG1276" s="24"/>
      <c r="BH1276" s="24"/>
      <c r="BI1276" s="24"/>
      <c r="BJ1276" s="24"/>
      <c r="BK1276" s="24"/>
      <c r="BL1276" s="24"/>
      <c r="BM1276" s="24"/>
      <c r="BN1276" s="24"/>
      <c r="BO1276" s="24"/>
      <c r="BP1276" s="24"/>
      <c r="BQ1276" s="24"/>
      <c r="BR1276" s="24"/>
      <c r="BS1276" s="24"/>
      <c r="BT1276" s="24"/>
      <c r="BU1276" s="24"/>
      <c r="BV1276" s="24"/>
      <c r="BW1276" s="24"/>
      <c r="BX1276" s="24"/>
      <c r="BY1276" s="24"/>
      <c r="BZ1276" s="24"/>
      <c r="CA1276" s="24"/>
      <c r="CB1276" s="24"/>
      <c r="CC1276" s="24"/>
      <c r="CD1276" s="24"/>
      <c r="CE1276" s="24"/>
    </row>
    <row r="1277" spans="46:83" x14ac:dyDescent="0.15">
      <c r="AT1277" s="24"/>
      <c r="AU1277" s="24"/>
      <c r="AV1277" s="24"/>
      <c r="AW1277" s="24"/>
      <c r="AX1277" s="24"/>
      <c r="AY1277" s="24"/>
      <c r="AZ1277" s="24"/>
      <c r="BA1277" s="24"/>
      <c r="BB1277" s="24"/>
      <c r="BC1277" s="24"/>
      <c r="BD1277" s="24"/>
      <c r="BE1277" s="24"/>
      <c r="BF1277" s="24"/>
      <c r="BG1277" s="24"/>
      <c r="BH1277" s="24"/>
      <c r="BI1277" s="24"/>
      <c r="BJ1277" s="24"/>
      <c r="BK1277" s="24"/>
      <c r="BL1277" s="24"/>
      <c r="BM1277" s="24"/>
      <c r="BN1277" s="24"/>
      <c r="BO1277" s="24"/>
      <c r="BP1277" s="24"/>
      <c r="BQ1277" s="24"/>
      <c r="BR1277" s="24"/>
      <c r="BS1277" s="24"/>
      <c r="BT1277" s="24"/>
      <c r="BU1277" s="24"/>
      <c r="BV1277" s="24"/>
      <c r="BW1277" s="24"/>
      <c r="BX1277" s="24"/>
      <c r="BY1277" s="24"/>
      <c r="BZ1277" s="24"/>
      <c r="CA1277" s="24"/>
      <c r="CB1277" s="24"/>
      <c r="CC1277" s="24"/>
      <c r="CD1277" s="24"/>
      <c r="CE1277" s="24"/>
    </row>
    <row r="1278" spans="46:83" x14ac:dyDescent="0.15">
      <c r="AT1278" s="24"/>
      <c r="AU1278" s="24"/>
      <c r="AV1278" s="24"/>
      <c r="AW1278" s="24"/>
      <c r="AX1278" s="24"/>
      <c r="AY1278" s="24"/>
      <c r="AZ1278" s="24"/>
      <c r="BA1278" s="24"/>
      <c r="BB1278" s="24"/>
      <c r="BC1278" s="24"/>
      <c r="BD1278" s="24"/>
      <c r="BE1278" s="24"/>
      <c r="BF1278" s="24"/>
      <c r="BG1278" s="24"/>
      <c r="BH1278" s="24"/>
      <c r="BI1278" s="24"/>
      <c r="BJ1278" s="24"/>
      <c r="BK1278" s="24"/>
      <c r="BL1278" s="24"/>
      <c r="BM1278" s="24"/>
      <c r="BN1278" s="24"/>
      <c r="BO1278" s="24"/>
      <c r="BP1278" s="24"/>
      <c r="BQ1278" s="24"/>
      <c r="BR1278" s="24"/>
      <c r="BS1278" s="24"/>
      <c r="BT1278" s="24"/>
      <c r="BU1278" s="24"/>
      <c r="BV1278" s="24"/>
      <c r="BW1278" s="24"/>
      <c r="BX1278" s="24"/>
      <c r="BY1278" s="24"/>
      <c r="BZ1278" s="24"/>
      <c r="CA1278" s="24"/>
      <c r="CB1278" s="24"/>
      <c r="CC1278" s="24"/>
      <c r="CD1278" s="24"/>
      <c r="CE1278" s="24"/>
    </row>
    <row r="1279" spans="46:83" x14ac:dyDescent="0.15">
      <c r="AT1279" s="24"/>
      <c r="AU1279" s="24"/>
      <c r="AV1279" s="24"/>
      <c r="AW1279" s="24"/>
      <c r="AX1279" s="24"/>
      <c r="AY1279" s="24"/>
      <c r="AZ1279" s="24"/>
      <c r="BA1279" s="24"/>
      <c r="BB1279" s="24"/>
      <c r="BC1279" s="24"/>
      <c r="BD1279" s="24"/>
      <c r="BE1279" s="24"/>
      <c r="BF1279" s="24"/>
      <c r="BG1279" s="24"/>
      <c r="BH1279" s="24"/>
      <c r="BI1279" s="24"/>
      <c r="BJ1279" s="24"/>
      <c r="BK1279" s="24"/>
      <c r="BL1279" s="24"/>
      <c r="BM1279" s="24"/>
      <c r="BN1279" s="24"/>
      <c r="BO1279" s="24"/>
      <c r="BP1279" s="24"/>
      <c r="BQ1279" s="24"/>
      <c r="BR1279" s="24"/>
      <c r="BS1279" s="24"/>
      <c r="BT1279" s="24"/>
      <c r="BU1279" s="24"/>
      <c r="BV1279" s="24"/>
      <c r="BW1279" s="24"/>
      <c r="BX1279" s="24"/>
      <c r="BY1279" s="24"/>
      <c r="BZ1279" s="24"/>
      <c r="CA1279" s="24"/>
      <c r="CB1279" s="24"/>
      <c r="CC1279" s="24"/>
      <c r="CD1279" s="24"/>
      <c r="CE1279" s="24"/>
    </row>
    <row r="1280" spans="46:83" x14ac:dyDescent="0.15">
      <c r="AT1280" s="24"/>
      <c r="AU1280" s="24"/>
      <c r="AV1280" s="24"/>
      <c r="AW1280" s="24"/>
      <c r="AX1280" s="24"/>
      <c r="AY1280" s="24"/>
      <c r="AZ1280" s="24"/>
      <c r="BA1280" s="24"/>
      <c r="BB1280" s="24"/>
      <c r="BC1280" s="24"/>
      <c r="BD1280" s="24"/>
      <c r="BE1280" s="24"/>
      <c r="BF1280" s="24"/>
      <c r="BG1280" s="24"/>
      <c r="BH1280" s="24"/>
      <c r="BI1280" s="24"/>
      <c r="BJ1280" s="24"/>
      <c r="BK1280" s="24"/>
      <c r="BL1280" s="24"/>
      <c r="BM1280" s="24"/>
      <c r="BN1280" s="24"/>
      <c r="BO1280" s="24"/>
      <c r="BP1280" s="24"/>
      <c r="BQ1280" s="24"/>
      <c r="BR1280" s="24"/>
      <c r="BS1280" s="24"/>
      <c r="BT1280" s="24"/>
      <c r="BU1280" s="24"/>
      <c r="BV1280" s="24"/>
      <c r="BW1280" s="24"/>
      <c r="BX1280" s="24"/>
      <c r="BY1280" s="24"/>
      <c r="BZ1280" s="24"/>
      <c r="CA1280" s="24"/>
      <c r="CB1280" s="24"/>
      <c r="CC1280" s="24"/>
      <c r="CD1280" s="24"/>
      <c r="CE1280" s="24"/>
    </row>
    <row r="1281" spans="46:83" x14ac:dyDescent="0.15">
      <c r="AT1281" s="24"/>
      <c r="AU1281" s="24"/>
      <c r="AV1281" s="24"/>
      <c r="AW1281" s="24"/>
      <c r="AX1281" s="24"/>
      <c r="AY1281" s="24"/>
      <c r="AZ1281" s="24"/>
      <c r="BA1281" s="24"/>
      <c r="BB1281" s="24"/>
      <c r="BC1281" s="24"/>
      <c r="BD1281" s="24"/>
      <c r="BE1281" s="24"/>
      <c r="BF1281" s="24"/>
      <c r="BG1281" s="24"/>
      <c r="BH1281" s="24"/>
      <c r="BI1281" s="24"/>
      <c r="BJ1281" s="24"/>
      <c r="BK1281" s="24"/>
      <c r="BL1281" s="24"/>
      <c r="BM1281" s="24"/>
      <c r="BN1281" s="24"/>
      <c r="BO1281" s="24"/>
      <c r="BP1281" s="24"/>
      <c r="BQ1281" s="24"/>
      <c r="BR1281" s="24"/>
      <c r="BS1281" s="24"/>
      <c r="BT1281" s="24"/>
      <c r="BU1281" s="24"/>
      <c r="BV1281" s="24"/>
      <c r="BW1281" s="24"/>
      <c r="BX1281" s="24"/>
      <c r="BY1281" s="24"/>
      <c r="BZ1281" s="24"/>
      <c r="CA1281" s="24"/>
      <c r="CB1281" s="24"/>
      <c r="CC1281" s="24"/>
      <c r="CD1281" s="24"/>
      <c r="CE1281" s="24"/>
    </row>
    <row r="1282" spans="46:83" x14ac:dyDescent="0.15">
      <c r="AT1282" s="24"/>
      <c r="AU1282" s="24"/>
      <c r="AV1282" s="24"/>
      <c r="AW1282" s="24"/>
      <c r="AX1282" s="24"/>
      <c r="AY1282" s="24"/>
      <c r="AZ1282" s="24"/>
      <c r="BA1282" s="24"/>
      <c r="BB1282" s="24"/>
      <c r="BC1282" s="24"/>
      <c r="BD1282" s="24"/>
      <c r="BE1282" s="24"/>
      <c r="BF1282" s="24"/>
      <c r="BG1282" s="24"/>
      <c r="BH1282" s="24"/>
      <c r="BI1282" s="24"/>
      <c r="BJ1282" s="24"/>
      <c r="BK1282" s="24"/>
      <c r="BL1282" s="24"/>
      <c r="BM1282" s="24"/>
      <c r="BN1282" s="24"/>
      <c r="BO1282" s="24"/>
      <c r="BP1282" s="24"/>
      <c r="BQ1282" s="24"/>
      <c r="BR1282" s="24"/>
      <c r="BS1282" s="24"/>
      <c r="BT1282" s="24"/>
      <c r="BU1282" s="24"/>
      <c r="BV1282" s="24"/>
      <c r="BW1282" s="24"/>
      <c r="BX1282" s="24"/>
      <c r="BY1282" s="24"/>
      <c r="BZ1282" s="24"/>
      <c r="CA1282" s="24"/>
      <c r="CB1282" s="24"/>
      <c r="CC1282" s="24"/>
      <c r="CD1282" s="24"/>
      <c r="CE1282" s="24"/>
    </row>
    <row r="1283" spans="46:83" x14ac:dyDescent="0.15">
      <c r="AT1283" s="24"/>
      <c r="AU1283" s="24"/>
      <c r="AV1283" s="24"/>
      <c r="AW1283" s="24"/>
      <c r="AX1283" s="24"/>
      <c r="AY1283" s="24"/>
      <c r="AZ1283" s="24"/>
      <c r="BA1283" s="24"/>
      <c r="BB1283" s="24"/>
      <c r="BC1283" s="24"/>
      <c r="BD1283" s="24"/>
      <c r="BE1283" s="24"/>
      <c r="BF1283" s="24"/>
      <c r="BG1283" s="24"/>
      <c r="BH1283" s="24"/>
      <c r="BI1283" s="24"/>
      <c r="BJ1283" s="24"/>
      <c r="BK1283" s="24"/>
      <c r="BL1283" s="24"/>
      <c r="BM1283" s="24"/>
      <c r="BN1283" s="24"/>
      <c r="BO1283" s="24"/>
      <c r="BP1283" s="24"/>
      <c r="BQ1283" s="24"/>
      <c r="BR1283" s="24"/>
      <c r="BS1283" s="24"/>
      <c r="BT1283" s="24"/>
      <c r="BU1283" s="24"/>
      <c r="BV1283" s="24"/>
      <c r="BW1283" s="24"/>
      <c r="BX1283" s="24"/>
      <c r="BY1283" s="24"/>
      <c r="BZ1283" s="24"/>
      <c r="CA1283" s="24"/>
      <c r="CB1283" s="24"/>
      <c r="CC1283" s="24"/>
      <c r="CD1283" s="24"/>
      <c r="CE1283" s="24"/>
    </row>
    <row r="1284" spans="46:83" x14ac:dyDescent="0.15">
      <c r="AT1284" s="24"/>
      <c r="AU1284" s="24"/>
      <c r="AV1284" s="24"/>
      <c r="AW1284" s="24"/>
      <c r="AX1284" s="24"/>
      <c r="AY1284" s="24"/>
      <c r="AZ1284" s="24"/>
      <c r="BA1284" s="24"/>
      <c r="BB1284" s="24"/>
      <c r="BC1284" s="24"/>
      <c r="BD1284" s="24"/>
      <c r="BE1284" s="24"/>
      <c r="BF1284" s="24"/>
      <c r="BG1284" s="24"/>
      <c r="BH1284" s="24"/>
      <c r="BI1284" s="24"/>
      <c r="BJ1284" s="24"/>
      <c r="BK1284" s="24"/>
      <c r="BL1284" s="24"/>
      <c r="BM1284" s="24"/>
      <c r="BN1284" s="24"/>
      <c r="BO1284" s="24"/>
      <c r="BP1284" s="24"/>
      <c r="BQ1284" s="24"/>
      <c r="BR1284" s="24"/>
      <c r="BS1284" s="24"/>
      <c r="BT1284" s="24"/>
      <c r="BU1284" s="24"/>
      <c r="BV1284" s="24"/>
      <c r="BW1284" s="24"/>
      <c r="BX1284" s="24"/>
      <c r="BY1284" s="24"/>
      <c r="BZ1284" s="24"/>
      <c r="CA1284" s="24"/>
      <c r="CB1284" s="24"/>
      <c r="CC1284" s="24"/>
      <c r="CD1284" s="24"/>
      <c r="CE1284" s="24"/>
    </row>
    <row r="1285" spans="46:83" x14ac:dyDescent="0.15">
      <c r="AT1285" s="24"/>
      <c r="AU1285" s="24"/>
      <c r="AV1285" s="24"/>
      <c r="AW1285" s="24"/>
      <c r="AX1285" s="24"/>
      <c r="AY1285" s="24"/>
      <c r="AZ1285" s="24"/>
      <c r="BA1285" s="24"/>
      <c r="BB1285" s="24"/>
      <c r="BC1285" s="24"/>
      <c r="BD1285" s="24"/>
      <c r="BE1285" s="24"/>
      <c r="BF1285" s="24"/>
      <c r="BG1285" s="24"/>
      <c r="BH1285" s="24"/>
      <c r="BI1285" s="24"/>
      <c r="BJ1285" s="24"/>
      <c r="BK1285" s="24"/>
      <c r="BL1285" s="24"/>
      <c r="BM1285" s="24"/>
      <c r="BN1285" s="24"/>
      <c r="BO1285" s="24"/>
      <c r="BP1285" s="24"/>
      <c r="BQ1285" s="24"/>
      <c r="BR1285" s="24"/>
      <c r="BS1285" s="24"/>
      <c r="BT1285" s="24"/>
      <c r="BU1285" s="24"/>
      <c r="BV1285" s="24"/>
      <c r="BW1285" s="24"/>
      <c r="BX1285" s="24"/>
      <c r="BY1285" s="24"/>
      <c r="BZ1285" s="24"/>
      <c r="CA1285" s="24"/>
      <c r="CB1285" s="24"/>
      <c r="CC1285" s="24"/>
      <c r="CD1285" s="24"/>
      <c r="CE1285" s="24"/>
    </row>
    <row r="1286" spans="46:83" x14ac:dyDescent="0.15">
      <c r="AT1286" s="24"/>
      <c r="AU1286" s="24"/>
      <c r="AV1286" s="24"/>
      <c r="AW1286" s="24"/>
      <c r="AX1286" s="24"/>
      <c r="AY1286" s="24"/>
      <c r="AZ1286" s="24"/>
      <c r="BA1286" s="24"/>
      <c r="BB1286" s="24"/>
      <c r="BC1286" s="24"/>
      <c r="BD1286" s="24"/>
      <c r="BE1286" s="24"/>
      <c r="BF1286" s="24"/>
      <c r="BG1286" s="24"/>
      <c r="BH1286" s="24"/>
      <c r="BI1286" s="24"/>
      <c r="BJ1286" s="24"/>
      <c r="BK1286" s="24"/>
      <c r="BL1286" s="24"/>
      <c r="BM1286" s="24"/>
      <c r="BN1286" s="24"/>
      <c r="BO1286" s="24"/>
      <c r="BP1286" s="24"/>
      <c r="BQ1286" s="24"/>
      <c r="BR1286" s="24"/>
      <c r="BS1286" s="24"/>
      <c r="BT1286" s="24"/>
      <c r="BU1286" s="24"/>
      <c r="BV1286" s="24"/>
      <c r="BW1286" s="24"/>
      <c r="BX1286" s="24"/>
      <c r="BY1286" s="24"/>
      <c r="BZ1286" s="24"/>
      <c r="CA1286" s="24"/>
      <c r="CB1286" s="24"/>
      <c r="CC1286" s="24"/>
      <c r="CD1286" s="24"/>
      <c r="CE1286" s="24"/>
    </row>
    <row r="1287" spans="46:83" x14ac:dyDescent="0.15">
      <c r="AT1287" s="24"/>
      <c r="AU1287" s="24"/>
      <c r="AV1287" s="24"/>
      <c r="AW1287" s="24"/>
      <c r="AX1287" s="24"/>
      <c r="AY1287" s="24"/>
      <c r="AZ1287" s="24"/>
      <c r="BA1287" s="24"/>
      <c r="BB1287" s="24"/>
      <c r="BC1287" s="24"/>
      <c r="BD1287" s="24"/>
      <c r="BE1287" s="24"/>
      <c r="BF1287" s="24"/>
      <c r="BG1287" s="24"/>
      <c r="BH1287" s="24"/>
      <c r="BI1287" s="24"/>
      <c r="BJ1287" s="24"/>
      <c r="BK1287" s="24"/>
      <c r="BL1287" s="24"/>
      <c r="BM1287" s="24"/>
      <c r="BN1287" s="24"/>
      <c r="BO1287" s="24"/>
      <c r="BP1287" s="24"/>
      <c r="BQ1287" s="24"/>
      <c r="BR1287" s="24"/>
      <c r="BS1287" s="24"/>
      <c r="BT1287" s="24"/>
      <c r="BU1287" s="24"/>
      <c r="BV1287" s="24"/>
      <c r="BW1287" s="24"/>
      <c r="BX1287" s="24"/>
      <c r="BY1287" s="24"/>
      <c r="BZ1287" s="24"/>
      <c r="CA1287" s="24"/>
      <c r="CB1287" s="24"/>
      <c r="CC1287" s="24"/>
      <c r="CD1287" s="24"/>
      <c r="CE1287" s="24"/>
    </row>
    <row r="1288" spans="46:83" x14ac:dyDescent="0.15">
      <c r="AT1288" s="24"/>
      <c r="AU1288" s="24"/>
      <c r="AV1288" s="24"/>
      <c r="AW1288" s="24"/>
      <c r="AX1288" s="24"/>
      <c r="AY1288" s="24"/>
      <c r="AZ1288" s="24"/>
      <c r="BA1288" s="24"/>
      <c r="BB1288" s="24"/>
      <c r="BC1288" s="24"/>
      <c r="BD1288" s="24"/>
      <c r="BE1288" s="24"/>
      <c r="BF1288" s="24"/>
      <c r="BG1288" s="24"/>
      <c r="BH1288" s="24"/>
      <c r="BI1288" s="24"/>
      <c r="BJ1288" s="24"/>
      <c r="BK1288" s="24"/>
      <c r="BL1288" s="24"/>
      <c r="BM1288" s="24"/>
      <c r="BN1288" s="24"/>
      <c r="BO1288" s="24"/>
      <c r="BP1288" s="24"/>
      <c r="BQ1288" s="24"/>
      <c r="BR1288" s="24"/>
      <c r="BS1288" s="24"/>
      <c r="BT1288" s="24"/>
      <c r="BU1288" s="24"/>
      <c r="BV1288" s="24"/>
      <c r="BW1288" s="24"/>
      <c r="BX1288" s="24"/>
      <c r="BY1288" s="24"/>
      <c r="BZ1288" s="24"/>
      <c r="CA1288" s="24"/>
      <c r="CB1288" s="24"/>
      <c r="CC1288" s="24"/>
      <c r="CD1288" s="24"/>
      <c r="CE1288" s="24"/>
    </row>
    <row r="1289" spans="46:83" x14ac:dyDescent="0.15">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row>
    <row r="1290" spans="46:83" x14ac:dyDescent="0.15">
      <c r="AT1290" s="24"/>
      <c r="AU1290" s="24"/>
      <c r="AV1290" s="24"/>
      <c r="AW1290" s="24"/>
      <c r="AX1290" s="24"/>
      <c r="AY1290" s="24"/>
      <c r="AZ1290" s="24"/>
      <c r="BA1290" s="24"/>
      <c r="BB1290" s="24"/>
      <c r="BC1290" s="24"/>
      <c r="BD1290" s="24"/>
      <c r="BE1290" s="24"/>
      <c r="BF1290" s="24"/>
      <c r="BG1290" s="24"/>
      <c r="BH1290" s="24"/>
      <c r="BI1290" s="24"/>
      <c r="BJ1290" s="24"/>
      <c r="BK1290" s="24"/>
      <c r="BL1290" s="24"/>
      <c r="BM1290" s="24"/>
      <c r="BN1290" s="24"/>
      <c r="BO1290" s="24"/>
      <c r="BP1290" s="24"/>
      <c r="BQ1290" s="24"/>
      <c r="BR1290" s="24"/>
      <c r="BS1290" s="24"/>
      <c r="BT1290" s="24"/>
      <c r="BU1290" s="24"/>
      <c r="BV1290" s="24"/>
      <c r="BW1290" s="24"/>
      <c r="BX1290" s="24"/>
      <c r="BY1290" s="24"/>
      <c r="BZ1290" s="24"/>
      <c r="CA1290" s="24"/>
      <c r="CB1290" s="24"/>
      <c r="CC1290" s="24"/>
      <c r="CD1290" s="24"/>
      <c r="CE1290" s="24"/>
    </row>
    <row r="1291" spans="46:83" x14ac:dyDescent="0.15">
      <c r="AT1291" s="24"/>
      <c r="AU1291" s="24"/>
      <c r="AV1291" s="24"/>
      <c r="AW1291" s="24"/>
      <c r="AX1291" s="24"/>
      <c r="AY1291" s="24"/>
      <c r="AZ1291" s="24"/>
      <c r="BA1291" s="24"/>
      <c r="BB1291" s="24"/>
      <c r="BC1291" s="24"/>
      <c r="BD1291" s="24"/>
      <c r="BE1291" s="24"/>
      <c r="BF1291" s="24"/>
      <c r="BG1291" s="24"/>
      <c r="BH1291" s="24"/>
      <c r="BI1291" s="24"/>
      <c r="BJ1291" s="24"/>
      <c r="BK1291" s="24"/>
      <c r="BL1291" s="24"/>
      <c r="BM1291" s="24"/>
      <c r="BN1291" s="24"/>
      <c r="BO1291" s="24"/>
      <c r="BP1291" s="24"/>
      <c r="BQ1291" s="24"/>
      <c r="BR1291" s="24"/>
      <c r="BS1291" s="24"/>
      <c r="BT1291" s="24"/>
      <c r="BU1291" s="24"/>
      <c r="BV1291" s="24"/>
      <c r="BW1291" s="24"/>
      <c r="BX1291" s="24"/>
      <c r="BY1291" s="24"/>
      <c r="BZ1291" s="24"/>
      <c r="CA1291" s="24"/>
      <c r="CB1291" s="24"/>
      <c r="CC1291" s="24"/>
      <c r="CD1291" s="24"/>
      <c r="CE1291" s="24"/>
    </row>
    <row r="1292" spans="46:83" x14ac:dyDescent="0.15">
      <c r="AT1292" s="24"/>
      <c r="AU1292" s="24"/>
      <c r="AV1292" s="24"/>
      <c r="AW1292" s="24"/>
      <c r="AX1292" s="24"/>
      <c r="AY1292" s="24"/>
      <c r="AZ1292" s="24"/>
      <c r="BA1292" s="24"/>
      <c r="BB1292" s="24"/>
      <c r="BC1292" s="24"/>
      <c r="BD1292" s="24"/>
      <c r="BE1292" s="24"/>
      <c r="BF1292" s="24"/>
      <c r="BG1292" s="24"/>
      <c r="BH1292" s="24"/>
      <c r="BI1292" s="24"/>
      <c r="BJ1292" s="24"/>
      <c r="BK1292" s="24"/>
      <c r="BL1292" s="24"/>
      <c r="BM1292" s="24"/>
      <c r="BN1292" s="24"/>
      <c r="BO1292" s="24"/>
      <c r="BP1292" s="24"/>
      <c r="BQ1292" s="24"/>
      <c r="BR1292" s="24"/>
      <c r="BS1292" s="24"/>
      <c r="BT1292" s="24"/>
      <c r="BU1292" s="24"/>
      <c r="BV1292" s="24"/>
      <c r="BW1292" s="24"/>
      <c r="BX1292" s="24"/>
      <c r="BY1292" s="24"/>
      <c r="BZ1292" s="24"/>
      <c r="CA1292" s="24"/>
      <c r="CB1292" s="24"/>
      <c r="CC1292" s="24"/>
      <c r="CD1292" s="24"/>
      <c r="CE1292" s="24"/>
    </row>
    <row r="1293" spans="46:83" x14ac:dyDescent="0.15">
      <c r="AT1293" s="24"/>
      <c r="AU1293" s="24"/>
      <c r="AV1293" s="24"/>
      <c r="AW1293" s="24"/>
      <c r="AX1293" s="24"/>
      <c r="AY1293" s="24"/>
      <c r="AZ1293" s="24"/>
      <c r="BA1293" s="24"/>
      <c r="BB1293" s="24"/>
      <c r="BC1293" s="24"/>
      <c r="BD1293" s="24"/>
      <c r="BE1293" s="24"/>
      <c r="BF1293" s="24"/>
      <c r="BG1293" s="24"/>
      <c r="BH1293" s="24"/>
      <c r="BI1293" s="24"/>
      <c r="BJ1293" s="24"/>
      <c r="BK1293" s="24"/>
      <c r="BL1293" s="24"/>
      <c r="BM1293" s="24"/>
      <c r="BN1293" s="24"/>
      <c r="BO1293" s="24"/>
      <c r="BP1293" s="24"/>
      <c r="BQ1293" s="24"/>
      <c r="BR1293" s="24"/>
      <c r="BS1293" s="24"/>
      <c r="BT1293" s="24"/>
      <c r="BU1293" s="24"/>
      <c r="BV1293" s="24"/>
      <c r="BW1293" s="24"/>
      <c r="BX1293" s="24"/>
      <c r="BY1293" s="24"/>
      <c r="BZ1293" s="24"/>
      <c r="CA1293" s="24"/>
      <c r="CB1293" s="24"/>
      <c r="CC1293" s="24"/>
      <c r="CD1293" s="24"/>
      <c r="CE1293" s="24"/>
    </row>
    <row r="1294" spans="46:83" x14ac:dyDescent="0.15">
      <c r="AT1294" s="24"/>
      <c r="AU1294" s="24"/>
      <c r="AV1294" s="24"/>
      <c r="AW1294" s="24"/>
      <c r="AX1294" s="24"/>
      <c r="AY1294" s="24"/>
      <c r="AZ1294" s="24"/>
      <c r="BA1294" s="24"/>
      <c r="BB1294" s="24"/>
      <c r="BC1294" s="24"/>
      <c r="BD1294" s="24"/>
      <c r="BE1294" s="24"/>
      <c r="BF1294" s="24"/>
      <c r="BG1294" s="24"/>
      <c r="BH1294" s="24"/>
      <c r="BI1294" s="24"/>
      <c r="BJ1294" s="24"/>
      <c r="BK1294" s="24"/>
      <c r="BL1294" s="24"/>
      <c r="BM1294" s="24"/>
      <c r="BN1294" s="24"/>
      <c r="BO1294" s="24"/>
      <c r="BP1294" s="24"/>
      <c r="BQ1294" s="24"/>
      <c r="BR1294" s="24"/>
      <c r="BS1294" s="24"/>
      <c r="BT1294" s="24"/>
      <c r="BU1294" s="24"/>
      <c r="BV1294" s="24"/>
      <c r="BW1294" s="24"/>
      <c r="BX1294" s="24"/>
      <c r="BY1294" s="24"/>
      <c r="BZ1294" s="24"/>
      <c r="CA1294" s="24"/>
      <c r="CB1294" s="24"/>
      <c r="CC1294" s="24"/>
      <c r="CD1294" s="24"/>
      <c r="CE1294" s="24"/>
    </row>
    <row r="1295" spans="46:83" x14ac:dyDescent="0.15">
      <c r="AT1295" s="24"/>
      <c r="AU1295" s="24"/>
      <c r="AV1295" s="24"/>
      <c r="AW1295" s="24"/>
      <c r="AX1295" s="24"/>
      <c r="AY1295" s="24"/>
      <c r="AZ1295" s="24"/>
      <c r="BA1295" s="24"/>
      <c r="BB1295" s="24"/>
      <c r="BC1295" s="24"/>
      <c r="BD1295" s="24"/>
      <c r="BE1295" s="24"/>
      <c r="BF1295" s="24"/>
      <c r="BG1295" s="24"/>
      <c r="BH1295" s="24"/>
      <c r="BI1295" s="24"/>
      <c r="BJ1295" s="24"/>
      <c r="BK1295" s="24"/>
      <c r="BL1295" s="24"/>
      <c r="BM1295" s="24"/>
      <c r="BN1295" s="24"/>
      <c r="BO1295" s="24"/>
      <c r="BP1295" s="24"/>
      <c r="BQ1295" s="24"/>
      <c r="BR1295" s="24"/>
      <c r="BS1295" s="24"/>
      <c r="BT1295" s="24"/>
      <c r="BU1295" s="24"/>
      <c r="BV1295" s="24"/>
      <c r="BW1295" s="24"/>
      <c r="BX1295" s="24"/>
      <c r="BY1295" s="24"/>
      <c r="BZ1295" s="24"/>
      <c r="CA1295" s="24"/>
      <c r="CB1295" s="24"/>
      <c r="CC1295" s="24"/>
      <c r="CD1295" s="24"/>
      <c r="CE1295" s="24"/>
    </row>
    <row r="1296" spans="46:83" x14ac:dyDescent="0.15">
      <c r="AT1296" s="24"/>
      <c r="AU1296" s="24"/>
      <c r="AV1296" s="24"/>
      <c r="AW1296" s="24"/>
      <c r="AX1296" s="24"/>
      <c r="AY1296" s="24"/>
      <c r="AZ1296" s="24"/>
      <c r="BA1296" s="24"/>
      <c r="BB1296" s="24"/>
      <c r="BC1296" s="24"/>
      <c r="BD1296" s="24"/>
      <c r="BE1296" s="24"/>
      <c r="BF1296" s="24"/>
      <c r="BG1296" s="24"/>
      <c r="BH1296" s="24"/>
      <c r="BI1296" s="24"/>
      <c r="BJ1296" s="24"/>
      <c r="BK1296" s="24"/>
      <c r="BL1296" s="24"/>
      <c r="BM1296" s="24"/>
      <c r="BN1296" s="24"/>
      <c r="BO1296" s="24"/>
      <c r="BP1296" s="24"/>
      <c r="BQ1296" s="24"/>
      <c r="BR1296" s="24"/>
      <c r="BS1296" s="24"/>
      <c r="BT1296" s="24"/>
      <c r="BU1296" s="24"/>
      <c r="BV1296" s="24"/>
      <c r="BW1296" s="24"/>
      <c r="BX1296" s="24"/>
      <c r="BY1296" s="24"/>
      <c r="BZ1296" s="24"/>
      <c r="CA1296" s="24"/>
      <c r="CB1296" s="24"/>
      <c r="CC1296" s="24"/>
      <c r="CD1296" s="24"/>
      <c r="CE1296" s="24"/>
    </row>
    <row r="1297" spans="46:83" x14ac:dyDescent="0.15">
      <c r="AT1297" s="24"/>
      <c r="AU1297" s="24"/>
      <c r="AV1297" s="24"/>
      <c r="AW1297" s="24"/>
      <c r="AX1297" s="24"/>
      <c r="AY1297" s="24"/>
      <c r="AZ1297" s="24"/>
      <c r="BA1297" s="24"/>
      <c r="BB1297" s="24"/>
      <c r="BC1297" s="24"/>
      <c r="BD1297" s="24"/>
      <c r="BE1297" s="24"/>
      <c r="BF1297" s="24"/>
      <c r="BG1297" s="24"/>
      <c r="BH1297" s="24"/>
      <c r="BI1297" s="24"/>
      <c r="BJ1297" s="24"/>
      <c r="BK1297" s="24"/>
      <c r="BL1297" s="24"/>
      <c r="BM1297" s="24"/>
      <c r="BN1297" s="24"/>
      <c r="BO1297" s="24"/>
      <c r="BP1297" s="24"/>
      <c r="BQ1297" s="24"/>
      <c r="BR1297" s="24"/>
      <c r="BS1297" s="24"/>
      <c r="BT1297" s="24"/>
      <c r="BU1297" s="24"/>
      <c r="BV1297" s="24"/>
      <c r="BW1297" s="24"/>
      <c r="BX1297" s="24"/>
      <c r="BY1297" s="24"/>
      <c r="BZ1297" s="24"/>
      <c r="CA1297" s="24"/>
      <c r="CB1297" s="24"/>
      <c r="CC1297" s="24"/>
      <c r="CD1297" s="24"/>
      <c r="CE1297" s="24"/>
    </row>
    <row r="1298" spans="46:83" x14ac:dyDescent="0.15">
      <c r="AT1298" s="24"/>
      <c r="AU1298" s="24"/>
      <c r="AV1298" s="24"/>
      <c r="AW1298" s="24"/>
      <c r="AX1298" s="24"/>
      <c r="AY1298" s="24"/>
      <c r="AZ1298" s="24"/>
      <c r="BA1298" s="24"/>
      <c r="BB1298" s="24"/>
      <c r="BC1298" s="24"/>
      <c r="BD1298" s="24"/>
      <c r="BE1298" s="24"/>
      <c r="BF1298" s="24"/>
      <c r="BG1298" s="24"/>
      <c r="BH1298" s="24"/>
      <c r="BI1298" s="24"/>
      <c r="BJ1298" s="24"/>
      <c r="BK1298" s="24"/>
      <c r="BL1298" s="24"/>
      <c r="BM1298" s="24"/>
      <c r="BN1298" s="24"/>
      <c r="BO1298" s="24"/>
      <c r="BP1298" s="24"/>
      <c r="BQ1298" s="24"/>
      <c r="BR1298" s="24"/>
      <c r="BS1298" s="24"/>
      <c r="BT1298" s="24"/>
      <c r="BU1298" s="24"/>
      <c r="BV1298" s="24"/>
      <c r="BW1298" s="24"/>
      <c r="BX1298" s="24"/>
      <c r="BY1298" s="24"/>
      <c r="BZ1298" s="24"/>
      <c r="CA1298" s="24"/>
      <c r="CB1298" s="24"/>
      <c r="CC1298" s="24"/>
      <c r="CD1298" s="24"/>
      <c r="CE1298" s="24"/>
    </row>
    <row r="1299" spans="46:83" x14ac:dyDescent="0.15">
      <c r="AT1299" s="24"/>
      <c r="AU1299" s="24"/>
      <c r="AV1299" s="24"/>
      <c r="AW1299" s="24"/>
      <c r="AX1299" s="24"/>
      <c r="AY1299" s="24"/>
      <c r="AZ1299" s="24"/>
      <c r="BA1299" s="24"/>
      <c r="BB1299" s="24"/>
      <c r="BC1299" s="24"/>
      <c r="BD1299" s="24"/>
      <c r="BE1299" s="24"/>
      <c r="BF1299" s="24"/>
      <c r="BG1299" s="24"/>
      <c r="BH1299" s="24"/>
      <c r="BI1299" s="24"/>
      <c r="BJ1299" s="24"/>
      <c r="BK1299" s="24"/>
      <c r="BL1299" s="24"/>
      <c r="BM1299" s="24"/>
      <c r="BN1299" s="24"/>
      <c r="BO1299" s="24"/>
      <c r="BP1299" s="24"/>
      <c r="BQ1299" s="24"/>
      <c r="BR1299" s="24"/>
      <c r="BS1299" s="24"/>
      <c r="BT1299" s="24"/>
      <c r="BU1299" s="24"/>
      <c r="BV1299" s="24"/>
      <c r="BW1299" s="24"/>
      <c r="BX1299" s="24"/>
      <c r="BY1299" s="24"/>
      <c r="BZ1299" s="24"/>
      <c r="CA1299" s="24"/>
      <c r="CB1299" s="24"/>
      <c r="CC1299" s="24"/>
      <c r="CD1299" s="24"/>
      <c r="CE1299" s="24"/>
    </row>
    <row r="1300" spans="46:83" x14ac:dyDescent="0.15">
      <c r="AT1300" s="24"/>
      <c r="AU1300" s="24"/>
      <c r="AV1300" s="24"/>
      <c r="AW1300" s="24"/>
      <c r="AX1300" s="24"/>
      <c r="AY1300" s="24"/>
      <c r="AZ1300" s="24"/>
      <c r="BA1300" s="24"/>
      <c r="BB1300" s="24"/>
      <c r="BC1300" s="24"/>
      <c r="BD1300" s="24"/>
      <c r="BE1300" s="24"/>
      <c r="BF1300" s="24"/>
      <c r="BG1300" s="24"/>
      <c r="BH1300" s="24"/>
      <c r="BI1300" s="24"/>
      <c r="BJ1300" s="24"/>
      <c r="BK1300" s="24"/>
      <c r="BL1300" s="24"/>
      <c r="BM1300" s="24"/>
      <c r="BN1300" s="24"/>
      <c r="BO1300" s="24"/>
      <c r="BP1300" s="24"/>
      <c r="BQ1300" s="24"/>
      <c r="BR1300" s="24"/>
      <c r="BS1300" s="24"/>
      <c r="BT1300" s="24"/>
      <c r="BU1300" s="24"/>
      <c r="BV1300" s="24"/>
      <c r="BW1300" s="24"/>
      <c r="BX1300" s="24"/>
      <c r="BY1300" s="24"/>
      <c r="BZ1300" s="24"/>
      <c r="CA1300" s="24"/>
      <c r="CB1300" s="24"/>
      <c r="CC1300" s="24"/>
      <c r="CD1300" s="24"/>
      <c r="CE1300" s="24"/>
    </row>
    <row r="1301" spans="46:83" x14ac:dyDescent="0.15">
      <c r="AT1301" s="24"/>
      <c r="AU1301" s="24"/>
      <c r="AV1301" s="24"/>
      <c r="AW1301" s="24"/>
      <c r="AX1301" s="24"/>
      <c r="AY1301" s="24"/>
      <c r="AZ1301" s="24"/>
      <c r="BA1301" s="24"/>
      <c r="BB1301" s="24"/>
      <c r="BC1301" s="24"/>
      <c r="BD1301" s="24"/>
      <c r="BE1301" s="24"/>
      <c r="BF1301" s="24"/>
      <c r="BG1301" s="24"/>
      <c r="BH1301" s="24"/>
      <c r="BI1301" s="24"/>
      <c r="BJ1301" s="24"/>
      <c r="BK1301" s="24"/>
      <c r="BL1301" s="24"/>
      <c r="BM1301" s="24"/>
      <c r="BN1301" s="24"/>
      <c r="BO1301" s="24"/>
      <c r="BP1301" s="24"/>
      <c r="BQ1301" s="24"/>
      <c r="BR1301" s="24"/>
      <c r="BS1301" s="24"/>
      <c r="BT1301" s="24"/>
      <c r="BU1301" s="24"/>
      <c r="BV1301" s="24"/>
      <c r="BW1301" s="24"/>
      <c r="BX1301" s="24"/>
      <c r="BY1301" s="24"/>
      <c r="BZ1301" s="24"/>
      <c r="CA1301" s="24"/>
      <c r="CB1301" s="24"/>
      <c r="CC1301" s="24"/>
      <c r="CD1301" s="24"/>
      <c r="CE1301" s="24"/>
    </row>
    <row r="1302" spans="46:83" x14ac:dyDescent="0.15">
      <c r="AT1302" s="24"/>
      <c r="AU1302" s="24"/>
      <c r="AV1302" s="24"/>
      <c r="AW1302" s="24"/>
      <c r="AX1302" s="24"/>
      <c r="AY1302" s="24"/>
      <c r="AZ1302" s="24"/>
      <c r="BA1302" s="24"/>
      <c r="BB1302" s="24"/>
      <c r="BC1302" s="24"/>
      <c r="BD1302" s="24"/>
      <c r="BE1302" s="24"/>
      <c r="BF1302" s="24"/>
      <c r="BG1302" s="24"/>
      <c r="BH1302" s="24"/>
      <c r="BI1302" s="24"/>
      <c r="BJ1302" s="24"/>
      <c r="BK1302" s="24"/>
      <c r="BL1302" s="24"/>
      <c r="BM1302" s="24"/>
      <c r="BN1302" s="24"/>
      <c r="BO1302" s="24"/>
      <c r="BP1302" s="24"/>
      <c r="BQ1302" s="24"/>
      <c r="BR1302" s="24"/>
      <c r="BS1302" s="24"/>
      <c r="BT1302" s="24"/>
      <c r="BU1302" s="24"/>
      <c r="BV1302" s="24"/>
      <c r="BW1302" s="24"/>
      <c r="BX1302" s="24"/>
      <c r="BY1302" s="24"/>
      <c r="BZ1302" s="24"/>
      <c r="CA1302" s="24"/>
      <c r="CB1302" s="24"/>
      <c r="CC1302" s="24"/>
      <c r="CD1302" s="24"/>
      <c r="CE1302" s="24"/>
    </row>
    <row r="1303" spans="46:83" x14ac:dyDescent="0.15">
      <c r="AT1303" s="24"/>
      <c r="AU1303" s="24"/>
      <c r="AV1303" s="24"/>
      <c r="AW1303" s="24"/>
      <c r="AX1303" s="24"/>
      <c r="AY1303" s="24"/>
      <c r="AZ1303" s="24"/>
      <c r="BA1303" s="24"/>
      <c r="BB1303" s="24"/>
      <c r="BC1303" s="24"/>
      <c r="BD1303" s="24"/>
      <c r="BE1303" s="24"/>
      <c r="BF1303" s="24"/>
      <c r="BG1303" s="24"/>
      <c r="BH1303" s="24"/>
      <c r="BI1303" s="24"/>
      <c r="BJ1303" s="24"/>
      <c r="BK1303" s="24"/>
      <c r="BL1303" s="24"/>
      <c r="BM1303" s="24"/>
      <c r="BN1303" s="24"/>
      <c r="BO1303" s="24"/>
      <c r="BP1303" s="24"/>
      <c r="BQ1303" s="24"/>
      <c r="BR1303" s="24"/>
      <c r="BS1303" s="24"/>
      <c r="BT1303" s="24"/>
      <c r="BU1303" s="24"/>
      <c r="BV1303" s="24"/>
      <c r="BW1303" s="24"/>
      <c r="BX1303" s="24"/>
      <c r="BY1303" s="24"/>
      <c r="BZ1303" s="24"/>
      <c r="CA1303" s="24"/>
      <c r="CB1303" s="24"/>
      <c r="CC1303" s="24"/>
      <c r="CD1303" s="24"/>
      <c r="CE1303" s="24"/>
    </row>
    <row r="1304" spans="46:83" x14ac:dyDescent="0.15">
      <c r="AT1304" s="24"/>
      <c r="AU1304" s="24"/>
      <c r="AV1304" s="24"/>
      <c r="AW1304" s="24"/>
      <c r="AX1304" s="24"/>
      <c r="AY1304" s="24"/>
      <c r="AZ1304" s="24"/>
      <c r="BA1304" s="24"/>
      <c r="BB1304" s="24"/>
      <c r="BC1304" s="24"/>
      <c r="BD1304" s="24"/>
      <c r="BE1304" s="24"/>
      <c r="BF1304" s="24"/>
      <c r="BG1304" s="24"/>
      <c r="BH1304" s="24"/>
      <c r="BI1304" s="24"/>
      <c r="BJ1304" s="24"/>
      <c r="BK1304" s="24"/>
      <c r="BL1304" s="24"/>
      <c r="BM1304" s="24"/>
      <c r="BN1304" s="24"/>
      <c r="BO1304" s="24"/>
      <c r="BP1304" s="24"/>
      <c r="BQ1304" s="24"/>
      <c r="BR1304" s="24"/>
      <c r="BS1304" s="24"/>
      <c r="BT1304" s="24"/>
      <c r="BU1304" s="24"/>
      <c r="BV1304" s="24"/>
      <c r="BW1304" s="24"/>
      <c r="BX1304" s="24"/>
      <c r="BY1304" s="24"/>
      <c r="BZ1304" s="24"/>
      <c r="CA1304" s="24"/>
      <c r="CB1304" s="24"/>
      <c r="CC1304" s="24"/>
      <c r="CD1304" s="24"/>
      <c r="CE1304" s="24"/>
    </row>
    <row r="1305" spans="46:83" x14ac:dyDescent="0.15">
      <c r="AT1305" s="24"/>
      <c r="AU1305" s="24"/>
      <c r="AV1305" s="24"/>
      <c r="AW1305" s="24"/>
      <c r="AX1305" s="24"/>
      <c r="AY1305" s="24"/>
      <c r="AZ1305" s="24"/>
      <c r="BA1305" s="24"/>
      <c r="BB1305" s="24"/>
      <c r="BC1305" s="24"/>
      <c r="BD1305" s="24"/>
      <c r="BE1305" s="24"/>
      <c r="BF1305" s="24"/>
      <c r="BG1305" s="24"/>
      <c r="BH1305" s="24"/>
      <c r="BI1305" s="24"/>
      <c r="BJ1305" s="24"/>
      <c r="BK1305" s="24"/>
      <c r="BL1305" s="24"/>
      <c r="BM1305" s="24"/>
      <c r="BN1305" s="24"/>
      <c r="BO1305" s="24"/>
      <c r="BP1305" s="24"/>
      <c r="BQ1305" s="24"/>
      <c r="BR1305" s="24"/>
      <c r="BS1305" s="24"/>
      <c r="BT1305" s="24"/>
      <c r="BU1305" s="24"/>
      <c r="BV1305" s="24"/>
      <c r="BW1305" s="24"/>
      <c r="BX1305" s="24"/>
      <c r="BY1305" s="24"/>
      <c r="BZ1305" s="24"/>
      <c r="CA1305" s="24"/>
      <c r="CB1305" s="24"/>
      <c r="CC1305" s="24"/>
      <c r="CD1305" s="24"/>
      <c r="CE1305" s="24"/>
    </row>
    <row r="1306" spans="46:83" x14ac:dyDescent="0.15">
      <c r="AT1306" s="24"/>
      <c r="AU1306" s="24"/>
      <c r="AV1306" s="24"/>
      <c r="AW1306" s="24"/>
      <c r="AX1306" s="24"/>
      <c r="AY1306" s="24"/>
      <c r="AZ1306" s="24"/>
      <c r="BA1306" s="24"/>
      <c r="BB1306" s="24"/>
      <c r="BC1306" s="24"/>
      <c r="BD1306" s="24"/>
      <c r="BE1306" s="24"/>
      <c r="BF1306" s="24"/>
      <c r="BG1306" s="24"/>
      <c r="BH1306" s="24"/>
      <c r="BI1306" s="24"/>
      <c r="BJ1306" s="24"/>
      <c r="BK1306" s="24"/>
      <c r="BL1306" s="24"/>
      <c r="BM1306" s="24"/>
      <c r="BN1306" s="24"/>
      <c r="BO1306" s="24"/>
      <c r="BP1306" s="24"/>
      <c r="BQ1306" s="24"/>
      <c r="BR1306" s="24"/>
      <c r="BS1306" s="24"/>
      <c r="BT1306" s="24"/>
      <c r="BU1306" s="24"/>
      <c r="BV1306" s="24"/>
      <c r="BW1306" s="24"/>
      <c r="BX1306" s="24"/>
      <c r="BY1306" s="24"/>
      <c r="BZ1306" s="24"/>
      <c r="CA1306" s="24"/>
      <c r="CB1306" s="24"/>
      <c r="CC1306" s="24"/>
      <c r="CD1306" s="24"/>
      <c r="CE1306" s="24"/>
    </row>
    <row r="1307" spans="46:83" x14ac:dyDescent="0.15">
      <c r="AT1307" s="24"/>
      <c r="AU1307" s="24"/>
      <c r="AV1307" s="24"/>
      <c r="AW1307" s="24"/>
      <c r="AX1307" s="24"/>
      <c r="AY1307" s="24"/>
      <c r="AZ1307" s="24"/>
      <c r="BA1307" s="24"/>
      <c r="BB1307" s="24"/>
      <c r="BC1307" s="24"/>
      <c r="BD1307" s="24"/>
      <c r="BE1307" s="24"/>
      <c r="BF1307" s="24"/>
      <c r="BG1307" s="24"/>
      <c r="BH1307" s="24"/>
      <c r="BI1307" s="24"/>
      <c r="BJ1307" s="24"/>
      <c r="BK1307" s="24"/>
      <c r="BL1307" s="24"/>
      <c r="BM1307" s="24"/>
      <c r="BN1307" s="24"/>
      <c r="BO1307" s="24"/>
      <c r="BP1307" s="24"/>
      <c r="BQ1307" s="24"/>
      <c r="BR1307" s="24"/>
      <c r="BS1307" s="24"/>
      <c r="BT1307" s="24"/>
      <c r="BU1307" s="24"/>
      <c r="BV1307" s="24"/>
      <c r="BW1307" s="24"/>
      <c r="BX1307" s="24"/>
      <c r="BY1307" s="24"/>
      <c r="BZ1307" s="24"/>
      <c r="CA1307" s="24"/>
      <c r="CB1307" s="24"/>
      <c r="CC1307" s="24"/>
      <c r="CD1307" s="24"/>
      <c r="CE1307" s="24"/>
    </row>
    <row r="1308" spans="46:83" x14ac:dyDescent="0.15">
      <c r="AT1308" s="24"/>
      <c r="AU1308" s="24"/>
      <c r="AV1308" s="24"/>
      <c r="AW1308" s="24"/>
      <c r="AX1308" s="24"/>
      <c r="AY1308" s="24"/>
      <c r="AZ1308" s="24"/>
      <c r="BA1308" s="24"/>
      <c r="BB1308" s="24"/>
      <c r="BC1308" s="24"/>
      <c r="BD1308" s="24"/>
      <c r="BE1308" s="24"/>
      <c r="BF1308" s="24"/>
      <c r="BG1308" s="24"/>
      <c r="BH1308" s="24"/>
      <c r="BI1308" s="24"/>
      <c r="BJ1308" s="24"/>
      <c r="BK1308" s="24"/>
      <c r="BL1308" s="24"/>
      <c r="BM1308" s="24"/>
      <c r="BN1308" s="24"/>
      <c r="BO1308" s="24"/>
      <c r="BP1308" s="24"/>
      <c r="BQ1308" s="24"/>
      <c r="BR1308" s="24"/>
      <c r="BS1308" s="24"/>
      <c r="BT1308" s="24"/>
      <c r="BU1308" s="24"/>
      <c r="BV1308" s="24"/>
      <c r="BW1308" s="24"/>
      <c r="BX1308" s="24"/>
      <c r="BY1308" s="24"/>
      <c r="BZ1308" s="24"/>
      <c r="CA1308" s="24"/>
      <c r="CB1308" s="24"/>
      <c r="CC1308" s="24"/>
      <c r="CD1308" s="24"/>
      <c r="CE1308" s="24"/>
    </row>
    <row r="1309" spans="46:83" x14ac:dyDescent="0.15">
      <c r="AT1309" s="24"/>
      <c r="AU1309" s="24"/>
      <c r="AV1309" s="24"/>
      <c r="AW1309" s="24"/>
      <c r="AX1309" s="24"/>
      <c r="AY1309" s="24"/>
      <c r="AZ1309" s="24"/>
      <c r="BA1309" s="24"/>
      <c r="BB1309" s="24"/>
      <c r="BC1309" s="24"/>
      <c r="BD1309" s="24"/>
      <c r="BE1309" s="24"/>
      <c r="BF1309" s="24"/>
      <c r="BG1309" s="24"/>
      <c r="BH1309" s="24"/>
      <c r="BI1309" s="24"/>
      <c r="BJ1309" s="24"/>
      <c r="BK1309" s="24"/>
      <c r="BL1309" s="24"/>
      <c r="BM1309" s="24"/>
      <c r="BN1309" s="24"/>
      <c r="BO1309" s="24"/>
      <c r="BP1309" s="24"/>
      <c r="BQ1309" s="24"/>
      <c r="BR1309" s="24"/>
      <c r="BS1309" s="24"/>
      <c r="BT1309" s="24"/>
      <c r="BU1309" s="24"/>
      <c r="BV1309" s="24"/>
      <c r="BW1309" s="24"/>
      <c r="BX1309" s="24"/>
      <c r="BY1309" s="24"/>
      <c r="BZ1309" s="24"/>
      <c r="CA1309" s="24"/>
      <c r="CB1309" s="24"/>
      <c r="CC1309" s="24"/>
      <c r="CD1309" s="24"/>
      <c r="CE1309" s="24"/>
    </row>
    <row r="1310" spans="46:83" x14ac:dyDescent="0.15">
      <c r="AT1310" s="24"/>
      <c r="AU1310" s="24"/>
      <c r="AV1310" s="24"/>
      <c r="AW1310" s="24"/>
      <c r="AX1310" s="24"/>
      <c r="AY1310" s="24"/>
      <c r="AZ1310" s="24"/>
      <c r="BA1310" s="24"/>
      <c r="BB1310" s="24"/>
      <c r="BC1310" s="24"/>
      <c r="BD1310" s="24"/>
      <c r="BE1310" s="24"/>
      <c r="BF1310" s="24"/>
      <c r="BG1310" s="24"/>
      <c r="BH1310" s="24"/>
      <c r="BI1310" s="24"/>
      <c r="BJ1310" s="24"/>
      <c r="BK1310" s="24"/>
      <c r="BL1310" s="24"/>
      <c r="BM1310" s="24"/>
      <c r="BN1310" s="24"/>
      <c r="BO1310" s="24"/>
      <c r="BP1310" s="24"/>
      <c r="BQ1310" s="24"/>
      <c r="BR1310" s="24"/>
      <c r="BS1310" s="24"/>
      <c r="BT1310" s="24"/>
      <c r="BU1310" s="24"/>
      <c r="BV1310" s="24"/>
      <c r="BW1310" s="24"/>
      <c r="BX1310" s="24"/>
      <c r="BY1310" s="24"/>
      <c r="BZ1310" s="24"/>
      <c r="CA1310" s="24"/>
      <c r="CB1310" s="24"/>
      <c r="CC1310" s="24"/>
      <c r="CD1310" s="24"/>
      <c r="CE1310" s="24"/>
    </row>
    <row r="1311" spans="46:83" x14ac:dyDescent="0.15">
      <c r="AT1311" s="24"/>
      <c r="AU1311" s="24"/>
      <c r="AV1311" s="24"/>
      <c r="AW1311" s="24"/>
      <c r="AX1311" s="24"/>
      <c r="AY1311" s="24"/>
      <c r="AZ1311" s="24"/>
      <c r="BA1311" s="24"/>
      <c r="BB1311" s="24"/>
      <c r="BC1311" s="24"/>
      <c r="BD1311" s="24"/>
      <c r="BE1311" s="24"/>
      <c r="BF1311" s="24"/>
      <c r="BG1311" s="24"/>
      <c r="BH1311" s="24"/>
      <c r="BI1311" s="24"/>
      <c r="BJ1311" s="24"/>
      <c r="BK1311" s="24"/>
      <c r="BL1311" s="24"/>
      <c r="BM1311" s="24"/>
      <c r="BN1311" s="24"/>
      <c r="BO1311" s="24"/>
      <c r="BP1311" s="24"/>
      <c r="BQ1311" s="24"/>
      <c r="BR1311" s="24"/>
      <c r="BS1311" s="24"/>
      <c r="BT1311" s="24"/>
      <c r="BU1311" s="24"/>
      <c r="BV1311" s="24"/>
      <c r="BW1311" s="24"/>
      <c r="BX1311" s="24"/>
      <c r="BY1311" s="24"/>
      <c r="BZ1311" s="24"/>
      <c r="CA1311" s="24"/>
      <c r="CB1311" s="24"/>
      <c r="CC1311" s="24"/>
      <c r="CD1311" s="24"/>
      <c r="CE1311" s="24"/>
    </row>
    <row r="1312" spans="46:83" x14ac:dyDescent="0.15">
      <c r="AT1312" s="24"/>
      <c r="AU1312" s="24"/>
      <c r="AV1312" s="24"/>
      <c r="AW1312" s="24"/>
      <c r="AX1312" s="24"/>
      <c r="AY1312" s="24"/>
      <c r="AZ1312" s="24"/>
      <c r="BA1312" s="24"/>
      <c r="BB1312" s="24"/>
      <c r="BC1312" s="24"/>
      <c r="BD1312" s="24"/>
      <c r="BE1312" s="24"/>
      <c r="BF1312" s="24"/>
      <c r="BG1312" s="24"/>
      <c r="BH1312" s="24"/>
      <c r="BI1312" s="24"/>
      <c r="BJ1312" s="24"/>
      <c r="BK1312" s="24"/>
      <c r="BL1312" s="24"/>
      <c r="BM1312" s="24"/>
      <c r="BN1312" s="24"/>
      <c r="BO1312" s="24"/>
      <c r="BP1312" s="24"/>
      <c r="BQ1312" s="24"/>
      <c r="BR1312" s="24"/>
      <c r="BS1312" s="24"/>
      <c r="BT1312" s="24"/>
      <c r="BU1312" s="24"/>
      <c r="BV1312" s="24"/>
      <c r="BW1312" s="24"/>
      <c r="BX1312" s="24"/>
      <c r="BY1312" s="24"/>
      <c r="BZ1312" s="24"/>
      <c r="CA1312" s="24"/>
      <c r="CB1312" s="24"/>
      <c r="CC1312" s="24"/>
      <c r="CD1312" s="24"/>
      <c r="CE1312" s="24"/>
    </row>
    <row r="1313" spans="46:83" x14ac:dyDescent="0.15">
      <c r="AT1313" s="24"/>
      <c r="AU1313" s="24"/>
      <c r="AV1313" s="24"/>
      <c r="AW1313" s="24"/>
      <c r="AX1313" s="24"/>
      <c r="AY1313" s="24"/>
      <c r="AZ1313" s="24"/>
      <c r="BA1313" s="24"/>
      <c r="BB1313" s="24"/>
      <c r="BC1313" s="24"/>
      <c r="BD1313" s="24"/>
      <c r="BE1313" s="24"/>
      <c r="BF1313" s="24"/>
      <c r="BG1313" s="24"/>
      <c r="BH1313" s="24"/>
      <c r="BI1313" s="24"/>
      <c r="BJ1313" s="24"/>
      <c r="BK1313" s="24"/>
      <c r="BL1313" s="24"/>
      <c r="BM1313" s="24"/>
      <c r="BN1313" s="24"/>
      <c r="BO1313" s="24"/>
      <c r="BP1313" s="24"/>
      <c r="BQ1313" s="24"/>
      <c r="BR1313" s="24"/>
      <c r="BS1313" s="24"/>
      <c r="BT1313" s="24"/>
      <c r="BU1313" s="24"/>
      <c r="BV1313" s="24"/>
      <c r="BW1313" s="24"/>
      <c r="BX1313" s="24"/>
      <c r="BY1313" s="24"/>
      <c r="BZ1313" s="24"/>
      <c r="CA1313" s="24"/>
      <c r="CB1313" s="24"/>
      <c r="CC1313" s="24"/>
      <c r="CD1313" s="24"/>
      <c r="CE1313" s="24"/>
    </row>
    <row r="1314" spans="46:83" x14ac:dyDescent="0.15">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row>
    <row r="1315" spans="46:83" x14ac:dyDescent="0.15">
      <c r="AT1315" s="24"/>
      <c r="AU1315" s="24"/>
      <c r="AV1315" s="24"/>
      <c r="AW1315" s="24"/>
      <c r="AX1315" s="24"/>
      <c r="AY1315" s="24"/>
      <c r="AZ1315" s="24"/>
      <c r="BA1315" s="24"/>
      <c r="BB1315" s="24"/>
      <c r="BC1315" s="24"/>
      <c r="BD1315" s="24"/>
      <c r="BE1315" s="24"/>
      <c r="BF1315" s="24"/>
      <c r="BG1315" s="24"/>
      <c r="BH1315" s="24"/>
      <c r="BI1315" s="24"/>
      <c r="BJ1315" s="24"/>
      <c r="BK1315" s="24"/>
      <c r="BL1315" s="24"/>
      <c r="BM1315" s="24"/>
      <c r="BN1315" s="24"/>
      <c r="BO1315" s="24"/>
      <c r="BP1315" s="24"/>
      <c r="BQ1315" s="24"/>
      <c r="BR1315" s="24"/>
      <c r="BS1315" s="24"/>
      <c r="BT1315" s="24"/>
      <c r="BU1315" s="24"/>
      <c r="BV1315" s="24"/>
      <c r="BW1315" s="24"/>
      <c r="BX1315" s="24"/>
      <c r="BY1315" s="24"/>
      <c r="BZ1315" s="24"/>
      <c r="CA1315" s="24"/>
      <c r="CB1315" s="24"/>
      <c r="CC1315" s="24"/>
      <c r="CD1315" s="24"/>
      <c r="CE1315" s="24"/>
    </row>
    <row r="1316" spans="46:83" x14ac:dyDescent="0.15">
      <c r="AT1316" s="24"/>
      <c r="AU1316" s="24"/>
      <c r="AV1316" s="24"/>
      <c r="AW1316" s="24"/>
      <c r="AX1316" s="24"/>
      <c r="AY1316" s="24"/>
      <c r="AZ1316" s="24"/>
      <c r="BA1316" s="24"/>
      <c r="BB1316" s="24"/>
      <c r="BC1316" s="24"/>
      <c r="BD1316" s="24"/>
      <c r="BE1316" s="24"/>
      <c r="BF1316" s="24"/>
      <c r="BG1316" s="24"/>
      <c r="BH1316" s="24"/>
      <c r="BI1316" s="24"/>
      <c r="BJ1316" s="24"/>
      <c r="BK1316" s="24"/>
      <c r="BL1316" s="24"/>
      <c r="BM1316" s="24"/>
      <c r="BN1316" s="24"/>
      <c r="BO1316" s="24"/>
      <c r="BP1316" s="24"/>
      <c r="BQ1316" s="24"/>
      <c r="BR1316" s="24"/>
      <c r="BS1316" s="24"/>
      <c r="BT1316" s="24"/>
      <c r="BU1316" s="24"/>
      <c r="BV1316" s="24"/>
      <c r="BW1316" s="24"/>
      <c r="BX1316" s="24"/>
      <c r="BY1316" s="24"/>
      <c r="BZ1316" s="24"/>
      <c r="CA1316" s="24"/>
      <c r="CB1316" s="24"/>
      <c r="CC1316" s="24"/>
      <c r="CD1316" s="24"/>
      <c r="CE1316" s="24"/>
    </row>
    <row r="1317" spans="46:83" x14ac:dyDescent="0.15">
      <c r="AT1317" s="24"/>
      <c r="AU1317" s="24"/>
      <c r="AV1317" s="24"/>
      <c r="AW1317" s="24"/>
      <c r="AX1317" s="24"/>
      <c r="AY1317" s="24"/>
      <c r="AZ1317" s="24"/>
      <c r="BA1317" s="24"/>
      <c r="BB1317" s="24"/>
      <c r="BC1317" s="24"/>
      <c r="BD1317" s="24"/>
      <c r="BE1317" s="24"/>
      <c r="BF1317" s="24"/>
      <c r="BG1317" s="24"/>
      <c r="BH1317" s="24"/>
      <c r="BI1317" s="24"/>
      <c r="BJ1317" s="24"/>
      <c r="BK1317" s="24"/>
      <c r="BL1317" s="24"/>
      <c r="BM1317" s="24"/>
      <c r="BN1317" s="24"/>
      <c r="BO1317" s="24"/>
      <c r="BP1317" s="24"/>
      <c r="BQ1317" s="24"/>
      <c r="BR1317" s="24"/>
      <c r="BS1317" s="24"/>
      <c r="BT1317" s="24"/>
      <c r="BU1317" s="24"/>
      <c r="BV1317" s="24"/>
      <c r="BW1317" s="24"/>
      <c r="BX1317" s="24"/>
      <c r="BY1317" s="24"/>
      <c r="BZ1317" s="24"/>
      <c r="CA1317" s="24"/>
      <c r="CB1317" s="24"/>
      <c r="CC1317" s="24"/>
      <c r="CD1317" s="24"/>
      <c r="CE1317" s="24"/>
    </row>
    <row r="1318" spans="46:83" x14ac:dyDescent="0.15">
      <c r="AT1318" s="24"/>
      <c r="AU1318" s="24"/>
      <c r="AV1318" s="24"/>
      <c r="AW1318" s="24"/>
      <c r="AX1318" s="24"/>
      <c r="AY1318" s="24"/>
      <c r="AZ1318" s="24"/>
      <c r="BA1318" s="24"/>
      <c r="BB1318" s="24"/>
      <c r="BC1318" s="24"/>
      <c r="BD1318" s="24"/>
      <c r="BE1318" s="24"/>
      <c r="BF1318" s="24"/>
      <c r="BG1318" s="24"/>
      <c r="BH1318" s="24"/>
      <c r="BI1318" s="24"/>
      <c r="BJ1318" s="24"/>
      <c r="BK1318" s="24"/>
      <c r="BL1318" s="24"/>
      <c r="BM1318" s="24"/>
      <c r="BN1318" s="24"/>
      <c r="BO1318" s="24"/>
      <c r="BP1318" s="24"/>
      <c r="BQ1318" s="24"/>
      <c r="BR1318" s="24"/>
      <c r="BS1318" s="24"/>
      <c r="BT1318" s="24"/>
      <c r="BU1318" s="24"/>
      <c r="BV1318" s="24"/>
      <c r="BW1318" s="24"/>
      <c r="BX1318" s="24"/>
      <c r="BY1318" s="24"/>
      <c r="BZ1318" s="24"/>
      <c r="CA1318" s="24"/>
      <c r="CB1318" s="24"/>
      <c r="CC1318" s="24"/>
      <c r="CD1318" s="24"/>
      <c r="CE1318" s="24"/>
    </row>
    <row r="1319" spans="46:83" x14ac:dyDescent="0.15">
      <c r="AT1319" s="24"/>
      <c r="AU1319" s="24"/>
      <c r="AV1319" s="24"/>
      <c r="AW1319" s="24"/>
      <c r="AX1319" s="24"/>
      <c r="AY1319" s="24"/>
      <c r="AZ1319" s="24"/>
      <c r="BA1319" s="24"/>
      <c r="BB1319" s="24"/>
      <c r="BC1319" s="24"/>
      <c r="BD1319" s="24"/>
      <c r="BE1319" s="24"/>
      <c r="BF1319" s="24"/>
      <c r="BG1319" s="24"/>
      <c r="BH1319" s="24"/>
      <c r="BI1319" s="24"/>
      <c r="BJ1319" s="24"/>
      <c r="BK1319" s="24"/>
      <c r="BL1319" s="24"/>
      <c r="BM1319" s="24"/>
      <c r="BN1319" s="24"/>
      <c r="BO1319" s="24"/>
      <c r="BP1319" s="24"/>
      <c r="BQ1319" s="24"/>
      <c r="BR1319" s="24"/>
      <c r="BS1319" s="24"/>
      <c r="BT1319" s="24"/>
      <c r="BU1319" s="24"/>
      <c r="BV1319" s="24"/>
      <c r="BW1319" s="24"/>
      <c r="BX1319" s="24"/>
      <c r="BY1319" s="24"/>
      <c r="BZ1319" s="24"/>
      <c r="CA1319" s="24"/>
      <c r="CB1319" s="24"/>
      <c r="CC1319" s="24"/>
      <c r="CD1319" s="24"/>
      <c r="CE1319" s="24"/>
    </row>
    <row r="1320" spans="46:83" x14ac:dyDescent="0.15">
      <c r="AT1320" s="24"/>
      <c r="AU1320" s="24"/>
      <c r="AV1320" s="24"/>
      <c r="AW1320" s="24"/>
      <c r="AX1320" s="24"/>
      <c r="AY1320" s="24"/>
      <c r="AZ1320" s="24"/>
      <c r="BA1320" s="24"/>
      <c r="BB1320" s="24"/>
      <c r="BC1320" s="24"/>
      <c r="BD1320" s="24"/>
      <c r="BE1320" s="24"/>
      <c r="BF1320" s="24"/>
      <c r="BG1320" s="24"/>
      <c r="BH1320" s="24"/>
      <c r="BI1320" s="24"/>
      <c r="BJ1320" s="24"/>
      <c r="BK1320" s="24"/>
      <c r="BL1320" s="24"/>
      <c r="BM1320" s="24"/>
      <c r="BN1320" s="24"/>
      <c r="BO1320" s="24"/>
      <c r="BP1320" s="24"/>
      <c r="BQ1320" s="24"/>
      <c r="BR1320" s="24"/>
      <c r="BS1320" s="24"/>
      <c r="BT1320" s="24"/>
      <c r="BU1320" s="24"/>
      <c r="BV1320" s="24"/>
      <c r="BW1320" s="24"/>
      <c r="BX1320" s="24"/>
      <c r="BY1320" s="24"/>
      <c r="BZ1320" s="24"/>
      <c r="CA1320" s="24"/>
      <c r="CB1320" s="24"/>
      <c r="CC1320" s="24"/>
      <c r="CD1320" s="24"/>
      <c r="CE1320" s="24"/>
    </row>
    <row r="1321" spans="46:83" x14ac:dyDescent="0.15">
      <c r="AT1321" s="24"/>
      <c r="AU1321" s="24"/>
      <c r="AV1321" s="24"/>
      <c r="AW1321" s="24"/>
      <c r="AX1321" s="24"/>
      <c r="AY1321" s="24"/>
      <c r="AZ1321" s="24"/>
      <c r="BA1321" s="24"/>
      <c r="BB1321" s="24"/>
      <c r="BC1321" s="24"/>
      <c r="BD1321" s="24"/>
      <c r="BE1321" s="24"/>
      <c r="BF1321" s="24"/>
      <c r="BG1321" s="24"/>
      <c r="BH1321" s="24"/>
      <c r="BI1321" s="24"/>
      <c r="BJ1321" s="24"/>
      <c r="BK1321" s="24"/>
      <c r="BL1321" s="24"/>
      <c r="BM1321" s="24"/>
      <c r="BN1321" s="24"/>
      <c r="BO1321" s="24"/>
      <c r="BP1321" s="24"/>
      <c r="BQ1321" s="24"/>
      <c r="BR1321" s="24"/>
      <c r="BS1321" s="24"/>
      <c r="BT1321" s="24"/>
      <c r="BU1321" s="24"/>
      <c r="BV1321" s="24"/>
      <c r="BW1321" s="24"/>
      <c r="BX1321" s="24"/>
      <c r="BY1321" s="24"/>
      <c r="BZ1321" s="24"/>
      <c r="CA1321" s="24"/>
      <c r="CB1321" s="24"/>
      <c r="CC1321" s="24"/>
      <c r="CD1321" s="24"/>
      <c r="CE1321" s="24"/>
    </row>
    <row r="1322" spans="46:83" x14ac:dyDescent="0.15">
      <c r="AT1322" s="24"/>
      <c r="AU1322" s="24"/>
      <c r="AV1322" s="24"/>
      <c r="AW1322" s="24"/>
      <c r="AX1322" s="24"/>
      <c r="AY1322" s="24"/>
      <c r="AZ1322" s="24"/>
      <c r="BA1322" s="24"/>
      <c r="BB1322" s="24"/>
      <c r="BC1322" s="24"/>
      <c r="BD1322" s="24"/>
      <c r="BE1322" s="24"/>
      <c r="BF1322" s="24"/>
      <c r="BG1322" s="24"/>
      <c r="BH1322" s="24"/>
      <c r="BI1322" s="24"/>
      <c r="BJ1322" s="24"/>
      <c r="BK1322" s="24"/>
      <c r="BL1322" s="24"/>
      <c r="BM1322" s="24"/>
      <c r="BN1322" s="24"/>
      <c r="BO1322" s="24"/>
      <c r="BP1322" s="24"/>
      <c r="BQ1322" s="24"/>
      <c r="BR1322" s="24"/>
      <c r="BS1322" s="24"/>
      <c r="BT1322" s="24"/>
      <c r="BU1322" s="24"/>
      <c r="BV1322" s="24"/>
      <c r="BW1322" s="24"/>
      <c r="BX1322" s="24"/>
      <c r="BY1322" s="24"/>
      <c r="BZ1322" s="24"/>
      <c r="CA1322" s="24"/>
      <c r="CB1322" s="24"/>
      <c r="CC1322" s="24"/>
      <c r="CD1322" s="24"/>
      <c r="CE1322" s="24"/>
    </row>
    <row r="1323" spans="46:83" x14ac:dyDescent="0.15">
      <c r="AT1323" s="24"/>
      <c r="AU1323" s="24"/>
      <c r="AV1323" s="24"/>
      <c r="AW1323" s="24"/>
      <c r="AX1323" s="24"/>
      <c r="AY1323" s="24"/>
      <c r="AZ1323" s="24"/>
      <c r="BA1323" s="24"/>
      <c r="BB1323" s="24"/>
      <c r="BC1323" s="24"/>
      <c r="BD1323" s="24"/>
      <c r="BE1323" s="24"/>
      <c r="BF1323" s="24"/>
      <c r="BG1323" s="24"/>
      <c r="BH1323" s="24"/>
      <c r="BI1323" s="24"/>
      <c r="BJ1323" s="24"/>
      <c r="BK1323" s="24"/>
      <c r="BL1323" s="24"/>
      <c r="BM1323" s="24"/>
      <c r="BN1323" s="24"/>
      <c r="BO1323" s="24"/>
      <c r="BP1323" s="24"/>
      <c r="BQ1323" s="24"/>
      <c r="BR1323" s="24"/>
      <c r="BS1323" s="24"/>
      <c r="BT1323" s="24"/>
      <c r="BU1323" s="24"/>
      <c r="BV1323" s="24"/>
      <c r="BW1323" s="24"/>
      <c r="BX1323" s="24"/>
      <c r="BY1323" s="24"/>
      <c r="BZ1323" s="24"/>
      <c r="CA1323" s="24"/>
      <c r="CB1323" s="24"/>
      <c r="CC1323" s="24"/>
      <c r="CD1323" s="24"/>
      <c r="CE1323" s="24"/>
    </row>
    <row r="1324" spans="46:83" x14ac:dyDescent="0.15">
      <c r="AT1324" s="24"/>
      <c r="AU1324" s="24"/>
      <c r="AV1324" s="24"/>
      <c r="AW1324" s="24"/>
      <c r="AX1324" s="24"/>
      <c r="AY1324" s="24"/>
      <c r="AZ1324" s="24"/>
      <c r="BA1324" s="24"/>
      <c r="BB1324" s="24"/>
      <c r="BC1324" s="24"/>
      <c r="BD1324" s="24"/>
      <c r="BE1324" s="24"/>
      <c r="BF1324" s="24"/>
      <c r="BG1324" s="24"/>
      <c r="BH1324" s="24"/>
      <c r="BI1324" s="24"/>
      <c r="BJ1324" s="24"/>
      <c r="BK1324" s="24"/>
      <c r="BL1324" s="24"/>
      <c r="BM1324" s="24"/>
      <c r="BN1324" s="24"/>
      <c r="BO1324" s="24"/>
      <c r="BP1324" s="24"/>
      <c r="BQ1324" s="24"/>
      <c r="BR1324" s="24"/>
      <c r="BS1324" s="24"/>
      <c r="BT1324" s="24"/>
      <c r="BU1324" s="24"/>
      <c r="BV1324" s="24"/>
      <c r="BW1324" s="24"/>
      <c r="BX1324" s="24"/>
      <c r="BY1324" s="24"/>
      <c r="BZ1324" s="24"/>
      <c r="CA1324" s="24"/>
      <c r="CB1324" s="24"/>
      <c r="CC1324" s="24"/>
      <c r="CD1324" s="24"/>
      <c r="CE1324" s="24"/>
    </row>
    <row r="1325" spans="46:83" x14ac:dyDescent="0.15">
      <c r="AT1325" s="24"/>
      <c r="AU1325" s="24"/>
      <c r="AV1325" s="24"/>
      <c r="AW1325" s="24"/>
      <c r="AX1325" s="24"/>
      <c r="AY1325" s="24"/>
      <c r="AZ1325" s="24"/>
      <c r="BA1325" s="24"/>
      <c r="BB1325" s="24"/>
      <c r="BC1325" s="24"/>
      <c r="BD1325" s="24"/>
      <c r="BE1325" s="24"/>
      <c r="BF1325" s="24"/>
      <c r="BG1325" s="24"/>
      <c r="BH1325" s="24"/>
      <c r="BI1325" s="24"/>
      <c r="BJ1325" s="24"/>
      <c r="BK1325" s="24"/>
      <c r="BL1325" s="24"/>
      <c r="BM1325" s="24"/>
      <c r="BN1325" s="24"/>
      <c r="BO1325" s="24"/>
      <c r="BP1325" s="24"/>
      <c r="BQ1325" s="24"/>
      <c r="BR1325" s="24"/>
      <c r="BS1325" s="24"/>
      <c r="BT1325" s="24"/>
      <c r="BU1325" s="24"/>
      <c r="BV1325" s="24"/>
      <c r="BW1325" s="24"/>
      <c r="BX1325" s="24"/>
      <c r="BY1325" s="24"/>
      <c r="BZ1325" s="24"/>
      <c r="CA1325" s="24"/>
      <c r="CB1325" s="24"/>
      <c r="CC1325" s="24"/>
      <c r="CD1325" s="24"/>
      <c r="CE1325" s="24"/>
    </row>
    <row r="1326" spans="46:83" x14ac:dyDescent="0.15">
      <c r="AT1326" s="24"/>
      <c r="AU1326" s="24"/>
      <c r="AV1326" s="24"/>
      <c r="AW1326" s="24"/>
      <c r="AX1326" s="24"/>
      <c r="AY1326" s="24"/>
      <c r="AZ1326" s="24"/>
      <c r="BA1326" s="24"/>
      <c r="BB1326" s="24"/>
      <c r="BC1326" s="24"/>
      <c r="BD1326" s="24"/>
      <c r="BE1326" s="24"/>
      <c r="BF1326" s="24"/>
      <c r="BG1326" s="24"/>
      <c r="BH1326" s="24"/>
      <c r="BI1326" s="24"/>
      <c r="BJ1326" s="24"/>
      <c r="BK1326" s="24"/>
      <c r="BL1326" s="24"/>
      <c r="BM1326" s="24"/>
      <c r="BN1326" s="24"/>
      <c r="BO1326" s="24"/>
      <c r="BP1326" s="24"/>
      <c r="BQ1326" s="24"/>
      <c r="BR1326" s="24"/>
      <c r="BS1326" s="24"/>
      <c r="BT1326" s="24"/>
      <c r="BU1326" s="24"/>
      <c r="BV1326" s="24"/>
      <c r="BW1326" s="24"/>
      <c r="BX1326" s="24"/>
      <c r="BY1326" s="24"/>
      <c r="BZ1326" s="24"/>
      <c r="CA1326" s="24"/>
      <c r="CB1326" s="24"/>
      <c r="CC1326" s="24"/>
      <c r="CD1326" s="24"/>
      <c r="CE1326" s="24"/>
    </row>
    <row r="1327" spans="46:83" x14ac:dyDescent="0.15">
      <c r="AT1327" s="24"/>
      <c r="AU1327" s="24"/>
      <c r="AV1327" s="24"/>
      <c r="AW1327" s="24"/>
      <c r="AX1327" s="24"/>
      <c r="AY1327" s="24"/>
      <c r="AZ1327" s="24"/>
      <c r="BA1327" s="24"/>
      <c r="BB1327" s="24"/>
      <c r="BC1327" s="24"/>
      <c r="BD1327" s="24"/>
      <c r="BE1327" s="24"/>
      <c r="BF1327" s="24"/>
      <c r="BG1327" s="24"/>
      <c r="BH1327" s="24"/>
      <c r="BI1327" s="24"/>
      <c r="BJ1327" s="24"/>
      <c r="BK1327" s="24"/>
      <c r="BL1327" s="24"/>
      <c r="BM1327" s="24"/>
      <c r="BN1327" s="24"/>
      <c r="BO1327" s="24"/>
      <c r="BP1327" s="24"/>
      <c r="BQ1327" s="24"/>
      <c r="BR1327" s="24"/>
      <c r="BS1327" s="24"/>
      <c r="BT1327" s="24"/>
      <c r="BU1327" s="24"/>
      <c r="BV1327" s="24"/>
      <c r="BW1327" s="24"/>
      <c r="BX1327" s="24"/>
      <c r="BY1327" s="24"/>
      <c r="BZ1327" s="24"/>
      <c r="CA1327" s="24"/>
      <c r="CB1327" s="24"/>
      <c r="CC1327" s="24"/>
      <c r="CD1327" s="24"/>
      <c r="CE1327" s="24"/>
    </row>
    <row r="1328" spans="46:83" x14ac:dyDescent="0.15">
      <c r="AT1328" s="24"/>
      <c r="AU1328" s="24"/>
      <c r="AV1328" s="24"/>
      <c r="AW1328" s="24"/>
      <c r="AX1328" s="24"/>
      <c r="AY1328" s="24"/>
      <c r="AZ1328" s="24"/>
      <c r="BA1328" s="24"/>
      <c r="BB1328" s="24"/>
      <c r="BC1328" s="24"/>
      <c r="BD1328" s="24"/>
      <c r="BE1328" s="24"/>
      <c r="BF1328" s="24"/>
      <c r="BG1328" s="24"/>
      <c r="BH1328" s="24"/>
      <c r="BI1328" s="24"/>
      <c r="BJ1328" s="24"/>
      <c r="BK1328" s="24"/>
      <c r="BL1328" s="24"/>
      <c r="BM1328" s="24"/>
      <c r="BN1328" s="24"/>
      <c r="BO1328" s="24"/>
      <c r="BP1328" s="24"/>
      <c r="BQ1328" s="24"/>
      <c r="BR1328" s="24"/>
      <c r="BS1328" s="24"/>
      <c r="BT1328" s="24"/>
      <c r="BU1328" s="24"/>
      <c r="BV1328" s="24"/>
      <c r="BW1328" s="24"/>
      <c r="BX1328" s="24"/>
      <c r="BY1328" s="24"/>
      <c r="BZ1328" s="24"/>
      <c r="CA1328" s="24"/>
      <c r="CB1328" s="24"/>
      <c r="CC1328" s="24"/>
      <c r="CD1328" s="24"/>
      <c r="CE1328" s="24"/>
    </row>
    <row r="1329" spans="46:83" x14ac:dyDescent="0.15">
      <c r="AT1329" s="24"/>
      <c r="AU1329" s="24"/>
      <c r="AV1329" s="24"/>
      <c r="AW1329" s="24"/>
      <c r="AX1329" s="24"/>
      <c r="AY1329" s="24"/>
      <c r="AZ1329" s="24"/>
      <c r="BA1329" s="24"/>
      <c r="BB1329" s="24"/>
      <c r="BC1329" s="24"/>
      <c r="BD1329" s="24"/>
      <c r="BE1329" s="24"/>
      <c r="BF1329" s="24"/>
      <c r="BG1329" s="24"/>
      <c r="BH1329" s="24"/>
      <c r="BI1329" s="24"/>
      <c r="BJ1329" s="24"/>
      <c r="BK1329" s="24"/>
      <c r="BL1329" s="24"/>
      <c r="BM1329" s="24"/>
      <c r="BN1329" s="24"/>
      <c r="BO1329" s="24"/>
      <c r="BP1329" s="24"/>
      <c r="BQ1329" s="24"/>
      <c r="BR1329" s="24"/>
      <c r="BS1329" s="24"/>
      <c r="BT1329" s="24"/>
      <c r="BU1329" s="24"/>
      <c r="BV1329" s="24"/>
      <c r="BW1329" s="24"/>
      <c r="BX1329" s="24"/>
      <c r="BY1329" s="24"/>
      <c r="BZ1329" s="24"/>
      <c r="CA1329" s="24"/>
      <c r="CB1329" s="24"/>
      <c r="CC1329" s="24"/>
      <c r="CD1329" s="24"/>
      <c r="CE1329" s="24"/>
    </row>
    <row r="1330" spans="46:83" x14ac:dyDescent="0.15">
      <c r="AT1330" s="24"/>
      <c r="AU1330" s="24"/>
      <c r="AV1330" s="24"/>
      <c r="AW1330" s="24"/>
      <c r="AX1330" s="24"/>
      <c r="AY1330" s="24"/>
      <c r="AZ1330" s="24"/>
      <c r="BA1330" s="24"/>
      <c r="BB1330" s="24"/>
      <c r="BC1330" s="24"/>
      <c r="BD1330" s="24"/>
      <c r="BE1330" s="24"/>
      <c r="BF1330" s="24"/>
      <c r="BG1330" s="24"/>
      <c r="BH1330" s="24"/>
      <c r="BI1330" s="24"/>
      <c r="BJ1330" s="24"/>
      <c r="BK1330" s="24"/>
      <c r="BL1330" s="24"/>
      <c r="BM1330" s="24"/>
      <c r="BN1330" s="24"/>
      <c r="BO1330" s="24"/>
      <c r="BP1330" s="24"/>
      <c r="BQ1330" s="24"/>
      <c r="BR1330" s="24"/>
      <c r="BS1330" s="24"/>
      <c r="BT1330" s="24"/>
      <c r="BU1330" s="24"/>
      <c r="BV1330" s="24"/>
      <c r="BW1330" s="24"/>
      <c r="BX1330" s="24"/>
      <c r="BY1330" s="24"/>
      <c r="BZ1330" s="24"/>
      <c r="CA1330" s="24"/>
      <c r="CB1330" s="24"/>
      <c r="CC1330" s="24"/>
      <c r="CD1330" s="24"/>
      <c r="CE1330" s="24"/>
    </row>
    <row r="1331" spans="46:83" x14ac:dyDescent="0.15">
      <c r="AT1331" s="24"/>
      <c r="AU1331" s="24"/>
      <c r="AV1331" s="24"/>
      <c r="AW1331" s="24"/>
      <c r="AX1331" s="24"/>
      <c r="AY1331" s="24"/>
      <c r="AZ1331" s="24"/>
      <c r="BA1331" s="24"/>
      <c r="BB1331" s="24"/>
      <c r="BC1331" s="24"/>
      <c r="BD1331" s="24"/>
      <c r="BE1331" s="24"/>
      <c r="BF1331" s="24"/>
      <c r="BG1331" s="24"/>
      <c r="BH1331" s="24"/>
      <c r="BI1331" s="24"/>
      <c r="BJ1331" s="24"/>
      <c r="BK1331" s="24"/>
      <c r="BL1331" s="24"/>
      <c r="BM1331" s="24"/>
      <c r="BN1331" s="24"/>
      <c r="BO1331" s="24"/>
      <c r="BP1331" s="24"/>
      <c r="BQ1331" s="24"/>
      <c r="BR1331" s="24"/>
      <c r="BS1331" s="24"/>
      <c r="BT1331" s="24"/>
      <c r="BU1331" s="24"/>
      <c r="BV1331" s="24"/>
      <c r="BW1331" s="24"/>
      <c r="BX1331" s="24"/>
      <c r="BY1331" s="24"/>
      <c r="BZ1331" s="24"/>
      <c r="CA1331" s="24"/>
      <c r="CB1331" s="24"/>
      <c r="CC1331" s="24"/>
      <c r="CD1331" s="24"/>
      <c r="CE1331" s="24"/>
    </row>
    <row r="1332" spans="46:83" x14ac:dyDescent="0.15">
      <c r="AT1332" s="24"/>
      <c r="AU1332" s="24"/>
      <c r="AV1332" s="24"/>
      <c r="AW1332" s="24"/>
      <c r="AX1332" s="24"/>
      <c r="AY1332" s="24"/>
      <c r="AZ1332" s="24"/>
      <c r="BA1332" s="24"/>
      <c r="BB1332" s="24"/>
      <c r="BC1332" s="24"/>
      <c r="BD1332" s="24"/>
      <c r="BE1332" s="24"/>
      <c r="BF1332" s="24"/>
      <c r="BG1332" s="24"/>
      <c r="BH1332" s="24"/>
      <c r="BI1332" s="24"/>
      <c r="BJ1332" s="24"/>
      <c r="BK1332" s="24"/>
      <c r="BL1332" s="24"/>
      <c r="BM1332" s="24"/>
      <c r="BN1332" s="24"/>
      <c r="BO1332" s="24"/>
      <c r="BP1332" s="24"/>
      <c r="BQ1332" s="24"/>
      <c r="BR1332" s="24"/>
      <c r="BS1332" s="24"/>
      <c r="BT1332" s="24"/>
      <c r="BU1332" s="24"/>
      <c r="BV1332" s="24"/>
      <c r="BW1332" s="24"/>
      <c r="BX1332" s="24"/>
      <c r="BY1332" s="24"/>
      <c r="BZ1332" s="24"/>
      <c r="CA1332" s="24"/>
      <c r="CB1332" s="24"/>
      <c r="CC1332" s="24"/>
      <c r="CD1332" s="24"/>
      <c r="CE1332" s="24"/>
    </row>
    <row r="1333" spans="46:83" x14ac:dyDescent="0.15">
      <c r="AT1333" s="24"/>
      <c r="AU1333" s="24"/>
      <c r="AV1333" s="24"/>
      <c r="AW1333" s="24"/>
      <c r="AX1333" s="24"/>
      <c r="AY1333" s="24"/>
      <c r="AZ1333" s="24"/>
      <c r="BA1333" s="24"/>
      <c r="BB1333" s="24"/>
      <c r="BC1333" s="24"/>
      <c r="BD1333" s="24"/>
      <c r="BE1333" s="24"/>
      <c r="BF1333" s="24"/>
      <c r="BG1333" s="24"/>
      <c r="BH1333" s="24"/>
      <c r="BI1333" s="24"/>
      <c r="BJ1333" s="24"/>
      <c r="BK1333" s="24"/>
      <c r="BL1333" s="24"/>
      <c r="BM1333" s="24"/>
      <c r="BN1333" s="24"/>
      <c r="BO1333" s="24"/>
      <c r="BP1333" s="24"/>
      <c r="BQ1333" s="24"/>
      <c r="BR1333" s="24"/>
      <c r="BS1333" s="24"/>
      <c r="BT1333" s="24"/>
      <c r="BU1333" s="24"/>
      <c r="BV1333" s="24"/>
      <c r="BW1333" s="24"/>
      <c r="BX1333" s="24"/>
      <c r="BY1333" s="24"/>
      <c r="BZ1333" s="24"/>
      <c r="CA1333" s="24"/>
      <c r="CB1333" s="24"/>
      <c r="CC1333" s="24"/>
      <c r="CD1333" s="24"/>
      <c r="CE1333" s="24"/>
    </row>
    <row r="1334" spans="46:83" x14ac:dyDescent="0.15">
      <c r="AT1334" s="24"/>
      <c r="AU1334" s="24"/>
      <c r="AV1334" s="24"/>
      <c r="AW1334" s="24"/>
      <c r="AX1334" s="24"/>
      <c r="AY1334" s="24"/>
      <c r="AZ1334" s="24"/>
      <c r="BA1334" s="24"/>
      <c r="BB1334" s="24"/>
      <c r="BC1334" s="24"/>
      <c r="BD1334" s="24"/>
      <c r="BE1334" s="24"/>
      <c r="BF1334" s="24"/>
      <c r="BG1334" s="24"/>
      <c r="BH1334" s="24"/>
      <c r="BI1334" s="24"/>
      <c r="BJ1334" s="24"/>
      <c r="BK1334" s="24"/>
      <c r="BL1334" s="24"/>
      <c r="BM1334" s="24"/>
      <c r="BN1334" s="24"/>
      <c r="BO1334" s="24"/>
      <c r="BP1334" s="24"/>
      <c r="BQ1334" s="24"/>
      <c r="BR1334" s="24"/>
      <c r="BS1334" s="24"/>
      <c r="BT1334" s="24"/>
      <c r="BU1334" s="24"/>
      <c r="BV1334" s="24"/>
      <c r="BW1334" s="24"/>
      <c r="BX1334" s="24"/>
      <c r="BY1334" s="24"/>
      <c r="BZ1334" s="24"/>
      <c r="CA1334" s="24"/>
      <c r="CB1334" s="24"/>
      <c r="CC1334" s="24"/>
      <c r="CD1334" s="24"/>
      <c r="CE1334" s="24"/>
    </row>
    <row r="1335" spans="46:83" x14ac:dyDescent="0.15">
      <c r="AT1335" s="24"/>
      <c r="AU1335" s="24"/>
      <c r="AV1335" s="24"/>
      <c r="AW1335" s="24"/>
      <c r="AX1335" s="24"/>
      <c r="AY1335" s="24"/>
      <c r="AZ1335" s="24"/>
      <c r="BA1335" s="24"/>
      <c r="BB1335" s="24"/>
      <c r="BC1335" s="24"/>
      <c r="BD1335" s="24"/>
      <c r="BE1335" s="24"/>
      <c r="BF1335" s="24"/>
      <c r="BG1335" s="24"/>
      <c r="BH1335" s="24"/>
      <c r="BI1335" s="24"/>
      <c r="BJ1335" s="24"/>
      <c r="BK1335" s="24"/>
      <c r="BL1335" s="24"/>
      <c r="BM1335" s="24"/>
      <c r="BN1335" s="24"/>
      <c r="BO1335" s="24"/>
      <c r="BP1335" s="24"/>
      <c r="BQ1335" s="24"/>
      <c r="BR1335" s="24"/>
      <c r="BS1335" s="24"/>
      <c r="BT1335" s="24"/>
      <c r="BU1335" s="24"/>
      <c r="BV1335" s="24"/>
      <c r="BW1335" s="24"/>
      <c r="BX1335" s="24"/>
      <c r="BY1335" s="24"/>
      <c r="BZ1335" s="24"/>
      <c r="CA1335" s="24"/>
      <c r="CB1335" s="24"/>
      <c r="CC1335" s="24"/>
      <c r="CD1335" s="24"/>
      <c r="CE1335" s="24"/>
    </row>
    <row r="1336" spans="46:83" x14ac:dyDescent="0.15">
      <c r="AT1336" s="24"/>
      <c r="AU1336" s="24"/>
      <c r="AV1336" s="24"/>
      <c r="AW1336" s="24"/>
      <c r="AX1336" s="24"/>
      <c r="AY1336" s="24"/>
      <c r="AZ1336" s="24"/>
      <c r="BA1336" s="24"/>
      <c r="BB1336" s="24"/>
      <c r="BC1336" s="24"/>
      <c r="BD1336" s="24"/>
      <c r="BE1336" s="24"/>
      <c r="BF1336" s="24"/>
      <c r="BG1336" s="24"/>
      <c r="BH1336" s="24"/>
      <c r="BI1336" s="24"/>
      <c r="BJ1336" s="24"/>
      <c r="BK1336" s="24"/>
      <c r="BL1336" s="24"/>
      <c r="BM1336" s="24"/>
      <c r="BN1336" s="24"/>
      <c r="BO1336" s="24"/>
      <c r="BP1336" s="24"/>
      <c r="BQ1336" s="24"/>
      <c r="BR1336" s="24"/>
      <c r="BS1336" s="24"/>
      <c r="BT1336" s="24"/>
      <c r="BU1336" s="24"/>
      <c r="BV1336" s="24"/>
      <c r="BW1336" s="24"/>
      <c r="BX1336" s="24"/>
      <c r="BY1336" s="24"/>
      <c r="BZ1336" s="24"/>
      <c r="CA1336" s="24"/>
      <c r="CB1336" s="24"/>
      <c r="CC1336" s="24"/>
      <c r="CD1336" s="24"/>
      <c r="CE1336" s="24"/>
    </row>
    <row r="1337" spans="46:83" x14ac:dyDescent="0.15">
      <c r="AT1337" s="24"/>
      <c r="AU1337" s="24"/>
      <c r="AV1337" s="24"/>
      <c r="AW1337" s="24"/>
      <c r="AX1337" s="24"/>
      <c r="AY1337" s="24"/>
      <c r="AZ1337" s="24"/>
      <c r="BA1337" s="24"/>
      <c r="BB1337" s="24"/>
      <c r="BC1337" s="24"/>
      <c r="BD1337" s="24"/>
      <c r="BE1337" s="24"/>
      <c r="BF1337" s="24"/>
      <c r="BG1337" s="24"/>
      <c r="BH1337" s="24"/>
      <c r="BI1337" s="24"/>
      <c r="BJ1337" s="24"/>
      <c r="BK1337" s="24"/>
      <c r="BL1337" s="24"/>
      <c r="BM1337" s="24"/>
      <c r="BN1337" s="24"/>
      <c r="BO1337" s="24"/>
      <c r="BP1337" s="24"/>
      <c r="BQ1337" s="24"/>
      <c r="BR1337" s="24"/>
      <c r="BS1337" s="24"/>
      <c r="BT1337" s="24"/>
      <c r="BU1337" s="24"/>
      <c r="BV1337" s="24"/>
      <c r="BW1337" s="24"/>
      <c r="BX1337" s="24"/>
      <c r="BY1337" s="24"/>
      <c r="BZ1337" s="24"/>
      <c r="CA1337" s="24"/>
      <c r="CB1337" s="24"/>
      <c r="CC1337" s="24"/>
      <c r="CD1337" s="24"/>
      <c r="CE1337" s="24"/>
    </row>
    <row r="1338" spans="46:83" x14ac:dyDescent="0.15">
      <c r="AT1338" s="24"/>
      <c r="AU1338" s="24"/>
      <c r="AV1338" s="24"/>
      <c r="AW1338" s="24"/>
      <c r="AX1338" s="24"/>
      <c r="AY1338" s="24"/>
      <c r="AZ1338" s="24"/>
      <c r="BA1338" s="24"/>
      <c r="BB1338" s="24"/>
      <c r="BC1338" s="24"/>
      <c r="BD1338" s="24"/>
      <c r="BE1338" s="24"/>
      <c r="BF1338" s="24"/>
      <c r="BG1338" s="24"/>
      <c r="BH1338" s="24"/>
      <c r="BI1338" s="24"/>
      <c r="BJ1338" s="24"/>
      <c r="BK1338" s="24"/>
      <c r="BL1338" s="24"/>
      <c r="BM1338" s="24"/>
      <c r="BN1338" s="24"/>
      <c r="BO1338" s="24"/>
      <c r="BP1338" s="24"/>
      <c r="BQ1338" s="24"/>
      <c r="BR1338" s="24"/>
      <c r="BS1338" s="24"/>
      <c r="BT1338" s="24"/>
      <c r="BU1338" s="24"/>
      <c r="BV1338" s="24"/>
      <c r="BW1338" s="24"/>
      <c r="BX1338" s="24"/>
      <c r="BY1338" s="24"/>
      <c r="BZ1338" s="24"/>
      <c r="CA1338" s="24"/>
      <c r="CB1338" s="24"/>
      <c r="CC1338" s="24"/>
      <c r="CD1338" s="24"/>
      <c r="CE1338" s="24"/>
    </row>
    <row r="1339" spans="46:83" x14ac:dyDescent="0.15">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row>
    <row r="1340" spans="46:83" x14ac:dyDescent="0.15">
      <c r="AT1340" s="24"/>
      <c r="AU1340" s="24"/>
      <c r="AV1340" s="24"/>
      <c r="AW1340" s="24"/>
      <c r="AX1340" s="24"/>
      <c r="AY1340" s="24"/>
      <c r="AZ1340" s="24"/>
      <c r="BA1340" s="24"/>
      <c r="BB1340" s="24"/>
      <c r="BC1340" s="24"/>
      <c r="BD1340" s="24"/>
      <c r="BE1340" s="24"/>
      <c r="BF1340" s="24"/>
      <c r="BG1340" s="24"/>
      <c r="BH1340" s="24"/>
      <c r="BI1340" s="24"/>
      <c r="BJ1340" s="24"/>
      <c r="BK1340" s="24"/>
      <c r="BL1340" s="24"/>
      <c r="BM1340" s="24"/>
      <c r="BN1340" s="24"/>
      <c r="BO1340" s="24"/>
      <c r="BP1340" s="24"/>
      <c r="BQ1340" s="24"/>
      <c r="BR1340" s="24"/>
      <c r="BS1340" s="24"/>
      <c r="BT1340" s="24"/>
      <c r="BU1340" s="24"/>
      <c r="BV1340" s="24"/>
      <c r="BW1340" s="24"/>
      <c r="BX1340" s="24"/>
      <c r="BY1340" s="24"/>
      <c r="BZ1340" s="24"/>
      <c r="CA1340" s="24"/>
      <c r="CB1340" s="24"/>
      <c r="CC1340" s="24"/>
      <c r="CD1340" s="24"/>
      <c r="CE1340" s="24"/>
    </row>
    <row r="1341" spans="46:83" x14ac:dyDescent="0.15">
      <c r="AT1341" s="24"/>
      <c r="AU1341" s="24"/>
      <c r="AV1341" s="24"/>
      <c r="AW1341" s="24"/>
      <c r="AX1341" s="24"/>
      <c r="AY1341" s="24"/>
      <c r="AZ1341" s="24"/>
      <c r="BA1341" s="24"/>
      <c r="BB1341" s="24"/>
      <c r="BC1341" s="24"/>
      <c r="BD1341" s="24"/>
      <c r="BE1341" s="24"/>
      <c r="BF1341" s="24"/>
      <c r="BG1341" s="24"/>
      <c r="BH1341" s="24"/>
      <c r="BI1341" s="24"/>
      <c r="BJ1341" s="24"/>
      <c r="BK1341" s="24"/>
      <c r="BL1341" s="24"/>
      <c r="BM1341" s="24"/>
      <c r="BN1341" s="24"/>
      <c r="BO1341" s="24"/>
      <c r="BP1341" s="24"/>
      <c r="BQ1341" s="24"/>
      <c r="BR1341" s="24"/>
      <c r="BS1341" s="24"/>
      <c r="BT1341" s="24"/>
      <c r="BU1341" s="24"/>
      <c r="BV1341" s="24"/>
      <c r="BW1341" s="24"/>
      <c r="BX1341" s="24"/>
      <c r="BY1341" s="24"/>
      <c r="BZ1341" s="24"/>
      <c r="CA1341" s="24"/>
      <c r="CB1341" s="24"/>
      <c r="CC1341" s="24"/>
      <c r="CD1341" s="24"/>
      <c r="CE1341" s="24"/>
    </row>
    <row r="1342" spans="46:83" x14ac:dyDescent="0.15">
      <c r="AT1342" s="24"/>
      <c r="AU1342" s="24"/>
      <c r="AV1342" s="24"/>
      <c r="AW1342" s="24"/>
      <c r="AX1342" s="24"/>
      <c r="AY1342" s="24"/>
      <c r="AZ1342" s="24"/>
      <c r="BA1342" s="24"/>
      <c r="BB1342" s="24"/>
      <c r="BC1342" s="24"/>
      <c r="BD1342" s="24"/>
      <c r="BE1342" s="24"/>
      <c r="BF1342" s="24"/>
      <c r="BG1342" s="24"/>
      <c r="BH1342" s="24"/>
      <c r="BI1342" s="24"/>
      <c r="BJ1342" s="24"/>
      <c r="BK1342" s="24"/>
      <c r="BL1342" s="24"/>
      <c r="BM1342" s="24"/>
      <c r="BN1342" s="24"/>
      <c r="BO1342" s="24"/>
      <c r="BP1342" s="24"/>
      <c r="BQ1342" s="24"/>
      <c r="BR1342" s="24"/>
      <c r="BS1342" s="24"/>
      <c r="BT1342" s="24"/>
      <c r="BU1342" s="24"/>
      <c r="BV1342" s="24"/>
      <c r="BW1342" s="24"/>
      <c r="BX1342" s="24"/>
      <c r="BY1342" s="24"/>
      <c r="BZ1342" s="24"/>
      <c r="CA1342" s="24"/>
      <c r="CB1342" s="24"/>
      <c r="CC1342" s="24"/>
      <c r="CD1342" s="24"/>
      <c r="CE1342" s="24"/>
    </row>
    <row r="1343" spans="46:83" x14ac:dyDescent="0.15">
      <c r="AT1343" s="24"/>
      <c r="AU1343" s="24"/>
      <c r="AV1343" s="24"/>
      <c r="AW1343" s="24"/>
      <c r="AX1343" s="24"/>
      <c r="AY1343" s="24"/>
      <c r="AZ1343" s="24"/>
      <c r="BA1343" s="24"/>
      <c r="BB1343" s="24"/>
      <c r="BC1343" s="24"/>
      <c r="BD1343" s="24"/>
      <c r="BE1343" s="24"/>
      <c r="BF1343" s="24"/>
      <c r="BG1343" s="24"/>
      <c r="BH1343" s="24"/>
      <c r="BI1343" s="24"/>
      <c r="BJ1343" s="24"/>
      <c r="BK1343" s="24"/>
      <c r="BL1343" s="24"/>
      <c r="BM1343" s="24"/>
      <c r="BN1343" s="24"/>
      <c r="BO1343" s="24"/>
      <c r="BP1343" s="24"/>
      <c r="BQ1343" s="24"/>
      <c r="BR1343" s="24"/>
      <c r="BS1343" s="24"/>
      <c r="BT1343" s="24"/>
      <c r="BU1343" s="24"/>
      <c r="BV1343" s="24"/>
      <c r="BW1343" s="24"/>
      <c r="BX1343" s="24"/>
      <c r="BY1343" s="24"/>
      <c r="BZ1343" s="24"/>
      <c r="CA1343" s="24"/>
      <c r="CB1343" s="24"/>
      <c r="CC1343" s="24"/>
      <c r="CD1343" s="24"/>
      <c r="CE1343" s="24"/>
    </row>
    <row r="1344" spans="46:83" x14ac:dyDescent="0.15">
      <c r="AT1344" s="24"/>
      <c r="AU1344" s="24"/>
      <c r="AV1344" s="24"/>
      <c r="AW1344" s="24"/>
      <c r="AX1344" s="24"/>
      <c r="AY1344" s="24"/>
      <c r="AZ1344" s="24"/>
      <c r="BA1344" s="24"/>
      <c r="BB1344" s="24"/>
      <c r="BC1344" s="24"/>
      <c r="BD1344" s="24"/>
      <c r="BE1344" s="24"/>
      <c r="BF1344" s="24"/>
      <c r="BG1344" s="24"/>
      <c r="BH1344" s="24"/>
      <c r="BI1344" s="24"/>
      <c r="BJ1344" s="24"/>
      <c r="BK1344" s="24"/>
      <c r="BL1344" s="24"/>
      <c r="BM1344" s="24"/>
      <c r="BN1344" s="24"/>
      <c r="BO1344" s="24"/>
      <c r="BP1344" s="24"/>
      <c r="BQ1344" s="24"/>
      <c r="BR1344" s="24"/>
      <c r="BS1344" s="24"/>
      <c r="BT1344" s="24"/>
      <c r="BU1344" s="24"/>
      <c r="BV1344" s="24"/>
      <c r="BW1344" s="24"/>
      <c r="BX1344" s="24"/>
      <c r="BY1344" s="24"/>
      <c r="BZ1344" s="24"/>
      <c r="CA1344" s="24"/>
      <c r="CB1344" s="24"/>
      <c r="CC1344" s="24"/>
      <c r="CD1344" s="24"/>
      <c r="CE1344" s="24"/>
    </row>
    <row r="1345" spans="46:83" x14ac:dyDescent="0.15">
      <c r="AT1345" s="24"/>
      <c r="AU1345" s="24"/>
      <c r="AV1345" s="24"/>
      <c r="AW1345" s="24"/>
      <c r="AX1345" s="24"/>
      <c r="AY1345" s="24"/>
      <c r="AZ1345" s="24"/>
      <c r="BA1345" s="24"/>
      <c r="BB1345" s="24"/>
      <c r="BC1345" s="24"/>
      <c r="BD1345" s="24"/>
      <c r="BE1345" s="24"/>
      <c r="BF1345" s="24"/>
      <c r="BG1345" s="24"/>
      <c r="BH1345" s="24"/>
      <c r="BI1345" s="24"/>
      <c r="BJ1345" s="24"/>
      <c r="BK1345" s="24"/>
      <c r="BL1345" s="24"/>
      <c r="BM1345" s="24"/>
      <c r="BN1345" s="24"/>
      <c r="BO1345" s="24"/>
      <c r="BP1345" s="24"/>
      <c r="BQ1345" s="24"/>
      <c r="BR1345" s="24"/>
      <c r="BS1345" s="24"/>
      <c r="BT1345" s="24"/>
      <c r="BU1345" s="24"/>
      <c r="BV1345" s="24"/>
      <c r="BW1345" s="24"/>
      <c r="BX1345" s="24"/>
      <c r="BY1345" s="24"/>
      <c r="BZ1345" s="24"/>
      <c r="CA1345" s="24"/>
      <c r="CB1345" s="24"/>
      <c r="CC1345" s="24"/>
      <c r="CD1345" s="24"/>
      <c r="CE1345" s="24"/>
    </row>
    <row r="1346" spans="46:83" x14ac:dyDescent="0.15">
      <c r="AT1346" s="24"/>
      <c r="AU1346" s="24"/>
      <c r="AV1346" s="24"/>
      <c r="AW1346" s="24"/>
      <c r="AX1346" s="24"/>
      <c r="AY1346" s="24"/>
      <c r="AZ1346" s="24"/>
      <c r="BA1346" s="24"/>
      <c r="BB1346" s="24"/>
      <c r="BC1346" s="24"/>
      <c r="BD1346" s="24"/>
      <c r="BE1346" s="24"/>
      <c r="BF1346" s="24"/>
      <c r="BG1346" s="24"/>
      <c r="BH1346" s="24"/>
      <c r="BI1346" s="24"/>
      <c r="BJ1346" s="24"/>
      <c r="BK1346" s="24"/>
      <c r="BL1346" s="24"/>
      <c r="BM1346" s="24"/>
      <c r="BN1346" s="24"/>
      <c r="BO1346" s="24"/>
      <c r="BP1346" s="24"/>
      <c r="BQ1346" s="24"/>
      <c r="BR1346" s="24"/>
      <c r="BS1346" s="24"/>
      <c r="BT1346" s="24"/>
      <c r="BU1346" s="24"/>
      <c r="BV1346" s="24"/>
      <c r="BW1346" s="24"/>
      <c r="BX1346" s="24"/>
      <c r="BY1346" s="24"/>
      <c r="BZ1346" s="24"/>
      <c r="CA1346" s="24"/>
      <c r="CB1346" s="24"/>
      <c r="CC1346" s="24"/>
      <c r="CD1346" s="24"/>
      <c r="CE1346" s="24"/>
    </row>
    <row r="1347" spans="46:83" x14ac:dyDescent="0.15">
      <c r="AT1347" s="24"/>
      <c r="AU1347" s="24"/>
      <c r="AV1347" s="24"/>
      <c r="AW1347" s="24"/>
      <c r="AX1347" s="24"/>
      <c r="AY1347" s="24"/>
      <c r="AZ1347" s="24"/>
      <c r="BA1347" s="24"/>
      <c r="BB1347" s="24"/>
      <c r="BC1347" s="24"/>
      <c r="BD1347" s="24"/>
      <c r="BE1347" s="24"/>
      <c r="BF1347" s="24"/>
      <c r="BG1347" s="24"/>
      <c r="BH1347" s="24"/>
      <c r="BI1347" s="24"/>
      <c r="BJ1347" s="24"/>
      <c r="BK1347" s="24"/>
      <c r="BL1347" s="24"/>
      <c r="BM1347" s="24"/>
      <c r="BN1347" s="24"/>
      <c r="BO1347" s="24"/>
      <c r="BP1347" s="24"/>
      <c r="BQ1347" s="24"/>
      <c r="BR1347" s="24"/>
      <c r="BS1347" s="24"/>
      <c r="BT1347" s="24"/>
      <c r="BU1347" s="24"/>
      <c r="BV1347" s="24"/>
      <c r="BW1347" s="24"/>
      <c r="BX1347" s="24"/>
      <c r="BY1347" s="24"/>
      <c r="BZ1347" s="24"/>
      <c r="CA1347" s="24"/>
      <c r="CB1347" s="24"/>
      <c r="CC1347" s="24"/>
      <c r="CD1347" s="24"/>
      <c r="CE1347" s="24"/>
    </row>
    <row r="1348" spans="46:83" x14ac:dyDescent="0.15">
      <c r="AT1348" s="24"/>
      <c r="AU1348" s="24"/>
      <c r="AV1348" s="24"/>
      <c r="AW1348" s="24"/>
      <c r="AX1348" s="24"/>
      <c r="AY1348" s="24"/>
      <c r="AZ1348" s="24"/>
      <c r="BA1348" s="24"/>
      <c r="BB1348" s="24"/>
      <c r="BC1348" s="24"/>
      <c r="BD1348" s="24"/>
      <c r="BE1348" s="24"/>
      <c r="BF1348" s="24"/>
      <c r="BG1348" s="24"/>
      <c r="BH1348" s="24"/>
      <c r="BI1348" s="24"/>
      <c r="BJ1348" s="24"/>
      <c r="BK1348" s="24"/>
      <c r="BL1348" s="24"/>
      <c r="BM1348" s="24"/>
      <c r="BN1348" s="24"/>
      <c r="BO1348" s="24"/>
      <c r="BP1348" s="24"/>
      <c r="BQ1348" s="24"/>
      <c r="BR1348" s="24"/>
      <c r="BS1348" s="24"/>
      <c r="BT1348" s="24"/>
      <c r="BU1348" s="24"/>
      <c r="BV1348" s="24"/>
      <c r="BW1348" s="24"/>
      <c r="BX1348" s="24"/>
      <c r="BY1348" s="24"/>
      <c r="BZ1348" s="24"/>
      <c r="CA1348" s="24"/>
      <c r="CB1348" s="24"/>
      <c r="CC1348" s="24"/>
      <c r="CD1348" s="24"/>
      <c r="CE1348" s="24"/>
    </row>
    <row r="1349" spans="46:83" x14ac:dyDescent="0.15">
      <c r="AT1349" s="24"/>
      <c r="AU1349" s="24"/>
      <c r="AV1349" s="24"/>
      <c r="AW1349" s="24"/>
      <c r="AX1349" s="24"/>
      <c r="AY1349" s="24"/>
      <c r="AZ1349" s="24"/>
      <c r="BA1349" s="24"/>
      <c r="BB1349" s="24"/>
      <c r="BC1349" s="24"/>
      <c r="BD1349" s="24"/>
      <c r="BE1349" s="24"/>
      <c r="BF1349" s="24"/>
      <c r="BG1349" s="24"/>
      <c r="BH1349" s="24"/>
      <c r="BI1349" s="24"/>
      <c r="BJ1349" s="24"/>
      <c r="BK1349" s="24"/>
      <c r="BL1349" s="24"/>
      <c r="BM1349" s="24"/>
      <c r="BN1349" s="24"/>
      <c r="BO1349" s="24"/>
      <c r="BP1349" s="24"/>
      <c r="BQ1349" s="24"/>
      <c r="BR1349" s="24"/>
      <c r="BS1349" s="24"/>
      <c r="BT1349" s="24"/>
      <c r="BU1349" s="24"/>
      <c r="BV1349" s="24"/>
      <c r="BW1349" s="24"/>
      <c r="BX1349" s="24"/>
      <c r="BY1349" s="24"/>
      <c r="BZ1349" s="24"/>
      <c r="CA1349" s="24"/>
      <c r="CB1349" s="24"/>
      <c r="CC1349" s="24"/>
      <c r="CD1349" s="24"/>
      <c r="CE1349" s="24"/>
    </row>
    <row r="1350" spans="46:83" x14ac:dyDescent="0.15">
      <c r="AT1350" s="24"/>
      <c r="AU1350" s="24"/>
      <c r="AV1350" s="24"/>
      <c r="AW1350" s="24"/>
      <c r="AX1350" s="24"/>
      <c r="AY1350" s="24"/>
      <c r="AZ1350" s="24"/>
      <c r="BA1350" s="24"/>
      <c r="BB1350" s="24"/>
      <c r="BC1350" s="24"/>
      <c r="BD1350" s="24"/>
      <c r="BE1350" s="24"/>
      <c r="BF1350" s="24"/>
      <c r="BG1350" s="24"/>
      <c r="BH1350" s="24"/>
      <c r="BI1350" s="24"/>
      <c r="BJ1350" s="24"/>
      <c r="BK1350" s="24"/>
      <c r="BL1350" s="24"/>
      <c r="BM1350" s="24"/>
      <c r="BN1350" s="24"/>
      <c r="BO1350" s="24"/>
      <c r="BP1350" s="24"/>
      <c r="BQ1350" s="24"/>
      <c r="BR1350" s="24"/>
      <c r="BS1350" s="24"/>
      <c r="BT1350" s="24"/>
      <c r="BU1350" s="24"/>
      <c r="BV1350" s="24"/>
      <c r="BW1350" s="24"/>
      <c r="BX1350" s="24"/>
      <c r="BY1350" s="24"/>
      <c r="BZ1350" s="24"/>
      <c r="CA1350" s="24"/>
      <c r="CB1350" s="24"/>
      <c r="CC1350" s="24"/>
      <c r="CD1350" s="24"/>
      <c r="CE1350" s="24"/>
    </row>
    <row r="1351" spans="46:83" x14ac:dyDescent="0.15">
      <c r="AT1351" s="24"/>
      <c r="AU1351" s="24"/>
      <c r="AV1351" s="24"/>
      <c r="AW1351" s="24"/>
      <c r="AX1351" s="24"/>
      <c r="AY1351" s="24"/>
      <c r="AZ1351" s="24"/>
      <c r="BA1351" s="24"/>
      <c r="BB1351" s="24"/>
      <c r="BC1351" s="24"/>
      <c r="BD1351" s="24"/>
      <c r="BE1351" s="24"/>
      <c r="BF1351" s="24"/>
      <c r="BG1351" s="24"/>
      <c r="BH1351" s="24"/>
      <c r="BI1351" s="24"/>
      <c r="BJ1351" s="24"/>
      <c r="BK1351" s="24"/>
      <c r="BL1351" s="24"/>
      <c r="BM1351" s="24"/>
      <c r="BN1351" s="24"/>
      <c r="BO1351" s="24"/>
      <c r="BP1351" s="24"/>
      <c r="BQ1351" s="24"/>
      <c r="BR1351" s="24"/>
      <c r="BS1351" s="24"/>
      <c r="BT1351" s="24"/>
      <c r="BU1351" s="24"/>
      <c r="BV1351" s="24"/>
      <c r="BW1351" s="24"/>
      <c r="BX1351" s="24"/>
      <c r="BY1351" s="24"/>
      <c r="BZ1351" s="24"/>
      <c r="CA1351" s="24"/>
      <c r="CB1351" s="24"/>
      <c r="CC1351" s="24"/>
      <c r="CD1351" s="24"/>
      <c r="CE1351" s="24"/>
    </row>
    <row r="1352" spans="46:83" x14ac:dyDescent="0.15">
      <c r="AT1352" s="24"/>
      <c r="AU1352" s="24"/>
      <c r="AV1352" s="24"/>
      <c r="AW1352" s="24"/>
      <c r="AX1352" s="24"/>
      <c r="AY1352" s="24"/>
      <c r="AZ1352" s="24"/>
      <c r="BA1352" s="24"/>
      <c r="BB1352" s="24"/>
      <c r="BC1352" s="24"/>
      <c r="BD1352" s="24"/>
      <c r="BE1352" s="24"/>
      <c r="BF1352" s="24"/>
      <c r="BG1352" s="24"/>
      <c r="BH1352" s="24"/>
      <c r="BI1352" s="24"/>
      <c r="BJ1352" s="24"/>
      <c r="BK1352" s="24"/>
      <c r="BL1352" s="24"/>
      <c r="BM1352" s="24"/>
      <c r="BN1352" s="24"/>
      <c r="BO1352" s="24"/>
      <c r="BP1352" s="24"/>
      <c r="BQ1352" s="24"/>
      <c r="BR1352" s="24"/>
      <c r="BS1352" s="24"/>
      <c r="BT1352" s="24"/>
      <c r="BU1352" s="24"/>
      <c r="BV1352" s="24"/>
      <c r="BW1352" s="24"/>
      <c r="BX1352" s="24"/>
      <c r="BY1352" s="24"/>
      <c r="BZ1352" s="24"/>
      <c r="CA1352" s="24"/>
      <c r="CB1352" s="24"/>
      <c r="CC1352" s="24"/>
      <c r="CD1352" s="24"/>
      <c r="CE1352" s="24"/>
    </row>
    <row r="1353" spans="46:83" x14ac:dyDescent="0.15">
      <c r="AT1353" s="24"/>
      <c r="AU1353" s="24"/>
      <c r="AV1353" s="24"/>
      <c r="AW1353" s="24"/>
      <c r="AX1353" s="24"/>
      <c r="AY1353" s="24"/>
      <c r="AZ1353" s="24"/>
      <c r="BA1353" s="24"/>
      <c r="BB1353" s="24"/>
      <c r="BC1353" s="24"/>
      <c r="BD1353" s="24"/>
      <c r="BE1353" s="24"/>
      <c r="BF1353" s="24"/>
      <c r="BG1353" s="24"/>
      <c r="BH1353" s="24"/>
      <c r="BI1353" s="24"/>
      <c r="BJ1353" s="24"/>
      <c r="BK1353" s="24"/>
      <c r="BL1353" s="24"/>
      <c r="BM1353" s="24"/>
      <c r="BN1353" s="24"/>
      <c r="BO1353" s="24"/>
      <c r="BP1353" s="24"/>
      <c r="BQ1353" s="24"/>
      <c r="BR1353" s="24"/>
      <c r="BS1353" s="24"/>
      <c r="BT1353" s="24"/>
      <c r="BU1353" s="24"/>
      <c r="BV1353" s="24"/>
      <c r="BW1353" s="24"/>
      <c r="BX1353" s="24"/>
      <c r="BY1353" s="24"/>
      <c r="BZ1353" s="24"/>
      <c r="CA1353" s="24"/>
      <c r="CB1353" s="24"/>
      <c r="CC1353" s="24"/>
      <c r="CD1353" s="24"/>
      <c r="CE1353" s="24"/>
    </row>
    <row r="1354" spans="46:83" x14ac:dyDescent="0.15">
      <c r="AT1354" s="24"/>
      <c r="AU1354" s="24"/>
      <c r="AV1354" s="24"/>
      <c r="AW1354" s="24"/>
      <c r="AX1354" s="24"/>
      <c r="AY1354" s="24"/>
      <c r="AZ1354" s="24"/>
      <c r="BA1354" s="24"/>
      <c r="BB1354" s="24"/>
      <c r="BC1354" s="24"/>
      <c r="BD1354" s="24"/>
      <c r="BE1354" s="24"/>
      <c r="BF1354" s="24"/>
      <c r="BG1354" s="24"/>
      <c r="BH1354" s="24"/>
      <c r="BI1354" s="24"/>
      <c r="BJ1354" s="24"/>
      <c r="BK1354" s="24"/>
      <c r="BL1354" s="24"/>
      <c r="BM1354" s="24"/>
      <c r="BN1354" s="24"/>
      <c r="BO1354" s="24"/>
      <c r="BP1354" s="24"/>
      <c r="BQ1354" s="24"/>
      <c r="BR1354" s="24"/>
      <c r="BS1354" s="24"/>
      <c r="BT1354" s="24"/>
      <c r="BU1354" s="24"/>
      <c r="BV1354" s="24"/>
      <c r="BW1354" s="24"/>
      <c r="BX1354" s="24"/>
      <c r="BY1354" s="24"/>
      <c r="BZ1354" s="24"/>
      <c r="CA1354" s="24"/>
      <c r="CB1354" s="24"/>
      <c r="CC1354" s="24"/>
      <c r="CD1354" s="24"/>
      <c r="CE1354" s="24"/>
    </row>
    <row r="1355" spans="46:83" x14ac:dyDescent="0.15">
      <c r="AT1355" s="24"/>
      <c r="AU1355" s="24"/>
      <c r="AV1355" s="24"/>
      <c r="AW1355" s="24"/>
      <c r="AX1355" s="24"/>
      <c r="AY1355" s="24"/>
      <c r="AZ1355" s="24"/>
      <c r="BA1355" s="24"/>
      <c r="BB1355" s="24"/>
      <c r="BC1355" s="24"/>
      <c r="BD1355" s="24"/>
      <c r="BE1355" s="24"/>
      <c r="BF1355" s="24"/>
      <c r="BG1355" s="24"/>
      <c r="BH1355" s="24"/>
      <c r="BI1355" s="24"/>
      <c r="BJ1355" s="24"/>
      <c r="BK1355" s="24"/>
      <c r="BL1355" s="24"/>
      <c r="BM1355" s="24"/>
      <c r="BN1355" s="24"/>
      <c r="BO1355" s="24"/>
      <c r="BP1355" s="24"/>
      <c r="BQ1355" s="24"/>
      <c r="BR1355" s="24"/>
      <c r="BS1355" s="24"/>
      <c r="BT1355" s="24"/>
      <c r="BU1355" s="24"/>
      <c r="BV1355" s="24"/>
      <c r="BW1355" s="24"/>
      <c r="BX1355" s="24"/>
      <c r="BY1355" s="24"/>
      <c r="BZ1355" s="24"/>
      <c r="CA1355" s="24"/>
      <c r="CB1355" s="24"/>
      <c r="CC1355" s="24"/>
      <c r="CD1355" s="24"/>
      <c r="CE1355" s="24"/>
    </row>
    <row r="1356" spans="46:83" x14ac:dyDescent="0.15">
      <c r="AT1356" s="24"/>
      <c r="AU1356" s="24"/>
      <c r="AV1356" s="24"/>
      <c r="AW1356" s="24"/>
      <c r="AX1356" s="24"/>
      <c r="AY1356" s="24"/>
      <c r="AZ1356" s="24"/>
      <c r="BA1356" s="24"/>
      <c r="BB1356" s="24"/>
      <c r="BC1356" s="24"/>
      <c r="BD1356" s="24"/>
      <c r="BE1356" s="24"/>
      <c r="BF1356" s="24"/>
      <c r="BG1356" s="24"/>
      <c r="BH1356" s="24"/>
      <c r="BI1356" s="24"/>
      <c r="BJ1356" s="24"/>
      <c r="BK1356" s="24"/>
      <c r="BL1356" s="24"/>
      <c r="BM1356" s="24"/>
      <c r="BN1356" s="24"/>
      <c r="BO1356" s="24"/>
      <c r="BP1356" s="24"/>
      <c r="BQ1356" s="24"/>
      <c r="BR1356" s="24"/>
      <c r="BS1356" s="24"/>
      <c r="BT1356" s="24"/>
      <c r="BU1356" s="24"/>
      <c r="BV1356" s="24"/>
      <c r="BW1356" s="24"/>
      <c r="BX1356" s="24"/>
      <c r="BY1356" s="24"/>
      <c r="BZ1356" s="24"/>
      <c r="CA1356" s="24"/>
      <c r="CB1356" s="24"/>
      <c r="CC1356" s="24"/>
      <c r="CD1356" s="24"/>
      <c r="CE1356" s="24"/>
    </row>
    <row r="1357" spans="46:83" x14ac:dyDescent="0.15">
      <c r="AT1357" s="24"/>
      <c r="AU1357" s="24"/>
      <c r="AV1357" s="24"/>
      <c r="AW1357" s="24"/>
      <c r="AX1357" s="24"/>
      <c r="AY1357" s="24"/>
      <c r="AZ1357" s="24"/>
      <c r="BA1357" s="24"/>
      <c r="BB1357" s="24"/>
      <c r="BC1357" s="24"/>
      <c r="BD1357" s="24"/>
      <c r="BE1357" s="24"/>
      <c r="BF1357" s="24"/>
      <c r="BG1357" s="24"/>
      <c r="BH1357" s="24"/>
      <c r="BI1357" s="24"/>
      <c r="BJ1357" s="24"/>
      <c r="BK1357" s="24"/>
      <c r="BL1357" s="24"/>
      <c r="BM1357" s="24"/>
      <c r="BN1357" s="24"/>
      <c r="BO1357" s="24"/>
      <c r="BP1357" s="24"/>
      <c r="BQ1357" s="24"/>
      <c r="BR1357" s="24"/>
      <c r="BS1357" s="24"/>
      <c r="BT1357" s="24"/>
      <c r="BU1357" s="24"/>
      <c r="BV1357" s="24"/>
      <c r="BW1357" s="24"/>
      <c r="BX1357" s="24"/>
      <c r="BY1357" s="24"/>
      <c r="BZ1357" s="24"/>
      <c r="CA1357" s="24"/>
      <c r="CB1357" s="24"/>
      <c r="CC1357" s="24"/>
      <c r="CD1357" s="24"/>
      <c r="CE1357" s="24"/>
    </row>
    <row r="1358" spans="46:83" x14ac:dyDescent="0.15">
      <c r="AT1358" s="24"/>
      <c r="AU1358" s="24"/>
      <c r="AV1358" s="24"/>
      <c r="AW1358" s="24"/>
      <c r="AX1358" s="24"/>
      <c r="AY1358" s="24"/>
      <c r="AZ1358" s="24"/>
      <c r="BA1358" s="24"/>
      <c r="BB1358" s="24"/>
      <c r="BC1358" s="24"/>
      <c r="BD1358" s="24"/>
      <c r="BE1358" s="24"/>
      <c r="BF1358" s="24"/>
      <c r="BG1358" s="24"/>
      <c r="BH1358" s="24"/>
      <c r="BI1358" s="24"/>
      <c r="BJ1358" s="24"/>
      <c r="BK1358" s="24"/>
      <c r="BL1358" s="24"/>
      <c r="BM1358" s="24"/>
      <c r="BN1358" s="24"/>
      <c r="BO1358" s="24"/>
      <c r="BP1358" s="24"/>
      <c r="BQ1358" s="24"/>
      <c r="BR1358" s="24"/>
      <c r="BS1358" s="24"/>
      <c r="BT1358" s="24"/>
      <c r="BU1358" s="24"/>
      <c r="BV1358" s="24"/>
      <c r="BW1358" s="24"/>
      <c r="BX1358" s="24"/>
      <c r="BY1358" s="24"/>
      <c r="BZ1358" s="24"/>
      <c r="CA1358" s="24"/>
      <c r="CB1358" s="24"/>
      <c r="CC1358" s="24"/>
      <c r="CD1358" s="24"/>
      <c r="CE1358" s="24"/>
    </row>
    <row r="1359" spans="46:83" x14ac:dyDescent="0.15">
      <c r="AT1359" s="24"/>
      <c r="AU1359" s="24"/>
      <c r="AV1359" s="24"/>
      <c r="AW1359" s="24"/>
      <c r="AX1359" s="24"/>
      <c r="AY1359" s="24"/>
      <c r="AZ1359" s="24"/>
      <c r="BA1359" s="24"/>
      <c r="BB1359" s="24"/>
      <c r="BC1359" s="24"/>
      <c r="BD1359" s="24"/>
      <c r="BE1359" s="24"/>
      <c r="BF1359" s="24"/>
      <c r="BG1359" s="24"/>
      <c r="BH1359" s="24"/>
      <c r="BI1359" s="24"/>
      <c r="BJ1359" s="24"/>
      <c r="BK1359" s="24"/>
      <c r="BL1359" s="24"/>
      <c r="BM1359" s="24"/>
      <c r="BN1359" s="24"/>
      <c r="BO1359" s="24"/>
      <c r="BP1359" s="24"/>
      <c r="BQ1359" s="24"/>
      <c r="BR1359" s="24"/>
      <c r="BS1359" s="24"/>
      <c r="BT1359" s="24"/>
      <c r="BU1359" s="24"/>
      <c r="BV1359" s="24"/>
      <c r="BW1359" s="24"/>
      <c r="BX1359" s="24"/>
      <c r="BY1359" s="24"/>
      <c r="BZ1359" s="24"/>
      <c r="CA1359" s="24"/>
      <c r="CB1359" s="24"/>
      <c r="CC1359" s="24"/>
      <c r="CD1359" s="24"/>
      <c r="CE1359" s="24"/>
    </row>
    <row r="1360" spans="46:83" x14ac:dyDescent="0.15">
      <c r="AT1360" s="24"/>
      <c r="AU1360" s="24"/>
      <c r="AV1360" s="24"/>
      <c r="AW1360" s="24"/>
      <c r="AX1360" s="24"/>
      <c r="AY1360" s="24"/>
      <c r="AZ1360" s="24"/>
      <c r="BA1360" s="24"/>
      <c r="BB1360" s="24"/>
      <c r="BC1360" s="24"/>
      <c r="BD1360" s="24"/>
      <c r="BE1360" s="24"/>
      <c r="BF1360" s="24"/>
      <c r="BG1360" s="24"/>
      <c r="BH1360" s="24"/>
      <c r="BI1360" s="24"/>
      <c r="BJ1360" s="24"/>
      <c r="BK1360" s="24"/>
      <c r="BL1360" s="24"/>
      <c r="BM1360" s="24"/>
      <c r="BN1360" s="24"/>
      <c r="BO1360" s="24"/>
      <c r="BP1360" s="24"/>
      <c r="BQ1360" s="24"/>
      <c r="BR1360" s="24"/>
      <c r="BS1360" s="24"/>
      <c r="BT1360" s="24"/>
      <c r="BU1360" s="24"/>
      <c r="BV1360" s="24"/>
      <c r="BW1360" s="24"/>
      <c r="BX1360" s="24"/>
      <c r="BY1360" s="24"/>
      <c r="BZ1360" s="24"/>
      <c r="CA1360" s="24"/>
      <c r="CB1360" s="24"/>
      <c r="CC1360" s="24"/>
      <c r="CD1360" s="24"/>
      <c r="CE1360" s="24"/>
    </row>
    <row r="1361" spans="46:83" x14ac:dyDescent="0.15">
      <c r="AT1361" s="24"/>
      <c r="AU1361" s="24"/>
      <c r="AV1361" s="24"/>
      <c r="AW1361" s="24"/>
      <c r="AX1361" s="24"/>
      <c r="AY1361" s="24"/>
      <c r="AZ1361" s="24"/>
      <c r="BA1361" s="24"/>
      <c r="BB1361" s="24"/>
      <c r="BC1361" s="24"/>
      <c r="BD1361" s="24"/>
      <c r="BE1361" s="24"/>
      <c r="BF1361" s="24"/>
      <c r="BG1361" s="24"/>
      <c r="BH1361" s="24"/>
      <c r="BI1361" s="24"/>
      <c r="BJ1361" s="24"/>
      <c r="BK1361" s="24"/>
      <c r="BL1361" s="24"/>
      <c r="BM1361" s="24"/>
      <c r="BN1361" s="24"/>
      <c r="BO1361" s="24"/>
      <c r="BP1361" s="24"/>
      <c r="BQ1361" s="24"/>
      <c r="BR1361" s="24"/>
      <c r="BS1361" s="24"/>
      <c r="BT1361" s="24"/>
      <c r="BU1361" s="24"/>
      <c r="BV1361" s="24"/>
      <c r="BW1361" s="24"/>
      <c r="BX1361" s="24"/>
      <c r="BY1361" s="24"/>
      <c r="BZ1361" s="24"/>
      <c r="CA1361" s="24"/>
      <c r="CB1361" s="24"/>
      <c r="CC1361" s="24"/>
      <c r="CD1361" s="24"/>
      <c r="CE1361" s="24"/>
    </row>
    <row r="1362" spans="46:83" x14ac:dyDescent="0.15">
      <c r="AT1362" s="24"/>
      <c r="AU1362" s="24"/>
      <c r="AV1362" s="24"/>
      <c r="AW1362" s="24"/>
      <c r="AX1362" s="24"/>
      <c r="AY1362" s="24"/>
      <c r="AZ1362" s="24"/>
      <c r="BA1362" s="24"/>
      <c r="BB1362" s="24"/>
      <c r="BC1362" s="24"/>
      <c r="BD1362" s="24"/>
      <c r="BE1362" s="24"/>
      <c r="BF1362" s="24"/>
      <c r="BG1362" s="24"/>
      <c r="BH1362" s="24"/>
      <c r="BI1362" s="24"/>
      <c r="BJ1362" s="24"/>
      <c r="BK1362" s="24"/>
      <c r="BL1362" s="24"/>
      <c r="BM1362" s="24"/>
      <c r="BN1362" s="24"/>
      <c r="BO1362" s="24"/>
      <c r="BP1362" s="24"/>
      <c r="BQ1362" s="24"/>
      <c r="BR1362" s="24"/>
      <c r="BS1362" s="24"/>
      <c r="BT1362" s="24"/>
      <c r="BU1362" s="24"/>
      <c r="BV1362" s="24"/>
      <c r="BW1362" s="24"/>
      <c r="BX1362" s="24"/>
      <c r="BY1362" s="24"/>
      <c r="BZ1362" s="24"/>
      <c r="CA1362" s="24"/>
      <c r="CB1362" s="24"/>
      <c r="CC1362" s="24"/>
      <c r="CD1362" s="24"/>
      <c r="CE1362" s="24"/>
    </row>
    <row r="1363" spans="46:83" x14ac:dyDescent="0.15">
      <c r="AT1363" s="24"/>
      <c r="AU1363" s="24"/>
      <c r="AV1363" s="24"/>
      <c r="AW1363" s="24"/>
      <c r="AX1363" s="24"/>
      <c r="AY1363" s="24"/>
      <c r="AZ1363" s="24"/>
      <c r="BA1363" s="24"/>
      <c r="BB1363" s="24"/>
      <c r="BC1363" s="24"/>
      <c r="BD1363" s="24"/>
      <c r="BE1363" s="24"/>
      <c r="BF1363" s="24"/>
      <c r="BG1363" s="24"/>
      <c r="BH1363" s="24"/>
      <c r="BI1363" s="24"/>
      <c r="BJ1363" s="24"/>
      <c r="BK1363" s="24"/>
      <c r="BL1363" s="24"/>
      <c r="BM1363" s="24"/>
      <c r="BN1363" s="24"/>
      <c r="BO1363" s="24"/>
      <c r="BP1363" s="24"/>
      <c r="BQ1363" s="24"/>
      <c r="BR1363" s="24"/>
      <c r="BS1363" s="24"/>
      <c r="BT1363" s="24"/>
      <c r="BU1363" s="24"/>
      <c r="BV1363" s="24"/>
      <c r="BW1363" s="24"/>
      <c r="BX1363" s="24"/>
      <c r="BY1363" s="24"/>
      <c r="BZ1363" s="24"/>
      <c r="CA1363" s="24"/>
      <c r="CB1363" s="24"/>
      <c r="CC1363" s="24"/>
      <c r="CD1363" s="24"/>
      <c r="CE1363" s="24"/>
    </row>
    <row r="1364" spans="46:83" x14ac:dyDescent="0.15">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row>
    <row r="1365" spans="46:83" x14ac:dyDescent="0.15">
      <c r="AT1365" s="24"/>
      <c r="AU1365" s="24"/>
      <c r="AV1365" s="24"/>
      <c r="AW1365" s="24"/>
      <c r="AX1365" s="24"/>
      <c r="AY1365" s="24"/>
      <c r="AZ1365" s="24"/>
      <c r="BA1365" s="24"/>
      <c r="BB1365" s="24"/>
      <c r="BC1365" s="24"/>
      <c r="BD1365" s="24"/>
      <c r="BE1365" s="24"/>
      <c r="BF1365" s="24"/>
      <c r="BG1365" s="24"/>
      <c r="BH1365" s="24"/>
      <c r="BI1365" s="24"/>
      <c r="BJ1365" s="24"/>
      <c r="BK1365" s="24"/>
      <c r="BL1365" s="24"/>
      <c r="BM1365" s="24"/>
      <c r="BN1365" s="24"/>
      <c r="BO1365" s="24"/>
      <c r="BP1365" s="24"/>
      <c r="BQ1365" s="24"/>
      <c r="BR1365" s="24"/>
      <c r="BS1365" s="24"/>
      <c r="BT1365" s="24"/>
      <c r="BU1365" s="24"/>
      <c r="BV1365" s="24"/>
      <c r="BW1365" s="24"/>
      <c r="BX1365" s="24"/>
      <c r="BY1365" s="24"/>
      <c r="BZ1365" s="24"/>
      <c r="CA1365" s="24"/>
      <c r="CB1365" s="24"/>
      <c r="CC1365" s="24"/>
      <c r="CD1365" s="24"/>
      <c r="CE1365" s="24"/>
    </row>
    <row r="1366" spans="46:83" x14ac:dyDescent="0.15">
      <c r="AT1366" s="24"/>
      <c r="AU1366" s="24"/>
      <c r="AV1366" s="24"/>
      <c r="AW1366" s="24"/>
      <c r="AX1366" s="24"/>
      <c r="AY1366" s="24"/>
      <c r="AZ1366" s="24"/>
      <c r="BA1366" s="24"/>
      <c r="BB1366" s="24"/>
      <c r="BC1366" s="24"/>
      <c r="BD1366" s="24"/>
      <c r="BE1366" s="24"/>
      <c r="BF1366" s="24"/>
      <c r="BG1366" s="24"/>
      <c r="BH1366" s="24"/>
      <c r="BI1366" s="24"/>
      <c r="BJ1366" s="24"/>
      <c r="BK1366" s="24"/>
      <c r="BL1366" s="24"/>
      <c r="BM1366" s="24"/>
      <c r="BN1366" s="24"/>
      <c r="BO1366" s="24"/>
      <c r="BP1366" s="24"/>
      <c r="BQ1366" s="24"/>
      <c r="BR1366" s="24"/>
      <c r="BS1366" s="24"/>
      <c r="BT1366" s="24"/>
      <c r="BU1366" s="24"/>
      <c r="BV1366" s="24"/>
      <c r="BW1366" s="24"/>
      <c r="BX1366" s="24"/>
      <c r="BY1366" s="24"/>
      <c r="BZ1366" s="24"/>
      <c r="CA1366" s="24"/>
      <c r="CB1366" s="24"/>
      <c r="CC1366" s="24"/>
      <c r="CD1366" s="24"/>
      <c r="CE1366" s="24"/>
    </row>
    <row r="1367" spans="46:83" x14ac:dyDescent="0.15">
      <c r="AT1367" s="24"/>
      <c r="AU1367" s="24"/>
      <c r="AV1367" s="24"/>
      <c r="AW1367" s="24"/>
      <c r="AX1367" s="24"/>
      <c r="AY1367" s="24"/>
      <c r="AZ1367" s="24"/>
      <c r="BA1367" s="24"/>
      <c r="BB1367" s="24"/>
      <c r="BC1367" s="24"/>
      <c r="BD1367" s="24"/>
      <c r="BE1367" s="24"/>
      <c r="BF1367" s="24"/>
      <c r="BG1367" s="24"/>
      <c r="BH1367" s="24"/>
      <c r="BI1367" s="24"/>
      <c r="BJ1367" s="24"/>
      <c r="BK1367" s="24"/>
      <c r="BL1367" s="24"/>
      <c r="BM1367" s="24"/>
      <c r="BN1367" s="24"/>
      <c r="BO1367" s="24"/>
      <c r="BP1367" s="24"/>
      <c r="BQ1367" s="24"/>
      <c r="BR1367" s="24"/>
      <c r="BS1367" s="24"/>
      <c r="BT1367" s="24"/>
      <c r="BU1367" s="24"/>
      <c r="BV1367" s="24"/>
      <c r="BW1367" s="24"/>
      <c r="BX1367" s="24"/>
      <c r="BY1367" s="24"/>
      <c r="BZ1367" s="24"/>
      <c r="CA1367" s="24"/>
      <c r="CB1367" s="24"/>
      <c r="CC1367" s="24"/>
      <c r="CD1367" s="24"/>
      <c r="CE1367" s="24"/>
    </row>
    <row r="1368" spans="46:83" x14ac:dyDescent="0.15">
      <c r="AT1368" s="24"/>
      <c r="AU1368" s="24"/>
      <c r="AV1368" s="24"/>
      <c r="AW1368" s="24"/>
      <c r="AX1368" s="24"/>
      <c r="AY1368" s="24"/>
      <c r="AZ1368" s="24"/>
      <c r="BA1368" s="24"/>
      <c r="BB1368" s="24"/>
      <c r="BC1368" s="24"/>
      <c r="BD1368" s="24"/>
      <c r="BE1368" s="24"/>
      <c r="BF1368" s="24"/>
      <c r="BG1368" s="24"/>
      <c r="BH1368" s="24"/>
      <c r="BI1368" s="24"/>
      <c r="BJ1368" s="24"/>
      <c r="BK1368" s="24"/>
      <c r="BL1368" s="24"/>
      <c r="BM1368" s="24"/>
      <c r="BN1368" s="24"/>
      <c r="BO1368" s="24"/>
      <c r="BP1368" s="24"/>
      <c r="BQ1368" s="24"/>
      <c r="BR1368" s="24"/>
      <c r="BS1368" s="24"/>
      <c r="BT1368" s="24"/>
      <c r="BU1368" s="24"/>
      <c r="BV1368" s="24"/>
      <c r="BW1368" s="24"/>
      <c r="BX1368" s="24"/>
      <c r="BY1368" s="24"/>
      <c r="BZ1368" s="24"/>
      <c r="CA1368" s="24"/>
      <c r="CB1368" s="24"/>
      <c r="CC1368" s="24"/>
      <c r="CD1368" s="24"/>
      <c r="CE1368" s="24"/>
    </row>
    <row r="1369" spans="46:83" x14ac:dyDescent="0.15">
      <c r="AT1369" s="24"/>
      <c r="AU1369" s="24"/>
      <c r="AV1369" s="24"/>
      <c r="AW1369" s="24"/>
      <c r="AX1369" s="24"/>
      <c r="AY1369" s="24"/>
      <c r="AZ1369" s="24"/>
      <c r="BA1369" s="24"/>
      <c r="BB1369" s="24"/>
      <c r="BC1369" s="24"/>
      <c r="BD1369" s="24"/>
      <c r="BE1369" s="24"/>
      <c r="BF1369" s="24"/>
      <c r="BG1369" s="24"/>
      <c r="BH1369" s="24"/>
      <c r="BI1369" s="24"/>
      <c r="BJ1369" s="24"/>
      <c r="BK1369" s="24"/>
      <c r="BL1369" s="24"/>
      <c r="BM1369" s="24"/>
      <c r="BN1369" s="24"/>
      <c r="BO1369" s="24"/>
      <c r="BP1369" s="24"/>
      <c r="BQ1369" s="24"/>
      <c r="BR1369" s="24"/>
      <c r="BS1369" s="24"/>
      <c r="BT1369" s="24"/>
      <c r="BU1369" s="24"/>
      <c r="BV1369" s="24"/>
      <c r="BW1369" s="24"/>
      <c r="BX1369" s="24"/>
      <c r="BY1369" s="24"/>
      <c r="BZ1369" s="24"/>
      <c r="CA1369" s="24"/>
      <c r="CB1369" s="24"/>
      <c r="CC1369" s="24"/>
      <c r="CD1369" s="24"/>
      <c r="CE1369" s="24"/>
    </row>
    <row r="1370" spans="46:83" x14ac:dyDescent="0.15">
      <c r="AT1370" s="24"/>
      <c r="AU1370" s="24"/>
      <c r="AV1370" s="24"/>
      <c r="AW1370" s="24"/>
      <c r="AX1370" s="24"/>
      <c r="AY1370" s="24"/>
      <c r="AZ1370" s="24"/>
      <c r="BA1370" s="24"/>
      <c r="BB1370" s="24"/>
      <c r="BC1370" s="24"/>
      <c r="BD1370" s="24"/>
      <c r="BE1370" s="24"/>
      <c r="BF1370" s="24"/>
      <c r="BG1370" s="24"/>
      <c r="BH1370" s="24"/>
      <c r="BI1370" s="24"/>
      <c r="BJ1370" s="24"/>
      <c r="BK1370" s="24"/>
      <c r="BL1370" s="24"/>
      <c r="BM1370" s="24"/>
      <c r="BN1370" s="24"/>
      <c r="BO1370" s="24"/>
      <c r="BP1370" s="24"/>
      <c r="BQ1370" s="24"/>
      <c r="BR1370" s="24"/>
      <c r="BS1370" s="24"/>
      <c r="BT1370" s="24"/>
      <c r="BU1370" s="24"/>
      <c r="BV1370" s="24"/>
      <c r="BW1370" s="24"/>
      <c r="BX1370" s="24"/>
      <c r="BY1370" s="24"/>
      <c r="BZ1370" s="24"/>
      <c r="CA1370" s="24"/>
      <c r="CB1370" s="24"/>
      <c r="CC1370" s="24"/>
      <c r="CD1370" s="24"/>
      <c r="CE1370" s="24"/>
    </row>
    <row r="1371" spans="46:83" x14ac:dyDescent="0.15">
      <c r="AT1371" s="24"/>
      <c r="AU1371" s="24"/>
      <c r="AV1371" s="24"/>
      <c r="AW1371" s="24"/>
      <c r="AX1371" s="24"/>
      <c r="AY1371" s="24"/>
      <c r="AZ1371" s="24"/>
      <c r="BA1371" s="24"/>
      <c r="BB1371" s="24"/>
      <c r="BC1371" s="24"/>
      <c r="BD1371" s="24"/>
      <c r="BE1371" s="24"/>
      <c r="BF1371" s="24"/>
      <c r="BG1371" s="24"/>
      <c r="BH1371" s="24"/>
      <c r="BI1371" s="24"/>
      <c r="BJ1371" s="24"/>
      <c r="BK1371" s="24"/>
      <c r="BL1371" s="24"/>
      <c r="BM1371" s="24"/>
      <c r="BN1371" s="24"/>
      <c r="BO1371" s="24"/>
      <c r="BP1371" s="24"/>
      <c r="BQ1371" s="24"/>
      <c r="BR1371" s="24"/>
      <c r="BS1371" s="24"/>
      <c r="BT1371" s="24"/>
      <c r="BU1371" s="24"/>
      <c r="BV1371" s="24"/>
      <c r="BW1371" s="24"/>
      <c r="BX1371" s="24"/>
      <c r="BY1371" s="24"/>
      <c r="BZ1371" s="24"/>
      <c r="CA1371" s="24"/>
      <c r="CB1371" s="24"/>
      <c r="CC1371" s="24"/>
      <c r="CD1371" s="24"/>
      <c r="CE1371" s="24"/>
    </row>
    <row r="1372" spans="46:83" x14ac:dyDescent="0.15">
      <c r="AT1372" s="24"/>
      <c r="AU1372" s="24"/>
      <c r="AV1372" s="24"/>
      <c r="AW1372" s="24"/>
      <c r="AX1372" s="24"/>
      <c r="AY1372" s="24"/>
      <c r="AZ1372" s="24"/>
      <c r="BA1372" s="24"/>
      <c r="BB1372" s="24"/>
      <c r="BC1372" s="24"/>
      <c r="BD1372" s="24"/>
      <c r="BE1372" s="24"/>
      <c r="BF1372" s="24"/>
      <c r="BG1372" s="24"/>
      <c r="BH1372" s="24"/>
      <c r="BI1372" s="24"/>
      <c r="BJ1372" s="24"/>
      <c r="BK1372" s="24"/>
      <c r="BL1372" s="24"/>
      <c r="BM1372" s="24"/>
      <c r="BN1372" s="24"/>
      <c r="BO1372" s="24"/>
      <c r="BP1372" s="24"/>
      <c r="BQ1372" s="24"/>
      <c r="BR1372" s="24"/>
      <c r="BS1372" s="24"/>
      <c r="BT1372" s="24"/>
      <c r="BU1372" s="24"/>
      <c r="BV1372" s="24"/>
      <c r="BW1372" s="24"/>
      <c r="BX1372" s="24"/>
      <c r="BY1372" s="24"/>
      <c r="BZ1372" s="24"/>
      <c r="CA1372" s="24"/>
      <c r="CB1372" s="24"/>
      <c r="CC1372" s="24"/>
      <c r="CD1372" s="24"/>
      <c r="CE1372" s="24"/>
    </row>
    <row r="1373" spans="46:83" x14ac:dyDescent="0.15">
      <c r="AT1373" s="24"/>
      <c r="AU1373" s="24"/>
      <c r="AV1373" s="24"/>
      <c r="AW1373" s="24"/>
      <c r="AX1373" s="24"/>
      <c r="AY1373" s="24"/>
      <c r="AZ1373" s="24"/>
      <c r="BA1373" s="24"/>
      <c r="BB1373" s="24"/>
      <c r="BC1373" s="24"/>
      <c r="BD1373" s="24"/>
      <c r="BE1373" s="24"/>
      <c r="BF1373" s="24"/>
      <c r="BG1373" s="24"/>
      <c r="BH1373" s="24"/>
      <c r="BI1373" s="24"/>
      <c r="BJ1373" s="24"/>
      <c r="BK1373" s="24"/>
      <c r="BL1373" s="24"/>
      <c r="BM1373" s="24"/>
      <c r="BN1373" s="24"/>
      <c r="BO1373" s="24"/>
      <c r="BP1373" s="24"/>
      <c r="BQ1373" s="24"/>
      <c r="BR1373" s="24"/>
      <c r="BS1373" s="24"/>
      <c r="BT1373" s="24"/>
      <c r="BU1373" s="24"/>
      <c r="BV1373" s="24"/>
      <c r="BW1373" s="24"/>
      <c r="BX1373" s="24"/>
      <c r="BY1373" s="24"/>
      <c r="BZ1373" s="24"/>
      <c r="CA1373" s="24"/>
      <c r="CB1373" s="24"/>
      <c r="CC1373" s="24"/>
      <c r="CD1373" s="24"/>
      <c r="CE1373" s="24"/>
    </row>
    <row r="1374" spans="46:83" x14ac:dyDescent="0.15">
      <c r="AT1374" s="24"/>
      <c r="AU1374" s="24"/>
      <c r="AV1374" s="24"/>
      <c r="AW1374" s="24"/>
      <c r="AX1374" s="24"/>
      <c r="AY1374" s="24"/>
      <c r="AZ1374" s="24"/>
      <c r="BA1374" s="24"/>
      <c r="BB1374" s="24"/>
      <c r="BC1374" s="24"/>
      <c r="BD1374" s="24"/>
      <c r="BE1374" s="24"/>
      <c r="BF1374" s="24"/>
      <c r="BG1374" s="24"/>
      <c r="BH1374" s="24"/>
      <c r="BI1374" s="24"/>
      <c r="BJ1374" s="24"/>
      <c r="BK1374" s="24"/>
      <c r="BL1374" s="24"/>
      <c r="BM1374" s="24"/>
      <c r="BN1374" s="24"/>
      <c r="BO1374" s="24"/>
      <c r="BP1374" s="24"/>
      <c r="BQ1374" s="24"/>
      <c r="BR1374" s="24"/>
      <c r="BS1374" s="24"/>
      <c r="BT1374" s="24"/>
      <c r="BU1374" s="24"/>
      <c r="BV1374" s="24"/>
      <c r="BW1374" s="24"/>
      <c r="BX1374" s="24"/>
      <c r="BY1374" s="24"/>
      <c r="BZ1374" s="24"/>
      <c r="CA1374" s="24"/>
      <c r="CB1374" s="24"/>
      <c r="CC1374" s="24"/>
      <c r="CD1374" s="24"/>
      <c r="CE1374" s="24"/>
    </row>
    <row r="1375" spans="46:83" x14ac:dyDescent="0.15">
      <c r="AT1375" s="24"/>
      <c r="AU1375" s="24"/>
      <c r="AV1375" s="24"/>
      <c r="AW1375" s="24"/>
      <c r="AX1375" s="24"/>
      <c r="AY1375" s="24"/>
      <c r="AZ1375" s="24"/>
      <c r="BA1375" s="24"/>
      <c r="BB1375" s="24"/>
      <c r="BC1375" s="24"/>
      <c r="BD1375" s="24"/>
      <c r="BE1375" s="24"/>
      <c r="BF1375" s="24"/>
      <c r="BG1375" s="24"/>
      <c r="BH1375" s="24"/>
      <c r="BI1375" s="24"/>
      <c r="BJ1375" s="24"/>
      <c r="BK1375" s="24"/>
      <c r="BL1375" s="24"/>
      <c r="BM1375" s="24"/>
      <c r="BN1375" s="24"/>
      <c r="BO1375" s="24"/>
      <c r="BP1375" s="24"/>
      <c r="BQ1375" s="24"/>
      <c r="BR1375" s="24"/>
      <c r="BS1375" s="24"/>
      <c r="BT1375" s="24"/>
      <c r="BU1375" s="24"/>
      <c r="BV1375" s="24"/>
      <c r="BW1375" s="24"/>
      <c r="BX1375" s="24"/>
      <c r="BY1375" s="24"/>
      <c r="BZ1375" s="24"/>
      <c r="CA1375" s="24"/>
      <c r="CB1375" s="24"/>
      <c r="CC1375" s="24"/>
      <c r="CD1375" s="24"/>
      <c r="CE1375" s="24"/>
    </row>
    <row r="1376" spans="46:83" x14ac:dyDescent="0.15">
      <c r="AT1376" s="24"/>
      <c r="AU1376" s="24"/>
      <c r="AV1376" s="24"/>
      <c r="AW1376" s="24"/>
      <c r="AX1376" s="24"/>
      <c r="AY1376" s="24"/>
      <c r="AZ1376" s="24"/>
      <c r="BA1376" s="24"/>
      <c r="BB1376" s="24"/>
      <c r="BC1376" s="24"/>
      <c r="BD1376" s="24"/>
      <c r="BE1376" s="24"/>
      <c r="BF1376" s="24"/>
      <c r="BG1376" s="24"/>
      <c r="BH1376" s="24"/>
      <c r="BI1376" s="24"/>
      <c r="BJ1376" s="24"/>
      <c r="BK1376" s="24"/>
      <c r="BL1376" s="24"/>
      <c r="BM1376" s="24"/>
      <c r="BN1376" s="24"/>
      <c r="BO1376" s="24"/>
      <c r="BP1376" s="24"/>
      <c r="BQ1376" s="24"/>
      <c r="BR1376" s="24"/>
      <c r="BS1376" s="24"/>
      <c r="BT1376" s="24"/>
      <c r="BU1376" s="24"/>
      <c r="BV1376" s="24"/>
      <c r="BW1376" s="24"/>
      <c r="BX1376" s="24"/>
      <c r="BY1376" s="24"/>
      <c r="BZ1376" s="24"/>
      <c r="CA1376" s="24"/>
      <c r="CB1376" s="24"/>
      <c r="CC1376" s="24"/>
      <c r="CD1376" s="24"/>
      <c r="CE1376" s="24"/>
    </row>
    <row r="1377" spans="46:83" x14ac:dyDescent="0.15">
      <c r="AT1377" s="24"/>
      <c r="AU1377" s="24"/>
      <c r="AV1377" s="24"/>
      <c r="AW1377" s="24"/>
      <c r="AX1377" s="24"/>
      <c r="AY1377" s="24"/>
      <c r="AZ1377" s="24"/>
      <c r="BA1377" s="24"/>
      <c r="BB1377" s="24"/>
      <c r="BC1377" s="24"/>
      <c r="BD1377" s="24"/>
      <c r="BE1377" s="24"/>
      <c r="BF1377" s="24"/>
      <c r="BG1377" s="24"/>
      <c r="BH1377" s="24"/>
      <c r="BI1377" s="24"/>
      <c r="BJ1377" s="24"/>
      <c r="BK1377" s="24"/>
      <c r="BL1377" s="24"/>
      <c r="BM1377" s="24"/>
      <c r="BN1377" s="24"/>
      <c r="BO1377" s="24"/>
      <c r="BP1377" s="24"/>
      <c r="BQ1377" s="24"/>
      <c r="BR1377" s="24"/>
      <c r="BS1377" s="24"/>
      <c r="BT1377" s="24"/>
      <c r="BU1377" s="24"/>
      <c r="BV1377" s="24"/>
      <c r="BW1377" s="24"/>
      <c r="BX1377" s="24"/>
      <c r="BY1377" s="24"/>
      <c r="BZ1377" s="24"/>
      <c r="CA1377" s="24"/>
      <c r="CB1377" s="24"/>
      <c r="CC1377" s="24"/>
      <c r="CD1377" s="24"/>
      <c r="CE1377" s="24"/>
    </row>
    <row r="1378" spans="46:83" x14ac:dyDescent="0.15">
      <c r="AT1378" s="24"/>
      <c r="AU1378" s="24"/>
      <c r="AV1378" s="24"/>
      <c r="AW1378" s="24"/>
      <c r="AX1378" s="24"/>
      <c r="AY1378" s="24"/>
      <c r="AZ1378" s="24"/>
      <c r="BA1378" s="24"/>
      <c r="BB1378" s="24"/>
      <c r="BC1378" s="24"/>
      <c r="BD1378" s="24"/>
      <c r="BE1378" s="24"/>
      <c r="BF1378" s="24"/>
      <c r="BG1378" s="24"/>
      <c r="BH1378" s="24"/>
      <c r="BI1378" s="24"/>
      <c r="BJ1378" s="24"/>
      <c r="BK1378" s="24"/>
      <c r="BL1378" s="24"/>
      <c r="BM1378" s="24"/>
      <c r="BN1378" s="24"/>
      <c r="BO1378" s="24"/>
      <c r="BP1378" s="24"/>
      <c r="BQ1378" s="24"/>
      <c r="BR1378" s="24"/>
      <c r="BS1378" s="24"/>
      <c r="BT1378" s="24"/>
      <c r="BU1378" s="24"/>
      <c r="BV1378" s="24"/>
      <c r="BW1378" s="24"/>
      <c r="BX1378" s="24"/>
      <c r="BY1378" s="24"/>
      <c r="BZ1378" s="24"/>
      <c r="CA1378" s="24"/>
      <c r="CB1378" s="24"/>
      <c r="CC1378" s="24"/>
      <c r="CD1378" s="24"/>
      <c r="CE1378" s="24"/>
    </row>
    <row r="1379" spans="46:83" x14ac:dyDescent="0.15">
      <c r="AT1379" s="24"/>
      <c r="AU1379" s="24"/>
      <c r="AV1379" s="24"/>
      <c r="AW1379" s="24"/>
      <c r="AX1379" s="24"/>
      <c r="AY1379" s="24"/>
      <c r="AZ1379" s="24"/>
      <c r="BA1379" s="24"/>
      <c r="BB1379" s="24"/>
      <c r="BC1379" s="24"/>
      <c r="BD1379" s="24"/>
      <c r="BE1379" s="24"/>
      <c r="BF1379" s="24"/>
      <c r="BG1379" s="24"/>
      <c r="BH1379" s="24"/>
      <c r="BI1379" s="24"/>
      <c r="BJ1379" s="24"/>
      <c r="BK1379" s="24"/>
      <c r="BL1379" s="24"/>
      <c r="BM1379" s="24"/>
      <c r="BN1379" s="24"/>
      <c r="BO1379" s="24"/>
      <c r="BP1379" s="24"/>
      <c r="BQ1379" s="24"/>
      <c r="BR1379" s="24"/>
      <c r="BS1379" s="24"/>
      <c r="BT1379" s="24"/>
      <c r="BU1379" s="24"/>
      <c r="BV1379" s="24"/>
      <c r="BW1379" s="24"/>
      <c r="BX1379" s="24"/>
      <c r="BY1379" s="24"/>
      <c r="BZ1379" s="24"/>
      <c r="CA1379" s="24"/>
      <c r="CB1379" s="24"/>
      <c r="CC1379" s="24"/>
      <c r="CD1379" s="24"/>
      <c r="CE1379" s="24"/>
    </row>
    <row r="1380" spans="46:83" x14ac:dyDescent="0.15">
      <c r="AT1380" s="24"/>
      <c r="AU1380" s="24"/>
      <c r="AV1380" s="24"/>
      <c r="AW1380" s="24"/>
      <c r="AX1380" s="24"/>
      <c r="AY1380" s="24"/>
      <c r="AZ1380" s="24"/>
      <c r="BA1380" s="24"/>
      <c r="BB1380" s="24"/>
      <c r="BC1380" s="24"/>
      <c r="BD1380" s="24"/>
      <c r="BE1380" s="24"/>
      <c r="BF1380" s="24"/>
      <c r="BG1380" s="24"/>
      <c r="BH1380" s="24"/>
      <c r="BI1380" s="24"/>
      <c r="BJ1380" s="24"/>
      <c r="BK1380" s="24"/>
      <c r="BL1380" s="24"/>
      <c r="BM1380" s="24"/>
      <c r="BN1380" s="24"/>
      <c r="BO1380" s="24"/>
      <c r="BP1380" s="24"/>
      <c r="BQ1380" s="24"/>
      <c r="BR1380" s="24"/>
      <c r="BS1380" s="24"/>
      <c r="BT1380" s="24"/>
      <c r="BU1380" s="24"/>
      <c r="BV1380" s="24"/>
      <c r="BW1380" s="24"/>
      <c r="BX1380" s="24"/>
      <c r="BY1380" s="24"/>
      <c r="BZ1380" s="24"/>
      <c r="CA1380" s="24"/>
      <c r="CB1380" s="24"/>
      <c r="CC1380" s="24"/>
      <c r="CD1380" s="24"/>
      <c r="CE1380" s="24"/>
    </row>
    <row r="1381" spans="46:83" x14ac:dyDescent="0.15">
      <c r="AT1381" s="24"/>
      <c r="AU1381" s="24"/>
      <c r="AV1381" s="24"/>
      <c r="AW1381" s="24"/>
      <c r="AX1381" s="24"/>
      <c r="AY1381" s="24"/>
      <c r="AZ1381" s="24"/>
      <c r="BA1381" s="24"/>
      <c r="BB1381" s="24"/>
      <c r="BC1381" s="24"/>
      <c r="BD1381" s="24"/>
      <c r="BE1381" s="24"/>
      <c r="BF1381" s="24"/>
      <c r="BG1381" s="24"/>
      <c r="BH1381" s="24"/>
      <c r="BI1381" s="24"/>
      <c r="BJ1381" s="24"/>
      <c r="BK1381" s="24"/>
      <c r="BL1381" s="24"/>
      <c r="BM1381" s="24"/>
      <c r="BN1381" s="24"/>
      <c r="BO1381" s="24"/>
      <c r="BP1381" s="24"/>
      <c r="BQ1381" s="24"/>
      <c r="BR1381" s="24"/>
      <c r="BS1381" s="24"/>
      <c r="BT1381" s="24"/>
      <c r="BU1381" s="24"/>
      <c r="BV1381" s="24"/>
      <c r="BW1381" s="24"/>
      <c r="BX1381" s="24"/>
      <c r="BY1381" s="24"/>
      <c r="BZ1381" s="24"/>
      <c r="CA1381" s="24"/>
      <c r="CB1381" s="24"/>
      <c r="CC1381" s="24"/>
      <c r="CD1381" s="24"/>
      <c r="CE1381" s="24"/>
    </row>
    <row r="1382" spans="46:83" x14ac:dyDescent="0.15">
      <c r="AT1382" s="24"/>
      <c r="AU1382" s="24"/>
      <c r="AV1382" s="24"/>
      <c r="AW1382" s="24"/>
      <c r="AX1382" s="24"/>
      <c r="AY1382" s="24"/>
      <c r="AZ1382" s="24"/>
      <c r="BA1382" s="24"/>
      <c r="BB1382" s="24"/>
      <c r="BC1382" s="24"/>
      <c r="BD1382" s="24"/>
      <c r="BE1382" s="24"/>
      <c r="BF1382" s="24"/>
      <c r="BG1382" s="24"/>
      <c r="BH1382" s="24"/>
      <c r="BI1382" s="24"/>
      <c r="BJ1382" s="24"/>
      <c r="BK1382" s="24"/>
      <c r="BL1382" s="24"/>
      <c r="BM1382" s="24"/>
      <c r="BN1382" s="24"/>
      <c r="BO1382" s="24"/>
      <c r="BP1382" s="24"/>
      <c r="BQ1382" s="24"/>
      <c r="BR1382" s="24"/>
      <c r="BS1382" s="24"/>
      <c r="BT1382" s="24"/>
      <c r="BU1382" s="24"/>
      <c r="BV1382" s="24"/>
      <c r="BW1382" s="24"/>
      <c r="BX1382" s="24"/>
      <c r="BY1382" s="24"/>
      <c r="BZ1382" s="24"/>
      <c r="CA1382" s="24"/>
      <c r="CB1382" s="24"/>
      <c r="CC1382" s="24"/>
      <c r="CD1382" s="24"/>
      <c r="CE1382" s="24"/>
    </row>
    <row r="1383" spans="46:83" x14ac:dyDescent="0.15">
      <c r="AT1383" s="24"/>
      <c r="AU1383" s="24"/>
      <c r="AV1383" s="24"/>
      <c r="AW1383" s="24"/>
      <c r="AX1383" s="24"/>
      <c r="AY1383" s="24"/>
      <c r="AZ1383" s="24"/>
      <c r="BA1383" s="24"/>
      <c r="BB1383" s="24"/>
      <c r="BC1383" s="24"/>
      <c r="BD1383" s="24"/>
      <c r="BE1383" s="24"/>
      <c r="BF1383" s="24"/>
      <c r="BG1383" s="24"/>
      <c r="BH1383" s="24"/>
      <c r="BI1383" s="24"/>
      <c r="BJ1383" s="24"/>
      <c r="BK1383" s="24"/>
      <c r="BL1383" s="24"/>
      <c r="BM1383" s="24"/>
      <c r="BN1383" s="24"/>
      <c r="BO1383" s="24"/>
      <c r="BP1383" s="24"/>
      <c r="BQ1383" s="24"/>
      <c r="BR1383" s="24"/>
      <c r="BS1383" s="24"/>
      <c r="BT1383" s="24"/>
      <c r="BU1383" s="24"/>
      <c r="BV1383" s="24"/>
      <c r="BW1383" s="24"/>
      <c r="BX1383" s="24"/>
      <c r="BY1383" s="24"/>
      <c r="BZ1383" s="24"/>
      <c r="CA1383" s="24"/>
      <c r="CB1383" s="24"/>
      <c r="CC1383" s="24"/>
      <c r="CD1383" s="24"/>
      <c r="CE1383" s="24"/>
    </row>
    <row r="1384" spans="46:83" x14ac:dyDescent="0.15">
      <c r="AT1384" s="24"/>
      <c r="AU1384" s="24"/>
      <c r="AV1384" s="24"/>
      <c r="AW1384" s="24"/>
      <c r="AX1384" s="24"/>
      <c r="AY1384" s="24"/>
      <c r="AZ1384" s="24"/>
      <c r="BA1384" s="24"/>
      <c r="BB1384" s="24"/>
      <c r="BC1384" s="24"/>
      <c r="BD1384" s="24"/>
      <c r="BE1384" s="24"/>
      <c r="BF1384" s="24"/>
      <c r="BG1384" s="24"/>
      <c r="BH1384" s="24"/>
      <c r="BI1384" s="24"/>
      <c r="BJ1384" s="24"/>
      <c r="BK1384" s="24"/>
      <c r="BL1384" s="24"/>
      <c r="BM1384" s="24"/>
      <c r="BN1384" s="24"/>
      <c r="BO1384" s="24"/>
      <c r="BP1384" s="24"/>
      <c r="BQ1384" s="24"/>
      <c r="BR1384" s="24"/>
      <c r="BS1384" s="24"/>
      <c r="BT1384" s="24"/>
      <c r="BU1384" s="24"/>
      <c r="BV1384" s="24"/>
      <c r="BW1384" s="24"/>
      <c r="BX1384" s="24"/>
      <c r="BY1384" s="24"/>
      <c r="BZ1384" s="24"/>
      <c r="CA1384" s="24"/>
      <c r="CB1384" s="24"/>
      <c r="CC1384" s="24"/>
      <c r="CD1384" s="24"/>
      <c r="CE1384" s="24"/>
    </row>
    <row r="1385" spans="46:83" x14ac:dyDescent="0.15">
      <c r="AT1385" s="24"/>
      <c r="AU1385" s="24"/>
      <c r="AV1385" s="24"/>
      <c r="AW1385" s="24"/>
      <c r="AX1385" s="24"/>
      <c r="AY1385" s="24"/>
      <c r="AZ1385" s="24"/>
      <c r="BA1385" s="24"/>
      <c r="BB1385" s="24"/>
      <c r="BC1385" s="24"/>
      <c r="BD1385" s="24"/>
      <c r="BE1385" s="24"/>
      <c r="BF1385" s="24"/>
      <c r="BG1385" s="24"/>
      <c r="BH1385" s="24"/>
      <c r="BI1385" s="24"/>
      <c r="BJ1385" s="24"/>
      <c r="BK1385" s="24"/>
      <c r="BL1385" s="24"/>
      <c r="BM1385" s="24"/>
      <c r="BN1385" s="24"/>
      <c r="BO1385" s="24"/>
      <c r="BP1385" s="24"/>
      <c r="BQ1385" s="24"/>
      <c r="BR1385" s="24"/>
      <c r="BS1385" s="24"/>
      <c r="BT1385" s="24"/>
      <c r="BU1385" s="24"/>
      <c r="BV1385" s="24"/>
      <c r="BW1385" s="24"/>
      <c r="BX1385" s="24"/>
      <c r="BY1385" s="24"/>
      <c r="BZ1385" s="24"/>
      <c r="CA1385" s="24"/>
      <c r="CB1385" s="24"/>
      <c r="CC1385" s="24"/>
      <c r="CD1385" s="24"/>
      <c r="CE1385" s="24"/>
    </row>
    <row r="1386" spans="46:83" x14ac:dyDescent="0.15">
      <c r="AT1386" s="24"/>
      <c r="AU1386" s="24"/>
      <c r="AV1386" s="24"/>
      <c r="AW1386" s="24"/>
      <c r="AX1386" s="24"/>
      <c r="AY1386" s="24"/>
      <c r="AZ1386" s="24"/>
      <c r="BA1386" s="24"/>
      <c r="BB1386" s="24"/>
      <c r="BC1386" s="24"/>
      <c r="BD1386" s="24"/>
      <c r="BE1386" s="24"/>
      <c r="BF1386" s="24"/>
      <c r="BG1386" s="24"/>
      <c r="BH1386" s="24"/>
      <c r="BI1386" s="24"/>
      <c r="BJ1386" s="24"/>
      <c r="BK1386" s="24"/>
      <c r="BL1386" s="24"/>
      <c r="BM1386" s="24"/>
      <c r="BN1386" s="24"/>
      <c r="BO1386" s="24"/>
      <c r="BP1386" s="24"/>
      <c r="BQ1386" s="24"/>
      <c r="BR1386" s="24"/>
      <c r="BS1386" s="24"/>
      <c r="BT1386" s="24"/>
      <c r="BU1386" s="24"/>
      <c r="BV1386" s="24"/>
      <c r="BW1386" s="24"/>
      <c r="BX1386" s="24"/>
      <c r="BY1386" s="24"/>
      <c r="BZ1386" s="24"/>
      <c r="CA1386" s="24"/>
      <c r="CB1386" s="24"/>
      <c r="CC1386" s="24"/>
      <c r="CD1386" s="24"/>
      <c r="CE1386" s="24"/>
    </row>
    <row r="1387" spans="46:83" x14ac:dyDescent="0.15">
      <c r="AT1387" s="24"/>
      <c r="AU1387" s="24"/>
      <c r="AV1387" s="24"/>
      <c r="AW1387" s="24"/>
      <c r="AX1387" s="24"/>
      <c r="AY1387" s="24"/>
      <c r="AZ1387" s="24"/>
      <c r="BA1387" s="24"/>
      <c r="BB1387" s="24"/>
      <c r="BC1387" s="24"/>
      <c r="BD1387" s="24"/>
      <c r="BE1387" s="24"/>
      <c r="BF1387" s="24"/>
      <c r="BG1387" s="24"/>
      <c r="BH1387" s="24"/>
      <c r="BI1387" s="24"/>
      <c r="BJ1387" s="24"/>
      <c r="BK1387" s="24"/>
      <c r="BL1387" s="24"/>
      <c r="BM1387" s="24"/>
      <c r="BN1387" s="24"/>
      <c r="BO1387" s="24"/>
      <c r="BP1387" s="24"/>
      <c r="BQ1387" s="24"/>
      <c r="BR1387" s="24"/>
      <c r="BS1387" s="24"/>
      <c r="BT1387" s="24"/>
      <c r="BU1387" s="24"/>
      <c r="BV1387" s="24"/>
      <c r="BW1387" s="24"/>
      <c r="BX1387" s="24"/>
      <c r="BY1387" s="24"/>
      <c r="BZ1387" s="24"/>
      <c r="CA1387" s="24"/>
      <c r="CB1387" s="24"/>
      <c r="CC1387" s="24"/>
      <c r="CD1387" s="24"/>
      <c r="CE1387" s="24"/>
    </row>
    <row r="1388" spans="46:83" x14ac:dyDescent="0.15">
      <c r="AT1388" s="24"/>
      <c r="AU1388" s="24"/>
      <c r="AV1388" s="24"/>
      <c r="AW1388" s="24"/>
      <c r="AX1388" s="24"/>
      <c r="AY1388" s="24"/>
      <c r="AZ1388" s="24"/>
      <c r="BA1388" s="24"/>
      <c r="BB1388" s="24"/>
      <c r="BC1388" s="24"/>
      <c r="BD1388" s="24"/>
      <c r="BE1388" s="24"/>
      <c r="BF1388" s="24"/>
      <c r="BG1388" s="24"/>
      <c r="BH1388" s="24"/>
      <c r="BI1388" s="24"/>
      <c r="BJ1388" s="24"/>
      <c r="BK1388" s="24"/>
      <c r="BL1388" s="24"/>
      <c r="BM1388" s="24"/>
      <c r="BN1388" s="24"/>
      <c r="BO1388" s="24"/>
      <c r="BP1388" s="24"/>
      <c r="BQ1388" s="24"/>
      <c r="BR1388" s="24"/>
      <c r="BS1388" s="24"/>
      <c r="BT1388" s="24"/>
      <c r="BU1388" s="24"/>
      <c r="BV1388" s="24"/>
      <c r="BW1388" s="24"/>
      <c r="BX1388" s="24"/>
      <c r="BY1388" s="24"/>
      <c r="BZ1388" s="24"/>
      <c r="CA1388" s="24"/>
      <c r="CB1388" s="24"/>
      <c r="CC1388" s="24"/>
      <c r="CD1388" s="24"/>
      <c r="CE1388" s="24"/>
    </row>
    <row r="1389" spans="46:83" x14ac:dyDescent="0.15">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row>
    <row r="1390" spans="46:83" x14ac:dyDescent="0.15">
      <c r="AT1390" s="24"/>
      <c r="AU1390" s="24"/>
      <c r="AV1390" s="24"/>
      <c r="AW1390" s="24"/>
      <c r="AX1390" s="24"/>
      <c r="AY1390" s="24"/>
      <c r="AZ1390" s="24"/>
      <c r="BA1390" s="24"/>
      <c r="BB1390" s="24"/>
      <c r="BC1390" s="24"/>
      <c r="BD1390" s="24"/>
      <c r="BE1390" s="24"/>
      <c r="BF1390" s="24"/>
      <c r="BG1390" s="24"/>
      <c r="BH1390" s="24"/>
      <c r="BI1390" s="24"/>
      <c r="BJ1390" s="24"/>
      <c r="BK1390" s="24"/>
      <c r="BL1390" s="24"/>
      <c r="BM1390" s="24"/>
      <c r="BN1390" s="24"/>
      <c r="BO1390" s="24"/>
      <c r="BP1390" s="24"/>
      <c r="BQ1390" s="24"/>
      <c r="BR1390" s="24"/>
      <c r="BS1390" s="24"/>
      <c r="BT1390" s="24"/>
      <c r="BU1390" s="24"/>
      <c r="BV1390" s="24"/>
      <c r="BW1390" s="24"/>
      <c r="BX1390" s="24"/>
      <c r="BY1390" s="24"/>
      <c r="BZ1390" s="24"/>
      <c r="CA1390" s="24"/>
      <c r="CB1390" s="24"/>
      <c r="CC1390" s="24"/>
      <c r="CD1390" s="24"/>
      <c r="CE1390" s="24"/>
    </row>
    <row r="1391" spans="46:83" x14ac:dyDescent="0.15">
      <c r="AT1391" s="24"/>
      <c r="AU1391" s="24"/>
      <c r="AV1391" s="24"/>
      <c r="AW1391" s="24"/>
      <c r="AX1391" s="24"/>
      <c r="AY1391" s="24"/>
      <c r="AZ1391" s="24"/>
      <c r="BA1391" s="24"/>
      <c r="BB1391" s="24"/>
      <c r="BC1391" s="24"/>
      <c r="BD1391" s="24"/>
      <c r="BE1391" s="24"/>
      <c r="BF1391" s="24"/>
      <c r="BG1391" s="24"/>
      <c r="BH1391" s="24"/>
      <c r="BI1391" s="24"/>
      <c r="BJ1391" s="24"/>
      <c r="BK1391" s="24"/>
      <c r="BL1391" s="24"/>
      <c r="BM1391" s="24"/>
      <c r="BN1391" s="24"/>
      <c r="BO1391" s="24"/>
      <c r="BP1391" s="24"/>
      <c r="BQ1391" s="24"/>
      <c r="BR1391" s="24"/>
      <c r="BS1391" s="24"/>
      <c r="BT1391" s="24"/>
      <c r="BU1391" s="24"/>
      <c r="BV1391" s="24"/>
      <c r="BW1391" s="24"/>
      <c r="BX1391" s="24"/>
      <c r="BY1391" s="24"/>
      <c r="BZ1391" s="24"/>
      <c r="CA1391" s="24"/>
      <c r="CB1391" s="24"/>
      <c r="CC1391" s="24"/>
      <c r="CD1391" s="24"/>
      <c r="CE1391" s="24"/>
    </row>
    <row r="1392" spans="46:83" x14ac:dyDescent="0.15">
      <c r="AT1392" s="24"/>
      <c r="AU1392" s="24"/>
      <c r="AV1392" s="24"/>
      <c r="AW1392" s="24"/>
      <c r="AX1392" s="24"/>
      <c r="AY1392" s="24"/>
      <c r="AZ1392" s="24"/>
      <c r="BA1392" s="24"/>
      <c r="BB1392" s="24"/>
      <c r="BC1392" s="24"/>
      <c r="BD1392" s="24"/>
      <c r="BE1392" s="24"/>
      <c r="BF1392" s="24"/>
      <c r="BG1392" s="24"/>
      <c r="BH1392" s="24"/>
      <c r="BI1392" s="24"/>
      <c r="BJ1392" s="24"/>
      <c r="BK1392" s="24"/>
      <c r="BL1392" s="24"/>
      <c r="BM1392" s="24"/>
      <c r="BN1392" s="24"/>
      <c r="BO1392" s="24"/>
      <c r="BP1392" s="24"/>
      <c r="BQ1392" s="24"/>
      <c r="BR1392" s="24"/>
      <c r="BS1392" s="24"/>
      <c r="BT1392" s="24"/>
      <c r="BU1392" s="24"/>
      <c r="BV1392" s="24"/>
      <c r="BW1392" s="24"/>
      <c r="BX1392" s="24"/>
      <c r="BY1392" s="24"/>
      <c r="BZ1392" s="24"/>
      <c r="CA1392" s="24"/>
      <c r="CB1392" s="24"/>
      <c r="CC1392" s="24"/>
      <c r="CD1392" s="24"/>
      <c r="CE1392" s="24"/>
    </row>
    <row r="1393" spans="46:83" x14ac:dyDescent="0.15">
      <c r="AT1393" s="24"/>
      <c r="AU1393" s="24"/>
      <c r="AV1393" s="24"/>
      <c r="AW1393" s="24"/>
      <c r="AX1393" s="24"/>
      <c r="AY1393" s="24"/>
      <c r="AZ1393" s="24"/>
      <c r="BA1393" s="24"/>
      <c r="BB1393" s="24"/>
      <c r="BC1393" s="24"/>
      <c r="BD1393" s="24"/>
      <c r="BE1393" s="24"/>
      <c r="BF1393" s="24"/>
      <c r="BG1393" s="24"/>
      <c r="BH1393" s="24"/>
      <c r="BI1393" s="24"/>
      <c r="BJ1393" s="24"/>
      <c r="BK1393" s="24"/>
      <c r="BL1393" s="24"/>
      <c r="BM1393" s="24"/>
      <c r="BN1393" s="24"/>
      <c r="BO1393" s="24"/>
      <c r="BP1393" s="24"/>
      <c r="BQ1393" s="24"/>
      <c r="BR1393" s="24"/>
      <c r="BS1393" s="24"/>
      <c r="BT1393" s="24"/>
      <c r="BU1393" s="24"/>
      <c r="BV1393" s="24"/>
      <c r="BW1393" s="24"/>
      <c r="BX1393" s="24"/>
      <c r="BY1393" s="24"/>
      <c r="BZ1393" s="24"/>
      <c r="CA1393" s="24"/>
      <c r="CB1393" s="24"/>
      <c r="CC1393" s="24"/>
      <c r="CD1393" s="24"/>
      <c r="CE1393" s="24"/>
    </row>
    <row r="1394" spans="46:83" x14ac:dyDescent="0.15">
      <c r="AT1394" s="24"/>
      <c r="AU1394" s="24"/>
      <c r="AV1394" s="24"/>
      <c r="AW1394" s="24"/>
      <c r="AX1394" s="24"/>
      <c r="AY1394" s="24"/>
      <c r="AZ1394" s="24"/>
      <c r="BA1394" s="24"/>
      <c r="BB1394" s="24"/>
      <c r="BC1394" s="24"/>
      <c r="BD1394" s="24"/>
      <c r="BE1394" s="24"/>
      <c r="BF1394" s="24"/>
      <c r="BG1394" s="24"/>
      <c r="BH1394" s="24"/>
      <c r="BI1394" s="24"/>
      <c r="BJ1394" s="24"/>
      <c r="BK1394" s="24"/>
      <c r="BL1394" s="24"/>
      <c r="BM1394" s="24"/>
      <c r="BN1394" s="24"/>
      <c r="BO1394" s="24"/>
      <c r="BP1394" s="24"/>
      <c r="BQ1394" s="24"/>
      <c r="BR1394" s="24"/>
      <c r="BS1394" s="24"/>
      <c r="BT1394" s="24"/>
      <c r="BU1394" s="24"/>
      <c r="BV1394" s="24"/>
      <c r="BW1394" s="24"/>
      <c r="BX1394" s="24"/>
      <c r="BY1394" s="24"/>
      <c r="BZ1394" s="24"/>
      <c r="CA1394" s="24"/>
      <c r="CB1394" s="24"/>
      <c r="CC1394" s="24"/>
      <c r="CD1394" s="24"/>
      <c r="CE1394" s="24"/>
    </row>
    <row r="1395" spans="46:83" x14ac:dyDescent="0.15">
      <c r="AT1395" s="24"/>
      <c r="AU1395" s="24"/>
      <c r="AV1395" s="24"/>
      <c r="AW1395" s="24"/>
      <c r="AX1395" s="24"/>
      <c r="AY1395" s="24"/>
      <c r="AZ1395" s="24"/>
      <c r="BA1395" s="24"/>
      <c r="BB1395" s="24"/>
      <c r="BC1395" s="24"/>
      <c r="BD1395" s="24"/>
      <c r="BE1395" s="24"/>
      <c r="BF1395" s="24"/>
      <c r="BG1395" s="24"/>
      <c r="BH1395" s="24"/>
      <c r="BI1395" s="24"/>
      <c r="BJ1395" s="24"/>
      <c r="BK1395" s="24"/>
      <c r="BL1395" s="24"/>
      <c r="BM1395" s="24"/>
      <c r="BN1395" s="24"/>
      <c r="BO1395" s="24"/>
      <c r="BP1395" s="24"/>
      <c r="BQ1395" s="24"/>
      <c r="BR1395" s="24"/>
      <c r="BS1395" s="24"/>
      <c r="BT1395" s="24"/>
      <c r="BU1395" s="24"/>
      <c r="BV1395" s="24"/>
      <c r="BW1395" s="24"/>
      <c r="BX1395" s="24"/>
      <c r="BY1395" s="24"/>
      <c r="BZ1395" s="24"/>
      <c r="CA1395" s="24"/>
      <c r="CB1395" s="24"/>
      <c r="CC1395" s="24"/>
      <c r="CD1395" s="24"/>
      <c r="CE1395" s="24"/>
    </row>
    <row r="1396" spans="46:83" x14ac:dyDescent="0.15">
      <c r="AT1396" s="24"/>
      <c r="AU1396" s="24"/>
      <c r="AV1396" s="24"/>
      <c r="AW1396" s="24"/>
      <c r="AX1396" s="24"/>
      <c r="AY1396" s="24"/>
      <c r="AZ1396" s="24"/>
      <c r="BA1396" s="24"/>
      <c r="BB1396" s="24"/>
      <c r="BC1396" s="24"/>
      <c r="BD1396" s="24"/>
      <c r="BE1396" s="24"/>
      <c r="BF1396" s="24"/>
      <c r="BG1396" s="24"/>
      <c r="BH1396" s="24"/>
      <c r="BI1396" s="24"/>
      <c r="BJ1396" s="24"/>
      <c r="BK1396" s="24"/>
      <c r="BL1396" s="24"/>
      <c r="BM1396" s="24"/>
      <c r="BN1396" s="24"/>
      <c r="BO1396" s="24"/>
      <c r="BP1396" s="24"/>
      <c r="BQ1396" s="24"/>
      <c r="BR1396" s="24"/>
      <c r="BS1396" s="24"/>
      <c r="BT1396" s="24"/>
      <c r="BU1396" s="24"/>
      <c r="BV1396" s="24"/>
      <c r="BW1396" s="24"/>
      <c r="BX1396" s="24"/>
      <c r="BY1396" s="24"/>
      <c r="BZ1396" s="24"/>
      <c r="CA1396" s="24"/>
      <c r="CB1396" s="24"/>
      <c r="CC1396" s="24"/>
      <c r="CD1396" s="24"/>
      <c r="CE1396" s="24"/>
    </row>
    <row r="1397" spans="46:83" x14ac:dyDescent="0.15">
      <c r="AT1397" s="24"/>
      <c r="AU1397" s="24"/>
      <c r="AV1397" s="24"/>
      <c r="AW1397" s="24"/>
      <c r="AX1397" s="24"/>
      <c r="AY1397" s="24"/>
      <c r="AZ1397" s="24"/>
      <c r="BA1397" s="24"/>
      <c r="BB1397" s="24"/>
      <c r="BC1397" s="24"/>
      <c r="BD1397" s="24"/>
      <c r="BE1397" s="24"/>
      <c r="BF1397" s="24"/>
      <c r="BG1397" s="24"/>
      <c r="BH1397" s="24"/>
      <c r="BI1397" s="24"/>
      <c r="BJ1397" s="24"/>
      <c r="BK1397" s="24"/>
      <c r="BL1397" s="24"/>
      <c r="BM1397" s="24"/>
      <c r="BN1397" s="24"/>
      <c r="BO1397" s="24"/>
      <c r="BP1397" s="24"/>
      <c r="BQ1397" s="24"/>
      <c r="BR1397" s="24"/>
      <c r="BS1397" s="24"/>
      <c r="BT1397" s="24"/>
      <c r="BU1397" s="24"/>
      <c r="BV1397" s="24"/>
      <c r="BW1397" s="24"/>
      <c r="BX1397" s="24"/>
      <c r="BY1397" s="24"/>
      <c r="BZ1397" s="24"/>
      <c r="CA1397" s="24"/>
      <c r="CB1397" s="24"/>
      <c r="CC1397" s="24"/>
      <c r="CD1397" s="24"/>
      <c r="CE1397" s="24"/>
    </row>
    <row r="1398" spans="46:83" x14ac:dyDescent="0.15">
      <c r="AT1398" s="24"/>
      <c r="AU1398" s="24"/>
      <c r="AV1398" s="24"/>
      <c r="AW1398" s="24"/>
      <c r="AX1398" s="24"/>
      <c r="AY1398" s="24"/>
      <c r="AZ1398" s="24"/>
      <c r="BA1398" s="24"/>
      <c r="BB1398" s="24"/>
      <c r="BC1398" s="24"/>
      <c r="BD1398" s="24"/>
      <c r="BE1398" s="24"/>
      <c r="BF1398" s="24"/>
      <c r="BG1398" s="24"/>
      <c r="BH1398" s="24"/>
      <c r="BI1398" s="24"/>
      <c r="BJ1398" s="24"/>
      <c r="BK1398" s="24"/>
      <c r="BL1398" s="24"/>
      <c r="BM1398" s="24"/>
      <c r="BN1398" s="24"/>
      <c r="BO1398" s="24"/>
      <c r="BP1398" s="24"/>
      <c r="BQ1398" s="24"/>
      <c r="BR1398" s="24"/>
      <c r="BS1398" s="24"/>
      <c r="BT1398" s="24"/>
      <c r="BU1398" s="24"/>
      <c r="BV1398" s="24"/>
      <c r="BW1398" s="24"/>
      <c r="BX1398" s="24"/>
      <c r="BY1398" s="24"/>
      <c r="BZ1398" s="24"/>
      <c r="CA1398" s="24"/>
      <c r="CB1398" s="24"/>
      <c r="CC1398" s="24"/>
      <c r="CD1398" s="24"/>
      <c r="CE1398" s="24"/>
    </row>
    <row r="1399" spans="46:83" x14ac:dyDescent="0.15">
      <c r="AT1399" s="24"/>
      <c r="AU1399" s="24"/>
      <c r="AV1399" s="24"/>
      <c r="AW1399" s="24"/>
      <c r="AX1399" s="24"/>
      <c r="AY1399" s="24"/>
      <c r="AZ1399" s="24"/>
      <c r="BA1399" s="24"/>
      <c r="BB1399" s="24"/>
      <c r="BC1399" s="24"/>
      <c r="BD1399" s="24"/>
      <c r="BE1399" s="24"/>
      <c r="BF1399" s="24"/>
      <c r="BG1399" s="24"/>
      <c r="BH1399" s="24"/>
      <c r="BI1399" s="24"/>
      <c r="BJ1399" s="24"/>
      <c r="BK1399" s="24"/>
      <c r="BL1399" s="24"/>
      <c r="BM1399" s="24"/>
      <c r="BN1399" s="24"/>
      <c r="BO1399" s="24"/>
      <c r="BP1399" s="24"/>
      <c r="BQ1399" s="24"/>
      <c r="BR1399" s="24"/>
      <c r="BS1399" s="24"/>
      <c r="BT1399" s="24"/>
      <c r="BU1399" s="24"/>
      <c r="BV1399" s="24"/>
      <c r="BW1399" s="24"/>
      <c r="BX1399" s="24"/>
      <c r="BY1399" s="24"/>
      <c r="BZ1399" s="24"/>
      <c r="CA1399" s="24"/>
      <c r="CB1399" s="24"/>
      <c r="CC1399" s="24"/>
      <c r="CD1399" s="24"/>
      <c r="CE1399" s="24"/>
    </row>
    <row r="1400" spans="46:83" x14ac:dyDescent="0.15">
      <c r="AT1400" s="24"/>
      <c r="AU1400" s="24"/>
      <c r="AV1400" s="24"/>
      <c r="AW1400" s="24"/>
      <c r="AX1400" s="24"/>
      <c r="AY1400" s="24"/>
      <c r="AZ1400" s="24"/>
      <c r="BA1400" s="24"/>
      <c r="BB1400" s="24"/>
      <c r="BC1400" s="24"/>
      <c r="BD1400" s="24"/>
      <c r="BE1400" s="24"/>
      <c r="BF1400" s="24"/>
      <c r="BG1400" s="24"/>
      <c r="BH1400" s="24"/>
      <c r="BI1400" s="24"/>
      <c r="BJ1400" s="24"/>
      <c r="BK1400" s="24"/>
      <c r="BL1400" s="24"/>
      <c r="BM1400" s="24"/>
      <c r="BN1400" s="24"/>
      <c r="BO1400" s="24"/>
      <c r="BP1400" s="24"/>
      <c r="BQ1400" s="24"/>
      <c r="BR1400" s="24"/>
      <c r="BS1400" s="24"/>
      <c r="BT1400" s="24"/>
      <c r="BU1400" s="24"/>
      <c r="BV1400" s="24"/>
      <c r="BW1400" s="24"/>
      <c r="BX1400" s="24"/>
      <c r="BY1400" s="24"/>
      <c r="BZ1400" s="24"/>
      <c r="CA1400" s="24"/>
      <c r="CB1400" s="24"/>
      <c r="CC1400" s="24"/>
      <c r="CD1400" s="24"/>
      <c r="CE1400" s="24"/>
    </row>
    <row r="1401" spans="46:83" x14ac:dyDescent="0.15">
      <c r="AT1401" s="24"/>
      <c r="AU1401" s="24"/>
      <c r="AV1401" s="24"/>
      <c r="AW1401" s="24"/>
      <c r="AX1401" s="24"/>
      <c r="AY1401" s="24"/>
      <c r="AZ1401" s="24"/>
      <c r="BA1401" s="24"/>
      <c r="BB1401" s="24"/>
      <c r="BC1401" s="24"/>
      <c r="BD1401" s="24"/>
      <c r="BE1401" s="24"/>
      <c r="BF1401" s="24"/>
      <c r="BG1401" s="24"/>
      <c r="BH1401" s="24"/>
      <c r="BI1401" s="24"/>
      <c r="BJ1401" s="24"/>
      <c r="BK1401" s="24"/>
      <c r="BL1401" s="24"/>
      <c r="BM1401" s="24"/>
      <c r="BN1401" s="24"/>
      <c r="BO1401" s="24"/>
      <c r="BP1401" s="24"/>
      <c r="BQ1401" s="24"/>
      <c r="BR1401" s="24"/>
      <c r="BS1401" s="24"/>
      <c r="BT1401" s="24"/>
      <c r="BU1401" s="24"/>
      <c r="BV1401" s="24"/>
      <c r="BW1401" s="24"/>
      <c r="BX1401" s="24"/>
      <c r="BY1401" s="24"/>
      <c r="BZ1401" s="24"/>
      <c r="CA1401" s="24"/>
      <c r="CB1401" s="24"/>
      <c r="CC1401" s="24"/>
      <c r="CD1401" s="24"/>
      <c r="CE1401" s="24"/>
    </row>
    <row r="1402" spans="46:83" x14ac:dyDescent="0.15">
      <c r="AT1402" s="24"/>
      <c r="AU1402" s="24"/>
      <c r="AV1402" s="24"/>
      <c r="AW1402" s="24"/>
      <c r="AX1402" s="24"/>
      <c r="AY1402" s="24"/>
      <c r="AZ1402" s="24"/>
      <c r="BA1402" s="24"/>
      <c r="BB1402" s="24"/>
      <c r="BC1402" s="24"/>
      <c r="BD1402" s="24"/>
      <c r="BE1402" s="24"/>
      <c r="BF1402" s="24"/>
      <c r="BG1402" s="24"/>
      <c r="BH1402" s="24"/>
      <c r="BI1402" s="24"/>
      <c r="BJ1402" s="24"/>
      <c r="BK1402" s="24"/>
      <c r="BL1402" s="24"/>
      <c r="BM1402" s="24"/>
      <c r="BN1402" s="24"/>
      <c r="BO1402" s="24"/>
      <c r="BP1402" s="24"/>
      <c r="BQ1402" s="24"/>
      <c r="BR1402" s="24"/>
      <c r="BS1402" s="24"/>
      <c r="BT1402" s="24"/>
      <c r="BU1402" s="24"/>
      <c r="BV1402" s="24"/>
      <c r="BW1402" s="24"/>
      <c r="BX1402" s="24"/>
      <c r="BY1402" s="24"/>
      <c r="BZ1402" s="24"/>
      <c r="CA1402" s="24"/>
      <c r="CB1402" s="24"/>
      <c r="CC1402" s="24"/>
      <c r="CD1402" s="24"/>
      <c r="CE1402" s="24"/>
    </row>
    <row r="1403" spans="46:83" x14ac:dyDescent="0.15">
      <c r="AT1403" s="24"/>
      <c r="AU1403" s="24"/>
      <c r="AV1403" s="24"/>
      <c r="AW1403" s="24"/>
      <c r="AX1403" s="24"/>
      <c r="AY1403" s="24"/>
      <c r="AZ1403" s="24"/>
      <c r="BA1403" s="24"/>
      <c r="BB1403" s="24"/>
      <c r="BC1403" s="24"/>
      <c r="BD1403" s="24"/>
      <c r="BE1403" s="24"/>
      <c r="BF1403" s="24"/>
      <c r="BG1403" s="24"/>
      <c r="BH1403" s="24"/>
      <c r="BI1403" s="24"/>
      <c r="BJ1403" s="24"/>
      <c r="BK1403" s="24"/>
      <c r="BL1403" s="24"/>
      <c r="BM1403" s="24"/>
      <c r="BN1403" s="24"/>
      <c r="BO1403" s="24"/>
      <c r="BP1403" s="24"/>
      <c r="BQ1403" s="24"/>
      <c r="BR1403" s="24"/>
      <c r="BS1403" s="24"/>
      <c r="BT1403" s="24"/>
      <c r="BU1403" s="24"/>
      <c r="BV1403" s="24"/>
      <c r="BW1403" s="24"/>
      <c r="BX1403" s="24"/>
      <c r="BY1403" s="24"/>
      <c r="BZ1403" s="24"/>
      <c r="CA1403" s="24"/>
      <c r="CB1403" s="24"/>
      <c r="CC1403" s="24"/>
      <c r="CD1403" s="24"/>
      <c r="CE1403" s="24"/>
    </row>
    <row r="1404" spans="46:83" x14ac:dyDescent="0.15">
      <c r="AT1404" s="24"/>
      <c r="AU1404" s="24"/>
      <c r="AV1404" s="24"/>
      <c r="AW1404" s="24"/>
      <c r="AX1404" s="24"/>
      <c r="AY1404" s="24"/>
      <c r="AZ1404" s="24"/>
      <c r="BA1404" s="24"/>
      <c r="BB1404" s="24"/>
      <c r="BC1404" s="24"/>
      <c r="BD1404" s="24"/>
      <c r="BE1404" s="24"/>
      <c r="BF1404" s="24"/>
      <c r="BG1404" s="24"/>
      <c r="BH1404" s="24"/>
      <c r="BI1404" s="24"/>
      <c r="BJ1404" s="24"/>
      <c r="BK1404" s="24"/>
      <c r="BL1404" s="24"/>
      <c r="BM1404" s="24"/>
      <c r="BN1404" s="24"/>
      <c r="BO1404" s="24"/>
      <c r="BP1404" s="24"/>
      <c r="BQ1404" s="24"/>
      <c r="BR1404" s="24"/>
      <c r="BS1404" s="24"/>
      <c r="BT1404" s="24"/>
      <c r="BU1404" s="24"/>
      <c r="BV1404" s="24"/>
      <c r="BW1404" s="24"/>
      <c r="BX1404" s="24"/>
      <c r="BY1404" s="24"/>
      <c r="BZ1404" s="24"/>
      <c r="CA1404" s="24"/>
      <c r="CB1404" s="24"/>
      <c r="CC1404" s="24"/>
      <c r="CD1404" s="24"/>
      <c r="CE1404" s="24"/>
    </row>
    <row r="1405" spans="46:83" x14ac:dyDescent="0.15">
      <c r="AT1405" s="24"/>
      <c r="AU1405" s="24"/>
      <c r="AV1405" s="24"/>
      <c r="AW1405" s="24"/>
      <c r="AX1405" s="24"/>
      <c r="AY1405" s="24"/>
      <c r="AZ1405" s="24"/>
      <c r="BA1405" s="24"/>
      <c r="BB1405" s="24"/>
      <c r="BC1405" s="24"/>
      <c r="BD1405" s="24"/>
      <c r="BE1405" s="24"/>
      <c r="BF1405" s="24"/>
      <c r="BG1405" s="24"/>
      <c r="BH1405" s="24"/>
      <c r="BI1405" s="24"/>
      <c r="BJ1405" s="24"/>
      <c r="BK1405" s="24"/>
      <c r="BL1405" s="24"/>
      <c r="BM1405" s="24"/>
      <c r="BN1405" s="24"/>
      <c r="BO1405" s="24"/>
      <c r="BP1405" s="24"/>
      <c r="BQ1405" s="24"/>
      <c r="BR1405" s="24"/>
      <c r="BS1405" s="24"/>
      <c r="BT1405" s="24"/>
      <c r="BU1405" s="24"/>
      <c r="BV1405" s="24"/>
      <c r="BW1405" s="24"/>
      <c r="BX1405" s="24"/>
      <c r="BY1405" s="24"/>
      <c r="BZ1405" s="24"/>
      <c r="CA1405" s="24"/>
      <c r="CB1405" s="24"/>
      <c r="CC1405" s="24"/>
      <c r="CD1405" s="24"/>
      <c r="CE1405" s="24"/>
    </row>
    <row r="1406" spans="46:83" x14ac:dyDescent="0.15">
      <c r="AT1406" s="24"/>
      <c r="AU1406" s="24"/>
      <c r="AV1406" s="24"/>
      <c r="AW1406" s="24"/>
      <c r="AX1406" s="24"/>
      <c r="AY1406" s="24"/>
      <c r="AZ1406" s="24"/>
      <c r="BA1406" s="24"/>
      <c r="BB1406" s="24"/>
      <c r="BC1406" s="24"/>
      <c r="BD1406" s="24"/>
      <c r="BE1406" s="24"/>
      <c r="BF1406" s="24"/>
      <c r="BG1406" s="24"/>
      <c r="BH1406" s="24"/>
      <c r="BI1406" s="24"/>
      <c r="BJ1406" s="24"/>
      <c r="BK1406" s="24"/>
      <c r="BL1406" s="24"/>
      <c r="BM1406" s="24"/>
      <c r="BN1406" s="24"/>
      <c r="BO1406" s="24"/>
      <c r="BP1406" s="24"/>
      <c r="BQ1406" s="24"/>
      <c r="BR1406" s="24"/>
      <c r="BS1406" s="24"/>
      <c r="BT1406" s="24"/>
      <c r="BU1406" s="24"/>
      <c r="BV1406" s="24"/>
      <c r="BW1406" s="24"/>
      <c r="BX1406" s="24"/>
      <c r="BY1406" s="24"/>
      <c r="BZ1406" s="24"/>
      <c r="CA1406" s="24"/>
      <c r="CB1406" s="24"/>
      <c r="CC1406" s="24"/>
      <c r="CD1406" s="24"/>
      <c r="CE1406" s="24"/>
    </row>
    <row r="1407" spans="46:83" x14ac:dyDescent="0.15">
      <c r="AT1407" s="24"/>
      <c r="AU1407" s="24"/>
      <c r="AV1407" s="24"/>
      <c r="AW1407" s="24"/>
      <c r="AX1407" s="24"/>
      <c r="AY1407" s="24"/>
      <c r="AZ1407" s="24"/>
      <c r="BA1407" s="24"/>
      <c r="BB1407" s="24"/>
      <c r="BC1407" s="24"/>
      <c r="BD1407" s="24"/>
      <c r="BE1407" s="24"/>
      <c r="BF1407" s="24"/>
      <c r="BG1407" s="24"/>
      <c r="BH1407" s="24"/>
      <c r="BI1407" s="24"/>
      <c r="BJ1407" s="24"/>
      <c r="BK1407" s="24"/>
      <c r="BL1407" s="24"/>
      <c r="BM1407" s="24"/>
      <c r="BN1407" s="24"/>
      <c r="BO1407" s="24"/>
      <c r="BP1407" s="24"/>
      <c r="BQ1407" s="24"/>
      <c r="BR1407" s="24"/>
      <c r="BS1407" s="24"/>
      <c r="BT1407" s="24"/>
      <c r="BU1407" s="24"/>
      <c r="BV1407" s="24"/>
      <c r="BW1407" s="24"/>
      <c r="BX1407" s="24"/>
      <c r="BY1407" s="24"/>
      <c r="BZ1407" s="24"/>
      <c r="CA1407" s="24"/>
      <c r="CB1407" s="24"/>
      <c r="CC1407" s="24"/>
      <c r="CD1407" s="24"/>
      <c r="CE1407" s="24"/>
    </row>
    <row r="1408" spans="46:83" x14ac:dyDescent="0.15">
      <c r="AT1408" s="24"/>
      <c r="AU1408" s="24"/>
      <c r="AV1408" s="24"/>
      <c r="AW1408" s="24"/>
      <c r="AX1408" s="24"/>
      <c r="AY1408" s="24"/>
      <c r="AZ1408" s="24"/>
      <c r="BA1408" s="24"/>
      <c r="BB1408" s="24"/>
      <c r="BC1408" s="24"/>
      <c r="BD1408" s="24"/>
      <c r="BE1408" s="24"/>
      <c r="BF1408" s="24"/>
      <c r="BG1408" s="24"/>
      <c r="BH1408" s="24"/>
      <c r="BI1408" s="24"/>
      <c r="BJ1408" s="24"/>
      <c r="BK1408" s="24"/>
      <c r="BL1408" s="24"/>
      <c r="BM1408" s="24"/>
      <c r="BN1408" s="24"/>
      <c r="BO1408" s="24"/>
      <c r="BP1408" s="24"/>
      <c r="BQ1408" s="24"/>
      <c r="BR1408" s="24"/>
      <c r="BS1408" s="24"/>
      <c r="BT1408" s="24"/>
      <c r="BU1408" s="24"/>
      <c r="BV1408" s="24"/>
      <c r="BW1408" s="24"/>
      <c r="BX1408" s="24"/>
      <c r="BY1408" s="24"/>
      <c r="BZ1408" s="24"/>
      <c r="CA1408" s="24"/>
      <c r="CB1408" s="24"/>
      <c r="CC1408" s="24"/>
      <c r="CD1408" s="24"/>
      <c r="CE1408" s="24"/>
    </row>
    <row r="1409" spans="46:83" x14ac:dyDescent="0.15">
      <c r="AT1409" s="24"/>
      <c r="AU1409" s="24"/>
      <c r="AV1409" s="24"/>
      <c r="AW1409" s="24"/>
      <c r="AX1409" s="24"/>
      <c r="AY1409" s="24"/>
      <c r="AZ1409" s="24"/>
      <c r="BA1409" s="24"/>
      <c r="BB1409" s="24"/>
      <c r="BC1409" s="24"/>
      <c r="BD1409" s="24"/>
      <c r="BE1409" s="24"/>
      <c r="BF1409" s="24"/>
      <c r="BG1409" s="24"/>
      <c r="BH1409" s="24"/>
      <c r="BI1409" s="24"/>
      <c r="BJ1409" s="24"/>
      <c r="BK1409" s="24"/>
      <c r="BL1409" s="24"/>
      <c r="BM1409" s="24"/>
      <c r="BN1409" s="24"/>
      <c r="BO1409" s="24"/>
      <c r="BP1409" s="24"/>
      <c r="BQ1409" s="24"/>
      <c r="BR1409" s="24"/>
      <c r="BS1409" s="24"/>
      <c r="BT1409" s="24"/>
      <c r="BU1409" s="24"/>
      <c r="BV1409" s="24"/>
      <c r="BW1409" s="24"/>
      <c r="BX1409" s="24"/>
      <c r="BY1409" s="24"/>
      <c r="BZ1409" s="24"/>
      <c r="CA1409" s="24"/>
      <c r="CB1409" s="24"/>
      <c r="CC1409" s="24"/>
      <c r="CD1409" s="24"/>
      <c r="CE1409" s="24"/>
    </row>
    <row r="1410" spans="46:83" x14ac:dyDescent="0.15">
      <c r="AT1410" s="24"/>
      <c r="AU1410" s="24"/>
      <c r="AV1410" s="24"/>
      <c r="AW1410" s="24"/>
      <c r="AX1410" s="24"/>
      <c r="AY1410" s="24"/>
      <c r="AZ1410" s="24"/>
      <c r="BA1410" s="24"/>
      <c r="BB1410" s="24"/>
      <c r="BC1410" s="24"/>
      <c r="BD1410" s="24"/>
      <c r="BE1410" s="24"/>
      <c r="BF1410" s="24"/>
      <c r="BG1410" s="24"/>
      <c r="BH1410" s="24"/>
      <c r="BI1410" s="24"/>
      <c r="BJ1410" s="24"/>
      <c r="BK1410" s="24"/>
      <c r="BL1410" s="24"/>
      <c r="BM1410" s="24"/>
      <c r="BN1410" s="24"/>
      <c r="BO1410" s="24"/>
      <c r="BP1410" s="24"/>
      <c r="BQ1410" s="24"/>
      <c r="BR1410" s="24"/>
      <c r="BS1410" s="24"/>
      <c r="BT1410" s="24"/>
      <c r="BU1410" s="24"/>
      <c r="BV1410" s="24"/>
      <c r="BW1410" s="24"/>
      <c r="BX1410" s="24"/>
      <c r="BY1410" s="24"/>
      <c r="BZ1410" s="24"/>
      <c r="CA1410" s="24"/>
      <c r="CB1410" s="24"/>
      <c r="CC1410" s="24"/>
      <c r="CD1410" s="24"/>
      <c r="CE1410" s="24"/>
    </row>
    <row r="1411" spans="46:83" x14ac:dyDescent="0.15">
      <c r="AT1411" s="24"/>
      <c r="AU1411" s="24"/>
      <c r="AV1411" s="24"/>
      <c r="AW1411" s="24"/>
      <c r="AX1411" s="24"/>
      <c r="AY1411" s="24"/>
      <c r="AZ1411" s="24"/>
      <c r="BA1411" s="24"/>
      <c r="BB1411" s="24"/>
      <c r="BC1411" s="24"/>
      <c r="BD1411" s="24"/>
      <c r="BE1411" s="24"/>
      <c r="BF1411" s="24"/>
      <c r="BG1411" s="24"/>
      <c r="BH1411" s="24"/>
      <c r="BI1411" s="24"/>
      <c r="BJ1411" s="24"/>
      <c r="BK1411" s="24"/>
      <c r="BL1411" s="24"/>
      <c r="BM1411" s="24"/>
      <c r="BN1411" s="24"/>
      <c r="BO1411" s="24"/>
      <c r="BP1411" s="24"/>
      <c r="BQ1411" s="24"/>
      <c r="BR1411" s="24"/>
      <c r="BS1411" s="24"/>
      <c r="BT1411" s="24"/>
      <c r="BU1411" s="24"/>
      <c r="BV1411" s="24"/>
      <c r="BW1411" s="24"/>
      <c r="BX1411" s="24"/>
      <c r="BY1411" s="24"/>
      <c r="BZ1411" s="24"/>
      <c r="CA1411" s="24"/>
      <c r="CB1411" s="24"/>
      <c r="CC1411" s="24"/>
      <c r="CD1411" s="24"/>
      <c r="CE1411" s="24"/>
    </row>
    <row r="1412" spans="46:83" x14ac:dyDescent="0.15">
      <c r="AT1412" s="24"/>
      <c r="AU1412" s="24"/>
      <c r="AV1412" s="24"/>
      <c r="AW1412" s="24"/>
      <c r="AX1412" s="24"/>
      <c r="AY1412" s="24"/>
      <c r="AZ1412" s="24"/>
      <c r="BA1412" s="24"/>
      <c r="BB1412" s="24"/>
      <c r="BC1412" s="24"/>
      <c r="BD1412" s="24"/>
      <c r="BE1412" s="24"/>
      <c r="BF1412" s="24"/>
      <c r="BG1412" s="24"/>
      <c r="BH1412" s="24"/>
      <c r="BI1412" s="24"/>
      <c r="BJ1412" s="24"/>
      <c r="BK1412" s="24"/>
      <c r="BL1412" s="24"/>
      <c r="BM1412" s="24"/>
      <c r="BN1412" s="24"/>
      <c r="BO1412" s="24"/>
      <c r="BP1412" s="24"/>
      <c r="BQ1412" s="24"/>
      <c r="BR1412" s="24"/>
      <c r="BS1412" s="24"/>
      <c r="BT1412" s="24"/>
      <c r="BU1412" s="24"/>
      <c r="BV1412" s="24"/>
      <c r="BW1412" s="24"/>
      <c r="BX1412" s="24"/>
      <c r="BY1412" s="24"/>
      <c r="BZ1412" s="24"/>
      <c r="CA1412" s="24"/>
      <c r="CB1412" s="24"/>
      <c r="CC1412" s="24"/>
      <c r="CD1412" s="24"/>
      <c r="CE1412" s="24"/>
    </row>
    <row r="1413" spans="46:83" x14ac:dyDescent="0.15">
      <c r="AT1413" s="24"/>
      <c r="AU1413" s="24"/>
      <c r="AV1413" s="24"/>
      <c r="AW1413" s="24"/>
      <c r="AX1413" s="24"/>
      <c r="AY1413" s="24"/>
      <c r="AZ1413" s="24"/>
      <c r="BA1413" s="24"/>
      <c r="BB1413" s="24"/>
      <c r="BC1413" s="24"/>
      <c r="BD1413" s="24"/>
      <c r="BE1413" s="24"/>
      <c r="BF1413" s="24"/>
      <c r="BG1413" s="24"/>
      <c r="BH1413" s="24"/>
      <c r="BI1413" s="24"/>
      <c r="BJ1413" s="24"/>
      <c r="BK1413" s="24"/>
      <c r="BL1413" s="24"/>
      <c r="BM1413" s="24"/>
      <c r="BN1413" s="24"/>
      <c r="BO1413" s="24"/>
      <c r="BP1413" s="24"/>
      <c r="BQ1413" s="24"/>
      <c r="BR1413" s="24"/>
      <c r="BS1413" s="24"/>
      <c r="BT1413" s="24"/>
      <c r="BU1413" s="24"/>
      <c r="BV1413" s="24"/>
      <c r="BW1413" s="24"/>
      <c r="BX1413" s="24"/>
      <c r="BY1413" s="24"/>
      <c r="BZ1413" s="24"/>
      <c r="CA1413" s="24"/>
      <c r="CB1413" s="24"/>
      <c r="CC1413" s="24"/>
      <c r="CD1413" s="24"/>
      <c r="CE1413" s="24"/>
    </row>
    <row r="1414" spans="46:83" x14ac:dyDescent="0.15">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row>
    <row r="1415" spans="46:83" x14ac:dyDescent="0.15">
      <c r="AT1415" s="24"/>
      <c r="AU1415" s="24"/>
      <c r="AV1415" s="24"/>
      <c r="AW1415" s="24"/>
      <c r="AX1415" s="24"/>
      <c r="AY1415" s="24"/>
      <c r="AZ1415" s="24"/>
      <c r="BA1415" s="24"/>
      <c r="BB1415" s="24"/>
      <c r="BC1415" s="24"/>
      <c r="BD1415" s="24"/>
      <c r="BE1415" s="24"/>
      <c r="BF1415" s="24"/>
      <c r="BG1415" s="24"/>
      <c r="BH1415" s="24"/>
      <c r="BI1415" s="24"/>
      <c r="BJ1415" s="24"/>
      <c r="BK1415" s="24"/>
      <c r="BL1415" s="24"/>
      <c r="BM1415" s="24"/>
      <c r="BN1415" s="24"/>
      <c r="BO1415" s="24"/>
      <c r="BP1415" s="24"/>
      <c r="BQ1415" s="24"/>
      <c r="BR1415" s="24"/>
      <c r="BS1415" s="24"/>
      <c r="BT1415" s="24"/>
      <c r="BU1415" s="24"/>
      <c r="BV1415" s="24"/>
      <c r="BW1415" s="24"/>
      <c r="BX1415" s="24"/>
      <c r="BY1415" s="24"/>
      <c r="BZ1415" s="24"/>
      <c r="CA1415" s="24"/>
      <c r="CB1415" s="24"/>
      <c r="CC1415" s="24"/>
      <c r="CD1415" s="24"/>
      <c r="CE1415" s="24"/>
    </row>
    <row r="1416" spans="46:83" x14ac:dyDescent="0.15">
      <c r="AT1416" s="24"/>
      <c r="AU1416" s="24"/>
      <c r="AV1416" s="24"/>
      <c r="AW1416" s="24"/>
      <c r="AX1416" s="24"/>
      <c r="AY1416" s="24"/>
      <c r="AZ1416" s="24"/>
      <c r="BA1416" s="24"/>
      <c r="BB1416" s="24"/>
      <c r="BC1416" s="24"/>
      <c r="BD1416" s="24"/>
      <c r="BE1416" s="24"/>
      <c r="BF1416" s="24"/>
      <c r="BG1416" s="24"/>
      <c r="BH1416" s="24"/>
      <c r="BI1416" s="24"/>
      <c r="BJ1416" s="24"/>
      <c r="BK1416" s="24"/>
      <c r="BL1416" s="24"/>
      <c r="BM1416" s="24"/>
      <c r="BN1416" s="24"/>
      <c r="BO1416" s="24"/>
      <c r="BP1416" s="24"/>
      <c r="BQ1416" s="24"/>
      <c r="BR1416" s="24"/>
      <c r="BS1416" s="24"/>
      <c r="BT1416" s="24"/>
      <c r="BU1416" s="24"/>
      <c r="BV1416" s="24"/>
      <c r="BW1416" s="24"/>
      <c r="BX1416" s="24"/>
      <c r="BY1416" s="24"/>
      <c r="BZ1416" s="24"/>
      <c r="CA1416" s="24"/>
      <c r="CB1416" s="24"/>
      <c r="CC1416" s="24"/>
      <c r="CD1416" s="24"/>
      <c r="CE1416" s="24"/>
    </row>
    <row r="1417" spans="46:83" x14ac:dyDescent="0.15">
      <c r="AT1417" s="24"/>
      <c r="AU1417" s="24"/>
      <c r="AV1417" s="24"/>
      <c r="AW1417" s="24"/>
      <c r="AX1417" s="24"/>
      <c r="AY1417" s="24"/>
      <c r="AZ1417" s="24"/>
      <c r="BA1417" s="24"/>
      <c r="BB1417" s="24"/>
      <c r="BC1417" s="24"/>
      <c r="BD1417" s="24"/>
      <c r="BE1417" s="24"/>
      <c r="BF1417" s="24"/>
      <c r="BG1417" s="24"/>
      <c r="BH1417" s="24"/>
      <c r="BI1417" s="24"/>
      <c r="BJ1417" s="24"/>
      <c r="BK1417" s="24"/>
      <c r="BL1417" s="24"/>
      <c r="BM1417" s="24"/>
      <c r="BN1417" s="24"/>
      <c r="BO1417" s="24"/>
      <c r="BP1417" s="24"/>
      <c r="BQ1417" s="24"/>
      <c r="BR1417" s="24"/>
      <c r="BS1417" s="24"/>
      <c r="BT1417" s="24"/>
      <c r="BU1417" s="24"/>
      <c r="BV1417" s="24"/>
      <c r="BW1417" s="24"/>
      <c r="BX1417" s="24"/>
      <c r="BY1417" s="24"/>
      <c r="BZ1417" s="24"/>
      <c r="CA1417" s="24"/>
      <c r="CB1417" s="24"/>
      <c r="CC1417" s="24"/>
      <c r="CD1417" s="24"/>
      <c r="CE1417" s="24"/>
    </row>
    <row r="1418" spans="46:83" x14ac:dyDescent="0.15">
      <c r="AT1418" s="24"/>
      <c r="AU1418" s="24"/>
      <c r="AV1418" s="24"/>
      <c r="AW1418" s="24"/>
      <c r="AX1418" s="24"/>
      <c r="AY1418" s="24"/>
      <c r="AZ1418" s="24"/>
      <c r="BA1418" s="24"/>
      <c r="BB1418" s="24"/>
      <c r="BC1418" s="24"/>
      <c r="BD1418" s="24"/>
      <c r="BE1418" s="24"/>
      <c r="BF1418" s="24"/>
      <c r="BG1418" s="24"/>
      <c r="BH1418" s="24"/>
      <c r="BI1418" s="24"/>
      <c r="BJ1418" s="24"/>
      <c r="BK1418" s="24"/>
      <c r="BL1418" s="24"/>
      <c r="BM1418" s="24"/>
      <c r="BN1418" s="24"/>
      <c r="BO1418" s="24"/>
      <c r="BP1418" s="24"/>
      <c r="BQ1418" s="24"/>
      <c r="BR1418" s="24"/>
      <c r="BS1418" s="24"/>
      <c r="BT1418" s="24"/>
      <c r="BU1418" s="24"/>
      <c r="BV1418" s="24"/>
      <c r="BW1418" s="24"/>
      <c r="BX1418" s="24"/>
      <c r="BY1418" s="24"/>
      <c r="BZ1418" s="24"/>
      <c r="CA1418" s="24"/>
      <c r="CB1418" s="24"/>
      <c r="CC1418" s="24"/>
      <c r="CD1418" s="24"/>
      <c r="CE1418" s="24"/>
    </row>
    <row r="1419" spans="46:83" x14ac:dyDescent="0.15">
      <c r="AT1419" s="24"/>
      <c r="AU1419" s="24"/>
      <c r="AV1419" s="24"/>
      <c r="AW1419" s="24"/>
      <c r="AX1419" s="24"/>
      <c r="AY1419" s="24"/>
      <c r="AZ1419" s="24"/>
      <c r="BA1419" s="24"/>
      <c r="BB1419" s="24"/>
      <c r="BC1419" s="24"/>
      <c r="BD1419" s="24"/>
      <c r="BE1419" s="24"/>
      <c r="BF1419" s="24"/>
      <c r="BG1419" s="24"/>
      <c r="BH1419" s="24"/>
      <c r="BI1419" s="24"/>
      <c r="BJ1419" s="24"/>
      <c r="BK1419" s="24"/>
      <c r="BL1419" s="24"/>
      <c r="BM1419" s="24"/>
      <c r="BN1419" s="24"/>
      <c r="BO1419" s="24"/>
      <c r="BP1419" s="24"/>
      <c r="BQ1419" s="24"/>
      <c r="BR1419" s="24"/>
      <c r="BS1419" s="24"/>
      <c r="BT1419" s="24"/>
      <c r="BU1419" s="24"/>
      <c r="BV1419" s="24"/>
      <c r="BW1419" s="24"/>
      <c r="BX1419" s="24"/>
      <c r="BY1419" s="24"/>
      <c r="BZ1419" s="24"/>
      <c r="CA1419" s="24"/>
      <c r="CB1419" s="24"/>
      <c r="CC1419" s="24"/>
      <c r="CD1419" s="24"/>
      <c r="CE1419" s="24"/>
    </row>
    <row r="1420" spans="46:83" x14ac:dyDescent="0.15">
      <c r="AT1420" s="24"/>
      <c r="AU1420" s="24"/>
      <c r="AV1420" s="24"/>
      <c r="AW1420" s="24"/>
      <c r="AX1420" s="24"/>
      <c r="AY1420" s="24"/>
      <c r="AZ1420" s="24"/>
      <c r="BA1420" s="24"/>
      <c r="BB1420" s="24"/>
      <c r="BC1420" s="24"/>
      <c r="BD1420" s="24"/>
      <c r="BE1420" s="24"/>
      <c r="BF1420" s="24"/>
      <c r="BG1420" s="24"/>
      <c r="BH1420" s="24"/>
      <c r="BI1420" s="24"/>
      <c r="BJ1420" s="24"/>
      <c r="BK1420" s="24"/>
      <c r="BL1420" s="24"/>
      <c r="BM1420" s="24"/>
      <c r="BN1420" s="24"/>
      <c r="BO1420" s="24"/>
      <c r="BP1420" s="24"/>
      <c r="BQ1420" s="24"/>
      <c r="BR1420" s="24"/>
      <c r="BS1420" s="24"/>
      <c r="BT1420" s="24"/>
      <c r="BU1420" s="24"/>
      <c r="BV1420" s="24"/>
      <c r="BW1420" s="24"/>
      <c r="BX1420" s="24"/>
      <c r="BY1420" s="24"/>
      <c r="BZ1420" s="24"/>
      <c r="CA1420" s="24"/>
      <c r="CB1420" s="24"/>
      <c r="CC1420" s="24"/>
      <c r="CD1420" s="24"/>
      <c r="CE1420" s="24"/>
    </row>
    <row r="1421" spans="46:83" x14ac:dyDescent="0.15">
      <c r="AT1421" s="24"/>
      <c r="AU1421" s="24"/>
      <c r="AV1421" s="24"/>
      <c r="AW1421" s="24"/>
      <c r="AX1421" s="24"/>
      <c r="AY1421" s="24"/>
      <c r="AZ1421" s="24"/>
      <c r="BA1421" s="24"/>
      <c r="BB1421" s="24"/>
      <c r="BC1421" s="24"/>
      <c r="BD1421" s="24"/>
      <c r="BE1421" s="24"/>
      <c r="BF1421" s="24"/>
      <c r="BG1421" s="24"/>
      <c r="BH1421" s="24"/>
      <c r="BI1421" s="24"/>
      <c r="BJ1421" s="24"/>
      <c r="BK1421" s="24"/>
      <c r="BL1421" s="24"/>
      <c r="BM1421" s="24"/>
      <c r="BN1421" s="24"/>
      <c r="BO1421" s="24"/>
      <c r="BP1421" s="24"/>
      <c r="BQ1421" s="24"/>
      <c r="BR1421" s="24"/>
      <c r="BS1421" s="24"/>
      <c r="BT1421" s="24"/>
      <c r="BU1421" s="24"/>
      <c r="BV1421" s="24"/>
      <c r="BW1421" s="24"/>
      <c r="BX1421" s="24"/>
      <c r="BY1421" s="24"/>
      <c r="BZ1421" s="24"/>
      <c r="CA1421" s="24"/>
      <c r="CB1421" s="24"/>
      <c r="CC1421" s="24"/>
      <c r="CD1421" s="24"/>
      <c r="CE1421" s="24"/>
    </row>
    <row r="1422" spans="46:83" x14ac:dyDescent="0.15">
      <c r="AT1422" s="24"/>
      <c r="AU1422" s="24"/>
      <c r="AV1422" s="24"/>
      <c r="AW1422" s="24"/>
      <c r="AX1422" s="24"/>
      <c r="AY1422" s="24"/>
      <c r="AZ1422" s="24"/>
      <c r="BA1422" s="24"/>
      <c r="BB1422" s="24"/>
      <c r="BC1422" s="24"/>
      <c r="BD1422" s="24"/>
      <c r="BE1422" s="24"/>
      <c r="BF1422" s="24"/>
      <c r="BG1422" s="24"/>
      <c r="BH1422" s="24"/>
      <c r="BI1422" s="24"/>
      <c r="BJ1422" s="24"/>
      <c r="BK1422" s="24"/>
      <c r="BL1422" s="24"/>
      <c r="BM1422" s="24"/>
      <c r="BN1422" s="24"/>
      <c r="BO1422" s="24"/>
      <c r="BP1422" s="24"/>
      <c r="BQ1422" s="24"/>
      <c r="BR1422" s="24"/>
      <c r="BS1422" s="24"/>
      <c r="BT1422" s="24"/>
      <c r="BU1422" s="24"/>
      <c r="BV1422" s="24"/>
      <c r="BW1422" s="24"/>
      <c r="BX1422" s="24"/>
      <c r="BY1422" s="24"/>
      <c r="BZ1422" s="24"/>
      <c r="CA1422" s="24"/>
      <c r="CB1422" s="24"/>
      <c r="CC1422" s="24"/>
      <c r="CD1422" s="24"/>
      <c r="CE1422" s="24"/>
    </row>
    <row r="1423" spans="46:83" x14ac:dyDescent="0.15">
      <c r="AT1423" s="24"/>
      <c r="AU1423" s="24"/>
      <c r="AV1423" s="24"/>
      <c r="AW1423" s="24"/>
      <c r="AX1423" s="24"/>
      <c r="AY1423" s="24"/>
      <c r="AZ1423" s="24"/>
      <c r="BA1423" s="24"/>
      <c r="BB1423" s="24"/>
      <c r="BC1423" s="24"/>
      <c r="BD1423" s="24"/>
      <c r="BE1423" s="24"/>
      <c r="BF1423" s="24"/>
      <c r="BG1423" s="24"/>
      <c r="BH1423" s="24"/>
      <c r="BI1423" s="24"/>
      <c r="BJ1423" s="24"/>
      <c r="BK1423" s="24"/>
      <c r="BL1423" s="24"/>
      <c r="BM1423" s="24"/>
      <c r="BN1423" s="24"/>
      <c r="BO1423" s="24"/>
      <c r="BP1423" s="24"/>
      <c r="BQ1423" s="24"/>
      <c r="BR1423" s="24"/>
      <c r="BS1423" s="24"/>
      <c r="BT1423" s="24"/>
      <c r="BU1423" s="24"/>
      <c r="BV1423" s="24"/>
      <c r="BW1423" s="24"/>
      <c r="BX1423" s="24"/>
      <c r="BY1423" s="24"/>
      <c r="BZ1423" s="24"/>
      <c r="CA1423" s="24"/>
      <c r="CB1423" s="24"/>
      <c r="CC1423" s="24"/>
      <c r="CD1423" s="24"/>
      <c r="CE1423" s="24"/>
    </row>
    <row r="1424" spans="46:83" x14ac:dyDescent="0.15">
      <c r="AT1424" s="24"/>
      <c r="AU1424" s="24"/>
      <c r="AV1424" s="24"/>
      <c r="AW1424" s="24"/>
      <c r="AX1424" s="24"/>
      <c r="AY1424" s="24"/>
      <c r="AZ1424" s="24"/>
      <c r="BA1424" s="24"/>
      <c r="BB1424" s="24"/>
      <c r="BC1424" s="24"/>
      <c r="BD1424" s="24"/>
      <c r="BE1424" s="24"/>
      <c r="BF1424" s="24"/>
      <c r="BG1424" s="24"/>
      <c r="BH1424" s="24"/>
      <c r="BI1424" s="24"/>
      <c r="BJ1424" s="24"/>
      <c r="BK1424" s="24"/>
      <c r="BL1424" s="24"/>
      <c r="BM1424" s="24"/>
      <c r="BN1424" s="24"/>
      <c r="BO1424" s="24"/>
      <c r="BP1424" s="24"/>
      <c r="BQ1424" s="24"/>
      <c r="BR1424" s="24"/>
      <c r="BS1424" s="24"/>
      <c r="BT1424" s="24"/>
      <c r="BU1424" s="24"/>
      <c r="BV1424" s="24"/>
      <c r="BW1424" s="24"/>
      <c r="BX1424" s="24"/>
      <c r="BY1424" s="24"/>
      <c r="BZ1424" s="24"/>
      <c r="CA1424" s="24"/>
      <c r="CB1424" s="24"/>
      <c r="CC1424" s="24"/>
      <c r="CD1424" s="24"/>
      <c r="CE1424" s="24"/>
    </row>
    <row r="1425" spans="46:83" x14ac:dyDescent="0.15">
      <c r="AT1425" s="24"/>
      <c r="AU1425" s="24"/>
      <c r="AV1425" s="24"/>
      <c r="AW1425" s="24"/>
      <c r="AX1425" s="24"/>
      <c r="AY1425" s="24"/>
      <c r="AZ1425" s="24"/>
      <c r="BA1425" s="24"/>
      <c r="BB1425" s="24"/>
      <c r="BC1425" s="24"/>
      <c r="BD1425" s="24"/>
      <c r="BE1425" s="24"/>
      <c r="BF1425" s="24"/>
      <c r="BG1425" s="24"/>
      <c r="BH1425" s="24"/>
      <c r="BI1425" s="24"/>
      <c r="BJ1425" s="24"/>
      <c r="BK1425" s="24"/>
      <c r="BL1425" s="24"/>
      <c r="BM1425" s="24"/>
      <c r="BN1425" s="24"/>
      <c r="BO1425" s="24"/>
      <c r="BP1425" s="24"/>
      <c r="BQ1425" s="24"/>
      <c r="BR1425" s="24"/>
      <c r="BS1425" s="24"/>
      <c r="BT1425" s="24"/>
      <c r="BU1425" s="24"/>
      <c r="BV1425" s="24"/>
      <c r="BW1425" s="24"/>
      <c r="BX1425" s="24"/>
      <c r="BY1425" s="24"/>
      <c r="BZ1425" s="24"/>
      <c r="CA1425" s="24"/>
      <c r="CB1425" s="24"/>
      <c r="CC1425" s="24"/>
      <c r="CD1425" s="24"/>
      <c r="CE1425" s="24"/>
    </row>
    <row r="1426" spans="46:83" x14ac:dyDescent="0.15">
      <c r="AT1426" s="24"/>
      <c r="AU1426" s="24"/>
      <c r="AV1426" s="24"/>
      <c r="AW1426" s="24"/>
      <c r="AX1426" s="24"/>
      <c r="AY1426" s="24"/>
      <c r="AZ1426" s="24"/>
      <c r="BA1426" s="24"/>
      <c r="BB1426" s="24"/>
      <c r="BC1426" s="24"/>
      <c r="BD1426" s="24"/>
      <c r="BE1426" s="24"/>
      <c r="BF1426" s="24"/>
      <c r="BG1426" s="24"/>
      <c r="BH1426" s="24"/>
      <c r="BI1426" s="24"/>
      <c r="BJ1426" s="24"/>
      <c r="BK1426" s="24"/>
      <c r="BL1426" s="24"/>
      <c r="BM1426" s="24"/>
      <c r="BN1426" s="24"/>
      <c r="BO1426" s="24"/>
      <c r="BP1426" s="24"/>
      <c r="BQ1426" s="24"/>
      <c r="BR1426" s="24"/>
      <c r="BS1426" s="24"/>
      <c r="BT1426" s="24"/>
      <c r="BU1426" s="24"/>
      <c r="BV1426" s="24"/>
      <c r="BW1426" s="24"/>
      <c r="BX1426" s="24"/>
      <c r="BY1426" s="24"/>
      <c r="BZ1426" s="24"/>
      <c r="CA1426" s="24"/>
      <c r="CB1426" s="24"/>
      <c r="CC1426" s="24"/>
      <c r="CD1426" s="24"/>
      <c r="CE1426" s="24"/>
    </row>
    <row r="1427" spans="46:83" x14ac:dyDescent="0.15">
      <c r="AT1427" s="24"/>
      <c r="AU1427" s="24"/>
      <c r="AV1427" s="24"/>
      <c r="AW1427" s="24"/>
      <c r="AX1427" s="24"/>
      <c r="AY1427" s="24"/>
      <c r="AZ1427" s="24"/>
      <c r="BA1427" s="24"/>
      <c r="BB1427" s="24"/>
      <c r="BC1427" s="24"/>
      <c r="BD1427" s="24"/>
      <c r="BE1427" s="24"/>
      <c r="BF1427" s="24"/>
      <c r="BG1427" s="24"/>
      <c r="BH1427" s="24"/>
      <c r="BI1427" s="24"/>
      <c r="BJ1427" s="24"/>
      <c r="BK1427" s="24"/>
      <c r="BL1427" s="24"/>
      <c r="BM1427" s="24"/>
      <c r="BN1427" s="24"/>
      <c r="BO1427" s="24"/>
      <c r="BP1427" s="24"/>
      <c r="BQ1427" s="24"/>
      <c r="BR1427" s="24"/>
      <c r="BS1427" s="24"/>
      <c r="BT1427" s="24"/>
      <c r="BU1427" s="24"/>
      <c r="BV1427" s="24"/>
      <c r="BW1427" s="24"/>
      <c r="BX1427" s="24"/>
      <c r="BY1427" s="24"/>
      <c r="BZ1427" s="24"/>
      <c r="CA1427" s="24"/>
      <c r="CB1427" s="24"/>
      <c r="CC1427" s="24"/>
      <c r="CD1427" s="24"/>
      <c r="CE1427" s="24"/>
    </row>
    <row r="1428" spans="46:83" x14ac:dyDescent="0.15">
      <c r="AT1428" s="24"/>
      <c r="AU1428" s="24"/>
      <c r="AV1428" s="24"/>
      <c r="AW1428" s="24"/>
      <c r="AX1428" s="24"/>
      <c r="AY1428" s="24"/>
      <c r="AZ1428" s="24"/>
      <c r="BA1428" s="24"/>
      <c r="BB1428" s="24"/>
      <c r="BC1428" s="24"/>
      <c r="BD1428" s="24"/>
      <c r="BE1428" s="24"/>
      <c r="BF1428" s="24"/>
      <c r="BG1428" s="24"/>
      <c r="BH1428" s="24"/>
      <c r="BI1428" s="24"/>
      <c r="BJ1428" s="24"/>
      <c r="BK1428" s="24"/>
      <c r="BL1428" s="24"/>
      <c r="BM1428" s="24"/>
      <c r="BN1428" s="24"/>
      <c r="BO1428" s="24"/>
      <c r="BP1428" s="24"/>
      <c r="BQ1428" s="24"/>
      <c r="BR1428" s="24"/>
      <c r="BS1428" s="24"/>
      <c r="BT1428" s="24"/>
      <c r="BU1428" s="24"/>
      <c r="BV1428" s="24"/>
      <c r="BW1428" s="24"/>
      <c r="BX1428" s="24"/>
      <c r="BY1428" s="24"/>
      <c r="BZ1428" s="24"/>
      <c r="CA1428" s="24"/>
      <c r="CB1428" s="24"/>
      <c r="CC1428" s="24"/>
      <c r="CD1428" s="24"/>
      <c r="CE1428" s="24"/>
    </row>
    <row r="1429" spans="46:83" x14ac:dyDescent="0.15">
      <c r="AT1429" s="24"/>
      <c r="AU1429" s="24"/>
      <c r="AV1429" s="24"/>
      <c r="AW1429" s="24"/>
      <c r="AX1429" s="24"/>
      <c r="AY1429" s="24"/>
      <c r="AZ1429" s="24"/>
      <c r="BA1429" s="24"/>
      <c r="BB1429" s="24"/>
      <c r="BC1429" s="24"/>
      <c r="BD1429" s="24"/>
      <c r="BE1429" s="24"/>
      <c r="BF1429" s="24"/>
      <c r="BG1429" s="24"/>
      <c r="BH1429" s="24"/>
      <c r="BI1429" s="24"/>
      <c r="BJ1429" s="24"/>
      <c r="BK1429" s="24"/>
      <c r="BL1429" s="24"/>
      <c r="BM1429" s="24"/>
      <c r="BN1429" s="24"/>
      <c r="BO1429" s="24"/>
      <c r="BP1429" s="24"/>
      <c r="BQ1429" s="24"/>
      <c r="BR1429" s="24"/>
      <c r="BS1429" s="24"/>
      <c r="BT1429" s="24"/>
      <c r="BU1429" s="24"/>
      <c r="BV1429" s="24"/>
      <c r="BW1429" s="24"/>
      <c r="BX1429" s="24"/>
      <c r="BY1429" s="24"/>
      <c r="BZ1429" s="24"/>
      <c r="CA1429" s="24"/>
      <c r="CB1429" s="24"/>
      <c r="CC1429" s="24"/>
      <c r="CD1429" s="24"/>
      <c r="CE1429" s="24"/>
    </row>
    <row r="1430" spans="46:83" x14ac:dyDescent="0.15">
      <c r="AT1430" s="24"/>
      <c r="AU1430" s="24"/>
      <c r="AV1430" s="24"/>
      <c r="AW1430" s="24"/>
      <c r="AX1430" s="24"/>
      <c r="AY1430" s="24"/>
      <c r="AZ1430" s="24"/>
      <c r="BA1430" s="24"/>
      <c r="BB1430" s="24"/>
      <c r="BC1430" s="24"/>
      <c r="BD1430" s="24"/>
      <c r="BE1430" s="24"/>
      <c r="BF1430" s="24"/>
      <c r="BG1430" s="24"/>
      <c r="BH1430" s="24"/>
      <c r="BI1430" s="24"/>
      <c r="BJ1430" s="24"/>
      <c r="BK1430" s="24"/>
      <c r="BL1430" s="24"/>
      <c r="BM1430" s="24"/>
      <c r="BN1430" s="24"/>
      <c r="BO1430" s="24"/>
      <c r="BP1430" s="24"/>
      <c r="BQ1430" s="24"/>
      <c r="BR1430" s="24"/>
      <c r="BS1430" s="24"/>
      <c r="BT1430" s="24"/>
      <c r="BU1430" s="24"/>
      <c r="BV1430" s="24"/>
      <c r="BW1430" s="24"/>
      <c r="BX1430" s="24"/>
      <c r="BY1430" s="24"/>
      <c r="BZ1430" s="24"/>
      <c r="CA1430" s="24"/>
      <c r="CB1430" s="24"/>
      <c r="CC1430" s="24"/>
      <c r="CD1430" s="24"/>
      <c r="CE1430" s="24"/>
    </row>
    <row r="1431" spans="46:83" x14ac:dyDescent="0.15">
      <c r="AT1431" s="24"/>
      <c r="AU1431" s="24"/>
      <c r="AV1431" s="24"/>
      <c r="AW1431" s="24"/>
      <c r="AX1431" s="24"/>
      <c r="AY1431" s="24"/>
      <c r="AZ1431" s="24"/>
      <c r="BA1431" s="24"/>
      <c r="BB1431" s="24"/>
      <c r="BC1431" s="24"/>
      <c r="BD1431" s="24"/>
      <c r="BE1431" s="24"/>
      <c r="BF1431" s="24"/>
      <c r="BG1431" s="24"/>
      <c r="BH1431" s="24"/>
      <c r="BI1431" s="24"/>
      <c r="BJ1431" s="24"/>
      <c r="BK1431" s="24"/>
      <c r="BL1431" s="24"/>
      <c r="BM1431" s="24"/>
      <c r="BN1431" s="24"/>
      <c r="BO1431" s="24"/>
      <c r="BP1431" s="24"/>
      <c r="BQ1431" s="24"/>
      <c r="BR1431" s="24"/>
      <c r="BS1431" s="24"/>
      <c r="BT1431" s="24"/>
      <c r="BU1431" s="24"/>
      <c r="BV1431" s="24"/>
      <c r="BW1431" s="24"/>
      <c r="BX1431" s="24"/>
      <c r="BY1431" s="24"/>
      <c r="BZ1431" s="24"/>
      <c r="CA1431" s="24"/>
      <c r="CB1431" s="24"/>
      <c r="CC1431" s="24"/>
      <c r="CD1431" s="24"/>
      <c r="CE1431" s="24"/>
    </row>
    <row r="1432" spans="46:83" x14ac:dyDescent="0.15">
      <c r="AT1432" s="24"/>
      <c r="AU1432" s="24"/>
      <c r="AV1432" s="24"/>
      <c r="AW1432" s="24"/>
      <c r="AX1432" s="24"/>
      <c r="AY1432" s="24"/>
      <c r="AZ1432" s="24"/>
      <c r="BA1432" s="24"/>
      <c r="BB1432" s="24"/>
      <c r="BC1432" s="24"/>
      <c r="BD1432" s="24"/>
      <c r="BE1432" s="24"/>
      <c r="BF1432" s="24"/>
      <c r="BG1432" s="24"/>
      <c r="BH1432" s="24"/>
      <c r="BI1432" s="24"/>
      <c r="BJ1432" s="24"/>
      <c r="BK1432" s="24"/>
      <c r="BL1432" s="24"/>
      <c r="BM1432" s="24"/>
      <c r="BN1432" s="24"/>
      <c r="BO1432" s="24"/>
      <c r="BP1432" s="24"/>
      <c r="BQ1432" s="24"/>
      <c r="BR1432" s="24"/>
      <c r="BS1432" s="24"/>
      <c r="BT1432" s="24"/>
      <c r="BU1432" s="24"/>
      <c r="BV1432" s="24"/>
      <c r="BW1432" s="24"/>
      <c r="BX1432" s="24"/>
      <c r="BY1432" s="24"/>
      <c r="BZ1432" s="24"/>
      <c r="CA1432" s="24"/>
      <c r="CB1432" s="24"/>
      <c r="CC1432" s="24"/>
      <c r="CD1432" s="24"/>
      <c r="CE1432" s="24"/>
    </row>
    <row r="1433" spans="46:83" x14ac:dyDescent="0.15">
      <c r="AT1433" s="24"/>
      <c r="AU1433" s="24"/>
      <c r="AV1433" s="24"/>
      <c r="AW1433" s="24"/>
      <c r="AX1433" s="24"/>
      <c r="AY1433" s="24"/>
      <c r="AZ1433" s="24"/>
      <c r="BA1433" s="24"/>
      <c r="BB1433" s="24"/>
      <c r="BC1433" s="24"/>
      <c r="BD1433" s="24"/>
      <c r="BE1433" s="24"/>
      <c r="BF1433" s="24"/>
      <c r="BG1433" s="24"/>
      <c r="BH1433" s="24"/>
      <c r="BI1433" s="24"/>
      <c r="BJ1433" s="24"/>
      <c r="BK1433" s="24"/>
      <c r="BL1433" s="24"/>
      <c r="BM1433" s="24"/>
      <c r="BN1433" s="24"/>
      <c r="BO1433" s="24"/>
      <c r="BP1433" s="24"/>
      <c r="BQ1433" s="24"/>
      <c r="BR1433" s="24"/>
      <c r="BS1433" s="24"/>
      <c r="BT1433" s="24"/>
      <c r="BU1433" s="24"/>
      <c r="BV1433" s="24"/>
      <c r="BW1433" s="24"/>
      <c r="BX1433" s="24"/>
      <c r="BY1433" s="24"/>
      <c r="BZ1433" s="24"/>
      <c r="CA1433" s="24"/>
      <c r="CB1433" s="24"/>
      <c r="CC1433" s="24"/>
      <c r="CD1433" s="24"/>
      <c r="CE1433" s="24"/>
    </row>
    <row r="1434" spans="46:83" x14ac:dyDescent="0.15">
      <c r="AT1434" s="24"/>
      <c r="AU1434" s="24"/>
      <c r="AV1434" s="24"/>
      <c r="AW1434" s="24"/>
      <c r="AX1434" s="24"/>
      <c r="AY1434" s="24"/>
      <c r="AZ1434" s="24"/>
      <c r="BA1434" s="24"/>
      <c r="BB1434" s="24"/>
      <c r="BC1434" s="24"/>
      <c r="BD1434" s="24"/>
      <c r="BE1434" s="24"/>
      <c r="BF1434" s="24"/>
      <c r="BG1434" s="24"/>
      <c r="BH1434" s="24"/>
      <c r="BI1434" s="24"/>
      <c r="BJ1434" s="24"/>
      <c r="BK1434" s="24"/>
      <c r="BL1434" s="24"/>
      <c r="BM1434" s="24"/>
      <c r="BN1434" s="24"/>
      <c r="BO1434" s="24"/>
      <c r="BP1434" s="24"/>
      <c r="BQ1434" s="24"/>
      <c r="BR1434" s="24"/>
      <c r="BS1434" s="24"/>
      <c r="BT1434" s="24"/>
      <c r="BU1434" s="24"/>
      <c r="BV1434" s="24"/>
      <c r="BW1434" s="24"/>
      <c r="BX1434" s="24"/>
      <c r="BY1434" s="24"/>
      <c r="BZ1434" s="24"/>
      <c r="CA1434" s="24"/>
      <c r="CB1434" s="24"/>
      <c r="CC1434" s="24"/>
      <c r="CD1434" s="24"/>
      <c r="CE1434" s="24"/>
    </row>
    <row r="1435" spans="46:83" x14ac:dyDescent="0.15">
      <c r="AT1435" s="24"/>
      <c r="AU1435" s="24"/>
      <c r="AV1435" s="24"/>
      <c r="AW1435" s="24"/>
      <c r="AX1435" s="24"/>
      <c r="AY1435" s="24"/>
      <c r="AZ1435" s="24"/>
      <c r="BA1435" s="24"/>
      <c r="BB1435" s="24"/>
      <c r="BC1435" s="24"/>
      <c r="BD1435" s="24"/>
      <c r="BE1435" s="24"/>
      <c r="BF1435" s="24"/>
      <c r="BG1435" s="24"/>
      <c r="BH1435" s="24"/>
      <c r="BI1435" s="24"/>
      <c r="BJ1435" s="24"/>
      <c r="BK1435" s="24"/>
      <c r="BL1435" s="24"/>
      <c r="BM1435" s="24"/>
      <c r="BN1435" s="24"/>
      <c r="BO1435" s="24"/>
      <c r="BP1435" s="24"/>
      <c r="BQ1435" s="24"/>
      <c r="BR1435" s="24"/>
      <c r="BS1435" s="24"/>
      <c r="BT1435" s="24"/>
      <c r="BU1435" s="24"/>
      <c r="BV1435" s="24"/>
      <c r="BW1435" s="24"/>
      <c r="BX1435" s="24"/>
      <c r="BY1435" s="24"/>
      <c r="BZ1435" s="24"/>
      <c r="CA1435" s="24"/>
      <c r="CB1435" s="24"/>
      <c r="CC1435" s="24"/>
      <c r="CD1435" s="24"/>
      <c r="CE1435" s="24"/>
    </row>
    <row r="1436" spans="46:83" x14ac:dyDescent="0.15">
      <c r="AT1436" s="24"/>
      <c r="AU1436" s="24"/>
      <c r="AV1436" s="24"/>
      <c r="AW1436" s="24"/>
      <c r="AX1436" s="24"/>
      <c r="AY1436" s="24"/>
      <c r="AZ1436" s="24"/>
      <c r="BA1436" s="24"/>
      <c r="BB1436" s="24"/>
      <c r="BC1436" s="24"/>
      <c r="BD1436" s="24"/>
      <c r="BE1436" s="24"/>
      <c r="BF1436" s="24"/>
      <c r="BG1436" s="24"/>
      <c r="BH1436" s="24"/>
      <c r="BI1436" s="24"/>
      <c r="BJ1436" s="24"/>
      <c r="BK1436" s="24"/>
      <c r="BL1436" s="24"/>
      <c r="BM1436" s="24"/>
      <c r="BN1436" s="24"/>
      <c r="BO1436" s="24"/>
      <c r="BP1436" s="24"/>
      <c r="BQ1436" s="24"/>
      <c r="BR1436" s="24"/>
      <c r="BS1436" s="24"/>
      <c r="BT1436" s="24"/>
      <c r="BU1436" s="24"/>
      <c r="BV1436" s="24"/>
      <c r="BW1436" s="24"/>
      <c r="BX1436" s="24"/>
      <c r="BY1436" s="24"/>
      <c r="BZ1436" s="24"/>
      <c r="CA1436" s="24"/>
      <c r="CB1436" s="24"/>
      <c r="CC1436" s="24"/>
      <c r="CD1436" s="24"/>
      <c r="CE1436" s="24"/>
    </row>
    <row r="1437" spans="46:83" x14ac:dyDescent="0.15">
      <c r="AT1437" s="24"/>
      <c r="AU1437" s="24"/>
      <c r="AV1437" s="24"/>
      <c r="AW1437" s="24"/>
      <c r="AX1437" s="24"/>
      <c r="AY1437" s="24"/>
      <c r="AZ1437" s="24"/>
      <c r="BA1437" s="24"/>
      <c r="BB1437" s="24"/>
      <c r="BC1437" s="24"/>
      <c r="BD1437" s="24"/>
      <c r="BE1437" s="24"/>
      <c r="BF1437" s="24"/>
      <c r="BG1437" s="24"/>
      <c r="BH1437" s="24"/>
      <c r="BI1437" s="24"/>
      <c r="BJ1437" s="24"/>
      <c r="BK1437" s="24"/>
      <c r="BL1437" s="24"/>
      <c r="BM1437" s="24"/>
      <c r="BN1437" s="24"/>
      <c r="BO1437" s="24"/>
      <c r="BP1437" s="24"/>
      <c r="BQ1437" s="24"/>
      <c r="BR1437" s="24"/>
      <c r="BS1437" s="24"/>
      <c r="BT1437" s="24"/>
      <c r="BU1437" s="24"/>
      <c r="BV1437" s="24"/>
      <c r="BW1437" s="24"/>
      <c r="BX1437" s="24"/>
      <c r="BY1437" s="24"/>
      <c r="BZ1437" s="24"/>
      <c r="CA1437" s="24"/>
      <c r="CB1437" s="24"/>
      <c r="CC1437" s="24"/>
      <c r="CD1437" s="24"/>
      <c r="CE1437" s="24"/>
    </row>
    <row r="1438" spans="46:83" x14ac:dyDescent="0.15">
      <c r="AT1438" s="24"/>
      <c r="AU1438" s="24"/>
      <c r="AV1438" s="24"/>
      <c r="AW1438" s="24"/>
      <c r="AX1438" s="24"/>
      <c r="AY1438" s="24"/>
      <c r="AZ1438" s="24"/>
      <c r="BA1438" s="24"/>
      <c r="BB1438" s="24"/>
      <c r="BC1438" s="24"/>
      <c r="BD1438" s="24"/>
      <c r="BE1438" s="24"/>
      <c r="BF1438" s="24"/>
      <c r="BG1438" s="24"/>
      <c r="BH1438" s="24"/>
      <c r="BI1438" s="24"/>
      <c r="BJ1438" s="24"/>
      <c r="BK1438" s="24"/>
      <c r="BL1438" s="24"/>
      <c r="BM1438" s="24"/>
      <c r="BN1438" s="24"/>
      <c r="BO1438" s="24"/>
      <c r="BP1438" s="24"/>
      <c r="BQ1438" s="24"/>
      <c r="BR1438" s="24"/>
      <c r="BS1438" s="24"/>
      <c r="BT1438" s="24"/>
      <c r="BU1438" s="24"/>
      <c r="BV1438" s="24"/>
      <c r="BW1438" s="24"/>
      <c r="BX1438" s="24"/>
      <c r="BY1438" s="24"/>
      <c r="BZ1438" s="24"/>
      <c r="CA1438" s="24"/>
      <c r="CB1438" s="24"/>
      <c r="CC1438" s="24"/>
      <c r="CD1438" s="24"/>
      <c r="CE1438" s="24"/>
    </row>
    <row r="1439" spans="46:83" x14ac:dyDescent="0.15">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row>
    <row r="1440" spans="46:83" x14ac:dyDescent="0.15">
      <c r="AT1440" s="24"/>
      <c r="AU1440" s="24"/>
      <c r="AV1440" s="24"/>
      <c r="AW1440" s="24"/>
      <c r="AX1440" s="24"/>
      <c r="AY1440" s="24"/>
      <c r="AZ1440" s="24"/>
      <c r="BA1440" s="24"/>
      <c r="BB1440" s="24"/>
      <c r="BC1440" s="24"/>
      <c r="BD1440" s="24"/>
      <c r="BE1440" s="24"/>
      <c r="BF1440" s="24"/>
      <c r="BG1440" s="24"/>
      <c r="BH1440" s="24"/>
      <c r="BI1440" s="24"/>
      <c r="BJ1440" s="24"/>
      <c r="BK1440" s="24"/>
      <c r="BL1440" s="24"/>
      <c r="BM1440" s="24"/>
      <c r="BN1440" s="24"/>
      <c r="BO1440" s="24"/>
      <c r="BP1440" s="24"/>
      <c r="BQ1440" s="24"/>
      <c r="BR1440" s="24"/>
      <c r="BS1440" s="24"/>
      <c r="BT1440" s="24"/>
      <c r="BU1440" s="24"/>
      <c r="BV1440" s="24"/>
      <c r="BW1440" s="24"/>
      <c r="BX1440" s="24"/>
      <c r="BY1440" s="24"/>
      <c r="BZ1440" s="24"/>
      <c r="CA1440" s="24"/>
      <c r="CB1440" s="24"/>
      <c r="CC1440" s="24"/>
      <c r="CD1440" s="24"/>
      <c r="CE1440" s="24"/>
    </row>
    <row r="1441" spans="46:83" x14ac:dyDescent="0.15">
      <c r="AT1441" s="24"/>
      <c r="AU1441" s="24"/>
      <c r="AV1441" s="24"/>
      <c r="AW1441" s="24"/>
      <c r="AX1441" s="24"/>
      <c r="AY1441" s="24"/>
      <c r="AZ1441" s="24"/>
      <c r="BA1441" s="24"/>
      <c r="BB1441" s="24"/>
      <c r="BC1441" s="24"/>
      <c r="BD1441" s="24"/>
      <c r="BE1441" s="24"/>
      <c r="BF1441" s="24"/>
      <c r="BG1441" s="24"/>
      <c r="BH1441" s="24"/>
      <c r="BI1441" s="24"/>
      <c r="BJ1441" s="24"/>
      <c r="BK1441" s="24"/>
      <c r="BL1441" s="24"/>
      <c r="BM1441" s="24"/>
      <c r="BN1441" s="24"/>
      <c r="BO1441" s="24"/>
      <c r="BP1441" s="24"/>
      <c r="BQ1441" s="24"/>
      <c r="BR1441" s="24"/>
      <c r="BS1441" s="24"/>
      <c r="BT1441" s="24"/>
      <c r="BU1441" s="24"/>
      <c r="BV1441" s="24"/>
      <c r="BW1441" s="24"/>
      <c r="BX1441" s="24"/>
      <c r="BY1441" s="24"/>
      <c r="BZ1441" s="24"/>
      <c r="CA1441" s="24"/>
      <c r="CB1441" s="24"/>
      <c r="CC1441" s="24"/>
      <c r="CD1441" s="24"/>
      <c r="CE1441" s="24"/>
    </row>
    <row r="1442" spans="46:83" x14ac:dyDescent="0.15">
      <c r="AT1442" s="24"/>
      <c r="AU1442" s="24"/>
      <c r="AV1442" s="24"/>
      <c r="AW1442" s="24"/>
      <c r="AX1442" s="24"/>
      <c r="AY1442" s="24"/>
      <c r="AZ1442" s="24"/>
      <c r="BA1442" s="24"/>
      <c r="BB1442" s="24"/>
      <c r="BC1442" s="24"/>
      <c r="BD1442" s="24"/>
      <c r="BE1442" s="24"/>
      <c r="BF1442" s="24"/>
      <c r="BG1442" s="24"/>
      <c r="BH1442" s="24"/>
      <c r="BI1442" s="24"/>
      <c r="BJ1442" s="24"/>
      <c r="BK1442" s="24"/>
      <c r="BL1442" s="24"/>
      <c r="BM1442" s="24"/>
      <c r="BN1442" s="24"/>
      <c r="BO1442" s="24"/>
      <c r="BP1442" s="24"/>
      <c r="BQ1442" s="24"/>
      <c r="BR1442" s="24"/>
      <c r="BS1442" s="24"/>
      <c r="BT1442" s="24"/>
      <c r="BU1442" s="24"/>
      <c r="BV1442" s="24"/>
      <c r="BW1442" s="24"/>
      <c r="BX1442" s="24"/>
      <c r="BY1442" s="24"/>
      <c r="BZ1442" s="24"/>
      <c r="CA1442" s="24"/>
      <c r="CB1442" s="24"/>
      <c r="CC1442" s="24"/>
      <c r="CD1442" s="24"/>
      <c r="CE1442" s="24"/>
    </row>
    <row r="1443" spans="46:83" x14ac:dyDescent="0.15">
      <c r="AT1443" s="24"/>
      <c r="AU1443" s="24"/>
      <c r="AV1443" s="24"/>
      <c r="AW1443" s="24"/>
      <c r="AX1443" s="24"/>
      <c r="AY1443" s="24"/>
      <c r="AZ1443" s="24"/>
      <c r="BA1443" s="24"/>
      <c r="BB1443" s="24"/>
      <c r="BC1443" s="24"/>
      <c r="BD1443" s="24"/>
      <c r="BE1443" s="24"/>
      <c r="BF1443" s="24"/>
      <c r="BG1443" s="24"/>
      <c r="BH1443" s="24"/>
      <c r="BI1443" s="24"/>
      <c r="BJ1443" s="24"/>
      <c r="BK1443" s="24"/>
      <c r="BL1443" s="24"/>
      <c r="BM1443" s="24"/>
      <c r="BN1443" s="24"/>
      <c r="BO1443" s="24"/>
      <c r="BP1443" s="24"/>
      <c r="BQ1443" s="24"/>
      <c r="BR1443" s="24"/>
      <c r="BS1443" s="24"/>
      <c r="BT1443" s="24"/>
      <c r="BU1443" s="24"/>
      <c r="BV1443" s="24"/>
      <c r="BW1443" s="24"/>
      <c r="BX1443" s="24"/>
      <c r="BY1443" s="24"/>
      <c r="BZ1443" s="24"/>
      <c r="CA1443" s="24"/>
      <c r="CB1443" s="24"/>
      <c r="CC1443" s="24"/>
      <c r="CD1443" s="24"/>
      <c r="CE1443" s="24"/>
    </row>
    <row r="1444" spans="46:83" x14ac:dyDescent="0.15">
      <c r="AT1444" s="24"/>
      <c r="AU1444" s="24"/>
      <c r="AV1444" s="24"/>
      <c r="AW1444" s="24"/>
      <c r="AX1444" s="24"/>
      <c r="AY1444" s="24"/>
      <c r="AZ1444" s="24"/>
      <c r="BA1444" s="24"/>
      <c r="BB1444" s="24"/>
      <c r="BC1444" s="24"/>
      <c r="BD1444" s="24"/>
      <c r="BE1444" s="24"/>
      <c r="BF1444" s="24"/>
      <c r="BG1444" s="24"/>
      <c r="BH1444" s="24"/>
      <c r="BI1444" s="24"/>
      <c r="BJ1444" s="24"/>
      <c r="BK1444" s="24"/>
      <c r="BL1444" s="24"/>
      <c r="BM1444" s="24"/>
      <c r="BN1444" s="24"/>
      <c r="BO1444" s="24"/>
      <c r="BP1444" s="24"/>
      <c r="BQ1444" s="24"/>
      <c r="BR1444" s="24"/>
      <c r="BS1444" s="24"/>
      <c r="BT1444" s="24"/>
      <c r="BU1444" s="24"/>
      <c r="BV1444" s="24"/>
      <c r="BW1444" s="24"/>
      <c r="BX1444" s="24"/>
      <c r="BY1444" s="24"/>
      <c r="BZ1444" s="24"/>
      <c r="CA1444" s="24"/>
      <c r="CB1444" s="24"/>
      <c r="CC1444" s="24"/>
      <c r="CD1444" s="24"/>
      <c r="CE1444" s="24"/>
    </row>
    <row r="1445" spans="46:83" x14ac:dyDescent="0.15">
      <c r="AT1445" s="24"/>
      <c r="AU1445" s="24"/>
      <c r="AV1445" s="24"/>
      <c r="AW1445" s="24"/>
      <c r="AX1445" s="24"/>
      <c r="AY1445" s="24"/>
      <c r="AZ1445" s="24"/>
      <c r="BA1445" s="24"/>
      <c r="BB1445" s="24"/>
      <c r="BC1445" s="24"/>
      <c r="BD1445" s="24"/>
      <c r="BE1445" s="24"/>
      <c r="BF1445" s="24"/>
      <c r="BG1445" s="24"/>
      <c r="BH1445" s="24"/>
      <c r="BI1445" s="24"/>
      <c r="BJ1445" s="24"/>
      <c r="BK1445" s="24"/>
      <c r="BL1445" s="24"/>
      <c r="BM1445" s="24"/>
      <c r="BN1445" s="24"/>
      <c r="BO1445" s="24"/>
      <c r="BP1445" s="24"/>
      <c r="BQ1445" s="24"/>
      <c r="BR1445" s="24"/>
      <c r="BS1445" s="24"/>
      <c r="BT1445" s="24"/>
      <c r="BU1445" s="24"/>
      <c r="BV1445" s="24"/>
      <c r="BW1445" s="24"/>
      <c r="BX1445" s="24"/>
      <c r="BY1445" s="24"/>
      <c r="BZ1445" s="24"/>
      <c r="CA1445" s="24"/>
      <c r="CB1445" s="24"/>
      <c r="CC1445" s="24"/>
      <c r="CD1445" s="24"/>
      <c r="CE1445" s="24"/>
    </row>
    <row r="1446" spans="46:83" x14ac:dyDescent="0.15">
      <c r="AT1446" s="24"/>
      <c r="AU1446" s="24"/>
      <c r="AV1446" s="24"/>
      <c r="AW1446" s="24"/>
      <c r="AX1446" s="24"/>
      <c r="AY1446" s="24"/>
      <c r="AZ1446" s="24"/>
      <c r="BA1446" s="24"/>
      <c r="BB1446" s="24"/>
      <c r="BC1446" s="24"/>
      <c r="BD1446" s="24"/>
      <c r="BE1446" s="24"/>
      <c r="BF1446" s="24"/>
      <c r="BG1446" s="24"/>
      <c r="BH1446" s="24"/>
      <c r="BI1446" s="24"/>
      <c r="BJ1446" s="24"/>
      <c r="BK1446" s="24"/>
      <c r="BL1446" s="24"/>
      <c r="BM1446" s="24"/>
      <c r="BN1446" s="24"/>
      <c r="BO1446" s="24"/>
      <c r="BP1446" s="24"/>
      <c r="BQ1446" s="24"/>
      <c r="BR1446" s="24"/>
      <c r="BS1446" s="24"/>
      <c r="BT1446" s="24"/>
      <c r="BU1446" s="24"/>
      <c r="BV1446" s="24"/>
      <c r="BW1446" s="24"/>
      <c r="BX1446" s="24"/>
      <c r="BY1446" s="24"/>
      <c r="BZ1446" s="24"/>
      <c r="CA1446" s="24"/>
      <c r="CB1446" s="24"/>
      <c r="CC1446" s="24"/>
      <c r="CD1446" s="24"/>
      <c r="CE1446" s="24"/>
    </row>
    <row r="1447" spans="46:83" x14ac:dyDescent="0.15">
      <c r="AT1447" s="24"/>
      <c r="AU1447" s="24"/>
      <c r="AV1447" s="24"/>
      <c r="AW1447" s="24"/>
      <c r="AX1447" s="24"/>
      <c r="AY1447" s="24"/>
      <c r="AZ1447" s="24"/>
      <c r="BA1447" s="24"/>
      <c r="BB1447" s="24"/>
      <c r="BC1447" s="24"/>
      <c r="BD1447" s="24"/>
      <c r="BE1447" s="24"/>
      <c r="BF1447" s="24"/>
      <c r="BG1447" s="24"/>
      <c r="BH1447" s="24"/>
      <c r="BI1447" s="24"/>
      <c r="BJ1447" s="24"/>
      <c r="BK1447" s="24"/>
      <c r="BL1447" s="24"/>
      <c r="BM1447" s="24"/>
      <c r="BN1447" s="24"/>
      <c r="BO1447" s="24"/>
      <c r="BP1447" s="24"/>
      <c r="BQ1447" s="24"/>
      <c r="BR1447" s="24"/>
      <c r="BS1447" s="24"/>
      <c r="BT1447" s="24"/>
      <c r="BU1447" s="24"/>
      <c r="BV1447" s="24"/>
      <c r="BW1447" s="24"/>
      <c r="BX1447" s="24"/>
      <c r="BY1447" s="24"/>
      <c r="BZ1447" s="24"/>
      <c r="CA1447" s="24"/>
      <c r="CB1447" s="24"/>
      <c r="CC1447" s="24"/>
      <c r="CD1447" s="24"/>
      <c r="CE1447" s="24"/>
    </row>
    <row r="1448" spans="46:83" x14ac:dyDescent="0.15">
      <c r="AT1448" s="24"/>
      <c r="AU1448" s="24"/>
      <c r="AV1448" s="24"/>
      <c r="AW1448" s="24"/>
      <c r="AX1448" s="24"/>
      <c r="AY1448" s="24"/>
      <c r="AZ1448" s="24"/>
      <c r="BA1448" s="24"/>
      <c r="BB1448" s="24"/>
      <c r="BC1448" s="24"/>
      <c r="BD1448" s="24"/>
      <c r="BE1448" s="24"/>
      <c r="BF1448" s="24"/>
      <c r="BG1448" s="24"/>
      <c r="BH1448" s="24"/>
      <c r="BI1448" s="24"/>
      <c r="BJ1448" s="24"/>
      <c r="BK1448" s="24"/>
      <c r="BL1448" s="24"/>
      <c r="BM1448" s="24"/>
      <c r="BN1448" s="24"/>
      <c r="BO1448" s="24"/>
      <c r="BP1448" s="24"/>
      <c r="BQ1448" s="24"/>
      <c r="BR1448" s="24"/>
      <c r="BS1448" s="24"/>
      <c r="BT1448" s="24"/>
      <c r="BU1448" s="24"/>
      <c r="BV1448" s="24"/>
      <c r="BW1448" s="24"/>
      <c r="BX1448" s="24"/>
      <c r="BY1448" s="24"/>
      <c r="BZ1448" s="24"/>
      <c r="CA1448" s="24"/>
      <c r="CB1448" s="24"/>
      <c r="CC1448" s="24"/>
      <c r="CD1448" s="24"/>
      <c r="CE1448" s="24"/>
    </row>
    <row r="1449" spans="46:83" x14ac:dyDescent="0.15">
      <c r="AT1449" s="24"/>
      <c r="AU1449" s="24"/>
      <c r="AV1449" s="24"/>
      <c r="AW1449" s="24"/>
      <c r="AX1449" s="24"/>
      <c r="AY1449" s="24"/>
      <c r="AZ1449" s="24"/>
      <c r="BA1449" s="24"/>
      <c r="BB1449" s="24"/>
      <c r="BC1449" s="24"/>
      <c r="BD1449" s="24"/>
      <c r="BE1449" s="24"/>
      <c r="BF1449" s="24"/>
      <c r="BG1449" s="24"/>
      <c r="BH1449" s="24"/>
      <c r="BI1449" s="24"/>
      <c r="BJ1449" s="24"/>
      <c r="BK1449" s="24"/>
      <c r="BL1449" s="24"/>
      <c r="BM1449" s="24"/>
      <c r="BN1449" s="24"/>
      <c r="BO1449" s="24"/>
      <c r="BP1449" s="24"/>
      <c r="BQ1449" s="24"/>
      <c r="BR1449" s="24"/>
      <c r="BS1449" s="24"/>
      <c r="BT1449" s="24"/>
      <c r="BU1449" s="24"/>
      <c r="BV1449" s="24"/>
      <c r="BW1449" s="24"/>
      <c r="BX1449" s="24"/>
      <c r="BY1449" s="24"/>
      <c r="BZ1449" s="24"/>
      <c r="CA1449" s="24"/>
      <c r="CB1449" s="24"/>
      <c r="CC1449" s="24"/>
      <c r="CD1449" s="24"/>
      <c r="CE1449" s="24"/>
    </row>
    <row r="1450" spans="46:83" x14ac:dyDescent="0.15">
      <c r="AT1450" s="24"/>
      <c r="AU1450" s="24"/>
      <c r="AV1450" s="24"/>
      <c r="AW1450" s="24"/>
      <c r="AX1450" s="24"/>
      <c r="AY1450" s="24"/>
      <c r="AZ1450" s="24"/>
      <c r="BA1450" s="24"/>
      <c r="BB1450" s="24"/>
      <c r="BC1450" s="24"/>
      <c r="BD1450" s="24"/>
      <c r="BE1450" s="24"/>
      <c r="BF1450" s="24"/>
      <c r="BG1450" s="24"/>
      <c r="BH1450" s="24"/>
      <c r="BI1450" s="24"/>
      <c r="BJ1450" s="24"/>
      <c r="BK1450" s="24"/>
      <c r="BL1450" s="24"/>
      <c r="BM1450" s="24"/>
      <c r="BN1450" s="24"/>
      <c r="BO1450" s="24"/>
      <c r="BP1450" s="24"/>
      <c r="BQ1450" s="24"/>
      <c r="BR1450" s="24"/>
      <c r="BS1450" s="24"/>
      <c r="BT1450" s="24"/>
      <c r="BU1450" s="24"/>
      <c r="BV1450" s="24"/>
      <c r="BW1450" s="24"/>
      <c r="BX1450" s="24"/>
      <c r="BY1450" s="24"/>
      <c r="BZ1450" s="24"/>
      <c r="CA1450" s="24"/>
      <c r="CB1450" s="24"/>
      <c r="CC1450" s="24"/>
      <c r="CD1450" s="24"/>
      <c r="CE1450" s="24"/>
    </row>
    <row r="1451" spans="46:83" x14ac:dyDescent="0.15">
      <c r="AT1451" s="24"/>
      <c r="AU1451" s="24"/>
      <c r="AV1451" s="24"/>
      <c r="AW1451" s="24"/>
      <c r="AX1451" s="24"/>
      <c r="AY1451" s="24"/>
      <c r="AZ1451" s="24"/>
      <c r="BA1451" s="24"/>
      <c r="BB1451" s="24"/>
      <c r="BC1451" s="24"/>
      <c r="BD1451" s="24"/>
      <c r="BE1451" s="24"/>
      <c r="BF1451" s="24"/>
      <c r="BG1451" s="24"/>
      <c r="BH1451" s="24"/>
      <c r="BI1451" s="24"/>
      <c r="BJ1451" s="24"/>
      <c r="BK1451" s="24"/>
      <c r="BL1451" s="24"/>
      <c r="BM1451" s="24"/>
      <c r="BN1451" s="24"/>
      <c r="BO1451" s="24"/>
      <c r="BP1451" s="24"/>
      <c r="BQ1451" s="24"/>
      <c r="BR1451" s="24"/>
      <c r="BS1451" s="24"/>
      <c r="BT1451" s="24"/>
      <c r="BU1451" s="24"/>
      <c r="BV1451" s="24"/>
      <c r="BW1451" s="24"/>
      <c r="BX1451" s="24"/>
      <c r="BY1451" s="24"/>
      <c r="BZ1451" s="24"/>
      <c r="CA1451" s="24"/>
      <c r="CB1451" s="24"/>
      <c r="CC1451" s="24"/>
      <c r="CD1451" s="24"/>
      <c r="CE1451" s="24"/>
    </row>
    <row r="1452" spans="46:83" x14ac:dyDescent="0.15">
      <c r="AT1452" s="24"/>
      <c r="AU1452" s="24"/>
      <c r="AV1452" s="24"/>
      <c r="AW1452" s="24"/>
      <c r="AX1452" s="24"/>
      <c r="AY1452" s="24"/>
      <c r="AZ1452" s="24"/>
      <c r="BA1452" s="24"/>
      <c r="BB1452" s="24"/>
      <c r="BC1452" s="24"/>
      <c r="BD1452" s="24"/>
      <c r="BE1452" s="24"/>
      <c r="BF1452" s="24"/>
      <c r="BG1452" s="24"/>
      <c r="BH1452" s="24"/>
      <c r="BI1452" s="24"/>
      <c r="BJ1452" s="24"/>
      <c r="BK1452" s="24"/>
      <c r="BL1452" s="24"/>
      <c r="BM1452" s="24"/>
      <c r="BN1452" s="24"/>
      <c r="BO1452" s="24"/>
      <c r="BP1452" s="24"/>
      <c r="BQ1452" s="24"/>
      <c r="BR1452" s="24"/>
      <c r="BS1452" s="24"/>
      <c r="BT1452" s="24"/>
      <c r="BU1452" s="24"/>
      <c r="BV1452" s="24"/>
      <c r="BW1452" s="24"/>
      <c r="BX1452" s="24"/>
      <c r="BY1452" s="24"/>
      <c r="BZ1452" s="24"/>
      <c r="CA1452" s="24"/>
      <c r="CB1452" s="24"/>
      <c r="CC1452" s="24"/>
      <c r="CD1452" s="24"/>
      <c r="CE1452" s="24"/>
    </row>
    <row r="1453" spans="46:83" x14ac:dyDescent="0.15">
      <c r="AT1453" s="24"/>
      <c r="AU1453" s="24"/>
      <c r="AV1453" s="24"/>
      <c r="AW1453" s="24"/>
      <c r="AX1453" s="24"/>
      <c r="AY1453" s="24"/>
      <c r="AZ1453" s="24"/>
      <c r="BA1453" s="24"/>
      <c r="BB1453" s="24"/>
      <c r="BC1453" s="24"/>
      <c r="BD1453" s="24"/>
      <c r="BE1453" s="24"/>
      <c r="BF1453" s="24"/>
      <c r="BG1453" s="24"/>
      <c r="BH1453" s="24"/>
      <c r="BI1453" s="24"/>
      <c r="BJ1453" s="24"/>
      <c r="BK1453" s="24"/>
      <c r="BL1453" s="24"/>
      <c r="BM1453" s="24"/>
      <c r="BN1453" s="24"/>
      <c r="BO1453" s="24"/>
      <c r="BP1453" s="24"/>
      <c r="BQ1453" s="24"/>
      <c r="BR1453" s="24"/>
      <c r="BS1453" s="24"/>
      <c r="BT1453" s="24"/>
      <c r="BU1453" s="24"/>
      <c r="BV1453" s="24"/>
      <c r="BW1453" s="24"/>
      <c r="BX1453" s="24"/>
      <c r="BY1453" s="24"/>
      <c r="BZ1453" s="24"/>
      <c r="CA1453" s="24"/>
      <c r="CB1453" s="24"/>
      <c r="CC1453" s="24"/>
      <c r="CD1453" s="24"/>
      <c r="CE1453" s="24"/>
    </row>
    <row r="1454" spans="46:83" x14ac:dyDescent="0.15">
      <c r="AT1454" s="24"/>
      <c r="AU1454" s="24"/>
      <c r="AV1454" s="24"/>
      <c r="AW1454" s="24"/>
      <c r="AX1454" s="24"/>
      <c r="AY1454" s="24"/>
      <c r="AZ1454" s="24"/>
      <c r="BA1454" s="24"/>
      <c r="BB1454" s="24"/>
      <c r="BC1454" s="24"/>
      <c r="BD1454" s="24"/>
      <c r="BE1454" s="24"/>
      <c r="BF1454" s="24"/>
      <c r="BG1454" s="24"/>
      <c r="BH1454" s="24"/>
      <c r="BI1454" s="24"/>
      <c r="BJ1454" s="24"/>
      <c r="BK1454" s="24"/>
      <c r="BL1454" s="24"/>
      <c r="BM1454" s="24"/>
      <c r="BN1454" s="24"/>
      <c r="BO1454" s="24"/>
      <c r="BP1454" s="24"/>
      <c r="BQ1454" s="24"/>
      <c r="BR1454" s="24"/>
      <c r="BS1454" s="24"/>
      <c r="BT1454" s="24"/>
      <c r="BU1454" s="24"/>
      <c r="BV1454" s="24"/>
      <c r="BW1454" s="24"/>
      <c r="BX1454" s="24"/>
      <c r="BY1454" s="24"/>
      <c r="BZ1454" s="24"/>
      <c r="CA1454" s="24"/>
      <c r="CB1454" s="24"/>
      <c r="CC1454" s="24"/>
      <c r="CD1454" s="24"/>
      <c r="CE1454" s="24"/>
    </row>
    <row r="1455" spans="46:83" x14ac:dyDescent="0.15">
      <c r="AT1455" s="24"/>
      <c r="AU1455" s="24"/>
      <c r="AV1455" s="24"/>
      <c r="AW1455" s="24"/>
      <c r="AX1455" s="24"/>
      <c r="AY1455" s="24"/>
      <c r="AZ1455" s="24"/>
      <c r="BA1455" s="24"/>
      <c r="BB1455" s="24"/>
      <c r="BC1455" s="24"/>
      <c r="BD1455" s="24"/>
      <c r="BE1455" s="24"/>
      <c r="BF1455" s="24"/>
      <c r="BG1455" s="24"/>
      <c r="BH1455" s="24"/>
      <c r="BI1455" s="24"/>
      <c r="BJ1455" s="24"/>
      <c r="BK1455" s="24"/>
      <c r="BL1455" s="24"/>
      <c r="BM1455" s="24"/>
      <c r="BN1455" s="24"/>
      <c r="BO1455" s="24"/>
      <c r="BP1455" s="24"/>
      <c r="BQ1455" s="24"/>
      <c r="BR1455" s="24"/>
      <c r="BS1455" s="24"/>
      <c r="BT1455" s="24"/>
      <c r="BU1455" s="24"/>
      <c r="BV1455" s="24"/>
      <c r="BW1455" s="24"/>
      <c r="BX1455" s="24"/>
      <c r="BY1455" s="24"/>
      <c r="BZ1455" s="24"/>
      <c r="CA1455" s="24"/>
      <c r="CB1455" s="24"/>
      <c r="CC1455" s="24"/>
      <c r="CD1455" s="24"/>
      <c r="CE1455" s="24"/>
    </row>
    <row r="1456" spans="46:83" x14ac:dyDescent="0.15">
      <c r="AT1456" s="24"/>
      <c r="AU1456" s="24"/>
      <c r="AV1456" s="24"/>
      <c r="AW1456" s="24"/>
      <c r="AX1456" s="24"/>
      <c r="AY1456" s="24"/>
      <c r="AZ1456" s="24"/>
      <c r="BA1456" s="24"/>
      <c r="BB1456" s="24"/>
      <c r="BC1456" s="24"/>
      <c r="BD1456" s="24"/>
      <c r="BE1456" s="24"/>
      <c r="BF1456" s="24"/>
      <c r="BG1456" s="24"/>
      <c r="BH1456" s="24"/>
      <c r="BI1456" s="24"/>
      <c r="BJ1456" s="24"/>
      <c r="BK1456" s="24"/>
      <c r="BL1456" s="24"/>
      <c r="BM1456" s="24"/>
      <c r="BN1456" s="24"/>
      <c r="BO1456" s="24"/>
      <c r="BP1456" s="24"/>
      <c r="BQ1456" s="24"/>
      <c r="BR1456" s="24"/>
      <c r="BS1456" s="24"/>
      <c r="BT1456" s="24"/>
      <c r="BU1456" s="24"/>
      <c r="BV1456" s="24"/>
      <c r="BW1456" s="24"/>
      <c r="BX1456" s="24"/>
      <c r="BY1456" s="24"/>
      <c r="BZ1456" s="24"/>
      <c r="CA1456" s="24"/>
      <c r="CB1456" s="24"/>
      <c r="CC1456" s="24"/>
      <c r="CD1456" s="24"/>
      <c r="CE1456" s="24"/>
    </row>
    <row r="1457" spans="46:83" x14ac:dyDescent="0.15">
      <c r="AT1457" s="24"/>
      <c r="AU1457" s="24"/>
      <c r="AV1457" s="24"/>
      <c r="AW1457" s="24"/>
      <c r="AX1457" s="24"/>
      <c r="AY1457" s="24"/>
      <c r="AZ1457" s="24"/>
      <c r="BA1457" s="24"/>
      <c r="BB1457" s="24"/>
      <c r="BC1457" s="24"/>
      <c r="BD1457" s="24"/>
      <c r="BE1457" s="24"/>
      <c r="BF1457" s="24"/>
      <c r="BG1457" s="24"/>
      <c r="BH1457" s="24"/>
      <c r="BI1457" s="24"/>
      <c r="BJ1457" s="24"/>
      <c r="BK1457" s="24"/>
      <c r="BL1457" s="24"/>
      <c r="BM1457" s="24"/>
      <c r="BN1457" s="24"/>
      <c r="BO1457" s="24"/>
      <c r="BP1457" s="24"/>
      <c r="BQ1457" s="24"/>
      <c r="BR1457" s="24"/>
      <c r="BS1457" s="24"/>
      <c r="BT1457" s="24"/>
      <c r="BU1457" s="24"/>
      <c r="BV1457" s="24"/>
      <c r="BW1457" s="24"/>
      <c r="BX1457" s="24"/>
      <c r="BY1457" s="24"/>
      <c r="BZ1457" s="24"/>
      <c r="CA1457" s="24"/>
      <c r="CB1457" s="24"/>
      <c r="CC1457" s="24"/>
      <c r="CD1457" s="24"/>
      <c r="CE1457" s="24"/>
    </row>
    <row r="1458" spans="46:83" x14ac:dyDescent="0.15">
      <c r="AT1458" s="24"/>
      <c r="AU1458" s="24"/>
      <c r="AV1458" s="24"/>
      <c r="AW1458" s="24"/>
      <c r="AX1458" s="24"/>
      <c r="AY1458" s="24"/>
      <c r="AZ1458" s="24"/>
      <c r="BA1458" s="24"/>
      <c r="BB1458" s="24"/>
      <c r="BC1458" s="24"/>
      <c r="BD1458" s="24"/>
      <c r="BE1458" s="24"/>
      <c r="BF1458" s="24"/>
      <c r="BG1458" s="24"/>
      <c r="BH1458" s="24"/>
      <c r="BI1458" s="24"/>
      <c r="BJ1458" s="24"/>
      <c r="BK1458" s="24"/>
      <c r="BL1458" s="24"/>
      <c r="BM1458" s="24"/>
      <c r="BN1458" s="24"/>
      <c r="BO1458" s="24"/>
      <c r="BP1458" s="24"/>
      <c r="BQ1458" s="24"/>
      <c r="BR1458" s="24"/>
      <c r="BS1458" s="24"/>
      <c r="BT1458" s="24"/>
      <c r="BU1458" s="24"/>
      <c r="BV1458" s="24"/>
      <c r="BW1458" s="24"/>
      <c r="BX1458" s="24"/>
      <c r="BY1458" s="24"/>
      <c r="BZ1458" s="24"/>
      <c r="CA1458" s="24"/>
      <c r="CB1458" s="24"/>
      <c r="CC1458" s="24"/>
      <c r="CD1458" s="24"/>
      <c r="CE1458" s="24"/>
    </row>
    <row r="1459" spans="46:83" x14ac:dyDescent="0.15">
      <c r="AT1459" s="24"/>
      <c r="AU1459" s="24"/>
      <c r="AV1459" s="24"/>
      <c r="AW1459" s="24"/>
      <c r="AX1459" s="24"/>
      <c r="AY1459" s="24"/>
      <c r="AZ1459" s="24"/>
      <c r="BA1459" s="24"/>
      <c r="BB1459" s="24"/>
      <c r="BC1459" s="24"/>
      <c r="BD1459" s="24"/>
      <c r="BE1459" s="24"/>
      <c r="BF1459" s="24"/>
      <c r="BG1459" s="24"/>
      <c r="BH1459" s="24"/>
      <c r="BI1459" s="24"/>
      <c r="BJ1459" s="24"/>
      <c r="BK1459" s="24"/>
      <c r="BL1459" s="24"/>
      <c r="BM1459" s="24"/>
      <c r="BN1459" s="24"/>
      <c r="BO1459" s="24"/>
      <c r="BP1459" s="24"/>
      <c r="BQ1459" s="24"/>
      <c r="BR1459" s="24"/>
      <c r="BS1459" s="24"/>
      <c r="BT1459" s="24"/>
      <c r="BU1459" s="24"/>
      <c r="BV1459" s="24"/>
      <c r="BW1459" s="24"/>
      <c r="BX1459" s="24"/>
      <c r="BY1459" s="24"/>
      <c r="BZ1459" s="24"/>
      <c r="CA1459" s="24"/>
      <c r="CB1459" s="24"/>
      <c r="CC1459" s="24"/>
      <c r="CD1459" s="24"/>
      <c r="CE1459" s="24"/>
    </row>
    <row r="1460" spans="46:83" x14ac:dyDescent="0.15">
      <c r="AT1460" s="24"/>
      <c r="AU1460" s="24"/>
      <c r="AV1460" s="24"/>
      <c r="AW1460" s="24"/>
      <c r="AX1460" s="24"/>
      <c r="AY1460" s="24"/>
      <c r="AZ1460" s="24"/>
      <c r="BA1460" s="24"/>
      <c r="BB1460" s="24"/>
      <c r="BC1460" s="24"/>
      <c r="BD1460" s="24"/>
      <c r="BE1460" s="24"/>
      <c r="BF1460" s="24"/>
      <c r="BG1460" s="24"/>
      <c r="BH1460" s="24"/>
      <c r="BI1460" s="24"/>
      <c r="BJ1460" s="24"/>
      <c r="BK1460" s="24"/>
      <c r="BL1460" s="24"/>
      <c r="BM1460" s="24"/>
      <c r="BN1460" s="24"/>
      <c r="BO1460" s="24"/>
      <c r="BP1460" s="24"/>
      <c r="BQ1460" s="24"/>
      <c r="BR1460" s="24"/>
      <c r="BS1460" s="24"/>
      <c r="BT1460" s="24"/>
      <c r="BU1460" s="24"/>
      <c r="BV1460" s="24"/>
      <c r="BW1460" s="24"/>
      <c r="BX1460" s="24"/>
      <c r="BY1460" s="24"/>
      <c r="BZ1460" s="24"/>
      <c r="CA1460" s="24"/>
      <c r="CB1460" s="24"/>
      <c r="CC1460" s="24"/>
      <c r="CD1460" s="24"/>
      <c r="CE1460" s="24"/>
    </row>
    <row r="1461" spans="46:83" x14ac:dyDescent="0.15">
      <c r="AT1461" s="24"/>
      <c r="AU1461" s="24"/>
      <c r="AV1461" s="24"/>
      <c r="AW1461" s="24"/>
      <c r="AX1461" s="24"/>
      <c r="AY1461" s="24"/>
      <c r="AZ1461" s="24"/>
      <c r="BA1461" s="24"/>
      <c r="BB1461" s="24"/>
      <c r="BC1461" s="24"/>
      <c r="BD1461" s="24"/>
      <c r="BE1461" s="24"/>
      <c r="BF1461" s="24"/>
      <c r="BG1461" s="24"/>
      <c r="BH1461" s="24"/>
      <c r="BI1461" s="24"/>
      <c r="BJ1461" s="24"/>
      <c r="BK1461" s="24"/>
      <c r="BL1461" s="24"/>
      <c r="BM1461" s="24"/>
      <c r="BN1461" s="24"/>
      <c r="BO1461" s="24"/>
      <c r="BP1461" s="24"/>
      <c r="BQ1461" s="24"/>
      <c r="BR1461" s="24"/>
      <c r="BS1461" s="24"/>
      <c r="BT1461" s="24"/>
      <c r="BU1461" s="24"/>
      <c r="BV1461" s="24"/>
      <c r="BW1461" s="24"/>
      <c r="BX1461" s="24"/>
      <c r="BY1461" s="24"/>
      <c r="BZ1461" s="24"/>
      <c r="CA1461" s="24"/>
      <c r="CB1461" s="24"/>
      <c r="CC1461" s="24"/>
      <c r="CD1461" s="24"/>
      <c r="CE1461" s="24"/>
    </row>
    <row r="1462" spans="46:83" x14ac:dyDescent="0.15">
      <c r="AT1462" s="24"/>
      <c r="AU1462" s="24"/>
      <c r="AV1462" s="24"/>
      <c r="AW1462" s="24"/>
      <c r="AX1462" s="24"/>
      <c r="AY1462" s="24"/>
      <c r="AZ1462" s="24"/>
      <c r="BA1462" s="24"/>
      <c r="BB1462" s="24"/>
      <c r="BC1462" s="24"/>
      <c r="BD1462" s="24"/>
      <c r="BE1462" s="24"/>
      <c r="BF1462" s="24"/>
      <c r="BG1462" s="24"/>
      <c r="BH1462" s="24"/>
      <c r="BI1462" s="24"/>
      <c r="BJ1462" s="24"/>
      <c r="BK1462" s="24"/>
      <c r="BL1462" s="24"/>
      <c r="BM1462" s="24"/>
      <c r="BN1462" s="24"/>
      <c r="BO1462" s="24"/>
      <c r="BP1462" s="24"/>
      <c r="BQ1462" s="24"/>
      <c r="BR1462" s="24"/>
      <c r="BS1462" s="24"/>
      <c r="BT1462" s="24"/>
      <c r="BU1462" s="24"/>
      <c r="BV1462" s="24"/>
      <c r="BW1462" s="24"/>
      <c r="BX1462" s="24"/>
      <c r="BY1462" s="24"/>
      <c r="BZ1462" s="24"/>
      <c r="CA1462" s="24"/>
      <c r="CB1462" s="24"/>
      <c r="CC1462" s="24"/>
      <c r="CD1462" s="24"/>
      <c r="CE1462" s="24"/>
    </row>
    <row r="1463" spans="46:83" x14ac:dyDescent="0.15">
      <c r="AT1463" s="24"/>
      <c r="AU1463" s="24"/>
      <c r="AV1463" s="24"/>
      <c r="AW1463" s="24"/>
      <c r="AX1463" s="24"/>
      <c r="AY1463" s="24"/>
      <c r="AZ1463" s="24"/>
      <c r="BA1463" s="24"/>
      <c r="BB1463" s="24"/>
      <c r="BC1463" s="24"/>
      <c r="BD1463" s="24"/>
      <c r="BE1463" s="24"/>
      <c r="BF1463" s="24"/>
      <c r="BG1463" s="24"/>
      <c r="BH1463" s="24"/>
      <c r="BI1463" s="24"/>
      <c r="BJ1463" s="24"/>
      <c r="BK1463" s="24"/>
      <c r="BL1463" s="24"/>
      <c r="BM1463" s="24"/>
      <c r="BN1463" s="24"/>
      <c r="BO1463" s="24"/>
      <c r="BP1463" s="24"/>
      <c r="BQ1463" s="24"/>
      <c r="BR1463" s="24"/>
      <c r="BS1463" s="24"/>
      <c r="BT1463" s="24"/>
      <c r="BU1463" s="24"/>
      <c r="BV1463" s="24"/>
      <c r="BW1463" s="24"/>
      <c r="BX1463" s="24"/>
      <c r="BY1463" s="24"/>
      <c r="BZ1463" s="24"/>
      <c r="CA1463" s="24"/>
      <c r="CB1463" s="24"/>
      <c r="CC1463" s="24"/>
      <c r="CD1463" s="24"/>
      <c r="CE1463" s="24"/>
    </row>
    <row r="1464" spans="46:83" x14ac:dyDescent="0.15">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row>
    <row r="1465" spans="46:83" x14ac:dyDescent="0.15">
      <c r="AT1465" s="24"/>
      <c r="AU1465" s="24"/>
      <c r="AV1465" s="24"/>
      <c r="AW1465" s="24"/>
      <c r="AX1465" s="24"/>
      <c r="AY1465" s="24"/>
      <c r="AZ1465" s="24"/>
      <c r="BA1465" s="24"/>
      <c r="BB1465" s="24"/>
      <c r="BC1465" s="24"/>
      <c r="BD1465" s="24"/>
      <c r="BE1465" s="24"/>
      <c r="BF1465" s="24"/>
      <c r="BG1465" s="24"/>
      <c r="BH1465" s="24"/>
      <c r="BI1465" s="24"/>
      <c r="BJ1465" s="24"/>
      <c r="BK1465" s="24"/>
      <c r="BL1465" s="24"/>
      <c r="BM1465" s="24"/>
      <c r="BN1465" s="24"/>
      <c r="BO1465" s="24"/>
      <c r="BP1465" s="24"/>
      <c r="BQ1465" s="24"/>
      <c r="BR1465" s="24"/>
      <c r="BS1465" s="24"/>
      <c r="BT1465" s="24"/>
      <c r="BU1465" s="24"/>
      <c r="BV1465" s="24"/>
      <c r="BW1465" s="24"/>
      <c r="BX1465" s="24"/>
      <c r="BY1465" s="24"/>
      <c r="BZ1465" s="24"/>
      <c r="CA1465" s="24"/>
      <c r="CB1465" s="24"/>
      <c r="CC1465" s="24"/>
      <c r="CD1465" s="24"/>
      <c r="CE1465" s="24"/>
    </row>
    <row r="1466" spans="46:83" x14ac:dyDescent="0.15">
      <c r="AT1466" s="24"/>
      <c r="AU1466" s="24"/>
      <c r="AV1466" s="24"/>
      <c r="AW1466" s="24"/>
      <c r="AX1466" s="24"/>
      <c r="AY1466" s="24"/>
      <c r="AZ1466" s="24"/>
      <c r="BA1466" s="24"/>
      <c r="BB1466" s="24"/>
      <c r="BC1466" s="24"/>
      <c r="BD1466" s="24"/>
      <c r="BE1466" s="24"/>
      <c r="BF1466" s="24"/>
      <c r="BG1466" s="24"/>
      <c r="BH1466" s="24"/>
      <c r="BI1466" s="24"/>
      <c r="BJ1466" s="24"/>
      <c r="BK1466" s="24"/>
      <c r="BL1466" s="24"/>
      <c r="BM1466" s="24"/>
      <c r="BN1466" s="24"/>
      <c r="BO1466" s="24"/>
      <c r="BP1466" s="24"/>
      <c r="BQ1466" s="24"/>
      <c r="BR1466" s="24"/>
      <c r="BS1466" s="24"/>
      <c r="BT1466" s="24"/>
      <c r="BU1466" s="24"/>
      <c r="BV1466" s="24"/>
      <c r="BW1466" s="24"/>
      <c r="BX1466" s="24"/>
      <c r="BY1466" s="24"/>
      <c r="BZ1466" s="24"/>
      <c r="CA1466" s="24"/>
      <c r="CB1466" s="24"/>
      <c r="CC1466" s="24"/>
      <c r="CD1466" s="24"/>
      <c r="CE1466" s="24"/>
    </row>
    <row r="1467" spans="46:83" x14ac:dyDescent="0.15">
      <c r="AT1467" s="24"/>
      <c r="AU1467" s="24"/>
      <c r="AV1467" s="24"/>
      <c r="AW1467" s="24"/>
      <c r="AX1467" s="24"/>
      <c r="AY1467" s="24"/>
      <c r="AZ1467" s="24"/>
      <c r="BA1467" s="24"/>
      <c r="BB1467" s="24"/>
      <c r="BC1467" s="24"/>
      <c r="BD1467" s="24"/>
      <c r="BE1467" s="24"/>
      <c r="BF1467" s="24"/>
      <c r="BG1467" s="24"/>
      <c r="BH1467" s="24"/>
      <c r="BI1467" s="24"/>
      <c r="BJ1467" s="24"/>
      <c r="BK1467" s="24"/>
      <c r="BL1467" s="24"/>
      <c r="BM1467" s="24"/>
      <c r="BN1467" s="24"/>
      <c r="BO1467" s="24"/>
      <c r="BP1467" s="24"/>
      <c r="BQ1467" s="24"/>
      <c r="BR1467" s="24"/>
      <c r="BS1467" s="24"/>
      <c r="BT1467" s="24"/>
      <c r="BU1467" s="24"/>
      <c r="BV1467" s="24"/>
      <c r="BW1467" s="24"/>
      <c r="BX1467" s="24"/>
      <c r="BY1467" s="24"/>
      <c r="BZ1467" s="24"/>
      <c r="CA1467" s="24"/>
      <c r="CB1467" s="24"/>
      <c r="CC1467" s="24"/>
      <c r="CD1467" s="24"/>
      <c r="CE1467" s="24"/>
    </row>
    <row r="1468" spans="46:83" x14ac:dyDescent="0.15">
      <c r="AT1468" s="24"/>
      <c r="AU1468" s="24"/>
      <c r="AV1468" s="24"/>
      <c r="AW1468" s="24"/>
      <c r="AX1468" s="24"/>
      <c r="AY1468" s="24"/>
      <c r="AZ1468" s="24"/>
      <c r="BA1468" s="24"/>
      <c r="BB1468" s="24"/>
      <c r="BC1468" s="24"/>
      <c r="BD1468" s="24"/>
      <c r="BE1468" s="24"/>
      <c r="BF1468" s="24"/>
      <c r="BG1468" s="24"/>
      <c r="BH1468" s="24"/>
      <c r="BI1468" s="24"/>
      <c r="BJ1468" s="24"/>
      <c r="BK1468" s="24"/>
      <c r="BL1468" s="24"/>
      <c r="BM1468" s="24"/>
      <c r="BN1468" s="24"/>
      <c r="BO1468" s="24"/>
      <c r="BP1468" s="24"/>
      <c r="BQ1468" s="24"/>
      <c r="BR1468" s="24"/>
      <c r="BS1468" s="24"/>
      <c r="BT1468" s="24"/>
      <c r="BU1468" s="24"/>
      <c r="BV1468" s="24"/>
      <c r="BW1468" s="24"/>
      <c r="BX1468" s="24"/>
      <c r="BY1468" s="24"/>
      <c r="BZ1468" s="24"/>
      <c r="CA1468" s="24"/>
      <c r="CB1468" s="24"/>
      <c r="CC1468" s="24"/>
      <c r="CD1468" s="24"/>
      <c r="CE1468" s="24"/>
    </row>
    <row r="1469" spans="46:83" x14ac:dyDescent="0.15">
      <c r="AT1469" s="24"/>
      <c r="AU1469" s="24"/>
      <c r="AV1469" s="24"/>
      <c r="AW1469" s="24"/>
      <c r="AX1469" s="24"/>
      <c r="AY1469" s="24"/>
      <c r="AZ1469" s="24"/>
      <c r="BA1469" s="24"/>
      <c r="BB1469" s="24"/>
      <c r="BC1469" s="24"/>
      <c r="BD1469" s="24"/>
      <c r="BE1469" s="24"/>
      <c r="BF1469" s="24"/>
      <c r="BG1469" s="24"/>
      <c r="BH1469" s="24"/>
      <c r="BI1469" s="24"/>
      <c r="BJ1469" s="24"/>
      <c r="BK1469" s="24"/>
      <c r="BL1469" s="24"/>
      <c r="BM1469" s="24"/>
      <c r="BN1469" s="24"/>
      <c r="BO1469" s="24"/>
      <c r="BP1469" s="24"/>
      <c r="BQ1469" s="24"/>
      <c r="BR1469" s="24"/>
      <c r="BS1469" s="24"/>
      <c r="BT1469" s="24"/>
      <c r="BU1469" s="24"/>
      <c r="BV1469" s="24"/>
      <c r="BW1469" s="24"/>
      <c r="BX1469" s="24"/>
      <c r="BY1469" s="24"/>
      <c r="BZ1469" s="24"/>
      <c r="CA1469" s="24"/>
      <c r="CB1469" s="24"/>
      <c r="CC1469" s="24"/>
      <c r="CD1469" s="24"/>
      <c r="CE1469" s="24"/>
    </row>
    <row r="1470" spans="46:83" x14ac:dyDescent="0.15">
      <c r="AT1470" s="24"/>
      <c r="AU1470" s="24"/>
      <c r="AV1470" s="24"/>
      <c r="AW1470" s="24"/>
      <c r="AX1470" s="24"/>
      <c r="AY1470" s="24"/>
      <c r="AZ1470" s="24"/>
      <c r="BA1470" s="24"/>
      <c r="BB1470" s="24"/>
      <c r="BC1470" s="24"/>
      <c r="BD1470" s="24"/>
      <c r="BE1470" s="24"/>
      <c r="BF1470" s="24"/>
      <c r="BG1470" s="24"/>
      <c r="BH1470" s="24"/>
      <c r="BI1470" s="24"/>
      <c r="BJ1470" s="24"/>
      <c r="BK1470" s="24"/>
      <c r="BL1470" s="24"/>
      <c r="BM1470" s="24"/>
      <c r="BN1470" s="24"/>
      <c r="BO1470" s="24"/>
      <c r="BP1470" s="24"/>
      <c r="BQ1470" s="24"/>
      <c r="BR1470" s="24"/>
      <c r="BS1470" s="24"/>
      <c r="BT1470" s="24"/>
      <c r="BU1470" s="24"/>
      <c r="BV1470" s="24"/>
      <c r="BW1470" s="24"/>
      <c r="BX1470" s="24"/>
      <c r="BY1470" s="24"/>
      <c r="BZ1470" s="24"/>
      <c r="CA1470" s="24"/>
      <c r="CB1470" s="24"/>
      <c r="CC1470" s="24"/>
      <c r="CD1470" s="24"/>
      <c r="CE1470" s="24"/>
    </row>
    <row r="1471" spans="46:83" x14ac:dyDescent="0.15">
      <c r="AT1471" s="24"/>
      <c r="AU1471" s="24"/>
      <c r="AV1471" s="24"/>
      <c r="AW1471" s="24"/>
      <c r="AX1471" s="24"/>
      <c r="AY1471" s="24"/>
      <c r="AZ1471" s="24"/>
      <c r="BA1471" s="24"/>
      <c r="BB1471" s="24"/>
      <c r="BC1471" s="24"/>
      <c r="BD1471" s="24"/>
      <c r="BE1471" s="24"/>
      <c r="BF1471" s="24"/>
      <c r="BG1471" s="24"/>
      <c r="BH1471" s="24"/>
      <c r="BI1471" s="24"/>
      <c r="BJ1471" s="24"/>
      <c r="BK1471" s="24"/>
      <c r="BL1471" s="24"/>
      <c r="BM1471" s="24"/>
      <c r="BN1471" s="24"/>
      <c r="BO1471" s="24"/>
      <c r="BP1471" s="24"/>
      <c r="BQ1471" s="24"/>
      <c r="BR1471" s="24"/>
      <c r="BS1471" s="24"/>
      <c r="BT1471" s="24"/>
      <c r="BU1471" s="24"/>
      <c r="BV1471" s="24"/>
      <c r="BW1471" s="24"/>
      <c r="BX1471" s="24"/>
      <c r="BY1471" s="24"/>
      <c r="BZ1471" s="24"/>
      <c r="CA1471" s="24"/>
      <c r="CB1471" s="24"/>
      <c r="CC1471" s="24"/>
      <c r="CD1471" s="24"/>
      <c r="CE1471" s="24"/>
    </row>
    <row r="1472" spans="46:83" x14ac:dyDescent="0.15">
      <c r="AT1472" s="24"/>
      <c r="AU1472" s="24"/>
      <c r="AV1472" s="24"/>
      <c r="AW1472" s="24"/>
      <c r="AX1472" s="24"/>
      <c r="AY1472" s="24"/>
      <c r="AZ1472" s="24"/>
      <c r="BA1472" s="24"/>
      <c r="BB1472" s="24"/>
      <c r="BC1472" s="24"/>
      <c r="BD1472" s="24"/>
      <c r="BE1472" s="24"/>
      <c r="BF1472" s="24"/>
      <c r="BG1472" s="24"/>
      <c r="BH1472" s="24"/>
      <c r="BI1472" s="24"/>
      <c r="BJ1472" s="24"/>
      <c r="BK1472" s="24"/>
      <c r="BL1472" s="24"/>
      <c r="BM1472" s="24"/>
      <c r="BN1472" s="24"/>
      <c r="BO1472" s="24"/>
      <c r="BP1472" s="24"/>
      <c r="BQ1472" s="24"/>
      <c r="BR1472" s="24"/>
      <c r="BS1472" s="24"/>
      <c r="BT1472" s="24"/>
      <c r="BU1472" s="24"/>
      <c r="BV1472" s="24"/>
      <c r="BW1472" s="24"/>
      <c r="BX1472" s="24"/>
      <c r="BY1472" s="24"/>
      <c r="BZ1472" s="24"/>
      <c r="CA1472" s="24"/>
      <c r="CB1472" s="24"/>
      <c r="CC1472" s="24"/>
      <c r="CD1472" s="24"/>
      <c r="CE1472" s="24"/>
    </row>
    <row r="1473" spans="46:83" x14ac:dyDescent="0.15">
      <c r="AT1473" s="24"/>
      <c r="AU1473" s="24"/>
      <c r="AV1473" s="24"/>
      <c r="AW1473" s="24"/>
      <c r="AX1473" s="24"/>
      <c r="AY1473" s="24"/>
      <c r="AZ1473" s="24"/>
      <c r="BA1473" s="24"/>
      <c r="BB1473" s="24"/>
      <c r="BC1473" s="24"/>
      <c r="BD1473" s="24"/>
      <c r="BE1473" s="24"/>
      <c r="BF1473" s="24"/>
      <c r="BG1473" s="24"/>
      <c r="BH1473" s="24"/>
      <c r="BI1473" s="24"/>
      <c r="BJ1473" s="24"/>
      <c r="BK1473" s="24"/>
      <c r="BL1473" s="24"/>
      <c r="BM1473" s="24"/>
      <c r="BN1473" s="24"/>
      <c r="BO1473" s="24"/>
      <c r="BP1473" s="24"/>
      <c r="BQ1473" s="24"/>
      <c r="BR1473" s="24"/>
      <c r="BS1473" s="24"/>
      <c r="BT1473" s="24"/>
      <c r="BU1473" s="24"/>
      <c r="BV1473" s="24"/>
      <c r="BW1473" s="24"/>
      <c r="BX1473" s="24"/>
      <c r="BY1473" s="24"/>
      <c r="BZ1473" s="24"/>
      <c r="CA1473" s="24"/>
      <c r="CB1473" s="24"/>
      <c r="CC1473" s="24"/>
      <c r="CD1473" s="24"/>
      <c r="CE1473" s="24"/>
    </row>
    <row r="1474" spans="46:83" x14ac:dyDescent="0.15">
      <c r="AT1474" s="24"/>
      <c r="AU1474" s="24"/>
      <c r="AV1474" s="24"/>
      <c r="AW1474" s="24"/>
      <c r="AX1474" s="24"/>
      <c r="AY1474" s="24"/>
      <c r="AZ1474" s="24"/>
      <c r="BA1474" s="24"/>
      <c r="BB1474" s="24"/>
      <c r="BC1474" s="24"/>
      <c r="BD1474" s="24"/>
      <c r="BE1474" s="24"/>
      <c r="BF1474" s="24"/>
      <c r="BG1474" s="24"/>
      <c r="BH1474" s="24"/>
      <c r="BI1474" s="24"/>
      <c r="BJ1474" s="24"/>
      <c r="BK1474" s="24"/>
      <c r="BL1474" s="24"/>
      <c r="BM1474" s="24"/>
      <c r="BN1474" s="24"/>
      <c r="BO1474" s="24"/>
      <c r="BP1474" s="24"/>
      <c r="BQ1474" s="24"/>
      <c r="BR1474" s="24"/>
      <c r="BS1474" s="24"/>
      <c r="BT1474" s="24"/>
      <c r="BU1474" s="24"/>
      <c r="BV1474" s="24"/>
      <c r="BW1474" s="24"/>
      <c r="BX1474" s="24"/>
      <c r="BY1474" s="24"/>
      <c r="BZ1474" s="24"/>
      <c r="CA1474" s="24"/>
      <c r="CB1474" s="24"/>
      <c r="CC1474" s="24"/>
      <c r="CD1474" s="24"/>
      <c r="CE1474" s="24"/>
    </row>
    <row r="1475" spans="46:83" x14ac:dyDescent="0.15">
      <c r="AT1475" s="24"/>
      <c r="AU1475" s="24"/>
      <c r="AV1475" s="24"/>
      <c r="AW1475" s="24"/>
      <c r="AX1475" s="24"/>
      <c r="AY1475" s="24"/>
      <c r="AZ1475" s="24"/>
      <c r="BA1475" s="24"/>
      <c r="BB1475" s="24"/>
      <c r="BC1475" s="24"/>
      <c r="BD1475" s="24"/>
      <c r="BE1475" s="24"/>
      <c r="BF1475" s="24"/>
      <c r="BG1475" s="24"/>
      <c r="BH1475" s="24"/>
      <c r="BI1475" s="24"/>
      <c r="BJ1475" s="24"/>
      <c r="BK1475" s="24"/>
      <c r="BL1475" s="24"/>
      <c r="BM1475" s="24"/>
      <c r="BN1475" s="24"/>
      <c r="BO1475" s="24"/>
      <c r="BP1475" s="24"/>
      <c r="BQ1475" s="24"/>
      <c r="BR1475" s="24"/>
      <c r="BS1475" s="24"/>
      <c r="BT1475" s="24"/>
      <c r="BU1475" s="24"/>
      <c r="BV1475" s="24"/>
      <c r="BW1475" s="24"/>
      <c r="BX1475" s="24"/>
      <c r="BY1475" s="24"/>
      <c r="BZ1475" s="24"/>
      <c r="CA1475" s="24"/>
      <c r="CB1475" s="24"/>
      <c r="CC1475" s="24"/>
      <c r="CD1475" s="24"/>
      <c r="CE1475" s="24"/>
    </row>
    <row r="1476" spans="46:83" x14ac:dyDescent="0.15">
      <c r="AT1476" s="24"/>
      <c r="AU1476" s="24"/>
      <c r="AV1476" s="24"/>
      <c r="AW1476" s="24"/>
      <c r="AX1476" s="24"/>
      <c r="AY1476" s="24"/>
      <c r="AZ1476" s="24"/>
      <c r="BA1476" s="24"/>
      <c r="BB1476" s="24"/>
      <c r="BC1476" s="24"/>
      <c r="BD1476" s="24"/>
      <c r="BE1476" s="24"/>
      <c r="BF1476" s="24"/>
      <c r="BG1476" s="24"/>
      <c r="BH1476" s="24"/>
      <c r="BI1476" s="24"/>
      <c r="BJ1476" s="24"/>
      <c r="BK1476" s="24"/>
      <c r="BL1476" s="24"/>
      <c r="BM1476" s="24"/>
      <c r="BN1476" s="24"/>
      <c r="BO1476" s="24"/>
      <c r="BP1476" s="24"/>
      <c r="BQ1476" s="24"/>
      <c r="BR1476" s="24"/>
      <c r="BS1476" s="24"/>
      <c r="BT1476" s="24"/>
      <c r="BU1476" s="24"/>
      <c r="BV1476" s="24"/>
      <c r="BW1476" s="24"/>
      <c r="BX1476" s="24"/>
      <c r="BY1476" s="24"/>
      <c r="BZ1476" s="24"/>
      <c r="CA1476" s="24"/>
      <c r="CB1476" s="24"/>
      <c r="CC1476" s="24"/>
      <c r="CD1476" s="24"/>
      <c r="CE1476" s="24"/>
    </row>
    <row r="1477" spans="46:83" x14ac:dyDescent="0.15">
      <c r="AT1477" s="24"/>
      <c r="AU1477" s="24"/>
      <c r="AV1477" s="24"/>
      <c r="AW1477" s="24"/>
      <c r="AX1477" s="24"/>
      <c r="AY1477" s="24"/>
      <c r="AZ1477" s="24"/>
      <c r="BA1477" s="24"/>
      <c r="BB1477" s="24"/>
      <c r="BC1477" s="24"/>
      <c r="BD1477" s="24"/>
      <c r="BE1477" s="24"/>
      <c r="BF1477" s="24"/>
      <c r="BG1477" s="24"/>
      <c r="BH1477" s="24"/>
      <c r="BI1477" s="24"/>
      <c r="BJ1477" s="24"/>
      <c r="BK1477" s="24"/>
      <c r="BL1477" s="24"/>
      <c r="BM1477" s="24"/>
      <c r="BN1477" s="24"/>
      <c r="BO1477" s="24"/>
      <c r="BP1477" s="24"/>
      <c r="BQ1477" s="24"/>
      <c r="BR1477" s="24"/>
      <c r="BS1477" s="24"/>
      <c r="BT1477" s="24"/>
      <c r="BU1477" s="24"/>
      <c r="BV1477" s="24"/>
      <c r="BW1477" s="24"/>
      <c r="BX1477" s="24"/>
      <c r="BY1477" s="24"/>
      <c r="BZ1477" s="24"/>
      <c r="CA1477" s="24"/>
      <c r="CB1477" s="24"/>
      <c r="CC1477" s="24"/>
      <c r="CD1477" s="24"/>
      <c r="CE1477" s="24"/>
    </row>
    <row r="1478" spans="46:83" x14ac:dyDescent="0.15">
      <c r="AT1478" s="24"/>
      <c r="AU1478" s="24"/>
      <c r="AV1478" s="24"/>
      <c r="AW1478" s="24"/>
      <c r="AX1478" s="24"/>
      <c r="AY1478" s="24"/>
      <c r="AZ1478" s="24"/>
      <c r="BA1478" s="24"/>
      <c r="BB1478" s="24"/>
      <c r="BC1478" s="24"/>
      <c r="BD1478" s="24"/>
      <c r="BE1478" s="24"/>
      <c r="BF1478" s="24"/>
      <c r="BG1478" s="24"/>
      <c r="BH1478" s="24"/>
      <c r="BI1478" s="24"/>
      <c r="BJ1478" s="24"/>
      <c r="BK1478" s="24"/>
      <c r="BL1478" s="24"/>
      <c r="BM1478" s="24"/>
      <c r="BN1478" s="24"/>
      <c r="BO1478" s="24"/>
      <c r="BP1478" s="24"/>
      <c r="BQ1478" s="24"/>
      <c r="BR1478" s="24"/>
      <c r="BS1478" s="24"/>
      <c r="BT1478" s="24"/>
      <c r="BU1478" s="24"/>
      <c r="BV1478" s="24"/>
      <c r="BW1478" s="24"/>
      <c r="BX1478" s="24"/>
      <c r="BY1478" s="24"/>
      <c r="BZ1478" s="24"/>
      <c r="CA1478" s="24"/>
      <c r="CB1478" s="24"/>
      <c r="CC1478" s="24"/>
      <c r="CD1478" s="24"/>
      <c r="CE1478" s="24"/>
    </row>
    <row r="1479" spans="46:83" x14ac:dyDescent="0.15">
      <c r="AT1479" s="24"/>
      <c r="AU1479" s="24"/>
      <c r="AV1479" s="24"/>
      <c r="AW1479" s="24"/>
      <c r="AX1479" s="24"/>
      <c r="AY1479" s="24"/>
      <c r="AZ1479" s="24"/>
      <c r="BA1479" s="24"/>
      <c r="BB1479" s="24"/>
      <c r="BC1479" s="24"/>
      <c r="BD1479" s="24"/>
      <c r="BE1479" s="24"/>
      <c r="BF1479" s="24"/>
      <c r="BG1479" s="24"/>
      <c r="BH1479" s="24"/>
      <c r="BI1479" s="24"/>
      <c r="BJ1479" s="24"/>
      <c r="BK1479" s="24"/>
      <c r="BL1479" s="24"/>
      <c r="BM1479" s="24"/>
      <c r="BN1479" s="24"/>
      <c r="BO1479" s="24"/>
      <c r="BP1479" s="24"/>
      <c r="BQ1479" s="24"/>
      <c r="BR1479" s="24"/>
      <c r="BS1479" s="24"/>
      <c r="BT1479" s="24"/>
      <c r="BU1479" s="24"/>
      <c r="BV1479" s="24"/>
      <c r="BW1479" s="24"/>
      <c r="BX1479" s="24"/>
      <c r="BY1479" s="24"/>
      <c r="BZ1479" s="24"/>
      <c r="CA1479" s="24"/>
      <c r="CB1479" s="24"/>
      <c r="CC1479" s="24"/>
      <c r="CD1479" s="24"/>
      <c r="CE1479" s="24"/>
    </row>
    <row r="1480" spans="46:83" x14ac:dyDescent="0.15">
      <c r="AT1480" s="24"/>
      <c r="AU1480" s="24"/>
      <c r="AV1480" s="24"/>
      <c r="AW1480" s="24"/>
      <c r="AX1480" s="24"/>
      <c r="AY1480" s="24"/>
      <c r="AZ1480" s="24"/>
      <c r="BA1480" s="24"/>
      <c r="BB1480" s="24"/>
      <c r="BC1480" s="24"/>
      <c r="BD1480" s="24"/>
      <c r="BE1480" s="24"/>
      <c r="BF1480" s="24"/>
      <c r="BG1480" s="24"/>
      <c r="BH1480" s="24"/>
      <c r="BI1480" s="24"/>
      <c r="BJ1480" s="24"/>
      <c r="BK1480" s="24"/>
      <c r="BL1480" s="24"/>
      <c r="BM1480" s="24"/>
      <c r="BN1480" s="24"/>
      <c r="BO1480" s="24"/>
      <c r="BP1480" s="24"/>
      <c r="BQ1480" s="24"/>
      <c r="BR1480" s="24"/>
      <c r="BS1480" s="24"/>
      <c r="BT1480" s="24"/>
      <c r="BU1480" s="24"/>
      <c r="BV1480" s="24"/>
      <c r="BW1480" s="24"/>
      <c r="BX1480" s="24"/>
      <c r="BY1480" s="24"/>
      <c r="BZ1480" s="24"/>
      <c r="CA1480" s="24"/>
      <c r="CB1480" s="24"/>
      <c r="CC1480" s="24"/>
      <c r="CD1480" s="24"/>
      <c r="CE1480" s="24"/>
    </row>
    <row r="1481" spans="46:83" x14ac:dyDescent="0.15">
      <c r="AT1481" s="24"/>
      <c r="AU1481" s="24"/>
      <c r="AV1481" s="24"/>
      <c r="AW1481" s="24"/>
      <c r="AX1481" s="24"/>
      <c r="AY1481" s="24"/>
      <c r="AZ1481" s="24"/>
      <c r="BA1481" s="24"/>
      <c r="BB1481" s="24"/>
      <c r="BC1481" s="24"/>
      <c r="BD1481" s="24"/>
      <c r="BE1481" s="24"/>
      <c r="BF1481" s="24"/>
      <c r="BG1481" s="24"/>
      <c r="BH1481" s="24"/>
      <c r="BI1481" s="24"/>
      <c r="BJ1481" s="24"/>
      <c r="BK1481" s="24"/>
      <c r="BL1481" s="24"/>
      <c r="BM1481" s="24"/>
      <c r="BN1481" s="24"/>
      <c r="BO1481" s="24"/>
      <c r="BP1481" s="24"/>
      <c r="BQ1481" s="24"/>
      <c r="BR1481" s="24"/>
      <c r="BS1481" s="24"/>
      <c r="BT1481" s="24"/>
      <c r="BU1481" s="24"/>
      <c r="BV1481" s="24"/>
      <c r="BW1481" s="24"/>
      <c r="BX1481" s="24"/>
      <c r="BY1481" s="24"/>
      <c r="BZ1481" s="24"/>
      <c r="CA1481" s="24"/>
      <c r="CB1481" s="24"/>
      <c r="CC1481" s="24"/>
      <c r="CD1481" s="24"/>
      <c r="CE1481" s="24"/>
    </row>
    <row r="1482" spans="46:83" x14ac:dyDescent="0.15">
      <c r="AT1482" s="24"/>
      <c r="AU1482" s="24"/>
      <c r="AV1482" s="24"/>
      <c r="AW1482" s="24"/>
      <c r="AX1482" s="24"/>
      <c r="AY1482" s="24"/>
      <c r="AZ1482" s="24"/>
      <c r="BA1482" s="24"/>
      <c r="BB1482" s="24"/>
      <c r="BC1482" s="24"/>
      <c r="BD1482" s="24"/>
      <c r="BE1482" s="24"/>
      <c r="BF1482" s="24"/>
      <c r="BG1482" s="24"/>
      <c r="BH1482" s="24"/>
      <c r="BI1482" s="24"/>
      <c r="BJ1482" s="24"/>
      <c r="BK1482" s="24"/>
      <c r="BL1482" s="24"/>
      <c r="BM1482" s="24"/>
      <c r="BN1482" s="24"/>
      <c r="BO1482" s="24"/>
      <c r="BP1482" s="24"/>
      <c r="BQ1482" s="24"/>
      <c r="BR1482" s="24"/>
      <c r="BS1482" s="24"/>
      <c r="BT1482" s="24"/>
      <c r="BU1482" s="24"/>
      <c r="BV1482" s="24"/>
      <c r="BW1482" s="24"/>
      <c r="BX1482" s="24"/>
      <c r="BY1482" s="24"/>
      <c r="BZ1482" s="24"/>
      <c r="CA1482" s="24"/>
      <c r="CB1482" s="24"/>
      <c r="CC1482" s="24"/>
      <c r="CD1482" s="24"/>
      <c r="CE1482" s="24"/>
    </row>
    <row r="1483" spans="46:83" x14ac:dyDescent="0.15">
      <c r="AT1483" s="24"/>
      <c r="AU1483" s="24"/>
      <c r="AV1483" s="24"/>
      <c r="AW1483" s="24"/>
      <c r="AX1483" s="24"/>
      <c r="AY1483" s="24"/>
      <c r="AZ1483" s="24"/>
      <c r="BA1483" s="24"/>
      <c r="BB1483" s="24"/>
      <c r="BC1483" s="24"/>
      <c r="BD1483" s="24"/>
      <c r="BE1483" s="24"/>
      <c r="BF1483" s="24"/>
      <c r="BG1483" s="24"/>
      <c r="BH1483" s="24"/>
      <c r="BI1483" s="24"/>
      <c r="BJ1483" s="24"/>
      <c r="BK1483" s="24"/>
      <c r="BL1483" s="24"/>
      <c r="BM1483" s="24"/>
      <c r="BN1483" s="24"/>
      <c r="BO1483" s="24"/>
      <c r="BP1483" s="24"/>
      <c r="BQ1483" s="24"/>
      <c r="BR1483" s="24"/>
      <c r="BS1483" s="24"/>
      <c r="BT1483" s="24"/>
      <c r="BU1483" s="24"/>
      <c r="BV1483" s="24"/>
      <c r="BW1483" s="24"/>
      <c r="BX1483" s="24"/>
      <c r="BY1483" s="24"/>
      <c r="BZ1483" s="24"/>
      <c r="CA1483" s="24"/>
      <c r="CB1483" s="24"/>
      <c r="CC1483" s="24"/>
      <c r="CD1483" s="24"/>
      <c r="CE1483" s="24"/>
    </row>
    <row r="1484" spans="46:83" x14ac:dyDescent="0.15">
      <c r="AT1484" s="24"/>
      <c r="AU1484" s="24"/>
      <c r="AV1484" s="24"/>
      <c r="AW1484" s="24"/>
      <c r="AX1484" s="24"/>
      <c r="AY1484" s="24"/>
      <c r="AZ1484" s="24"/>
      <c r="BA1484" s="24"/>
      <c r="BB1484" s="24"/>
      <c r="BC1484" s="24"/>
      <c r="BD1484" s="24"/>
      <c r="BE1484" s="24"/>
      <c r="BF1484" s="24"/>
      <c r="BG1484" s="24"/>
      <c r="BH1484" s="24"/>
      <c r="BI1484" s="24"/>
      <c r="BJ1484" s="24"/>
      <c r="BK1484" s="24"/>
      <c r="BL1484" s="24"/>
      <c r="BM1484" s="24"/>
      <c r="BN1484" s="24"/>
      <c r="BO1484" s="24"/>
      <c r="BP1484" s="24"/>
      <c r="BQ1484" s="24"/>
      <c r="BR1484" s="24"/>
      <c r="BS1484" s="24"/>
      <c r="BT1484" s="24"/>
      <c r="BU1484" s="24"/>
      <c r="BV1484" s="24"/>
      <c r="BW1484" s="24"/>
      <c r="BX1484" s="24"/>
      <c r="BY1484" s="24"/>
      <c r="BZ1484" s="24"/>
      <c r="CA1484" s="24"/>
      <c r="CB1484" s="24"/>
      <c r="CC1484" s="24"/>
      <c r="CD1484" s="24"/>
      <c r="CE1484" s="24"/>
    </row>
    <row r="1485" spans="46:83" x14ac:dyDescent="0.15">
      <c r="AT1485" s="24"/>
      <c r="AU1485" s="24"/>
      <c r="AV1485" s="24"/>
      <c r="AW1485" s="24"/>
      <c r="AX1485" s="24"/>
      <c r="AY1485" s="24"/>
      <c r="AZ1485" s="24"/>
      <c r="BA1485" s="24"/>
      <c r="BB1485" s="24"/>
      <c r="BC1485" s="24"/>
      <c r="BD1485" s="24"/>
      <c r="BE1485" s="24"/>
      <c r="BF1485" s="24"/>
      <c r="BG1485" s="24"/>
      <c r="BH1485" s="24"/>
      <c r="BI1485" s="24"/>
      <c r="BJ1485" s="24"/>
      <c r="BK1485" s="24"/>
      <c r="BL1485" s="24"/>
      <c r="BM1485" s="24"/>
      <c r="BN1485" s="24"/>
      <c r="BO1485" s="24"/>
      <c r="BP1485" s="24"/>
      <c r="BQ1485" s="24"/>
      <c r="BR1485" s="24"/>
      <c r="BS1485" s="24"/>
      <c r="BT1485" s="24"/>
      <c r="BU1485" s="24"/>
      <c r="BV1485" s="24"/>
      <c r="BW1485" s="24"/>
      <c r="BX1485" s="24"/>
      <c r="BY1485" s="24"/>
      <c r="BZ1485" s="24"/>
      <c r="CA1485" s="24"/>
      <c r="CB1485" s="24"/>
      <c r="CC1485" s="24"/>
      <c r="CD1485" s="24"/>
      <c r="CE1485" s="24"/>
    </row>
    <row r="1486" spans="46:83" x14ac:dyDescent="0.15">
      <c r="AT1486" s="24"/>
      <c r="AU1486" s="24"/>
      <c r="AV1486" s="24"/>
      <c r="AW1486" s="24"/>
      <c r="AX1486" s="24"/>
      <c r="AY1486" s="24"/>
      <c r="AZ1486" s="24"/>
      <c r="BA1486" s="24"/>
      <c r="BB1486" s="24"/>
      <c r="BC1486" s="24"/>
      <c r="BD1486" s="24"/>
      <c r="BE1486" s="24"/>
      <c r="BF1486" s="24"/>
      <c r="BG1486" s="24"/>
      <c r="BH1486" s="24"/>
      <c r="BI1486" s="24"/>
      <c r="BJ1486" s="24"/>
      <c r="BK1486" s="24"/>
      <c r="BL1486" s="24"/>
      <c r="BM1486" s="24"/>
      <c r="BN1486" s="24"/>
      <c r="BO1486" s="24"/>
      <c r="BP1486" s="24"/>
      <c r="BQ1486" s="24"/>
      <c r="BR1486" s="24"/>
      <c r="BS1486" s="24"/>
      <c r="BT1486" s="24"/>
      <c r="BU1486" s="24"/>
      <c r="BV1486" s="24"/>
      <c r="BW1486" s="24"/>
      <c r="BX1486" s="24"/>
      <c r="BY1486" s="24"/>
      <c r="BZ1486" s="24"/>
      <c r="CA1486" s="24"/>
      <c r="CB1486" s="24"/>
      <c r="CC1486" s="24"/>
      <c r="CD1486" s="24"/>
      <c r="CE1486" s="24"/>
    </row>
    <row r="1487" spans="46:83" x14ac:dyDescent="0.15">
      <c r="AT1487" s="24"/>
      <c r="AU1487" s="24"/>
      <c r="AV1487" s="24"/>
      <c r="AW1487" s="24"/>
      <c r="AX1487" s="24"/>
      <c r="AY1487" s="24"/>
      <c r="AZ1487" s="24"/>
      <c r="BA1487" s="24"/>
      <c r="BB1487" s="24"/>
      <c r="BC1487" s="24"/>
      <c r="BD1487" s="24"/>
      <c r="BE1487" s="24"/>
      <c r="BF1487" s="24"/>
      <c r="BG1487" s="24"/>
      <c r="BH1487" s="24"/>
      <c r="BI1487" s="24"/>
      <c r="BJ1487" s="24"/>
      <c r="BK1487" s="24"/>
      <c r="BL1487" s="24"/>
      <c r="BM1487" s="24"/>
      <c r="BN1487" s="24"/>
      <c r="BO1487" s="24"/>
      <c r="BP1487" s="24"/>
      <c r="BQ1487" s="24"/>
      <c r="BR1487" s="24"/>
      <c r="BS1487" s="24"/>
      <c r="BT1487" s="24"/>
      <c r="BU1487" s="24"/>
      <c r="BV1487" s="24"/>
      <c r="BW1487" s="24"/>
      <c r="BX1487" s="24"/>
      <c r="BY1487" s="24"/>
      <c r="BZ1487" s="24"/>
      <c r="CA1487" s="24"/>
      <c r="CB1487" s="24"/>
      <c r="CC1487" s="24"/>
      <c r="CD1487" s="24"/>
      <c r="CE1487" s="24"/>
    </row>
    <row r="1488" spans="46:83" x14ac:dyDescent="0.15">
      <c r="AT1488" s="24"/>
      <c r="AU1488" s="24"/>
      <c r="AV1488" s="24"/>
      <c r="AW1488" s="24"/>
      <c r="AX1488" s="24"/>
      <c r="AY1488" s="24"/>
      <c r="AZ1488" s="24"/>
      <c r="BA1488" s="24"/>
      <c r="BB1488" s="24"/>
      <c r="BC1488" s="24"/>
      <c r="BD1488" s="24"/>
      <c r="BE1488" s="24"/>
      <c r="BF1488" s="24"/>
      <c r="BG1488" s="24"/>
      <c r="BH1488" s="24"/>
      <c r="BI1488" s="24"/>
      <c r="BJ1488" s="24"/>
      <c r="BK1488" s="24"/>
      <c r="BL1488" s="24"/>
      <c r="BM1488" s="24"/>
      <c r="BN1488" s="24"/>
      <c r="BO1488" s="24"/>
      <c r="BP1488" s="24"/>
      <c r="BQ1488" s="24"/>
      <c r="BR1488" s="24"/>
      <c r="BS1488" s="24"/>
      <c r="BT1488" s="24"/>
      <c r="BU1488" s="24"/>
      <c r="BV1488" s="24"/>
      <c r="BW1488" s="24"/>
      <c r="BX1488" s="24"/>
      <c r="BY1488" s="24"/>
      <c r="BZ1488" s="24"/>
      <c r="CA1488" s="24"/>
      <c r="CB1488" s="24"/>
      <c r="CC1488" s="24"/>
      <c r="CD1488" s="24"/>
      <c r="CE1488" s="24"/>
    </row>
    <row r="1489" spans="46:83" x14ac:dyDescent="0.15">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row>
    <row r="1490" spans="46:83" x14ac:dyDescent="0.15">
      <c r="AT1490" s="24"/>
      <c r="AU1490" s="24"/>
      <c r="AV1490" s="24"/>
      <c r="AW1490" s="24"/>
      <c r="AX1490" s="24"/>
      <c r="AY1490" s="24"/>
      <c r="AZ1490" s="24"/>
      <c r="BA1490" s="24"/>
      <c r="BB1490" s="24"/>
      <c r="BC1490" s="24"/>
      <c r="BD1490" s="24"/>
      <c r="BE1490" s="24"/>
      <c r="BF1490" s="24"/>
      <c r="BG1490" s="24"/>
      <c r="BH1490" s="24"/>
      <c r="BI1490" s="24"/>
      <c r="BJ1490" s="24"/>
      <c r="BK1490" s="24"/>
      <c r="BL1490" s="24"/>
      <c r="BM1490" s="24"/>
      <c r="BN1490" s="24"/>
      <c r="BO1490" s="24"/>
      <c r="BP1490" s="24"/>
      <c r="BQ1490" s="24"/>
      <c r="BR1490" s="24"/>
      <c r="BS1490" s="24"/>
      <c r="BT1490" s="24"/>
      <c r="BU1490" s="24"/>
      <c r="BV1490" s="24"/>
      <c r="BW1490" s="24"/>
      <c r="BX1490" s="24"/>
      <c r="BY1490" s="24"/>
      <c r="BZ1490" s="24"/>
      <c r="CA1490" s="24"/>
      <c r="CB1490" s="24"/>
      <c r="CC1490" s="24"/>
      <c r="CD1490" s="24"/>
      <c r="CE1490" s="24"/>
    </row>
    <row r="1491" spans="46:83" x14ac:dyDescent="0.15">
      <c r="AT1491" s="24"/>
      <c r="AU1491" s="24"/>
      <c r="AV1491" s="24"/>
      <c r="AW1491" s="24"/>
      <c r="AX1491" s="24"/>
      <c r="AY1491" s="24"/>
      <c r="AZ1491" s="24"/>
      <c r="BA1491" s="24"/>
      <c r="BB1491" s="24"/>
      <c r="BC1491" s="24"/>
      <c r="BD1491" s="24"/>
      <c r="BE1491" s="24"/>
      <c r="BF1491" s="24"/>
      <c r="BG1491" s="24"/>
      <c r="BH1491" s="24"/>
      <c r="BI1491" s="24"/>
      <c r="BJ1491" s="24"/>
      <c r="BK1491" s="24"/>
      <c r="BL1491" s="24"/>
      <c r="BM1491" s="24"/>
      <c r="BN1491" s="24"/>
      <c r="BO1491" s="24"/>
      <c r="BP1491" s="24"/>
      <c r="BQ1491" s="24"/>
      <c r="BR1491" s="24"/>
      <c r="BS1491" s="24"/>
      <c r="BT1491" s="24"/>
      <c r="BU1491" s="24"/>
      <c r="BV1491" s="24"/>
      <c r="BW1491" s="24"/>
      <c r="BX1491" s="24"/>
      <c r="BY1491" s="24"/>
      <c r="BZ1491" s="24"/>
      <c r="CA1491" s="24"/>
      <c r="CB1491" s="24"/>
      <c r="CC1491" s="24"/>
      <c r="CD1491" s="24"/>
      <c r="CE1491" s="24"/>
    </row>
    <row r="1492" spans="46:83" x14ac:dyDescent="0.15">
      <c r="AT1492" s="24"/>
      <c r="AU1492" s="24"/>
      <c r="AV1492" s="24"/>
      <c r="AW1492" s="24"/>
      <c r="AX1492" s="24"/>
      <c r="AY1492" s="24"/>
      <c r="AZ1492" s="24"/>
      <c r="BA1492" s="24"/>
      <c r="BB1492" s="24"/>
      <c r="BC1492" s="24"/>
      <c r="BD1492" s="24"/>
      <c r="BE1492" s="24"/>
      <c r="BF1492" s="24"/>
      <c r="BG1492" s="24"/>
      <c r="BH1492" s="24"/>
      <c r="BI1492" s="24"/>
      <c r="BJ1492" s="24"/>
      <c r="BK1492" s="24"/>
      <c r="BL1492" s="24"/>
      <c r="BM1492" s="24"/>
      <c r="BN1492" s="24"/>
      <c r="BO1492" s="24"/>
      <c r="BP1492" s="24"/>
      <c r="BQ1492" s="24"/>
      <c r="BR1492" s="24"/>
      <c r="BS1492" s="24"/>
      <c r="BT1492" s="24"/>
      <c r="BU1492" s="24"/>
      <c r="BV1492" s="24"/>
      <c r="BW1492" s="24"/>
      <c r="BX1492" s="24"/>
      <c r="BY1492" s="24"/>
      <c r="BZ1492" s="24"/>
      <c r="CA1492" s="24"/>
      <c r="CB1492" s="24"/>
      <c r="CC1492" s="24"/>
      <c r="CD1492" s="24"/>
      <c r="CE1492" s="24"/>
    </row>
    <row r="1493" spans="46:83" x14ac:dyDescent="0.15">
      <c r="AT1493" s="24"/>
      <c r="AU1493" s="24"/>
      <c r="AV1493" s="24"/>
      <c r="AW1493" s="24"/>
      <c r="AX1493" s="24"/>
      <c r="AY1493" s="24"/>
      <c r="AZ1493" s="24"/>
      <c r="BA1493" s="24"/>
      <c r="BB1493" s="24"/>
      <c r="BC1493" s="24"/>
      <c r="BD1493" s="24"/>
      <c r="BE1493" s="24"/>
      <c r="BF1493" s="24"/>
      <c r="BG1493" s="24"/>
      <c r="BH1493" s="24"/>
      <c r="BI1493" s="24"/>
      <c r="BJ1493" s="24"/>
      <c r="BK1493" s="24"/>
      <c r="BL1493" s="24"/>
      <c r="BM1493" s="24"/>
      <c r="BN1493" s="24"/>
      <c r="BO1493" s="24"/>
      <c r="BP1493" s="24"/>
      <c r="BQ1493" s="24"/>
      <c r="BR1493" s="24"/>
      <c r="BS1493" s="24"/>
      <c r="BT1493" s="24"/>
      <c r="BU1493" s="24"/>
      <c r="BV1493" s="24"/>
      <c r="BW1493" s="24"/>
      <c r="BX1493" s="24"/>
      <c r="BY1493" s="24"/>
      <c r="BZ1493" s="24"/>
      <c r="CA1493" s="24"/>
      <c r="CB1493" s="24"/>
      <c r="CC1493" s="24"/>
      <c r="CD1493" s="24"/>
      <c r="CE1493" s="24"/>
    </row>
    <row r="1494" spans="46:83" x14ac:dyDescent="0.15">
      <c r="AT1494" s="24"/>
      <c r="AU1494" s="24"/>
      <c r="AV1494" s="24"/>
      <c r="AW1494" s="24"/>
      <c r="AX1494" s="24"/>
      <c r="AY1494" s="24"/>
      <c r="AZ1494" s="24"/>
      <c r="BA1494" s="24"/>
      <c r="BB1494" s="24"/>
      <c r="BC1494" s="24"/>
      <c r="BD1494" s="24"/>
      <c r="BE1494" s="24"/>
      <c r="BF1494" s="24"/>
      <c r="BG1494" s="24"/>
      <c r="BH1494" s="24"/>
      <c r="BI1494" s="24"/>
      <c r="BJ1494" s="24"/>
      <c r="BK1494" s="24"/>
      <c r="BL1494" s="24"/>
      <c r="BM1494" s="24"/>
      <c r="BN1494" s="24"/>
      <c r="BO1494" s="24"/>
      <c r="BP1494" s="24"/>
      <c r="BQ1494" s="24"/>
      <c r="BR1494" s="24"/>
      <c r="BS1494" s="24"/>
      <c r="BT1494" s="24"/>
      <c r="BU1494" s="24"/>
      <c r="BV1494" s="24"/>
      <c r="BW1494" s="24"/>
      <c r="BX1494" s="24"/>
      <c r="BY1494" s="24"/>
      <c r="BZ1494" s="24"/>
      <c r="CA1494" s="24"/>
      <c r="CB1494" s="24"/>
      <c r="CC1494" s="24"/>
      <c r="CD1494" s="24"/>
      <c r="CE1494" s="24"/>
    </row>
    <row r="1495" spans="46:83" x14ac:dyDescent="0.15">
      <c r="AT1495" s="24"/>
      <c r="AU1495" s="24"/>
      <c r="AV1495" s="24"/>
      <c r="AW1495" s="24"/>
      <c r="AX1495" s="24"/>
      <c r="AY1495" s="24"/>
      <c r="AZ1495" s="24"/>
      <c r="BA1495" s="24"/>
      <c r="BB1495" s="24"/>
      <c r="BC1495" s="24"/>
      <c r="BD1495" s="24"/>
      <c r="BE1495" s="24"/>
      <c r="BF1495" s="24"/>
      <c r="BG1495" s="24"/>
      <c r="BH1495" s="24"/>
      <c r="BI1495" s="24"/>
      <c r="BJ1495" s="24"/>
      <c r="BK1495" s="24"/>
      <c r="BL1495" s="24"/>
      <c r="BM1495" s="24"/>
      <c r="BN1495" s="24"/>
      <c r="BO1495" s="24"/>
      <c r="BP1495" s="24"/>
      <c r="BQ1495" s="24"/>
      <c r="BR1495" s="24"/>
      <c r="BS1495" s="24"/>
      <c r="BT1495" s="24"/>
      <c r="BU1495" s="24"/>
      <c r="BV1495" s="24"/>
      <c r="BW1495" s="24"/>
      <c r="BX1495" s="24"/>
      <c r="BY1495" s="24"/>
      <c r="BZ1495" s="24"/>
      <c r="CA1495" s="24"/>
      <c r="CB1495" s="24"/>
      <c r="CC1495" s="24"/>
      <c r="CD1495" s="24"/>
      <c r="CE1495" s="24"/>
    </row>
    <row r="1496" spans="46:83" x14ac:dyDescent="0.15">
      <c r="AT1496" s="24"/>
      <c r="AU1496" s="24"/>
      <c r="AV1496" s="24"/>
      <c r="AW1496" s="24"/>
      <c r="AX1496" s="24"/>
      <c r="AY1496" s="24"/>
      <c r="AZ1496" s="24"/>
      <c r="BA1496" s="24"/>
      <c r="BB1496" s="24"/>
      <c r="BC1496" s="24"/>
      <c r="BD1496" s="24"/>
      <c r="BE1496" s="24"/>
      <c r="BF1496" s="24"/>
      <c r="BG1496" s="24"/>
      <c r="BH1496" s="24"/>
      <c r="BI1496" s="24"/>
      <c r="BJ1496" s="24"/>
      <c r="BK1496" s="24"/>
      <c r="BL1496" s="24"/>
      <c r="BM1496" s="24"/>
      <c r="BN1496" s="24"/>
      <c r="BO1496" s="24"/>
      <c r="BP1496" s="24"/>
      <c r="BQ1496" s="24"/>
      <c r="BR1496" s="24"/>
      <c r="BS1496" s="24"/>
      <c r="BT1496" s="24"/>
      <c r="BU1496" s="24"/>
      <c r="BV1496" s="24"/>
      <c r="BW1496" s="24"/>
      <c r="BX1496" s="24"/>
      <c r="BY1496" s="24"/>
      <c r="BZ1496" s="24"/>
      <c r="CA1496" s="24"/>
      <c r="CB1496" s="24"/>
      <c r="CC1496" s="24"/>
      <c r="CD1496" s="24"/>
      <c r="CE1496" s="24"/>
    </row>
    <row r="1497" spans="46:83" x14ac:dyDescent="0.15">
      <c r="AT1497" s="24"/>
      <c r="AU1497" s="24"/>
      <c r="AV1497" s="24"/>
      <c r="AW1497" s="24"/>
      <c r="AX1497" s="24"/>
      <c r="AY1497" s="24"/>
      <c r="AZ1497" s="24"/>
      <c r="BA1497" s="24"/>
      <c r="BB1497" s="24"/>
      <c r="BC1497" s="24"/>
      <c r="BD1497" s="24"/>
      <c r="BE1497" s="24"/>
      <c r="BF1497" s="24"/>
      <c r="BG1497" s="24"/>
      <c r="BH1497" s="24"/>
      <c r="BI1497" s="24"/>
      <c r="BJ1497" s="24"/>
      <c r="BK1497" s="24"/>
      <c r="BL1497" s="24"/>
      <c r="BM1497" s="24"/>
      <c r="BN1497" s="24"/>
      <c r="BO1497" s="24"/>
      <c r="BP1497" s="24"/>
      <c r="BQ1497" s="24"/>
      <c r="BR1497" s="24"/>
      <c r="BS1497" s="24"/>
      <c r="BT1497" s="24"/>
      <c r="BU1497" s="24"/>
      <c r="BV1497" s="24"/>
      <c r="BW1497" s="24"/>
      <c r="BX1497" s="24"/>
      <c r="BY1497" s="24"/>
      <c r="BZ1497" s="24"/>
      <c r="CA1497" s="24"/>
      <c r="CB1497" s="24"/>
      <c r="CC1497" s="24"/>
      <c r="CD1497" s="24"/>
      <c r="CE1497" s="24"/>
    </row>
    <row r="1498" spans="46:83" x14ac:dyDescent="0.15">
      <c r="AT1498" s="24"/>
      <c r="AU1498" s="24"/>
      <c r="AV1498" s="24"/>
      <c r="AW1498" s="24"/>
      <c r="AX1498" s="24"/>
      <c r="AY1498" s="24"/>
      <c r="AZ1498" s="24"/>
      <c r="BA1498" s="24"/>
      <c r="BB1498" s="24"/>
      <c r="BC1498" s="24"/>
      <c r="BD1498" s="24"/>
      <c r="BE1498" s="24"/>
      <c r="BF1498" s="24"/>
      <c r="BG1498" s="24"/>
      <c r="BH1498" s="24"/>
      <c r="BI1498" s="24"/>
      <c r="BJ1498" s="24"/>
      <c r="BK1498" s="24"/>
      <c r="BL1498" s="24"/>
      <c r="BM1498" s="24"/>
      <c r="BN1498" s="24"/>
      <c r="BO1498" s="24"/>
      <c r="BP1498" s="24"/>
      <c r="BQ1498" s="24"/>
      <c r="BR1498" s="24"/>
      <c r="BS1498" s="24"/>
      <c r="BT1498" s="24"/>
      <c r="BU1498" s="24"/>
      <c r="BV1498" s="24"/>
      <c r="BW1498" s="24"/>
      <c r="BX1498" s="24"/>
      <c r="BY1498" s="24"/>
      <c r="BZ1498" s="24"/>
      <c r="CA1498" s="24"/>
      <c r="CB1498" s="24"/>
      <c r="CC1498" s="24"/>
      <c r="CD1498" s="24"/>
      <c r="CE1498" s="24"/>
    </row>
    <row r="1499" spans="46:83" x14ac:dyDescent="0.15">
      <c r="AT1499" s="24"/>
      <c r="AU1499" s="24"/>
      <c r="AV1499" s="24"/>
      <c r="AW1499" s="24"/>
      <c r="AX1499" s="24"/>
      <c r="AY1499" s="24"/>
      <c r="AZ1499" s="24"/>
      <c r="BA1499" s="24"/>
      <c r="BB1499" s="24"/>
      <c r="BC1499" s="24"/>
      <c r="BD1499" s="24"/>
      <c r="BE1499" s="24"/>
      <c r="BF1499" s="24"/>
      <c r="BG1499" s="24"/>
      <c r="BH1499" s="24"/>
      <c r="BI1499" s="24"/>
      <c r="BJ1499" s="24"/>
      <c r="BK1499" s="24"/>
      <c r="BL1499" s="24"/>
      <c r="BM1499" s="24"/>
      <c r="BN1499" s="24"/>
      <c r="BO1499" s="24"/>
      <c r="BP1499" s="24"/>
      <c r="BQ1499" s="24"/>
      <c r="BR1499" s="24"/>
      <c r="BS1499" s="24"/>
      <c r="BT1499" s="24"/>
      <c r="BU1499" s="24"/>
      <c r="BV1499" s="24"/>
      <c r="BW1499" s="24"/>
      <c r="BX1499" s="24"/>
      <c r="BY1499" s="24"/>
      <c r="BZ1499" s="24"/>
      <c r="CA1499" s="24"/>
      <c r="CB1499" s="24"/>
      <c r="CC1499" s="24"/>
      <c r="CD1499" s="24"/>
      <c r="CE1499" s="24"/>
    </row>
    <row r="1500" spans="46:83" x14ac:dyDescent="0.15">
      <c r="AT1500" s="24"/>
      <c r="AU1500" s="24"/>
      <c r="AV1500" s="24"/>
      <c r="AW1500" s="24"/>
      <c r="AX1500" s="24"/>
      <c r="AY1500" s="24"/>
      <c r="AZ1500" s="24"/>
      <c r="BA1500" s="24"/>
      <c r="BB1500" s="24"/>
      <c r="BC1500" s="24"/>
      <c r="BD1500" s="24"/>
      <c r="BE1500" s="24"/>
      <c r="BF1500" s="24"/>
      <c r="BG1500" s="24"/>
      <c r="BH1500" s="24"/>
      <c r="BI1500" s="24"/>
      <c r="BJ1500" s="24"/>
      <c r="BK1500" s="24"/>
      <c r="BL1500" s="24"/>
      <c r="BM1500" s="24"/>
      <c r="BN1500" s="24"/>
      <c r="BO1500" s="24"/>
      <c r="BP1500" s="24"/>
      <c r="BQ1500" s="24"/>
      <c r="BR1500" s="24"/>
      <c r="BS1500" s="24"/>
      <c r="BT1500" s="24"/>
      <c r="BU1500" s="24"/>
      <c r="BV1500" s="24"/>
      <c r="BW1500" s="24"/>
      <c r="BX1500" s="24"/>
      <c r="BY1500" s="24"/>
      <c r="BZ1500" s="24"/>
      <c r="CA1500" s="24"/>
      <c r="CB1500" s="24"/>
      <c r="CC1500" s="24"/>
      <c r="CD1500" s="24"/>
      <c r="CE1500" s="24"/>
    </row>
    <row r="1501" spans="46:83" x14ac:dyDescent="0.15">
      <c r="AT1501" s="24"/>
      <c r="AU1501" s="24"/>
      <c r="AV1501" s="24"/>
      <c r="AW1501" s="24"/>
      <c r="AX1501" s="24"/>
      <c r="AY1501" s="24"/>
      <c r="AZ1501" s="24"/>
      <c r="BA1501" s="24"/>
      <c r="BB1501" s="24"/>
      <c r="BC1501" s="24"/>
      <c r="BD1501" s="24"/>
      <c r="BE1501" s="24"/>
      <c r="BF1501" s="24"/>
      <c r="BG1501" s="24"/>
      <c r="BH1501" s="24"/>
      <c r="BI1501" s="24"/>
      <c r="BJ1501" s="24"/>
      <c r="BK1501" s="24"/>
      <c r="BL1501" s="24"/>
      <c r="BM1501" s="24"/>
      <c r="BN1501" s="24"/>
      <c r="BO1501" s="24"/>
      <c r="BP1501" s="24"/>
      <c r="BQ1501" s="24"/>
      <c r="BR1501" s="24"/>
      <c r="BS1501" s="24"/>
      <c r="BT1501" s="24"/>
      <c r="BU1501" s="24"/>
      <c r="BV1501" s="24"/>
      <c r="BW1501" s="24"/>
      <c r="BX1501" s="24"/>
      <c r="BY1501" s="24"/>
      <c r="BZ1501" s="24"/>
      <c r="CA1501" s="24"/>
      <c r="CB1501" s="24"/>
      <c r="CC1501" s="24"/>
      <c r="CD1501" s="24"/>
      <c r="CE1501" s="24"/>
    </row>
    <row r="1502" spans="46:83" x14ac:dyDescent="0.15">
      <c r="AT1502" s="24"/>
      <c r="AU1502" s="24"/>
      <c r="AV1502" s="24"/>
      <c r="AW1502" s="24"/>
      <c r="AX1502" s="24"/>
      <c r="AY1502" s="24"/>
      <c r="AZ1502" s="24"/>
      <c r="BA1502" s="24"/>
      <c r="BB1502" s="24"/>
      <c r="BC1502" s="24"/>
      <c r="BD1502" s="24"/>
      <c r="BE1502" s="24"/>
      <c r="BF1502" s="24"/>
      <c r="BG1502" s="24"/>
      <c r="BH1502" s="24"/>
      <c r="BI1502" s="24"/>
      <c r="BJ1502" s="24"/>
      <c r="BK1502" s="24"/>
      <c r="BL1502" s="24"/>
      <c r="BM1502" s="24"/>
      <c r="BN1502" s="24"/>
      <c r="BO1502" s="24"/>
      <c r="BP1502" s="24"/>
      <c r="BQ1502" s="24"/>
      <c r="BR1502" s="24"/>
      <c r="BS1502" s="24"/>
      <c r="BT1502" s="24"/>
      <c r="BU1502" s="24"/>
      <c r="BV1502" s="24"/>
      <c r="BW1502" s="24"/>
      <c r="BX1502" s="24"/>
      <c r="BY1502" s="24"/>
      <c r="BZ1502" s="24"/>
      <c r="CA1502" s="24"/>
      <c r="CB1502" s="24"/>
      <c r="CC1502" s="24"/>
      <c r="CD1502" s="24"/>
      <c r="CE1502" s="24"/>
    </row>
    <row r="1503" spans="46:83" x14ac:dyDescent="0.15">
      <c r="AT1503" s="24"/>
      <c r="AU1503" s="24"/>
      <c r="AV1503" s="24"/>
      <c r="AW1503" s="24"/>
      <c r="AX1503" s="24"/>
      <c r="AY1503" s="24"/>
      <c r="AZ1503" s="24"/>
      <c r="BA1503" s="24"/>
      <c r="BB1503" s="24"/>
      <c r="BC1503" s="24"/>
      <c r="BD1503" s="24"/>
      <c r="BE1503" s="24"/>
      <c r="BF1503" s="24"/>
      <c r="BG1503" s="24"/>
      <c r="BH1503" s="24"/>
      <c r="BI1503" s="24"/>
      <c r="BJ1503" s="24"/>
      <c r="BK1503" s="24"/>
      <c r="BL1503" s="24"/>
      <c r="BM1503" s="24"/>
      <c r="BN1503" s="24"/>
      <c r="BO1503" s="24"/>
      <c r="BP1503" s="24"/>
      <c r="BQ1503" s="24"/>
      <c r="BR1503" s="24"/>
      <c r="BS1503" s="24"/>
      <c r="BT1503" s="24"/>
      <c r="BU1503" s="24"/>
      <c r="BV1503" s="24"/>
      <c r="BW1503" s="24"/>
      <c r="BX1503" s="24"/>
      <c r="BY1503" s="24"/>
      <c r="BZ1503" s="24"/>
      <c r="CA1503" s="24"/>
      <c r="CB1503" s="24"/>
      <c r="CC1503" s="24"/>
      <c r="CD1503" s="24"/>
      <c r="CE1503" s="24"/>
    </row>
    <row r="1504" spans="46:83" x14ac:dyDescent="0.15">
      <c r="AT1504" s="24"/>
      <c r="AU1504" s="24"/>
      <c r="AV1504" s="24"/>
      <c r="AW1504" s="24"/>
      <c r="AX1504" s="24"/>
      <c r="AY1504" s="24"/>
      <c r="AZ1504" s="24"/>
      <c r="BA1504" s="24"/>
      <c r="BB1504" s="24"/>
      <c r="BC1504" s="24"/>
      <c r="BD1504" s="24"/>
      <c r="BE1504" s="24"/>
      <c r="BF1504" s="24"/>
      <c r="BG1504" s="24"/>
      <c r="BH1504" s="24"/>
      <c r="BI1504" s="24"/>
      <c r="BJ1504" s="24"/>
      <c r="BK1504" s="24"/>
      <c r="BL1504" s="24"/>
      <c r="BM1504" s="24"/>
      <c r="BN1504" s="24"/>
      <c r="BO1504" s="24"/>
      <c r="BP1504" s="24"/>
      <c r="BQ1504" s="24"/>
      <c r="BR1504" s="24"/>
      <c r="BS1504" s="24"/>
      <c r="BT1504" s="24"/>
      <c r="BU1504" s="24"/>
      <c r="BV1504" s="24"/>
      <c r="BW1504" s="24"/>
      <c r="BX1504" s="24"/>
      <c r="BY1504" s="24"/>
      <c r="BZ1504" s="24"/>
      <c r="CA1504" s="24"/>
      <c r="CB1504" s="24"/>
      <c r="CC1504" s="24"/>
      <c r="CD1504" s="24"/>
      <c r="CE1504" s="24"/>
    </row>
    <row r="1505" spans="46:83" x14ac:dyDescent="0.15">
      <c r="AT1505" s="24"/>
      <c r="AU1505" s="24"/>
      <c r="AV1505" s="24"/>
      <c r="AW1505" s="24"/>
      <c r="AX1505" s="24"/>
      <c r="AY1505" s="24"/>
      <c r="AZ1505" s="24"/>
      <c r="BA1505" s="24"/>
      <c r="BB1505" s="24"/>
      <c r="BC1505" s="24"/>
      <c r="BD1505" s="24"/>
      <c r="BE1505" s="24"/>
      <c r="BF1505" s="24"/>
      <c r="BG1505" s="24"/>
      <c r="BH1505" s="24"/>
      <c r="BI1505" s="24"/>
      <c r="BJ1505" s="24"/>
      <c r="BK1505" s="24"/>
      <c r="BL1505" s="24"/>
      <c r="BM1505" s="24"/>
      <c r="BN1505" s="24"/>
      <c r="BO1505" s="24"/>
      <c r="BP1505" s="24"/>
      <c r="BQ1505" s="24"/>
      <c r="BR1505" s="24"/>
      <c r="BS1505" s="24"/>
      <c r="BT1505" s="24"/>
      <c r="BU1505" s="24"/>
      <c r="BV1505" s="24"/>
      <c r="BW1505" s="24"/>
      <c r="BX1505" s="24"/>
      <c r="BY1505" s="24"/>
      <c r="BZ1505" s="24"/>
      <c r="CA1505" s="24"/>
      <c r="CB1505" s="24"/>
      <c r="CC1505" s="24"/>
      <c r="CD1505" s="24"/>
      <c r="CE1505" s="24"/>
    </row>
    <row r="1506" spans="46:83" x14ac:dyDescent="0.15">
      <c r="AT1506" s="24"/>
      <c r="AU1506" s="24"/>
      <c r="AV1506" s="24"/>
      <c r="AW1506" s="24"/>
      <c r="AX1506" s="24"/>
      <c r="AY1506" s="24"/>
      <c r="AZ1506" s="24"/>
      <c r="BA1506" s="24"/>
      <c r="BB1506" s="24"/>
      <c r="BC1506" s="24"/>
      <c r="BD1506" s="24"/>
      <c r="BE1506" s="24"/>
      <c r="BF1506" s="24"/>
      <c r="BG1506" s="24"/>
      <c r="BH1506" s="24"/>
      <c r="BI1506" s="24"/>
      <c r="BJ1506" s="24"/>
      <c r="BK1506" s="24"/>
      <c r="BL1506" s="24"/>
      <c r="BM1506" s="24"/>
      <c r="BN1506" s="24"/>
      <c r="BO1506" s="24"/>
      <c r="BP1506" s="24"/>
      <c r="BQ1506" s="24"/>
      <c r="BR1506" s="24"/>
      <c r="BS1506" s="24"/>
      <c r="BT1506" s="24"/>
      <c r="BU1506" s="24"/>
      <c r="BV1506" s="24"/>
      <c r="BW1506" s="24"/>
      <c r="BX1506" s="24"/>
      <c r="BY1506" s="24"/>
      <c r="BZ1506" s="24"/>
      <c r="CA1506" s="24"/>
      <c r="CB1506" s="24"/>
      <c r="CC1506" s="24"/>
      <c r="CD1506" s="24"/>
      <c r="CE1506" s="24"/>
    </row>
    <row r="1507" spans="46:83" x14ac:dyDescent="0.15">
      <c r="AT1507" s="24"/>
      <c r="AU1507" s="24"/>
      <c r="AV1507" s="24"/>
      <c r="AW1507" s="24"/>
      <c r="AX1507" s="24"/>
      <c r="AY1507" s="24"/>
      <c r="AZ1507" s="24"/>
      <c r="BA1507" s="24"/>
      <c r="BB1507" s="24"/>
      <c r="BC1507" s="24"/>
      <c r="BD1507" s="24"/>
      <c r="BE1507" s="24"/>
      <c r="BF1507" s="24"/>
      <c r="BG1507" s="24"/>
      <c r="BH1507" s="24"/>
      <c r="BI1507" s="24"/>
      <c r="BJ1507" s="24"/>
      <c r="BK1507" s="24"/>
      <c r="BL1507" s="24"/>
      <c r="BM1507" s="24"/>
      <c r="BN1507" s="24"/>
      <c r="BO1507" s="24"/>
      <c r="BP1507" s="24"/>
      <c r="BQ1507" s="24"/>
      <c r="BR1507" s="24"/>
      <c r="BS1507" s="24"/>
      <c r="BT1507" s="24"/>
      <c r="BU1507" s="24"/>
      <c r="BV1507" s="24"/>
      <c r="BW1507" s="24"/>
      <c r="BX1507" s="24"/>
      <c r="BY1507" s="24"/>
      <c r="BZ1507" s="24"/>
      <c r="CA1507" s="24"/>
      <c r="CB1507" s="24"/>
      <c r="CC1507" s="24"/>
      <c r="CD1507" s="24"/>
      <c r="CE1507" s="24"/>
    </row>
    <row r="1508" spans="46:83" x14ac:dyDescent="0.15">
      <c r="AT1508" s="24"/>
      <c r="AU1508" s="24"/>
      <c r="AV1508" s="24"/>
      <c r="AW1508" s="24"/>
      <c r="AX1508" s="24"/>
      <c r="AY1508" s="24"/>
      <c r="AZ1508" s="24"/>
      <c r="BA1508" s="24"/>
      <c r="BB1508" s="24"/>
      <c r="BC1508" s="24"/>
      <c r="BD1508" s="24"/>
      <c r="BE1508" s="24"/>
      <c r="BF1508" s="24"/>
      <c r="BG1508" s="24"/>
      <c r="BH1508" s="24"/>
      <c r="BI1508" s="24"/>
      <c r="BJ1508" s="24"/>
      <c r="BK1508" s="24"/>
      <c r="BL1508" s="24"/>
      <c r="BM1508" s="24"/>
      <c r="BN1508" s="24"/>
      <c r="BO1508" s="24"/>
      <c r="BP1508" s="24"/>
      <c r="BQ1508" s="24"/>
      <c r="BR1508" s="24"/>
      <c r="BS1508" s="24"/>
      <c r="BT1508" s="24"/>
      <c r="BU1508" s="24"/>
      <c r="BV1508" s="24"/>
      <c r="BW1508" s="24"/>
      <c r="BX1508" s="24"/>
      <c r="BY1508" s="24"/>
      <c r="BZ1508" s="24"/>
      <c r="CA1508" s="24"/>
      <c r="CB1508" s="24"/>
      <c r="CC1508" s="24"/>
      <c r="CD1508" s="24"/>
      <c r="CE1508" s="24"/>
    </row>
    <row r="1509" spans="46:83" x14ac:dyDescent="0.15">
      <c r="AT1509" s="24"/>
      <c r="AU1509" s="24"/>
      <c r="AV1509" s="24"/>
      <c r="AW1509" s="24"/>
      <c r="AX1509" s="24"/>
      <c r="AY1509" s="24"/>
      <c r="AZ1509" s="24"/>
      <c r="BA1509" s="24"/>
      <c r="BB1509" s="24"/>
      <c r="BC1509" s="24"/>
      <c r="BD1509" s="24"/>
      <c r="BE1509" s="24"/>
      <c r="BF1509" s="24"/>
      <c r="BG1509" s="24"/>
      <c r="BH1509" s="24"/>
      <c r="BI1509" s="24"/>
      <c r="BJ1509" s="24"/>
      <c r="BK1509" s="24"/>
      <c r="BL1509" s="24"/>
      <c r="BM1509" s="24"/>
      <c r="BN1509" s="24"/>
      <c r="BO1509" s="24"/>
      <c r="BP1509" s="24"/>
      <c r="BQ1509" s="24"/>
      <c r="BR1509" s="24"/>
      <c r="BS1509" s="24"/>
      <c r="BT1509" s="24"/>
      <c r="BU1509" s="24"/>
      <c r="BV1509" s="24"/>
      <c r="BW1509" s="24"/>
      <c r="BX1509" s="24"/>
      <c r="BY1509" s="24"/>
      <c r="BZ1509" s="24"/>
      <c r="CA1509" s="24"/>
      <c r="CB1509" s="24"/>
      <c r="CC1509" s="24"/>
      <c r="CD1509" s="24"/>
      <c r="CE1509" s="24"/>
    </row>
    <row r="1510" spans="46:83" x14ac:dyDescent="0.15">
      <c r="AT1510" s="24"/>
      <c r="AU1510" s="24"/>
      <c r="AV1510" s="24"/>
      <c r="AW1510" s="24"/>
      <c r="AX1510" s="24"/>
      <c r="AY1510" s="24"/>
      <c r="AZ1510" s="24"/>
      <c r="BA1510" s="24"/>
      <c r="BB1510" s="24"/>
      <c r="BC1510" s="24"/>
      <c r="BD1510" s="24"/>
      <c r="BE1510" s="24"/>
      <c r="BF1510" s="24"/>
      <c r="BG1510" s="24"/>
      <c r="BH1510" s="24"/>
      <c r="BI1510" s="24"/>
      <c r="BJ1510" s="24"/>
      <c r="BK1510" s="24"/>
      <c r="BL1510" s="24"/>
      <c r="BM1510" s="24"/>
      <c r="BN1510" s="24"/>
      <c r="BO1510" s="24"/>
      <c r="BP1510" s="24"/>
      <c r="BQ1510" s="24"/>
      <c r="BR1510" s="24"/>
      <c r="BS1510" s="24"/>
      <c r="BT1510" s="24"/>
      <c r="BU1510" s="24"/>
      <c r="BV1510" s="24"/>
      <c r="BW1510" s="24"/>
      <c r="BX1510" s="24"/>
      <c r="BY1510" s="24"/>
      <c r="BZ1510" s="24"/>
      <c r="CA1510" s="24"/>
      <c r="CB1510" s="24"/>
      <c r="CC1510" s="24"/>
      <c r="CD1510" s="24"/>
      <c r="CE1510" s="24"/>
    </row>
    <row r="1511" spans="46:83" x14ac:dyDescent="0.15">
      <c r="AT1511" s="24"/>
      <c r="AU1511" s="24"/>
      <c r="AV1511" s="24"/>
      <c r="AW1511" s="24"/>
      <c r="AX1511" s="24"/>
      <c r="AY1511" s="24"/>
      <c r="AZ1511" s="24"/>
      <c r="BA1511" s="24"/>
      <c r="BB1511" s="24"/>
      <c r="BC1511" s="24"/>
      <c r="BD1511" s="24"/>
      <c r="BE1511" s="24"/>
      <c r="BF1511" s="24"/>
      <c r="BG1511" s="24"/>
      <c r="BH1511" s="24"/>
      <c r="BI1511" s="24"/>
      <c r="BJ1511" s="24"/>
      <c r="BK1511" s="24"/>
      <c r="BL1511" s="24"/>
      <c r="BM1511" s="24"/>
      <c r="BN1511" s="24"/>
      <c r="BO1511" s="24"/>
      <c r="BP1511" s="24"/>
      <c r="BQ1511" s="24"/>
      <c r="BR1511" s="24"/>
      <c r="BS1511" s="24"/>
      <c r="BT1511" s="24"/>
      <c r="BU1511" s="24"/>
      <c r="BV1511" s="24"/>
      <c r="BW1511" s="24"/>
      <c r="BX1511" s="24"/>
      <c r="BY1511" s="24"/>
      <c r="BZ1511" s="24"/>
      <c r="CA1511" s="24"/>
      <c r="CB1511" s="24"/>
      <c r="CC1511" s="24"/>
      <c r="CD1511" s="24"/>
      <c r="CE1511" s="24"/>
    </row>
    <row r="1512" spans="46:83" x14ac:dyDescent="0.15">
      <c r="AT1512" s="24"/>
      <c r="AU1512" s="24"/>
      <c r="AV1512" s="24"/>
      <c r="AW1512" s="24"/>
      <c r="AX1512" s="24"/>
      <c r="AY1512" s="24"/>
      <c r="AZ1512" s="24"/>
      <c r="BA1512" s="24"/>
      <c r="BB1512" s="24"/>
      <c r="BC1512" s="24"/>
      <c r="BD1512" s="24"/>
      <c r="BE1512" s="24"/>
      <c r="BF1512" s="24"/>
      <c r="BG1512" s="24"/>
      <c r="BH1512" s="24"/>
      <c r="BI1512" s="24"/>
      <c r="BJ1512" s="24"/>
      <c r="BK1512" s="24"/>
      <c r="BL1512" s="24"/>
      <c r="BM1512" s="24"/>
      <c r="BN1512" s="24"/>
      <c r="BO1512" s="24"/>
      <c r="BP1512" s="24"/>
      <c r="BQ1512" s="24"/>
      <c r="BR1512" s="24"/>
      <c r="BS1512" s="24"/>
      <c r="BT1512" s="24"/>
      <c r="BU1512" s="24"/>
      <c r="BV1512" s="24"/>
      <c r="BW1512" s="24"/>
      <c r="BX1512" s="24"/>
      <c r="BY1512" s="24"/>
      <c r="BZ1512" s="24"/>
      <c r="CA1512" s="24"/>
      <c r="CB1512" s="24"/>
      <c r="CC1512" s="24"/>
      <c r="CD1512" s="24"/>
      <c r="CE1512" s="24"/>
    </row>
    <row r="1513" spans="46:83" x14ac:dyDescent="0.15">
      <c r="AT1513" s="24"/>
      <c r="AU1513" s="24"/>
      <c r="AV1513" s="24"/>
      <c r="AW1513" s="24"/>
      <c r="AX1513" s="24"/>
      <c r="AY1513" s="24"/>
      <c r="AZ1513" s="24"/>
      <c r="BA1513" s="24"/>
      <c r="BB1513" s="24"/>
      <c r="BC1513" s="24"/>
      <c r="BD1513" s="24"/>
      <c r="BE1513" s="24"/>
      <c r="BF1513" s="24"/>
      <c r="BG1513" s="24"/>
      <c r="BH1513" s="24"/>
      <c r="BI1513" s="24"/>
      <c r="BJ1513" s="24"/>
      <c r="BK1513" s="24"/>
      <c r="BL1513" s="24"/>
      <c r="BM1513" s="24"/>
      <c r="BN1513" s="24"/>
      <c r="BO1513" s="24"/>
      <c r="BP1513" s="24"/>
      <c r="BQ1513" s="24"/>
      <c r="BR1513" s="24"/>
      <c r="BS1513" s="24"/>
      <c r="BT1513" s="24"/>
      <c r="BU1513" s="24"/>
      <c r="BV1513" s="24"/>
      <c r="BW1513" s="24"/>
      <c r="BX1513" s="24"/>
      <c r="BY1513" s="24"/>
      <c r="BZ1513" s="24"/>
      <c r="CA1513" s="24"/>
      <c r="CB1513" s="24"/>
      <c r="CC1513" s="24"/>
      <c r="CD1513" s="24"/>
      <c r="CE1513" s="24"/>
    </row>
    <row r="1514" spans="46:83" x14ac:dyDescent="0.15">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row>
    <row r="1515" spans="46:83" x14ac:dyDescent="0.15">
      <c r="AT1515" s="24"/>
      <c r="AU1515" s="24"/>
      <c r="AV1515" s="24"/>
      <c r="AW1515" s="24"/>
      <c r="AX1515" s="24"/>
      <c r="AY1515" s="24"/>
      <c r="AZ1515" s="24"/>
      <c r="BA1515" s="24"/>
      <c r="BB1515" s="24"/>
      <c r="BC1515" s="24"/>
      <c r="BD1515" s="24"/>
      <c r="BE1515" s="24"/>
      <c r="BF1515" s="24"/>
      <c r="BG1515" s="24"/>
      <c r="BH1515" s="24"/>
      <c r="BI1515" s="24"/>
      <c r="BJ1515" s="24"/>
      <c r="BK1515" s="24"/>
      <c r="BL1515" s="24"/>
      <c r="BM1515" s="24"/>
      <c r="BN1515" s="24"/>
      <c r="BO1515" s="24"/>
      <c r="BP1515" s="24"/>
      <c r="BQ1515" s="24"/>
      <c r="BR1515" s="24"/>
      <c r="BS1515" s="24"/>
      <c r="BT1515" s="24"/>
      <c r="BU1515" s="24"/>
      <c r="BV1515" s="24"/>
      <c r="BW1515" s="24"/>
      <c r="BX1515" s="24"/>
      <c r="BY1515" s="24"/>
      <c r="BZ1515" s="24"/>
      <c r="CA1515" s="24"/>
      <c r="CB1515" s="24"/>
      <c r="CC1515" s="24"/>
      <c r="CD1515" s="24"/>
      <c r="CE1515" s="24"/>
    </row>
    <row r="1516" spans="46:83" x14ac:dyDescent="0.15">
      <c r="AT1516" s="24"/>
      <c r="AU1516" s="24"/>
      <c r="AV1516" s="24"/>
      <c r="AW1516" s="24"/>
      <c r="AX1516" s="24"/>
      <c r="AY1516" s="24"/>
      <c r="AZ1516" s="24"/>
      <c r="BA1516" s="24"/>
      <c r="BB1516" s="24"/>
      <c r="BC1516" s="24"/>
      <c r="BD1516" s="24"/>
      <c r="BE1516" s="24"/>
      <c r="BF1516" s="24"/>
      <c r="BG1516" s="24"/>
      <c r="BH1516" s="24"/>
      <c r="BI1516" s="24"/>
      <c r="BJ1516" s="24"/>
      <c r="BK1516" s="24"/>
      <c r="BL1516" s="24"/>
      <c r="BM1516" s="24"/>
      <c r="BN1516" s="24"/>
      <c r="BO1516" s="24"/>
      <c r="BP1516" s="24"/>
      <c r="BQ1516" s="24"/>
      <c r="BR1516" s="24"/>
      <c r="BS1516" s="24"/>
      <c r="BT1516" s="24"/>
      <c r="BU1516" s="24"/>
      <c r="BV1516" s="24"/>
      <c r="BW1516" s="24"/>
      <c r="BX1516" s="24"/>
      <c r="BY1516" s="24"/>
      <c r="BZ1516" s="24"/>
      <c r="CA1516" s="24"/>
      <c r="CB1516" s="24"/>
      <c r="CC1516" s="24"/>
      <c r="CD1516" s="24"/>
      <c r="CE1516" s="24"/>
    </row>
    <row r="1517" spans="46:83" x14ac:dyDescent="0.15">
      <c r="AT1517" s="24"/>
      <c r="AU1517" s="24"/>
      <c r="AV1517" s="24"/>
      <c r="AW1517" s="24"/>
      <c r="AX1517" s="24"/>
      <c r="AY1517" s="24"/>
      <c r="AZ1517" s="24"/>
      <c r="BA1517" s="24"/>
      <c r="BB1517" s="24"/>
      <c r="BC1517" s="24"/>
      <c r="BD1517" s="24"/>
      <c r="BE1517" s="24"/>
      <c r="BF1517" s="24"/>
      <c r="BG1517" s="24"/>
      <c r="BH1517" s="24"/>
      <c r="BI1517" s="24"/>
      <c r="BJ1517" s="24"/>
      <c r="BK1517" s="24"/>
      <c r="BL1517" s="24"/>
      <c r="BM1517" s="24"/>
      <c r="BN1517" s="24"/>
      <c r="BO1517" s="24"/>
      <c r="BP1517" s="24"/>
      <c r="BQ1517" s="24"/>
      <c r="BR1517" s="24"/>
      <c r="BS1517" s="24"/>
      <c r="BT1517" s="24"/>
      <c r="BU1517" s="24"/>
      <c r="BV1517" s="24"/>
      <c r="BW1517" s="24"/>
      <c r="BX1517" s="24"/>
      <c r="BY1517" s="24"/>
      <c r="BZ1517" s="24"/>
      <c r="CA1517" s="24"/>
      <c r="CB1517" s="24"/>
      <c r="CC1517" s="24"/>
      <c r="CD1517" s="24"/>
      <c r="CE1517" s="24"/>
    </row>
    <row r="1518" spans="46:83" x14ac:dyDescent="0.15">
      <c r="AT1518" s="24"/>
      <c r="AU1518" s="24"/>
      <c r="AV1518" s="24"/>
      <c r="AW1518" s="24"/>
      <c r="AX1518" s="24"/>
      <c r="AY1518" s="24"/>
      <c r="AZ1518" s="24"/>
      <c r="BA1518" s="24"/>
      <c r="BB1518" s="24"/>
      <c r="BC1518" s="24"/>
      <c r="BD1518" s="24"/>
      <c r="BE1518" s="24"/>
      <c r="BF1518" s="24"/>
      <c r="BG1518" s="24"/>
      <c r="BH1518" s="24"/>
      <c r="BI1518" s="24"/>
      <c r="BJ1518" s="24"/>
      <c r="BK1518" s="24"/>
      <c r="BL1518" s="24"/>
      <c r="BM1518" s="24"/>
      <c r="BN1518" s="24"/>
      <c r="BO1518" s="24"/>
      <c r="BP1518" s="24"/>
      <c r="BQ1518" s="24"/>
      <c r="BR1518" s="24"/>
      <c r="BS1518" s="24"/>
      <c r="BT1518" s="24"/>
      <c r="BU1518" s="24"/>
      <c r="BV1518" s="24"/>
      <c r="BW1518" s="24"/>
      <c r="BX1518" s="24"/>
      <c r="BY1518" s="24"/>
      <c r="BZ1518" s="24"/>
      <c r="CA1518" s="24"/>
      <c r="CB1518" s="24"/>
      <c r="CC1518" s="24"/>
      <c r="CD1518" s="24"/>
      <c r="CE1518" s="24"/>
    </row>
    <row r="1519" spans="46:83" x14ac:dyDescent="0.15">
      <c r="AT1519" s="24"/>
      <c r="AU1519" s="24"/>
      <c r="AV1519" s="24"/>
      <c r="AW1519" s="24"/>
      <c r="AX1519" s="24"/>
      <c r="AY1519" s="24"/>
      <c r="AZ1519" s="24"/>
      <c r="BA1519" s="24"/>
      <c r="BB1519" s="24"/>
      <c r="BC1519" s="24"/>
      <c r="BD1519" s="24"/>
      <c r="BE1519" s="24"/>
      <c r="BF1519" s="24"/>
      <c r="BG1519" s="24"/>
      <c r="BH1519" s="24"/>
      <c r="BI1519" s="24"/>
      <c r="BJ1519" s="24"/>
      <c r="BK1519" s="24"/>
      <c r="BL1519" s="24"/>
      <c r="BM1519" s="24"/>
      <c r="BN1519" s="24"/>
      <c r="BO1519" s="24"/>
      <c r="BP1519" s="24"/>
      <c r="BQ1519" s="24"/>
      <c r="BR1519" s="24"/>
      <c r="BS1519" s="24"/>
      <c r="BT1519" s="24"/>
      <c r="BU1519" s="24"/>
      <c r="BV1519" s="24"/>
      <c r="BW1519" s="24"/>
      <c r="BX1519" s="24"/>
      <c r="BY1519" s="24"/>
      <c r="BZ1519" s="24"/>
      <c r="CA1519" s="24"/>
      <c r="CB1519" s="24"/>
      <c r="CC1519" s="24"/>
      <c r="CD1519" s="24"/>
      <c r="CE1519" s="24"/>
    </row>
    <row r="1520" spans="46:83" x14ac:dyDescent="0.15">
      <c r="AT1520" s="24"/>
      <c r="AU1520" s="24"/>
      <c r="AV1520" s="24"/>
      <c r="AW1520" s="24"/>
      <c r="AX1520" s="24"/>
      <c r="AY1520" s="24"/>
      <c r="AZ1520" s="24"/>
      <c r="BA1520" s="24"/>
      <c r="BB1520" s="24"/>
      <c r="BC1520" s="24"/>
      <c r="BD1520" s="24"/>
      <c r="BE1520" s="24"/>
      <c r="BF1520" s="24"/>
      <c r="BG1520" s="24"/>
      <c r="BH1520" s="24"/>
      <c r="BI1520" s="24"/>
      <c r="BJ1520" s="24"/>
      <c r="BK1520" s="24"/>
      <c r="BL1520" s="24"/>
      <c r="BM1520" s="24"/>
      <c r="BN1520" s="24"/>
      <c r="BO1520" s="24"/>
      <c r="BP1520" s="24"/>
      <c r="BQ1520" s="24"/>
      <c r="BR1520" s="24"/>
      <c r="BS1520" s="24"/>
      <c r="BT1520" s="24"/>
      <c r="BU1520" s="24"/>
      <c r="BV1520" s="24"/>
      <c r="BW1520" s="24"/>
      <c r="BX1520" s="24"/>
      <c r="BY1520" s="24"/>
      <c r="BZ1520" s="24"/>
      <c r="CA1520" s="24"/>
      <c r="CB1520" s="24"/>
      <c r="CC1520" s="24"/>
      <c r="CD1520" s="24"/>
      <c r="CE1520" s="24"/>
    </row>
    <row r="1521" spans="46:83" x14ac:dyDescent="0.15">
      <c r="AT1521" s="24"/>
      <c r="AU1521" s="24"/>
      <c r="AV1521" s="24"/>
      <c r="AW1521" s="24"/>
      <c r="AX1521" s="24"/>
      <c r="AY1521" s="24"/>
      <c r="AZ1521" s="24"/>
      <c r="BA1521" s="24"/>
      <c r="BB1521" s="24"/>
      <c r="BC1521" s="24"/>
      <c r="BD1521" s="24"/>
      <c r="BE1521" s="24"/>
      <c r="BF1521" s="24"/>
      <c r="BG1521" s="24"/>
      <c r="BH1521" s="24"/>
      <c r="BI1521" s="24"/>
      <c r="BJ1521" s="24"/>
      <c r="BK1521" s="24"/>
      <c r="BL1521" s="24"/>
      <c r="BM1521" s="24"/>
      <c r="BN1521" s="24"/>
      <c r="BO1521" s="24"/>
      <c r="BP1521" s="24"/>
      <c r="BQ1521" s="24"/>
      <c r="BR1521" s="24"/>
      <c r="BS1521" s="24"/>
      <c r="BT1521" s="24"/>
      <c r="BU1521" s="24"/>
      <c r="BV1521" s="24"/>
      <c r="BW1521" s="24"/>
      <c r="BX1521" s="24"/>
      <c r="BY1521" s="24"/>
      <c r="BZ1521" s="24"/>
      <c r="CA1521" s="24"/>
      <c r="CB1521" s="24"/>
      <c r="CC1521" s="24"/>
      <c r="CD1521" s="24"/>
      <c r="CE1521" s="24"/>
    </row>
    <row r="1522" spans="46:83" x14ac:dyDescent="0.15">
      <c r="AT1522" s="24"/>
      <c r="AU1522" s="24"/>
      <c r="AV1522" s="24"/>
      <c r="AW1522" s="24"/>
      <c r="AX1522" s="24"/>
      <c r="AY1522" s="24"/>
      <c r="AZ1522" s="24"/>
      <c r="BA1522" s="24"/>
      <c r="BB1522" s="24"/>
      <c r="BC1522" s="24"/>
      <c r="BD1522" s="24"/>
      <c r="BE1522" s="24"/>
      <c r="BF1522" s="24"/>
      <c r="BG1522" s="24"/>
      <c r="BH1522" s="24"/>
      <c r="BI1522" s="24"/>
      <c r="BJ1522" s="24"/>
      <c r="BK1522" s="24"/>
      <c r="BL1522" s="24"/>
      <c r="BM1522" s="24"/>
      <c r="BN1522" s="24"/>
      <c r="BO1522" s="24"/>
      <c r="BP1522" s="24"/>
      <c r="BQ1522" s="24"/>
      <c r="BR1522" s="24"/>
      <c r="BS1522" s="24"/>
      <c r="BT1522" s="24"/>
      <c r="BU1522" s="24"/>
      <c r="BV1522" s="24"/>
      <c r="BW1522" s="24"/>
      <c r="BX1522" s="24"/>
      <c r="BY1522" s="24"/>
      <c r="BZ1522" s="24"/>
      <c r="CA1522" s="24"/>
      <c r="CB1522" s="24"/>
      <c r="CC1522" s="24"/>
      <c r="CD1522" s="24"/>
      <c r="CE1522" s="24"/>
    </row>
    <row r="1523" spans="46:83" x14ac:dyDescent="0.15">
      <c r="AT1523" s="24"/>
      <c r="AU1523" s="24"/>
      <c r="AV1523" s="24"/>
      <c r="AW1523" s="24"/>
      <c r="AX1523" s="24"/>
      <c r="AY1523" s="24"/>
      <c r="AZ1523" s="24"/>
      <c r="BA1523" s="24"/>
      <c r="BB1523" s="24"/>
      <c r="BC1523" s="24"/>
      <c r="BD1523" s="24"/>
      <c r="BE1523" s="24"/>
      <c r="BF1523" s="24"/>
      <c r="BG1523" s="24"/>
      <c r="BH1523" s="24"/>
      <c r="BI1523" s="24"/>
      <c r="BJ1523" s="24"/>
      <c r="BK1523" s="24"/>
      <c r="BL1523" s="24"/>
      <c r="BM1523" s="24"/>
      <c r="BN1523" s="24"/>
      <c r="BO1523" s="24"/>
      <c r="BP1523" s="24"/>
      <c r="BQ1523" s="24"/>
      <c r="BR1523" s="24"/>
      <c r="BS1523" s="24"/>
      <c r="BT1523" s="24"/>
      <c r="BU1523" s="24"/>
      <c r="BV1523" s="24"/>
      <c r="BW1523" s="24"/>
      <c r="BX1523" s="24"/>
      <c r="BY1523" s="24"/>
      <c r="BZ1523" s="24"/>
      <c r="CA1523" s="24"/>
      <c r="CB1523" s="24"/>
      <c r="CC1523" s="24"/>
      <c r="CD1523" s="24"/>
      <c r="CE1523" s="24"/>
    </row>
    <row r="1524" spans="46:83" x14ac:dyDescent="0.15">
      <c r="AT1524" s="24"/>
      <c r="AU1524" s="24"/>
      <c r="AV1524" s="24"/>
      <c r="AW1524" s="24"/>
      <c r="AX1524" s="24"/>
      <c r="AY1524" s="24"/>
      <c r="AZ1524" s="24"/>
      <c r="BA1524" s="24"/>
      <c r="BB1524" s="24"/>
      <c r="BC1524" s="24"/>
      <c r="BD1524" s="24"/>
      <c r="BE1524" s="24"/>
      <c r="BF1524" s="24"/>
      <c r="BG1524" s="24"/>
      <c r="BH1524" s="24"/>
      <c r="BI1524" s="24"/>
      <c r="BJ1524" s="24"/>
      <c r="BK1524" s="24"/>
      <c r="BL1524" s="24"/>
      <c r="BM1524" s="24"/>
      <c r="BN1524" s="24"/>
      <c r="BO1524" s="24"/>
      <c r="BP1524" s="24"/>
      <c r="BQ1524" s="24"/>
      <c r="BR1524" s="24"/>
      <c r="BS1524" s="24"/>
      <c r="BT1524" s="24"/>
      <c r="BU1524" s="24"/>
      <c r="BV1524" s="24"/>
      <c r="BW1524" s="24"/>
      <c r="BX1524" s="24"/>
      <c r="BY1524" s="24"/>
      <c r="BZ1524" s="24"/>
      <c r="CA1524" s="24"/>
      <c r="CB1524" s="24"/>
      <c r="CC1524" s="24"/>
      <c r="CD1524" s="24"/>
      <c r="CE1524" s="24"/>
    </row>
    <row r="1525" spans="46:83" x14ac:dyDescent="0.15">
      <c r="AT1525" s="24"/>
      <c r="AU1525" s="24"/>
      <c r="AV1525" s="24"/>
      <c r="AW1525" s="24"/>
      <c r="AX1525" s="24"/>
      <c r="AY1525" s="24"/>
      <c r="AZ1525" s="24"/>
      <c r="BA1525" s="24"/>
      <c r="BB1525" s="24"/>
      <c r="BC1525" s="24"/>
      <c r="BD1525" s="24"/>
      <c r="BE1525" s="24"/>
      <c r="BF1525" s="24"/>
      <c r="BG1525" s="24"/>
      <c r="BH1525" s="24"/>
      <c r="BI1525" s="24"/>
      <c r="BJ1525" s="24"/>
      <c r="BK1525" s="24"/>
      <c r="BL1525" s="24"/>
      <c r="BM1525" s="24"/>
      <c r="BN1525" s="24"/>
      <c r="BO1525" s="24"/>
      <c r="BP1525" s="24"/>
      <c r="BQ1525" s="24"/>
      <c r="BR1525" s="24"/>
      <c r="BS1525" s="24"/>
      <c r="BT1525" s="24"/>
      <c r="BU1525" s="24"/>
      <c r="BV1525" s="24"/>
      <c r="BW1525" s="24"/>
      <c r="BX1525" s="24"/>
      <c r="BY1525" s="24"/>
      <c r="BZ1525" s="24"/>
      <c r="CA1525" s="24"/>
      <c r="CB1525" s="24"/>
      <c r="CC1525" s="24"/>
      <c r="CD1525" s="24"/>
      <c r="CE1525" s="24"/>
    </row>
    <row r="1526" spans="46:83" x14ac:dyDescent="0.15">
      <c r="AT1526" s="24"/>
      <c r="AU1526" s="24"/>
      <c r="AV1526" s="24"/>
      <c r="AW1526" s="24"/>
      <c r="AX1526" s="24"/>
      <c r="AY1526" s="24"/>
      <c r="AZ1526" s="24"/>
      <c r="BA1526" s="24"/>
      <c r="BB1526" s="24"/>
      <c r="BC1526" s="24"/>
      <c r="BD1526" s="24"/>
      <c r="BE1526" s="24"/>
      <c r="BF1526" s="24"/>
      <c r="BG1526" s="24"/>
      <c r="BH1526" s="24"/>
      <c r="BI1526" s="24"/>
      <c r="BJ1526" s="24"/>
      <c r="BK1526" s="24"/>
      <c r="BL1526" s="24"/>
      <c r="BM1526" s="24"/>
      <c r="BN1526" s="24"/>
      <c r="BO1526" s="24"/>
      <c r="BP1526" s="24"/>
      <c r="BQ1526" s="24"/>
      <c r="BR1526" s="24"/>
      <c r="BS1526" s="24"/>
      <c r="BT1526" s="24"/>
      <c r="BU1526" s="24"/>
      <c r="BV1526" s="24"/>
      <c r="BW1526" s="24"/>
      <c r="BX1526" s="24"/>
      <c r="BY1526" s="24"/>
      <c r="BZ1526" s="24"/>
      <c r="CA1526" s="24"/>
      <c r="CB1526" s="24"/>
      <c r="CC1526" s="24"/>
      <c r="CD1526" s="24"/>
      <c r="CE1526" s="24"/>
    </row>
    <row r="1527" spans="46:83" x14ac:dyDescent="0.15">
      <c r="AT1527" s="24"/>
      <c r="AU1527" s="24"/>
      <c r="AV1527" s="24"/>
      <c r="AW1527" s="24"/>
      <c r="AX1527" s="24"/>
      <c r="AY1527" s="24"/>
      <c r="AZ1527" s="24"/>
      <c r="BA1527" s="24"/>
      <c r="BB1527" s="24"/>
      <c r="BC1527" s="24"/>
      <c r="BD1527" s="24"/>
      <c r="BE1527" s="24"/>
      <c r="BF1527" s="24"/>
      <c r="BG1527" s="24"/>
      <c r="BH1527" s="24"/>
      <c r="BI1527" s="24"/>
      <c r="BJ1527" s="24"/>
      <c r="BK1527" s="24"/>
      <c r="BL1527" s="24"/>
      <c r="BM1527" s="24"/>
      <c r="BN1527" s="24"/>
      <c r="BO1527" s="24"/>
      <c r="BP1527" s="24"/>
      <c r="BQ1527" s="24"/>
      <c r="BR1527" s="24"/>
      <c r="BS1527" s="24"/>
      <c r="BT1527" s="24"/>
      <c r="BU1527" s="24"/>
      <c r="BV1527" s="24"/>
      <c r="BW1527" s="24"/>
      <c r="BX1527" s="24"/>
      <c r="BY1527" s="24"/>
      <c r="BZ1527" s="24"/>
      <c r="CA1527" s="24"/>
      <c r="CB1527" s="24"/>
      <c r="CC1527" s="24"/>
      <c r="CD1527" s="24"/>
      <c r="CE1527" s="24"/>
    </row>
    <row r="1528" spans="46:83" x14ac:dyDescent="0.15">
      <c r="AT1528" s="24"/>
      <c r="AU1528" s="24"/>
      <c r="AV1528" s="24"/>
      <c r="AW1528" s="24"/>
      <c r="AX1528" s="24"/>
      <c r="AY1528" s="24"/>
      <c r="AZ1528" s="24"/>
      <c r="BA1528" s="24"/>
      <c r="BB1528" s="24"/>
      <c r="BC1528" s="24"/>
      <c r="BD1528" s="24"/>
      <c r="BE1528" s="24"/>
      <c r="BF1528" s="24"/>
      <c r="BG1528" s="24"/>
      <c r="BH1528" s="24"/>
      <c r="BI1528" s="24"/>
      <c r="BJ1528" s="24"/>
      <c r="BK1528" s="24"/>
      <c r="BL1528" s="24"/>
      <c r="BM1528" s="24"/>
      <c r="BN1528" s="24"/>
      <c r="BO1528" s="24"/>
      <c r="BP1528" s="24"/>
      <c r="BQ1528" s="24"/>
      <c r="BR1528" s="24"/>
      <c r="BS1528" s="24"/>
      <c r="BT1528" s="24"/>
      <c r="BU1528" s="24"/>
      <c r="BV1528" s="24"/>
      <c r="BW1528" s="24"/>
      <c r="BX1528" s="24"/>
      <c r="BY1528" s="24"/>
      <c r="BZ1528" s="24"/>
      <c r="CA1528" s="24"/>
      <c r="CB1528" s="24"/>
      <c r="CC1528" s="24"/>
      <c r="CD1528" s="24"/>
      <c r="CE1528" s="24"/>
    </row>
    <row r="1529" spans="46:83" x14ac:dyDescent="0.15">
      <c r="AT1529" s="24"/>
      <c r="AU1529" s="24"/>
      <c r="AV1529" s="24"/>
      <c r="AW1529" s="24"/>
      <c r="AX1529" s="24"/>
      <c r="AY1529" s="24"/>
      <c r="AZ1529" s="24"/>
      <c r="BA1529" s="24"/>
      <c r="BB1529" s="24"/>
      <c r="BC1529" s="24"/>
      <c r="BD1529" s="24"/>
      <c r="BE1529" s="24"/>
      <c r="BF1529" s="24"/>
      <c r="BG1529" s="24"/>
      <c r="BH1529" s="24"/>
      <c r="BI1529" s="24"/>
      <c r="BJ1529" s="24"/>
      <c r="BK1529" s="24"/>
      <c r="BL1529" s="24"/>
      <c r="BM1529" s="24"/>
      <c r="BN1529" s="24"/>
      <c r="BO1529" s="24"/>
      <c r="BP1529" s="24"/>
      <c r="BQ1529" s="24"/>
      <c r="BR1529" s="24"/>
      <c r="BS1529" s="24"/>
      <c r="BT1529" s="24"/>
      <c r="BU1529" s="24"/>
      <c r="BV1529" s="24"/>
      <c r="BW1529" s="24"/>
      <c r="BX1529" s="24"/>
      <c r="BY1529" s="24"/>
      <c r="BZ1529" s="24"/>
      <c r="CA1529" s="24"/>
      <c r="CB1529" s="24"/>
      <c r="CC1529" s="24"/>
      <c r="CD1529" s="24"/>
      <c r="CE1529" s="24"/>
    </row>
    <row r="1530" spans="46:83" x14ac:dyDescent="0.15">
      <c r="AT1530" s="24"/>
      <c r="AU1530" s="24"/>
      <c r="AV1530" s="24"/>
      <c r="AW1530" s="24"/>
      <c r="AX1530" s="24"/>
      <c r="AY1530" s="24"/>
      <c r="AZ1530" s="24"/>
      <c r="BA1530" s="24"/>
      <c r="BB1530" s="24"/>
      <c r="BC1530" s="24"/>
      <c r="BD1530" s="24"/>
      <c r="BE1530" s="24"/>
      <c r="BF1530" s="24"/>
      <c r="BG1530" s="24"/>
      <c r="BH1530" s="24"/>
      <c r="BI1530" s="24"/>
      <c r="BJ1530" s="24"/>
      <c r="BK1530" s="24"/>
      <c r="BL1530" s="24"/>
      <c r="BM1530" s="24"/>
      <c r="BN1530" s="24"/>
      <c r="BO1530" s="24"/>
      <c r="BP1530" s="24"/>
      <c r="BQ1530" s="24"/>
      <c r="BR1530" s="24"/>
      <c r="BS1530" s="24"/>
      <c r="BT1530" s="24"/>
      <c r="BU1530" s="24"/>
      <c r="BV1530" s="24"/>
      <c r="BW1530" s="24"/>
      <c r="BX1530" s="24"/>
      <c r="BY1530" s="24"/>
      <c r="BZ1530" s="24"/>
      <c r="CA1530" s="24"/>
      <c r="CB1530" s="24"/>
      <c r="CC1530" s="24"/>
      <c r="CD1530" s="24"/>
      <c r="CE1530" s="24"/>
    </row>
    <row r="1531" spans="46:83" x14ac:dyDescent="0.15">
      <c r="AT1531" s="24"/>
      <c r="AU1531" s="24"/>
      <c r="AV1531" s="24"/>
      <c r="AW1531" s="24"/>
      <c r="AX1531" s="24"/>
      <c r="AY1531" s="24"/>
      <c r="AZ1531" s="24"/>
      <c r="BA1531" s="24"/>
      <c r="BB1531" s="24"/>
      <c r="BC1531" s="24"/>
      <c r="BD1531" s="24"/>
      <c r="BE1531" s="24"/>
      <c r="BF1531" s="24"/>
      <c r="BG1531" s="24"/>
      <c r="BH1531" s="24"/>
      <c r="BI1531" s="24"/>
      <c r="BJ1531" s="24"/>
      <c r="BK1531" s="24"/>
      <c r="BL1531" s="24"/>
      <c r="BM1531" s="24"/>
      <c r="BN1531" s="24"/>
      <c r="BO1531" s="24"/>
      <c r="BP1531" s="24"/>
      <c r="BQ1531" s="24"/>
      <c r="BR1531" s="24"/>
      <c r="BS1531" s="24"/>
      <c r="BT1531" s="24"/>
      <c r="BU1531" s="24"/>
      <c r="BV1531" s="24"/>
      <c r="BW1531" s="24"/>
      <c r="BX1531" s="24"/>
      <c r="BY1531" s="24"/>
      <c r="BZ1531" s="24"/>
      <c r="CA1531" s="24"/>
      <c r="CB1531" s="24"/>
      <c r="CC1531" s="24"/>
      <c r="CD1531" s="24"/>
      <c r="CE1531" s="24"/>
    </row>
    <row r="1532" spans="46:83" x14ac:dyDescent="0.15">
      <c r="AT1532" s="24"/>
      <c r="AU1532" s="24"/>
      <c r="AV1532" s="24"/>
      <c r="AW1532" s="24"/>
      <c r="AX1532" s="24"/>
      <c r="AY1532" s="24"/>
      <c r="AZ1532" s="24"/>
      <c r="BA1532" s="24"/>
      <c r="BB1532" s="24"/>
      <c r="BC1532" s="24"/>
      <c r="BD1532" s="24"/>
      <c r="BE1532" s="24"/>
      <c r="BF1532" s="24"/>
      <c r="BG1532" s="24"/>
      <c r="BH1532" s="24"/>
      <c r="BI1532" s="24"/>
      <c r="BJ1532" s="24"/>
      <c r="BK1532" s="24"/>
      <c r="BL1532" s="24"/>
      <c r="BM1532" s="24"/>
      <c r="BN1532" s="24"/>
      <c r="BO1532" s="24"/>
      <c r="BP1532" s="24"/>
      <c r="BQ1532" s="24"/>
      <c r="BR1532" s="24"/>
      <c r="BS1532" s="24"/>
      <c r="BT1532" s="24"/>
      <c r="BU1532" s="24"/>
      <c r="BV1532" s="24"/>
      <c r="BW1532" s="24"/>
      <c r="BX1532" s="24"/>
      <c r="BY1532" s="24"/>
      <c r="BZ1532" s="24"/>
      <c r="CA1532" s="24"/>
      <c r="CB1532" s="24"/>
      <c r="CC1532" s="24"/>
      <c r="CD1532" s="24"/>
      <c r="CE1532" s="24"/>
    </row>
    <row r="1533" spans="46:83" x14ac:dyDescent="0.15">
      <c r="AT1533" s="24"/>
      <c r="AU1533" s="24"/>
      <c r="AV1533" s="24"/>
      <c r="AW1533" s="24"/>
      <c r="AX1533" s="24"/>
      <c r="AY1533" s="24"/>
      <c r="AZ1533" s="24"/>
      <c r="BA1533" s="24"/>
      <c r="BB1533" s="24"/>
      <c r="BC1533" s="24"/>
      <c r="BD1533" s="24"/>
      <c r="BE1533" s="24"/>
      <c r="BF1533" s="24"/>
      <c r="BG1533" s="24"/>
      <c r="BH1533" s="24"/>
      <c r="BI1533" s="24"/>
      <c r="BJ1533" s="24"/>
      <c r="BK1533" s="24"/>
      <c r="BL1533" s="24"/>
      <c r="BM1533" s="24"/>
      <c r="BN1533" s="24"/>
      <c r="BO1533" s="24"/>
      <c r="BP1533" s="24"/>
      <c r="BQ1533" s="24"/>
      <c r="BR1533" s="24"/>
      <c r="BS1533" s="24"/>
      <c r="BT1533" s="24"/>
      <c r="BU1533" s="24"/>
      <c r="BV1533" s="24"/>
      <c r="BW1533" s="24"/>
      <c r="BX1533" s="24"/>
      <c r="BY1533" s="24"/>
      <c r="BZ1533" s="24"/>
      <c r="CA1533" s="24"/>
      <c r="CB1533" s="24"/>
      <c r="CC1533" s="24"/>
      <c r="CD1533" s="24"/>
      <c r="CE1533" s="24"/>
    </row>
    <row r="1534" spans="46:83" x14ac:dyDescent="0.15">
      <c r="AT1534" s="24"/>
      <c r="AU1534" s="24"/>
      <c r="AV1534" s="24"/>
      <c r="AW1534" s="24"/>
      <c r="AX1534" s="24"/>
      <c r="AY1534" s="24"/>
      <c r="AZ1534" s="24"/>
      <c r="BA1534" s="24"/>
      <c r="BB1534" s="24"/>
      <c r="BC1534" s="24"/>
      <c r="BD1534" s="24"/>
      <c r="BE1534" s="24"/>
      <c r="BF1534" s="24"/>
      <c r="BG1534" s="24"/>
      <c r="BH1534" s="24"/>
      <c r="BI1534" s="24"/>
      <c r="BJ1534" s="24"/>
      <c r="BK1534" s="24"/>
      <c r="BL1534" s="24"/>
      <c r="BM1534" s="24"/>
      <c r="BN1534" s="24"/>
      <c r="BO1534" s="24"/>
      <c r="BP1534" s="24"/>
      <c r="BQ1534" s="24"/>
      <c r="BR1534" s="24"/>
      <c r="BS1534" s="24"/>
      <c r="BT1534" s="24"/>
      <c r="BU1534" s="24"/>
      <c r="BV1534" s="24"/>
      <c r="BW1534" s="24"/>
      <c r="BX1534" s="24"/>
      <c r="BY1534" s="24"/>
      <c r="BZ1534" s="24"/>
      <c r="CA1534" s="24"/>
      <c r="CB1534" s="24"/>
      <c r="CC1534" s="24"/>
      <c r="CD1534" s="24"/>
      <c r="CE1534" s="24"/>
    </row>
    <row r="1535" spans="46:83" x14ac:dyDescent="0.15">
      <c r="AT1535" s="24"/>
      <c r="AU1535" s="24"/>
      <c r="AV1535" s="24"/>
      <c r="AW1535" s="24"/>
      <c r="AX1535" s="24"/>
      <c r="AY1535" s="24"/>
      <c r="AZ1535" s="24"/>
      <c r="BA1535" s="24"/>
      <c r="BB1535" s="24"/>
      <c r="BC1535" s="24"/>
      <c r="BD1535" s="24"/>
      <c r="BE1535" s="24"/>
      <c r="BF1535" s="24"/>
      <c r="BG1535" s="24"/>
      <c r="BH1535" s="24"/>
      <c r="BI1535" s="24"/>
      <c r="BJ1535" s="24"/>
      <c r="BK1535" s="24"/>
      <c r="BL1535" s="24"/>
      <c r="BM1535" s="24"/>
      <c r="BN1535" s="24"/>
      <c r="BO1535" s="24"/>
      <c r="BP1535" s="24"/>
      <c r="BQ1535" s="24"/>
      <c r="BR1535" s="24"/>
      <c r="BS1535" s="24"/>
      <c r="BT1535" s="24"/>
      <c r="BU1535" s="24"/>
      <c r="BV1535" s="24"/>
      <c r="BW1535" s="24"/>
      <c r="BX1535" s="24"/>
      <c r="BY1535" s="24"/>
      <c r="BZ1535" s="24"/>
      <c r="CA1535" s="24"/>
      <c r="CB1535" s="24"/>
      <c r="CC1535" s="24"/>
      <c r="CD1535" s="24"/>
      <c r="CE1535" s="24"/>
    </row>
    <row r="1536" spans="46:83" x14ac:dyDescent="0.15">
      <c r="AT1536" s="24"/>
      <c r="AU1536" s="24"/>
      <c r="AV1536" s="24"/>
      <c r="AW1536" s="24"/>
      <c r="AX1536" s="24"/>
      <c r="AY1536" s="24"/>
      <c r="AZ1536" s="24"/>
      <c r="BA1536" s="24"/>
      <c r="BB1536" s="24"/>
      <c r="BC1536" s="24"/>
      <c r="BD1536" s="24"/>
      <c r="BE1536" s="24"/>
      <c r="BF1536" s="24"/>
      <c r="BG1536" s="24"/>
      <c r="BH1536" s="24"/>
      <c r="BI1536" s="24"/>
      <c r="BJ1536" s="24"/>
      <c r="BK1536" s="24"/>
      <c r="BL1536" s="24"/>
      <c r="BM1536" s="24"/>
      <c r="BN1536" s="24"/>
      <c r="BO1536" s="24"/>
      <c r="BP1536" s="24"/>
      <c r="BQ1536" s="24"/>
      <c r="BR1536" s="24"/>
      <c r="BS1536" s="24"/>
      <c r="BT1536" s="24"/>
      <c r="BU1536" s="24"/>
      <c r="BV1536" s="24"/>
      <c r="BW1536" s="24"/>
      <c r="BX1536" s="24"/>
      <c r="BY1536" s="24"/>
      <c r="BZ1536" s="24"/>
      <c r="CA1536" s="24"/>
      <c r="CB1536" s="24"/>
      <c r="CC1536" s="24"/>
      <c r="CD1536" s="24"/>
      <c r="CE1536" s="24"/>
    </row>
    <row r="1537" spans="46:83" x14ac:dyDescent="0.15">
      <c r="AT1537" s="24"/>
      <c r="AU1537" s="24"/>
      <c r="AV1537" s="24"/>
      <c r="AW1537" s="24"/>
      <c r="AX1537" s="24"/>
      <c r="AY1537" s="24"/>
      <c r="AZ1537" s="24"/>
      <c r="BA1537" s="24"/>
      <c r="BB1537" s="24"/>
      <c r="BC1537" s="24"/>
      <c r="BD1537" s="24"/>
      <c r="BE1537" s="24"/>
      <c r="BF1537" s="24"/>
      <c r="BG1537" s="24"/>
      <c r="BH1537" s="24"/>
      <c r="BI1537" s="24"/>
      <c r="BJ1537" s="24"/>
      <c r="BK1537" s="24"/>
      <c r="BL1537" s="24"/>
      <c r="BM1537" s="24"/>
      <c r="BN1537" s="24"/>
      <c r="BO1537" s="24"/>
      <c r="BP1537" s="24"/>
      <c r="BQ1537" s="24"/>
      <c r="BR1537" s="24"/>
      <c r="BS1537" s="24"/>
      <c r="BT1537" s="24"/>
      <c r="BU1537" s="24"/>
      <c r="BV1537" s="24"/>
      <c r="BW1537" s="24"/>
      <c r="BX1537" s="24"/>
      <c r="BY1537" s="24"/>
      <c r="BZ1537" s="24"/>
      <c r="CA1537" s="24"/>
      <c r="CB1537" s="24"/>
      <c r="CC1537" s="24"/>
      <c r="CD1537" s="24"/>
      <c r="CE1537" s="24"/>
    </row>
    <row r="1538" spans="46:83" x14ac:dyDescent="0.15">
      <c r="AT1538" s="24"/>
      <c r="AU1538" s="24"/>
      <c r="AV1538" s="24"/>
      <c r="AW1538" s="24"/>
      <c r="AX1538" s="24"/>
      <c r="AY1538" s="24"/>
      <c r="AZ1538" s="24"/>
      <c r="BA1538" s="24"/>
      <c r="BB1538" s="24"/>
      <c r="BC1538" s="24"/>
      <c r="BD1538" s="24"/>
      <c r="BE1538" s="24"/>
      <c r="BF1538" s="24"/>
      <c r="BG1538" s="24"/>
      <c r="BH1538" s="24"/>
      <c r="BI1538" s="24"/>
      <c r="BJ1538" s="24"/>
      <c r="BK1538" s="24"/>
      <c r="BL1538" s="24"/>
      <c r="BM1538" s="24"/>
      <c r="BN1538" s="24"/>
      <c r="BO1538" s="24"/>
      <c r="BP1538" s="24"/>
      <c r="BQ1538" s="24"/>
      <c r="BR1538" s="24"/>
      <c r="BS1538" s="24"/>
      <c r="BT1538" s="24"/>
      <c r="BU1538" s="24"/>
      <c r="BV1538" s="24"/>
      <c r="BW1538" s="24"/>
      <c r="BX1538" s="24"/>
      <c r="BY1538" s="24"/>
      <c r="BZ1538" s="24"/>
      <c r="CA1538" s="24"/>
      <c r="CB1538" s="24"/>
      <c r="CC1538" s="24"/>
      <c r="CD1538" s="24"/>
      <c r="CE1538" s="24"/>
    </row>
    <row r="1539" spans="46:83" x14ac:dyDescent="0.15">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row>
    <row r="1540" spans="46:83" x14ac:dyDescent="0.15">
      <c r="AT1540" s="24"/>
      <c r="AU1540" s="24"/>
      <c r="AV1540" s="24"/>
      <c r="AW1540" s="24"/>
      <c r="AX1540" s="24"/>
      <c r="AY1540" s="24"/>
      <c r="AZ1540" s="24"/>
      <c r="BA1540" s="24"/>
      <c r="BB1540" s="24"/>
      <c r="BC1540" s="24"/>
      <c r="BD1540" s="24"/>
      <c r="BE1540" s="24"/>
      <c r="BF1540" s="24"/>
      <c r="BG1540" s="24"/>
      <c r="BH1540" s="24"/>
      <c r="BI1540" s="24"/>
      <c r="BJ1540" s="24"/>
      <c r="BK1540" s="24"/>
      <c r="BL1540" s="24"/>
      <c r="BM1540" s="24"/>
      <c r="BN1540" s="24"/>
      <c r="BO1540" s="24"/>
      <c r="BP1540" s="24"/>
      <c r="BQ1540" s="24"/>
      <c r="BR1540" s="24"/>
      <c r="BS1540" s="24"/>
      <c r="BT1540" s="24"/>
      <c r="BU1540" s="24"/>
      <c r="BV1540" s="24"/>
      <c r="BW1540" s="24"/>
      <c r="BX1540" s="24"/>
      <c r="BY1540" s="24"/>
      <c r="BZ1540" s="24"/>
      <c r="CA1540" s="24"/>
      <c r="CB1540" s="24"/>
      <c r="CC1540" s="24"/>
      <c r="CD1540" s="24"/>
      <c r="CE1540" s="24"/>
    </row>
    <row r="1541" spans="46:83" x14ac:dyDescent="0.15">
      <c r="AT1541" s="24"/>
      <c r="AU1541" s="24"/>
      <c r="AV1541" s="24"/>
      <c r="AW1541" s="24"/>
      <c r="AX1541" s="24"/>
      <c r="AY1541" s="24"/>
      <c r="AZ1541" s="24"/>
      <c r="BA1541" s="24"/>
      <c r="BB1541" s="24"/>
      <c r="BC1541" s="24"/>
      <c r="BD1541" s="24"/>
      <c r="BE1541" s="24"/>
      <c r="BF1541" s="24"/>
      <c r="BG1541" s="24"/>
      <c r="BH1541" s="24"/>
      <c r="BI1541" s="24"/>
      <c r="BJ1541" s="24"/>
      <c r="BK1541" s="24"/>
      <c r="BL1541" s="24"/>
      <c r="BM1541" s="24"/>
      <c r="BN1541" s="24"/>
      <c r="BO1541" s="24"/>
      <c r="BP1541" s="24"/>
      <c r="BQ1541" s="24"/>
      <c r="BR1541" s="24"/>
      <c r="BS1541" s="24"/>
      <c r="BT1541" s="24"/>
      <c r="BU1541" s="24"/>
      <c r="BV1541" s="24"/>
      <c r="BW1541" s="24"/>
      <c r="BX1541" s="24"/>
      <c r="BY1541" s="24"/>
      <c r="BZ1541" s="24"/>
      <c r="CA1541" s="24"/>
      <c r="CB1541" s="24"/>
      <c r="CC1541" s="24"/>
      <c r="CD1541" s="24"/>
      <c r="CE1541" s="24"/>
    </row>
    <row r="1542" spans="46:83" x14ac:dyDescent="0.15">
      <c r="AT1542" s="24"/>
      <c r="AU1542" s="24"/>
      <c r="AV1542" s="24"/>
      <c r="AW1542" s="24"/>
      <c r="AX1542" s="24"/>
      <c r="AY1542" s="24"/>
      <c r="AZ1542" s="24"/>
      <c r="BA1542" s="24"/>
      <c r="BB1542" s="24"/>
      <c r="BC1542" s="24"/>
      <c r="BD1542" s="24"/>
      <c r="BE1542" s="24"/>
      <c r="BF1542" s="24"/>
      <c r="BG1542" s="24"/>
      <c r="BH1542" s="24"/>
      <c r="BI1542" s="24"/>
      <c r="BJ1542" s="24"/>
      <c r="BK1542" s="24"/>
      <c r="BL1542" s="24"/>
      <c r="BM1542" s="24"/>
      <c r="BN1542" s="24"/>
      <c r="BO1542" s="24"/>
      <c r="BP1542" s="24"/>
      <c r="BQ1542" s="24"/>
      <c r="BR1542" s="24"/>
      <c r="BS1542" s="24"/>
      <c r="BT1542" s="24"/>
      <c r="BU1542" s="24"/>
      <c r="BV1542" s="24"/>
      <c r="BW1542" s="24"/>
      <c r="BX1542" s="24"/>
      <c r="BY1542" s="24"/>
      <c r="BZ1542" s="24"/>
      <c r="CA1542" s="24"/>
      <c r="CB1542" s="24"/>
      <c r="CC1542" s="24"/>
      <c r="CD1542" s="24"/>
      <c r="CE1542" s="24"/>
    </row>
    <row r="1543" spans="46:83" x14ac:dyDescent="0.15">
      <c r="AT1543" s="24"/>
      <c r="AU1543" s="24"/>
      <c r="AV1543" s="24"/>
      <c r="AW1543" s="24"/>
      <c r="AX1543" s="24"/>
      <c r="AY1543" s="24"/>
      <c r="AZ1543" s="24"/>
      <c r="BA1543" s="24"/>
      <c r="BB1543" s="24"/>
      <c r="BC1543" s="24"/>
      <c r="BD1543" s="24"/>
      <c r="BE1543" s="24"/>
      <c r="BF1543" s="24"/>
      <c r="BG1543" s="24"/>
      <c r="BH1543" s="24"/>
      <c r="BI1543" s="24"/>
      <c r="BJ1543" s="24"/>
      <c r="BK1543" s="24"/>
      <c r="BL1543" s="24"/>
      <c r="BM1543" s="24"/>
      <c r="BN1543" s="24"/>
      <c r="BO1543" s="24"/>
      <c r="BP1543" s="24"/>
      <c r="BQ1543" s="24"/>
      <c r="BR1543" s="24"/>
      <c r="BS1543" s="24"/>
      <c r="BT1543" s="24"/>
      <c r="BU1543" s="24"/>
      <c r="BV1543" s="24"/>
      <c r="BW1543" s="24"/>
      <c r="BX1543" s="24"/>
      <c r="BY1543" s="24"/>
      <c r="BZ1543" s="24"/>
      <c r="CA1543" s="24"/>
      <c r="CB1543" s="24"/>
      <c r="CC1543" s="24"/>
      <c r="CD1543" s="24"/>
      <c r="CE1543" s="24"/>
    </row>
    <row r="1544" spans="46:83" x14ac:dyDescent="0.15">
      <c r="AT1544" s="24"/>
      <c r="AU1544" s="24"/>
      <c r="AV1544" s="24"/>
      <c r="AW1544" s="24"/>
      <c r="AX1544" s="24"/>
      <c r="AY1544" s="24"/>
      <c r="AZ1544" s="24"/>
      <c r="BA1544" s="24"/>
      <c r="BB1544" s="24"/>
      <c r="BC1544" s="24"/>
      <c r="BD1544" s="24"/>
      <c r="BE1544" s="24"/>
      <c r="BF1544" s="24"/>
      <c r="BG1544" s="24"/>
      <c r="BH1544" s="24"/>
      <c r="BI1544" s="24"/>
      <c r="BJ1544" s="24"/>
      <c r="BK1544" s="24"/>
      <c r="BL1544" s="24"/>
      <c r="BM1544" s="24"/>
      <c r="BN1544" s="24"/>
      <c r="BO1544" s="24"/>
      <c r="BP1544" s="24"/>
      <c r="BQ1544" s="24"/>
      <c r="BR1544" s="24"/>
      <c r="BS1544" s="24"/>
      <c r="BT1544" s="24"/>
      <c r="BU1544" s="24"/>
      <c r="BV1544" s="24"/>
      <c r="BW1544" s="24"/>
      <c r="BX1544" s="24"/>
      <c r="BY1544" s="24"/>
      <c r="BZ1544" s="24"/>
      <c r="CA1544" s="24"/>
      <c r="CB1544" s="24"/>
      <c r="CC1544" s="24"/>
      <c r="CD1544" s="24"/>
      <c r="CE1544" s="24"/>
    </row>
    <row r="1545" spans="46:83" x14ac:dyDescent="0.15">
      <c r="AT1545" s="24"/>
      <c r="AU1545" s="24"/>
      <c r="AV1545" s="24"/>
      <c r="AW1545" s="24"/>
      <c r="AX1545" s="24"/>
      <c r="AY1545" s="24"/>
      <c r="AZ1545" s="24"/>
      <c r="BA1545" s="24"/>
      <c r="BB1545" s="24"/>
      <c r="BC1545" s="24"/>
      <c r="BD1545" s="24"/>
      <c r="BE1545" s="24"/>
      <c r="BF1545" s="24"/>
      <c r="BG1545" s="24"/>
      <c r="BH1545" s="24"/>
      <c r="BI1545" s="24"/>
      <c r="BJ1545" s="24"/>
      <c r="BK1545" s="24"/>
      <c r="BL1545" s="24"/>
      <c r="BM1545" s="24"/>
      <c r="BN1545" s="24"/>
      <c r="BO1545" s="24"/>
      <c r="BP1545" s="24"/>
      <c r="BQ1545" s="24"/>
      <c r="BR1545" s="24"/>
      <c r="BS1545" s="24"/>
      <c r="BT1545" s="24"/>
      <c r="BU1545" s="24"/>
      <c r="BV1545" s="24"/>
      <c r="BW1545" s="24"/>
      <c r="BX1545" s="24"/>
      <c r="BY1545" s="24"/>
      <c r="BZ1545" s="24"/>
      <c r="CA1545" s="24"/>
      <c r="CB1545" s="24"/>
      <c r="CC1545" s="24"/>
      <c r="CD1545" s="24"/>
      <c r="CE1545" s="24"/>
    </row>
    <row r="1546" spans="46:83" x14ac:dyDescent="0.15">
      <c r="AT1546" s="24"/>
      <c r="AU1546" s="24"/>
      <c r="AV1546" s="24"/>
      <c r="AW1546" s="24"/>
      <c r="AX1546" s="24"/>
      <c r="AY1546" s="24"/>
      <c r="AZ1546" s="24"/>
      <c r="BA1546" s="24"/>
      <c r="BB1546" s="24"/>
      <c r="BC1546" s="24"/>
      <c r="BD1546" s="24"/>
      <c r="BE1546" s="24"/>
      <c r="BF1546" s="24"/>
      <c r="BG1546" s="24"/>
      <c r="BH1546" s="24"/>
      <c r="BI1546" s="24"/>
      <c r="BJ1546" s="24"/>
      <c r="BK1546" s="24"/>
      <c r="BL1546" s="24"/>
      <c r="BM1546" s="24"/>
      <c r="BN1546" s="24"/>
      <c r="BO1546" s="24"/>
      <c r="BP1546" s="24"/>
      <c r="BQ1546" s="24"/>
      <c r="BR1546" s="24"/>
      <c r="BS1546" s="24"/>
      <c r="BT1546" s="24"/>
      <c r="BU1546" s="24"/>
      <c r="BV1546" s="24"/>
      <c r="BW1546" s="24"/>
      <c r="BX1546" s="24"/>
      <c r="BY1546" s="24"/>
      <c r="BZ1546" s="24"/>
      <c r="CA1546" s="24"/>
      <c r="CB1546" s="24"/>
      <c r="CC1546" s="24"/>
      <c r="CD1546" s="24"/>
      <c r="CE1546" s="24"/>
    </row>
    <row r="1547" spans="46:83" x14ac:dyDescent="0.15">
      <c r="AT1547" s="24"/>
      <c r="AU1547" s="24"/>
      <c r="AV1547" s="24"/>
      <c r="AW1547" s="24"/>
      <c r="AX1547" s="24"/>
      <c r="AY1547" s="24"/>
      <c r="AZ1547" s="24"/>
      <c r="BA1547" s="24"/>
      <c r="BB1547" s="24"/>
      <c r="BC1547" s="24"/>
      <c r="BD1547" s="24"/>
      <c r="BE1547" s="24"/>
      <c r="BF1547" s="24"/>
      <c r="BG1547" s="24"/>
      <c r="BH1547" s="24"/>
      <c r="BI1547" s="24"/>
      <c r="BJ1547" s="24"/>
      <c r="BK1547" s="24"/>
      <c r="BL1547" s="24"/>
      <c r="BM1547" s="24"/>
      <c r="BN1547" s="24"/>
      <c r="BO1547" s="24"/>
      <c r="BP1547" s="24"/>
      <c r="BQ1547" s="24"/>
      <c r="BR1547" s="24"/>
      <c r="BS1547" s="24"/>
      <c r="BT1547" s="24"/>
      <c r="BU1547" s="24"/>
      <c r="BV1547" s="24"/>
      <c r="BW1547" s="24"/>
      <c r="BX1547" s="24"/>
      <c r="BY1547" s="24"/>
      <c r="BZ1547" s="24"/>
      <c r="CA1547" s="24"/>
      <c r="CB1547" s="24"/>
      <c r="CC1547" s="24"/>
      <c r="CD1547" s="24"/>
      <c r="CE1547" s="24"/>
    </row>
    <row r="1548" spans="46:83" x14ac:dyDescent="0.15">
      <c r="AT1548" s="24"/>
      <c r="AU1548" s="24"/>
      <c r="AV1548" s="24"/>
      <c r="AW1548" s="24"/>
      <c r="AX1548" s="24"/>
      <c r="AY1548" s="24"/>
      <c r="AZ1548" s="24"/>
      <c r="BA1548" s="24"/>
      <c r="BB1548" s="24"/>
      <c r="BC1548" s="24"/>
      <c r="BD1548" s="24"/>
      <c r="BE1548" s="24"/>
      <c r="BF1548" s="24"/>
      <c r="BG1548" s="24"/>
      <c r="BH1548" s="24"/>
      <c r="BI1548" s="24"/>
      <c r="BJ1548" s="24"/>
      <c r="BK1548" s="24"/>
      <c r="BL1548" s="24"/>
      <c r="BM1548" s="24"/>
      <c r="BN1548" s="24"/>
      <c r="BO1548" s="24"/>
      <c r="BP1548" s="24"/>
      <c r="BQ1548" s="24"/>
      <c r="BR1548" s="24"/>
      <c r="BS1548" s="24"/>
      <c r="BT1548" s="24"/>
      <c r="BU1548" s="24"/>
      <c r="BV1548" s="24"/>
      <c r="BW1548" s="24"/>
      <c r="BX1548" s="24"/>
      <c r="BY1548" s="24"/>
      <c r="BZ1548" s="24"/>
      <c r="CA1548" s="24"/>
      <c r="CB1548" s="24"/>
      <c r="CC1548" s="24"/>
      <c r="CD1548" s="24"/>
      <c r="CE1548" s="24"/>
    </row>
    <row r="1549" spans="46:83" x14ac:dyDescent="0.15">
      <c r="AT1549" s="24"/>
      <c r="AU1549" s="24"/>
      <c r="AV1549" s="24"/>
      <c r="AW1549" s="24"/>
      <c r="AX1549" s="24"/>
      <c r="AY1549" s="24"/>
      <c r="AZ1549" s="24"/>
      <c r="BA1549" s="24"/>
      <c r="BB1549" s="24"/>
      <c r="BC1549" s="24"/>
      <c r="BD1549" s="24"/>
      <c r="BE1549" s="24"/>
      <c r="BF1549" s="24"/>
      <c r="BG1549" s="24"/>
      <c r="BH1549" s="24"/>
      <c r="BI1549" s="24"/>
      <c r="BJ1549" s="24"/>
      <c r="BK1549" s="24"/>
      <c r="BL1549" s="24"/>
      <c r="BM1549" s="24"/>
      <c r="BN1549" s="24"/>
      <c r="BO1549" s="24"/>
      <c r="BP1549" s="24"/>
      <c r="BQ1549" s="24"/>
      <c r="BR1549" s="24"/>
      <c r="BS1549" s="24"/>
      <c r="BT1549" s="24"/>
      <c r="BU1549" s="24"/>
      <c r="BV1549" s="24"/>
      <c r="BW1549" s="24"/>
      <c r="BX1549" s="24"/>
      <c r="BY1549" s="24"/>
      <c r="BZ1549" s="24"/>
      <c r="CA1549" s="24"/>
      <c r="CB1549" s="24"/>
      <c r="CC1549" s="24"/>
      <c r="CD1549" s="24"/>
      <c r="CE1549" s="24"/>
    </row>
    <row r="1550" spans="46:83" x14ac:dyDescent="0.15">
      <c r="AT1550" s="24"/>
      <c r="AU1550" s="24"/>
      <c r="AV1550" s="24"/>
      <c r="AW1550" s="24"/>
      <c r="AX1550" s="24"/>
      <c r="AY1550" s="24"/>
      <c r="AZ1550" s="24"/>
      <c r="BA1550" s="24"/>
      <c r="BB1550" s="24"/>
      <c r="BC1550" s="24"/>
      <c r="BD1550" s="24"/>
      <c r="BE1550" s="24"/>
      <c r="BF1550" s="24"/>
      <c r="BG1550" s="24"/>
      <c r="BH1550" s="24"/>
      <c r="BI1550" s="24"/>
      <c r="BJ1550" s="24"/>
      <c r="BK1550" s="24"/>
      <c r="BL1550" s="24"/>
      <c r="BM1550" s="24"/>
      <c r="BN1550" s="24"/>
      <c r="BO1550" s="24"/>
      <c r="BP1550" s="24"/>
      <c r="BQ1550" s="24"/>
      <c r="BR1550" s="24"/>
      <c r="BS1550" s="24"/>
      <c r="BT1550" s="24"/>
      <c r="BU1550" s="24"/>
      <c r="BV1550" s="24"/>
      <c r="BW1550" s="24"/>
      <c r="BX1550" s="24"/>
      <c r="BY1550" s="24"/>
      <c r="BZ1550" s="24"/>
      <c r="CA1550" s="24"/>
      <c r="CB1550" s="24"/>
      <c r="CC1550" s="24"/>
      <c r="CD1550" s="24"/>
      <c r="CE1550" s="24"/>
    </row>
    <row r="1551" spans="46:83" x14ac:dyDescent="0.15">
      <c r="AT1551" s="24"/>
      <c r="AU1551" s="24"/>
      <c r="AV1551" s="24"/>
      <c r="AW1551" s="24"/>
      <c r="AX1551" s="24"/>
      <c r="AY1551" s="24"/>
      <c r="AZ1551" s="24"/>
      <c r="BA1551" s="24"/>
      <c r="BB1551" s="24"/>
      <c r="BC1551" s="24"/>
      <c r="BD1551" s="24"/>
      <c r="BE1551" s="24"/>
      <c r="BF1551" s="24"/>
      <c r="BG1551" s="24"/>
      <c r="BH1551" s="24"/>
      <c r="BI1551" s="24"/>
      <c r="BJ1551" s="24"/>
      <c r="BK1551" s="24"/>
      <c r="BL1551" s="24"/>
      <c r="BM1551" s="24"/>
      <c r="BN1551" s="24"/>
      <c r="BO1551" s="24"/>
      <c r="BP1551" s="24"/>
      <c r="BQ1551" s="24"/>
      <c r="BR1551" s="24"/>
      <c r="BS1551" s="24"/>
      <c r="BT1551" s="24"/>
      <c r="BU1551" s="24"/>
      <c r="BV1551" s="24"/>
      <c r="BW1551" s="24"/>
      <c r="BX1551" s="24"/>
      <c r="BY1551" s="24"/>
      <c r="BZ1551" s="24"/>
      <c r="CA1551" s="24"/>
      <c r="CB1551" s="24"/>
      <c r="CC1551" s="24"/>
      <c r="CD1551" s="24"/>
      <c r="CE1551" s="24"/>
    </row>
    <row r="1552" spans="46:83" x14ac:dyDescent="0.15">
      <c r="AT1552" s="24"/>
      <c r="AU1552" s="24"/>
      <c r="AV1552" s="24"/>
      <c r="AW1552" s="24"/>
      <c r="AX1552" s="24"/>
      <c r="AY1552" s="24"/>
      <c r="AZ1552" s="24"/>
      <c r="BA1552" s="24"/>
      <c r="BB1552" s="24"/>
      <c r="BC1552" s="24"/>
      <c r="BD1552" s="24"/>
      <c r="BE1552" s="24"/>
      <c r="BF1552" s="24"/>
      <c r="BG1552" s="24"/>
      <c r="BH1552" s="24"/>
      <c r="BI1552" s="24"/>
      <c r="BJ1552" s="24"/>
      <c r="BK1552" s="24"/>
      <c r="BL1552" s="24"/>
      <c r="BM1552" s="24"/>
      <c r="BN1552" s="24"/>
      <c r="BO1552" s="24"/>
      <c r="BP1552" s="24"/>
      <c r="BQ1552" s="24"/>
      <c r="BR1552" s="24"/>
      <c r="BS1552" s="24"/>
      <c r="BT1552" s="24"/>
      <c r="BU1552" s="24"/>
      <c r="BV1552" s="24"/>
      <c r="BW1552" s="24"/>
      <c r="BX1552" s="24"/>
      <c r="BY1552" s="24"/>
      <c r="BZ1552" s="24"/>
      <c r="CA1552" s="24"/>
      <c r="CB1552" s="24"/>
      <c r="CC1552" s="24"/>
      <c r="CD1552" s="24"/>
      <c r="CE1552" s="24"/>
    </row>
    <row r="1553" spans="46:83" x14ac:dyDescent="0.15">
      <c r="AT1553" s="24"/>
      <c r="AU1553" s="24"/>
      <c r="AV1553" s="24"/>
      <c r="AW1553" s="24"/>
      <c r="AX1553" s="24"/>
      <c r="AY1553" s="24"/>
      <c r="AZ1553" s="24"/>
      <c r="BA1553" s="24"/>
      <c r="BB1553" s="24"/>
      <c r="BC1553" s="24"/>
      <c r="BD1553" s="24"/>
      <c r="BE1553" s="24"/>
      <c r="BF1553" s="24"/>
      <c r="BG1553" s="24"/>
      <c r="BH1553" s="24"/>
      <c r="BI1553" s="24"/>
      <c r="BJ1553" s="24"/>
      <c r="BK1553" s="24"/>
      <c r="BL1553" s="24"/>
      <c r="BM1553" s="24"/>
      <c r="BN1553" s="24"/>
      <c r="BO1553" s="24"/>
      <c r="BP1553" s="24"/>
      <c r="BQ1553" s="24"/>
      <c r="BR1553" s="24"/>
      <c r="BS1553" s="24"/>
      <c r="BT1553" s="24"/>
      <c r="BU1553" s="24"/>
      <c r="BV1553" s="24"/>
      <c r="BW1553" s="24"/>
      <c r="BX1553" s="24"/>
      <c r="BY1553" s="24"/>
      <c r="BZ1553" s="24"/>
      <c r="CA1553" s="24"/>
      <c r="CB1553" s="24"/>
      <c r="CC1553" s="24"/>
      <c r="CD1553" s="24"/>
      <c r="CE1553" s="24"/>
    </row>
    <row r="1554" spans="46:83" x14ac:dyDescent="0.15">
      <c r="AT1554" s="24"/>
      <c r="AU1554" s="24"/>
      <c r="AV1554" s="24"/>
      <c r="AW1554" s="24"/>
      <c r="AX1554" s="24"/>
      <c r="AY1554" s="24"/>
      <c r="AZ1554" s="24"/>
      <c r="BA1554" s="24"/>
      <c r="BB1554" s="24"/>
      <c r="BC1554" s="24"/>
      <c r="BD1554" s="24"/>
      <c r="BE1554" s="24"/>
      <c r="BF1554" s="24"/>
      <c r="BG1554" s="24"/>
      <c r="BH1554" s="24"/>
      <c r="BI1554" s="24"/>
      <c r="BJ1554" s="24"/>
      <c r="BK1554" s="24"/>
      <c r="BL1554" s="24"/>
      <c r="BM1554" s="24"/>
      <c r="BN1554" s="24"/>
      <c r="BO1554" s="24"/>
      <c r="BP1554" s="24"/>
      <c r="BQ1554" s="24"/>
      <c r="BR1554" s="24"/>
      <c r="BS1554" s="24"/>
      <c r="BT1554" s="24"/>
      <c r="BU1554" s="24"/>
      <c r="BV1554" s="24"/>
      <c r="BW1554" s="24"/>
      <c r="BX1554" s="24"/>
      <c r="BY1554" s="24"/>
      <c r="BZ1554" s="24"/>
      <c r="CA1554" s="24"/>
      <c r="CB1554" s="24"/>
      <c r="CC1554" s="24"/>
      <c r="CD1554" s="24"/>
      <c r="CE1554" s="24"/>
    </row>
    <row r="1555" spans="46:83" x14ac:dyDescent="0.15">
      <c r="AT1555" s="24"/>
      <c r="AU1555" s="24"/>
      <c r="AV1555" s="24"/>
      <c r="AW1555" s="24"/>
      <c r="AX1555" s="24"/>
      <c r="AY1555" s="24"/>
      <c r="AZ1555" s="24"/>
      <c r="BA1555" s="24"/>
      <c r="BB1555" s="24"/>
      <c r="BC1555" s="24"/>
      <c r="BD1555" s="24"/>
      <c r="BE1555" s="24"/>
      <c r="BF1555" s="24"/>
      <c r="BG1555" s="24"/>
      <c r="BH1555" s="24"/>
      <c r="BI1555" s="24"/>
      <c r="BJ1555" s="24"/>
      <c r="BK1555" s="24"/>
      <c r="BL1555" s="24"/>
      <c r="BM1555" s="24"/>
      <c r="BN1555" s="24"/>
      <c r="BO1555" s="24"/>
      <c r="BP1555" s="24"/>
      <c r="BQ1555" s="24"/>
      <c r="BR1555" s="24"/>
      <c r="BS1555" s="24"/>
      <c r="BT1555" s="24"/>
      <c r="BU1555" s="24"/>
      <c r="BV1555" s="24"/>
      <c r="BW1555" s="24"/>
      <c r="BX1555" s="24"/>
      <c r="BY1555" s="24"/>
      <c r="BZ1555" s="24"/>
      <c r="CA1555" s="24"/>
      <c r="CB1555" s="24"/>
      <c r="CC1555" s="24"/>
      <c r="CD1555" s="24"/>
      <c r="CE1555" s="24"/>
    </row>
    <row r="1556" spans="46:83" x14ac:dyDescent="0.15">
      <c r="AT1556" s="24"/>
      <c r="AU1556" s="24"/>
      <c r="AV1556" s="24"/>
      <c r="AW1556" s="24"/>
      <c r="AX1556" s="24"/>
      <c r="AY1556" s="24"/>
      <c r="AZ1556" s="24"/>
      <c r="BA1556" s="24"/>
      <c r="BB1556" s="24"/>
      <c r="BC1556" s="24"/>
      <c r="BD1556" s="24"/>
      <c r="BE1556" s="24"/>
      <c r="BF1556" s="24"/>
      <c r="BG1556" s="24"/>
      <c r="BH1556" s="24"/>
      <c r="BI1556" s="24"/>
      <c r="BJ1556" s="24"/>
      <c r="BK1556" s="24"/>
      <c r="BL1556" s="24"/>
      <c r="BM1556" s="24"/>
      <c r="BN1556" s="24"/>
      <c r="BO1556" s="24"/>
      <c r="BP1556" s="24"/>
      <c r="BQ1556" s="24"/>
      <c r="BR1556" s="24"/>
      <c r="BS1556" s="24"/>
      <c r="BT1556" s="24"/>
      <c r="BU1556" s="24"/>
      <c r="BV1556" s="24"/>
      <c r="BW1556" s="24"/>
      <c r="BX1556" s="24"/>
      <c r="BY1556" s="24"/>
      <c r="BZ1556" s="24"/>
      <c r="CA1556" s="24"/>
      <c r="CB1556" s="24"/>
      <c r="CC1556" s="24"/>
      <c r="CD1556" s="24"/>
      <c r="CE1556" s="24"/>
    </row>
    <row r="1557" spans="46:83" x14ac:dyDescent="0.15">
      <c r="AT1557" s="24"/>
      <c r="AU1557" s="24"/>
      <c r="AV1557" s="24"/>
      <c r="AW1557" s="24"/>
      <c r="AX1557" s="24"/>
      <c r="AY1557" s="24"/>
      <c r="AZ1557" s="24"/>
      <c r="BA1557" s="24"/>
      <c r="BB1557" s="24"/>
      <c r="BC1557" s="24"/>
      <c r="BD1557" s="24"/>
      <c r="BE1557" s="24"/>
      <c r="BF1557" s="24"/>
      <c r="BG1557" s="24"/>
      <c r="BH1557" s="24"/>
      <c r="BI1557" s="24"/>
      <c r="BJ1557" s="24"/>
      <c r="BK1557" s="24"/>
      <c r="BL1557" s="24"/>
      <c r="BM1557" s="24"/>
      <c r="BN1557" s="24"/>
      <c r="BO1557" s="24"/>
      <c r="BP1557" s="24"/>
      <c r="BQ1557" s="24"/>
      <c r="BR1557" s="24"/>
      <c r="BS1557" s="24"/>
      <c r="BT1557" s="24"/>
      <c r="BU1557" s="24"/>
      <c r="BV1557" s="24"/>
      <c r="BW1557" s="24"/>
      <c r="BX1557" s="24"/>
      <c r="BY1557" s="24"/>
      <c r="BZ1557" s="24"/>
      <c r="CA1557" s="24"/>
      <c r="CB1557" s="24"/>
      <c r="CC1557" s="24"/>
      <c r="CD1557" s="24"/>
      <c r="CE1557" s="24"/>
    </row>
    <row r="1558" spans="46:83" x14ac:dyDescent="0.15">
      <c r="AT1558" s="24"/>
      <c r="AU1558" s="24"/>
      <c r="AV1558" s="24"/>
      <c r="AW1558" s="24"/>
      <c r="AX1558" s="24"/>
      <c r="AY1558" s="24"/>
      <c r="AZ1558" s="24"/>
      <c r="BA1558" s="24"/>
      <c r="BB1558" s="24"/>
      <c r="BC1558" s="24"/>
      <c r="BD1558" s="24"/>
      <c r="BE1558" s="24"/>
      <c r="BF1558" s="24"/>
      <c r="BG1558" s="24"/>
      <c r="BH1558" s="24"/>
      <c r="BI1558" s="24"/>
      <c r="BJ1558" s="24"/>
      <c r="BK1558" s="24"/>
      <c r="BL1558" s="24"/>
      <c r="BM1558" s="24"/>
      <c r="BN1558" s="24"/>
      <c r="BO1558" s="24"/>
      <c r="BP1558" s="24"/>
      <c r="BQ1558" s="24"/>
      <c r="BR1558" s="24"/>
      <c r="BS1558" s="24"/>
      <c r="BT1558" s="24"/>
      <c r="BU1558" s="24"/>
      <c r="BV1558" s="24"/>
      <c r="BW1558" s="24"/>
      <c r="BX1558" s="24"/>
      <c r="BY1558" s="24"/>
      <c r="BZ1558" s="24"/>
      <c r="CA1558" s="24"/>
      <c r="CB1558" s="24"/>
      <c r="CC1558" s="24"/>
      <c r="CD1558" s="24"/>
      <c r="CE1558" s="24"/>
    </row>
    <row r="1559" spans="46:83" x14ac:dyDescent="0.15">
      <c r="AT1559" s="24"/>
      <c r="AU1559" s="24"/>
      <c r="AV1559" s="24"/>
      <c r="AW1559" s="24"/>
      <c r="AX1559" s="24"/>
      <c r="AY1559" s="24"/>
      <c r="AZ1559" s="24"/>
      <c r="BA1559" s="24"/>
      <c r="BB1559" s="24"/>
      <c r="BC1559" s="24"/>
      <c r="BD1559" s="24"/>
      <c r="BE1559" s="24"/>
      <c r="BF1559" s="24"/>
      <c r="BG1559" s="24"/>
      <c r="BH1559" s="24"/>
      <c r="BI1559" s="24"/>
      <c r="BJ1559" s="24"/>
      <c r="BK1559" s="24"/>
      <c r="BL1559" s="24"/>
      <c r="BM1559" s="24"/>
      <c r="BN1559" s="24"/>
      <c r="BO1559" s="24"/>
      <c r="BP1559" s="24"/>
      <c r="BQ1559" s="24"/>
      <c r="BR1559" s="24"/>
      <c r="BS1559" s="24"/>
      <c r="BT1559" s="24"/>
      <c r="BU1559" s="24"/>
      <c r="BV1559" s="24"/>
      <c r="BW1559" s="24"/>
      <c r="BX1559" s="24"/>
      <c r="BY1559" s="24"/>
      <c r="BZ1559" s="24"/>
      <c r="CA1559" s="24"/>
      <c r="CB1559" s="24"/>
      <c r="CC1559" s="24"/>
      <c r="CD1559" s="24"/>
      <c r="CE1559" s="24"/>
    </row>
    <row r="1560" spans="46:83" x14ac:dyDescent="0.15">
      <c r="AT1560" s="24"/>
      <c r="AU1560" s="24"/>
      <c r="AV1560" s="24"/>
      <c r="AW1560" s="24"/>
      <c r="AX1560" s="24"/>
      <c r="AY1560" s="24"/>
      <c r="AZ1560" s="24"/>
      <c r="BA1560" s="24"/>
      <c r="BB1560" s="24"/>
      <c r="BC1560" s="24"/>
      <c r="BD1560" s="24"/>
      <c r="BE1560" s="24"/>
      <c r="BF1560" s="24"/>
      <c r="BG1560" s="24"/>
      <c r="BH1560" s="24"/>
      <c r="BI1560" s="24"/>
      <c r="BJ1560" s="24"/>
      <c r="BK1560" s="24"/>
      <c r="BL1560" s="24"/>
      <c r="BM1560" s="24"/>
      <c r="BN1560" s="24"/>
      <c r="BO1560" s="24"/>
      <c r="BP1560" s="24"/>
      <c r="BQ1560" s="24"/>
      <c r="BR1560" s="24"/>
      <c r="BS1560" s="24"/>
      <c r="BT1560" s="24"/>
      <c r="BU1560" s="24"/>
      <c r="BV1560" s="24"/>
      <c r="BW1560" s="24"/>
      <c r="BX1560" s="24"/>
      <c r="BY1560" s="24"/>
      <c r="BZ1560" s="24"/>
      <c r="CA1560" s="24"/>
      <c r="CB1560" s="24"/>
      <c r="CC1560" s="24"/>
      <c r="CD1560" s="24"/>
      <c r="CE1560" s="24"/>
    </row>
    <row r="1561" spans="46:83" x14ac:dyDescent="0.15">
      <c r="AT1561" s="24"/>
      <c r="AU1561" s="24"/>
      <c r="AV1561" s="24"/>
      <c r="AW1561" s="24"/>
      <c r="AX1561" s="24"/>
      <c r="AY1561" s="24"/>
      <c r="AZ1561" s="24"/>
      <c r="BA1561" s="24"/>
      <c r="BB1561" s="24"/>
      <c r="BC1561" s="24"/>
      <c r="BD1561" s="24"/>
      <c r="BE1561" s="24"/>
      <c r="BF1561" s="24"/>
      <c r="BG1561" s="24"/>
      <c r="BH1561" s="24"/>
      <c r="BI1561" s="24"/>
      <c r="BJ1561" s="24"/>
      <c r="BK1561" s="24"/>
      <c r="BL1561" s="24"/>
      <c r="BM1561" s="24"/>
      <c r="BN1561" s="24"/>
      <c r="BO1561" s="24"/>
      <c r="BP1561" s="24"/>
      <c r="BQ1561" s="24"/>
      <c r="BR1561" s="24"/>
      <c r="BS1561" s="24"/>
      <c r="BT1561" s="24"/>
      <c r="BU1561" s="24"/>
      <c r="BV1561" s="24"/>
      <c r="BW1561" s="24"/>
      <c r="BX1561" s="24"/>
      <c r="BY1561" s="24"/>
      <c r="BZ1561" s="24"/>
      <c r="CA1561" s="24"/>
      <c r="CB1561" s="24"/>
      <c r="CC1561" s="24"/>
      <c r="CD1561" s="24"/>
      <c r="CE1561" s="24"/>
    </row>
    <row r="1562" spans="46:83" x14ac:dyDescent="0.15">
      <c r="AT1562" s="24"/>
      <c r="AU1562" s="24"/>
      <c r="AV1562" s="24"/>
      <c r="AW1562" s="24"/>
      <c r="AX1562" s="24"/>
      <c r="AY1562" s="24"/>
      <c r="AZ1562" s="24"/>
      <c r="BA1562" s="24"/>
      <c r="BB1562" s="24"/>
      <c r="BC1562" s="24"/>
      <c r="BD1562" s="24"/>
      <c r="BE1562" s="24"/>
      <c r="BF1562" s="24"/>
      <c r="BG1562" s="24"/>
      <c r="BH1562" s="24"/>
      <c r="BI1562" s="24"/>
      <c r="BJ1562" s="24"/>
      <c r="BK1562" s="24"/>
      <c r="BL1562" s="24"/>
      <c r="BM1562" s="24"/>
      <c r="BN1562" s="24"/>
      <c r="BO1562" s="24"/>
      <c r="BP1562" s="24"/>
      <c r="BQ1562" s="24"/>
      <c r="BR1562" s="24"/>
      <c r="BS1562" s="24"/>
      <c r="BT1562" s="24"/>
      <c r="BU1562" s="24"/>
      <c r="BV1562" s="24"/>
      <c r="BW1562" s="24"/>
      <c r="BX1562" s="24"/>
      <c r="BY1562" s="24"/>
      <c r="BZ1562" s="24"/>
      <c r="CA1562" s="24"/>
      <c r="CB1562" s="24"/>
      <c r="CC1562" s="24"/>
      <c r="CD1562" s="24"/>
      <c r="CE1562" s="24"/>
    </row>
    <row r="1563" spans="46:83" x14ac:dyDescent="0.15">
      <c r="AT1563" s="24"/>
      <c r="AU1563" s="24"/>
      <c r="AV1563" s="24"/>
      <c r="AW1563" s="24"/>
      <c r="AX1563" s="24"/>
      <c r="AY1563" s="24"/>
      <c r="AZ1563" s="24"/>
      <c r="BA1563" s="24"/>
      <c r="BB1563" s="24"/>
      <c r="BC1563" s="24"/>
      <c r="BD1563" s="24"/>
      <c r="BE1563" s="24"/>
      <c r="BF1563" s="24"/>
      <c r="BG1563" s="24"/>
      <c r="BH1563" s="24"/>
      <c r="BI1563" s="24"/>
      <c r="BJ1563" s="24"/>
      <c r="BK1563" s="24"/>
      <c r="BL1563" s="24"/>
      <c r="BM1563" s="24"/>
      <c r="BN1563" s="24"/>
      <c r="BO1563" s="24"/>
      <c r="BP1563" s="24"/>
      <c r="BQ1563" s="24"/>
      <c r="BR1563" s="24"/>
      <c r="BS1563" s="24"/>
      <c r="BT1563" s="24"/>
      <c r="BU1563" s="24"/>
      <c r="BV1563" s="24"/>
      <c r="BW1563" s="24"/>
      <c r="BX1563" s="24"/>
      <c r="BY1563" s="24"/>
      <c r="BZ1563" s="24"/>
      <c r="CA1563" s="24"/>
      <c r="CB1563" s="24"/>
      <c r="CC1563" s="24"/>
      <c r="CD1563" s="24"/>
      <c r="CE1563" s="24"/>
    </row>
    <row r="1564" spans="46:83" x14ac:dyDescent="0.15">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row>
    <row r="1565" spans="46:83" x14ac:dyDescent="0.15">
      <c r="AT1565" s="24"/>
      <c r="AU1565" s="24"/>
      <c r="AV1565" s="24"/>
      <c r="AW1565" s="24"/>
      <c r="AX1565" s="24"/>
      <c r="AY1565" s="24"/>
      <c r="AZ1565" s="24"/>
      <c r="BA1565" s="24"/>
      <c r="BB1565" s="24"/>
      <c r="BC1565" s="24"/>
      <c r="BD1565" s="24"/>
      <c r="BE1565" s="24"/>
      <c r="BF1565" s="24"/>
      <c r="BG1565" s="24"/>
      <c r="BH1565" s="24"/>
      <c r="BI1565" s="24"/>
      <c r="BJ1565" s="24"/>
      <c r="BK1565" s="24"/>
      <c r="BL1565" s="24"/>
      <c r="BM1565" s="24"/>
      <c r="BN1565" s="24"/>
      <c r="BO1565" s="24"/>
      <c r="BP1565" s="24"/>
      <c r="BQ1565" s="24"/>
      <c r="BR1565" s="24"/>
      <c r="BS1565" s="24"/>
      <c r="BT1565" s="24"/>
      <c r="BU1565" s="24"/>
      <c r="BV1565" s="24"/>
      <c r="BW1565" s="24"/>
      <c r="BX1565" s="24"/>
      <c r="BY1565" s="24"/>
      <c r="BZ1565" s="24"/>
      <c r="CA1565" s="24"/>
      <c r="CB1565" s="24"/>
      <c r="CC1565" s="24"/>
      <c r="CD1565" s="24"/>
      <c r="CE1565" s="24"/>
    </row>
    <row r="1566" spans="46:83" x14ac:dyDescent="0.15">
      <c r="AT1566" s="24"/>
      <c r="AU1566" s="24"/>
      <c r="AV1566" s="24"/>
      <c r="AW1566" s="24"/>
      <c r="AX1566" s="24"/>
      <c r="AY1566" s="24"/>
      <c r="AZ1566" s="24"/>
      <c r="BA1566" s="24"/>
      <c r="BB1566" s="24"/>
      <c r="BC1566" s="24"/>
      <c r="BD1566" s="24"/>
      <c r="BE1566" s="24"/>
      <c r="BF1566" s="24"/>
      <c r="BG1566" s="24"/>
      <c r="BH1566" s="24"/>
      <c r="BI1566" s="24"/>
      <c r="BJ1566" s="24"/>
      <c r="BK1566" s="24"/>
      <c r="BL1566" s="24"/>
      <c r="BM1566" s="24"/>
      <c r="BN1566" s="24"/>
      <c r="BO1566" s="24"/>
      <c r="BP1566" s="24"/>
      <c r="BQ1566" s="24"/>
      <c r="BR1566" s="24"/>
      <c r="BS1566" s="24"/>
      <c r="BT1566" s="24"/>
      <c r="BU1566" s="24"/>
      <c r="BV1566" s="24"/>
      <c r="BW1566" s="24"/>
      <c r="BX1566" s="24"/>
      <c r="BY1566" s="24"/>
      <c r="BZ1566" s="24"/>
      <c r="CA1566" s="24"/>
      <c r="CB1566" s="24"/>
      <c r="CC1566" s="24"/>
      <c r="CD1566" s="24"/>
      <c r="CE1566" s="24"/>
    </row>
    <row r="1567" spans="46:83" x14ac:dyDescent="0.15">
      <c r="AT1567" s="24"/>
      <c r="AU1567" s="24"/>
      <c r="AV1567" s="24"/>
      <c r="AW1567" s="24"/>
      <c r="AX1567" s="24"/>
      <c r="AY1567" s="24"/>
      <c r="AZ1567" s="24"/>
      <c r="BA1567" s="24"/>
      <c r="BB1567" s="24"/>
      <c r="BC1567" s="24"/>
      <c r="BD1567" s="24"/>
      <c r="BE1567" s="24"/>
      <c r="BF1567" s="24"/>
      <c r="BG1567" s="24"/>
      <c r="BH1567" s="24"/>
      <c r="BI1567" s="24"/>
      <c r="BJ1567" s="24"/>
      <c r="BK1567" s="24"/>
      <c r="BL1567" s="24"/>
      <c r="BM1567" s="24"/>
      <c r="BN1567" s="24"/>
      <c r="BO1567" s="24"/>
      <c r="BP1567" s="24"/>
      <c r="BQ1567" s="24"/>
      <c r="BR1567" s="24"/>
      <c r="BS1567" s="24"/>
      <c r="BT1567" s="24"/>
      <c r="BU1567" s="24"/>
      <c r="BV1567" s="24"/>
      <c r="BW1567" s="24"/>
      <c r="BX1567" s="24"/>
      <c r="BY1567" s="24"/>
      <c r="BZ1567" s="24"/>
      <c r="CA1567" s="24"/>
      <c r="CB1567" s="24"/>
      <c r="CC1567" s="24"/>
      <c r="CD1567" s="24"/>
      <c r="CE1567" s="24"/>
    </row>
    <row r="1568" spans="46:83" x14ac:dyDescent="0.15">
      <c r="AT1568" s="24"/>
      <c r="AU1568" s="24"/>
      <c r="AV1568" s="24"/>
      <c r="AW1568" s="24"/>
      <c r="AX1568" s="24"/>
      <c r="AY1568" s="24"/>
      <c r="AZ1568" s="24"/>
      <c r="BA1568" s="24"/>
      <c r="BB1568" s="24"/>
      <c r="BC1568" s="24"/>
      <c r="BD1568" s="24"/>
      <c r="BE1568" s="24"/>
      <c r="BF1568" s="24"/>
      <c r="BG1568" s="24"/>
      <c r="BH1568" s="24"/>
      <c r="BI1568" s="24"/>
      <c r="BJ1568" s="24"/>
      <c r="BK1568" s="24"/>
      <c r="BL1568" s="24"/>
      <c r="BM1568" s="24"/>
      <c r="BN1568" s="24"/>
      <c r="BO1568" s="24"/>
      <c r="BP1568" s="24"/>
      <c r="BQ1568" s="24"/>
      <c r="BR1568" s="24"/>
      <c r="BS1568" s="24"/>
      <c r="BT1568" s="24"/>
      <c r="BU1568" s="24"/>
      <c r="BV1568" s="24"/>
      <c r="BW1568" s="24"/>
      <c r="BX1568" s="24"/>
      <c r="BY1568" s="24"/>
      <c r="BZ1568" s="24"/>
      <c r="CA1568" s="24"/>
      <c r="CB1568" s="24"/>
      <c r="CC1568" s="24"/>
      <c r="CD1568" s="24"/>
      <c r="CE1568" s="24"/>
    </row>
    <row r="1569" spans="46:83" x14ac:dyDescent="0.15">
      <c r="AT1569" s="24"/>
      <c r="AU1569" s="24"/>
      <c r="AV1569" s="24"/>
      <c r="AW1569" s="24"/>
      <c r="AX1569" s="24"/>
      <c r="AY1569" s="24"/>
      <c r="AZ1569" s="24"/>
      <c r="BA1569" s="24"/>
      <c r="BB1569" s="24"/>
      <c r="BC1569" s="24"/>
      <c r="BD1569" s="24"/>
      <c r="BE1569" s="24"/>
      <c r="BF1569" s="24"/>
      <c r="BG1569" s="24"/>
      <c r="BH1569" s="24"/>
      <c r="BI1569" s="24"/>
      <c r="BJ1569" s="24"/>
      <c r="BK1569" s="24"/>
      <c r="BL1569" s="24"/>
      <c r="BM1569" s="24"/>
      <c r="BN1569" s="24"/>
      <c r="BO1569" s="24"/>
      <c r="BP1569" s="24"/>
      <c r="BQ1569" s="24"/>
      <c r="BR1569" s="24"/>
      <c r="BS1569" s="24"/>
      <c r="BT1569" s="24"/>
      <c r="BU1569" s="24"/>
      <c r="BV1569" s="24"/>
      <c r="BW1569" s="24"/>
      <c r="BX1569" s="24"/>
      <c r="BY1569" s="24"/>
      <c r="BZ1569" s="24"/>
      <c r="CA1569" s="24"/>
      <c r="CB1569" s="24"/>
      <c r="CC1569" s="24"/>
      <c r="CD1569" s="24"/>
      <c r="CE1569" s="24"/>
    </row>
    <row r="1570" spans="46:83" x14ac:dyDescent="0.15">
      <c r="AT1570" s="24"/>
      <c r="AU1570" s="24"/>
      <c r="AV1570" s="24"/>
      <c r="AW1570" s="24"/>
      <c r="AX1570" s="24"/>
      <c r="AY1570" s="24"/>
      <c r="AZ1570" s="24"/>
      <c r="BA1570" s="24"/>
      <c r="BB1570" s="24"/>
      <c r="BC1570" s="24"/>
      <c r="BD1570" s="24"/>
      <c r="BE1570" s="24"/>
      <c r="BF1570" s="24"/>
      <c r="BG1570" s="24"/>
      <c r="BH1570" s="24"/>
      <c r="BI1570" s="24"/>
      <c r="BJ1570" s="24"/>
      <c r="BK1570" s="24"/>
      <c r="BL1570" s="24"/>
      <c r="BM1570" s="24"/>
      <c r="BN1570" s="24"/>
      <c r="BO1570" s="24"/>
      <c r="BP1570" s="24"/>
      <c r="BQ1570" s="24"/>
      <c r="BR1570" s="24"/>
      <c r="BS1570" s="24"/>
      <c r="BT1570" s="24"/>
      <c r="BU1570" s="24"/>
      <c r="BV1570" s="24"/>
      <c r="BW1570" s="24"/>
      <c r="BX1570" s="24"/>
      <c r="BY1570" s="24"/>
      <c r="BZ1570" s="24"/>
      <c r="CA1570" s="24"/>
      <c r="CB1570" s="24"/>
      <c r="CC1570" s="24"/>
      <c r="CD1570" s="24"/>
      <c r="CE1570" s="24"/>
    </row>
    <row r="1571" spans="46:83" x14ac:dyDescent="0.15">
      <c r="AT1571" s="24"/>
      <c r="AU1571" s="24"/>
      <c r="AV1571" s="24"/>
      <c r="AW1571" s="24"/>
      <c r="AX1571" s="24"/>
      <c r="AY1571" s="24"/>
      <c r="AZ1571" s="24"/>
      <c r="BA1571" s="24"/>
      <c r="BB1571" s="24"/>
      <c r="BC1571" s="24"/>
      <c r="BD1571" s="24"/>
      <c r="BE1571" s="24"/>
      <c r="BF1571" s="24"/>
      <c r="BG1571" s="24"/>
      <c r="BH1571" s="24"/>
      <c r="BI1571" s="24"/>
      <c r="BJ1571" s="24"/>
      <c r="BK1571" s="24"/>
      <c r="BL1571" s="24"/>
      <c r="BM1571" s="24"/>
      <c r="BN1571" s="24"/>
      <c r="BO1571" s="24"/>
      <c r="BP1571" s="24"/>
      <c r="BQ1571" s="24"/>
      <c r="BR1571" s="24"/>
      <c r="BS1571" s="24"/>
      <c r="BT1571" s="24"/>
      <c r="BU1571" s="24"/>
      <c r="BV1571" s="24"/>
      <c r="BW1571" s="24"/>
      <c r="BX1571" s="24"/>
      <c r="BY1571" s="24"/>
      <c r="BZ1571" s="24"/>
      <c r="CA1571" s="24"/>
      <c r="CB1571" s="24"/>
      <c r="CC1571" s="24"/>
      <c r="CD1571" s="24"/>
      <c r="CE1571" s="24"/>
    </row>
    <row r="1572" spans="46:83" x14ac:dyDescent="0.15">
      <c r="AT1572" s="24"/>
      <c r="AU1572" s="24"/>
      <c r="AV1572" s="24"/>
      <c r="AW1572" s="24"/>
      <c r="AX1572" s="24"/>
      <c r="AY1572" s="24"/>
      <c r="AZ1572" s="24"/>
      <c r="BA1572" s="24"/>
      <c r="BB1572" s="24"/>
      <c r="BC1572" s="24"/>
      <c r="BD1572" s="24"/>
      <c r="BE1572" s="24"/>
      <c r="BF1572" s="24"/>
      <c r="BG1572" s="24"/>
      <c r="BH1572" s="24"/>
      <c r="BI1572" s="24"/>
      <c r="BJ1572" s="24"/>
      <c r="BK1572" s="24"/>
      <c r="BL1572" s="24"/>
      <c r="BM1572" s="24"/>
      <c r="BN1572" s="24"/>
      <c r="BO1572" s="24"/>
      <c r="BP1572" s="24"/>
      <c r="BQ1572" s="24"/>
      <c r="BR1572" s="24"/>
      <c r="BS1572" s="24"/>
      <c r="BT1572" s="24"/>
      <c r="BU1572" s="24"/>
      <c r="BV1572" s="24"/>
      <c r="BW1572" s="24"/>
      <c r="BX1572" s="24"/>
      <c r="BY1572" s="24"/>
      <c r="BZ1572" s="24"/>
      <c r="CA1572" s="24"/>
      <c r="CB1572" s="24"/>
      <c r="CC1572" s="24"/>
      <c r="CD1572" s="24"/>
      <c r="CE1572" s="24"/>
    </row>
    <row r="1573" spans="46:83" x14ac:dyDescent="0.15">
      <c r="AT1573" s="24"/>
      <c r="AU1573" s="24"/>
      <c r="AV1573" s="24"/>
      <c r="AW1573" s="24"/>
      <c r="AX1573" s="24"/>
      <c r="AY1573" s="24"/>
      <c r="AZ1573" s="24"/>
      <c r="BA1573" s="24"/>
      <c r="BB1573" s="24"/>
      <c r="BC1573" s="24"/>
      <c r="BD1573" s="24"/>
      <c r="BE1573" s="24"/>
      <c r="BF1573" s="24"/>
      <c r="BG1573" s="24"/>
      <c r="BH1573" s="24"/>
      <c r="BI1573" s="24"/>
      <c r="BJ1573" s="24"/>
      <c r="BK1573" s="24"/>
      <c r="BL1573" s="24"/>
      <c r="BM1573" s="24"/>
      <c r="BN1573" s="24"/>
      <c r="BO1573" s="24"/>
      <c r="BP1573" s="24"/>
      <c r="BQ1573" s="24"/>
      <c r="BR1573" s="24"/>
      <c r="BS1573" s="24"/>
      <c r="BT1573" s="24"/>
      <c r="BU1573" s="24"/>
      <c r="BV1573" s="24"/>
      <c r="BW1573" s="24"/>
      <c r="BX1573" s="24"/>
      <c r="BY1573" s="24"/>
      <c r="BZ1573" s="24"/>
      <c r="CA1573" s="24"/>
      <c r="CB1573" s="24"/>
      <c r="CC1573" s="24"/>
      <c r="CD1573" s="24"/>
      <c r="CE1573" s="24"/>
    </row>
    <row r="1574" spans="46:83" x14ac:dyDescent="0.15">
      <c r="AT1574" s="24"/>
      <c r="AU1574" s="24"/>
      <c r="AV1574" s="24"/>
      <c r="AW1574" s="24"/>
      <c r="AX1574" s="24"/>
      <c r="AY1574" s="24"/>
      <c r="AZ1574" s="24"/>
      <c r="BA1574" s="24"/>
      <c r="BB1574" s="24"/>
      <c r="BC1574" s="24"/>
      <c r="BD1574" s="24"/>
      <c r="BE1574" s="24"/>
      <c r="BF1574" s="24"/>
      <c r="BG1574" s="24"/>
      <c r="BH1574" s="24"/>
      <c r="BI1574" s="24"/>
      <c r="BJ1574" s="24"/>
      <c r="BK1574" s="24"/>
      <c r="BL1574" s="24"/>
      <c r="BM1574" s="24"/>
      <c r="BN1574" s="24"/>
      <c r="BO1574" s="24"/>
      <c r="BP1574" s="24"/>
      <c r="BQ1574" s="24"/>
      <c r="BR1574" s="24"/>
      <c r="BS1574" s="24"/>
      <c r="BT1574" s="24"/>
      <c r="BU1574" s="24"/>
      <c r="BV1574" s="24"/>
      <c r="BW1574" s="24"/>
      <c r="BX1574" s="24"/>
      <c r="BY1574" s="24"/>
      <c r="BZ1574" s="24"/>
      <c r="CA1574" s="24"/>
      <c r="CB1574" s="24"/>
      <c r="CC1574" s="24"/>
      <c r="CD1574" s="24"/>
      <c r="CE1574" s="24"/>
    </row>
    <row r="1575" spans="46:83" x14ac:dyDescent="0.15">
      <c r="AT1575" s="24"/>
      <c r="AU1575" s="24"/>
      <c r="AV1575" s="24"/>
      <c r="AW1575" s="24"/>
      <c r="AX1575" s="24"/>
      <c r="AY1575" s="24"/>
      <c r="AZ1575" s="24"/>
      <c r="BA1575" s="24"/>
      <c r="BB1575" s="24"/>
      <c r="BC1575" s="24"/>
      <c r="BD1575" s="24"/>
      <c r="BE1575" s="24"/>
      <c r="BF1575" s="24"/>
      <c r="BG1575" s="24"/>
      <c r="BH1575" s="24"/>
      <c r="BI1575" s="24"/>
      <c r="BJ1575" s="24"/>
      <c r="BK1575" s="24"/>
      <c r="BL1575" s="24"/>
      <c r="BM1575" s="24"/>
      <c r="BN1575" s="24"/>
      <c r="BO1575" s="24"/>
      <c r="BP1575" s="24"/>
      <c r="BQ1575" s="24"/>
      <c r="BR1575" s="24"/>
      <c r="BS1575" s="24"/>
      <c r="BT1575" s="24"/>
      <c r="BU1575" s="24"/>
      <c r="BV1575" s="24"/>
      <c r="BW1575" s="24"/>
      <c r="BX1575" s="24"/>
      <c r="BY1575" s="24"/>
      <c r="BZ1575" s="24"/>
      <c r="CA1575" s="24"/>
      <c r="CB1575" s="24"/>
      <c r="CC1575" s="24"/>
      <c r="CD1575" s="24"/>
      <c r="CE1575" s="24"/>
    </row>
    <row r="1576" spans="46:83" x14ac:dyDescent="0.15">
      <c r="AT1576" s="24"/>
      <c r="AU1576" s="24"/>
      <c r="AV1576" s="24"/>
      <c r="AW1576" s="24"/>
      <c r="AX1576" s="24"/>
      <c r="AY1576" s="24"/>
      <c r="AZ1576" s="24"/>
      <c r="BA1576" s="24"/>
      <c r="BB1576" s="24"/>
      <c r="BC1576" s="24"/>
      <c r="BD1576" s="24"/>
      <c r="BE1576" s="24"/>
      <c r="BF1576" s="24"/>
      <c r="BG1576" s="24"/>
      <c r="BH1576" s="24"/>
      <c r="BI1576" s="24"/>
      <c r="BJ1576" s="24"/>
      <c r="BK1576" s="24"/>
      <c r="BL1576" s="24"/>
      <c r="BM1576" s="24"/>
      <c r="BN1576" s="24"/>
      <c r="BO1576" s="24"/>
      <c r="BP1576" s="24"/>
      <c r="BQ1576" s="24"/>
      <c r="BR1576" s="24"/>
      <c r="BS1576" s="24"/>
      <c r="BT1576" s="24"/>
      <c r="BU1576" s="24"/>
      <c r="BV1576" s="24"/>
      <c r="BW1576" s="24"/>
      <c r="BX1576" s="24"/>
      <c r="BY1576" s="24"/>
      <c r="BZ1576" s="24"/>
      <c r="CA1576" s="24"/>
      <c r="CB1576" s="24"/>
      <c r="CC1576" s="24"/>
      <c r="CD1576" s="24"/>
      <c r="CE1576" s="24"/>
    </row>
    <row r="1577" spans="46:83" x14ac:dyDescent="0.15">
      <c r="AT1577" s="24"/>
      <c r="AU1577" s="24"/>
      <c r="AV1577" s="24"/>
      <c r="AW1577" s="24"/>
      <c r="AX1577" s="24"/>
      <c r="AY1577" s="24"/>
      <c r="AZ1577" s="24"/>
      <c r="BA1577" s="24"/>
      <c r="BB1577" s="24"/>
      <c r="BC1577" s="24"/>
      <c r="BD1577" s="24"/>
      <c r="BE1577" s="24"/>
      <c r="BF1577" s="24"/>
      <c r="BG1577" s="24"/>
      <c r="BH1577" s="24"/>
      <c r="BI1577" s="24"/>
      <c r="BJ1577" s="24"/>
      <c r="BK1577" s="24"/>
      <c r="BL1577" s="24"/>
      <c r="BM1577" s="24"/>
      <c r="BN1577" s="24"/>
      <c r="BO1577" s="24"/>
      <c r="BP1577" s="24"/>
      <c r="BQ1577" s="24"/>
      <c r="BR1577" s="24"/>
      <c r="BS1577" s="24"/>
      <c r="BT1577" s="24"/>
      <c r="BU1577" s="24"/>
      <c r="BV1577" s="24"/>
      <c r="BW1577" s="24"/>
      <c r="BX1577" s="24"/>
      <c r="BY1577" s="24"/>
      <c r="BZ1577" s="24"/>
      <c r="CA1577" s="24"/>
      <c r="CB1577" s="24"/>
      <c r="CC1577" s="24"/>
      <c r="CD1577" s="24"/>
      <c r="CE1577" s="24"/>
    </row>
    <row r="1578" spans="46:83" x14ac:dyDescent="0.15">
      <c r="AT1578" s="24"/>
      <c r="AU1578" s="24"/>
      <c r="AV1578" s="24"/>
      <c r="AW1578" s="24"/>
      <c r="AX1578" s="24"/>
      <c r="AY1578" s="24"/>
      <c r="AZ1578" s="24"/>
      <c r="BA1578" s="24"/>
      <c r="BB1578" s="24"/>
      <c r="BC1578" s="24"/>
      <c r="BD1578" s="24"/>
      <c r="BE1578" s="24"/>
      <c r="BF1578" s="24"/>
      <c r="BG1578" s="24"/>
      <c r="BH1578" s="24"/>
      <c r="BI1578" s="24"/>
      <c r="BJ1578" s="24"/>
      <c r="BK1578" s="24"/>
      <c r="BL1578" s="24"/>
      <c r="BM1578" s="24"/>
      <c r="BN1578" s="24"/>
      <c r="BO1578" s="24"/>
      <c r="BP1578" s="24"/>
      <c r="BQ1578" s="24"/>
      <c r="BR1578" s="24"/>
      <c r="BS1578" s="24"/>
      <c r="BT1578" s="24"/>
      <c r="BU1578" s="24"/>
      <c r="BV1578" s="24"/>
      <c r="BW1578" s="24"/>
      <c r="BX1578" s="24"/>
      <c r="BY1578" s="24"/>
      <c r="BZ1578" s="24"/>
      <c r="CA1578" s="24"/>
      <c r="CB1578" s="24"/>
      <c r="CC1578" s="24"/>
      <c r="CD1578" s="24"/>
      <c r="CE1578" s="24"/>
    </row>
    <row r="1579" spans="46:83" x14ac:dyDescent="0.15">
      <c r="AT1579" s="24"/>
      <c r="AU1579" s="24"/>
      <c r="AV1579" s="24"/>
      <c r="AW1579" s="24"/>
      <c r="AX1579" s="24"/>
      <c r="AY1579" s="24"/>
      <c r="AZ1579" s="24"/>
      <c r="BA1579" s="24"/>
      <c r="BB1579" s="24"/>
      <c r="BC1579" s="24"/>
      <c r="BD1579" s="24"/>
      <c r="BE1579" s="24"/>
      <c r="BF1579" s="24"/>
      <c r="BG1579" s="24"/>
      <c r="BH1579" s="24"/>
      <c r="BI1579" s="24"/>
      <c r="BJ1579" s="24"/>
      <c r="BK1579" s="24"/>
      <c r="BL1579" s="24"/>
      <c r="BM1579" s="24"/>
      <c r="BN1579" s="24"/>
      <c r="BO1579" s="24"/>
      <c r="BP1579" s="24"/>
      <c r="BQ1579" s="24"/>
      <c r="BR1579" s="24"/>
      <c r="BS1579" s="24"/>
      <c r="BT1579" s="24"/>
      <c r="BU1579" s="24"/>
      <c r="BV1579" s="24"/>
      <c r="BW1579" s="24"/>
      <c r="BX1579" s="24"/>
      <c r="BY1579" s="24"/>
      <c r="BZ1579" s="24"/>
      <c r="CA1579" s="24"/>
      <c r="CB1579" s="24"/>
      <c r="CC1579" s="24"/>
      <c r="CD1579" s="24"/>
      <c r="CE1579" s="24"/>
    </row>
    <row r="1580" spans="46:83" x14ac:dyDescent="0.15">
      <c r="AT1580" s="24"/>
      <c r="AU1580" s="24"/>
      <c r="AV1580" s="24"/>
      <c r="AW1580" s="24"/>
      <c r="AX1580" s="24"/>
      <c r="AY1580" s="24"/>
      <c r="AZ1580" s="24"/>
      <c r="BA1580" s="24"/>
      <c r="BB1580" s="24"/>
      <c r="BC1580" s="24"/>
      <c r="BD1580" s="24"/>
      <c r="BE1580" s="24"/>
      <c r="BF1580" s="24"/>
      <c r="BG1580" s="24"/>
      <c r="BH1580" s="24"/>
      <c r="BI1580" s="24"/>
      <c r="BJ1580" s="24"/>
      <c r="BK1580" s="24"/>
      <c r="BL1580" s="24"/>
      <c r="BM1580" s="24"/>
      <c r="BN1580" s="24"/>
      <c r="BO1580" s="24"/>
      <c r="BP1580" s="24"/>
      <c r="BQ1580" s="24"/>
      <c r="BR1580" s="24"/>
      <c r="BS1580" s="24"/>
      <c r="BT1580" s="24"/>
      <c r="BU1580" s="24"/>
      <c r="BV1580" s="24"/>
      <c r="BW1580" s="24"/>
      <c r="BX1580" s="24"/>
      <c r="BY1580" s="24"/>
      <c r="BZ1580" s="24"/>
      <c r="CA1580" s="24"/>
      <c r="CB1580" s="24"/>
      <c r="CC1580" s="24"/>
      <c r="CD1580" s="24"/>
      <c r="CE1580" s="24"/>
    </row>
    <row r="1581" spans="46:83" x14ac:dyDescent="0.15">
      <c r="AT1581" s="24"/>
      <c r="AU1581" s="24"/>
      <c r="AV1581" s="24"/>
      <c r="AW1581" s="24"/>
      <c r="AX1581" s="24"/>
      <c r="AY1581" s="24"/>
      <c r="AZ1581" s="24"/>
      <c r="BA1581" s="24"/>
      <c r="BB1581" s="24"/>
      <c r="BC1581" s="24"/>
      <c r="BD1581" s="24"/>
      <c r="BE1581" s="24"/>
      <c r="BF1581" s="24"/>
      <c r="BG1581" s="24"/>
      <c r="BH1581" s="24"/>
      <c r="BI1581" s="24"/>
      <c r="BJ1581" s="24"/>
      <c r="BK1581" s="24"/>
      <c r="BL1581" s="24"/>
      <c r="BM1581" s="24"/>
      <c r="BN1581" s="24"/>
      <c r="BO1581" s="24"/>
      <c r="BP1581" s="24"/>
      <c r="BQ1581" s="24"/>
      <c r="BR1581" s="24"/>
      <c r="BS1581" s="24"/>
      <c r="BT1581" s="24"/>
      <c r="BU1581" s="24"/>
      <c r="BV1581" s="24"/>
      <c r="BW1581" s="24"/>
      <c r="BX1581" s="24"/>
      <c r="BY1581" s="24"/>
      <c r="BZ1581" s="24"/>
      <c r="CA1581" s="24"/>
      <c r="CB1581" s="24"/>
      <c r="CC1581" s="24"/>
      <c r="CD1581" s="24"/>
      <c r="CE1581" s="24"/>
    </row>
    <row r="1582" spans="46:83" x14ac:dyDescent="0.15">
      <c r="AT1582" s="24"/>
      <c r="AU1582" s="24"/>
      <c r="AV1582" s="24"/>
      <c r="AW1582" s="24"/>
      <c r="AX1582" s="24"/>
      <c r="AY1582" s="24"/>
      <c r="AZ1582" s="24"/>
      <c r="BA1582" s="24"/>
      <c r="BB1582" s="24"/>
      <c r="BC1582" s="24"/>
      <c r="BD1582" s="24"/>
      <c r="BE1582" s="24"/>
      <c r="BF1582" s="24"/>
      <c r="BG1582" s="24"/>
      <c r="BH1582" s="24"/>
      <c r="BI1582" s="24"/>
      <c r="BJ1582" s="24"/>
      <c r="BK1582" s="24"/>
      <c r="BL1582" s="24"/>
      <c r="BM1582" s="24"/>
      <c r="BN1582" s="24"/>
      <c r="BO1582" s="24"/>
      <c r="BP1582" s="24"/>
      <c r="BQ1582" s="24"/>
      <c r="BR1582" s="24"/>
      <c r="BS1582" s="24"/>
      <c r="BT1582" s="24"/>
      <c r="BU1582" s="24"/>
      <c r="BV1582" s="24"/>
      <c r="BW1582" s="24"/>
      <c r="BX1582" s="24"/>
      <c r="BY1582" s="24"/>
      <c r="BZ1582" s="24"/>
      <c r="CA1582" s="24"/>
      <c r="CB1582" s="24"/>
      <c r="CC1582" s="24"/>
      <c r="CD1582" s="24"/>
      <c r="CE1582" s="24"/>
    </row>
    <row r="1583" spans="46:83" x14ac:dyDescent="0.15">
      <c r="AT1583" s="24"/>
      <c r="AU1583" s="24"/>
      <c r="AV1583" s="24"/>
      <c r="AW1583" s="24"/>
      <c r="AX1583" s="24"/>
      <c r="AY1583" s="24"/>
      <c r="AZ1583" s="24"/>
      <c r="BA1583" s="24"/>
      <c r="BB1583" s="24"/>
      <c r="BC1583" s="24"/>
      <c r="BD1583" s="24"/>
      <c r="BE1583" s="24"/>
      <c r="BF1583" s="24"/>
      <c r="BG1583" s="24"/>
      <c r="BH1583" s="24"/>
      <c r="BI1583" s="24"/>
      <c r="BJ1583" s="24"/>
      <c r="BK1583" s="24"/>
      <c r="BL1583" s="24"/>
      <c r="BM1583" s="24"/>
      <c r="BN1583" s="24"/>
      <c r="BO1583" s="24"/>
      <c r="BP1583" s="24"/>
      <c r="BQ1583" s="24"/>
      <c r="BR1583" s="24"/>
      <c r="BS1583" s="24"/>
      <c r="BT1583" s="24"/>
      <c r="BU1583" s="24"/>
      <c r="BV1583" s="24"/>
      <c r="BW1583" s="24"/>
      <c r="BX1583" s="24"/>
      <c r="BY1583" s="24"/>
      <c r="BZ1583" s="24"/>
      <c r="CA1583" s="24"/>
      <c r="CB1583" s="24"/>
      <c r="CC1583" s="24"/>
      <c r="CD1583" s="24"/>
      <c r="CE1583" s="24"/>
    </row>
    <row r="1584" spans="46:83" x14ac:dyDescent="0.15">
      <c r="AT1584" s="24"/>
      <c r="AU1584" s="24"/>
      <c r="AV1584" s="24"/>
      <c r="AW1584" s="24"/>
      <c r="AX1584" s="24"/>
      <c r="AY1584" s="24"/>
      <c r="AZ1584" s="24"/>
      <c r="BA1584" s="24"/>
      <c r="BB1584" s="24"/>
      <c r="BC1584" s="24"/>
      <c r="BD1584" s="24"/>
      <c r="BE1584" s="24"/>
      <c r="BF1584" s="24"/>
      <c r="BG1584" s="24"/>
      <c r="BH1584" s="24"/>
      <c r="BI1584" s="24"/>
      <c r="BJ1584" s="24"/>
      <c r="BK1584" s="24"/>
      <c r="BL1584" s="24"/>
      <c r="BM1584" s="24"/>
      <c r="BN1584" s="24"/>
      <c r="BO1584" s="24"/>
      <c r="BP1584" s="24"/>
      <c r="BQ1584" s="24"/>
      <c r="BR1584" s="24"/>
      <c r="BS1584" s="24"/>
      <c r="BT1584" s="24"/>
      <c r="BU1584" s="24"/>
      <c r="BV1584" s="24"/>
      <c r="BW1584" s="24"/>
      <c r="BX1584" s="24"/>
      <c r="BY1584" s="24"/>
      <c r="BZ1584" s="24"/>
      <c r="CA1584" s="24"/>
      <c r="CB1584" s="24"/>
      <c r="CC1584" s="24"/>
      <c r="CD1584" s="24"/>
      <c r="CE1584" s="24"/>
    </row>
    <row r="1585" spans="46:83" x14ac:dyDescent="0.15">
      <c r="AT1585" s="24"/>
      <c r="AU1585" s="24"/>
      <c r="AV1585" s="24"/>
      <c r="AW1585" s="24"/>
      <c r="AX1585" s="24"/>
      <c r="AY1585" s="24"/>
      <c r="AZ1585" s="24"/>
      <c r="BA1585" s="24"/>
      <c r="BB1585" s="24"/>
      <c r="BC1585" s="24"/>
      <c r="BD1585" s="24"/>
      <c r="BE1585" s="24"/>
      <c r="BF1585" s="24"/>
      <c r="BG1585" s="24"/>
      <c r="BH1585" s="24"/>
      <c r="BI1585" s="24"/>
      <c r="BJ1585" s="24"/>
      <c r="BK1585" s="24"/>
      <c r="BL1585" s="24"/>
      <c r="BM1585" s="24"/>
      <c r="BN1585" s="24"/>
      <c r="BO1585" s="24"/>
      <c r="BP1585" s="24"/>
      <c r="BQ1585" s="24"/>
      <c r="BR1585" s="24"/>
      <c r="BS1585" s="24"/>
      <c r="BT1585" s="24"/>
      <c r="BU1585" s="24"/>
      <c r="BV1585" s="24"/>
      <c r="BW1585" s="24"/>
      <c r="BX1585" s="24"/>
      <c r="BY1585" s="24"/>
      <c r="BZ1585" s="24"/>
      <c r="CA1585" s="24"/>
      <c r="CB1585" s="24"/>
      <c r="CC1585" s="24"/>
      <c r="CD1585" s="24"/>
      <c r="CE1585" s="24"/>
    </row>
    <row r="1586" spans="46:83" x14ac:dyDescent="0.15">
      <c r="AT1586" s="24"/>
      <c r="AU1586" s="24"/>
      <c r="AV1586" s="24"/>
      <c r="AW1586" s="24"/>
      <c r="AX1586" s="24"/>
      <c r="AY1586" s="24"/>
      <c r="AZ1586" s="24"/>
      <c r="BA1586" s="24"/>
      <c r="BB1586" s="24"/>
      <c r="BC1586" s="24"/>
      <c r="BD1586" s="24"/>
      <c r="BE1586" s="24"/>
      <c r="BF1586" s="24"/>
      <c r="BG1586" s="24"/>
      <c r="BH1586" s="24"/>
      <c r="BI1586" s="24"/>
      <c r="BJ1586" s="24"/>
      <c r="BK1586" s="24"/>
      <c r="BL1586" s="24"/>
      <c r="BM1586" s="24"/>
      <c r="BN1586" s="24"/>
      <c r="BO1586" s="24"/>
      <c r="BP1586" s="24"/>
      <c r="BQ1586" s="24"/>
      <c r="BR1586" s="24"/>
      <c r="BS1586" s="24"/>
      <c r="BT1586" s="24"/>
      <c r="BU1586" s="24"/>
      <c r="BV1586" s="24"/>
      <c r="BW1586" s="24"/>
      <c r="BX1586" s="24"/>
      <c r="BY1586" s="24"/>
      <c r="BZ1586" s="24"/>
      <c r="CA1586" s="24"/>
      <c r="CB1586" s="24"/>
      <c r="CC1586" s="24"/>
      <c r="CD1586" s="24"/>
      <c r="CE1586" s="24"/>
    </row>
    <row r="1587" spans="46:83" x14ac:dyDescent="0.15">
      <c r="AT1587" s="24"/>
      <c r="AU1587" s="24"/>
      <c r="AV1587" s="24"/>
      <c r="AW1587" s="24"/>
      <c r="AX1587" s="24"/>
      <c r="AY1587" s="24"/>
      <c r="AZ1587" s="24"/>
      <c r="BA1587" s="24"/>
      <c r="BB1587" s="24"/>
      <c r="BC1587" s="24"/>
      <c r="BD1587" s="24"/>
      <c r="BE1587" s="24"/>
      <c r="BF1587" s="24"/>
      <c r="BG1587" s="24"/>
      <c r="BH1587" s="24"/>
      <c r="BI1587" s="24"/>
      <c r="BJ1587" s="24"/>
      <c r="BK1587" s="24"/>
      <c r="BL1587" s="24"/>
      <c r="BM1587" s="24"/>
      <c r="BN1587" s="24"/>
      <c r="BO1587" s="24"/>
      <c r="BP1587" s="24"/>
      <c r="BQ1587" s="24"/>
      <c r="BR1587" s="24"/>
      <c r="BS1587" s="24"/>
      <c r="BT1587" s="24"/>
      <c r="BU1587" s="24"/>
      <c r="BV1587" s="24"/>
      <c r="BW1587" s="24"/>
      <c r="BX1587" s="24"/>
      <c r="BY1587" s="24"/>
      <c r="BZ1587" s="24"/>
      <c r="CA1587" s="24"/>
      <c r="CB1587" s="24"/>
      <c r="CC1587" s="24"/>
      <c r="CD1587" s="24"/>
      <c r="CE1587" s="24"/>
    </row>
    <row r="1588" spans="46:83" x14ac:dyDescent="0.15">
      <c r="AT1588" s="24"/>
      <c r="AU1588" s="24"/>
      <c r="AV1588" s="24"/>
      <c r="AW1588" s="24"/>
      <c r="AX1588" s="24"/>
      <c r="AY1588" s="24"/>
      <c r="AZ1588" s="24"/>
      <c r="BA1588" s="24"/>
      <c r="BB1588" s="24"/>
      <c r="BC1588" s="24"/>
      <c r="BD1588" s="24"/>
      <c r="BE1588" s="24"/>
      <c r="BF1588" s="24"/>
      <c r="BG1588" s="24"/>
      <c r="BH1588" s="24"/>
      <c r="BI1588" s="24"/>
      <c r="BJ1588" s="24"/>
      <c r="BK1588" s="24"/>
      <c r="BL1588" s="24"/>
      <c r="BM1588" s="24"/>
      <c r="BN1588" s="24"/>
      <c r="BO1588" s="24"/>
      <c r="BP1588" s="24"/>
      <c r="BQ1588" s="24"/>
      <c r="BR1588" s="24"/>
      <c r="BS1588" s="24"/>
      <c r="BT1588" s="24"/>
      <c r="BU1588" s="24"/>
      <c r="BV1588" s="24"/>
      <c r="BW1588" s="24"/>
      <c r="BX1588" s="24"/>
      <c r="BY1588" s="24"/>
      <c r="BZ1588" s="24"/>
      <c r="CA1588" s="24"/>
      <c r="CB1588" s="24"/>
      <c r="CC1588" s="24"/>
      <c r="CD1588" s="24"/>
      <c r="CE1588" s="24"/>
    </row>
    <row r="1589" spans="46:83" x14ac:dyDescent="0.15">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row>
    <row r="1590" spans="46:83" x14ac:dyDescent="0.15">
      <c r="AT1590" s="24"/>
      <c r="AU1590" s="24"/>
      <c r="AV1590" s="24"/>
      <c r="AW1590" s="24"/>
      <c r="AX1590" s="24"/>
      <c r="AY1590" s="24"/>
      <c r="AZ1590" s="24"/>
      <c r="BA1590" s="24"/>
      <c r="BB1590" s="24"/>
      <c r="BC1590" s="24"/>
      <c r="BD1590" s="24"/>
      <c r="BE1590" s="24"/>
      <c r="BF1590" s="24"/>
      <c r="BG1590" s="24"/>
      <c r="BH1590" s="24"/>
      <c r="BI1590" s="24"/>
      <c r="BJ1590" s="24"/>
      <c r="BK1590" s="24"/>
      <c r="BL1590" s="24"/>
      <c r="BM1590" s="24"/>
      <c r="BN1590" s="24"/>
      <c r="BO1590" s="24"/>
      <c r="BP1590" s="24"/>
      <c r="BQ1590" s="24"/>
      <c r="BR1590" s="24"/>
      <c r="BS1590" s="24"/>
      <c r="BT1590" s="24"/>
      <c r="BU1590" s="24"/>
      <c r="BV1590" s="24"/>
      <c r="BW1590" s="24"/>
      <c r="BX1590" s="24"/>
      <c r="BY1590" s="24"/>
      <c r="BZ1590" s="24"/>
      <c r="CA1590" s="24"/>
      <c r="CB1590" s="24"/>
      <c r="CC1590" s="24"/>
      <c r="CD1590" s="24"/>
      <c r="CE1590" s="24"/>
    </row>
    <row r="1591" spans="46:83" x14ac:dyDescent="0.15">
      <c r="AT1591" s="24"/>
      <c r="AU1591" s="24"/>
      <c r="AV1591" s="24"/>
      <c r="AW1591" s="24"/>
      <c r="AX1591" s="24"/>
      <c r="AY1591" s="24"/>
      <c r="AZ1591" s="24"/>
      <c r="BA1591" s="24"/>
      <c r="BB1591" s="24"/>
      <c r="BC1591" s="24"/>
      <c r="BD1591" s="24"/>
      <c r="BE1591" s="24"/>
      <c r="BF1591" s="24"/>
      <c r="BG1591" s="24"/>
      <c r="BH1591" s="24"/>
      <c r="BI1591" s="24"/>
      <c r="BJ1591" s="24"/>
      <c r="BK1591" s="24"/>
      <c r="BL1591" s="24"/>
      <c r="BM1591" s="24"/>
      <c r="BN1591" s="24"/>
      <c r="BO1591" s="24"/>
      <c r="BP1591" s="24"/>
      <c r="BQ1591" s="24"/>
      <c r="BR1591" s="24"/>
      <c r="BS1591" s="24"/>
      <c r="BT1591" s="24"/>
      <c r="BU1591" s="24"/>
      <c r="BV1591" s="24"/>
      <c r="BW1591" s="24"/>
      <c r="BX1591" s="24"/>
      <c r="BY1591" s="24"/>
      <c r="BZ1591" s="24"/>
      <c r="CA1591" s="24"/>
      <c r="CB1591" s="24"/>
      <c r="CC1591" s="24"/>
      <c r="CD1591" s="24"/>
      <c r="CE1591" s="24"/>
    </row>
    <row r="1592" spans="46:83" x14ac:dyDescent="0.15">
      <c r="AT1592" s="24"/>
      <c r="AU1592" s="24"/>
      <c r="AV1592" s="24"/>
      <c r="AW1592" s="24"/>
      <c r="AX1592" s="24"/>
      <c r="AY1592" s="24"/>
      <c r="AZ1592" s="24"/>
      <c r="BA1592" s="24"/>
      <c r="BB1592" s="24"/>
      <c r="BC1592" s="24"/>
      <c r="BD1592" s="24"/>
      <c r="BE1592" s="24"/>
      <c r="BF1592" s="24"/>
      <c r="BG1592" s="24"/>
      <c r="BH1592" s="24"/>
      <c r="BI1592" s="24"/>
      <c r="BJ1592" s="24"/>
      <c r="BK1592" s="24"/>
      <c r="BL1592" s="24"/>
      <c r="BM1592" s="24"/>
      <c r="BN1592" s="24"/>
      <c r="BO1592" s="24"/>
      <c r="BP1592" s="24"/>
      <c r="BQ1592" s="24"/>
      <c r="BR1592" s="24"/>
      <c r="BS1592" s="24"/>
      <c r="BT1592" s="24"/>
      <c r="BU1592" s="24"/>
      <c r="BV1592" s="24"/>
      <c r="BW1592" s="24"/>
      <c r="BX1592" s="24"/>
      <c r="BY1592" s="24"/>
      <c r="BZ1592" s="24"/>
      <c r="CA1592" s="24"/>
      <c r="CB1592" s="24"/>
      <c r="CC1592" s="24"/>
      <c r="CD1592" s="24"/>
      <c r="CE1592" s="24"/>
    </row>
    <row r="1593" spans="46:83" x14ac:dyDescent="0.15">
      <c r="AT1593" s="24"/>
      <c r="AU1593" s="24"/>
      <c r="AV1593" s="24"/>
      <c r="AW1593" s="24"/>
      <c r="AX1593" s="24"/>
      <c r="AY1593" s="24"/>
      <c r="AZ1593" s="24"/>
      <c r="BA1593" s="24"/>
      <c r="BB1593" s="24"/>
      <c r="BC1593" s="24"/>
      <c r="BD1593" s="24"/>
      <c r="BE1593" s="24"/>
      <c r="BF1593" s="24"/>
      <c r="BG1593" s="24"/>
      <c r="BH1593" s="24"/>
      <c r="BI1593" s="24"/>
      <c r="BJ1593" s="24"/>
      <c r="BK1593" s="24"/>
      <c r="BL1593" s="24"/>
      <c r="BM1593" s="24"/>
      <c r="BN1593" s="24"/>
      <c r="BO1593" s="24"/>
      <c r="BP1593" s="24"/>
      <c r="BQ1593" s="24"/>
      <c r="BR1593" s="24"/>
      <c r="BS1593" s="24"/>
      <c r="BT1593" s="24"/>
      <c r="BU1593" s="24"/>
      <c r="BV1593" s="24"/>
      <c r="BW1593" s="24"/>
      <c r="BX1593" s="24"/>
      <c r="BY1593" s="24"/>
      <c r="BZ1593" s="24"/>
      <c r="CA1593" s="24"/>
      <c r="CB1593" s="24"/>
      <c r="CC1593" s="24"/>
      <c r="CD1593" s="24"/>
      <c r="CE1593" s="24"/>
    </row>
    <row r="1594" spans="46:83" x14ac:dyDescent="0.15">
      <c r="AT1594" s="24"/>
      <c r="AU1594" s="24"/>
      <c r="AV1594" s="24"/>
      <c r="AW1594" s="24"/>
      <c r="AX1594" s="24"/>
      <c r="AY1594" s="24"/>
      <c r="AZ1594" s="24"/>
      <c r="BA1594" s="24"/>
      <c r="BB1594" s="24"/>
      <c r="BC1594" s="24"/>
      <c r="BD1594" s="24"/>
      <c r="BE1594" s="24"/>
      <c r="BF1594" s="24"/>
      <c r="BG1594" s="24"/>
      <c r="BH1594" s="24"/>
      <c r="BI1594" s="24"/>
      <c r="BJ1594" s="24"/>
      <c r="BK1594" s="24"/>
      <c r="BL1594" s="24"/>
      <c r="BM1594" s="24"/>
      <c r="BN1594" s="24"/>
      <c r="BO1594" s="24"/>
      <c r="BP1594" s="24"/>
      <c r="BQ1594" s="24"/>
      <c r="BR1594" s="24"/>
      <c r="BS1594" s="24"/>
      <c r="BT1594" s="24"/>
      <c r="BU1594" s="24"/>
      <c r="BV1594" s="24"/>
      <c r="BW1594" s="24"/>
      <c r="BX1594" s="24"/>
      <c r="BY1594" s="24"/>
      <c r="BZ1594" s="24"/>
      <c r="CA1594" s="24"/>
      <c r="CB1594" s="24"/>
      <c r="CC1594" s="24"/>
      <c r="CD1594" s="24"/>
      <c r="CE1594" s="24"/>
    </row>
    <row r="1595" spans="46:83" x14ac:dyDescent="0.15">
      <c r="AT1595" s="24"/>
      <c r="AU1595" s="24"/>
      <c r="AV1595" s="24"/>
      <c r="AW1595" s="24"/>
      <c r="AX1595" s="24"/>
      <c r="AY1595" s="24"/>
      <c r="AZ1595" s="24"/>
      <c r="BA1595" s="24"/>
      <c r="BB1595" s="24"/>
      <c r="BC1595" s="24"/>
      <c r="BD1595" s="24"/>
      <c r="BE1595" s="24"/>
      <c r="BF1595" s="24"/>
      <c r="BG1595" s="24"/>
      <c r="BH1595" s="24"/>
      <c r="BI1595" s="24"/>
      <c r="BJ1595" s="24"/>
      <c r="BK1595" s="24"/>
      <c r="BL1595" s="24"/>
      <c r="BM1595" s="24"/>
      <c r="BN1595" s="24"/>
      <c r="BO1595" s="24"/>
      <c r="BP1595" s="24"/>
      <c r="BQ1595" s="24"/>
      <c r="BR1595" s="24"/>
      <c r="BS1595" s="24"/>
      <c r="BT1595" s="24"/>
      <c r="BU1595" s="24"/>
      <c r="BV1595" s="24"/>
      <c r="BW1595" s="24"/>
      <c r="BX1595" s="24"/>
      <c r="BY1595" s="24"/>
      <c r="BZ1595" s="24"/>
      <c r="CA1595" s="24"/>
      <c r="CB1595" s="24"/>
      <c r="CC1595" s="24"/>
      <c r="CD1595" s="24"/>
      <c r="CE1595" s="24"/>
    </row>
    <row r="1596" spans="46:83" x14ac:dyDescent="0.15">
      <c r="AT1596" s="24"/>
      <c r="AU1596" s="24"/>
      <c r="AV1596" s="24"/>
      <c r="AW1596" s="24"/>
      <c r="AX1596" s="24"/>
      <c r="AY1596" s="24"/>
      <c r="AZ1596" s="24"/>
      <c r="BA1596" s="24"/>
      <c r="BB1596" s="24"/>
      <c r="BC1596" s="24"/>
      <c r="BD1596" s="24"/>
      <c r="BE1596" s="24"/>
      <c r="BF1596" s="24"/>
      <c r="BG1596" s="24"/>
      <c r="BH1596" s="24"/>
      <c r="BI1596" s="24"/>
      <c r="BJ1596" s="24"/>
      <c r="BK1596" s="24"/>
      <c r="BL1596" s="24"/>
      <c r="BM1596" s="24"/>
      <c r="BN1596" s="24"/>
      <c r="BO1596" s="24"/>
      <c r="BP1596" s="24"/>
      <c r="BQ1596" s="24"/>
      <c r="BR1596" s="24"/>
      <c r="BS1596" s="24"/>
      <c r="BT1596" s="24"/>
      <c r="BU1596" s="24"/>
      <c r="BV1596" s="24"/>
      <c r="BW1596" s="24"/>
      <c r="BX1596" s="24"/>
      <c r="BY1596" s="24"/>
      <c r="BZ1596" s="24"/>
      <c r="CA1596" s="24"/>
      <c r="CB1596" s="24"/>
      <c r="CC1596" s="24"/>
      <c r="CD1596" s="24"/>
      <c r="CE1596" s="24"/>
    </row>
    <row r="1597" spans="46:83" x14ac:dyDescent="0.15">
      <c r="AT1597" s="24"/>
      <c r="AU1597" s="24"/>
      <c r="AV1597" s="24"/>
      <c r="AW1597" s="24"/>
      <c r="AX1597" s="24"/>
      <c r="AY1597" s="24"/>
      <c r="AZ1597" s="24"/>
      <c r="BA1597" s="24"/>
      <c r="BB1597" s="24"/>
      <c r="BC1597" s="24"/>
      <c r="BD1597" s="24"/>
      <c r="BE1597" s="24"/>
      <c r="BF1597" s="24"/>
      <c r="BG1597" s="24"/>
      <c r="BH1597" s="24"/>
      <c r="BI1597" s="24"/>
      <c r="BJ1597" s="24"/>
      <c r="BK1597" s="24"/>
      <c r="BL1597" s="24"/>
      <c r="BM1597" s="24"/>
      <c r="BN1597" s="24"/>
      <c r="BO1597" s="24"/>
      <c r="BP1597" s="24"/>
      <c r="BQ1597" s="24"/>
      <c r="BR1597" s="24"/>
      <c r="BS1597" s="24"/>
      <c r="BT1597" s="24"/>
      <c r="BU1597" s="24"/>
      <c r="BV1597" s="24"/>
      <c r="BW1597" s="24"/>
      <c r="BX1597" s="24"/>
      <c r="BY1597" s="24"/>
      <c r="BZ1597" s="24"/>
      <c r="CA1597" s="24"/>
      <c r="CB1597" s="24"/>
      <c r="CC1597" s="24"/>
      <c r="CD1597" s="24"/>
      <c r="CE1597" s="24"/>
    </row>
    <row r="1598" spans="46:83" x14ac:dyDescent="0.15">
      <c r="AT1598" s="24"/>
      <c r="AU1598" s="24"/>
      <c r="AV1598" s="24"/>
      <c r="AW1598" s="24"/>
      <c r="AX1598" s="24"/>
      <c r="AY1598" s="24"/>
      <c r="AZ1598" s="24"/>
      <c r="BA1598" s="24"/>
      <c r="BB1598" s="24"/>
      <c r="BC1598" s="24"/>
      <c r="BD1598" s="24"/>
      <c r="BE1598" s="24"/>
      <c r="BF1598" s="24"/>
      <c r="BG1598" s="24"/>
      <c r="BH1598" s="24"/>
      <c r="BI1598" s="24"/>
      <c r="BJ1598" s="24"/>
      <c r="BK1598" s="24"/>
      <c r="BL1598" s="24"/>
      <c r="BM1598" s="24"/>
      <c r="BN1598" s="24"/>
      <c r="BO1598" s="24"/>
      <c r="BP1598" s="24"/>
      <c r="BQ1598" s="24"/>
      <c r="BR1598" s="24"/>
      <c r="BS1598" s="24"/>
      <c r="BT1598" s="24"/>
      <c r="BU1598" s="24"/>
      <c r="BV1598" s="24"/>
      <c r="BW1598" s="24"/>
      <c r="BX1598" s="24"/>
      <c r="BY1598" s="24"/>
      <c r="BZ1598" s="24"/>
      <c r="CA1598" s="24"/>
      <c r="CB1598" s="24"/>
      <c r="CC1598" s="24"/>
      <c r="CD1598" s="24"/>
      <c r="CE1598" s="24"/>
    </row>
    <row r="1599" spans="46:83" x14ac:dyDescent="0.15">
      <c r="AT1599" s="24"/>
      <c r="AU1599" s="24"/>
      <c r="AV1599" s="24"/>
      <c r="AW1599" s="24"/>
      <c r="AX1599" s="24"/>
      <c r="AY1599" s="24"/>
      <c r="AZ1599" s="24"/>
      <c r="BA1599" s="24"/>
      <c r="BB1599" s="24"/>
      <c r="BC1599" s="24"/>
      <c r="BD1599" s="24"/>
      <c r="BE1599" s="24"/>
      <c r="BF1599" s="24"/>
      <c r="BG1599" s="24"/>
      <c r="BH1599" s="24"/>
      <c r="BI1599" s="24"/>
      <c r="BJ1599" s="24"/>
      <c r="BK1599" s="24"/>
      <c r="BL1599" s="24"/>
      <c r="BM1599" s="24"/>
      <c r="BN1599" s="24"/>
      <c r="BO1599" s="24"/>
      <c r="BP1599" s="24"/>
      <c r="BQ1599" s="24"/>
      <c r="BR1599" s="24"/>
      <c r="BS1599" s="24"/>
      <c r="BT1599" s="24"/>
      <c r="BU1599" s="24"/>
      <c r="BV1599" s="24"/>
      <c r="BW1599" s="24"/>
      <c r="BX1599" s="24"/>
      <c r="BY1599" s="24"/>
      <c r="BZ1599" s="24"/>
      <c r="CA1599" s="24"/>
      <c r="CB1599" s="24"/>
      <c r="CC1599" s="24"/>
      <c r="CD1599" s="24"/>
      <c r="CE1599" s="24"/>
    </row>
    <row r="1600" spans="46:83" x14ac:dyDescent="0.15">
      <c r="AT1600" s="24"/>
      <c r="AU1600" s="24"/>
      <c r="AV1600" s="24"/>
      <c r="AW1600" s="24"/>
      <c r="AX1600" s="24"/>
      <c r="AY1600" s="24"/>
      <c r="AZ1600" s="24"/>
      <c r="BA1600" s="24"/>
      <c r="BB1600" s="24"/>
      <c r="BC1600" s="24"/>
      <c r="BD1600" s="24"/>
      <c r="BE1600" s="24"/>
      <c r="BF1600" s="24"/>
      <c r="BG1600" s="24"/>
      <c r="BH1600" s="24"/>
      <c r="BI1600" s="24"/>
      <c r="BJ1600" s="24"/>
      <c r="BK1600" s="24"/>
      <c r="BL1600" s="24"/>
      <c r="BM1600" s="24"/>
      <c r="BN1600" s="24"/>
      <c r="BO1600" s="24"/>
      <c r="BP1600" s="24"/>
      <c r="BQ1600" s="24"/>
      <c r="BR1600" s="24"/>
      <c r="BS1600" s="24"/>
      <c r="BT1600" s="24"/>
      <c r="BU1600" s="24"/>
      <c r="BV1600" s="24"/>
      <c r="BW1600" s="24"/>
      <c r="BX1600" s="24"/>
      <c r="BY1600" s="24"/>
      <c r="BZ1600" s="24"/>
      <c r="CA1600" s="24"/>
      <c r="CB1600" s="24"/>
      <c r="CC1600" s="24"/>
      <c r="CD1600" s="24"/>
      <c r="CE1600" s="24"/>
    </row>
    <row r="1601" spans="46:83" x14ac:dyDescent="0.15">
      <c r="AT1601" s="24"/>
      <c r="AU1601" s="24"/>
      <c r="AV1601" s="24"/>
      <c r="AW1601" s="24"/>
      <c r="AX1601" s="24"/>
      <c r="AY1601" s="24"/>
      <c r="AZ1601" s="24"/>
      <c r="BA1601" s="24"/>
      <c r="BB1601" s="24"/>
      <c r="BC1601" s="24"/>
      <c r="BD1601" s="24"/>
      <c r="BE1601" s="24"/>
      <c r="BF1601" s="24"/>
      <c r="BG1601" s="24"/>
      <c r="BH1601" s="24"/>
      <c r="BI1601" s="24"/>
      <c r="BJ1601" s="24"/>
      <c r="BK1601" s="24"/>
      <c r="BL1601" s="24"/>
      <c r="BM1601" s="24"/>
      <c r="BN1601" s="24"/>
      <c r="BO1601" s="24"/>
      <c r="BP1601" s="24"/>
      <c r="BQ1601" s="24"/>
      <c r="BR1601" s="24"/>
      <c r="BS1601" s="24"/>
      <c r="BT1601" s="24"/>
      <c r="BU1601" s="24"/>
      <c r="BV1601" s="24"/>
      <c r="BW1601" s="24"/>
      <c r="BX1601" s="24"/>
      <c r="BY1601" s="24"/>
      <c r="BZ1601" s="24"/>
      <c r="CA1601" s="24"/>
      <c r="CB1601" s="24"/>
      <c r="CC1601" s="24"/>
      <c r="CD1601" s="24"/>
      <c r="CE1601" s="24"/>
    </row>
    <row r="1602" spans="46:83" x14ac:dyDescent="0.15">
      <c r="AT1602" s="24"/>
      <c r="AU1602" s="24"/>
      <c r="AV1602" s="24"/>
      <c r="AW1602" s="24"/>
      <c r="AX1602" s="24"/>
      <c r="AY1602" s="24"/>
      <c r="AZ1602" s="24"/>
      <c r="BA1602" s="24"/>
      <c r="BB1602" s="24"/>
      <c r="BC1602" s="24"/>
      <c r="BD1602" s="24"/>
      <c r="BE1602" s="24"/>
      <c r="BF1602" s="24"/>
      <c r="BG1602" s="24"/>
      <c r="BH1602" s="24"/>
      <c r="BI1602" s="24"/>
      <c r="BJ1602" s="24"/>
      <c r="BK1602" s="24"/>
      <c r="BL1602" s="24"/>
      <c r="BM1602" s="24"/>
      <c r="BN1602" s="24"/>
      <c r="BO1602" s="24"/>
      <c r="BP1602" s="24"/>
      <c r="BQ1602" s="24"/>
      <c r="BR1602" s="24"/>
      <c r="BS1602" s="24"/>
      <c r="BT1602" s="24"/>
      <c r="BU1602" s="24"/>
      <c r="BV1602" s="24"/>
      <c r="BW1602" s="24"/>
      <c r="BX1602" s="24"/>
      <c r="BY1602" s="24"/>
      <c r="BZ1602" s="24"/>
      <c r="CA1602" s="24"/>
      <c r="CB1602" s="24"/>
      <c r="CC1602" s="24"/>
      <c r="CD1602" s="24"/>
      <c r="CE1602" s="24"/>
    </row>
    <row r="1603" spans="46:83" x14ac:dyDescent="0.15">
      <c r="AT1603" s="24"/>
      <c r="AU1603" s="24"/>
      <c r="AV1603" s="24"/>
      <c r="AW1603" s="24"/>
      <c r="AX1603" s="24"/>
      <c r="AY1603" s="24"/>
      <c r="AZ1603" s="24"/>
      <c r="BA1603" s="24"/>
      <c r="BB1603" s="24"/>
      <c r="BC1603" s="24"/>
      <c r="BD1603" s="24"/>
      <c r="BE1603" s="24"/>
      <c r="BF1603" s="24"/>
      <c r="BG1603" s="24"/>
      <c r="BH1603" s="24"/>
      <c r="BI1603" s="24"/>
      <c r="BJ1603" s="24"/>
      <c r="BK1603" s="24"/>
      <c r="BL1603" s="24"/>
      <c r="BM1603" s="24"/>
      <c r="BN1603" s="24"/>
      <c r="BO1603" s="24"/>
      <c r="BP1603" s="24"/>
      <c r="BQ1603" s="24"/>
      <c r="BR1603" s="24"/>
      <c r="BS1603" s="24"/>
      <c r="BT1603" s="24"/>
      <c r="BU1603" s="24"/>
      <c r="BV1603" s="24"/>
      <c r="BW1603" s="24"/>
      <c r="BX1603" s="24"/>
      <c r="BY1603" s="24"/>
      <c r="BZ1603" s="24"/>
      <c r="CA1603" s="24"/>
      <c r="CB1603" s="24"/>
      <c r="CC1603" s="24"/>
      <c r="CD1603" s="24"/>
      <c r="CE1603" s="24"/>
    </row>
    <row r="1604" spans="46:83" x14ac:dyDescent="0.15">
      <c r="AT1604" s="24"/>
      <c r="AU1604" s="24"/>
      <c r="AV1604" s="24"/>
      <c r="AW1604" s="24"/>
      <c r="AX1604" s="24"/>
      <c r="AY1604" s="24"/>
      <c r="AZ1604" s="24"/>
      <c r="BA1604" s="24"/>
      <c r="BB1604" s="24"/>
      <c r="BC1604" s="24"/>
      <c r="BD1604" s="24"/>
      <c r="BE1604" s="24"/>
      <c r="BF1604" s="24"/>
      <c r="BG1604" s="24"/>
      <c r="BH1604" s="24"/>
      <c r="BI1604" s="24"/>
      <c r="BJ1604" s="24"/>
      <c r="BK1604" s="24"/>
      <c r="BL1604" s="24"/>
      <c r="BM1604" s="24"/>
      <c r="BN1604" s="24"/>
      <c r="BO1604" s="24"/>
      <c r="BP1604" s="24"/>
      <c r="BQ1604" s="24"/>
      <c r="BR1604" s="24"/>
      <c r="BS1604" s="24"/>
      <c r="BT1604" s="24"/>
      <c r="BU1604" s="24"/>
      <c r="BV1604" s="24"/>
      <c r="BW1604" s="24"/>
      <c r="BX1604" s="24"/>
      <c r="BY1604" s="24"/>
      <c r="BZ1604" s="24"/>
      <c r="CA1604" s="24"/>
      <c r="CB1604" s="24"/>
      <c r="CC1604" s="24"/>
      <c r="CD1604" s="24"/>
      <c r="CE1604" s="24"/>
    </row>
    <row r="1605" spans="46:83" x14ac:dyDescent="0.15">
      <c r="AT1605" s="24"/>
      <c r="AU1605" s="24"/>
      <c r="AV1605" s="24"/>
      <c r="AW1605" s="24"/>
      <c r="AX1605" s="24"/>
      <c r="AY1605" s="24"/>
      <c r="AZ1605" s="24"/>
      <c r="BA1605" s="24"/>
      <c r="BB1605" s="24"/>
      <c r="BC1605" s="24"/>
      <c r="BD1605" s="24"/>
      <c r="BE1605" s="24"/>
      <c r="BF1605" s="24"/>
      <c r="BG1605" s="24"/>
      <c r="BH1605" s="24"/>
      <c r="BI1605" s="24"/>
      <c r="BJ1605" s="24"/>
      <c r="BK1605" s="24"/>
      <c r="BL1605" s="24"/>
      <c r="BM1605" s="24"/>
      <c r="BN1605" s="24"/>
      <c r="BO1605" s="24"/>
      <c r="BP1605" s="24"/>
      <c r="BQ1605" s="24"/>
      <c r="BR1605" s="24"/>
      <c r="BS1605" s="24"/>
      <c r="BT1605" s="24"/>
      <c r="BU1605" s="24"/>
      <c r="BV1605" s="24"/>
      <c r="BW1605" s="24"/>
      <c r="BX1605" s="24"/>
      <c r="BY1605" s="24"/>
      <c r="BZ1605" s="24"/>
      <c r="CA1605" s="24"/>
      <c r="CB1605" s="24"/>
      <c r="CC1605" s="24"/>
      <c r="CD1605" s="24"/>
      <c r="CE1605" s="24"/>
    </row>
    <row r="1606" spans="46:83" x14ac:dyDescent="0.15">
      <c r="AT1606" s="24"/>
      <c r="AU1606" s="24"/>
      <c r="AV1606" s="24"/>
      <c r="AW1606" s="24"/>
      <c r="AX1606" s="24"/>
      <c r="AY1606" s="24"/>
      <c r="AZ1606" s="24"/>
      <c r="BA1606" s="24"/>
      <c r="BB1606" s="24"/>
      <c r="BC1606" s="24"/>
      <c r="BD1606" s="24"/>
      <c r="BE1606" s="24"/>
      <c r="BF1606" s="24"/>
      <c r="BG1606" s="24"/>
      <c r="BH1606" s="24"/>
      <c r="BI1606" s="24"/>
      <c r="BJ1606" s="24"/>
      <c r="BK1606" s="24"/>
      <c r="BL1606" s="24"/>
      <c r="BM1606" s="24"/>
      <c r="BN1606" s="24"/>
      <c r="BO1606" s="24"/>
      <c r="BP1606" s="24"/>
      <c r="BQ1606" s="24"/>
      <c r="BR1606" s="24"/>
      <c r="BS1606" s="24"/>
      <c r="BT1606" s="24"/>
      <c r="BU1606" s="24"/>
      <c r="BV1606" s="24"/>
      <c r="BW1606" s="24"/>
      <c r="BX1606" s="24"/>
      <c r="BY1606" s="24"/>
      <c r="BZ1606" s="24"/>
      <c r="CA1606" s="24"/>
      <c r="CB1606" s="24"/>
      <c r="CC1606" s="24"/>
      <c r="CD1606" s="24"/>
      <c r="CE1606" s="24"/>
    </row>
    <row r="1607" spans="46:83" x14ac:dyDescent="0.15">
      <c r="AT1607" s="24"/>
      <c r="AU1607" s="24"/>
      <c r="AV1607" s="24"/>
      <c r="AW1607" s="24"/>
      <c r="AX1607" s="24"/>
      <c r="AY1607" s="24"/>
      <c r="AZ1607" s="24"/>
      <c r="BA1607" s="24"/>
      <c r="BB1607" s="24"/>
      <c r="BC1607" s="24"/>
      <c r="BD1607" s="24"/>
      <c r="BE1607" s="24"/>
      <c r="BF1607" s="24"/>
      <c r="BG1607" s="24"/>
      <c r="BH1607" s="24"/>
      <c r="BI1607" s="24"/>
      <c r="BJ1607" s="24"/>
      <c r="BK1607" s="24"/>
      <c r="BL1607" s="24"/>
      <c r="BM1607" s="24"/>
      <c r="BN1607" s="24"/>
      <c r="BO1607" s="24"/>
      <c r="BP1607" s="24"/>
      <c r="BQ1607" s="24"/>
      <c r="BR1607" s="24"/>
      <c r="BS1607" s="24"/>
      <c r="BT1607" s="24"/>
      <c r="BU1607" s="24"/>
      <c r="BV1607" s="24"/>
      <c r="BW1607" s="24"/>
      <c r="BX1607" s="24"/>
      <c r="BY1607" s="24"/>
      <c r="BZ1607" s="24"/>
      <c r="CA1607" s="24"/>
      <c r="CB1607" s="24"/>
      <c r="CC1607" s="24"/>
      <c r="CD1607" s="24"/>
      <c r="CE1607" s="24"/>
    </row>
    <row r="1608" spans="46:83" x14ac:dyDescent="0.15">
      <c r="AT1608" s="24"/>
      <c r="AU1608" s="24"/>
      <c r="AV1608" s="24"/>
      <c r="AW1608" s="24"/>
      <c r="AX1608" s="24"/>
      <c r="AY1608" s="24"/>
      <c r="AZ1608" s="24"/>
      <c r="BA1608" s="24"/>
      <c r="BB1608" s="24"/>
      <c r="BC1608" s="24"/>
      <c r="BD1608" s="24"/>
      <c r="BE1608" s="24"/>
      <c r="BF1608" s="24"/>
      <c r="BG1608" s="24"/>
      <c r="BH1608" s="24"/>
      <c r="BI1608" s="24"/>
      <c r="BJ1608" s="24"/>
      <c r="BK1608" s="24"/>
      <c r="BL1608" s="24"/>
      <c r="BM1608" s="24"/>
      <c r="BN1608" s="24"/>
      <c r="BO1608" s="24"/>
      <c r="BP1608" s="24"/>
      <c r="BQ1608" s="24"/>
      <c r="BR1608" s="24"/>
      <c r="BS1608" s="24"/>
      <c r="BT1608" s="24"/>
      <c r="BU1608" s="24"/>
      <c r="BV1608" s="24"/>
      <c r="BW1608" s="24"/>
      <c r="BX1608" s="24"/>
      <c r="BY1608" s="24"/>
      <c r="BZ1608" s="24"/>
      <c r="CA1608" s="24"/>
      <c r="CB1608" s="24"/>
      <c r="CC1608" s="24"/>
      <c r="CD1608" s="24"/>
      <c r="CE1608" s="24"/>
    </row>
    <row r="1609" spans="46:83" x14ac:dyDescent="0.15">
      <c r="AT1609" s="24"/>
      <c r="AU1609" s="24"/>
      <c r="AV1609" s="24"/>
      <c r="AW1609" s="24"/>
      <c r="AX1609" s="24"/>
      <c r="AY1609" s="24"/>
      <c r="AZ1609" s="24"/>
      <c r="BA1609" s="24"/>
      <c r="BB1609" s="24"/>
      <c r="BC1609" s="24"/>
      <c r="BD1609" s="24"/>
      <c r="BE1609" s="24"/>
      <c r="BF1609" s="24"/>
      <c r="BG1609" s="24"/>
      <c r="BH1609" s="24"/>
      <c r="BI1609" s="24"/>
      <c r="BJ1609" s="24"/>
      <c r="BK1609" s="24"/>
      <c r="BL1609" s="24"/>
      <c r="BM1609" s="24"/>
      <c r="BN1609" s="24"/>
      <c r="BO1609" s="24"/>
      <c r="BP1609" s="24"/>
      <c r="BQ1609" s="24"/>
      <c r="BR1609" s="24"/>
      <c r="BS1609" s="24"/>
      <c r="BT1609" s="24"/>
      <c r="BU1609" s="24"/>
      <c r="BV1609" s="24"/>
      <c r="BW1609" s="24"/>
      <c r="BX1609" s="24"/>
      <c r="BY1609" s="24"/>
      <c r="BZ1609" s="24"/>
      <c r="CA1609" s="24"/>
      <c r="CB1609" s="24"/>
      <c r="CC1609" s="24"/>
      <c r="CD1609" s="24"/>
      <c r="CE1609" s="24"/>
    </row>
    <row r="1610" spans="46:83" x14ac:dyDescent="0.15">
      <c r="AT1610" s="24"/>
      <c r="AU1610" s="24"/>
      <c r="AV1610" s="24"/>
      <c r="AW1610" s="24"/>
      <c r="AX1610" s="24"/>
      <c r="AY1610" s="24"/>
      <c r="AZ1610" s="24"/>
      <c r="BA1610" s="24"/>
      <c r="BB1610" s="24"/>
      <c r="BC1610" s="24"/>
      <c r="BD1610" s="24"/>
      <c r="BE1610" s="24"/>
      <c r="BF1610" s="24"/>
      <c r="BG1610" s="24"/>
      <c r="BH1610" s="24"/>
      <c r="BI1610" s="24"/>
      <c r="BJ1610" s="24"/>
      <c r="BK1610" s="24"/>
      <c r="BL1610" s="24"/>
      <c r="BM1610" s="24"/>
      <c r="BN1610" s="24"/>
      <c r="BO1610" s="24"/>
      <c r="BP1610" s="24"/>
      <c r="BQ1610" s="24"/>
      <c r="BR1610" s="24"/>
      <c r="BS1610" s="24"/>
      <c r="BT1610" s="24"/>
      <c r="BU1610" s="24"/>
      <c r="BV1610" s="24"/>
      <c r="BW1610" s="24"/>
      <c r="BX1610" s="24"/>
      <c r="BY1610" s="24"/>
      <c r="BZ1610" s="24"/>
      <c r="CA1610" s="24"/>
      <c r="CB1610" s="24"/>
      <c r="CC1610" s="24"/>
      <c r="CD1610" s="24"/>
      <c r="CE1610" s="24"/>
    </row>
    <row r="1611" spans="46:83" x14ac:dyDescent="0.15">
      <c r="AT1611" s="24"/>
      <c r="AU1611" s="24"/>
      <c r="AV1611" s="24"/>
      <c r="AW1611" s="24"/>
      <c r="AX1611" s="24"/>
      <c r="AY1611" s="24"/>
      <c r="AZ1611" s="24"/>
      <c r="BA1611" s="24"/>
      <c r="BB1611" s="24"/>
      <c r="BC1611" s="24"/>
      <c r="BD1611" s="24"/>
      <c r="BE1611" s="24"/>
      <c r="BF1611" s="24"/>
      <c r="BG1611" s="24"/>
      <c r="BH1611" s="24"/>
      <c r="BI1611" s="24"/>
      <c r="BJ1611" s="24"/>
      <c r="BK1611" s="24"/>
      <c r="BL1611" s="24"/>
      <c r="BM1611" s="24"/>
      <c r="BN1611" s="24"/>
      <c r="BO1611" s="24"/>
      <c r="BP1611" s="24"/>
      <c r="BQ1611" s="24"/>
      <c r="BR1611" s="24"/>
      <c r="BS1611" s="24"/>
      <c r="BT1611" s="24"/>
      <c r="BU1611" s="24"/>
      <c r="BV1611" s="24"/>
      <c r="BW1611" s="24"/>
      <c r="BX1611" s="24"/>
      <c r="BY1611" s="24"/>
      <c r="BZ1611" s="24"/>
      <c r="CA1611" s="24"/>
      <c r="CB1611" s="24"/>
      <c r="CC1611" s="24"/>
      <c r="CD1611" s="24"/>
      <c r="CE1611" s="24"/>
    </row>
    <row r="1612" spans="46:83" x14ac:dyDescent="0.15">
      <c r="AT1612" s="24"/>
      <c r="AU1612" s="24"/>
      <c r="AV1612" s="24"/>
      <c r="AW1612" s="24"/>
      <c r="AX1612" s="24"/>
      <c r="AY1612" s="24"/>
      <c r="AZ1612" s="24"/>
      <c r="BA1612" s="24"/>
      <c r="BB1612" s="24"/>
      <c r="BC1612" s="24"/>
      <c r="BD1612" s="24"/>
      <c r="BE1612" s="24"/>
      <c r="BF1612" s="24"/>
      <c r="BG1612" s="24"/>
      <c r="BH1612" s="24"/>
      <c r="BI1612" s="24"/>
      <c r="BJ1612" s="24"/>
      <c r="BK1612" s="24"/>
      <c r="BL1612" s="24"/>
      <c r="BM1612" s="24"/>
      <c r="BN1612" s="24"/>
      <c r="BO1612" s="24"/>
      <c r="BP1612" s="24"/>
      <c r="BQ1612" s="24"/>
      <c r="BR1612" s="24"/>
      <c r="BS1612" s="24"/>
      <c r="BT1612" s="24"/>
      <c r="BU1612" s="24"/>
      <c r="BV1612" s="24"/>
      <c r="BW1612" s="24"/>
      <c r="BX1612" s="24"/>
      <c r="BY1612" s="24"/>
      <c r="BZ1612" s="24"/>
      <c r="CA1612" s="24"/>
      <c r="CB1612" s="24"/>
      <c r="CC1612" s="24"/>
      <c r="CD1612" s="24"/>
      <c r="CE1612" s="24"/>
    </row>
    <row r="1613" spans="46:83" x14ac:dyDescent="0.15">
      <c r="AT1613" s="24"/>
      <c r="AU1613" s="24"/>
      <c r="AV1613" s="24"/>
      <c r="AW1613" s="24"/>
      <c r="AX1613" s="24"/>
      <c r="AY1613" s="24"/>
      <c r="AZ1613" s="24"/>
      <c r="BA1613" s="24"/>
      <c r="BB1613" s="24"/>
      <c r="BC1613" s="24"/>
      <c r="BD1613" s="24"/>
      <c r="BE1613" s="24"/>
      <c r="BF1613" s="24"/>
      <c r="BG1613" s="24"/>
      <c r="BH1613" s="24"/>
      <c r="BI1613" s="24"/>
      <c r="BJ1613" s="24"/>
      <c r="BK1613" s="24"/>
      <c r="BL1613" s="24"/>
      <c r="BM1613" s="24"/>
      <c r="BN1613" s="24"/>
      <c r="BO1613" s="24"/>
      <c r="BP1613" s="24"/>
      <c r="BQ1613" s="24"/>
      <c r="BR1613" s="24"/>
      <c r="BS1613" s="24"/>
      <c r="BT1613" s="24"/>
      <c r="BU1613" s="24"/>
      <c r="BV1613" s="24"/>
      <c r="BW1613" s="24"/>
      <c r="BX1613" s="24"/>
      <c r="BY1613" s="24"/>
      <c r="BZ1613" s="24"/>
      <c r="CA1613" s="24"/>
      <c r="CB1613" s="24"/>
      <c r="CC1613" s="24"/>
      <c r="CD1613" s="24"/>
      <c r="CE1613" s="24"/>
    </row>
    <row r="1614" spans="46:83" x14ac:dyDescent="0.15">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row>
    <row r="1615" spans="46:83" x14ac:dyDescent="0.15">
      <c r="AT1615" s="24"/>
      <c r="AU1615" s="24"/>
      <c r="AV1615" s="24"/>
      <c r="AW1615" s="24"/>
      <c r="AX1615" s="24"/>
      <c r="AY1615" s="24"/>
      <c r="AZ1615" s="24"/>
      <c r="BA1615" s="24"/>
      <c r="BB1615" s="24"/>
      <c r="BC1615" s="24"/>
      <c r="BD1615" s="24"/>
      <c r="BE1615" s="24"/>
      <c r="BF1615" s="24"/>
      <c r="BG1615" s="24"/>
      <c r="BH1615" s="24"/>
      <c r="BI1615" s="24"/>
      <c r="BJ1615" s="24"/>
      <c r="BK1615" s="24"/>
      <c r="BL1615" s="24"/>
      <c r="BM1615" s="24"/>
      <c r="BN1615" s="24"/>
      <c r="BO1615" s="24"/>
      <c r="BP1615" s="24"/>
      <c r="BQ1615" s="24"/>
      <c r="BR1615" s="24"/>
      <c r="BS1615" s="24"/>
      <c r="BT1615" s="24"/>
      <c r="BU1615" s="24"/>
      <c r="BV1615" s="24"/>
      <c r="BW1615" s="24"/>
      <c r="BX1615" s="24"/>
      <c r="BY1615" s="24"/>
      <c r="BZ1615" s="24"/>
      <c r="CA1615" s="24"/>
      <c r="CB1615" s="24"/>
      <c r="CC1615" s="24"/>
      <c r="CD1615" s="24"/>
      <c r="CE1615" s="24"/>
    </row>
    <row r="1616" spans="46:83" x14ac:dyDescent="0.15">
      <c r="AT1616" s="24"/>
      <c r="AU1616" s="24"/>
      <c r="AV1616" s="24"/>
      <c r="AW1616" s="24"/>
      <c r="AX1616" s="24"/>
      <c r="AY1616" s="24"/>
      <c r="AZ1616" s="24"/>
      <c r="BA1616" s="24"/>
      <c r="BB1616" s="24"/>
      <c r="BC1616" s="24"/>
      <c r="BD1616" s="24"/>
      <c r="BE1616" s="24"/>
      <c r="BF1616" s="24"/>
      <c r="BG1616" s="24"/>
      <c r="BH1616" s="24"/>
      <c r="BI1616" s="24"/>
      <c r="BJ1616" s="24"/>
      <c r="BK1616" s="24"/>
      <c r="BL1616" s="24"/>
      <c r="BM1616" s="24"/>
      <c r="BN1616" s="24"/>
      <c r="BO1616" s="24"/>
      <c r="BP1616" s="24"/>
      <c r="BQ1616" s="24"/>
      <c r="BR1616" s="24"/>
      <c r="BS1616" s="24"/>
      <c r="BT1616" s="24"/>
      <c r="BU1616" s="24"/>
      <c r="BV1616" s="24"/>
      <c r="BW1616" s="24"/>
      <c r="BX1616" s="24"/>
      <c r="BY1616" s="24"/>
      <c r="BZ1616" s="24"/>
      <c r="CA1616" s="24"/>
      <c r="CB1616" s="24"/>
      <c r="CC1616" s="24"/>
      <c r="CD1616" s="24"/>
      <c r="CE1616" s="24"/>
    </row>
    <row r="1617" spans="46:83" x14ac:dyDescent="0.15">
      <c r="AT1617" s="24"/>
      <c r="AU1617" s="24"/>
      <c r="AV1617" s="24"/>
      <c r="AW1617" s="24"/>
      <c r="AX1617" s="24"/>
      <c r="AY1617" s="24"/>
      <c r="AZ1617" s="24"/>
      <c r="BA1617" s="24"/>
      <c r="BB1617" s="24"/>
      <c r="BC1617" s="24"/>
      <c r="BD1617" s="24"/>
      <c r="BE1617" s="24"/>
      <c r="BF1617" s="24"/>
      <c r="BG1617" s="24"/>
      <c r="BH1617" s="24"/>
      <c r="BI1617" s="24"/>
      <c r="BJ1617" s="24"/>
      <c r="BK1617" s="24"/>
      <c r="BL1617" s="24"/>
      <c r="BM1617" s="24"/>
      <c r="BN1617" s="24"/>
      <c r="BO1617" s="24"/>
      <c r="BP1617" s="24"/>
      <c r="BQ1617" s="24"/>
      <c r="BR1617" s="24"/>
      <c r="BS1617" s="24"/>
      <c r="BT1617" s="24"/>
      <c r="BU1617" s="24"/>
      <c r="BV1617" s="24"/>
      <c r="BW1617" s="24"/>
      <c r="BX1617" s="24"/>
      <c r="BY1617" s="24"/>
      <c r="BZ1617" s="24"/>
      <c r="CA1617" s="24"/>
      <c r="CB1617" s="24"/>
      <c r="CC1617" s="24"/>
      <c r="CD1617" s="24"/>
      <c r="CE1617" s="24"/>
    </row>
    <row r="1618" spans="46:83" x14ac:dyDescent="0.15">
      <c r="AT1618" s="24"/>
      <c r="AU1618" s="24"/>
      <c r="AV1618" s="24"/>
      <c r="AW1618" s="24"/>
      <c r="AX1618" s="24"/>
      <c r="AY1618" s="24"/>
      <c r="AZ1618" s="24"/>
      <c r="BA1618" s="24"/>
      <c r="BB1618" s="24"/>
      <c r="BC1618" s="24"/>
      <c r="BD1618" s="24"/>
      <c r="BE1618" s="24"/>
      <c r="BF1618" s="24"/>
      <c r="BG1618" s="24"/>
      <c r="BH1618" s="24"/>
      <c r="BI1618" s="24"/>
      <c r="BJ1618" s="24"/>
      <c r="BK1618" s="24"/>
      <c r="BL1618" s="24"/>
      <c r="BM1618" s="24"/>
      <c r="BN1618" s="24"/>
      <c r="BO1618" s="24"/>
      <c r="BP1618" s="24"/>
      <c r="BQ1618" s="24"/>
      <c r="BR1618" s="24"/>
      <c r="BS1618" s="24"/>
      <c r="BT1618" s="24"/>
      <c r="BU1618" s="24"/>
      <c r="BV1618" s="24"/>
      <c r="BW1618" s="24"/>
      <c r="BX1618" s="24"/>
      <c r="BY1618" s="24"/>
      <c r="BZ1618" s="24"/>
      <c r="CA1618" s="24"/>
      <c r="CB1618" s="24"/>
      <c r="CC1618" s="24"/>
      <c r="CD1618" s="24"/>
      <c r="CE1618" s="24"/>
    </row>
    <row r="1619" spans="46:83" x14ac:dyDescent="0.15">
      <c r="AT1619" s="24"/>
      <c r="AU1619" s="24"/>
      <c r="AV1619" s="24"/>
      <c r="AW1619" s="24"/>
      <c r="AX1619" s="24"/>
      <c r="AY1619" s="24"/>
      <c r="AZ1619" s="24"/>
      <c r="BA1619" s="24"/>
      <c r="BB1619" s="24"/>
      <c r="BC1619" s="24"/>
      <c r="BD1619" s="24"/>
      <c r="BE1619" s="24"/>
      <c r="BF1619" s="24"/>
      <c r="BG1619" s="24"/>
      <c r="BH1619" s="24"/>
      <c r="BI1619" s="24"/>
      <c r="BJ1619" s="24"/>
      <c r="BK1619" s="24"/>
      <c r="BL1619" s="24"/>
      <c r="BM1619" s="24"/>
      <c r="BN1619" s="24"/>
      <c r="BO1619" s="24"/>
      <c r="BP1619" s="24"/>
      <c r="BQ1619" s="24"/>
      <c r="BR1619" s="24"/>
      <c r="BS1619" s="24"/>
      <c r="BT1619" s="24"/>
      <c r="BU1619" s="24"/>
      <c r="BV1619" s="24"/>
      <c r="BW1619" s="24"/>
      <c r="BX1619" s="24"/>
      <c r="BY1619" s="24"/>
      <c r="BZ1619" s="24"/>
      <c r="CA1619" s="24"/>
      <c r="CB1619" s="24"/>
      <c r="CC1619" s="24"/>
      <c r="CD1619" s="24"/>
      <c r="CE1619" s="24"/>
    </row>
    <row r="1620" spans="46:83" x14ac:dyDescent="0.15">
      <c r="AT1620" s="24"/>
      <c r="AU1620" s="24"/>
      <c r="AV1620" s="24"/>
      <c r="AW1620" s="24"/>
      <c r="AX1620" s="24"/>
      <c r="AY1620" s="24"/>
      <c r="AZ1620" s="24"/>
      <c r="BA1620" s="24"/>
      <c r="BB1620" s="24"/>
      <c r="BC1620" s="24"/>
      <c r="BD1620" s="24"/>
      <c r="BE1620" s="24"/>
      <c r="BF1620" s="24"/>
      <c r="BG1620" s="24"/>
      <c r="BH1620" s="24"/>
      <c r="BI1620" s="24"/>
      <c r="BJ1620" s="24"/>
      <c r="BK1620" s="24"/>
      <c r="BL1620" s="24"/>
      <c r="BM1620" s="24"/>
      <c r="BN1620" s="24"/>
      <c r="BO1620" s="24"/>
      <c r="BP1620" s="24"/>
      <c r="BQ1620" s="24"/>
      <c r="BR1620" s="24"/>
      <c r="BS1620" s="24"/>
      <c r="BT1620" s="24"/>
      <c r="BU1620" s="24"/>
      <c r="BV1620" s="24"/>
      <c r="BW1620" s="24"/>
      <c r="BX1620" s="24"/>
      <c r="BY1620" s="24"/>
      <c r="BZ1620" s="24"/>
      <c r="CA1620" s="24"/>
      <c r="CB1620" s="24"/>
      <c r="CC1620" s="24"/>
      <c r="CD1620" s="24"/>
      <c r="CE1620" s="24"/>
    </row>
    <row r="1621" spans="46:83" x14ac:dyDescent="0.15">
      <c r="AT1621" s="24"/>
      <c r="AU1621" s="24"/>
      <c r="AV1621" s="24"/>
      <c r="AW1621" s="24"/>
      <c r="AX1621" s="24"/>
      <c r="AY1621" s="24"/>
      <c r="AZ1621" s="24"/>
      <c r="BA1621" s="24"/>
      <c r="BB1621" s="24"/>
      <c r="BC1621" s="24"/>
      <c r="BD1621" s="24"/>
      <c r="BE1621" s="24"/>
      <c r="BF1621" s="24"/>
      <c r="BG1621" s="24"/>
      <c r="BH1621" s="24"/>
      <c r="BI1621" s="24"/>
      <c r="BJ1621" s="24"/>
      <c r="BK1621" s="24"/>
      <c r="BL1621" s="24"/>
      <c r="BM1621" s="24"/>
      <c r="BN1621" s="24"/>
      <c r="BO1621" s="24"/>
      <c r="BP1621" s="24"/>
      <c r="BQ1621" s="24"/>
      <c r="BR1621" s="24"/>
      <c r="BS1621" s="24"/>
      <c r="BT1621" s="24"/>
      <c r="BU1621" s="24"/>
      <c r="BV1621" s="24"/>
      <c r="BW1621" s="24"/>
      <c r="BX1621" s="24"/>
      <c r="BY1621" s="24"/>
      <c r="BZ1621" s="24"/>
      <c r="CA1621" s="24"/>
      <c r="CB1621" s="24"/>
      <c r="CC1621" s="24"/>
      <c r="CD1621" s="24"/>
      <c r="CE1621" s="24"/>
    </row>
    <row r="1622" spans="46:83" x14ac:dyDescent="0.15">
      <c r="AT1622" s="24"/>
      <c r="AU1622" s="24"/>
      <c r="AV1622" s="24"/>
      <c r="AW1622" s="24"/>
      <c r="AX1622" s="24"/>
      <c r="AY1622" s="24"/>
      <c r="AZ1622" s="24"/>
      <c r="BA1622" s="24"/>
      <c r="BB1622" s="24"/>
      <c r="BC1622" s="24"/>
      <c r="BD1622" s="24"/>
      <c r="BE1622" s="24"/>
      <c r="BF1622" s="24"/>
      <c r="BG1622" s="24"/>
      <c r="BH1622" s="24"/>
      <c r="BI1622" s="24"/>
      <c r="BJ1622" s="24"/>
      <c r="BK1622" s="24"/>
      <c r="BL1622" s="24"/>
      <c r="BM1622" s="24"/>
      <c r="BN1622" s="24"/>
      <c r="BO1622" s="24"/>
      <c r="BP1622" s="24"/>
      <c r="BQ1622" s="24"/>
      <c r="BR1622" s="24"/>
      <c r="BS1622" s="24"/>
      <c r="BT1622" s="24"/>
      <c r="BU1622" s="24"/>
      <c r="BV1622" s="24"/>
      <c r="BW1622" s="24"/>
      <c r="BX1622" s="24"/>
      <c r="BY1622" s="24"/>
      <c r="BZ1622" s="24"/>
      <c r="CA1622" s="24"/>
      <c r="CB1622" s="24"/>
      <c r="CC1622" s="24"/>
      <c r="CD1622" s="24"/>
      <c r="CE1622" s="24"/>
    </row>
    <row r="1623" spans="46:83" x14ac:dyDescent="0.15">
      <c r="AT1623" s="24"/>
      <c r="AU1623" s="24"/>
      <c r="AV1623" s="24"/>
      <c r="AW1623" s="24"/>
      <c r="AX1623" s="24"/>
      <c r="AY1623" s="24"/>
      <c r="AZ1623" s="24"/>
      <c r="BA1623" s="24"/>
      <c r="BB1623" s="24"/>
      <c r="BC1623" s="24"/>
      <c r="BD1623" s="24"/>
      <c r="BE1623" s="24"/>
      <c r="BF1623" s="24"/>
      <c r="BG1623" s="24"/>
      <c r="BH1623" s="24"/>
      <c r="BI1623" s="24"/>
      <c r="BJ1623" s="24"/>
      <c r="BK1623" s="24"/>
      <c r="BL1623" s="24"/>
      <c r="BM1623" s="24"/>
      <c r="BN1623" s="24"/>
      <c r="BO1623" s="24"/>
      <c r="BP1623" s="24"/>
      <c r="BQ1623" s="24"/>
      <c r="BR1623" s="24"/>
      <c r="BS1623" s="24"/>
      <c r="BT1623" s="24"/>
      <c r="BU1623" s="24"/>
      <c r="BV1623" s="24"/>
      <c r="BW1623" s="24"/>
      <c r="BX1623" s="24"/>
      <c r="BY1623" s="24"/>
      <c r="BZ1623" s="24"/>
      <c r="CA1623" s="24"/>
      <c r="CB1623" s="24"/>
      <c r="CC1623" s="24"/>
      <c r="CD1623" s="24"/>
      <c r="CE1623" s="24"/>
    </row>
    <row r="1624" spans="46:83" x14ac:dyDescent="0.15">
      <c r="AT1624" s="24"/>
      <c r="AU1624" s="24"/>
      <c r="AV1624" s="24"/>
      <c r="AW1624" s="24"/>
      <c r="AX1624" s="24"/>
      <c r="AY1624" s="24"/>
      <c r="AZ1624" s="24"/>
      <c r="BA1624" s="24"/>
      <c r="BB1624" s="24"/>
      <c r="BC1624" s="24"/>
      <c r="BD1624" s="24"/>
      <c r="BE1624" s="24"/>
      <c r="BF1624" s="24"/>
      <c r="BG1624" s="24"/>
      <c r="BH1624" s="24"/>
      <c r="BI1624" s="24"/>
      <c r="BJ1624" s="24"/>
      <c r="BK1624" s="24"/>
      <c r="BL1624" s="24"/>
      <c r="BM1624" s="24"/>
      <c r="BN1624" s="24"/>
      <c r="BO1624" s="24"/>
      <c r="BP1624" s="24"/>
      <c r="BQ1624" s="24"/>
      <c r="BR1624" s="24"/>
      <c r="BS1624" s="24"/>
      <c r="BT1624" s="24"/>
      <c r="BU1624" s="24"/>
      <c r="BV1624" s="24"/>
      <c r="BW1624" s="24"/>
      <c r="BX1624" s="24"/>
      <c r="BY1624" s="24"/>
      <c r="BZ1624" s="24"/>
      <c r="CA1624" s="24"/>
      <c r="CB1624" s="24"/>
      <c r="CC1624" s="24"/>
      <c r="CD1624" s="24"/>
      <c r="CE1624" s="24"/>
    </row>
    <row r="1625" spans="46:83" x14ac:dyDescent="0.15">
      <c r="AT1625" s="24"/>
      <c r="AU1625" s="24"/>
      <c r="AV1625" s="24"/>
      <c r="AW1625" s="24"/>
      <c r="AX1625" s="24"/>
      <c r="AY1625" s="24"/>
      <c r="AZ1625" s="24"/>
      <c r="BA1625" s="24"/>
      <c r="BB1625" s="24"/>
      <c r="BC1625" s="24"/>
      <c r="BD1625" s="24"/>
      <c r="BE1625" s="24"/>
      <c r="BF1625" s="24"/>
      <c r="BG1625" s="24"/>
      <c r="BH1625" s="24"/>
      <c r="BI1625" s="24"/>
      <c r="BJ1625" s="24"/>
      <c r="BK1625" s="24"/>
      <c r="BL1625" s="24"/>
      <c r="BM1625" s="24"/>
      <c r="BN1625" s="24"/>
      <c r="BO1625" s="24"/>
      <c r="BP1625" s="24"/>
      <c r="BQ1625" s="24"/>
      <c r="BR1625" s="24"/>
      <c r="BS1625" s="24"/>
      <c r="BT1625" s="24"/>
      <c r="BU1625" s="24"/>
      <c r="BV1625" s="24"/>
      <c r="BW1625" s="24"/>
      <c r="BX1625" s="24"/>
      <c r="BY1625" s="24"/>
      <c r="BZ1625" s="24"/>
      <c r="CA1625" s="24"/>
      <c r="CB1625" s="24"/>
      <c r="CC1625" s="24"/>
      <c r="CD1625" s="24"/>
      <c r="CE1625" s="24"/>
    </row>
    <row r="1626" spans="46:83" x14ac:dyDescent="0.15">
      <c r="AT1626" s="24"/>
      <c r="AU1626" s="24"/>
      <c r="AV1626" s="24"/>
      <c r="AW1626" s="24"/>
      <c r="AX1626" s="24"/>
      <c r="AY1626" s="24"/>
      <c r="AZ1626" s="24"/>
      <c r="BA1626" s="24"/>
      <c r="BB1626" s="24"/>
      <c r="BC1626" s="24"/>
      <c r="BD1626" s="24"/>
      <c r="BE1626" s="24"/>
      <c r="BF1626" s="24"/>
      <c r="BG1626" s="24"/>
      <c r="BH1626" s="24"/>
      <c r="BI1626" s="24"/>
      <c r="BJ1626" s="24"/>
      <c r="BK1626" s="24"/>
      <c r="BL1626" s="24"/>
      <c r="BM1626" s="24"/>
      <c r="BN1626" s="24"/>
      <c r="BO1626" s="24"/>
      <c r="BP1626" s="24"/>
      <c r="BQ1626" s="24"/>
      <c r="BR1626" s="24"/>
      <c r="BS1626" s="24"/>
      <c r="BT1626" s="24"/>
      <c r="BU1626" s="24"/>
      <c r="BV1626" s="24"/>
      <c r="BW1626" s="24"/>
      <c r="BX1626" s="24"/>
      <c r="BY1626" s="24"/>
      <c r="BZ1626" s="24"/>
      <c r="CA1626" s="24"/>
      <c r="CB1626" s="24"/>
      <c r="CC1626" s="24"/>
      <c r="CD1626" s="24"/>
      <c r="CE1626" s="24"/>
    </row>
    <row r="1627" spans="46:83" x14ac:dyDescent="0.15">
      <c r="AT1627" s="24"/>
      <c r="AU1627" s="24"/>
      <c r="AV1627" s="24"/>
      <c r="AW1627" s="24"/>
      <c r="AX1627" s="24"/>
      <c r="AY1627" s="24"/>
      <c r="AZ1627" s="24"/>
      <c r="BA1627" s="24"/>
      <c r="BB1627" s="24"/>
      <c r="BC1627" s="24"/>
      <c r="BD1627" s="24"/>
      <c r="BE1627" s="24"/>
      <c r="BF1627" s="24"/>
      <c r="BG1627" s="24"/>
      <c r="BH1627" s="24"/>
      <c r="BI1627" s="24"/>
      <c r="BJ1627" s="24"/>
      <c r="BK1627" s="24"/>
      <c r="BL1627" s="24"/>
      <c r="BM1627" s="24"/>
      <c r="BN1627" s="24"/>
      <c r="BO1627" s="24"/>
      <c r="BP1627" s="24"/>
      <c r="BQ1627" s="24"/>
      <c r="BR1627" s="24"/>
      <c r="BS1627" s="24"/>
      <c r="BT1627" s="24"/>
      <c r="BU1627" s="24"/>
      <c r="BV1627" s="24"/>
      <c r="BW1627" s="24"/>
      <c r="BX1627" s="24"/>
      <c r="BY1627" s="24"/>
      <c r="BZ1627" s="24"/>
      <c r="CA1627" s="24"/>
      <c r="CB1627" s="24"/>
      <c r="CC1627" s="24"/>
      <c r="CD1627" s="24"/>
      <c r="CE1627" s="24"/>
    </row>
    <row r="1628" spans="46:83" x14ac:dyDescent="0.15">
      <c r="AT1628" s="24"/>
      <c r="AU1628" s="24"/>
      <c r="AV1628" s="24"/>
      <c r="AW1628" s="24"/>
      <c r="AX1628" s="24"/>
      <c r="AY1628" s="24"/>
      <c r="AZ1628" s="24"/>
      <c r="BA1628" s="24"/>
      <c r="BB1628" s="24"/>
      <c r="BC1628" s="24"/>
      <c r="BD1628" s="24"/>
      <c r="BE1628" s="24"/>
      <c r="BF1628" s="24"/>
      <c r="BG1628" s="24"/>
      <c r="BH1628" s="24"/>
      <c r="BI1628" s="24"/>
      <c r="BJ1628" s="24"/>
      <c r="BK1628" s="24"/>
      <c r="BL1628" s="24"/>
      <c r="BM1628" s="24"/>
      <c r="BN1628" s="24"/>
      <c r="BO1628" s="24"/>
      <c r="BP1628" s="24"/>
      <c r="BQ1628" s="24"/>
      <c r="BR1628" s="24"/>
      <c r="BS1628" s="24"/>
      <c r="BT1628" s="24"/>
      <c r="BU1628" s="24"/>
      <c r="BV1628" s="24"/>
      <c r="BW1628" s="24"/>
      <c r="BX1628" s="24"/>
      <c r="BY1628" s="24"/>
      <c r="BZ1628" s="24"/>
      <c r="CA1628" s="24"/>
      <c r="CB1628" s="24"/>
      <c r="CC1628" s="24"/>
      <c r="CD1628" s="24"/>
      <c r="CE1628" s="24"/>
    </row>
    <row r="1629" spans="46:83" x14ac:dyDescent="0.15">
      <c r="AT1629" s="24"/>
      <c r="AU1629" s="24"/>
      <c r="AV1629" s="24"/>
      <c r="AW1629" s="24"/>
      <c r="AX1629" s="24"/>
      <c r="AY1629" s="24"/>
      <c r="AZ1629" s="24"/>
      <c r="BA1629" s="24"/>
      <c r="BB1629" s="24"/>
      <c r="BC1629" s="24"/>
      <c r="BD1629" s="24"/>
      <c r="BE1629" s="24"/>
      <c r="BF1629" s="24"/>
      <c r="BG1629" s="24"/>
      <c r="BH1629" s="24"/>
      <c r="BI1629" s="24"/>
      <c r="BJ1629" s="24"/>
      <c r="BK1629" s="24"/>
      <c r="BL1629" s="24"/>
      <c r="BM1629" s="24"/>
      <c r="BN1629" s="24"/>
      <c r="BO1629" s="24"/>
      <c r="BP1629" s="24"/>
      <c r="BQ1629" s="24"/>
      <c r="BR1629" s="24"/>
      <c r="BS1629" s="24"/>
      <c r="BT1629" s="24"/>
      <c r="BU1629" s="24"/>
      <c r="BV1629" s="24"/>
      <c r="BW1629" s="24"/>
      <c r="BX1629" s="24"/>
      <c r="BY1629" s="24"/>
      <c r="BZ1629" s="24"/>
      <c r="CA1629" s="24"/>
      <c r="CB1629" s="24"/>
      <c r="CC1629" s="24"/>
      <c r="CD1629" s="24"/>
      <c r="CE1629" s="24"/>
    </row>
    <row r="1630" spans="46:83" x14ac:dyDescent="0.15">
      <c r="AT1630" s="24"/>
      <c r="AU1630" s="24"/>
      <c r="AV1630" s="24"/>
      <c r="AW1630" s="24"/>
      <c r="AX1630" s="24"/>
      <c r="AY1630" s="24"/>
      <c r="AZ1630" s="24"/>
      <c r="BA1630" s="24"/>
      <c r="BB1630" s="24"/>
      <c r="BC1630" s="24"/>
      <c r="BD1630" s="24"/>
      <c r="BE1630" s="24"/>
      <c r="BF1630" s="24"/>
      <c r="BG1630" s="24"/>
      <c r="BH1630" s="24"/>
      <c r="BI1630" s="24"/>
      <c r="BJ1630" s="24"/>
      <c r="BK1630" s="24"/>
      <c r="BL1630" s="24"/>
      <c r="BM1630" s="24"/>
      <c r="BN1630" s="24"/>
      <c r="BO1630" s="24"/>
      <c r="BP1630" s="24"/>
      <c r="BQ1630" s="24"/>
      <c r="BR1630" s="24"/>
      <c r="BS1630" s="24"/>
      <c r="BT1630" s="24"/>
      <c r="BU1630" s="24"/>
      <c r="BV1630" s="24"/>
      <c r="BW1630" s="24"/>
      <c r="BX1630" s="24"/>
      <c r="BY1630" s="24"/>
      <c r="BZ1630" s="24"/>
      <c r="CA1630" s="24"/>
      <c r="CB1630" s="24"/>
      <c r="CC1630" s="24"/>
      <c r="CD1630" s="24"/>
      <c r="CE1630" s="24"/>
    </row>
    <row r="1631" spans="46:83" x14ac:dyDescent="0.15">
      <c r="AT1631" s="24"/>
      <c r="AU1631" s="24"/>
      <c r="AV1631" s="24"/>
      <c r="AW1631" s="24"/>
      <c r="AX1631" s="24"/>
      <c r="AY1631" s="24"/>
      <c r="AZ1631" s="24"/>
      <c r="BA1631" s="24"/>
      <c r="BB1631" s="24"/>
      <c r="BC1631" s="24"/>
      <c r="BD1631" s="24"/>
      <c r="BE1631" s="24"/>
      <c r="BF1631" s="24"/>
      <c r="BG1631" s="24"/>
      <c r="BH1631" s="24"/>
      <c r="BI1631" s="24"/>
      <c r="BJ1631" s="24"/>
      <c r="BK1631" s="24"/>
      <c r="BL1631" s="24"/>
      <c r="BM1631" s="24"/>
      <c r="BN1631" s="24"/>
      <c r="BO1631" s="24"/>
      <c r="BP1631" s="24"/>
      <c r="BQ1631" s="24"/>
      <c r="BR1631" s="24"/>
      <c r="BS1631" s="24"/>
      <c r="BT1631" s="24"/>
      <c r="BU1631" s="24"/>
      <c r="BV1631" s="24"/>
      <c r="BW1631" s="24"/>
      <c r="BX1631" s="24"/>
      <c r="BY1631" s="24"/>
      <c r="BZ1631" s="24"/>
      <c r="CA1631" s="24"/>
      <c r="CB1631" s="24"/>
      <c r="CC1631" s="24"/>
      <c r="CD1631" s="24"/>
      <c r="CE1631" s="24"/>
    </row>
    <row r="1632" spans="46:83" x14ac:dyDescent="0.15">
      <c r="AT1632" s="24"/>
      <c r="AU1632" s="24"/>
      <c r="AV1632" s="24"/>
      <c r="AW1632" s="24"/>
      <c r="AX1632" s="24"/>
      <c r="AY1632" s="24"/>
      <c r="AZ1632" s="24"/>
      <c r="BA1632" s="24"/>
      <c r="BB1632" s="24"/>
      <c r="BC1632" s="24"/>
      <c r="BD1632" s="24"/>
      <c r="BE1632" s="24"/>
      <c r="BF1632" s="24"/>
      <c r="BG1632" s="24"/>
      <c r="BH1632" s="24"/>
      <c r="BI1632" s="24"/>
      <c r="BJ1632" s="24"/>
      <c r="BK1632" s="24"/>
      <c r="BL1632" s="24"/>
      <c r="BM1632" s="24"/>
      <c r="BN1632" s="24"/>
      <c r="BO1632" s="24"/>
      <c r="BP1632" s="24"/>
      <c r="BQ1632" s="24"/>
      <c r="BR1632" s="24"/>
      <c r="BS1632" s="24"/>
      <c r="BT1632" s="24"/>
      <c r="BU1632" s="24"/>
      <c r="BV1632" s="24"/>
      <c r="BW1632" s="24"/>
      <c r="BX1632" s="24"/>
      <c r="BY1632" s="24"/>
      <c r="BZ1632" s="24"/>
      <c r="CA1632" s="24"/>
      <c r="CB1632" s="24"/>
      <c r="CC1632" s="24"/>
      <c r="CD1632" s="24"/>
      <c r="CE1632" s="24"/>
    </row>
    <row r="1633" spans="46:83" x14ac:dyDescent="0.15">
      <c r="AT1633" s="24"/>
      <c r="AU1633" s="24"/>
      <c r="AV1633" s="24"/>
      <c r="AW1633" s="24"/>
      <c r="AX1633" s="24"/>
      <c r="AY1633" s="24"/>
      <c r="AZ1633" s="24"/>
      <c r="BA1633" s="24"/>
      <c r="BB1633" s="24"/>
      <c r="BC1633" s="24"/>
      <c r="BD1633" s="24"/>
      <c r="BE1633" s="24"/>
      <c r="BF1633" s="24"/>
      <c r="BG1633" s="24"/>
      <c r="BH1633" s="24"/>
      <c r="BI1633" s="24"/>
      <c r="BJ1633" s="24"/>
      <c r="BK1633" s="24"/>
      <c r="BL1633" s="24"/>
      <c r="BM1633" s="24"/>
      <c r="BN1633" s="24"/>
      <c r="BO1633" s="24"/>
      <c r="BP1633" s="24"/>
      <c r="BQ1633" s="24"/>
      <c r="BR1633" s="24"/>
      <c r="BS1633" s="24"/>
      <c r="BT1633" s="24"/>
      <c r="BU1633" s="24"/>
      <c r="BV1633" s="24"/>
      <c r="BW1633" s="24"/>
      <c r="BX1633" s="24"/>
      <c r="BY1633" s="24"/>
      <c r="BZ1633" s="24"/>
      <c r="CA1633" s="24"/>
      <c r="CB1633" s="24"/>
      <c r="CC1633" s="24"/>
      <c r="CD1633" s="24"/>
      <c r="CE1633" s="24"/>
    </row>
    <row r="1634" spans="46:83" x14ac:dyDescent="0.15">
      <c r="AT1634" s="24"/>
      <c r="AU1634" s="24"/>
      <c r="AV1634" s="24"/>
      <c r="AW1634" s="24"/>
      <c r="AX1634" s="24"/>
      <c r="AY1634" s="24"/>
      <c r="AZ1634" s="24"/>
      <c r="BA1634" s="24"/>
      <c r="BB1634" s="24"/>
      <c r="BC1634" s="24"/>
      <c r="BD1634" s="24"/>
      <c r="BE1634" s="24"/>
      <c r="BF1634" s="24"/>
      <c r="BG1634" s="24"/>
      <c r="BH1634" s="24"/>
      <c r="BI1634" s="24"/>
      <c r="BJ1634" s="24"/>
      <c r="BK1634" s="24"/>
      <c r="BL1634" s="24"/>
      <c r="BM1634" s="24"/>
      <c r="BN1634" s="24"/>
      <c r="BO1634" s="24"/>
      <c r="BP1634" s="24"/>
      <c r="BQ1634" s="24"/>
      <c r="BR1634" s="24"/>
      <c r="BS1634" s="24"/>
      <c r="BT1634" s="24"/>
      <c r="BU1634" s="24"/>
      <c r="BV1634" s="24"/>
      <c r="BW1634" s="24"/>
      <c r="BX1634" s="24"/>
      <c r="BY1634" s="24"/>
      <c r="BZ1634" s="24"/>
      <c r="CA1634" s="24"/>
      <c r="CB1634" s="24"/>
      <c r="CC1634" s="24"/>
      <c r="CD1634" s="24"/>
      <c r="CE1634" s="24"/>
    </row>
    <row r="1635" spans="46:83" x14ac:dyDescent="0.15">
      <c r="AT1635" s="24"/>
      <c r="AU1635" s="24"/>
      <c r="AV1635" s="24"/>
      <c r="AW1635" s="24"/>
      <c r="AX1635" s="24"/>
      <c r="AY1635" s="24"/>
      <c r="AZ1635" s="24"/>
      <c r="BA1635" s="24"/>
      <c r="BB1635" s="24"/>
      <c r="BC1635" s="24"/>
      <c r="BD1635" s="24"/>
      <c r="BE1635" s="24"/>
      <c r="BF1635" s="24"/>
      <c r="BG1635" s="24"/>
      <c r="BH1635" s="24"/>
      <c r="BI1635" s="24"/>
      <c r="BJ1635" s="24"/>
      <c r="BK1635" s="24"/>
      <c r="BL1635" s="24"/>
      <c r="BM1635" s="24"/>
      <c r="BN1635" s="24"/>
      <c r="BO1635" s="24"/>
      <c r="BP1635" s="24"/>
      <c r="BQ1635" s="24"/>
      <c r="BR1635" s="24"/>
      <c r="BS1635" s="24"/>
      <c r="BT1635" s="24"/>
      <c r="BU1635" s="24"/>
      <c r="BV1635" s="24"/>
      <c r="BW1635" s="24"/>
      <c r="BX1635" s="24"/>
      <c r="BY1635" s="24"/>
      <c r="BZ1635" s="24"/>
      <c r="CA1635" s="24"/>
      <c r="CB1635" s="24"/>
      <c r="CC1635" s="24"/>
      <c r="CD1635" s="24"/>
      <c r="CE1635" s="24"/>
    </row>
    <row r="1636" spans="46:83" x14ac:dyDescent="0.15">
      <c r="AT1636" s="24"/>
      <c r="AU1636" s="24"/>
      <c r="AV1636" s="24"/>
      <c r="AW1636" s="24"/>
      <c r="AX1636" s="24"/>
      <c r="AY1636" s="24"/>
      <c r="AZ1636" s="24"/>
      <c r="BA1636" s="24"/>
      <c r="BB1636" s="24"/>
      <c r="BC1636" s="24"/>
      <c r="BD1636" s="24"/>
      <c r="BE1636" s="24"/>
      <c r="BF1636" s="24"/>
      <c r="BG1636" s="24"/>
      <c r="BH1636" s="24"/>
      <c r="BI1636" s="24"/>
      <c r="BJ1636" s="24"/>
      <c r="BK1636" s="24"/>
      <c r="BL1636" s="24"/>
      <c r="BM1636" s="24"/>
      <c r="BN1636" s="24"/>
      <c r="BO1636" s="24"/>
      <c r="BP1636" s="24"/>
      <c r="BQ1636" s="24"/>
      <c r="BR1636" s="24"/>
      <c r="BS1636" s="24"/>
      <c r="BT1636" s="24"/>
      <c r="BU1636" s="24"/>
      <c r="BV1636" s="24"/>
      <c r="BW1636" s="24"/>
      <c r="BX1636" s="24"/>
      <c r="BY1636" s="24"/>
      <c r="BZ1636" s="24"/>
      <c r="CA1636" s="24"/>
      <c r="CB1636" s="24"/>
      <c r="CC1636" s="24"/>
      <c r="CD1636" s="24"/>
      <c r="CE1636" s="24"/>
    </row>
    <row r="1637" spans="46:83" x14ac:dyDescent="0.15">
      <c r="AT1637" s="24"/>
      <c r="AU1637" s="24"/>
      <c r="AV1637" s="24"/>
      <c r="AW1637" s="24"/>
      <c r="AX1637" s="24"/>
      <c r="AY1637" s="24"/>
      <c r="AZ1637" s="24"/>
      <c r="BA1637" s="24"/>
      <c r="BB1637" s="24"/>
      <c r="BC1637" s="24"/>
      <c r="BD1637" s="24"/>
      <c r="BE1637" s="24"/>
      <c r="BF1637" s="24"/>
      <c r="BG1637" s="24"/>
      <c r="BH1637" s="24"/>
      <c r="BI1637" s="24"/>
      <c r="BJ1637" s="24"/>
      <c r="BK1637" s="24"/>
      <c r="BL1637" s="24"/>
      <c r="BM1637" s="24"/>
      <c r="BN1637" s="24"/>
      <c r="BO1637" s="24"/>
      <c r="BP1637" s="24"/>
      <c r="BQ1637" s="24"/>
      <c r="BR1637" s="24"/>
      <c r="BS1637" s="24"/>
      <c r="BT1637" s="24"/>
      <c r="BU1637" s="24"/>
      <c r="BV1637" s="24"/>
      <c r="BW1637" s="24"/>
      <c r="BX1637" s="24"/>
      <c r="BY1637" s="24"/>
      <c r="BZ1637" s="24"/>
      <c r="CA1637" s="24"/>
      <c r="CB1637" s="24"/>
      <c r="CC1637" s="24"/>
      <c r="CD1637" s="24"/>
      <c r="CE1637" s="24"/>
    </row>
    <row r="1638" spans="46:83" x14ac:dyDescent="0.15">
      <c r="AT1638" s="24"/>
      <c r="AU1638" s="24"/>
      <c r="AV1638" s="24"/>
      <c r="AW1638" s="24"/>
      <c r="AX1638" s="24"/>
      <c r="AY1638" s="24"/>
      <c r="AZ1638" s="24"/>
      <c r="BA1638" s="24"/>
      <c r="BB1638" s="24"/>
      <c r="BC1638" s="24"/>
      <c r="BD1638" s="24"/>
      <c r="BE1638" s="24"/>
      <c r="BF1638" s="24"/>
      <c r="BG1638" s="24"/>
      <c r="BH1638" s="24"/>
      <c r="BI1638" s="24"/>
      <c r="BJ1638" s="24"/>
      <c r="BK1638" s="24"/>
      <c r="BL1638" s="24"/>
      <c r="BM1638" s="24"/>
      <c r="BN1638" s="24"/>
      <c r="BO1638" s="24"/>
      <c r="BP1638" s="24"/>
      <c r="BQ1638" s="24"/>
      <c r="BR1638" s="24"/>
      <c r="BS1638" s="24"/>
      <c r="BT1638" s="24"/>
      <c r="BU1638" s="24"/>
      <c r="BV1638" s="24"/>
      <c r="BW1638" s="24"/>
      <c r="BX1638" s="24"/>
      <c r="BY1638" s="24"/>
      <c r="BZ1638" s="24"/>
      <c r="CA1638" s="24"/>
      <c r="CB1638" s="24"/>
      <c r="CC1638" s="24"/>
      <c r="CD1638" s="24"/>
      <c r="CE1638" s="24"/>
    </row>
    <row r="1639" spans="46:83" x14ac:dyDescent="0.15">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row>
    <row r="1640" spans="46:83" x14ac:dyDescent="0.15">
      <c r="AT1640" s="24"/>
      <c r="AU1640" s="24"/>
      <c r="AV1640" s="24"/>
      <c r="AW1640" s="24"/>
      <c r="AX1640" s="24"/>
      <c r="AY1640" s="24"/>
      <c r="AZ1640" s="24"/>
      <c r="BA1640" s="24"/>
      <c r="BB1640" s="24"/>
      <c r="BC1640" s="24"/>
      <c r="BD1640" s="24"/>
      <c r="BE1640" s="24"/>
      <c r="BF1640" s="24"/>
      <c r="BG1640" s="24"/>
      <c r="BH1640" s="24"/>
      <c r="BI1640" s="24"/>
      <c r="BJ1640" s="24"/>
      <c r="BK1640" s="24"/>
      <c r="BL1640" s="24"/>
      <c r="BM1640" s="24"/>
      <c r="BN1640" s="24"/>
      <c r="BO1640" s="24"/>
      <c r="BP1640" s="24"/>
      <c r="BQ1640" s="24"/>
      <c r="BR1640" s="24"/>
      <c r="BS1640" s="24"/>
      <c r="BT1640" s="24"/>
      <c r="BU1640" s="24"/>
      <c r="BV1640" s="24"/>
      <c r="BW1640" s="24"/>
      <c r="BX1640" s="24"/>
      <c r="BY1640" s="24"/>
      <c r="BZ1640" s="24"/>
      <c r="CA1640" s="24"/>
      <c r="CB1640" s="24"/>
      <c r="CC1640" s="24"/>
      <c r="CD1640" s="24"/>
      <c r="CE1640" s="24"/>
    </row>
    <row r="1641" spans="46:83" x14ac:dyDescent="0.15">
      <c r="AT1641" s="24"/>
      <c r="AU1641" s="24"/>
      <c r="AV1641" s="24"/>
      <c r="AW1641" s="24"/>
      <c r="AX1641" s="24"/>
      <c r="AY1641" s="24"/>
      <c r="AZ1641" s="24"/>
      <c r="BA1641" s="24"/>
      <c r="BB1641" s="24"/>
      <c r="BC1641" s="24"/>
      <c r="BD1641" s="24"/>
      <c r="BE1641" s="24"/>
      <c r="BF1641" s="24"/>
      <c r="BG1641" s="24"/>
      <c r="BH1641" s="24"/>
      <c r="BI1641" s="24"/>
      <c r="BJ1641" s="24"/>
      <c r="BK1641" s="24"/>
      <c r="BL1641" s="24"/>
      <c r="BM1641" s="24"/>
      <c r="BN1641" s="24"/>
      <c r="BO1641" s="24"/>
      <c r="BP1641" s="24"/>
      <c r="BQ1641" s="24"/>
      <c r="BR1641" s="24"/>
      <c r="BS1641" s="24"/>
      <c r="BT1641" s="24"/>
      <c r="BU1641" s="24"/>
      <c r="BV1641" s="24"/>
      <c r="BW1641" s="24"/>
      <c r="BX1641" s="24"/>
      <c r="BY1641" s="24"/>
      <c r="BZ1641" s="24"/>
      <c r="CA1641" s="24"/>
      <c r="CB1641" s="24"/>
      <c r="CC1641" s="24"/>
      <c r="CD1641" s="24"/>
      <c r="CE1641" s="24"/>
    </row>
    <row r="1642" spans="46:83" x14ac:dyDescent="0.15">
      <c r="AT1642" s="24"/>
      <c r="AU1642" s="24"/>
      <c r="AV1642" s="24"/>
      <c r="AW1642" s="24"/>
      <c r="AX1642" s="24"/>
      <c r="AY1642" s="24"/>
      <c r="AZ1642" s="24"/>
      <c r="BA1642" s="24"/>
      <c r="BB1642" s="24"/>
      <c r="BC1642" s="24"/>
      <c r="BD1642" s="24"/>
      <c r="BE1642" s="24"/>
      <c r="BF1642" s="24"/>
      <c r="BG1642" s="24"/>
      <c r="BH1642" s="24"/>
      <c r="BI1642" s="24"/>
      <c r="BJ1642" s="24"/>
      <c r="BK1642" s="24"/>
      <c r="BL1642" s="24"/>
      <c r="BM1642" s="24"/>
      <c r="BN1642" s="24"/>
      <c r="BO1642" s="24"/>
      <c r="BP1642" s="24"/>
      <c r="BQ1642" s="24"/>
      <c r="BR1642" s="24"/>
      <c r="BS1642" s="24"/>
      <c r="BT1642" s="24"/>
      <c r="BU1642" s="24"/>
      <c r="BV1642" s="24"/>
      <c r="BW1642" s="24"/>
      <c r="BX1642" s="24"/>
      <c r="BY1642" s="24"/>
      <c r="BZ1642" s="24"/>
      <c r="CA1642" s="24"/>
      <c r="CB1642" s="24"/>
      <c r="CC1642" s="24"/>
      <c r="CD1642" s="24"/>
      <c r="CE1642" s="24"/>
    </row>
    <row r="1643" spans="46:83" x14ac:dyDescent="0.15">
      <c r="AT1643" s="24"/>
      <c r="AU1643" s="24"/>
      <c r="AV1643" s="24"/>
      <c r="AW1643" s="24"/>
      <c r="AX1643" s="24"/>
      <c r="AY1643" s="24"/>
      <c r="AZ1643" s="24"/>
      <c r="BA1643" s="24"/>
      <c r="BB1643" s="24"/>
      <c r="BC1643" s="24"/>
      <c r="BD1643" s="24"/>
      <c r="BE1643" s="24"/>
      <c r="BF1643" s="24"/>
      <c r="BG1643" s="24"/>
      <c r="BH1643" s="24"/>
      <c r="BI1643" s="24"/>
      <c r="BJ1643" s="24"/>
      <c r="BK1643" s="24"/>
      <c r="BL1643" s="24"/>
      <c r="BM1643" s="24"/>
      <c r="BN1643" s="24"/>
      <c r="BO1643" s="24"/>
      <c r="BP1643" s="24"/>
      <c r="BQ1643" s="24"/>
      <c r="BR1643" s="24"/>
      <c r="BS1643" s="24"/>
      <c r="BT1643" s="24"/>
      <c r="BU1643" s="24"/>
      <c r="BV1643" s="24"/>
      <c r="BW1643" s="24"/>
      <c r="BX1643" s="24"/>
      <c r="BY1643" s="24"/>
      <c r="BZ1643" s="24"/>
      <c r="CA1643" s="24"/>
      <c r="CB1643" s="24"/>
      <c r="CC1643" s="24"/>
      <c r="CD1643" s="24"/>
      <c r="CE1643" s="24"/>
    </row>
    <row r="1644" spans="46:83" x14ac:dyDescent="0.15">
      <c r="AT1644" s="24"/>
      <c r="AU1644" s="24"/>
      <c r="AV1644" s="24"/>
      <c r="AW1644" s="24"/>
      <c r="AX1644" s="24"/>
      <c r="AY1644" s="24"/>
      <c r="AZ1644" s="24"/>
      <c r="BA1644" s="24"/>
      <c r="BB1644" s="24"/>
      <c r="BC1644" s="24"/>
      <c r="BD1644" s="24"/>
      <c r="BE1644" s="24"/>
      <c r="BF1644" s="24"/>
      <c r="BG1644" s="24"/>
      <c r="BH1644" s="24"/>
      <c r="BI1644" s="24"/>
      <c r="BJ1644" s="24"/>
      <c r="BK1644" s="24"/>
      <c r="BL1644" s="24"/>
      <c r="BM1644" s="24"/>
      <c r="BN1644" s="24"/>
      <c r="BO1644" s="24"/>
      <c r="BP1644" s="24"/>
      <c r="BQ1644" s="24"/>
      <c r="BR1644" s="24"/>
      <c r="BS1644" s="24"/>
      <c r="BT1644" s="24"/>
      <c r="BU1644" s="24"/>
      <c r="BV1644" s="24"/>
      <c r="BW1644" s="24"/>
      <c r="BX1644" s="24"/>
      <c r="BY1644" s="24"/>
      <c r="BZ1644" s="24"/>
      <c r="CA1644" s="24"/>
      <c r="CB1644" s="24"/>
      <c r="CC1644" s="24"/>
      <c r="CD1644" s="24"/>
      <c r="CE1644" s="24"/>
    </row>
    <row r="1645" spans="46:83" x14ac:dyDescent="0.15">
      <c r="AT1645" s="24"/>
      <c r="AU1645" s="24"/>
      <c r="AV1645" s="24"/>
      <c r="AW1645" s="24"/>
      <c r="AX1645" s="24"/>
      <c r="AY1645" s="24"/>
      <c r="AZ1645" s="24"/>
      <c r="BA1645" s="24"/>
      <c r="BB1645" s="24"/>
      <c r="BC1645" s="24"/>
      <c r="BD1645" s="24"/>
      <c r="BE1645" s="24"/>
      <c r="BF1645" s="24"/>
      <c r="BG1645" s="24"/>
      <c r="BH1645" s="24"/>
      <c r="BI1645" s="24"/>
      <c r="BJ1645" s="24"/>
      <c r="BK1645" s="24"/>
      <c r="BL1645" s="24"/>
      <c r="BM1645" s="24"/>
      <c r="BN1645" s="24"/>
      <c r="BO1645" s="24"/>
      <c r="BP1645" s="24"/>
      <c r="BQ1645" s="24"/>
      <c r="BR1645" s="24"/>
      <c r="BS1645" s="24"/>
      <c r="BT1645" s="24"/>
      <c r="BU1645" s="24"/>
      <c r="BV1645" s="24"/>
      <c r="BW1645" s="24"/>
      <c r="BX1645" s="24"/>
      <c r="BY1645" s="24"/>
      <c r="BZ1645" s="24"/>
      <c r="CA1645" s="24"/>
      <c r="CB1645" s="24"/>
      <c r="CC1645" s="24"/>
      <c r="CD1645" s="24"/>
      <c r="CE1645" s="24"/>
    </row>
    <row r="1646" spans="46:83" x14ac:dyDescent="0.15">
      <c r="AT1646" s="24"/>
      <c r="AU1646" s="24"/>
      <c r="AV1646" s="24"/>
      <c r="AW1646" s="24"/>
      <c r="AX1646" s="24"/>
      <c r="AY1646" s="24"/>
      <c r="AZ1646" s="24"/>
      <c r="BA1646" s="24"/>
      <c r="BB1646" s="24"/>
      <c r="BC1646" s="24"/>
      <c r="BD1646" s="24"/>
      <c r="BE1646" s="24"/>
      <c r="BF1646" s="24"/>
      <c r="BG1646" s="24"/>
      <c r="BH1646" s="24"/>
      <c r="BI1646" s="24"/>
      <c r="BJ1646" s="24"/>
      <c r="BK1646" s="24"/>
      <c r="BL1646" s="24"/>
      <c r="BM1646" s="24"/>
      <c r="BN1646" s="24"/>
      <c r="BO1646" s="24"/>
      <c r="BP1646" s="24"/>
      <c r="BQ1646" s="24"/>
      <c r="BR1646" s="24"/>
      <c r="BS1646" s="24"/>
      <c r="BT1646" s="24"/>
      <c r="BU1646" s="24"/>
      <c r="BV1646" s="24"/>
      <c r="BW1646" s="24"/>
      <c r="BX1646" s="24"/>
      <c r="BY1646" s="24"/>
      <c r="BZ1646" s="24"/>
      <c r="CA1646" s="24"/>
      <c r="CB1646" s="24"/>
      <c r="CC1646" s="24"/>
      <c r="CD1646" s="24"/>
      <c r="CE1646" s="24"/>
    </row>
    <row r="1647" spans="46:83" x14ac:dyDescent="0.15">
      <c r="AT1647" s="24"/>
      <c r="AU1647" s="24"/>
      <c r="AV1647" s="24"/>
      <c r="AW1647" s="24"/>
      <c r="AX1647" s="24"/>
      <c r="AY1647" s="24"/>
      <c r="AZ1647" s="24"/>
      <c r="BA1647" s="24"/>
      <c r="BB1647" s="24"/>
      <c r="BC1647" s="24"/>
      <c r="BD1647" s="24"/>
      <c r="BE1647" s="24"/>
      <c r="BF1647" s="24"/>
      <c r="BG1647" s="24"/>
      <c r="BH1647" s="24"/>
      <c r="BI1647" s="24"/>
      <c r="BJ1647" s="24"/>
      <c r="BK1647" s="24"/>
      <c r="BL1647" s="24"/>
      <c r="BM1647" s="24"/>
      <c r="BN1647" s="24"/>
      <c r="BO1647" s="24"/>
      <c r="BP1647" s="24"/>
      <c r="BQ1647" s="24"/>
      <c r="BR1647" s="24"/>
      <c r="BS1647" s="24"/>
      <c r="BT1647" s="24"/>
      <c r="BU1647" s="24"/>
      <c r="BV1647" s="24"/>
      <c r="BW1647" s="24"/>
      <c r="BX1647" s="24"/>
      <c r="BY1647" s="24"/>
      <c r="BZ1647" s="24"/>
      <c r="CA1647" s="24"/>
      <c r="CB1647" s="24"/>
      <c r="CC1647" s="24"/>
      <c r="CD1647" s="24"/>
      <c r="CE1647" s="24"/>
    </row>
    <row r="1648" spans="46:83" x14ac:dyDescent="0.15">
      <c r="AT1648" s="24"/>
      <c r="AU1648" s="24"/>
      <c r="AV1648" s="24"/>
      <c r="AW1648" s="24"/>
      <c r="AX1648" s="24"/>
      <c r="AY1648" s="24"/>
      <c r="AZ1648" s="24"/>
      <c r="BA1648" s="24"/>
      <c r="BB1648" s="24"/>
      <c r="BC1648" s="24"/>
      <c r="BD1648" s="24"/>
      <c r="BE1648" s="24"/>
      <c r="BF1648" s="24"/>
      <c r="BG1648" s="24"/>
      <c r="BH1648" s="24"/>
      <c r="BI1648" s="24"/>
      <c r="BJ1648" s="24"/>
      <c r="BK1648" s="24"/>
      <c r="BL1648" s="24"/>
      <c r="BM1648" s="24"/>
      <c r="BN1648" s="24"/>
      <c r="BO1648" s="24"/>
      <c r="BP1648" s="24"/>
      <c r="BQ1648" s="24"/>
      <c r="BR1648" s="24"/>
      <c r="BS1648" s="24"/>
      <c r="BT1648" s="24"/>
      <c r="BU1648" s="24"/>
      <c r="BV1648" s="24"/>
      <c r="BW1648" s="24"/>
      <c r="BX1648" s="24"/>
      <c r="BY1648" s="24"/>
      <c r="BZ1648" s="24"/>
      <c r="CA1648" s="24"/>
      <c r="CB1648" s="24"/>
      <c r="CC1648" s="24"/>
      <c r="CD1648" s="24"/>
      <c r="CE1648" s="24"/>
    </row>
    <row r="1649" spans="46:83" x14ac:dyDescent="0.15">
      <c r="AT1649" s="24"/>
      <c r="AU1649" s="24"/>
      <c r="AV1649" s="24"/>
      <c r="AW1649" s="24"/>
      <c r="AX1649" s="24"/>
      <c r="AY1649" s="24"/>
      <c r="AZ1649" s="24"/>
      <c r="BA1649" s="24"/>
      <c r="BB1649" s="24"/>
      <c r="BC1649" s="24"/>
      <c r="BD1649" s="24"/>
      <c r="BE1649" s="24"/>
      <c r="BF1649" s="24"/>
      <c r="BG1649" s="24"/>
      <c r="BH1649" s="24"/>
      <c r="BI1649" s="24"/>
      <c r="BJ1649" s="24"/>
      <c r="BK1649" s="24"/>
      <c r="BL1649" s="24"/>
      <c r="BM1649" s="24"/>
      <c r="BN1649" s="24"/>
      <c r="BO1649" s="24"/>
      <c r="BP1649" s="24"/>
      <c r="BQ1649" s="24"/>
      <c r="BR1649" s="24"/>
      <c r="BS1649" s="24"/>
      <c r="BT1649" s="24"/>
      <c r="BU1649" s="24"/>
      <c r="BV1649" s="24"/>
      <c r="BW1649" s="24"/>
      <c r="BX1649" s="24"/>
      <c r="BY1649" s="24"/>
      <c r="BZ1649" s="24"/>
      <c r="CA1649" s="24"/>
      <c r="CB1649" s="24"/>
      <c r="CC1649" s="24"/>
      <c r="CD1649" s="24"/>
      <c r="CE1649" s="24"/>
    </row>
    <row r="1650" spans="46:83" x14ac:dyDescent="0.15">
      <c r="AT1650" s="24"/>
      <c r="AU1650" s="24"/>
      <c r="AV1650" s="24"/>
      <c r="AW1650" s="24"/>
      <c r="AX1650" s="24"/>
      <c r="AY1650" s="24"/>
      <c r="AZ1650" s="24"/>
      <c r="BA1650" s="24"/>
      <c r="BB1650" s="24"/>
      <c r="BC1650" s="24"/>
      <c r="BD1650" s="24"/>
      <c r="BE1650" s="24"/>
      <c r="BF1650" s="24"/>
      <c r="BG1650" s="24"/>
      <c r="BH1650" s="24"/>
      <c r="BI1650" s="24"/>
      <c r="BJ1650" s="24"/>
      <c r="BK1650" s="24"/>
      <c r="BL1650" s="24"/>
      <c r="BM1650" s="24"/>
      <c r="BN1650" s="24"/>
      <c r="BO1650" s="24"/>
      <c r="BP1650" s="24"/>
      <c r="BQ1650" s="24"/>
      <c r="BR1650" s="24"/>
      <c r="BS1650" s="24"/>
      <c r="BT1650" s="24"/>
      <c r="BU1650" s="24"/>
      <c r="BV1650" s="24"/>
      <c r="BW1650" s="24"/>
      <c r="BX1650" s="24"/>
      <c r="BY1650" s="24"/>
      <c r="BZ1650" s="24"/>
      <c r="CA1650" s="24"/>
      <c r="CB1650" s="24"/>
      <c r="CC1650" s="24"/>
      <c r="CD1650" s="24"/>
      <c r="CE1650" s="24"/>
    </row>
    <row r="1651" spans="46:83" x14ac:dyDescent="0.15">
      <c r="AT1651" s="24"/>
      <c r="AU1651" s="24"/>
      <c r="AV1651" s="24"/>
      <c r="AW1651" s="24"/>
      <c r="AX1651" s="24"/>
      <c r="AY1651" s="24"/>
      <c r="AZ1651" s="24"/>
      <c r="BA1651" s="24"/>
      <c r="BB1651" s="24"/>
      <c r="BC1651" s="24"/>
      <c r="BD1651" s="24"/>
      <c r="BE1651" s="24"/>
      <c r="BF1651" s="24"/>
      <c r="BG1651" s="24"/>
      <c r="BH1651" s="24"/>
      <c r="BI1651" s="24"/>
      <c r="BJ1651" s="24"/>
      <c r="BK1651" s="24"/>
      <c r="BL1651" s="24"/>
      <c r="BM1651" s="24"/>
      <c r="BN1651" s="24"/>
      <c r="BO1651" s="24"/>
      <c r="BP1651" s="24"/>
      <c r="BQ1651" s="24"/>
      <c r="BR1651" s="24"/>
      <c r="BS1651" s="24"/>
      <c r="BT1651" s="24"/>
      <c r="BU1651" s="24"/>
      <c r="BV1651" s="24"/>
      <c r="BW1651" s="24"/>
      <c r="BX1651" s="24"/>
      <c r="BY1651" s="24"/>
      <c r="BZ1651" s="24"/>
      <c r="CA1651" s="24"/>
      <c r="CB1651" s="24"/>
      <c r="CC1651" s="24"/>
      <c r="CD1651" s="24"/>
      <c r="CE1651" s="24"/>
    </row>
    <row r="1652" spans="46:83" x14ac:dyDescent="0.15">
      <c r="AT1652" s="24"/>
      <c r="AU1652" s="24"/>
      <c r="AV1652" s="24"/>
      <c r="AW1652" s="24"/>
      <c r="AX1652" s="24"/>
      <c r="AY1652" s="24"/>
      <c r="AZ1652" s="24"/>
      <c r="BA1652" s="24"/>
      <c r="BB1652" s="24"/>
      <c r="BC1652" s="24"/>
      <c r="BD1652" s="24"/>
      <c r="BE1652" s="24"/>
      <c r="BF1652" s="24"/>
      <c r="BG1652" s="24"/>
      <c r="BH1652" s="24"/>
      <c r="BI1652" s="24"/>
      <c r="BJ1652" s="24"/>
      <c r="BK1652" s="24"/>
      <c r="BL1652" s="24"/>
      <c r="BM1652" s="24"/>
      <c r="BN1652" s="24"/>
      <c r="BO1652" s="24"/>
      <c r="BP1652" s="24"/>
      <c r="BQ1652" s="24"/>
      <c r="BR1652" s="24"/>
      <c r="BS1652" s="24"/>
      <c r="BT1652" s="24"/>
      <c r="BU1652" s="24"/>
      <c r="BV1652" s="24"/>
      <c r="BW1652" s="24"/>
      <c r="BX1652" s="24"/>
      <c r="BY1652" s="24"/>
      <c r="BZ1652" s="24"/>
      <c r="CA1652" s="24"/>
      <c r="CB1652" s="24"/>
      <c r="CC1652" s="24"/>
      <c r="CD1652" s="24"/>
      <c r="CE1652" s="24"/>
    </row>
    <row r="1653" spans="46:83" x14ac:dyDescent="0.15">
      <c r="AT1653" s="24"/>
      <c r="AU1653" s="24"/>
      <c r="AV1653" s="24"/>
      <c r="AW1653" s="24"/>
      <c r="AX1653" s="24"/>
      <c r="AY1653" s="24"/>
      <c r="AZ1653" s="24"/>
      <c r="BA1653" s="24"/>
      <c r="BB1653" s="24"/>
      <c r="BC1653" s="24"/>
      <c r="BD1653" s="24"/>
      <c r="BE1653" s="24"/>
      <c r="BF1653" s="24"/>
      <c r="BG1653" s="24"/>
      <c r="BH1653" s="24"/>
      <c r="BI1653" s="24"/>
      <c r="BJ1653" s="24"/>
      <c r="BK1653" s="24"/>
      <c r="BL1653" s="24"/>
      <c r="BM1653" s="24"/>
      <c r="BN1653" s="24"/>
      <c r="BO1653" s="24"/>
      <c r="BP1653" s="24"/>
      <c r="BQ1653" s="24"/>
      <c r="BR1653" s="24"/>
      <c r="BS1653" s="24"/>
      <c r="BT1653" s="24"/>
      <c r="BU1653" s="24"/>
      <c r="BV1653" s="24"/>
      <c r="BW1653" s="24"/>
      <c r="BX1653" s="24"/>
      <c r="BY1653" s="24"/>
      <c r="BZ1653" s="24"/>
      <c r="CA1653" s="24"/>
      <c r="CB1653" s="24"/>
      <c r="CC1653" s="24"/>
      <c r="CD1653" s="24"/>
      <c r="CE1653" s="24"/>
    </row>
    <row r="1654" spans="46:83" x14ac:dyDescent="0.15">
      <c r="AT1654" s="24"/>
      <c r="AU1654" s="24"/>
      <c r="AV1654" s="24"/>
      <c r="AW1654" s="24"/>
      <c r="AX1654" s="24"/>
      <c r="AY1654" s="24"/>
      <c r="AZ1654" s="24"/>
      <c r="BA1654" s="24"/>
      <c r="BB1654" s="24"/>
      <c r="BC1654" s="24"/>
      <c r="BD1654" s="24"/>
      <c r="BE1654" s="24"/>
      <c r="BF1654" s="24"/>
      <c r="BG1654" s="24"/>
      <c r="BH1654" s="24"/>
      <c r="BI1654" s="24"/>
      <c r="BJ1654" s="24"/>
      <c r="BK1654" s="24"/>
      <c r="BL1654" s="24"/>
      <c r="BM1654" s="24"/>
      <c r="BN1654" s="24"/>
      <c r="BO1654" s="24"/>
      <c r="BP1654" s="24"/>
      <c r="BQ1654" s="24"/>
      <c r="BR1654" s="24"/>
      <c r="BS1654" s="24"/>
      <c r="BT1654" s="24"/>
      <c r="BU1654" s="24"/>
      <c r="BV1654" s="24"/>
      <c r="BW1654" s="24"/>
      <c r="BX1654" s="24"/>
      <c r="BY1654" s="24"/>
      <c r="BZ1654" s="24"/>
      <c r="CA1654" s="24"/>
      <c r="CB1654" s="24"/>
      <c r="CC1654" s="24"/>
      <c r="CD1654" s="24"/>
      <c r="CE1654" s="24"/>
    </row>
    <row r="1655" spans="46:83" x14ac:dyDescent="0.15">
      <c r="AT1655" s="24"/>
      <c r="AU1655" s="24"/>
      <c r="AV1655" s="24"/>
      <c r="AW1655" s="24"/>
      <c r="AX1655" s="24"/>
      <c r="AY1655" s="24"/>
      <c r="AZ1655" s="24"/>
      <c r="BA1655" s="24"/>
      <c r="BB1655" s="24"/>
      <c r="BC1655" s="24"/>
      <c r="BD1655" s="24"/>
      <c r="BE1655" s="24"/>
      <c r="BF1655" s="24"/>
      <c r="BG1655" s="24"/>
      <c r="BH1655" s="24"/>
      <c r="BI1655" s="24"/>
      <c r="BJ1655" s="24"/>
      <c r="BK1655" s="24"/>
      <c r="BL1655" s="24"/>
      <c r="BM1655" s="24"/>
      <c r="BN1655" s="24"/>
      <c r="BO1655" s="24"/>
      <c r="BP1655" s="24"/>
      <c r="BQ1655" s="24"/>
      <c r="BR1655" s="24"/>
      <c r="BS1655" s="24"/>
      <c r="BT1655" s="24"/>
      <c r="BU1655" s="24"/>
      <c r="BV1655" s="24"/>
      <c r="BW1655" s="24"/>
      <c r="BX1655" s="24"/>
      <c r="BY1655" s="24"/>
      <c r="BZ1655" s="24"/>
      <c r="CA1655" s="24"/>
      <c r="CB1655" s="24"/>
      <c r="CC1655" s="24"/>
      <c r="CD1655" s="24"/>
      <c r="CE1655" s="24"/>
    </row>
    <row r="1656" spans="46:83" x14ac:dyDescent="0.15">
      <c r="AT1656" s="24"/>
      <c r="AU1656" s="24"/>
      <c r="AV1656" s="24"/>
      <c r="AW1656" s="24"/>
      <c r="AX1656" s="24"/>
      <c r="AY1656" s="24"/>
      <c r="AZ1656" s="24"/>
      <c r="BA1656" s="24"/>
      <c r="BB1656" s="24"/>
      <c r="BC1656" s="24"/>
      <c r="BD1656" s="24"/>
      <c r="BE1656" s="24"/>
      <c r="BF1656" s="24"/>
      <c r="BG1656" s="24"/>
      <c r="BH1656" s="24"/>
      <c r="BI1656" s="24"/>
      <c r="BJ1656" s="24"/>
      <c r="BK1656" s="24"/>
      <c r="BL1656" s="24"/>
      <c r="BM1656" s="24"/>
      <c r="BN1656" s="24"/>
      <c r="BO1656" s="24"/>
      <c r="BP1656" s="24"/>
      <c r="BQ1656" s="24"/>
      <c r="BR1656" s="24"/>
      <c r="BS1656" s="24"/>
      <c r="BT1656" s="24"/>
      <c r="BU1656" s="24"/>
      <c r="BV1656" s="24"/>
      <c r="BW1656" s="24"/>
      <c r="BX1656" s="24"/>
      <c r="BY1656" s="24"/>
      <c r="BZ1656" s="24"/>
      <c r="CA1656" s="24"/>
      <c r="CB1656" s="24"/>
      <c r="CC1656" s="24"/>
      <c r="CD1656" s="24"/>
      <c r="CE1656" s="24"/>
    </row>
    <row r="1657" spans="46:83" x14ac:dyDescent="0.15">
      <c r="AT1657" s="24"/>
      <c r="AU1657" s="24"/>
      <c r="AV1657" s="24"/>
      <c r="AW1657" s="24"/>
      <c r="AX1657" s="24"/>
      <c r="AY1657" s="24"/>
      <c r="AZ1657" s="24"/>
      <c r="BA1657" s="24"/>
      <c r="BB1657" s="24"/>
      <c r="BC1657" s="24"/>
      <c r="BD1657" s="24"/>
      <c r="BE1657" s="24"/>
      <c r="BF1657" s="24"/>
      <c r="BG1657" s="24"/>
      <c r="BH1657" s="24"/>
      <c r="BI1657" s="24"/>
      <c r="BJ1657" s="24"/>
      <c r="BK1657" s="24"/>
      <c r="BL1657" s="24"/>
      <c r="BM1657" s="24"/>
      <c r="BN1657" s="24"/>
      <c r="BO1657" s="24"/>
      <c r="BP1657" s="24"/>
      <c r="BQ1657" s="24"/>
      <c r="BR1657" s="24"/>
      <c r="BS1657" s="24"/>
      <c r="BT1657" s="24"/>
      <c r="BU1657" s="24"/>
      <c r="BV1657" s="24"/>
      <c r="BW1657" s="24"/>
      <c r="BX1657" s="24"/>
      <c r="BY1657" s="24"/>
      <c r="BZ1657" s="24"/>
      <c r="CA1657" s="24"/>
      <c r="CB1657" s="24"/>
      <c r="CC1657" s="24"/>
      <c r="CD1657" s="24"/>
      <c r="CE1657" s="24"/>
    </row>
    <row r="1658" spans="46:83" x14ac:dyDescent="0.15">
      <c r="AT1658" s="24"/>
      <c r="AU1658" s="24"/>
      <c r="AV1658" s="24"/>
      <c r="AW1658" s="24"/>
      <c r="AX1658" s="24"/>
      <c r="AY1658" s="24"/>
      <c r="AZ1658" s="24"/>
      <c r="BA1658" s="24"/>
      <c r="BB1658" s="24"/>
      <c r="BC1658" s="24"/>
      <c r="BD1658" s="24"/>
      <c r="BE1658" s="24"/>
      <c r="BF1658" s="24"/>
      <c r="BG1658" s="24"/>
      <c r="BH1658" s="24"/>
      <c r="BI1658" s="24"/>
      <c r="BJ1658" s="24"/>
      <c r="BK1658" s="24"/>
      <c r="BL1658" s="24"/>
      <c r="BM1658" s="24"/>
      <c r="BN1658" s="24"/>
      <c r="BO1658" s="24"/>
      <c r="BP1658" s="24"/>
      <c r="BQ1658" s="24"/>
      <c r="BR1658" s="24"/>
      <c r="BS1658" s="24"/>
      <c r="BT1658" s="24"/>
      <c r="BU1658" s="24"/>
      <c r="BV1658" s="24"/>
      <c r="BW1658" s="24"/>
      <c r="BX1658" s="24"/>
      <c r="BY1658" s="24"/>
      <c r="BZ1658" s="24"/>
      <c r="CA1658" s="24"/>
      <c r="CB1658" s="24"/>
      <c r="CC1658" s="24"/>
      <c r="CD1658" s="24"/>
      <c r="CE1658" s="24"/>
    </row>
    <row r="1659" spans="46:83" x14ac:dyDescent="0.15">
      <c r="AT1659" s="24"/>
      <c r="AU1659" s="24"/>
      <c r="AV1659" s="24"/>
      <c r="AW1659" s="24"/>
      <c r="AX1659" s="24"/>
      <c r="AY1659" s="24"/>
      <c r="AZ1659" s="24"/>
      <c r="BA1659" s="24"/>
      <c r="BB1659" s="24"/>
      <c r="BC1659" s="24"/>
      <c r="BD1659" s="24"/>
      <c r="BE1659" s="24"/>
      <c r="BF1659" s="24"/>
      <c r="BG1659" s="24"/>
      <c r="BH1659" s="24"/>
      <c r="BI1659" s="24"/>
      <c r="BJ1659" s="24"/>
      <c r="BK1659" s="24"/>
      <c r="BL1659" s="24"/>
      <c r="BM1659" s="24"/>
      <c r="BN1659" s="24"/>
      <c r="BO1659" s="24"/>
      <c r="BP1659" s="24"/>
      <c r="BQ1659" s="24"/>
      <c r="BR1659" s="24"/>
      <c r="BS1659" s="24"/>
      <c r="BT1659" s="24"/>
      <c r="BU1659" s="24"/>
      <c r="BV1659" s="24"/>
      <c r="BW1659" s="24"/>
      <c r="BX1659" s="24"/>
      <c r="BY1659" s="24"/>
      <c r="BZ1659" s="24"/>
      <c r="CA1659" s="24"/>
      <c r="CB1659" s="24"/>
      <c r="CC1659" s="24"/>
      <c r="CD1659" s="24"/>
      <c r="CE1659" s="24"/>
    </row>
    <row r="1660" spans="46:83" x14ac:dyDescent="0.15">
      <c r="AT1660" s="24"/>
      <c r="AU1660" s="24"/>
      <c r="AV1660" s="24"/>
      <c r="AW1660" s="24"/>
      <c r="AX1660" s="24"/>
      <c r="AY1660" s="24"/>
      <c r="AZ1660" s="24"/>
      <c r="BA1660" s="24"/>
      <c r="BB1660" s="24"/>
      <c r="BC1660" s="24"/>
      <c r="BD1660" s="24"/>
      <c r="BE1660" s="24"/>
      <c r="BF1660" s="24"/>
      <c r="BG1660" s="24"/>
      <c r="BH1660" s="24"/>
      <c r="BI1660" s="24"/>
      <c r="BJ1660" s="24"/>
      <c r="BK1660" s="24"/>
      <c r="BL1660" s="24"/>
      <c r="BM1660" s="24"/>
      <c r="BN1660" s="24"/>
      <c r="BO1660" s="24"/>
      <c r="BP1660" s="24"/>
      <c r="BQ1660" s="24"/>
      <c r="BR1660" s="24"/>
      <c r="BS1660" s="24"/>
      <c r="BT1660" s="24"/>
      <c r="BU1660" s="24"/>
      <c r="BV1660" s="24"/>
      <c r="BW1660" s="24"/>
      <c r="BX1660" s="24"/>
      <c r="BY1660" s="24"/>
      <c r="BZ1660" s="24"/>
      <c r="CA1660" s="24"/>
      <c r="CB1660" s="24"/>
      <c r="CC1660" s="24"/>
      <c r="CD1660" s="24"/>
      <c r="CE1660" s="24"/>
    </row>
    <row r="1661" spans="46:83" x14ac:dyDescent="0.15">
      <c r="AT1661" s="24"/>
      <c r="AU1661" s="24"/>
      <c r="AV1661" s="24"/>
      <c r="AW1661" s="24"/>
      <c r="AX1661" s="24"/>
      <c r="AY1661" s="24"/>
      <c r="AZ1661" s="24"/>
      <c r="BA1661" s="24"/>
      <c r="BB1661" s="24"/>
      <c r="BC1661" s="24"/>
      <c r="BD1661" s="24"/>
      <c r="BE1661" s="24"/>
      <c r="BF1661" s="24"/>
      <c r="BG1661" s="24"/>
      <c r="BH1661" s="24"/>
      <c r="BI1661" s="24"/>
      <c r="BJ1661" s="24"/>
      <c r="BK1661" s="24"/>
      <c r="BL1661" s="24"/>
      <c r="BM1661" s="24"/>
      <c r="BN1661" s="24"/>
      <c r="BO1661" s="24"/>
      <c r="BP1661" s="24"/>
      <c r="BQ1661" s="24"/>
      <c r="BR1661" s="24"/>
      <c r="BS1661" s="24"/>
      <c r="BT1661" s="24"/>
      <c r="BU1661" s="24"/>
      <c r="BV1661" s="24"/>
      <c r="BW1661" s="24"/>
      <c r="BX1661" s="24"/>
      <c r="BY1661" s="24"/>
      <c r="BZ1661" s="24"/>
      <c r="CA1661" s="24"/>
      <c r="CB1661" s="24"/>
      <c r="CC1661" s="24"/>
      <c r="CD1661" s="24"/>
      <c r="CE1661" s="24"/>
    </row>
    <row r="1662" spans="46:83" x14ac:dyDescent="0.15">
      <c r="AT1662" s="24"/>
      <c r="AU1662" s="24"/>
      <c r="AV1662" s="24"/>
      <c r="AW1662" s="24"/>
      <c r="AX1662" s="24"/>
      <c r="AY1662" s="24"/>
      <c r="AZ1662" s="24"/>
      <c r="BA1662" s="24"/>
      <c r="BB1662" s="24"/>
      <c r="BC1662" s="24"/>
      <c r="BD1662" s="24"/>
      <c r="BE1662" s="24"/>
      <c r="BF1662" s="24"/>
      <c r="BG1662" s="24"/>
      <c r="BH1662" s="24"/>
      <c r="BI1662" s="24"/>
      <c r="BJ1662" s="24"/>
      <c r="BK1662" s="24"/>
      <c r="BL1662" s="24"/>
      <c r="BM1662" s="24"/>
      <c r="BN1662" s="24"/>
      <c r="BO1662" s="24"/>
      <c r="BP1662" s="24"/>
      <c r="BQ1662" s="24"/>
      <c r="BR1662" s="24"/>
      <c r="BS1662" s="24"/>
      <c r="BT1662" s="24"/>
      <c r="BU1662" s="24"/>
      <c r="BV1662" s="24"/>
      <c r="BW1662" s="24"/>
      <c r="BX1662" s="24"/>
      <c r="BY1662" s="24"/>
      <c r="BZ1662" s="24"/>
      <c r="CA1662" s="24"/>
      <c r="CB1662" s="24"/>
      <c r="CC1662" s="24"/>
      <c r="CD1662" s="24"/>
      <c r="CE1662" s="24"/>
    </row>
    <row r="1663" spans="46:83" x14ac:dyDescent="0.15">
      <c r="AT1663" s="24"/>
      <c r="AU1663" s="24"/>
      <c r="AV1663" s="24"/>
      <c r="AW1663" s="24"/>
      <c r="AX1663" s="24"/>
      <c r="AY1663" s="24"/>
      <c r="AZ1663" s="24"/>
      <c r="BA1663" s="24"/>
      <c r="BB1663" s="24"/>
      <c r="BC1663" s="24"/>
      <c r="BD1663" s="24"/>
      <c r="BE1663" s="24"/>
      <c r="BF1663" s="24"/>
      <c r="BG1663" s="24"/>
      <c r="BH1663" s="24"/>
      <c r="BI1663" s="24"/>
      <c r="BJ1663" s="24"/>
      <c r="BK1663" s="24"/>
      <c r="BL1663" s="24"/>
      <c r="BM1663" s="24"/>
      <c r="BN1663" s="24"/>
      <c r="BO1663" s="24"/>
      <c r="BP1663" s="24"/>
      <c r="BQ1663" s="24"/>
      <c r="BR1663" s="24"/>
      <c r="BS1663" s="24"/>
      <c r="BT1663" s="24"/>
      <c r="BU1663" s="24"/>
      <c r="BV1663" s="24"/>
      <c r="BW1663" s="24"/>
      <c r="BX1663" s="24"/>
      <c r="BY1663" s="24"/>
      <c r="BZ1663" s="24"/>
      <c r="CA1663" s="24"/>
      <c r="CB1663" s="24"/>
      <c r="CC1663" s="24"/>
      <c r="CD1663" s="24"/>
      <c r="CE1663" s="24"/>
    </row>
    <row r="1664" spans="46:83" x14ac:dyDescent="0.15">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row>
    <row r="1665" spans="46:83" x14ac:dyDescent="0.15">
      <c r="AT1665" s="24"/>
      <c r="AU1665" s="24"/>
      <c r="AV1665" s="24"/>
      <c r="AW1665" s="24"/>
      <c r="AX1665" s="24"/>
      <c r="AY1665" s="24"/>
      <c r="AZ1665" s="24"/>
      <c r="BA1665" s="24"/>
      <c r="BB1665" s="24"/>
      <c r="BC1665" s="24"/>
      <c r="BD1665" s="24"/>
      <c r="BE1665" s="24"/>
      <c r="BF1665" s="24"/>
      <c r="BG1665" s="24"/>
      <c r="BH1665" s="24"/>
      <c r="BI1665" s="24"/>
      <c r="BJ1665" s="24"/>
      <c r="BK1665" s="24"/>
      <c r="BL1665" s="24"/>
      <c r="BM1665" s="24"/>
      <c r="BN1665" s="24"/>
      <c r="BO1665" s="24"/>
      <c r="BP1665" s="24"/>
      <c r="BQ1665" s="24"/>
      <c r="BR1665" s="24"/>
      <c r="BS1665" s="24"/>
      <c r="BT1665" s="24"/>
      <c r="BU1665" s="24"/>
      <c r="BV1665" s="24"/>
      <c r="BW1665" s="24"/>
      <c r="BX1665" s="24"/>
      <c r="BY1665" s="24"/>
      <c r="BZ1665" s="24"/>
      <c r="CA1665" s="24"/>
      <c r="CB1665" s="24"/>
      <c r="CC1665" s="24"/>
      <c r="CD1665" s="24"/>
      <c r="CE1665" s="24"/>
    </row>
    <row r="1666" spans="46:83" x14ac:dyDescent="0.15">
      <c r="AT1666" s="24"/>
      <c r="AU1666" s="24"/>
      <c r="AV1666" s="24"/>
      <c r="AW1666" s="24"/>
      <c r="AX1666" s="24"/>
      <c r="AY1666" s="24"/>
      <c r="AZ1666" s="24"/>
      <c r="BA1666" s="24"/>
      <c r="BB1666" s="24"/>
      <c r="BC1666" s="24"/>
      <c r="BD1666" s="24"/>
      <c r="BE1666" s="24"/>
      <c r="BF1666" s="24"/>
      <c r="BG1666" s="24"/>
      <c r="BH1666" s="24"/>
      <c r="BI1666" s="24"/>
      <c r="BJ1666" s="24"/>
      <c r="BK1666" s="24"/>
      <c r="BL1666" s="24"/>
      <c r="BM1666" s="24"/>
      <c r="BN1666" s="24"/>
      <c r="BO1666" s="24"/>
      <c r="BP1666" s="24"/>
      <c r="BQ1666" s="24"/>
      <c r="BR1666" s="24"/>
      <c r="BS1666" s="24"/>
      <c r="BT1666" s="24"/>
      <c r="BU1666" s="24"/>
      <c r="BV1666" s="24"/>
      <c r="BW1666" s="24"/>
      <c r="BX1666" s="24"/>
      <c r="BY1666" s="24"/>
      <c r="BZ1666" s="24"/>
      <c r="CA1666" s="24"/>
      <c r="CB1666" s="24"/>
      <c r="CC1666" s="24"/>
      <c r="CD1666" s="24"/>
      <c r="CE1666" s="24"/>
    </row>
    <row r="1667" spans="46:83" x14ac:dyDescent="0.15">
      <c r="AT1667" s="24"/>
      <c r="AU1667" s="24"/>
      <c r="AV1667" s="24"/>
      <c r="AW1667" s="24"/>
      <c r="AX1667" s="24"/>
      <c r="AY1667" s="24"/>
      <c r="AZ1667" s="24"/>
      <c r="BA1667" s="24"/>
      <c r="BB1667" s="24"/>
      <c r="BC1667" s="24"/>
      <c r="BD1667" s="24"/>
      <c r="BE1667" s="24"/>
      <c r="BF1667" s="24"/>
      <c r="BG1667" s="24"/>
      <c r="BH1667" s="24"/>
      <c r="BI1667" s="24"/>
      <c r="BJ1667" s="24"/>
      <c r="BK1667" s="24"/>
      <c r="BL1667" s="24"/>
      <c r="BM1667" s="24"/>
      <c r="BN1667" s="24"/>
      <c r="BO1667" s="24"/>
      <c r="BP1667" s="24"/>
      <c r="BQ1667" s="24"/>
      <c r="BR1667" s="24"/>
      <c r="BS1667" s="24"/>
      <c r="BT1667" s="24"/>
      <c r="BU1667" s="24"/>
      <c r="BV1667" s="24"/>
      <c r="BW1667" s="24"/>
      <c r="BX1667" s="24"/>
      <c r="BY1667" s="24"/>
      <c r="BZ1667" s="24"/>
      <c r="CA1667" s="24"/>
      <c r="CB1667" s="24"/>
      <c r="CC1667" s="24"/>
      <c r="CD1667" s="24"/>
      <c r="CE1667" s="24"/>
    </row>
    <row r="1668" spans="46:83" x14ac:dyDescent="0.15">
      <c r="AT1668" s="24"/>
      <c r="AU1668" s="24"/>
      <c r="AV1668" s="24"/>
      <c r="AW1668" s="24"/>
      <c r="AX1668" s="24"/>
      <c r="AY1668" s="24"/>
      <c r="AZ1668" s="24"/>
      <c r="BA1668" s="24"/>
      <c r="BB1668" s="24"/>
      <c r="BC1668" s="24"/>
      <c r="BD1668" s="24"/>
      <c r="BE1668" s="24"/>
      <c r="BF1668" s="24"/>
      <c r="BG1668" s="24"/>
      <c r="BH1668" s="24"/>
      <c r="BI1668" s="24"/>
      <c r="BJ1668" s="24"/>
      <c r="BK1668" s="24"/>
      <c r="BL1668" s="24"/>
      <c r="BM1668" s="24"/>
      <c r="BN1668" s="24"/>
      <c r="BO1668" s="24"/>
      <c r="BP1668" s="24"/>
      <c r="BQ1668" s="24"/>
      <c r="BR1668" s="24"/>
      <c r="BS1668" s="24"/>
      <c r="BT1668" s="24"/>
      <c r="BU1668" s="24"/>
      <c r="BV1668" s="24"/>
      <c r="BW1668" s="24"/>
      <c r="BX1668" s="24"/>
      <c r="BY1668" s="24"/>
      <c r="BZ1668" s="24"/>
      <c r="CA1668" s="24"/>
      <c r="CB1668" s="24"/>
      <c r="CC1668" s="24"/>
      <c r="CD1668" s="24"/>
      <c r="CE1668" s="24"/>
    </row>
    <row r="1669" spans="46:83" x14ac:dyDescent="0.15">
      <c r="AT1669" s="24"/>
      <c r="AU1669" s="24"/>
      <c r="AV1669" s="24"/>
      <c r="AW1669" s="24"/>
      <c r="AX1669" s="24"/>
      <c r="AY1669" s="24"/>
      <c r="AZ1669" s="24"/>
      <c r="BA1669" s="24"/>
      <c r="BB1669" s="24"/>
      <c r="BC1669" s="24"/>
      <c r="BD1669" s="24"/>
      <c r="BE1669" s="24"/>
      <c r="BF1669" s="24"/>
      <c r="BG1669" s="24"/>
      <c r="BH1669" s="24"/>
      <c r="BI1669" s="24"/>
      <c r="BJ1669" s="24"/>
      <c r="BK1669" s="24"/>
      <c r="BL1669" s="24"/>
      <c r="BM1669" s="24"/>
      <c r="BN1669" s="24"/>
      <c r="BO1669" s="24"/>
      <c r="BP1669" s="24"/>
      <c r="BQ1669" s="24"/>
      <c r="BR1669" s="24"/>
      <c r="BS1669" s="24"/>
      <c r="BT1669" s="24"/>
      <c r="BU1669" s="24"/>
      <c r="BV1669" s="24"/>
      <c r="BW1669" s="24"/>
      <c r="BX1669" s="24"/>
      <c r="BY1669" s="24"/>
      <c r="BZ1669" s="24"/>
      <c r="CA1669" s="24"/>
      <c r="CB1669" s="24"/>
      <c r="CC1669" s="24"/>
      <c r="CD1669" s="24"/>
      <c r="CE1669" s="24"/>
    </row>
    <row r="1670" spans="46:83" x14ac:dyDescent="0.15">
      <c r="AT1670" s="24"/>
      <c r="AU1670" s="24"/>
      <c r="AV1670" s="24"/>
      <c r="AW1670" s="24"/>
      <c r="AX1670" s="24"/>
      <c r="AY1670" s="24"/>
      <c r="AZ1670" s="24"/>
      <c r="BA1670" s="24"/>
      <c r="BB1670" s="24"/>
      <c r="BC1670" s="24"/>
      <c r="BD1670" s="24"/>
      <c r="BE1670" s="24"/>
      <c r="BF1670" s="24"/>
      <c r="BG1670" s="24"/>
      <c r="BH1670" s="24"/>
      <c r="BI1670" s="24"/>
      <c r="BJ1670" s="24"/>
      <c r="BK1670" s="24"/>
      <c r="BL1670" s="24"/>
      <c r="BM1670" s="24"/>
      <c r="BN1670" s="24"/>
      <c r="BO1670" s="24"/>
      <c r="BP1670" s="24"/>
      <c r="BQ1670" s="24"/>
      <c r="BR1670" s="24"/>
      <c r="BS1670" s="24"/>
      <c r="BT1670" s="24"/>
      <c r="BU1670" s="24"/>
      <c r="BV1670" s="24"/>
      <c r="BW1670" s="24"/>
      <c r="BX1670" s="24"/>
      <c r="BY1670" s="24"/>
      <c r="BZ1670" s="24"/>
      <c r="CA1670" s="24"/>
      <c r="CB1670" s="24"/>
      <c r="CC1670" s="24"/>
      <c r="CD1670" s="24"/>
      <c r="CE1670" s="24"/>
    </row>
    <row r="1671" spans="46:83" x14ac:dyDescent="0.15">
      <c r="AT1671" s="24"/>
      <c r="AU1671" s="24"/>
      <c r="AV1671" s="24"/>
      <c r="AW1671" s="24"/>
      <c r="AX1671" s="24"/>
      <c r="AY1671" s="24"/>
      <c r="AZ1671" s="24"/>
      <c r="BA1671" s="24"/>
      <c r="BB1671" s="24"/>
      <c r="BC1671" s="24"/>
      <c r="BD1671" s="24"/>
      <c r="BE1671" s="24"/>
      <c r="BF1671" s="24"/>
      <c r="BG1671" s="24"/>
      <c r="BH1671" s="24"/>
      <c r="BI1671" s="24"/>
      <c r="BJ1671" s="24"/>
      <c r="BK1671" s="24"/>
      <c r="BL1671" s="24"/>
      <c r="BM1671" s="24"/>
      <c r="BN1671" s="24"/>
      <c r="BO1671" s="24"/>
      <c r="BP1671" s="24"/>
      <c r="BQ1671" s="24"/>
      <c r="BR1671" s="24"/>
      <c r="BS1671" s="24"/>
      <c r="BT1671" s="24"/>
      <c r="BU1671" s="24"/>
      <c r="BV1671" s="24"/>
      <c r="BW1671" s="24"/>
      <c r="BX1671" s="24"/>
      <c r="BY1671" s="24"/>
      <c r="BZ1671" s="24"/>
      <c r="CA1671" s="24"/>
      <c r="CB1671" s="24"/>
      <c r="CC1671" s="24"/>
      <c r="CD1671" s="24"/>
      <c r="CE1671" s="24"/>
    </row>
    <row r="1672" spans="46:83" x14ac:dyDescent="0.15">
      <c r="AT1672" s="24"/>
      <c r="AU1672" s="24"/>
      <c r="AV1672" s="24"/>
      <c r="AW1672" s="24"/>
      <c r="AX1672" s="24"/>
      <c r="AY1672" s="24"/>
      <c r="AZ1672" s="24"/>
      <c r="BA1672" s="24"/>
      <c r="BB1672" s="24"/>
      <c r="BC1672" s="24"/>
      <c r="BD1672" s="24"/>
      <c r="BE1672" s="24"/>
      <c r="BF1672" s="24"/>
      <c r="BG1672" s="24"/>
      <c r="BH1672" s="24"/>
      <c r="BI1672" s="24"/>
      <c r="BJ1672" s="24"/>
      <c r="BK1672" s="24"/>
      <c r="BL1672" s="24"/>
      <c r="BM1672" s="24"/>
      <c r="BN1672" s="24"/>
      <c r="BO1672" s="24"/>
      <c r="BP1672" s="24"/>
      <c r="BQ1672" s="24"/>
      <c r="BR1672" s="24"/>
      <c r="BS1672" s="24"/>
      <c r="BT1672" s="24"/>
      <c r="BU1672" s="24"/>
      <c r="BV1672" s="24"/>
      <c r="BW1672" s="24"/>
      <c r="BX1672" s="24"/>
      <c r="BY1672" s="24"/>
      <c r="BZ1672" s="24"/>
      <c r="CA1672" s="24"/>
      <c r="CB1672" s="24"/>
      <c r="CC1672" s="24"/>
      <c r="CD1672" s="24"/>
      <c r="CE1672" s="24"/>
    </row>
    <row r="1673" spans="46:83" x14ac:dyDescent="0.15">
      <c r="AT1673" s="24"/>
      <c r="AU1673" s="24"/>
      <c r="AV1673" s="24"/>
      <c r="AW1673" s="24"/>
      <c r="AX1673" s="24"/>
      <c r="AY1673" s="24"/>
      <c r="AZ1673" s="24"/>
      <c r="BA1673" s="24"/>
      <c r="BB1673" s="24"/>
      <c r="BC1673" s="24"/>
      <c r="BD1673" s="24"/>
      <c r="BE1673" s="24"/>
      <c r="BF1673" s="24"/>
      <c r="BG1673" s="24"/>
      <c r="BH1673" s="24"/>
      <c r="BI1673" s="24"/>
      <c r="BJ1673" s="24"/>
      <c r="BK1673" s="24"/>
      <c r="BL1673" s="24"/>
      <c r="BM1673" s="24"/>
      <c r="BN1673" s="24"/>
      <c r="BO1673" s="24"/>
      <c r="BP1673" s="24"/>
      <c r="BQ1673" s="24"/>
      <c r="BR1673" s="24"/>
      <c r="BS1673" s="24"/>
      <c r="BT1673" s="24"/>
      <c r="BU1673" s="24"/>
      <c r="BV1673" s="24"/>
      <c r="BW1673" s="24"/>
      <c r="BX1673" s="24"/>
      <c r="BY1673" s="24"/>
      <c r="BZ1673" s="24"/>
      <c r="CA1673" s="24"/>
      <c r="CB1673" s="24"/>
      <c r="CC1673" s="24"/>
      <c r="CD1673" s="24"/>
      <c r="CE1673" s="24"/>
    </row>
    <row r="1674" spans="46:83" x14ac:dyDescent="0.15">
      <c r="AT1674" s="24"/>
      <c r="AU1674" s="24"/>
      <c r="AV1674" s="24"/>
      <c r="AW1674" s="24"/>
      <c r="AX1674" s="24"/>
      <c r="AY1674" s="24"/>
      <c r="AZ1674" s="24"/>
      <c r="BA1674" s="24"/>
      <c r="BB1674" s="24"/>
      <c r="BC1674" s="24"/>
      <c r="BD1674" s="24"/>
      <c r="BE1674" s="24"/>
      <c r="BF1674" s="24"/>
      <c r="BG1674" s="24"/>
      <c r="BH1674" s="24"/>
      <c r="BI1674" s="24"/>
      <c r="BJ1674" s="24"/>
      <c r="BK1674" s="24"/>
      <c r="BL1674" s="24"/>
      <c r="BM1674" s="24"/>
      <c r="BN1674" s="24"/>
      <c r="BO1674" s="24"/>
      <c r="BP1674" s="24"/>
      <c r="BQ1674" s="24"/>
      <c r="BR1674" s="24"/>
      <c r="BS1674" s="24"/>
      <c r="BT1674" s="24"/>
      <c r="BU1674" s="24"/>
      <c r="BV1674" s="24"/>
      <c r="BW1674" s="24"/>
      <c r="BX1674" s="24"/>
      <c r="BY1674" s="24"/>
      <c r="BZ1674" s="24"/>
      <c r="CA1674" s="24"/>
      <c r="CB1674" s="24"/>
      <c r="CC1674" s="24"/>
      <c r="CD1674" s="24"/>
      <c r="CE1674" s="24"/>
    </row>
    <row r="1675" spans="46:83" x14ac:dyDescent="0.15">
      <c r="AT1675" s="24"/>
      <c r="AU1675" s="24"/>
      <c r="AV1675" s="24"/>
      <c r="AW1675" s="24"/>
      <c r="AX1675" s="24"/>
      <c r="AY1675" s="24"/>
      <c r="AZ1675" s="24"/>
      <c r="BA1675" s="24"/>
      <c r="BB1675" s="24"/>
      <c r="BC1675" s="24"/>
      <c r="BD1675" s="24"/>
      <c r="BE1675" s="24"/>
      <c r="BF1675" s="24"/>
      <c r="BG1675" s="24"/>
      <c r="BH1675" s="24"/>
      <c r="BI1675" s="24"/>
      <c r="BJ1675" s="24"/>
      <c r="BK1675" s="24"/>
      <c r="BL1675" s="24"/>
      <c r="BM1675" s="24"/>
      <c r="BN1675" s="24"/>
      <c r="BO1675" s="24"/>
      <c r="BP1675" s="24"/>
      <c r="BQ1675" s="24"/>
      <c r="BR1675" s="24"/>
      <c r="BS1675" s="24"/>
      <c r="BT1675" s="24"/>
      <c r="BU1675" s="24"/>
      <c r="BV1675" s="24"/>
      <c r="BW1675" s="24"/>
      <c r="BX1675" s="24"/>
      <c r="BY1675" s="24"/>
      <c r="BZ1675" s="24"/>
      <c r="CA1675" s="24"/>
      <c r="CB1675" s="24"/>
      <c r="CC1675" s="24"/>
      <c r="CD1675" s="24"/>
      <c r="CE1675" s="24"/>
    </row>
    <row r="1676" spans="46:83" x14ac:dyDescent="0.15">
      <c r="AT1676" s="24"/>
      <c r="AU1676" s="24"/>
      <c r="AV1676" s="24"/>
      <c r="AW1676" s="24"/>
      <c r="AX1676" s="24"/>
      <c r="AY1676" s="24"/>
      <c r="AZ1676" s="24"/>
      <c r="BA1676" s="24"/>
      <c r="BB1676" s="24"/>
      <c r="BC1676" s="24"/>
      <c r="BD1676" s="24"/>
      <c r="BE1676" s="24"/>
      <c r="BF1676" s="24"/>
      <c r="BG1676" s="24"/>
      <c r="BH1676" s="24"/>
      <c r="BI1676" s="24"/>
      <c r="BJ1676" s="24"/>
      <c r="BK1676" s="24"/>
      <c r="BL1676" s="24"/>
      <c r="BM1676" s="24"/>
      <c r="BN1676" s="24"/>
      <c r="BO1676" s="24"/>
      <c r="BP1676" s="24"/>
      <c r="BQ1676" s="24"/>
      <c r="BR1676" s="24"/>
      <c r="BS1676" s="24"/>
      <c r="BT1676" s="24"/>
      <c r="BU1676" s="24"/>
      <c r="BV1676" s="24"/>
      <c r="BW1676" s="24"/>
      <c r="BX1676" s="24"/>
      <c r="BY1676" s="24"/>
      <c r="BZ1676" s="24"/>
      <c r="CA1676" s="24"/>
      <c r="CB1676" s="24"/>
      <c r="CC1676" s="24"/>
      <c r="CD1676" s="24"/>
      <c r="CE1676" s="24"/>
    </row>
    <row r="1677" spans="46:83" x14ac:dyDescent="0.15">
      <c r="AT1677" s="24"/>
      <c r="AU1677" s="24"/>
      <c r="AV1677" s="24"/>
      <c r="AW1677" s="24"/>
      <c r="AX1677" s="24"/>
      <c r="AY1677" s="24"/>
      <c r="AZ1677" s="24"/>
      <c r="BA1677" s="24"/>
      <c r="BB1677" s="24"/>
      <c r="BC1677" s="24"/>
      <c r="BD1677" s="24"/>
      <c r="BE1677" s="24"/>
      <c r="BF1677" s="24"/>
      <c r="BG1677" s="24"/>
      <c r="BH1677" s="24"/>
      <c r="BI1677" s="24"/>
      <c r="BJ1677" s="24"/>
      <c r="BK1677" s="24"/>
      <c r="BL1677" s="24"/>
      <c r="BM1677" s="24"/>
      <c r="BN1677" s="24"/>
      <c r="BO1677" s="24"/>
      <c r="BP1677" s="24"/>
      <c r="BQ1677" s="24"/>
      <c r="BR1677" s="24"/>
      <c r="BS1677" s="24"/>
      <c r="BT1677" s="24"/>
      <c r="BU1677" s="24"/>
      <c r="BV1677" s="24"/>
      <c r="BW1677" s="24"/>
      <c r="BX1677" s="24"/>
      <c r="BY1677" s="24"/>
      <c r="BZ1677" s="24"/>
      <c r="CA1677" s="24"/>
      <c r="CB1677" s="24"/>
      <c r="CC1677" s="24"/>
      <c r="CD1677" s="24"/>
      <c r="CE1677" s="24"/>
    </row>
    <row r="1678" spans="46:83" x14ac:dyDescent="0.15">
      <c r="AT1678" s="24"/>
      <c r="AU1678" s="24"/>
      <c r="AV1678" s="24"/>
      <c r="AW1678" s="24"/>
      <c r="AX1678" s="24"/>
      <c r="AY1678" s="24"/>
      <c r="AZ1678" s="24"/>
      <c r="BA1678" s="24"/>
      <c r="BB1678" s="24"/>
      <c r="BC1678" s="24"/>
      <c r="BD1678" s="24"/>
      <c r="BE1678" s="24"/>
      <c r="BF1678" s="24"/>
      <c r="BG1678" s="24"/>
      <c r="BH1678" s="24"/>
      <c r="BI1678" s="24"/>
      <c r="BJ1678" s="24"/>
      <c r="BK1678" s="24"/>
      <c r="BL1678" s="24"/>
      <c r="BM1678" s="24"/>
      <c r="BN1678" s="24"/>
      <c r="BO1678" s="24"/>
      <c r="BP1678" s="24"/>
      <c r="BQ1678" s="24"/>
      <c r="BR1678" s="24"/>
      <c r="BS1678" s="24"/>
      <c r="BT1678" s="24"/>
      <c r="BU1678" s="24"/>
      <c r="BV1678" s="24"/>
      <c r="BW1678" s="24"/>
      <c r="BX1678" s="24"/>
      <c r="BY1678" s="24"/>
      <c r="BZ1678" s="24"/>
      <c r="CA1678" s="24"/>
      <c r="CB1678" s="24"/>
      <c r="CC1678" s="24"/>
      <c r="CD1678" s="24"/>
      <c r="CE1678" s="24"/>
    </row>
    <row r="1679" spans="46:83" x14ac:dyDescent="0.15">
      <c r="AT1679" s="24"/>
      <c r="AU1679" s="24"/>
      <c r="AV1679" s="24"/>
      <c r="AW1679" s="24"/>
      <c r="AX1679" s="24"/>
      <c r="AY1679" s="24"/>
      <c r="AZ1679" s="24"/>
      <c r="BA1679" s="24"/>
      <c r="BB1679" s="24"/>
      <c r="BC1679" s="24"/>
      <c r="BD1679" s="24"/>
      <c r="BE1679" s="24"/>
      <c r="BF1679" s="24"/>
      <c r="BG1679" s="24"/>
      <c r="BH1679" s="24"/>
      <c r="BI1679" s="24"/>
      <c r="BJ1679" s="24"/>
      <c r="BK1679" s="24"/>
      <c r="BL1679" s="24"/>
      <c r="BM1679" s="24"/>
      <c r="BN1679" s="24"/>
      <c r="BO1679" s="24"/>
      <c r="BP1679" s="24"/>
      <c r="BQ1679" s="24"/>
      <c r="BR1679" s="24"/>
      <c r="BS1679" s="24"/>
      <c r="BT1679" s="24"/>
      <c r="BU1679" s="24"/>
      <c r="BV1679" s="24"/>
      <c r="BW1679" s="24"/>
      <c r="BX1679" s="24"/>
      <c r="BY1679" s="24"/>
      <c r="BZ1679" s="24"/>
      <c r="CA1679" s="24"/>
      <c r="CB1679" s="24"/>
      <c r="CC1679" s="24"/>
      <c r="CD1679" s="24"/>
      <c r="CE1679" s="24"/>
    </row>
    <row r="1680" spans="46:83" x14ac:dyDescent="0.15">
      <c r="AT1680" s="24"/>
      <c r="AU1680" s="24"/>
      <c r="AV1680" s="24"/>
      <c r="AW1680" s="24"/>
      <c r="AX1680" s="24"/>
      <c r="AY1680" s="24"/>
      <c r="AZ1680" s="24"/>
      <c r="BA1680" s="24"/>
      <c r="BB1680" s="24"/>
      <c r="BC1680" s="24"/>
      <c r="BD1680" s="24"/>
      <c r="BE1680" s="24"/>
      <c r="BF1680" s="24"/>
      <c r="BG1680" s="24"/>
      <c r="BH1680" s="24"/>
      <c r="BI1680" s="24"/>
      <c r="BJ1680" s="24"/>
      <c r="BK1680" s="24"/>
      <c r="BL1680" s="24"/>
      <c r="BM1680" s="24"/>
      <c r="BN1680" s="24"/>
      <c r="BO1680" s="24"/>
      <c r="BP1680" s="24"/>
      <c r="BQ1680" s="24"/>
      <c r="BR1680" s="24"/>
      <c r="BS1680" s="24"/>
      <c r="BT1680" s="24"/>
      <c r="BU1680" s="24"/>
      <c r="BV1680" s="24"/>
      <c r="BW1680" s="24"/>
      <c r="BX1680" s="24"/>
      <c r="BY1680" s="24"/>
      <c r="BZ1680" s="24"/>
      <c r="CA1680" s="24"/>
      <c r="CB1680" s="24"/>
      <c r="CC1680" s="24"/>
      <c r="CD1680" s="24"/>
      <c r="CE1680" s="24"/>
    </row>
    <row r="1681" spans="46:83" x14ac:dyDescent="0.15">
      <c r="AT1681" s="24"/>
      <c r="AU1681" s="24"/>
      <c r="AV1681" s="24"/>
      <c r="AW1681" s="24"/>
      <c r="AX1681" s="24"/>
      <c r="AY1681" s="24"/>
      <c r="AZ1681" s="24"/>
      <c r="BA1681" s="24"/>
      <c r="BB1681" s="24"/>
      <c r="BC1681" s="24"/>
      <c r="BD1681" s="24"/>
      <c r="BE1681" s="24"/>
      <c r="BF1681" s="24"/>
      <c r="BG1681" s="24"/>
      <c r="BH1681" s="24"/>
      <c r="BI1681" s="24"/>
      <c r="BJ1681" s="24"/>
      <c r="BK1681" s="24"/>
      <c r="BL1681" s="24"/>
      <c r="BM1681" s="24"/>
      <c r="BN1681" s="24"/>
      <c r="BO1681" s="24"/>
      <c r="BP1681" s="24"/>
      <c r="BQ1681" s="24"/>
      <c r="BR1681" s="24"/>
      <c r="BS1681" s="24"/>
      <c r="BT1681" s="24"/>
      <c r="BU1681" s="24"/>
      <c r="BV1681" s="24"/>
      <c r="BW1681" s="24"/>
      <c r="BX1681" s="24"/>
      <c r="BY1681" s="24"/>
      <c r="BZ1681" s="24"/>
      <c r="CA1681" s="24"/>
      <c r="CB1681" s="24"/>
      <c r="CC1681" s="24"/>
      <c r="CD1681" s="24"/>
      <c r="CE1681" s="24"/>
    </row>
    <row r="1682" spans="46:83" x14ac:dyDescent="0.15">
      <c r="AT1682" s="24"/>
      <c r="AU1682" s="24"/>
      <c r="AV1682" s="24"/>
      <c r="AW1682" s="24"/>
      <c r="AX1682" s="24"/>
      <c r="AY1682" s="24"/>
      <c r="AZ1682" s="24"/>
      <c r="BA1682" s="24"/>
      <c r="BB1682" s="24"/>
      <c r="BC1682" s="24"/>
      <c r="BD1682" s="24"/>
      <c r="BE1682" s="24"/>
      <c r="BF1682" s="24"/>
      <c r="BG1682" s="24"/>
      <c r="BH1682" s="24"/>
      <c r="BI1682" s="24"/>
      <c r="BJ1682" s="24"/>
      <c r="BK1682" s="24"/>
      <c r="BL1682" s="24"/>
      <c r="BM1682" s="24"/>
      <c r="BN1682" s="24"/>
      <c r="BO1682" s="24"/>
      <c r="BP1682" s="24"/>
      <c r="BQ1682" s="24"/>
      <c r="BR1682" s="24"/>
      <c r="BS1682" s="24"/>
      <c r="BT1682" s="24"/>
      <c r="BU1682" s="24"/>
      <c r="BV1682" s="24"/>
      <c r="BW1682" s="24"/>
      <c r="BX1682" s="24"/>
      <c r="BY1682" s="24"/>
      <c r="BZ1682" s="24"/>
      <c r="CA1682" s="24"/>
      <c r="CB1682" s="24"/>
      <c r="CC1682" s="24"/>
      <c r="CD1682" s="24"/>
      <c r="CE1682" s="24"/>
    </row>
    <row r="1683" spans="46:83" x14ac:dyDescent="0.15">
      <c r="AT1683" s="24"/>
      <c r="AU1683" s="24"/>
      <c r="AV1683" s="24"/>
      <c r="AW1683" s="24"/>
      <c r="AX1683" s="24"/>
      <c r="AY1683" s="24"/>
      <c r="AZ1683" s="24"/>
      <c r="BA1683" s="24"/>
      <c r="BB1683" s="24"/>
      <c r="BC1683" s="24"/>
      <c r="BD1683" s="24"/>
      <c r="BE1683" s="24"/>
      <c r="BF1683" s="24"/>
      <c r="BG1683" s="24"/>
      <c r="BH1683" s="24"/>
      <c r="BI1683" s="24"/>
      <c r="BJ1683" s="24"/>
      <c r="BK1683" s="24"/>
      <c r="BL1683" s="24"/>
      <c r="BM1683" s="24"/>
      <c r="BN1683" s="24"/>
      <c r="BO1683" s="24"/>
      <c r="BP1683" s="24"/>
      <c r="BQ1683" s="24"/>
      <c r="BR1683" s="24"/>
      <c r="BS1683" s="24"/>
      <c r="BT1683" s="24"/>
      <c r="BU1683" s="24"/>
      <c r="BV1683" s="24"/>
      <c r="BW1683" s="24"/>
      <c r="BX1683" s="24"/>
      <c r="BY1683" s="24"/>
      <c r="BZ1683" s="24"/>
      <c r="CA1683" s="24"/>
      <c r="CB1683" s="24"/>
      <c r="CC1683" s="24"/>
      <c r="CD1683" s="24"/>
      <c r="CE1683" s="24"/>
    </row>
    <row r="1684" spans="46:83" x14ac:dyDescent="0.15">
      <c r="AT1684" s="24"/>
      <c r="AU1684" s="24"/>
      <c r="AV1684" s="24"/>
      <c r="AW1684" s="24"/>
      <c r="AX1684" s="24"/>
      <c r="AY1684" s="24"/>
      <c r="AZ1684" s="24"/>
      <c r="BA1684" s="24"/>
      <c r="BB1684" s="24"/>
      <c r="BC1684" s="24"/>
      <c r="BD1684" s="24"/>
      <c r="BE1684" s="24"/>
      <c r="BF1684" s="24"/>
      <c r="BG1684" s="24"/>
      <c r="BH1684" s="24"/>
      <c r="BI1684" s="24"/>
      <c r="BJ1684" s="24"/>
      <c r="BK1684" s="24"/>
      <c r="BL1684" s="24"/>
      <c r="BM1684" s="24"/>
      <c r="BN1684" s="24"/>
      <c r="BO1684" s="24"/>
      <c r="BP1684" s="24"/>
      <c r="BQ1684" s="24"/>
      <c r="BR1684" s="24"/>
      <c r="BS1684" s="24"/>
      <c r="BT1684" s="24"/>
      <c r="BU1684" s="24"/>
      <c r="BV1684" s="24"/>
      <c r="BW1684" s="24"/>
      <c r="BX1684" s="24"/>
      <c r="BY1684" s="24"/>
      <c r="BZ1684" s="24"/>
      <c r="CA1684" s="24"/>
      <c r="CB1684" s="24"/>
      <c r="CC1684" s="24"/>
      <c r="CD1684" s="24"/>
      <c r="CE1684" s="24"/>
    </row>
    <row r="1685" spans="46:83" x14ac:dyDescent="0.15">
      <c r="AT1685" s="24"/>
      <c r="AU1685" s="24"/>
      <c r="AV1685" s="24"/>
      <c r="AW1685" s="24"/>
      <c r="AX1685" s="24"/>
      <c r="AY1685" s="24"/>
      <c r="AZ1685" s="24"/>
      <c r="BA1685" s="24"/>
      <c r="BB1685" s="24"/>
      <c r="BC1685" s="24"/>
      <c r="BD1685" s="24"/>
      <c r="BE1685" s="24"/>
      <c r="BF1685" s="24"/>
      <c r="BG1685" s="24"/>
      <c r="BH1685" s="24"/>
      <c r="BI1685" s="24"/>
      <c r="BJ1685" s="24"/>
      <c r="BK1685" s="24"/>
      <c r="BL1685" s="24"/>
      <c r="BM1685" s="24"/>
      <c r="BN1685" s="24"/>
      <c r="BO1685" s="24"/>
      <c r="BP1685" s="24"/>
      <c r="BQ1685" s="24"/>
      <c r="BR1685" s="24"/>
      <c r="BS1685" s="24"/>
      <c r="BT1685" s="24"/>
      <c r="BU1685" s="24"/>
      <c r="BV1685" s="24"/>
      <c r="BW1685" s="24"/>
      <c r="BX1685" s="24"/>
      <c r="BY1685" s="24"/>
      <c r="BZ1685" s="24"/>
      <c r="CA1685" s="24"/>
      <c r="CB1685" s="24"/>
      <c r="CC1685" s="24"/>
      <c r="CD1685" s="24"/>
      <c r="CE1685" s="24"/>
    </row>
    <row r="1686" spans="46:83" x14ac:dyDescent="0.15">
      <c r="AT1686" s="24"/>
      <c r="AU1686" s="24"/>
      <c r="AV1686" s="24"/>
      <c r="AW1686" s="24"/>
      <c r="AX1686" s="24"/>
      <c r="AY1686" s="24"/>
      <c r="AZ1686" s="24"/>
      <c r="BA1686" s="24"/>
      <c r="BB1686" s="24"/>
      <c r="BC1686" s="24"/>
      <c r="BD1686" s="24"/>
      <c r="BE1686" s="24"/>
      <c r="BF1686" s="24"/>
      <c r="BG1686" s="24"/>
      <c r="BH1686" s="24"/>
      <c r="BI1686" s="24"/>
      <c r="BJ1686" s="24"/>
      <c r="BK1686" s="24"/>
      <c r="BL1686" s="24"/>
      <c r="BM1686" s="24"/>
      <c r="BN1686" s="24"/>
      <c r="BO1686" s="24"/>
      <c r="BP1686" s="24"/>
      <c r="BQ1686" s="24"/>
      <c r="BR1686" s="24"/>
      <c r="BS1686" s="24"/>
      <c r="BT1686" s="24"/>
      <c r="BU1686" s="24"/>
      <c r="BV1686" s="24"/>
      <c r="BW1686" s="24"/>
      <c r="BX1686" s="24"/>
      <c r="BY1686" s="24"/>
      <c r="BZ1686" s="24"/>
      <c r="CA1686" s="24"/>
      <c r="CB1686" s="24"/>
      <c r="CC1686" s="24"/>
      <c r="CD1686" s="24"/>
      <c r="CE1686" s="24"/>
    </row>
    <row r="1687" spans="46:83" x14ac:dyDescent="0.15">
      <c r="AT1687" s="24"/>
      <c r="AU1687" s="24"/>
      <c r="AV1687" s="24"/>
      <c r="AW1687" s="24"/>
      <c r="AX1687" s="24"/>
      <c r="AY1687" s="24"/>
      <c r="AZ1687" s="24"/>
      <c r="BA1687" s="24"/>
      <c r="BB1687" s="24"/>
      <c r="BC1687" s="24"/>
      <c r="BD1687" s="24"/>
      <c r="BE1687" s="24"/>
      <c r="BF1687" s="24"/>
      <c r="BG1687" s="24"/>
      <c r="BH1687" s="24"/>
      <c r="BI1687" s="24"/>
      <c r="BJ1687" s="24"/>
      <c r="BK1687" s="24"/>
      <c r="BL1687" s="24"/>
      <c r="BM1687" s="24"/>
      <c r="BN1687" s="24"/>
      <c r="BO1687" s="24"/>
      <c r="BP1687" s="24"/>
      <c r="BQ1687" s="24"/>
      <c r="BR1687" s="24"/>
      <c r="BS1687" s="24"/>
      <c r="BT1687" s="24"/>
      <c r="BU1687" s="24"/>
      <c r="BV1687" s="24"/>
      <c r="BW1687" s="24"/>
      <c r="BX1687" s="24"/>
      <c r="BY1687" s="24"/>
      <c r="BZ1687" s="24"/>
      <c r="CA1687" s="24"/>
      <c r="CB1687" s="24"/>
      <c r="CC1687" s="24"/>
      <c r="CD1687" s="24"/>
      <c r="CE1687" s="24"/>
    </row>
    <row r="1688" spans="46:83" x14ac:dyDescent="0.15">
      <c r="AT1688" s="24"/>
      <c r="AU1688" s="24"/>
      <c r="AV1688" s="24"/>
      <c r="AW1688" s="24"/>
      <c r="AX1688" s="24"/>
      <c r="AY1688" s="24"/>
      <c r="AZ1688" s="24"/>
      <c r="BA1688" s="24"/>
      <c r="BB1688" s="24"/>
      <c r="BC1688" s="24"/>
      <c r="BD1688" s="24"/>
      <c r="BE1688" s="24"/>
      <c r="BF1688" s="24"/>
      <c r="BG1688" s="24"/>
      <c r="BH1688" s="24"/>
      <c r="BI1688" s="24"/>
      <c r="BJ1688" s="24"/>
      <c r="BK1688" s="24"/>
      <c r="BL1688" s="24"/>
      <c r="BM1688" s="24"/>
      <c r="BN1688" s="24"/>
      <c r="BO1688" s="24"/>
      <c r="BP1688" s="24"/>
      <c r="BQ1688" s="24"/>
      <c r="BR1688" s="24"/>
      <c r="BS1688" s="24"/>
      <c r="BT1688" s="24"/>
      <c r="BU1688" s="24"/>
      <c r="BV1688" s="24"/>
      <c r="BW1688" s="24"/>
      <c r="BX1688" s="24"/>
      <c r="BY1688" s="24"/>
      <c r="BZ1688" s="24"/>
      <c r="CA1688" s="24"/>
      <c r="CB1688" s="24"/>
      <c r="CC1688" s="24"/>
      <c r="CD1688" s="24"/>
      <c r="CE1688" s="24"/>
    </row>
    <row r="1689" spans="46:83" x14ac:dyDescent="0.15">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row>
    <row r="1690" spans="46:83" x14ac:dyDescent="0.15">
      <c r="AT1690" s="24"/>
      <c r="AU1690" s="24"/>
      <c r="AV1690" s="24"/>
      <c r="AW1690" s="24"/>
      <c r="AX1690" s="24"/>
      <c r="AY1690" s="24"/>
      <c r="AZ1690" s="24"/>
      <c r="BA1690" s="24"/>
      <c r="BB1690" s="24"/>
      <c r="BC1690" s="24"/>
      <c r="BD1690" s="24"/>
      <c r="BE1690" s="24"/>
      <c r="BF1690" s="24"/>
      <c r="BG1690" s="24"/>
      <c r="BH1690" s="24"/>
      <c r="BI1690" s="24"/>
      <c r="BJ1690" s="24"/>
      <c r="BK1690" s="24"/>
      <c r="BL1690" s="24"/>
      <c r="BM1690" s="24"/>
      <c r="BN1690" s="24"/>
      <c r="BO1690" s="24"/>
      <c r="BP1690" s="24"/>
      <c r="BQ1690" s="24"/>
      <c r="BR1690" s="24"/>
      <c r="BS1690" s="24"/>
      <c r="BT1690" s="24"/>
      <c r="BU1690" s="24"/>
      <c r="BV1690" s="24"/>
      <c r="BW1690" s="24"/>
      <c r="BX1690" s="24"/>
      <c r="BY1690" s="24"/>
      <c r="BZ1690" s="24"/>
      <c r="CA1690" s="24"/>
      <c r="CB1690" s="24"/>
      <c r="CC1690" s="24"/>
      <c r="CD1690" s="24"/>
      <c r="CE1690" s="24"/>
    </row>
    <row r="1691" spans="46:83" x14ac:dyDescent="0.15">
      <c r="AT1691" s="24"/>
      <c r="AU1691" s="24"/>
      <c r="AV1691" s="24"/>
      <c r="AW1691" s="24"/>
      <c r="AX1691" s="24"/>
      <c r="AY1691" s="24"/>
      <c r="AZ1691" s="24"/>
      <c r="BA1691" s="24"/>
      <c r="BB1691" s="24"/>
      <c r="BC1691" s="24"/>
      <c r="BD1691" s="24"/>
      <c r="BE1691" s="24"/>
      <c r="BF1691" s="24"/>
      <c r="BG1691" s="24"/>
      <c r="BH1691" s="24"/>
      <c r="BI1691" s="24"/>
      <c r="BJ1691" s="24"/>
      <c r="BK1691" s="24"/>
      <c r="BL1691" s="24"/>
      <c r="BM1691" s="24"/>
      <c r="BN1691" s="24"/>
      <c r="BO1691" s="24"/>
      <c r="BP1691" s="24"/>
      <c r="BQ1691" s="24"/>
      <c r="BR1691" s="24"/>
      <c r="BS1691" s="24"/>
      <c r="BT1691" s="24"/>
      <c r="BU1691" s="24"/>
      <c r="BV1691" s="24"/>
      <c r="BW1691" s="24"/>
      <c r="BX1691" s="24"/>
      <c r="BY1691" s="24"/>
      <c r="BZ1691" s="24"/>
      <c r="CA1691" s="24"/>
      <c r="CB1691" s="24"/>
      <c r="CC1691" s="24"/>
      <c r="CD1691" s="24"/>
      <c r="CE1691" s="24"/>
    </row>
    <row r="1692" spans="46:83" x14ac:dyDescent="0.15">
      <c r="AT1692" s="24"/>
      <c r="AU1692" s="24"/>
      <c r="AV1692" s="24"/>
      <c r="AW1692" s="24"/>
      <c r="AX1692" s="24"/>
      <c r="AY1692" s="24"/>
      <c r="AZ1692" s="24"/>
      <c r="BA1692" s="24"/>
      <c r="BB1692" s="24"/>
      <c r="BC1692" s="24"/>
      <c r="BD1692" s="24"/>
      <c r="BE1692" s="24"/>
      <c r="BF1692" s="24"/>
      <c r="BG1692" s="24"/>
      <c r="BH1692" s="24"/>
      <c r="BI1692" s="24"/>
      <c r="BJ1692" s="24"/>
      <c r="BK1692" s="24"/>
      <c r="BL1692" s="24"/>
      <c r="BM1692" s="24"/>
      <c r="BN1692" s="24"/>
      <c r="BO1692" s="24"/>
      <c r="BP1692" s="24"/>
      <c r="BQ1692" s="24"/>
      <c r="BR1692" s="24"/>
      <c r="BS1692" s="24"/>
      <c r="BT1692" s="24"/>
      <c r="BU1692" s="24"/>
      <c r="BV1692" s="24"/>
      <c r="BW1692" s="24"/>
      <c r="BX1692" s="24"/>
      <c r="BY1692" s="24"/>
      <c r="BZ1692" s="24"/>
      <c r="CA1692" s="24"/>
      <c r="CB1692" s="24"/>
      <c r="CC1692" s="24"/>
      <c r="CD1692" s="24"/>
      <c r="CE1692" s="24"/>
    </row>
    <row r="1693" spans="46:83" x14ac:dyDescent="0.15">
      <c r="AT1693" s="24"/>
      <c r="AU1693" s="24"/>
      <c r="AV1693" s="24"/>
      <c r="AW1693" s="24"/>
      <c r="AX1693" s="24"/>
      <c r="AY1693" s="24"/>
      <c r="AZ1693" s="24"/>
      <c r="BA1693" s="24"/>
      <c r="BB1693" s="24"/>
      <c r="BC1693" s="24"/>
      <c r="BD1693" s="24"/>
      <c r="BE1693" s="24"/>
      <c r="BF1693" s="24"/>
      <c r="BG1693" s="24"/>
      <c r="BH1693" s="24"/>
      <c r="BI1693" s="24"/>
      <c r="BJ1693" s="24"/>
      <c r="BK1693" s="24"/>
      <c r="BL1693" s="24"/>
      <c r="BM1693" s="24"/>
      <c r="BN1693" s="24"/>
      <c r="BO1693" s="24"/>
      <c r="BP1693" s="24"/>
      <c r="BQ1693" s="24"/>
      <c r="BR1693" s="24"/>
      <c r="BS1693" s="24"/>
      <c r="BT1693" s="24"/>
      <c r="BU1693" s="24"/>
      <c r="BV1693" s="24"/>
      <c r="BW1693" s="24"/>
      <c r="BX1693" s="24"/>
      <c r="BY1693" s="24"/>
      <c r="BZ1693" s="24"/>
      <c r="CA1693" s="24"/>
      <c r="CB1693" s="24"/>
      <c r="CC1693" s="24"/>
      <c r="CD1693" s="24"/>
      <c r="CE1693" s="24"/>
    </row>
    <row r="1694" spans="46:83" x14ac:dyDescent="0.15">
      <c r="AT1694" s="24"/>
      <c r="AU1694" s="24"/>
      <c r="AV1694" s="24"/>
      <c r="AW1694" s="24"/>
      <c r="AX1694" s="24"/>
      <c r="AY1694" s="24"/>
      <c r="AZ1694" s="24"/>
      <c r="BA1694" s="24"/>
      <c r="BB1694" s="24"/>
      <c r="BC1694" s="24"/>
      <c r="BD1694" s="24"/>
      <c r="BE1694" s="24"/>
      <c r="BF1694" s="24"/>
      <c r="BG1694" s="24"/>
      <c r="BH1694" s="24"/>
      <c r="BI1694" s="24"/>
      <c r="BJ1694" s="24"/>
      <c r="BK1694" s="24"/>
      <c r="BL1694" s="24"/>
      <c r="BM1694" s="24"/>
      <c r="BN1694" s="24"/>
      <c r="BO1694" s="24"/>
      <c r="BP1694" s="24"/>
      <c r="BQ1694" s="24"/>
      <c r="BR1694" s="24"/>
      <c r="BS1694" s="24"/>
      <c r="BT1694" s="24"/>
      <c r="BU1694" s="24"/>
      <c r="BV1694" s="24"/>
      <c r="BW1694" s="24"/>
      <c r="BX1694" s="24"/>
      <c r="BY1694" s="24"/>
      <c r="BZ1694" s="24"/>
      <c r="CA1694" s="24"/>
      <c r="CB1694" s="24"/>
      <c r="CC1694" s="24"/>
      <c r="CD1694" s="24"/>
      <c r="CE1694" s="24"/>
    </row>
    <row r="1695" spans="46:83" x14ac:dyDescent="0.15">
      <c r="AT1695" s="24"/>
      <c r="AU1695" s="24"/>
      <c r="AV1695" s="24"/>
      <c r="AW1695" s="24"/>
      <c r="AX1695" s="24"/>
      <c r="AY1695" s="24"/>
      <c r="AZ1695" s="24"/>
      <c r="BA1695" s="24"/>
      <c r="BB1695" s="24"/>
      <c r="BC1695" s="24"/>
      <c r="BD1695" s="24"/>
      <c r="BE1695" s="24"/>
      <c r="BF1695" s="24"/>
      <c r="BG1695" s="24"/>
      <c r="BH1695" s="24"/>
      <c r="BI1695" s="24"/>
      <c r="BJ1695" s="24"/>
      <c r="BK1695" s="24"/>
      <c r="BL1695" s="24"/>
      <c r="BM1695" s="24"/>
      <c r="BN1695" s="24"/>
      <c r="BO1695" s="24"/>
      <c r="BP1695" s="24"/>
      <c r="BQ1695" s="24"/>
      <c r="BR1695" s="24"/>
      <c r="BS1695" s="24"/>
      <c r="BT1695" s="24"/>
      <c r="BU1695" s="24"/>
      <c r="BV1695" s="24"/>
      <c r="BW1695" s="24"/>
      <c r="BX1695" s="24"/>
      <c r="BY1695" s="24"/>
      <c r="BZ1695" s="24"/>
      <c r="CA1695" s="24"/>
      <c r="CB1695" s="24"/>
      <c r="CC1695" s="24"/>
      <c r="CD1695" s="24"/>
      <c r="CE1695" s="24"/>
    </row>
    <row r="1696" spans="46:83" x14ac:dyDescent="0.15">
      <c r="AT1696" s="24"/>
      <c r="AU1696" s="24"/>
      <c r="AV1696" s="24"/>
      <c r="AW1696" s="24"/>
      <c r="AX1696" s="24"/>
      <c r="AY1696" s="24"/>
      <c r="AZ1696" s="24"/>
      <c r="BA1696" s="24"/>
      <c r="BB1696" s="24"/>
      <c r="BC1696" s="24"/>
      <c r="BD1696" s="24"/>
      <c r="BE1696" s="24"/>
      <c r="BF1696" s="24"/>
      <c r="BG1696" s="24"/>
      <c r="BH1696" s="24"/>
      <c r="BI1696" s="24"/>
      <c r="BJ1696" s="24"/>
      <c r="BK1696" s="24"/>
      <c r="BL1696" s="24"/>
      <c r="BM1696" s="24"/>
      <c r="BN1696" s="24"/>
      <c r="BO1696" s="24"/>
      <c r="BP1696" s="24"/>
      <c r="BQ1696" s="24"/>
      <c r="BR1696" s="24"/>
      <c r="BS1696" s="24"/>
      <c r="BT1696" s="24"/>
      <c r="BU1696" s="24"/>
      <c r="BV1696" s="24"/>
      <c r="BW1696" s="24"/>
      <c r="BX1696" s="24"/>
      <c r="BY1696" s="24"/>
      <c r="BZ1696" s="24"/>
      <c r="CA1696" s="24"/>
      <c r="CB1696" s="24"/>
      <c r="CC1696" s="24"/>
      <c r="CD1696" s="24"/>
      <c r="CE1696" s="24"/>
    </row>
    <row r="1697" spans="46:83" x14ac:dyDescent="0.15">
      <c r="AT1697" s="24"/>
      <c r="AU1697" s="24"/>
      <c r="AV1697" s="24"/>
      <c r="AW1697" s="24"/>
      <c r="AX1697" s="24"/>
      <c r="AY1697" s="24"/>
      <c r="AZ1697" s="24"/>
      <c r="BA1697" s="24"/>
      <c r="BB1697" s="24"/>
      <c r="BC1697" s="24"/>
      <c r="BD1697" s="24"/>
      <c r="BE1697" s="24"/>
      <c r="BF1697" s="24"/>
      <c r="BG1697" s="24"/>
      <c r="BH1697" s="24"/>
      <c r="BI1697" s="24"/>
      <c r="BJ1697" s="24"/>
      <c r="BK1697" s="24"/>
      <c r="BL1697" s="24"/>
      <c r="BM1697" s="24"/>
      <c r="BN1697" s="24"/>
      <c r="BO1697" s="24"/>
      <c r="BP1697" s="24"/>
      <c r="BQ1697" s="24"/>
      <c r="BR1697" s="24"/>
      <c r="BS1697" s="24"/>
      <c r="BT1697" s="24"/>
      <c r="BU1697" s="24"/>
      <c r="BV1697" s="24"/>
      <c r="BW1697" s="24"/>
      <c r="BX1697" s="24"/>
      <c r="BY1697" s="24"/>
      <c r="BZ1697" s="24"/>
      <c r="CA1697" s="24"/>
      <c r="CB1697" s="24"/>
      <c r="CC1697" s="24"/>
      <c r="CD1697" s="24"/>
      <c r="CE1697" s="24"/>
    </row>
    <row r="1698" spans="46:83" x14ac:dyDescent="0.15">
      <c r="AT1698" s="24"/>
      <c r="AU1698" s="24"/>
      <c r="AV1698" s="24"/>
      <c r="AW1698" s="24"/>
      <c r="AX1698" s="24"/>
      <c r="AY1698" s="24"/>
      <c r="AZ1698" s="24"/>
      <c r="BA1698" s="24"/>
      <c r="BB1698" s="24"/>
      <c r="BC1698" s="24"/>
      <c r="BD1698" s="24"/>
      <c r="BE1698" s="24"/>
      <c r="BF1698" s="24"/>
      <c r="BG1698" s="24"/>
      <c r="BH1698" s="24"/>
      <c r="BI1698" s="24"/>
      <c r="BJ1698" s="24"/>
      <c r="BK1698" s="24"/>
      <c r="BL1698" s="24"/>
      <c r="BM1698" s="24"/>
      <c r="BN1698" s="24"/>
      <c r="BO1698" s="24"/>
      <c r="BP1698" s="24"/>
      <c r="BQ1698" s="24"/>
      <c r="BR1698" s="24"/>
      <c r="BS1698" s="24"/>
      <c r="BT1698" s="24"/>
      <c r="BU1698" s="24"/>
      <c r="BV1698" s="24"/>
      <c r="BW1698" s="24"/>
      <c r="BX1698" s="24"/>
      <c r="BY1698" s="24"/>
      <c r="BZ1698" s="24"/>
      <c r="CA1698" s="24"/>
      <c r="CB1698" s="24"/>
      <c r="CC1698" s="24"/>
      <c r="CD1698" s="24"/>
      <c r="CE1698" s="24"/>
    </row>
    <row r="1699" spans="46:83" x14ac:dyDescent="0.15">
      <c r="AT1699" s="24"/>
      <c r="AU1699" s="24"/>
      <c r="AV1699" s="24"/>
      <c r="AW1699" s="24"/>
      <c r="AX1699" s="24"/>
      <c r="AY1699" s="24"/>
      <c r="AZ1699" s="24"/>
      <c r="BA1699" s="24"/>
      <c r="BB1699" s="24"/>
      <c r="BC1699" s="24"/>
      <c r="BD1699" s="24"/>
      <c r="BE1699" s="24"/>
      <c r="BF1699" s="24"/>
      <c r="BG1699" s="24"/>
      <c r="BH1699" s="24"/>
      <c r="BI1699" s="24"/>
      <c r="BJ1699" s="24"/>
      <c r="BK1699" s="24"/>
      <c r="BL1699" s="24"/>
      <c r="BM1699" s="24"/>
      <c r="BN1699" s="24"/>
      <c r="BO1699" s="24"/>
      <c r="BP1699" s="24"/>
      <c r="BQ1699" s="24"/>
      <c r="BR1699" s="24"/>
      <c r="BS1699" s="24"/>
      <c r="BT1699" s="24"/>
      <c r="BU1699" s="24"/>
      <c r="BV1699" s="24"/>
      <c r="BW1699" s="24"/>
      <c r="BX1699" s="24"/>
      <c r="BY1699" s="24"/>
      <c r="BZ1699" s="24"/>
      <c r="CA1699" s="24"/>
      <c r="CB1699" s="24"/>
      <c r="CC1699" s="24"/>
      <c r="CD1699" s="24"/>
      <c r="CE1699" s="24"/>
    </row>
    <row r="1700" spans="46:83" x14ac:dyDescent="0.15">
      <c r="AT1700" s="24"/>
      <c r="AU1700" s="24"/>
      <c r="AV1700" s="24"/>
      <c r="AW1700" s="24"/>
      <c r="AX1700" s="24"/>
      <c r="AY1700" s="24"/>
      <c r="AZ1700" s="24"/>
      <c r="BA1700" s="24"/>
      <c r="BB1700" s="24"/>
      <c r="BC1700" s="24"/>
      <c r="BD1700" s="24"/>
      <c r="BE1700" s="24"/>
      <c r="BF1700" s="24"/>
      <c r="BG1700" s="24"/>
      <c r="BH1700" s="24"/>
      <c r="BI1700" s="24"/>
      <c r="BJ1700" s="24"/>
      <c r="BK1700" s="24"/>
      <c r="BL1700" s="24"/>
      <c r="BM1700" s="24"/>
      <c r="BN1700" s="24"/>
      <c r="BO1700" s="24"/>
      <c r="BP1700" s="24"/>
      <c r="BQ1700" s="24"/>
      <c r="BR1700" s="24"/>
      <c r="BS1700" s="24"/>
      <c r="BT1700" s="24"/>
      <c r="BU1700" s="24"/>
      <c r="BV1700" s="24"/>
      <c r="BW1700" s="24"/>
      <c r="BX1700" s="24"/>
      <c r="BY1700" s="24"/>
      <c r="BZ1700" s="24"/>
      <c r="CA1700" s="24"/>
      <c r="CB1700" s="24"/>
      <c r="CC1700" s="24"/>
      <c r="CD1700" s="24"/>
      <c r="CE1700" s="24"/>
    </row>
    <row r="1701" spans="46:83" x14ac:dyDescent="0.15">
      <c r="AT1701" s="24"/>
      <c r="AU1701" s="24"/>
      <c r="AV1701" s="24"/>
      <c r="AW1701" s="24"/>
      <c r="AX1701" s="24"/>
      <c r="AY1701" s="24"/>
      <c r="AZ1701" s="24"/>
      <c r="BA1701" s="24"/>
      <c r="BB1701" s="24"/>
      <c r="BC1701" s="24"/>
      <c r="BD1701" s="24"/>
      <c r="BE1701" s="24"/>
      <c r="BF1701" s="24"/>
      <c r="BG1701" s="24"/>
      <c r="BH1701" s="24"/>
      <c r="BI1701" s="24"/>
      <c r="BJ1701" s="24"/>
      <c r="BK1701" s="24"/>
      <c r="BL1701" s="24"/>
      <c r="BM1701" s="24"/>
      <c r="BN1701" s="24"/>
      <c r="BO1701" s="24"/>
      <c r="BP1701" s="24"/>
      <c r="BQ1701" s="24"/>
      <c r="BR1701" s="24"/>
      <c r="BS1701" s="24"/>
      <c r="BT1701" s="24"/>
      <c r="BU1701" s="24"/>
      <c r="BV1701" s="24"/>
      <c r="BW1701" s="24"/>
      <c r="BX1701" s="24"/>
      <c r="BY1701" s="24"/>
      <c r="BZ1701" s="24"/>
      <c r="CA1701" s="24"/>
      <c r="CB1701" s="24"/>
      <c r="CC1701" s="24"/>
      <c r="CD1701" s="24"/>
      <c r="CE1701" s="24"/>
    </row>
    <row r="1702" spans="46:83" x14ac:dyDescent="0.15">
      <c r="AT1702" s="24"/>
      <c r="AU1702" s="24"/>
      <c r="AV1702" s="24"/>
      <c r="AW1702" s="24"/>
      <c r="AX1702" s="24"/>
      <c r="AY1702" s="24"/>
      <c r="AZ1702" s="24"/>
      <c r="BA1702" s="24"/>
      <c r="BB1702" s="24"/>
      <c r="BC1702" s="24"/>
      <c r="BD1702" s="24"/>
      <c r="BE1702" s="24"/>
      <c r="BF1702" s="24"/>
      <c r="BG1702" s="24"/>
      <c r="BH1702" s="24"/>
      <c r="BI1702" s="24"/>
      <c r="BJ1702" s="24"/>
      <c r="BK1702" s="24"/>
      <c r="BL1702" s="24"/>
      <c r="BM1702" s="24"/>
      <c r="BN1702" s="24"/>
      <c r="BO1702" s="24"/>
      <c r="BP1702" s="24"/>
      <c r="BQ1702" s="24"/>
      <c r="BR1702" s="24"/>
      <c r="BS1702" s="24"/>
      <c r="BT1702" s="24"/>
      <c r="BU1702" s="24"/>
      <c r="BV1702" s="24"/>
      <c r="BW1702" s="24"/>
      <c r="BX1702" s="24"/>
      <c r="BY1702" s="24"/>
      <c r="BZ1702" s="24"/>
      <c r="CA1702" s="24"/>
      <c r="CB1702" s="24"/>
      <c r="CC1702" s="24"/>
      <c r="CD1702" s="24"/>
      <c r="CE1702" s="24"/>
    </row>
    <row r="1703" spans="46:83" x14ac:dyDescent="0.15">
      <c r="AT1703" s="24"/>
      <c r="AU1703" s="24"/>
      <c r="AV1703" s="24"/>
      <c r="AW1703" s="24"/>
      <c r="AX1703" s="24"/>
      <c r="AY1703" s="24"/>
      <c r="AZ1703" s="24"/>
      <c r="BA1703" s="24"/>
      <c r="BB1703" s="24"/>
      <c r="BC1703" s="24"/>
      <c r="BD1703" s="24"/>
      <c r="BE1703" s="24"/>
      <c r="BF1703" s="24"/>
      <c r="BG1703" s="24"/>
      <c r="BH1703" s="24"/>
      <c r="BI1703" s="24"/>
      <c r="BJ1703" s="24"/>
      <c r="BK1703" s="24"/>
      <c r="BL1703" s="24"/>
      <c r="BM1703" s="24"/>
      <c r="BN1703" s="24"/>
      <c r="BO1703" s="24"/>
      <c r="BP1703" s="24"/>
      <c r="BQ1703" s="24"/>
      <c r="BR1703" s="24"/>
      <c r="BS1703" s="24"/>
      <c r="BT1703" s="24"/>
      <c r="BU1703" s="24"/>
      <c r="BV1703" s="24"/>
      <c r="BW1703" s="24"/>
      <c r="BX1703" s="24"/>
      <c r="BY1703" s="24"/>
      <c r="BZ1703" s="24"/>
      <c r="CA1703" s="24"/>
      <c r="CB1703" s="24"/>
      <c r="CC1703" s="24"/>
      <c r="CD1703" s="24"/>
      <c r="CE1703" s="24"/>
    </row>
    <row r="1704" spans="46:83" x14ac:dyDescent="0.15">
      <c r="AT1704" s="24"/>
      <c r="AU1704" s="24"/>
      <c r="AV1704" s="24"/>
      <c r="AW1704" s="24"/>
      <c r="AX1704" s="24"/>
      <c r="AY1704" s="24"/>
      <c r="AZ1704" s="24"/>
      <c r="BA1704" s="24"/>
      <c r="BB1704" s="24"/>
      <c r="BC1704" s="24"/>
      <c r="BD1704" s="24"/>
      <c r="BE1704" s="24"/>
      <c r="BF1704" s="24"/>
      <c r="BG1704" s="24"/>
      <c r="BH1704" s="24"/>
      <c r="BI1704" s="24"/>
      <c r="BJ1704" s="24"/>
      <c r="BK1704" s="24"/>
      <c r="BL1704" s="24"/>
      <c r="BM1704" s="24"/>
      <c r="BN1704" s="24"/>
      <c r="BO1704" s="24"/>
      <c r="BP1704" s="24"/>
      <c r="BQ1704" s="24"/>
      <c r="BR1704" s="24"/>
      <c r="BS1704" s="24"/>
      <c r="BT1704" s="24"/>
      <c r="BU1704" s="24"/>
      <c r="BV1704" s="24"/>
      <c r="BW1704" s="24"/>
      <c r="BX1704" s="24"/>
      <c r="BY1704" s="24"/>
      <c r="BZ1704" s="24"/>
      <c r="CA1704" s="24"/>
      <c r="CB1704" s="24"/>
      <c r="CC1704" s="24"/>
      <c r="CD1704" s="24"/>
      <c r="CE1704" s="24"/>
    </row>
    <row r="1705" spans="46:83" x14ac:dyDescent="0.15">
      <c r="AT1705" s="24"/>
      <c r="AU1705" s="24"/>
      <c r="AV1705" s="24"/>
      <c r="AW1705" s="24"/>
      <c r="AX1705" s="24"/>
      <c r="AY1705" s="24"/>
      <c r="AZ1705" s="24"/>
      <c r="BA1705" s="24"/>
      <c r="BB1705" s="24"/>
      <c r="BC1705" s="24"/>
      <c r="BD1705" s="24"/>
      <c r="BE1705" s="24"/>
      <c r="BF1705" s="24"/>
      <c r="BG1705" s="24"/>
      <c r="BH1705" s="24"/>
      <c r="BI1705" s="24"/>
      <c r="BJ1705" s="24"/>
      <c r="BK1705" s="24"/>
      <c r="BL1705" s="24"/>
      <c r="BM1705" s="24"/>
      <c r="BN1705" s="24"/>
      <c r="BO1705" s="24"/>
      <c r="BP1705" s="24"/>
      <c r="BQ1705" s="24"/>
      <c r="BR1705" s="24"/>
      <c r="BS1705" s="24"/>
      <c r="BT1705" s="24"/>
      <c r="BU1705" s="24"/>
      <c r="BV1705" s="24"/>
      <c r="BW1705" s="24"/>
      <c r="BX1705" s="24"/>
      <c r="BY1705" s="24"/>
      <c r="BZ1705" s="24"/>
      <c r="CA1705" s="24"/>
      <c r="CB1705" s="24"/>
      <c r="CC1705" s="24"/>
      <c r="CD1705" s="24"/>
      <c r="CE1705" s="24"/>
    </row>
    <row r="1706" spans="46:83" x14ac:dyDescent="0.15">
      <c r="AT1706" s="24"/>
      <c r="AU1706" s="24"/>
      <c r="AV1706" s="24"/>
      <c r="AW1706" s="24"/>
      <c r="AX1706" s="24"/>
      <c r="AY1706" s="24"/>
      <c r="AZ1706" s="24"/>
      <c r="BA1706" s="24"/>
      <c r="BB1706" s="24"/>
      <c r="BC1706" s="24"/>
      <c r="BD1706" s="24"/>
      <c r="BE1706" s="24"/>
      <c r="BF1706" s="24"/>
      <c r="BG1706" s="24"/>
      <c r="BH1706" s="24"/>
      <c r="BI1706" s="24"/>
      <c r="BJ1706" s="24"/>
      <c r="BK1706" s="24"/>
      <c r="BL1706" s="24"/>
      <c r="BM1706" s="24"/>
      <c r="BN1706" s="24"/>
      <c r="BO1706" s="24"/>
      <c r="BP1706" s="24"/>
      <c r="BQ1706" s="24"/>
      <c r="BR1706" s="24"/>
      <c r="BS1706" s="24"/>
      <c r="BT1706" s="24"/>
      <c r="BU1706" s="24"/>
      <c r="BV1706" s="24"/>
      <c r="BW1706" s="24"/>
      <c r="BX1706" s="24"/>
      <c r="BY1706" s="24"/>
      <c r="BZ1706" s="24"/>
      <c r="CA1706" s="24"/>
      <c r="CB1706" s="24"/>
      <c r="CC1706" s="24"/>
      <c r="CD1706" s="24"/>
      <c r="CE1706" s="24"/>
    </row>
    <row r="1707" spans="46:83" x14ac:dyDescent="0.15">
      <c r="AT1707" s="24"/>
      <c r="AU1707" s="24"/>
      <c r="AV1707" s="24"/>
      <c r="AW1707" s="24"/>
      <c r="AX1707" s="24"/>
      <c r="AY1707" s="24"/>
      <c r="AZ1707" s="24"/>
      <c r="BA1707" s="24"/>
      <c r="BB1707" s="24"/>
      <c r="BC1707" s="24"/>
      <c r="BD1707" s="24"/>
      <c r="BE1707" s="24"/>
      <c r="BF1707" s="24"/>
      <c r="BG1707" s="24"/>
      <c r="BH1707" s="24"/>
      <c r="BI1707" s="24"/>
      <c r="BJ1707" s="24"/>
      <c r="BK1707" s="24"/>
      <c r="BL1707" s="24"/>
      <c r="BM1707" s="24"/>
      <c r="BN1707" s="24"/>
      <c r="BO1707" s="24"/>
      <c r="BP1707" s="24"/>
      <c r="BQ1707" s="24"/>
      <c r="BR1707" s="24"/>
      <c r="BS1707" s="24"/>
      <c r="BT1707" s="24"/>
      <c r="BU1707" s="24"/>
      <c r="BV1707" s="24"/>
      <c r="BW1707" s="24"/>
      <c r="BX1707" s="24"/>
      <c r="BY1707" s="24"/>
      <c r="BZ1707" s="24"/>
      <c r="CA1707" s="24"/>
      <c r="CB1707" s="24"/>
      <c r="CC1707" s="24"/>
      <c r="CD1707" s="24"/>
      <c r="CE1707" s="24"/>
    </row>
    <row r="1708" spans="46:83" x14ac:dyDescent="0.15">
      <c r="AT1708" s="24"/>
      <c r="AU1708" s="24"/>
      <c r="AV1708" s="24"/>
      <c r="AW1708" s="24"/>
      <c r="AX1708" s="24"/>
      <c r="AY1708" s="24"/>
      <c r="AZ1708" s="24"/>
      <c r="BA1708" s="24"/>
      <c r="BB1708" s="24"/>
      <c r="BC1708" s="24"/>
      <c r="BD1708" s="24"/>
      <c r="BE1708" s="24"/>
      <c r="BF1708" s="24"/>
      <c r="BG1708" s="24"/>
      <c r="BH1708" s="24"/>
      <c r="BI1708" s="24"/>
      <c r="BJ1708" s="24"/>
      <c r="BK1708" s="24"/>
      <c r="BL1708" s="24"/>
      <c r="BM1708" s="24"/>
      <c r="BN1708" s="24"/>
      <c r="BO1708" s="24"/>
      <c r="BP1708" s="24"/>
      <c r="BQ1708" s="24"/>
      <c r="BR1708" s="24"/>
      <c r="BS1708" s="24"/>
      <c r="BT1708" s="24"/>
      <c r="BU1708" s="24"/>
      <c r="BV1708" s="24"/>
      <c r="BW1708" s="24"/>
      <c r="BX1708" s="24"/>
      <c r="BY1708" s="24"/>
      <c r="BZ1708" s="24"/>
      <c r="CA1708" s="24"/>
      <c r="CB1708" s="24"/>
      <c r="CC1708" s="24"/>
      <c r="CD1708" s="24"/>
      <c r="CE1708" s="24"/>
    </row>
    <row r="1709" spans="46:83" x14ac:dyDescent="0.15">
      <c r="AT1709" s="24"/>
      <c r="AU1709" s="24"/>
      <c r="AV1709" s="24"/>
      <c r="AW1709" s="24"/>
      <c r="AX1709" s="24"/>
      <c r="AY1709" s="24"/>
      <c r="AZ1709" s="24"/>
      <c r="BA1709" s="24"/>
      <c r="BB1709" s="24"/>
      <c r="BC1709" s="24"/>
      <c r="BD1709" s="24"/>
      <c r="BE1709" s="24"/>
      <c r="BF1709" s="24"/>
      <c r="BG1709" s="24"/>
      <c r="BH1709" s="24"/>
      <c r="BI1709" s="24"/>
      <c r="BJ1709" s="24"/>
      <c r="BK1709" s="24"/>
      <c r="BL1709" s="24"/>
      <c r="BM1709" s="24"/>
      <c r="BN1709" s="24"/>
      <c r="BO1709" s="24"/>
      <c r="BP1709" s="24"/>
      <c r="BQ1709" s="24"/>
      <c r="BR1709" s="24"/>
      <c r="BS1709" s="24"/>
      <c r="BT1709" s="24"/>
      <c r="BU1709" s="24"/>
      <c r="BV1709" s="24"/>
      <c r="BW1709" s="24"/>
      <c r="BX1709" s="24"/>
      <c r="BY1709" s="24"/>
      <c r="BZ1709" s="24"/>
      <c r="CA1709" s="24"/>
      <c r="CB1709" s="24"/>
      <c r="CC1709" s="24"/>
      <c r="CD1709" s="24"/>
      <c r="CE1709" s="24"/>
    </row>
    <row r="1710" spans="46:83" x14ac:dyDescent="0.15">
      <c r="AT1710" s="24"/>
      <c r="AU1710" s="24"/>
      <c r="AV1710" s="24"/>
      <c r="AW1710" s="24"/>
      <c r="AX1710" s="24"/>
      <c r="AY1710" s="24"/>
      <c r="AZ1710" s="24"/>
      <c r="BA1710" s="24"/>
      <c r="BB1710" s="24"/>
      <c r="BC1710" s="24"/>
      <c r="BD1710" s="24"/>
      <c r="BE1710" s="24"/>
      <c r="BF1710" s="24"/>
      <c r="BG1710" s="24"/>
      <c r="BH1710" s="24"/>
      <c r="BI1710" s="24"/>
      <c r="BJ1710" s="24"/>
      <c r="BK1710" s="24"/>
      <c r="BL1710" s="24"/>
      <c r="BM1710" s="24"/>
      <c r="BN1710" s="24"/>
      <c r="BO1710" s="24"/>
      <c r="BP1710" s="24"/>
      <c r="BQ1710" s="24"/>
      <c r="BR1710" s="24"/>
      <c r="BS1710" s="24"/>
      <c r="BT1710" s="24"/>
      <c r="BU1710" s="24"/>
      <c r="BV1710" s="24"/>
      <c r="BW1710" s="24"/>
      <c r="BX1710" s="24"/>
      <c r="BY1710" s="24"/>
      <c r="BZ1710" s="24"/>
      <c r="CA1710" s="24"/>
      <c r="CB1710" s="24"/>
      <c r="CC1710" s="24"/>
      <c r="CD1710" s="24"/>
      <c r="CE1710" s="24"/>
    </row>
    <row r="1711" spans="46:83" x14ac:dyDescent="0.15">
      <c r="AT1711" s="24"/>
      <c r="AU1711" s="24"/>
      <c r="AV1711" s="24"/>
      <c r="AW1711" s="24"/>
      <c r="AX1711" s="24"/>
      <c r="AY1711" s="24"/>
      <c r="AZ1711" s="24"/>
      <c r="BA1711" s="24"/>
      <c r="BB1711" s="24"/>
      <c r="BC1711" s="24"/>
      <c r="BD1711" s="24"/>
      <c r="BE1711" s="24"/>
      <c r="BF1711" s="24"/>
      <c r="BG1711" s="24"/>
      <c r="BH1711" s="24"/>
      <c r="BI1711" s="24"/>
      <c r="BJ1711" s="24"/>
      <c r="BK1711" s="24"/>
      <c r="BL1711" s="24"/>
      <c r="BM1711" s="24"/>
      <c r="BN1711" s="24"/>
      <c r="BO1711" s="24"/>
      <c r="BP1711" s="24"/>
      <c r="BQ1711" s="24"/>
      <c r="BR1711" s="24"/>
      <c r="BS1711" s="24"/>
      <c r="BT1711" s="24"/>
      <c r="BU1711" s="24"/>
      <c r="BV1711" s="24"/>
      <c r="BW1711" s="24"/>
      <c r="BX1711" s="24"/>
      <c r="BY1711" s="24"/>
      <c r="BZ1711" s="24"/>
      <c r="CA1711" s="24"/>
      <c r="CB1711" s="24"/>
      <c r="CC1711" s="24"/>
      <c r="CD1711" s="24"/>
      <c r="CE1711" s="24"/>
    </row>
    <row r="1712" spans="46:83" x14ac:dyDescent="0.15">
      <c r="AT1712" s="24"/>
      <c r="AU1712" s="24"/>
      <c r="AV1712" s="24"/>
      <c r="AW1712" s="24"/>
      <c r="AX1712" s="24"/>
      <c r="AY1712" s="24"/>
      <c r="AZ1712" s="24"/>
      <c r="BA1712" s="24"/>
      <c r="BB1712" s="24"/>
      <c r="BC1712" s="24"/>
      <c r="BD1712" s="24"/>
      <c r="BE1712" s="24"/>
      <c r="BF1712" s="24"/>
      <c r="BG1712" s="24"/>
      <c r="BH1712" s="24"/>
      <c r="BI1712" s="24"/>
      <c r="BJ1712" s="24"/>
      <c r="BK1712" s="24"/>
      <c r="BL1712" s="24"/>
      <c r="BM1712" s="24"/>
      <c r="BN1712" s="24"/>
      <c r="BO1712" s="24"/>
      <c r="BP1712" s="24"/>
      <c r="BQ1712" s="24"/>
      <c r="BR1712" s="24"/>
      <c r="BS1712" s="24"/>
      <c r="BT1712" s="24"/>
      <c r="BU1712" s="24"/>
      <c r="BV1712" s="24"/>
      <c r="BW1712" s="24"/>
      <c r="BX1712" s="24"/>
      <c r="BY1712" s="24"/>
      <c r="BZ1712" s="24"/>
      <c r="CA1712" s="24"/>
      <c r="CB1712" s="24"/>
      <c r="CC1712" s="24"/>
      <c r="CD1712" s="24"/>
      <c r="CE1712" s="24"/>
    </row>
    <row r="1713" spans="46:83" x14ac:dyDescent="0.15">
      <c r="AT1713" s="24"/>
      <c r="AU1713" s="24"/>
      <c r="AV1713" s="24"/>
      <c r="AW1713" s="24"/>
      <c r="AX1713" s="24"/>
      <c r="AY1713" s="24"/>
      <c r="AZ1713" s="24"/>
      <c r="BA1713" s="24"/>
      <c r="BB1713" s="24"/>
      <c r="BC1713" s="24"/>
      <c r="BD1713" s="24"/>
      <c r="BE1713" s="24"/>
      <c r="BF1713" s="24"/>
      <c r="BG1713" s="24"/>
      <c r="BH1713" s="24"/>
      <c r="BI1713" s="24"/>
      <c r="BJ1713" s="24"/>
      <c r="BK1713" s="24"/>
      <c r="BL1713" s="24"/>
      <c r="BM1713" s="24"/>
      <c r="BN1713" s="24"/>
      <c r="BO1713" s="24"/>
      <c r="BP1713" s="24"/>
      <c r="BQ1713" s="24"/>
      <c r="BR1713" s="24"/>
      <c r="BS1713" s="24"/>
      <c r="BT1713" s="24"/>
      <c r="BU1713" s="24"/>
      <c r="BV1713" s="24"/>
      <c r="BW1713" s="24"/>
      <c r="BX1713" s="24"/>
      <c r="BY1713" s="24"/>
      <c r="BZ1713" s="24"/>
      <c r="CA1713" s="24"/>
      <c r="CB1713" s="24"/>
      <c r="CC1713" s="24"/>
      <c r="CD1713" s="24"/>
      <c r="CE1713" s="24"/>
    </row>
    <row r="1714" spans="46:83" x14ac:dyDescent="0.15">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row>
    <row r="1715" spans="46:83" x14ac:dyDescent="0.15">
      <c r="AT1715" s="24"/>
      <c r="AU1715" s="24"/>
      <c r="AV1715" s="24"/>
      <c r="AW1715" s="24"/>
      <c r="AX1715" s="24"/>
      <c r="AY1715" s="24"/>
      <c r="AZ1715" s="24"/>
      <c r="BA1715" s="24"/>
      <c r="BB1715" s="24"/>
      <c r="BC1715" s="24"/>
      <c r="BD1715" s="24"/>
      <c r="BE1715" s="24"/>
      <c r="BF1715" s="24"/>
      <c r="BG1715" s="24"/>
      <c r="BH1715" s="24"/>
      <c r="BI1715" s="24"/>
      <c r="BJ1715" s="24"/>
      <c r="BK1715" s="24"/>
      <c r="BL1715" s="24"/>
      <c r="BM1715" s="24"/>
      <c r="BN1715" s="24"/>
      <c r="BO1715" s="24"/>
      <c r="BP1715" s="24"/>
      <c r="BQ1715" s="24"/>
      <c r="BR1715" s="24"/>
      <c r="BS1715" s="24"/>
      <c r="BT1715" s="24"/>
      <c r="BU1715" s="24"/>
      <c r="BV1715" s="24"/>
      <c r="BW1715" s="24"/>
      <c r="BX1715" s="24"/>
      <c r="BY1715" s="24"/>
      <c r="BZ1715" s="24"/>
      <c r="CA1715" s="24"/>
      <c r="CB1715" s="24"/>
      <c r="CC1715" s="24"/>
      <c r="CD1715" s="24"/>
      <c r="CE1715" s="24"/>
    </row>
    <row r="1716" spans="46:83" x14ac:dyDescent="0.15">
      <c r="AT1716" s="24"/>
      <c r="AU1716" s="24"/>
      <c r="AV1716" s="24"/>
      <c r="AW1716" s="24"/>
      <c r="AX1716" s="24"/>
      <c r="AY1716" s="24"/>
      <c r="AZ1716" s="24"/>
      <c r="BA1716" s="24"/>
      <c r="BB1716" s="24"/>
      <c r="BC1716" s="24"/>
      <c r="BD1716" s="24"/>
      <c r="BE1716" s="24"/>
      <c r="BF1716" s="24"/>
      <c r="BG1716" s="24"/>
      <c r="BH1716" s="24"/>
      <c r="BI1716" s="24"/>
      <c r="BJ1716" s="24"/>
      <c r="BK1716" s="24"/>
      <c r="BL1716" s="24"/>
      <c r="BM1716" s="24"/>
      <c r="BN1716" s="24"/>
      <c r="BO1716" s="24"/>
      <c r="BP1716" s="24"/>
      <c r="BQ1716" s="24"/>
      <c r="BR1716" s="24"/>
      <c r="BS1716" s="24"/>
      <c r="BT1716" s="24"/>
      <c r="BU1716" s="24"/>
      <c r="BV1716" s="24"/>
      <c r="BW1716" s="24"/>
      <c r="BX1716" s="24"/>
      <c r="BY1716" s="24"/>
      <c r="BZ1716" s="24"/>
      <c r="CA1716" s="24"/>
      <c r="CB1716" s="24"/>
      <c r="CC1716" s="24"/>
      <c r="CD1716" s="24"/>
      <c r="CE1716" s="24"/>
    </row>
    <row r="1717" spans="46:83" x14ac:dyDescent="0.15">
      <c r="AT1717" s="24"/>
      <c r="AU1717" s="24"/>
      <c r="AV1717" s="24"/>
      <c r="AW1717" s="24"/>
      <c r="AX1717" s="24"/>
      <c r="AY1717" s="24"/>
      <c r="AZ1717" s="24"/>
      <c r="BA1717" s="24"/>
      <c r="BB1717" s="24"/>
      <c r="BC1717" s="24"/>
      <c r="BD1717" s="24"/>
      <c r="BE1717" s="24"/>
      <c r="BF1717" s="24"/>
      <c r="BG1717" s="24"/>
      <c r="BH1717" s="24"/>
      <c r="BI1717" s="24"/>
      <c r="BJ1717" s="24"/>
      <c r="BK1717" s="24"/>
      <c r="BL1717" s="24"/>
      <c r="BM1717" s="24"/>
      <c r="BN1717" s="24"/>
      <c r="BO1717" s="24"/>
      <c r="BP1717" s="24"/>
      <c r="BQ1717" s="24"/>
      <c r="BR1717" s="24"/>
      <c r="BS1717" s="24"/>
      <c r="BT1717" s="24"/>
      <c r="BU1717" s="24"/>
      <c r="BV1717" s="24"/>
      <c r="BW1717" s="24"/>
      <c r="BX1717" s="24"/>
      <c r="BY1717" s="24"/>
      <c r="BZ1717" s="24"/>
      <c r="CA1717" s="24"/>
      <c r="CB1717" s="24"/>
      <c r="CC1717" s="24"/>
      <c r="CD1717" s="24"/>
      <c r="CE1717" s="24"/>
    </row>
    <row r="1718" spans="46:83" x14ac:dyDescent="0.15">
      <c r="AT1718" s="24"/>
      <c r="AU1718" s="24"/>
      <c r="AV1718" s="24"/>
      <c r="AW1718" s="24"/>
      <c r="AX1718" s="24"/>
      <c r="AY1718" s="24"/>
      <c r="AZ1718" s="24"/>
      <c r="BA1718" s="24"/>
      <c r="BB1718" s="24"/>
      <c r="BC1718" s="24"/>
      <c r="BD1718" s="24"/>
      <c r="BE1718" s="24"/>
      <c r="BF1718" s="24"/>
      <c r="BG1718" s="24"/>
      <c r="BH1718" s="24"/>
      <c r="BI1718" s="24"/>
      <c r="BJ1718" s="24"/>
      <c r="BK1718" s="24"/>
      <c r="BL1718" s="24"/>
      <c r="BM1718" s="24"/>
      <c r="BN1718" s="24"/>
      <c r="BO1718" s="24"/>
      <c r="BP1718" s="24"/>
      <c r="BQ1718" s="24"/>
      <c r="BR1718" s="24"/>
      <c r="BS1718" s="24"/>
      <c r="BT1718" s="24"/>
      <c r="BU1718" s="24"/>
      <c r="BV1718" s="24"/>
      <c r="BW1718" s="24"/>
      <c r="BX1718" s="24"/>
      <c r="BY1718" s="24"/>
      <c r="BZ1718" s="24"/>
      <c r="CA1718" s="24"/>
      <c r="CB1718" s="24"/>
      <c r="CC1718" s="24"/>
      <c r="CD1718" s="24"/>
      <c r="CE1718" s="24"/>
    </row>
    <row r="1719" spans="46:83" x14ac:dyDescent="0.15">
      <c r="AT1719" s="24"/>
      <c r="AU1719" s="24"/>
      <c r="AV1719" s="24"/>
      <c r="AW1719" s="24"/>
      <c r="AX1719" s="24"/>
      <c r="AY1719" s="24"/>
      <c r="AZ1719" s="24"/>
      <c r="BA1719" s="24"/>
      <c r="BB1719" s="24"/>
      <c r="BC1719" s="24"/>
      <c r="BD1719" s="24"/>
      <c r="BE1719" s="24"/>
      <c r="BF1719" s="24"/>
      <c r="BG1719" s="24"/>
      <c r="BH1719" s="24"/>
      <c r="BI1719" s="24"/>
      <c r="BJ1719" s="24"/>
      <c r="BK1719" s="24"/>
      <c r="BL1719" s="24"/>
      <c r="BM1719" s="24"/>
      <c r="BN1719" s="24"/>
      <c r="BO1719" s="24"/>
      <c r="BP1719" s="24"/>
      <c r="BQ1719" s="24"/>
      <c r="BR1719" s="24"/>
      <c r="BS1719" s="24"/>
      <c r="BT1719" s="24"/>
      <c r="BU1719" s="24"/>
      <c r="BV1719" s="24"/>
      <c r="BW1719" s="24"/>
      <c r="BX1719" s="24"/>
      <c r="BY1719" s="24"/>
      <c r="BZ1719" s="24"/>
      <c r="CA1719" s="24"/>
      <c r="CB1719" s="24"/>
      <c r="CC1719" s="24"/>
      <c r="CD1719" s="24"/>
      <c r="CE1719" s="24"/>
    </row>
    <row r="1720" spans="46:83" x14ac:dyDescent="0.15">
      <c r="AT1720" s="24"/>
      <c r="AU1720" s="24"/>
      <c r="AV1720" s="24"/>
      <c r="AW1720" s="24"/>
      <c r="AX1720" s="24"/>
      <c r="AY1720" s="24"/>
      <c r="AZ1720" s="24"/>
      <c r="BA1720" s="24"/>
      <c r="BB1720" s="24"/>
      <c r="BC1720" s="24"/>
      <c r="BD1720" s="24"/>
      <c r="BE1720" s="24"/>
      <c r="BF1720" s="24"/>
      <c r="BG1720" s="24"/>
      <c r="BH1720" s="24"/>
      <c r="BI1720" s="24"/>
      <c r="BJ1720" s="24"/>
      <c r="BK1720" s="24"/>
      <c r="BL1720" s="24"/>
      <c r="BM1720" s="24"/>
      <c r="BN1720" s="24"/>
      <c r="BO1720" s="24"/>
      <c r="BP1720" s="24"/>
      <c r="BQ1720" s="24"/>
      <c r="BR1720" s="24"/>
      <c r="BS1720" s="24"/>
      <c r="BT1720" s="24"/>
      <c r="BU1720" s="24"/>
      <c r="BV1720" s="24"/>
      <c r="BW1720" s="24"/>
      <c r="BX1720" s="24"/>
      <c r="BY1720" s="24"/>
      <c r="BZ1720" s="24"/>
      <c r="CA1720" s="24"/>
      <c r="CB1720" s="24"/>
      <c r="CC1720" s="24"/>
      <c r="CD1720" s="24"/>
      <c r="CE1720" s="24"/>
    </row>
    <row r="1721" spans="46:83" x14ac:dyDescent="0.15">
      <c r="AT1721" s="24"/>
      <c r="AU1721" s="24"/>
      <c r="AV1721" s="24"/>
      <c r="AW1721" s="24"/>
      <c r="AX1721" s="24"/>
      <c r="AY1721" s="24"/>
      <c r="AZ1721" s="24"/>
      <c r="BA1721" s="24"/>
      <c r="BB1721" s="24"/>
      <c r="BC1721" s="24"/>
      <c r="BD1721" s="24"/>
      <c r="BE1721" s="24"/>
      <c r="BF1721" s="24"/>
      <c r="BG1721" s="24"/>
      <c r="BH1721" s="24"/>
      <c r="BI1721" s="24"/>
      <c r="BJ1721" s="24"/>
      <c r="BK1721" s="24"/>
      <c r="BL1721" s="24"/>
      <c r="BM1721" s="24"/>
      <c r="BN1721" s="24"/>
      <c r="BO1721" s="24"/>
      <c r="BP1721" s="24"/>
      <c r="BQ1721" s="24"/>
      <c r="BR1721" s="24"/>
      <c r="BS1721" s="24"/>
      <c r="BT1721" s="24"/>
      <c r="BU1721" s="24"/>
      <c r="BV1721" s="24"/>
      <c r="BW1721" s="24"/>
      <c r="BX1721" s="24"/>
      <c r="BY1721" s="24"/>
      <c r="BZ1721" s="24"/>
      <c r="CA1721" s="24"/>
      <c r="CB1721" s="24"/>
      <c r="CC1721" s="24"/>
      <c r="CD1721" s="24"/>
      <c r="CE1721" s="24"/>
    </row>
    <row r="1722" spans="46:83" x14ac:dyDescent="0.15">
      <c r="AT1722" s="24"/>
      <c r="AU1722" s="24"/>
      <c r="AV1722" s="24"/>
      <c r="AW1722" s="24"/>
      <c r="AX1722" s="24"/>
      <c r="AY1722" s="24"/>
      <c r="AZ1722" s="24"/>
      <c r="BA1722" s="24"/>
      <c r="BB1722" s="24"/>
      <c r="BC1722" s="24"/>
      <c r="BD1722" s="24"/>
      <c r="BE1722" s="24"/>
      <c r="BF1722" s="24"/>
      <c r="BG1722" s="24"/>
      <c r="BH1722" s="24"/>
      <c r="BI1722" s="24"/>
      <c r="BJ1722" s="24"/>
      <c r="BK1722" s="24"/>
      <c r="BL1722" s="24"/>
      <c r="BM1722" s="24"/>
      <c r="BN1722" s="24"/>
      <c r="BO1722" s="24"/>
      <c r="BP1722" s="24"/>
      <c r="BQ1722" s="24"/>
      <c r="BR1722" s="24"/>
      <c r="BS1722" s="24"/>
      <c r="BT1722" s="24"/>
      <c r="BU1722" s="24"/>
      <c r="BV1722" s="24"/>
      <c r="BW1722" s="24"/>
      <c r="BX1722" s="24"/>
      <c r="BY1722" s="24"/>
      <c r="BZ1722" s="24"/>
      <c r="CA1722" s="24"/>
      <c r="CB1722" s="24"/>
      <c r="CC1722" s="24"/>
      <c r="CD1722" s="24"/>
      <c r="CE1722" s="24"/>
    </row>
    <row r="1723" spans="46:83" x14ac:dyDescent="0.15">
      <c r="AT1723" s="24"/>
      <c r="AU1723" s="24"/>
      <c r="AV1723" s="24"/>
      <c r="AW1723" s="24"/>
      <c r="AX1723" s="24"/>
      <c r="AY1723" s="24"/>
      <c r="AZ1723" s="24"/>
      <c r="BA1723" s="24"/>
      <c r="BB1723" s="24"/>
      <c r="BC1723" s="24"/>
      <c r="BD1723" s="24"/>
      <c r="BE1723" s="24"/>
      <c r="BF1723" s="24"/>
      <c r="BG1723" s="24"/>
      <c r="BH1723" s="24"/>
      <c r="BI1723" s="24"/>
      <c r="BJ1723" s="24"/>
      <c r="BK1723" s="24"/>
      <c r="BL1723" s="24"/>
      <c r="BM1723" s="24"/>
      <c r="BN1723" s="24"/>
      <c r="BO1723" s="24"/>
      <c r="BP1723" s="24"/>
      <c r="BQ1723" s="24"/>
      <c r="BR1723" s="24"/>
      <c r="BS1723" s="24"/>
      <c r="BT1723" s="24"/>
      <c r="BU1723" s="24"/>
      <c r="BV1723" s="24"/>
      <c r="BW1723" s="24"/>
      <c r="BX1723" s="24"/>
      <c r="BY1723" s="24"/>
      <c r="BZ1723" s="24"/>
      <c r="CA1723" s="24"/>
      <c r="CB1723" s="24"/>
      <c r="CC1723" s="24"/>
      <c r="CD1723" s="24"/>
      <c r="CE1723" s="24"/>
    </row>
    <row r="1724" spans="46:83" x14ac:dyDescent="0.15">
      <c r="AT1724" s="24"/>
      <c r="AU1724" s="24"/>
      <c r="AV1724" s="24"/>
      <c r="AW1724" s="24"/>
      <c r="AX1724" s="24"/>
      <c r="AY1724" s="24"/>
      <c r="AZ1724" s="24"/>
      <c r="BA1724" s="24"/>
      <c r="BB1724" s="24"/>
      <c r="BC1724" s="24"/>
      <c r="BD1724" s="24"/>
      <c r="BE1724" s="24"/>
      <c r="BF1724" s="24"/>
      <c r="BG1724" s="24"/>
      <c r="BH1724" s="24"/>
      <c r="BI1724" s="24"/>
      <c r="BJ1724" s="24"/>
      <c r="BK1724" s="24"/>
      <c r="BL1724" s="24"/>
      <c r="BM1724" s="24"/>
      <c r="BN1724" s="24"/>
      <c r="BO1724" s="24"/>
      <c r="BP1724" s="24"/>
      <c r="BQ1724" s="24"/>
      <c r="BR1724" s="24"/>
      <c r="BS1724" s="24"/>
      <c r="BT1724" s="24"/>
      <c r="BU1724" s="24"/>
      <c r="BV1724" s="24"/>
      <c r="BW1724" s="24"/>
      <c r="BX1724" s="24"/>
      <c r="BY1724" s="24"/>
      <c r="BZ1724" s="24"/>
      <c r="CA1724" s="24"/>
      <c r="CB1724" s="24"/>
      <c r="CC1724" s="24"/>
      <c r="CD1724" s="24"/>
      <c r="CE1724" s="24"/>
    </row>
    <row r="1725" spans="46:83" x14ac:dyDescent="0.15">
      <c r="AT1725" s="24"/>
      <c r="AU1725" s="24"/>
      <c r="AV1725" s="24"/>
      <c r="AW1725" s="24"/>
      <c r="AX1725" s="24"/>
      <c r="AY1725" s="24"/>
      <c r="AZ1725" s="24"/>
      <c r="BA1725" s="24"/>
      <c r="BB1725" s="24"/>
      <c r="BC1725" s="24"/>
      <c r="BD1725" s="24"/>
      <c r="BE1725" s="24"/>
      <c r="BF1725" s="24"/>
      <c r="BG1725" s="24"/>
      <c r="BH1725" s="24"/>
      <c r="BI1725" s="24"/>
      <c r="BJ1725" s="24"/>
      <c r="BK1725" s="24"/>
      <c r="BL1725" s="24"/>
      <c r="BM1725" s="24"/>
      <c r="BN1725" s="24"/>
      <c r="BO1725" s="24"/>
      <c r="BP1725" s="24"/>
      <c r="BQ1725" s="24"/>
      <c r="BR1725" s="24"/>
      <c r="BS1725" s="24"/>
      <c r="BT1725" s="24"/>
      <c r="BU1725" s="24"/>
      <c r="BV1725" s="24"/>
      <c r="BW1725" s="24"/>
      <c r="BX1725" s="24"/>
      <c r="BY1725" s="24"/>
      <c r="BZ1725" s="24"/>
      <c r="CA1725" s="24"/>
      <c r="CB1725" s="24"/>
      <c r="CC1725" s="24"/>
      <c r="CD1725" s="24"/>
      <c r="CE1725" s="24"/>
    </row>
    <row r="1726" spans="46:83" x14ac:dyDescent="0.15">
      <c r="AT1726" s="24"/>
      <c r="AU1726" s="24"/>
      <c r="AV1726" s="24"/>
      <c r="AW1726" s="24"/>
      <c r="AX1726" s="24"/>
      <c r="AY1726" s="24"/>
      <c r="AZ1726" s="24"/>
      <c r="BA1726" s="24"/>
      <c r="BB1726" s="24"/>
      <c r="BC1726" s="24"/>
      <c r="BD1726" s="24"/>
      <c r="BE1726" s="24"/>
      <c r="BF1726" s="24"/>
      <c r="BG1726" s="24"/>
      <c r="BH1726" s="24"/>
      <c r="BI1726" s="24"/>
      <c r="BJ1726" s="24"/>
      <c r="BK1726" s="24"/>
      <c r="BL1726" s="24"/>
      <c r="BM1726" s="24"/>
      <c r="BN1726" s="24"/>
      <c r="BO1726" s="24"/>
      <c r="BP1726" s="24"/>
      <c r="BQ1726" s="24"/>
      <c r="BR1726" s="24"/>
      <c r="BS1726" s="24"/>
      <c r="BT1726" s="24"/>
      <c r="BU1726" s="24"/>
      <c r="BV1726" s="24"/>
      <c r="BW1726" s="24"/>
      <c r="BX1726" s="24"/>
      <c r="BY1726" s="24"/>
      <c r="BZ1726" s="24"/>
      <c r="CA1726" s="24"/>
      <c r="CB1726" s="24"/>
      <c r="CC1726" s="24"/>
      <c r="CD1726" s="24"/>
      <c r="CE1726" s="24"/>
    </row>
    <row r="1727" spans="46:83" x14ac:dyDescent="0.15">
      <c r="AT1727" s="24"/>
      <c r="AU1727" s="24"/>
      <c r="AV1727" s="24"/>
      <c r="AW1727" s="24"/>
      <c r="AX1727" s="24"/>
      <c r="AY1727" s="24"/>
      <c r="AZ1727" s="24"/>
      <c r="BA1727" s="24"/>
      <c r="BB1727" s="24"/>
      <c r="BC1727" s="24"/>
      <c r="BD1727" s="24"/>
      <c r="BE1727" s="24"/>
      <c r="BF1727" s="24"/>
      <c r="BG1727" s="24"/>
      <c r="BH1727" s="24"/>
      <c r="BI1727" s="24"/>
      <c r="BJ1727" s="24"/>
      <c r="BK1727" s="24"/>
      <c r="BL1727" s="24"/>
      <c r="BM1727" s="24"/>
      <c r="BN1727" s="24"/>
      <c r="BO1727" s="24"/>
      <c r="BP1727" s="24"/>
      <c r="BQ1727" s="24"/>
      <c r="BR1727" s="24"/>
      <c r="BS1727" s="24"/>
      <c r="BT1727" s="24"/>
      <c r="BU1727" s="24"/>
      <c r="BV1727" s="24"/>
      <c r="BW1727" s="24"/>
      <c r="BX1727" s="24"/>
      <c r="BY1727" s="24"/>
      <c r="BZ1727" s="24"/>
      <c r="CA1727" s="24"/>
      <c r="CB1727" s="24"/>
      <c r="CC1727" s="24"/>
      <c r="CD1727" s="24"/>
      <c r="CE1727" s="24"/>
    </row>
    <row r="1728" spans="46:83" x14ac:dyDescent="0.15">
      <c r="AT1728" s="24"/>
      <c r="AU1728" s="24"/>
      <c r="AV1728" s="24"/>
      <c r="AW1728" s="24"/>
      <c r="AX1728" s="24"/>
      <c r="AY1728" s="24"/>
      <c r="AZ1728" s="24"/>
      <c r="BA1728" s="24"/>
      <c r="BB1728" s="24"/>
      <c r="BC1728" s="24"/>
      <c r="BD1728" s="24"/>
      <c r="BE1728" s="24"/>
      <c r="BF1728" s="24"/>
      <c r="BG1728" s="24"/>
      <c r="BH1728" s="24"/>
      <c r="BI1728" s="24"/>
      <c r="BJ1728" s="24"/>
      <c r="BK1728" s="24"/>
      <c r="BL1728" s="24"/>
      <c r="BM1728" s="24"/>
      <c r="BN1728" s="24"/>
      <c r="BO1728" s="24"/>
      <c r="BP1728" s="24"/>
      <c r="BQ1728" s="24"/>
      <c r="BR1728" s="24"/>
      <c r="BS1728" s="24"/>
      <c r="BT1728" s="24"/>
      <c r="BU1728" s="24"/>
      <c r="BV1728" s="24"/>
      <c r="BW1728" s="24"/>
      <c r="BX1728" s="24"/>
      <c r="BY1728" s="24"/>
      <c r="BZ1728" s="24"/>
      <c r="CA1728" s="24"/>
      <c r="CB1728" s="24"/>
      <c r="CC1728" s="24"/>
      <c r="CD1728" s="24"/>
      <c r="CE1728" s="24"/>
    </row>
    <row r="1729" spans="46:83" x14ac:dyDescent="0.15">
      <c r="AT1729" s="24"/>
      <c r="AU1729" s="24"/>
      <c r="AV1729" s="24"/>
      <c r="AW1729" s="24"/>
      <c r="AX1729" s="24"/>
      <c r="AY1729" s="24"/>
      <c r="AZ1729" s="24"/>
      <c r="BA1729" s="24"/>
      <c r="BB1729" s="24"/>
      <c r="BC1729" s="24"/>
      <c r="BD1729" s="24"/>
      <c r="BE1729" s="24"/>
      <c r="BF1729" s="24"/>
      <c r="BG1729" s="24"/>
      <c r="BH1729" s="24"/>
      <c r="BI1729" s="24"/>
      <c r="BJ1729" s="24"/>
      <c r="BK1729" s="24"/>
      <c r="BL1729" s="24"/>
      <c r="BM1729" s="24"/>
      <c r="BN1729" s="24"/>
      <c r="BO1729" s="24"/>
      <c r="BP1729" s="24"/>
      <c r="BQ1729" s="24"/>
      <c r="BR1729" s="24"/>
      <c r="BS1729" s="24"/>
      <c r="BT1729" s="24"/>
      <c r="BU1729" s="24"/>
      <c r="BV1729" s="24"/>
      <c r="BW1729" s="24"/>
      <c r="BX1729" s="24"/>
      <c r="BY1729" s="24"/>
      <c r="BZ1729" s="24"/>
      <c r="CA1729" s="24"/>
      <c r="CB1729" s="24"/>
      <c r="CC1729" s="24"/>
      <c r="CD1729" s="24"/>
      <c r="CE1729" s="24"/>
    </row>
    <row r="1730" spans="46:83" x14ac:dyDescent="0.15">
      <c r="AT1730" s="24"/>
      <c r="AU1730" s="24"/>
      <c r="AV1730" s="24"/>
      <c r="AW1730" s="24"/>
      <c r="AX1730" s="24"/>
      <c r="AY1730" s="24"/>
      <c r="AZ1730" s="24"/>
      <c r="BA1730" s="24"/>
      <c r="BB1730" s="24"/>
      <c r="BC1730" s="24"/>
      <c r="BD1730" s="24"/>
      <c r="BE1730" s="24"/>
      <c r="BF1730" s="24"/>
      <c r="BG1730" s="24"/>
      <c r="BH1730" s="24"/>
      <c r="BI1730" s="24"/>
      <c r="BJ1730" s="24"/>
      <c r="BK1730" s="24"/>
      <c r="BL1730" s="24"/>
      <c r="BM1730" s="24"/>
      <c r="BN1730" s="24"/>
      <c r="BO1730" s="24"/>
      <c r="BP1730" s="24"/>
      <c r="BQ1730" s="24"/>
      <c r="BR1730" s="24"/>
      <c r="BS1730" s="24"/>
      <c r="BT1730" s="24"/>
      <c r="BU1730" s="24"/>
      <c r="BV1730" s="24"/>
      <c r="BW1730" s="24"/>
      <c r="BX1730" s="24"/>
      <c r="BY1730" s="24"/>
      <c r="BZ1730" s="24"/>
      <c r="CA1730" s="24"/>
      <c r="CB1730" s="24"/>
      <c r="CC1730" s="24"/>
      <c r="CD1730" s="24"/>
      <c r="CE1730" s="24"/>
    </row>
    <row r="1731" spans="46:83" x14ac:dyDescent="0.15">
      <c r="AT1731" s="24"/>
      <c r="AU1731" s="24"/>
      <c r="AV1731" s="24"/>
      <c r="AW1731" s="24"/>
      <c r="AX1731" s="24"/>
      <c r="AY1731" s="24"/>
      <c r="AZ1731" s="24"/>
      <c r="BA1731" s="24"/>
      <c r="BB1731" s="24"/>
      <c r="BC1731" s="24"/>
      <c r="BD1731" s="24"/>
      <c r="BE1731" s="24"/>
      <c r="BF1731" s="24"/>
      <c r="BG1731" s="24"/>
      <c r="BH1731" s="24"/>
      <c r="BI1731" s="24"/>
      <c r="BJ1731" s="24"/>
      <c r="BK1731" s="24"/>
      <c r="BL1731" s="24"/>
      <c r="BM1731" s="24"/>
      <c r="BN1731" s="24"/>
      <c r="BO1731" s="24"/>
      <c r="BP1731" s="24"/>
      <c r="BQ1731" s="24"/>
      <c r="BR1731" s="24"/>
      <c r="BS1731" s="24"/>
      <c r="BT1731" s="24"/>
      <c r="BU1731" s="24"/>
      <c r="BV1731" s="24"/>
      <c r="BW1731" s="24"/>
      <c r="BX1731" s="24"/>
      <c r="BY1731" s="24"/>
      <c r="BZ1731" s="24"/>
      <c r="CA1731" s="24"/>
      <c r="CB1731" s="24"/>
      <c r="CC1731" s="24"/>
      <c r="CD1731" s="24"/>
      <c r="CE1731" s="24"/>
    </row>
    <row r="1732" spans="46:83" x14ac:dyDescent="0.15">
      <c r="AT1732" s="24"/>
      <c r="AU1732" s="24"/>
      <c r="AV1732" s="24"/>
      <c r="AW1732" s="24"/>
      <c r="AX1732" s="24"/>
      <c r="AY1732" s="24"/>
      <c r="AZ1732" s="24"/>
      <c r="BA1732" s="24"/>
      <c r="BB1732" s="24"/>
      <c r="BC1732" s="24"/>
      <c r="BD1732" s="24"/>
      <c r="BE1732" s="24"/>
      <c r="BF1732" s="24"/>
      <c r="BG1732" s="24"/>
      <c r="BH1732" s="24"/>
      <c r="BI1732" s="24"/>
      <c r="BJ1732" s="24"/>
      <c r="BK1732" s="24"/>
      <c r="BL1732" s="24"/>
      <c r="BM1732" s="24"/>
      <c r="BN1732" s="24"/>
      <c r="BO1732" s="24"/>
      <c r="BP1732" s="24"/>
      <c r="BQ1732" s="24"/>
      <c r="BR1732" s="24"/>
      <c r="BS1732" s="24"/>
      <c r="BT1732" s="24"/>
      <c r="BU1732" s="24"/>
      <c r="BV1732" s="24"/>
      <c r="BW1732" s="24"/>
      <c r="BX1732" s="24"/>
      <c r="BY1732" s="24"/>
      <c r="BZ1732" s="24"/>
      <c r="CA1732" s="24"/>
      <c r="CB1732" s="24"/>
      <c r="CC1732" s="24"/>
      <c r="CD1732" s="24"/>
      <c r="CE1732" s="24"/>
    </row>
    <row r="1733" spans="46:83" x14ac:dyDescent="0.15">
      <c r="AT1733" s="24"/>
      <c r="AU1733" s="24"/>
      <c r="AV1733" s="24"/>
      <c r="AW1733" s="24"/>
      <c r="AX1733" s="24"/>
      <c r="AY1733" s="24"/>
      <c r="AZ1733" s="24"/>
      <c r="BA1733" s="24"/>
      <c r="BB1733" s="24"/>
      <c r="BC1733" s="24"/>
      <c r="BD1733" s="24"/>
      <c r="BE1733" s="24"/>
      <c r="BF1733" s="24"/>
      <c r="BG1733" s="24"/>
      <c r="BH1733" s="24"/>
      <c r="BI1733" s="24"/>
      <c r="BJ1733" s="24"/>
      <c r="BK1733" s="24"/>
      <c r="BL1733" s="24"/>
      <c r="BM1733" s="24"/>
      <c r="BN1733" s="24"/>
      <c r="BO1733" s="24"/>
      <c r="BP1733" s="24"/>
      <c r="BQ1733" s="24"/>
      <c r="BR1733" s="24"/>
      <c r="BS1733" s="24"/>
      <c r="BT1733" s="24"/>
      <c r="BU1733" s="24"/>
      <c r="BV1733" s="24"/>
      <c r="BW1733" s="24"/>
      <c r="BX1733" s="24"/>
      <c r="BY1733" s="24"/>
      <c r="BZ1733" s="24"/>
      <c r="CA1733" s="24"/>
      <c r="CB1733" s="24"/>
      <c r="CC1733" s="24"/>
      <c r="CD1733" s="24"/>
      <c r="CE1733" s="24"/>
    </row>
    <row r="1734" spans="46:83" x14ac:dyDescent="0.15">
      <c r="AT1734" s="24"/>
      <c r="AU1734" s="24"/>
      <c r="AV1734" s="24"/>
      <c r="AW1734" s="24"/>
      <c r="AX1734" s="24"/>
      <c r="AY1734" s="24"/>
      <c r="AZ1734" s="24"/>
      <c r="BA1734" s="24"/>
      <c r="BB1734" s="24"/>
      <c r="BC1734" s="24"/>
      <c r="BD1734" s="24"/>
      <c r="BE1734" s="24"/>
      <c r="BF1734" s="24"/>
      <c r="BG1734" s="24"/>
      <c r="BH1734" s="24"/>
      <c r="BI1734" s="24"/>
      <c r="BJ1734" s="24"/>
      <c r="BK1734" s="24"/>
      <c r="BL1734" s="24"/>
      <c r="BM1734" s="24"/>
      <c r="BN1734" s="24"/>
      <c r="BO1734" s="24"/>
      <c r="BP1734" s="24"/>
      <c r="BQ1734" s="24"/>
      <c r="BR1734" s="24"/>
      <c r="BS1734" s="24"/>
      <c r="BT1734" s="24"/>
      <c r="BU1734" s="24"/>
      <c r="BV1734" s="24"/>
      <c r="BW1734" s="24"/>
      <c r="BX1734" s="24"/>
      <c r="BY1734" s="24"/>
      <c r="BZ1734" s="24"/>
      <c r="CA1734" s="24"/>
      <c r="CB1734" s="24"/>
      <c r="CC1734" s="24"/>
      <c r="CD1734" s="24"/>
      <c r="CE1734" s="24"/>
    </row>
    <row r="1735" spans="46:83" x14ac:dyDescent="0.15">
      <c r="AT1735" s="24"/>
      <c r="AU1735" s="24"/>
      <c r="AV1735" s="24"/>
      <c r="AW1735" s="24"/>
      <c r="AX1735" s="24"/>
      <c r="AY1735" s="24"/>
      <c r="AZ1735" s="24"/>
      <c r="BA1735" s="24"/>
      <c r="BB1735" s="24"/>
      <c r="BC1735" s="24"/>
      <c r="BD1735" s="24"/>
      <c r="BE1735" s="24"/>
      <c r="BF1735" s="24"/>
      <c r="BG1735" s="24"/>
      <c r="BH1735" s="24"/>
      <c r="BI1735" s="24"/>
      <c r="BJ1735" s="24"/>
      <c r="BK1735" s="24"/>
      <c r="BL1735" s="24"/>
      <c r="BM1735" s="24"/>
      <c r="BN1735" s="24"/>
      <c r="BO1735" s="24"/>
      <c r="BP1735" s="24"/>
      <c r="BQ1735" s="24"/>
      <c r="BR1735" s="24"/>
      <c r="BS1735" s="24"/>
      <c r="BT1735" s="24"/>
      <c r="BU1735" s="24"/>
      <c r="BV1735" s="24"/>
      <c r="BW1735" s="24"/>
      <c r="BX1735" s="24"/>
      <c r="BY1735" s="24"/>
      <c r="BZ1735" s="24"/>
      <c r="CA1735" s="24"/>
      <c r="CB1735" s="24"/>
      <c r="CC1735" s="24"/>
      <c r="CD1735" s="24"/>
      <c r="CE1735" s="24"/>
    </row>
    <row r="1736" spans="46:83" x14ac:dyDescent="0.15">
      <c r="AT1736" s="24"/>
      <c r="AU1736" s="24"/>
      <c r="AV1736" s="24"/>
      <c r="AW1736" s="24"/>
      <c r="AX1736" s="24"/>
      <c r="AY1736" s="24"/>
      <c r="AZ1736" s="24"/>
      <c r="BA1736" s="24"/>
      <c r="BB1736" s="24"/>
      <c r="BC1736" s="24"/>
      <c r="BD1736" s="24"/>
      <c r="BE1736" s="24"/>
      <c r="BF1736" s="24"/>
      <c r="BG1736" s="24"/>
      <c r="BH1736" s="24"/>
      <c r="BI1736" s="24"/>
      <c r="BJ1736" s="24"/>
      <c r="BK1736" s="24"/>
      <c r="BL1736" s="24"/>
      <c r="BM1736" s="24"/>
      <c r="BN1736" s="24"/>
      <c r="BO1736" s="24"/>
      <c r="BP1736" s="24"/>
      <c r="BQ1736" s="24"/>
      <c r="BR1736" s="24"/>
      <c r="BS1736" s="24"/>
      <c r="BT1736" s="24"/>
      <c r="BU1736" s="24"/>
      <c r="BV1736" s="24"/>
      <c r="BW1736" s="24"/>
      <c r="BX1736" s="24"/>
      <c r="BY1736" s="24"/>
      <c r="BZ1736" s="24"/>
      <c r="CA1736" s="24"/>
      <c r="CB1736" s="24"/>
      <c r="CC1736" s="24"/>
      <c r="CD1736" s="24"/>
      <c r="CE1736" s="24"/>
    </row>
    <row r="1737" spans="46:83" x14ac:dyDescent="0.15">
      <c r="AT1737" s="24"/>
      <c r="AU1737" s="24"/>
      <c r="AV1737" s="24"/>
      <c r="AW1737" s="24"/>
      <c r="AX1737" s="24"/>
      <c r="AY1737" s="24"/>
      <c r="AZ1737" s="24"/>
      <c r="BA1737" s="24"/>
      <c r="BB1737" s="24"/>
      <c r="BC1737" s="24"/>
      <c r="BD1737" s="24"/>
      <c r="BE1737" s="24"/>
      <c r="BF1737" s="24"/>
      <c r="BG1737" s="24"/>
      <c r="BH1737" s="24"/>
      <c r="BI1737" s="24"/>
      <c r="BJ1737" s="24"/>
      <c r="BK1737" s="24"/>
      <c r="BL1737" s="24"/>
      <c r="BM1737" s="24"/>
      <c r="BN1737" s="24"/>
      <c r="BO1737" s="24"/>
      <c r="BP1737" s="24"/>
      <c r="BQ1737" s="24"/>
      <c r="BR1737" s="24"/>
      <c r="BS1737" s="24"/>
      <c r="BT1737" s="24"/>
      <c r="BU1737" s="24"/>
      <c r="BV1737" s="24"/>
      <c r="BW1737" s="24"/>
      <c r="BX1737" s="24"/>
      <c r="BY1737" s="24"/>
      <c r="BZ1737" s="24"/>
      <c r="CA1737" s="24"/>
      <c r="CB1737" s="24"/>
      <c r="CC1737" s="24"/>
      <c r="CD1737" s="24"/>
      <c r="CE1737" s="24"/>
    </row>
    <row r="1738" spans="46:83" x14ac:dyDescent="0.15">
      <c r="AT1738" s="24"/>
      <c r="AU1738" s="24"/>
      <c r="AV1738" s="24"/>
      <c r="AW1738" s="24"/>
      <c r="AX1738" s="24"/>
      <c r="AY1738" s="24"/>
      <c r="AZ1738" s="24"/>
      <c r="BA1738" s="24"/>
      <c r="BB1738" s="24"/>
      <c r="BC1738" s="24"/>
      <c r="BD1738" s="24"/>
      <c r="BE1738" s="24"/>
      <c r="BF1738" s="24"/>
      <c r="BG1738" s="24"/>
      <c r="BH1738" s="24"/>
      <c r="BI1738" s="24"/>
      <c r="BJ1738" s="24"/>
      <c r="BK1738" s="24"/>
      <c r="BL1738" s="24"/>
      <c r="BM1738" s="24"/>
      <c r="BN1738" s="24"/>
      <c r="BO1738" s="24"/>
      <c r="BP1738" s="24"/>
      <c r="BQ1738" s="24"/>
      <c r="BR1738" s="24"/>
      <c r="BS1738" s="24"/>
      <c r="BT1738" s="24"/>
      <c r="BU1738" s="24"/>
      <c r="BV1738" s="24"/>
      <c r="BW1738" s="24"/>
      <c r="BX1738" s="24"/>
      <c r="BY1738" s="24"/>
      <c r="BZ1738" s="24"/>
      <c r="CA1738" s="24"/>
      <c r="CB1738" s="24"/>
      <c r="CC1738" s="24"/>
      <c r="CD1738" s="24"/>
      <c r="CE1738" s="24"/>
    </row>
    <row r="1739" spans="46:83" x14ac:dyDescent="0.15">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row>
    <row r="1740" spans="46:83" x14ac:dyDescent="0.15">
      <c r="AT1740" s="24"/>
      <c r="AU1740" s="24"/>
      <c r="AV1740" s="24"/>
      <c r="AW1740" s="24"/>
      <c r="AX1740" s="24"/>
      <c r="AY1740" s="24"/>
      <c r="AZ1740" s="24"/>
      <c r="BA1740" s="24"/>
      <c r="BB1740" s="24"/>
      <c r="BC1740" s="24"/>
      <c r="BD1740" s="24"/>
      <c r="BE1740" s="24"/>
      <c r="BF1740" s="24"/>
      <c r="BG1740" s="24"/>
      <c r="BH1740" s="24"/>
      <c r="BI1740" s="24"/>
      <c r="BJ1740" s="24"/>
      <c r="BK1740" s="24"/>
      <c r="BL1740" s="24"/>
      <c r="BM1740" s="24"/>
      <c r="BN1740" s="24"/>
      <c r="BO1740" s="24"/>
      <c r="BP1740" s="24"/>
      <c r="BQ1740" s="24"/>
      <c r="BR1740" s="24"/>
      <c r="BS1740" s="24"/>
      <c r="BT1740" s="24"/>
      <c r="BU1740" s="24"/>
      <c r="BV1740" s="24"/>
      <c r="BW1740" s="24"/>
      <c r="BX1740" s="24"/>
      <c r="BY1740" s="24"/>
      <c r="BZ1740" s="24"/>
      <c r="CA1740" s="24"/>
      <c r="CB1740" s="24"/>
      <c r="CC1740" s="24"/>
      <c r="CD1740" s="24"/>
      <c r="CE1740" s="24"/>
    </row>
    <row r="1741" spans="46:83" x14ac:dyDescent="0.15">
      <c r="AT1741" s="24"/>
      <c r="AU1741" s="24"/>
      <c r="AV1741" s="24"/>
      <c r="AW1741" s="24"/>
      <c r="AX1741" s="24"/>
      <c r="AY1741" s="24"/>
      <c r="AZ1741" s="24"/>
      <c r="BA1741" s="24"/>
      <c r="BB1741" s="24"/>
      <c r="BC1741" s="24"/>
      <c r="BD1741" s="24"/>
      <c r="BE1741" s="24"/>
      <c r="BF1741" s="24"/>
      <c r="BG1741" s="24"/>
      <c r="BH1741" s="24"/>
      <c r="BI1741" s="24"/>
      <c r="BJ1741" s="24"/>
      <c r="BK1741" s="24"/>
      <c r="BL1741" s="24"/>
      <c r="BM1741" s="24"/>
      <c r="BN1741" s="24"/>
      <c r="BO1741" s="24"/>
      <c r="BP1741" s="24"/>
      <c r="BQ1741" s="24"/>
      <c r="BR1741" s="24"/>
      <c r="BS1741" s="24"/>
      <c r="BT1741" s="24"/>
      <c r="BU1741" s="24"/>
      <c r="BV1741" s="24"/>
      <c r="BW1741" s="24"/>
      <c r="BX1741" s="24"/>
      <c r="BY1741" s="24"/>
      <c r="BZ1741" s="24"/>
      <c r="CA1741" s="24"/>
      <c r="CB1741" s="24"/>
      <c r="CC1741" s="24"/>
      <c r="CD1741" s="24"/>
      <c r="CE1741" s="24"/>
    </row>
    <row r="1742" spans="46:83" x14ac:dyDescent="0.15">
      <c r="AT1742" s="24"/>
      <c r="AU1742" s="24"/>
      <c r="AV1742" s="24"/>
      <c r="AW1742" s="24"/>
      <c r="AX1742" s="24"/>
      <c r="AY1742" s="24"/>
      <c r="AZ1742" s="24"/>
      <c r="BA1742" s="24"/>
      <c r="BB1742" s="24"/>
      <c r="BC1742" s="24"/>
      <c r="BD1742" s="24"/>
      <c r="BE1742" s="24"/>
      <c r="BF1742" s="24"/>
      <c r="BG1742" s="24"/>
      <c r="BH1742" s="24"/>
      <c r="BI1742" s="24"/>
      <c r="BJ1742" s="24"/>
      <c r="BK1742" s="24"/>
      <c r="BL1742" s="24"/>
      <c r="BM1742" s="24"/>
      <c r="BN1742" s="24"/>
      <c r="BO1742" s="24"/>
      <c r="BP1742" s="24"/>
      <c r="BQ1742" s="24"/>
      <c r="BR1742" s="24"/>
      <c r="BS1742" s="24"/>
      <c r="BT1742" s="24"/>
      <c r="BU1742" s="24"/>
      <c r="BV1742" s="24"/>
      <c r="BW1742" s="24"/>
      <c r="BX1742" s="24"/>
      <c r="BY1742" s="24"/>
      <c r="BZ1742" s="24"/>
      <c r="CA1742" s="24"/>
      <c r="CB1742" s="24"/>
      <c r="CC1742" s="24"/>
      <c r="CD1742" s="24"/>
      <c r="CE1742" s="24"/>
    </row>
    <row r="1743" spans="46:83" x14ac:dyDescent="0.15">
      <c r="AT1743" s="24"/>
      <c r="AU1743" s="24"/>
      <c r="AV1743" s="24"/>
      <c r="AW1743" s="24"/>
      <c r="AX1743" s="24"/>
      <c r="AY1743" s="24"/>
      <c r="AZ1743" s="24"/>
      <c r="BA1743" s="24"/>
      <c r="BB1743" s="24"/>
      <c r="BC1743" s="24"/>
      <c r="BD1743" s="24"/>
      <c r="BE1743" s="24"/>
      <c r="BF1743" s="24"/>
      <c r="BG1743" s="24"/>
      <c r="BH1743" s="24"/>
      <c r="BI1743" s="24"/>
      <c r="BJ1743" s="24"/>
      <c r="BK1743" s="24"/>
      <c r="BL1743" s="24"/>
      <c r="BM1743" s="24"/>
      <c r="BN1743" s="24"/>
      <c r="BO1743" s="24"/>
      <c r="BP1743" s="24"/>
      <c r="BQ1743" s="24"/>
      <c r="BR1743" s="24"/>
      <c r="BS1743" s="24"/>
      <c r="BT1743" s="24"/>
      <c r="BU1743" s="24"/>
      <c r="BV1743" s="24"/>
      <c r="BW1743" s="24"/>
      <c r="BX1743" s="24"/>
      <c r="BY1743" s="24"/>
      <c r="BZ1743" s="24"/>
      <c r="CA1743" s="24"/>
      <c r="CB1743" s="24"/>
      <c r="CC1743" s="24"/>
      <c r="CD1743" s="24"/>
      <c r="CE1743" s="24"/>
    </row>
    <row r="1744" spans="46:83" x14ac:dyDescent="0.15">
      <c r="AT1744" s="24"/>
      <c r="AU1744" s="24"/>
      <c r="AV1744" s="24"/>
      <c r="AW1744" s="24"/>
      <c r="AX1744" s="24"/>
      <c r="AY1744" s="24"/>
      <c r="AZ1744" s="24"/>
      <c r="BA1744" s="24"/>
      <c r="BB1744" s="24"/>
      <c r="BC1744" s="24"/>
      <c r="BD1744" s="24"/>
      <c r="BE1744" s="24"/>
      <c r="BF1744" s="24"/>
      <c r="BG1744" s="24"/>
      <c r="BH1744" s="24"/>
      <c r="BI1744" s="24"/>
      <c r="BJ1744" s="24"/>
      <c r="BK1744" s="24"/>
      <c r="BL1744" s="24"/>
      <c r="BM1744" s="24"/>
      <c r="BN1744" s="24"/>
      <c r="BO1744" s="24"/>
      <c r="BP1744" s="24"/>
      <c r="BQ1744" s="24"/>
      <c r="BR1744" s="24"/>
      <c r="BS1744" s="24"/>
      <c r="BT1744" s="24"/>
      <c r="BU1744" s="24"/>
      <c r="BV1744" s="24"/>
      <c r="BW1744" s="24"/>
      <c r="BX1744" s="24"/>
      <c r="BY1744" s="24"/>
      <c r="BZ1744" s="24"/>
      <c r="CA1744" s="24"/>
      <c r="CB1744" s="24"/>
      <c r="CC1744" s="24"/>
      <c r="CD1744" s="24"/>
      <c r="CE1744" s="24"/>
    </row>
    <row r="1745" spans="46:83" x14ac:dyDescent="0.15">
      <c r="AT1745" s="24"/>
      <c r="AU1745" s="24"/>
      <c r="AV1745" s="24"/>
      <c r="AW1745" s="24"/>
      <c r="AX1745" s="24"/>
      <c r="AY1745" s="24"/>
      <c r="AZ1745" s="24"/>
      <c r="BA1745" s="24"/>
      <c r="BB1745" s="24"/>
      <c r="BC1745" s="24"/>
      <c r="BD1745" s="24"/>
      <c r="BE1745" s="24"/>
      <c r="BF1745" s="24"/>
      <c r="BG1745" s="24"/>
      <c r="BH1745" s="24"/>
      <c r="BI1745" s="24"/>
      <c r="BJ1745" s="24"/>
      <c r="BK1745" s="24"/>
      <c r="BL1745" s="24"/>
      <c r="BM1745" s="24"/>
      <c r="BN1745" s="24"/>
      <c r="BO1745" s="24"/>
      <c r="BP1745" s="24"/>
      <c r="BQ1745" s="24"/>
      <c r="BR1745" s="24"/>
      <c r="BS1745" s="24"/>
      <c r="BT1745" s="24"/>
      <c r="BU1745" s="24"/>
      <c r="BV1745" s="24"/>
      <c r="BW1745" s="24"/>
      <c r="BX1745" s="24"/>
      <c r="BY1745" s="24"/>
      <c r="BZ1745" s="24"/>
      <c r="CA1745" s="24"/>
      <c r="CB1745" s="24"/>
      <c r="CC1745" s="24"/>
      <c r="CD1745" s="24"/>
      <c r="CE1745" s="24"/>
    </row>
    <row r="1746" spans="46:83" x14ac:dyDescent="0.15">
      <c r="AT1746" s="24"/>
      <c r="AU1746" s="24"/>
      <c r="AV1746" s="24"/>
      <c r="AW1746" s="24"/>
      <c r="AX1746" s="24"/>
      <c r="AY1746" s="24"/>
      <c r="AZ1746" s="24"/>
      <c r="BA1746" s="24"/>
      <c r="BB1746" s="24"/>
      <c r="BC1746" s="24"/>
      <c r="BD1746" s="24"/>
      <c r="BE1746" s="24"/>
      <c r="BF1746" s="24"/>
      <c r="BG1746" s="24"/>
      <c r="BH1746" s="24"/>
      <c r="BI1746" s="24"/>
      <c r="BJ1746" s="24"/>
      <c r="BK1746" s="24"/>
      <c r="BL1746" s="24"/>
      <c r="BM1746" s="24"/>
      <c r="BN1746" s="24"/>
      <c r="BO1746" s="24"/>
      <c r="BP1746" s="24"/>
      <c r="BQ1746" s="24"/>
      <c r="BR1746" s="24"/>
      <c r="BS1746" s="24"/>
      <c r="BT1746" s="24"/>
      <c r="BU1746" s="24"/>
      <c r="BV1746" s="24"/>
      <c r="BW1746" s="24"/>
      <c r="BX1746" s="24"/>
      <c r="BY1746" s="24"/>
      <c r="BZ1746" s="24"/>
      <c r="CA1746" s="24"/>
      <c r="CB1746" s="24"/>
      <c r="CC1746" s="24"/>
      <c r="CD1746" s="24"/>
      <c r="CE1746" s="24"/>
    </row>
    <row r="1747" spans="46:83" x14ac:dyDescent="0.15">
      <c r="AT1747" s="24"/>
      <c r="AU1747" s="24"/>
      <c r="AV1747" s="24"/>
      <c r="AW1747" s="24"/>
      <c r="AX1747" s="24"/>
      <c r="AY1747" s="24"/>
      <c r="AZ1747" s="24"/>
      <c r="BA1747" s="24"/>
      <c r="BB1747" s="24"/>
      <c r="BC1747" s="24"/>
      <c r="BD1747" s="24"/>
      <c r="BE1747" s="24"/>
      <c r="BF1747" s="24"/>
      <c r="BG1747" s="24"/>
      <c r="BH1747" s="24"/>
      <c r="BI1747" s="24"/>
      <c r="BJ1747" s="24"/>
      <c r="BK1747" s="24"/>
      <c r="BL1747" s="24"/>
      <c r="BM1747" s="24"/>
      <c r="BN1747" s="24"/>
      <c r="BO1747" s="24"/>
      <c r="BP1747" s="24"/>
      <c r="BQ1747" s="24"/>
      <c r="BR1747" s="24"/>
      <c r="BS1747" s="24"/>
      <c r="BT1747" s="24"/>
      <c r="BU1747" s="24"/>
      <c r="BV1747" s="24"/>
      <c r="BW1747" s="24"/>
      <c r="BX1747" s="24"/>
      <c r="BY1747" s="24"/>
      <c r="BZ1747" s="24"/>
      <c r="CA1747" s="24"/>
      <c r="CB1747" s="24"/>
      <c r="CC1747" s="24"/>
      <c r="CD1747" s="24"/>
      <c r="CE1747" s="24"/>
    </row>
    <row r="1748" spans="46:83" x14ac:dyDescent="0.15">
      <c r="AT1748" s="24"/>
      <c r="AU1748" s="24"/>
      <c r="AV1748" s="24"/>
      <c r="AW1748" s="24"/>
      <c r="AX1748" s="24"/>
      <c r="AY1748" s="24"/>
      <c r="AZ1748" s="24"/>
      <c r="BA1748" s="24"/>
      <c r="BB1748" s="24"/>
      <c r="BC1748" s="24"/>
      <c r="BD1748" s="24"/>
      <c r="BE1748" s="24"/>
      <c r="BF1748" s="24"/>
      <c r="BG1748" s="24"/>
      <c r="BH1748" s="24"/>
      <c r="BI1748" s="24"/>
      <c r="BJ1748" s="24"/>
      <c r="BK1748" s="24"/>
      <c r="BL1748" s="24"/>
      <c r="BM1748" s="24"/>
      <c r="BN1748" s="24"/>
      <c r="BO1748" s="24"/>
      <c r="BP1748" s="24"/>
      <c r="BQ1748" s="24"/>
      <c r="BR1748" s="24"/>
      <c r="BS1748" s="24"/>
      <c r="BT1748" s="24"/>
      <c r="BU1748" s="24"/>
      <c r="BV1748" s="24"/>
      <c r="BW1748" s="24"/>
      <c r="BX1748" s="24"/>
      <c r="BY1748" s="24"/>
      <c r="BZ1748" s="24"/>
      <c r="CA1748" s="24"/>
      <c r="CB1748" s="24"/>
      <c r="CC1748" s="24"/>
      <c r="CD1748" s="24"/>
      <c r="CE1748" s="24"/>
    </row>
    <row r="1749" spans="46:83" x14ac:dyDescent="0.15">
      <c r="AT1749" s="24"/>
      <c r="AU1749" s="24"/>
      <c r="AV1749" s="24"/>
      <c r="AW1749" s="24"/>
      <c r="AX1749" s="24"/>
      <c r="AY1749" s="24"/>
      <c r="AZ1749" s="24"/>
      <c r="BA1749" s="24"/>
      <c r="BB1749" s="24"/>
      <c r="BC1749" s="24"/>
      <c r="BD1749" s="24"/>
      <c r="BE1749" s="24"/>
      <c r="BF1749" s="24"/>
      <c r="BG1749" s="24"/>
      <c r="BH1749" s="24"/>
      <c r="BI1749" s="24"/>
      <c r="BJ1749" s="24"/>
      <c r="BK1749" s="24"/>
      <c r="BL1749" s="24"/>
      <c r="BM1749" s="24"/>
      <c r="BN1749" s="24"/>
      <c r="BO1749" s="24"/>
      <c r="BP1749" s="24"/>
      <c r="BQ1749" s="24"/>
      <c r="BR1749" s="24"/>
      <c r="BS1749" s="24"/>
      <c r="BT1749" s="24"/>
      <c r="BU1749" s="24"/>
      <c r="BV1749" s="24"/>
      <c r="BW1749" s="24"/>
      <c r="BX1749" s="24"/>
      <c r="BY1749" s="24"/>
      <c r="BZ1749" s="24"/>
      <c r="CA1749" s="24"/>
      <c r="CB1749" s="24"/>
      <c r="CC1749" s="24"/>
      <c r="CD1749" s="24"/>
      <c r="CE1749" s="24"/>
    </row>
    <row r="1750" spans="46:83" x14ac:dyDescent="0.15">
      <c r="AT1750" s="24"/>
      <c r="AU1750" s="24"/>
      <c r="AV1750" s="24"/>
      <c r="AW1750" s="24"/>
      <c r="AX1750" s="24"/>
      <c r="AY1750" s="24"/>
      <c r="AZ1750" s="24"/>
      <c r="BA1750" s="24"/>
      <c r="BB1750" s="24"/>
      <c r="BC1750" s="24"/>
      <c r="BD1750" s="24"/>
      <c r="BE1750" s="24"/>
      <c r="BF1750" s="24"/>
      <c r="BG1750" s="24"/>
      <c r="BH1750" s="24"/>
      <c r="BI1750" s="24"/>
      <c r="BJ1750" s="24"/>
      <c r="BK1750" s="24"/>
      <c r="BL1750" s="24"/>
      <c r="BM1750" s="24"/>
      <c r="BN1750" s="24"/>
      <c r="BO1750" s="24"/>
      <c r="BP1750" s="24"/>
      <c r="BQ1750" s="24"/>
      <c r="BR1750" s="24"/>
      <c r="BS1750" s="24"/>
      <c r="BT1750" s="24"/>
      <c r="BU1750" s="24"/>
      <c r="BV1750" s="24"/>
      <c r="BW1750" s="24"/>
      <c r="BX1750" s="24"/>
      <c r="BY1750" s="24"/>
      <c r="BZ1750" s="24"/>
      <c r="CA1750" s="24"/>
      <c r="CB1750" s="24"/>
      <c r="CC1750" s="24"/>
      <c r="CD1750" s="24"/>
      <c r="CE1750" s="24"/>
    </row>
    <row r="1751" spans="46:83" x14ac:dyDescent="0.15">
      <c r="AT1751" s="24"/>
      <c r="AU1751" s="24"/>
      <c r="AV1751" s="24"/>
      <c r="AW1751" s="24"/>
      <c r="AX1751" s="24"/>
      <c r="AY1751" s="24"/>
      <c r="AZ1751" s="24"/>
      <c r="BA1751" s="24"/>
      <c r="BB1751" s="24"/>
      <c r="BC1751" s="24"/>
      <c r="BD1751" s="24"/>
      <c r="BE1751" s="24"/>
      <c r="BF1751" s="24"/>
      <c r="BG1751" s="24"/>
      <c r="BH1751" s="24"/>
      <c r="BI1751" s="24"/>
      <c r="BJ1751" s="24"/>
      <c r="BK1751" s="24"/>
      <c r="BL1751" s="24"/>
      <c r="BM1751" s="24"/>
      <c r="BN1751" s="24"/>
      <c r="BO1751" s="24"/>
      <c r="BP1751" s="24"/>
      <c r="BQ1751" s="24"/>
      <c r="BR1751" s="24"/>
      <c r="BS1751" s="24"/>
      <c r="BT1751" s="24"/>
      <c r="BU1751" s="24"/>
      <c r="BV1751" s="24"/>
      <c r="BW1751" s="24"/>
      <c r="BX1751" s="24"/>
      <c r="BY1751" s="24"/>
      <c r="BZ1751" s="24"/>
      <c r="CA1751" s="24"/>
      <c r="CB1751" s="24"/>
      <c r="CC1751" s="24"/>
      <c r="CD1751" s="24"/>
      <c r="CE1751" s="24"/>
    </row>
    <row r="1752" spans="46:83" x14ac:dyDescent="0.15">
      <c r="AT1752" s="24"/>
      <c r="AU1752" s="24"/>
      <c r="AV1752" s="24"/>
      <c r="AW1752" s="24"/>
      <c r="AX1752" s="24"/>
      <c r="AY1752" s="24"/>
      <c r="AZ1752" s="24"/>
      <c r="BA1752" s="24"/>
      <c r="BB1752" s="24"/>
      <c r="BC1752" s="24"/>
      <c r="BD1752" s="24"/>
      <c r="BE1752" s="24"/>
      <c r="BF1752" s="24"/>
      <c r="BG1752" s="24"/>
      <c r="BH1752" s="24"/>
      <c r="BI1752" s="24"/>
      <c r="BJ1752" s="24"/>
      <c r="BK1752" s="24"/>
      <c r="BL1752" s="24"/>
      <c r="BM1752" s="24"/>
      <c r="BN1752" s="24"/>
      <c r="BO1752" s="24"/>
      <c r="BP1752" s="24"/>
      <c r="BQ1752" s="24"/>
      <c r="BR1752" s="24"/>
      <c r="BS1752" s="24"/>
      <c r="BT1752" s="24"/>
      <c r="BU1752" s="24"/>
      <c r="BV1752" s="24"/>
      <c r="BW1752" s="24"/>
      <c r="BX1752" s="24"/>
      <c r="BY1752" s="24"/>
      <c r="BZ1752" s="24"/>
      <c r="CA1752" s="24"/>
      <c r="CB1752" s="24"/>
      <c r="CC1752" s="24"/>
      <c r="CD1752" s="24"/>
      <c r="CE1752" s="24"/>
    </row>
    <row r="1753" spans="46:83" x14ac:dyDescent="0.15">
      <c r="AT1753" s="24"/>
      <c r="AU1753" s="24"/>
      <c r="AV1753" s="24"/>
      <c r="AW1753" s="24"/>
      <c r="AX1753" s="24"/>
      <c r="AY1753" s="24"/>
      <c r="AZ1753" s="24"/>
      <c r="BA1753" s="24"/>
      <c r="BB1753" s="24"/>
      <c r="BC1753" s="24"/>
      <c r="BD1753" s="24"/>
      <c r="BE1753" s="24"/>
      <c r="BF1753" s="24"/>
      <c r="BG1753" s="24"/>
      <c r="BH1753" s="24"/>
      <c r="BI1753" s="24"/>
      <c r="BJ1753" s="24"/>
      <c r="BK1753" s="24"/>
      <c r="BL1753" s="24"/>
      <c r="BM1753" s="24"/>
      <c r="BN1753" s="24"/>
      <c r="BO1753" s="24"/>
      <c r="BP1753" s="24"/>
      <c r="BQ1753" s="24"/>
      <c r="BR1753" s="24"/>
      <c r="BS1753" s="24"/>
      <c r="BT1753" s="24"/>
      <c r="BU1753" s="24"/>
      <c r="BV1753" s="24"/>
      <c r="BW1753" s="24"/>
      <c r="BX1753" s="24"/>
      <c r="BY1753" s="24"/>
      <c r="BZ1753" s="24"/>
      <c r="CA1753" s="24"/>
      <c r="CB1753" s="24"/>
      <c r="CC1753" s="24"/>
      <c r="CD1753" s="24"/>
      <c r="CE1753" s="24"/>
    </row>
    <row r="1754" spans="46:83" x14ac:dyDescent="0.15">
      <c r="AT1754" s="24"/>
      <c r="AU1754" s="24"/>
      <c r="AV1754" s="24"/>
      <c r="AW1754" s="24"/>
      <c r="AX1754" s="24"/>
      <c r="AY1754" s="24"/>
      <c r="AZ1754" s="24"/>
      <c r="BA1754" s="24"/>
      <c r="BB1754" s="24"/>
      <c r="BC1754" s="24"/>
      <c r="BD1754" s="24"/>
      <c r="BE1754" s="24"/>
      <c r="BF1754" s="24"/>
      <c r="BG1754" s="24"/>
      <c r="BH1754" s="24"/>
      <c r="BI1754" s="24"/>
      <c r="BJ1754" s="24"/>
      <c r="BK1754" s="24"/>
      <c r="BL1754" s="24"/>
      <c r="BM1754" s="24"/>
      <c r="BN1754" s="24"/>
      <c r="BO1754" s="24"/>
      <c r="BP1754" s="24"/>
      <c r="BQ1754" s="24"/>
      <c r="BR1754" s="24"/>
      <c r="BS1754" s="24"/>
      <c r="BT1754" s="24"/>
      <c r="BU1754" s="24"/>
      <c r="BV1754" s="24"/>
      <c r="BW1754" s="24"/>
      <c r="BX1754" s="24"/>
      <c r="BY1754" s="24"/>
      <c r="BZ1754" s="24"/>
      <c r="CA1754" s="24"/>
      <c r="CB1754" s="24"/>
      <c r="CC1754" s="24"/>
      <c r="CD1754" s="24"/>
      <c r="CE1754" s="24"/>
    </row>
    <row r="1755" spans="46:83" x14ac:dyDescent="0.15">
      <c r="AT1755" s="24"/>
      <c r="AU1755" s="24"/>
      <c r="AV1755" s="24"/>
      <c r="AW1755" s="24"/>
      <c r="AX1755" s="24"/>
      <c r="AY1755" s="24"/>
      <c r="AZ1755" s="24"/>
      <c r="BA1755" s="24"/>
      <c r="BB1755" s="24"/>
      <c r="BC1755" s="24"/>
      <c r="BD1755" s="24"/>
      <c r="BE1755" s="24"/>
      <c r="BF1755" s="24"/>
      <c r="BG1755" s="24"/>
      <c r="BH1755" s="24"/>
      <c r="BI1755" s="24"/>
      <c r="BJ1755" s="24"/>
      <c r="BK1755" s="24"/>
      <c r="BL1755" s="24"/>
      <c r="BM1755" s="24"/>
      <c r="BN1755" s="24"/>
      <c r="BO1755" s="24"/>
      <c r="BP1755" s="24"/>
      <c r="BQ1755" s="24"/>
      <c r="BR1755" s="24"/>
      <c r="BS1755" s="24"/>
      <c r="BT1755" s="24"/>
      <c r="BU1755" s="24"/>
      <c r="BV1755" s="24"/>
      <c r="BW1755" s="24"/>
      <c r="BX1755" s="24"/>
      <c r="BY1755" s="24"/>
      <c r="BZ1755" s="24"/>
      <c r="CA1755" s="24"/>
      <c r="CB1755" s="24"/>
      <c r="CC1755" s="24"/>
      <c r="CD1755" s="24"/>
      <c r="CE1755" s="24"/>
    </row>
    <row r="1756" spans="46:83" x14ac:dyDescent="0.15">
      <c r="AT1756" s="24"/>
      <c r="AU1756" s="24"/>
      <c r="AV1756" s="24"/>
      <c r="AW1756" s="24"/>
      <c r="AX1756" s="24"/>
      <c r="AY1756" s="24"/>
      <c r="AZ1756" s="24"/>
      <c r="BA1756" s="24"/>
      <c r="BB1756" s="24"/>
      <c r="BC1756" s="24"/>
      <c r="BD1756" s="24"/>
      <c r="BE1756" s="24"/>
      <c r="BF1756" s="24"/>
      <c r="BG1756" s="24"/>
      <c r="BH1756" s="24"/>
      <c r="BI1756" s="24"/>
      <c r="BJ1756" s="24"/>
      <c r="BK1756" s="24"/>
      <c r="BL1756" s="24"/>
      <c r="BM1756" s="24"/>
      <c r="BN1756" s="24"/>
      <c r="BO1756" s="24"/>
      <c r="BP1756" s="24"/>
      <c r="BQ1756" s="24"/>
      <c r="BR1756" s="24"/>
      <c r="BS1756" s="24"/>
      <c r="BT1756" s="24"/>
      <c r="BU1756" s="24"/>
      <c r="BV1756" s="24"/>
      <c r="BW1756" s="24"/>
      <c r="BX1756" s="24"/>
      <c r="BY1756" s="24"/>
      <c r="BZ1756" s="24"/>
      <c r="CA1756" s="24"/>
      <c r="CB1756" s="24"/>
      <c r="CC1756" s="24"/>
      <c r="CD1756" s="24"/>
      <c r="CE1756" s="24"/>
    </row>
    <row r="1757" spans="46:83" x14ac:dyDescent="0.15">
      <c r="AT1757" s="24"/>
      <c r="AU1757" s="24"/>
      <c r="AV1757" s="24"/>
      <c r="AW1757" s="24"/>
      <c r="AX1757" s="24"/>
      <c r="AY1757" s="24"/>
      <c r="AZ1757" s="24"/>
      <c r="BA1757" s="24"/>
      <c r="BB1757" s="24"/>
      <c r="BC1757" s="24"/>
      <c r="BD1757" s="24"/>
      <c r="BE1757" s="24"/>
      <c r="BF1757" s="24"/>
      <c r="BG1757" s="24"/>
      <c r="BH1757" s="24"/>
      <c r="BI1757" s="24"/>
      <c r="BJ1757" s="24"/>
      <c r="BK1757" s="24"/>
      <c r="BL1757" s="24"/>
      <c r="BM1757" s="24"/>
      <c r="BN1757" s="24"/>
      <c r="BO1757" s="24"/>
      <c r="BP1757" s="24"/>
      <c r="BQ1757" s="24"/>
      <c r="BR1757" s="24"/>
      <c r="BS1757" s="24"/>
      <c r="BT1757" s="24"/>
      <c r="BU1757" s="24"/>
      <c r="BV1757" s="24"/>
      <c r="BW1757" s="24"/>
      <c r="BX1757" s="24"/>
      <c r="BY1757" s="24"/>
      <c r="BZ1757" s="24"/>
      <c r="CA1757" s="24"/>
      <c r="CB1757" s="24"/>
      <c r="CC1757" s="24"/>
      <c r="CD1757" s="24"/>
      <c r="CE1757" s="24"/>
    </row>
    <row r="1758" spans="46:83" x14ac:dyDescent="0.15">
      <c r="AT1758" s="24"/>
      <c r="AU1758" s="24"/>
      <c r="AV1758" s="24"/>
      <c r="AW1758" s="24"/>
      <c r="AX1758" s="24"/>
      <c r="AY1758" s="24"/>
      <c r="AZ1758" s="24"/>
      <c r="BA1758" s="24"/>
      <c r="BB1758" s="24"/>
      <c r="BC1758" s="24"/>
      <c r="BD1758" s="24"/>
      <c r="BE1758" s="24"/>
      <c r="BF1758" s="24"/>
      <c r="BG1758" s="24"/>
      <c r="BH1758" s="24"/>
      <c r="BI1758" s="24"/>
      <c r="BJ1758" s="24"/>
      <c r="BK1758" s="24"/>
      <c r="BL1758" s="24"/>
      <c r="BM1758" s="24"/>
      <c r="BN1758" s="24"/>
      <c r="BO1758" s="24"/>
      <c r="BP1758" s="24"/>
      <c r="BQ1758" s="24"/>
      <c r="BR1758" s="24"/>
      <c r="BS1758" s="24"/>
      <c r="BT1758" s="24"/>
      <c r="BU1758" s="24"/>
      <c r="BV1758" s="24"/>
      <c r="BW1758" s="24"/>
      <c r="BX1758" s="24"/>
      <c r="BY1758" s="24"/>
      <c r="BZ1758" s="24"/>
      <c r="CA1758" s="24"/>
      <c r="CB1758" s="24"/>
      <c r="CC1758" s="24"/>
      <c r="CD1758" s="24"/>
      <c r="CE1758" s="24"/>
    </row>
    <row r="1759" spans="46:83" x14ac:dyDescent="0.15">
      <c r="AT1759" s="24"/>
      <c r="AU1759" s="24"/>
      <c r="AV1759" s="24"/>
      <c r="AW1759" s="24"/>
      <c r="AX1759" s="24"/>
      <c r="AY1759" s="24"/>
      <c r="AZ1759" s="24"/>
      <c r="BA1759" s="24"/>
      <c r="BB1759" s="24"/>
      <c r="BC1759" s="24"/>
      <c r="BD1759" s="24"/>
      <c r="BE1759" s="24"/>
      <c r="BF1759" s="24"/>
      <c r="BG1759" s="24"/>
      <c r="BH1759" s="24"/>
      <c r="BI1759" s="24"/>
      <c r="BJ1759" s="24"/>
      <c r="BK1759" s="24"/>
      <c r="BL1759" s="24"/>
      <c r="BM1759" s="24"/>
      <c r="BN1759" s="24"/>
      <c r="BO1759" s="24"/>
      <c r="BP1759" s="24"/>
      <c r="BQ1759" s="24"/>
      <c r="BR1759" s="24"/>
      <c r="BS1759" s="24"/>
      <c r="BT1759" s="24"/>
      <c r="BU1759" s="24"/>
      <c r="BV1759" s="24"/>
      <c r="BW1759" s="24"/>
      <c r="BX1759" s="24"/>
      <c r="BY1759" s="24"/>
      <c r="BZ1759" s="24"/>
      <c r="CA1759" s="24"/>
      <c r="CB1759" s="24"/>
      <c r="CC1759" s="24"/>
      <c r="CD1759" s="24"/>
      <c r="CE1759" s="24"/>
    </row>
    <row r="1760" spans="46:83" x14ac:dyDescent="0.15">
      <c r="AT1760" s="24"/>
      <c r="AU1760" s="24"/>
      <c r="AV1760" s="24"/>
      <c r="AW1760" s="24"/>
      <c r="AX1760" s="24"/>
      <c r="AY1760" s="24"/>
      <c r="AZ1760" s="24"/>
      <c r="BA1760" s="24"/>
      <c r="BB1760" s="24"/>
      <c r="BC1760" s="24"/>
      <c r="BD1760" s="24"/>
      <c r="BE1760" s="24"/>
      <c r="BF1760" s="24"/>
      <c r="BG1760" s="24"/>
      <c r="BH1760" s="24"/>
      <c r="BI1760" s="24"/>
      <c r="BJ1760" s="24"/>
      <c r="BK1760" s="24"/>
      <c r="BL1760" s="24"/>
      <c r="BM1760" s="24"/>
      <c r="BN1760" s="24"/>
      <c r="BO1760" s="24"/>
      <c r="BP1760" s="24"/>
      <c r="BQ1760" s="24"/>
      <c r="BR1760" s="24"/>
      <c r="BS1760" s="24"/>
      <c r="BT1760" s="24"/>
      <c r="BU1760" s="24"/>
      <c r="BV1760" s="24"/>
      <c r="BW1760" s="24"/>
      <c r="BX1760" s="24"/>
      <c r="BY1760" s="24"/>
      <c r="BZ1760" s="24"/>
      <c r="CA1760" s="24"/>
      <c r="CB1760" s="24"/>
      <c r="CC1760" s="24"/>
      <c r="CD1760" s="24"/>
      <c r="CE1760" s="24"/>
    </row>
    <row r="1761" spans="46:83" x14ac:dyDescent="0.15">
      <c r="AT1761" s="24"/>
      <c r="AU1761" s="24"/>
      <c r="AV1761" s="24"/>
      <c r="AW1761" s="24"/>
      <c r="AX1761" s="24"/>
      <c r="AY1761" s="24"/>
      <c r="AZ1761" s="24"/>
      <c r="BA1761" s="24"/>
      <c r="BB1761" s="24"/>
      <c r="BC1761" s="24"/>
      <c r="BD1761" s="24"/>
      <c r="BE1761" s="24"/>
      <c r="BF1761" s="24"/>
      <c r="BG1761" s="24"/>
      <c r="BH1761" s="24"/>
      <c r="BI1761" s="24"/>
      <c r="BJ1761" s="24"/>
      <c r="BK1761" s="24"/>
      <c r="BL1761" s="24"/>
      <c r="BM1761" s="24"/>
      <c r="BN1761" s="24"/>
      <c r="BO1761" s="24"/>
      <c r="BP1761" s="24"/>
      <c r="BQ1761" s="24"/>
      <c r="BR1761" s="24"/>
      <c r="BS1761" s="24"/>
      <c r="BT1761" s="24"/>
      <c r="BU1761" s="24"/>
      <c r="BV1761" s="24"/>
      <c r="BW1761" s="24"/>
      <c r="BX1761" s="24"/>
      <c r="BY1761" s="24"/>
      <c r="BZ1761" s="24"/>
      <c r="CA1761" s="24"/>
      <c r="CB1761" s="24"/>
      <c r="CC1761" s="24"/>
      <c r="CD1761" s="24"/>
      <c r="CE1761" s="24"/>
    </row>
    <row r="1762" spans="46:83" x14ac:dyDescent="0.15">
      <c r="AT1762" s="24"/>
      <c r="AU1762" s="24"/>
      <c r="AV1762" s="24"/>
      <c r="AW1762" s="24"/>
      <c r="AX1762" s="24"/>
      <c r="AY1762" s="24"/>
      <c r="AZ1762" s="24"/>
      <c r="BA1762" s="24"/>
      <c r="BB1762" s="24"/>
      <c r="BC1762" s="24"/>
      <c r="BD1762" s="24"/>
      <c r="BE1762" s="24"/>
      <c r="BF1762" s="24"/>
      <c r="BG1762" s="24"/>
      <c r="BH1762" s="24"/>
      <c r="BI1762" s="24"/>
      <c r="BJ1762" s="24"/>
      <c r="BK1762" s="24"/>
      <c r="BL1762" s="24"/>
      <c r="BM1762" s="24"/>
      <c r="BN1762" s="24"/>
      <c r="BO1762" s="24"/>
      <c r="BP1762" s="24"/>
      <c r="BQ1762" s="24"/>
      <c r="BR1762" s="24"/>
      <c r="BS1762" s="24"/>
      <c r="BT1762" s="24"/>
      <c r="BU1762" s="24"/>
      <c r="BV1762" s="24"/>
      <c r="BW1762" s="24"/>
      <c r="BX1762" s="24"/>
      <c r="BY1762" s="24"/>
      <c r="BZ1762" s="24"/>
      <c r="CA1762" s="24"/>
      <c r="CB1762" s="24"/>
      <c r="CC1762" s="24"/>
      <c r="CD1762" s="24"/>
      <c r="CE1762" s="24"/>
    </row>
    <row r="1763" spans="46:83" x14ac:dyDescent="0.15">
      <c r="AT1763" s="24"/>
      <c r="AU1763" s="24"/>
      <c r="AV1763" s="24"/>
      <c r="AW1763" s="24"/>
      <c r="AX1763" s="24"/>
      <c r="AY1763" s="24"/>
      <c r="AZ1763" s="24"/>
      <c r="BA1763" s="24"/>
      <c r="BB1763" s="24"/>
      <c r="BC1763" s="24"/>
      <c r="BD1763" s="24"/>
      <c r="BE1763" s="24"/>
      <c r="BF1763" s="24"/>
      <c r="BG1763" s="24"/>
      <c r="BH1763" s="24"/>
      <c r="BI1763" s="24"/>
      <c r="BJ1763" s="24"/>
      <c r="BK1763" s="24"/>
      <c r="BL1763" s="24"/>
      <c r="BM1763" s="24"/>
      <c r="BN1763" s="24"/>
      <c r="BO1763" s="24"/>
      <c r="BP1763" s="24"/>
      <c r="BQ1763" s="24"/>
      <c r="BR1763" s="24"/>
      <c r="BS1763" s="24"/>
      <c r="BT1763" s="24"/>
      <c r="BU1763" s="24"/>
      <c r="BV1763" s="24"/>
      <c r="BW1763" s="24"/>
      <c r="BX1763" s="24"/>
      <c r="BY1763" s="24"/>
      <c r="BZ1763" s="24"/>
      <c r="CA1763" s="24"/>
      <c r="CB1763" s="24"/>
      <c r="CC1763" s="24"/>
      <c r="CD1763" s="24"/>
      <c r="CE1763" s="24"/>
    </row>
    <row r="1764" spans="46:83" x14ac:dyDescent="0.15">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row>
    <row r="1765" spans="46:83" x14ac:dyDescent="0.15">
      <c r="AT1765" s="24"/>
      <c r="AU1765" s="24"/>
      <c r="AV1765" s="24"/>
      <c r="AW1765" s="24"/>
      <c r="AX1765" s="24"/>
      <c r="AY1765" s="24"/>
      <c r="AZ1765" s="24"/>
      <c r="BA1765" s="24"/>
      <c r="BB1765" s="24"/>
      <c r="BC1765" s="24"/>
      <c r="BD1765" s="24"/>
      <c r="BE1765" s="24"/>
      <c r="BF1765" s="24"/>
      <c r="BG1765" s="24"/>
      <c r="BH1765" s="24"/>
      <c r="BI1765" s="24"/>
      <c r="BJ1765" s="24"/>
      <c r="BK1765" s="24"/>
      <c r="BL1765" s="24"/>
      <c r="BM1765" s="24"/>
      <c r="BN1765" s="24"/>
      <c r="BO1765" s="24"/>
      <c r="BP1765" s="24"/>
      <c r="BQ1765" s="24"/>
      <c r="BR1765" s="24"/>
      <c r="BS1765" s="24"/>
      <c r="BT1765" s="24"/>
      <c r="BU1765" s="24"/>
      <c r="BV1765" s="24"/>
      <c r="BW1765" s="24"/>
      <c r="BX1765" s="24"/>
      <c r="BY1765" s="24"/>
      <c r="BZ1765" s="24"/>
      <c r="CA1765" s="24"/>
      <c r="CB1765" s="24"/>
      <c r="CC1765" s="24"/>
      <c r="CD1765" s="24"/>
      <c r="CE1765" s="24"/>
    </row>
    <row r="1766" spans="46:83" x14ac:dyDescent="0.15">
      <c r="AT1766" s="24"/>
      <c r="AU1766" s="24"/>
      <c r="AV1766" s="24"/>
      <c r="AW1766" s="24"/>
      <c r="AX1766" s="24"/>
      <c r="AY1766" s="24"/>
      <c r="AZ1766" s="24"/>
      <c r="BA1766" s="24"/>
      <c r="BB1766" s="24"/>
      <c r="BC1766" s="24"/>
      <c r="BD1766" s="24"/>
      <c r="BE1766" s="24"/>
      <c r="BF1766" s="24"/>
      <c r="BG1766" s="24"/>
      <c r="BH1766" s="24"/>
      <c r="BI1766" s="24"/>
      <c r="BJ1766" s="24"/>
      <c r="BK1766" s="24"/>
      <c r="BL1766" s="24"/>
      <c r="BM1766" s="24"/>
      <c r="BN1766" s="24"/>
      <c r="BO1766" s="24"/>
      <c r="BP1766" s="24"/>
      <c r="BQ1766" s="24"/>
      <c r="BR1766" s="24"/>
      <c r="BS1766" s="24"/>
      <c r="BT1766" s="24"/>
      <c r="BU1766" s="24"/>
      <c r="BV1766" s="24"/>
      <c r="BW1766" s="24"/>
      <c r="BX1766" s="24"/>
      <c r="BY1766" s="24"/>
      <c r="BZ1766" s="24"/>
      <c r="CA1766" s="24"/>
      <c r="CB1766" s="24"/>
      <c r="CC1766" s="24"/>
      <c r="CD1766" s="24"/>
      <c r="CE1766" s="24"/>
    </row>
    <row r="1767" spans="46:83" x14ac:dyDescent="0.15">
      <c r="AT1767" s="24"/>
      <c r="AU1767" s="24"/>
      <c r="AV1767" s="24"/>
      <c r="AW1767" s="24"/>
      <c r="AX1767" s="24"/>
      <c r="AY1767" s="24"/>
      <c r="AZ1767" s="24"/>
      <c r="BA1767" s="24"/>
      <c r="BB1767" s="24"/>
      <c r="BC1767" s="24"/>
      <c r="BD1767" s="24"/>
      <c r="BE1767" s="24"/>
      <c r="BF1767" s="24"/>
      <c r="BG1767" s="24"/>
      <c r="BH1767" s="24"/>
      <c r="BI1767" s="24"/>
      <c r="BJ1767" s="24"/>
      <c r="BK1767" s="24"/>
      <c r="BL1767" s="24"/>
      <c r="BM1767" s="24"/>
      <c r="BN1767" s="24"/>
      <c r="BO1767" s="24"/>
      <c r="BP1767" s="24"/>
      <c r="BQ1767" s="24"/>
      <c r="BR1767" s="24"/>
      <c r="BS1767" s="24"/>
      <c r="BT1767" s="24"/>
      <c r="BU1767" s="24"/>
      <c r="BV1767" s="24"/>
      <c r="BW1767" s="24"/>
      <c r="BX1767" s="24"/>
      <c r="BY1767" s="24"/>
      <c r="BZ1767" s="24"/>
      <c r="CA1767" s="24"/>
      <c r="CB1767" s="24"/>
      <c r="CC1767" s="24"/>
      <c r="CD1767" s="24"/>
      <c r="CE1767" s="24"/>
    </row>
    <row r="1768" spans="46:83" x14ac:dyDescent="0.15">
      <c r="AT1768" s="24"/>
      <c r="AU1768" s="24"/>
      <c r="AV1768" s="24"/>
      <c r="AW1768" s="24"/>
      <c r="AX1768" s="24"/>
      <c r="AY1768" s="24"/>
      <c r="AZ1768" s="24"/>
      <c r="BA1768" s="24"/>
      <c r="BB1768" s="24"/>
      <c r="BC1768" s="24"/>
      <c r="BD1768" s="24"/>
      <c r="BE1768" s="24"/>
      <c r="BF1768" s="24"/>
      <c r="BG1768" s="24"/>
      <c r="BH1768" s="24"/>
      <c r="BI1768" s="24"/>
      <c r="BJ1768" s="24"/>
      <c r="BK1768" s="24"/>
      <c r="BL1768" s="24"/>
      <c r="BM1768" s="24"/>
      <c r="BN1768" s="24"/>
      <c r="BO1768" s="24"/>
      <c r="BP1768" s="24"/>
      <c r="BQ1768" s="24"/>
      <c r="BR1768" s="24"/>
      <c r="BS1768" s="24"/>
      <c r="BT1768" s="24"/>
      <c r="BU1768" s="24"/>
      <c r="BV1768" s="24"/>
      <c r="BW1768" s="24"/>
      <c r="BX1768" s="24"/>
      <c r="BY1768" s="24"/>
      <c r="BZ1768" s="24"/>
      <c r="CA1768" s="24"/>
      <c r="CB1768" s="24"/>
      <c r="CC1768" s="24"/>
      <c r="CD1768" s="24"/>
      <c r="CE1768" s="24"/>
    </row>
    <row r="1769" spans="46:83" x14ac:dyDescent="0.15">
      <c r="AT1769" s="24"/>
      <c r="AU1769" s="24"/>
      <c r="AV1769" s="24"/>
      <c r="AW1769" s="24"/>
      <c r="AX1769" s="24"/>
      <c r="AY1769" s="24"/>
      <c r="AZ1769" s="24"/>
      <c r="BA1769" s="24"/>
      <c r="BB1769" s="24"/>
      <c r="BC1769" s="24"/>
      <c r="BD1769" s="24"/>
      <c r="BE1769" s="24"/>
      <c r="BF1769" s="24"/>
      <c r="BG1769" s="24"/>
      <c r="BH1769" s="24"/>
      <c r="BI1769" s="24"/>
      <c r="BJ1769" s="24"/>
      <c r="BK1769" s="24"/>
      <c r="BL1769" s="24"/>
      <c r="BM1769" s="24"/>
      <c r="BN1769" s="24"/>
      <c r="BO1769" s="24"/>
      <c r="BP1769" s="24"/>
      <c r="BQ1769" s="24"/>
      <c r="BR1769" s="24"/>
      <c r="BS1769" s="24"/>
      <c r="BT1769" s="24"/>
      <c r="BU1769" s="24"/>
      <c r="BV1769" s="24"/>
      <c r="BW1769" s="24"/>
      <c r="BX1769" s="24"/>
      <c r="BY1769" s="24"/>
      <c r="BZ1769" s="24"/>
      <c r="CA1769" s="24"/>
      <c r="CB1769" s="24"/>
      <c r="CC1769" s="24"/>
      <c r="CD1769" s="24"/>
      <c r="CE1769" s="24"/>
    </row>
    <row r="1770" spans="46:83" x14ac:dyDescent="0.15">
      <c r="AT1770" s="24"/>
      <c r="AU1770" s="24"/>
      <c r="AV1770" s="24"/>
      <c r="AW1770" s="24"/>
      <c r="AX1770" s="24"/>
      <c r="AY1770" s="24"/>
      <c r="AZ1770" s="24"/>
      <c r="BA1770" s="24"/>
      <c r="BB1770" s="24"/>
      <c r="BC1770" s="24"/>
      <c r="BD1770" s="24"/>
      <c r="BE1770" s="24"/>
      <c r="BF1770" s="24"/>
      <c r="BG1770" s="24"/>
      <c r="BH1770" s="24"/>
      <c r="BI1770" s="24"/>
      <c r="BJ1770" s="24"/>
      <c r="BK1770" s="24"/>
      <c r="BL1770" s="24"/>
      <c r="BM1770" s="24"/>
      <c r="BN1770" s="24"/>
      <c r="BO1770" s="24"/>
      <c r="BP1770" s="24"/>
      <c r="BQ1770" s="24"/>
      <c r="BR1770" s="24"/>
      <c r="BS1770" s="24"/>
      <c r="BT1770" s="24"/>
      <c r="BU1770" s="24"/>
      <c r="BV1770" s="24"/>
      <c r="BW1770" s="24"/>
      <c r="BX1770" s="24"/>
      <c r="BY1770" s="24"/>
      <c r="BZ1770" s="24"/>
      <c r="CA1770" s="24"/>
      <c r="CB1770" s="24"/>
      <c r="CC1770" s="24"/>
      <c r="CD1770" s="24"/>
      <c r="CE1770" s="24"/>
    </row>
    <row r="1771" spans="46:83" x14ac:dyDescent="0.15">
      <c r="AT1771" s="24"/>
      <c r="AU1771" s="24"/>
      <c r="AV1771" s="24"/>
      <c r="AW1771" s="24"/>
      <c r="AX1771" s="24"/>
      <c r="AY1771" s="24"/>
      <c r="AZ1771" s="24"/>
      <c r="BA1771" s="24"/>
      <c r="BB1771" s="24"/>
      <c r="BC1771" s="24"/>
      <c r="BD1771" s="24"/>
      <c r="BE1771" s="24"/>
      <c r="BF1771" s="24"/>
      <c r="BG1771" s="24"/>
      <c r="BH1771" s="24"/>
      <c r="BI1771" s="24"/>
      <c r="BJ1771" s="24"/>
      <c r="BK1771" s="24"/>
      <c r="BL1771" s="24"/>
      <c r="BM1771" s="24"/>
      <c r="BN1771" s="24"/>
      <c r="BO1771" s="24"/>
      <c r="BP1771" s="24"/>
      <c r="BQ1771" s="24"/>
      <c r="BR1771" s="24"/>
      <c r="BS1771" s="24"/>
      <c r="BT1771" s="24"/>
      <c r="BU1771" s="24"/>
      <c r="BV1771" s="24"/>
      <c r="BW1771" s="24"/>
      <c r="BX1771" s="24"/>
      <c r="BY1771" s="24"/>
      <c r="BZ1771" s="24"/>
      <c r="CA1771" s="24"/>
      <c r="CB1771" s="24"/>
      <c r="CC1771" s="24"/>
      <c r="CD1771" s="24"/>
      <c r="CE1771" s="24"/>
    </row>
    <row r="1772" spans="46:83" x14ac:dyDescent="0.15">
      <c r="AT1772" s="24"/>
      <c r="AU1772" s="24"/>
      <c r="AV1772" s="24"/>
      <c r="AW1772" s="24"/>
      <c r="AX1772" s="24"/>
      <c r="AY1772" s="24"/>
      <c r="AZ1772" s="24"/>
      <c r="BA1772" s="24"/>
      <c r="BB1772" s="24"/>
      <c r="BC1772" s="24"/>
      <c r="BD1772" s="24"/>
      <c r="BE1772" s="24"/>
      <c r="BF1772" s="24"/>
      <c r="BG1772" s="24"/>
      <c r="BH1772" s="24"/>
      <c r="BI1772" s="24"/>
      <c r="BJ1772" s="24"/>
      <c r="BK1772" s="24"/>
      <c r="BL1772" s="24"/>
      <c r="BM1772" s="24"/>
      <c r="BN1772" s="24"/>
      <c r="BO1772" s="24"/>
      <c r="BP1772" s="24"/>
      <c r="BQ1772" s="24"/>
      <c r="BR1772" s="24"/>
      <c r="BS1772" s="24"/>
      <c r="BT1772" s="24"/>
      <c r="BU1772" s="24"/>
      <c r="BV1772" s="24"/>
      <c r="BW1772" s="24"/>
      <c r="BX1772" s="24"/>
      <c r="BY1772" s="24"/>
      <c r="BZ1772" s="24"/>
      <c r="CA1772" s="24"/>
      <c r="CB1772" s="24"/>
      <c r="CC1772" s="24"/>
      <c r="CD1772" s="24"/>
      <c r="CE1772" s="24"/>
    </row>
    <row r="1773" spans="46:83" x14ac:dyDescent="0.15">
      <c r="AT1773" s="24"/>
      <c r="AU1773" s="24"/>
      <c r="AV1773" s="24"/>
      <c r="AW1773" s="24"/>
      <c r="AX1773" s="24"/>
      <c r="AY1773" s="24"/>
      <c r="AZ1773" s="24"/>
      <c r="BA1773" s="24"/>
      <c r="BB1773" s="24"/>
      <c r="BC1773" s="24"/>
      <c r="BD1773" s="24"/>
      <c r="BE1773" s="24"/>
      <c r="BF1773" s="24"/>
      <c r="BG1773" s="24"/>
      <c r="BH1773" s="24"/>
      <c r="BI1773" s="24"/>
      <c r="BJ1773" s="24"/>
      <c r="BK1773" s="24"/>
      <c r="BL1773" s="24"/>
      <c r="BM1773" s="24"/>
      <c r="BN1773" s="24"/>
      <c r="BO1773" s="24"/>
      <c r="BP1773" s="24"/>
      <c r="BQ1773" s="24"/>
      <c r="BR1773" s="24"/>
      <c r="BS1773" s="24"/>
      <c r="BT1773" s="24"/>
      <c r="BU1773" s="24"/>
      <c r="BV1773" s="24"/>
      <c r="BW1773" s="24"/>
      <c r="BX1773" s="24"/>
      <c r="BY1773" s="24"/>
      <c r="BZ1773" s="24"/>
      <c r="CA1773" s="24"/>
      <c r="CB1773" s="24"/>
      <c r="CC1773" s="24"/>
      <c r="CD1773" s="24"/>
      <c r="CE1773" s="24"/>
    </row>
    <row r="1774" spans="46:83" x14ac:dyDescent="0.15">
      <c r="AT1774" s="24"/>
      <c r="AU1774" s="24"/>
      <c r="AV1774" s="24"/>
      <c r="AW1774" s="24"/>
      <c r="AX1774" s="24"/>
      <c r="AY1774" s="24"/>
      <c r="AZ1774" s="24"/>
      <c r="BA1774" s="24"/>
      <c r="BB1774" s="24"/>
      <c r="BC1774" s="24"/>
      <c r="BD1774" s="24"/>
      <c r="BE1774" s="24"/>
      <c r="BF1774" s="24"/>
      <c r="BG1774" s="24"/>
      <c r="BH1774" s="24"/>
      <c r="BI1774" s="24"/>
      <c r="BJ1774" s="24"/>
      <c r="BK1774" s="24"/>
      <c r="BL1774" s="24"/>
      <c r="BM1774" s="24"/>
      <c r="BN1774" s="24"/>
      <c r="BO1774" s="24"/>
      <c r="BP1774" s="24"/>
      <c r="BQ1774" s="24"/>
      <c r="BR1774" s="24"/>
      <c r="BS1774" s="24"/>
      <c r="BT1774" s="24"/>
      <c r="BU1774" s="24"/>
      <c r="BV1774" s="24"/>
      <c r="BW1774" s="24"/>
      <c r="BX1774" s="24"/>
      <c r="BY1774" s="24"/>
      <c r="BZ1774" s="24"/>
      <c r="CA1774" s="24"/>
      <c r="CB1774" s="24"/>
      <c r="CC1774" s="24"/>
      <c r="CD1774" s="24"/>
      <c r="CE1774" s="24"/>
    </row>
    <row r="1775" spans="46:83" x14ac:dyDescent="0.15">
      <c r="AT1775" s="24"/>
      <c r="AU1775" s="24"/>
      <c r="AV1775" s="24"/>
      <c r="AW1775" s="24"/>
      <c r="AX1775" s="24"/>
      <c r="AY1775" s="24"/>
      <c r="AZ1775" s="24"/>
      <c r="BA1775" s="24"/>
      <c r="BB1775" s="24"/>
      <c r="BC1775" s="24"/>
      <c r="BD1775" s="24"/>
      <c r="BE1775" s="24"/>
      <c r="BF1775" s="24"/>
      <c r="BG1775" s="24"/>
      <c r="BH1775" s="24"/>
      <c r="BI1775" s="24"/>
      <c r="BJ1775" s="24"/>
      <c r="BK1775" s="24"/>
      <c r="BL1775" s="24"/>
      <c r="BM1775" s="24"/>
      <c r="BN1775" s="24"/>
      <c r="BO1775" s="24"/>
      <c r="BP1775" s="24"/>
      <c r="BQ1775" s="24"/>
      <c r="BR1775" s="24"/>
      <c r="BS1775" s="24"/>
      <c r="BT1775" s="24"/>
      <c r="BU1775" s="24"/>
      <c r="BV1775" s="24"/>
      <c r="BW1775" s="24"/>
      <c r="BX1775" s="24"/>
      <c r="BY1775" s="24"/>
      <c r="BZ1775" s="24"/>
      <c r="CA1775" s="24"/>
      <c r="CB1775" s="24"/>
      <c r="CC1775" s="24"/>
      <c r="CD1775" s="24"/>
      <c r="CE1775" s="24"/>
    </row>
    <row r="1776" spans="46:83" x14ac:dyDescent="0.15">
      <c r="AT1776" s="24"/>
      <c r="AU1776" s="24"/>
      <c r="AV1776" s="24"/>
      <c r="AW1776" s="24"/>
      <c r="AX1776" s="24"/>
      <c r="AY1776" s="24"/>
      <c r="AZ1776" s="24"/>
      <c r="BA1776" s="24"/>
      <c r="BB1776" s="24"/>
      <c r="BC1776" s="24"/>
      <c r="BD1776" s="24"/>
      <c r="BE1776" s="24"/>
      <c r="BF1776" s="24"/>
      <c r="BG1776" s="24"/>
      <c r="BH1776" s="24"/>
      <c r="BI1776" s="24"/>
      <c r="BJ1776" s="24"/>
      <c r="BK1776" s="24"/>
      <c r="BL1776" s="24"/>
      <c r="BM1776" s="24"/>
      <c r="BN1776" s="24"/>
      <c r="BO1776" s="24"/>
      <c r="BP1776" s="24"/>
      <c r="BQ1776" s="24"/>
      <c r="BR1776" s="24"/>
      <c r="BS1776" s="24"/>
      <c r="BT1776" s="24"/>
      <c r="BU1776" s="24"/>
      <c r="BV1776" s="24"/>
      <c r="BW1776" s="24"/>
      <c r="BX1776" s="24"/>
      <c r="BY1776" s="24"/>
      <c r="BZ1776" s="24"/>
      <c r="CA1776" s="24"/>
      <c r="CB1776" s="24"/>
      <c r="CC1776" s="24"/>
      <c r="CD1776" s="24"/>
      <c r="CE1776" s="24"/>
    </row>
    <row r="1777" spans="46:83" x14ac:dyDescent="0.15">
      <c r="AT1777" s="24"/>
      <c r="AU1777" s="24"/>
      <c r="AV1777" s="24"/>
      <c r="AW1777" s="24"/>
      <c r="AX1777" s="24"/>
      <c r="AY1777" s="24"/>
      <c r="AZ1777" s="24"/>
      <c r="BA1777" s="24"/>
      <c r="BB1777" s="24"/>
      <c r="BC1777" s="24"/>
      <c r="BD1777" s="24"/>
      <c r="BE1777" s="24"/>
      <c r="BF1777" s="24"/>
      <c r="BG1777" s="24"/>
      <c r="BH1777" s="24"/>
      <c r="BI1777" s="24"/>
      <c r="BJ1777" s="24"/>
      <c r="BK1777" s="24"/>
      <c r="BL1777" s="24"/>
      <c r="BM1777" s="24"/>
      <c r="BN1777" s="24"/>
      <c r="BO1777" s="24"/>
      <c r="BP1777" s="24"/>
      <c r="BQ1777" s="24"/>
      <c r="BR1777" s="24"/>
      <c r="BS1777" s="24"/>
      <c r="BT1777" s="24"/>
      <c r="BU1777" s="24"/>
      <c r="BV1777" s="24"/>
      <c r="BW1777" s="24"/>
      <c r="BX1777" s="24"/>
      <c r="BY1777" s="24"/>
      <c r="BZ1777" s="24"/>
      <c r="CA1777" s="24"/>
      <c r="CB1777" s="24"/>
      <c r="CC1777" s="24"/>
      <c r="CD1777" s="24"/>
      <c r="CE1777" s="24"/>
    </row>
    <row r="1778" spans="46:83" x14ac:dyDescent="0.15">
      <c r="AT1778" s="24"/>
      <c r="AU1778" s="24"/>
      <c r="AV1778" s="24"/>
      <c r="AW1778" s="24"/>
      <c r="AX1778" s="24"/>
      <c r="AY1778" s="24"/>
      <c r="AZ1778" s="24"/>
      <c r="BA1778" s="24"/>
      <c r="BB1778" s="24"/>
      <c r="BC1778" s="24"/>
      <c r="BD1778" s="24"/>
      <c r="BE1778" s="24"/>
      <c r="BF1778" s="24"/>
      <c r="BG1778" s="24"/>
      <c r="BH1778" s="24"/>
      <c r="BI1778" s="24"/>
      <c r="BJ1778" s="24"/>
      <c r="BK1778" s="24"/>
      <c r="BL1778" s="24"/>
      <c r="BM1778" s="24"/>
      <c r="BN1778" s="24"/>
      <c r="BO1778" s="24"/>
      <c r="BP1778" s="24"/>
      <c r="BQ1778" s="24"/>
      <c r="BR1778" s="24"/>
      <c r="BS1778" s="24"/>
      <c r="BT1778" s="24"/>
      <c r="BU1778" s="24"/>
      <c r="BV1778" s="24"/>
      <c r="BW1778" s="24"/>
      <c r="BX1778" s="24"/>
      <c r="BY1778" s="24"/>
      <c r="BZ1778" s="24"/>
      <c r="CA1778" s="24"/>
      <c r="CB1778" s="24"/>
      <c r="CC1778" s="24"/>
      <c r="CD1778" s="24"/>
      <c r="CE1778" s="24"/>
    </row>
    <row r="1779" spans="46:83" x14ac:dyDescent="0.15">
      <c r="AT1779" s="24"/>
      <c r="AU1779" s="24"/>
      <c r="AV1779" s="24"/>
      <c r="AW1779" s="24"/>
      <c r="AX1779" s="24"/>
      <c r="AY1779" s="24"/>
      <c r="AZ1779" s="24"/>
      <c r="BA1779" s="24"/>
      <c r="BB1779" s="24"/>
      <c r="BC1779" s="24"/>
      <c r="BD1779" s="24"/>
      <c r="BE1779" s="24"/>
      <c r="BF1779" s="24"/>
      <c r="BG1779" s="24"/>
      <c r="BH1779" s="24"/>
      <c r="BI1779" s="24"/>
      <c r="BJ1779" s="24"/>
      <c r="BK1779" s="24"/>
      <c r="BL1779" s="24"/>
      <c r="BM1779" s="24"/>
      <c r="BN1779" s="24"/>
      <c r="BO1779" s="24"/>
      <c r="BP1779" s="24"/>
      <c r="BQ1779" s="24"/>
      <c r="BR1779" s="24"/>
      <c r="BS1779" s="24"/>
      <c r="BT1779" s="24"/>
      <c r="BU1779" s="24"/>
      <c r="BV1779" s="24"/>
      <c r="BW1779" s="24"/>
      <c r="BX1779" s="24"/>
      <c r="BY1779" s="24"/>
      <c r="BZ1779" s="24"/>
      <c r="CA1779" s="24"/>
      <c r="CB1779" s="24"/>
      <c r="CC1779" s="24"/>
      <c r="CD1779" s="24"/>
      <c r="CE1779" s="24"/>
    </row>
    <row r="1780" spans="46:83" x14ac:dyDescent="0.15">
      <c r="AT1780" s="24"/>
      <c r="AU1780" s="24"/>
      <c r="AV1780" s="24"/>
      <c r="AW1780" s="24"/>
      <c r="AX1780" s="24"/>
      <c r="AY1780" s="24"/>
      <c r="AZ1780" s="24"/>
      <c r="BA1780" s="24"/>
      <c r="BB1780" s="24"/>
      <c r="BC1780" s="24"/>
      <c r="BD1780" s="24"/>
      <c r="BE1780" s="24"/>
      <c r="BF1780" s="24"/>
      <c r="BG1780" s="24"/>
      <c r="BH1780" s="24"/>
      <c r="BI1780" s="24"/>
      <c r="BJ1780" s="24"/>
      <c r="BK1780" s="24"/>
      <c r="BL1780" s="24"/>
      <c r="BM1780" s="24"/>
      <c r="BN1780" s="24"/>
      <c r="BO1780" s="24"/>
      <c r="BP1780" s="24"/>
      <c r="BQ1780" s="24"/>
      <c r="BR1780" s="24"/>
      <c r="BS1780" s="24"/>
      <c r="BT1780" s="24"/>
      <c r="BU1780" s="24"/>
      <c r="BV1780" s="24"/>
      <c r="BW1780" s="24"/>
      <c r="BX1780" s="24"/>
      <c r="BY1780" s="24"/>
      <c r="BZ1780" s="24"/>
      <c r="CA1780" s="24"/>
      <c r="CB1780" s="24"/>
      <c r="CC1780" s="24"/>
      <c r="CD1780" s="24"/>
      <c r="CE1780" s="24"/>
    </row>
    <row r="1781" spans="46:83" x14ac:dyDescent="0.15">
      <c r="AT1781" s="24"/>
      <c r="AU1781" s="24"/>
      <c r="AV1781" s="24"/>
      <c r="AW1781" s="24"/>
      <c r="AX1781" s="24"/>
      <c r="AY1781" s="24"/>
      <c r="AZ1781" s="24"/>
      <c r="BA1781" s="24"/>
      <c r="BB1781" s="24"/>
      <c r="BC1781" s="24"/>
      <c r="BD1781" s="24"/>
      <c r="BE1781" s="24"/>
      <c r="BF1781" s="24"/>
      <c r="BG1781" s="24"/>
      <c r="BH1781" s="24"/>
      <c r="BI1781" s="24"/>
      <c r="BJ1781" s="24"/>
      <c r="BK1781" s="24"/>
      <c r="BL1781" s="24"/>
      <c r="BM1781" s="24"/>
      <c r="BN1781" s="24"/>
      <c r="BO1781" s="24"/>
      <c r="BP1781" s="24"/>
      <c r="BQ1781" s="24"/>
      <c r="BR1781" s="24"/>
      <c r="BS1781" s="24"/>
      <c r="BT1781" s="24"/>
      <c r="BU1781" s="24"/>
      <c r="BV1781" s="24"/>
      <c r="BW1781" s="24"/>
      <c r="BX1781" s="24"/>
      <c r="BY1781" s="24"/>
      <c r="BZ1781" s="24"/>
      <c r="CA1781" s="24"/>
      <c r="CB1781" s="24"/>
      <c r="CC1781" s="24"/>
      <c r="CD1781" s="24"/>
      <c r="CE1781" s="24"/>
    </row>
    <row r="1782" spans="46:83" x14ac:dyDescent="0.15">
      <c r="AT1782" s="24"/>
      <c r="AU1782" s="24"/>
      <c r="AV1782" s="24"/>
      <c r="AW1782" s="24"/>
      <c r="AX1782" s="24"/>
      <c r="AY1782" s="24"/>
      <c r="AZ1782" s="24"/>
      <c r="BA1782" s="24"/>
      <c r="BB1782" s="24"/>
      <c r="BC1782" s="24"/>
      <c r="BD1782" s="24"/>
      <c r="BE1782" s="24"/>
      <c r="BF1782" s="24"/>
      <c r="BG1782" s="24"/>
      <c r="BH1782" s="24"/>
      <c r="BI1782" s="24"/>
      <c r="BJ1782" s="24"/>
      <c r="BK1782" s="24"/>
      <c r="BL1782" s="24"/>
      <c r="BM1782" s="24"/>
      <c r="BN1782" s="24"/>
      <c r="BO1782" s="24"/>
      <c r="BP1782" s="24"/>
      <c r="BQ1782" s="24"/>
      <c r="BR1782" s="24"/>
      <c r="BS1782" s="24"/>
      <c r="BT1782" s="24"/>
      <c r="BU1782" s="24"/>
      <c r="BV1782" s="24"/>
      <c r="BW1782" s="24"/>
      <c r="BX1782" s="24"/>
      <c r="BY1782" s="24"/>
      <c r="BZ1782" s="24"/>
      <c r="CA1782" s="24"/>
      <c r="CB1782" s="24"/>
      <c r="CC1782" s="24"/>
      <c r="CD1782" s="24"/>
      <c r="CE1782" s="24"/>
    </row>
    <row r="1783" spans="46:83" x14ac:dyDescent="0.15">
      <c r="AT1783" s="24"/>
      <c r="AU1783" s="24"/>
      <c r="AV1783" s="24"/>
      <c r="AW1783" s="24"/>
      <c r="AX1783" s="24"/>
      <c r="AY1783" s="24"/>
      <c r="AZ1783" s="24"/>
      <c r="BA1783" s="24"/>
      <c r="BB1783" s="24"/>
      <c r="BC1783" s="24"/>
      <c r="BD1783" s="24"/>
      <c r="BE1783" s="24"/>
      <c r="BF1783" s="24"/>
      <c r="BG1783" s="24"/>
      <c r="BH1783" s="24"/>
      <c r="BI1783" s="24"/>
      <c r="BJ1783" s="24"/>
      <c r="BK1783" s="24"/>
      <c r="BL1783" s="24"/>
      <c r="BM1783" s="24"/>
      <c r="BN1783" s="24"/>
      <c r="BO1783" s="24"/>
      <c r="BP1783" s="24"/>
      <c r="BQ1783" s="24"/>
      <c r="BR1783" s="24"/>
      <c r="BS1783" s="24"/>
      <c r="BT1783" s="24"/>
      <c r="BU1783" s="24"/>
      <c r="BV1783" s="24"/>
      <c r="BW1783" s="24"/>
      <c r="BX1783" s="24"/>
      <c r="BY1783" s="24"/>
      <c r="BZ1783" s="24"/>
      <c r="CA1783" s="24"/>
      <c r="CB1783" s="24"/>
      <c r="CC1783" s="24"/>
      <c r="CD1783" s="24"/>
      <c r="CE1783" s="24"/>
    </row>
    <row r="1784" spans="46:83" x14ac:dyDescent="0.15">
      <c r="AT1784" s="24"/>
      <c r="AU1784" s="24"/>
      <c r="AV1784" s="24"/>
      <c r="AW1784" s="24"/>
      <c r="AX1784" s="24"/>
      <c r="AY1784" s="24"/>
      <c r="AZ1784" s="24"/>
      <c r="BA1784" s="24"/>
      <c r="BB1784" s="24"/>
      <c r="BC1784" s="24"/>
      <c r="BD1784" s="24"/>
      <c r="BE1784" s="24"/>
      <c r="BF1784" s="24"/>
      <c r="BG1784" s="24"/>
      <c r="BH1784" s="24"/>
      <c r="BI1784" s="24"/>
      <c r="BJ1784" s="24"/>
      <c r="BK1784" s="24"/>
      <c r="BL1784" s="24"/>
      <c r="BM1784" s="24"/>
      <c r="BN1784" s="24"/>
      <c r="BO1784" s="24"/>
      <c r="BP1784" s="24"/>
      <c r="BQ1784" s="24"/>
      <c r="BR1784" s="24"/>
      <c r="BS1784" s="24"/>
      <c r="BT1784" s="24"/>
      <c r="BU1784" s="24"/>
      <c r="BV1784" s="24"/>
      <c r="BW1784" s="24"/>
      <c r="BX1784" s="24"/>
      <c r="BY1784" s="24"/>
      <c r="BZ1784" s="24"/>
      <c r="CA1784" s="24"/>
      <c r="CB1784" s="24"/>
      <c r="CC1784" s="24"/>
      <c r="CD1784" s="24"/>
      <c r="CE1784" s="24"/>
    </row>
    <row r="1785" spans="46:83" x14ac:dyDescent="0.15">
      <c r="AT1785" s="24"/>
      <c r="AU1785" s="24"/>
      <c r="AV1785" s="24"/>
      <c r="AW1785" s="24"/>
      <c r="AX1785" s="24"/>
      <c r="AY1785" s="24"/>
      <c r="AZ1785" s="24"/>
      <c r="BA1785" s="24"/>
      <c r="BB1785" s="24"/>
      <c r="BC1785" s="24"/>
      <c r="BD1785" s="24"/>
      <c r="BE1785" s="24"/>
      <c r="BF1785" s="24"/>
      <c r="BG1785" s="24"/>
      <c r="BH1785" s="24"/>
      <c r="BI1785" s="24"/>
      <c r="BJ1785" s="24"/>
      <c r="BK1785" s="24"/>
      <c r="BL1785" s="24"/>
      <c r="BM1785" s="24"/>
      <c r="BN1785" s="24"/>
      <c r="BO1785" s="24"/>
      <c r="BP1785" s="24"/>
      <c r="BQ1785" s="24"/>
      <c r="BR1785" s="24"/>
      <c r="BS1785" s="24"/>
      <c r="BT1785" s="24"/>
      <c r="BU1785" s="24"/>
      <c r="BV1785" s="24"/>
      <c r="BW1785" s="24"/>
      <c r="BX1785" s="24"/>
      <c r="BY1785" s="24"/>
      <c r="BZ1785" s="24"/>
      <c r="CA1785" s="24"/>
      <c r="CB1785" s="24"/>
      <c r="CC1785" s="24"/>
      <c r="CD1785" s="24"/>
      <c r="CE1785" s="24"/>
    </row>
    <row r="1786" spans="46:83" x14ac:dyDescent="0.15">
      <c r="AT1786" s="24"/>
      <c r="AU1786" s="24"/>
      <c r="AV1786" s="24"/>
      <c r="AW1786" s="24"/>
      <c r="AX1786" s="24"/>
      <c r="AY1786" s="24"/>
      <c r="AZ1786" s="24"/>
      <c r="BA1786" s="24"/>
      <c r="BB1786" s="24"/>
      <c r="BC1786" s="24"/>
      <c r="BD1786" s="24"/>
      <c r="BE1786" s="24"/>
      <c r="BF1786" s="24"/>
      <c r="BG1786" s="24"/>
      <c r="BH1786" s="24"/>
      <c r="BI1786" s="24"/>
      <c r="BJ1786" s="24"/>
      <c r="BK1786" s="24"/>
      <c r="BL1786" s="24"/>
      <c r="BM1786" s="24"/>
      <c r="BN1786" s="24"/>
      <c r="BO1786" s="24"/>
      <c r="BP1786" s="24"/>
      <c r="BQ1786" s="24"/>
      <c r="BR1786" s="24"/>
      <c r="BS1786" s="24"/>
      <c r="BT1786" s="24"/>
      <c r="BU1786" s="24"/>
      <c r="BV1786" s="24"/>
      <c r="BW1786" s="24"/>
      <c r="BX1786" s="24"/>
      <c r="BY1786" s="24"/>
      <c r="BZ1786" s="24"/>
      <c r="CA1786" s="24"/>
      <c r="CB1786" s="24"/>
      <c r="CC1786" s="24"/>
      <c r="CD1786" s="24"/>
      <c r="CE1786" s="24"/>
    </row>
    <row r="1787" spans="46:83" x14ac:dyDescent="0.15">
      <c r="AT1787" s="24"/>
      <c r="AU1787" s="24"/>
      <c r="AV1787" s="24"/>
      <c r="AW1787" s="24"/>
      <c r="AX1787" s="24"/>
      <c r="AY1787" s="24"/>
      <c r="AZ1787" s="24"/>
      <c r="BA1787" s="24"/>
      <c r="BB1787" s="24"/>
      <c r="BC1787" s="24"/>
      <c r="BD1787" s="24"/>
      <c r="BE1787" s="24"/>
      <c r="BF1787" s="24"/>
      <c r="BG1787" s="24"/>
      <c r="BH1787" s="24"/>
      <c r="BI1787" s="24"/>
      <c r="BJ1787" s="24"/>
      <c r="BK1787" s="24"/>
      <c r="BL1787" s="24"/>
      <c r="BM1787" s="24"/>
      <c r="BN1787" s="24"/>
      <c r="BO1787" s="24"/>
      <c r="BP1787" s="24"/>
      <c r="BQ1787" s="24"/>
      <c r="BR1787" s="24"/>
      <c r="BS1787" s="24"/>
      <c r="BT1787" s="24"/>
      <c r="BU1787" s="24"/>
      <c r="BV1787" s="24"/>
      <c r="BW1787" s="24"/>
      <c r="BX1787" s="24"/>
      <c r="BY1787" s="24"/>
      <c r="BZ1787" s="24"/>
      <c r="CA1787" s="24"/>
      <c r="CB1787" s="24"/>
      <c r="CC1787" s="24"/>
      <c r="CD1787" s="24"/>
      <c r="CE1787" s="24"/>
    </row>
    <row r="1788" spans="46:83" x14ac:dyDescent="0.15">
      <c r="AT1788" s="24"/>
      <c r="AU1788" s="24"/>
      <c r="AV1788" s="24"/>
      <c r="AW1788" s="24"/>
      <c r="AX1788" s="24"/>
      <c r="AY1788" s="24"/>
      <c r="AZ1788" s="24"/>
      <c r="BA1788" s="24"/>
      <c r="BB1788" s="24"/>
      <c r="BC1788" s="24"/>
      <c r="BD1788" s="24"/>
      <c r="BE1788" s="24"/>
      <c r="BF1788" s="24"/>
      <c r="BG1788" s="24"/>
      <c r="BH1788" s="24"/>
      <c r="BI1788" s="24"/>
      <c r="BJ1788" s="24"/>
      <c r="BK1788" s="24"/>
      <c r="BL1788" s="24"/>
      <c r="BM1788" s="24"/>
      <c r="BN1788" s="24"/>
      <c r="BO1788" s="24"/>
      <c r="BP1788" s="24"/>
      <c r="BQ1788" s="24"/>
      <c r="BR1788" s="24"/>
      <c r="BS1788" s="24"/>
      <c r="BT1788" s="24"/>
      <c r="BU1788" s="24"/>
      <c r="BV1788" s="24"/>
      <c r="BW1788" s="24"/>
      <c r="BX1788" s="24"/>
      <c r="BY1788" s="24"/>
      <c r="BZ1788" s="24"/>
      <c r="CA1788" s="24"/>
      <c r="CB1788" s="24"/>
      <c r="CC1788" s="24"/>
      <c r="CD1788" s="24"/>
      <c r="CE1788" s="24"/>
    </row>
    <row r="1789" spans="46:83" x14ac:dyDescent="0.15">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row>
    <row r="1790" spans="46:83" x14ac:dyDescent="0.15">
      <c r="AT1790" s="24"/>
      <c r="AU1790" s="24"/>
      <c r="AV1790" s="24"/>
      <c r="AW1790" s="24"/>
      <c r="AX1790" s="24"/>
      <c r="AY1790" s="24"/>
      <c r="AZ1790" s="24"/>
      <c r="BA1790" s="24"/>
      <c r="BB1790" s="24"/>
      <c r="BC1790" s="24"/>
      <c r="BD1790" s="24"/>
      <c r="BE1790" s="24"/>
      <c r="BF1790" s="24"/>
      <c r="BG1790" s="24"/>
      <c r="BH1790" s="24"/>
      <c r="BI1790" s="24"/>
      <c r="BJ1790" s="24"/>
      <c r="BK1790" s="24"/>
      <c r="BL1790" s="24"/>
      <c r="BM1790" s="24"/>
      <c r="BN1790" s="24"/>
      <c r="BO1790" s="24"/>
      <c r="BP1790" s="24"/>
      <c r="BQ1790" s="24"/>
      <c r="BR1790" s="24"/>
      <c r="BS1790" s="24"/>
      <c r="BT1790" s="24"/>
      <c r="BU1790" s="24"/>
      <c r="BV1790" s="24"/>
      <c r="BW1790" s="24"/>
      <c r="BX1790" s="24"/>
      <c r="BY1790" s="24"/>
      <c r="BZ1790" s="24"/>
      <c r="CA1790" s="24"/>
      <c r="CB1790" s="24"/>
      <c r="CC1790" s="24"/>
      <c r="CD1790" s="24"/>
      <c r="CE1790" s="24"/>
    </row>
    <row r="1791" spans="46:83" x14ac:dyDescent="0.15">
      <c r="AT1791" s="24"/>
      <c r="AU1791" s="24"/>
      <c r="AV1791" s="24"/>
      <c r="AW1791" s="24"/>
      <c r="AX1791" s="24"/>
      <c r="AY1791" s="24"/>
      <c r="AZ1791" s="24"/>
      <c r="BA1791" s="24"/>
      <c r="BB1791" s="24"/>
      <c r="BC1791" s="24"/>
      <c r="BD1791" s="24"/>
      <c r="BE1791" s="24"/>
      <c r="BF1791" s="24"/>
      <c r="BG1791" s="24"/>
      <c r="BH1791" s="24"/>
      <c r="BI1791" s="24"/>
      <c r="BJ1791" s="24"/>
      <c r="BK1791" s="24"/>
      <c r="BL1791" s="24"/>
      <c r="BM1791" s="24"/>
      <c r="BN1791" s="24"/>
      <c r="BO1791" s="24"/>
      <c r="BP1791" s="24"/>
      <c r="BQ1791" s="24"/>
      <c r="BR1791" s="24"/>
      <c r="BS1791" s="24"/>
      <c r="BT1791" s="24"/>
      <c r="BU1791" s="24"/>
      <c r="BV1791" s="24"/>
      <c r="BW1791" s="24"/>
      <c r="BX1791" s="24"/>
      <c r="BY1791" s="24"/>
      <c r="BZ1791" s="24"/>
      <c r="CA1791" s="24"/>
      <c r="CB1791" s="24"/>
      <c r="CC1791" s="24"/>
      <c r="CD1791" s="24"/>
      <c r="CE1791" s="24"/>
    </row>
    <row r="1792" spans="46:83" x14ac:dyDescent="0.15">
      <c r="AT1792" s="24"/>
      <c r="AU1792" s="24"/>
      <c r="AV1792" s="24"/>
      <c r="AW1792" s="24"/>
      <c r="AX1792" s="24"/>
      <c r="AY1792" s="24"/>
      <c r="AZ1792" s="24"/>
      <c r="BA1792" s="24"/>
      <c r="BB1792" s="24"/>
      <c r="BC1792" s="24"/>
      <c r="BD1792" s="24"/>
      <c r="BE1792" s="24"/>
      <c r="BF1792" s="24"/>
      <c r="BG1792" s="24"/>
      <c r="BH1792" s="24"/>
      <c r="BI1792" s="24"/>
      <c r="BJ1792" s="24"/>
      <c r="BK1792" s="24"/>
      <c r="BL1792" s="24"/>
      <c r="BM1792" s="24"/>
      <c r="BN1792" s="24"/>
      <c r="BO1792" s="24"/>
      <c r="BP1792" s="24"/>
      <c r="BQ1792" s="24"/>
      <c r="BR1792" s="24"/>
      <c r="BS1792" s="24"/>
      <c r="BT1792" s="24"/>
      <c r="BU1792" s="24"/>
      <c r="BV1792" s="24"/>
      <c r="BW1792" s="24"/>
      <c r="BX1792" s="24"/>
      <c r="BY1792" s="24"/>
      <c r="BZ1792" s="24"/>
      <c r="CA1792" s="24"/>
      <c r="CB1792" s="24"/>
      <c r="CC1792" s="24"/>
      <c r="CD1792" s="24"/>
      <c r="CE1792" s="24"/>
    </row>
    <row r="1793" spans="46:83" x14ac:dyDescent="0.15">
      <c r="AT1793" s="24"/>
      <c r="AU1793" s="24"/>
      <c r="AV1793" s="24"/>
      <c r="AW1793" s="24"/>
      <c r="AX1793" s="24"/>
      <c r="AY1793" s="24"/>
      <c r="AZ1793" s="24"/>
      <c r="BA1793" s="24"/>
      <c r="BB1793" s="24"/>
      <c r="BC1793" s="24"/>
      <c r="BD1793" s="24"/>
      <c r="BE1793" s="24"/>
      <c r="BF1793" s="24"/>
      <c r="BG1793" s="24"/>
      <c r="BH1793" s="24"/>
      <c r="BI1793" s="24"/>
      <c r="BJ1793" s="24"/>
      <c r="BK1793" s="24"/>
      <c r="BL1793" s="24"/>
      <c r="BM1793" s="24"/>
      <c r="BN1793" s="24"/>
      <c r="BO1793" s="24"/>
      <c r="BP1793" s="24"/>
      <c r="BQ1793" s="24"/>
      <c r="BR1793" s="24"/>
      <c r="BS1793" s="24"/>
      <c r="BT1793" s="24"/>
      <c r="BU1793" s="24"/>
      <c r="BV1793" s="24"/>
      <c r="BW1793" s="24"/>
      <c r="BX1793" s="24"/>
      <c r="BY1793" s="24"/>
      <c r="BZ1793" s="24"/>
      <c r="CA1793" s="24"/>
      <c r="CB1793" s="24"/>
      <c r="CC1793" s="24"/>
      <c r="CD1793" s="24"/>
      <c r="CE1793" s="24"/>
    </row>
    <row r="1794" spans="46:83" x14ac:dyDescent="0.15">
      <c r="AT1794" s="24"/>
      <c r="AU1794" s="24"/>
      <c r="AV1794" s="24"/>
      <c r="AW1794" s="24"/>
      <c r="AX1794" s="24"/>
      <c r="AY1794" s="24"/>
      <c r="AZ1794" s="24"/>
      <c r="BA1794" s="24"/>
      <c r="BB1794" s="24"/>
      <c r="BC1794" s="24"/>
      <c r="BD1794" s="24"/>
      <c r="BE1794" s="24"/>
      <c r="BF1794" s="24"/>
      <c r="BG1794" s="24"/>
      <c r="BH1794" s="24"/>
      <c r="BI1794" s="24"/>
      <c r="BJ1794" s="24"/>
      <c r="BK1794" s="24"/>
      <c r="BL1794" s="24"/>
      <c r="BM1794" s="24"/>
      <c r="BN1794" s="24"/>
      <c r="BO1794" s="24"/>
      <c r="BP1794" s="24"/>
      <c r="BQ1794" s="24"/>
      <c r="BR1794" s="24"/>
      <c r="BS1794" s="24"/>
      <c r="BT1794" s="24"/>
      <c r="BU1794" s="24"/>
      <c r="BV1794" s="24"/>
      <c r="BW1794" s="24"/>
      <c r="BX1794" s="24"/>
      <c r="BY1794" s="24"/>
      <c r="BZ1794" s="24"/>
      <c r="CA1794" s="24"/>
      <c r="CB1794" s="24"/>
      <c r="CC1794" s="24"/>
      <c r="CD1794" s="24"/>
      <c r="CE1794" s="24"/>
    </row>
    <row r="1795" spans="46:83" x14ac:dyDescent="0.15">
      <c r="AT1795" s="24"/>
      <c r="AU1795" s="24"/>
      <c r="AV1795" s="24"/>
      <c r="AW1795" s="24"/>
      <c r="AX1795" s="24"/>
      <c r="AY1795" s="24"/>
      <c r="AZ1795" s="24"/>
      <c r="BA1795" s="24"/>
      <c r="BB1795" s="24"/>
      <c r="BC1795" s="24"/>
      <c r="BD1795" s="24"/>
      <c r="BE1795" s="24"/>
      <c r="BF1795" s="24"/>
      <c r="BG1795" s="24"/>
      <c r="BH1795" s="24"/>
      <c r="BI1795" s="24"/>
      <c r="BJ1795" s="24"/>
      <c r="BK1795" s="24"/>
      <c r="BL1795" s="24"/>
      <c r="BM1795" s="24"/>
      <c r="BN1795" s="24"/>
      <c r="BO1795" s="24"/>
      <c r="BP1795" s="24"/>
      <c r="BQ1795" s="24"/>
      <c r="BR1795" s="24"/>
      <c r="BS1795" s="24"/>
      <c r="BT1795" s="24"/>
      <c r="BU1795" s="24"/>
      <c r="BV1795" s="24"/>
      <c r="BW1795" s="24"/>
      <c r="BX1795" s="24"/>
      <c r="BY1795" s="24"/>
      <c r="BZ1795" s="24"/>
      <c r="CA1795" s="24"/>
      <c r="CB1795" s="24"/>
      <c r="CC1795" s="24"/>
      <c r="CD1795" s="24"/>
      <c r="CE1795" s="24"/>
    </row>
    <row r="1796" spans="46:83" x14ac:dyDescent="0.15">
      <c r="AT1796" s="24"/>
      <c r="AU1796" s="24"/>
      <c r="AV1796" s="24"/>
      <c r="AW1796" s="24"/>
      <c r="AX1796" s="24"/>
      <c r="AY1796" s="24"/>
      <c r="AZ1796" s="24"/>
      <c r="BA1796" s="24"/>
      <c r="BB1796" s="24"/>
      <c r="BC1796" s="24"/>
      <c r="BD1796" s="24"/>
      <c r="BE1796" s="24"/>
      <c r="BF1796" s="24"/>
      <c r="BG1796" s="24"/>
      <c r="BH1796" s="24"/>
      <c r="BI1796" s="24"/>
      <c r="BJ1796" s="24"/>
      <c r="BK1796" s="24"/>
      <c r="BL1796" s="24"/>
      <c r="BM1796" s="24"/>
      <c r="BN1796" s="24"/>
      <c r="BO1796" s="24"/>
      <c r="BP1796" s="24"/>
      <c r="BQ1796" s="24"/>
      <c r="BR1796" s="24"/>
      <c r="BS1796" s="24"/>
      <c r="BT1796" s="24"/>
      <c r="BU1796" s="24"/>
      <c r="BV1796" s="24"/>
      <c r="BW1796" s="24"/>
      <c r="BX1796" s="24"/>
      <c r="BY1796" s="24"/>
      <c r="BZ1796" s="24"/>
      <c r="CA1796" s="24"/>
      <c r="CB1796" s="24"/>
      <c r="CC1796" s="24"/>
      <c r="CD1796" s="24"/>
      <c r="CE1796" s="24"/>
    </row>
    <row r="1797" spans="46:83" x14ac:dyDescent="0.15">
      <c r="AT1797" s="24"/>
      <c r="AU1797" s="24"/>
      <c r="AV1797" s="24"/>
      <c r="AW1797" s="24"/>
      <c r="AX1797" s="24"/>
      <c r="AY1797" s="24"/>
      <c r="AZ1797" s="24"/>
      <c r="BA1797" s="24"/>
      <c r="BB1797" s="24"/>
      <c r="BC1797" s="24"/>
      <c r="BD1797" s="24"/>
      <c r="BE1797" s="24"/>
      <c r="BF1797" s="24"/>
      <c r="BG1797" s="24"/>
      <c r="BH1797" s="24"/>
      <c r="BI1797" s="24"/>
      <c r="BJ1797" s="24"/>
      <c r="BK1797" s="24"/>
      <c r="BL1797" s="24"/>
      <c r="BM1797" s="24"/>
      <c r="BN1797" s="24"/>
      <c r="BO1797" s="24"/>
      <c r="BP1797" s="24"/>
      <c r="BQ1797" s="24"/>
      <c r="BR1797" s="24"/>
      <c r="BS1797" s="24"/>
      <c r="BT1797" s="24"/>
      <c r="BU1797" s="24"/>
      <c r="BV1797" s="24"/>
      <c r="BW1797" s="24"/>
      <c r="BX1797" s="24"/>
      <c r="BY1797" s="24"/>
      <c r="BZ1797" s="24"/>
      <c r="CA1797" s="24"/>
      <c r="CB1797" s="24"/>
      <c r="CC1797" s="24"/>
      <c r="CD1797" s="24"/>
      <c r="CE1797" s="24"/>
    </row>
    <row r="1798" spans="46:83" x14ac:dyDescent="0.15">
      <c r="AT1798" s="24"/>
      <c r="AU1798" s="24"/>
      <c r="AV1798" s="24"/>
      <c r="AW1798" s="24"/>
      <c r="AX1798" s="24"/>
      <c r="AY1798" s="24"/>
      <c r="AZ1798" s="24"/>
      <c r="BA1798" s="24"/>
      <c r="BB1798" s="24"/>
      <c r="BC1798" s="24"/>
      <c r="BD1798" s="24"/>
      <c r="BE1798" s="24"/>
      <c r="BF1798" s="24"/>
      <c r="BG1798" s="24"/>
      <c r="BH1798" s="24"/>
      <c r="BI1798" s="24"/>
      <c r="BJ1798" s="24"/>
      <c r="BK1798" s="24"/>
      <c r="BL1798" s="24"/>
      <c r="BM1798" s="24"/>
      <c r="BN1798" s="24"/>
      <c r="BO1798" s="24"/>
      <c r="BP1798" s="24"/>
      <c r="BQ1798" s="24"/>
      <c r="BR1798" s="24"/>
      <c r="BS1798" s="24"/>
      <c r="BT1798" s="24"/>
      <c r="BU1798" s="24"/>
      <c r="BV1798" s="24"/>
      <c r="BW1798" s="24"/>
      <c r="BX1798" s="24"/>
      <c r="BY1798" s="24"/>
      <c r="BZ1798" s="24"/>
      <c r="CA1798" s="24"/>
      <c r="CB1798" s="24"/>
      <c r="CC1798" s="24"/>
      <c r="CD1798" s="24"/>
      <c r="CE1798" s="24"/>
    </row>
    <row r="1799" spans="46:83" x14ac:dyDescent="0.15">
      <c r="AT1799" s="24"/>
      <c r="AU1799" s="24"/>
      <c r="AV1799" s="24"/>
      <c r="AW1799" s="24"/>
      <c r="AX1799" s="24"/>
      <c r="AY1799" s="24"/>
      <c r="AZ1799" s="24"/>
      <c r="BA1799" s="24"/>
      <c r="BB1799" s="24"/>
      <c r="BC1799" s="24"/>
      <c r="BD1799" s="24"/>
      <c r="BE1799" s="24"/>
      <c r="BF1799" s="24"/>
      <c r="BG1799" s="24"/>
      <c r="BH1799" s="24"/>
      <c r="BI1799" s="24"/>
      <c r="BJ1799" s="24"/>
      <c r="BK1799" s="24"/>
      <c r="BL1799" s="24"/>
      <c r="BM1799" s="24"/>
      <c r="BN1799" s="24"/>
      <c r="BO1799" s="24"/>
      <c r="BP1799" s="24"/>
      <c r="BQ1799" s="24"/>
      <c r="BR1799" s="24"/>
      <c r="BS1799" s="24"/>
      <c r="BT1799" s="24"/>
      <c r="BU1799" s="24"/>
      <c r="BV1799" s="24"/>
      <c r="BW1799" s="24"/>
      <c r="BX1799" s="24"/>
      <c r="BY1799" s="24"/>
      <c r="BZ1799" s="24"/>
      <c r="CA1799" s="24"/>
      <c r="CB1799" s="24"/>
      <c r="CC1799" s="24"/>
      <c r="CD1799" s="24"/>
      <c r="CE1799" s="24"/>
    </row>
    <row r="1800" spans="46:83" x14ac:dyDescent="0.15">
      <c r="AT1800" s="24"/>
      <c r="AU1800" s="24"/>
      <c r="AV1800" s="24"/>
      <c r="AW1800" s="24"/>
      <c r="AX1800" s="24"/>
      <c r="AY1800" s="24"/>
      <c r="AZ1800" s="24"/>
      <c r="BA1800" s="24"/>
      <c r="BB1800" s="24"/>
      <c r="BC1800" s="24"/>
      <c r="BD1800" s="24"/>
      <c r="BE1800" s="24"/>
      <c r="BF1800" s="24"/>
      <c r="BG1800" s="24"/>
      <c r="BH1800" s="24"/>
      <c r="BI1800" s="24"/>
      <c r="BJ1800" s="24"/>
      <c r="BK1800" s="24"/>
      <c r="BL1800" s="24"/>
      <c r="BM1800" s="24"/>
      <c r="BN1800" s="24"/>
      <c r="BO1800" s="24"/>
      <c r="BP1800" s="24"/>
      <c r="BQ1800" s="24"/>
      <c r="BR1800" s="24"/>
      <c r="BS1800" s="24"/>
      <c r="BT1800" s="24"/>
      <c r="BU1800" s="24"/>
      <c r="BV1800" s="24"/>
      <c r="BW1800" s="24"/>
      <c r="BX1800" s="24"/>
      <c r="BY1800" s="24"/>
      <c r="BZ1800" s="24"/>
      <c r="CA1800" s="24"/>
      <c r="CB1800" s="24"/>
      <c r="CC1800" s="24"/>
      <c r="CD1800" s="24"/>
      <c r="CE1800" s="24"/>
    </row>
    <row r="1801" spans="46:83" x14ac:dyDescent="0.15">
      <c r="AT1801" s="24"/>
      <c r="AU1801" s="24"/>
      <c r="AV1801" s="24"/>
      <c r="AW1801" s="24"/>
      <c r="AX1801" s="24"/>
      <c r="AY1801" s="24"/>
      <c r="AZ1801" s="24"/>
      <c r="BA1801" s="24"/>
      <c r="BB1801" s="24"/>
      <c r="BC1801" s="24"/>
      <c r="BD1801" s="24"/>
      <c r="BE1801" s="24"/>
      <c r="BF1801" s="24"/>
      <c r="BG1801" s="24"/>
      <c r="BH1801" s="24"/>
      <c r="BI1801" s="24"/>
      <c r="BJ1801" s="24"/>
      <c r="BK1801" s="24"/>
      <c r="BL1801" s="24"/>
      <c r="BM1801" s="24"/>
      <c r="BN1801" s="24"/>
      <c r="BO1801" s="24"/>
      <c r="BP1801" s="24"/>
      <c r="BQ1801" s="24"/>
      <c r="BR1801" s="24"/>
      <c r="BS1801" s="24"/>
      <c r="BT1801" s="24"/>
      <c r="BU1801" s="24"/>
      <c r="BV1801" s="24"/>
      <c r="BW1801" s="24"/>
      <c r="BX1801" s="24"/>
      <c r="BY1801" s="24"/>
      <c r="BZ1801" s="24"/>
      <c r="CA1801" s="24"/>
      <c r="CB1801" s="24"/>
      <c r="CC1801" s="24"/>
      <c r="CD1801" s="24"/>
      <c r="CE1801" s="24"/>
    </row>
    <row r="1802" spans="46:83" x14ac:dyDescent="0.15">
      <c r="AT1802" s="24"/>
      <c r="AU1802" s="24"/>
      <c r="AV1802" s="24"/>
      <c r="AW1802" s="24"/>
      <c r="AX1802" s="24"/>
      <c r="AY1802" s="24"/>
      <c r="AZ1802" s="24"/>
      <c r="BA1802" s="24"/>
      <c r="BB1802" s="24"/>
      <c r="BC1802" s="24"/>
      <c r="BD1802" s="24"/>
      <c r="BE1802" s="24"/>
      <c r="BF1802" s="24"/>
      <c r="BG1802" s="24"/>
      <c r="BH1802" s="24"/>
      <c r="BI1802" s="24"/>
      <c r="BJ1802" s="24"/>
      <c r="BK1802" s="24"/>
      <c r="BL1802" s="24"/>
      <c r="BM1802" s="24"/>
      <c r="BN1802" s="24"/>
      <c r="BO1802" s="24"/>
      <c r="BP1802" s="24"/>
      <c r="BQ1802" s="24"/>
      <c r="BR1802" s="24"/>
      <c r="BS1802" s="24"/>
      <c r="BT1802" s="24"/>
      <c r="BU1802" s="24"/>
      <c r="BV1802" s="24"/>
      <c r="BW1802" s="24"/>
      <c r="BX1802" s="24"/>
      <c r="BY1802" s="24"/>
      <c r="BZ1802" s="24"/>
      <c r="CA1802" s="24"/>
      <c r="CB1802" s="24"/>
      <c r="CC1802" s="24"/>
      <c r="CD1802" s="24"/>
      <c r="CE1802" s="24"/>
    </row>
    <row r="1803" spans="46:83" x14ac:dyDescent="0.15">
      <c r="AT1803" s="24"/>
      <c r="AU1803" s="24"/>
      <c r="AV1803" s="24"/>
      <c r="AW1803" s="24"/>
      <c r="AX1803" s="24"/>
      <c r="AY1803" s="24"/>
      <c r="AZ1803" s="24"/>
      <c r="BA1803" s="24"/>
      <c r="BB1803" s="24"/>
      <c r="BC1803" s="24"/>
      <c r="BD1803" s="24"/>
      <c r="BE1803" s="24"/>
      <c r="BF1803" s="24"/>
      <c r="BG1803" s="24"/>
      <c r="BH1803" s="24"/>
      <c r="BI1803" s="24"/>
      <c r="BJ1803" s="24"/>
      <c r="BK1803" s="24"/>
      <c r="BL1803" s="24"/>
      <c r="BM1803" s="24"/>
      <c r="BN1803" s="24"/>
      <c r="BO1803" s="24"/>
      <c r="BP1803" s="24"/>
      <c r="BQ1803" s="24"/>
      <c r="BR1803" s="24"/>
      <c r="BS1803" s="24"/>
      <c r="BT1803" s="24"/>
      <c r="BU1803" s="24"/>
      <c r="BV1803" s="24"/>
      <c r="BW1803" s="24"/>
      <c r="BX1803" s="24"/>
      <c r="BY1803" s="24"/>
      <c r="BZ1803" s="24"/>
      <c r="CA1803" s="24"/>
      <c r="CB1803" s="24"/>
      <c r="CC1803" s="24"/>
      <c r="CD1803" s="24"/>
      <c r="CE1803" s="24"/>
    </row>
    <row r="1804" spans="46:83" x14ac:dyDescent="0.15">
      <c r="AT1804" s="24"/>
      <c r="AU1804" s="24"/>
      <c r="AV1804" s="24"/>
      <c r="AW1804" s="24"/>
      <c r="AX1804" s="24"/>
      <c r="AY1804" s="24"/>
      <c r="AZ1804" s="24"/>
      <c r="BA1804" s="24"/>
      <c r="BB1804" s="24"/>
      <c r="BC1804" s="24"/>
      <c r="BD1804" s="24"/>
      <c r="BE1804" s="24"/>
      <c r="BF1804" s="24"/>
      <c r="BG1804" s="24"/>
      <c r="BH1804" s="24"/>
      <c r="BI1804" s="24"/>
      <c r="BJ1804" s="24"/>
      <c r="BK1804" s="24"/>
      <c r="BL1804" s="24"/>
      <c r="BM1804" s="24"/>
      <c r="BN1804" s="24"/>
      <c r="BO1804" s="24"/>
      <c r="BP1804" s="24"/>
      <c r="BQ1804" s="24"/>
      <c r="BR1804" s="24"/>
      <c r="BS1804" s="24"/>
      <c r="BT1804" s="24"/>
      <c r="BU1804" s="24"/>
      <c r="BV1804" s="24"/>
      <c r="BW1804" s="24"/>
      <c r="BX1804" s="24"/>
      <c r="BY1804" s="24"/>
      <c r="BZ1804" s="24"/>
      <c r="CA1804" s="24"/>
      <c r="CB1804" s="24"/>
      <c r="CC1804" s="24"/>
      <c r="CD1804" s="24"/>
      <c r="CE1804" s="24"/>
    </row>
    <row r="1805" spans="46:83" x14ac:dyDescent="0.15">
      <c r="AT1805" s="24"/>
      <c r="AU1805" s="24"/>
      <c r="AV1805" s="24"/>
      <c r="AW1805" s="24"/>
      <c r="AX1805" s="24"/>
      <c r="AY1805" s="24"/>
      <c r="AZ1805" s="24"/>
      <c r="BA1805" s="24"/>
      <c r="BB1805" s="24"/>
      <c r="BC1805" s="24"/>
      <c r="BD1805" s="24"/>
      <c r="BE1805" s="24"/>
      <c r="BF1805" s="24"/>
      <c r="BG1805" s="24"/>
      <c r="BH1805" s="24"/>
      <c r="BI1805" s="24"/>
      <c r="BJ1805" s="24"/>
      <c r="BK1805" s="24"/>
      <c r="BL1805" s="24"/>
      <c r="BM1805" s="24"/>
      <c r="BN1805" s="24"/>
      <c r="BO1805" s="24"/>
      <c r="BP1805" s="24"/>
      <c r="BQ1805" s="24"/>
      <c r="BR1805" s="24"/>
      <c r="BS1805" s="24"/>
      <c r="BT1805" s="24"/>
      <c r="BU1805" s="24"/>
      <c r="BV1805" s="24"/>
      <c r="BW1805" s="24"/>
      <c r="BX1805" s="24"/>
      <c r="BY1805" s="24"/>
      <c r="BZ1805" s="24"/>
      <c r="CA1805" s="24"/>
      <c r="CB1805" s="24"/>
      <c r="CC1805" s="24"/>
      <c r="CD1805" s="24"/>
      <c r="CE1805" s="24"/>
    </row>
    <row r="1806" spans="46:83" x14ac:dyDescent="0.15">
      <c r="AT1806" s="24"/>
      <c r="AU1806" s="24"/>
      <c r="AV1806" s="24"/>
      <c r="AW1806" s="24"/>
      <c r="AX1806" s="24"/>
      <c r="AY1806" s="24"/>
      <c r="AZ1806" s="24"/>
      <c r="BA1806" s="24"/>
      <c r="BB1806" s="24"/>
      <c r="BC1806" s="24"/>
      <c r="BD1806" s="24"/>
      <c r="BE1806" s="24"/>
      <c r="BF1806" s="24"/>
      <c r="BG1806" s="24"/>
      <c r="BH1806" s="24"/>
      <c r="BI1806" s="24"/>
      <c r="BJ1806" s="24"/>
      <c r="BK1806" s="24"/>
      <c r="BL1806" s="24"/>
      <c r="BM1806" s="24"/>
      <c r="BN1806" s="24"/>
      <c r="BO1806" s="24"/>
      <c r="BP1806" s="24"/>
      <c r="BQ1806" s="24"/>
      <c r="BR1806" s="24"/>
      <c r="BS1806" s="24"/>
      <c r="BT1806" s="24"/>
      <c r="BU1806" s="24"/>
      <c r="BV1806" s="24"/>
      <c r="BW1806" s="24"/>
      <c r="BX1806" s="24"/>
      <c r="BY1806" s="24"/>
      <c r="BZ1806" s="24"/>
      <c r="CA1806" s="24"/>
      <c r="CB1806" s="24"/>
      <c r="CC1806" s="24"/>
      <c r="CD1806" s="24"/>
      <c r="CE1806" s="24"/>
    </row>
    <row r="1807" spans="46:83" x14ac:dyDescent="0.15">
      <c r="AT1807" s="24"/>
      <c r="AU1807" s="24"/>
      <c r="AV1807" s="24"/>
      <c r="AW1807" s="24"/>
      <c r="AX1807" s="24"/>
      <c r="AY1807" s="24"/>
      <c r="AZ1807" s="24"/>
      <c r="BA1807" s="24"/>
      <c r="BB1807" s="24"/>
      <c r="BC1807" s="24"/>
      <c r="BD1807" s="24"/>
      <c r="BE1807" s="24"/>
      <c r="BF1807" s="24"/>
      <c r="BG1807" s="24"/>
      <c r="BH1807" s="24"/>
      <c r="BI1807" s="24"/>
      <c r="BJ1807" s="24"/>
      <c r="BK1807" s="24"/>
      <c r="BL1807" s="24"/>
      <c r="BM1807" s="24"/>
      <c r="BN1807" s="24"/>
      <c r="BO1807" s="24"/>
      <c r="BP1807" s="24"/>
      <c r="BQ1807" s="24"/>
      <c r="BR1807" s="24"/>
      <c r="BS1807" s="24"/>
      <c r="BT1807" s="24"/>
      <c r="BU1807" s="24"/>
      <c r="BV1807" s="24"/>
      <c r="BW1807" s="24"/>
      <c r="BX1807" s="24"/>
      <c r="BY1807" s="24"/>
      <c r="BZ1807" s="24"/>
      <c r="CA1807" s="24"/>
      <c r="CB1807" s="24"/>
      <c r="CC1807" s="24"/>
      <c r="CD1807" s="24"/>
      <c r="CE1807" s="24"/>
    </row>
    <row r="1808" spans="46:83" x14ac:dyDescent="0.15">
      <c r="AT1808" s="24"/>
      <c r="AU1808" s="24"/>
      <c r="AV1808" s="24"/>
      <c r="AW1808" s="24"/>
      <c r="AX1808" s="24"/>
      <c r="AY1808" s="24"/>
      <c r="AZ1808" s="24"/>
      <c r="BA1808" s="24"/>
      <c r="BB1808" s="24"/>
      <c r="BC1808" s="24"/>
      <c r="BD1808" s="24"/>
      <c r="BE1808" s="24"/>
      <c r="BF1808" s="24"/>
      <c r="BG1808" s="24"/>
      <c r="BH1808" s="24"/>
      <c r="BI1808" s="24"/>
      <c r="BJ1808" s="24"/>
      <c r="BK1808" s="24"/>
      <c r="BL1808" s="24"/>
      <c r="BM1808" s="24"/>
      <c r="BN1808" s="24"/>
      <c r="BO1808" s="24"/>
      <c r="BP1808" s="24"/>
      <c r="BQ1808" s="24"/>
      <c r="BR1808" s="24"/>
      <c r="BS1808" s="24"/>
      <c r="BT1808" s="24"/>
      <c r="BU1808" s="24"/>
      <c r="BV1808" s="24"/>
      <c r="BW1808" s="24"/>
      <c r="BX1808" s="24"/>
      <c r="BY1808" s="24"/>
      <c r="BZ1808" s="24"/>
      <c r="CA1808" s="24"/>
      <c r="CB1808" s="24"/>
      <c r="CC1808" s="24"/>
      <c r="CD1808" s="24"/>
      <c r="CE1808" s="24"/>
    </row>
    <row r="1809" spans="46:83" x14ac:dyDescent="0.15">
      <c r="AT1809" s="24"/>
      <c r="AU1809" s="24"/>
      <c r="AV1809" s="24"/>
      <c r="AW1809" s="24"/>
      <c r="AX1809" s="24"/>
      <c r="AY1809" s="24"/>
      <c r="AZ1809" s="24"/>
      <c r="BA1809" s="24"/>
      <c r="BB1809" s="24"/>
      <c r="BC1809" s="24"/>
      <c r="BD1809" s="24"/>
      <c r="BE1809" s="24"/>
      <c r="BF1809" s="24"/>
      <c r="BG1809" s="24"/>
      <c r="BH1809" s="24"/>
      <c r="BI1809" s="24"/>
      <c r="BJ1809" s="24"/>
      <c r="BK1809" s="24"/>
      <c r="BL1809" s="24"/>
      <c r="BM1809" s="24"/>
      <c r="BN1809" s="24"/>
      <c r="BO1809" s="24"/>
      <c r="BP1809" s="24"/>
      <c r="BQ1809" s="24"/>
      <c r="BR1809" s="24"/>
      <c r="BS1809" s="24"/>
      <c r="BT1809" s="24"/>
      <c r="BU1809" s="24"/>
      <c r="BV1809" s="24"/>
      <c r="BW1809" s="24"/>
      <c r="BX1809" s="24"/>
      <c r="BY1809" s="24"/>
      <c r="BZ1809" s="24"/>
      <c r="CA1809" s="24"/>
      <c r="CB1809" s="24"/>
      <c r="CC1809" s="24"/>
      <c r="CD1809" s="24"/>
      <c r="CE1809" s="24"/>
    </row>
    <row r="1810" spans="46:83" x14ac:dyDescent="0.15">
      <c r="AT1810" s="24"/>
      <c r="AU1810" s="24"/>
      <c r="AV1810" s="24"/>
      <c r="AW1810" s="24"/>
      <c r="AX1810" s="24"/>
      <c r="AY1810" s="24"/>
      <c r="AZ1810" s="24"/>
      <c r="BA1810" s="24"/>
      <c r="BB1810" s="24"/>
      <c r="BC1810" s="24"/>
      <c r="BD1810" s="24"/>
      <c r="BE1810" s="24"/>
      <c r="BF1810" s="24"/>
      <c r="BG1810" s="24"/>
      <c r="BH1810" s="24"/>
      <c r="BI1810" s="24"/>
      <c r="BJ1810" s="24"/>
      <c r="BK1810" s="24"/>
      <c r="BL1810" s="24"/>
      <c r="BM1810" s="24"/>
      <c r="BN1810" s="24"/>
      <c r="BO1810" s="24"/>
      <c r="BP1810" s="24"/>
      <c r="BQ1810" s="24"/>
      <c r="BR1810" s="24"/>
      <c r="BS1810" s="24"/>
      <c r="BT1810" s="24"/>
      <c r="BU1810" s="24"/>
      <c r="BV1810" s="24"/>
      <c r="BW1810" s="24"/>
      <c r="BX1810" s="24"/>
      <c r="BY1810" s="24"/>
      <c r="BZ1810" s="24"/>
      <c r="CA1810" s="24"/>
      <c r="CB1810" s="24"/>
      <c r="CC1810" s="24"/>
      <c r="CD1810" s="24"/>
      <c r="CE1810" s="24"/>
    </row>
    <row r="1811" spans="46:83" x14ac:dyDescent="0.15">
      <c r="AT1811" s="24"/>
      <c r="AU1811" s="24"/>
      <c r="AV1811" s="24"/>
      <c r="AW1811" s="24"/>
      <c r="AX1811" s="24"/>
      <c r="AY1811" s="24"/>
      <c r="AZ1811" s="24"/>
      <c r="BA1811" s="24"/>
      <c r="BB1811" s="24"/>
      <c r="BC1811" s="24"/>
      <c r="BD1811" s="24"/>
      <c r="BE1811" s="24"/>
      <c r="BF1811" s="24"/>
      <c r="BG1811" s="24"/>
      <c r="BH1811" s="24"/>
      <c r="BI1811" s="24"/>
      <c r="BJ1811" s="24"/>
      <c r="BK1811" s="24"/>
      <c r="BL1811" s="24"/>
      <c r="BM1811" s="24"/>
      <c r="BN1811" s="24"/>
      <c r="BO1811" s="24"/>
      <c r="BP1811" s="24"/>
      <c r="BQ1811" s="24"/>
      <c r="BR1811" s="24"/>
      <c r="BS1811" s="24"/>
      <c r="BT1811" s="24"/>
      <c r="BU1811" s="24"/>
      <c r="BV1811" s="24"/>
      <c r="BW1811" s="24"/>
      <c r="BX1811" s="24"/>
      <c r="BY1811" s="24"/>
      <c r="BZ1811" s="24"/>
      <c r="CA1811" s="24"/>
      <c r="CB1811" s="24"/>
      <c r="CC1811" s="24"/>
      <c r="CD1811" s="24"/>
      <c r="CE1811" s="24"/>
    </row>
    <row r="1812" spans="46:83" x14ac:dyDescent="0.15">
      <c r="AT1812" s="24"/>
      <c r="AU1812" s="24"/>
      <c r="AV1812" s="24"/>
      <c r="AW1812" s="24"/>
      <c r="AX1812" s="24"/>
      <c r="AY1812" s="24"/>
      <c r="AZ1812" s="24"/>
      <c r="BA1812" s="24"/>
      <c r="BB1812" s="24"/>
      <c r="BC1812" s="24"/>
      <c r="BD1812" s="24"/>
      <c r="BE1812" s="24"/>
      <c r="BF1812" s="24"/>
      <c r="BG1812" s="24"/>
      <c r="BH1812" s="24"/>
      <c r="BI1812" s="24"/>
      <c r="BJ1812" s="24"/>
      <c r="BK1812" s="24"/>
      <c r="BL1812" s="24"/>
      <c r="BM1812" s="24"/>
      <c r="BN1812" s="24"/>
      <c r="BO1812" s="24"/>
      <c r="BP1812" s="24"/>
      <c r="BQ1812" s="24"/>
      <c r="BR1812" s="24"/>
      <c r="BS1812" s="24"/>
      <c r="BT1812" s="24"/>
      <c r="BU1812" s="24"/>
      <c r="BV1812" s="24"/>
      <c r="BW1812" s="24"/>
      <c r="BX1812" s="24"/>
      <c r="BY1812" s="24"/>
      <c r="BZ1812" s="24"/>
      <c r="CA1812" s="24"/>
      <c r="CB1812" s="24"/>
      <c r="CC1812" s="24"/>
      <c r="CD1812" s="24"/>
      <c r="CE1812" s="24"/>
    </row>
    <row r="1813" spans="46:83" x14ac:dyDescent="0.15">
      <c r="AT1813" s="24"/>
      <c r="AU1813" s="24"/>
      <c r="AV1813" s="24"/>
      <c r="AW1813" s="24"/>
      <c r="AX1813" s="24"/>
      <c r="AY1813" s="24"/>
      <c r="AZ1813" s="24"/>
      <c r="BA1813" s="24"/>
      <c r="BB1813" s="24"/>
      <c r="BC1813" s="24"/>
      <c r="BD1813" s="24"/>
      <c r="BE1813" s="24"/>
      <c r="BF1813" s="24"/>
      <c r="BG1813" s="24"/>
      <c r="BH1813" s="24"/>
      <c r="BI1813" s="24"/>
      <c r="BJ1813" s="24"/>
      <c r="BK1813" s="24"/>
      <c r="BL1813" s="24"/>
      <c r="BM1813" s="24"/>
      <c r="BN1813" s="24"/>
      <c r="BO1813" s="24"/>
      <c r="BP1813" s="24"/>
      <c r="BQ1813" s="24"/>
      <c r="BR1813" s="24"/>
      <c r="BS1813" s="24"/>
      <c r="BT1813" s="24"/>
      <c r="BU1813" s="24"/>
      <c r="BV1813" s="24"/>
      <c r="BW1813" s="24"/>
      <c r="BX1813" s="24"/>
      <c r="BY1813" s="24"/>
      <c r="BZ1813" s="24"/>
      <c r="CA1813" s="24"/>
      <c r="CB1813" s="24"/>
      <c r="CC1813" s="24"/>
      <c r="CD1813" s="24"/>
      <c r="CE1813" s="24"/>
    </row>
    <row r="1814" spans="46:83" x14ac:dyDescent="0.15">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row>
    <row r="1815" spans="46:83" x14ac:dyDescent="0.15">
      <c r="AT1815" s="24"/>
      <c r="AU1815" s="24"/>
      <c r="AV1815" s="24"/>
      <c r="AW1815" s="24"/>
      <c r="AX1815" s="24"/>
      <c r="AY1815" s="24"/>
      <c r="AZ1815" s="24"/>
      <c r="BA1815" s="24"/>
      <c r="BB1815" s="24"/>
      <c r="BC1815" s="24"/>
      <c r="BD1815" s="24"/>
      <c r="BE1815" s="24"/>
      <c r="BF1815" s="24"/>
      <c r="BG1815" s="24"/>
      <c r="BH1815" s="24"/>
      <c r="BI1815" s="24"/>
      <c r="BJ1815" s="24"/>
      <c r="BK1815" s="24"/>
      <c r="BL1815" s="24"/>
      <c r="BM1815" s="24"/>
      <c r="BN1815" s="24"/>
      <c r="BO1815" s="24"/>
      <c r="BP1815" s="24"/>
      <c r="BQ1815" s="24"/>
      <c r="BR1815" s="24"/>
      <c r="BS1815" s="24"/>
      <c r="BT1815" s="24"/>
      <c r="BU1815" s="24"/>
      <c r="BV1815" s="24"/>
      <c r="BW1815" s="24"/>
      <c r="BX1815" s="24"/>
      <c r="BY1815" s="24"/>
      <c r="BZ1815" s="24"/>
      <c r="CA1815" s="24"/>
      <c r="CB1815" s="24"/>
      <c r="CC1815" s="24"/>
      <c r="CD1815" s="24"/>
      <c r="CE1815" s="24"/>
    </row>
    <row r="1816" spans="46:83" x14ac:dyDescent="0.15">
      <c r="AT1816" s="24"/>
      <c r="AU1816" s="24"/>
      <c r="AV1816" s="24"/>
      <c r="AW1816" s="24"/>
      <c r="AX1816" s="24"/>
      <c r="AY1816" s="24"/>
      <c r="AZ1816" s="24"/>
      <c r="BA1816" s="24"/>
      <c r="BB1816" s="24"/>
      <c r="BC1816" s="24"/>
      <c r="BD1816" s="24"/>
      <c r="BE1816" s="24"/>
      <c r="BF1816" s="24"/>
      <c r="BG1816" s="24"/>
      <c r="BH1816" s="24"/>
      <c r="BI1816" s="24"/>
      <c r="BJ1816" s="24"/>
      <c r="BK1816" s="24"/>
      <c r="BL1816" s="24"/>
      <c r="BM1816" s="24"/>
      <c r="BN1816" s="24"/>
      <c r="BO1816" s="24"/>
      <c r="BP1816" s="24"/>
      <c r="BQ1816" s="24"/>
      <c r="BR1816" s="24"/>
      <c r="BS1816" s="24"/>
      <c r="BT1816" s="24"/>
      <c r="BU1816" s="24"/>
      <c r="BV1816" s="24"/>
      <c r="BW1816" s="24"/>
      <c r="BX1816" s="24"/>
      <c r="BY1816" s="24"/>
      <c r="BZ1816" s="24"/>
      <c r="CA1816" s="24"/>
      <c r="CB1816" s="24"/>
      <c r="CC1816" s="24"/>
      <c r="CD1816" s="24"/>
      <c r="CE1816" s="24"/>
    </row>
    <row r="1817" spans="46:83" x14ac:dyDescent="0.15">
      <c r="AT1817" s="24"/>
      <c r="AU1817" s="24"/>
      <c r="AV1817" s="24"/>
      <c r="AW1817" s="24"/>
      <c r="AX1817" s="24"/>
      <c r="AY1817" s="24"/>
      <c r="AZ1817" s="24"/>
      <c r="BA1817" s="24"/>
      <c r="BB1817" s="24"/>
      <c r="BC1817" s="24"/>
      <c r="BD1817" s="24"/>
      <c r="BE1817" s="24"/>
      <c r="BF1817" s="24"/>
      <c r="BG1817" s="24"/>
      <c r="BH1817" s="24"/>
      <c r="BI1817" s="24"/>
      <c r="BJ1817" s="24"/>
      <c r="BK1817" s="24"/>
      <c r="BL1817" s="24"/>
      <c r="BM1817" s="24"/>
      <c r="BN1817" s="24"/>
      <c r="BO1817" s="24"/>
      <c r="BP1817" s="24"/>
      <c r="BQ1817" s="24"/>
      <c r="BR1817" s="24"/>
      <c r="BS1817" s="24"/>
      <c r="BT1817" s="24"/>
      <c r="BU1817" s="24"/>
      <c r="BV1817" s="24"/>
      <c r="BW1817" s="24"/>
      <c r="BX1817" s="24"/>
      <c r="BY1817" s="24"/>
      <c r="BZ1817" s="24"/>
      <c r="CA1817" s="24"/>
      <c r="CB1817" s="24"/>
      <c r="CC1817" s="24"/>
      <c r="CD1817" s="24"/>
      <c r="CE1817" s="24"/>
    </row>
    <row r="1818" spans="46:83" x14ac:dyDescent="0.15">
      <c r="AT1818" s="24"/>
      <c r="AU1818" s="24"/>
      <c r="AV1818" s="24"/>
      <c r="AW1818" s="24"/>
      <c r="AX1818" s="24"/>
      <c r="AY1818" s="24"/>
      <c r="AZ1818" s="24"/>
      <c r="BA1818" s="24"/>
      <c r="BB1818" s="24"/>
      <c r="BC1818" s="24"/>
      <c r="BD1818" s="24"/>
      <c r="BE1818" s="24"/>
      <c r="BF1818" s="24"/>
      <c r="BG1818" s="24"/>
      <c r="BH1818" s="24"/>
      <c r="BI1818" s="24"/>
      <c r="BJ1818" s="24"/>
      <c r="BK1818" s="24"/>
      <c r="BL1818" s="24"/>
      <c r="BM1818" s="24"/>
      <c r="BN1818" s="24"/>
      <c r="BO1818" s="24"/>
      <c r="BP1818" s="24"/>
      <c r="BQ1818" s="24"/>
      <c r="BR1818" s="24"/>
      <c r="BS1818" s="24"/>
      <c r="BT1818" s="24"/>
      <c r="BU1818" s="24"/>
      <c r="BV1818" s="24"/>
      <c r="BW1818" s="24"/>
      <c r="BX1818" s="24"/>
      <c r="BY1818" s="24"/>
      <c r="BZ1818" s="24"/>
      <c r="CA1818" s="24"/>
      <c r="CB1818" s="24"/>
      <c r="CC1818" s="24"/>
      <c r="CD1818" s="24"/>
      <c r="CE1818" s="24"/>
    </row>
    <row r="1819" spans="46:83" x14ac:dyDescent="0.15">
      <c r="AT1819" s="24"/>
      <c r="AU1819" s="24"/>
      <c r="AV1819" s="24"/>
      <c r="AW1819" s="24"/>
      <c r="AX1819" s="24"/>
      <c r="AY1819" s="24"/>
      <c r="AZ1819" s="24"/>
      <c r="BA1819" s="24"/>
      <c r="BB1819" s="24"/>
      <c r="BC1819" s="24"/>
      <c r="BD1819" s="24"/>
      <c r="BE1819" s="24"/>
      <c r="BF1819" s="24"/>
      <c r="BG1819" s="24"/>
      <c r="BH1819" s="24"/>
      <c r="BI1819" s="24"/>
      <c r="BJ1819" s="24"/>
      <c r="BK1819" s="24"/>
      <c r="BL1819" s="24"/>
      <c r="BM1819" s="24"/>
      <c r="BN1819" s="24"/>
      <c r="BO1819" s="24"/>
      <c r="BP1819" s="24"/>
      <c r="BQ1819" s="24"/>
      <c r="BR1819" s="24"/>
      <c r="BS1819" s="24"/>
      <c r="BT1819" s="24"/>
      <c r="BU1819" s="24"/>
      <c r="BV1819" s="24"/>
      <c r="BW1819" s="24"/>
      <c r="BX1819" s="24"/>
      <c r="BY1819" s="24"/>
      <c r="BZ1819" s="24"/>
      <c r="CA1819" s="24"/>
      <c r="CB1819" s="24"/>
      <c r="CC1819" s="24"/>
      <c r="CD1819" s="24"/>
      <c r="CE1819" s="24"/>
    </row>
    <row r="1820" spans="46:83" x14ac:dyDescent="0.15">
      <c r="AT1820" s="24"/>
      <c r="AU1820" s="24"/>
      <c r="AV1820" s="24"/>
      <c r="AW1820" s="24"/>
      <c r="AX1820" s="24"/>
      <c r="AY1820" s="24"/>
      <c r="AZ1820" s="24"/>
      <c r="BA1820" s="24"/>
      <c r="BB1820" s="24"/>
      <c r="BC1820" s="24"/>
      <c r="BD1820" s="24"/>
      <c r="BE1820" s="24"/>
      <c r="BF1820" s="24"/>
      <c r="BG1820" s="24"/>
      <c r="BH1820" s="24"/>
      <c r="BI1820" s="24"/>
      <c r="BJ1820" s="24"/>
      <c r="BK1820" s="24"/>
      <c r="BL1820" s="24"/>
      <c r="BM1820" s="24"/>
      <c r="BN1820" s="24"/>
      <c r="BO1820" s="24"/>
      <c r="BP1820" s="24"/>
      <c r="BQ1820" s="24"/>
      <c r="BR1820" s="24"/>
      <c r="BS1820" s="24"/>
      <c r="BT1820" s="24"/>
      <c r="BU1820" s="24"/>
      <c r="BV1820" s="24"/>
      <c r="BW1820" s="24"/>
      <c r="BX1820" s="24"/>
      <c r="BY1820" s="24"/>
      <c r="BZ1820" s="24"/>
      <c r="CA1820" s="24"/>
      <c r="CB1820" s="24"/>
      <c r="CC1820" s="24"/>
      <c r="CD1820" s="24"/>
      <c r="CE1820" s="24"/>
    </row>
    <row r="1821" spans="46:83" x14ac:dyDescent="0.15">
      <c r="AT1821" s="24"/>
      <c r="AU1821" s="24"/>
      <c r="AV1821" s="24"/>
      <c r="AW1821" s="24"/>
      <c r="AX1821" s="24"/>
      <c r="AY1821" s="24"/>
      <c r="AZ1821" s="24"/>
      <c r="BA1821" s="24"/>
      <c r="BB1821" s="24"/>
      <c r="BC1821" s="24"/>
      <c r="BD1821" s="24"/>
      <c r="BE1821" s="24"/>
      <c r="BF1821" s="24"/>
      <c r="BG1821" s="24"/>
      <c r="BH1821" s="24"/>
      <c r="BI1821" s="24"/>
      <c r="BJ1821" s="24"/>
      <c r="BK1821" s="24"/>
      <c r="BL1821" s="24"/>
      <c r="BM1821" s="24"/>
      <c r="BN1821" s="24"/>
      <c r="BO1821" s="24"/>
      <c r="BP1821" s="24"/>
      <c r="BQ1821" s="24"/>
      <c r="BR1821" s="24"/>
      <c r="BS1821" s="24"/>
      <c r="BT1821" s="24"/>
      <c r="BU1821" s="24"/>
      <c r="BV1821" s="24"/>
      <c r="BW1821" s="24"/>
      <c r="BX1821" s="24"/>
      <c r="BY1821" s="24"/>
      <c r="BZ1821" s="24"/>
      <c r="CA1821" s="24"/>
      <c r="CB1821" s="24"/>
      <c r="CC1821" s="24"/>
      <c r="CD1821" s="24"/>
      <c r="CE1821" s="24"/>
    </row>
    <row r="1822" spans="46:83" x14ac:dyDescent="0.15">
      <c r="AT1822" s="24"/>
      <c r="AU1822" s="24"/>
      <c r="AV1822" s="24"/>
      <c r="AW1822" s="24"/>
      <c r="AX1822" s="24"/>
      <c r="AY1822" s="24"/>
      <c r="AZ1822" s="24"/>
      <c r="BA1822" s="24"/>
      <c r="BB1822" s="24"/>
      <c r="BC1822" s="24"/>
      <c r="BD1822" s="24"/>
      <c r="BE1822" s="24"/>
      <c r="BF1822" s="24"/>
      <c r="BG1822" s="24"/>
      <c r="BH1822" s="24"/>
      <c r="BI1822" s="24"/>
      <c r="BJ1822" s="24"/>
      <c r="BK1822" s="24"/>
      <c r="BL1822" s="24"/>
      <c r="BM1822" s="24"/>
      <c r="BN1822" s="24"/>
      <c r="BO1822" s="24"/>
      <c r="BP1822" s="24"/>
      <c r="BQ1822" s="24"/>
      <c r="BR1822" s="24"/>
      <c r="BS1822" s="24"/>
      <c r="BT1822" s="24"/>
      <c r="BU1822" s="24"/>
      <c r="BV1822" s="24"/>
      <c r="BW1822" s="24"/>
      <c r="BX1822" s="24"/>
      <c r="BY1822" s="24"/>
      <c r="BZ1822" s="24"/>
      <c r="CA1822" s="24"/>
      <c r="CB1822" s="24"/>
      <c r="CC1822" s="24"/>
      <c r="CD1822" s="24"/>
      <c r="CE1822" s="24"/>
    </row>
    <row r="1823" spans="46:83" x14ac:dyDescent="0.15">
      <c r="AT1823" s="24"/>
      <c r="AU1823" s="24"/>
      <c r="AV1823" s="24"/>
      <c r="AW1823" s="24"/>
      <c r="AX1823" s="24"/>
      <c r="AY1823" s="24"/>
      <c r="AZ1823" s="24"/>
      <c r="BA1823" s="24"/>
      <c r="BB1823" s="24"/>
      <c r="BC1823" s="24"/>
      <c r="BD1823" s="24"/>
      <c r="BE1823" s="24"/>
      <c r="BF1823" s="24"/>
      <c r="BG1823" s="24"/>
      <c r="BH1823" s="24"/>
      <c r="BI1823" s="24"/>
      <c r="BJ1823" s="24"/>
      <c r="BK1823" s="24"/>
      <c r="BL1823" s="24"/>
      <c r="BM1823" s="24"/>
      <c r="BN1823" s="24"/>
      <c r="BO1823" s="24"/>
      <c r="BP1823" s="24"/>
      <c r="BQ1823" s="24"/>
      <c r="BR1823" s="24"/>
      <c r="BS1823" s="24"/>
      <c r="BT1823" s="24"/>
      <c r="BU1823" s="24"/>
      <c r="BV1823" s="24"/>
      <c r="BW1823" s="24"/>
      <c r="BX1823" s="24"/>
      <c r="BY1823" s="24"/>
      <c r="BZ1823" s="24"/>
      <c r="CA1823" s="24"/>
      <c r="CB1823" s="24"/>
      <c r="CC1823" s="24"/>
      <c r="CD1823" s="24"/>
      <c r="CE1823" s="24"/>
    </row>
    <row r="1824" spans="46:83" x14ac:dyDescent="0.15">
      <c r="AT1824" s="24"/>
      <c r="AU1824" s="24"/>
      <c r="AV1824" s="24"/>
      <c r="AW1824" s="24"/>
      <c r="AX1824" s="24"/>
      <c r="AY1824" s="24"/>
      <c r="AZ1824" s="24"/>
      <c r="BA1824" s="24"/>
      <c r="BB1824" s="24"/>
      <c r="BC1824" s="24"/>
      <c r="BD1824" s="24"/>
      <c r="BE1824" s="24"/>
      <c r="BF1824" s="24"/>
      <c r="BG1824" s="24"/>
      <c r="BH1824" s="24"/>
      <c r="BI1824" s="24"/>
      <c r="BJ1824" s="24"/>
      <c r="BK1824" s="24"/>
      <c r="BL1824" s="24"/>
      <c r="BM1824" s="24"/>
      <c r="BN1824" s="24"/>
      <c r="BO1824" s="24"/>
      <c r="BP1824" s="24"/>
      <c r="BQ1824" s="24"/>
      <c r="BR1824" s="24"/>
      <c r="BS1824" s="24"/>
      <c r="BT1824" s="24"/>
      <c r="BU1824" s="24"/>
      <c r="BV1824" s="24"/>
      <c r="BW1824" s="24"/>
      <c r="BX1824" s="24"/>
      <c r="BY1824" s="24"/>
      <c r="BZ1824" s="24"/>
      <c r="CA1824" s="24"/>
      <c r="CB1824" s="24"/>
      <c r="CC1824" s="24"/>
      <c r="CD1824" s="24"/>
      <c r="CE1824" s="24"/>
    </row>
    <row r="1825" spans="46:83" x14ac:dyDescent="0.15">
      <c r="AT1825" s="24"/>
      <c r="AU1825" s="24"/>
      <c r="AV1825" s="24"/>
      <c r="AW1825" s="24"/>
      <c r="AX1825" s="24"/>
      <c r="AY1825" s="24"/>
      <c r="AZ1825" s="24"/>
      <c r="BA1825" s="24"/>
      <c r="BB1825" s="24"/>
      <c r="BC1825" s="24"/>
      <c r="BD1825" s="24"/>
      <c r="BE1825" s="24"/>
      <c r="BF1825" s="24"/>
      <c r="BG1825" s="24"/>
      <c r="BH1825" s="24"/>
      <c r="BI1825" s="24"/>
      <c r="BJ1825" s="24"/>
      <c r="BK1825" s="24"/>
      <c r="BL1825" s="24"/>
      <c r="BM1825" s="24"/>
      <c r="BN1825" s="24"/>
      <c r="BO1825" s="24"/>
      <c r="BP1825" s="24"/>
      <c r="BQ1825" s="24"/>
      <c r="BR1825" s="24"/>
      <c r="BS1825" s="24"/>
      <c r="BT1825" s="24"/>
      <c r="BU1825" s="24"/>
      <c r="BV1825" s="24"/>
      <c r="BW1825" s="24"/>
      <c r="BX1825" s="24"/>
      <c r="BY1825" s="24"/>
      <c r="BZ1825" s="24"/>
      <c r="CA1825" s="24"/>
      <c r="CB1825" s="24"/>
      <c r="CC1825" s="24"/>
      <c r="CD1825" s="24"/>
      <c r="CE1825" s="24"/>
    </row>
    <row r="1826" spans="46:83" x14ac:dyDescent="0.15">
      <c r="AT1826" s="24"/>
      <c r="AU1826" s="24"/>
      <c r="AV1826" s="24"/>
      <c r="AW1826" s="24"/>
      <c r="AX1826" s="24"/>
      <c r="AY1826" s="24"/>
      <c r="AZ1826" s="24"/>
      <c r="BA1826" s="24"/>
      <c r="BB1826" s="24"/>
      <c r="BC1826" s="24"/>
      <c r="BD1826" s="24"/>
      <c r="BE1826" s="24"/>
      <c r="BF1826" s="24"/>
      <c r="BG1826" s="24"/>
      <c r="BH1826" s="24"/>
      <c r="BI1826" s="24"/>
      <c r="BJ1826" s="24"/>
      <c r="BK1826" s="24"/>
      <c r="BL1826" s="24"/>
      <c r="BM1826" s="24"/>
      <c r="BN1826" s="24"/>
      <c r="BO1826" s="24"/>
      <c r="BP1826" s="24"/>
      <c r="BQ1826" s="24"/>
      <c r="BR1826" s="24"/>
      <c r="BS1826" s="24"/>
      <c r="BT1826" s="24"/>
      <c r="BU1826" s="24"/>
      <c r="BV1826" s="24"/>
      <c r="BW1826" s="24"/>
      <c r="BX1826" s="24"/>
      <c r="BY1826" s="24"/>
      <c r="BZ1826" s="24"/>
      <c r="CA1826" s="24"/>
      <c r="CB1826" s="24"/>
      <c r="CC1826" s="24"/>
      <c r="CD1826" s="24"/>
      <c r="CE1826" s="24"/>
    </row>
    <row r="1827" spans="46:83" x14ac:dyDescent="0.15">
      <c r="AT1827" s="24"/>
      <c r="AU1827" s="24"/>
      <c r="AV1827" s="24"/>
      <c r="AW1827" s="24"/>
      <c r="AX1827" s="24"/>
      <c r="AY1827" s="24"/>
      <c r="AZ1827" s="24"/>
      <c r="BA1827" s="24"/>
      <c r="BB1827" s="24"/>
      <c r="BC1827" s="24"/>
      <c r="BD1827" s="24"/>
      <c r="BE1827" s="24"/>
      <c r="BF1827" s="24"/>
      <c r="BG1827" s="24"/>
      <c r="BH1827" s="24"/>
      <c r="BI1827" s="24"/>
      <c r="BJ1827" s="24"/>
      <c r="BK1827" s="24"/>
      <c r="BL1827" s="24"/>
      <c r="BM1827" s="24"/>
      <c r="BN1827" s="24"/>
      <c r="BO1827" s="24"/>
      <c r="BP1827" s="24"/>
      <c r="BQ1827" s="24"/>
      <c r="BR1827" s="24"/>
      <c r="BS1827" s="24"/>
      <c r="BT1827" s="24"/>
      <c r="BU1827" s="24"/>
      <c r="BV1827" s="24"/>
      <c r="BW1827" s="24"/>
      <c r="BX1827" s="24"/>
      <c r="BY1827" s="24"/>
      <c r="BZ1827" s="24"/>
      <c r="CA1827" s="24"/>
      <c r="CB1827" s="24"/>
      <c r="CC1827" s="24"/>
      <c r="CD1827" s="24"/>
      <c r="CE1827" s="24"/>
    </row>
    <row r="1828" spans="46:83" x14ac:dyDescent="0.15">
      <c r="AT1828" s="24"/>
      <c r="AU1828" s="24"/>
      <c r="AV1828" s="24"/>
      <c r="AW1828" s="24"/>
      <c r="AX1828" s="24"/>
      <c r="AY1828" s="24"/>
      <c r="AZ1828" s="24"/>
      <c r="BA1828" s="24"/>
      <c r="BB1828" s="24"/>
      <c r="BC1828" s="24"/>
      <c r="BD1828" s="24"/>
      <c r="BE1828" s="24"/>
      <c r="BF1828" s="24"/>
      <c r="BG1828" s="24"/>
      <c r="BH1828" s="24"/>
      <c r="BI1828" s="24"/>
      <c r="BJ1828" s="24"/>
      <c r="BK1828" s="24"/>
      <c r="BL1828" s="24"/>
      <c r="BM1828" s="24"/>
      <c r="BN1828" s="24"/>
      <c r="BO1828" s="24"/>
      <c r="BP1828" s="24"/>
      <c r="BQ1828" s="24"/>
      <c r="BR1828" s="24"/>
      <c r="BS1828" s="24"/>
      <c r="BT1828" s="24"/>
      <c r="BU1828" s="24"/>
      <c r="BV1828" s="24"/>
      <c r="BW1828" s="24"/>
      <c r="BX1828" s="24"/>
      <c r="BY1828" s="24"/>
      <c r="BZ1828" s="24"/>
      <c r="CA1828" s="24"/>
      <c r="CB1828" s="24"/>
      <c r="CC1828" s="24"/>
      <c r="CD1828" s="24"/>
      <c r="CE1828" s="24"/>
    </row>
    <row r="1829" spans="46:83" x14ac:dyDescent="0.15">
      <c r="AT1829" s="24"/>
      <c r="AU1829" s="24"/>
      <c r="AV1829" s="24"/>
      <c r="AW1829" s="24"/>
      <c r="AX1829" s="24"/>
      <c r="AY1829" s="24"/>
      <c r="AZ1829" s="24"/>
      <c r="BA1829" s="24"/>
      <c r="BB1829" s="24"/>
      <c r="BC1829" s="24"/>
      <c r="BD1829" s="24"/>
      <c r="BE1829" s="24"/>
      <c r="BF1829" s="24"/>
      <c r="BG1829" s="24"/>
      <c r="BH1829" s="24"/>
      <c r="BI1829" s="24"/>
      <c r="BJ1829" s="24"/>
      <c r="BK1829" s="24"/>
      <c r="BL1829" s="24"/>
      <c r="BM1829" s="24"/>
      <c r="BN1829" s="24"/>
      <c r="BO1829" s="24"/>
      <c r="BP1829" s="24"/>
      <c r="BQ1829" s="24"/>
      <c r="BR1829" s="24"/>
      <c r="BS1829" s="24"/>
      <c r="BT1829" s="24"/>
      <c r="BU1829" s="24"/>
      <c r="BV1829" s="24"/>
      <c r="BW1829" s="24"/>
      <c r="BX1829" s="24"/>
      <c r="BY1829" s="24"/>
      <c r="BZ1829" s="24"/>
      <c r="CA1829" s="24"/>
      <c r="CB1829" s="24"/>
      <c r="CC1829" s="24"/>
      <c r="CD1829" s="24"/>
      <c r="CE1829" s="24"/>
    </row>
    <row r="1830" spans="46:83" x14ac:dyDescent="0.15">
      <c r="AT1830" s="24"/>
      <c r="AU1830" s="24"/>
      <c r="AV1830" s="24"/>
      <c r="AW1830" s="24"/>
      <c r="AX1830" s="24"/>
      <c r="AY1830" s="24"/>
      <c r="AZ1830" s="24"/>
      <c r="BA1830" s="24"/>
      <c r="BB1830" s="24"/>
      <c r="BC1830" s="24"/>
      <c r="BD1830" s="24"/>
      <c r="BE1830" s="24"/>
      <c r="BF1830" s="24"/>
      <c r="BG1830" s="24"/>
      <c r="BH1830" s="24"/>
      <c r="BI1830" s="24"/>
      <c r="BJ1830" s="24"/>
      <c r="BK1830" s="24"/>
      <c r="BL1830" s="24"/>
      <c r="BM1830" s="24"/>
      <c r="BN1830" s="24"/>
      <c r="BO1830" s="24"/>
      <c r="BP1830" s="24"/>
      <c r="BQ1830" s="24"/>
      <c r="BR1830" s="24"/>
      <c r="BS1830" s="24"/>
      <c r="BT1830" s="24"/>
      <c r="BU1830" s="24"/>
      <c r="BV1830" s="24"/>
      <c r="BW1830" s="24"/>
      <c r="BX1830" s="24"/>
      <c r="BY1830" s="24"/>
      <c r="BZ1830" s="24"/>
      <c r="CA1830" s="24"/>
      <c r="CB1830" s="24"/>
      <c r="CC1830" s="24"/>
      <c r="CD1830" s="24"/>
      <c r="CE1830" s="24"/>
    </row>
    <row r="1831" spans="46:83" x14ac:dyDescent="0.15">
      <c r="AT1831" s="24"/>
      <c r="AU1831" s="24"/>
      <c r="AV1831" s="24"/>
      <c r="AW1831" s="24"/>
      <c r="AX1831" s="24"/>
      <c r="AY1831" s="24"/>
      <c r="AZ1831" s="24"/>
      <c r="BA1831" s="24"/>
      <c r="BB1831" s="24"/>
      <c r="BC1831" s="24"/>
      <c r="BD1831" s="24"/>
      <c r="BE1831" s="24"/>
      <c r="BF1831" s="24"/>
      <c r="BG1831" s="24"/>
      <c r="BH1831" s="24"/>
      <c r="BI1831" s="24"/>
      <c r="BJ1831" s="24"/>
      <c r="BK1831" s="24"/>
      <c r="BL1831" s="24"/>
      <c r="BM1831" s="24"/>
      <c r="BN1831" s="24"/>
      <c r="BO1831" s="24"/>
      <c r="BP1831" s="24"/>
      <c r="BQ1831" s="24"/>
      <c r="BR1831" s="24"/>
      <c r="BS1831" s="24"/>
      <c r="BT1831" s="24"/>
      <c r="BU1831" s="24"/>
      <c r="BV1831" s="24"/>
      <c r="BW1831" s="24"/>
      <c r="BX1831" s="24"/>
      <c r="BY1831" s="24"/>
      <c r="BZ1831" s="24"/>
      <c r="CA1831" s="24"/>
      <c r="CB1831" s="24"/>
      <c r="CC1831" s="24"/>
      <c r="CD1831" s="24"/>
      <c r="CE1831" s="24"/>
    </row>
    <row r="1832" spans="46:83" x14ac:dyDescent="0.15">
      <c r="AT1832" s="24"/>
      <c r="AU1832" s="24"/>
      <c r="AV1832" s="24"/>
      <c r="AW1832" s="24"/>
      <c r="AX1832" s="24"/>
      <c r="AY1832" s="24"/>
      <c r="AZ1832" s="24"/>
      <c r="BA1832" s="24"/>
      <c r="BB1832" s="24"/>
      <c r="BC1832" s="24"/>
      <c r="BD1832" s="24"/>
      <c r="BE1832" s="24"/>
      <c r="BF1832" s="24"/>
      <c r="BG1832" s="24"/>
      <c r="BH1832" s="24"/>
      <c r="BI1832" s="24"/>
      <c r="BJ1832" s="24"/>
      <c r="BK1832" s="24"/>
      <c r="BL1832" s="24"/>
      <c r="BM1832" s="24"/>
      <c r="BN1832" s="24"/>
      <c r="BO1832" s="24"/>
      <c r="BP1832" s="24"/>
      <c r="BQ1832" s="24"/>
      <c r="BR1832" s="24"/>
      <c r="BS1832" s="24"/>
      <c r="BT1832" s="24"/>
      <c r="BU1832" s="24"/>
      <c r="BV1832" s="24"/>
      <c r="BW1832" s="24"/>
      <c r="BX1832" s="24"/>
      <c r="BY1832" s="24"/>
      <c r="BZ1832" s="24"/>
      <c r="CA1832" s="24"/>
      <c r="CB1832" s="24"/>
      <c r="CC1832" s="24"/>
      <c r="CD1832" s="24"/>
      <c r="CE1832" s="24"/>
    </row>
    <row r="1833" spans="46:83" x14ac:dyDescent="0.15">
      <c r="AT1833" s="24"/>
      <c r="AU1833" s="24"/>
      <c r="AV1833" s="24"/>
      <c r="AW1833" s="24"/>
      <c r="AX1833" s="24"/>
      <c r="AY1833" s="24"/>
      <c r="AZ1833" s="24"/>
      <c r="BA1833" s="24"/>
      <c r="BB1833" s="24"/>
      <c r="BC1833" s="24"/>
      <c r="BD1833" s="24"/>
      <c r="BE1833" s="24"/>
      <c r="BF1833" s="24"/>
      <c r="BG1833" s="24"/>
      <c r="BH1833" s="24"/>
      <c r="BI1833" s="24"/>
      <c r="BJ1833" s="24"/>
      <c r="BK1833" s="24"/>
      <c r="BL1833" s="24"/>
      <c r="BM1833" s="24"/>
      <c r="BN1833" s="24"/>
      <c r="BO1833" s="24"/>
      <c r="BP1833" s="24"/>
      <c r="BQ1833" s="24"/>
      <c r="BR1833" s="24"/>
      <c r="BS1833" s="24"/>
      <c r="BT1833" s="24"/>
      <c r="BU1833" s="24"/>
      <c r="BV1833" s="24"/>
      <c r="BW1833" s="24"/>
      <c r="BX1833" s="24"/>
      <c r="BY1833" s="24"/>
      <c r="BZ1833" s="24"/>
      <c r="CA1833" s="24"/>
      <c r="CB1833" s="24"/>
      <c r="CC1833" s="24"/>
      <c r="CD1833" s="24"/>
      <c r="CE1833" s="24"/>
    </row>
    <row r="1834" spans="46:83" x14ac:dyDescent="0.15">
      <c r="AT1834" s="24"/>
      <c r="AU1834" s="24"/>
      <c r="AV1834" s="24"/>
      <c r="AW1834" s="24"/>
      <c r="AX1834" s="24"/>
      <c r="AY1834" s="24"/>
      <c r="AZ1834" s="24"/>
      <c r="BA1834" s="24"/>
      <c r="BB1834" s="24"/>
      <c r="BC1834" s="24"/>
      <c r="BD1834" s="24"/>
      <c r="BE1834" s="24"/>
      <c r="BF1834" s="24"/>
      <c r="BG1834" s="24"/>
      <c r="BH1834" s="24"/>
      <c r="BI1834" s="24"/>
      <c r="BJ1834" s="24"/>
      <c r="BK1834" s="24"/>
      <c r="BL1834" s="24"/>
      <c r="BM1834" s="24"/>
      <c r="BN1834" s="24"/>
      <c r="BO1834" s="24"/>
      <c r="BP1834" s="24"/>
      <c r="BQ1834" s="24"/>
      <c r="BR1834" s="24"/>
      <c r="BS1834" s="24"/>
      <c r="BT1834" s="24"/>
      <c r="BU1834" s="24"/>
      <c r="BV1834" s="24"/>
      <c r="BW1834" s="24"/>
      <c r="BX1834" s="24"/>
      <c r="BY1834" s="24"/>
      <c r="BZ1834" s="24"/>
      <c r="CA1834" s="24"/>
      <c r="CB1834" s="24"/>
      <c r="CC1834" s="24"/>
      <c r="CD1834" s="24"/>
      <c r="CE1834" s="24"/>
    </row>
    <row r="1835" spans="46:83" x14ac:dyDescent="0.15">
      <c r="AT1835" s="24"/>
      <c r="AU1835" s="24"/>
      <c r="AV1835" s="24"/>
      <c r="AW1835" s="24"/>
      <c r="AX1835" s="24"/>
      <c r="AY1835" s="24"/>
      <c r="AZ1835" s="24"/>
      <c r="BA1835" s="24"/>
      <c r="BB1835" s="24"/>
      <c r="BC1835" s="24"/>
      <c r="BD1835" s="24"/>
      <c r="BE1835" s="24"/>
      <c r="BF1835" s="24"/>
      <c r="BG1835" s="24"/>
      <c r="BH1835" s="24"/>
      <c r="BI1835" s="24"/>
      <c r="BJ1835" s="24"/>
      <c r="BK1835" s="24"/>
      <c r="BL1835" s="24"/>
      <c r="BM1835" s="24"/>
      <c r="BN1835" s="24"/>
      <c r="BO1835" s="24"/>
      <c r="BP1835" s="24"/>
      <c r="BQ1835" s="24"/>
      <c r="BR1835" s="24"/>
      <c r="BS1835" s="24"/>
      <c r="BT1835" s="24"/>
      <c r="BU1835" s="24"/>
      <c r="BV1835" s="24"/>
      <c r="BW1835" s="24"/>
      <c r="BX1835" s="24"/>
      <c r="BY1835" s="24"/>
      <c r="BZ1835" s="24"/>
      <c r="CA1835" s="24"/>
      <c r="CB1835" s="24"/>
      <c r="CC1835" s="24"/>
      <c r="CD1835" s="24"/>
      <c r="CE1835" s="24"/>
    </row>
    <row r="1836" spans="46:83" x14ac:dyDescent="0.15">
      <c r="AT1836" s="24"/>
      <c r="AU1836" s="24"/>
      <c r="AV1836" s="24"/>
      <c r="AW1836" s="24"/>
      <c r="AX1836" s="24"/>
      <c r="AY1836" s="24"/>
      <c r="AZ1836" s="24"/>
      <c r="BA1836" s="24"/>
      <c r="BB1836" s="24"/>
      <c r="BC1836" s="24"/>
      <c r="BD1836" s="24"/>
      <c r="BE1836" s="24"/>
      <c r="BF1836" s="24"/>
      <c r="BG1836" s="24"/>
      <c r="BH1836" s="24"/>
      <c r="BI1836" s="24"/>
      <c r="BJ1836" s="24"/>
      <c r="BK1836" s="24"/>
      <c r="BL1836" s="24"/>
      <c r="BM1836" s="24"/>
      <c r="BN1836" s="24"/>
      <c r="BO1836" s="24"/>
      <c r="BP1836" s="24"/>
      <c r="BQ1836" s="24"/>
      <c r="BR1836" s="24"/>
      <c r="BS1836" s="24"/>
      <c r="BT1836" s="24"/>
      <c r="BU1836" s="24"/>
      <c r="BV1836" s="24"/>
      <c r="BW1836" s="24"/>
      <c r="BX1836" s="24"/>
      <c r="BY1836" s="24"/>
      <c r="BZ1836" s="24"/>
      <c r="CA1836" s="24"/>
      <c r="CB1836" s="24"/>
      <c r="CC1836" s="24"/>
      <c r="CD1836" s="24"/>
      <c r="CE1836" s="24"/>
    </row>
    <row r="1837" spans="46:83" x14ac:dyDescent="0.15">
      <c r="AT1837" s="24"/>
      <c r="AU1837" s="24"/>
      <c r="AV1837" s="24"/>
      <c r="AW1837" s="24"/>
      <c r="AX1837" s="24"/>
      <c r="AY1837" s="24"/>
      <c r="AZ1837" s="24"/>
      <c r="BA1837" s="24"/>
      <c r="BB1837" s="24"/>
      <c r="BC1837" s="24"/>
      <c r="BD1837" s="24"/>
      <c r="BE1837" s="24"/>
      <c r="BF1837" s="24"/>
      <c r="BG1837" s="24"/>
      <c r="BH1837" s="24"/>
      <c r="BI1837" s="24"/>
      <c r="BJ1837" s="24"/>
      <c r="BK1837" s="24"/>
      <c r="BL1837" s="24"/>
      <c r="BM1837" s="24"/>
      <c r="BN1837" s="24"/>
      <c r="BO1837" s="24"/>
      <c r="BP1837" s="24"/>
      <c r="BQ1837" s="24"/>
      <c r="BR1837" s="24"/>
      <c r="BS1837" s="24"/>
      <c r="BT1837" s="24"/>
      <c r="BU1837" s="24"/>
      <c r="BV1837" s="24"/>
      <c r="BW1837" s="24"/>
      <c r="BX1837" s="24"/>
      <c r="BY1837" s="24"/>
      <c r="BZ1837" s="24"/>
      <c r="CA1837" s="24"/>
      <c r="CB1837" s="24"/>
      <c r="CC1837" s="24"/>
      <c r="CD1837" s="24"/>
      <c r="CE1837" s="24"/>
    </row>
    <row r="1838" spans="46:83" x14ac:dyDescent="0.15">
      <c r="AT1838" s="24"/>
      <c r="AU1838" s="24"/>
      <c r="AV1838" s="24"/>
      <c r="AW1838" s="24"/>
      <c r="AX1838" s="24"/>
      <c r="AY1838" s="24"/>
      <c r="AZ1838" s="24"/>
      <c r="BA1838" s="24"/>
      <c r="BB1838" s="24"/>
      <c r="BC1838" s="24"/>
      <c r="BD1838" s="24"/>
      <c r="BE1838" s="24"/>
      <c r="BF1838" s="24"/>
      <c r="BG1838" s="24"/>
      <c r="BH1838" s="24"/>
      <c r="BI1838" s="24"/>
      <c r="BJ1838" s="24"/>
      <c r="BK1838" s="24"/>
      <c r="BL1838" s="24"/>
      <c r="BM1838" s="24"/>
      <c r="BN1838" s="24"/>
      <c r="BO1838" s="24"/>
      <c r="BP1838" s="24"/>
      <c r="BQ1838" s="24"/>
      <c r="BR1838" s="24"/>
      <c r="BS1838" s="24"/>
      <c r="BT1838" s="24"/>
      <c r="BU1838" s="24"/>
      <c r="BV1838" s="24"/>
      <c r="BW1838" s="24"/>
      <c r="BX1838" s="24"/>
      <c r="BY1838" s="24"/>
      <c r="BZ1838" s="24"/>
      <c r="CA1838" s="24"/>
      <c r="CB1838" s="24"/>
      <c r="CC1838" s="24"/>
      <c r="CD1838" s="24"/>
      <c r="CE1838" s="24"/>
    </row>
    <row r="1839" spans="46:83" x14ac:dyDescent="0.15">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row>
    <row r="1840" spans="46:83" x14ac:dyDescent="0.15">
      <c r="AT1840" s="24"/>
      <c r="AU1840" s="24"/>
      <c r="AV1840" s="24"/>
      <c r="AW1840" s="24"/>
      <c r="AX1840" s="24"/>
      <c r="AY1840" s="24"/>
      <c r="AZ1840" s="24"/>
      <c r="BA1840" s="24"/>
      <c r="BB1840" s="24"/>
      <c r="BC1840" s="24"/>
      <c r="BD1840" s="24"/>
      <c r="BE1840" s="24"/>
      <c r="BF1840" s="24"/>
      <c r="BG1840" s="24"/>
      <c r="BH1840" s="24"/>
      <c r="BI1840" s="24"/>
      <c r="BJ1840" s="24"/>
      <c r="BK1840" s="24"/>
      <c r="BL1840" s="24"/>
      <c r="BM1840" s="24"/>
      <c r="BN1840" s="24"/>
      <c r="BO1840" s="24"/>
      <c r="BP1840" s="24"/>
      <c r="BQ1840" s="24"/>
      <c r="BR1840" s="24"/>
      <c r="BS1840" s="24"/>
      <c r="BT1840" s="24"/>
      <c r="BU1840" s="24"/>
      <c r="BV1840" s="24"/>
      <c r="BW1840" s="24"/>
      <c r="BX1840" s="24"/>
      <c r="BY1840" s="24"/>
      <c r="BZ1840" s="24"/>
      <c r="CA1840" s="24"/>
      <c r="CB1840" s="24"/>
      <c r="CC1840" s="24"/>
      <c r="CD1840" s="24"/>
      <c r="CE1840" s="24"/>
    </row>
    <row r="1841" spans="46:83" x14ac:dyDescent="0.15">
      <c r="AT1841" s="24"/>
      <c r="AU1841" s="24"/>
      <c r="AV1841" s="24"/>
      <c r="AW1841" s="24"/>
      <c r="AX1841" s="24"/>
      <c r="AY1841" s="24"/>
      <c r="AZ1841" s="24"/>
      <c r="BA1841" s="24"/>
      <c r="BB1841" s="24"/>
      <c r="BC1841" s="24"/>
      <c r="BD1841" s="24"/>
      <c r="BE1841" s="24"/>
      <c r="BF1841" s="24"/>
      <c r="BG1841" s="24"/>
      <c r="BH1841" s="24"/>
      <c r="BI1841" s="24"/>
      <c r="BJ1841" s="24"/>
      <c r="BK1841" s="24"/>
      <c r="BL1841" s="24"/>
      <c r="BM1841" s="24"/>
      <c r="BN1841" s="24"/>
      <c r="BO1841" s="24"/>
      <c r="BP1841" s="24"/>
      <c r="BQ1841" s="24"/>
      <c r="BR1841" s="24"/>
      <c r="BS1841" s="24"/>
      <c r="BT1841" s="24"/>
      <c r="BU1841" s="24"/>
      <c r="BV1841" s="24"/>
      <c r="BW1841" s="24"/>
      <c r="BX1841" s="24"/>
      <c r="BY1841" s="24"/>
      <c r="BZ1841" s="24"/>
      <c r="CA1841" s="24"/>
      <c r="CB1841" s="24"/>
      <c r="CC1841" s="24"/>
      <c r="CD1841" s="24"/>
      <c r="CE1841" s="24"/>
    </row>
    <row r="1842" spans="46:83" x14ac:dyDescent="0.15">
      <c r="AT1842" s="24"/>
      <c r="AU1842" s="24"/>
      <c r="AV1842" s="24"/>
      <c r="AW1842" s="24"/>
      <c r="AX1842" s="24"/>
      <c r="AY1842" s="24"/>
      <c r="AZ1842" s="24"/>
      <c r="BA1842" s="24"/>
      <c r="BB1842" s="24"/>
      <c r="BC1842" s="24"/>
      <c r="BD1842" s="24"/>
      <c r="BE1842" s="24"/>
      <c r="BF1842" s="24"/>
      <c r="BG1842" s="24"/>
      <c r="BH1842" s="24"/>
      <c r="BI1842" s="24"/>
      <c r="BJ1842" s="24"/>
      <c r="BK1842" s="24"/>
      <c r="BL1842" s="24"/>
      <c r="BM1842" s="24"/>
      <c r="BN1842" s="24"/>
      <c r="BO1842" s="24"/>
      <c r="BP1842" s="24"/>
      <c r="BQ1842" s="24"/>
      <c r="BR1842" s="24"/>
      <c r="BS1842" s="24"/>
      <c r="BT1842" s="24"/>
      <c r="BU1842" s="24"/>
      <c r="BV1842" s="24"/>
      <c r="BW1842" s="24"/>
      <c r="BX1842" s="24"/>
      <c r="BY1842" s="24"/>
      <c r="BZ1842" s="24"/>
      <c r="CA1842" s="24"/>
      <c r="CB1842" s="24"/>
      <c r="CC1842" s="24"/>
      <c r="CD1842" s="24"/>
      <c r="CE1842" s="24"/>
    </row>
    <row r="1843" spans="46:83" x14ac:dyDescent="0.15">
      <c r="AT1843" s="24"/>
      <c r="AU1843" s="24"/>
      <c r="AV1843" s="24"/>
      <c r="AW1843" s="24"/>
      <c r="AX1843" s="24"/>
      <c r="AY1843" s="24"/>
      <c r="AZ1843" s="24"/>
      <c r="BA1843" s="24"/>
      <c r="BB1843" s="24"/>
      <c r="BC1843" s="24"/>
      <c r="BD1843" s="24"/>
      <c r="BE1843" s="24"/>
      <c r="BF1843" s="24"/>
      <c r="BG1843" s="24"/>
      <c r="BH1843" s="24"/>
      <c r="BI1843" s="24"/>
      <c r="BJ1843" s="24"/>
      <c r="BK1843" s="24"/>
      <c r="BL1843" s="24"/>
      <c r="BM1843" s="24"/>
      <c r="BN1843" s="24"/>
      <c r="BO1843" s="24"/>
      <c r="BP1843" s="24"/>
      <c r="BQ1843" s="24"/>
      <c r="BR1843" s="24"/>
      <c r="BS1843" s="24"/>
      <c r="BT1843" s="24"/>
      <c r="BU1843" s="24"/>
      <c r="BV1843" s="24"/>
      <c r="BW1843" s="24"/>
      <c r="BX1843" s="24"/>
      <c r="BY1843" s="24"/>
      <c r="BZ1843" s="24"/>
      <c r="CA1843" s="24"/>
      <c r="CB1843" s="24"/>
      <c r="CC1843" s="24"/>
      <c r="CD1843" s="24"/>
      <c r="CE1843" s="24"/>
    </row>
    <row r="1844" spans="46:83" x14ac:dyDescent="0.15">
      <c r="AT1844" s="24"/>
      <c r="AU1844" s="24"/>
      <c r="AV1844" s="24"/>
      <c r="AW1844" s="24"/>
      <c r="AX1844" s="24"/>
      <c r="AY1844" s="24"/>
      <c r="AZ1844" s="24"/>
      <c r="BA1844" s="24"/>
      <c r="BB1844" s="24"/>
      <c r="BC1844" s="24"/>
      <c r="BD1844" s="24"/>
      <c r="BE1844" s="24"/>
      <c r="BF1844" s="24"/>
      <c r="BG1844" s="24"/>
      <c r="BH1844" s="24"/>
      <c r="BI1844" s="24"/>
      <c r="BJ1844" s="24"/>
      <c r="BK1844" s="24"/>
      <c r="BL1844" s="24"/>
      <c r="BM1844" s="24"/>
      <c r="BN1844" s="24"/>
      <c r="BO1844" s="24"/>
      <c r="BP1844" s="24"/>
      <c r="BQ1844" s="24"/>
      <c r="BR1844" s="24"/>
      <c r="BS1844" s="24"/>
      <c r="BT1844" s="24"/>
      <c r="BU1844" s="24"/>
      <c r="BV1844" s="24"/>
      <c r="BW1844" s="24"/>
      <c r="BX1844" s="24"/>
      <c r="BY1844" s="24"/>
      <c r="BZ1844" s="24"/>
      <c r="CA1844" s="24"/>
      <c r="CB1844" s="24"/>
      <c r="CC1844" s="24"/>
      <c r="CD1844" s="24"/>
      <c r="CE1844" s="24"/>
    </row>
    <row r="1845" spans="46:83" x14ac:dyDescent="0.15">
      <c r="AT1845" s="24"/>
      <c r="AU1845" s="24"/>
      <c r="AV1845" s="24"/>
      <c r="AW1845" s="24"/>
      <c r="AX1845" s="24"/>
      <c r="AY1845" s="24"/>
      <c r="AZ1845" s="24"/>
      <c r="BA1845" s="24"/>
      <c r="BB1845" s="24"/>
      <c r="BC1845" s="24"/>
      <c r="BD1845" s="24"/>
      <c r="BE1845" s="24"/>
      <c r="BF1845" s="24"/>
      <c r="BG1845" s="24"/>
      <c r="BH1845" s="24"/>
      <c r="BI1845" s="24"/>
      <c r="BJ1845" s="24"/>
      <c r="BK1845" s="24"/>
      <c r="BL1845" s="24"/>
      <c r="BM1845" s="24"/>
      <c r="BN1845" s="24"/>
      <c r="BO1845" s="24"/>
      <c r="BP1845" s="24"/>
      <c r="BQ1845" s="24"/>
      <c r="BR1845" s="24"/>
      <c r="BS1845" s="24"/>
      <c r="BT1845" s="24"/>
      <c r="BU1845" s="24"/>
      <c r="BV1845" s="24"/>
      <c r="BW1845" s="24"/>
      <c r="BX1845" s="24"/>
      <c r="BY1845" s="24"/>
      <c r="BZ1845" s="24"/>
      <c r="CA1845" s="24"/>
      <c r="CB1845" s="24"/>
      <c r="CC1845" s="24"/>
      <c r="CD1845" s="24"/>
      <c r="CE1845" s="24"/>
    </row>
    <row r="1846" spans="46:83" x14ac:dyDescent="0.15">
      <c r="AT1846" s="24"/>
      <c r="AU1846" s="24"/>
      <c r="AV1846" s="24"/>
      <c r="AW1846" s="24"/>
      <c r="AX1846" s="24"/>
      <c r="AY1846" s="24"/>
      <c r="AZ1846" s="24"/>
      <c r="BA1846" s="24"/>
      <c r="BB1846" s="24"/>
      <c r="BC1846" s="24"/>
      <c r="BD1846" s="24"/>
      <c r="BE1846" s="24"/>
      <c r="BF1846" s="24"/>
      <c r="BG1846" s="24"/>
      <c r="BH1846" s="24"/>
      <c r="BI1846" s="24"/>
      <c r="BJ1846" s="24"/>
      <c r="BK1846" s="24"/>
      <c r="BL1846" s="24"/>
      <c r="BM1846" s="24"/>
      <c r="BN1846" s="24"/>
      <c r="BO1846" s="24"/>
      <c r="BP1846" s="24"/>
      <c r="BQ1846" s="24"/>
      <c r="BR1846" s="24"/>
      <c r="BS1846" s="24"/>
      <c r="BT1846" s="24"/>
      <c r="BU1846" s="24"/>
      <c r="BV1846" s="24"/>
      <c r="BW1846" s="24"/>
      <c r="BX1846" s="24"/>
      <c r="BY1846" s="24"/>
      <c r="BZ1846" s="24"/>
      <c r="CA1846" s="24"/>
      <c r="CB1846" s="24"/>
      <c r="CC1846" s="24"/>
      <c r="CD1846" s="24"/>
      <c r="CE1846" s="24"/>
    </row>
    <row r="1847" spans="46:83" x14ac:dyDescent="0.15">
      <c r="AT1847" s="24"/>
      <c r="AU1847" s="24"/>
      <c r="AV1847" s="24"/>
      <c r="AW1847" s="24"/>
      <c r="AX1847" s="24"/>
      <c r="AY1847" s="24"/>
      <c r="AZ1847" s="24"/>
      <c r="BA1847" s="24"/>
      <c r="BB1847" s="24"/>
      <c r="BC1847" s="24"/>
      <c r="BD1847" s="24"/>
      <c r="BE1847" s="24"/>
      <c r="BF1847" s="24"/>
      <c r="BG1847" s="24"/>
      <c r="BH1847" s="24"/>
      <c r="BI1847" s="24"/>
      <c r="BJ1847" s="24"/>
      <c r="BK1847" s="24"/>
      <c r="BL1847" s="24"/>
      <c r="BM1847" s="24"/>
      <c r="BN1847" s="24"/>
      <c r="BO1847" s="24"/>
      <c r="BP1847" s="24"/>
      <c r="BQ1847" s="24"/>
      <c r="BR1847" s="24"/>
      <c r="BS1847" s="24"/>
      <c r="BT1847" s="24"/>
      <c r="BU1847" s="24"/>
      <c r="BV1847" s="24"/>
      <c r="BW1847" s="24"/>
      <c r="BX1847" s="24"/>
      <c r="BY1847" s="24"/>
      <c r="BZ1847" s="24"/>
      <c r="CA1847" s="24"/>
      <c r="CB1847" s="24"/>
      <c r="CC1847" s="24"/>
      <c r="CD1847" s="24"/>
      <c r="CE1847" s="24"/>
    </row>
    <row r="1848" spans="46:83" x14ac:dyDescent="0.15">
      <c r="AT1848" s="24"/>
      <c r="AU1848" s="24"/>
      <c r="AV1848" s="24"/>
      <c r="AW1848" s="24"/>
      <c r="AX1848" s="24"/>
      <c r="AY1848" s="24"/>
      <c r="AZ1848" s="24"/>
      <c r="BA1848" s="24"/>
      <c r="BB1848" s="24"/>
      <c r="BC1848" s="24"/>
      <c r="BD1848" s="24"/>
      <c r="BE1848" s="24"/>
      <c r="BF1848" s="24"/>
      <c r="BG1848" s="24"/>
      <c r="BH1848" s="24"/>
      <c r="BI1848" s="24"/>
      <c r="BJ1848" s="24"/>
      <c r="BK1848" s="24"/>
      <c r="BL1848" s="24"/>
      <c r="BM1848" s="24"/>
      <c r="BN1848" s="24"/>
      <c r="BO1848" s="24"/>
      <c r="BP1848" s="24"/>
      <c r="BQ1848" s="24"/>
      <c r="BR1848" s="24"/>
      <c r="BS1848" s="24"/>
      <c r="BT1848" s="24"/>
      <c r="BU1848" s="24"/>
      <c r="BV1848" s="24"/>
      <c r="BW1848" s="24"/>
      <c r="BX1848" s="24"/>
      <c r="BY1848" s="24"/>
      <c r="BZ1848" s="24"/>
      <c r="CA1848" s="24"/>
      <c r="CB1848" s="24"/>
      <c r="CC1848" s="24"/>
      <c r="CD1848" s="24"/>
      <c r="CE1848" s="24"/>
    </row>
    <row r="1849" spans="46:83" x14ac:dyDescent="0.15">
      <c r="AT1849" s="24"/>
      <c r="AU1849" s="24"/>
      <c r="AV1849" s="24"/>
      <c r="AW1849" s="24"/>
      <c r="AX1849" s="24"/>
      <c r="AY1849" s="24"/>
      <c r="AZ1849" s="24"/>
      <c r="BA1849" s="24"/>
      <c r="BB1849" s="24"/>
      <c r="BC1849" s="24"/>
      <c r="BD1849" s="24"/>
      <c r="BE1849" s="24"/>
      <c r="BF1849" s="24"/>
      <c r="BG1849" s="24"/>
      <c r="BH1849" s="24"/>
      <c r="BI1849" s="24"/>
      <c r="BJ1849" s="24"/>
      <c r="BK1849" s="24"/>
      <c r="BL1849" s="24"/>
      <c r="BM1849" s="24"/>
      <c r="BN1849" s="24"/>
      <c r="BO1849" s="24"/>
      <c r="BP1849" s="24"/>
      <c r="BQ1849" s="24"/>
      <c r="BR1849" s="24"/>
      <c r="BS1849" s="24"/>
      <c r="BT1849" s="24"/>
      <c r="BU1849" s="24"/>
      <c r="BV1849" s="24"/>
      <c r="BW1849" s="24"/>
      <c r="BX1849" s="24"/>
      <c r="BY1849" s="24"/>
      <c r="BZ1849" s="24"/>
      <c r="CA1849" s="24"/>
      <c r="CB1849" s="24"/>
      <c r="CC1849" s="24"/>
      <c r="CD1849" s="24"/>
      <c r="CE1849" s="24"/>
    </row>
    <row r="1850" spans="46:83" x14ac:dyDescent="0.15">
      <c r="AT1850" s="24"/>
      <c r="AU1850" s="24"/>
      <c r="AV1850" s="24"/>
      <c r="AW1850" s="24"/>
      <c r="AX1850" s="24"/>
      <c r="AY1850" s="24"/>
      <c r="AZ1850" s="24"/>
      <c r="BA1850" s="24"/>
      <c r="BB1850" s="24"/>
      <c r="BC1850" s="24"/>
      <c r="BD1850" s="24"/>
      <c r="BE1850" s="24"/>
      <c r="BF1850" s="24"/>
      <c r="BG1850" s="24"/>
      <c r="BH1850" s="24"/>
      <c r="BI1850" s="24"/>
      <c r="BJ1850" s="24"/>
      <c r="BK1850" s="24"/>
      <c r="BL1850" s="24"/>
      <c r="BM1850" s="24"/>
      <c r="BN1850" s="24"/>
      <c r="BO1850" s="24"/>
      <c r="BP1850" s="24"/>
      <c r="BQ1850" s="24"/>
      <c r="BR1850" s="24"/>
      <c r="BS1850" s="24"/>
      <c r="BT1850" s="24"/>
      <c r="BU1850" s="24"/>
      <c r="BV1850" s="24"/>
      <c r="BW1850" s="24"/>
      <c r="BX1850" s="24"/>
      <c r="BY1850" s="24"/>
      <c r="BZ1850" s="24"/>
      <c r="CA1850" s="24"/>
      <c r="CB1850" s="24"/>
      <c r="CC1850" s="24"/>
      <c r="CD1850" s="24"/>
      <c r="CE1850" s="24"/>
    </row>
    <row r="1851" spans="46:83" x14ac:dyDescent="0.15">
      <c r="AT1851" s="24"/>
      <c r="AU1851" s="24"/>
      <c r="AV1851" s="24"/>
      <c r="AW1851" s="24"/>
      <c r="AX1851" s="24"/>
      <c r="AY1851" s="24"/>
      <c r="AZ1851" s="24"/>
      <c r="BA1851" s="24"/>
      <c r="BB1851" s="24"/>
      <c r="BC1851" s="24"/>
      <c r="BD1851" s="24"/>
      <c r="BE1851" s="24"/>
      <c r="BF1851" s="24"/>
      <c r="BG1851" s="24"/>
      <c r="BH1851" s="24"/>
      <c r="BI1851" s="24"/>
      <c r="BJ1851" s="24"/>
      <c r="BK1851" s="24"/>
      <c r="BL1851" s="24"/>
      <c r="BM1851" s="24"/>
      <c r="BN1851" s="24"/>
      <c r="BO1851" s="24"/>
      <c r="BP1851" s="24"/>
      <c r="BQ1851" s="24"/>
      <c r="BR1851" s="24"/>
      <c r="BS1851" s="24"/>
      <c r="BT1851" s="24"/>
      <c r="BU1851" s="24"/>
      <c r="BV1851" s="24"/>
      <c r="BW1851" s="24"/>
      <c r="BX1851" s="24"/>
      <c r="BY1851" s="24"/>
      <c r="BZ1851" s="24"/>
      <c r="CA1851" s="24"/>
      <c r="CB1851" s="24"/>
      <c r="CC1851" s="24"/>
      <c r="CD1851" s="24"/>
      <c r="CE1851" s="24"/>
    </row>
    <row r="1852" spans="46:83" x14ac:dyDescent="0.15">
      <c r="AT1852" s="24"/>
      <c r="AU1852" s="24"/>
      <c r="AV1852" s="24"/>
      <c r="AW1852" s="24"/>
      <c r="AX1852" s="24"/>
      <c r="AY1852" s="24"/>
      <c r="AZ1852" s="24"/>
      <c r="BA1852" s="24"/>
      <c r="BB1852" s="24"/>
      <c r="BC1852" s="24"/>
      <c r="BD1852" s="24"/>
      <c r="BE1852" s="24"/>
      <c r="BF1852" s="24"/>
      <c r="BG1852" s="24"/>
      <c r="BH1852" s="24"/>
      <c r="BI1852" s="24"/>
      <c r="BJ1852" s="24"/>
      <c r="BK1852" s="24"/>
      <c r="BL1852" s="24"/>
      <c r="BM1852" s="24"/>
      <c r="BN1852" s="24"/>
      <c r="BO1852" s="24"/>
      <c r="BP1852" s="24"/>
      <c r="BQ1852" s="24"/>
      <c r="BR1852" s="24"/>
      <c r="BS1852" s="24"/>
      <c r="BT1852" s="24"/>
      <c r="BU1852" s="24"/>
      <c r="BV1852" s="24"/>
      <c r="BW1852" s="24"/>
      <c r="BX1852" s="24"/>
      <c r="BY1852" s="24"/>
      <c r="BZ1852" s="24"/>
      <c r="CA1852" s="24"/>
      <c r="CB1852" s="24"/>
      <c r="CC1852" s="24"/>
      <c r="CD1852" s="24"/>
      <c r="CE1852" s="24"/>
    </row>
    <row r="1853" spans="46:83" x14ac:dyDescent="0.15">
      <c r="AT1853" s="24"/>
      <c r="AU1853" s="24"/>
      <c r="AV1853" s="24"/>
      <c r="AW1853" s="24"/>
      <c r="AX1853" s="24"/>
      <c r="AY1853" s="24"/>
      <c r="AZ1853" s="24"/>
      <c r="BA1853" s="24"/>
      <c r="BB1853" s="24"/>
      <c r="BC1853" s="24"/>
      <c r="BD1853" s="24"/>
      <c r="BE1853" s="24"/>
      <c r="BF1853" s="24"/>
      <c r="BG1853" s="24"/>
      <c r="BH1853" s="24"/>
      <c r="BI1853" s="24"/>
      <c r="BJ1853" s="24"/>
      <c r="BK1853" s="24"/>
      <c r="BL1853" s="24"/>
      <c r="BM1853" s="24"/>
      <c r="BN1853" s="24"/>
      <c r="BO1853" s="24"/>
      <c r="BP1853" s="24"/>
      <c r="BQ1853" s="24"/>
      <c r="BR1853" s="24"/>
      <c r="BS1853" s="24"/>
      <c r="BT1853" s="24"/>
      <c r="BU1853" s="24"/>
      <c r="BV1853" s="24"/>
      <c r="BW1853" s="24"/>
      <c r="BX1853" s="24"/>
      <c r="BY1853" s="24"/>
      <c r="BZ1853" s="24"/>
      <c r="CA1853" s="24"/>
      <c r="CB1853" s="24"/>
      <c r="CC1853" s="24"/>
      <c r="CD1853" s="24"/>
      <c r="CE1853" s="24"/>
    </row>
    <row r="1854" spans="46:83" x14ac:dyDescent="0.15">
      <c r="AT1854" s="24"/>
      <c r="AU1854" s="24"/>
      <c r="AV1854" s="24"/>
      <c r="AW1854" s="24"/>
      <c r="AX1854" s="24"/>
      <c r="AY1854" s="24"/>
      <c r="AZ1854" s="24"/>
      <c r="BA1854" s="24"/>
      <c r="BB1854" s="24"/>
      <c r="BC1854" s="24"/>
      <c r="BD1854" s="24"/>
      <c r="BE1854" s="24"/>
      <c r="BF1854" s="24"/>
      <c r="BG1854" s="24"/>
      <c r="BH1854" s="24"/>
      <c r="BI1854" s="24"/>
      <c r="BJ1854" s="24"/>
      <c r="BK1854" s="24"/>
      <c r="BL1854" s="24"/>
      <c r="BM1854" s="24"/>
      <c r="BN1854" s="24"/>
      <c r="BO1854" s="24"/>
      <c r="BP1854" s="24"/>
      <c r="BQ1854" s="24"/>
      <c r="BR1854" s="24"/>
      <c r="BS1854" s="24"/>
      <c r="BT1854" s="24"/>
      <c r="BU1854" s="24"/>
      <c r="BV1854" s="24"/>
      <c r="BW1854" s="24"/>
      <c r="BX1854" s="24"/>
      <c r="BY1854" s="24"/>
      <c r="BZ1854" s="24"/>
      <c r="CA1854" s="24"/>
      <c r="CB1854" s="24"/>
      <c r="CC1854" s="24"/>
      <c r="CD1854" s="24"/>
      <c r="CE1854" s="24"/>
    </row>
    <row r="1855" spans="46:83" x14ac:dyDescent="0.15">
      <c r="AT1855" s="24"/>
      <c r="AU1855" s="24"/>
      <c r="AV1855" s="24"/>
      <c r="AW1855" s="24"/>
      <c r="AX1855" s="24"/>
      <c r="AY1855" s="24"/>
      <c r="AZ1855" s="24"/>
      <c r="BA1855" s="24"/>
      <c r="BB1855" s="24"/>
      <c r="BC1855" s="24"/>
      <c r="BD1855" s="24"/>
      <c r="BE1855" s="24"/>
      <c r="BF1855" s="24"/>
      <c r="BG1855" s="24"/>
      <c r="BH1855" s="24"/>
      <c r="BI1855" s="24"/>
      <c r="BJ1855" s="24"/>
      <c r="BK1855" s="24"/>
      <c r="BL1855" s="24"/>
      <c r="BM1855" s="24"/>
      <c r="BN1855" s="24"/>
      <c r="BO1855" s="24"/>
      <c r="BP1855" s="24"/>
      <c r="BQ1855" s="24"/>
      <c r="BR1855" s="24"/>
      <c r="BS1855" s="24"/>
      <c r="BT1855" s="24"/>
      <c r="BU1855" s="24"/>
      <c r="BV1855" s="24"/>
      <c r="BW1855" s="24"/>
      <c r="BX1855" s="24"/>
      <c r="BY1855" s="24"/>
      <c r="BZ1855" s="24"/>
      <c r="CA1855" s="24"/>
      <c r="CB1855" s="24"/>
      <c r="CC1855" s="24"/>
      <c r="CD1855" s="24"/>
      <c r="CE1855" s="24"/>
    </row>
    <row r="1856" spans="46:83" x14ac:dyDescent="0.15">
      <c r="AT1856" s="24"/>
      <c r="AU1856" s="24"/>
      <c r="AV1856" s="24"/>
      <c r="AW1856" s="24"/>
      <c r="AX1856" s="24"/>
      <c r="AY1856" s="24"/>
      <c r="AZ1856" s="24"/>
      <c r="BA1856" s="24"/>
      <c r="BB1856" s="24"/>
      <c r="BC1856" s="24"/>
      <c r="BD1856" s="24"/>
      <c r="BE1856" s="24"/>
      <c r="BF1856" s="24"/>
      <c r="BG1856" s="24"/>
      <c r="BH1856" s="24"/>
      <c r="BI1856" s="24"/>
      <c r="BJ1856" s="24"/>
      <c r="BK1856" s="24"/>
      <c r="BL1856" s="24"/>
      <c r="BM1856" s="24"/>
      <c r="BN1856" s="24"/>
      <c r="BO1856" s="24"/>
      <c r="BP1856" s="24"/>
      <c r="BQ1856" s="24"/>
      <c r="BR1856" s="24"/>
      <c r="BS1856" s="24"/>
      <c r="BT1856" s="24"/>
      <c r="BU1856" s="24"/>
      <c r="BV1856" s="24"/>
      <c r="BW1856" s="24"/>
      <c r="BX1856" s="24"/>
      <c r="BY1856" s="24"/>
      <c r="BZ1856" s="24"/>
      <c r="CA1856" s="24"/>
      <c r="CB1856" s="24"/>
      <c r="CC1856" s="24"/>
      <c r="CD1856" s="24"/>
      <c r="CE1856" s="24"/>
    </row>
    <row r="1857" spans="46:83" x14ac:dyDescent="0.15">
      <c r="AT1857" s="24"/>
      <c r="AU1857" s="24"/>
      <c r="AV1857" s="24"/>
      <c r="AW1857" s="24"/>
      <c r="AX1857" s="24"/>
      <c r="AY1857" s="24"/>
      <c r="AZ1857" s="24"/>
      <c r="BA1857" s="24"/>
      <c r="BB1857" s="24"/>
      <c r="BC1857" s="24"/>
      <c r="BD1857" s="24"/>
      <c r="BE1857" s="24"/>
      <c r="BF1857" s="24"/>
      <c r="BG1857" s="24"/>
      <c r="BH1857" s="24"/>
      <c r="BI1857" s="24"/>
      <c r="BJ1857" s="24"/>
      <c r="BK1857" s="24"/>
      <c r="BL1857" s="24"/>
      <c r="BM1857" s="24"/>
      <c r="BN1857" s="24"/>
      <c r="BO1857" s="24"/>
      <c r="BP1857" s="24"/>
      <c r="BQ1857" s="24"/>
      <c r="BR1857" s="24"/>
      <c r="BS1857" s="24"/>
      <c r="BT1857" s="24"/>
      <c r="BU1857" s="24"/>
      <c r="BV1857" s="24"/>
      <c r="BW1857" s="24"/>
      <c r="BX1857" s="24"/>
      <c r="BY1857" s="24"/>
      <c r="BZ1857" s="24"/>
      <c r="CA1857" s="24"/>
      <c r="CB1857" s="24"/>
      <c r="CC1857" s="24"/>
      <c r="CD1857" s="24"/>
      <c r="CE1857" s="24"/>
    </row>
    <row r="1858" spans="46:83" x14ac:dyDescent="0.15">
      <c r="AT1858" s="24"/>
      <c r="AU1858" s="24"/>
      <c r="AV1858" s="24"/>
      <c r="AW1858" s="24"/>
      <c r="AX1858" s="24"/>
      <c r="AY1858" s="24"/>
      <c r="AZ1858" s="24"/>
      <c r="BA1858" s="24"/>
      <c r="BB1858" s="24"/>
      <c r="BC1858" s="24"/>
      <c r="BD1858" s="24"/>
      <c r="BE1858" s="24"/>
      <c r="BF1858" s="24"/>
      <c r="BG1858" s="24"/>
      <c r="BH1858" s="24"/>
      <c r="BI1858" s="24"/>
      <c r="BJ1858" s="24"/>
      <c r="BK1858" s="24"/>
      <c r="BL1858" s="24"/>
      <c r="BM1858" s="24"/>
      <c r="BN1858" s="24"/>
      <c r="BO1858" s="24"/>
      <c r="BP1858" s="24"/>
      <c r="BQ1858" s="24"/>
      <c r="BR1858" s="24"/>
      <c r="BS1858" s="24"/>
      <c r="BT1858" s="24"/>
      <c r="BU1858" s="24"/>
      <c r="BV1858" s="24"/>
      <c r="BW1858" s="24"/>
      <c r="BX1858" s="24"/>
      <c r="BY1858" s="24"/>
      <c r="BZ1858" s="24"/>
      <c r="CA1858" s="24"/>
      <c r="CB1858" s="24"/>
      <c r="CC1858" s="24"/>
      <c r="CD1858" s="24"/>
      <c r="CE1858" s="24"/>
    </row>
    <row r="1859" spans="46:83" x14ac:dyDescent="0.15">
      <c r="AT1859" s="24"/>
      <c r="AU1859" s="24"/>
      <c r="AV1859" s="24"/>
      <c r="AW1859" s="24"/>
      <c r="AX1859" s="24"/>
      <c r="AY1859" s="24"/>
      <c r="AZ1859" s="24"/>
      <c r="BA1859" s="24"/>
      <c r="BB1859" s="24"/>
      <c r="BC1859" s="24"/>
      <c r="BD1859" s="24"/>
      <c r="BE1859" s="24"/>
      <c r="BF1859" s="24"/>
      <c r="BG1859" s="24"/>
      <c r="BH1859" s="24"/>
      <c r="BI1859" s="24"/>
      <c r="BJ1859" s="24"/>
      <c r="BK1859" s="24"/>
      <c r="BL1859" s="24"/>
      <c r="BM1859" s="24"/>
      <c r="BN1859" s="24"/>
      <c r="BO1859" s="24"/>
      <c r="BP1859" s="24"/>
      <c r="BQ1859" s="24"/>
      <c r="BR1859" s="24"/>
      <c r="BS1859" s="24"/>
      <c r="BT1859" s="24"/>
      <c r="BU1859" s="24"/>
      <c r="BV1859" s="24"/>
      <c r="BW1859" s="24"/>
      <c r="BX1859" s="24"/>
      <c r="BY1859" s="24"/>
      <c r="BZ1859" s="24"/>
      <c r="CA1859" s="24"/>
      <c r="CB1859" s="24"/>
      <c r="CC1859" s="24"/>
      <c r="CD1859" s="24"/>
      <c r="CE1859" s="24"/>
    </row>
    <row r="1860" spans="46:83" x14ac:dyDescent="0.15">
      <c r="AT1860" s="24"/>
      <c r="AU1860" s="24"/>
      <c r="AV1860" s="24"/>
      <c r="AW1860" s="24"/>
      <c r="AX1860" s="24"/>
      <c r="AY1860" s="24"/>
      <c r="AZ1860" s="24"/>
      <c r="BA1860" s="24"/>
      <c r="BB1860" s="24"/>
      <c r="BC1860" s="24"/>
      <c r="BD1860" s="24"/>
      <c r="BE1860" s="24"/>
      <c r="BF1860" s="24"/>
      <c r="BG1860" s="24"/>
      <c r="BH1860" s="24"/>
      <c r="BI1860" s="24"/>
      <c r="BJ1860" s="24"/>
      <c r="BK1860" s="24"/>
      <c r="BL1860" s="24"/>
      <c r="BM1860" s="24"/>
      <c r="BN1860" s="24"/>
      <c r="BO1860" s="24"/>
      <c r="BP1860" s="24"/>
      <c r="BQ1860" s="24"/>
      <c r="BR1860" s="24"/>
      <c r="BS1860" s="24"/>
      <c r="BT1860" s="24"/>
      <c r="BU1860" s="24"/>
      <c r="BV1860" s="24"/>
      <c r="BW1860" s="24"/>
      <c r="BX1860" s="24"/>
      <c r="BY1860" s="24"/>
      <c r="BZ1860" s="24"/>
      <c r="CA1860" s="24"/>
      <c r="CB1860" s="24"/>
      <c r="CC1860" s="24"/>
      <c r="CD1860" s="24"/>
      <c r="CE1860" s="24"/>
    </row>
    <row r="1861" spans="46:83" x14ac:dyDescent="0.15">
      <c r="AT1861" s="24"/>
      <c r="AU1861" s="24"/>
      <c r="AV1861" s="24"/>
      <c r="AW1861" s="24"/>
      <c r="AX1861" s="24"/>
      <c r="AY1861" s="24"/>
      <c r="AZ1861" s="24"/>
      <c r="BA1861" s="24"/>
      <c r="BB1861" s="24"/>
      <c r="BC1861" s="24"/>
      <c r="BD1861" s="24"/>
      <c r="BE1861" s="24"/>
      <c r="BF1861" s="24"/>
      <c r="BG1861" s="24"/>
      <c r="BH1861" s="24"/>
      <c r="BI1861" s="24"/>
      <c r="BJ1861" s="24"/>
      <c r="BK1861" s="24"/>
      <c r="BL1861" s="24"/>
      <c r="BM1861" s="24"/>
      <c r="BN1861" s="24"/>
      <c r="BO1861" s="24"/>
      <c r="BP1861" s="24"/>
      <c r="BQ1861" s="24"/>
      <c r="BR1861" s="24"/>
      <c r="BS1861" s="24"/>
      <c r="BT1861" s="24"/>
      <c r="BU1861" s="24"/>
      <c r="BV1861" s="24"/>
      <c r="BW1861" s="24"/>
      <c r="BX1861" s="24"/>
      <c r="BY1861" s="24"/>
      <c r="BZ1861" s="24"/>
      <c r="CA1861" s="24"/>
      <c r="CB1861" s="24"/>
      <c r="CC1861" s="24"/>
      <c r="CD1861" s="24"/>
      <c r="CE1861" s="24"/>
    </row>
    <row r="1862" spans="46:83" x14ac:dyDescent="0.15">
      <c r="AT1862" s="24"/>
      <c r="AU1862" s="24"/>
      <c r="AV1862" s="24"/>
      <c r="AW1862" s="24"/>
      <c r="AX1862" s="24"/>
      <c r="AY1862" s="24"/>
      <c r="AZ1862" s="24"/>
      <c r="BA1862" s="24"/>
      <c r="BB1862" s="24"/>
      <c r="BC1862" s="24"/>
      <c r="BD1862" s="24"/>
      <c r="BE1862" s="24"/>
      <c r="BF1862" s="24"/>
      <c r="BG1862" s="24"/>
      <c r="BH1862" s="24"/>
      <c r="BI1862" s="24"/>
      <c r="BJ1862" s="24"/>
      <c r="BK1862" s="24"/>
      <c r="BL1862" s="24"/>
      <c r="BM1862" s="24"/>
      <c r="BN1862" s="24"/>
      <c r="BO1862" s="24"/>
      <c r="BP1862" s="24"/>
      <c r="BQ1862" s="24"/>
      <c r="BR1862" s="24"/>
      <c r="BS1862" s="24"/>
      <c r="BT1862" s="24"/>
      <c r="BU1862" s="24"/>
      <c r="BV1862" s="24"/>
      <c r="BW1862" s="24"/>
      <c r="BX1862" s="24"/>
      <c r="BY1862" s="24"/>
      <c r="BZ1862" s="24"/>
      <c r="CA1862" s="24"/>
      <c r="CB1862" s="24"/>
      <c r="CC1862" s="24"/>
      <c r="CD1862" s="24"/>
      <c r="CE1862" s="24"/>
    </row>
    <row r="1863" spans="46:83" x14ac:dyDescent="0.15">
      <c r="AT1863" s="24"/>
      <c r="AU1863" s="24"/>
      <c r="AV1863" s="24"/>
      <c r="AW1863" s="24"/>
      <c r="AX1863" s="24"/>
      <c r="AY1863" s="24"/>
      <c r="AZ1863" s="24"/>
      <c r="BA1863" s="24"/>
      <c r="BB1863" s="24"/>
      <c r="BC1863" s="24"/>
      <c r="BD1863" s="24"/>
      <c r="BE1863" s="24"/>
      <c r="BF1863" s="24"/>
      <c r="BG1863" s="24"/>
      <c r="BH1863" s="24"/>
      <c r="BI1863" s="24"/>
      <c r="BJ1863" s="24"/>
      <c r="BK1863" s="24"/>
      <c r="BL1863" s="24"/>
      <c r="BM1863" s="24"/>
      <c r="BN1863" s="24"/>
      <c r="BO1863" s="24"/>
      <c r="BP1863" s="24"/>
      <c r="BQ1863" s="24"/>
      <c r="BR1863" s="24"/>
      <c r="BS1863" s="24"/>
      <c r="BT1863" s="24"/>
      <c r="BU1863" s="24"/>
      <c r="BV1863" s="24"/>
      <c r="BW1863" s="24"/>
      <c r="BX1863" s="24"/>
      <c r="BY1863" s="24"/>
      <c r="BZ1863" s="24"/>
      <c r="CA1863" s="24"/>
      <c r="CB1863" s="24"/>
      <c r="CC1863" s="24"/>
      <c r="CD1863" s="24"/>
      <c r="CE1863" s="24"/>
    </row>
    <row r="1864" spans="46:83" x14ac:dyDescent="0.15">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row>
    <row r="1865" spans="46:83" x14ac:dyDescent="0.15">
      <c r="AT1865" s="24"/>
      <c r="AU1865" s="24"/>
      <c r="AV1865" s="24"/>
      <c r="AW1865" s="24"/>
      <c r="AX1865" s="24"/>
      <c r="AY1865" s="24"/>
      <c r="AZ1865" s="24"/>
      <c r="BA1865" s="24"/>
      <c r="BB1865" s="24"/>
      <c r="BC1865" s="24"/>
      <c r="BD1865" s="24"/>
      <c r="BE1865" s="24"/>
      <c r="BF1865" s="24"/>
      <c r="BG1865" s="24"/>
      <c r="BH1865" s="24"/>
      <c r="BI1865" s="24"/>
      <c r="BJ1865" s="24"/>
      <c r="BK1865" s="24"/>
      <c r="BL1865" s="24"/>
      <c r="BM1865" s="24"/>
      <c r="BN1865" s="24"/>
      <c r="BO1865" s="24"/>
      <c r="BP1865" s="24"/>
      <c r="BQ1865" s="24"/>
      <c r="BR1865" s="24"/>
      <c r="BS1865" s="24"/>
      <c r="BT1865" s="24"/>
      <c r="BU1865" s="24"/>
      <c r="BV1865" s="24"/>
      <c r="BW1865" s="24"/>
      <c r="BX1865" s="24"/>
      <c r="BY1865" s="24"/>
      <c r="BZ1865" s="24"/>
      <c r="CA1865" s="24"/>
      <c r="CB1865" s="24"/>
      <c r="CC1865" s="24"/>
      <c r="CD1865" s="24"/>
      <c r="CE1865" s="24"/>
    </row>
    <row r="1866" spans="46:83" x14ac:dyDescent="0.15">
      <c r="AT1866" s="24"/>
      <c r="AU1866" s="24"/>
      <c r="AV1866" s="24"/>
      <c r="AW1866" s="24"/>
      <c r="AX1866" s="24"/>
      <c r="AY1866" s="24"/>
      <c r="AZ1866" s="24"/>
      <c r="BA1866" s="24"/>
      <c r="BB1866" s="24"/>
      <c r="BC1866" s="24"/>
      <c r="BD1866" s="24"/>
      <c r="BE1866" s="24"/>
      <c r="BF1866" s="24"/>
      <c r="BG1866" s="24"/>
      <c r="BH1866" s="24"/>
      <c r="BI1866" s="24"/>
      <c r="BJ1866" s="24"/>
      <c r="BK1866" s="24"/>
      <c r="BL1866" s="24"/>
      <c r="BM1866" s="24"/>
      <c r="BN1866" s="24"/>
      <c r="BO1866" s="24"/>
      <c r="BP1866" s="24"/>
      <c r="BQ1866" s="24"/>
      <c r="BR1866" s="24"/>
      <c r="BS1866" s="24"/>
      <c r="BT1866" s="24"/>
      <c r="BU1866" s="24"/>
      <c r="BV1866" s="24"/>
      <c r="BW1866" s="24"/>
      <c r="BX1866" s="24"/>
      <c r="BY1866" s="24"/>
      <c r="BZ1866" s="24"/>
      <c r="CA1866" s="24"/>
      <c r="CB1866" s="24"/>
      <c r="CC1866" s="24"/>
      <c r="CD1866" s="24"/>
      <c r="CE1866" s="24"/>
    </row>
    <row r="1867" spans="46:83" x14ac:dyDescent="0.15">
      <c r="AT1867" s="24"/>
      <c r="AU1867" s="24"/>
      <c r="AV1867" s="24"/>
      <c r="AW1867" s="24"/>
      <c r="AX1867" s="24"/>
      <c r="AY1867" s="24"/>
      <c r="AZ1867" s="24"/>
      <c r="BA1867" s="24"/>
      <c r="BB1867" s="24"/>
      <c r="BC1867" s="24"/>
      <c r="BD1867" s="24"/>
      <c r="BE1867" s="24"/>
      <c r="BF1867" s="24"/>
      <c r="BG1867" s="24"/>
      <c r="BH1867" s="24"/>
      <c r="BI1867" s="24"/>
      <c r="BJ1867" s="24"/>
      <c r="BK1867" s="24"/>
      <c r="BL1867" s="24"/>
      <c r="BM1867" s="24"/>
      <c r="BN1867" s="24"/>
      <c r="BO1867" s="24"/>
      <c r="BP1867" s="24"/>
      <c r="BQ1867" s="24"/>
      <c r="BR1867" s="24"/>
      <c r="BS1867" s="24"/>
      <c r="BT1867" s="24"/>
      <c r="BU1867" s="24"/>
      <c r="BV1867" s="24"/>
      <c r="BW1867" s="24"/>
      <c r="BX1867" s="24"/>
      <c r="BY1867" s="24"/>
      <c r="BZ1867" s="24"/>
      <c r="CA1867" s="24"/>
      <c r="CB1867" s="24"/>
      <c r="CC1867" s="24"/>
      <c r="CD1867" s="24"/>
      <c r="CE1867" s="24"/>
    </row>
    <row r="1868" spans="46:83" x14ac:dyDescent="0.15">
      <c r="AT1868" s="24"/>
      <c r="AU1868" s="24"/>
      <c r="AV1868" s="24"/>
      <c r="AW1868" s="24"/>
      <c r="AX1868" s="24"/>
      <c r="AY1868" s="24"/>
      <c r="AZ1868" s="24"/>
      <c r="BA1868" s="24"/>
      <c r="BB1868" s="24"/>
      <c r="BC1868" s="24"/>
      <c r="BD1868" s="24"/>
      <c r="BE1868" s="24"/>
      <c r="BF1868" s="24"/>
      <c r="BG1868" s="24"/>
      <c r="BH1868" s="24"/>
      <c r="BI1868" s="24"/>
      <c r="BJ1868" s="24"/>
      <c r="BK1868" s="24"/>
      <c r="BL1868" s="24"/>
      <c r="BM1868" s="24"/>
      <c r="BN1868" s="24"/>
      <c r="BO1868" s="24"/>
      <c r="BP1868" s="24"/>
      <c r="BQ1868" s="24"/>
      <c r="BR1868" s="24"/>
      <c r="BS1868" s="24"/>
      <c r="BT1868" s="24"/>
      <c r="BU1868" s="24"/>
      <c r="BV1868" s="24"/>
      <c r="BW1868" s="24"/>
      <c r="BX1868" s="24"/>
      <c r="BY1868" s="24"/>
      <c r="BZ1868" s="24"/>
      <c r="CA1868" s="24"/>
      <c r="CB1868" s="24"/>
      <c r="CC1868" s="24"/>
      <c r="CD1868" s="24"/>
      <c r="CE1868" s="24"/>
    </row>
    <row r="1869" spans="46:83" x14ac:dyDescent="0.15">
      <c r="AT1869" s="24"/>
      <c r="AU1869" s="24"/>
      <c r="AV1869" s="24"/>
      <c r="AW1869" s="24"/>
      <c r="AX1869" s="24"/>
      <c r="AY1869" s="24"/>
      <c r="AZ1869" s="24"/>
      <c r="BA1869" s="24"/>
      <c r="BB1869" s="24"/>
      <c r="BC1869" s="24"/>
      <c r="BD1869" s="24"/>
      <c r="BE1869" s="24"/>
      <c r="BF1869" s="24"/>
      <c r="BG1869" s="24"/>
      <c r="BH1869" s="24"/>
      <c r="BI1869" s="24"/>
      <c r="BJ1869" s="24"/>
      <c r="BK1869" s="24"/>
      <c r="BL1869" s="24"/>
      <c r="BM1869" s="24"/>
      <c r="BN1869" s="24"/>
      <c r="BO1869" s="24"/>
      <c r="BP1869" s="24"/>
      <c r="BQ1869" s="24"/>
      <c r="BR1869" s="24"/>
      <c r="BS1869" s="24"/>
      <c r="BT1869" s="24"/>
      <c r="BU1869" s="24"/>
      <c r="BV1869" s="24"/>
      <c r="BW1869" s="24"/>
      <c r="BX1869" s="24"/>
      <c r="BY1869" s="24"/>
      <c r="BZ1869" s="24"/>
      <c r="CA1869" s="24"/>
      <c r="CB1869" s="24"/>
      <c r="CC1869" s="24"/>
      <c r="CD1869" s="24"/>
      <c r="CE1869" s="24"/>
    </row>
    <row r="1870" spans="46:83" x14ac:dyDescent="0.15">
      <c r="AT1870" s="24"/>
      <c r="AU1870" s="24"/>
      <c r="AV1870" s="24"/>
      <c r="AW1870" s="24"/>
      <c r="AX1870" s="24"/>
      <c r="AY1870" s="24"/>
      <c r="AZ1870" s="24"/>
      <c r="BA1870" s="24"/>
      <c r="BB1870" s="24"/>
      <c r="BC1870" s="24"/>
      <c r="BD1870" s="24"/>
      <c r="BE1870" s="24"/>
      <c r="BF1870" s="24"/>
      <c r="BG1870" s="24"/>
      <c r="BH1870" s="24"/>
      <c r="BI1870" s="24"/>
      <c r="BJ1870" s="24"/>
      <c r="BK1870" s="24"/>
      <c r="BL1870" s="24"/>
      <c r="BM1870" s="24"/>
      <c r="BN1870" s="24"/>
      <c r="BO1870" s="24"/>
      <c r="BP1870" s="24"/>
      <c r="BQ1870" s="24"/>
      <c r="BR1870" s="24"/>
      <c r="BS1870" s="24"/>
      <c r="BT1870" s="24"/>
      <c r="BU1870" s="24"/>
      <c r="BV1870" s="24"/>
      <c r="BW1870" s="24"/>
      <c r="BX1870" s="24"/>
      <c r="BY1870" s="24"/>
      <c r="BZ1870" s="24"/>
      <c r="CA1870" s="24"/>
      <c r="CB1870" s="24"/>
      <c r="CC1870" s="24"/>
      <c r="CD1870" s="24"/>
      <c r="CE1870" s="24"/>
    </row>
    <row r="1871" spans="46:83" x14ac:dyDescent="0.15">
      <c r="AT1871" s="24"/>
      <c r="AU1871" s="24"/>
      <c r="AV1871" s="24"/>
      <c r="AW1871" s="24"/>
      <c r="AX1871" s="24"/>
      <c r="AY1871" s="24"/>
      <c r="AZ1871" s="24"/>
      <c r="BA1871" s="24"/>
      <c r="BB1871" s="24"/>
      <c r="BC1871" s="24"/>
      <c r="BD1871" s="24"/>
      <c r="BE1871" s="24"/>
      <c r="BF1871" s="24"/>
      <c r="BG1871" s="24"/>
      <c r="BH1871" s="24"/>
      <c r="BI1871" s="24"/>
      <c r="BJ1871" s="24"/>
      <c r="BK1871" s="24"/>
      <c r="BL1871" s="24"/>
      <c r="BM1871" s="24"/>
      <c r="BN1871" s="24"/>
      <c r="BO1871" s="24"/>
      <c r="BP1871" s="24"/>
      <c r="BQ1871" s="24"/>
      <c r="BR1871" s="24"/>
      <c r="BS1871" s="24"/>
      <c r="BT1871" s="24"/>
      <c r="BU1871" s="24"/>
      <c r="BV1871" s="24"/>
      <c r="BW1871" s="24"/>
      <c r="BX1871" s="24"/>
      <c r="BY1871" s="24"/>
      <c r="BZ1871" s="24"/>
      <c r="CA1871" s="24"/>
      <c r="CB1871" s="24"/>
      <c r="CC1871" s="24"/>
      <c r="CD1871" s="24"/>
      <c r="CE1871" s="24"/>
    </row>
    <row r="1872" spans="46:83" x14ac:dyDescent="0.15">
      <c r="AT1872" s="24"/>
      <c r="AU1872" s="24"/>
      <c r="AV1872" s="24"/>
      <c r="AW1872" s="24"/>
      <c r="AX1872" s="24"/>
      <c r="AY1872" s="24"/>
      <c r="AZ1872" s="24"/>
      <c r="BA1872" s="24"/>
      <c r="BB1872" s="24"/>
      <c r="BC1872" s="24"/>
      <c r="BD1872" s="24"/>
      <c r="BE1872" s="24"/>
      <c r="BF1872" s="24"/>
      <c r="BG1872" s="24"/>
      <c r="BH1872" s="24"/>
      <c r="BI1872" s="24"/>
      <c r="BJ1872" s="24"/>
      <c r="BK1872" s="24"/>
      <c r="BL1872" s="24"/>
      <c r="BM1872" s="24"/>
      <c r="BN1872" s="24"/>
      <c r="BO1872" s="24"/>
      <c r="BP1872" s="24"/>
      <c r="BQ1872" s="24"/>
      <c r="BR1872" s="24"/>
      <c r="BS1872" s="24"/>
      <c r="BT1872" s="24"/>
      <c r="BU1872" s="24"/>
      <c r="BV1872" s="24"/>
      <c r="BW1872" s="24"/>
      <c r="BX1872" s="24"/>
      <c r="BY1872" s="24"/>
      <c r="BZ1872" s="24"/>
      <c r="CA1872" s="24"/>
      <c r="CB1872" s="24"/>
      <c r="CC1872" s="24"/>
      <c r="CD1872" s="24"/>
      <c r="CE1872" s="24"/>
    </row>
    <row r="1873" spans="46:83" x14ac:dyDescent="0.15">
      <c r="AT1873" s="24"/>
      <c r="AU1873" s="24"/>
      <c r="AV1873" s="24"/>
      <c r="AW1873" s="24"/>
      <c r="AX1873" s="24"/>
      <c r="AY1873" s="24"/>
      <c r="AZ1873" s="24"/>
      <c r="BA1873" s="24"/>
      <c r="BB1873" s="24"/>
      <c r="BC1873" s="24"/>
      <c r="BD1873" s="24"/>
      <c r="BE1873" s="24"/>
      <c r="BF1873" s="24"/>
      <c r="BG1873" s="24"/>
      <c r="BH1873" s="24"/>
      <c r="BI1873" s="24"/>
      <c r="BJ1873" s="24"/>
      <c r="BK1873" s="24"/>
      <c r="BL1873" s="24"/>
      <c r="BM1873" s="24"/>
      <c r="BN1873" s="24"/>
      <c r="BO1873" s="24"/>
      <c r="BP1873" s="24"/>
      <c r="BQ1873" s="24"/>
      <c r="BR1873" s="24"/>
      <c r="BS1873" s="24"/>
      <c r="BT1873" s="24"/>
      <c r="BU1873" s="24"/>
      <c r="BV1873" s="24"/>
      <c r="BW1873" s="24"/>
      <c r="BX1873" s="24"/>
      <c r="BY1873" s="24"/>
      <c r="BZ1873" s="24"/>
      <c r="CA1873" s="24"/>
      <c r="CB1873" s="24"/>
      <c r="CC1873" s="24"/>
      <c r="CD1873" s="24"/>
      <c r="CE1873" s="24"/>
    </row>
    <row r="1874" spans="46:83" x14ac:dyDescent="0.15">
      <c r="AT1874" s="24"/>
      <c r="AU1874" s="24"/>
      <c r="AV1874" s="24"/>
      <c r="AW1874" s="24"/>
      <c r="AX1874" s="24"/>
      <c r="AY1874" s="24"/>
      <c r="AZ1874" s="24"/>
      <c r="BA1874" s="24"/>
      <c r="BB1874" s="24"/>
      <c r="BC1874" s="24"/>
      <c r="BD1874" s="24"/>
      <c r="BE1874" s="24"/>
      <c r="BF1874" s="24"/>
      <c r="BG1874" s="24"/>
      <c r="BH1874" s="24"/>
      <c r="BI1874" s="24"/>
      <c r="BJ1874" s="24"/>
      <c r="BK1874" s="24"/>
      <c r="BL1874" s="24"/>
      <c r="BM1874" s="24"/>
      <c r="BN1874" s="24"/>
      <c r="BO1874" s="24"/>
      <c r="BP1874" s="24"/>
      <c r="BQ1874" s="24"/>
      <c r="BR1874" s="24"/>
      <c r="BS1874" s="24"/>
      <c r="BT1874" s="24"/>
      <c r="BU1874" s="24"/>
      <c r="BV1874" s="24"/>
      <c r="BW1874" s="24"/>
      <c r="BX1874" s="24"/>
      <c r="BY1874" s="24"/>
      <c r="BZ1874" s="24"/>
      <c r="CA1874" s="24"/>
      <c r="CB1874" s="24"/>
      <c r="CC1874" s="24"/>
      <c r="CD1874" s="24"/>
      <c r="CE1874" s="24"/>
    </row>
    <row r="1875" spans="46:83" x14ac:dyDescent="0.15">
      <c r="AT1875" s="24"/>
      <c r="AU1875" s="24"/>
      <c r="AV1875" s="24"/>
      <c r="AW1875" s="24"/>
      <c r="AX1875" s="24"/>
      <c r="AY1875" s="24"/>
      <c r="AZ1875" s="24"/>
      <c r="BA1875" s="24"/>
      <c r="BB1875" s="24"/>
      <c r="BC1875" s="24"/>
      <c r="BD1875" s="24"/>
      <c r="BE1875" s="24"/>
      <c r="BF1875" s="24"/>
      <c r="BG1875" s="24"/>
      <c r="BH1875" s="24"/>
      <c r="BI1875" s="24"/>
      <c r="BJ1875" s="24"/>
      <c r="BK1875" s="24"/>
      <c r="BL1875" s="24"/>
      <c r="BM1875" s="24"/>
      <c r="BN1875" s="24"/>
      <c r="BO1875" s="24"/>
      <c r="BP1875" s="24"/>
      <c r="BQ1875" s="24"/>
      <c r="BR1875" s="24"/>
      <c r="BS1875" s="24"/>
      <c r="BT1875" s="24"/>
      <c r="BU1875" s="24"/>
      <c r="BV1875" s="24"/>
      <c r="BW1875" s="24"/>
      <c r="BX1875" s="24"/>
      <c r="BY1875" s="24"/>
      <c r="BZ1875" s="24"/>
      <c r="CA1875" s="24"/>
      <c r="CB1875" s="24"/>
      <c r="CC1875" s="24"/>
      <c r="CD1875" s="24"/>
      <c r="CE1875" s="24"/>
    </row>
    <row r="1876" spans="46:83" x14ac:dyDescent="0.15">
      <c r="AT1876" s="24"/>
      <c r="AU1876" s="24"/>
      <c r="AV1876" s="24"/>
      <c r="AW1876" s="24"/>
      <c r="AX1876" s="24"/>
      <c r="AY1876" s="24"/>
      <c r="AZ1876" s="24"/>
      <c r="BA1876" s="24"/>
      <c r="BB1876" s="24"/>
      <c r="BC1876" s="24"/>
      <c r="BD1876" s="24"/>
      <c r="BE1876" s="24"/>
      <c r="BF1876" s="24"/>
      <c r="BG1876" s="24"/>
      <c r="BH1876" s="24"/>
      <c r="BI1876" s="24"/>
      <c r="BJ1876" s="24"/>
      <c r="BK1876" s="24"/>
      <c r="BL1876" s="24"/>
      <c r="BM1876" s="24"/>
      <c r="BN1876" s="24"/>
      <c r="BO1876" s="24"/>
      <c r="BP1876" s="24"/>
      <c r="BQ1876" s="24"/>
      <c r="BR1876" s="24"/>
      <c r="BS1876" s="24"/>
      <c r="BT1876" s="24"/>
      <c r="BU1876" s="24"/>
      <c r="BV1876" s="24"/>
      <c r="BW1876" s="24"/>
      <c r="BX1876" s="24"/>
      <c r="BY1876" s="24"/>
      <c r="BZ1876" s="24"/>
      <c r="CA1876" s="24"/>
      <c r="CB1876" s="24"/>
      <c r="CC1876" s="24"/>
      <c r="CD1876" s="24"/>
      <c r="CE1876" s="24"/>
    </row>
    <row r="1877" spans="46:83" x14ac:dyDescent="0.15">
      <c r="AT1877" s="24"/>
      <c r="AU1877" s="24"/>
      <c r="AV1877" s="24"/>
      <c r="AW1877" s="24"/>
      <c r="AX1877" s="24"/>
      <c r="AY1877" s="24"/>
      <c r="AZ1877" s="24"/>
      <c r="BA1877" s="24"/>
      <c r="BB1877" s="24"/>
      <c r="BC1877" s="24"/>
      <c r="BD1877" s="24"/>
      <c r="BE1877" s="24"/>
      <c r="BF1877" s="24"/>
      <c r="BG1877" s="24"/>
      <c r="BH1877" s="24"/>
      <c r="BI1877" s="24"/>
      <c r="BJ1877" s="24"/>
      <c r="BK1877" s="24"/>
      <c r="BL1877" s="24"/>
      <c r="BM1877" s="24"/>
      <c r="BN1877" s="24"/>
      <c r="BO1877" s="24"/>
      <c r="BP1877" s="24"/>
      <c r="BQ1877" s="24"/>
      <c r="BR1877" s="24"/>
      <c r="BS1877" s="24"/>
      <c r="BT1877" s="24"/>
      <c r="BU1877" s="24"/>
      <c r="BV1877" s="24"/>
      <c r="BW1877" s="24"/>
      <c r="BX1877" s="24"/>
      <c r="BY1877" s="24"/>
      <c r="BZ1877" s="24"/>
      <c r="CA1877" s="24"/>
      <c r="CB1877" s="24"/>
      <c r="CC1877" s="24"/>
      <c r="CD1877" s="24"/>
      <c r="CE1877" s="24"/>
    </row>
    <row r="1878" spans="46:83" x14ac:dyDescent="0.15">
      <c r="AT1878" s="24"/>
      <c r="AU1878" s="24"/>
      <c r="AV1878" s="24"/>
      <c r="AW1878" s="24"/>
      <c r="AX1878" s="24"/>
      <c r="AY1878" s="24"/>
      <c r="AZ1878" s="24"/>
      <c r="BA1878" s="24"/>
      <c r="BB1878" s="24"/>
      <c r="BC1878" s="24"/>
      <c r="BD1878" s="24"/>
      <c r="BE1878" s="24"/>
      <c r="BF1878" s="24"/>
      <c r="BG1878" s="24"/>
      <c r="BH1878" s="24"/>
      <c r="BI1878" s="24"/>
      <c r="BJ1878" s="24"/>
      <c r="BK1878" s="24"/>
      <c r="BL1878" s="24"/>
      <c r="BM1878" s="24"/>
      <c r="BN1878" s="24"/>
      <c r="BO1878" s="24"/>
      <c r="BP1878" s="24"/>
      <c r="BQ1878" s="24"/>
      <c r="BR1878" s="24"/>
      <c r="BS1878" s="24"/>
      <c r="BT1878" s="24"/>
      <c r="BU1878" s="24"/>
      <c r="BV1878" s="24"/>
      <c r="BW1878" s="24"/>
      <c r="BX1878" s="24"/>
      <c r="BY1878" s="24"/>
      <c r="BZ1878" s="24"/>
      <c r="CA1878" s="24"/>
      <c r="CB1878" s="24"/>
      <c r="CC1878" s="24"/>
      <c r="CD1878" s="24"/>
      <c r="CE1878" s="24"/>
    </row>
    <row r="1879" spans="46:83" x14ac:dyDescent="0.15">
      <c r="AT1879" s="24"/>
      <c r="AU1879" s="24"/>
      <c r="AV1879" s="24"/>
      <c r="AW1879" s="24"/>
      <c r="AX1879" s="24"/>
      <c r="AY1879" s="24"/>
      <c r="AZ1879" s="24"/>
      <c r="BA1879" s="24"/>
      <c r="BB1879" s="24"/>
      <c r="BC1879" s="24"/>
      <c r="BD1879" s="24"/>
      <c r="BE1879" s="24"/>
      <c r="BF1879" s="24"/>
      <c r="BG1879" s="24"/>
      <c r="BH1879" s="24"/>
      <c r="BI1879" s="24"/>
      <c r="BJ1879" s="24"/>
      <c r="BK1879" s="24"/>
      <c r="BL1879" s="24"/>
      <c r="BM1879" s="24"/>
      <c r="BN1879" s="24"/>
      <c r="BO1879" s="24"/>
      <c r="BP1879" s="24"/>
      <c r="BQ1879" s="24"/>
      <c r="BR1879" s="24"/>
      <c r="BS1879" s="24"/>
      <c r="BT1879" s="24"/>
      <c r="BU1879" s="24"/>
      <c r="BV1879" s="24"/>
      <c r="BW1879" s="24"/>
      <c r="BX1879" s="24"/>
      <c r="BY1879" s="24"/>
      <c r="BZ1879" s="24"/>
      <c r="CA1879" s="24"/>
      <c r="CB1879" s="24"/>
      <c r="CC1879" s="24"/>
      <c r="CD1879" s="24"/>
      <c r="CE1879" s="24"/>
    </row>
    <row r="1880" spans="46:83" x14ac:dyDescent="0.15">
      <c r="AT1880" s="24"/>
      <c r="AU1880" s="24"/>
      <c r="AV1880" s="24"/>
      <c r="AW1880" s="24"/>
      <c r="AX1880" s="24"/>
      <c r="AY1880" s="24"/>
      <c r="AZ1880" s="24"/>
      <c r="BA1880" s="24"/>
      <c r="BB1880" s="24"/>
      <c r="BC1880" s="24"/>
      <c r="BD1880" s="24"/>
      <c r="BE1880" s="24"/>
      <c r="BF1880" s="24"/>
      <c r="BG1880" s="24"/>
      <c r="BH1880" s="24"/>
      <c r="BI1880" s="24"/>
      <c r="BJ1880" s="24"/>
      <c r="BK1880" s="24"/>
      <c r="BL1880" s="24"/>
      <c r="BM1880" s="24"/>
      <c r="BN1880" s="24"/>
      <c r="BO1880" s="24"/>
      <c r="BP1880" s="24"/>
      <c r="BQ1880" s="24"/>
      <c r="BR1880" s="24"/>
      <c r="BS1880" s="24"/>
      <c r="BT1880" s="24"/>
      <c r="BU1880" s="24"/>
      <c r="BV1880" s="24"/>
      <c r="BW1880" s="24"/>
      <c r="BX1880" s="24"/>
      <c r="BY1880" s="24"/>
      <c r="BZ1880" s="24"/>
      <c r="CA1880" s="24"/>
      <c r="CB1880" s="24"/>
      <c r="CC1880" s="24"/>
      <c r="CD1880" s="24"/>
      <c r="CE1880" s="24"/>
    </row>
    <row r="1881" spans="46:83" x14ac:dyDescent="0.15">
      <c r="AT1881" s="24"/>
      <c r="AU1881" s="24"/>
      <c r="AV1881" s="24"/>
      <c r="AW1881" s="24"/>
      <c r="AX1881" s="24"/>
      <c r="AY1881" s="24"/>
      <c r="AZ1881" s="24"/>
      <c r="BA1881" s="24"/>
      <c r="BB1881" s="24"/>
      <c r="BC1881" s="24"/>
      <c r="BD1881" s="24"/>
      <c r="BE1881" s="24"/>
      <c r="BF1881" s="24"/>
      <c r="BG1881" s="24"/>
      <c r="BH1881" s="24"/>
      <c r="BI1881" s="24"/>
      <c r="BJ1881" s="24"/>
      <c r="BK1881" s="24"/>
      <c r="BL1881" s="24"/>
      <c r="BM1881" s="24"/>
      <c r="BN1881" s="24"/>
      <c r="BO1881" s="24"/>
      <c r="BP1881" s="24"/>
      <c r="BQ1881" s="24"/>
      <c r="BR1881" s="24"/>
      <c r="BS1881" s="24"/>
      <c r="BT1881" s="24"/>
      <c r="BU1881" s="24"/>
      <c r="BV1881" s="24"/>
      <c r="BW1881" s="24"/>
      <c r="BX1881" s="24"/>
      <c r="BY1881" s="24"/>
      <c r="BZ1881" s="24"/>
      <c r="CA1881" s="24"/>
      <c r="CB1881" s="24"/>
      <c r="CC1881" s="24"/>
      <c r="CD1881" s="24"/>
      <c r="CE1881" s="24"/>
    </row>
    <row r="1882" spans="46:83" x14ac:dyDescent="0.15">
      <c r="AT1882" s="24"/>
      <c r="AU1882" s="24"/>
      <c r="AV1882" s="24"/>
      <c r="AW1882" s="24"/>
      <c r="AX1882" s="24"/>
      <c r="AY1882" s="24"/>
      <c r="AZ1882" s="24"/>
      <c r="BA1882" s="24"/>
      <c r="BB1882" s="24"/>
      <c r="BC1882" s="24"/>
      <c r="BD1882" s="24"/>
      <c r="BE1882" s="24"/>
      <c r="BF1882" s="24"/>
      <c r="BG1882" s="24"/>
      <c r="BH1882" s="24"/>
      <c r="BI1882" s="24"/>
      <c r="BJ1882" s="24"/>
      <c r="BK1882" s="24"/>
      <c r="BL1882" s="24"/>
      <c r="BM1882" s="24"/>
      <c r="BN1882" s="24"/>
      <c r="BO1882" s="24"/>
      <c r="BP1882" s="24"/>
      <c r="BQ1882" s="24"/>
      <c r="BR1882" s="24"/>
      <c r="BS1882" s="24"/>
      <c r="BT1882" s="24"/>
      <c r="BU1882" s="24"/>
      <c r="BV1882" s="24"/>
      <c r="BW1882" s="24"/>
      <c r="BX1882" s="24"/>
      <c r="BY1882" s="24"/>
      <c r="BZ1882" s="24"/>
      <c r="CA1882" s="24"/>
      <c r="CB1882" s="24"/>
      <c r="CC1882" s="24"/>
      <c r="CD1882" s="24"/>
      <c r="CE1882" s="24"/>
    </row>
    <row r="1883" spans="46:83" x14ac:dyDescent="0.15">
      <c r="AT1883" s="24"/>
      <c r="AU1883" s="24"/>
      <c r="AV1883" s="24"/>
      <c r="AW1883" s="24"/>
      <c r="AX1883" s="24"/>
      <c r="AY1883" s="24"/>
      <c r="AZ1883" s="24"/>
      <c r="BA1883" s="24"/>
      <c r="BB1883" s="24"/>
      <c r="BC1883" s="24"/>
      <c r="BD1883" s="24"/>
      <c r="BE1883" s="24"/>
      <c r="BF1883" s="24"/>
      <c r="BG1883" s="24"/>
      <c r="BH1883" s="24"/>
      <c r="BI1883" s="24"/>
      <c r="BJ1883" s="24"/>
      <c r="BK1883" s="24"/>
      <c r="BL1883" s="24"/>
      <c r="BM1883" s="24"/>
      <c r="BN1883" s="24"/>
      <c r="BO1883" s="24"/>
      <c r="BP1883" s="24"/>
      <c r="BQ1883" s="24"/>
      <c r="BR1883" s="24"/>
      <c r="BS1883" s="24"/>
      <c r="BT1883" s="24"/>
      <c r="BU1883" s="24"/>
      <c r="BV1883" s="24"/>
      <c r="BW1883" s="24"/>
      <c r="BX1883" s="24"/>
      <c r="BY1883" s="24"/>
      <c r="BZ1883" s="24"/>
      <c r="CA1883" s="24"/>
      <c r="CB1883" s="24"/>
      <c r="CC1883" s="24"/>
      <c r="CD1883" s="24"/>
      <c r="CE1883" s="24"/>
    </row>
    <row r="1884" spans="46:83" x14ac:dyDescent="0.15">
      <c r="AT1884" s="24"/>
      <c r="AU1884" s="24"/>
      <c r="AV1884" s="24"/>
      <c r="AW1884" s="24"/>
      <c r="AX1884" s="24"/>
      <c r="AY1884" s="24"/>
      <c r="AZ1884" s="24"/>
      <c r="BA1884" s="24"/>
      <c r="BB1884" s="24"/>
      <c r="BC1884" s="24"/>
      <c r="BD1884" s="24"/>
      <c r="BE1884" s="24"/>
      <c r="BF1884" s="24"/>
      <c r="BG1884" s="24"/>
      <c r="BH1884" s="24"/>
      <c r="BI1884" s="24"/>
      <c r="BJ1884" s="24"/>
      <c r="BK1884" s="24"/>
      <c r="BL1884" s="24"/>
      <c r="BM1884" s="24"/>
      <c r="BN1884" s="24"/>
      <c r="BO1884" s="24"/>
      <c r="BP1884" s="24"/>
      <c r="BQ1884" s="24"/>
      <c r="BR1884" s="24"/>
      <c r="BS1884" s="24"/>
      <c r="BT1884" s="24"/>
      <c r="BU1884" s="24"/>
      <c r="BV1884" s="24"/>
      <c r="BW1884" s="24"/>
      <c r="BX1884" s="24"/>
      <c r="BY1884" s="24"/>
      <c r="BZ1884" s="24"/>
      <c r="CA1884" s="24"/>
      <c r="CB1884" s="24"/>
      <c r="CC1884" s="24"/>
      <c r="CD1884" s="24"/>
      <c r="CE1884" s="24"/>
    </row>
    <row r="1885" spans="46:83" x14ac:dyDescent="0.15">
      <c r="AT1885" s="24"/>
      <c r="AU1885" s="24"/>
      <c r="AV1885" s="24"/>
      <c r="AW1885" s="24"/>
      <c r="AX1885" s="24"/>
      <c r="AY1885" s="24"/>
      <c r="AZ1885" s="24"/>
      <c r="BA1885" s="24"/>
      <c r="BB1885" s="24"/>
      <c r="BC1885" s="24"/>
      <c r="BD1885" s="24"/>
      <c r="BE1885" s="24"/>
      <c r="BF1885" s="24"/>
      <c r="BG1885" s="24"/>
      <c r="BH1885" s="24"/>
      <c r="BI1885" s="24"/>
      <c r="BJ1885" s="24"/>
      <c r="BK1885" s="24"/>
      <c r="BL1885" s="24"/>
      <c r="BM1885" s="24"/>
      <c r="BN1885" s="24"/>
      <c r="BO1885" s="24"/>
      <c r="BP1885" s="24"/>
      <c r="BQ1885" s="24"/>
      <c r="BR1885" s="24"/>
      <c r="BS1885" s="24"/>
      <c r="BT1885" s="24"/>
      <c r="BU1885" s="24"/>
      <c r="BV1885" s="24"/>
      <c r="BW1885" s="24"/>
      <c r="BX1885" s="24"/>
      <c r="BY1885" s="24"/>
      <c r="BZ1885" s="24"/>
      <c r="CA1885" s="24"/>
      <c r="CB1885" s="24"/>
      <c r="CC1885" s="24"/>
      <c r="CD1885" s="24"/>
      <c r="CE1885" s="24"/>
    </row>
    <row r="1886" spans="46:83" x14ac:dyDescent="0.15">
      <c r="AT1886" s="24"/>
      <c r="AU1886" s="24"/>
      <c r="AV1886" s="24"/>
      <c r="AW1886" s="24"/>
      <c r="AX1886" s="24"/>
      <c r="AY1886" s="24"/>
      <c r="AZ1886" s="24"/>
      <c r="BA1886" s="24"/>
      <c r="BB1886" s="24"/>
      <c r="BC1886" s="24"/>
      <c r="BD1886" s="24"/>
      <c r="BE1886" s="24"/>
      <c r="BF1886" s="24"/>
      <c r="BG1886" s="24"/>
      <c r="BH1886" s="24"/>
      <c r="BI1886" s="24"/>
      <c r="BJ1886" s="24"/>
      <c r="BK1886" s="24"/>
      <c r="BL1886" s="24"/>
      <c r="BM1886" s="24"/>
      <c r="BN1886" s="24"/>
      <c r="BO1886" s="24"/>
      <c r="BP1886" s="24"/>
      <c r="BQ1886" s="24"/>
      <c r="BR1886" s="24"/>
      <c r="BS1886" s="24"/>
      <c r="BT1886" s="24"/>
      <c r="BU1886" s="24"/>
      <c r="BV1886" s="24"/>
      <c r="BW1886" s="24"/>
      <c r="BX1886" s="24"/>
      <c r="BY1886" s="24"/>
      <c r="BZ1886" s="24"/>
      <c r="CA1886" s="24"/>
      <c r="CB1886" s="24"/>
      <c r="CC1886" s="24"/>
      <c r="CD1886" s="24"/>
      <c r="CE1886" s="24"/>
    </row>
    <row r="1887" spans="46:83" x14ac:dyDescent="0.15">
      <c r="AT1887" s="24"/>
      <c r="AU1887" s="24"/>
      <c r="AV1887" s="24"/>
      <c r="AW1887" s="24"/>
      <c r="AX1887" s="24"/>
      <c r="AY1887" s="24"/>
      <c r="AZ1887" s="24"/>
      <c r="BA1887" s="24"/>
      <c r="BB1887" s="24"/>
      <c r="BC1887" s="24"/>
      <c r="BD1887" s="24"/>
      <c r="BE1887" s="24"/>
      <c r="BF1887" s="24"/>
      <c r="BG1887" s="24"/>
      <c r="BH1887" s="24"/>
      <c r="BI1887" s="24"/>
      <c r="BJ1887" s="24"/>
      <c r="BK1887" s="24"/>
      <c r="BL1887" s="24"/>
      <c r="BM1887" s="24"/>
      <c r="BN1887" s="24"/>
      <c r="BO1887" s="24"/>
      <c r="BP1887" s="24"/>
      <c r="BQ1887" s="24"/>
      <c r="BR1887" s="24"/>
      <c r="BS1887" s="24"/>
      <c r="BT1887" s="24"/>
      <c r="BU1887" s="24"/>
      <c r="BV1887" s="24"/>
      <c r="BW1887" s="24"/>
      <c r="BX1887" s="24"/>
      <c r="BY1887" s="24"/>
      <c r="BZ1887" s="24"/>
      <c r="CA1887" s="24"/>
      <c r="CB1887" s="24"/>
      <c r="CC1887" s="24"/>
      <c r="CD1887" s="24"/>
      <c r="CE1887" s="24"/>
    </row>
    <row r="1888" spans="46:83" x14ac:dyDescent="0.15">
      <c r="AT1888" s="24"/>
      <c r="AU1888" s="24"/>
      <c r="AV1888" s="24"/>
      <c r="AW1888" s="24"/>
      <c r="AX1888" s="24"/>
      <c r="AY1888" s="24"/>
      <c r="AZ1888" s="24"/>
      <c r="BA1888" s="24"/>
      <c r="BB1888" s="24"/>
      <c r="BC1888" s="24"/>
      <c r="BD1888" s="24"/>
      <c r="BE1888" s="24"/>
      <c r="BF1888" s="24"/>
      <c r="BG1888" s="24"/>
      <c r="BH1888" s="24"/>
      <c r="BI1888" s="24"/>
      <c r="BJ1888" s="24"/>
      <c r="BK1888" s="24"/>
      <c r="BL1888" s="24"/>
      <c r="BM1888" s="24"/>
      <c r="BN1888" s="24"/>
      <c r="BO1888" s="24"/>
      <c r="BP1888" s="24"/>
      <c r="BQ1888" s="24"/>
      <c r="BR1888" s="24"/>
      <c r="BS1888" s="24"/>
      <c r="BT1888" s="24"/>
      <c r="BU1888" s="24"/>
      <c r="BV1888" s="24"/>
      <c r="BW1888" s="24"/>
      <c r="BX1888" s="24"/>
      <c r="BY1888" s="24"/>
      <c r="BZ1888" s="24"/>
      <c r="CA1888" s="24"/>
      <c r="CB1888" s="24"/>
      <c r="CC1888" s="24"/>
      <c r="CD1888" s="24"/>
      <c r="CE1888" s="24"/>
    </row>
    <row r="1889" spans="46:83" x14ac:dyDescent="0.15">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row>
    <row r="1890" spans="46:83" x14ac:dyDescent="0.15">
      <c r="AT1890" s="24"/>
      <c r="AU1890" s="24"/>
      <c r="AV1890" s="24"/>
      <c r="AW1890" s="24"/>
      <c r="AX1890" s="24"/>
      <c r="AY1890" s="24"/>
      <c r="AZ1890" s="24"/>
      <c r="BA1890" s="24"/>
      <c r="BB1890" s="24"/>
      <c r="BC1890" s="24"/>
      <c r="BD1890" s="24"/>
      <c r="BE1890" s="24"/>
      <c r="BF1890" s="24"/>
      <c r="BG1890" s="24"/>
      <c r="BH1890" s="24"/>
      <c r="BI1890" s="24"/>
      <c r="BJ1890" s="24"/>
      <c r="BK1890" s="24"/>
      <c r="BL1890" s="24"/>
      <c r="BM1890" s="24"/>
      <c r="BN1890" s="24"/>
      <c r="BO1890" s="24"/>
      <c r="BP1890" s="24"/>
      <c r="BQ1890" s="24"/>
      <c r="BR1890" s="24"/>
      <c r="BS1890" s="24"/>
      <c r="BT1890" s="24"/>
      <c r="BU1890" s="24"/>
      <c r="BV1890" s="24"/>
      <c r="BW1890" s="24"/>
      <c r="BX1890" s="24"/>
      <c r="BY1890" s="24"/>
      <c r="BZ1890" s="24"/>
      <c r="CA1890" s="24"/>
      <c r="CB1890" s="24"/>
      <c r="CC1890" s="24"/>
      <c r="CD1890" s="24"/>
      <c r="CE1890" s="24"/>
    </row>
    <row r="1891" spans="46:83" x14ac:dyDescent="0.15">
      <c r="AT1891" s="24"/>
      <c r="AU1891" s="24"/>
      <c r="AV1891" s="24"/>
      <c r="AW1891" s="24"/>
      <c r="AX1891" s="24"/>
      <c r="AY1891" s="24"/>
      <c r="AZ1891" s="24"/>
      <c r="BA1891" s="24"/>
      <c r="BB1891" s="24"/>
      <c r="BC1891" s="24"/>
      <c r="BD1891" s="24"/>
      <c r="BE1891" s="24"/>
      <c r="BF1891" s="24"/>
      <c r="BG1891" s="24"/>
      <c r="BH1891" s="24"/>
      <c r="BI1891" s="24"/>
      <c r="BJ1891" s="24"/>
      <c r="BK1891" s="24"/>
      <c r="BL1891" s="24"/>
      <c r="BM1891" s="24"/>
      <c r="BN1891" s="24"/>
      <c r="BO1891" s="24"/>
      <c r="BP1891" s="24"/>
      <c r="BQ1891" s="24"/>
      <c r="BR1891" s="24"/>
      <c r="BS1891" s="24"/>
      <c r="BT1891" s="24"/>
      <c r="BU1891" s="24"/>
      <c r="BV1891" s="24"/>
      <c r="BW1891" s="24"/>
      <c r="BX1891" s="24"/>
      <c r="BY1891" s="24"/>
      <c r="BZ1891" s="24"/>
      <c r="CA1891" s="24"/>
      <c r="CB1891" s="24"/>
      <c r="CC1891" s="24"/>
      <c r="CD1891" s="24"/>
      <c r="CE1891" s="24"/>
    </row>
    <row r="1892" spans="46:83" x14ac:dyDescent="0.15">
      <c r="AT1892" s="24"/>
      <c r="AU1892" s="24"/>
      <c r="AV1892" s="24"/>
      <c r="AW1892" s="24"/>
      <c r="AX1892" s="24"/>
      <c r="AY1892" s="24"/>
      <c r="AZ1892" s="24"/>
      <c r="BA1892" s="24"/>
      <c r="BB1892" s="24"/>
      <c r="BC1892" s="24"/>
      <c r="BD1892" s="24"/>
      <c r="BE1892" s="24"/>
      <c r="BF1892" s="24"/>
      <c r="BG1892" s="24"/>
      <c r="BH1892" s="24"/>
      <c r="BI1892" s="24"/>
      <c r="BJ1892" s="24"/>
      <c r="BK1892" s="24"/>
      <c r="BL1892" s="24"/>
      <c r="BM1892" s="24"/>
      <c r="BN1892" s="24"/>
      <c r="BO1892" s="24"/>
      <c r="BP1892" s="24"/>
      <c r="BQ1892" s="24"/>
      <c r="BR1892" s="24"/>
      <c r="BS1892" s="24"/>
      <c r="BT1892" s="24"/>
      <c r="BU1892" s="24"/>
      <c r="BV1892" s="24"/>
      <c r="BW1892" s="24"/>
      <c r="BX1892" s="24"/>
      <c r="BY1892" s="24"/>
      <c r="BZ1892" s="24"/>
      <c r="CA1892" s="24"/>
      <c r="CB1892" s="24"/>
      <c r="CC1892" s="24"/>
      <c r="CD1892" s="24"/>
      <c r="CE1892" s="24"/>
    </row>
    <row r="1893" spans="46:83" x14ac:dyDescent="0.15">
      <c r="AT1893" s="24"/>
      <c r="AU1893" s="24"/>
      <c r="AV1893" s="24"/>
      <c r="AW1893" s="24"/>
      <c r="AX1893" s="24"/>
      <c r="AY1893" s="24"/>
      <c r="AZ1893" s="24"/>
      <c r="BA1893" s="24"/>
      <c r="BB1893" s="24"/>
      <c r="BC1893" s="24"/>
      <c r="BD1893" s="24"/>
      <c r="BE1893" s="24"/>
      <c r="BF1893" s="24"/>
      <c r="BG1893" s="24"/>
      <c r="BH1893" s="24"/>
      <c r="BI1893" s="24"/>
      <c r="BJ1893" s="24"/>
      <c r="BK1893" s="24"/>
      <c r="BL1893" s="24"/>
      <c r="BM1893" s="24"/>
      <c r="BN1893" s="24"/>
      <c r="BO1893" s="24"/>
      <c r="BP1893" s="24"/>
      <c r="BQ1893" s="24"/>
      <c r="BR1893" s="24"/>
      <c r="BS1893" s="24"/>
      <c r="BT1893" s="24"/>
      <c r="BU1893" s="24"/>
      <c r="BV1893" s="24"/>
      <c r="BW1893" s="24"/>
      <c r="BX1893" s="24"/>
      <c r="BY1893" s="24"/>
      <c r="BZ1893" s="24"/>
      <c r="CA1893" s="24"/>
      <c r="CB1893" s="24"/>
      <c r="CC1893" s="24"/>
      <c r="CD1893" s="24"/>
      <c r="CE1893" s="24"/>
    </row>
    <row r="1894" spans="46:83" x14ac:dyDescent="0.15">
      <c r="AT1894" s="24"/>
      <c r="AU1894" s="24"/>
      <c r="AV1894" s="24"/>
      <c r="AW1894" s="24"/>
      <c r="AX1894" s="24"/>
      <c r="AY1894" s="24"/>
      <c r="AZ1894" s="24"/>
      <c r="BA1894" s="24"/>
      <c r="BB1894" s="24"/>
      <c r="BC1894" s="24"/>
      <c r="BD1894" s="24"/>
      <c r="BE1894" s="24"/>
      <c r="BF1894" s="24"/>
      <c r="BG1894" s="24"/>
      <c r="BH1894" s="24"/>
      <c r="BI1894" s="24"/>
      <c r="BJ1894" s="24"/>
      <c r="BK1894" s="24"/>
      <c r="BL1894" s="24"/>
      <c r="BM1894" s="24"/>
      <c r="BN1894" s="24"/>
      <c r="BO1894" s="24"/>
      <c r="BP1894" s="24"/>
      <c r="BQ1894" s="24"/>
      <c r="BR1894" s="24"/>
      <c r="BS1894" s="24"/>
      <c r="BT1894" s="24"/>
      <c r="BU1894" s="24"/>
      <c r="BV1894" s="24"/>
      <c r="BW1894" s="24"/>
      <c r="BX1894" s="24"/>
      <c r="BY1894" s="24"/>
      <c r="BZ1894" s="24"/>
      <c r="CA1894" s="24"/>
      <c r="CB1894" s="24"/>
      <c r="CC1894" s="24"/>
      <c r="CD1894" s="24"/>
      <c r="CE1894" s="24"/>
    </row>
    <row r="1895" spans="46:83" x14ac:dyDescent="0.15">
      <c r="AT1895" s="24"/>
      <c r="AU1895" s="24"/>
      <c r="AV1895" s="24"/>
      <c r="AW1895" s="24"/>
      <c r="AX1895" s="24"/>
      <c r="AY1895" s="24"/>
      <c r="AZ1895" s="24"/>
      <c r="BA1895" s="24"/>
      <c r="BB1895" s="24"/>
      <c r="BC1895" s="24"/>
      <c r="BD1895" s="24"/>
      <c r="BE1895" s="24"/>
      <c r="BF1895" s="24"/>
      <c r="BG1895" s="24"/>
      <c r="BH1895" s="24"/>
      <c r="BI1895" s="24"/>
      <c r="BJ1895" s="24"/>
      <c r="BK1895" s="24"/>
      <c r="BL1895" s="24"/>
      <c r="BM1895" s="24"/>
      <c r="BN1895" s="24"/>
      <c r="BO1895" s="24"/>
      <c r="BP1895" s="24"/>
      <c r="BQ1895" s="24"/>
      <c r="BR1895" s="24"/>
      <c r="BS1895" s="24"/>
      <c r="BT1895" s="24"/>
      <c r="BU1895" s="24"/>
      <c r="BV1895" s="24"/>
      <c r="BW1895" s="24"/>
      <c r="BX1895" s="24"/>
      <c r="BY1895" s="24"/>
      <c r="BZ1895" s="24"/>
      <c r="CA1895" s="24"/>
      <c r="CB1895" s="24"/>
      <c r="CC1895" s="24"/>
      <c r="CD1895" s="24"/>
      <c r="CE1895" s="24"/>
    </row>
    <row r="1896" spans="46:83" x14ac:dyDescent="0.15">
      <c r="AT1896" s="24"/>
      <c r="AU1896" s="24"/>
      <c r="AV1896" s="24"/>
      <c r="AW1896" s="24"/>
      <c r="AX1896" s="24"/>
      <c r="AY1896" s="24"/>
      <c r="AZ1896" s="24"/>
      <c r="BA1896" s="24"/>
      <c r="BB1896" s="24"/>
      <c r="BC1896" s="24"/>
      <c r="BD1896" s="24"/>
      <c r="BE1896" s="24"/>
      <c r="BF1896" s="24"/>
      <c r="BG1896" s="24"/>
      <c r="BH1896" s="24"/>
      <c r="BI1896" s="24"/>
      <c r="BJ1896" s="24"/>
      <c r="BK1896" s="24"/>
      <c r="BL1896" s="24"/>
      <c r="BM1896" s="24"/>
      <c r="BN1896" s="24"/>
      <c r="BO1896" s="24"/>
      <c r="BP1896" s="24"/>
      <c r="BQ1896" s="24"/>
      <c r="BR1896" s="24"/>
      <c r="BS1896" s="24"/>
      <c r="BT1896" s="24"/>
      <c r="BU1896" s="24"/>
      <c r="BV1896" s="24"/>
      <c r="BW1896" s="24"/>
      <c r="BX1896" s="24"/>
      <c r="BY1896" s="24"/>
      <c r="BZ1896" s="24"/>
      <c r="CA1896" s="24"/>
      <c r="CB1896" s="24"/>
      <c r="CC1896" s="24"/>
      <c r="CD1896" s="24"/>
      <c r="CE1896" s="24"/>
    </row>
    <row r="1897" spans="46:83" x14ac:dyDescent="0.15">
      <c r="AT1897" s="24"/>
      <c r="AU1897" s="24"/>
      <c r="AV1897" s="24"/>
      <c r="AW1897" s="24"/>
      <c r="AX1897" s="24"/>
      <c r="AY1897" s="24"/>
      <c r="AZ1897" s="24"/>
      <c r="BA1897" s="24"/>
      <c r="BB1897" s="24"/>
      <c r="BC1897" s="24"/>
      <c r="BD1897" s="24"/>
      <c r="BE1897" s="24"/>
      <c r="BF1897" s="24"/>
      <c r="BG1897" s="24"/>
      <c r="BH1897" s="24"/>
      <c r="BI1897" s="24"/>
      <c r="BJ1897" s="24"/>
      <c r="BK1897" s="24"/>
      <c r="BL1897" s="24"/>
      <c r="BM1897" s="24"/>
      <c r="BN1897" s="24"/>
      <c r="BO1897" s="24"/>
      <c r="BP1897" s="24"/>
      <c r="BQ1897" s="24"/>
      <c r="BR1897" s="24"/>
      <c r="BS1897" s="24"/>
      <c r="BT1897" s="24"/>
      <c r="BU1897" s="24"/>
      <c r="BV1897" s="24"/>
      <c r="BW1897" s="24"/>
      <c r="BX1897" s="24"/>
      <c r="BY1897" s="24"/>
      <c r="BZ1897" s="24"/>
      <c r="CA1897" s="24"/>
      <c r="CB1897" s="24"/>
      <c r="CC1897" s="24"/>
      <c r="CD1897" s="24"/>
      <c r="CE1897" s="24"/>
    </row>
    <row r="1898" spans="46:83" x14ac:dyDescent="0.15">
      <c r="AT1898" s="24"/>
      <c r="AU1898" s="24"/>
      <c r="AV1898" s="24"/>
      <c r="AW1898" s="24"/>
      <c r="AX1898" s="24"/>
      <c r="AY1898" s="24"/>
      <c r="AZ1898" s="24"/>
      <c r="BA1898" s="24"/>
      <c r="BB1898" s="24"/>
      <c r="BC1898" s="24"/>
      <c r="BD1898" s="24"/>
      <c r="BE1898" s="24"/>
      <c r="BF1898" s="24"/>
      <c r="BG1898" s="24"/>
      <c r="BH1898" s="24"/>
      <c r="BI1898" s="24"/>
      <c r="BJ1898" s="24"/>
      <c r="BK1898" s="24"/>
      <c r="BL1898" s="24"/>
      <c r="BM1898" s="24"/>
      <c r="BN1898" s="24"/>
      <c r="BO1898" s="24"/>
      <c r="BP1898" s="24"/>
      <c r="BQ1898" s="24"/>
      <c r="BR1898" s="24"/>
      <c r="BS1898" s="24"/>
      <c r="BT1898" s="24"/>
      <c r="BU1898" s="24"/>
      <c r="BV1898" s="24"/>
      <c r="BW1898" s="24"/>
      <c r="BX1898" s="24"/>
      <c r="BY1898" s="24"/>
      <c r="BZ1898" s="24"/>
      <c r="CA1898" s="24"/>
      <c r="CB1898" s="24"/>
      <c r="CC1898" s="24"/>
      <c r="CD1898" s="24"/>
      <c r="CE1898" s="24"/>
    </row>
    <row r="1899" spans="46:83" x14ac:dyDescent="0.15">
      <c r="AT1899" s="24"/>
      <c r="AU1899" s="24"/>
      <c r="AV1899" s="24"/>
      <c r="AW1899" s="24"/>
      <c r="AX1899" s="24"/>
      <c r="AY1899" s="24"/>
      <c r="AZ1899" s="24"/>
      <c r="BA1899" s="24"/>
      <c r="BB1899" s="24"/>
      <c r="BC1899" s="24"/>
      <c r="BD1899" s="24"/>
      <c r="BE1899" s="24"/>
      <c r="BF1899" s="24"/>
      <c r="BG1899" s="24"/>
      <c r="BH1899" s="24"/>
      <c r="BI1899" s="24"/>
      <c r="BJ1899" s="24"/>
      <c r="BK1899" s="24"/>
      <c r="BL1899" s="24"/>
      <c r="BM1899" s="24"/>
      <c r="BN1899" s="24"/>
      <c r="BO1899" s="24"/>
      <c r="BP1899" s="24"/>
      <c r="BQ1899" s="24"/>
      <c r="BR1899" s="24"/>
      <c r="BS1899" s="24"/>
      <c r="BT1899" s="24"/>
      <c r="BU1899" s="24"/>
      <c r="BV1899" s="24"/>
      <c r="BW1899" s="24"/>
      <c r="BX1899" s="24"/>
      <c r="BY1899" s="24"/>
      <c r="BZ1899" s="24"/>
      <c r="CA1899" s="24"/>
      <c r="CB1899" s="24"/>
      <c r="CC1899" s="24"/>
      <c r="CD1899" s="24"/>
      <c r="CE1899" s="24"/>
    </row>
    <row r="1900" spans="46:83" x14ac:dyDescent="0.15">
      <c r="AT1900" s="24"/>
      <c r="AU1900" s="24"/>
      <c r="AV1900" s="24"/>
      <c r="AW1900" s="24"/>
      <c r="AX1900" s="24"/>
      <c r="AY1900" s="24"/>
      <c r="AZ1900" s="24"/>
      <c r="BA1900" s="24"/>
      <c r="BB1900" s="24"/>
      <c r="BC1900" s="24"/>
      <c r="BD1900" s="24"/>
      <c r="BE1900" s="24"/>
      <c r="BF1900" s="24"/>
      <c r="BG1900" s="24"/>
      <c r="BH1900" s="24"/>
      <c r="BI1900" s="24"/>
      <c r="BJ1900" s="24"/>
      <c r="BK1900" s="24"/>
      <c r="BL1900" s="24"/>
      <c r="BM1900" s="24"/>
      <c r="BN1900" s="24"/>
      <c r="BO1900" s="24"/>
      <c r="BP1900" s="24"/>
      <c r="BQ1900" s="24"/>
      <c r="BR1900" s="24"/>
      <c r="BS1900" s="24"/>
      <c r="BT1900" s="24"/>
      <c r="BU1900" s="24"/>
      <c r="BV1900" s="24"/>
      <c r="BW1900" s="24"/>
      <c r="BX1900" s="24"/>
      <c r="BY1900" s="24"/>
      <c r="BZ1900" s="24"/>
      <c r="CA1900" s="24"/>
      <c r="CB1900" s="24"/>
      <c r="CC1900" s="24"/>
      <c r="CD1900" s="24"/>
      <c r="CE1900" s="24"/>
    </row>
    <row r="1901" spans="46:83" x14ac:dyDescent="0.15">
      <c r="AT1901" s="24"/>
      <c r="AU1901" s="24"/>
      <c r="AV1901" s="24"/>
      <c r="AW1901" s="24"/>
      <c r="AX1901" s="24"/>
      <c r="AY1901" s="24"/>
      <c r="AZ1901" s="24"/>
      <c r="BA1901" s="24"/>
      <c r="BB1901" s="24"/>
      <c r="BC1901" s="24"/>
      <c r="BD1901" s="24"/>
      <c r="BE1901" s="24"/>
      <c r="BF1901" s="24"/>
      <c r="BG1901" s="24"/>
      <c r="BH1901" s="24"/>
      <c r="BI1901" s="24"/>
      <c r="BJ1901" s="24"/>
      <c r="BK1901" s="24"/>
      <c r="BL1901" s="24"/>
      <c r="BM1901" s="24"/>
      <c r="BN1901" s="24"/>
      <c r="BO1901" s="24"/>
      <c r="BP1901" s="24"/>
      <c r="BQ1901" s="24"/>
      <c r="BR1901" s="24"/>
      <c r="BS1901" s="24"/>
      <c r="BT1901" s="24"/>
      <c r="BU1901" s="24"/>
      <c r="BV1901" s="24"/>
      <c r="BW1901" s="24"/>
      <c r="BX1901" s="24"/>
      <c r="BY1901" s="24"/>
      <c r="BZ1901" s="24"/>
      <c r="CA1901" s="24"/>
      <c r="CB1901" s="24"/>
      <c r="CC1901" s="24"/>
      <c r="CD1901" s="24"/>
      <c r="CE1901" s="24"/>
    </row>
    <row r="1902" spans="46:83" x14ac:dyDescent="0.15">
      <c r="AT1902" s="24"/>
      <c r="AU1902" s="24"/>
      <c r="AV1902" s="24"/>
      <c r="AW1902" s="24"/>
      <c r="AX1902" s="24"/>
      <c r="AY1902" s="24"/>
      <c r="AZ1902" s="24"/>
      <c r="BA1902" s="24"/>
      <c r="BB1902" s="24"/>
      <c r="BC1902" s="24"/>
      <c r="BD1902" s="24"/>
      <c r="BE1902" s="24"/>
      <c r="BF1902" s="24"/>
      <c r="BG1902" s="24"/>
      <c r="BH1902" s="24"/>
      <c r="BI1902" s="24"/>
      <c r="BJ1902" s="24"/>
      <c r="BK1902" s="24"/>
      <c r="BL1902" s="24"/>
      <c r="BM1902" s="24"/>
      <c r="BN1902" s="24"/>
      <c r="BO1902" s="24"/>
      <c r="BP1902" s="24"/>
      <c r="BQ1902" s="24"/>
      <c r="BR1902" s="24"/>
      <c r="BS1902" s="24"/>
      <c r="BT1902" s="24"/>
      <c r="BU1902" s="24"/>
      <c r="BV1902" s="24"/>
      <c r="BW1902" s="24"/>
      <c r="BX1902" s="24"/>
      <c r="BY1902" s="24"/>
      <c r="BZ1902" s="24"/>
      <c r="CA1902" s="24"/>
      <c r="CB1902" s="24"/>
      <c r="CC1902" s="24"/>
      <c r="CD1902" s="24"/>
      <c r="CE1902" s="24"/>
    </row>
    <row r="1903" spans="46:83" x14ac:dyDescent="0.15">
      <c r="AT1903" s="24"/>
      <c r="AU1903" s="24"/>
      <c r="AV1903" s="24"/>
      <c r="AW1903" s="24"/>
      <c r="AX1903" s="24"/>
      <c r="AY1903" s="24"/>
      <c r="AZ1903" s="24"/>
      <c r="BA1903" s="24"/>
      <c r="BB1903" s="24"/>
      <c r="BC1903" s="24"/>
      <c r="BD1903" s="24"/>
      <c r="BE1903" s="24"/>
      <c r="BF1903" s="24"/>
      <c r="BG1903" s="24"/>
      <c r="BH1903" s="24"/>
      <c r="BI1903" s="24"/>
      <c r="BJ1903" s="24"/>
      <c r="BK1903" s="24"/>
      <c r="BL1903" s="24"/>
      <c r="BM1903" s="24"/>
      <c r="BN1903" s="24"/>
      <c r="BO1903" s="24"/>
      <c r="BP1903" s="24"/>
      <c r="BQ1903" s="24"/>
      <c r="BR1903" s="24"/>
      <c r="BS1903" s="24"/>
      <c r="BT1903" s="24"/>
      <c r="BU1903" s="24"/>
      <c r="BV1903" s="24"/>
      <c r="BW1903" s="24"/>
      <c r="BX1903" s="24"/>
      <c r="BY1903" s="24"/>
      <c r="BZ1903" s="24"/>
      <c r="CA1903" s="24"/>
      <c r="CB1903" s="24"/>
      <c r="CC1903" s="24"/>
      <c r="CD1903" s="24"/>
      <c r="CE1903" s="24"/>
    </row>
    <row r="1904" spans="46:83" x14ac:dyDescent="0.15">
      <c r="AT1904" s="24"/>
      <c r="AU1904" s="24"/>
      <c r="AV1904" s="24"/>
      <c r="AW1904" s="24"/>
      <c r="AX1904" s="24"/>
      <c r="AY1904" s="24"/>
      <c r="AZ1904" s="24"/>
      <c r="BA1904" s="24"/>
      <c r="BB1904" s="24"/>
      <c r="BC1904" s="24"/>
      <c r="BD1904" s="24"/>
      <c r="BE1904" s="24"/>
      <c r="BF1904" s="24"/>
      <c r="BG1904" s="24"/>
      <c r="BH1904" s="24"/>
      <c r="BI1904" s="24"/>
      <c r="BJ1904" s="24"/>
      <c r="BK1904" s="24"/>
      <c r="BL1904" s="24"/>
      <c r="BM1904" s="24"/>
      <c r="BN1904" s="24"/>
      <c r="BO1904" s="24"/>
      <c r="BP1904" s="24"/>
      <c r="BQ1904" s="24"/>
      <c r="BR1904" s="24"/>
      <c r="BS1904" s="24"/>
      <c r="BT1904" s="24"/>
      <c r="BU1904" s="24"/>
      <c r="BV1904" s="24"/>
      <c r="BW1904" s="24"/>
      <c r="BX1904" s="24"/>
      <c r="BY1904" s="24"/>
      <c r="BZ1904" s="24"/>
      <c r="CA1904" s="24"/>
      <c r="CB1904" s="24"/>
      <c r="CC1904" s="24"/>
      <c r="CD1904" s="24"/>
      <c r="CE1904" s="24"/>
    </row>
    <row r="1905" spans="46:83" x14ac:dyDescent="0.15">
      <c r="AT1905" s="24"/>
      <c r="AU1905" s="24"/>
      <c r="AV1905" s="24"/>
      <c r="AW1905" s="24"/>
      <c r="AX1905" s="24"/>
      <c r="AY1905" s="24"/>
      <c r="AZ1905" s="24"/>
      <c r="BA1905" s="24"/>
      <c r="BB1905" s="24"/>
      <c r="BC1905" s="24"/>
      <c r="BD1905" s="24"/>
      <c r="BE1905" s="24"/>
      <c r="BF1905" s="24"/>
      <c r="BG1905" s="24"/>
      <c r="BH1905" s="24"/>
      <c r="BI1905" s="24"/>
      <c r="BJ1905" s="24"/>
      <c r="BK1905" s="24"/>
      <c r="BL1905" s="24"/>
      <c r="BM1905" s="24"/>
      <c r="BN1905" s="24"/>
      <c r="BO1905" s="24"/>
      <c r="BP1905" s="24"/>
      <c r="BQ1905" s="24"/>
      <c r="BR1905" s="24"/>
      <c r="BS1905" s="24"/>
      <c r="BT1905" s="24"/>
      <c r="BU1905" s="24"/>
      <c r="BV1905" s="24"/>
      <c r="BW1905" s="24"/>
      <c r="BX1905" s="24"/>
      <c r="BY1905" s="24"/>
      <c r="BZ1905" s="24"/>
      <c r="CA1905" s="24"/>
      <c r="CB1905" s="24"/>
      <c r="CC1905" s="24"/>
      <c r="CD1905" s="24"/>
      <c r="CE1905" s="24"/>
    </row>
    <row r="1906" spans="46:83" x14ac:dyDescent="0.15">
      <c r="AT1906" s="24"/>
      <c r="AU1906" s="24"/>
      <c r="AV1906" s="24"/>
      <c r="AW1906" s="24"/>
      <c r="AX1906" s="24"/>
      <c r="AY1906" s="24"/>
      <c r="AZ1906" s="24"/>
      <c r="BA1906" s="24"/>
      <c r="BB1906" s="24"/>
      <c r="BC1906" s="24"/>
      <c r="BD1906" s="24"/>
      <c r="BE1906" s="24"/>
      <c r="BF1906" s="24"/>
      <c r="BG1906" s="24"/>
      <c r="BH1906" s="24"/>
      <c r="BI1906" s="24"/>
      <c r="BJ1906" s="24"/>
      <c r="BK1906" s="24"/>
      <c r="BL1906" s="24"/>
      <c r="BM1906" s="24"/>
      <c r="BN1906" s="24"/>
      <c r="BO1906" s="24"/>
      <c r="BP1906" s="24"/>
      <c r="BQ1906" s="24"/>
      <c r="BR1906" s="24"/>
      <c r="BS1906" s="24"/>
      <c r="BT1906" s="24"/>
      <c r="BU1906" s="24"/>
      <c r="BV1906" s="24"/>
      <c r="BW1906" s="24"/>
      <c r="BX1906" s="24"/>
      <c r="BY1906" s="24"/>
      <c r="BZ1906" s="24"/>
      <c r="CA1906" s="24"/>
      <c r="CB1906" s="24"/>
      <c r="CC1906" s="24"/>
      <c r="CD1906" s="24"/>
      <c r="CE1906" s="24"/>
    </row>
    <row r="1907" spans="46:83" x14ac:dyDescent="0.15">
      <c r="AT1907" s="24"/>
      <c r="AU1907" s="24"/>
      <c r="AV1907" s="24"/>
      <c r="AW1907" s="24"/>
      <c r="AX1907" s="24"/>
      <c r="AY1907" s="24"/>
      <c r="AZ1907" s="24"/>
      <c r="BA1907" s="24"/>
      <c r="BB1907" s="24"/>
      <c r="BC1907" s="24"/>
      <c r="BD1907" s="24"/>
      <c r="BE1907" s="24"/>
      <c r="BF1907" s="24"/>
      <c r="BG1907" s="24"/>
      <c r="BH1907" s="24"/>
      <c r="BI1907" s="24"/>
      <c r="BJ1907" s="24"/>
      <c r="BK1907" s="24"/>
      <c r="BL1907" s="24"/>
      <c r="BM1907" s="24"/>
      <c r="BN1907" s="24"/>
      <c r="BO1907" s="24"/>
      <c r="BP1907" s="24"/>
      <c r="BQ1907" s="24"/>
      <c r="BR1907" s="24"/>
      <c r="BS1907" s="24"/>
      <c r="BT1907" s="24"/>
      <c r="BU1907" s="24"/>
      <c r="BV1907" s="24"/>
      <c r="BW1907" s="24"/>
      <c r="BX1907" s="24"/>
      <c r="BY1907" s="24"/>
      <c r="BZ1907" s="24"/>
      <c r="CA1907" s="24"/>
      <c r="CB1907" s="24"/>
      <c r="CC1907" s="24"/>
      <c r="CD1907" s="24"/>
      <c r="CE1907" s="24"/>
    </row>
    <row r="1908" spans="46:83" x14ac:dyDescent="0.15">
      <c r="AT1908" s="24"/>
      <c r="AU1908" s="24"/>
      <c r="AV1908" s="24"/>
      <c r="AW1908" s="24"/>
      <c r="AX1908" s="24"/>
      <c r="AY1908" s="24"/>
      <c r="AZ1908" s="24"/>
      <c r="BA1908" s="24"/>
      <c r="BB1908" s="24"/>
      <c r="BC1908" s="24"/>
      <c r="BD1908" s="24"/>
      <c r="BE1908" s="24"/>
      <c r="BF1908" s="24"/>
      <c r="BG1908" s="24"/>
      <c r="BH1908" s="24"/>
      <c r="BI1908" s="24"/>
      <c r="BJ1908" s="24"/>
      <c r="BK1908" s="24"/>
      <c r="BL1908" s="24"/>
      <c r="BM1908" s="24"/>
      <c r="BN1908" s="24"/>
      <c r="BO1908" s="24"/>
      <c r="BP1908" s="24"/>
      <c r="BQ1908" s="24"/>
      <c r="BR1908" s="24"/>
      <c r="BS1908" s="24"/>
      <c r="BT1908" s="24"/>
      <c r="BU1908" s="24"/>
      <c r="BV1908" s="24"/>
      <c r="BW1908" s="24"/>
      <c r="BX1908" s="24"/>
      <c r="BY1908" s="24"/>
      <c r="BZ1908" s="24"/>
      <c r="CA1908" s="24"/>
      <c r="CB1908" s="24"/>
      <c r="CC1908" s="24"/>
      <c r="CD1908" s="24"/>
      <c r="CE1908" s="24"/>
    </row>
    <row r="1909" spans="46:83" x14ac:dyDescent="0.15">
      <c r="AT1909" s="24"/>
      <c r="AU1909" s="24"/>
      <c r="AV1909" s="24"/>
      <c r="AW1909" s="24"/>
      <c r="AX1909" s="24"/>
      <c r="AY1909" s="24"/>
      <c r="AZ1909" s="24"/>
      <c r="BA1909" s="24"/>
      <c r="BB1909" s="24"/>
      <c r="BC1909" s="24"/>
      <c r="BD1909" s="24"/>
      <c r="BE1909" s="24"/>
      <c r="BF1909" s="24"/>
      <c r="BG1909" s="24"/>
      <c r="BH1909" s="24"/>
      <c r="BI1909" s="24"/>
      <c r="BJ1909" s="24"/>
      <c r="BK1909" s="24"/>
      <c r="BL1909" s="24"/>
      <c r="BM1909" s="24"/>
      <c r="BN1909" s="24"/>
      <c r="BO1909" s="24"/>
      <c r="BP1909" s="24"/>
      <c r="BQ1909" s="24"/>
      <c r="BR1909" s="24"/>
      <c r="BS1909" s="24"/>
      <c r="BT1909" s="24"/>
      <c r="BU1909" s="24"/>
      <c r="BV1909" s="24"/>
      <c r="BW1909" s="24"/>
      <c r="BX1909" s="24"/>
      <c r="BY1909" s="24"/>
      <c r="BZ1909" s="24"/>
      <c r="CA1909" s="24"/>
      <c r="CB1909" s="24"/>
      <c r="CC1909" s="24"/>
      <c r="CD1909" s="24"/>
      <c r="CE1909" s="24"/>
    </row>
    <row r="1910" spans="46:83" x14ac:dyDescent="0.15">
      <c r="AT1910" s="24"/>
      <c r="AU1910" s="24"/>
      <c r="AV1910" s="24"/>
      <c r="AW1910" s="24"/>
      <c r="AX1910" s="24"/>
      <c r="AY1910" s="24"/>
      <c r="AZ1910" s="24"/>
      <c r="BA1910" s="24"/>
      <c r="BB1910" s="24"/>
      <c r="BC1910" s="24"/>
      <c r="BD1910" s="24"/>
      <c r="BE1910" s="24"/>
      <c r="BF1910" s="24"/>
      <c r="BG1910" s="24"/>
      <c r="BH1910" s="24"/>
      <c r="BI1910" s="24"/>
      <c r="BJ1910" s="24"/>
      <c r="BK1910" s="24"/>
      <c r="BL1910" s="24"/>
      <c r="BM1910" s="24"/>
      <c r="BN1910" s="24"/>
      <c r="BO1910" s="24"/>
      <c r="BP1910" s="24"/>
      <c r="BQ1910" s="24"/>
      <c r="BR1910" s="24"/>
      <c r="BS1910" s="24"/>
      <c r="BT1910" s="24"/>
      <c r="BU1910" s="24"/>
      <c r="BV1910" s="24"/>
      <c r="BW1910" s="24"/>
      <c r="BX1910" s="24"/>
      <c r="BY1910" s="24"/>
      <c r="BZ1910" s="24"/>
      <c r="CA1910" s="24"/>
      <c r="CB1910" s="24"/>
      <c r="CC1910" s="24"/>
      <c r="CD1910" s="24"/>
      <c r="CE1910" s="24"/>
    </row>
    <row r="1911" spans="46:83" x14ac:dyDescent="0.15">
      <c r="AT1911" s="24"/>
      <c r="AU1911" s="24"/>
      <c r="AV1911" s="24"/>
      <c r="AW1911" s="24"/>
      <c r="AX1911" s="24"/>
      <c r="AY1911" s="24"/>
      <c r="AZ1911" s="24"/>
      <c r="BA1911" s="24"/>
      <c r="BB1911" s="24"/>
      <c r="BC1911" s="24"/>
      <c r="BD1911" s="24"/>
      <c r="BE1911" s="24"/>
      <c r="BF1911" s="24"/>
      <c r="BG1911" s="24"/>
      <c r="BH1911" s="24"/>
      <c r="BI1911" s="24"/>
      <c r="BJ1911" s="24"/>
      <c r="BK1911" s="24"/>
      <c r="BL1911" s="24"/>
      <c r="BM1911" s="24"/>
      <c r="BN1911" s="24"/>
      <c r="BO1911" s="24"/>
      <c r="BP1911" s="24"/>
      <c r="BQ1911" s="24"/>
      <c r="BR1911" s="24"/>
      <c r="BS1911" s="24"/>
      <c r="BT1911" s="24"/>
      <c r="BU1911" s="24"/>
      <c r="BV1911" s="24"/>
      <c r="BW1911" s="24"/>
      <c r="BX1911" s="24"/>
      <c r="BY1911" s="24"/>
      <c r="BZ1911" s="24"/>
      <c r="CA1911" s="24"/>
      <c r="CB1911" s="24"/>
      <c r="CC1911" s="24"/>
      <c r="CD1911" s="24"/>
      <c r="CE1911" s="24"/>
    </row>
    <row r="1912" spans="46:83" x14ac:dyDescent="0.15">
      <c r="AT1912" s="24"/>
      <c r="AU1912" s="24"/>
      <c r="AV1912" s="24"/>
      <c r="AW1912" s="24"/>
      <c r="AX1912" s="24"/>
      <c r="AY1912" s="24"/>
      <c r="AZ1912" s="24"/>
      <c r="BA1912" s="24"/>
      <c r="BB1912" s="24"/>
      <c r="BC1912" s="24"/>
      <c r="BD1912" s="24"/>
      <c r="BE1912" s="24"/>
      <c r="BF1912" s="24"/>
      <c r="BG1912" s="24"/>
      <c r="BH1912" s="24"/>
      <c r="BI1912" s="24"/>
      <c r="BJ1912" s="24"/>
      <c r="BK1912" s="24"/>
      <c r="BL1912" s="24"/>
      <c r="BM1912" s="24"/>
      <c r="BN1912" s="24"/>
      <c r="BO1912" s="24"/>
      <c r="BP1912" s="24"/>
      <c r="BQ1912" s="24"/>
      <c r="BR1912" s="24"/>
      <c r="BS1912" s="24"/>
      <c r="BT1912" s="24"/>
      <c r="BU1912" s="24"/>
      <c r="BV1912" s="24"/>
      <c r="BW1912" s="24"/>
      <c r="BX1912" s="24"/>
      <c r="BY1912" s="24"/>
      <c r="BZ1912" s="24"/>
      <c r="CA1912" s="24"/>
      <c r="CB1912" s="24"/>
      <c r="CC1912" s="24"/>
      <c r="CD1912" s="24"/>
      <c r="CE1912" s="24"/>
    </row>
    <row r="1913" spans="46:83" x14ac:dyDescent="0.15">
      <c r="AT1913" s="24"/>
      <c r="AU1913" s="24"/>
      <c r="AV1913" s="24"/>
      <c r="AW1913" s="24"/>
      <c r="AX1913" s="24"/>
      <c r="AY1913" s="24"/>
      <c r="AZ1913" s="24"/>
      <c r="BA1913" s="24"/>
      <c r="BB1913" s="24"/>
      <c r="BC1913" s="24"/>
      <c r="BD1913" s="24"/>
      <c r="BE1913" s="24"/>
      <c r="BF1913" s="24"/>
      <c r="BG1913" s="24"/>
      <c r="BH1913" s="24"/>
      <c r="BI1913" s="24"/>
      <c r="BJ1913" s="24"/>
      <c r="BK1913" s="24"/>
      <c r="BL1913" s="24"/>
      <c r="BM1913" s="24"/>
      <c r="BN1913" s="24"/>
      <c r="BO1913" s="24"/>
      <c r="BP1913" s="24"/>
      <c r="BQ1913" s="24"/>
      <c r="BR1913" s="24"/>
      <c r="BS1913" s="24"/>
      <c r="BT1913" s="24"/>
      <c r="BU1913" s="24"/>
      <c r="BV1913" s="24"/>
      <c r="BW1913" s="24"/>
      <c r="BX1913" s="24"/>
      <c r="BY1913" s="24"/>
      <c r="BZ1913" s="24"/>
      <c r="CA1913" s="24"/>
      <c r="CB1913" s="24"/>
      <c r="CC1913" s="24"/>
      <c r="CD1913" s="24"/>
      <c r="CE1913" s="24"/>
    </row>
    <row r="1914" spans="46:83" x14ac:dyDescent="0.15">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row>
    <row r="1915" spans="46:83" x14ac:dyDescent="0.15">
      <c r="AT1915" s="24"/>
      <c r="AU1915" s="24"/>
      <c r="AV1915" s="24"/>
      <c r="AW1915" s="24"/>
      <c r="AX1915" s="24"/>
      <c r="AY1915" s="24"/>
      <c r="AZ1915" s="24"/>
      <c r="BA1915" s="24"/>
      <c r="BB1915" s="24"/>
      <c r="BC1915" s="24"/>
      <c r="BD1915" s="24"/>
      <c r="BE1915" s="24"/>
      <c r="BF1915" s="24"/>
      <c r="BG1915" s="24"/>
      <c r="BH1915" s="24"/>
      <c r="BI1915" s="24"/>
      <c r="BJ1915" s="24"/>
      <c r="BK1915" s="24"/>
      <c r="BL1915" s="24"/>
      <c r="BM1915" s="24"/>
      <c r="BN1915" s="24"/>
      <c r="BO1915" s="24"/>
      <c r="BP1915" s="24"/>
      <c r="BQ1915" s="24"/>
      <c r="BR1915" s="24"/>
      <c r="BS1915" s="24"/>
      <c r="BT1915" s="24"/>
      <c r="BU1915" s="24"/>
      <c r="BV1915" s="24"/>
      <c r="BW1915" s="24"/>
      <c r="BX1915" s="24"/>
      <c r="BY1915" s="24"/>
      <c r="BZ1915" s="24"/>
      <c r="CA1915" s="24"/>
      <c r="CB1915" s="24"/>
      <c r="CC1915" s="24"/>
      <c r="CD1915" s="24"/>
      <c r="CE1915" s="24"/>
    </row>
    <row r="1916" spans="46:83" x14ac:dyDescent="0.15">
      <c r="AT1916" s="24"/>
      <c r="AU1916" s="24"/>
      <c r="AV1916" s="24"/>
      <c r="AW1916" s="24"/>
      <c r="AX1916" s="24"/>
      <c r="AY1916" s="24"/>
      <c r="AZ1916" s="24"/>
      <c r="BA1916" s="24"/>
      <c r="BB1916" s="24"/>
      <c r="BC1916" s="24"/>
      <c r="BD1916" s="24"/>
      <c r="BE1916" s="24"/>
      <c r="BF1916" s="24"/>
      <c r="BG1916" s="24"/>
      <c r="BH1916" s="24"/>
      <c r="BI1916" s="24"/>
      <c r="BJ1916" s="24"/>
      <c r="BK1916" s="24"/>
      <c r="BL1916" s="24"/>
      <c r="BM1916" s="24"/>
      <c r="BN1916" s="24"/>
      <c r="BO1916" s="24"/>
      <c r="BP1916" s="24"/>
      <c r="BQ1916" s="24"/>
      <c r="BR1916" s="24"/>
      <c r="BS1916" s="24"/>
      <c r="BT1916" s="24"/>
      <c r="BU1916" s="24"/>
      <c r="BV1916" s="24"/>
      <c r="BW1916" s="24"/>
      <c r="BX1916" s="24"/>
      <c r="BY1916" s="24"/>
      <c r="BZ1916" s="24"/>
      <c r="CA1916" s="24"/>
      <c r="CB1916" s="24"/>
      <c r="CC1916" s="24"/>
      <c r="CD1916" s="24"/>
      <c r="CE1916" s="24"/>
    </row>
    <row r="1917" spans="46:83" x14ac:dyDescent="0.15">
      <c r="AT1917" s="24"/>
      <c r="AU1917" s="24"/>
      <c r="AV1917" s="24"/>
      <c r="AW1917" s="24"/>
      <c r="AX1917" s="24"/>
      <c r="AY1917" s="24"/>
      <c r="AZ1917" s="24"/>
      <c r="BA1917" s="24"/>
      <c r="BB1917" s="24"/>
      <c r="BC1917" s="24"/>
      <c r="BD1917" s="24"/>
      <c r="BE1917" s="24"/>
      <c r="BF1917" s="24"/>
      <c r="BG1917" s="24"/>
      <c r="BH1917" s="24"/>
      <c r="BI1917" s="24"/>
      <c r="BJ1917" s="24"/>
      <c r="BK1917" s="24"/>
      <c r="BL1917" s="24"/>
      <c r="BM1917" s="24"/>
      <c r="BN1917" s="24"/>
      <c r="BO1917" s="24"/>
      <c r="BP1917" s="24"/>
      <c r="BQ1917" s="24"/>
      <c r="BR1917" s="24"/>
      <c r="BS1917" s="24"/>
      <c r="BT1917" s="24"/>
      <c r="BU1917" s="24"/>
      <c r="BV1917" s="24"/>
      <c r="BW1917" s="24"/>
      <c r="BX1917" s="24"/>
      <c r="BY1917" s="24"/>
      <c r="BZ1917" s="24"/>
      <c r="CA1917" s="24"/>
      <c r="CB1917" s="24"/>
      <c r="CC1917" s="24"/>
      <c r="CD1917" s="24"/>
      <c r="CE1917" s="24"/>
    </row>
    <row r="1918" spans="46:83" x14ac:dyDescent="0.15">
      <c r="AT1918" s="24"/>
      <c r="AU1918" s="24"/>
      <c r="AV1918" s="24"/>
      <c r="AW1918" s="24"/>
      <c r="AX1918" s="24"/>
      <c r="AY1918" s="24"/>
      <c r="AZ1918" s="24"/>
      <c r="BA1918" s="24"/>
      <c r="BB1918" s="24"/>
      <c r="BC1918" s="24"/>
      <c r="BD1918" s="24"/>
      <c r="BE1918" s="24"/>
      <c r="BF1918" s="24"/>
      <c r="BG1918" s="24"/>
      <c r="BH1918" s="24"/>
      <c r="BI1918" s="24"/>
      <c r="BJ1918" s="24"/>
      <c r="BK1918" s="24"/>
      <c r="BL1918" s="24"/>
      <c r="BM1918" s="24"/>
      <c r="BN1918" s="24"/>
      <c r="BO1918" s="24"/>
      <c r="BP1918" s="24"/>
      <c r="BQ1918" s="24"/>
      <c r="BR1918" s="24"/>
      <c r="BS1918" s="24"/>
      <c r="BT1918" s="24"/>
      <c r="BU1918" s="24"/>
      <c r="BV1918" s="24"/>
      <c r="BW1918" s="24"/>
      <c r="BX1918" s="24"/>
      <c r="BY1918" s="24"/>
      <c r="BZ1918" s="24"/>
      <c r="CA1918" s="24"/>
      <c r="CB1918" s="24"/>
      <c r="CC1918" s="24"/>
      <c r="CD1918" s="24"/>
      <c r="CE1918" s="24"/>
    </row>
    <row r="1919" spans="46:83" x14ac:dyDescent="0.15">
      <c r="AT1919" s="24"/>
      <c r="AU1919" s="24"/>
      <c r="AV1919" s="24"/>
      <c r="AW1919" s="24"/>
      <c r="AX1919" s="24"/>
      <c r="AY1919" s="24"/>
      <c r="AZ1919" s="24"/>
      <c r="BA1919" s="24"/>
      <c r="BB1919" s="24"/>
      <c r="BC1919" s="24"/>
      <c r="BD1919" s="24"/>
      <c r="BE1919" s="24"/>
      <c r="BF1919" s="24"/>
      <c r="BG1919" s="24"/>
      <c r="BH1919" s="24"/>
      <c r="BI1919" s="24"/>
      <c r="BJ1919" s="24"/>
      <c r="BK1919" s="24"/>
      <c r="BL1919" s="24"/>
      <c r="BM1919" s="24"/>
      <c r="BN1919" s="24"/>
      <c r="BO1919" s="24"/>
      <c r="BP1919" s="24"/>
      <c r="BQ1919" s="24"/>
      <c r="BR1919" s="24"/>
      <c r="BS1919" s="24"/>
      <c r="BT1919" s="24"/>
      <c r="BU1919" s="24"/>
      <c r="BV1919" s="24"/>
      <c r="BW1919" s="24"/>
      <c r="BX1919" s="24"/>
      <c r="BY1919" s="24"/>
      <c r="BZ1919" s="24"/>
      <c r="CA1919" s="24"/>
      <c r="CB1919" s="24"/>
      <c r="CC1919" s="24"/>
      <c r="CD1919" s="24"/>
      <c r="CE1919" s="24"/>
    </row>
    <row r="1920" spans="46:83" x14ac:dyDescent="0.15">
      <c r="AT1920" s="24"/>
      <c r="AU1920" s="24"/>
      <c r="AV1920" s="24"/>
      <c r="AW1920" s="24"/>
      <c r="AX1920" s="24"/>
      <c r="AY1920" s="24"/>
      <c r="AZ1920" s="24"/>
      <c r="BA1920" s="24"/>
      <c r="BB1920" s="24"/>
      <c r="BC1920" s="24"/>
      <c r="BD1920" s="24"/>
      <c r="BE1920" s="24"/>
      <c r="BF1920" s="24"/>
      <c r="BG1920" s="24"/>
      <c r="BH1920" s="24"/>
      <c r="BI1920" s="24"/>
      <c r="BJ1920" s="24"/>
      <c r="BK1920" s="24"/>
      <c r="BL1920" s="24"/>
      <c r="BM1920" s="24"/>
      <c r="BN1920" s="24"/>
      <c r="BO1920" s="24"/>
      <c r="BP1920" s="24"/>
      <c r="BQ1920" s="24"/>
      <c r="BR1920" s="24"/>
      <c r="BS1920" s="24"/>
      <c r="BT1920" s="24"/>
      <c r="BU1920" s="24"/>
      <c r="BV1920" s="24"/>
      <c r="BW1920" s="24"/>
      <c r="BX1920" s="24"/>
      <c r="BY1920" s="24"/>
      <c r="BZ1920" s="24"/>
      <c r="CA1920" s="24"/>
      <c r="CB1920" s="24"/>
      <c r="CC1920" s="24"/>
      <c r="CD1920" s="24"/>
      <c r="CE1920" s="24"/>
    </row>
    <row r="1921" spans="46:83" x14ac:dyDescent="0.15">
      <c r="AT1921" s="24"/>
      <c r="AU1921" s="24"/>
      <c r="AV1921" s="24"/>
      <c r="AW1921" s="24"/>
      <c r="AX1921" s="24"/>
      <c r="AY1921" s="24"/>
      <c r="AZ1921" s="24"/>
      <c r="BA1921" s="24"/>
      <c r="BB1921" s="24"/>
      <c r="BC1921" s="24"/>
      <c r="BD1921" s="24"/>
      <c r="BE1921" s="24"/>
      <c r="BF1921" s="24"/>
      <c r="BG1921" s="24"/>
      <c r="BH1921" s="24"/>
      <c r="BI1921" s="24"/>
      <c r="BJ1921" s="24"/>
      <c r="BK1921" s="24"/>
      <c r="BL1921" s="24"/>
      <c r="BM1921" s="24"/>
      <c r="BN1921" s="24"/>
      <c r="BO1921" s="24"/>
      <c r="BP1921" s="24"/>
      <c r="BQ1921" s="24"/>
      <c r="BR1921" s="24"/>
      <c r="BS1921" s="24"/>
      <c r="BT1921" s="24"/>
      <c r="BU1921" s="24"/>
      <c r="BV1921" s="24"/>
      <c r="BW1921" s="24"/>
      <c r="BX1921" s="24"/>
      <c r="BY1921" s="24"/>
      <c r="BZ1921" s="24"/>
      <c r="CA1921" s="24"/>
      <c r="CB1921" s="24"/>
      <c r="CC1921" s="24"/>
      <c r="CD1921" s="24"/>
      <c r="CE1921" s="24"/>
    </row>
    <row r="1922" spans="46:83" x14ac:dyDescent="0.15">
      <c r="AT1922" s="24"/>
      <c r="AU1922" s="24"/>
      <c r="AV1922" s="24"/>
      <c r="AW1922" s="24"/>
      <c r="AX1922" s="24"/>
      <c r="AY1922" s="24"/>
      <c r="AZ1922" s="24"/>
      <c r="BA1922" s="24"/>
      <c r="BB1922" s="24"/>
      <c r="BC1922" s="24"/>
      <c r="BD1922" s="24"/>
      <c r="BE1922" s="24"/>
      <c r="BF1922" s="24"/>
      <c r="BG1922" s="24"/>
      <c r="BH1922" s="24"/>
      <c r="BI1922" s="24"/>
      <c r="BJ1922" s="24"/>
      <c r="BK1922" s="24"/>
      <c r="BL1922" s="24"/>
      <c r="BM1922" s="24"/>
      <c r="BN1922" s="24"/>
      <c r="BO1922" s="24"/>
      <c r="BP1922" s="24"/>
      <c r="BQ1922" s="24"/>
      <c r="BR1922" s="24"/>
      <c r="BS1922" s="24"/>
      <c r="BT1922" s="24"/>
      <c r="BU1922" s="24"/>
      <c r="BV1922" s="24"/>
      <c r="BW1922" s="24"/>
      <c r="BX1922" s="24"/>
      <c r="BY1922" s="24"/>
      <c r="BZ1922" s="24"/>
      <c r="CA1922" s="24"/>
      <c r="CB1922" s="24"/>
      <c r="CC1922" s="24"/>
      <c r="CD1922" s="24"/>
      <c r="CE1922" s="24"/>
    </row>
    <row r="1923" spans="46:83" x14ac:dyDescent="0.15">
      <c r="AT1923" s="24"/>
      <c r="AU1923" s="24"/>
      <c r="AV1923" s="24"/>
      <c r="AW1923" s="24"/>
      <c r="AX1923" s="24"/>
      <c r="AY1923" s="24"/>
      <c r="AZ1923" s="24"/>
      <c r="BA1923" s="24"/>
      <c r="BB1923" s="24"/>
      <c r="BC1923" s="24"/>
      <c r="BD1923" s="24"/>
      <c r="BE1923" s="24"/>
      <c r="BF1923" s="24"/>
      <c r="BG1923" s="24"/>
      <c r="BH1923" s="24"/>
      <c r="BI1923" s="24"/>
      <c r="BJ1923" s="24"/>
      <c r="BK1923" s="24"/>
      <c r="BL1923" s="24"/>
      <c r="BM1923" s="24"/>
      <c r="BN1923" s="24"/>
      <c r="BO1923" s="24"/>
      <c r="BP1923" s="24"/>
      <c r="BQ1923" s="24"/>
      <c r="BR1923" s="24"/>
      <c r="BS1923" s="24"/>
      <c r="BT1923" s="24"/>
      <c r="BU1923" s="24"/>
      <c r="BV1923" s="24"/>
      <c r="BW1923" s="24"/>
      <c r="BX1923" s="24"/>
      <c r="BY1923" s="24"/>
      <c r="BZ1923" s="24"/>
      <c r="CA1923" s="24"/>
      <c r="CB1923" s="24"/>
      <c r="CC1923" s="24"/>
      <c r="CD1923" s="24"/>
      <c r="CE1923" s="24"/>
    </row>
    <row r="1924" spans="46:83" x14ac:dyDescent="0.15">
      <c r="AT1924" s="24"/>
      <c r="AU1924" s="24"/>
      <c r="AV1924" s="24"/>
      <c r="AW1924" s="24"/>
      <c r="AX1924" s="24"/>
      <c r="AY1924" s="24"/>
      <c r="AZ1924" s="24"/>
      <c r="BA1924" s="24"/>
      <c r="BB1924" s="24"/>
      <c r="BC1924" s="24"/>
      <c r="BD1924" s="24"/>
      <c r="BE1924" s="24"/>
      <c r="BF1924" s="24"/>
      <c r="BG1924" s="24"/>
      <c r="BH1924" s="24"/>
      <c r="BI1924" s="24"/>
      <c r="BJ1924" s="24"/>
      <c r="BK1924" s="24"/>
      <c r="BL1924" s="24"/>
      <c r="BM1924" s="24"/>
      <c r="BN1924" s="24"/>
      <c r="BO1924" s="24"/>
      <c r="BP1924" s="24"/>
      <c r="BQ1924" s="24"/>
      <c r="BR1924" s="24"/>
      <c r="BS1924" s="24"/>
      <c r="BT1924" s="24"/>
      <c r="BU1924" s="24"/>
      <c r="BV1924" s="24"/>
      <c r="BW1924" s="24"/>
      <c r="BX1924" s="24"/>
      <c r="BY1924" s="24"/>
      <c r="BZ1924" s="24"/>
      <c r="CA1924" s="24"/>
      <c r="CB1924" s="24"/>
      <c r="CC1924" s="24"/>
      <c r="CD1924" s="24"/>
      <c r="CE1924" s="24"/>
    </row>
    <row r="1925" spans="46:83" x14ac:dyDescent="0.15">
      <c r="AT1925" s="24"/>
      <c r="AU1925" s="24"/>
      <c r="AV1925" s="24"/>
      <c r="AW1925" s="24"/>
      <c r="AX1925" s="24"/>
      <c r="AY1925" s="24"/>
      <c r="AZ1925" s="24"/>
      <c r="BA1925" s="24"/>
      <c r="BB1925" s="24"/>
      <c r="BC1925" s="24"/>
      <c r="BD1925" s="24"/>
      <c r="BE1925" s="24"/>
      <c r="BF1925" s="24"/>
      <c r="BG1925" s="24"/>
      <c r="BH1925" s="24"/>
      <c r="BI1925" s="24"/>
      <c r="BJ1925" s="24"/>
      <c r="BK1925" s="24"/>
      <c r="BL1925" s="24"/>
      <c r="BM1925" s="24"/>
      <c r="BN1925" s="24"/>
      <c r="BO1925" s="24"/>
      <c r="BP1925" s="24"/>
      <c r="BQ1925" s="24"/>
      <c r="BR1925" s="24"/>
      <c r="BS1925" s="24"/>
      <c r="BT1925" s="24"/>
      <c r="BU1925" s="24"/>
      <c r="BV1925" s="24"/>
      <c r="BW1925" s="24"/>
      <c r="BX1925" s="24"/>
      <c r="BY1925" s="24"/>
      <c r="BZ1925" s="24"/>
      <c r="CA1925" s="24"/>
      <c r="CB1925" s="24"/>
      <c r="CC1925" s="24"/>
      <c r="CD1925" s="24"/>
      <c r="CE1925" s="24"/>
    </row>
    <row r="1926" spans="46:83" x14ac:dyDescent="0.15">
      <c r="AT1926" s="24"/>
      <c r="AU1926" s="24"/>
      <c r="AV1926" s="24"/>
      <c r="AW1926" s="24"/>
      <c r="AX1926" s="24"/>
      <c r="AY1926" s="24"/>
      <c r="AZ1926" s="24"/>
      <c r="BA1926" s="24"/>
      <c r="BB1926" s="24"/>
      <c r="BC1926" s="24"/>
      <c r="BD1926" s="24"/>
      <c r="BE1926" s="24"/>
      <c r="BF1926" s="24"/>
      <c r="BG1926" s="24"/>
      <c r="BH1926" s="24"/>
      <c r="BI1926" s="24"/>
      <c r="BJ1926" s="24"/>
      <c r="BK1926" s="24"/>
      <c r="BL1926" s="24"/>
      <c r="BM1926" s="24"/>
      <c r="BN1926" s="24"/>
      <c r="BO1926" s="24"/>
      <c r="BP1926" s="24"/>
      <c r="BQ1926" s="24"/>
      <c r="BR1926" s="24"/>
      <c r="BS1926" s="24"/>
      <c r="BT1926" s="24"/>
      <c r="BU1926" s="24"/>
      <c r="BV1926" s="24"/>
      <c r="BW1926" s="24"/>
      <c r="BX1926" s="24"/>
      <c r="BY1926" s="24"/>
      <c r="BZ1926" s="24"/>
      <c r="CA1926" s="24"/>
      <c r="CB1926" s="24"/>
      <c r="CC1926" s="24"/>
      <c r="CD1926" s="24"/>
      <c r="CE1926" s="24"/>
    </row>
    <row r="1927" spans="46:83" x14ac:dyDescent="0.15">
      <c r="AT1927" s="24"/>
      <c r="AU1927" s="24"/>
      <c r="AV1927" s="24"/>
      <c r="AW1927" s="24"/>
      <c r="AX1927" s="24"/>
      <c r="AY1927" s="24"/>
      <c r="AZ1927" s="24"/>
      <c r="BA1927" s="24"/>
      <c r="BB1927" s="24"/>
      <c r="BC1927" s="24"/>
      <c r="BD1927" s="24"/>
      <c r="BE1927" s="24"/>
      <c r="BF1927" s="24"/>
      <c r="BG1927" s="24"/>
      <c r="BH1927" s="24"/>
      <c r="BI1927" s="24"/>
      <c r="BJ1927" s="24"/>
      <c r="BK1927" s="24"/>
      <c r="BL1927" s="24"/>
      <c r="BM1927" s="24"/>
      <c r="BN1927" s="24"/>
      <c r="BO1927" s="24"/>
      <c r="BP1927" s="24"/>
      <c r="BQ1927" s="24"/>
      <c r="BR1927" s="24"/>
      <c r="BS1927" s="24"/>
      <c r="BT1927" s="24"/>
      <c r="BU1927" s="24"/>
      <c r="BV1927" s="24"/>
      <c r="BW1927" s="24"/>
      <c r="BX1927" s="24"/>
      <c r="BY1927" s="24"/>
      <c r="BZ1927" s="24"/>
      <c r="CA1927" s="24"/>
      <c r="CB1927" s="24"/>
      <c r="CC1927" s="24"/>
      <c r="CD1927" s="24"/>
      <c r="CE1927" s="24"/>
    </row>
    <row r="1928" spans="46:83" x14ac:dyDescent="0.15">
      <c r="AT1928" s="24"/>
      <c r="AU1928" s="24"/>
      <c r="AV1928" s="24"/>
      <c r="AW1928" s="24"/>
      <c r="AX1928" s="24"/>
      <c r="AY1928" s="24"/>
      <c r="AZ1928" s="24"/>
      <c r="BA1928" s="24"/>
      <c r="BB1928" s="24"/>
      <c r="BC1928" s="24"/>
      <c r="BD1928" s="24"/>
      <c r="BE1928" s="24"/>
      <c r="BF1928" s="24"/>
      <c r="BG1928" s="24"/>
      <c r="BH1928" s="24"/>
      <c r="BI1928" s="24"/>
      <c r="BJ1928" s="24"/>
      <c r="BK1928" s="24"/>
      <c r="BL1928" s="24"/>
      <c r="BM1928" s="24"/>
      <c r="BN1928" s="24"/>
      <c r="BO1928" s="24"/>
      <c r="BP1928" s="24"/>
      <c r="BQ1928" s="24"/>
      <c r="BR1928" s="24"/>
      <c r="BS1928" s="24"/>
      <c r="BT1928" s="24"/>
      <c r="BU1928" s="24"/>
      <c r="BV1928" s="24"/>
      <c r="BW1928" s="24"/>
      <c r="BX1928" s="24"/>
      <c r="BY1928" s="24"/>
      <c r="BZ1928" s="24"/>
      <c r="CA1928" s="24"/>
      <c r="CB1928" s="24"/>
      <c r="CC1928" s="24"/>
      <c r="CD1928" s="24"/>
      <c r="CE1928" s="24"/>
    </row>
    <row r="1929" spans="46:83" x14ac:dyDescent="0.15">
      <c r="AT1929" s="24"/>
      <c r="AU1929" s="24"/>
      <c r="AV1929" s="24"/>
      <c r="AW1929" s="24"/>
      <c r="AX1929" s="24"/>
      <c r="AY1929" s="24"/>
      <c r="AZ1929" s="24"/>
      <c r="BA1929" s="24"/>
      <c r="BB1929" s="24"/>
      <c r="BC1929" s="24"/>
      <c r="BD1929" s="24"/>
      <c r="BE1929" s="24"/>
      <c r="BF1929" s="24"/>
      <c r="BG1929" s="24"/>
      <c r="BH1929" s="24"/>
      <c r="BI1929" s="24"/>
      <c r="BJ1929" s="24"/>
      <c r="BK1929" s="24"/>
      <c r="BL1929" s="24"/>
      <c r="BM1929" s="24"/>
      <c r="BN1929" s="24"/>
      <c r="BO1929" s="24"/>
      <c r="BP1929" s="24"/>
      <c r="BQ1929" s="24"/>
      <c r="BR1929" s="24"/>
      <c r="BS1929" s="24"/>
      <c r="BT1929" s="24"/>
      <c r="BU1929" s="24"/>
      <c r="BV1929" s="24"/>
      <c r="BW1929" s="24"/>
      <c r="BX1929" s="24"/>
      <c r="BY1929" s="24"/>
      <c r="BZ1929" s="24"/>
      <c r="CA1929" s="24"/>
      <c r="CB1929" s="24"/>
      <c r="CC1929" s="24"/>
      <c r="CD1929" s="24"/>
      <c r="CE1929" s="24"/>
    </row>
    <row r="1930" spans="46:83" x14ac:dyDescent="0.15">
      <c r="AT1930" s="24"/>
      <c r="AU1930" s="24"/>
      <c r="AV1930" s="24"/>
      <c r="AW1930" s="24"/>
      <c r="AX1930" s="24"/>
      <c r="AY1930" s="24"/>
      <c r="AZ1930" s="24"/>
      <c r="BA1930" s="24"/>
      <c r="BB1930" s="24"/>
      <c r="BC1930" s="24"/>
      <c r="BD1930" s="24"/>
      <c r="BE1930" s="24"/>
      <c r="BF1930" s="24"/>
      <c r="BG1930" s="24"/>
      <c r="BH1930" s="24"/>
      <c r="BI1930" s="24"/>
      <c r="BJ1930" s="24"/>
      <c r="BK1930" s="24"/>
      <c r="BL1930" s="24"/>
      <c r="BM1930" s="24"/>
      <c r="BN1930" s="24"/>
      <c r="BO1930" s="24"/>
      <c r="BP1930" s="24"/>
      <c r="BQ1930" s="24"/>
      <c r="BR1930" s="24"/>
      <c r="BS1930" s="24"/>
      <c r="BT1930" s="24"/>
      <c r="BU1930" s="24"/>
      <c r="BV1930" s="24"/>
      <c r="BW1930" s="24"/>
      <c r="BX1930" s="24"/>
      <c r="BY1930" s="24"/>
      <c r="BZ1930" s="24"/>
      <c r="CA1930" s="24"/>
      <c r="CB1930" s="24"/>
      <c r="CC1930" s="24"/>
      <c r="CD1930" s="24"/>
      <c r="CE1930" s="24"/>
    </row>
    <row r="1931" spans="46:83" x14ac:dyDescent="0.15">
      <c r="AT1931" s="24"/>
      <c r="AU1931" s="24"/>
      <c r="AV1931" s="24"/>
      <c r="AW1931" s="24"/>
      <c r="AX1931" s="24"/>
      <c r="AY1931" s="24"/>
      <c r="AZ1931" s="24"/>
      <c r="BA1931" s="24"/>
      <c r="BB1931" s="24"/>
      <c r="BC1931" s="24"/>
      <c r="BD1931" s="24"/>
      <c r="BE1931" s="24"/>
      <c r="BF1931" s="24"/>
      <c r="BG1931" s="24"/>
      <c r="BH1931" s="24"/>
      <c r="BI1931" s="24"/>
      <c r="BJ1931" s="24"/>
      <c r="BK1931" s="24"/>
      <c r="BL1931" s="24"/>
      <c r="BM1931" s="24"/>
      <c r="BN1931" s="24"/>
      <c r="BO1931" s="24"/>
      <c r="BP1931" s="24"/>
      <c r="BQ1931" s="24"/>
      <c r="BR1931" s="24"/>
      <c r="BS1931" s="24"/>
      <c r="BT1931" s="24"/>
      <c r="BU1931" s="24"/>
      <c r="BV1931" s="24"/>
      <c r="BW1931" s="24"/>
      <c r="BX1931" s="24"/>
      <c r="BY1931" s="24"/>
      <c r="BZ1931" s="24"/>
      <c r="CA1931" s="24"/>
      <c r="CB1931" s="24"/>
      <c r="CC1931" s="24"/>
      <c r="CD1931" s="24"/>
      <c r="CE1931" s="24"/>
    </row>
    <row r="1932" spans="46:83" x14ac:dyDescent="0.15">
      <c r="AT1932" s="24"/>
      <c r="AU1932" s="24"/>
      <c r="AV1932" s="24"/>
      <c r="AW1932" s="24"/>
      <c r="AX1932" s="24"/>
      <c r="AY1932" s="24"/>
      <c r="AZ1932" s="24"/>
      <c r="BA1932" s="24"/>
      <c r="BB1932" s="24"/>
      <c r="BC1932" s="24"/>
      <c r="BD1932" s="24"/>
      <c r="BE1932" s="24"/>
      <c r="BF1932" s="24"/>
      <c r="BG1932" s="24"/>
      <c r="BH1932" s="24"/>
      <c r="BI1932" s="24"/>
      <c r="BJ1932" s="24"/>
      <c r="BK1932" s="24"/>
      <c r="BL1932" s="24"/>
      <c r="BM1932" s="24"/>
      <c r="BN1932" s="24"/>
      <c r="BO1932" s="24"/>
      <c r="BP1932" s="24"/>
      <c r="BQ1932" s="24"/>
      <c r="BR1932" s="24"/>
      <c r="BS1932" s="24"/>
      <c r="BT1932" s="24"/>
      <c r="BU1932" s="24"/>
      <c r="BV1932" s="24"/>
      <c r="BW1932" s="24"/>
      <c r="BX1932" s="24"/>
      <c r="BY1932" s="24"/>
      <c r="BZ1932" s="24"/>
      <c r="CA1932" s="24"/>
      <c r="CB1932" s="24"/>
      <c r="CC1932" s="24"/>
      <c r="CD1932" s="24"/>
      <c r="CE1932" s="24"/>
    </row>
    <row r="1933" spans="46:83" x14ac:dyDescent="0.15">
      <c r="AT1933" s="24"/>
      <c r="AU1933" s="24"/>
      <c r="AV1933" s="24"/>
      <c r="AW1933" s="24"/>
      <c r="AX1933" s="24"/>
      <c r="AY1933" s="24"/>
      <c r="AZ1933" s="24"/>
      <c r="BA1933" s="24"/>
      <c r="BB1933" s="24"/>
      <c r="BC1933" s="24"/>
      <c r="BD1933" s="24"/>
      <c r="BE1933" s="24"/>
      <c r="BF1933" s="24"/>
      <c r="BG1933" s="24"/>
      <c r="BH1933" s="24"/>
      <c r="BI1933" s="24"/>
      <c r="BJ1933" s="24"/>
      <c r="BK1933" s="24"/>
      <c r="BL1933" s="24"/>
      <c r="BM1933" s="24"/>
      <c r="BN1933" s="24"/>
      <c r="BO1933" s="24"/>
      <c r="BP1933" s="24"/>
      <c r="BQ1933" s="24"/>
      <c r="BR1933" s="24"/>
      <c r="BS1933" s="24"/>
      <c r="BT1933" s="24"/>
      <c r="BU1933" s="24"/>
      <c r="BV1933" s="24"/>
      <c r="BW1933" s="24"/>
      <c r="BX1933" s="24"/>
      <c r="BY1933" s="24"/>
      <c r="BZ1933" s="24"/>
      <c r="CA1933" s="24"/>
      <c r="CB1933" s="24"/>
      <c r="CC1933" s="24"/>
      <c r="CD1933" s="24"/>
      <c r="CE1933" s="24"/>
    </row>
    <row r="1934" spans="46:83" x14ac:dyDescent="0.15">
      <c r="AT1934" s="24"/>
      <c r="AU1934" s="24"/>
      <c r="AV1934" s="24"/>
      <c r="AW1934" s="24"/>
      <c r="AX1934" s="24"/>
      <c r="AY1934" s="24"/>
      <c r="AZ1934" s="24"/>
      <c r="BA1934" s="24"/>
      <c r="BB1934" s="24"/>
      <c r="BC1934" s="24"/>
      <c r="BD1934" s="24"/>
      <c r="BE1934" s="24"/>
      <c r="BF1934" s="24"/>
      <c r="BG1934" s="24"/>
      <c r="BH1934" s="24"/>
      <c r="BI1934" s="24"/>
      <c r="BJ1934" s="24"/>
      <c r="BK1934" s="24"/>
      <c r="BL1934" s="24"/>
      <c r="BM1934" s="24"/>
      <c r="BN1934" s="24"/>
      <c r="BO1934" s="24"/>
      <c r="BP1934" s="24"/>
      <c r="BQ1934" s="24"/>
      <c r="BR1934" s="24"/>
      <c r="BS1934" s="24"/>
      <c r="BT1934" s="24"/>
      <c r="BU1934" s="24"/>
      <c r="BV1934" s="24"/>
      <c r="BW1934" s="24"/>
      <c r="BX1934" s="24"/>
      <c r="BY1934" s="24"/>
      <c r="BZ1934" s="24"/>
      <c r="CA1934" s="24"/>
      <c r="CB1934" s="24"/>
      <c r="CC1934" s="24"/>
      <c r="CD1934" s="24"/>
      <c r="CE1934" s="24"/>
    </row>
    <row r="1935" spans="46:83" x14ac:dyDescent="0.15">
      <c r="AT1935" s="24"/>
      <c r="AU1935" s="24"/>
      <c r="AV1935" s="24"/>
      <c r="AW1935" s="24"/>
      <c r="AX1935" s="24"/>
      <c r="AY1935" s="24"/>
      <c r="AZ1935" s="24"/>
      <c r="BA1935" s="24"/>
      <c r="BB1935" s="24"/>
      <c r="BC1935" s="24"/>
      <c r="BD1935" s="24"/>
      <c r="BE1935" s="24"/>
      <c r="BF1935" s="24"/>
      <c r="BG1935" s="24"/>
      <c r="BH1935" s="24"/>
      <c r="BI1935" s="24"/>
      <c r="BJ1935" s="24"/>
      <c r="BK1935" s="24"/>
      <c r="BL1935" s="24"/>
      <c r="BM1935" s="24"/>
      <c r="BN1935" s="24"/>
      <c r="BO1935" s="24"/>
      <c r="BP1935" s="24"/>
      <c r="BQ1935" s="24"/>
      <c r="BR1935" s="24"/>
      <c r="BS1935" s="24"/>
      <c r="BT1935" s="24"/>
      <c r="BU1935" s="24"/>
      <c r="BV1935" s="24"/>
      <c r="BW1935" s="24"/>
      <c r="BX1935" s="24"/>
      <c r="BY1935" s="24"/>
      <c r="BZ1935" s="24"/>
      <c r="CA1935" s="24"/>
      <c r="CB1935" s="24"/>
      <c r="CC1935" s="24"/>
      <c r="CD1935" s="24"/>
      <c r="CE1935" s="24"/>
    </row>
    <row r="1936" spans="46:83" x14ac:dyDescent="0.15">
      <c r="AT1936" s="24"/>
      <c r="AU1936" s="24"/>
      <c r="AV1936" s="24"/>
      <c r="AW1936" s="24"/>
      <c r="AX1936" s="24"/>
      <c r="AY1936" s="24"/>
      <c r="AZ1936" s="24"/>
      <c r="BA1936" s="24"/>
      <c r="BB1936" s="24"/>
      <c r="BC1936" s="24"/>
      <c r="BD1936" s="24"/>
      <c r="BE1936" s="24"/>
      <c r="BF1936" s="24"/>
      <c r="BG1936" s="24"/>
      <c r="BH1936" s="24"/>
      <c r="BI1936" s="24"/>
      <c r="BJ1936" s="24"/>
      <c r="BK1936" s="24"/>
      <c r="BL1936" s="24"/>
      <c r="BM1936" s="24"/>
      <c r="BN1936" s="24"/>
      <c r="BO1936" s="24"/>
      <c r="BP1936" s="24"/>
      <c r="BQ1936" s="24"/>
      <c r="BR1936" s="24"/>
      <c r="BS1936" s="24"/>
      <c r="BT1936" s="24"/>
      <c r="BU1936" s="24"/>
      <c r="BV1936" s="24"/>
      <c r="BW1936" s="24"/>
      <c r="BX1936" s="24"/>
      <c r="BY1936" s="24"/>
      <c r="BZ1936" s="24"/>
      <c r="CA1936" s="24"/>
      <c r="CB1936" s="24"/>
      <c r="CC1936" s="24"/>
      <c r="CD1936" s="24"/>
      <c r="CE1936" s="24"/>
    </row>
    <row r="1937" spans="46:83" x14ac:dyDescent="0.15">
      <c r="AT1937" s="24"/>
      <c r="AU1937" s="24"/>
      <c r="AV1937" s="24"/>
      <c r="AW1937" s="24"/>
      <c r="AX1937" s="24"/>
      <c r="AY1937" s="24"/>
      <c r="AZ1937" s="24"/>
      <c r="BA1937" s="24"/>
      <c r="BB1937" s="24"/>
      <c r="BC1937" s="24"/>
      <c r="BD1937" s="24"/>
      <c r="BE1937" s="24"/>
      <c r="BF1937" s="24"/>
      <c r="BG1937" s="24"/>
      <c r="BH1937" s="24"/>
      <c r="BI1937" s="24"/>
      <c r="BJ1937" s="24"/>
      <c r="BK1937" s="24"/>
      <c r="BL1937" s="24"/>
      <c r="BM1937" s="24"/>
      <c r="BN1937" s="24"/>
      <c r="BO1937" s="24"/>
      <c r="BP1937" s="24"/>
      <c r="BQ1937" s="24"/>
      <c r="BR1937" s="24"/>
      <c r="BS1937" s="24"/>
      <c r="BT1937" s="24"/>
      <c r="BU1937" s="24"/>
      <c r="BV1937" s="24"/>
      <c r="BW1937" s="24"/>
      <c r="BX1937" s="24"/>
      <c r="BY1937" s="24"/>
      <c r="BZ1937" s="24"/>
      <c r="CA1937" s="24"/>
      <c r="CB1937" s="24"/>
      <c r="CC1937" s="24"/>
      <c r="CD1937" s="24"/>
      <c r="CE1937" s="24"/>
    </row>
    <row r="1938" spans="46:83" x14ac:dyDescent="0.15">
      <c r="AT1938" s="24"/>
      <c r="AU1938" s="24"/>
      <c r="AV1938" s="24"/>
      <c r="AW1938" s="24"/>
      <c r="AX1938" s="24"/>
      <c r="AY1938" s="24"/>
      <c r="AZ1938" s="24"/>
      <c r="BA1938" s="24"/>
      <c r="BB1938" s="24"/>
      <c r="BC1938" s="24"/>
      <c r="BD1938" s="24"/>
      <c r="BE1938" s="24"/>
      <c r="BF1938" s="24"/>
      <c r="BG1938" s="24"/>
      <c r="BH1938" s="24"/>
      <c r="BI1938" s="24"/>
      <c r="BJ1938" s="24"/>
      <c r="BK1938" s="24"/>
      <c r="BL1938" s="24"/>
      <c r="BM1938" s="24"/>
      <c r="BN1938" s="24"/>
      <c r="BO1938" s="24"/>
      <c r="BP1938" s="24"/>
      <c r="BQ1938" s="24"/>
      <c r="BR1938" s="24"/>
      <c r="BS1938" s="24"/>
      <c r="BT1938" s="24"/>
      <c r="BU1938" s="24"/>
      <c r="BV1938" s="24"/>
      <c r="BW1938" s="24"/>
      <c r="BX1938" s="24"/>
      <c r="BY1938" s="24"/>
      <c r="BZ1938" s="24"/>
      <c r="CA1938" s="24"/>
      <c r="CB1938" s="24"/>
      <c r="CC1938" s="24"/>
      <c r="CD1938" s="24"/>
      <c r="CE1938" s="24"/>
    </row>
    <row r="1939" spans="46:83" x14ac:dyDescent="0.15">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row>
    <row r="1940" spans="46:83" x14ac:dyDescent="0.15">
      <c r="AT1940" s="24"/>
      <c r="AU1940" s="24"/>
      <c r="AV1940" s="24"/>
      <c r="AW1940" s="24"/>
      <c r="AX1940" s="24"/>
      <c r="AY1940" s="24"/>
      <c r="AZ1940" s="24"/>
      <c r="BA1940" s="24"/>
      <c r="BB1940" s="24"/>
      <c r="BC1940" s="24"/>
      <c r="BD1940" s="24"/>
      <c r="BE1940" s="24"/>
      <c r="BF1940" s="24"/>
      <c r="BG1940" s="24"/>
      <c r="BH1940" s="24"/>
      <c r="BI1940" s="24"/>
      <c r="BJ1940" s="24"/>
      <c r="BK1940" s="24"/>
      <c r="BL1940" s="24"/>
      <c r="BM1940" s="24"/>
      <c r="BN1940" s="24"/>
      <c r="BO1940" s="24"/>
      <c r="BP1940" s="24"/>
      <c r="BQ1940" s="24"/>
      <c r="BR1940" s="24"/>
      <c r="BS1940" s="24"/>
      <c r="BT1940" s="24"/>
      <c r="BU1940" s="24"/>
      <c r="BV1940" s="24"/>
      <c r="BW1940" s="24"/>
      <c r="BX1940" s="24"/>
      <c r="BY1940" s="24"/>
      <c r="BZ1940" s="24"/>
      <c r="CA1940" s="24"/>
      <c r="CB1940" s="24"/>
      <c r="CC1940" s="24"/>
      <c r="CD1940" s="24"/>
      <c r="CE1940" s="24"/>
    </row>
    <row r="1941" spans="46:83" x14ac:dyDescent="0.15">
      <c r="AT1941" s="24"/>
      <c r="AU1941" s="24"/>
      <c r="AV1941" s="24"/>
      <c r="AW1941" s="24"/>
      <c r="AX1941" s="24"/>
      <c r="AY1941" s="24"/>
      <c r="AZ1941" s="24"/>
      <c r="BA1941" s="24"/>
      <c r="BB1941" s="24"/>
      <c r="BC1941" s="24"/>
      <c r="BD1941" s="24"/>
      <c r="BE1941" s="24"/>
      <c r="BF1941" s="24"/>
      <c r="BG1941" s="24"/>
      <c r="BH1941" s="24"/>
      <c r="BI1941" s="24"/>
      <c r="BJ1941" s="24"/>
      <c r="BK1941" s="24"/>
      <c r="BL1941" s="24"/>
      <c r="BM1941" s="24"/>
      <c r="BN1941" s="24"/>
      <c r="BO1941" s="24"/>
      <c r="BP1941" s="24"/>
      <c r="BQ1941" s="24"/>
      <c r="BR1941" s="24"/>
      <c r="BS1941" s="24"/>
      <c r="BT1941" s="24"/>
      <c r="BU1941" s="24"/>
      <c r="BV1941" s="24"/>
      <c r="BW1941" s="24"/>
      <c r="BX1941" s="24"/>
      <c r="BY1941" s="24"/>
      <c r="BZ1941" s="24"/>
      <c r="CA1941" s="24"/>
      <c r="CB1941" s="24"/>
      <c r="CC1941" s="24"/>
      <c r="CD1941" s="24"/>
      <c r="CE1941" s="24"/>
    </row>
    <row r="1942" spans="46:83" x14ac:dyDescent="0.15">
      <c r="AT1942" s="24"/>
      <c r="AU1942" s="24"/>
      <c r="AV1942" s="24"/>
      <c r="AW1942" s="24"/>
      <c r="AX1942" s="24"/>
      <c r="AY1942" s="24"/>
      <c r="AZ1942" s="24"/>
      <c r="BA1942" s="24"/>
      <c r="BB1942" s="24"/>
      <c r="BC1942" s="24"/>
      <c r="BD1942" s="24"/>
      <c r="BE1942" s="24"/>
      <c r="BF1942" s="24"/>
      <c r="BG1942" s="24"/>
      <c r="BH1942" s="24"/>
      <c r="BI1942" s="24"/>
      <c r="BJ1942" s="24"/>
      <c r="BK1942" s="24"/>
      <c r="BL1942" s="24"/>
      <c r="BM1942" s="24"/>
      <c r="BN1942" s="24"/>
      <c r="BO1942" s="24"/>
      <c r="BP1942" s="24"/>
      <c r="BQ1942" s="24"/>
      <c r="BR1942" s="24"/>
      <c r="BS1942" s="24"/>
      <c r="BT1942" s="24"/>
      <c r="BU1942" s="24"/>
      <c r="BV1942" s="24"/>
      <c r="BW1942" s="24"/>
      <c r="BX1942" s="24"/>
      <c r="BY1942" s="24"/>
      <c r="BZ1942" s="24"/>
      <c r="CA1942" s="24"/>
      <c r="CB1942" s="24"/>
      <c r="CC1942" s="24"/>
      <c r="CD1942" s="24"/>
      <c r="CE1942" s="24"/>
    </row>
    <row r="1943" spans="46:83" x14ac:dyDescent="0.15">
      <c r="AT1943" s="24"/>
      <c r="AU1943" s="24"/>
      <c r="AV1943" s="24"/>
      <c r="AW1943" s="24"/>
      <c r="AX1943" s="24"/>
      <c r="AY1943" s="24"/>
      <c r="AZ1943" s="24"/>
      <c r="BA1943" s="24"/>
      <c r="BB1943" s="24"/>
      <c r="BC1943" s="24"/>
      <c r="BD1943" s="24"/>
      <c r="BE1943" s="24"/>
      <c r="BF1943" s="24"/>
      <c r="BG1943" s="24"/>
      <c r="BH1943" s="24"/>
      <c r="BI1943" s="24"/>
      <c r="BJ1943" s="24"/>
      <c r="BK1943" s="24"/>
      <c r="BL1943" s="24"/>
      <c r="BM1943" s="24"/>
      <c r="BN1943" s="24"/>
      <c r="BO1943" s="24"/>
      <c r="BP1943" s="24"/>
      <c r="BQ1943" s="24"/>
      <c r="BR1943" s="24"/>
      <c r="BS1943" s="24"/>
      <c r="BT1943" s="24"/>
      <c r="BU1943" s="24"/>
      <c r="BV1943" s="24"/>
      <c r="BW1943" s="24"/>
      <c r="BX1943" s="24"/>
      <c r="BY1943" s="24"/>
      <c r="BZ1943" s="24"/>
      <c r="CA1943" s="24"/>
      <c r="CB1943" s="24"/>
      <c r="CC1943" s="24"/>
      <c r="CD1943" s="24"/>
      <c r="CE1943" s="24"/>
    </row>
    <row r="1944" spans="46:83" x14ac:dyDescent="0.15">
      <c r="AT1944" s="24"/>
      <c r="AU1944" s="24"/>
      <c r="AV1944" s="24"/>
      <c r="AW1944" s="24"/>
      <c r="AX1944" s="24"/>
      <c r="AY1944" s="24"/>
      <c r="AZ1944" s="24"/>
      <c r="BA1944" s="24"/>
      <c r="BB1944" s="24"/>
      <c r="BC1944" s="24"/>
      <c r="BD1944" s="24"/>
      <c r="BE1944" s="24"/>
      <c r="BF1944" s="24"/>
      <c r="BG1944" s="24"/>
      <c r="BH1944" s="24"/>
      <c r="BI1944" s="24"/>
      <c r="BJ1944" s="24"/>
      <c r="BK1944" s="24"/>
      <c r="BL1944" s="24"/>
      <c r="BM1944" s="24"/>
      <c r="BN1944" s="24"/>
      <c r="BO1944" s="24"/>
      <c r="BP1944" s="24"/>
      <c r="BQ1944" s="24"/>
      <c r="BR1944" s="24"/>
      <c r="BS1944" s="24"/>
      <c r="BT1944" s="24"/>
      <c r="BU1944" s="24"/>
      <c r="BV1944" s="24"/>
      <c r="BW1944" s="24"/>
      <c r="BX1944" s="24"/>
      <c r="BY1944" s="24"/>
      <c r="BZ1944" s="24"/>
      <c r="CA1944" s="24"/>
      <c r="CB1944" s="24"/>
      <c r="CC1944" s="24"/>
      <c r="CD1944" s="24"/>
      <c r="CE1944" s="24"/>
    </row>
    <row r="1945" spans="46:83" x14ac:dyDescent="0.15">
      <c r="AT1945" s="24"/>
      <c r="AU1945" s="24"/>
      <c r="AV1945" s="24"/>
      <c r="AW1945" s="24"/>
      <c r="AX1945" s="24"/>
      <c r="AY1945" s="24"/>
      <c r="AZ1945" s="24"/>
      <c r="BA1945" s="24"/>
      <c r="BB1945" s="24"/>
      <c r="BC1945" s="24"/>
      <c r="BD1945" s="24"/>
      <c r="BE1945" s="24"/>
      <c r="BF1945" s="24"/>
      <c r="BG1945" s="24"/>
      <c r="BH1945" s="24"/>
      <c r="BI1945" s="24"/>
      <c r="BJ1945" s="24"/>
      <c r="BK1945" s="24"/>
      <c r="BL1945" s="24"/>
      <c r="BM1945" s="24"/>
      <c r="BN1945" s="24"/>
      <c r="BO1945" s="24"/>
      <c r="BP1945" s="24"/>
      <c r="BQ1945" s="24"/>
      <c r="BR1945" s="24"/>
      <c r="BS1945" s="24"/>
      <c r="BT1945" s="24"/>
      <c r="BU1945" s="24"/>
      <c r="BV1945" s="24"/>
      <c r="BW1945" s="24"/>
      <c r="BX1945" s="24"/>
      <c r="BY1945" s="24"/>
      <c r="BZ1945" s="24"/>
      <c r="CA1945" s="24"/>
      <c r="CB1945" s="24"/>
      <c r="CC1945" s="24"/>
      <c r="CD1945" s="24"/>
      <c r="CE1945" s="24"/>
    </row>
    <row r="1946" spans="46:83" x14ac:dyDescent="0.15">
      <c r="AT1946" s="24"/>
      <c r="AU1946" s="24"/>
      <c r="AV1946" s="24"/>
      <c r="AW1946" s="24"/>
      <c r="AX1946" s="24"/>
      <c r="AY1946" s="24"/>
      <c r="AZ1946" s="24"/>
      <c r="BA1946" s="24"/>
      <c r="BB1946" s="24"/>
      <c r="BC1946" s="24"/>
      <c r="BD1946" s="24"/>
      <c r="BE1946" s="24"/>
      <c r="BF1946" s="24"/>
      <c r="BG1946" s="24"/>
      <c r="BH1946" s="24"/>
      <c r="BI1946" s="24"/>
      <c r="BJ1946" s="24"/>
      <c r="BK1946" s="24"/>
      <c r="BL1946" s="24"/>
      <c r="BM1946" s="24"/>
      <c r="BN1946" s="24"/>
      <c r="BO1946" s="24"/>
      <c r="BP1946" s="24"/>
      <c r="BQ1946" s="24"/>
      <c r="BR1946" s="24"/>
      <c r="BS1946" s="24"/>
      <c r="BT1946" s="24"/>
      <c r="BU1946" s="24"/>
      <c r="BV1946" s="24"/>
      <c r="BW1946" s="24"/>
      <c r="BX1946" s="24"/>
      <c r="BY1946" s="24"/>
      <c r="BZ1946" s="24"/>
      <c r="CA1946" s="24"/>
      <c r="CB1946" s="24"/>
      <c r="CC1946" s="24"/>
      <c r="CD1946" s="24"/>
      <c r="CE1946" s="24"/>
    </row>
    <row r="1947" spans="46:83" x14ac:dyDescent="0.15">
      <c r="AT1947" s="24"/>
      <c r="AU1947" s="24"/>
      <c r="AV1947" s="24"/>
      <c r="AW1947" s="24"/>
      <c r="AX1947" s="24"/>
      <c r="AY1947" s="24"/>
      <c r="AZ1947" s="24"/>
      <c r="BA1947" s="24"/>
      <c r="BB1947" s="24"/>
      <c r="BC1947" s="24"/>
      <c r="BD1947" s="24"/>
      <c r="BE1947" s="24"/>
      <c r="BF1947" s="24"/>
      <c r="BG1947" s="24"/>
      <c r="BH1947" s="24"/>
      <c r="BI1947" s="24"/>
      <c r="BJ1947" s="24"/>
      <c r="BK1947" s="24"/>
      <c r="BL1947" s="24"/>
      <c r="BM1947" s="24"/>
      <c r="BN1947" s="24"/>
      <c r="BO1947" s="24"/>
      <c r="BP1947" s="24"/>
      <c r="BQ1947" s="24"/>
      <c r="BR1947" s="24"/>
      <c r="BS1947" s="24"/>
      <c r="BT1947" s="24"/>
      <c r="BU1947" s="24"/>
      <c r="BV1947" s="24"/>
      <c r="BW1947" s="24"/>
      <c r="BX1947" s="24"/>
      <c r="BY1947" s="24"/>
      <c r="BZ1947" s="24"/>
      <c r="CA1947" s="24"/>
      <c r="CB1947" s="24"/>
      <c r="CC1947" s="24"/>
      <c r="CD1947" s="24"/>
      <c r="CE1947" s="24"/>
    </row>
    <row r="1948" spans="46:83" x14ac:dyDescent="0.15">
      <c r="AT1948" s="24"/>
      <c r="AU1948" s="24"/>
      <c r="AV1948" s="24"/>
      <c r="AW1948" s="24"/>
      <c r="AX1948" s="24"/>
      <c r="AY1948" s="24"/>
      <c r="AZ1948" s="24"/>
      <c r="BA1948" s="24"/>
      <c r="BB1948" s="24"/>
      <c r="BC1948" s="24"/>
      <c r="BD1948" s="24"/>
      <c r="BE1948" s="24"/>
      <c r="BF1948" s="24"/>
      <c r="BG1948" s="24"/>
      <c r="BH1948" s="24"/>
      <c r="BI1948" s="24"/>
      <c r="BJ1948" s="24"/>
      <c r="BK1948" s="24"/>
      <c r="BL1948" s="24"/>
      <c r="BM1948" s="24"/>
      <c r="BN1948" s="24"/>
      <c r="BO1948" s="24"/>
      <c r="BP1948" s="24"/>
      <c r="BQ1948" s="24"/>
      <c r="BR1948" s="24"/>
      <c r="BS1948" s="24"/>
      <c r="BT1948" s="24"/>
      <c r="BU1948" s="24"/>
      <c r="BV1948" s="24"/>
      <c r="BW1948" s="24"/>
      <c r="BX1948" s="24"/>
      <c r="BY1948" s="24"/>
      <c r="BZ1948" s="24"/>
      <c r="CA1948" s="24"/>
      <c r="CB1948" s="24"/>
      <c r="CC1948" s="24"/>
      <c r="CD1948" s="24"/>
      <c r="CE1948" s="24"/>
    </row>
    <row r="1949" spans="46:83" x14ac:dyDescent="0.15">
      <c r="AT1949" s="24"/>
      <c r="AU1949" s="24"/>
      <c r="AV1949" s="24"/>
      <c r="AW1949" s="24"/>
      <c r="AX1949" s="24"/>
      <c r="AY1949" s="24"/>
      <c r="AZ1949" s="24"/>
      <c r="BA1949" s="24"/>
      <c r="BB1949" s="24"/>
      <c r="BC1949" s="24"/>
      <c r="BD1949" s="24"/>
      <c r="BE1949" s="24"/>
      <c r="BF1949" s="24"/>
      <c r="BG1949" s="24"/>
      <c r="BH1949" s="24"/>
      <c r="BI1949" s="24"/>
      <c r="BJ1949" s="24"/>
      <c r="BK1949" s="24"/>
      <c r="BL1949" s="24"/>
      <c r="BM1949" s="24"/>
      <c r="BN1949" s="24"/>
      <c r="BO1949" s="24"/>
      <c r="BP1949" s="24"/>
      <c r="BQ1949" s="24"/>
      <c r="BR1949" s="24"/>
      <c r="BS1949" s="24"/>
      <c r="BT1949" s="24"/>
      <c r="BU1949" s="24"/>
      <c r="BV1949" s="24"/>
      <c r="BW1949" s="24"/>
      <c r="BX1949" s="24"/>
      <c r="BY1949" s="24"/>
      <c r="BZ1949" s="24"/>
      <c r="CA1949" s="24"/>
      <c r="CB1949" s="24"/>
      <c r="CC1949" s="24"/>
      <c r="CD1949" s="24"/>
      <c r="CE1949" s="24"/>
    </row>
    <row r="1950" spans="46:83" x14ac:dyDescent="0.15">
      <c r="AT1950" s="24"/>
      <c r="AU1950" s="24"/>
      <c r="AV1950" s="24"/>
      <c r="AW1950" s="24"/>
      <c r="AX1950" s="24"/>
      <c r="AY1950" s="24"/>
      <c r="AZ1950" s="24"/>
      <c r="BA1950" s="24"/>
      <c r="BB1950" s="24"/>
      <c r="BC1950" s="24"/>
      <c r="BD1950" s="24"/>
      <c r="BE1950" s="24"/>
      <c r="BF1950" s="24"/>
      <c r="BG1950" s="24"/>
      <c r="BH1950" s="24"/>
      <c r="BI1950" s="24"/>
      <c r="BJ1950" s="24"/>
      <c r="BK1950" s="24"/>
      <c r="BL1950" s="24"/>
      <c r="BM1950" s="24"/>
      <c r="BN1950" s="24"/>
      <c r="BO1950" s="24"/>
      <c r="BP1950" s="24"/>
      <c r="BQ1950" s="24"/>
      <c r="BR1950" s="24"/>
      <c r="BS1950" s="24"/>
      <c r="BT1950" s="24"/>
      <c r="BU1950" s="24"/>
      <c r="BV1950" s="24"/>
      <c r="BW1950" s="24"/>
      <c r="BX1950" s="24"/>
      <c r="BY1950" s="24"/>
      <c r="BZ1950" s="24"/>
      <c r="CA1950" s="24"/>
      <c r="CB1950" s="24"/>
      <c r="CC1950" s="24"/>
      <c r="CD1950" s="24"/>
      <c r="CE1950" s="24"/>
    </row>
    <row r="1951" spans="46:83" x14ac:dyDescent="0.15">
      <c r="AT1951" s="24"/>
      <c r="AU1951" s="24"/>
      <c r="AV1951" s="24"/>
      <c r="AW1951" s="24"/>
      <c r="AX1951" s="24"/>
      <c r="AY1951" s="24"/>
      <c r="AZ1951" s="24"/>
      <c r="BA1951" s="24"/>
      <c r="BB1951" s="24"/>
      <c r="BC1951" s="24"/>
      <c r="BD1951" s="24"/>
      <c r="BE1951" s="24"/>
      <c r="BF1951" s="24"/>
      <c r="BG1951" s="24"/>
      <c r="BH1951" s="24"/>
      <c r="BI1951" s="24"/>
      <c r="BJ1951" s="24"/>
      <c r="BK1951" s="24"/>
      <c r="BL1951" s="24"/>
      <c r="BM1951" s="24"/>
      <c r="BN1951" s="24"/>
      <c r="BO1951" s="24"/>
      <c r="BP1951" s="24"/>
      <c r="BQ1951" s="24"/>
      <c r="BR1951" s="24"/>
      <c r="BS1951" s="24"/>
      <c r="BT1951" s="24"/>
      <c r="BU1951" s="24"/>
      <c r="BV1951" s="24"/>
      <c r="BW1951" s="24"/>
      <c r="BX1951" s="24"/>
      <c r="BY1951" s="24"/>
      <c r="BZ1951" s="24"/>
      <c r="CA1951" s="24"/>
      <c r="CB1951" s="24"/>
      <c r="CC1951" s="24"/>
      <c r="CD1951" s="24"/>
      <c r="CE1951" s="24"/>
    </row>
    <row r="1952" spans="46:83" x14ac:dyDescent="0.15">
      <c r="AT1952" s="24"/>
      <c r="AU1952" s="24"/>
      <c r="AV1952" s="24"/>
      <c r="AW1952" s="24"/>
      <c r="AX1952" s="24"/>
      <c r="AY1952" s="24"/>
      <c r="AZ1952" s="24"/>
      <c r="BA1952" s="24"/>
      <c r="BB1952" s="24"/>
      <c r="BC1952" s="24"/>
      <c r="BD1952" s="24"/>
      <c r="BE1952" s="24"/>
      <c r="BF1952" s="24"/>
      <c r="BG1952" s="24"/>
      <c r="BH1952" s="24"/>
      <c r="BI1952" s="24"/>
      <c r="BJ1952" s="24"/>
      <c r="BK1952" s="24"/>
      <c r="BL1952" s="24"/>
      <c r="BM1952" s="24"/>
      <c r="BN1952" s="24"/>
      <c r="BO1952" s="24"/>
      <c r="BP1952" s="24"/>
      <c r="BQ1952" s="24"/>
      <c r="BR1952" s="24"/>
      <c r="BS1952" s="24"/>
      <c r="BT1952" s="24"/>
      <c r="BU1952" s="24"/>
      <c r="BV1952" s="24"/>
      <c r="BW1952" s="24"/>
      <c r="BX1952" s="24"/>
      <c r="BY1952" s="24"/>
      <c r="BZ1952" s="24"/>
      <c r="CA1952" s="24"/>
      <c r="CB1952" s="24"/>
      <c r="CC1952" s="24"/>
      <c r="CD1952" s="24"/>
      <c r="CE1952" s="24"/>
    </row>
    <row r="1953" spans="46:83" x14ac:dyDescent="0.15">
      <c r="AT1953" s="24"/>
      <c r="AU1953" s="24"/>
      <c r="AV1953" s="24"/>
      <c r="AW1953" s="24"/>
      <c r="AX1953" s="24"/>
      <c r="AY1953" s="24"/>
      <c r="AZ1953" s="24"/>
      <c r="BA1953" s="24"/>
      <c r="BB1953" s="24"/>
      <c r="BC1953" s="24"/>
      <c r="BD1953" s="24"/>
      <c r="BE1953" s="24"/>
      <c r="BF1953" s="24"/>
      <c r="BG1953" s="24"/>
      <c r="BH1953" s="24"/>
      <c r="BI1953" s="24"/>
      <c r="BJ1953" s="24"/>
      <c r="BK1953" s="24"/>
      <c r="BL1953" s="24"/>
      <c r="BM1953" s="24"/>
      <c r="BN1953" s="24"/>
      <c r="BO1953" s="24"/>
      <c r="BP1953" s="24"/>
      <c r="BQ1953" s="24"/>
      <c r="BR1953" s="24"/>
      <c r="BS1953" s="24"/>
      <c r="BT1953" s="24"/>
      <c r="BU1953" s="24"/>
      <c r="BV1953" s="24"/>
      <c r="BW1953" s="24"/>
      <c r="BX1953" s="24"/>
      <c r="BY1953" s="24"/>
      <c r="BZ1953" s="24"/>
      <c r="CA1953" s="24"/>
      <c r="CB1953" s="24"/>
      <c r="CC1953" s="24"/>
      <c r="CD1953" s="24"/>
      <c r="CE1953" s="24"/>
    </row>
    <row r="1954" spans="46:83" x14ac:dyDescent="0.15">
      <c r="AT1954" s="24"/>
      <c r="AU1954" s="24"/>
      <c r="AV1954" s="24"/>
      <c r="AW1954" s="24"/>
      <c r="AX1954" s="24"/>
      <c r="AY1954" s="24"/>
      <c r="AZ1954" s="24"/>
      <c r="BA1954" s="24"/>
      <c r="BB1954" s="24"/>
      <c r="BC1954" s="24"/>
      <c r="BD1954" s="24"/>
      <c r="BE1954" s="24"/>
      <c r="BF1954" s="24"/>
      <c r="BG1954" s="24"/>
      <c r="BH1954" s="24"/>
      <c r="BI1954" s="24"/>
      <c r="BJ1954" s="24"/>
      <c r="BK1954" s="24"/>
      <c r="BL1954" s="24"/>
      <c r="BM1954" s="24"/>
      <c r="BN1954" s="24"/>
      <c r="BO1954" s="24"/>
      <c r="BP1954" s="24"/>
      <c r="BQ1954" s="24"/>
      <c r="BR1954" s="24"/>
      <c r="BS1954" s="24"/>
      <c r="BT1954" s="24"/>
      <c r="BU1954" s="24"/>
      <c r="BV1954" s="24"/>
      <c r="BW1954" s="24"/>
      <c r="BX1954" s="24"/>
      <c r="BY1954" s="24"/>
      <c r="BZ1954" s="24"/>
      <c r="CA1954" s="24"/>
      <c r="CB1954" s="24"/>
      <c r="CC1954" s="24"/>
      <c r="CD1954" s="24"/>
      <c r="CE1954" s="24"/>
    </row>
    <row r="1955" spans="46:83" x14ac:dyDescent="0.15">
      <c r="AT1955" s="24"/>
      <c r="AU1955" s="24"/>
      <c r="AV1955" s="24"/>
      <c r="AW1955" s="24"/>
      <c r="AX1955" s="24"/>
      <c r="AY1955" s="24"/>
      <c r="AZ1955" s="24"/>
      <c r="BA1955" s="24"/>
      <c r="BB1955" s="24"/>
      <c r="BC1955" s="24"/>
      <c r="BD1955" s="24"/>
      <c r="BE1955" s="24"/>
      <c r="BF1955" s="24"/>
      <c r="BG1955" s="24"/>
      <c r="BH1955" s="24"/>
      <c r="BI1955" s="24"/>
      <c r="BJ1955" s="24"/>
      <c r="BK1955" s="24"/>
      <c r="BL1955" s="24"/>
      <c r="BM1955" s="24"/>
      <c r="BN1955" s="24"/>
      <c r="BO1955" s="24"/>
      <c r="BP1955" s="24"/>
      <c r="BQ1955" s="24"/>
      <c r="BR1955" s="24"/>
      <c r="BS1955" s="24"/>
      <c r="BT1955" s="24"/>
      <c r="BU1955" s="24"/>
      <c r="BV1955" s="24"/>
      <c r="BW1955" s="24"/>
      <c r="BX1955" s="24"/>
      <c r="BY1955" s="24"/>
      <c r="BZ1955" s="24"/>
      <c r="CA1955" s="24"/>
      <c r="CB1955" s="24"/>
      <c r="CC1955" s="24"/>
      <c r="CD1955" s="24"/>
      <c r="CE1955" s="24"/>
    </row>
    <row r="1956" spans="46:83" x14ac:dyDescent="0.15">
      <c r="AT1956" s="24"/>
      <c r="AU1956" s="24"/>
      <c r="AV1956" s="24"/>
      <c r="AW1956" s="24"/>
      <c r="AX1956" s="24"/>
      <c r="AY1956" s="24"/>
      <c r="AZ1956" s="24"/>
      <c r="BA1956" s="24"/>
      <c r="BB1956" s="24"/>
      <c r="BC1956" s="24"/>
      <c r="BD1956" s="24"/>
      <c r="BE1956" s="24"/>
      <c r="BF1956" s="24"/>
      <c r="BG1956" s="24"/>
      <c r="BH1956" s="24"/>
      <c r="BI1956" s="24"/>
      <c r="BJ1956" s="24"/>
      <c r="BK1956" s="24"/>
      <c r="BL1956" s="24"/>
      <c r="BM1956" s="24"/>
      <c r="BN1956" s="24"/>
      <c r="BO1956" s="24"/>
      <c r="BP1956" s="24"/>
      <c r="BQ1956" s="24"/>
      <c r="BR1956" s="24"/>
      <c r="BS1956" s="24"/>
      <c r="BT1956" s="24"/>
      <c r="BU1956" s="24"/>
      <c r="BV1956" s="24"/>
      <c r="BW1956" s="24"/>
      <c r="BX1956" s="24"/>
      <c r="BY1956" s="24"/>
      <c r="BZ1956" s="24"/>
      <c r="CA1956" s="24"/>
      <c r="CB1956" s="24"/>
      <c r="CC1956" s="24"/>
      <c r="CD1956" s="24"/>
      <c r="CE1956" s="24"/>
    </row>
    <row r="1957" spans="46:83" x14ac:dyDescent="0.15">
      <c r="AT1957" s="24"/>
      <c r="AU1957" s="24"/>
      <c r="AV1957" s="24"/>
      <c r="AW1957" s="24"/>
      <c r="AX1957" s="24"/>
      <c r="AY1957" s="24"/>
      <c r="AZ1957" s="24"/>
      <c r="BA1957" s="24"/>
      <c r="BB1957" s="24"/>
      <c r="BC1957" s="24"/>
      <c r="BD1957" s="24"/>
      <c r="BE1957" s="24"/>
      <c r="BF1957" s="24"/>
      <c r="BG1957" s="24"/>
      <c r="BH1957" s="24"/>
      <c r="BI1957" s="24"/>
      <c r="BJ1957" s="24"/>
      <c r="BK1957" s="24"/>
      <c r="BL1957" s="24"/>
      <c r="BM1957" s="24"/>
      <c r="BN1957" s="24"/>
      <c r="BO1957" s="24"/>
      <c r="BP1957" s="24"/>
      <c r="BQ1957" s="24"/>
      <c r="BR1957" s="24"/>
      <c r="BS1957" s="24"/>
      <c r="BT1957" s="24"/>
      <c r="BU1957" s="24"/>
      <c r="BV1957" s="24"/>
      <c r="BW1957" s="24"/>
      <c r="BX1957" s="24"/>
      <c r="BY1957" s="24"/>
      <c r="BZ1957" s="24"/>
      <c r="CA1957" s="24"/>
      <c r="CB1957" s="24"/>
      <c r="CC1957" s="24"/>
      <c r="CD1957" s="24"/>
      <c r="CE1957" s="24"/>
    </row>
    <row r="1958" spans="46:83" x14ac:dyDescent="0.15">
      <c r="AT1958" s="24"/>
      <c r="AU1958" s="24"/>
      <c r="AV1958" s="24"/>
      <c r="AW1958" s="24"/>
      <c r="AX1958" s="24"/>
      <c r="AY1958" s="24"/>
      <c r="AZ1958" s="24"/>
      <c r="BA1958" s="24"/>
      <c r="BB1958" s="24"/>
      <c r="BC1958" s="24"/>
      <c r="BD1958" s="24"/>
      <c r="BE1958" s="24"/>
      <c r="BF1958" s="24"/>
      <c r="BG1958" s="24"/>
      <c r="BH1958" s="24"/>
      <c r="BI1958" s="24"/>
      <c r="BJ1958" s="24"/>
      <c r="BK1958" s="24"/>
      <c r="BL1958" s="24"/>
      <c r="BM1958" s="24"/>
      <c r="BN1958" s="24"/>
      <c r="BO1958" s="24"/>
      <c r="BP1958" s="24"/>
      <c r="BQ1958" s="24"/>
      <c r="BR1958" s="24"/>
      <c r="BS1958" s="24"/>
      <c r="BT1958" s="24"/>
      <c r="BU1958" s="24"/>
      <c r="BV1958" s="24"/>
      <c r="BW1958" s="24"/>
      <c r="BX1958" s="24"/>
      <c r="BY1958" s="24"/>
      <c r="BZ1958" s="24"/>
      <c r="CA1958" s="24"/>
      <c r="CB1958" s="24"/>
      <c r="CC1958" s="24"/>
      <c r="CD1958" s="24"/>
      <c r="CE1958" s="24"/>
    </row>
    <row r="1959" spans="46:83" x14ac:dyDescent="0.15">
      <c r="AT1959" s="24"/>
      <c r="AU1959" s="24"/>
      <c r="AV1959" s="24"/>
      <c r="AW1959" s="24"/>
      <c r="AX1959" s="24"/>
      <c r="AY1959" s="24"/>
      <c r="AZ1959" s="24"/>
      <c r="BA1959" s="24"/>
      <c r="BB1959" s="24"/>
      <c r="BC1959" s="24"/>
      <c r="BD1959" s="24"/>
      <c r="BE1959" s="24"/>
      <c r="BF1959" s="24"/>
      <c r="BG1959" s="24"/>
      <c r="BH1959" s="24"/>
      <c r="BI1959" s="24"/>
      <c r="BJ1959" s="24"/>
      <c r="BK1959" s="24"/>
      <c r="BL1959" s="24"/>
      <c r="BM1959" s="24"/>
      <c r="BN1959" s="24"/>
      <c r="BO1959" s="24"/>
      <c r="BP1959" s="24"/>
      <c r="BQ1959" s="24"/>
      <c r="BR1959" s="24"/>
      <c r="BS1959" s="24"/>
      <c r="BT1959" s="24"/>
      <c r="BU1959" s="24"/>
      <c r="BV1959" s="24"/>
      <c r="BW1959" s="24"/>
      <c r="BX1959" s="24"/>
      <c r="BY1959" s="24"/>
      <c r="BZ1959" s="24"/>
      <c r="CA1959" s="24"/>
      <c r="CB1959" s="24"/>
      <c r="CC1959" s="24"/>
      <c r="CD1959" s="24"/>
      <c r="CE1959" s="24"/>
    </row>
    <row r="1960" spans="46:83" x14ac:dyDescent="0.15">
      <c r="AT1960" s="24"/>
      <c r="AU1960" s="24"/>
      <c r="AV1960" s="24"/>
      <c r="AW1960" s="24"/>
      <c r="AX1960" s="24"/>
      <c r="AY1960" s="24"/>
      <c r="AZ1960" s="24"/>
      <c r="BA1960" s="24"/>
      <c r="BB1960" s="24"/>
      <c r="BC1960" s="24"/>
      <c r="BD1960" s="24"/>
      <c r="BE1960" s="24"/>
      <c r="BF1960" s="24"/>
      <c r="BG1960" s="24"/>
      <c r="BH1960" s="24"/>
      <c r="BI1960" s="24"/>
      <c r="BJ1960" s="24"/>
      <c r="BK1960" s="24"/>
      <c r="BL1960" s="24"/>
      <c r="BM1960" s="24"/>
      <c r="BN1960" s="24"/>
      <c r="BO1960" s="24"/>
      <c r="BP1960" s="24"/>
      <c r="BQ1960" s="24"/>
      <c r="BR1960" s="24"/>
      <c r="BS1960" s="24"/>
      <c r="BT1960" s="24"/>
      <c r="BU1960" s="24"/>
      <c r="BV1960" s="24"/>
      <c r="BW1960" s="24"/>
      <c r="BX1960" s="24"/>
      <c r="BY1960" s="24"/>
      <c r="BZ1960" s="24"/>
      <c r="CA1960" s="24"/>
      <c r="CB1960" s="24"/>
      <c r="CC1960" s="24"/>
      <c r="CD1960" s="24"/>
      <c r="CE1960" s="24"/>
    </row>
    <row r="1961" spans="46:83" x14ac:dyDescent="0.15">
      <c r="AT1961" s="24"/>
      <c r="AU1961" s="24"/>
      <c r="AV1961" s="24"/>
      <c r="AW1961" s="24"/>
      <c r="AX1961" s="24"/>
      <c r="AY1961" s="24"/>
      <c r="AZ1961" s="24"/>
      <c r="BA1961" s="24"/>
      <c r="BB1961" s="24"/>
      <c r="BC1961" s="24"/>
      <c r="BD1961" s="24"/>
      <c r="BE1961" s="24"/>
      <c r="BF1961" s="24"/>
      <c r="BG1961" s="24"/>
      <c r="BH1961" s="24"/>
      <c r="BI1961" s="24"/>
      <c r="BJ1961" s="24"/>
      <c r="BK1961" s="24"/>
      <c r="BL1961" s="24"/>
      <c r="BM1961" s="24"/>
      <c r="BN1961" s="24"/>
      <c r="BO1961" s="24"/>
      <c r="BP1961" s="24"/>
      <c r="BQ1961" s="24"/>
      <c r="BR1961" s="24"/>
      <c r="BS1961" s="24"/>
      <c r="BT1961" s="24"/>
      <c r="BU1961" s="24"/>
      <c r="BV1961" s="24"/>
      <c r="BW1961" s="24"/>
      <c r="BX1961" s="24"/>
      <c r="BY1961" s="24"/>
      <c r="BZ1961" s="24"/>
      <c r="CA1961" s="24"/>
      <c r="CB1961" s="24"/>
      <c r="CC1961" s="24"/>
      <c r="CD1961" s="24"/>
      <c r="CE1961" s="24"/>
    </row>
    <row r="1962" spans="46:83" x14ac:dyDescent="0.15">
      <c r="AT1962" s="24"/>
      <c r="AU1962" s="24"/>
      <c r="AV1962" s="24"/>
      <c r="AW1962" s="24"/>
      <c r="AX1962" s="24"/>
      <c r="AY1962" s="24"/>
      <c r="AZ1962" s="24"/>
      <c r="BA1962" s="24"/>
      <c r="BB1962" s="24"/>
      <c r="BC1962" s="24"/>
      <c r="BD1962" s="24"/>
      <c r="BE1962" s="24"/>
      <c r="BF1962" s="24"/>
      <c r="BG1962" s="24"/>
      <c r="BH1962" s="24"/>
      <c r="BI1962" s="24"/>
      <c r="BJ1962" s="24"/>
      <c r="BK1962" s="24"/>
      <c r="BL1962" s="24"/>
      <c r="BM1962" s="24"/>
      <c r="BN1962" s="24"/>
      <c r="BO1962" s="24"/>
      <c r="BP1962" s="24"/>
      <c r="BQ1962" s="24"/>
      <c r="BR1962" s="24"/>
      <c r="BS1962" s="24"/>
      <c r="BT1962" s="24"/>
      <c r="BU1962" s="24"/>
      <c r="BV1962" s="24"/>
      <c r="BW1962" s="24"/>
      <c r="BX1962" s="24"/>
      <c r="BY1962" s="24"/>
      <c r="BZ1962" s="24"/>
      <c r="CA1962" s="24"/>
      <c r="CB1962" s="24"/>
      <c r="CC1962" s="24"/>
      <c r="CD1962" s="24"/>
      <c r="CE1962" s="24"/>
    </row>
    <row r="1963" spans="46:83" x14ac:dyDescent="0.15">
      <c r="AT1963" s="24"/>
      <c r="AU1963" s="24"/>
      <c r="AV1963" s="24"/>
      <c r="AW1963" s="24"/>
      <c r="AX1963" s="24"/>
      <c r="AY1963" s="24"/>
      <c r="AZ1963" s="24"/>
      <c r="BA1963" s="24"/>
      <c r="BB1963" s="24"/>
      <c r="BC1963" s="24"/>
      <c r="BD1963" s="24"/>
      <c r="BE1963" s="24"/>
      <c r="BF1963" s="24"/>
      <c r="BG1963" s="24"/>
      <c r="BH1963" s="24"/>
      <c r="BI1963" s="24"/>
      <c r="BJ1963" s="24"/>
      <c r="BK1963" s="24"/>
      <c r="BL1963" s="24"/>
      <c r="BM1963" s="24"/>
      <c r="BN1963" s="24"/>
      <c r="BO1963" s="24"/>
      <c r="BP1963" s="24"/>
      <c r="BQ1963" s="24"/>
      <c r="BR1963" s="24"/>
      <c r="BS1963" s="24"/>
      <c r="BT1963" s="24"/>
      <c r="BU1963" s="24"/>
      <c r="BV1963" s="24"/>
      <c r="BW1963" s="24"/>
      <c r="BX1963" s="24"/>
      <c r="BY1963" s="24"/>
      <c r="BZ1963" s="24"/>
      <c r="CA1963" s="24"/>
      <c r="CB1963" s="24"/>
      <c r="CC1963" s="24"/>
      <c r="CD1963" s="24"/>
      <c r="CE1963" s="24"/>
    </row>
    <row r="1964" spans="46:83" x14ac:dyDescent="0.15">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row>
    <row r="1965" spans="46:83" x14ac:dyDescent="0.15">
      <c r="AT1965" s="24"/>
      <c r="AU1965" s="24"/>
      <c r="AV1965" s="24"/>
      <c r="AW1965" s="24"/>
      <c r="AX1965" s="24"/>
      <c r="AY1965" s="24"/>
      <c r="AZ1965" s="24"/>
      <c r="BA1965" s="24"/>
      <c r="BB1965" s="24"/>
      <c r="BC1965" s="24"/>
      <c r="BD1965" s="24"/>
      <c r="BE1965" s="24"/>
      <c r="BF1965" s="24"/>
      <c r="BG1965" s="24"/>
      <c r="BH1965" s="24"/>
      <c r="BI1965" s="24"/>
      <c r="BJ1965" s="24"/>
      <c r="BK1965" s="24"/>
      <c r="BL1965" s="24"/>
      <c r="BM1965" s="24"/>
      <c r="BN1965" s="24"/>
      <c r="BO1965" s="24"/>
      <c r="BP1965" s="24"/>
      <c r="BQ1965" s="24"/>
      <c r="BR1965" s="24"/>
      <c r="BS1965" s="24"/>
      <c r="BT1965" s="24"/>
      <c r="BU1965" s="24"/>
      <c r="BV1965" s="24"/>
      <c r="BW1965" s="24"/>
      <c r="BX1965" s="24"/>
      <c r="BY1965" s="24"/>
      <c r="BZ1965" s="24"/>
      <c r="CA1965" s="24"/>
      <c r="CB1965" s="24"/>
      <c r="CC1965" s="24"/>
      <c r="CD1965" s="24"/>
      <c r="CE1965" s="24"/>
    </row>
    <row r="1966" spans="46:83" x14ac:dyDescent="0.15">
      <c r="AT1966" s="24"/>
      <c r="AU1966" s="24"/>
      <c r="AV1966" s="24"/>
      <c r="AW1966" s="24"/>
      <c r="AX1966" s="24"/>
      <c r="AY1966" s="24"/>
      <c r="AZ1966" s="24"/>
      <c r="BA1966" s="24"/>
      <c r="BB1966" s="24"/>
      <c r="BC1966" s="24"/>
      <c r="BD1966" s="24"/>
      <c r="BE1966" s="24"/>
      <c r="BF1966" s="24"/>
      <c r="BG1966" s="24"/>
      <c r="BH1966" s="24"/>
      <c r="BI1966" s="24"/>
      <c r="BJ1966" s="24"/>
      <c r="BK1966" s="24"/>
      <c r="BL1966" s="24"/>
      <c r="BM1966" s="24"/>
      <c r="BN1966" s="24"/>
      <c r="BO1966" s="24"/>
      <c r="BP1966" s="24"/>
      <c r="BQ1966" s="24"/>
      <c r="BR1966" s="24"/>
      <c r="BS1966" s="24"/>
      <c r="BT1966" s="24"/>
      <c r="BU1966" s="24"/>
      <c r="BV1966" s="24"/>
      <c r="BW1966" s="24"/>
      <c r="BX1966" s="24"/>
      <c r="BY1966" s="24"/>
      <c r="BZ1966" s="24"/>
      <c r="CA1966" s="24"/>
      <c r="CB1966" s="24"/>
      <c r="CC1966" s="24"/>
      <c r="CD1966" s="24"/>
      <c r="CE1966" s="24"/>
    </row>
    <row r="1967" spans="46:83" x14ac:dyDescent="0.15">
      <c r="AT1967" s="24"/>
      <c r="AU1967" s="24"/>
      <c r="AV1967" s="24"/>
      <c r="AW1967" s="24"/>
      <c r="AX1967" s="24"/>
      <c r="AY1967" s="24"/>
      <c r="AZ1967" s="24"/>
      <c r="BA1967" s="24"/>
      <c r="BB1967" s="24"/>
      <c r="BC1967" s="24"/>
      <c r="BD1967" s="24"/>
      <c r="BE1967" s="24"/>
      <c r="BF1967" s="24"/>
      <c r="BG1967" s="24"/>
      <c r="BH1967" s="24"/>
      <c r="BI1967" s="24"/>
      <c r="BJ1967" s="24"/>
      <c r="BK1967" s="24"/>
      <c r="BL1967" s="24"/>
      <c r="BM1967" s="24"/>
      <c r="BN1967" s="24"/>
      <c r="BO1967" s="24"/>
      <c r="BP1967" s="24"/>
      <c r="BQ1967" s="24"/>
      <c r="BR1967" s="24"/>
      <c r="BS1967" s="24"/>
      <c r="BT1967" s="24"/>
      <c r="BU1967" s="24"/>
      <c r="BV1967" s="24"/>
      <c r="BW1967" s="24"/>
      <c r="BX1967" s="24"/>
      <c r="BY1967" s="24"/>
      <c r="BZ1967" s="24"/>
      <c r="CA1967" s="24"/>
      <c r="CB1967" s="24"/>
      <c r="CC1967" s="24"/>
      <c r="CD1967" s="24"/>
      <c r="CE1967" s="24"/>
    </row>
    <row r="1968" spans="46:83" x14ac:dyDescent="0.15">
      <c r="AT1968" s="24"/>
      <c r="AU1968" s="24"/>
      <c r="AV1968" s="24"/>
      <c r="AW1968" s="24"/>
      <c r="AX1968" s="24"/>
      <c r="AY1968" s="24"/>
      <c r="AZ1968" s="24"/>
      <c r="BA1968" s="24"/>
      <c r="BB1968" s="24"/>
      <c r="BC1968" s="24"/>
      <c r="BD1968" s="24"/>
      <c r="BE1968" s="24"/>
      <c r="BF1968" s="24"/>
      <c r="BG1968" s="24"/>
      <c r="BH1968" s="24"/>
      <c r="BI1968" s="24"/>
      <c r="BJ1968" s="24"/>
      <c r="BK1968" s="24"/>
      <c r="BL1968" s="24"/>
      <c r="BM1968" s="24"/>
      <c r="BN1968" s="24"/>
      <c r="BO1968" s="24"/>
      <c r="BP1968" s="24"/>
      <c r="BQ1968" s="24"/>
      <c r="BR1968" s="24"/>
      <c r="BS1968" s="24"/>
      <c r="BT1968" s="24"/>
      <c r="BU1968" s="24"/>
      <c r="BV1968" s="24"/>
      <c r="BW1968" s="24"/>
      <c r="BX1968" s="24"/>
      <c r="BY1968" s="24"/>
      <c r="BZ1968" s="24"/>
      <c r="CA1968" s="24"/>
      <c r="CB1968" s="24"/>
      <c r="CC1968" s="24"/>
      <c r="CD1968" s="24"/>
      <c r="CE1968" s="24"/>
    </row>
    <row r="1969" spans="46:83" x14ac:dyDescent="0.15">
      <c r="AT1969" s="24"/>
      <c r="AU1969" s="24"/>
      <c r="AV1969" s="24"/>
      <c r="AW1969" s="24"/>
      <c r="AX1969" s="24"/>
      <c r="AY1969" s="24"/>
      <c r="AZ1969" s="24"/>
      <c r="BA1969" s="24"/>
      <c r="BB1969" s="24"/>
      <c r="BC1969" s="24"/>
      <c r="BD1969" s="24"/>
      <c r="BE1969" s="24"/>
      <c r="BF1969" s="24"/>
      <c r="BG1969" s="24"/>
      <c r="BH1969" s="24"/>
      <c r="BI1969" s="24"/>
      <c r="BJ1969" s="24"/>
      <c r="BK1969" s="24"/>
      <c r="BL1969" s="24"/>
      <c r="BM1969" s="24"/>
      <c r="BN1969" s="24"/>
      <c r="BO1969" s="24"/>
      <c r="BP1969" s="24"/>
      <c r="BQ1969" s="24"/>
      <c r="BR1969" s="24"/>
      <c r="BS1969" s="24"/>
      <c r="BT1969" s="24"/>
      <c r="BU1969" s="24"/>
      <c r="BV1969" s="24"/>
      <c r="BW1969" s="24"/>
      <c r="BX1969" s="24"/>
      <c r="BY1969" s="24"/>
      <c r="BZ1969" s="24"/>
      <c r="CA1969" s="24"/>
      <c r="CB1969" s="24"/>
      <c r="CC1969" s="24"/>
      <c r="CD1969" s="24"/>
      <c r="CE1969" s="24"/>
    </row>
    <row r="1970" spans="46:83" x14ac:dyDescent="0.15">
      <c r="AT1970" s="24"/>
      <c r="AU1970" s="24"/>
      <c r="AV1970" s="24"/>
      <c r="AW1970" s="24"/>
      <c r="AX1970" s="24"/>
      <c r="AY1970" s="24"/>
      <c r="AZ1970" s="24"/>
      <c r="BA1970" s="24"/>
      <c r="BB1970" s="24"/>
      <c r="BC1970" s="24"/>
      <c r="BD1970" s="24"/>
      <c r="BE1970" s="24"/>
      <c r="BF1970" s="24"/>
      <c r="BG1970" s="24"/>
      <c r="BH1970" s="24"/>
      <c r="BI1970" s="24"/>
      <c r="BJ1970" s="24"/>
      <c r="BK1970" s="24"/>
      <c r="BL1970" s="24"/>
      <c r="BM1970" s="24"/>
      <c r="BN1970" s="24"/>
      <c r="BO1970" s="24"/>
      <c r="BP1970" s="24"/>
      <c r="BQ1970" s="24"/>
      <c r="BR1970" s="24"/>
      <c r="BS1970" s="24"/>
      <c r="BT1970" s="24"/>
      <c r="BU1970" s="24"/>
      <c r="BV1970" s="24"/>
      <c r="BW1970" s="24"/>
      <c r="BX1970" s="24"/>
      <c r="BY1970" s="24"/>
      <c r="BZ1970" s="24"/>
      <c r="CA1970" s="24"/>
      <c r="CB1970" s="24"/>
      <c r="CC1970" s="24"/>
      <c r="CD1970" s="24"/>
      <c r="CE1970" s="24"/>
    </row>
    <row r="1971" spans="46:83" x14ac:dyDescent="0.15">
      <c r="AT1971" s="24"/>
      <c r="AU1971" s="24"/>
      <c r="AV1971" s="24"/>
      <c r="AW1971" s="24"/>
      <c r="AX1971" s="24"/>
      <c r="AY1971" s="24"/>
      <c r="AZ1971" s="24"/>
      <c r="BA1971" s="24"/>
      <c r="BB1971" s="24"/>
      <c r="BC1971" s="24"/>
      <c r="BD1971" s="24"/>
      <c r="BE1971" s="24"/>
      <c r="BF1971" s="24"/>
      <c r="BG1971" s="24"/>
      <c r="BH1971" s="24"/>
      <c r="BI1971" s="24"/>
      <c r="BJ1971" s="24"/>
      <c r="BK1971" s="24"/>
      <c r="BL1971" s="24"/>
      <c r="BM1971" s="24"/>
      <c r="BN1971" s="24"/>
      <c r="BO1971" s="24"/>
      <c r="BP1971" s="24"/>
      <c r="BQ1971" s="24"/>
      <c r="BR1971" s="24"/>
      <c r="BS1971" s="24"/>
      <c r="BT1971" s="24"/>
      <c r="BU1971" s="24"/>
      <c r="BV1971" s="24"/>
      <c r="BW1971" s="24"/>
      <c r="BX1971" s="24"/>
      <c r="BY1971" s="24"/>
      <c r="BZ1971" s="24"/>
      <c r="CA1971" s="24"/>
      <c r="CB1971" s="24"/>
      <c r="CC1971" s="24"/>
      <c r="CD1971" s="24"/>
      <c r="CE1971" s="24"/>
    </row>
    <row r="1972" spans="46:83" x14ac:dyDescent="0.15">
      <c r="AT1972" s="24"/>
      <c r="AU1972" s="24"/>
      <c r="AV1972" s="24"/>
      <c r="AW1972" s="24"/>
      <c r="AX1972" s="24"/>
      <c r="AY1972" s="24"/>
      <c r="AZ1972" s="24"/>
      <c r="BA1972" s="24"/>
      <c r="BB1972" s="24"/>
      <c r="BC1972" s="24"/>
      <c r="BD1972" s="24"/>
      <c r="BE1972" s="24"/>
      <c r="BF1972" s="24"/>
      <c r="BG1972" s="24"/>
      <c r="BH1972" s="24"/>
      <c r="BI1972" s="24"/>
      <c r="BJ1972" s="24"/>
      <c r="BK1972" s="24"/>
      <c r="BL1972" s="24"/>
      <c r="BM1972" s="24"/>
      <c r="BN1972" s="24"/>
      <c r="BO1972" s="24"/>
      <c r="BP1972" s="24"/>
      <c r="BQ1972" s="24"/>
      <c r="BR1972" s="24"/>
      <c r="BS1972" s="24"/>
      <c r="BT1972" s="24"/>
      <c r="BU1972" s="24"/>
      <c r="BV1972" s="24"/>
      <c r="BW1972" s="24"/>
      <c r="BX1972" s="24"/>
      <c r="BY1972" s="24"/>
      <c r="BZ1972" s="24"/>
      <c r="CA1972" s="24"/>
      <c r="CB1972" s="24"/>
      <c r="CC1972" s="24"/>
      <c r="CD1972" s="24"/>
      <c r="CE1972" s="24"/>
    </row>
    <row r="1973" spans="46:83" x14ac:dyDescent="0.15">
      <c r="AT1973" s="24"/>
      <c r="AU1973" s="24"/>
      <c r="AV1973" s="24"/>
      <c r="AW1973" s="24"/>
      <c r="AX1973" s="24"/>
      <c r="AY1973" s="24"/>
      <c r="AZ1973" s="24"/>
      <c r="BA1973" s="24"/>
      <c r="BB1973" s="24"/>
      <c r="BC1973" s="24"/>
      <c r="BD1973" s="24"/>
      <c r="BE1973" s="24"/>
      <c r="BF1973" s="24"/>
      <c r="BG1973" s="24"/>
      <c r="BH1973" s="24"/>
      <c r="BI1973" s="24"/>
      <c r="BJ1973" s="24"/>
      <c r="BK1973" s="24"/>
      <c r="BL1973" s="24"/>
      <c r="BM1973" s="24"/>
      <c r="BN1973" s="24"/>
      <c r="BO1973" s="24"/>
      <c r="BP1973" s="24"/>
      <c r="BQ1973" s="24"/>
      <c r="BR1973" s="24"/>
      <c r="BS1973" s="24"/>
      <c r="BT1973" s="24"/>
      <c r="BU1973" s="24"/>
      <c r="BV1973" s="24"/>
      <c r="BW1973" s="24"/>
      <c r="BX1973" s="24"/>
      <c r="BY1973" s="24"/>
      <c r="BZ1973" s="24"/>
      <c r="CA1973" s="24"/>
      <c r="CB1973" s="24"/>
      <c r="CC1973" s="24"/>
      <c r="CD1973" s="24"/>
      <c r="CE1973" s="24"/>
    </row>
    <row r="1974" spans="46:83" x14ac:dyDescent="0.15">
      <c r="AT1974" s="24"/>
      <c r="AU1974" s="24"/>
      <c r="AV1974" s="24"/>
      <c r="AW1974" s="24"/>
      <c r="AX1974" s="24"/>
      <c r="AY1974" s="24"/>
      <c r="AZ1974" s="24"/>
      <c r="BA1974" s="24"/>
      <c r="BB1974" s="24"/>
      <c r="BC1974" s="24"/>
      <c r="BD1974" s="24"/>
      <c r="BE1974" s="24"/>
      <c r="BF1974" s="24"/>
      <c r="BG1974" s="24"/>
      <c r="BH1974" s="24"/>
      <c r="BI1974" s="24"/>
      <c r="BJ1974" s="24"/>
      <c r="BK1974" s="24"/>
      <c r="BL1974" s="24"/>
      <c r="BM1974" s="24"/>
      <c r="BN1974" s="24"/>
      <c r="BO1974" s="24"/>
      <c r="BP1974" s="24"/>
      <c r="BQ1974" s="24"/>
      <c r="BR1974" s="24"/>
      <c r="BS1974" s="24"/>
      <c r="BT1974" s="24"/>
      <c r="BU1974" s="24"/>
      <c r="BV1974" s="24"/>
      <c r="BW1974" s="24"/>
      <c r="BX1974" s="24"/>
      <c r="BY1974" s="24"/>
      <c r="BZ1974" s="24"/>
      <c r="CA1974" s="24"/>
      <c r="CB1974" s="24"/>
      <c r="CC1974" s="24"/>
      <c r="CD1974" s="24"/>
      <c r="CE1974" s="24"/>
    </row>
    <row r="1975" spans="46:83" x14ac:dyDescent="0.15">
      <c r="AT1975" s="24"/>
      <c r="AU1975" s="24"/>
      <c r="AV1975" s="24"/>
      <c r="AW1975" s="24"/>
      <c r="AX1975" s="24"/>
      <c r="AY1975" s="24"/>
      <c r="AZ1975" s="24"/>
      <c r="BA1975" s="24"/>
      <c r="BB1975" s="24"/>
      <c r="BC1975" s="24"/>
      <c r="BD1975" s="24"/>
      <c r="BE1975" s="24"/>
      <c r="BF1975" s="24"/>
      <c r="BG1975" s="24"/>
      <c r="BH1975" s="24"/>
      <c r="BI1975" s="24"/>
      <c r="BJ1975" s="24"/>
      <c r="BK1975" s="24"/>
      <c r="BL1975" s="24"/>
      <c r="BM1975" s="24"/>
      <c r="BN1975" s="24"/>
      <c r="BO1975" s="24"/>
      <c r="BP1975" s="24"/>
      <c r="BQ1975" s="24"/>
      <c r="BR1975" s="24"/>
      <c r="BS1975" s="24"/>
      <c r="BT1975" s="24"/>
      <c r="BU1975" s="24"/>
      <c r="BV1975" s="24"/>
      <c r="BW1975" s="24"/>
      <c r="BX1975" s="24"/>
      <c r="BY1975" s="24"/>
      <c r="BZ1975" s="24"/>
      <c r="CA1975" s="24"/>
      <c r="CB1975" s="24"/>
      <c r="CC1975" s="24"/>
      <c r="CD1975" s="24"/>
      <c r="CE1975" s="24"/>
    </row>
    <row r="1976" spans="46:83" x14ac:dyDescent="0.15">
      <c r="AT1976" s="24"/>
      <c r="AU1976" s="24"/>
      <c r="AV1976" s="24"/>
      <c r="AW1976" s="24"/>
      <c r="AX1976" s="24"/>
      <c r="AY1976" s="24"/>
      <c r="AZ1976" s="24"/>
      <c r="BA1976" s="24"/>
      <c r="BB1976" s="24"/>
      <c r="BC1976" s="24"/>
      <c r="BD1976" s="24"/>
      <c r="BE1976" s="24"/>
      <c r="BF1976" s="24"/>
      <c r="BG1976" s="24"/>
      <c r="BH1976" s="24"/>
      <c r="BI1976" s="24"/>
      <c r="BJ1976" s="24"/>
      <c r="BK1976" s="24"/>
      <c r="BL1976" s="24"/>
      <c r="BM1976" s="24"/>
      <c r="BN1976" s="24"/>
      <c r="BO1976" s="24"/>
      <c r="BP1976" s="24"/>
      <c r="BQ1976" s="24"/>
      <c r="BR1976" s="24"/>
      <c r="BS1976" s="24"/>
      <c r="BT1976" s="24"/>
      <c r="BU1976" s="24"/>
      <c r="BV1976" s="24"/>
      <c r="BW1976" s="24"/>
      <c r="BX1976" s="24"/>
      <c r="BY1976" s="24"/>
      <c r="BZ1976" s="24"/>
      <c r="CA1976" s="24"/>
      <c r="CB1976" s="24"/>
      <c r="CC1976" s="24"/>
      <c r="CD1976" s="24"/>
      <c r="CE1976" s="24"/>
    </row>
    <row r="1977" spans="46:83" x14ac:dyDescent="0.15">
      <c r="AT1977" s="24"/>
      <c r="AU1977" s="24"/>
      <c r="AV1977" s="24"/>
      <c r="AW1977" s="24"/>
      <c r="AX1977" s="24"/>
      <c r="AY1977" s="24"/>
      <c r="AZ1977" s="24"/>
      <c r="BA1977" s="24"/>
      <c r="BB1977" s="24"/>
      <c r="BC1977" s="24"/>
      <c r="BD1977" s="24"/>
      <c r="BE1977" s="24"/>
      <c r="BF1977" s="24"/>
      <c r="BG1977" s="24"/>
      <c r="BH1977" s="24"/>
      <c r="BI1977" s="24"/>
      <c r="BJ1977" s="24"/>
      <c r="BK1977" s="24"/>
      <c r="BL1977" s="24"/>
      <c r="BM1977" s="24"/>
      <c r="BN1977" s="24"/>
      <c r="BO1977" s="24"/>
      <c r="BP1977" s="24"/>
      <c r="BQ1977" s="24"/>
      <c r="BR1977" s="24"/>
      <c r="BS1977" s="24"/>
      <c r="BT1977" s="24"/>
      <c r="BU1977" s="24"/>
      <c r="BV1977" s="24"/>
      <c r="BW1977" s="24"/>
      <c r="BX1977" s="24"/>
      <c r="BY1977" s="24"/>
      <c r="BZ1977" s="24"/>
      <c r="CA1977" s="24"/>
      <c r="CB1977" s="24"/>
      <c r="CC1977" s="24"/>
      <c r="CD1977" s="24"/>
      <c r="CE1977" s="24"/>
    </row>
    <row r="1978" spans="46:83" x14ac:dyDescent="0.15">
      <c r="AT1978" s="24"/>
      <c r="AU1978" s="24"/>
      <c r="AV1978" s="24"/>
      <c r="AW1978" s="24"/>
      <c r="AX1978" s="24"/>
      <c r="AY1978" s="24"/>
      <c r="AZ1978" s="24"/>
      <c r="BA1978" s="24"/>
      <c r="BB1978" s="24"/>
      <c r="BC1978" s="24"/>
      <c r="BD1978" s="24"/>
      <c r="BE1978" s="24"/>
      <c r="BF1978" s="24"/>
      <c r="BG1978" s="24"/>
      <c r="BH1978" s="24"/>
      <c r="BI1978" s="24"/>
      <c r="BJ1978" s="24"/>
      <c r="BK1978" s="24"/>
      <c r="BL1978" s="24"/>
      <c r="BM1978" s="24"/>
      <c r="BN1978" s="24"/>
      <c r="BO1978" s="24"/>
      <c r="BP1978" s="24"/>
      <c r="BQ1978" s="24"/>
      <c r="BR1978" s="24"/>
      <c r="BS1978" s="24"/>
      <c r="BT1978" s="24"/>
      <c r="BU1978" s="24"/>
      <c r="BV1978" s="24"/>
      <c r="BW1978" s="24"/>
      <c r="BX1978" s="24"/>
      <c r="BY1978" s="24"/>
      <c r="BZ1978" s="24"/>
      <c r="CA1978" s="24"/>
      <c r="CB1978" s="24"/>
      <c r="CC1978" s="24"/>
      <c r="CD1978" s="24"/>
      <c r="CE1978" s="24"/>
    </row>
    <row r="1979" spans="46:83" x14ac:dyDescent="0.15">
      <c r="AT1979" s="24"/>
      <c r="AU1979" s="24"/>
      <c r="AV1979" s="24"/>
      <c r="AW1979" s="24"/>
      <c r="AX1979" s="24"/>
      <c r="AY1979" s="24"/>
      <c r="AZ1979" s="24"/>
      <c r="BA1979" s="24"/>
      <c r="BB1979" s="24"/>
      <c r="BC1979" s="24"/>
      <c r="BD1979" s="24"/>
      <c r="BE1979" s="24"/>
      <c r="BF1979" s="24"/>
      <c r="BG1979" s="24"/>
      <c r="BH1979" s="24"/>
      <c r="BI1979" s="24"/>
      <c r="BJ1979" s="24"/>
      <c r="BK1979" s="24"/>
      <c r="BL1979" s="24"/>
      <c r="BM1979" s="24"/>
      <c r="BN1979" s="24"/>
      <c r="BO1979" s="24"/>
      <c r="BP1979" s="24"/>
      <c r="BQ1979" s="24"/>
      <c r="BR1979" s="24"/>
      <c r="BS1979" s="24"/>
      <c r="BT1979" s="24"/>
      <c r="BU1979" s="24"/>
      <c r="BV1979" s="24"/>
      <c r="BW1979" s="24"/>
      <c r="BX1979" s="24"/>
      <c r="BY1979" s="24"/>
      <c r="BZ1979" s="24"/>
      <c r="CA1979" s="24"/>
      <c r="CB1979" s="24"/>
      <c r="CC1979" s="24"/>
      <c r="CD1979" s="24"/>
      <c r="CE1979" s="24"/>
    </row>
    <row r="1980" spans="46:83" x14ac:dyDescent="0.15">
      <c r="AT1980" s="24"/>
      <c r="AU1980" s="24"/>
      <c r="AV1980" s="24"/>
      <c r="AW1980" s="24"/>
      <c r="AX1980" s="24"/>
      <c r="AY1980" s="24"/>
      <c r="AZ1980" s="24"/>
      <c r="BA1980" s="24"/>
      <c r="BB1980" s="24"/>
      <c r="BC1980" s="24"/>
      <c r="BD1980" s="24"/>
      <c r="BE1980" s="24"/>
      <c r="BF1980" s="24"/>
      <c r="BG1980" s="24"/>
      <c r="BH1980" s="24"/>
      <c r="BI1980" s="24"/>
      <c r="BJ1980" s="24"/>
      <c r="BK1980" s="24"/>
      <c r="BL1980" s="24"/>
      <c r="BM1980" s="24"/>
      <c r="BN1980" s="24"/>
      <c r="BO1980" s="24"/>
      <c r="BP1980" s="24"/>
      <c r="BQ1980" s="24"/>
      <c r="BR1980" s="24"/>
      <c r="BS1980" s="24"/>
      <c r="BT1980" s="24"/>
      <c r="BU1980" s="24"/>
      <c r="BV1980" s="24"/>
      <c r="BW1980" s="24"/>
      <c r="BX1980" s="24"/>
      <c r="BY1980" s="24"/>
      <c r="BZ1980" s="24"/>
      <c r="CA1980" s="24"/>
      <c r="CB1980" s="24"/>
      <c r="CC1980" s="24"/>
      <c r="CD1980" s="24"/>
      <c r="CE1980" s="24"/>
    </row>
    <row r="1981" spans="46:83" x14ac:dyDescent="0.15">
      <c r="AT1981" s="24"/>
      <c r="AU1981" s="24"/>
      <c r="AV1981" s="24"/>
      <c r="AW1981" s="24"/>
      <c r="AX1981" s="24"/>
      <c r="AY1981" s="24"/>
      <c r="AZ1981" s="24"/>
      <c r="BA1981" s="24"/>
      <c r="BB1981" s="24"/>
      <c r="BC1981" s="24"/>
      <c r="BD1981" s="24"/>
      <c r="BE1981" s="24"/>
      <c r="BF1981" s="24"/>
      <c r="BG1981" s="24"/>
      <c r="BH1981" s="24"/>
      <c r="BI1981" s="24"/>
      <c r="BJ1981" s="24"/>
      <c r="BK1981" s="24"/>
      <c r="BL1981" s="24"/>
      <c r="BM1981" s="24"/>
      <c r="BN1981" s="24"/>
      <c r="BO1981" s="24"/>
      <c r="BP1981" s="24"/>
      <c r="BQ1981" s="24"/>
      <c r="BR1981" s="24"/>
      <c r="BS1981" s="24"/>
      <c r="BT1981" s="24"/>
      <c r="BU1981" s="24"/>
      <c r="BV1981" s="24"/>
      <c r="BW1981" s="24"/>
      <c r="BX1981" s="24"/>
      <c r="BY1981" s="24"/>
      <c r="BZ1981" s="24"/>
      <c r="CA1981" s="24"/>
      <c r="CB1981" s="24"/>
      <c r="CC1981" s="24"/>
      <c r="CD1981" s="24"/>
      <c r="CE1981" s="24"/>
    </row>
    <row r="1982" spans="46:83" x14ac:dyDescent="0.15">
      <c r="AT1982" s="24"/>
      <c r="AU1982" s="24"/>
      <c r="AV1982" s="24"/>
      <c r="AW1982" s="24"/>
      <c r="AX1982" s="24"/>
      <c r="AY1982" s="24"/>
      <c r="AZ1982" s="24"/>
      <c r="BA1982" s="24"/>
      <c r="BB1982" s="24"/>
      <c r="BC1982" s="24"/>
      <c r="BD1982" s="24"/>
      <c r="BE1982" s="24"/>
      <c r="BF1982" s="24"/>
      <c r="BG1982" s="24"/>
      <c r="BH1982" s="24"/>
      <c r="BI1982" s="24"/>
      <c r="BJ1982" s="24"/>
      <c r="BK1982" s="24"/>
      <c r="BL1982" s="24"/>
      <c r="BM1982" s="24"/>
      <c r="BN1982" s="24"/>
      <c r="BO1982" s="24"/>
      <c r="BP1982" s="24"/>
      <c r="BQ1982" s="24"/>
      <c r="BR1982" s="24"/>
      <c r="BS1982" s="24"/>
      <c r="BT1982" s="24"/>
      <c r="BU1982" s="24"/>
      <c r="BV1982" s="24"/>
      <c r="BW1982" s="24"/>
      <c r="BX1982" s="24"/>
      <c r="BY1982" s="24"/>
      <c r="BZ1982" s="24"/>
      <c r="CA1982" s="24"/>
      <c r="CB1982" s="24"/>
      <c r="CC1982" s="24"/>
      <c r="CD1982" s="24"/>
      <c r="CE1982" s="24"/>
    </row>
    <row r="1983" spans="46:83" x14ac:dyDescent="0.15">
      <c r="AT1983" s="24"/>
      <c r="AU1983" s="24"/>
      <c r="AV1983" s="24"/>
      <c r="AW1983" s="24"/>
      <c r="AX1983" s="24"/>
      <c r="AY1983" s="24"/>
      <c r="AZ1983" s="24"/>
      <c r="BA1983" s="24"/>
      <c r="BB1983" s="24"/>
      <c r="BC1983" s="24"/>
      <c r="BD1983" s="24"/>
      <c r="BE1983" s="24"/>
      <c r="BF1983" s="24"/>
      <c r="BG1983" s="24"/>
      <c r="BH1983" s="24"/>
      <c r="BI1983" s="24"/>
      <c r="BJ1983" s="24"/>
      <c r="BK1983" s="24"/>
      <c r="BL1983" s="24"/>
      <c r="BM1983" s="24"/>
      <c r="BN1983" s="24"/>
      <c r="BO1983" s="24"/>
      <c r="BP1983" s="24"/>
      <c r="BQ1983" s="24"/>
      <c r="BR1983" s="24"/>
      <c r="BS1983" s="24"/>
      <c r="BT1983" s="24"/>
      <c r="BU1983" s="24"/>
      <c r="BV1983" s="24"/>
      <c r="BW1983" s="24"/>
      <c r="BX1983" s="24"/>
      <c r="BY1983" s="24"/>
      <c r="BZ1983" s="24"/>
      <c r="CA1983" s="24"/>
      <c r="CB1983" s="24"/>
      <c r="CC1983" s="24"/>
      <c r="CD1983" s="24"/>
      <c r="CE1983" s="24"/>
    </row>
    <row r="1984" spans="46:83" x14ac:dyDescent="0.15">
      <c r="AT1984" s="24"/>
      <c r="AU1984" s="24"/>
      <c r="AV1984" s="24"/>
      <c r="AW1984" s="24"/>
      <c r="AX1984" s="24"/>
      <c r="AY1984" s="24"/>
      <c r="AZ1984" s="24"/>
      <c r="BA1984" s="24"/>
      <c r="BB1984" s="24"/>
      <c r="BC1984" s="24"/>
      <c r="BD1984" s="24"/>
      <c r="BE1984" s="24"/>
      <c r="BF1984" s="24"/>
      <c r="BG1984" s="24"/>
      <c r="BH1984" s="24"/>
      <c r="BI1984" s="24"/>
      <c r="BJ1984" s="24"/>
      <c r="BK1984" s="24"/>
      <c r="BL1984" s="24"/>
      <c r="BM1984" s="24"/>
      <c r="BN1984" s="24"/>
      <c r="BO1984" s="24"/>
      <c r="BP1984" s="24"/>
      <c r="BQ1984" s="24"/>
      <c r="BR1984" s="24"/>
      <c r="BS1984" s="24"/>
      <c r="BT1984" s="24"/>
      <c r="BU1984" s="24"/>
      <c r="BV1984" s="24"/>
      <c r="BW1984" s="24"/>
      <c r="BX1984" s="24"/>
      <c r="BY1984" s="24"/>
      <c r="BZ1984" s="24"/>
      <c r="CA1984" s="24"/>
      <c r="CB1984" s="24"/>
      <c r="CC1984" s="24"/>
      <c r="CD1984" s="24"/>
      <c r="CE1984" s="24"/>
    </row>
    <row r="1985" spans="46:83" x14ac:dyDescent="0.15">
      <c r="AT1985" s="24"/>
      <c r="AU1985" s="24"/>
      <c r="AV1985" s="24"/>
      <c r="AW1985" s="24"/>
      <c r="AX1985" s="24"/>
      <c r="AY1985" s="24"/>
      <c r="AZ1985" s="24"/>
      <c r="BA1985" s="24"/>
      <c r="BB1985" s="24"/>
      <c r="BC1985" s="24"/>
      <c r="BD1985" s="24"/>
      <c r="BE1985" s="24"/>
      <c r="BF1985" s="24"/>
      <c r="BG1985" s="24"/>
      <c r="BH1985" s="24"/>
      <c r="BI1985" s="24"/>
      <c r="BJ1985" s="24"/>
      <c r="BK1985" s="24"/>
      <c r="BL1985" s="24"/>
      <c r="BM1985" s="24"/>
      <c r="BN1985" s="24"/>
      <c r="BO1985" s="24"/>
      <c r="BP1985" s="24"/>
      <c r="BQ1985" s="24"/>
      <c r="BR1985" s="24"/>
      <c r="BS1985" s="24"/>
      <c r="BT1985" s="24"/>
      <c r="BU1985" s="24"/>
      <c r="BV1985" s="24"/>
      <c r="BW1985" s="24"/>
      <c r="BX1985" s="24"/>
      <c r="BY1985" s="24"/>
      <c r="BZ1985" s="24"/>
      <c r="CA1985" s="24"/>
      <c r="CB1985" s="24"/>
      <c r="CC1985" s="24"/>
      <c r="CD1985" s="24"/>
      <c r="CE1985" s="24"/>
    </row>
    <row r="1986" spans="46:83" x14ac:dyDescent="0.15">
      <c r="AT1986" s="24"/>
      <c r="AU1986" s="24"/>
      <c r="AV1986" s="24"/>
      <c r="AW1986" s="24"/>
      <c r="AX1986" s="24"/>
      <c r="AY1986" s="24"/>
      <c r="AZ1986" s="24"/>
      <c r="BA1986" s="24"/>
      <c r="BB1986" s="24"/>
      <c r="BC1986" s="24"/>
      <c r="BD1986" s="24"/>
      <c r="BE1986" s="24"/>
      <c r="BF1986" s="24"/>
      <c r="BG1986" s="24"/>
      <c r="BH1986" s="24"/>
      <c r="BI1986" s="24"/>
      <c r="BJ1986" s="24"/>
      <c r="BK1986" s="24"/>
      <c r="BL1986" s="24"/>
      <c r="BM1986" s="24"/>
      <c r="BN1986" s="24"/>
      <c r="BO1986" s="24"/>
      <c r="BP1986" s="24"/>
      <c r="BQ1986" s="24"/>
      <c r="BR1986" s="24"/>
      <c r="BS1986" s="24"/>
      <c r="BT1986" s="24"/>
      <c r="BU1986" s="24"/>
      <c r="BV1986" s="24"/>
      <c r="BW1986" s="24"/>
      <c r="BX1986" s="24"/>
      <c r="BY1986" s="24"/>
      <c r="BZ1986" s="24"/>
      <c r="CA1986" s="24"/>
      <c r="CB1986" s="24"/>
      <c r="CC1986" s="24"/>
      <c r="CD1986" s="24"/>
      <c r="CE1986" s="24"/>
    </row>
    <row r="1987" spans="46:83" x14ac:dyDescent="0.15">
      <c r="AT1987" s="24"/>
      <c r="AU1987" s="24"/>
      <c r="AV1987" s="24"/>
      <c r="AW1987" s="24"/>
      <c r="AX1987" s="24"/>
      <c r="AY1987" s="24"/>
      <c r="AZ1987" s="24"/>
      <c r="BA1987" s="24"/>
      <c r="BB1987" s="24"/>
      <c r="BC1987" s="24"/>
      <c r="BD1987" s="24"/>
      <c r="BE1987" s="24"/>
      <c r="BF1987" s="24"/>
      <c r="BG1987" s="24"/>
      <c r="BH1987" s="24"/>
      <c r="BI1987" s="24"/>
      <c r="BJ1987" s="24"/>
      <c r="BK1987" s="24"/>
      <c r="BL1987" s="24"/>
      <c r="BM1987" s="24"/>
      <c r="BN1987" s="24"/>
      <c r="BO1987" s="24"/>
      <c r="BP1987" s="24"/>
      <c r="BQ1987" s="24"/>
      <c r="BR1987" s="24"/>
      <c r="BS1987" s="24"/>
      <c r="BT1987" s="24"/>
      <c r="BU1987" s="24"/>
      <c r="BV1987" s="24"/>
      <c r="BW1987" s="24"/>
      <c r="BX1987" s="24"/>
      <c r="BY1987" s="24"/>
      <c r="BZ1987" s="24"/>
      <c r="CA1987" s="24"/>
      <c r="CB1987" s="24"/>
      <c r="CC1987" s="24"/>
      <c r="CD1987" s="24"/>
      <c r="CE1987" s="24"/>
    </row>
    <row r="1988" spans="46:83" x14ac:dyDescent="0.15">
      <c r="AT1988" s="24"/>
      <c r="AU1988" s="24"/>
      <c r="AV1988" s="24"/>
      <c r="AW1988" s="24"/>
      <c r="AX1988" s="24"/>
      <c r="AY1988" s="24"/>
      <c r="AZ1988" s="24"/>
      <c r="BA1988" s="24"/>
      <c r="BB1988" s="24"/>
      <c r="BC1988" s="24"/>
      <c r="BD1988" s="24"/>
      <c r="BE1988" s="24"/>
      <c r="BF1988" s="24"/>
      <c r="BG1988" s="24"/>
      <c r="BH1988" s="24"/>
      <c r="BI1988" s="24"/>
      <c r="BJ1988" s="24"/>
      <c r="BK1988" s="24"/>
      <c r="BL1988" s="24"/>
      <c r="BM1988" s="24"/>
      <c r="BN1988" s="24"/>
      <c r="BO1988" s="24"/>
      <c r="BP1988" s="24"/>
      <c r="BQ1988" s="24"/>
      <c r="BR1988" s="24"/>
      <c r="BS1988" s="24"/>
      <c r="BT1988" s="24"/>
      <c r="BU1988" s="24"/>
      <c r="BV1988" s="24"/>
      <c r="BW1988" s="24"/>
      <c r="BX1988" s="24"/>
      <c r="BY1988" s="24"/>
      <c r="BZ1988" s="24"/>
      <c r="CA1988" s="24"/>
      <c r="CB1988" s="24"/>
      <c r="CC1988" s="24"/>
      <c r="CD1988" s="24"/>
      <c r="CE1988" s="24"/>
    </row>
    <row r="1989" spans="46:83" x14ac:dyDescent="0.15">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row>
    <row r="1990" spans="46:83" x14ac:dyDescent="0.15">
      <c r="AT1990" s="24"/>
      <c r="AU1990" s="24"/>
      <c r="AV1990" s="24"/>
      <c r="AW1990" s="24"/>
      <c r="AX1990" s="24"/>
      <c r="AY1990" s="24"/>
      <c r="AZ1990" s="24"/>
      <c r="BA1990" s="24"/>
      <c r="BB1990" s="24"/>
      <c r="BC1990" s="24"/>
      <c r="BD1990" s="24"/>
      <c r="BE1990" s="24"/>
      <c r="BF1990" s="24"/>
      <c r="BG1990" s="24"/>
      <c r="BH1990" s="24"/>
      <c r="BI1990" s="24"/>
      <c r="BJ1990" s="24"/>
      <c r="BK1990" s="24"/>
      <c r="BL1990" s="24"/>
      <c r="BM1990" s="24"/>
      <c r="BN1990" s="24"/>
      <c r="BO1990" s="24"/>
      <c r="BP1990" s="24"/>
      <c r="BQ1990" s="24"/>
      <c r="BR1990" s="24"/>
      <c r="BS1990" s="24"/>
      <c r="BT1990" s="24"/>
      <c r="BU1990" s="24"/>
      <c r="BV1990" s="24"/>
      <c r="BW1990" s="24"/>
      <c r="BX1990" s="24"/>
      <c r="BY1990" s="24"/>
      <c r="BZ1990" s="24"/>
      <c r="CA1990" s="24"/>
      <c r="CB1990" s="24"/>
      <c r="CC1990" s="24"/>
      <c r="CD1990" s="24"/>
      <c r="CE1990" s="24"/>
    </row>
    <row r="1991" spans="46:83" x14ac:dyDescent="0.15">
      <c r="AT1991" s="24"/>
      <c r="AU1991" s="24"/>
      <c r="AV1991" s="24"/>
      <c r="AW1991" s="24"/>
      <c r="AX1991" s="24"/>
      <c r="AY1991" s="24"/>
      <c r="AZ1991" s="24"/>
      <c r="BA1991" s="24"/>
      <c r="BB1991" s="24"/>
      <c r="BC1991" s="24"/>
      <c r="BD1991" s="24"/>
      <c r="BE1991" s="24"/>
      <c r="BF1991" s="24"/>
      <c r="BG1991" s="24"/>
      <c r="BH1991" s="24"/>
      <c r="BI1991" s="24"/>
      <c r="BJ1991" s="24"/>
      <c r="BK1991" s="24"/>
      <c r="BL1991" s="24"/>
      <c r="BM1991" s="24"/>
      <c r="BN1991" s="24"/>
      <c r="BO1991" s="24"/>
      <c r="BP1991" s="24"/>
      <c r="BQ1991" s="24"/>
      <c r="BR1991" s="24"/>
      <c r="BS1991" s="24"/>
      <c r="BT1991" s="24"/>
      <c r="BU1991" s="24"/>
      <c r="BV1991" s="24"/>
      <c r="BW1991" s="24"/>
      <c r="BX1991" s="24"/>
      <c r="BY1991" s="24"/>
      <c r="BZ1991" s="24"/>
      <c r="CA1991" s="24"/>
      <c r="CB1991" s="24"/>
      <c r="CC1991" s="24"/>
      <c r="CD1991" s="24"/>
      <c r="CE1991" s="24"/>
    </row>
    <row r="1992" spans="46:83" x14ac:dyDescent="0.15">
      <c r="AT1992" s="24"/>
      <c r="AU1992" s="24"/>
      <c r="AV1992" s="24"/>
      <c r="AW1992" s="24"/>
      <c r="AX1992" s="24"/>
      <c r="AY1992" s="24"/>
      <c r="AZ1992" s="24"/>
      <c r="BA1992" s="24"/>
      <c r="BB1992" s="24"/>
      <c r="BC1992" s="24"/>
      <c r="BD1992" s="24"/>
      <c r="BE1992" s="24"/>
      <c r="BF1992" s="24"/>
      <c r="BG1992" s="24"/>
      <c r="BH1992" s="24"/>
      <c r="BI1992" s="24"/>
      <c r="BJ1992" s="24"/>
      <c r="BK1992" s="24"/>
      <c r="BL1992" s="24"/>
      <c r="BM1992" s="24"/>
      <c r="BN1992" s="24"/>
      <c r="BO1992" s="24"/>
      <c r="BP1992" s="24"/>
      <c r="BQ1992" s="24"/>
      <c r="BR1992" s="24"/>
      <c r="BS1992" s="24"/>
      <c r="BT1992" s="24"/>
      <c r="BU1992" s="24"/>
      <c r="BV1992" s="24"/>
      <c r="BW1992" s="24"/>
      <c r="BX1992" s="24"/>
      <c r="BY1992" s="24"/>
      <c r="BZ1992" s="24"/>
      <c r="CA1992" s="24"/>
      <c r="CB1992" s="24"/>
      <c r="CC1992" s="24"/>
      <c r="CD1992" s="24"/>
      <c r="CE1992" s="24"/>
    </row>
    <row r="1993" spans="46:83" x14ac:dyDescent="0.15">
      <c r="AT1993" s="24"/>
      <c r="AU1993" s="24"/>
      <c r="AV1993" s="24"/>
      <c r="AW1993" s="24"/>
      <c r="AX1993" s="24"/>
      <c r="AY1993" s="24"/>
      <c r="AZ1993" s="24"/>
      <c r="BA1993" s="24"/>
      <c r="BB1993" s="24"/>
      <c r="BC1993" s="24"/>
      <c r="BD1993" s="24"/>
      <c r="BE1993" s="24"/>
      <c r="BF1993" s="24"/>
      <c r="BG1993" s="24"/>
      <c r="BH1993" s="24"/>
      <c r="BI1993" s="24"/>
      <c r="BJ1993" s="24"/>
      <c r="BK1993" s="24"/>
      <c r="BL1993" s="24"/>
      <c r="BM1993" s="24"/>
      <c r="BN1993" s="24"/>
      <c r="BO1993" s="24"/>
      <c r="BP1993" s="24"/>
      <c r="BQ1993" s="24"/>
      <c r="BR1993" s="24"/>
      <c r="BS1993" s="24"/>
      <c r="BT1993" s="24"/>
      <c r="BU1993" s="24"/>
      <c r="BV1993" s="24"/>
      <c r="BW1993" s="24"/>
      <c r="BX1993" s="24"/>
      <c r="BY1993" s="24"/>
      <c r="BZ1993" s="24"/>
      <c r="CA1993" s="24"/>
      <c r="CB1993" s="24"/>
      <c r="CC1993" s="24"/>
      <c r="CD1993" s="24"/>
      <c r="CE1993" s="24"/>
    </row>
    <row r="1994" spans="46:83" x14ac:dyDescent="0.15">
      <c r="AT1994" s="24"/>
      <c r="AU1994" s="24"/>
      <c r="AV1994" s="24"/>
      <c r="AW1994" s="24"/>
      <c r="AX1994" s="24"/>
      <c r="AY1994" s="24"/>
      <c r="AZ1994" s="24"/>
      <c r="BA1994" s="24"/>
      <c r="BB1994" s="24"/>
      <c r="BC1994" s="24"/>
      <c r="BD1994" s="24"/>
      <c r="BE1994" s="24"/>
      <c r="BF1994" s="24"/>
      <c r="BG1994" s="24"/>
      <c r="BH1994" s="24"/>
      <c r="BI1994" s="24"/>
      <c r="BJ1994" s="24"/>
      <c r="BK1994" s="24"/>
      <c r="BL1994" s="24"/>
      <c r="BM1994" s="24"/>
      <c r="BN1994" s="24"/>
      <c r="BO1994" s="24"/>
      <c r="BP1994" s="24"/>
      <c r="BQ1994" s="24"/>
      <c r="BR1994" s="24"/>
      <c r="BS1994" s="24"/>
      <c r="BT1994" s="24"/>
      <c r="BU1994" s="24"/>
      <c r="BV1994" s="24"/>
      <c r="BW1994" s="24"/>
      <c r="BX1994" s="24"/>
      <c r="BY1994" s="24"/>
      <c r="BZ1994" s="24"/>
      <c r="CA1994" s="24"/>
      <c r="CB1994" s="24"/>
      <c r="CC1994" s="24"/>
      <c r="CD1994" s="24"/>
      <c r="CE1994" s="24"/>
    </row>
    <row r="1995" spans="46:83" x14ac:dyDescent="0.15">
      <c r="AT1995" s="24"/>
      <c r="AU1995" s="24"/>
      <c r="AV1995" s="24"/>
      <c r="AW1995" s="24"/>
      <c r="AX1995" s="24"/>
      <c r="AY1995" s="24"/>
      <c r="AZ1995" s="24"/>
      <c r="BA1995" s="24"/>
      <c r="BB1995" s="24"/>
      <c r="BC1995" s="24"/>
      <c r="BD1995" s="24"/>
      <c r="BE1995" s="24"/>
      <c r="BF1995" s="24"/>
      <c r="BG1995" s="24"/>
      <c r="BH1995" s="24"/>
      <c r="BI1995" s="24"/>
      <c r="BJ1995" s="24"/>
      <c r="BK1995" s="24"/>
      <c r="BL1995" s="24"/>
      <c r="BM1995" s="24"/>
      <c r="BN1995" s="24"/>
      <c r="BO1995" s="24"/>
      <c r="BP1995" s="24"/>
      <c r="BQ1995" s="24"/>
      <c r="BR1995" s="24"/>
      <c r="BS1995" s="24"/>
      <c r="BT1995" s="24"/>
      <c r="BU1995" s="24"/>
      <c r="BV1995" s="24"/>
      <c r="BW1995" s="24"/>
      <c r="BX1995" s="24"/>
      <c r="BY1995" s="24"/>
      <c r="BZ1995" s="24"/>
      <c r="CA1995" s="24"/>
      <c r="CB1995" s="24"/>
      <c r="CC1995" s="24"/>
      <c r="CD1995" s="24"/>
      <c r="CE1995" s="24"/>
    </row>
    <row r="1996" spans="46:83" x14ac:dyDescent="0.15">
      <c r="AT1996" s="24"/>
      <c r="AU1996" s="24"/>
      <c r="AV1996" s="24"/>
      <c r="AW1996" s="24"/>
      <c r="AX1996" s="24"/>
      <c r="AY1996" s="24"/>
      <c r="AZ1996" s="24"/>
      <c r="BA1996" s="24"/>
      <c r="BB1996" s="24"/>
      <c r="BC1996" s="24"/>
      <c r="BD1996" s="24"/>
      <c r="BE1996" s="24"/>
      <c r="BF1996" s="24"/>
      <c r="BG1996" s="24"/>
      <c r="BH1996" s="24"/>
      <c r="BI1996" s="24"/>
      <c r="BJ1996" s="24"/>
      <c r="BK1996" s="24"/>
      <c r="BL1996" s="24"/>
      <c r="BM1996" s="24"/>
      <c r="BN1996" s="24"/>
      <c r="BO1996" s="24"/>
      <c r="BP1996" s="24"/>
      <c r="BQ1996" s="24"/>
      <c r="BR1996" s="24"/>
      <c r="BS1996" s="24"/>
      <c r="BT1996" s="24"/>
      <c r="BU1996" s="24"/>
      <c r="BV1996" s="24"/>
      <c r="BW1996" s="24"/>
      <c r="BX1996" s="24"/>
      <c r="BY1996" s="24"/>
      <c r="BZ1996" s="24"/>
      <c r="CA1996" s="24"/>
      <c r="CB1996" s="24"/>
      <c r="CC1996" s="24"/>
      <c r="CD1996" s="24"/>
      <c r="CE1996" s="24"/>
    </row>
    <row r="1997" spans="46:83" x14ac:dyDescent="0.15">
      <c r="AT1997" s="24"/>
      <c r="AU1997" s="24"/>
      <c r="AV1997" s="24"/>
      <c r="AW1997" s="24"/>
      <c r="AX1997" s="24"/>
      <c r="AY1997" s="24"/>
      <c r="AZ1997" s="24"/>
      <c r="BA1997" s="24"/>
      <c r="BB1997" s="24"/>
      <c r="BC1997" s="24"/>
      <c r="BD1997" s="24"/>
      <c r="BE1997" s="24"/>
      <c r="BF1997" s="24"/>
      <c r="BG1997" s="24"/>
      <c r="BH1997" s="24"/>
      <c r="BI1997" s="24"/>
      <c r="BJ1997" s="24"/>
      <c r="BK1997" s="24"/>
      <c r="BL1997" s="24"/>
      <c r="BM1997" s="24"/>
      <c r="BN1997" s="24"/>
      <c r="BO1997" s="24"/>
      <c r="BP1997" s="24"/>
      <c r="BQ1997" s="24"/>
      <c r="BR1997" s="24"/>
      <c r="BS1997" s="24"/>
      <c r="BT1997" s="24"/>
      <c r="BU1997" s="24"/>
      <c r="BV1997" s="24"/>
      <c r="BW1997" s="24"/>
      <c r="BX1997" s="24"/>
      <c r="BY1997" s="24"/>
      <c r="BZ1997" s="24"/>
      <c r="CA1997" s="24"/>
      <c r="CB1997" s="24"/>
      <c r="CC1997" s="24"/>
      <c r="CD1997" s="24"/>
      <c r="CE1997" s="24"/>
    </row>
    <row r="1998" spans="46:83" x14ac:dyDescent="0.15">
      <c r="AT1998" s="24"/>
      <c r="AU1998" s="24"/>
      <c r="AV1998" s="24"/>
      <c r="AW1998" s="24"/>
      <c r="AX1998" s="24"/>
      <c r="AY1998" s="24"/>
      <c r="AZ1998" s="24"/>
      <c r="BA1998" s="24"/>
      <c r="BB1998" s="24"/>
      <c r="BC1998" s="24"/>
      <c r="BD1998" s="24"/>
      <c r="BE1998" s="24"/>
      <c r="BF1998" s="24"/>
      <c r="BG1998" s="24"/>
      <c r="BH1998" s="24"/>
      <c r="BI1998" s="24"/>
      <c r="BJ1998" s="24"/>
      <c r="BK1998" s="24"/>
      <c r="BL1998" s="24"/>
      <c r="BM1998" s="24"/>
      <c r="BN1998" s="24"/>
      <c r="BO1998" s="24"/>
      <c r="BP1998" s="24"/>
      <c r="BQ1998" s="24"/>
      <c r="BR1998" s="24"/>
      <c r="BS1998" s="24"/>
      <c r="BT1998" s="24"/>
      <c r="BU1998" s="24"/>
      <c r="BV1998" s="24"/>
      <c r="BW1998" s="24"/>
      <c r="BX1998" s="24"/>
      <c r="BY1998" s="24"/>
      <c r="BZ1998" s="24"/>
      <c r="CA1998" s="24"/>
      <c r="CB1998" s="24"/>
      <c r="CC1998" s="24"/>
      <c r="CD1998" s="24"/>
      <c r="CE1998" s="24"/>
    </row>
    <row r="1999" spans="46:83" x14ac:dyDescent="0.15">
      <c r="AT1999" s="24"/>
      <c r="AU1999" s="24"/>
      <c r="AV1999" s="24"/>
      <c r="AW1999" s="24"/>
      <c r="AX1999" s="24"/>
      <c r="AY1999" s="24"/>
      <c r="AZ1999" s="24"/>
      <c r="BA1999" s="24"/>
      <c r="BB1999" s="24"/>
      <c r="BC1999" s="24"/>
      <c r="BD1999" s="24"/>
      <c r="BE1999" s="24"/>
      <c r="BF1999" s="24"/>
      <c r="BG1999" s="24"/>
      <c r="BH1999" s="24"/>
      <c r="BI1999" s="24"/>
      <c r="BJ1999" s="24"/>
      <c r="BK1999" s="24"/>
      <c r="BL1999" s="24"/>
      <c r="BM1999" s="24"/>
      <c r="BN1999" s="24"/>
      <c r="BO1999" s="24"/>
      <c r="BP1999" s="24"/>
      <c r="BQ1999" s="24"/>
      <c r="BR1999" s="24"/>
      <c r="BS1999" s="24"/>
      <c r="BT1999" s="24"/>
      <c r="BU1999" s="24"/>
      <c r="BV1999" s="24"/>
      <c r="BW1999" s="24"/>
      <c r="BX1999" s="24"/>
      <c r="BY1999" s="24"/>
      <c r="BZ1999" s="24"/>
      <c r="CA1999" s="24"/>
      <c r="CB1999" s="24"/>
      <c r="CC1999" s="24"/>
      <c r="CD1999" s="24"/>
      <c r="CE1999" s="24"/>
    </row>
    <row r="2000" spans="46:83" x14ac:dyDescent="0.15">
      <c r="AT2000" s="24"/>
      <c r="AU2000" s="24"/>
      <c r="AV2000" s="24"/>
      <c r="AW2000" s="24"/>
      <c r="AX2000" s="24"/>
      <c r="AY2000" s="24"/>
      <c r="AZ2000" s="24"/>
      <c r="BA2000" s="24"/>
      <c r="BB2000" s="24"/>
      <c r="BC2000" s="24"/>
      <c r="BD2000" s="24"/>
      <c r="BE2000" s="24"/>
      <c r="BF2000" s="24"/>
      <c r="BG2000" s="24"/>
      <c r="BH2000" s="24"/>
      <c r="BI2000" s="24"/>
      <c r="BJ2000" s="24"/>
      <c r="BK2000" s="24"/>
      <c r="BL2000" s="24"/>
      <c r="BM2000" s="24"/>
      <c r="BN2000" s="24"/>
      <c r="BO2000" s="24"/>
      <c r="BP2000" s="24"/>
      <c r="BQ2000" s="24"/>
      <c r="BR2000" s="24"/>
      <c r="BS2000" s="24"/>
      <c r="BT2000" s="24"/>
      <c r="BU2000" s="24"/>
      <c r="BV2000" s="24"/>
      <c r="BW2000" s="24"/>
      <c r="BX2000" s="24"/>
      <c r="BY2000" s="24"/>
      <c r="BZ2000" s="24"/>
      <c r="CA2000" s="24"/>
      <c r="CB2000" s="24"/>
      <c r="CC2000" s="24"/>
      <c r="CD2000" s="24"/>
      <c r="CE2000" s="24"/>
    </row>
    <row r="2001" spans="46:83" x14ac:dyDescent="0.15">
      <c r="AT2001" s="24"/>
      <c r="AU2001" s="24"/>
      <c r="AV2001" s="24"/>
      <c r="AW2001" s="24"/>
      <c r="AX2001" s="24"/>
      <c r="AY2001" s="24"/>
      <c r="AZ2001" s="24"/>
      <c r="BA2001" s="24"/>
      <c r="BB2001" s="24"/>
      <c r="BC2001" s="24"/>
      <c r="BD2001" s="24"/>
      <c r="BE2001" s="24"/>
      <c r="BF2001" s="24"/>
      <c r="BG2001" s="24"/>
      <c r="BH2001" s="24"/>
      <c r="BI2001" s="24"/>
      <c r="BJ2001" s="24"/>
      <c r="BK2001" s="24"/>
      <c r="BL2001" s="24"/>
      <c r="BM2001" s="24"/>
      <c r="BN2001" s="24"/>
      <c r="BO2001" s="24"/>
      <c r="BP2001" s="24"/>
      <c r="BQ2001" s="24"/>
      <c r="BR2001" s="24"/>
      <c r="BS2001" s="24"/>
      <c r="BT2001" s="24"/>
      <c r="BU2001" s="24"/>
      <c r="BV2001" s="24"/>
      <c r="BW2001" s="24"/>
      <c r="BX2001" s="24"/>
      <c r="BY2001" s="24"/>
      <c r="BZ2001" s="24"/>
      <c r="CA2001" s="24"/>
      <c r="CB2001" s="24"/>
      <c r="CC2001" s="24"/>
      <c r="CD2001" s="24"/>
      <c r="CE2001" s="24"/>
    </row>
    <row r="2002" spans="46:83" x14ac:dyDescent="0.15">
      <c r="AT2002" s="24"/>
      <c r="AU2002" s="24"/>
      <c r="AV2002" s="24"/>
      <c r="AW2002" s="24"/>
      <c r="AX2002" s="24"/>
      <c r="AY2002" s="24"/>
      <c r="AZ2002" s="24"/>
      <c r="BA2002" s="24"/>
      <c r="BB2002" s="24"/>
      <c r="BC2002" s="24"/>
      <c r="BD2002" s="24"/>
      <c r="BE2002" s="24"/>
      <c r="BF2002" s="24"/>
      <c r="BG2002" s="24"/>
      <c r="BH2002" s="24"/>
      <c r="BI2002" s="24"/>
      <c r="BJ2002" s="24"/>
      <c r="BK2002" s="24"/>
      <c r="BL2002" s="24"/>
      <c r="BM2002" s="24"/>
      <c r="BN2002" s="24"/>
      <c r="BO2002" s="24"/>
      <c r="BP2002" s="24"/>
      <c r="BQ2002" s="24"/>
      <c r="BR2002" s="24"/>
      <c r="BS2002" s="24"/>
      <c r="BT2002" s="24"/>
      <c r="BU2002" s="24"/>
      <c r="BV2002" s="24"/>
      <c r="BW2002" s="24"/>
      <c r="BX2002" s="24"/>
      <c r="BY2002" s="24"/>
      <c r="BZ2002" s="24"/>
      <c r="CA2002" s="24"/>
      <c r="CB2002" s="24"/>
      <c r="CC2002" s="24"/>
      <c r="CD2002" s="24"/>
      <c r="CE2002" s="24"/>
    </row>
    <row r="2003" spans="46:83" x14ac:dyDescent="0.15">
      <c r="AT2003" s="24"/>
      <c r="AU2003" s="24"/>
      <c r="AV2003" s="24"/>
      <c r="AW2003" s="24"/>
      <c r="AX2003" s="24"/>
      <c r="AY2003" s="24"/>
      <c r="AZ2003" s="24"/>
      <c r="BA2003" s="24"/>
      <c r="BB2003" s="24"/>
      <c r="BC2003" s="24"/>
      <c r="BD2003" s="24"/>
      <c r="BE2003" s="24"/>
      <c r="BF2003" s="24"/>
      <c r="BG2003" s="24"/>
      <c r="BH2003" s="24"/>
      <c r="BI2003" s="24"/>
      <c r="BJ2003" s="24"/>
      <c r="BK2003" s="24"/>
      <c r="BL2003" s="24"/>
      <c r="BM2003" s="24"/>
      <c r="BN2003" s="24"/>
      <c r="BO2003" s="24"/>
      <c r="BP2003" s="24"/>
      <c r="BQ2003" s="24"/>
      <c r="BR2003" s="24"/>
      <c r="BS2003" s="24"/>
      <c r="BT2003" s="24"/>
      <c r="BU2003" s="24"/>
      <c r="BV2003" s="24"/>
      <c r="BW2003" s="24"/>
      <c r="BX2003" s="24"/>
      <c r="BY2003" s="24"/>
      <c r="BZ2003" s="24"/>
      <c r="CA2003" s="24"/>
      <c r="CB2003" s="24"/>
      <c r="CC2003" s="24"/>
      <c r="CD2003" s="24"/>
      <c r="CE2003" s="24"/>
    </row>
    <row r="2004" spans="46:83" x14ac:dyDescent="0.15">
      <c r="AT2004" s="24"/>
      <c r="AU2004" s="24"/>
      <c r="AV2004" s="24"/>
      <c r="AW2004" s="24"/>
      <c r="AX2004" s="24"/>
      <c r="AY2004" s="24"/>
      <c r="AZ2004" s="24"/>
      <c r="BA2004" s="24"/>
      <c r="BB2004" s="24"/>
      <c r="BC2004" s="24"/>
      <c r="BD2004" s="24"/>
      <c r="BE2004" s="24"/>
      <c r="BF2004" s="24"/>
      <c r="BG2004" s="24"/>
      <c r="BH2004" s="24"/>
      <c r="BI2004" s="24"/>
      <c r="BJ2004" s="24"/>
      <c r="BK2004" s="24"/>
      <c r="BL2004" s="24"/>
      <c r="BM2004" s="24"/>
      <c r="BN2004" s="24"/>
      <c r="BO2004" s="24"/>
      <c r="BP2004" s="24"/>
      <c r="BQ2004" s="24"/>
      <c r="BR2004" s="24"/>
      <c r="BS2004" s="24"/>
      <c r="BT2004" s="24"/>
      <c r="BU2004" s="24"/>
      <c r="BV2004" s="24"/>
      <c r="BW2004" s="24"/>
      <c r="BX2004" s="24"/>
      <c r="BY2004" s="24"/>
      <c r="BZ2004" s="24"/>
      <c r="CA2004" s="24"/>
      <c r="CB2004" s="24"/>
      <c r="CC2004" s="24"/>
      <c r="CD2004" s="24"/>
      <c r="CE2004" s="24"/>
    </row>
    <row r="2005" spans="46:83" x14ac:dyDescent="0.15">
      <c r="AT2005" s="24"/>
      <c r="AU2005" s="24"/>
      <c r="AV2005" s="24"/>
      <c r="AW2005" s="24"/>
      <c r="AX2005" s="24"/>
      <c r="AY2005" s="24"/>
      <c r="AZ2005" s="24"/>
      <c r="BA2005" s="24"/>
      <c r="BB2005" s="24"/>
      <c r="BC2005" s="24"/>
      <c r="BD2005" s="24"/>
      <c r="BE2005" s="24"/>
      <c r="BF2005" s="24"/>
      <c r="BG2005" s="24"/>
      <c r="BH2005" s="24"/>
      <c r="BI2005" s="24"/>
      <c r="BJ2005" s="24"/>
      <c r="BK2005" s="24"/>
      <c r="BL2005" s="24"/>
      <c r="BM2005" s="24"/>
      <c r="BN2005" s="24"/>
      <c r="BO2005" s="24"/>
      <c r="BP2005" s="24"/>
      <c r="BQ2005" s="24"/>
      <c r="BR2005" s="24"/>
      <c r="BS2005" s="24"/>
      <c r="BT2005" s="24"/>
      <c r="BU2005" s="24"/>
      <c r="BV2005" s="24"/>
      <c r="BW2005" s="24"/>
      <c r="BX2005" s="24"/>
      <c r="BY2005" s="24"/>
      <c r="BZ2005" s="24"/>
      <c r="CA2005" s="24"/>
      <c r="CB2005" s="24"/>
      <c r="CC2005" s="24"/>
      <c r="CD2005" s="24"/>
      <c r="CE2005" s="24"/>
    </row>
    <row r="2006" spans="46:83" x14ac:dyDescent="0.15">
      <c r="AT2006" s="24"/>
      <c r="AU2006" s="24"/>
      <c r="AV2006" s="24"/>
      <c r="AW2006" s="24"/>
      <c r="AX2006" s="24"/>
      <c r="AY2006" s="24"/>
      <c r="AZ2006" s="24"/>
      <c r="BA2006" s="24"/>
      <c r="BB2006" s="24"/>
      <c r="BC2006" s="24"/>
      <c r="BD2006" s="24"/>
      <c r="BE2006" s="24"/>
      <c r="BF2006" s="24"/>
      <c r="BG2006" s="24"/>
      <c r="BH2006" s="24"/>
      <c r="BI2006" s="24"/>
      <c r="BJ2006" s="24"/>
      <c r="BK2006" s="24"/>
      <c r="BL2006" s="24"/>
      <c r="BM2006" s="24"/>
      <c r="BN2006" s="24"/>
      <c r="BO2006" s="24"/>
      <c r="BP2006" s="24"/>
      <c r="BQ2006" s="24"/>
      <c r="BR2006" s="24"/>
      <c r="BS2006" s="24"/>
      <c r="BT2006" s="24"/>
      <c r="BU2006" s="24"/>
      <c r="BV2006" s="24"/>
      <c r="BW2006" s="24"/>
      <c r="BX2006" s="24"/>
      <c r="BY2006" s="24"/>
      <c r="BZ2006" s="24"/>
      <c r="CA2006" s="24"/>
      <c r="CB2006" s="24"/>
      <c r="CC2006" s="24"/>
      <c r="CD2006" s="24"/>
      <c r="CE2006" s="24"/>
    </row>
    <row r="2007" spans="46:83" x14ac:dyDescent="0.15">
      <c r="AT2007" s="24"/>
      <c r="AU2007" s="24"/>
      <c r="AV2007" s="24"/>
      <c r="AW2007" s="24"/>
      <c r="AX2007" s="24"/>
      <c r="AY2007" s="24"/>
      <c r="AZ2007" s="24"/>
      <c r="BA2007" s="24"/>
      <c r="BB2007" s="24"/>
      <c r="BC2007" s="24"/>
      <c r="BD2007" s="24"/>
      <c r="BE2007" s="24"/>
      <c r="BF2007" s="24"/>
      <c r="BG2007" s="24"/>
      <c r="BH2007" s="24"/>
      <c r="BI2007" s="24"/>
      <c r="BJ2007" s="24"/>
      <c r="BK2007" s="24"/>
      <c r="BL2007" s="24"/>
      <c r="BM2007" s="24"/>
      <c r="BN2007" s="24"/>
      <c r="BO2007" s="24"/>
      <c r="BP2007" s="24"/>
      <c r="BQ2007" s="24"/>
      <c r="BR2007" s="24"/>
      <c r="BS2007" s="24"/>
      <c r="BT2007" s="24"/>
      <c r="BU2007" s="24"/>
      <c r="BV2007" s="24"/>
      <c r="BW2007" s="24"/>
      <c r="BX2007" s="24"/>
      <c r="BY2007" s="24"/>
      <c r="BZ2007" s="24"/>
      <c r="CA2007" s="24"/>
      <c r="CB2007" s="24"/>
      <c r="CC2007" s="24"/>
      <c r="CD2007" s="24"/>
      <c r="CE2007" s="24"/>
    </row>
    <row r="2008" spans="46:83" x14ac:dyDescent="0.15">
      <c r="AT2008" s="24"/>
      <c r="AU2008" s="24"/>
      <c r="AV2008" s="24"/>
      <c r="AW2008" s="24"/>
      <c r="AX2008" s="24"/>
      <c r="AY2008" s="24"/>
      <c r="AZ2008" s="24"/>
      <c r="BA2008" s="24"/>
      <c r="BB2008" s="24"/>
      <c r="BC2008" s="24"/>
      <c r="BD2008" s="24"/>
      <c r="BE2008" s="24"/>
      <c r="BF2008" s="24"/>
      <c r="BG2008" s="24"/>
      <c r="BH2008" s="24"/>
      <c r="BI2008" s="24"/>
      <c r="BJ2008" s="24"/>
      <c r="BK2008" s="24"/>
      <c r="BL2008" s="24"/>
      <c r="BM2008" s="24"/>
      <c r="BN2008" s="24"/>
      <c r="BO2008" s="24"/>
      <c r="BP2008" s="24"/>
      <c r="BQ2008" s="24"/>
      <c r="BR2008" s="24"/>
      <c r="BS2008" s="24"/>
      <c r="BT2008" s="24"/>
      <c r="BU2008" s="24"/>
      <c r="BV2008" s="24"/>
      <c r="BW2008" s="24"/>
      <c r="BX2008" s="24"/>
      <c r="BY2008" s="24"/>
      <c r="BZ2008" s="24"/>
      <c r="CA2008" s="24"/>
      <c r="CB2008" s="24"/>
      <c r="CC2008" s="24"/>
      <c r="CD2008" s="24"/>
      <c r="CE2008" s="24"/>
    </row>
    <row r="2009" spans="46:83" x14ac:dyDescent="0.15">
      <c r="AT2009" s="24"/>
      <c r="AU2009" s="24"/>
      <c r="AV2009" s="24"/>
      <c r="AW2009" s="24"/>
      <c r="AX2009" s="24"/>
      <c r="AY2009" s="24"/>
      <c r="AZ2009" s="24"/>
      <c r="BA2009" s="24"/>
      <c r="BB2009" s="24"/>
      <c r="BC2009" s="24"/>
      <c r="BD2009" s="24"/>
      <c r="BE2009" s="24"/>
      <c r="BF2009" s="24"/>
      <c r="BG2009" s="24"/>
      <c r="BH2009" s="24"/>
      <c r="BI2009" s="24"/>
      <c r="BJ2009" s="24"/>
      <c r="BK2009" s="24"/>
      <c r="BL2009" s="24"/>
      <c r="BM2009" s="24"/>
      <c r="BN2009" s="24"/>
      <c r="BO2009" s="24"/>
      <c r="BP2009" s="24"/>
      <c r="BQ2009" s="24"/>
      <c r="BR2009" s="24"/>
      <c r="BS2009" s="24"/>
      <c r="BT2009" s="24"/>
      <c r="BU2009" s="24"/>
      <c r="BV2009" s="24"/>
      <c r="BW2009" s="24"/>
      <c r="BX2009" s="24"/>
      <c r="BY2009" s="24"/>
      <c r="BZ2009" s="24"/>
      <c r="CA2009" s="24"/>
      <c r="CB2009" s="24"/>
      <c r="CC2009" s="24"/>
      <c r="CD2009" s="24"/>
      <c r="CE2009" s="24"/>
    </row>
    <row r="2010" spans="46:83" x14ac:dyDescent="0.15">
      <c r="AT2010" s="24"/>
      <c r="AU2010" s="24"/>
      <c r="AV2010" s="24"/>
      <c r="AW2010" s="24"/>
      <c r="AX2010" s="24"/>
      <c r="AY2010" s="24"/>
      <c r="AZ2010" s="24"/>
      <c r="BA2010" s="24"/>
      <c r="BB2010" s="24"/>
      <c r="BC2010" s="24"/>
      <c r="BD2010" s="24"/>
      <c r="BE2010" s="24"/>
      <c r="BF2010" s="24"/>
      <c r="BG2010" s="24"/>
      <c r="BH2010" s="24"/>
      <c r="BI2010" s="24"/>
      <c r="BJ2010" s="24"/>
      <c r="BK2010" s="24"/>
      <c r="BL2010" s="24"/>
      <c r="BM2010" s="24"/>
      <c r="BN2010" s="24"/>
      <c r="BO2010" s="24"/>
      <c r="BP2010" s="24"/>
      <c r="BQ2010" s="24"/>
      <c r="BR2010" s="24"/>
      <c r="BS2010" s="24"/>
      <c r="BT2010" s="24"/>
      <c r="BU2010" s="24"/>
      <c r="BV2010" s="24"/>
      <c r="BW2010" s="24"/>
      <c r="BX2010" s="24"/>
      <c r="BY2010" s="24"/>
      <c r="BZ2010" s="24"/>
      <c r="CA2010" s="24"/>
      <c r="CB2010" s="24"/>
      <c r="CC2010" s="24"/>
      <c r="CD2010" s="24"/>
      <c r="CE2010" s="24"/>
    </row>
    <row r="2011" spans="46:83" x14ac:dyDescent="0.15">
      <c r="AT2011" s="24"/>
      <c r="AU2011" s="24"/>
      <c r="AV2011" s="24"/>
      <c r="AW2011" s="24"/>
      <c r="AX2011" s="24"/>
      <c r="AY2011" s="24"/>
      <c r="AZ2011" s="24"/>
      <c r="BA2011" s="24"/>
      <c r="BB2011" s="24"/>
      <c r="BC2011" s="24"/>
      <c r="BD2011" s="24"/>
      <c r="BE2011" s="24"/>
      <c r="BF2011" s="24"/>
      <c r="BG2011" s="24"/>
      <c r="BH2011" s="24"/>
      <c r="BI2011" s="24"/>
      <c r="BJ2011" s="24"/>
      <c r="BK2011" s="24"/>
      <c r="BL2011" s="24"/>
      <c r="BM2011" s="24"/>
      <c r="BN2011" s="24"/>
      <c r="BO2011" s="24"/>
      <c r="BP2011" s="24"/>
      <c r="BQ2011" s="24"/>
      <c r="BR2011" s="24"/>
      <c r="BS2011" s="24"/>
      <c r="BT2011" s="24"/>
      <c r="BU2011" s="24"/>
      <c r="BV2011" s="24"/>
      <c r="BW2011" s="24"/>
      <c r="BX2011" s="24"/>
      <c r="BY2011" s="24"/>
      <c r="BZ2011" s="24"/>
      <c r="CA2011" s="24"/>
      <c r="CB2011" s="24"/>
      <c r="CC2011" s="24"/>
      <c r="CD2011" s="24"/>
      <c r="CE2011" s="24"/>
    </row>
    <row r="2012" spans="46:83" x14ac:dyDescent="0.15">
      <c r="AT2012" s="24"/>
      <c r="AU2012" s="24"/>
      <c r="AV2012" s="24"/>
      <c r="AW2012" s="24"/>
      <c r="AX2012" s="24"/>
      <c r="AY2012" s="24"/>
      <c r="AZ2012" s="24"/>
      <c r="BA2012" s="24"/>
      <c r="BB2012" s="24"/>
      <c r="BC2012" s="24"/>
      <c r="BD2012" s="24"/>
      <c r="BE2012" s="24"/>
      <c r="BF2012" s="24"/>
      <c r="BG2012" s="24"/>
      <c r="BH2012" s="24"/>
      <c r="BI2012" s="24"/>
      <c r="BJ2012" s="24"/>
      <c r="BK2012" s="24"/>
      <c r="BL2012" s="24"/>
      <c r="BM2012" s="24"/>
      <c r="BN2012" s="24"/>
      <c r="BO2012" s="24"/>
      <c r="BP2012" s="24"/>
      <c r="BQ2012" s="24"/>
      <c r="BR2012" s="24"/>
      <c r="BS2012" s="24"/>
      <c r="BT2012" s="24"/>
      <c r="BU2012" s="24"/>
      <c r="BV2012" s="24"/>
      <c r="BW2012" s="24"/>
      <c r="BX2012" s="24"/>
      <c r="BY2012" s="24"/>
      <c r="BZ2012" s="24"/>
      <c r="CA2012" s="24"/>
      <c r="CB2012" s="24"/>
      <c r="CC2012" s="24"/>
      <c r="CD2012" s="24"/>
      <c r="CE2012" s="24"/>
    </row>
    <row r="2013" spans="46:83" x14ac:dyDescent="0.15">
      <c r="AT2013" s="24"/>
      <c r="AU2013" s="24"/>
      <c r="AV2013" s="24"/>
      <c r="AW2013" s="24"/>
      <c r="AX2013" s="24"/>
      <c r="AY2013" s="24"/>
      <c r="AZ2013" s="24"/>
      <c r="BA2013" s="24"/>
      <c r="BB2013" s="24"/>
      <c r="BC2013" s="24"/>
      <c r="BD2013" s="24"/>
      <c r="BE2013" s="24"/>
      <c r="BF2013" s="24"/>
      <c r="BG2013" s="24"/>
      <c r="BH2013" s="24"/>
      <c r="BI2013" s="24"/>
      <c r="BJ2013" s="24"/>
      <c r="BK2013" s="24"/>
      <c r="BL2013" s="24"/>
      <c r="BM2013" s="24"/>
      <c r="BN2013" s="24"/>
      <c r="BO2013" s="24"/>
      <c r="BP2013" s="24"/>
      <c r="BQ2013" s="24"/>
      <c r="BR2013" s="24"/>
      <c r="BS2013" s="24"/>
      <c r="BT2013" s="24"/>
      <c r="BU2013" s="24"/>
      <c r="BV2013" s="24"/>
      <c r="BW2013" s="24"/>
      <c r="BX2013" s="24"/>
      <c r="BY2013" s="24"/>
      <c r="BZ2013" s="24"/>
      <c r="CA2013" s="24"/>
      <c r="CB2013" s="24"/>
      <c r="CC2013" s="24"/>
      <c r="CD2013" s="24"/>
      <c r="CE2013" s="24"/>
    </row>
    <row r="2014" spans="46:83" x14ac:dyDescent="0.15">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row>
    <row r="2015" spans="46:83" x14ac:dyDescent="0.15">
      <c r="AT2015" s="24"/>
      <c r="AU2015" s="24"/>
      <c r="AV2015" s="24"/>
      <c r="AW2015" s="24"/>
      <c r="AX2015" s="24"/>
      <c r="AY2015" s="24"/>
      <c r="AZ2015" s="24"/>
      <c r="BA2015" s="24"/>
      <c r="BB2015" s="24"/>
      <c r="BC2015" s="24"/>
      <c r="BD2015" s="24"/>
      <c r="BE2015" s="24"/>
      <c r="BF2015" s="24"/>
      <c r="BG2015" s="24"/>
      <c r="BH2015" s="24"/>
      <c r="BI2015" s="24"/>
      <c r="BJ2015" s="24"/>
      <c r="BK2015" s="24"/>
      <c r="BL2015" s="24"/>
      <c r="BM2015" s="24"/>
      <c r="BN2015" s="24"/>
      <c r="BO2015" s="24"/>
      <c r="BP2015" s="24"/>
      <c r="BQ2015" s="24"/>
      <c r="BR2015" s="24"/>
      <c r="BS2015" s="24"/>
      <c r="BT2015" s="24"/>
      <c r="BU2015" s="24"/>
      <c r="BV2015" s="24"/>
      <c r="BW2015" s="24"/>
      <c r="BX2015" s="24"/>
      <c r="BY2015" s="24"/>
      <c r="BZ2015" s="24"/>
      <c r="CA2015" s="24"/>
      <c r="CB2015" s="24"/>
      <c r="CC2015" s="24"/>
      <c r="CD2015" s="24"/>
      <c r="CE2015" s="24"/>
    </row>
    <row r="2016" spans="46:83" x14ac:dyDescent="0.15">
      <c r="AT2016" s="24"/>
      <c r="AU2016" s="24"/>
      <c r="AV2016" s="24"/>
      <c r="AW2016" s="24"/>
      <c r="AX2016" s="24"/>
      <c r="AY2016" s="24"/>
      <c r="AZ2016" s="24"/>
      <c r="BA2016" s="24"/>
      <c r="BB2016" s="24"/>
      <c r="BC2016" s="24"/>
      <c r="BD2016" s="24"/>
      <c r="BE2016" s="24"/>
      <c r="BF2016" s="24"/>
      <c r="BG2016" s="24"/>
      <c r="BH2016" s="24"/>
      <c r="BI2016" s="24"/>
      <c r="BJ2016" s="24"/>
      <c r="BK2016" s="24"/>
      <c r="BL2016" s="24"/>
      <c r="BM2016" s="24"/>
      <c r="BN2016" s="24"/>
      <c r="BO2016" s="24"/>
      <c r="BP2016" s="24"/>
      <c r="BQ2016" s="24"/>
      <c r="BR2016" s="24"/>
      <c r="BS2016" s="24"/>
      <c r="BT2016" s="24"/>
      <c r="BU2016" s="24"/>
      <c r="BV2016" s="24"/>
      <c r="BW2016" s="24"/>
      <c r="BX2016" s="24"/>
      <c r="BY2016" s="24"/>
      <c r="BZ2016" s="24"/>
      <c r="CA2016" s="24"/>
      <c r="CB2016" s="24"/>
      <c r="CC2016" s="24"/>
      <c r="CD2016" s="24"/>
      <c r="CE2016" s="24"/>
    </row>
    <row r="2017" spans="46:83" x14ac:dyDescent="0.15">
      <c r="AT2017" s="24"/>
      <c r="AU2017" s="24"/>
      <c r="AV2017" s="24"/>
      <c r="AW2017" s="24"/>
      <c r="AX2017" s="24"/>
      <c r="AY2017" s="24"/>
      <c r="AZ2017" s="24"/>
      <c r="BA2017" s="24"/>
      <c r="BB2017" s="24"/>
      <c r="BC2017" s="24"/>
      <c r="BD2017" s="24"/>
      <c r="BE2017" s="24"/>
      <c r="BF2017" s="24"/>
      <c r="BG2017" s="24"/>
      <c r="BH2017" s="24"/>
      <c r="BI2017" s="24"/>
      <c r="BJ2017" s="24"/>
      <c r="BK2017" s="24"/>
      <c r="BL2017" s="24"/>
      <c r="BM2017" s="24"/>
      <c r="BN2017" s="24"/>
      <c r="BO2017" s="24"/>
      <c r="BP2017" s="24"/>
      <c r="BQ2017" s="24"/>
      <c r="BR2017" s="24"/>
      <c r="BS2017" s="24"/>
      <c r="BT2017" s="24"/>
      <c r="BU2017" s="24"/>
      <c r="BV2017" s="24"/>
      <c r="BW2017" s="24"/>
      <c r="BX2017" s="24"/>
      <c r="BY2017" s="24"/>
      <c r="BZ2017" s="24"/>
      <c r="CA2017" s="24"/>
      <c r="CB2017" s="24"/>
      <c r="CC2017" s="24"/>
      <c r="CD2017" s="24"/>
      <c r="CE2017" s="24"/>
    </row>
    <row r="2018" spans="46:83" x14ac:dyDescent="0.15">
      <c r="AT2018" s="24"/>
      <c r="AU2018" s="24"/>
      <c r="AV2018" s="24"/>
      <c r="AW2018" s="24"/>
      <c r="AX2018" s="24"/>
      <c r="AY2018" s="24"/>
      <c r="AZ2018" s="24"/>
      <c r="BA2018" s="24"/>
      <c r="BB2018" s="24"/>
      <c r="BC2018" s="24"/>
      <c r="BD2018" s="24"/>
      <c r="BE2018" s="24"/>
      <c r="BF2018" s="24"/>
      <c r="BG2018" s="24"/>
      <c r="BH2018" s="24"/>
      <c r="BI2018" s="24"/>
      <c r="BJ2018" s="24"/>
      <c r="BK2018" s="24"/>
      <c r="BL2018" s="24"/>
      <c r="BM2018" s="24"/>
      <c r="BN2018" s="24"/>
      <c r="BO2018" s="24"/>
      <c r="BP2018" s="24"/>
      <c r="BQ2018" s="24"/>
      <c r="BR2018" s="24"/>
      <c r="BS2018" s="24"/>
      <c r="BT2018" s="24"/>
      <c r="BU2018" s="24"/>
      <c r="BV2018" s="24"/>
      <c r="BW2018" s="24"/>
      <c r="BX2018" s="24"/>
      <c r="BY2018" s="24"/>
      <c r="BZ2018" s="24"/>
      <c r="CA2018" s="24"/>
      <c r="CB2018" s="24"/>
      <c r="CC2018" s="24"/>
      <c r="CD2018" s="24"/>
      <c r="CE2018" s="24"/>
    </row>
    <row r="2019" spans="46:83" x14ac:dyDescent="0.15">
      <c r="AT2019" s="24"/>
      <c r="AU2019" s="24"/>
      <c r="AV2019" s="24"/>
      <c r="AW2019" s="24"/>
      <c r="AX2019" s="24"/>
      <c r="AY2019" s="24"/>
      <c r="AZ2019" s="24"/>
      <c r="BA2019" s="24"/>
      <c r="BB2019" s="24"/>
      <c r="BC2019" s="24"/>
      <c r="BD2019" s="24"/>
      <c r="BE2019" s="24"/>
      <c r="BF2019" s="24"/>
      <c r="BG2019" s="24"/>
      <c r="BH2019" s="24"/>
      <c r="BI2019" s="24"/>
      <c r="BJ2019" s="24"/>
      <c r="BK2019" s="24"/>
      <c r="BL2019" s="24"/>
      <c r="BM2019" s="24"/>
      <c r="BN2019" s="24"/>
      <c r="BO2019" s="24"/>
      <c r="BP2019" s="24"/>
      <c r="BQ2019" s="24"/>
      <c r="BR2019" s="24"/>
      <c r="BS2019" s="24"/>
      <c r="BT2019" s="24"/>
      <c r="BU2019" s="24"/>
      <c r="BV2019" s="24"/>
      <c r="BW2019" s="24"/>
      <c r="BX2019" s="24"/>
      <c r="BY2019" s="24"/>
      <c r="BZ2019" s="24"/>
      <c r="CA2019" s="24"/>
      <c r="CB2019" s="24"/>
      <c r="CC2019" s="24"/>
      <c r="CD2019" s="24"/>
      <c r="CE2019" s="24"/>
    </row>
    <row r="2020" spans="46:83" x14ac:dyDescent="0.15">
      <c r="AT2020" s="24"/>
      <c r="AU2020" s="24"/>
      <c r="AV2020" s="24"/>
      <c r="AW2020" s="24"/>
      <c r="AX2020" s="24"/>
      <c r="AY2020" s="24"/>
      <c r="AZ2020" s="24"/>
      <c r="BA2020" s="24"/>
      <c r="BB2020" s="24"/>
      <c r="BC2020" s="24"/>
      <c r="BD2020" s="24"/>
      <c r="BE2020" s="24"/>
      <c r="BF2020" s="24"/>
      <c r="BG2020" s="24"/>
      <c r="BH2020" s="24"/>
      <c r="BI2020" s="24"/>
      <c r="BJ2020" s="24"/>
      <c r="BK2020" s="24"/>
      <c r="BL2020" s="24"/>
      <c r="BM2020" s="24"/>
      <c r="BN2020" s="24"/>
      <c r="BO2020" s="24"/>
      <c r="BP2020" s="24"/>
      <c r="BQ2020" s="24"/>
      <c r="BR2020" s="24"/>
      <c r="BS2020" s="24"/>
      <c r="BT2020" s="24"/>
      <c r="BU2020" s="24"/>
      <c r="BV2020" s="24"/>
      <c r="BW2020" s="24"/>
      <c r="BX2020" s="24"/>
      <c r="BY2020" s="24"/>
      <c r="BZ2020" s="24"/>
      <c r="CA2020" s="24"/>
      <c r="CB2020" s="24"/>
      <c r="CC2020" s="24"/>
      <c r="CD2020" s="24"/>
      <c r="CE2020" s="24"/>
    </row>
    <row r="2021" spans="46:83" x14ac:dyDescent="0.15">
      <c r="AT2021" s="24"/>
      <c r="AU2021" s="24"/>
      <c r="AV2021" s="24"/>
      <c r="AW2021" s="24"/>
      <c r="AX2021" s="24"/>
      <c r="AY2021" s="24"/>
      <c r="AZ2021" s="24"/>
      <c r="BA2021" s="24"/>
      <c r="BB2021" s="24"/>
      <c r="BC2021" s="24"/>
      <c r="BD2021" s="24"/>
      <c r="BE2021" s="24"/>
      <c r="BF2021" s="24"/>
      <c r="BG2021" s="24"/>
      <c r="BH2021" s="24"/>
      <c r="BI2021" s="24"/>
      <c r="BJ2021" s="24"/>
      <c r="BK2021" s="24"/>
      <c r="BL2021" s="24"/>
      <c r="BM2021" s="24"/>
      <c r="BN2021" s="24"/>
      <c r="BO2021" s="24"/>
      <c r="BP2021" s="24"/>
      <c r="BQ2021" s="24"/>
      <c r="BR2021" s="24"/>
      <c r="BS2021" s="24"/>
      <c r="BT2021" s="24"/>
      <c r="BU2021" s="24"/>
      <c r="BV2021" s="24"/>
      <c r="BW2021" s="24"/>
      <c r="BX2021" s="24"/>
      <c r="BY2021" s="24"/>
      <c r="BZ2021" s="24"/>
      <c r="CA2021" s="24"/>
      <c r="CB2021" s="24"/>
      <c r="CC2021" s="24"/>
      <c r="CD2021" s="24"/>
      <c r="CE2021" s="24"/>
    </row>
    <row r="2022" spans="46:83" x14ac:dyDescent="0.15">
      <c r="AT2022" s="24"/>
      <c r="AU2022" s="24"/>
      <c r="AV2022" s="24"/>
      <c r="AW2022" s="24"/>
      <c r="AX2022" s="24"/>
      <c r="AY2022" s="24"/>
      <c r="AZ2022" s="24"/>
      <c r="BA2022" s="24"/>
      <c r="BB2022" s="24"/>
      <c r="BC2022" s="24"/>
      <c r="BD2022" s="24"/>
      <c r="BE2022" s="24"/>
      <c r="BF2022" s="24"/>
      <c r="BG2022" s="24"/>
      <c r="BH2022" s="24"/>
      <c r="BI2022" s="24"/>
      <c r="BJ2022" s="24"/>
      <c r="BK2022" s="24"/>
      <c r="BL2022" s="24"/>
      <c r="BM2022" s="24"/>
      <c r="BN2022" s="24"/>
      <c r="BO2022" s="24"/>
      <c r="BP2022" s="24"/>
      <c r="BQ2022" s="24"/>
      <c r="BR2022" s="24"/>
      <c r="BS2022" s="24"/>
      <c r="BT2022" s="24"/>
      <c r="BU2022" s="24"/>
      <c r="BV2022" s="24"/>
      <c r="BW2022" s="24"/>
      <c r="BX2022" s="24"/>
      <c r="BY2022" s="24"/>
      <c r="BZ2022" s="24"/>
      <c r="CA2022" s="24"/>
      <c r="CB2022" s="24"/>
      <c r="CC2022" s="24"/>
      <c r="CD2022" s="24"/>
      <c r="CE2022" s="24"/>
    </row>
    <row r="2023" spans="46:83" x14ac:dyDescent="0.15">
      <c r="AT2023" s="24"/>
      <c r="AU2023" s="24"/>
      <c r="AV2023" s="24"/>
      <c r="AW2023" s="24"/>
      <c r="AX2023" s="24"/>
      <c r="AY2023" s="24"/>
      <c r="AZ2023" s="24"/>
      <c r="BA2023" s="24"/>
      <c r="BB2023" s="24"/>
      <c r="BC2023" s="24"/>
      <c r="BD2023" s="24"/>
      <c r="BE2023" s="24"/>
      <c r="BF2023" s="24"/>
      <c r="BG2023" s="24"/>
      <c r="BH2023" s="24"/>
      <c r="BI2023" s="24"/>
      <c r="BJ2023" s="24"/>
      <c r="BK2023" s="24"/>
      <c r="BL2023" s="24"/>
      <c r="BM2023" s="24"/>
      <c r="BN2023" s="24"/>
      <c r="BO2023" s="24"/>
      <c r="BP2023" s="24"/>
      <c r="BQ2023" s="24"/>
      <c r="BR2023" s="24"/>
      <c r="BS2023" s="24"/>
      <c r="BT2023" s="24"/>
      <c r="BU2023" s="24"/>
      <c r="BV2023" s="24"/>
      <c r="BW2023" s="24"/>
      <c r="BX2023" s="24"/>
      <c r="BY2023" s="24"/>
      <c r="BZ2023" s="24"/>
      <c r="CA2023" s="24"/>
      <c r="CB2023" s="24"/>
      <c r="CC2023" s="24"/>
      <c r="CD2023" s="24"/>
      <c r="CE2023" s="24"/>
    </row>
    <row r="2024" spans="46:83" x14ac:dyDescent="0.15">
      <c r="AT2024" s="24"/>
      <c r="AU2024" s="24"/>
      <c r="AV2024" s="24"/>
      <c r="AW2024" s="24"/>
      <c r="AX2024" s="24"/>
      <c r="AY2024" s="24"/>
      <c r="AZ2024" s="24"/>
      <c r="BA2024" s="24"/>
      <c r="BB2024" s="24"/>
      <c r="BC2024" s="24"/>
      <c r="BD2024" s="24"/>
      <c r="BE2024" s="24"/>
      <c r="BF2024" s="24"/>
      <c r="BG2024" s="24"/>
      <c r="BH2024" s="24"/>
      <c r="BI2024" s="24"/>
      <c r="BJ2024" s="24"/>
      <c r="BK2024" s="24"/>
      <c r="BL2024" s="24"/>
      <c r="BM2024" s="24"/>
      <c r="BN2024" s="24"/>
      <c r="BO2024" s="24"/>
      <c r="BP2024" s="24"/>
      <c r="BQ2024" s="24"/>
      <c r="BR2024" s="24"/>
      <c r="BS2024" s="24"/>
      <c r="BT2024" s="24"/>
      <c r="BU2024" s="24"/>
      <c r="BV2024" s="24"/>
      <c r="BW2024" s="24"/>
      <c r="BX2024" s="24"/>
      <c r="BY2024" s="24"/>
      <c r="BZ2024" s="24"/>
      <c r="CA2024" s="24"/>
      <c r="CB2024" s="24"/>
      <c r="CC2024" s="24"/>
      <c r="CD2024" s="24"/>
      <c r="CE2024" s="24"/>
    </row>
    <row r="2025" spans="46:83" x14ac:dyDescent="0.15">
      <c r="AT2025" s="24"/>
      <c r="AU2025" s="24"/>
      <c r="AV2025" s="24"/>
      <c r="AW2025" s="24"/>
      <c r="AX2025" s="24"/>
      <c r="AY2025" s="24"/>
      <c r="AZ2025" s="24"/>
      <c r="BA2025" s="24"/>
      <c r="BB2025" s="24"/>
      <c r="BC2025" s="24"/>
      <c r="BD2025" s="24"/>
      <c r="BE2025" s="24"/>
      <c r="BF2025" s="24"/>
      <c r="BG2025" s="24"/>
      <c r="BH2025" s="24"/>
      <c r="BI2025" s="24"/>
      <c r="BJ2025" s="24"/>
      <c r="BK2025" s="24"/>
      <c r="BL2025" s="24"/>
      <c r="BM2025" s="24"/>
      <c r="BN2025" s="24"/>
      <c r="BO2025" s="24"/>
      <c r="BP2025" s="24"/>
      <c r="BQ2025" s="24"/>
      <c r="BR2025" s="24"/>
      <c r="BS2025" s="24"/>
      <c r="BT2025" s="24"/>
      <c r="BU2025" s="24"/>
      <c r="BV2025" s="24"/>
      <c r="BW2025" s="24"/>
      <c r="BX2025" s="24"/>
      <c r="BY2025" s="24"/>
      <c r="BZ2025" s="24"/>
      <c r="CA2025" s="24"/>
      <c r="CB2025" s="24"/>
      <c r="CC2025" s="24"/>
      <c r="CD2025" s="24"/>
      <c r="CE2025" s="24"/>
    </row>
    <row r="2026" spans="46:83" x14ac:dyDescent="0.15">
      <c r="AT2026" s="24"/>
      <c r="AU2026" s="24"/>
      <c r="AV2026" s="24"/>
      <c r="AW2026" s="24"/>
      <c r="AX2026" s="24"/>
      <c r="AY2026" s="24"/>
      <c r="AZ2026" s="24"/>
      <c r="BA2026" s="24"/>
      <c r="BB2026" s="24"/>
      <c r="BC2026" s="24"/>
      <c r="BD2026" s="24"/>
      <c r="BE2026" s="24"/>
      <c r="BF2026" s="24"/>
      <c r="BG2026" s="24"/>
      <c r="BH2026" s="24"/>
      <c r="BI2026" s="24"/>
      <c r="BJ2026" s="24"/>
      <c r="BK2026" s="24"/>
      <c r="BL2026" s="24"/>
      <c r="BM2026" s="24"/>
      <c r="BN2026" s="24"/>
      <c r="BO2026" s="24"/>
      <c r="BP2026" s="24"/>
      <c r="BQ2026" s="24"/>
      <c r="BR2026" s="24"/>
      <c r="BS2026" s="24"/>
      <c r="BT2026" s="24"/>
      <c r="BU2026" s="24"/>
      <c r="BV2026" s="24"/>
      <c r="BW2026" s="24"/>
      <c r="BX2026" s="24"/>
      <c r="BY2026" s="24"/>
      <c r="BZ2026" s="24"/>
      <c r="CA2026" s="24"/>
      <c r="CB2026" s="24"/>
      <c r="CC2026" s="24"/>
      <c r="CD2026" s="24"/>
      <c r="CE2026" s="24"/>
    </row>
    <row r="2027" spans="46:83" x14ac:dyDescent="0.15">
      <c r="AT2027" s="24"/>
      <c r="AU2027" s="24"/>
      <c r="AV2027" s="24"/>
      <c r="AW2027" s="24"/>
      <c r="AX2027" s="24"/>
      <c r="AY2027" s="24"/>
      <c r="AZ2027" s="24"/>
      <c r="BA2027" s="24"/>
      <c r="BB2027" s="24"/>
      <c r="BC2027" s="24"/>
      <c r="BD2027" s="24"/>
      <c r="BE2027" s="24"/>
      <c r="BF2027" s="24"/>
      <c r="BG2027" s="24"/>
      <c r="BH2027" s="24"/>
      <c r="BI2027" s="24"/>
      <c r="BJ2027" s="24"/>
      <c r="BK2027" s="24"/>
      <c r="BL2027" s="24"/>
      <c r="BM2027" s="24"/>
      <c r="BN2027" s="24"/>
      <c r="BO2027" s="24"/>
      <c r="BP2027" s="24"/>
      <c r="BQ2027" s="24"/>
      <c r="BR2027" s="24"/>
      <c r="BS2027" s="24"/>
      <c r="BT2027" s="24"/>
      <c r="BU2027" s="24"/>
      <c r="BV2027" s="24"/>
      <c r="BW2027" s="24"/>
      <c r="BX2027" s="24"/>
      <c r="BY2027" s="24"/>
      <c r="BZ2027" s="24"/>
      <c r="CA2027" s="24"/>
      <c r="CB2027" s="24"/>
      <c r="CC2027" s="24"/>
      <c r="CD2027" s="24"/>
      <c r="CE2027" s="24"/>
    </row>
    <row r="2028" spans="46:83" x14ac:dyDescent="0.15">
      <c r="AT2028" s="24"/>
      <c r="AU2028" s="24"/>
      <c r="AV2028" s="24"/>
      <c r="AW2028" s="24"/>
      <c r="AX2028" s="24"/>
      <c r="AY2028" s="24"/>
      <c r="AZ2028" s="24"/>
      <c r="BA2028" s="24"/>
      <c r="BB2028" s="24"/>
      <c r="BC2028" s="24"/>
      <c r="BD2028" s="24"/>
      <c r="BE2028" s="24"/>
      <c r="BF2028" s="24"/>
      <c r="BG2028" s="24"/>
      <c r="BH2028" s="24"/>
      <c r="BI2028" s="24"/>
      <c r="BJ2028" s="24"/>
      <c r="BK2028" s="24"/>
      <c r="BL2028" s="24"/>
      <c r="BM2028" s="24"/>
      <c r="BN2028" s="24"/>
      <c r="BO2028" s="24"/>
      <c r="BP2028" s="24"/>
      <c r="BQ2028" s="24"/>
      <c r="BR2028" s="24"/>
      <c r="BS2028" s="24"/>
      <c r="BT2028" s="24"/>
      <c r="BU2028" s="24"/>
      <c r="BV2028" s="24"/>
      <c r="BW2028" s="24"/>
      <c r="BX2028" s="24"/>
      <c r="BY2028" s="24"/>
      <c r="BZ2028" s="24"/>
      <c r="CA2028" s="24"/>
      <c r="CB2028" s="24"/>
      <c r="CC2028" s="24"/>
      <c r="CD2028" s="24"/>
      <c r="CE2028" s="24"/>
    </row>
    <row r="2029" spans="46:83" x14ac:dyDescent="0.15">
      <c r="AT2029" s="24"/>
      <c r="AU2029" s="24"/>
      <c r="AV2029" s="24"/>
      <c r="AW2029" s="24"/>
      <c r="AX2029" s="24"/>
      <c r="AY2029" s="24"/>
      <c r="AZ2029" s="24"/>
      <c r="BA2029" s="24"/>
      <c r="BB2029" s="24"/>
      <c r="BC2029" s="24"/>
      <c r="BD2029" s="24"/>
      <c r="BE2029" s="24"/>
      <c r="BF2029" s="24"/>
      <c r="BG2029" s="24"/>
      <c r="BH2029" s="24"/>
      <c r="BI2029" s="24"/>
      <c r="BJ2029" s="24"/>
      <c r="BK2029" s="24"/>
      <c r="BL2029" s="24"/>
      <c r="BM2029" s="24"/>
      <c r="BN2029" s="24"/>
      <c r="BO2029" s="24"/>
      <c r="BP2029" s="24"/>
      <c r="BQ2029" s="24"/>
      <c r="BR2029" s="24"/>
      <c r="BS2029" s="24"/>
      <c r="BT2029" s="24"/>
      <c r="BU2029" s="24"/>
      <c r="BV2029" s="24"/>
      <c r="BW2029" s="24"/>
      <c r="BX2029" s="24"/>
      <c r="BY2029" s="24"/>
      <c r="BZ2029" s="24"/>
      <c r="CA2029" s="24"/>
      <c r="CB2029" s="24"/>
      <c r="CC2029" s="24"/>
      <c r="CD2029" s="24"/>
      <c r="CE2029" s="24"/>
    </row>
    <row r="2030" spans="46:83" x14ac:dyDescent="0.15">
      <c r="AT2030" s="24"/>
      <c r="AU2030" s="24"/>
      <c r="AV2030" s="24"/>
      <c r="AW2030" s="24"/>
      <c r="AX2030" s="24"/>
      <c r="AY2030" s="24"/>
      <c r="AZ2030" s="24"/>
      <c r="BA2030" s="24"/>
      <c r="BB2030" s="24"/>
      <c r="BC2030" s="24"/>
      <c r="BD2030" s="24"/>
      <c r="BE2030" s="24"/>
      <c r="BF2030" s="24"/>
      <c r="BG2030" s="24"/>
      <c r="BH2030" s="24"/>
      <c r="BI2030" s="24"/>
      <c r="BJ2030" s="24"/>
      <c r="BK2030" s="24"/>
      <c r="BL2030" s="24"/>
      <c r="BM2030" s="24"/>
      <c r="BN2030" s="24"/>
      <c r="BO2030" s="24"/>
      <c r="BP2030" s="24"/>
      <c r="BQ2030" s="24"/>
      <c r="BR2030" s="24"/>
      <c r="BS2030" s="24"/>
      <c r="BT2030" s="24"/>
      <c r="BU2030" s="24"/>
      <c r="BV2030" s="24"/>
      <c r="BW2030" s="24"/>
      <c r="BX2030" s="24"/>
      <c r="BY2030" s="24"/>
      <c r="BZ2030" s="24"/>
      <c r="CA2030" s="24"/>
      <c r="CB2030" s="24"/>
      <c r="CC2030" s="24"/>
      <c r="CD2030" s="24"/>
      <c r="CE2030" s="24"/>
    </row>
    <row r="2031" spans="46:83" x14ac:dyDescent="0.15">
      <c r="AT2031" s="24"/>
      <c r="AU2031" s="24"/>
      <c r="AV2031" s="24"/>
      <c r="AW2031" s="24"/>
      <c r="AX2031" s="24"/>
      <c r="AY2031" s="24"/>
      <c r="AZ2031" s="24"/>
      <c r="BA2031" s="24"/>
      <c r="BB2031" s="24"/>
      <c r="BC2031" s="24"/>
      <c r="BD2031" s="24"/>
      <c r="BE2031" s="24"/>
      <c r="BF2031" s="24"/>
      <c r="BG2031" s="24"/>
      <c r="BH2031" s="24"/>
      <c r="BI2031" s="24"/>
      <c r="BJ2031" s="24"/>
      <c r="BK2031" s="24"/>
      <c r="BL2031" s="24"/>
      <c r="BM2031" s="24"/>
      <c r="BN2031" s="24"/>
      <c r="BO2031" s="24"/>
      <c r="BP2031" s="24"/>
      <c r="BQ2031" s="24"/>
      <c r="BR2031" s="24"/>
      <c r="BS2031" s="24"/>
      <c r="BT2031" s="24"/>
      <c r="BU2031" s="24"/>
      <c r="BV2031" s="24"/>
      <c r="BW2031" s="24"/>
      <c r="BX2031" s="24"/>
      <c r="BY2031" s="24"/>
      <c r="BZ2031" s="24"/>
      <c r="CA2031" s="24"/>
      <c r="CB2031" s="24"/>
      <c r="CC2031" s="24"/>
      <c r="CD2031" s="24"/>
      <c r="CE2031" s="24"/>
    </row>
    <row r="2032" spans="46:83" x14ac:dyDescent="0.15">
      <c r="AT2032" s="24"/>
      <c r="AU2032" s="24"/>
      <c r="AV2032" s="24"/>
      <c r="AW2032" s="24"/>
      <c r="AX2032" s="24"/>
      <c r="AY2032" s="24"/>
      <c r="AZ2032" s="24"/>
      <c r="BA2032" s="24"/>
      <c r="BB2032" s="24"/>
      <c r="BC2032" s="24"/>
      <c r="BD2032" s="24"/>
      <c r="BE2032" s="24"/>
      <c r="BF2032" s="24"/>
      <c r="BG2032" s="24"/>
      <c r="BH2032" s="24"/>
      <c r="BI2032" s="24"/>
      <c r="BJ2032" s="24"/>
      <c r="BK2032" s="24"/>
      <c r="BL2032" s="24"/>
      <c r="BM2032" s="24"/>
      <c r="BN2032" s="24"/>
      <c r="BO2032" s="24"/>
      <c r="BP2032" s="24"/>
      <c r="BQ2032" s="24"/>
      <c r="BR2032" s="24"/>
      <c r="BS2032" s="24"/>
      <c r="BT2032" s="24"/>
      <c r="BU2032" s="24"/>
      <c r="BV2032" s="24"/>
      <c r="BW2032" s="24"/>
      <c r="BX2032" s="24"/>
      <c r="BY2032" s="24"/>
      <c r="BZ2032" s="24"/>
      <c r="CA2032" s="24"/>
      <c r="CB2032" s="24"/>
      <c r="CC2032" s="24"/>
      <c r="CD2032" s="24"/>
      <c r="CE2032" s="24"/>
    </row>
    <row r="2033" spans="46:83" x14ac:dyDescent="0.15">
      <c r="AT2033" s="24"/>
      <c r="AU2033" s="24"/>
      <c r="AV2033" s="24"/>
      <c r="AW2033" s="24"/>
      <c r="AX2033" s="24"/>
      <c r="AY2033" s="24"/>
      <c r="AZ2033" s="24"/>
      <c r="BA2033" s="24"/>
      <c r="BB2033" s="24"/>
      <c r="BC2033" s="24"/>
      <c r="BD2033" s="24"/>
      <c r="BE2033" s="24"/>
      <c r="BF2033" s="24"/>
      <c r="BG2033" s="24"/>
      <c r="BH2033" s="24"/>
      <c r="BI2033" s="24"/>
      <c r="BJ2033" s="24"/>
      <c r="BK2033" s="24"/>
      <c r="BL2033" s="24"/>
      <c r="BM2033" s="24"/>
      <c r="BN2033" s="24"/>
      <c r="BO2033" s="24"/>
      <c r="BP2033" s="24"/>
      <c r="BQ2033" s="24"/>
      <c r="BR2033" s="24"/>
      <c r="BS2033" s="24"/>
      <c r="BT2033" s="24"/>
      <c r="BU2033" s="24"/>
      <c r="BV2033" s="24"/>
      <c r="BW2033" s="24"/>
      <c r="BX2033" s="24"/>
      <c r="BY2033" s="24"/>
      <c r="BZ2033" s="24"/>
      <c r="CA2033" s="24"/>
      <c r="CB2033" s="24"/>
      <c r="CC2033" s="24"/>
      <c r="CD2033" s="24"/>
      <c r="CE2033" s="24"/>
    </row>
    <row r="2034" spans="46:83" x14ac:dyDescent="0.15">
      <c r="AT2034" s="24"/>
      <c r="AU2034" s="24"/>
      <c r="AV2034" s="24"/>
      <c r="AW2034" s="24"/>
      <c r="AX2034" s="24"/>
      <c r="AY2034" s="24"/>
      <c r="AZ2034" s="24"/>
      <c r="BA2034" s="24"/>
      <c r="BB2034" s="24"/>
      <c r="BC2034" s="24"/>
      <c r="BD2034" s="24"/>
      <c r="BE2034" s="24"/>
      <c r="BF2034" s="24"/>
      <c r="BG2034" s="24"/>
      <c r="BH2034" s="24"/>
      <c r="BI2034" s="24"/>
      <c r="BJ2034" s="24"/>
      <c r="BK2034" s="24"/>
      <c r="BL2034" s="24"/>
      <c r="BM2034" s="24"/>
      <c r="BN2034" s="24"/>
      <c r="BO2034" s="24"/>
      <c r="BP2034" s="24"/>
      <c r="BQ2034" s="24"/>
      <c r="BR2034" s="24"/>
      <c r="BS2034" s="24"/>
      <c r="BT2034" s="24"/>
      <c r="BU2034" s="24"/>
      <c r="BV2034" s="24"/>
      <c r="BW2034" s="24"/>
      <c r="BX2034" s="24"/>
      <c r="BY2034" s="24"/>
      <c r="BZ2034" s="24"/>
      <c r="CA2034" s="24"/>
      <c r="CB2034" s="24"/>
      <c r="CC2034" s="24"/>
      <c r="CD2034" s="24"/>
      <c r="CE2034" s="24"/>
    </row>
    <row r="2035" spans="46:83" x14ac:dyDescent="0.15">
      <c r="AT2035" s="24"/>
      <c r="AU2035" s="24"/>
      <c r="AV2035" s="24"/>
      <c r="AW2035" s="24"/>
      <c r="AX2035" s="24"/>
      <c r="AY2035" s="24"/>
      <c r="AZ2035" s="24"/>
      <c r="BA2035" s="24"/>
      <c r="BB2035" s="24"/>
      <c r="BC2035" s="24"/>
      <c r="BD2035" s="24"/>
      <c r="BE2035" s="24"/>
      <c r="BF2035" s="24"/>
      <c r="BG2035" s="24"/>
      <c r="BH2035" s="24"/>
      <c r="BI2035" s="24"/>
      <c r="BJ2035" s="24"/>
      <c r="BK2035" s="24"/>
      <c r="BL2035" s="24"/>
      <c r="BM2035" s="24"/>
      <c r="BN2035" s="24"/>
      <c r="BO2035" s="24"/>
      <c r="BP2035" s="24"/>
      <c r="BQ2035" s="24"/>
      <c r="BR2035" s="24"/>
      <c r="BS2035" s="24"/>
      <c r="BT2035" s="24"/>
      <c r="BU2035" s="24"/>
      <c r="BV2035" s="24"/>
      <c r="BW2035" s="24"/>
      <c r="BX2035" s="24"/>
      <c r="BY2035" s="24"/>
      <c r="BZ2035" s="24"/>
      <c r="CA2035" s="24"/>
      <c r="CB2035" s="24"/>
      <c r="CC2035" s="24"/>
      <c r="CD2035" s="24"/>
      <c r="CE2035" s="24"/>
    </row>
    <row r="2036" spans="46:83" x14ac:dyDescent="0.15">
      <c r="AT2036" s="24"/>
      <c r="AU2036" s="24"/>
      <c r="AV2036" s="24"/>
      <c r="AW2036" s="24"/>
      <c r="AX2036" s="24"/>
      <c r="AY2036" s="24"/>
      <c r="AZ2036" s="24"/>
      <c r="BA2036" s="24"/>
      <c r="BB2036" s="24"/>
      <c r="BC2036" s="24"/>
      <c r="BD2036" s="24"/>
      <c r="BE2036" s="24"/>
      <c r="BF2036" s="24"/>
      <c r="BG2036" s="24"/>
      <c r="BH2036" s="24"/>
      <c r="BI2036" s="24"/>
      <c r="BJ2036" s="24"/>
      <c r="BK2036" s="24"/>
      <c r="BL2036" s="24"/>
      <c r="BM2036" s="24"/>
      <c r="BN2036" s="24"/>
      <c r="BO2036" s="24"/>
      <c r="BP2036" s="24"/>
      <c r="BQ2036" s="24"/>
      <c r="BR2036" s="24"/>
      <c r="BS2036" s="24"/>
      <c r="BT2036" s="24"/>
      <c r="BU2036" s="24"/>
      <c r="BV2036" s="24"/>
      <c r="BW2036" s="24"/>
      <c r="BX2036" s="24"/>
      <c r="BY2036" s="24"/>
      <c r="BZ2036" s="24"/>
      <c r="CA2036" s="24"/>
      <c r="CB2036" s="24"/>
      <c r="CC2036" s="24"/>
      <c r="CD2036" s="24"/>
      <c r="CE2036" s="24"/>
    </row>
    <row r="2037" spans="46:83" x14ac:dyDescent="0.15">
      <c r="AT2037" s="24"/>
      <c r="AU2037" s="24"/>
      <c r="AV2037" s="24"/>
      <c r="AW2037" s="24"/>
      <c r="AX2037" s="24"/>
      <c r="AY2037" s="24"/>
      <c r="AZ2037" s="24"/>
      <c r="BA2037" s="24"/>
      <c r="BB2037" s="24"/>
      <c r="BC2037" s="24"/>
      <c r="BD2037" s="24"/>
      <c r="BE2037" s="24"/>
      <c r="BF2037" s="24"/>
      <c r="BG2037" s="24"/>
      <c r="BH2037" s="24"/>
      <c r="BI2037" s="24"/>
      <c r="BJ2037" s="24"/>
      <c r="BK2037" s="24"/>
      <c r="BL2037" s="24"/>
      <c r="BM2037" s="24"/>
      <c r="BN2037" s="24"/>
      <c r="BO2037" s="24"/>
      <c r="BP2037" s="24"/>
      <c r="BQ2037" s="24"/>
      <c r="BR2037" s="24"/>
      <c r="BS2037" s="24"/>
      <c r="BT2037" s="24"/>
      <c r="BU2037" s="24"/>
      <c r="BV2037" s="24"/>
      <c r="BW2037" s="24"/>
      <c r="BX2037" s="24"/>
      <c r="BY2037" s="24"/>
      <c r="BZ2037" s="24"/>
      <c r="CA2037" s="24"/>
      <c r="CB2037" s="24"/>
      <c r="CC2037" s="24"/>
      <c r="CD2037" s="24"/>
      <c r="CE2037" s="24"/>
    </row>
    <row r="2038" spans="46:83" x14ac:dyDescent="0.15">
      <c r="AT2038" s="24"/>
      <c r="AU2038" s="24"/>
      <c r="AV2038" s="24"/>
      <c r="AW2038" s="24"/>
      <c r="AX2038" s="24"/>
      <c r="AY2038" s="24"/>
      <c r="AZ2038" s="24"/>
      <c r="BA2038" s="24"/>
      <c r="BB2038" s="24"/>
      <c r="BC2038" s="24"/>
      <c r="BD2038" s="24"/>
      <c r="BE2038" s="24"/>
      <c r="BF2038" s="24"/>
      <c r="BG2038" s="24"/>
      <c r="BH2038" s="24"/>
      <c r="BI2038" s="24"/>
      <c r="BJ2038" s="24"/>
      <c r="BK2038" s="24"/>
      <c r="BL2038" s="24"/>
      <c r="BM2038" s="24"/>
      <c r="BN2038" s="24"/>
      <c r="BO2038" s="24"/>
      <c r="BP2038" s="24"/>
      <c r="BQ2038" s="24"/>
      <c r="BR2038" s="24"/>
      <c r="BS2038" s="24"/>
      <c r="BT2038" s="24"/>
      <c r="BU2038" s="24"/>
      <c r="BV2038" s="24"/>
      <c r="BW2038" s="24"/>
      <c r="BX2038" s="24"/>
      <c r="BY2038" s="24"/>
      <c r="BZ2038" s="24"/>
      <c r="CA2038" s="24"/>
      <c r="CB2038" s="24"/>
      <c r="CC2038" s="24"/>
      <c r="CD2038" s="24"/>
      <c r="CE2038" s="24"/>
    </row>
    <row r="2039" spans="46:83" x14ac:dyDescent="0.15">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row>
    <row r="2040" spans="46:83" x14ac:dyDescent="0.15">
      <c r="AT2040" s="24"/>
      <c r="AU2040" s="24"/>
      <c r="AV2040" s="24"/>
      <c r="AW2040" s="24"/>
      <c r="AX2040" s="24"/>
      <c r="AY2040" s="24"/>
      <c r="AZ2040" s="24"/>
      <c r="BA2040" s="24"/>
      <c r="BB2040" s="24"/>
      <c r="BC2040" s="24"/>
      <c r="BD2040" s="24"/>
      <c r="BE2040" s="24"/>
      <c r="BF2040" s="24"/>
      <c r="BG2040" s="24"/>
      <c r="BH2040" s="24"/>
      <c r="BI2040" s="24"/>
      <c r="BJ2040" s="24"/>
      <c r="BK2040" s="24"/>
      <c r="BL2040" s="24"/>
      <c r="BM2040" s="24"/>
      <c r="BN2040" s="24"/>
      <c r="BO2040" s="24"/>
      <c r="BP2040" s="24"/>
      <c r="BQ2040" s="24"/>
      <c r="BR2040" s="24"/>
      <c r="BS2040" s="24"/>
      <c r="BT2040" s="24"/>
      <c r="BU2040" s="24"/>
      <c r="BV2040" s="24"/>
      <c r="BW2040" s="24"/>
      <c r="BX2040" s="24"/>
      <c r="BY2040" s="24"/>
      <c r="BZ2040" s="24"/>
      <c r="CA2040" s="24"/>
      <c r="CB2040" s="24"/>
      <c r="CC2040" s="24"/>
      <c r="CD2040" s="24"/>
      <c r="CE2040" s="24"/>
    </row>
    <row r="2041" spans="46:83" x14ac:dyDescent="0.15">
      <c r="AT2041" s="24"/>
      <c r="AU2041" s="24"/>
      <c r="AV2041" s="24"/>
      <c r="AW2041" s="24"/>
      <c r="AX2041" s="24"/>
      <c r="AY2041" s="24"/>
      <c r="AZ2041" s="24"/>
      <c r="BA2041" s="24"/>
      <c r="BB2041" s="24"/>
      <c r="BC2041" s="24"/>
      <c r="BD2041" s="24"/>
      <c r="BE2041" s="24"/>
      <c r="BF2041" s="24"/>
      <c r="BG2041" s="24"/>
      <c r="BH2041" s="24"/>
      <c r="BI2041" s="24"/>
      <c r="BJ2041" s="24"/>
      <c r="BK2041" s="24"/>
      <c r="BL2041" s="24"/>
      <c r="BM2041" s="24"/>
      <c r="BN2041" s="24"/>
      <c r="BO2041" s="24"/>
      <c r="BP2041" s="24"/>
      <c r="BQ2041" s="24"/>
      <c r="BR2041" s="24"/>
      <c r="BS2041" s="24"/>
      <c r="BT2041" s="24"/>
      <c r="BU2041" s="24"/>
      <c r="BV2041" s="24"/>
      <c r="BW2041" s="24"/>
      <c r="BX2041" s="24"/>
      <c r="BY2041" s="24"/>
      <c r="BZ2041" s="24"/>
      <c r="CA2041" s="24"/>
      <c r="CB2041" s="24"/>
      <c r="CC2041" s="24"/>
      <c r="CD2041" s="24"/>
      <c r="CE2041" s="24"/>
    </row>
    <row r="2042" spans="46:83" x14ac:dyDescent="0.15">
      <c r="AT2042" s="24"/>
      <c r="AU2042" s="24"/>
      <c r="AV2042" s="24"/>
      <c r="AW2042" s="24"/>
      <c r="AX2042" s="24"/>
      <c r="AY2042" s="24"/>
      <c r="AZ2042" s="24"/>
      <c r="BA2042" s="24"/>
      <c r="BB2042" s="24"/>
      <c r="BC2042" s="24"/>
      <c r="BD2042" s="24"/>
      <c r="BE2042" s="24"/>
      <c r="BF2042" s="24"/>
      <c r="BG2042" s="24"/>
      <c r="BH2042" s="24"/>
      <c r="BI2042" s="24"/>
      <c r="BJ2042" s="24"/>
      <c r="BK2042" s="24"/>
      <c r="BL2042" s="24"/>
      <c r="BM2042" s="24"/>
      <c r="BN2042" s="24"/>
      <c r="BO2042" s="24"/>
      <c r="BP2042" s="24"/>
      <c r="BQ2042" s="24"/>
      <c r="BR2042" s="24"/>
      <c r="BS2042" s="24"/>
      <c r="BT2042" s="24"/>
      <c r="BU2042" s="24"/>
      <c r="BV2042" s="24"/>
      <c r="BW2042" s="24"/>
      <c r="BX2042" s="24"/>
      <c r="BY2042" s="24"/>
      <c r="BZ2042" s="24"/>
      <c r="CA2042" s="24"/>
      <c r="CB2042" s="24"/>
      <c r="CC2042" s="24"/>
      <c r="CD2042" s="24"/>
      <c r="CE2042" s="24"/>
    </row>
    <row r="2043" spans="46:83" x14ac:dyDescent="0.15">
      <c r="AT2043" s="24"/>
      <c r="AU2043" s="24"/>
      <c r="AV2043" s="24"/>
      <c r="AW2043" s="24"/>
      <c r="AX2043" s="24"/>
      <c r="AY2043" s="24"/>
      <c r="AZ2043" s="24"/>
      <c r="BA2043" s="24"/>
      <c r="BB2043" s="24"/>
      <c r="BC2043" s="24"/>
      <c r="BD2043" s="24"/>
      <c r="BE2043" s="24"/>
      <c r="BF2043" s="24"/>
      <c r="BG2043" s="24"/>
      <c r="BH2043" s="24"/>
      <c r="BI2043" s="24"/>
      <c r="BJ2043" s="24"/>
      <c r="BK2043" s="24"/>
      <c r="BL2043" s="24"/>
      <c r="BM2043" s="24"/>
      <c r="BN2043" s="24"/>
      <c r="BO2043" s="24"/>
      <c r="BP2043" s="24"/>
      <c r="BQ2043" s="24"/>
      <c r="BR2043" s="24"/>
      <c r="BS2043" s="24"/>
      <c r="BT2043" s="24"/>
      <c r="BU2043" s="24"/>
      <c r="BV2043" s="24"/>
      <c r="BW2043" s="24"/>
      <c r="BX2043" s="24"/>
      <c r="BY2043" s="24"/>
      <c r="BZ2043" s="24"/>
      <c r="CA2043" s="24"/>
      <c r="CB2043" s="24"/>
      <c r="CC2043" s="24"/>
      <c r="CD2043" s="24"/>
      <c r="CE2043" s="24"/>
    </row>
    <row r="2044" spans="46:83" x14ac:dyDescent="0.15">
      <c r="AT2044" s="24"/>
      <c r="AU2044" s="24"/>
      <c r="AV2044" s="24"/>
      <c r="AW2044" s="24"/>
      <c r="AX2044" s="24"/>
      <c r="AY2044" s="24"/>
      <c r="AZ2044" s="24"/>
      <c r="BA2044" s="24"/>
      <c r="BB2044" s="24"/>
      <c r="BC2044" s="24"/>
      <c r="BD2044" s="24"/>
      <c r="BE2044" s="24"/>
      <c r="BF2044" s="24"/>
      <c r="BG2044" s="24"/>
      <c r="BH2044" s="24"/>
      <c r="BI2044" s="24"/>
      <c r="BJ2044" s="24"/>
      <c r="BK2044" s="24"/>
      <c r="BL2044" s="24"/>
      <c r="BM2044" s="24"/>
      <c r="BN2044" s="24"/>
      <c r="BO2044" s="24"/>
      <c r="BP2044" s="24"/>
      <c r="BQ2044" s="24"/>
      <c r="BR2044" s="24"/>
      <c r="BS2044" s="24"/>
      <c r="BT2044" s="24"/>
      <c r="BU2044" s="24"/>
      <c r="BV2044" s="24"/>
      <c r="BW2044" s="24"/>
      <c r="BX2044" s="24"/>
      <c r="BY2044" s="24"/>
      <c r="BZ2044" s="24"/>
      <c r="CA2044" s="24"/>
      <c r="CB2044" s="24"/>
      <c r="CC2044" s="24"/>
      <c r="CD2044" s="24"/>
      <c r="CE2044" s="24"/>
    </row>
    <row r="2045" spans="46:83" x14ac:dyDescent="0.15">
      <c r="AT2045" s="24"/>
      <c r="AU2045" s="24"/>
      <c r="AV2045" s="24"/>
      <c r="AW2045" s="24"/>
      <c r="AX2045" s="24"/>
      <c r="AY2045" s="24"/>
      <c r="AZ2045" s="24"/>
      <c r="BA2045" s="24"/>
      <c r="BB2045" s="24"/>
      <c r="BC2045" s="24"/>
      <c r="BD2045" s="24"/>
      <c r="BE2045" s="24"/>
      <c r="BF2045" s="24"/>
      <c r="BG2045" s="24"/>
      <c r="BH2045" s="24"/>
      <c r="BI2045" s="24"/>
      <c r="BJ2045" s="24"/>
      <c r="BK2045" s="24"/>
      <c r="BL2045" s="24"/>
      <c r="BM2045" s="24"/>
      <c r="BN2045" s="24"/>
      <c r="BO2045" s="24"/>
      <c r="BP2045" s="24"/>
      <c r="BQ2045" s="24"/>
      <c r="BR2045" s="24"/>
      <c r="BS2045" s="24"/>
      <c r="BT2045" s="24"/>
      <c r="BU2045" s="24"/>
      <c r="BV2045" s="24"/>
      <c r="BW2045" s="24"/>
      <c r="BX2045" s="24"/>
      <c r="BY2045" s="24"/>
      <c r="BZ2045" s="24"/>
      <c r="CA2045" s="24"/>
      <c r="CB2045" s="24"/>
      <c r="CC2045" s="24"/>
      <c r="CD2045" s="24"/>
      <c r="CE2045" s="24"/>
    </row>
    <row r="2046" spans="46:83" x14ac:dyDescent="0.15">
      <c r="AT2046" s="24"/>
      <c r="AU2046" s="24"/>
      <c r="AV2046" s="24"/>
      <c r="AW2046" s="24"/>
      <c r="AX2046" s="24"/>
      <c r="AY2046" s="24"/>
      <c r="AZ2046" s="24"/>
      <c r="BA2046" s="24"/>
      <c r="BB2046" s="24"/>
      <c r="BC2046" s="24"/>
      <c r="BD2046" s="24"/>
      <c r="BE2046" s="24"/>
      <c r="BF2046" s="24"/>
      <c r="BG2046" s="24"/>
      <c r="BH2046" s="24"/>
      <c r="BI2046" s="24"/>
      <c r="BJ2046" s="24"/>
      <c r="BK2046" s="24"/>
      <c r="BL2046" s="24"/>
      <c r="BM2046" s="24"/>
      <c r="BN2046" s="24"/>
      <c r="BO2046" s="24"/>
      <c r="BP2046" s="24"/>
      <c r="BQ2046" s="24"/>
      <c r="BR2046" s="24"/>
      <c r="BS2046" s="24"/>
      <c r="BT2046" s="24"/>
      <c r="BU2046" s="24"/>
      <c r="BV2046" s="24"/>
      <c r="BW2046" s="24"/>
      <c r="BX2046" s="24"/>
      <c r="BY2046" s="24"/>
      <c r="BZ2046" s="24"/>
      <c r="CA2046" s="24"/>
      <c r="CB2046" s="24"/>
      <c r="CC2046" s="24"/>
      <c r="CD2046" s="24"/>
      <c r="CE2046" s="24"/>
    </row>
    <row r="2047" spans="46:83" x14ac:dyDescent="0.15">
      <c r="AT2047" s="24"/>
      <c r="AU2047" s="24"/>
      <c r="AV2047" s="24"/>
      <c r="AW2047" s="24"/>
      <c r="AX2047" s="24"/>
      <c r="AY2047" s="24"/>
      <c r="AZ2047" s="24"/>
      <c r="BA2047" s="24"/>
      <c r="BB2047" s="24"/>
      <c r="BC2047" s="24"/>
      <c r="BD2047" s="24"/>
      <c r="BE2047" s="24"/>
      <c r="BF2047" s="24"/>
      <c r="BG2047" s="24"/>
      <c r="BH2047" s="24"/>
      <c r="BI2047" s="24"/>
      <c r="BJ2047" s="24"/>
      <c r="BK2047" s="24"/>
      <c r="BL2047" s="24"/>
      <c r="BM2047" s="24"/>
      <c r="BN2047" s="24"/>
      <c r="BO2047" s="24"/>
      <c r="BP2047" s="24"/>
      <c r="BQ2047" s="24"/>
      <c r="BR2047" s="24"/>
      <c r="BS2047" s="24"/>
      <c r="BT2047" s="24"/>
      <c r="BU2047" s="24"/>
      <c r="BV2047" s="24"/>
      <c r="BW2047" s="24"/>
      <c r="BX2047" s="24"/>
      <c r="BY2047" s="24"/>
      <c r="BZ2047" s="24"/>
      <c r="CA2047" s="24"/>
      <c r="CB2047" s="24"/>
      <c r="CC2047" s="24"/>
      <c r="CD2047" s="24"/>
      <c r="CE2047" s="24"/>
    </row>
    <row r="2048" spans="46:83" x14ac:dyDescent="0.15">
      <c r="AT2048" s="24"/>
      <c r="AU2048" s="24"/>
      <c r="AV2048" s="24"/>
      <c r="AW2048" s="24"/>
      <c r="AX2048" s="24"/>
      <c r="AY2048" s="24"/>
      <c r="AZ2048" s="24"/>
      <c r="BA2048" s="24"/>
      <c r="BB2048" s="24"/>
      <c r="BC2048" s="24"/>
      <c r="BD2048" s="24"/>
      <c r="BE2048" s="24"/>
      <c r="BF2048" s="24"/>
      <c r="BG2048" s="24"/>
      <c r="BH2048" s="24"/>
      <c r="BI2048" s="24"/>
      <c r="BJ2048" s="24"/>
      <c r="BK2048" s="24"/>
      <c r="BL2048" s="24"/>
      <c r="BM2048" s="24"/>
      <c r="BN2048" s="24"/>
      <c r="BO2048" s="24"/>
      <c r="BP2048" s="24"/>
      <c r="BQ2048" s="24"/>
      <c r="BR2048" s="24"/>
      <c r="BS2048" s="24"/>
      <c r="BT2048" s="24"/>
      <c r="BU2048" s="24"/>
      <c r="BV2048" s="24"/>
      <c r="BW2048" s="24"/>
      <c r="BX2048" s="24"/>
      <c r="BY2048" s="24"/>
      <c r="BZ2048" s="24"/>
      <c r="CA2048" s="24"/>
      <c r="CB2048" s="24"/>
      <c r="CC2048" s="24"/>
      <c r="CD2048" s="24"/>
      <c r="CE2048" s="24"/>
    </row>
    <row r="2049" spans="46:83" x14ac:dyDescent="0.15">
      <c r="AT2049" s="24"/>
      <c r="AU2049" s="24"/>
      <c r="AV2049" s="24"/>
      <c r="AW2049" s="24"/>
      <c r="AX2049" s="24"/>
      <c r="AY2049" s="24"/>
      <c r="AZ2049" s="24"/>
      <c r="BA2049" s="24"/>
      <c r="BB2049" s="24"/>
      <c r="BC2049" s="24"/>
      <c r="BD2049" s="24"/>
      <c r="BE2049" s="24"/>
      <c r="BF2049" s="24"/>
      <c r="BG2049" s="24"/>
      <c r="BH2049" s="24"/>
      <c r="BI2049" s="24"/>
      <c r="BJ2049" s="24"/>
      <c r="BK2049" s="24"/>
      <c r="BL2049" s="24"/>
      <c r="BM2049" s="24"/>
      <c r="BN2049" s="24"/>
      <c r="BO2049" s="24"/>
      <c r="BP2049" s="24"/>
      <c r="BQ2049" s="24"/>
      <c r="BR2049" s="24"/>
      <c r="BS2049" s="24"/>
      <c r="BT2049" s="24"/>
      <c r="BU2049" s="24"/>
      <c r="BV2049" s="24"/>
      <c r="BW2049" s="24"/>
      <c r="BX2049" s="24"/>
      <c r="BY2049" s="24"/>
      <c r="BZ2049" s="24"/>
      <c r="CA2049" s="24"/>
      <c r="CB2049" s="24"/>
      <c r="CC2049" s="24"/>
      <c r="CD2049" s="24"/>
      <c r="CE2049" s="24"/>
    </row>
    <row r="2050" spans="46:83" x14ac:dyDescent="0.15">
      <c r="AT2050" s="24"/>
      <c r="AU2050" s="24"/>
      <c r="AV2050" s="24"/>
      <c r="AW2050" s="24"/>
      <c r="AX2050" s="24"/>
      <c r="AY2050" s="24"/>
      <c r="AZ2050" s="24"/>
      <c r="BA2050" s="24"/>
      <c r="BB2050" s="24"/>
      <c r="BC2050" s="24"/>
      <c r="BD2050" s="24"/>
      <c r="BE2050" s="24"/>
      <c r="BF2050" s="24"/>
      <c r="BG2050" s="24"/>
      <c r="BH2050" s="24"/>
      <c r="BI2050" s="24"/>
      <c r="BJ2050" s="24"/>
      <c r="BK2050" s="24"/>
      <c r="BL2050" s="24"/>
      <c r="BM2050" s="24"/>
      <c r="BN2050" s="24"/>
      <c r="BO2050" s="24"/>
      <c r="BP2050" s="24"/>
      <c r="BQ2050" s="24"/>
      <c r="BR2050" s="24"/>
      <c r="BS2050" s="24"/>
      <c r="BT2050" s="24"/>
      <c r="BU2050" s="24"/>
      <c r="BV2050" s="24"/>
      <c r="BW2050" s="24"/>
      <c r="BX2050" s="24"/>
      <c r="BY2050" s="24"/>
      <c r="BZ2050" s="24"/>
      <c r="CA2050" s="24"/>
      <c r="CB2050" s="24"/>
      <c r="CC2050" s="24"/>
      <c r="CD2050" s="24"/>
      <c r="CE2050" s="24"/>
    </row>
    <row r="2051" spans="46:83" x14ac:dyDescent="0.15">
      <c r="AT2051" s="24"/>
      <c r="AU2051" s="24"/>
      <c r="AV2051" s="24"/>
      <c r="AW2051" s="24"/>
      <c r="AX2051" s="24"/>
      <c r="AY2051" s="24"/>
      <c r="AZ2051" s="24"/>
      <c r="BA2051" s="24"/>
      <c r="BB2051" s="24"/>
      <c r="BC2051" s="24"/>
      <c r="BD2051" s="24"/>
      <c r="BE2051" s="24"/>
      <c r="BF2051" s="24"/>
      <c r="BG2051" s="24"/>
      <c r="BH2051" s="24"/>
      <c r="BI2051" s="24"/>
      <c r="BJ2051" s="24"/>
      <c r="BK2051" s="24"/>
      <c r="BL2051" s="24"/>
      <c r="BM2051" s="24"/>
      <c r="BN2051" s="24"/>
      <c r="BO2051" s="24"/>
      <c r="BP2051" s="24"/>
      <c r="BQ2051" s="24"/>
      <c r="BR2051" s="24"/>
      <c r="BS2051" s="24"/>
      <c r="BT2051" s="24"/>
      <c r="BU2051" s="24"/>
      <c r="BV2051" s="24"/>
      <c r="BW2051" s="24"/>
      <c r="BX2051" s="24"/>
      <c r="BY2051" s="24"/>
      <c r="BZ2051" s="24"/>
      <c r="CA2051" s="24"/>
      <c r="CB2051" s="24"/>
      <c r="CC2051" s="24"/>
      <c r="CD2051" s="24"/>
      <c r="CE2051" s="24"/>
    </row>
    <row r="2052" spans="46:83" x14ac:dyDescent="0.15">
      <c r="AT2052" s="24"/>
      <c r="AU2052" s="24"/>
      <c r="AV2052" s="24"/>
      <c r="AW2052" s="24"/>
      <c r="AX2052" s="24"/>
      <c r="AY2052" s="24"/>
      <c r="AZ2052" s="24"/>
      <c r="BA2052" s="24"/>
      <c r="BB2052" s="24"/>
      <c r="BC2052" s="24"/>
      <c r="BD2052" s="24"/>
      <c r="BE2052" s="24"/>
      <c r="BF2052" s="24"/>
      <c r="BG2052" s="24"/>
      <c r="BH2052" s="24"/>
      <c r="BI2052" s="24"/>
      <c r="BJ2052" s="24"/>
      <c r="BK2052" s="24"/>
      <c r="BL2052" s="24"/>
      <c r="BM2052" s="24"/>
      <c r="BN2052" s="24"/>
      <c r="BO2052" s="24"/>
      <c r="BP2052" s="24"/>
      <c r="BQ2052" s="24"/>
      <c r="BR2052" s="24"/>
      <c r="BS2052" s="24"/>
      <c r="BT2052" s="24"/>
      <c r="BU2052" s="24"/>
      <c r="BV2052" s="24"/>
      <c r="BW2052" s="24"/>
      <c r="BX2052" s="24"/>
      <c r="BY2052" s="24"/>
      <c r="BZ2052" s="24"/>
      <c r="CA2052" s="24"/>
      <c r="CB2052" s="24"/>
      <c r="CC2052" s="24"/>
      <c r="CD2052" s="24"/>
      <c r="CE2052" s="24"/>
    </row>
    <row r="2053" spans="46:83" x14ac:dyDescent="0.15">
      <c r="AT2053" s="24"/>
      <c r="AU2053" s="24"/>
      <c r="AV2053" s="24"/>
      <c r="AW2053" s="24"/>
      <c r="AX2053" s="24"/>
      <c r="AY2053" s="24"/>
      <c r="AZ2053" s="24"/>
      <c r="BA2053" s="24"/>
      <c r="BB2053" s="24"/>
      <c r="BC2053" s="24"/>
      <c r="BD2053" s="24"/>
      <c r="BE2053" s="24"/>
      <c r="BF2053" s="24"/>
      <c r="BG2053" s="24"/>
      <c r="BH2053" s="24"/>
      <c r="BI2053" s="24"/>
      <c r="BJ2053" s="24"/>
      <c r="BK2053" s="24"/>
      <c r="BL2053" s="24"/>
      <c r="BM2053" s="24"/>
      <c r="BN2053" s="24"/>
      <c r="BO2053" s="24"/>
      <c r="BP2053" s="24"/>
      <c r="BQ2053" s="24"/>
      <c r="BR2053" s="24"/>
      <c r="BS2053" s="24"/>
      <c r="BT2053" s="24"/>
      <c r="BU2053" s="24"/>
      <c r="BV2053" s="24"/>
      <c r="BW2053" s="24"/>
      <c r="BX2053" s="24"/>
      <c r="BY2053" s="24"/>
      <c r="BZ2053" s="24"/>
      <c r="CA2053" s="24"/>
      <c r="CB2053" s="24"/>
      <c r="CC2053" s="24"/>
      <c r="CD2053" s="24"/>
      <c r="CE2053" s="24"/>
    </row>
    <row r="2054" spans="46:83" x14ac:dyDescent="0.15">
      <c r="AT2054" s="24"/>
      <c r="AU2054" s="24"/>
      <c r="AV2054" s="24"/>
      <c r="AW2054" s="24"/>
      <c r="AX2054" s="24"/>
      <c r="AY2054" s="24"/>
      <c r="AZ2054" s="24"/>
      <c r="BA2054" s="24"/>
      <c r="BB2054" s="24"/>
      <c r="BC2054" s="24"/>
      <c r="BD2054" s="24"/>
      <c r="BE2054" s="24"/>
      <c r="BF2054" s="24"/>
      <c r="BG2054" s="24"/>
      <c r="BH2054" s="24"/>
      <c r="BI2054" s="24"/>
      <c r="BJ2054" s="24"/>
      <c r="BK2054" s="24"/>
      <c r="BL2054" s="24"/>
      <c r="BM2054" s="24"/>
      <c r="BN2054" s="24"/>
      <c r="BO2054" s="24"/>
      <c r="BP2054" s="24"/>
      <c r="BQ2054" s="24"/>
      <c r="BR2054" s="24"/>
      <c r="BS2054" s="24"/>
      <c r="BT2054" s="24"/>
      <c r="BU2054" s="24"/>
      <c r="BV2054" s="24"/>
      <c r="BW2054" s="24"/>
      <c r="BX2054" s="24"/>
      <c r="BY2054" s="24"/>
      <c r="BZ2054" s="24"/>
      <c r="CA2054" s="24"/>
      <c r="CB2054" s="24"/>
      <c r="CC2054" s="24"/>
      <c r="CD2054" s="24"/>
      <c r="CE2054" s="24"/>
    </row>
    <row r="2055" spans="46:83" x14ac:dyDescent="0.15">
      <c r="AT2055" s="24"/>
      <c r="AU2055" s="24"/>
      <c r="AV2055" s="24"/>
      <c r="AW2055" s="24"/>
      <c r="AX2055" s="24"/>
      <c r="AY2055" s="24"/>
      <c r="AZ2055" s="24"/>
      <c r="BA2055" s="24"/>
      <c r="BB2055" s="24"/>
      <c r="BC2055" s="24"/>
      <c r="BD2055" s="24"/>
      <c r="BE2055" s="24"/>
      <c r="BF2055" s="24"/>
      <c r="BG2055" s="24"/>
      <c r="BH2055" s="24"/>
      <c r="BI2055" s="24"/>
      <c r="BJ2055" s="24"/>
      <c r="BK2055" s="24"/>
      <c r="BL2055" s="24"/>
      <c r="BM2055" s="24"/>
      <c r="BN2055" s="24"/>
      <c r="BO2055" s="24"/>
      <c r="BP2055" s="24"/>
      <c r="BQ2055" s="24"/>
      <c r="BR2055" s="24"/>
      <c r="BS2055" s="24"/>
      <c r="BT2055" s="24"/>
      <c r="BU2055" s="24"/>
      <c r="BV2055" s="24"/>
      <c r="BW2055" s="24"/>
      <c r="BX2055" s="24"/>
      <c r="BY2055" s="24"/>
      <c r="BZ2055" s="24"/>
      <c r="CA2055" s="24"/>
      <c r="CB2055" s="24"/>
      <c r="CC2055" s="24"/>
      <c r="CD2055" s="24"/>
      <c r="CE2055" s="24"/>
    </row>
    <row r="2056" spans="46:83" x14ac:dyDescent="0.15">
      <c r="AT2056" s="24"/>
      <c r="AU2056" s="24"/>
      <c r="AV2056" s="24"/>
      <c r="AW2056" s="24"/>
      <c r="AX2056" s="24"/>
      <c r="AY2056" s="24"/>
      <c r="AZ2056" s="24"/>
      <c r="BA2056" s="24"/>
      <c r="BB2056" s="24"/>
      <c r="BC2056" s="24"/>
      <c r="BD2056" s="24"/>
      <c r="BE2056" s="24"/>
      <c r="BF2056" s="24"/>
      <c r="BG2056" s="24"/>
      <c r="BH2056" s="24"/>
      <c r="BI2056" s="24"/>
      <c r="BJ2056" s="24"/>
      <c r="BK2056" s="24"/>
      <c r="BL2056" s="24"/>
      <c r="BM2056" s="24"/>
      <c r="BN2056" s="24"/>
      <c r="BO2056" s="24"/>
      <c r="BP2056" s="24"/>
      <c r="BQ2056" s="24"/>
      <c r="BR2056" s="24"/>
      <c r="BS2056" s="24"/>
      <c r="BT2056" s="24"/>
      <c r="BU2056" s="24"/>
      <c r="BV2056" s="24"/>
      <c r="BW2056" s="24"/>
      <c r="BX2056" s="24"/>
      <c r="BY2056" s="24"/>
      <c r="BZ2056" s="24"/>
      <c r="CA2056" s="24"/>
      <c r="CB2056" s="24"/>
      <c r="CC2056" s="24"/>
      <c r="CD2056" s="24"/>
      <c r="CE2056" s="24"/>
    </row>
    <row r="2057" spans="46:83" x14ac:dyDescent="0.15">
      <c r="AT2057" s="24"/>
      <c r="AU2057" s="24"/>
      <c r="AV2057" s="24"/>
      <c r="AW2057" s="24"/>
      <c r="AX2057" s="24"/>
      <c r="AY2057" s="24"/>
      <c r="AZ2057" s="24"/>
      <c r="BA2057" s="24"/>
      <c r="BB2057" s="24"/>
      <c r="BC2057" s="24"/>
      <c r="BD2057" s="24"/>
      <c r="BE2057" s="24"/>
      <c r="BF2057" s="24"/>
      <c r="BG2057" s="24"/>
      <c r="BH2057" s="24"/>
      <c r="BI2057" s="24"/>
      <c r="BJ2057" s="24"/>
      <c r="BK2057" s="24"/>
      <c r="BL2057" s="24"/>
      <c r="BM2057" s="24"/>
      <c r="BN2057" s="24"/>
      <c r="BO2057" s="24"/>
      <c r="BP2057" s="24"/>
      <c r="BQ2057" s="24"/>
      <c r="BR2057" s="24"/>
      <c r="BS2057" s="24"/>
      <c r="BT2057" s="24"/>
      <c r="BU2057" s="24"/>
      <c r="BV2057" s="24"/>
      <c r="BW2057" s="24"/>
      <c r="BX2057" s="24"/>
      <c r="BY2057" s="24"/>
      <c r="BZ2057" s="24"/>
      <c r="CA2057" s="24"/>
      <c r="CB2057" s="24"/>
      <c r="CC2057" s="24"/>
      <c r="CD2057" s="24"/>
      <c r="CE2057" s="24"/>
    </row>
    <row r="2058" spans="46:83" x14ac:dyDescent="0.15">
      <c r="AT2058" s="24"/>
      <c r="AU2058" s="24"/>
      <c r="AV2058" s="24"/>
      <c r="AW2058" s="24"/>
      <c r="AX2058" s="24"/>
      <c r="AY2058" s="24"/>
      <c r="AZ2058" s="24"/>
      <c r="BA2058" s="24"/>
      <c r="BB2058" s="24"/>
      <c r="BC2058" s="24"/>
      <c r="BD2058" s="24"/>
      <c r="BE2058" s="24"/>
      <c r="BF2058" s="24"/>
      <c r="BG2058" s="24"/>
      <c r="BH2058" s="24"/>
      <c r="BI2058" s="24"/>
      <c r="BJ2058" s="24"/>
      <c r="BK2058" s="24"/>
      <c r="BL2058" s="24"/>
      <c r="BM2058" s="24"/>
      <c r="BN2058" s="24"/>
      <c r="BO2058" s="24"/>
      <c r="BP2058" s="24"/>
      <c r="BQ2058" s="24"/>
      <c r="BR2058" s="24"/>
      <c r="BS2058" s="24"/>
      <c r="BT2058" s="24"/>
      <c r="BU2058" s="24"/>
      <c r="BV2058" s="24"/>
      <c r="BW2058" s="24"/>
      <c r="BX2058" s="24"/>
      <c r="BY2058" s="24"/>
      <c r="BZ2058" s="24"/>
      <c r="CA2058" s="24"/>
      <c r="CB2058" s="24"/>
      <c r="CC2058" s="24"/>
      <c r="CD2058" s="24"/>
      <c r="CE2058" s="24"/>
    </row>
    <row r="2059" spans="46:83" x14ac:dyDescent="0.15">
      <c r="AT2059" s="24"/>
      <c r="AU2059" s="24"/>
      <c r="AV2059" s="24"/>
      <c r="AW2059" s="24"/>
      <c r="AX2059" s="24"/>
      <c r="AY2059" s="24"/>
      <c r="AZ2059" s="24"/>
      <c r="BA2059" s="24"/>
      <c r="BB2059" s="24"/>
      <c r="BC2059" s="24"/>
      <c r="BD2059" s="24"/>
      <c r="BE2059" s="24"/>
      <c r="BF2059" s="24"/>
      <c r="BG2059" s="24"/>
      <c r="BH2059" s="24"/>
      <c r="BI2059" s="24"/>
      <c r="BJ2059" s="24"/>
      <c r="BK2059" s="24"/>
      <c r="BL2059" s="24"/>
      <c r="BM2059" s="24"/>
      <c r="BN2059" s="24"/>
      <c r="BO2059" s="24"/>
      <c r="BP2059" s="24"/>
      <c r="BQ2059" s="24"/>
      <c r="BR2059" s="24"/>
      <c r="BS2059" s="24"/>
      <c r="BT2059" s="24"/>
      <c r="BU2059" s="24"/>
      <c r="BV2059" s="24"/>
      <c r="BW2059" s="24"/>
      <c r="BX2059" s="24"/>
      <c r="BY2059" s="24"/>
      <c r="BZ2059" s="24"/>
      <c r="CA2059" s="24"/>
      <c r="CB2059" s="24"/>
      <c r="CC2059" s="24"/>
      <c r="CD2059" s="24"/>
      <c r="CE2059" s="24"/>
    </row>
    <row r="2060" spans="46:83" x14ac:dyDescent="0.15">
      <c r="AT2060" s="24"/>
      <c r="AU2060" s="24"/>
      <c r="AV2060" s="24"/>
      <c r="AW2060" s="24"/>
      <c r="AX2060" s="24"/>
      <c r="AY2060" s="24"/>
      <c r="AZ2060" s="24"/>
      <c r="BA2060" s="24"/>
      <c r="BB2060" s="24"/>
      <c r="BC2060" s="24"/>
      <c r="BD2060" s="24"/>
      <c r="BE2060" s="24"/>
      <c r="BF2060" s="24"/>
      <c r="BG2060" s="24"/>
      <c r="BH2060" s="24"/>
      <c r="BI2060" s="24"/>
      <c r="BJ2060" s="24"/>
      <c r="BK2060" s="24"/>
      <c r="BL2060" s="24"/>
      <c r="BM2060" s="24"/>
      <c r="BN2060" s="24"/>
      <c r="BO2060" s="24"/>
      <c r="BP2060" s="24"/>
      <c r="BQ2060" s="24"/>
      <c r="BR2060" s="24"/>
      <c r="BS2060" s="24"/>
      <c r="BT2060" s="24"/>
      <c r="BU2060" s="24"/>
      <c r="BV2060" s="24"/>
      <c r="BW2060" s="24"/>
      <c r="BX2060" s="24"/>
      <c r="BY2060" s="24"/>
      <c r="BZ2060" s="24"/>
      <c r="CA2060" s="24"/>
      <c r="CB2060" s="24"/>
      <c r="CC2060" s="24"/>
      <c r="CD2060" s="24"/>
      <c r="CE2060" s="24"/>
    </row>
    <row r="2061" spans="46:83" x14ac:dyDescent="0.15">
      <c r="AT2061" s="24"/>
      <c r="AU2061" s="24"/>
      <c r="AV2061" s="24"/>
      <c r="AW2061" s="24"/>
      <c r="AX2061" s="24"/>
      <c r="AY2061" s="24"/>
      <c r="AZ2061" s="24"/>
      <c r="BA2061" s="24"/>
      <c r="BB2061" s="24"/>
      <c r="BC2061" s="24"/>
      <c r="BD2061" s="24"/>
      <c r="BE2061" s="24"/>
      <c r="BF2061" s="24"/>
      <c r="BG2061" s="24"/>
      <c r="BH2061" s="24"/>
      <c r="BI2061" s="24"/>
      <c r="BJ2061" s="24"/>
      <c r="BK2061" s="24"/>
      <c r="BL2061" s="24"/>
      <c r="BM2061" s="24"/>
      <c r="BN2061" s="24"/>
      <c r="BO2061" s="24"/>
      <c r="BP2061" s="24"/>
      <c r="BQ2061" s="24"/>
      <c r="BR2061" s="24"/>
      <c r="BS2061" s="24"/>
      <c r="BT2061" s="24"/>
      <c r="BU2061" s="24"/>
      <c r="BV2061" s="24"/>
      <c r="BW2061" s="24"/>
      <c r="BX2061" s="24"/>
      <c r="BY2061" s="24"/>
      <c r="BZ2061" s="24"/>
      <c r="CA2061" s="24"/>
      <c r="CB2061" s="24"/>
      <c r="CC2061" s="24"/>
      <c r="CD2061" s="24"/>
      <c r="CE2061" s="24"/>
    </row>
    <row r="2062" spans="46:83" x14ac:dyDescent="0.15">
      <c r="AT2062" s="24"/>
      <c r="AU2062" s="24"/>
      <c r="AV2062" s="24"/>
      <c r="AW2062" s="24"/>
      <c r="AX2062" s="24"/>
      <c r="AY2062" s="24"/>
      <c r="AZ2062" s="24"/>
      <c r="BA2062" s="24"/>
      <c r="BB2062" s="24"/>
      <c r="BC2062" s="24"/>
      <c r="BD2062" s="24"/>
      <c r="BE2062" s="24"/>
      <c r="BF2062" s="24"/>
      <c r="BG2062" s="24"/>
      <c r="BH2062" s="24"/>
      <c r="BI2062" s="24"/>
      <c r="BJ2062" s="24"/>
      <c r="BK2062" s="24"/>
      <c r="BL2062" s="24"/>
      <c r="BM2062" s="24"/>
      <c r="BN2062" s="24"/>
      <c r="BO2062" s="24"/>
      <c r="BP2062" s="24"/>
      <c r="BQ2062" s="24"/>
      <c r="BR2062" s="24"/>
      <c r="BS2062" s="24"/>
      <c r="BT2062" s="24"/>
      <c r="BU2062" s="24"/>
      <c r="BV2062" s="24"/>
      <c r="BW2062" s="24"/>
      <c r="BX2062" s="24"/>
      <c r="BY2062" s="24"/>
      <c r="BZ2062" s="24"/>
      <c r="CA2062" s="24"/>
      <c r="CB2062" s="24"/>
      <c r="CC2062" s="24"/>
      <c r="CD2062" s="24"/>
      <c r="CE2062" s="24"/>
    </row>
    <row r="2063" spans="46:83" x14ac:dyDescent="0.15">
      <c r="AT2063" s="24"/>
      <c r="AU2063" s="24"/>
      <c r="AV2063" s="24"/>
      <c r="AW2063" s="24"/>
      <c r="AX2063" s="24"/>
      <c r="AY2063" s="24"/>
      <c r="AZ2063" s="24"/>
      <c r="BA2063" s="24"/>
      <c r="BB2063" s="24"/>
      <c r="BC2063" s="24"/>
      <c r="BD2063" s="24"/>
      <c r="BE2063" s="24"/>
      <c r="BF2063" s="24"/>
      <c r="BG2063" s="24"/>
      <c r="BH2063" s="24"/>
      <c r="BI2063" s="24"/>
      <c r="BJ2063" s="24"/>
      <c r="BK2063" s="24"/>
      <c r="BL2063" s="24"/>
      <c r="BM2063" s="24"/>
      <c r="BN2063" s="24"/>
      <c r="BO2063" s="24"/>
      <c r="BP2063" s="24"/>
      <c r="BQ2063" s="24"/>
      <c r="BR2063" s="24"/>
      <c r="BS2063" s="24"/>
      <c r="BT2063" s="24"/>
      <c r="BU2063" s="24"/>
      <c r="BV2063" s="24"/>
      <c r="BW2063" s="24"/>
      <c r="BX2063" s="24"/>
      <c r="BY2063" s="24"/>
      <c r="BZ2063" s="24"/>
      <c r="CA2063" s="24"/>
      <c r="CB2063" s="24"/>
      <c r="CC2063" s="24"/>
      <c r="CD2063" s="24"/>
      <c r="CE2063" s="24"/>
    </row>
    <row r="2064" spans="46:83" x14ac:dyDescent="0.15">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row>
    <row r="2065" spans="46:83" x14ac:dyDescent="0.15">
      <c r="AT2065" s="24"/>
      <c r="AU2065" s="24"/>
      <c r="AV2065" s="24"/>
      <c r="AW2065" s="24"/>
      <c r="AX2065" s="24"/>
      <c r="AY2065" s="24"/>
      <c r="AZ2065" s="24"/>
      <c r="BA2065" s="24"/>
      <c r="BB2065" s="24"/>
      <c r="BC2065" s="24"/>
      <c r="BD2065" s="24"/>
      <c r="BE2065" s="24"/>
      <c r="BF2065" s="24"/>
      <c r="BG2065" s="24"/>
      <c r="BH2065" s="24"/>
      <c r="BI2065" s="24"/>
      <c r="BJ2065" s="24"/>
      <c r="BK2065" s="24"/>
      <c r="BL2065" s="24"/>
      <c r="BM2065" s="24"/>
      <c r="BN2065" s="24"/>
      <c r="BO2065" s="24"/>
      <c r="BP2065" s="24"/>
      <c r="BQ2065" s="24"/>
      <c r="BR2065" s="24"/>
      <c r="BS2065" s="24"/>
      <c r="BT2065" s="24"/>
      <c r="BU2065" s="24"/>
      <c r="BV2065" s="24"/>
      <c r="BW2065" s="24"/>
      <c r="BX2065" s="24"/>
      <c r="BY2065" s="24"/>
      <c r="BZ2065" s="24"/>
      <c r="CA2065" s="24"/>
      <c r="CB2065" s="24"/>
      <c r="CC2065" s="24"/>
      <c r="CD2065" s="24"/>
      <c r="CE2065" s="24"/>
    </row>
    <row r="2066" spans="46:83" x14ac:dyDescent="0.15">
      <c r="AT2066" s="24"/>
      <c r="AU2066" s="24"/>
      <c r="AV2066" s="24"/>
      <c r="AW2066" s="24"/>
      <c r="AX2066" s="24"/>
      <c r="AY2066" s="24"/>
      <c r="AZ2066" s="24"/>
      <c r="BA2066" s="24"/>
      <c r="BB2066" s="24"/>
      <c r="BC2066" s="24"/>
      <c r="BD2066" s="24"/>
      <c r="BE2066" s="24"/>
      <c r="BF2066" s="24"/>
      <c r="BG2066" s="24"/>
      <c r="BH2066" s="24"/>
      <c r="BI2066" s="24"/>
      <c r="BJ2066" s="24"/>
      <c r="BK2066" s="24"/>
      <c r="BL2066" s="24"/>
      <c r="BM2066" s="24"/>
      <c r="BN2066" s="24"/>
      <c r="BO2066" s="24"/>
      <c r="BP2066" s="24"/>
      <c r="BQ2066" s="24"/>
      <c r="BR2066" s="24"/>
      <c r="BS2066" s="24"/>
      <c r="BT2066" s="24"/>
      <c r="BU2066" s="24"/>
      <c r="BV2066" s="24"/>
      <c r="BW2066" s="24"/>
      <c r="BX2066" s="24"/>
      <c r="BY2066" s="24"/>
      <c r="BZ2066" s="24"/>
      <c r="CA2066" s="24"/>
      <c r="CB2066" s="24"/>
      <c r="CC2066" s="24"/>
      <c r="CD2066" s="24"/>
      <c r="CE2066" s="24"/>
    </row>
    <row r="2067" spans="46:83" x14ac:dyDescent="0.15">
      <c r="AT2067" s="24"/>
      <c r="AU2067" s="24"/>
      <c r="AV2067" s="24"/>
      <c r="AW2067" s="24"/>
      <c r="AX2067" s="24"/>
      <c r="AY2067" s="24"/>
      <c r="AZ2067" s="24"/>
      <c r="BA2067" s="24"/>
      <c r="BB2067" s="24"/>
      <c r="BC2067" s="24"/>
      <c r="BD2067" s="24"/>
      <c r="BE2067" s="24"/>
      <c r="BF2067" s="24"/>
      <c r="BG2067" s="24"/>
      <c r="BH2067" s="24"/>
      <c r="BI2067" s="24"/>
      <c r="BJ2067" s="24"/>
      <c r="BK2067" s="24"/>
      <c r="BL2067" s="24"/>
      <c r="BM2067" s="24"/>
      <c r="BN2067" s="24"/>
      <c r="BO2067" s="24"/>
      <c r="BP2067" s="24"/>
      <c r="BQ2067" s="24"/>
      <c r="BR2067" s="24"/>
      <c r="BS2067" s="24"/>
      <c r="BT2067" s="24"/>
      <c r="BU2067" s="24"/>
      <c r="BV2067" s="24"/>
      <c r="BW2067" s="24"/>
      <c r="BX2067" s="24"/>
      <c r="BY2067" s="24"/>
      <c r="BZ2067" s="24"/>
      <c r="CA2067" s="24"/>
      <c r="CB2067" s="24"/>
      <c r="CC2067" s="24"/>
      <c r="CD2067" s="24"/>
      <c r="CE2067" s="24"/>
    </row>
    <row r="2068" spans="46:83" x14ac:dyDescent="0.15">
      <c r="AT2068" s="24"/>
      <c r="AU2068" s="24"/>
      <c r="AV2068" s="24"/>
      <c r="AW2068" s="24"/>
      <c r="AX2068" s="24"/>
      <c r="AY2068" s="24"/>
      <c r="AZ2068" s="24"/>
      <c r="BA2068" s="24"/>
      <c r="BB2068" s="24"/>
      <c r="BC2068" s="24"/>
      <c r="BD2068" s="24"/>
      <c r="BE2068" s="24"/>
      <c r="BF2068" s="24"/>
      <c r="BG2068" s="24"/>
      <c r="BH2068" s="24"/>
      <c r="BI2068" s="24"/>
      <c r="BJ2068" s="24"/>
      <c r="BK2068" s="24"/>
      <c r="BL2068" s="24"/>
      <c r="BM2068" s="24"/>
      <c r="BN2068" s="24"/>
      <c r="BO2068" s="24"/>
      <c r="BP2068" s="24"/>
      <c r="BQ2068" s="24"/>
      <c r="BR2068" s="24"/>
      <c r="BS2068" s="24"/>
      <c r="BT2068" s="24"/>
      <c r="BU2068" s="24"/>
      <c r="BV2068" s="24"/>
      <c r="BW2068" s="24"/>
      <c r="BX2068" s="24"/>
      <c r="BY2068" s="24"/>
      <c r="BZ2068" s="24"/>
      <c r="CA2068" s="24"/>
      <c r="CB2068" s="24"/>
      <c r="CC2068" s="24"/>
      <c r="CD2068" s="24"/>
      <c r="CE2068" s="24"/>
    </row>
    <row r="2069" spans="46:83" x14ac:dyDescent="0.15">
      <c r="AT2069" s="24"/>
      <c r="AU2069" s="24"/>
      <c r="AV2069" s="24"/>
      <c r="AW2069" s="24"/>
      <c r="AX2069" s="24"/>
      <c r="AY2069" s="24"/>
      <c r="AZ2069" s="24"/>
      <c r="BA2069" s="24"/>
      <c r="BB2069" s="24"/>
      <c r="BC2069" s="24"/>
      <c r="BD2069" s="24"/>
      <c r="BE2069" s="24"/>
      <c r="BF2069" s="24"/>
      <c r="BG2069" s="24"/>
      <c r="BH2069" s="24"/>
      <c r="BI2069" s="24"/>
      <c r="BJ2069" s="24"/>
      <c r="BK2069" s="24"/>
      <c r="BL2069" s="24"/>
      <c r="BM2069" s="24"/>
      <c r="BN2069" s="24"/>
      <c r="BO2069" s="24"/>
      <c r="BP2069" s="24"/>
      <c r="BQ2069" s="24"/>
      <c r="BR2069" s="24"/>
      <c r="BS2069" s="24"/>
      <c r="BT2069" s="24"/>
      <c r="BU2069" s="24"/>
      <c r="BV2069" s="24"/>
      <c r="BW2069" s="24"/>
      <c r="BX2069" s="24"/>
      <c r="BY2069" s="24"/>
      <c r="BZ2069" s="24"/>
      <c r="CA2069" s="24"/>
      <c r="CB2069" s="24"/>
      <c r="CC2069" s="24"/>
      <c r="CD2069" s="24"/>
      <c r="CE2069" s="24"/>
    </row>
    <row r="2070" spans="46:83" x14ac:dyDescent="0.15">
      <c r="AT2070" s="24"/>
      <c r="AU2070" s="24"/>
      <c r="AV2070" s="24"/>
      <c r="AW2070" s="24"/>
      <c r="AX2070" s="24"/>
      <c r="AY2070" s="24"/>
      <c r="AZ2070" s="24"/>
      <c r="BA2070" s="24"/>
      <c r="BB2070" s="24"/>
      <c r="BC2070" s="24"/>
      <c r="BD2070" s="24"/>
      <c r="BE2070" s="24"/>
      <c r="BF2070" s="24"/>
      <c r="BG2070" s="24"/>
      <c r="BH2070" s="24"/>
      <c r="BI2070" s="24"/>
      <c r="BJ2070" s="24"/>
      <c r="BK2070" s="24"/>
      <c r="BL2070" s="24"/>
      <c r="BM2070" s="24"/>
      <c r="BN2070" s="24"/>
      <c r="BO2070" s="24"/>
      <c r="BP2070" s="24"/>
      <c r="BQ2070" s="24"/>
      <c r="BR2070" s="24"/>
      <c r="BS2070" s="24"/>
      <c r="BT2070" s="24"/>
      <c r="BU2070" s="24"/>
      <c r="BV2070" s="24"/>
      <c r="BW2070" s="24"/>
      <c r="BX2070" s="24"/>
      <c r="BY2070" s="24"/>
      <c r="BZ2070" s="24"/>
      <c r="CA2070" s="24"/>
      <c r="CB2070" s="24"/>
      <c r="CC2070" s="24"/>
      <c r="CD2070" s="24"/>
      <c r="CE2070" s="24"/>
    </row>
    <row r="2071" spans="46:83" x14ac:dyDescent="0.15">
      <c r="AT2071" s="24"/>
      <c r="AU2071" s="24"/>
      <c r="AV2071" s="24"/>
      <c r="AW2071" s="24"/>
      <c r="AX2071" s="24"/>
      <c r="AY2071" s="24"/>
      <c r="AZ2071" s="24"/>
      <c r="BA2071" s="24"/>
      <c r="BB2071" s="24"/>
      <c r="BC2071" s="24"/>
      <c r="BD2071" s="24"/>
      <c r="BE2071" s="24"/>
      <c r="BF2071" s="24"/>
      <c r="BG2071" s="24"/>
      <c r="BH2071" s="24"/>
      <c r="BI2071" s="24"/>
      <c r="BJ2071" s="24"/>
      <c r="BK2071" s="24"/>
      <c r="BL2071" s="24"/>
      <c r="BM2071" s="24"/>
      <c r="BN2071" s="24"/>
      <c r="BO2071" s="24"/>
      <c r="BP2071" s="24"/>
      <c r="BQ2071" s="24"/>
      <c r="BR2071" s="24"/>
      <c r="BS2071" s="24"/>
      <c r="BT2071" s="24"/>
      <c r="BU2071" s="24"/>
      <c r="BV2071" s="24"/>
      <c r="BW2071" s="24"/>
      <c r="BX2071" s="24"/>
      <c r="BY2071" s="24"/>
      <c r="BZ2071" s="24"/>
      <c r="CA2071" s="24"/>
      <c r="CB2071" s="24"/>
      <c r="CC2071" s="24"/>
      <c r="CD2071" s="24"/>
      <c r="CE2071" s="24"/>
    </row>
    <row r="2072" spans="46:83" x14ac:dyDescent="0.15">
      <c r="AT2072" s="24"/>
      <c r="AU2072" s="24"/>
      <c r="AV2072" s="24"/>
      <c r="AW2072" s="24"/>
      <c r="AX2072" s="24"/>
      <c r="AY2072" s="24"/>
      <c r="AZ2072" s="24"/>
      <c r="BA2072" s="24"/>
      <c r="BB2072" s="24"/>
      <c r="BC2072" s="24"/>
      <c r="BD2072" s="24"/>
      <c r="BE2072" s="24"/>
      <c r="BF2072" s="24"/>
      <c r="BG2072" s="24"/>
      <c r="BH2072" s="24"/>
      <c r="BI2072" s="24"/>
      <c r="BJ2072" s="24"/>
      <c r="BK2072" s="24"/>
      <c r="BL2072" s="24"/>
      <c r="BM2072" s="24"/>
      <c r="BN2072" s="24"/>
      <c r="BO2072" s="24"/>
      <c r="BP2072" s="24"/>
      <c r="BQ2072" s="24"/>
      <c r="BR2072" s="24"/>
      <c r="BS2072" s="24"/>
      <c r="BT2072" s="24"/>
      <c r="BU2072" s="24"/>
      <c r="BV2072" s="24"/>
      <c r="BW2072" s="24"/>
      <c r="BX2072" s="24"/>
      <c r="BY2072" s="24"/>
      <c r="BZ2072" s="24"/>
      <c r="CA2072" s="24"/>
      <c r="CB2072" s="24"/>
      <c r="CC2072" s="24"/>
      <c r="CD2072" s="24"/>
      <c r="CE2072" s="24"/>
    </row>
    <row r="2073" spans="46:83" x14ac:dyDescent="0.15">
      <c r="AT2073" s="24"/>
      <c r="AU2073" s="24"/>
      <c r="AV2073" s="24"/>
      <c r="AW2073" s="24"/>
      <c r="AX2073" s="24"/>
      <c r="AY2073" s="24"/>
      <c r="AZ2073" s="24"/>
      <c r="BA2073" s="24"/>
      <c r="BB2073" s="24"/>
      <c r="BC2073" s="24"/>
      <c r="BD2073" s="24"/>
      <c r="BE2073" s="24"/>
      <c r="BF2073" s="24"/>
      <c r="BG2073" s="24"/>
      <c r="BH2073" s="24"/>
      <c r="BI2073" s="24"/>
      <c r="BJ2073" s="24"/>
      <c r="BK2073" s="24"/>
      <c r="BL2073" s="24"/>
      <c r="BM2073" s="24"/>
      <c r="BN2073" s="24"/>
      <c r="BO2073" s="24"/>
      <c r="BP2073" s="24"/>
      <c r="BQ2073" s="24"/>
      <c r="BR2073" s="24"/>
      <c r="BS2073" s="24"/>
      <c r="BT2073" s="24"/>
      <c r="BU2073" s="24"/>
      <c r="BV2073" s="24"/>
      <c r="BW2073" s="24"/>
      <c r="BX2073" s="24"/>
      <c r="BY2073" s="24"/>
      <c r="BZ2073" s="24"/>
      <c r="CA2073" s="24"/>
      <c r="CB2073" s="24"/>
      <c r="CC2073" s="24"/>
      <c r="CD2073" s="24"/>
      <c r="CE2073" s="24"/>
    </row>
    <row r="2074" spans="46:83" x14ac:dyDescent="0.15">
      <c r="AT2074" s="24"/>
      <c r="AU2074" s="24"/>
      <c r="AV2074" s="24"/>
      <c r="AW2074" s="24"/>
      <c r="AX2074" s="24"/>
      <c r="AY2074" s="24"/>
      <c r="AZ2074" s="24"/>
      <c r="BA2074" s="24"/>
      <c r="BB2074" s="24"/>
      <c r="BC2074" s="24"/>
      <c r="BD2074" s="24"/>
      <c r="BE2074" s="24"/>
      <c r="BF2074" s="24"/>
      <c r="BG2074" s="24"/>
      <c r="BH2074" s="24"/>
      <c r="BI2074" s="24"/>
      <c r="BJ2074" s="24"/>
      <c r="BK2074" s="24"/>
      <c r="BL2074" s="24"/>
      <c r="BM2074" s="24"/>
      <c r="BN2074" s="24"/>
      <c r="BO2074" s="24"/>
      <c r="BP2074" s="24"/>
      <c r="BQ2074" s="24"/>
      <c r="BR2074" s="24"/>
      <c r="BS2074" s="24"/>
      <c r="BT2074" s="24"/>
      <c r="BU2074" s="24"/>
      <c r="BV2074" s="24"/>
      <c r="BW2074" s="24"/>
      <c r="BX2074" s="24"/>
      <c r="BY2074" s="24"/>
      <c r="BZ2074" s="24"/>
      <c r="CA2074" s="24"/>
      <c r="CB2074" s="24"/>
      <c r="CC2074" s="24"/>
      <c r="CD2074" s="24"/>
      <c r="CE2074" s="24"/>
    </row>
    <row r="2075" spans="46:83" x14ac:dyDescent="0.15">
      <c r="AT2075" s="24"/>
      <c r="AU2075" s="24"/>
      <c r="AV2075" s="24"/>
      <c r="AW2075" s="24"/>
      <c r="AX2075" s="24"/>
      <c r="AY2075" s="24"/>
      <c r="AZ2075" s="24"/>
      <c r="BA2075" s="24"/>
      <c r="BB2075" s="24"/>
      <c r="BC2075" s="24"/>
      <c r="BD2075" s="24"/>
      <c r="BE2075" s="24"/>
      <c r="BF2075" s="24"/>
      <c r="BG2075" s="24"/>
      <c r="BH2075" s="24"/>
      <c r="BI2075" s="24"/>
      <c r="BJ2075" s="24"/>
      <c r="BK2075" s="24"/>
      <c r="BL2075" s="24"/>
      <c r="BM2075" s="24"/>
      <c r="BN2075" s="24"/>
      <c r="BO2075" s="24"/>
      <c r="BP2075" s="24"/>
      <c r="BQ2075" s="24"/>
      <c r="BR2075" s="24"/>
      <c r="BS2075" s="24"/>
      <c r="BT2075" s="24"/>
      <c r="BU2075" s="24"/>
      <c r="BV2075" s="24"/>
      <c r="BW2075" s="24"/>
      <c r="BX2075" s="24"/>
      <c r="BY2075" s="24"/>
      <c r="BZ2075" s="24"/>
      <c r="CA2075" s="24"/>
      <c r="CB2075" s="24"/>
      <c r="CC2075" s="24"/>
      <c r="CD2075" s="24"/>
      <c r="CE2075" s="24"/>
    </row>
    <row r="2076" spans="46:83" x14ac:dyDescent="0.15">
      <c r="AT2076" s="24"/>
      <c r="AU2076" s="24"/>
      <c r="AV2076" s="24"/>
      <c r="AW2076" s="24"/>
      <c r="AX2076" s="24"/>
      <c r="AY2076" s="24"/>
      <c r="AZ2076" s="24"/>
      <c r="BA2076" s="24"/>
      <c r="BB2076" s="24"/>
      <c r="BC2076" s="24"/>
      <c r="BD2076" s="24"/>
      <c r="BE2076" s="24"/>
      <c r="BF2076" s="24"/>
      <c r="BG2076" s="24"/>
      <c r="BH2076" s="24"/>
      <c r="BI2076" s="24"/>
      <c r="BJ2076" s="24"/>
      <c r="BK2076" s="24"/>
      <c r="BL2076" s="24"/>
      <c r="BM2076" s="24"/>
      <c r="BN2076" s="24"/>
      <c r="BO2076" s="24"/>
      <c r="BP2076" s="24"/>
      <c r="BQ2076" s="24"/>
      <c r="BR2076" s="24"/>
      <c r="BS2076" s="24"/>
      <c r="BT2076" s="24"/>
      <c r="BU2076" s="24"/>
      <c r="BV2076" s="24"/>
      <c r="BW2076" s="24"/>
      <c r="BX2076" s="24"/>
      <c r="BY2076" s="24"/>
      <c r="BZ2076" s="24"/>
      <c r="CA2076" s="24"/>
      <c r="CB2076" s="24"/>
      <c r="CC2076" s="24"/>
      <c r="CD2076" s="24"/>
      <c r="CE2076" s="24"/>
    </row>
    <row r="2077" spans="46:83" x14ac:dyDescent="0.15">
      <c r="AT2077" s="24"/>
      <c r="AU2077" s="24"/>
      <c r="AV2077" s="24"/>
      <c r="AW2077" s="24"/>
      <c r="AX2077" s="24"/>
      <c r="AY2077" s="24"/>
      <c r="AZ2077" s="24"/>
      <c r="BA2077" s="24"/>
      <c r="BB2077" s="24"/>
      <c r="BC2077" s="24"/>
      <c r="BD2077" s="24"/>
      <c r="BE2077" s="24"/>
      <c r="BF2077" s="24"/>
      <c r="BG2077" s="24"/>
      <c r="BH2077" s="24"/>
      <c r="BI2077" s="24"/>
      <c r="BJ2077" s="24"/>
      <c r="BK2077" s="24"/>
      <c r="BL2077" s="24"/>
      <c r="BM2077" s="24"/>
      <c r="BN2077" s="24"/>
      <c r="BO2077" s="24"/>
      <c r="BP2077" s="24"/>
      <c r="BQ2077" s="24"/>
      <c r="BR2077" s="24"/>
      <c r="BS2077" s="24"/>
      <c r="BT2077" s="24"/>
      <c r="BU2077" s="24"/>
      <c r="BV2077" s="24"/>
      <c r="BW2077" s="24"/>
      <c r="BX2077" s="24"/>
      <c r="BY2077" s="24"/>
      <c r="BZ2077" s="24"/>
      <c r="CA2077" s="24"/>
      <c r="CB2077" s="24"/>
      <c r="CC2077" s="24"/>
      <c r="CD2077" s="24"/>
      <c r="CE2077" s="24"/>
    </row>
    <row r="2078" spans="46:83" x14ac:dyDescent="0.15">
      <c r="AT2078" s="24"/>
      <c r="AU2078" s="24"/>
      <c r="AV2078" s="24"/>
      <c r="AW2078" s="24"/>
      <c r="AX2078" s="24"/>
      <c r="AY2078" s="24"/>
      <c r="AZ2078" s="24"/>
      <c r="BA2078" s="24"/>
      <c r="BB2078" s="24"/>
      <c r="BC2078" s="24"/>
      <c r="BD2078" s="24"/>
      <c r="BE2078" s="24"/>
      <c r="BF2078" s="24"/>
      <c r="BG2078" s="24"/>
      <c r="BH2078" s="24"/>
      <c r="BI2078" s="24"/>
      <c r="BJ2078" s="24"/>
      <c r="BK2078" s="24"/>
      <c r="BL2078" s="24"/>
      <c r="BM2078" s="24"/>
      <c r="BN2078" s="24"/>
      <c r="BO2078" s="24"/>
      <c r="BP2078" s="24"/>
      <c r="BQ2078" s="24"/>
      <c r="BR2078" s="24"/>
      <c r="BS2078" s="24"/>
      <c r="BT2078" s="24"/>
      <c r="BU2078" s="24"/>
      <c r="BV2078" s="24"/>
      <c r="BW2078" s="24"/>
      <c r="BX2078" s="24"/>
      <c r="BY2078" s="24"/>
      <c r="BZ2078" s="24"/>
      <c r="CA2078" s="24"/>
      <c r="CB2078" s="24"/>
      <c r="CC2078" s="24"/>
      <c r="CD2078" s="24"/>
      <c r="CE2078" s="24"/>
    </row>
    <row r="2079" spans="46:83" x14ac:dyDescent="0.15">
      <c r="AT2079" s="24"/>
      <c r="AU2079" s="24"/>
      <c r="AV2079" s="24"/>
      <c r="AW2079" s="24"/>
      <c r="AX2079" s="24"/>
      <c r="AY2079" s="24"/>
      <c r="AZ2079" s="24"/>
      <c r="BA2079" s="24"/>
      <c r="BB2079" s="24"/>
      <c r="BC2079" s="24"/>
      <c r="BD2079" s="24"/>
      <c r="BE2079" s="24"/>
      <c r="BF2079" s="24"/>
      <c r="BG2079" s="24"/>
      <c r="BH2079" s="24"/>
      <c r="BI2079" s="24"/>
      <c r="BJ2079" s="24"/>
      <c r="BK2079" s="24"/>
      <c r="BL2079" s="24"/>
      <c r="BM2079" s="24"/>
      <c r="BN2079" s="24"/>
      <c r="BO2079" s="24"/>
      <c r="BP2079" s="24"/>
      <c r="BQ2079" s="24"/>
      <c r="BR2079" s="24"/>
      <c r="BS2079" s="24"/>
      <c r="BT2079" s="24"/>
      <c r="BU2079" s="24"/>
      <c r="BV2079" s="24"/>
      <c r="BW2079" s="24"/>
      <c r="BX2079" s="24"/>
      <c r="BY2079" s="24"/>
      <c r="BZ2079" s="24"/>
      <c r="CA2079" s="24"/>
      <c r="CB2079" s="24"/>
      <c r="CC2079" s="24"/>
      <c r="CD2079" s="24"/>
      <c r="CE2079" s="24"/>
    </row>
    <row r="2080" spans="46:83" x14ac:dyDescent="0.15">
      <c r="AT2080" s="24"/>
      <c r="AU2080" s="24"/>
      <c r="AV2080" s="24"/>
      <c r="AW2080" s="24"/>
      <c r="AX2080" s="24"/>
      <c r="AY2080" s="24"/>
      <c r="AZ2080" s="24"/>
      <c r="BA2080" s="24"/>
      <c r="BB2080" s="24"/>
      <c r="BC2080" s="24"/>
      <c r="BD2080" s="24"/>
      <c r="BE2080" s="24"/>
      <c r="BF2080" s="24"/>
      <c r="BG2080" s="24"/>
      <c r="BH2080" s="24"/>
      <c r="BI2080" s="24"/>
      <c r="BJ2080" s="24"/>
      <c r="BK2080" s="24"/>
      <c r="BL2080" s="24"/>
      <c r="BM2080" s="24"/>
      <c r="BN2080" s="24"/>
      <c r="BO2080" s="24"/>
      <c r="BP2080" s="24"/>
      <c r="BQ2080" s="24"/>
      <c r="BR2080" s="24"/>
      <c r="BS2080" s="24"/>
      <c r="BT2080" s="24"/>
      <c r="BU2080" s="24"/>
      <c r="BV2080" s="24"/>
      <c r="BW2080" s="24"/>
      <c r="BX2080" s="24"/>
      <c r="BY2080" s="24"/>
      <c r="BZ2080" s="24"/>
      <c r="CA2080" s="24"/>
      <c r="CB2080" s="24"/>
      <c r="CC2080" s="24"/>
      <c r="CD2080" s="24"/>
      <c r="CE2080" s="24"/>
    </row>
    <row r="2081" spans="46:83" x14ac:dyDescent="0.15">
      <c r="AT2081" s="24"/>
      <c r="AU2081" s="24"/>
      <c r="AV2081" s="24"/>
      <c r="AW2081" s="24"/>
      <c r="AX2081" s="24"/>
      <c r="AY2081" s="24"/>
      <c r="AZ2081" s="24"/>
      <c r="BA2081" s="24"/>
      <c r="BB2081" s="24"/>
      <c r="BC2081" s="24"/>
      <c r="BD2081" s="24"/>
      <c r="BE2081" s="24"/>
      <c r="BF2081" s="24"/>
      <c r="BG2081" s="24"/>
      <c r="BH2081" s="24"/>
      <c r="BI2081" s="24"/>
      <c r="BJ2081" s="24"/>
      <c r="BK2081" s="24"/>
      <c r="BL2081" s="24"/>
      <c r="BM2081" s="24"/>
      <c r="BN2081" s="24"/>
      <c r="BO2081" s="24"/>
      <c r="BP2081" s="24"/>
      <c r="BQ2081" s="24"/>
      <c r="BR2081" s="24"/>
      <c r="BS2081" s="24"/>
      <c r="BT2081" s="24"/>
      <c r="BU2081" s="24"/>
      <c r="BV2081" s="24"/>
      <c r="BW2081" s="24"/>
      <c r="BX2081" s="24"/>
      <c r="BY2081" s="24"/>
      <c r="BZ2081" s="24"/>
      <c r="CA2081" s="24"/>
      <c r="CB2081" s="24"/>
      <c r="CC2081" s="24"/>
      <c r="CD2081" s="24"/>
      <c r="CE2081" s="24"/>
    </row>
    <row r="2082" spans="46:83" x14ac:dyDescent="0.15">
      <c r="AT2082" s="24"/>
      <c r="AU2082" s="24"/>
      <c r="AV2082" s="24"/>
      <c r="AW2082" s="24"/>
      <c r="AX2082" s="24"/>
      <c r="AY2082" s="24"/>
      <c r="AZ2082" s="24"/>
      <c r="BA2082" s="24"/>
      <c r="BB2082" s="24"/>
      <c r="BC2082" s="24"/>
      <c r="BD2082" s="24"/>
      <c r="BE2082" s="24"/>
      <c r="BF2082" s="24"/>
      <c r="BG2082" s="24"/>
      <c r="BH2082" s="24"/>
      <c r="BI2082" s="24"/>
      <c r="BJ2082" s="24"/>
      <c r="BK2082" s="24"/>
      <c r="BL2082" s="24"/>
      <c r="BM2082" s="24"/>
      <c r="BN2082" s="24"/>
      <c r="BO2082" s="24"/>
      <c r="BP2082" s="24"/>
      <c r="BQ2082" s="24"/>
      <c r="BR2082" s="24"/>
      <c r="BS2082" s="24"/>
      <c r="BT2082" s="24"/>
      <c r="BU2082" s="24"/>
      <c r="BV2082" s="24"/>
      <c r="BW2082" s="24"/>
      <c r="BX2082" s="24"/>
      <c r="BY2082" s="24"/>
      <c r="BZ2082" s="24"/>
      <c r="CA2082" s="24"/>
      <c r="CB2082" s="24"/>
      <c r="CC2082" s="24"/>
      <c r="CD2082" s="24"/>
      <c r="CE2082" s="24"/>
    </row>
    <row r="2083" spans="46:83" x14ac:dyDescent="0.15">
      <c r="AT2083" s="24"/>
      <c r="AU2083" s="24"/>
      <c r="AV2083" s="24"/>
      <c r="AW2083" s="24"/>
      <c r="AX2083" s="24"/>
      <c r="AY2083" s="24"/>
      <c r="AZ2083" s="24"/>
      <c r="BA2083" s="24"/>
      <c r="BB2083" s="24"/>
      <c r="BC2083" s="24"/>
      <c r="BD2083" s="24"/>
      <c r="BE2083" s="24"/>
      <c r="BF2083" s="24"/>
      <c r="BG2083" s="24"/>
      <c r="BH2083" s="24"/>
      <c r="BI2083" s="24"/>
      <c r="BJ2083" s="24"/>
      <c r="BK2083" s="24"/>
      <c r="BL2083" s="24"/>
      <c r="BM2083" s="24"/>
      <c r="BN2083" s="24"/>
      <c r="BO2083" s="24"/>
      <c r="BP2083" s="24"/>
      <c r="BQ2083" s="24"/>
      <c r="BR2083" s="24"/>
      <c r="BS2083" s="24"/>
      <c r="BT2083" s="24"/>
      <c r="BU2083" s="24"/>
      <c r="BV2083" s="24"/>
      <c r="BW2083" s="24"/>
      <c r="BX2083" s="24"/>
      <c r="BY2083" s="24"/>
      <c r="BZ2083" s="24"/>
      <c r="CA2083" s="24"/>
      <c r="CB2083" s="24"/>
      <c r="CC2083" s="24"/>
      <c r="CD2083" s="24"/>
      <c r="CE2083" s="24"/>
    </row>
    <row r="2084" spans="46:83" x14ac:dyDescent="0.15">
      <c r="AT2084" s="24"/>
      <c r="AU2084" s="24"/>
      <c r="AV2084" s="24"/>
      <c r="AW2084" s="24"/>
      <c r="AX2084" s="24"/>
      <c r="AY2084" s="24"/>
      <c r="AZ2084" s="24"/>
      <c r="BA2084" s="24"/>
      <c r="BB2084" s="24"/>
      <c r="BC2084" s="24"/>
      <c r="BD2084" s="24"/>
      <c r="BE2084" s="24"/>
      <c r="BF2084" s="24"/>
      <c r="BG2084" s="24"/>
      <c r="BH2084" s="24"/>
      <c r="BI2084" s="24"/>
      <c r="BJ2084" s="24"/>
      <c r="BK2084" s="24"/>
      <c r="BL2084" s="24"/>
      <c r="BM2084" s="24"/>
      <c r="BN2084" s="24"/>
      <c r="BO2084" s="24"/>
      <c r="BP2084" s="24"/>
      <c r="BQ2084" s="24"/>
      <c r="BR2084" s="24"/>
      <c r="BS2084" s="24"/>
      <c r="BT2084" s="24"/>
      <c r="BU2084" s="24"/>
      <c r="BV2084" s="24"/>
      <c r="BW2084" s="24"/>
      <c r="BX2084" s="24"/>
      <c r="BY2084" s="24"/>
      <c r="BZ2084" s="24"/>
      <c r="CA2084" s="24"/>
      <c r="CB2084" s="24"/>
      <c r="CC2084" s="24"/>
      <c r="CD2084" s="24"/>
      <c r="CE2084" s="24"/>
    </row>
    <row r="2085" spans="46:83" x14ac:dyDescent="0.15">
      <c r="AT2085" s="24"/>
      <c r="AU2085" s="24"/>
      <c r="AV2085" s="24"/>
      <c r="AW2085" s="24"/>
      <c r="AX2085" s="24"/>
      <c r="AY2085" s="24"/>
      <c r="AZ2085" s="24"/>
      <c r="BA2085" s="24"/>
      <c r="BB2085" s="24"/>
      <c r="BC2085" s="24"/>
      <c r="BD2085" s="24"/>
      <c r="BE2085" s="24"/>
      <c r="BF2085" s="24"/>
      <c r="BG2085" s="24"/>
      <c r="BH2085" s="24"/>
      <c r="BI2085" s="24"/>
      <c r="BJ2085" s="24"/>
      <c r="BK2085" s="24"/>
      <c r="BL2085" s="24"/>
      <c r="BM2085" s="24"/>
      <c r="BN2085" s="24"/>
      <c r="BO2085" s="24"/>
      <c r="BP2085" s="24"/>
      <c r="BQ2085" s="24"/>
      <c r="BR2085" s="24"/>
      <c r="BS2085" s="24"/>
      <c r="BT2085" s="24"/>
      <c r="BU2085" s="24"/>
      <c r="BV2085" s="24"/>
      <c r="BW2085" s="24"/>
      <c r="BX2085" s="24"/>
      <c r="BY2085" s="24"/>
      <c r="BZ2085" s="24"/>
      <c r="CA2085" s="24"/>
      <c r="CB2085" s="24"/>
      <c r="CC2085" s="24"/>
      <c r="CD2085" s="24"/>
      <c r="CE2085" s="24"/>
    </row>
    <row r="2086" spans="46:83" x14ac:dyDescent="0.15">
      <c r="AT2086" s="24"/>
      <c r="AU2086" s="24"/>
      <c r="AV2086" s="24"/>
      <c r="AW2086" s="24"/>
      <c r="AX2086" s="24"/>
      <c r="AY2086" s="24"/>
      <c r="AZ2086" s="24"/>
      <c r="BA2086" s="24"/>
      <c r="BB2086" s="24"/>
      <c r="BC2086" s="24"/>
      <c r="BD2086" s="24"/>
      <c r="BE2086" s="24"/>
      <c r="BF2086" s="24"/>
      <c r="BG2086" s="24"/>
      <c r="BH2086" s="24"/>
      <c r="BI2086" s="24"/>
      <c r="BJ2086" s="24"/>
      <c r="BK2086" s="24"/>
      <c r="BL2086" s="24"/>
      <c r="BM2086" s="24"/>
      <c r="BN2086" s="24"/>
      <c r="BO2086" s="24"/>
      <c r="BP2086" s="24"/>
      <c r="BQ2086" s="24"/>
      <c r="BR2086" s="24"/>
      <c r="BS2086" s="24"/>
      <c r="BT2086" s="24"/>
      <c r="BU2086" s="24"/>
      <c r="BV2086" s="24"/>
      <c r="BW2086" s="24"/>
      <c r="BX2086" s="24"/>
      <c r="BY2086" s="24"/>
      <c r="BZ2086" s="24"/>
      <c r="CA2086" s="24"/>
      <c r="CB2086" s="24"/>
      <c r="CC2086" s="24"/>
      <c r="CD2086" s="24"/>
      <c r="CE2086" s="24"/>
    </row>
    <row r="2087" spans="46:83" x14ac:dyDescent="0.15">
      <c r="AT2087" s="24"/>
      <c r="AU2087" s="24"/>
      <c r="AV2087" s="24"/>
      <c r="AW2087" s="24"/>
      <c r="AX2087" s="24"/>
      <c r="AY2087" s="24"/>
      <c r="AZ2087" s="24"/>
      <c r="BA2087" s="24"/>
      <c r="BB2087" s="24"/>
      <c r="BC2087" s="24"/>
      <c r="BD2087" s="24"/>
      <c r="BE2087" s="24"/>
      <c r="BF2087" s="24"/>
      <c r="BG2087" s="24"/>
      <c r="BH2087" s="24"/>
      <c r="BI2087" s="24"/>
      <c r="BJ2087" s="24"/>
      <c r="BK2087" s="24"/>
      <c r="BL2087" s="24"/>
      <c r="BM2087" s="24"/>
      <c r="BN2087" s="24"/>
      <c r="BO2087" s="24"/>
      <c r="BP2087" s="24"/>
      <c r="BQ2087" s="24"/>
      <c r="BR2087" s="24"/>
      <c r="BS2087" s="24"/>
      <c r="BT2087" s="24"/>
      <c r="BU2087" s="24"/>
      <c r="BV2087" s="24"/>
      <c r="BW2087" s="24"/>
      <c r="BX2087" s="24"/>
      <c r="BY2087" s="24"/>
      <c r="BZ2087" s="24"/>
      <c r="CA2087" s="24"/>
      <c r="CB2087" s="24"/>
      <c r="CC2087" s="24"/>
      <c r="CD2087" s="24"/>
      <c r="CE2087" s="24"/>
    </row>
    <row r="2088" spans="46:83" x14ac:dyDescent="0.15">
      <c r="AT2088" s="24"/>
      <c r="AU2088" s="24"/>
      <c r="AV2088" s="24"/>
      <c r="AW2088" s="24"/>
      <c r="AX2088" s="24"/>
      <c r="AY2088" s="24"/>
      <c r="AZ2088" s="24"/>
      <c r="BA2088" s="24"/>
      <c r="BB2088" s="24"/>
      <c r="BC2088" s="24"/>
      <c r="BD2088" s="24"/>
      <c r="BE2088" s="24"/>
      <c r="BF2088" s="24"/>
      <c r="BG2088" s="24"/>
      <c r="BH2088" s="24"/>
      <c r="BI2088" s="24"/>
      <c r="BJ2088" s="24"/>
      <c r="BK2088" s="24"/>
      <c r="BL2088" s="24"/>
      <c r="BM2088" s="24"/>
      <c r="BN2088" s="24"/>
      <c r="BO2088" s="24"/>
      <c r="BP2088" s="24"/>
      <c r="BQ2088" s="24"/>
      <c r="BR2088" s="24"/>
      <c r="BS2088" s="24"/>
      <c r="BT2088" s="24"/>
      <c r="BU2088" s="24"/>
      <c r="BV2088" s="24"/>
      <c r="BW2088" s="24"/>
      <c r="BX2088" s="24"/>
      <c r="BY2088" s="24"/>
      <c r="BZ2088" s="24"/>
      <c r="CA2088" s="24"/>
      <c r="CB2088" s="24"/>
      <c r="CC2088" s="24"/>
      <c r="CD2088" s="24"/>
      <c r="CE2088" s="24"/>
    </row>
    <row r="2089" spans="46:83" x14ac:dyDescent="0.15">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row>
    <row r="2090" spans="46:83" x14ac:dyDescent="0.15">
      <c r="AT2090" s="24"/>
      <c r="AU2090" s="24"/>
      <c r="AV2090" s="24"/>
      <c r="AW2090" s="24"/>
      <c r="AX2090" s="24"/>
      <c r="AY2090" s="24"/>
      <c r="AZ2090" s="24"/>
      <c r="BA2090" s="24"/>
      <c r="BB2090" s="24"/>
      <c r="BC2090" s="24"/>
      <c r="BD2090" s="24"/>
      <c r="BE2090" s="24"/>
      <c r="BF2090" s="24"/>
      <c r="BG2090" s="24"/>
      <c r="BH2090" s="24"/>
      <c r="BI2090" s="24"/>
      <c r="BJ2090" s="24"/>
      <c r="BK2090" s="24"/>
      <c r="BL2090" s="24"/>
      <c r="BM2090" s="24"/>
      <c r="BN2090" s="24"/>
      <c r="BO2090" s="24"/>
      <c r="BP2090" s="24"/>
      <c r="BQ2090" s="24"/>
      <c r="BR2090" s="24"/>
      <c r="BS2090" s="24"/>
      <c r="BT2090" s="24"/>
      <c r="BU2090" s="24"/>
      <c r="BV2090" s="24"/>
      <c r="BW2090" s="24"/>
      <c r="BX2090" s="24"/>
      <c r="BY2090" s="24"/>
      <c r="BZ2090" s="24"/>
      <c r="CA2090" s="24"/>
      <c r="CB2090" s="24"/>
      <c r="CC2090" s="24"/>
      <c r="CD2090" s="24"/>
      <c r="CE2090" s="24"/>
    </row>
    <row r="2091" spans="46:83" x14ac:dyDescent="0.15">
      <c r="AT2091" s="24"/>
      <c r="AU2091" s="24"/>
      <c r="AV2091" s="24"/>
      <c r="AW2091" s="24"/>
      <c r="AX2091" s="24"/>
      <c r="AY2091" s="24"/>
      <c r="AZ2091" s="24"/>
      <c r="BA2091" s="24"/>
      <c r="BB2091" s="24"/>
      <c r="BC2091" s="24"/>
      <c r="BD2091" s="24"/>
      <c r="BE2091" s="24"/>
      <c r="BF2091" s="24"/>
      <c r="BG2091" s="24"/>
      <c r="BH2091" s="24"/>
      <c r="BI2091" s="24"/>
      <c r="BJ2091" s="24"/>
      <c r="BK2091" s="24"/>
      <c r="BL2091" s="24"/>
      <c r="BM2091" s="24"/>
      <c r="BN2091" s="24"/>
      <c r="BO2091" s="24"/>
      <c r="BP2091" s="24"/>
      <c r="BQ2091" s="24"/>
      <c r="BR2091" s="24"/>
      <c r="BS2091" s="24"/>
      <c r="BT2091" s="24"/>
      <c r="BU2091" s="24"/>
      <c r="BV2091" s="24"/>
      <c r="BW2091" s="24"/>
      <c r="BX2091" s="24"/>
      <c r="BY2091" s="24"/>
      <c r="BZ2091" s="24"/>
      <c r="CA2091" s="24"/>
      <c r="CB2091" s="24"/>
      <c r="CC2091" s="24"/>
      <c r="CD2091" s="24"/>
      <c r="CE2091" s="24"/>
    </row>
    <row r="2092" spans="46:83" x14ac:dyDescent="0.15">
      <c r="AT2092" s="24"/>
      <c r="AU2092" s="24"/>
      <c r="AV2092" s="24"/>
      <c r="AW2092" s="24"/>
      <c r="AX2092" s="24"/>
      <c r="AY2092" s="24"/>
      <c r="AZ2092" s="24"/>
      <c r="BA2092" s="24"/>
      <c r="BB2092" s="24"/>
      <c r="BC2092" s="24"/>
      <c r="BD2092" s="24"/>
      <c r="BE2092" s="24"/>
      <c r="BF2092" s="24"/>
      <c r="BG2092" s="24"/>
      <c r="BH2092" s="24"/>
      <c r="BI2092" s="24"/>
      <c r="BJ2092" s="24"/>
      <c r="BK2092" s="24"/>
      <c r="BL2092" s="24"/>
      <c r="BM2092" s="24"/>
      <c r="BN2092" s="24"/>
      <c r="BO2092" s="24"/>
      <c r="BP2092" s="24"/>
      <c r="BQ2092" s="24"/>
      <c r="BR2092" s="24"/>
      <c r="BS2092" s="24"/>
      <c r="BT2092" s="24"/>
      <c r="BU2092" s="24"/>
      <c r="BV2092" s="24"/>
      <c r="BW2092" s="24"/>
      <c r="BX2092" s="24"/>
      <c r="BY2092" s="24"/>
      <c r="BZ2092" s="24"/>
      <c r="CA2092" s="24"/>
      <c r="CB2092" s="24"/>
      <c r="CC2092" s="24"/>
      <c r="CD2092" s="24"/>
      <c r="CE2092" s="24"/>
    </row>
    <row r="2093" spans="46:83" x14ac:dyDescent="0.15">
      <c r="AT2093" s="24"/>
      <c r="AU2093" s="24"/>
      <c r="AV2093" s="24"/>
      <c r="AW2093" s="24"/>
      <c r="AX2093" s="24"/>
      <c r="AY2093" s="24"/>
      <c r="AZ2093" s="24"/>
      <c r="BA2093" s="24"/>
      <c r="BB2093" s="24"/>
      <c r="BC2093" s="24"/>
      <c r="BD2093" s="24"/>
      <c r="BE2093" s="24"/>
      <c r="BF2093" s="24"/>
      <c r="BG2093" s="24"/>
      <c r="BH2093" s="24"/>
      <c r="BI2093" s="24"/>
      <c r="BJ2093" s="24"/>
      <c r="BK2093" s="24"/>
      <c r="BL2093" s="24"/>
      <c r="BM2093" s="24"/>
      <c r="BN2093" s="24"/>
      <c r="BO2093" s="24"/>
      <c r="BP2093" s="24"/>
      <c r="BQ2093" s="24"/>
      <c r="BR2093" s="24"/>
      <c r="BS2093" s="24"/>
      <c r="BT2093" s="24"/>
      <c r="BU2093" s="24"/>
      <c r="BV2093" s="24"/>
      <c r="BW2093" s="24"/>
      <c r="BX2093" s="24"/>
      <c r="BY2093" s="24"/>
      <c r="BZ2093" s="24"/>
      <c r="CA2093" s="24"/>
      <c r="CB2093" s="24"/>
      <c r="CC2093" s="24"/>
      <c r="CD2093" s="24"/>
      <c r="CE2093" s="24"/>
    </row>
    <row r="2094" spans="46:83" x14ac:dyDescent="0.15">
      <c r="AT2094" s="24"/>
      <c r="AU2094" s="24"/>
      <c r="AV2094" s="24"/>
      <c r="AW2094" s="24"/>
      <c r="AX2094" s="24"/>
      <c r="AY2094" s="24"/>
      <c r="AZ2094" s="24"/>
      <c r="BA2094" s="24"/>
      <c r="BB2094" s="24"/>
      <c r="BC2094" s="24"/>
      <c r="BD2094" s="24"/>
      <c r="BE2094" s="24"/>
      <c r="BF2094" s="24"/>
      <c r="BG2094" s="24"/>
      <c r="BH2094" s="24"/>
      <c r="BI2094" s="24"/>
      <c r="BJ2094" s="24"/>
      <c r="BK2094" s="24"/>
      <c r="BL2094" s="24"/>
      <c r="BM2094" s="24"/>
      <c r="BN2094" s="24"/>
      <c r="BO2094" s="24"/>
      <c r="BP2094" s="24"/>
      <c r="BQ2094" s="24"/>
      <c r="BR2094" s="24"/>
      <c r="BS2094" s="24"/>
      <c r="BT2094" s="24"/>
      <c r="BU2094" s="24"/>
      <c r="BV2094" s="24"/>
      <c r="BW2094" s="24"/>
      <c r="BX2094" s="24"/>
      <c r="BY2094" s="24"/>
      <c r="BZ2094" s="24"/>
      <c r="CA2094" s="24"/>
      <c r="CB2094" s="24"/>
      <c r="CC2094" s="24"/>
      <c r="CD2094" s="24"/>
      <c r="CE2094" s="24"/>
    </row>
    <row r="2095" spans="46:83" x14ac:dyDescent="0.15">
      <c r="AT2095" s="24"/>
      <c r="AU2095" s="24"/>
      <c r="AV2095" s="24"/>
      <c r="AW2095" s="24"/>
      <c r="AX2095" s="24"/>
      <c r="AY2095" s="24"/>
      <c r="AZ2095" s="24"/>
      <c r="BA2095" s="24"/>
      <c r="BB2095" s="24"/>
      <c r="BC2095" s="24"/>
      <c r="BD2095" s="24"/>
      <c r="BE2095" s="24"/>
      <c r="BF2095" s="24"/>
      <c r="BG2095" s="24"/>
      <c r="BH2095" s="24"/>
      <c r="BI2095" s="24"/>
      <c r="BJ2095" s="24"/>
      <c r="BK2095" s="24"/>
      <c r="BL2095" s="24"/>
      <c r="BM2095" s="24"/>
      <c r="BN2095" s="24"/>
      <c r="BO2095" s="24"/>
      <c r="BP2095" s="24"/>
      <c r="BQ2095" s="24"/>
      <c r="BR2095" s="24"/>
      <c r="BS2095" s="24"/>
      <c r="BT2095" s="24"/>
      <c r="BU2095" s="24"/>
      <c r="BV2095" s="24"/>
      <c r="BW2095" s="24"/>
      <c r="BX2095" s="24"/>
      <c r="BY2095" s="24"/>
      <c r="BZ2095" s="24"/>
      <c r="CA2095" s="24"/>
      <c r="CB2095" s="24"/>
      <c r="CC2095" s="24"/>
      <c r="CD2095" s="24"/>
      <c r="CE2095" s="24"/>
    </row>
    <row r="2096" spans="46:83" x14ac:dyDescent="0.15">
      <c r="AT2096" s="24"/>
      <c r="AU2096" s="24"/>
      <c r="AV2096" s="24"/>
      <c r="AW2096" s="24"/>
      <c r="AX2096" s="24"/>
      <c r="AY2096" s="24"/>
      <c r="AZ2096" s="24"/>
      <c r="BA2096" s="24"/>
      <c r="BB2096" s="24"/>
      <c r="BC2096" s="24"/>
      <c r="BD2096" s="24"/>
      <c r="BE2096" s="24"/>
      <c r="BF2096" s="24"/>
      <c r="BG2096" s="24"/>
      <c r="BH2096" s="24"/>
      <c r="BI2096" s="24"/>
      <c r="BJ2096" s="24"/>
      <c r="BK2096" s="24"/>
      <c r="BL2096" s="24"/>
      <c r="BM2096" s="24"/>
      <c r="BN2096" s="24"/>
      <c r="BO2096" s="24"/>
      <c r="BP2096" s="24"/>
      <c r="BQ2096" s="24"/>
      <c r="BR2096" s="24"/>
      <c r="BS2096" s="24"/>
      <c r="BT2096" s="24"/>
      <c r="BU2096" s="24"/>
      <c r="BV2096" s="24"/>
      <c r="BW2096" s="24"/>
      <c r="BX2096" s="24"/>
      <c r="BY2096" s="24"/>
      <c r="BZ2096" s="24"/>
      <c r="CA2096" s="24"/>
      <c r="CB2096" s="24"/>
      <c r="CC2096" s="24"/>
      <c r="CD2096" s="24"/>
      <c r="CE2096" s="24"/>
    </row>
    <row r="2097" spans="46:83" x14ac:dyDescent="0.15">
      <c r="AT2097" s="24"/>
      <c r="AU2097" s="24"/>
      <c r="AV2097" s="24"/>
      <c r="AW2097" s="24"/>
      <c r="AX2097" s="24"/>
      <c r="AY2097" s="24"/>
      <c r="AZ2097" s="24"/>
      <c r="BA2097" s="24"/>
      <c r="BB2097" s="24"/>
      <c r="BC2097" s="24"/>
      <c r="BD2097" s="24"/>
      <c r="BE2097" s="24"/>
      <c r="BF2097" s="24"/>
      <c r="BG2097" s="24"/>
      <c r="BH2097" s="24"/>
      <c r="BI2097" s="24"/>
      <c r="BJ2097" s="24"/>
      <c r="BK2097" s="24"/>
      <c r="BL2097" s="24"/>
      <c r="BM2097" s="24"/>
      <c r="BN2097" s="24"/>
      <c r="BO2097" s="24"/>
      <c r="BP2097" s="24"/>
      <c r="BQ2097" s="24"/>
      <c r="BR2097" s="24"/>
      <c r="BS2097" s="24"/>
      <c r="BT2097" s="24"/>
      <c r="BU2097" s="24"/>
      <c r="BV2097" s="24"/>
      <c r="BW2097" s="24"/>
      <c r="BX2097" s="24"/>
      <c r="BY2097" s="24"/>
      <c r="BZ2097" s="24"/>
      <c r="CA2097" s="24"/>
      <c r="CB2097" s="24"/>
      <c r="CC2097" s="24"/>
      <c r="CD2097" s="24"/>
      <c r="CE2097" s="24"/>
    </row>
    <row r="2098" spans="46:83" x14ac:dyDescent="0.15">
      <c r="AT2098" s="24"/>
      <c r="AU2098" s="24"/>
      <c r="AV2098" s="24"/>
      <c r="AW2098" s="24"/>
      <c r="AX2098" s="24"/>
      <c r="AY2098" s="24"/>
      <c r="AZ2098" s="24"/>
      <c r="BA2098" s="24"/>
      <c r="BB2098" s="24"/>
      <c r="BC2098" s="24"/>
      <c r="BD2098" s="24"/>
      <c r="BE2098" s="24"/>
      <c r="BF2098" s="24"/>
      <c r="BG2098" s="24"/>
      <c r="BH2098" s="24"/>
      <c r="BI2098" s="24"/>
      <c r="BJ2098" s="24"/>
      <c r="BK2098" s="24"/>
      <c r="BL2098" s="24"/>
      <c r="BM2098" s="24"/>
      <c r="BN2098" s="24"/>
      <c r="BO2098" s="24"/>
      <c r="BP2098" s="24"/>
      <c r="BQ2098" s="24"/>
      <c r="BR2098" s="24"/>
      <c r="BS2098" s="24"/>
      <c r="BT2098" s="24"/>
      <c r="BU2098" s="24"/>
      <c r="BV2098" s="24"/>
      <c r="BW2098" s="24"/>
      <c r="BX2098" s="24"/>
      <c r="BY2098" s="24"/>
      <c r="BZ2098" s="24"/>
      <c r="CA2098" s="24"/>
      <c r="CB2098" s="24"/>
      <c r="CC2098" s="24"/>
      <c r="CD2098" s="24"/>
      <c r="CE2098" s="24"/>
    </row>
    <row r="2099" spans="46:83" x14ac:dyDescent="0.15">
      <c r="AT2099" s="24"/>
      <c r="AU2099" s="24"/>
      <c r="AV2099" s="24"/>
      <c r="AW2099" s="24"/>
      <c r="AX2099" s="24"/>
      <c r="AY2099" s="24"/>
      <c r="AZ2099" s="24"/>
      <c r="BA2099" s="24"/>
      <c r="BB2099" s="24"/>
      <c r="BC2099" s="24"/>
      <c r="BD2099" s="24"/>
      <c r="BE2099" s="24"/>
      <c r="BF2099" s="24"/>
      <c r="BG2099" s="24"/>
      <c r="BH2099" s="24"/>
      <c r="BI2099" s="24"/>
      <c r="BJ2099" s="24"/>
      <c r="BK2099" s="24"/>
      <c r="BL2099" s="24"/>
      <c r="BM2099" s="24"/>
      <c r="BN2099" s="24"/>
      <c r="BO2099" s="24"/>
      <c r="BP2099" s="24"/>
      <c r="BQ2099" s="24"/>
      <c r="BR2099" s="24"/>
      <c r="BS2099" s="24"/>
      <c r="BT2099" s="24"/>
      <c r="BU2099" s="24"/>
      <c r="BV2099" s="24"/>
      <c r="BW2099" s="24"/>
      <c r="BX2099" s="24"/>
      <c r="BY2099" s="24"/>
      <c r="BZ2099" s="24"/>
      <c r="CA2099" s="24"/>
      <c r="CB2099" s="24"/>
      <c r="CC2099" s="24"/>
      <c r="CD2099" s="24"/>
      <c r="CE2099" s="24"/>
    </row>
    <row r="2100" spans="46:83" x14ac:dyDescent="0.15">
      <c r="AT2100" s="24"/>
      <c r="AU2100" s="24"/>
      <c r="AV2100" s="24"/>
      <c r="AW2100" s="24"/>
      <c r="AX2100" s="24"/>
      <c r="AY2100" s="24"/>
      <c r="AZ2100" s="24"/>
      <c r="BA2100" s="24"/>
      <c r="BB2100" s="24"/>
      <c r="BC2100" s="24"/>
      <c r="BD2100" s="24"/>
      <c r="BE2100" s="24"/>
      <c r="BF2100" s="24"/>
      <c r="BG2100" s="24"/>
      <c r="BH2100" s="24"/>
      <c r="BI2100" s="24"/>
      <c r="BJ2100" s="24"/>
      <c r="BK2100" s="24"/>
      <c r="BL2100" s="24"/>
      <c r="BM2100" s="24"/>
      <c r="BN2100" s="24"/>
      <c r="BO2100" s="24"/>
      <c r="BP2100" s="24"/>
      <c r="BQ2100" s="24"/>
      <c r="BR2100" s="24"/>
      <c r="BS2100" s="24"/>
      <c r="BT2100" s="24"/>
      <c r="BU2100" s="24"/>
      <c r="BV2100" s="24"/>
      <c r="BW2100" s="24"/>
      <c r="BX2100" s="24"/>
      <c r="BY2100" s="24"/>
      <c r="BZ2100" s="24"/>
      <c r="CA2100" s="24"/>
      <c r="CB2100" s="24"/>
      <c r="CC2100" s="24"/>
      <c r="CD2100" s="24"/>
      <c r="CE2100" s="24"/>
    </row>
    <row r="2101" spans="46:83" x14ac:dyDescent="0.15">
      <c r="AT2101" s="24"/>
      <c r="AU2101" s="24"/>
      <c r="AV2101" s="24"/>
      <c r="AW2101" s="24"/>
      <c r="AX2101" s="24"/>
      <c r="AY2101" s="24"/>
      <c r="AZ2101" s="24"/>
      <c r="BA2101" s="24"/>
      <c r="BB2101" s="24"/>
      <c r="BC2101" s="24"/>
      <c r="BD2101" s="24"/>
      <c r="BE2101" s="24"/>
      <c r="BF2101" s="24"/>
      <c r="BG2101" s="24"/>
      <c r="BH2101" s="24"/>
      <c r="BI2101" s="24"/>
      <c r="BJ2101" s="24"/>
      <c r="BK2101" s="24"/>
      <c r="BL2101" s="24"/>
      <c r="BM2101" s="24"/>
      <c r="BN2101" s="24"/>
      <c r="BO2101" s="24"/>
      <c r="BP2101" s="24"/>
      <c r="BQ2101" s="24"/>
      <c r="BR2101" s="24"/>
      <c r="BS2101" s="24"/>
      <c r="BT2101" s="24"/>
      <c r="BU2101" s="24"/>
      <c r="BV2101" s="24"/>
      <c r="BW2101" s="24"/>
      <c r="BX2101" s="24"/>
      <c r="BY2101" s="24"/>
      <c r="BZ2101" s="24"/>
      <c r="CA2101" s="24"/>
      <c r="CB2101" s="24"/>
      <c r="CC2101" s="24"/>
      <c r="CD2101" s="24"/>
      <c r="CE2101" s="24"/>
    </row>
    <row r="2102" spans="46:83" x14ac:dyDescent="0.15">
      <c r="AT2102" s="24"/>
      <c r="AU2102" s="24"/>
      <c r="AV2102" s="24"/>
      <c r="AW2102" s="24"/>
      <c r="AX2102" s="24"/>
      <c r="AY2102" s="24"/>
      <c r="AZ2102" s="24"/>
      <c r="BA2102" s="24"/>
      <c r="BB2102" s="24"/>
      <c r="BC2102" s="24"/>
      <c r="BD2102" s="24"/>
      <c r="BE2102" s="24"/>
      <c r="BF2102" s="24"/>
      <c r="BG2102" s="24"/>
      <c r="BH2102" s="24"/>
      <c r="BI2102" s="24"/>
      <c r="BJ2102" s="24"/>
      <c r="BK2102" s="24"/>
      <c r="BL2102" s="24"/>
      <c r="BM2102" s="24"/>
      <c r="BN2102" s="24"/>
      <c r="BO2102" s="24"/>
      <c r="BP2102" s="24"/>
      <c r="BQ2102" s="24"/>
      <c r="BR2102" s="24"/>
      <c r="BS2102" s="24"/>
      <c r="BT2102" s="24"/>
      <c r="BU2102" s="24"/>
      <c r="BV2102" s="24"/>
      <c r="BW2102" s="24"/>
      <c r="BX2102" s="24"/>
      <c r="BY2102" s="24"/>
      <c r="BZ2102" s="24"/>
      <c r="CA2102" s="24"/>
      <c r="CB2102" s="24"/>
      <c r="CC2102" s="24"/>
      <c r="CD2102" s="24"/>
      <c r="CE2102" s="24"/>
    </row>
    <row r="2103" spans="46:83" x14ac:dyDescent="0.15">
      <c r="AT2103" s="24"/>
      <c r="AU2103" s="24"/>
      <c r="AV2103" s="24"/>
      <c r="AW2103" s="24"/>
      <c r="AX2103" s="24"/>
      <c r="AY2103" s="24"/>
      <c r="AZ2103" s="24"/>
      <c r="BA2103" s="24"/>
      <c r="BB2103" s="24"/>
      <c r="BC2103" s="24"/>
      <c r="BD2103" s="24"/>
      <c r="BE2103" s="24"/>
      <c r="BF2103" s="24"/>
      <c r="BG2103" s="24"/>
      <c r="BH2103" s="24"/>
      <c r="BI2103" s="24"/>
      <c r="BJ2103" s="24"/>
      <c r="BK2103" s="24"/>
      <c r="BL2103" s="24"/>
      <c r="BM2103" s="24"/>
      <c r="BN2103" s="24"/>
      <c r="BO2103" s="24"/>
      <c r="BP2103" s="24"/>
      <c r="BQ2103" s="24"/>
      <c r="BR2103" s="24"/>
      <c r="BS2103" s="24"/>
      <c r="BT2103" s="24"/>
      <c r="BU2103" s="24"/>
      <c r="BV2103" s="24"/>
      <c r="BW2103" s="24"/>
      <c r="BX2103" s="24"/>
      <c r="BY2103" s="24"/>
      <c r="BZ2103" s="24"/>
      <c r="CA2103" s="24"/>
      <c r="CB2103" s="24"/>
      <c r="CC2103" s="24"/>
      <c r="CD2103" s="24"/>
      <c r="CE2103" s="24"/>
    </row>
    <row r="2104" spans="46:83" x14ac:dyDescent="0.15">
      <c r="AT2104" s="24"/>
      <c r="AU2104" s="24"/>
      <c r="AV2104" s="24"/>
      <c r="AW2104" s="24"/>
      <c r="AX2104" s="24"/>
      <c r="AY2104" s="24"/>
      <c r="AZ2104" s="24"/>
      <c r="BA2104" s="24"/>
      <c r="BB2104" s="24"/>
      <c r="BC2104" s="24"/>
      <c r="BD2104" s="24"/>
      <c r="BE2104" s="24"/>
      <c r="BF2104" s="24"/>
      <c r="BG2104" s="24"/>
      <c r="BH2104" s="24"/>
      <c r="BI2104" s="24"/>
      <c r="BJ2104" s="24"/>
      <c r="BK2104" s="24"/>
      <c r="BL2104" s="24"/>
      <c r="BM2104" s="24"/>
      <c r="BN2104" s="24"/>
      <c r="BO2104" s="24"/>
      <c r="BP2104" s="24"/>
      <c r="BQ2104" s="24"/>
      <c r="BR2104" s="24"/>
      <c r="BS2104" s="24"/>
      <c r="BT2104" s="24"/>
      <c r="BU2104" s="24"/>
      <c r="BV2104" s="24"/>
      <c r="BW2104" s="24"/>
      <c r="BX2104" s="24"/>
      <c r="BY2104" s="24"/>
      <c r="BZ2104" s="24"/>
      <c r="CA2104" s="24"/>
      <c r="CB2104" s="24"/>
      <c r="CC2104" s="24"/>
      <c r="CD2104" s="24"/>
      <c r="CE2104" s="24"/>
    </row>
    <row r="2105" spans="46:83" x14ac:dyDescent="0.15">
      <c r="AT2105" s="24"/>
      <c r="AU2105" s="24"/>
      <c r="AV2105" s="24"/>
      <c r="AW2105" s="24"/>
      <c r="AX2105" s="24"/>
      <c r="AY2105" s="24"/>
      <c r="AZ2105" s="24"/>
      <c r="BA2105" s="24"/>
      <c r="BB2105" s="24"/>
      <c r="BC2105" s="24"/>
      <c r="BD2105" s="24"/>
      <c r="BE2105" s="24"/>
      <c r="BF2105" s="24"/>
      <c r="BG2105" s="24"/>
      <c r="BH2105" s="24"/>
      <c r="BI2105" s="24"/>
      <c r="BJ2105" s="24"/>
      <c r="BK2105" s="24"/>
      <c r="BL2105" s="24"/>
      <c r="BM2105" s="24"/>
      <c r="BN2105" s="24"/>
      <c r="BO2105" s="24"/>
      <c r="BP2105" s="24"/>
      <c r="BQ2105" s="24"/>
      <c r="BR2105" s="24"/>
      <c r="BS2105" s="24"/>
      <c r="BT2105" s="24"/>
      <c r="BU2105" s="24"/>
      <c r="BV2105" s="24"/>
      <c r="BW2105" s="24"/>
      <c r="BX2105" s="24"/>
      <c r="BY2105" s="24"/>
      <c r="BZ2105" s="24"/>
      <c r="CA2105" s="24"/>
      <c r="CB2105" s="24"/>
      <c r="CC2105" s="24"/>
      <c r="CD2105" s="24"/>
      <c r="CE2105" s="24"/>
    </row>
    <row r="2106" spans="46:83" x14ac:dyDescent="0.15">
      <c r="AT2106" s="24"/>
      <c r="AU2106" s="24"/>
      <c r="AV2106" s="24"/>
      <c r="AW2106" s="24"/>
      <c r="AX2106" s="24"/>
      <c r="AY2106" s="24"/>
      <c r="AZ2106" s="24"/>
      <c r="BA2106" s="24"/>
      <c r="BB2106" s="24"/>
      <c r="BC2106" s="24"/>
      <c r="BD2106" s="24"/>
      <c r="BE2106" s="24"/>
      <c r="BF2106" s="24"/>
      <c r="BG2106" s="24"/>
      <c r="BH2106" s="24"/>
      <c r="BI2106" s="24"/>
      <c r="BJ2106" s="24"/>
      <c r="BK2106" s="24"/>
      <c r="BL2106" s="24"/>
      <c r="BM2106" s="24"/>
      <c r="BN2106" s="24"/>
      <c r="BO2106" s="24"/>
      <c r="BP2106" s="24"/>
      <c r="BQ2106" s="24"/>
      <c r="BR2106" s="24"/>
      <c r="BS2106" s="24"/>
      <c r="BT2106" s="24"/>
      <c r="BU2106" s="24"/>
      <c r="BV2106" s="24"/>
      <c r="BW2106" s="24"/>
      <c r="BX2106" s="24"/>
      <c r="BY2106" s="24"/>
      <c r="BZ2106" s="24"/>
      <c r="CA2106" s="24"/>
      <c r="CB2106" s="24"/>
      <c r="CC2106" s="24"/>
      <c r="CD2106" s="24"/>
      <c r="CE2106" s="24"/>
    </row>
    <row r="2107" spans="46:83" x14ac:dyDescent="0.15">
      <c r="AT2107" s="24"/>
      <c r="AU2107" s="24"/>
      <c r="AV2107" s="24"/>
      <c r="AW2107" s="24"/>
      <c r="AX2107" s="24"/>
      <c r="AY2107" s="24"/>
      <c r="AZ2107" s="24"/>
      <c r="BA2107" s="24"/>
      <c r="BB2107" s="24"/>
      <c r="BC2107" s="24"/>
      <c r="BD2107" s="24"/>
      <c r="BE2107" s="24"/>
      <c r="BF2107" s="24"/>
      <c r="BG2107" s="24"/>
      <c r="BH2107" s="24"/>
      <c r="BI2107" s="24"/>
      <c r="BJ2107" s="24"/>
      <c r="BK2107" s="24"/>
      <c r="BL2107" s="24"/>
      <c r="BM2107" s="24"/>
      <c r="BN2107" s="24"/>
      <c r="BO2107" s="24"/>
      <c r="BP2107" s="24"/>
      <c r="BQ2107" s="24"/>
      <c r="BR2107" s="24"/>
      <c r="BS2107" s="24"/>
      <c r="BT2107" s="24"/>
      <c r="BU2107" s="24"/>
      <c r="BV2107" s="24"/>
      <c r="BW2107" s="24"/>
      <c r="BX2107" s="24"/>
      <c r="BY2107" s="24"/>
      <c r="BZ2107" s="24"/>
      <c r="CA2107" s="24"/>
      <c r="CB2107" s="24"/>
      <c r="CC2107" s="24"/>
      <c r="CD2107" s="24"/>
      <c r="CE2107" s="24"/>
    </row>
    <row r="2108" spans="46:83" x14ac:dyDescent="0.15">
      <c r="AT2108" s="24"/>
      <c r="AU2108" s="24"/>
      <c r="AV2108" s="24"/>
      <c r="AW2108" s="24"/>
      <c r="AX2108" s="24"/>
      <c r="AY2108" s="24"/>
      <c r="AZ2108" s="24"/>
      <c r="BA2108" s="24"/>
      <c r="BB2108" s="24"/>
      <c r="BC2108" s="24"/>
      <c r="BD2108" s="24"/>
      <c r="BE2108" s="24"/>
      <c r="BF2108" s="24"/>
      <c r="BG2108" s="24"/>
      <c r="BH2108" s="24"/>
      <c r="BI2108" s="24"/>
      <c r="BJ2108" s="24"/>
      <c r="BK2108" s="24"/>
      <c r="BL2108" s="24"/>
      <c r="BM2108" s="24"/>
      <c r="BN2108" s="24"/>
      <c r="BO2108" s="24"/>
      <c r="BP2108" s="24"/>
      <c r="BQ2108" s="24"/>
      <c r="BR2108" s="24"/>
      <c r="BS2108" s="24"/>
      <c r="BT2108" s="24"/>
      <c r="BU2108" s="24"/>
      <c r="BV2108" s="24"/>
      <c r="BW2108" s="24"/>
      <c r="BX2108" s="24"/>
      <c r="BY2108" s="24"/>
      <c r="BZ2108" s="24"/>
      <c r="CA2108" s="24"/>
      <c r="CB2108" s="24"/>
      <c r="CC2108" s="24"/>
      <c r="CD2108" s="24"/>
      <c r="CE2108" s="24"/>
    </row>
    <row r="2109" spans="46:83" x14ac:dyDescent="0.15">
      <c r="AT2109" s="24"/>
      <c r="AU2109" s="24"/>
      <c r="AV2109" s="24"/>
      <c r="AW2109" s="24"/>
      <c r="AX2109" s="24"/>
      <c r="AY2109" s="24"/>
      <c r="AZ2109" s="24"/>
      <c r="BA2109" s="24"/>
      <c r="BB2109" s="24"/>
      <c r="BC2109" s="24"/>
      <c r="BD2109" s="24"/>
      <c r="BE2109" s="24"/>
      <c r="BF2109" s="24"/>
      <c r="BG2109" s="24"/>
      <c r="BH2109" s="24"/>
      <c r="BI2109" s="24"/>
      <c r="BJ2109" s="24"/>
      <c r="BK2109" s="24"/>
      <c r="BL2109" s="24"/>
      <c r="BM2109" s="24"/>
      <c r="BN2109" s="24"/>
      <c r="BO2109" s="24"/>
      <c r="BP2109" s="24"/>
      <c r="BQ2109" s="24"/>
      <c r="BR2109" s="24"/>
      <c r="BS2109" s="24"/>
      <c r="BT2109" s="24"/>
      <c r="BU2109" s="24"/>
      <c r="BV2109" s="24"/>
      <c r="BW2109" s="24"/>
      <c r="BX2109" s="24"/>
      <c r="BY2109" s="24"/>
      <c r="BZ2109" s="24"/>
      <c r="CA2109" s="24"/>
      <c r="CB2109" s="24"/>
      <c r="CC2109" s="24"/>
      <c r="CD2109" s="24"/>
      <c r="CE2109" s="24"/>
    </row>
    <row r="2110" spans="46:83" x14ac:dyDescent="0.15">
      <c r="AT2110" s="24"/>
      <c r="AU2110" s="24"/>
      <c r="AV2110" s="24"/>
      <c r="AW2110" s="24"/>
      <c r="AX2110" s="24"/>
      <c r="AY2110" s="24"/>
      <c r="AZ2110" s="24"/>
      <c r="BA2110" s="24"/>
      <c r="BB2110" s="24"/>
      <c r="BC2110" s="24"/>
      <c r="BD2110" s="24"/>
      <c r="BE2110" s="24"/>
      <c r="BF2110" s="24"/>
      <c r="BG2110" s="24"/>
      <c r="BH2110" s="24"/>
      <c r="BI2110" s="24"/>
      <c r="BJ2110" s="24"/>
      <c r="BK2110" s="24"/>
      <c r="BL2110" s="24"/>
      <c r="BM2110" s="24"/>
      <c r="BN2110" s="24"/>
      <c r="BO2110" s="24"/>
      <c r="BP2110" s="24"/>
      <c r="BQ2110" s="24"/>
      <c r="BR2110" s="24"/>
      <c r="BS2110" s="24"/>
      <c r="BT2110" s="24"/>
      <c r="BU2110" s="24"/>
      <c r="BV2110" s="24"/>
      <c r="BW2110" s="24"/>
      <c r="BX2110" s="24"/>
      <c r="BY2110" s="24"/>
      <c r="BZ2110" s="24"/>
      <c r="CA2110" s="24"/>
      <c r="CB2110" s="24"/>
      <c r="CC2110" s="24"/>
      <c r="CD2110" s="24"/>
      <c r="CE2110" s="24"/>
    </row>
    <row r="2111" spans="46:83" x14ac:dyDescent="0.15">
      <c r="AT2111" s="24"/>
      <c r="AU2111" s="24"/>
      <c r="AV2111" s="24"/>
      <c r="AW2111" s="24"/>
      <c r="AX2111" s="24"/>
      <c r="AY2111" s="24"/>
      <c r="AZ2111" s="24"/>
      <c r="BA2111" s="24"/>
      <c r="BB2111" s="24"/>
      <c r="BC2111" s="24"/>
      <c r="BD2111" s="24"/>
      <c r="BE2111" s="24"/>
      <c r="BF2111" s="24"/>
      <c r="BG2111" s="24"/>
      <c r="BH2111" s="24"/>
      <c r="BI2111" s="24"/>
      <c r="BJ2111" s="24"/>
      <c r="BK2111" s="24"/>
      <c r="BL2111" s="24"/>
      <c r="BM2111" s="24"/>
      <c r="BN2111" s="24"/>
      <c r="BO2111" s="24"/>
      <c r="BP2111" s="24"/>
      <c r="BQ2111" s="24"/>
      <c r="BR2111" s="24"/>
      <c r="BS2111" s="24"/>
      <c r="BT2111" s="24"/>
      <c r="BU2111" s="24"/>
      <c r="BV2111" s="24"/>
      <c r="BW2111" s="24"/>
      <c r="BX2111" s="24"/>
      <c r="BY2111" s="24"/>
      <c r="BZ2111" s="24"/>
      <c r="CA2111" s="24"/>
      <c r="CB2111" s="24"/>
      <c r="CC2111" s="24"/>
      <c r="CD2111" s="24"/>
      <c r="CE2111" s="24"/>
    </row>
    <row r="2112" spans="46:83" x14ac:dyDescent="0.15">
      <c r="AT2112" s="24"/>
      <c r="AU2112" s="24"/>
      <c r="AV2112" s="24"/>
      <c r="AW2112" s="24"/>
      <c r="AX2112" s="24"/>
      <c r="AY2112" s="24"/>
      <c r="AZ2112" s="24"/>
      <c r="BA2112" s="24"/>
      <c r="BB2112" s="24"/>
      <c r="BC2112" s="24"/>
      <c r="BD2112" s="24"/>
      <c r="BE2112" s="24"/>
      <c r="BF2112" s="24"/>
      <c r="BG2112" s="24"/>
      <c r="BH2112" s="24"/>
      <c r="BI2112" s="24"/>
      <c r="BJ2112" s="24"/>
      <c r="BK2112" s="24"/>
      <c r="BL2112" s="24"/>
      <c r="BM2112" s="24"/>
      <c r="BN2112" s="24"/>
      <c r="BO2112" s="24"/>
      <c r="BP2112" s="24"/>
      <c r="BQ2112" s="24"/>
      <c r="BR2112" s="24"/>
      <c r="BS2112" s="24"/>
      <c r="BT2112" s="24"/>
      <c r="BU2112" s="24"/>
      <c r="BV2112" s="24"/>
      <c r="BW2112" s="24"/>
      <c r="BX2112" s="24"/>
      <c r="BY2112" s="24"/>
      <c r="BZ2112" s="24"/>
      <c r="CA2112" s="24"/>
      <c r="CB2112" s="24"/>
      <c r="CC2112" s="24"/>
      <c r="CD2112" s="24"/>
      <c r="CE2112" s="24"/>
    </row>
    <row r="2113" spans="46:83" x14ac:dyDescent="0.15">
      <c r="AT2113" s="24"/>
      <c r="AU2113" s="24"/>
      <c r="AV2113" s="24"/>
      <c r="AW2113" s="24"/>
      <c r="AX2113" s="24"/>
      <c r="AY2113" s="24"/>
      <c r="AZ2113" s="24"/>
      <c r="BA2113" s="24"/>
      <c r="BB2113" s="24"/>
      <c r="BC2113" s="24"/>
      <c r="BD2113" s="24"/>
      <c r="BE2113" s="24"/>
      <c r="BF2113" s="24"/>
      <c r="BG2113" s="24"/>
      <c r="BH2113" s="24"/>
      <c r="BI2113" s="24"/>
      <c r="BJ2113" s="24"/>
      <c r="BK2113" s="24"/>
      <c r="BL2113" s="24"/>
      <c r="BM2113" s="24"/>
      <c r="BN2113" s="24"/>
      <c r="BO2113" s="24"/>
      <c r="BP2113" s="24"/>
      <c r="BQ2113" s="24"/>
      <c r="BR2113" s="24"/>
      <c r="BS2113" s="24"/>
      <c r="BT2113" s="24"/>
      <c r="BU2113" s="24"/>
      <c r="BV2113" s="24"/>
      <c r="BW2113" s="24"/>
      <c r="BX2113" s="24"/>
      <c r="BY2113" s="24"/>
      <c r="BZ2113" s="24"/>
      <c r="CA2113" s="24"/>
      <c r="CB2113" s="24"/>
      <c r="CC2113" s="24"/>
      <c r="CD2113" s="24"/>
      <c r="CE2113" s="24"/>
    </row>
    <row r="2114" spans="46:83" x14ac:dyDescent="0.15">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row>
    <row r="2115" spans="46:83" x14ac:dyDescent="0.15">
      <c r="AT2115" s="24"/>
      <c r="AU2115" s="24"/>
      <c r="AV2115" s="24"/>
      <c r="AW2115" s="24"/>
      <c r="AX2115" s="24"/>
      <c r="AY2115" s="24"/>
      <c r="AZ2115" s="24"/>
      <c r="BA2115" s="24"/>
      <c r="BB2115" s="24"/>
      <c r="BC2115" s="24"/>
      <c r="BD2115" s="24"/>
      <c r="BE2115" s="24"/>
      <c r="BF2115" s="24"/>
      <c r="BG2115" s="24"/>
      <c r="BH2115" s="24"/>
      <c r="BI2115" s="24"/>
      <c r="BJ2115" s="24"/>
      <c r="BK2115" s="24"/>
      <c r="BL2115" s="24"/>
      <c r="BM2115" s="24"/>
      <c r="BN2115" s="24"/>
      <c r="BO2115" s="24"/>
      <c r="BP2115" s="24"/>
      <c r="BQ2115" s="24"/>
      <c r="BR2115" s="24"/>
      <c r="BS2115" s="24"/>
      <c r="BT2115" s="24"/>
      <c r="BU2115" s="24"/>
      <c r="BV2115" s="24"/>
      <c r="BW2115" s="24"/>
      <c r="BX2115" s="24"/>
      <c r="BY2115" s="24"/>
      <c r="BZ2115" s="24"/>
      <c r="CA2115" s="24"/>
      <c r="CB2115" s="24"/>
      <c r="CC2115" s="24"/>
      <c r="CD2115" s="24"/>
      <c r="CE2115" s="24"/>
    </row>
    <row r="2116" spans="46:83" x14ac:dyDescent="0.15">
      <c r="AT2116" s="24"/>
      <c r="AU2116" s="24"/>
      <c r="AV2116" s="24"/>
      <c r="AW2116" s="24"/>
      <c r="AX2116" s="24"/>
      <c r="AY2116" s="24"/>
      <c r="AZ2116" s="24"/>
      <c r="BA2116" s="24"/>
      <c r="BB2116" s="24"/>
      <c r="BC2116" s="24"/>
      <c r="BD2116" s="24"/>
      <c r="BE2116" s="24"/>
      <c r="BF2116" s="24"/>
      <c r="BG2116" s="24"/>
      <c r="BH2116" s="24"/>
      <c r="BI2116" s="24"/>
      <c r="BJ2116" s="24"/>
      <c r="BK2116" s="24"/>
      <c r="BL2116" s="24"/>
      <c r="BM2116" s="24"/>
      <c r="BN2116" s="24"/>
      <c r="BO2116" s="24"/>
      <c r="BP2116" s="24"/>
      <c r="BQ2116" s="24"/>
      <c r="BR2116" s="24"/>
      <c r="BS2116" s="24"/>
      <c r="BT2116" s="24"/>
      <c r="BU2116" s="24"/>
      <c r="BV2116" s="24"/>
      <c r="BW2116" s="24"/>
      <c r="BX2116" s="24"/>
      <c r="BY2116" s="24"/>
      <c r="BZ2116" s="24"/>
      <c r="CA2116" s="24"/>
      <c r="CB2116" s="24"/>
      <c r="CC2116" s="24"/>
      <c r="CD2116" s="24"/>
      <c r="CE2116" s="24"/>
    </row>
    <row r="2117" spans="46:83" x14ac:dyDescent="0.15">
      <c r="AT2117" s="24"/>
      <c r="AU2117" s="24"/>
      <c r="AV2117" s="24"/>
      <c r="AW2117" s="24"/>
      <c r="AX2117" s="24"/>
      <c r="AY2117" s="24"/>
      <c r="AZ2117" s="24"/>
      <c r="BA2117" s="24"/>
      <c r="BB2117" s="24"/>
      <c r="BC2117" s="24"/>
      <c r="BD2117" s="24"/>
      <c r="BE2117" s="24"/>
      <c r="BF2117" s="24"/>
      <c r="BG2117" s="24"/>
      <c r="BH2117" s="24"/>
      <c r="BI2117" s="24"/>
      <c r="BJ2117" s="24"/>
      <c r="BK2117" s="24"/>
      <c r="BL2117" s="24"/>
      <c r="BM2117" s="24"/>
      <c r="BN2117" s="24"/>
      <c r="BO2117" s="24"/>
      <c r="BP2117" s="24"/>
      <c r="BQ2117" s="24"/>
      <c r="BR2117" s="24"/>
      <c r="BS2117" s="24"/>
      <c r="BT2117" s="24"/>
      <c r="BU2117" s="24"/>
      <c r="BV2117" s="24"/>
      <c r="BW2117" s="24"/>
      <c r="BX2117" s="24"/>
      <c r="BY2117" s="24"/>
      <c r="BZ2117" s="24"/>
      <c r="CA2117" s="24"/>
      <c r="CB2117" s="24"/>
      <c r="CC2117" s="24"/>
      <c r="CD2117" s="24"/>
      <c r="CE2117" s="24"/>
    </row>
    <row r="2118" spans="46:83" x14ac:dyDescent="0.15">
      <c r="AT2118" s="24"/>
      <c r="AU2118" s="24"/>
      <c r="AV2118" s="24"/>
      <c r="AW2118" s="24"/>
      <c r="AX2118" s="24"/>
      <c r="AY2118" s="24"/>
      <c r="AZ2118" s="24"/>
      <c r="BA2118" s="24"/>
      <c r="BB2118" s="24"/>
      <c r="BC2118" s="24"/>
      <c r="BD2118" s="24"/>
      <c r="BE2118" s="24"/>
      <c r="BF2118" s="24"/>
      <c r="BG2118" s="24"/>
      <c r="BH2118" s="24"/>
      <c r="BI2118" s="24"/>
      <c r="BJ2118" s="24"/>
      <c r="BK2118" s="24"/>
      <c r="BL2118" s="24"/>
      <c r="BM2118" s="24"/>
      <c r="BN2118" s="24"/>
      <c r="BO2118" s="24"/>
      <c r="BP2118" s="24"/>
      <c r="BQ2118" s="24"/>
      <c r="BR2118" s="24"/>
      <c r="BS2118" s="24"/>
      <c r="BT2118" s="24"/>
      <c r="BU2118" s="24"/>
      <c r="BV2118" s="24"/>
      <c r="BW2118" s="24"/>
      <c r="BX2118" s="24"/>
      <c r="BY2118" s="24"/>
      <c r="BZ2118" s="24"/>
      <c r="CA2118" s="24"/>
      <c r="CB2118" s="24"/>
      <c r="CC2118" s="24"/>
      <c r="CD2118" s="24"/>
      <c r="CE2118" s="24"/>
    </row>
    <row r="2119" spans="46:83" x14ac:dyDescent="0.15">
      <c r="AT2119" s="24"/>
      <c r="AU2119" s="24"/>
      <c r="AV2119" s="24"/>
      <c r="AW2119" s="24"/>
      <c r="AX2119" s="24"/>
      <c r="AY2119" s="24"/>
      <c r="AZ2119" s="24"/>
      <c r="BA2119" s="24"/>
      <c r="BB2119" s="24"/>
      <c r="BC2119" s="24"/>
      <c r="BD2119" s="24"/>
      <c r="BE2119" s="24"/>
      <c r="BF2119" s="24"/>
      <c r="BG2119" s="24"/>
      <c r="BH2119" s="24"/>
      <c r="BI2119" s="24"/>
      <c r="BJ2119" s="24"/>
      <c r="BK2119" s="24"/>
      <c r="BL2119" s="24"/>
      <c r="BM2119" s="24"/>
      <c r="BN2119" s="24"/>
      <c r="BO2119" s="24"/>
      <c r="BP2119" s="24"/>
      <c r="BQ2119" s="24"/>
      <c r="BR2119" s="24"/>
      <c r="BS2119" s="24"/>
      <c r="BT2119" s="24"/>
      <c r="BU2119" s="24"/>
      <c r="BV2119" s="24"/>
      <c r="BW2119" s="24"/>
      <c r="BX2119" s="24"/>
      <c r="BY2119" s="24"/>
      <c r="BZ2119" s="24"/>
      <c r="CA2119" s="24"/>
      <c r="CB2119" s="24"/>
      <c r="CC2119" s="24"/>
      <c r="CD2119" s="24"/>
      <c r="CE2119" s="24"/>
    </row>
    <row r="2120" spans="46:83" x14ac:dyDescent="0.15">
      <c r="AT2120" s="24"/>
      <c r="AU2120" s="24"/>
      <c r="AV2120" s="24"/>
      <c r="AW2120" s="24"/>
      <c r="AX2120" s="24"/>
      <c r="AY2120" s="24"/>
      <c r="AZ2120" s="24"/>
      <c r="BA2120" s="24"/>
      <c r="BB2120" s="24"/>
      <c r="BC2120" s="24"/>
      <c r="BD2120" s="24"/>
      <c r="BE2120" s="24"/>
      <c r="BF2120" s="24"/>
      <c r="BG2120" s="24"/>
      <c r="BH2120" s="24"/>
      <c r="BI2120" s="24"/>
      <c r="BJ2120" s="24"/>
      <c r="BK2120" s="24"/>
      <c r="BL2120" s="24"/>
      <c r="BM2120" s="24"/>
      <c r="BN2120" s="24"/>
      <c r="BO2120" s="24"/>
      <c r="BP2120" s="24"/>
      <c r="BQ2120" s="24"/>
      <c r="BR2120" s="24"/>
      <c r="BS2120" s="24"/>
      <c r="BT2120" s="24"/>
      <c r="BU2120" s="24"/>
      <c r="BV2120" s="24"/>
      <c r="BW2120" s="24"/>
      <c r="BX2120" s="24"/>
      <c r="BY2120" s="24"/>
      <c r="BZ2120" s="24"/>
      <c r="CA2120" s="24"/>
      <c r="CB2120" s="24"/>
      <c r="CC2120" s="24"/>
      <c r="CD2120" s="24"/>
      <c r="CE2120" s="24"/>
    </row>
    <row r="2121" spans="46:83" x14ac:dyDescent="0.15">
      <c r="AT2121" s="24"/>
      <c r="AU2121" s="24"/>
      <c r="AV2121" s="24"/>
      <c r="AW2121" s="24"/>
      <c r="AX2121" s="24"/>
      <c r="AY2121" s="24"/>
      <c r="AZ2121" s="24"/>
      <c r="BA2121" s="24"/>
      <c r="BB2121" s="24"/>
      <c r="BC2121" s="24"/>
      <c r="BD2121" s="24"/>
      <c r="BE2121" s="24"/>
      <c r="BF2121" s="24"/>
      <c r="BG2121" s="24"/>
      <c r="BH2121" s="24"/>
      <c r="BI2121" s="24"/>
      <c r="BJ2121" s="24"/>
      <c r="BK2121" s="24"/>
      <c r="BL2121" s="24"/>
      <c r="BM2121" s="24"/>
      <c r="BN2121" s="24"/>
      <c r="BO2121" s="24"/>
      <c r="BP2121" s="24"/>
      <c r="BQ2121" s="24"/>
      <c r="BR2121" s="24"/>
      <c r="BS2121" s="24"/>
      <c r="BT2121" s="24"/>
      <c r="BU2121" s="24"/>
      <c r="BV2121" s="24"/>
      <c r="BW2121" s="24"/>
      <c r="BX2121" s="24"/>
      <c r="BY2121" s="24"/>
      <c r="BZ2121" s="24"/>
      <c r="CA2121" s="24"/>
      <c r="CB2121" s="24"/>
      <c r="CC2121" s="24"/>
      <c r="CD2121" s="24"/>
      <c r="CE2121" s="24"/>
    </row>
    <row r="2122" spans="46:83" x14ac:dyDescent="0.15">
      <c r="AT2122" s="24"/>
      <c r="AU2122" s="24"/>
      <c r="AV2122" s="24"/>
      <c r="AW2122" s="24"/>
      <c r="AX2122" s="24"/>
      <c r="AY2122" s="24"/>
      <c r="AZ2122" s="24"/>
      <c r="BA2122" s="24"/>
      <c r="BB2122" s="24"/>
      <c r="BC2122" s="24"/>
      <c r="BD2122" s="24"/>
      <c r="BE2122" s="24"/>
      <c r="BF2122" s="24"/>
      <c r="BG2122" s="24"/>
      <c r="BH2122" s="24"/>
      <c r="BI2122" s="24"/>
      <c r="BJ2122" s="24"/>
      <c r="BK2122" s="24"/>
      <c r="BL2122" s="24"/>
      <c r="BM2122" s="24"/>
      <c r="BN2122" s="24"/>
      <c r="BO2122" s="24"/>
      <c r="BP2122" s="24"/>
      <c r="BQ2122" s="24"/>
      <c r="BR2122" s="24"/>
      <c r="BS2122" s="24"/>
      <c r="BT2122" s="24"/>
      <c r="BU2122" s="24"/>
      <c r="BV2122" s="24"/>
      <c r="BW2122" s="24"/>
      <c r="BX2122" s="24"/>
      <c r="BY2122" s="24"/>
      <c r="BZ2122" s="24"/>
      <c r="CA2122" s="24"/>
      <c r="CB2122" s="24"/>
      <c r="CC2122" s="24"/>
      <c r="CD2122" s="24"/>
      <c r="CE2122" s="24"/>
    </row>
    <row r="2123" spans="46:83" x14ac:dyDescent="0.15">
      <c r="AT2123" s="24"/>
      <c r="AU2123" s="24"/>
      <c r="AV2123" s="24"/>
      <c r="AW2123" s="24"/>
      <c r="AX2123" s="24"/>
      <c r="AY2123" s="24"/>
      <c r="AZ2123" s="24"/>
      <c r="BA2123" s="24"/>
      <c r="BB2123" s="24"/>
      <c r="BC2123" s="24"/>
      <c r="BD2123" s="24"/>
      <c r="BE2123" s="24"/>
      <c r="BF2123" s="24"/>
      <c r="BG2123" s="24"/>
      <c r="BH2123" s="24"/>
      <c r="BI2123" s="24"/>
      <c r="BJ2123" s="24"/>
      <c r="BK2123" s="24"/>
      <c r="BL2123" s="24"/>
      <c r="BM2123" s="24"/>
      <c r="BN2123" s="24"/>
      <c r="BO2123" s="24"/>
      <c r="BP2123" s="24"/>
      <c r="BQ2123" s="24"/>
      <c r="BR2123" s="24"/>
      <c r="BS2123" s="24"/>
      <c r="BT2123" s="24"/>
      <c r="BU2123" s="24"/>
      <c r="BV2123" s="24"/>
      <c r="BW2123" s="24"/>
      <c r="BX2123" s="24"/>
      <c r="BY2123" s="24"/>
      <c r="BZ2123" s="24"/>
      <c r="CA2123" s="24"/>
      <c r="CB2123" s="24"/>
      <c r="CC2123" s="24"/>
      <c r="CD2123" s="24"/>
      <c r="CE2123" s="24"/>
    </row>
    <row r="2124" spans="46:83" x14ac:dyDescent="0.15">
      <c r="AT2124" s="24"/>
      <c r="AU2124" s="24"/>
      <c r="AV2124" s="24"/>
      <c r="AW2124" s="24"/>
      <c r="AX2124" s="24"/>
      <c r="AY2124" s="24"/>
      <c r="AZ2124" s="24"/>
      <c r="BA2124" s="24"/>
      <c r="BB2124" s="24"/>
      <c r="BC2124" s="24"/>
      <c r="BD2124" s="24"/>
      <c r="BE2124" s="24"/>
      <c r="BF2124" s="24"/>
      <c r="BG2124" s="24"/>
      <c r="BH2124" s="24"/>
      <c r="BI2124" s="24"/>
      <c r="BJ2124" s="24"/>
      <c r="BK2124" s="24"/>
      <c r="BL2124" s="24"/>
      <c r="BM2124" s="24"/>
      <c r="BN2124" s="24"/>
      <c r="BO2124" s="24"/>
      <c r="BP2124" s="24"/>
      <c r="BQ2124" s="24"/>
      <c r="BR2124" s="24"/>
      <c r="BS2124" s="24"/>
      <c r="BT2124" s="24"/>
      <c r="BU2124" s="24"/>
      <c r="BV2124" s="24"/>
      <c r="BW2124" s="24"/>
      <c r="BX2124" s="24"/>
      <c r="BY2124" s="24"/>
      <c r="BZ2124" s="24"/>
      <c r="CA2124" s="24"/>
      <c r="CB2124" s="24"/>
      <c r="CC2124" s="24"/>
      <c r="CD2124" s="24"/>
      <c r="CE2124" s="24"/>
    </row>
    <row r="2125" spans="46:83" x14ac:dyDescent="0.15">
      <c r="AT2125" s="24"/>
      <c r="AU2125" s="24"/>
      <c r="AV2125" s="24"/>
      <c r="AW2125" s="24"/>
      <c r="AX2125" s="24"/>
      <c r="AY2125" s="24"/>
      <c r="AZ2125" s="24"/>
      <c r="BA2125" s="24"/>
      <c r="BB2125" s="24"/>
      <c r="BC2125" s="24"/>
      <c r="BD2125" s="24"/>
      <c r="BE2125" s="24"/>
      <c r="BF2125" s="24"/>
      <c r="BG2125" s="24"/>
      <c r="BH2125" s="24"/>
      <c r="BI2125" s="24"/>
      <c r="BJ2125" s="24"/>
      <c r="BK2125" s="24"/>
      <c r="BL2125" s="24"/>
      <c r="BM2125" s="24"/>
      <c r="BN2125" s="24"/>
      <c r="BO2125" s="24"/>
      <c r="BP2125" s="24"/>
      <c r="BQ2125" s="24"/>
      <c r="BR2125" s="24"/>
      <c r="BS2125" s="24"/>
      <c r="BT2125" s="24"/>
      <c r="BU2125" s="24"/>
      <c r="BV2125" s="24"/>
      <c r="BW2125" s="24"/>
      <c r="BX2125" s="24"/>
      <c r="BY2125" s="24"/>
      <c r="BZ2125" s="24"/>
      <c r="CA2125" s="24"/>
      <c r="CB2125" s="24"/>
      <c r="CC2125" s="24"/>
      <c r="CD2125" s="24"/>
      <c r="CE2125" s="24"/>
    </row>
    <row r="2126" spans="46:83" x14ac:dyDescent="0.15">
      <c r="AT2126" s="24"/>
      <c r="AU2126" s="24"/>
      <c r="AV2126" s="24"/>
      <c r="AW2126" s="24"/>
      <c r="AX2126" s="24"/>
      <c r="AY2126" s="24"/>
      <c r="AZ2126" s="24"/>
      <c r="BA2126" s="24"/>
      <c r="BB2126" s="24"/>
      <c r="BC2126" s="24"/>
      <c r="BD2126" s="24"/>
      <c r="BE2126" s="24"/>
      <c r="BF2126" s="24"/>
      <c r="BG2126" s="24"/>
      <c r="BH2126" s="24"/>
      <c r="BI2126" s="24"/>
      <c r="BJ2126" s="24"/>
      <c r="BK2126" s="24"/>
      <c r="BL2126" s="24"/>
      <c r="BM2126" s="24"/>
      <c r="BN2126" s="24"/>
      <c r="BO2126" s="24"/>
      <c r="BP2126" s="24"/>
      <c r="BQ2126" s="24"/>
      <c r="BR2126" s="24"/>
      <c r="BS2126" s="24"/>
      <c r="BT2126" s="24"/>
      <c r="BU2126" s="24"/>
      <c r="BV2126" s="24"/>
      <c r="BW2126" s="24"/>
      <c r="BX2126" s="24"/>
      <c r="BY2126" s="24"/>
      <c r="BZ2126" s="24"/>
      <c r="CA2126" s="24"/>
      <c r="CB2126" s="24"/>
      <c r="CC2126" s="24"/>
      <c r="CD2126" s="24"/>
      <c r="CE2126" s="24"/>
    </row>
    <row r="2127" spans="46:83" x14ac:dyDescent="0.15">
      <c r="AT2127" s="24"/>
      <c r="AU2127" s="24"/>
      <c r="AV2127" s="24"/>
      <c r="AW2127" s="24"/>
      <c r="AX2127" s="24"/>
      <c r="AY2127" s="24"/>
      <c r="AZ2127" s="24"/>
      <c r="BA2127" s="24"/>
      <c r="BB2127" s="24"/>
      <c r="BC2127" s="24"/>
      <c r="BD2127" s="24"/>
      <c r="BE2127" s="24"/>
      <c r="BF2127" s="24"/>
      <c r="BG2127" s="24"/>
      <c r="BH2127" s="24"/>
      <c r="BI2127" s="24"/>
      <c r="BJ2127" s="24"/>
      <c r="BK2127" s="24"/>
      <c r="BL2127" s="24"/>
      <c r="BM2127" s="24"/>
      <c r="BN2127" s="24"/>
      <c r="BO2127" s="24"/>
      <c r="BP2127" s="24"/>
      <c r="BQ2127" s="24"/>
      <c r="BR2127" s="24"/>
      <c r="BS2127" s="24"/>
      <c r="BT2127" s="24"/>
      <c r="BU2127" s="24"/>
      <c r="BV2127" s="24"/>
      <c r="BW2127" s="24"/>
      <c r="BX2127" s="24"/>
      <c r="BY2127" s="24"/>
      <c r="BZ2127" s="24"/>
      <c r="CA2127" s="24"/>
      <c r="CB2127" s="24"/>
      <c r="CC2127" s="24"/>
      <c r="CD2127" s="24"/>
      <c r="CE2127" s="24"/>
    </row>
    <row r="2128" spans="46:83" x14ac:dyDescent="0.15">
      <c r="AT2128" s="24"/>
      <c r="AU2128" s="24"/>
      <c r="AV2128" s="24"/>
      <c r="AW2128" s="24"/>
      <c r="AX2128" s="24"/>
      <c r="AY2128" s="24"/>
      <c r="AZ2128" s="24"/>
      <c r="BA2128" s="24"/>
      <c r="BB2128" s="24"/>
      <c r="BC2128" s="24"/>
      <c r="BD2128" s="24"/>
      <c r="BE2128" s="24"/>
      <c r="BF2128" s="24"/>
      <c r="BG2128" s="24"/>
      <c r="BH2128" s="24"/>
      <c r="BI2128" s="24"/>
      <c r="BJ2128" s="24"/>
      <c r="BK2128" s="24"/>
      <c r="BL2128" s="24"/>
      <c r="BM2128" s="24"/>
      <c r="BN2128" s="24"/>
      <c r="BO2128" s="24"/>
      <c r="BP2128" s="24"/>
      <c r="BQ2128" s="24"/>
      <c r="BR2128" s="24"/>
      <c r="BS2128" s="24"/>
      <c r="BT2128" s="24"/>
      <c r="BU2128" s="24"/>
      <c r="BV2128" s="24"/>
      <c r="BW2128" s="24"/>
      <c r="BX2128" s="24"/>
      <c r="BY2128" s="24"/>
      <c r="BZ2128" s="24"/>
      <c r="CA2128" s="24"/>
      <c r="CB2128" s="24"/>
      <c r="CC2128" s="24"/>
      <c r="CD2128" s="24"/>
      <c r="CE2128" s="24"/>
    </row>
    <row r="2129" spans="46:83" x14ac:dyDescent="0.15">
      <c r="AT2129" s="24"/>
      <c r="AU2129" s="24"/>
      <c r="AV2129" s="24"/>
      <c r="AW2129" s="24"/>
      <c r="AX2129" s="24"/>
      <c r="AY2129" s="24"/>
      <c r="AZ2129" s="24"/>
      <c r="BA2129" s="24"/>
      <c r="BB2129" s="24"/>
      <c r="BC2129" s="24"/>
      <c r="BD2129" s="24"/>
      <c r="BE2129" s="24"/>
      <c r="BF2129" s="24"/>
      <c r="BG2129" s="24"/>
      <c r="BH2129" s="24"/>
      <c r="BI2129" s="24"/>
      <c r="BJ2129" s="24"/>
      <c r="BK2129" s="24"/>
      <c r="BL2129" s="24"/>
      <c r="BM2129" s="24"/>
      <c r="BN2129" s="24"/>
      <c r="BO2129" s="24"/>
      <c r="BP2129" s="24"/>
      <c r="BQ2129" s="24"/>
      <c r="BR2129" s="24"/>
      <c r="BS2129" s="24"/>
      <c r="BT2129" s="24"/>
      <c r="BU2129" s="24"/>
      <c r="BV2129" s="24"/>
      <c r="BW2129" s="24"/>
      <c r="BX2129" s="24"/>
      <c r="BY2129" s="24"/>
      <c r="BZ2129" s="24"/>
      <c r="CA2129" s="24"/>
      <c r="CB2129" s="24"/>
      <c r="CC2129" s="24"/>
      <c r="CD2129" s="24"/>
      <c r="CE2129" s="24"/>
    </row>
    <row r="2130" spans="46:83" x14ac:dyDescent="0.15">
      <c r="AT2130" s="24"/>
      <c r="AU2130" s="24"/>
      <c r="AV2130" s="24"/>
      <c r="AW2130" s="24"/>
      <c r="AX2130" s="24"/>
      <c r="AY2130" s="24"/>
      <c r="AZ2130" s="24"/>
      <c r="BA2130" s="24"/>
      <c r="BB2130" s="24"/>
      <c r="BC2130" s="24"/>
      <c r="BD2130" s="24"/>
      <c r="BE2130" s="24"/>
      <c r="BF2130" s="24"/>
      <c r="BG2130" s="24"/>
      <c r="BH2130" s="24"/>
      <c r="BI2130" s="24"/>
      <c r="BJ2130" s="24"/>
      <c r="BK2130" s="24"/>
      <c r="BL2130" s="24"/>
      <c r="BM2130" s="24"/>
      <c r="BN2130" s="24"/>
      <c r="BO2130" s="24"/>
      <c r="BP2130" s="24"/>
      <c r="BQ2130" s="24"/>
      <c r="BR2130" s="24"/>
      <c r="BS2130" s="24"/>
      <c r="BT2130" s="24"/>
      <c r="BU2130" s="24"/>
      <c r="BV2130" s="24"/>
      <c r="BW2130" s="24"/>
      <c r="BX2130" s="24"/>
      <c r="BY2130" s="24"/>
      <c r="BZ2130" s="24"/>
      <c r="CA2130" s="24"/>
      <c r="CB2130" s="24"/>
      <c r="CC2130" s="24"/>
      <c r="CD2130" s="24"/>
      <c r="CE2130" s="24"/>
    </row>
    <row r="2131" spans="46:83" x14ac:dyDescent="0.15">
      <c r="AT2131" s="24"/>
      <c r="AU2131" s="24"/>
      <c r="AV2131" s="24"/>
      <c r="AW2131" s="24"/>
      <c r="AX2131" s="24"/>
      <c r="AY2131" s="24"/>
      <c r="AZ2131" s="24"/>
      <c r="BA2131" s="24"/>
      <c r="BB2131" s="24"/>
      <c r="BC2131" s="24"/>
      <c r="BD2131" s="24"/>
      <c r="BE2131" s="24"/>
      <c r="BF2131" s="24"/>
      <c r="BG2131" s="24"/>
      <c r="BH2131" s="24"/>
      <c r="BI2131" s="24"/>
      <c r="BJ2131" s="24"/>
      <c r="BK2131" s="24"/>
      <c r="BL2131" s="24"/>
      <c r="BM2131" s="24"/>
      <c r="BN2131" s="24"/>
      <c r="BO2131" s="24"/>
      <c r="BP2131" s="24"/>
      <c r="BQ2131" s="24"/>
      <c r="BR2131" s="24"/>
      <c r="BS2131" s="24"/>
      <c r="BT2131" s="24"/>
      <c r="BU2131" s="24"/>
      <c r="BV2131" s="24"/>
      <c r="BW2131" s="24"/>
      <c r="BX2131" s="24"/>
      <c r="BY2131" s="24"/>
      <c r="BZ2131" s="24"/>
      <c r="CA2131" s="24"/>
      <c r="CB2131" s="24"/>
      <c r="CC2131" s="24"/>
      <c r="CD2131" s="24"/>
      <c r="CE2131" s="24"/>
    </row>
    <row r="2132" spans="46:83" x14ac:dyDescent="0.15">
      <c r="AT2132" s="24"/>
      <c r="AU2132" s="24"/>
      <c r="AV2132" s="24"/>
      <c r="AW2132" s="24"/>
      <c r="AX2132" s="24"/>
      <c r="AY2132" s="24"/>
      <c r="AZ2132" s="24"/>
      <c r="BA2132" s="24"/>
      <c r="BB2132" s="24"/>
      <c r="BC2132" s="24"/>
      <c r="BD2132" s="24"/>
      <c r="BE2132" s="24"/>
      <c r="BF2132" s="24"/>
      <c r="BG2132" s="24"/>
      <c r="BH2132" s="24"/>
      <c r="BI2132" s="24"/>
      <c r="BJ2132" s="24"/>
      <c r="BK2132" s="24"/>
      <c r="BL2132" s="24"/>
      <c r="BM2132" s="24"/>
      <c r="BN2132" s="24"/>
      <c r="BO2132" s="24"/>
      <c r="BP2132" s="24"/>
      <c r="BQ2132" s="24"/>
      <c r="BR2132" s="24"/>
      <c r="BS2132" s="24"/>
      <c r="BT2132" s="24"/>
      <c r="BU2132" s="24"/>
      <c r="BV2132" s="24"/>
      <c r="BW2132" s="24"/>
      <c r="BX2132" s="24"/>
      <c r="BY2132" s="24"/>
      <c r="BZ2132" s="24"/>
      <c r="CA2132" s="24"/>
      <c r="CB2132" s="24"/>
      <c r="CC2132" s="24"/>
      <c r="CD2132" s="24"/>
      <c r="CE2132" s="24"/>
    </row>
    <row r="2133" spans="46:83" x14ac:dyDescent="0.15">
      <c r="AT2133" s="24"/>
      <c r="AU2133" s="24"/>
      <c r="AV2133" s="24"/>
      <c r="AW2133" s="24"/>
      <c r="AX2133" s="24"/>
      <c r="AY2133" s="24"/>
      <c r="AZ2133" s="24"/>
      <c r="BA2133" s="24"/>
      <c r="BB2133" s="24"/>
      <c r="BC2133" s="24"/>
      <c r="BD2133" s="24"/>
      <c r="BE2133" s="24"/>
      <c r="BF2133" s="24"/>
      <c r="BG2133" s="24"/>
      <c r="BH2133" s="24"/>
      <c r="BI2133" s="24"/>
      <c r="BJ2133" s="24"/>
      <c r="BK2133" s="24"/>
      <c r="BL2133" s="24"/>
      <c r="BM2133" s="24"/>
      <c r="BN2133" s="24"/>
      <c r="BO2133" s="24"/>
      <c r="BP2133" s="24"/>
      <c r="BQ2133" s="24"/>
      <c r="BR2133" s="24"/>
      <c r="BS2133" s="24"/>
      <c r="BT2133" s="24"/>
      <c r="BU2133" s="24"/>
      <c r="BV2133" s="24"/>
      <c r="BW2133" s="24"/>
      <c r="BX2133" s="24"/>
      <c r="BY2133" s="24"/>
      <c r="BZ2133" s="24"/>
      <c r="CA2133" s="24"/>
      <c r="CB2133" s="24"/>
      <c r="CC2133" s="24"/>
      <c r="CD2133" s="24"/>
      <c r="CE2133" s="24"/>
    </row>
    <row r="2134" spans="46:83" x14ac:dyDescent="0.15">
      <c r="AT2134" s="24"/>
      <c r="AU2134" s="24"/>
      <c r="AV2134" s="24"/>
      <c r="AW2134" s="24"/>
      <c r="AX2134" s="24"/>
      <c r="AY2134" s="24"/>
      <c r="AZ2134" s="24"/>
      <c r="BA2134" s="24"/>
      <c r="BB2134" s="24"/>
      <c r="BC2134" s="24"/>
      <c r="BD2134" s="24"/>
      <c r="BE2134" s="24"/>
      <c r="BF2134" s="24"/>
      <c r="BG2134" s="24"/>
      <c r="BH2134" s="24"/>
      <c r="BI2134" s="24"/>
      <c r="BJ2134" s="24"/>
      <c r="BK2134" s="24"/>
      <c r="BL2134" s="24"/>
      <c r="BM2134" s="24"/>
      <c r="BN2134" s="24"/>
      <c r="BO2134" s="24"/>
      <c r="BP2134" s="24"/>
      <c r="BQ2134" s="24"/>
      <c r="BR2134" s="24"/>
      <c r="BS2134" s="24"/>
      <c r="BT2134" s="24"/>
      <c r="BU2134" s="24"/>
      <c r="BV2134" s="24"/>
      <c r="BW2134" s="24"/>
      <c r="BX2134" s="24"/>
      <c r="BY2134" s="24"/>
      <c r="BZ2134" s="24"/>
      <c r="CA2134" s="24"/>
      <c r="CB2134" s="24"/>
      <c r="CC2134" s="24"/>
      <c r="CD2134" s="24"/>
      <c r="CE2134" s="24"/>
    </row>
    <row r="2135" spans="46:83" x14ac:dyDescent="0.15">
      <c r="AT2135" s="24"/>
      <c r="AU2135" s="24"/>
      <c r="AV2135" s="24"/>
      <c r="AW2135" s="24"/>
      <c r="AX2135" s="24"/>
      <c r="AY2135" s="24"/>
      <c r="AZ2135" s="24"/>
      <c r="BA2135" s="24"/>
      <c r="BB2135" s="24"/>
      <c r="BC2135" s="24"/>
      <c r="BD2135" s="24"/>
      <c r="BE2135" s="24"/>
      <c r="BF2135" s="24"/>
      <c r="BG2135" s="24"/>
      <c r="BH2135" s="24"/>
      <c r="BI2135" s="24"/>
      <c r="BJ2135" s="24"/>
      <c r="BK2135" s="24"/>
      <c r="BL2135" s="24"/>
      <c r="BM2135" s="24"/>
      <c r="BN2135" s="24"/>
      <c r="BO2135" s="24"/>
      <c r="BP2135" s="24"/>
      <c r="BQ2135" s="24"/>
      <c r="BR2135" s="24"/>
      <c r="BS2135" s="24"/>
      <c r="BT2135" s="24"/>
      <c r="BU2135" s="24"/>
      <c r="BV2135" s="24"/>
      <c r="BW2135" s="24"/>
      <c r="BX2135" s="24"/>
      <c r="BY2135" s="24"/>
      <c r="BZ2135" s="24"/>
      <c r="CA2135" s="24"/>
      <c r="CB2135" s="24"/>
      <c r="CC2135" s="24"/>
      <c r="CD2135" s="24"/>
      <c r="CE2135" s="24"/>
    </row>
    <row r="2136" spans="46:83" x14ac:dyDescent="0.15">
      <c r="AT2136" s="24"/>
      <c r="AU2136" s="24"/>
      <c r="AV2136" s="24"/>
      <c r="AW2136" s="24"/>
      <c r="AX2136" s="24"/>
      <c r="AY2136" s="24"/>
      <c r="AZ2136" s="24"/>
      <c r="BA2136" s="24"/>
      <c r="BB2136" s="24"/>
      <c r="BC2136" s="24"/>
      <c r="BD2136" s="24"/>
      <c r="BE2136" s="24"/>
      <c r="BF2136" s="24"/>
      <c r="BG2136" s="24"/>
      <c r="BH2136" s="24"/>
      <c r="BI2136" s="24"/>
      <c r="BJ2136" s="24"/>
      <c r="BK2136" s="24"/>
      <c r="BL2136" s="24"/>
      <c r="BM2136" s="24"/>
      <c r="BN2136" s="24"/>
      <c r="BO2136" s="24"/>
      <c r="BP2136" s="24"/>
      <c r="BQ2136" s="24"/>
      <c r="BR2136" s="24"/>
      <c r="BS2136" s="24"/>
      <c r="BT2136" s="24"/>
      <c r="BU2136" s="24"/>
      <c r="BV2136" s="24"/>
      <c r="BW2136" s="24"/>
      <c r="BX2136" s="24"/>
      <c r="BY2136" s="24"/>
      <c r="BZ2136" s="24"/>
      <c r="CA2136" s="24"/>
      <c r="CB2136" s="24"/>
      <c r="CC2136" s="24"/>
      <c r="CD2136" s="24"/>
      <c r="CE2136" s="24"/>
    </row>
    <row r="2137" spans="46:83" x14ac:dyDescent="0.15">
      <c r="AT2137" s="24"/>
      <c r="AU2137" s="24"/>
      <c r="AV2137" s="24"/>
      <c r="AW2137" s="24"/>
      <c r="AX2137" s="24"/>
      <c r="AY2137" s="24"/>
      <c r="AZ2137" s="24"/>
      <c r="BA2137" s="24"/>
      <c r="BB2137" s="24"/>
      <c r="BC2137" s="24"/>
      <c r="BD2137" s="24"/>
      <c r="BE2137" s="24"/>
      <c r="BF2137" s="24"/>
      <c r="BG2137" s="24"/>
      <c r="BH2137" s="24"/>
      <c r="BI2137" s="24"/>
      <c r="BJ2137" s="24"/>
      <c r="BK2137" s="24"/>
      <c r="BL2137" s="24"/>
      <c r="BM2137" s="24"/>
      <c r="BN2137" s="24"/>
      <c r="BO2137" s="24"/>
      <c r="BP2137" s="24"/>
      <c r="BQ2137" s="24"/>
      <c r="BR2137" s="24"/>
      <c r="BS2137" s="24"/>
      <c r="BT2137" s="24"/>
      <c r="BU2137" s="24"/>
      <c r="BV2137" s="24"/>
      <c r="BW2137" s="24"/>
      <c r="BX2137" s="24"/>
      <c r="BY2137" s="24"/>
      <c r="BZ2137" s="24"/>
      <c r="CA2137" s="24"/>
      <c r="CB2137" s="24"/>
      <c r="CC2137" s="24"/>
      <c r="CD2137" s="24"/>
      <c r="CE2137" s="24"/>
    </row>
    <row r="2138" spans="46:83" x14ac:dyDescent="0.15">
      <c r="AT2138" s="24"/>
      <c r="AU2138" s="24"/>
      <c r="AV2138" s="24"/>
      <c r="AW2138" s="24"/>
      <c r="AX2138" s="24"/>
      <c r="AY2138" s="24"/>
      <c r="AZ2138" s="24"/>
      <c r="BA2138" s="24"/>
      <c r="BB2138" s="24"/>
      <c r="BC2138" s="24"/>
      <c r="BD2138" s="24"/>
      <c r="BE2138" s="24"/>
      <c r="BF2138" s="24"/>
      <c r="BG2138" s="24"/>
      <c r="BH2138" s="24"/>
      <c r="BI2138" s="24"/>
      <c r="BJ2138" s="24"/>
      <c r="BK2138" s="24"/>
      <c r="BL2138" s="24"/>
      <c r="BM2138" s="24"/>
      <c r="BN2138" s="24"/>
      <c r="BO2138" s="24"/>
      <c r="BP2138" s="24"/>
      <c r="BQ2138" s="24"/>
      <c r="BR2138" s="24"/>
      <c r="BS2138" s="24"/>
      <c r="BT2138" s="24"/>
      <c r="BU2138" s="24"/>
      <c r="BV2138" s="24"/>
      <c r="BW2138" s="24"/>
      <c r="BX2138" s="24"/>
      <c r="BY2138" s="24"/>
      <c r="BZ2138" s="24"/>
      <c r="CA2138" s="24"/>
      <c r="CB2138" s="24"/>
      <c r="CC2138" s="24"/>
      <c r="CD2138" s="24"/>
      <c r="CE2138" s="24"/>
    </row>
    <row r="2139" spans="46:83" x14ac:dyDescent="0.15">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row>
    <row r="2140" spans="46:83" x14ac:dyDescent="0.15">
      <c r="AT2140" s="24"/>
      <c r="AU2140" s="24"/>
      <c r="AV2140" s="24"/>
      <c r="AW2140" s="24"/>
      <c r="AX2140" s="24"/>
      <c r="AY2140" s="24"/>
      <c r="AZ2140" s="24"/>
      <c r="BA2140" s="24"/>
      <c r="BB2140" s="24"/>
      <c r="BC2140" s="24"/>
      <c r="BD2140" s="24"/>
      <c r="BE2140" s="24"/>
      <c r="BF2140" s="24"/>
      <c r="BG2140" s="24"/>
      <c r="BH2140" s="24"/>
      <c r="BI2140" s="24"/>
      <c r="BJ2140" s="24"/>
      <c r="BK2140" s="24"/>
      <c r="BL2140" s="24"/>
      <c r="BM2140" s="24"/>
      <c r="BN2140" s="24"/>
      <c r="BO2140" s="24"/>
      <c r="BP2140" s="24"/>
      <c r="BQ2140" s="24"/>
      <c r="BR2140" s="24"/>
      <c r="BS2140" s="24"/>
      <c r="BT2140" s="24"/>
      <c r="BU2140" s="24"/>
      <c r="BV2140" s="24"/>
      <c r="BW2140" s="24"/>
      <c r="BX2140" s="24"/>
      <c r="BY2140" s="24"/>
      <c r="BZ2140" s="24"/>
      <c r="CA2140" s="24"/>
      <c r="CB2140" s="24"/>
      <c r="CC2140" s="24"/>
      <c r="CD2140" s="24"/>
      <c r="CE2140" s="24"/>
    </row>
    <row r="2141" spans="46:83" x14ac:dyDescent="0.15">
      <c r="AT2141" s="24"/>
      <c r="AU2141" s="24"/>
      <c r="AV2141" s="24"/>
      <c r="AW2141" s="24"/>
      <c r="AX2141" s="24"/>
      <c r="AY2141" s="24"/>
      <c r="AZ2141" s="24"/>
      <c r="BA2141" s="24"/>
      <c r="BB2141" s="24"/>
      <c r="BC2141" s="24"/>
      <c r="BD2141" s="24"/>
      <c r="BE2141" s="24"/>
      <c r="BF2141" s="24"/>
      <c r="BG2141" s="24"/>
      <c r="BH2141" s="24"/>
      <c r="BI2141" s="24"/>
      <c r="BJ2141" s="24"/>
      <c r="BK2141" s="24"/>
      <c r="BL2141" s="24"/>
      <c r="BM2141" s="24"/>
      <c r="BN2141" s="24"/>
      <c r="BO2141" s="24"/>
      <c r="BP2141" s="24"/>
      <c r="BQ2141" s="24"/>
      <c r="BR2141" s="24"/>
      <c r="BS2141" s="24"/>
      <c r="BT2141" s="24"/>
      <c r="BU2141" s="24"/>
      <c r="BV2141" s="24"/>
      <c r="BW2141" s="24"/>
      <c r="BX2141" s="24"/>
      <c r="BY2141" s="24"/>
      <c r="BZ2141" s="24"/>
      <c r="CA2141" s="24"/>
      <c r="CB2141" s="24"/>
      <c r="CC2141" s="24"/>
      <c r="CD2141" s="24"/>
      <c r="CE2141" s="24"/>
    </row>
    <row r="2142" spans="46:83" x14ac:dyDescent="0.15">
      <c r="AT2142" s="24"/>
      <c r="AU2142" s="24"/>
      <c r="AV2142" s="24"/>
      <c r="AW2142" s="24"/>
      <c r="AX2142" s="24"/>
      <c r="AY2142" s="24"/>
      <c r="AZ2142" s="24"/>
      <c r="BA2142" s="24"/>
      <c r="BB2142" s="24"/>
      <c r="BC2142" s="24"/>
      <c r="BD2142" s="24"/>
      <c r="BE2142" s="24"/>
      <c r="BF2142" s="24"/>
      <c r="BG2142" s="24"/>
      <c r="BH2142" s="24"/>
      <c r="BI2142" s="24"/>
      <c r="BJ2142" s="24"/>
      <c r="BK2142" s="24"/>
      <c r="BL2142" s="24"/>
      <c r="BM2142" s="24"/>
      <c r="BN2142" s="24"/>
      <c r="BO2142" s="24"/>
      <c r="BP2142" s="24"/>
      <c r="BQ2142" s="24"/>
      <c r="BR2142" s="24"/>
      <c r="BS2142" s="24"/>
      <c r="BT2142" s="24"/>
      <c r="BU2142" s="24"/>
      <c r="BV2142" s="24"/>
      <c r="BW2142" s="24"/>
      <c r="BX2142" s="24"/>
      <c r="BY2142" s="24"/>
      <c r="BZ2142" s="24"/>
      <c r="CA2142" s="24"/>
      <c r="CB2142" s="24"/>
      <c r="CC2142" s="24"/>
      <c r="CD2142" s="24"/>
      <c r="CE2142" s="24"/>
    </row>
    <row r="2143" spans="46:83" x14ac:dyDescent="0.15">
      <c r="AT2143" s="24"/>
      <c r="AU2143" s="24"/>
      <c r="AV2143" s="24"/>
      <c r="AW2143" s="24"/>
      <c r="AX2143" s="24"/>
      <c r="AY2143" s="24"/>
      <c r="AZ2143" s="24"/>
      <c r="BA2143" s="24"/>
      <c r="BB2143" s="24"/>
      <c r="BC2143" s="24"/>
      <c r="BD2143" s="24"/>
      <c r="BE2143" s="24"/>
      <c r="BF2143" s="24"/>
      <c r="BG2143" s="24"/>
      <c r="BH2143" s="24"/>
      <c r="BI2143" s="24"/>
      <c r="BJ2143" s="24"/>
      <c r="BK2143" s="24"/>
      <c r="BL2143" s="24"/>
      <c r="BM2143" s="24"/>
      <c r="BN2143" s="24"/>
      <c r="BO2143" s="24"/>
      <c r="BP2143" s="24"/>
      <c r="BQ2143" s="24"/>
      <c r="BR2143" s="24"/>
      <c r="BS2143" s="24"/>
      <c r="BT2143" s="24"/>
      <c r="BU2143" s="24"/>
      <c r="BV2143" s="24"/>
      <c r="BW2143" s="24"/>
      <c r="BX2143" s="24"/>
      <c r="BY2143" s="24"/>
      <c r="BZ2143" s="24"/>
      <c r="CA2143" s="24"/>
      <c r="CB2143" s="24"/>
      <c r="CC2143" s="24"/>
      <c r="CD2143" s="24"/>
      <c r="CE2143" s="24"/>
    </row>
    <row r="2144" spans="46:83" x14ac:dyDescent="0.15">
      <c r="AT2144" s="24"/>
      <c r="AU2144" s="24"/>
      <c r="AV2144" s="24"/>
      <c r="AW2144" s="24"/>
      <c r="AX2144" s="24"/>
      <c r="AY2144" s="24"/>
      <c r="AZ2144" s="24"/>
      <c r="BA2144" s="24"/>
      <c r="BB2144" s="24"/>
      <c r="BC2144" s="24"/>
      <c r="BD2144" s="24"/>
      <c r="BE2144" s="24"/>
      <c r="BF2144" s="24"/>
      <c r="BG2144" s="24"/>
      <c r="BH2144" s="24"/>
      <c r="BI2144" s="24"/>
      <c r="BJ2144" s="24"/>
      <c r="BK2144" s="24"/>
      <c r="BL2144" s="24"/>
      <c r="BM2144" s="24"/>
      <c r="BN2144" s="24"/>
      <c r="BO2144" s="24"/>
      <c r="BP2144" s="24"/>
      <c r="BQ2144" s="24"/>
      <c r="BR2144" s="24"/>
      <c r="BS2144" s="24"/>
      <c r="BT2144" s="24"/>
      <c r="BU2144" s="24"/>
      <c r="BV2144" s="24"/>
      <c r="BW2144" s="24"/>
      <c r="BX2144" s="24"/>
      <c r="BY2144" s="24"/>
      <c r="BZ2144" s="24"/>
      <c r="CA2144" s="24"/>
      <c r="CB2144" s="24"/>
      <c r="CC2144" s="24"/>
      <c r="CD2144" s="24"/>
      <c r="CE2144" s="24"/>
    </row>
    <row r="2145" spans="46:83" x14ac:dyDescent="0.15">
      <c r="AT2145" s="24"/>
      <c r="AU2145" s="24"/>
      <c r="AV2145" s="24"/>
      <c r="AW2145" s="24"/>
      <c r="AX2145" s="24"/>
      <c r="AY2145" s="24"/>
      <c r="AZ2145" s="24"/>
      <c r="BA2145" s="24"/>
      <c r="BB2145" s="24"/>
      <c r="BC2145" s="24"/>
      <c r="BD2145" s="24"/>
      <c r="BE2145" s="24"/>
      <c r="BF2145" s="24"/>
      <c r="BG2145" s="24"/>
      <c r="BH2145" s="24"/>
      <c r="BI2145" s="24"/>
      <c r="BJ2145" s="24"/>
      <c r="BK2145" s="24"/>
      <c r="BL2145" s="24"/>
      <c r="BM2145" s="24"/>
      <c r="BN2145" s="24"/>
      <c r="BO2145" s="24"/>
      <c r="BP2145" s="24"/>
      <c r="BQ2145" s="24"/>
      <c r="BR2145" s="24"/>
      <c r="BS2145" s="24"/>
      <c r="BT2145" s="24"/>
      <c r="BU2145" s="24"/>
      <c r="BV2145" s="24"/>
      <c r="BW2145" s="24"/>
      <c r="BX2145" s="24"/>
      <c r="BY2145" s="24"/>
      <c r="BZ2145" s="24"/>
      <c r="CA2145" s="24"/>
      <c r="CB2145" s="24"/>
      <c r="CC2145" s="24"/>
      <c r="CD2145" s="24"/>
      <c r="CE2145" s="24"/>
    </row>
    <row r="2146" spans="46:83" x14ac:dyDescent="0.15">
      <c r="AT2146" s="24"/>
      <c r="AU2146" s="24"/>
      <c r="AV2146" s="24"/>
      <c r="AW2146" s="24"/>
      <c r="AX2146" s="24"/>
      <c r="AY2146" s="24"/>
      <c r="AZ2146" s="24"/>
      <c r="BA2146" s="24"/>
      <c r="BB2146" s="24"/>
      <c r="BC2146" s="24"/>
      <c r="BD2146" s="24"/>
      <c r="BE2146" s="24"/>
      <c r="BF2146" s="24"/>
      <c r="BG2146" s="24"/>
      <c r="BH2146" s="24"/>
      <c r="BI2146" s="24"/>
      <c r="BJ2146" s="24"/>
      <c r="BK2146" s="24"/>
      <c r="BL2146" s="24"/>
      <c r="BM2146" s="24"/>
      <c r="BN2146" s="24"/>
      <c r="BO2146" s="24"/>
      <c r="BP2146" s="24"/>
      <c r="BQ2146" s="24"/>
      <c r="BR2146" s="24"/>
      <c r="BS2146" s="24"/>
      <c r="BT2146" s="24"/>
      <c r="BU2146" s="24"/>
      <c r="BV2146" s="24"/>
      <c r="BW2146" s="24"/>
      <c r="BX2146" s="24"/>
      <c r="BY2146" s="24"/>
      <c r="BZ2146" s="24"/>
      <c r="CA2146" s="24"/>
      <c r="CB2146" s="24"/>
      <c r="CC2146" s="24"/>
      <c r="CD2146" s="24"/>
      <c r="CE2146" s="24"/>
    </row>
    <row r="2147" spans="46:83" x14ac:dyDescent="0.15">
      <c r="AT2147" s="24"/>
      <c r="AU2147" s="24"/>
      <c r="AV2147" s="24"/>
      <c r="AW2147" s="24"/>
      <c r="AX2147" s="24"/>
      <c r="AY2147" s="24"/>
      <c r="AZ2147" s="24"/>
      <c r="BA2147" s="24"/>
      <c r="BB2147" s="24"/>
      <c r="BC2147" s="24"/>
      <c r="BD2147" s="24"/>
      <c r="BE2147" s="24"/>
      <c r="BF2147" s="24"/>
      <c r="BG2147" s="24"/>
      <c r="BH2147" s="24"/>
      <c r="BI2147" s="24"/>
      <c r="BJ2147" s="24"/>
      <c r="BK2147" s="24"/>
      <c r="BL2147" s="24"/>
      <c r="BM2147" s="24"/>
      <c r="BN2147" s="24"/>
      <c r="BO2147" s="24"/>
      <c r="BP2147" s="24"/>
      <c r="BQ2147" s="24"/>
      <c r="BR2147" s="24"/>
      <c r="BS2147" s="24"/>
      <c r="BT2147" s="24"/>
      <c r="BU2147" s="24"/>
      <c r="BV2147" s="24"/>
      <c r="BW2147" s="24"/>
      <c r="BX2147" s="24"/>
      <c r="BY2147" s="24"/>
      <c r="BZ2147" s="24"/>
      <c r="CA2147" s="24"/>
      <c r="CB2147" s="24"/>
      <c r="CC2147" s="24"/>
      <c r="CD2147" s="24"/>
      <c r="CE2147" s="24"/>
    </row>
    <row r="2148" spans="46:83" x14ac:dyDescent="0.15">
      <c r="AT2148" s="24"/>
      <c r="AU2148" s="24"/>
      <c r="AV2148" s="24"/>
      <c r="AW2148" s="24"/>
      <c r="AX2148" s="24"/>
      <c r="AY2148" s="24"/>
      <c r="AZ2148" s="24"/>
      <c r="BA2148" s="24"/>
      <c r="BB2148" s="24"/>
      <c r="BC2148" s="24"/>
      <c r="BD2148" s="24"/>
      <c r="BE2148" s="24"/>
      <c r="BF2148" s="24"/>
      <c r="BG2148" s="24"/>
      <c r="BH2148" s="24"/>
      <c r="BI2148" s="24"/>
      <c r="BJ2148" s="24"/>
      <c r="BK2148" s="24"/>
      <c r="BL2148" s="24"/>
      <c r="BM2148" s="24"/>
      <c r="BN2148" s="24"/>
      <c r="BO2148" s="24"/>
      <c r="BP2148" s="24"/>
      <c r="BQ2148" s="24"/>
      <c r="BR2148" s="24"/>
      <c r="BS2148" s="24"/>
      <c r="BT2148" s="24"/>
      <c r="BU2148" s="24"/>
      <c r="BV2148" s="24"/>
      <c r="BW2148" s="24"/>
      <c r="BX2148" s="24"/>
      <c r="BY2148" s="24"/>
      <c r="BZ2148" s="24"/>
      <c r="CA2148" s="24"/>
      <c r="CB2148" s="24"/>
      <c r="CC2148" s="24"/>
      <c r="CD2148" s="24"/>
      <c r="CE2148" s="24"/>
    </row>
    <row r="2149" spans="46:83" x14ac:dyDescent="0.15">
      <c r="AT2149" s="24"/>
      <c r="AU2149" s="24"/>
      <c r="AV2149" s="24"/>
      <c r="AW2149" s="24"/>
      <c r="AX2149" s="24"/>
      <c r="AY2149" s="24"/>
      <c r="AZ2149" s="24"/>
      <c r="BA2149" s="24"/>
      <c r="BB2149" s="24"/>
      <c r="BC2149" s="24"/>
      <c r="BD2149" s="24"/>
      <c r="BE2149" s="24"/>
      <c r="BF2149" s="24"/>
      <c r="BG2149" s="24"/>
      <c r="BH2149" s="24"/>
      <c r="BI2149" s="24"/>
      <c r="BJ2149" s="24"/>
      <c r="BK2149" s="24"/>
      <c r="BL2149" s="24"/>
      <c r="BM2149" s="24"/>
      <c r="BN2149" s="24"/>
      <c r="BO2149" s="24"/>
      <c r="BP2149" s="24"/>
      <c r="BQ2149" s="24"/>
      <c r="BR2149" s="24"/>
      <c r="BS2149" s="24"/>
      <c r="BT2149" s="24"/>
      <c r="BU2149" s="24"/>
      <c r="BV2149" s="24"/>
      <c r="BW2149" s="24"/>
      <c r="BX2149" s="24"/>
      <c r="BY2149" s="24"/>
      <c r="BZ2149" s="24"/>
      <c r="CA2149" s="24"/>
      <c r="CB2149" s="24"/>
      <c r="CC2149" s="24"/>
      <c r="CD2149" s="24"/>
      <c r="CE2149" s="24"/>
    </row>
    <row r="2150" spans="46:83" x14ac:dyDescent="0.15">
      <c r="AT2150" s="24"/>
      <c r="AU2150" s="24"/>
      <c r="AV2150" s="24"/>
      <c r="AW2150" s="24"/>
      <c r="AX2150" s="24"/>
      <c r="AY2150" s="24"/>
      <c r="AZ2150" s="24"/>
      <c r="BA2150" s="24"/>
      <c r="BB2150" s="24"/>
      <c r="BC2150" s="24"/>
      <c r="BD2150" s="24"/>
      <c r="BE2150" s="24"/>
      <c r="BF2150" s="24"/>
      <c r="BG2150" s="24"/>
      <c r="BH2150" s="24"/>
      <c r="BI2150" s="24"/>
      <c r="BJ2150" s="24"/>
      <c r="BK2150" s="24"/>
      <c r="BL2150" s="24"/>
      <c r="BM2150" s="24"/>
      <c r="BN2150" s="24"/>
      <c r="BO2150" s="24"/>
      <c r="BP2150" s="24"/>
      <c r="BQ2150" s="24"/>
      <c r="BR2150" s="24"/>
      <c r="BS2150" s="24"/>
      <c r="BT2150" s="24"/>
      <c r="BU2150" s="24"/>
      <c r="BV2150" s="24"/>
      <c r="BW2150" s="24"/>
      <c r="BX2150" s="24"/>
      <c r="BY2150" s="24"/>
      <c r="BZ2150" s="24"/>
      <c r="CA2150" s="24"/>
      <c r="CB2150" s="24"/>
      <c r="CC2150" s="24"/>
      <c r="CD2150" s="24"/>
      <c r="CE2150" s="24"/>
    </row>
    <row r="2151" spans="46:83" x14ac:dyDescent="0.15">
      <c r="AT2151" s="24"/>
      <c r="AU2151" s="24"/>
      <c r="AV2151" s="24"/>
      <c r="AW2151" s="24"/>
      <c r="AX2151" s="24"/>
      <c r="AY2151" s="24"/>
      <c r="AZ2151" s="24"/>
      <c r="BA2151" s="24"/>
      <c r="BB2151" s="24"/>
      <c r="BC2151" s="24"/>
      <c r="BD2151" s="24"/>
      <c r="BE2151" s="24"/>
      <c r="BF2151" s="24"/>
      <c r="BG2151" s="24"/>
      <c r="BH2151" s="24"/>
      <c r="BI2151" s="24"/>
      <c r="BJ2151" s="24"/>
      <c r="BK2151" s="24"/>
      <c r="BL2151" s="24"/>
      <c r="BM2151" s="24"/>
      <c r="BN2151" s="24"/>
      <c r="BO2151" s="24"/>
      <c r="BP2151" s="24"/>
      <c r="BQ2151" s="24"/>
      <c r="BR2151" s="24"/>
      <c r="BS2151" s="24"/>
      <c r="BT2151" s="24"/>
      <c r="BU2151" s="24"/>
      <c r="BV2151" s="24"/>
      <c r="BW2151" s="24"/>
      <c r="BX2151" s="24"/>
      <c r="BY2151" s="24"/>
      <c r="BZ2151" s="24"/>
      <c r="CA2151" s="24"/>
      <c r="CB2151" s="24"/>
      <c r="CC2151" s="24"/>
      <c r="CD2151" s="24"/>
      <c r="CE2151" s="24"/>
    </row>
    <row r="2152" spans="46:83" x14ac:dyDescent="0.15">
      <c r="AT2152" s="24"/>
      <c r="AU2152" s="24"/>
      <c r="AV2152" s="24"/>
      <c r="AW2152" s="24"/>
      <c r="AX2152" s="24"/>
      <c r="AY2152" s="24"/>
      <c r="AZ2152" s="24"/>
      <c r="BA2152" s="24"/>
      <c r="BB2152" s="24"/>
      <c r="BC2152" s="24"/>
      <c r="BD2152" s="24"/>
      <c r="BE2152" s="24"/>
      <c r="BF2152" s="24"/>
      <c r="BG2152" s="24"/>
      <c r="BH2152" s="24"/>
      <c r="BI2152" s="24"/>
      <c r="BJ2152" s="24"/>
      <c r="BK2152" s="24"/>
      <c r="BL2152" s="24"/>
      <c r="BM2152" s="24"/>
      <c r="BN2152" s="24"/>
      <c r="BO2152" s="24"/>
      <c r="BP2152" s="24"/>
      <c r="BQ2152" s="24"/>
      <c r="BR2152" s="24"/>
      <c r="BS2152" s="24"/>
      <c r="BT2152" s="24"/>
      <c r="BU2152" s="24"/>
      <c r="BV2152" s="24"/>
      <c r="BW2152" s="24"/>
      <c r="BX2152" s="24"/>
      <c r="BY2152" s="24"/>
      <c r="BZ2152" s="24"/>
      <c r="CA2152" s="24"/>
      <c r="CB2152" s="24"/>
      <c r="CC2152" s="24"/>
      <c r="CD2152" s="24"/>
      <c r="CE2152" s="24"/>
    </row>
    <row r="2153" spans="46:83" x14ac:dyDescent="0.15">
      <c r="AT2153" s="24"/>
      <c r="AU2153" s="24"/>
      <c r="AV2153" s="24"/>
      <c r="AW2153" s="24"/>
      <c r="AX2153" s="24"/>
      <c r="AY2153" s="24"/>
      <c r="AZ2153" s="24"/>
      <c r="BA2153" s="24"/>
      <c r="BB2153" s="24"/>
      <c r="BC2153" s="24"/>
      <c r="BD2153" s="24"/>
      <c r="BE2153" s="24"/>
      <c r="BF2153" s="24"/>
      <c r="BG2153" s="24"/>
      <c r="BH2153" s="24"/>
      <c r="BI2153" s="24"/>
      <c r="BJ2153" s="24"/>
      <c r="BK2153" s="24"/>
      <c r="BL2153" s="24"/>
      <c r="BM2153" s="24"/>
      <c r="BN2153" s="24"/>
      <c r="BO2153" s="24"/>
      <c r="BP2153" s="24"/>
      <c r="BQ2153" s="24"/>
      <c r="BR2153" s="24"/>
      <c r="BS2153" s="24"/>
      <c r="BT2153" s="24"/>
      <c r="BU2153" s="24"/>
      <c r="BV2153" s="24"/>
      <c r="BW2153" s="24"/>
      <c r="BX2153" s="24"/>
      <c r="BY2153" s="24"/>
      <c r="BZ2153" s="24"/>
      <c r="CA2153" s="24"/>
      <c r="CB2153" s="24"/>
      <c r="CC2153" s="24"/>
      <c r="CD2153" s="24"/>
      <c r="CE2153" s="24"/>
    </row>
    <row r="2154" spans="46:83" x14ac:dyDescent="0.15">
      <c r="AT2154" s="24"/>
      <c r="AU2154" s="24"/>
      <c r="AV2154" s="24"/>
      <c r="AW2154" s="24"/>
      <c r="AX2154" s="24"/>
      <c r="AY2154" s="24"/>
      <c r="AZ2154" s="24"/>
      <c r="BA2154" s="24"/>
      <c r="BB2154" s="24"/>
      <c r="BC2154" s="24"/>
      <c r="BD2154" s="24"/>
      <c r="BE2154" s="24"/>
      <c r="BF2154" s="24"/>
      <c r="BG2154" s="24"/>
      <c r="BH2154" s="24"/>
      <c r="BI2154" s="24"/>
      <c r="BJ2154" s="24"/>
      <c r="BK2154" s="24"/>
      <c r="BL2154" s="24"/>
      <c r="BM2154" s="24"/>
      <c r="BN2154" s="24"/>
      <c r="BO2154" s="24"/>
      <c r="BP2154" s="24"/>
      <c r="BQ2154" s="24"/>
      <c r="BR2154" s="24"/>
      <c r="BS2154" s="24"/>
      <c r="BT2154" s="24"/>
      <c r="BU2154" s="24"/>
      <c r="BV2154" s="24"/>
      <c r="BW2154" s="24"/>
      <c r="BX2154" s="24"/>
      <c r="BY2154" s="24"/>
      <c r="BZ2154" s="24"/>
      <c r="CA2154" s="24"/>
      <c r="CB2154" s="24"/>
      <c r="CC2154" s="24"/>
      <c r="CD2154" s="24"/>
      <c r="CE2154" s="24"/>
    </row>
    <row r="2155" spans="46:83" x14ac:dyDescent="0.15">
      <c r="AT2155" s="24"/>
      <c r="AU2155" s="24"/>
      <c r="AV2155" s="24"/>
      <c r="AW2155" s="24"/>
      <c r="AX2155" s="24"/>
      <c r="AY2155" s="24"/>
      <c r="AZ2155" s="24"/>
      <c r="BA2155" s="24"/>
      <c r="BB2155" s="24"/>
      <c r="BC2155" s="24"/>
      <c r="BD2155" s="24"/>
      <c r="BE2155" s="24"/>
      <c r="BF2155" s="24"/>
      <c r="BG2155" s="24"/>
      <c r="BH2155" s="24"/>
      <c r="BI2155" s="24"/>
      <c r="BJ2155" s="24"/>
      <c r="BK2155" s="24"/>
      <c r="BL2155" s="24"/>
      <c r="BM2155" s="24"/>
      <c r="BN2155" s="24"/>
      <c r="BO2155" s="24"/>
      <c r="BP2155" s="24"/>
      <c r="BQ2155" s="24"/>
      <c r="BR2155" s="24"/>
      <c r="BS2155" s="24"/>
      <c r="BT2155" s="24"/>
      <c r="BU2155" s="24"/>
      <c r="BV2155" s="24"/>
      <c r="BW2155" s="24"/>
      <c r="BX2155" s="24"/>
      <c r="BY2155" s="24"/>
      <c r="BZ2155" s="24"/>
      <c r="CA2155" s="24"/>
      <c r="CB2155" s="24"/>
      <c r="CC2155" s="24"/>
      <c r="CD2155" s="24"/>
      <c r="CE2155" s="24"/>
    </row>
    <row r="2156" spans="46:83" x14ac:dyDescent="0.15">
      <c r="AT2156" s="24"/>
      <c r="AU2156" s="24"/>
      <c r="AV2156" s="24"/>
      <c r="AW2156" s="24"/>
      <c r="AX2156" s="24"/>
      <c r="AY2156" s="24"/>
      <c r="AZ2156" s="24"/>
      <c r="BA2156" s="24"/>
      <c r="BB2156" s="24"/>
      <c r="BC2156" s="24"/>
      <c r="BD2156" s="24"/>
      <c r="BE2156" s="24"/>
      <c r="BF2156" s="24"/>
      <c r="BG2156" s="24"/>
      <c r="BH2156" s="24"/>
      <c r="BI2156" s="24"/>
      <c r="BJ2156" s="24"/>
      <c r="BK2156" s="24"/>
      <c r="BL2156" s="24"/>
      <c r="BM2156" s="24"/>
      <c r="BN2156" s="24"/>
      <c r="BO2156" s="24"/>
      <c r="BP2156" s="24"/>
      <c r="BQ2156" s="24"/>
      <c r="BR2156" s="24"/>
      <c r="BS2156" s="24"/>
      <c r="BT2156" s="24"/>
      <c r="BU2156" s="24"/>
      <c r="BV2156" s="24"/>
      <c r="BW2156" s="24"/>
      <c r="BX2156" s="24"/>
      <c r="BY2156" s="24"/>
      <c r="BZ2156" s="24"/>
      <c r="CA2156" s="24"/>
      <c r="CB2156" s="24"/>
      <c r="CC2156" s="24"/>
      <c r="CD2156" s="24"/>
      <c r="CE2156" s="24"/>
    </row>
    <row r="2157" spans="46:83" x14ac:dyDescent="0.15">
      <c r="AT2157" s="24"/>
      <c r="AU2157" s="24"/>
      <c r="AV2157" s="24"/>
      <c r="AW2157" s="24"/>
      <c r="AX2157" s="24"/>
      <c r="AY2157" s="24"/>
      <c r="AZ2157" s="24"/>
      <c r="BA2157" s="24"/>
      <c r="BB2157" s="24"/>
      <c r="BC2157" s="24"/>
      <c r="BD2157" s="24"/>
      <c r="BE2157" s="24"/>
      <c r="BF2157" s="24"/>
      <c r="BG2157" s="24"/>
      <c r="BH2157" s="24"/>
      <c r="BI2157" s="24"/>
      <c r="BJ2157" s="24"/>
      <c r="BK2157" s="24"/>
      <c r="BL2157" s="24"/>
      <c r="BM2157" s="24"/>
      <c r="BN2157" s="24"/>
      <c r="BO2157" s="24"/>
      <c r="BP2157" s="24"/>
      <c r="BQ2157" s="24"/>
      <c r="BR2157" s="24"/>
      <c r="BS2157" s="24"/>
      <c r="BT2157" s="24"/>
      <c r="BU2157" s="24"/>
      <c r="BV2157" s="24"/>
      <c r="BW2157" s="24"/>
      <c r="BX2157" s="24"/>
      <c r="BY2157" s="24"/>
      <c r="BZ2157" s="24"/>
      <c r="CA2157" s="24"/>
      <c r="CB2157" s="24"/>
      <c r="CC2157" s="24"/>
      <c r="CD2157" s="24"/>
      <c r="CE2157" s="24"/>
    </row>
    <row r="2158" spans="46:83" x14ac:dyDescent="0.15">
      <c r="AT2158" s="24"/>
      <c r="AU2158" s="24"/>
      <c r="AV2158" s="24"/>
      <c r="AW2158" s="24"/>
      <c r="AX2158" s="24"/>
      <c r="AY2158" s="24"/>
      <c r="AZ2158" s="24"/>
      <c r="BA2158" s="24"/>
      <c r="BB2158" s="24"/>
      <c r="BC2158" s="24"/>
      <c r="BD2158" s="24"/>
      <c r="BE2158" s="24"/>
      <c r="BF2158" s="24"/>
      <c r="BG2158" s="24"/>
      <c r="BH2158" s="24"/>
      <c r="BI2158" s="24"/>
      <c r="BJ2158" s="24"/>
      <c r="BK2158" s="24"/>
      <c r="BL2158" s="24"/>
      <c r="BM2158" s="24"/>
      <c r="BN2158" s="24"/>
      <c r="BO2158" s="24"/>
      <c r="BP2158" s="24"/>
      <c r="BQ2158" s="24"/>
      <c r="BR2158" s="24"/>
      <c r="BS2158" s="24"/>
      <c r="BT2158" s="24"/>
      <c r="BU2158" s="24"/>
      <c r="BV2158" s="24"/>
      <c r="BW2158" s="24"/>
      <c r="BX2158" s="24"/>
      <c r="BY2158" s="24"/>
      <c r="BZ2158" s="24"/>
      <c r="CA2158" s="24"/>
      <c r="CB2158" s="24"/>
      <c r="CC2158" s="24"/>
      <c r="CD2158" s="24"/>
      <c r="CE2158" s="24"/>
    </row>
    <row r="2159" spans="46:83" x14ac:dyDescent="0.15">
      <c r="AT2159" s="24"/>
      <c r="AU2159" s="24"/>
      <c r="AV2159" s="24"/>
      <c r="AW2159" s="24"/>
      <c r="AX2159" s="24"/>
      <c r="AY2159" s="24"/>
      <c r="AZ2159" s="24"/>
      <c r="BA2159" s="24"/>
      <c r="BB2159" s="24"/>
      <c r="BC2159" s="24"/>
      <c r="BD2159" s="24"/>
      <c r="BE2159" s="24"/>
      <c r="BF2159" s="24"/>
      <c r="BG2159" s="24"/>
      <c r="BH2159" s="24"/>
      <c r="BI2159" s="24"/>
      <c r="BJ2159" s="24"/>
      <c r="BK2159" s="24"/>
      <c r="BL2159" s="24"/>
      <c r="BM2159" s="24"/>
      <c r="BN2159" s="24"/>
      <c r="BO2159" s="24"/>
      <c r="BP2159" s="24"/>
      <c r="BQ2159" s="24"/>
      <c r="BR2159" s="24"/>
      <c r="BS2159" s="24"/>
      <c r="BT2159" s="24"/>
      <c r="BU2159" s="24"/>
      <c r="BV2159" s="24"/>
      <c r="BW2159" s="24"/>
      <c r="BX2159" s="24"/>
      <c r="BY2159" s="24"/>
      <c r="BZ2159" s="24"/>
      <c r="CA2159" s="24"/>
      <c r="CB2159" s="24"/>
      <c r="CC2159" s="24"/>
      <c r="CD2159" s="24"/>
      <c r="CE2159" s="24"/>
    </row>
    <row r="2160" spans="46:83" x14ac:dyDescent="0.15">
      <c r="AT2160" s="24"/>
      <c r="AU2160" s="24"/>
      <c r="AV2160" s="24"/>
      <c r="AW2160" s="24"/>
      <c r="AX2160" s="24"/>
      <c r="AY2160" s="24"/>
      <c r="AZ2160" s="24"/>
      <c r="BA2160" s="24"/>
      <c r="BB2160" s="24"/>
      <c r="BC2160" s="24"/>
      <c r="BD2160" s="24"/>
      <c r="BE2160" s="24"/>
      <c r="BF2160" s="24"/>
      <c r="BG2160" s="24"/>
      <c r="BH2160" s="24"/>
      <c r="BI2160" s="24"/>
      <c r="BJ2160" s="24"/>
      <c r="BK2160" s="24"/>
      <c r="BL2160" s="24"/>
      <c r="BM2160" s="24"/>
      <c r="BN2160" s="24"/>
      <c r="BO2160" s="24"/>
      <c r="BP2160" s="24"/>
      <c r="BQ2160" s="24"/>
      <c r="BR2160" s="24"/>
      <c r="BS2160" s="24"/>
      <c r="BT2160" s="24"/>
      <c r="BU2160" s="24"/>
      <c r="BV2160" s="24"/>
      <c r="BW2160" s="24"/>
      <c r="BX2160" s="24"/>
      <c r="BY2160" s="24"/>
      <c r="BZ2160" s="24"/>
      <c r="CA2160" s="24"/>
      <c r="CB2160" s="24"/>
      <c r="CC2160" s="24"/>
      <c r="CD2160" s="24"/>
      <c r="CE2160" s="24"/>
    </row>
    <row r="2161" spans="46:83" x14ac:dyDescent="0.15">
      <c r="AT2161" s="24"/>
      <c r="AU2161" s="24"/>
      <c r="AV2161" s="24"/>
      <c r="AW2161" s="24"/>
      <c r="AX2161" s="24"/>
      <c r="AY2161" s="24"/>
      <c r="AZ2161" s="24"/>
      <c r="BA2161" s="24"/>
      <c r="BB2161" s="24"/>
      <c r="BC2161" s="24"/>
      <c r="BD2161" s="24"/>
      <c r="BE2161" s="24"/>
      <c r="BF2161" s="24"/>
      <c r="BG2161" s="24"/>
      <c r="BH2161" s="24"/>
      <c r="BI2161" s="24"/>
      <c r="BJ2161" s="24"/>
      <c r="BK2161" s="24"/>
      <c r="BL2161" s="24"/>
      <c r="BM2161" s="24"/>
      <c r="BN2161" s="24"/>
      <c r="BO2161" s="24"/>
      <c r="BP2161" s="24"/>
      <c r="BQ2161" s="24"/>
      <c r="BR2161" s="24"/>
      <c r="BS2161" s="24"/>
      <c r="BT2161" s="24"/>
      <c r="BU2161" s="24"/>
      <c r="BV2161" s="24"/>
      <c r="BW2161" s="24"/>
      <c r="BX2161" s="24"/>
      <c r="BY2161" s="24"/>
      <c r="BZ2161" s="24"/>
      <c r="CA2161" s="24"/>
      <c r="CB2161" s="24"/>
      <c r="CC2161" s="24"/>
      <c r="CD2161" s="24"/>
      <c r="CE2161" s="24"/>
    </row>
    <row r="2162" spans="46:83" x14ac:dyDescent="0.15">
      <c r="AT2162" s="24"/>
      <c r="AU2162" s="24"/>
      <c r="AV2162" s="24"/>
      <c r="AW2162" s="24"/>
      <c r="AX2162" s="24"/>
      <c r="AY2162" s="24"/>
      <c r="AZ2162" s="24"/>
      <c r="BA2162" s="24"/>
      <c r="BB2162" s="24"/>
      <c r="BC2162" s="24"/>
      <c r="BD2162" s="24"/>
      <c r="BE2162" s="24"/>
      <c r="BF2162" s="24"/>
      <c r="BG2162" s="24"/>
      <c r="BH2162" s="24"/>
      <c r="BI2162" s="24"/>
      <c r="BJ2162" s="24"/>
      <c r="BK2162" s="24"/>
      <c r="BL2162" s="24"/>
      <c r="BM2162" s="24"/>
      <c r="BN2162" s="24"/>
      <c r="BO2162" s="24"/>
      <c r="BP2162" s="24"/>
      <c r="BQ2162" s="24"/>
      <c r="BR2162" s="24"/>
      <c r="BS2162" s="24"/>
      <c r="BT2162" s="24"/>
      <c r="BU2162" s="24"/>
      <c r="BV2162" s="24"/>
      <c r="BW2162" s="24"/>
      <c r="BX2162" s="24"/>
      <c r="BY2162" s="24"/>
      <c r="BZ2162" s="24"/>
      <c r="CA2162" s="24"/>
      <c r="CB2162" s="24"/>
      <c r="CC2162" s="24"/>
      <c r="CD2162" s="24"/>
      <c r="CE2162" s="24"/>
    </row>
    <row r="2163" spans="46:83" x14ac:dyDescent="0.15">
      <c r="AT2163" s="24"/>
      <c r="AU2163" s="24"/>
      <c r="AV2163" s="24"/>
      <c r="AW2163" s="24"/>
      <c r="AX2163" s="24"/>
      <c r="AY2163" s="24"/>
      <c r="AZ2163" s="24"/>
      <c r="BA2163" s="24"/>
      <c r="BB2163" s="24"/>
      <c r="BC2163" s="24"/>
      <c r="BD2163" s="24"/>
      <c r="BE2163" s="24"/>
      <c r="BF2163" s="24"/>
      <c r="BG2163" s="24"/>
      <c r="BH2163" s="24"/>
      <c r="BI2163" s="24"/>
      <c r="BJ2163" s="24"/>
      <c r="BK2163" s="24"/>
      <c r="BL2163" s="24"/>
      <c r="BM2163" s="24"/>
      <c r="BN2163" s="24"/>
      <c r="BO2163" s="24"/>
      <c r="BP2163" s="24"/>
      <c r="BQ2163" s="24"/>
      <c r="BR2163" s="24"/>
      <c r="BS2163" s="24"/>
      <c r="BT2163" s="24"/>
      <c r="BU2163" s="24"/>
      <c r="BV2163" s="24"/>
      <c r="BW2163" s="24"/>
      <c r="BX2163" s="24"/>
      <c r="BY2163" s="24"/>
      <c r="BZ2163" s="24"/>
      <c r="CA2163" s="24"/>
      <c r="CB2163" s="24"/>
      <c r="CC2163" s="24"/>
      <c r="CD2163" s="24"/>
      <c r="CE2163" s="24"/>
    </row>
    <row r="2164" spans="46:83" x14ac:dyDescent="0.15">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row>
    <row r="2165" spans="46:83" x14ac:dyDescent="0.15">
      <c r="AT2165" s="24"/>
      <c r="AU2165" s="24"/>
      <c r="AV2165" s="24"/>
      <c r="AW2165" s="24"/>
      <c r="AX2165" s="24"/>
      <c r="AY2165" s="24"/>
      <c r="AZ2165" s="24"/>
      <c r="BA2165" s="24"/>
      <c r="BB2165" s="24"/>
      <c r="BC2165" s="24"/>
      <c r="BD2165" s="24"/>
      <c r="BE2165" s="24"/>
      <c r="BF2165" s="24"/>
      <c r="BG2165" s="24"/>
      <c r="BH2165" s="24"/>
      <c r="BI2165" s="24"/>
      <c r="BJ2165" s="24"/>
      <c r="BK2165" s="24"/>
      <c r="BL2165" s="24"/>
      <c r="BM2165" s="24"/>
      <c r="BN2165" s="24"/>
      <c r="BO2165" s="24"/>
      <c r="BP2165" s="24"/>
      <c r="BQ2165" s="24"/>
      <c r="BR2165" s="24"/>
      <c r="BS2165" s="24"/>
      <c r="BT2165" s="24"/>
      <c r="BU2165" s="24"/>
      <c r="BV2165" s="24"/>
      <c r="BW2165" s="24"/>
      <c r="BX2165" s="24"/>
      <c r="BY2165" s="24"/>
      <c r="BZ2165" s="24"/>
      <c r="CA2165" s="24"/>
      <c r="CB2165" s="24"/>
      <c r="CC2165" s="24"/>
      <c r="CD2165" s="24"/>
      <c r="CE2165" s="24"/>
    </row>
    <row r="2166" spans="46:83" x14ac:dyDescent="0.15">
      <c r="AT2166" s="24"/>
      <c r="AU2166" s="24"/>
      <c r="AV2166" s="24"/>
      <c r="AW2166" s="24"/>
      <c r="AX2166" s="24"/>
      <c r="AY2166" s="24"/>
      <c r="AZ2166" s="24"/>
      <c r="BA2166" s="24"/>
      <c r="BB2166" s="24"/>
      <c r="BC2166" s="24"/>
      <c r="BD2166" s="24"/>
      <c r="BE2166" s="24"/>
      <c r="BF2166" s="24"/>
      <c r="BG2166" s="24"/>
      <c r="BH2166" s="24"/>
      <c r="BI2166" s="24"/>
      <c r="BJ2166" s="24"/>
      <c r="BK2166" s="24"/>
      <c r="BL2166" s="24"/>
      <c r="BM2166" s="24"/>
      <c r="BN2166" s="24"/>
      <c r="BO2166" s="24"/>
      <c r="BP2166" s="24"/>
      <c r="BQ2166" s="24"/>
      <c r="BR2166" s="24"/>
      <c r="BS2166" s="24"/>
      <c r="BT2166" s="24"/>
      <c r="BU2166" s="24"/>
      <c r="BV2166" s="24"/>
      <c r="BW2166" s="24"/>
      <c r="BX2166" s="24"/>
      <c r="BY2166" s="24"/>
      <c r="BZ2166" s="24"/>
      <c r="CA2166" s="24"/>
      <c r="CB2166" s="24"/>
      <c r="CC2166" s="24"/>
      <c r="CD2166" s="24"/>
      <c r="CE2166" s="24"/>
    </row>
    <row r="2167" spans="46:83" x14ac:dyDescent="0.15">
      <c r="AT2167" s="24"/>
      <c r="AU2167" s="24"/>
      <c r="AV2167" s="24"/>
      <c r="AW2167" s="24"/>
      <c r="AX2167" s="24"/>
      <c r="AY2167" s="24"/>
      <c r="AZ2167" s="24"/>
      <c r="BA2167" s="24"/>
      <c r="BB2167" s="24"/>
      <c r="BC2167" s="24"/>
      <c r="BD2167" s="24"/>
      <c r="BE2167" s="24"/>
      <c r="BF2167" s="24"/>
      <c r="BG2167" s="24"/>
      <c r="BH2167" s="24"/>
      <c r="BI2167" s="24"/>
      <c r="BJ2167" s="24"/>
      <c r="BK2167" s="24"/>
      <c r="BL2167" s="24"/>
      <c r="BM2167" s="24"/>
      <c r="BN2167" s="24"/>
      <c r="BO2167" s="24"/>
      <c r="BP2167" s="24"/>
      <c r="BQ2167" s="24"/>
      <c r="BR2167" s="24"/>
      <c r="BS2167" s="24"/>
      <c r="BT2167" s="24"/>
      <c r="BU2167" s="24"/>
      <c r="BV2167" s="24"/>
      <c r="BW2167" s="24"/>
      <c r="BX2167" s="24"/>
      <c r="BY2167" s="24"/>
      <c r="BZ2167" s="24"/>
      <c r="CA2167" s="24"/>
      <c r="CB2167" s="24"/>
      <c r="CC2167" s="24"/>
      <c r="CD2167" s="24"/>
      <c r="CE2167" s="24"/>
    </row>
    <row r="2168" spans="46:83" x14ac:dyDescent="0.15">
      <c r="AT2168" s="24"/>
      <c r="AU2168" s="24"/>
      <c r="AV2168" s="24"/>
      <c r="AW2168" s="24"/>
      <c r="AX2168" s="24"/>
      <c r="AY2168" s="24"/>
      <c r="AZ2168" s="24"/>
      <c r="BA2168" s="24"/>
      <c r="BB2168" s="24"/>
      <c r="BC2168" s="24"/>
      <c r="BD2168" s="24"/>
      <c r="BE2168" s="24"/>
      <c r="BF2168" s="24"/>
      <c r="BG2168" s="24"/>
      <c r="BH2168" s="24"/>
      <c r="BI2168" s="24"/>
      <c r="BJ2168" s="24"/>
      <c r="BK2168" s="24"/>
      <c r="BL2168" s="24"/>
      <c r="BM2168" s="24"/>
      <c r="BN2168" s="24"/>
      <c r="BO2168" s="24"/>
      <c r="BP2168" s="24"/>
      <c r="BQ2168" s="24"/>
      <c r="BR2168" s="24"/>
      <c r="BS2168" s="24"/>
      <c r="BT2168" s="24"/>
      <c r="BU2168" s="24"/>
      <c r="BV2168" s="24"/>
      <c r="BW2168" s="24"/>
      <c r="BX2168" s="24"/>
      <c r="BY2168" s="24"/>
      <c r="BZ2168" s="24"/>
      <c r="CA2168" s="24"/>
      <c r="CB2168" s="24"/>
      <c r="CC2168" s="24"/>
      <c r="CD2168" s="24"/>
      <c r="CE2168" s="24"/>
    </row>
    <row r="2169" spans="46:83" x14ac:dyDescent="0.15">
      <c r="AT2169" s="24"/>
      <c r="AU2169" s="24"/>
      <c r="AV2169" s="24"/>
      <c r="AW2169" s="24"/>
      <c r="AX2169" s="24"/>
      <c r="AY2169" s="24"/>
      <c r="AZ2169" s="24"/>
      <c r="BA2169" s="24"/>
      <c r="BB2169" s="24"/>
      <c r="BC2169" s="24"/>
      <c r="BD2169" s="24"/>
      <c r="BE2169" s="24"/>
      <c r="BF2169" s="24"/>
      <c r="BG2169" s="24"/>
      <c r="BH2169" s="24"/>
      <c r="BI2169" s="24"/>
      <c r="BJ2169" s="24"/>
      <c r="BK2169" s="24"/>
      <c r="BL2169" s="24"/>
      <c r="BM2169" s="24"/>
      <c r="BN2169" s="24"/>
      <c r="BO2169" s="24"/>
      <c r="BP2169" s="24"/>
      <c r="BQ2169" s="24"/>
      <c r="BR2169" s="24"/>
      <c r="BS2169" s="24"/>
      <c r="BT2169" s="24"/>
      <c r="BU2169" s="24"/>
      <c r="BV2169" s="24"/>
      <c r="BW2169" s="24"/>
      <c r="BX2169" s="24"/>
      <c r="BY2169" s="24"/>
      <c r="BZ2169" s="24"/>
      <c r="CA2169" s="24"/>
      <c r="CB2169" s="24"/>
      <c r="CC2169" s="24"/>
      <c r="CD2169" s="24"/>
      <c r="CE2169" s="24"/>
    </row>
    <row r="2170" spans="46:83" x14ac:dyDescent="0.15">
      <c r="AT2170" s="24"/>
      <c r="AU2170" s="24"/>
      <c r="AV2170" s="24"/>
      <c r="AW2170" s="24"/>
      <c r="AX2170" s="24"/>
      <c r="AY2170" s="24"/>
      <c r="AZ2170" s="24"/>
      <c r="BA2170" s="24"/>
      <c r="BB2170" s="24"/>
      <c r="BC2170" s="24"/>
      <c r="BD2170" s="24"/>
      <c r="BE2170" s="24"/>
      <c r="BF2170" s="24"/>
      <c r="BG2170" s="24"/>
      <c r="BH2170" s="24"/>
      <c r="BI2170" s="24"/>
      <c r="BJ2170" s="24"/>
      <c r="BK2170" s="24"/>
      <c r="BL2170" s="24"/>
      <c r="BM2170" s="24"/>
      <c r="BN2170" s="24"/>
      <c r="BO2170" s="24"/>
      <c r="BP2170" s="24"/>
      <c r="BQ2170" s="24"/>
      <c r="BR2170" s="24"/>
      <c r="BS2170" s="24"/>
      <c r="BT2170" s="24"/>
      <c r="BU2170" s="24"/>
      <c r="BV2170" s="24"/>
      <c r="BW2170" s="24"/>
      <c r="BX2170" s="24"/>
      <c r="BY2170" s="24"/>
      <c r="BZ2170" s="24"/>
      <c r="CA2170" s="24"/>
      <c r="CB2170" s="24"/>
      <c r="CC2170" s="24"/>
      <c r="CD2170" s="24"/>
      <c r="CE2170" s="24"/>
    </row>
    <row r="2171" spans="46:83" x14ac:dyDescent="0.15">
      <c r="AT2171" s="24"/>
      <c r="AU2171" s="24"/>
      <c r="AV2171" s="24"/>
      <c r="AW2171" s="24"/>
      <c r="AX2171" s="24"/>
      <c r="AY2171" s="24"/>
      <c r="AZ2171" s="24"/>
      <c r="BA2171" s="24"/>
      <c r="BB2171" s="24"/>
      <c r="BC2171" s="24"/>
      <c r="BD2171" s="24"/>
      <c r="BE2171" s="24"/>
      <c r="BF2171" s="24"/>
      <c r="BG2171" s="24"/>
      <c r="BH2171" s="24"/>
      <c r="BI2171" s="24"/>
      <c r="BJ2171" s="24"/>
      <c r="BK2171" s="24"/>
      <c r="BL2171" s="24"/>
      <c r="BM2171" s="24"/>
      <c r="BN2171" s="24"/>
      <c r="BO2171" s="24"/>
      <c r="BP2171" s="24"/>
      <c r="BQ2171" s="24"/>
      <c r="BR2171" s="24"/>
      <c r="BS2171" s="24"/>
      <c r="BT2171" s="24"/>
      <c r="BU2171" s="24"/>
      <c r="BV2171" s="24"/>
      <c r="BW2171" s="24"/>
      <c r="BX2171" s="24"/>
      <c r="BY2171" s="24"/>
      <c r="BZ2171" s="24"/>
      <c r="CA2171" s="24"/>
      <c r="CB2171" s="24"/>
      <c r="CC2171" s="24"/>
      <c r="CD2171" s="24"/>
      <c r="CE2171" s="24"/>
    </row>
    <row r="2172" spans="46:83" x14ac:dyDescent="0.15">
      <c r="AT2172" s="24"/>
      <c r="AU2172" s="24"/>
      <c r="AV2172" s="24"/>
      <c r="AW2172" s="24"/>
      <c r="AX2172" s="24"/>
      <c r="AY2172" s="24"/>
      <c r="AZ2172" s="24"/>
      <c r="BA2172" s="24"/>
      <c r="BB2172" s="24"/>
      <c r="BC2172" s="24"/>
      <c r="BD2172" s="24"/>
      <c r="BE2172" s="24"/>
      <c r="BF2172" s="24"/>
      <c r="BG2172" s="24"/>
      <c r="BH2172" s="24"/>
      <c r="BI2172" s="24"/>
      <c r="BJ2172" s="24"/>
      <c r="BK2172" s="24"/>
      <c r="BL2172" s="24"/>
      <c r="BM2172" s="24"/>
      <c r="BN2172" s="24"/>
      <c r="BO2172" s="24"/>
      <c r="BP2172" s="24"/>
      <c r="BQ2172" s="24"/>
      <c r="BR2172" s="24"/>
      <c r="BS2172" s="24"/>
      <c r="BT2172" s="24"/>
      <c r="BU2172" s="24"/>
      <c r="BV2172" s="24"/>
      <c r="BW2172" s="24"/>
      <c r="BX2172" s="24"/>
      <c r="BY2172" s="24"/>
      <c r="BZ2172" s="24"/>
      <c r="CA2172" s="24"/>
      <c r="CB2172" s="24"/>
      <c r="CC2172" s="24"/>
      <c r="CD2172" s="24"/>
      <c r="CE2172" s="24"/>
    </row>
    <row r="2173" spans="46:83" x14ac:dyDescent="0.15">
      <c r="AT2173" s="24"/>
      <c r="AU2173" s="24"/>
      <c r="AV2173" s="24"/>
      <c r="AW2173" s="24"/>
      <c r="AX2173" s="24"/>
      <c r="AY2173" s="24"/>
      <c r="AZ2173" s="24"/>
      <c r="BA2173" s="24"/>
      <c r="BB2173" s="24"/>
      <c r="BC2173" s="24"/>
      <c r="BD2173" s="24"/>
      <c r="BE2173" s="24"/>
      <c r="BF2173" s="24"/>
      <c r="BG2173" s="24"/>
      <c r="BH2173" s="24"/>
      <c r="BI2173" s="24"/>
      <c r="BJ2173" s="24"/>
      <c r="BK2173" s="24"/>
      <c r="BL2173" s="24"/>
      <c r="BM2173" s="24"/>
      <c r="BN2173" s="24"/>
      <c r="BO2173" s="24"/>
      <c r="BP2173" s="24"/>
      <c r="BQ2173" s="24"/>
      <c r="BR2173" s="24"/>
      <c r="BS2173" s="24"/>
      <c r="BT2173" s="24"/>
      <c r="BU2173" s="24"/>
      <c r="BV2173" s="24"/>
      <c r="BW2173" s="24"/>
      <c r="BX2173" s="24"/>
      <c r="BY2173" s="24"/>
      <c r="BZ2173" s="24"/>
      <c r="CA2173" s="24"/>
      <c r="CB2173" s="24"/>
      <c r="CC2173" s="24"/>
      <c r="CD2173" s="24"/>
      <c r="CE2173" s="24"/>
    </row>
    <row r="2174" spans="46:83" x14ac:dyDescent="0.15">
      <c r="AT2174" s="24"/>
      <c r="AU2174" s="24"/>
      <c r="AV2174" s="24"/>
      <c r="AW2174" s="24"/>
      <c r="AX2174" s="24"/>
      <c r="AY2174" s="24"/>
      <c r="AZ2174" s="24"/>
      <c r="BA2174" s="24"/>
      <c r="BB2174" s="24"/>
      <c r="BC2174" s="24"/>
      <c r="BD2174" s="24"/>
      <c r="BE2174" s="24"/>
      <c r="BF2174" s="24"/>
      <c r="BG2174" s="24"/>
      <c r="BH2174" s="24"/>
      <c r="BI2174" s="24"/>
      <c r="BJ2174" s="24"/>
      <c r="BK2174" s="24"/>
      <c r="BL2174" s="24"/>
      <c r="BM2174" s="24"/>
      <c r="BN2174" s="24"/>
      <c r="BO2174" s="24"/>
      <c r="BP2174" s="24"/>
      <c r="BQ2174" s="24"/>
      <c r="BR2174" s="24"/>
      <c r="BS2174" s="24"/>
      <c r="BT2174" s="24"/>
      <c r="BU2174" s="24"/>
      <c r="BV2174" s="24"/>
      <c r="BW2174" s="24"/>
      <c r="BX2174" s="24"/>
      <c r="BY2174" s="24"/>
      <c r="BZ2174" s="24"/>
      <c r="CA2174" s="24"/>
      <c r="CB2174" s="24"/>
      <c r="CC2174" s="24"/>
      <c r="CD2174" s="24"/>
      <c r="CE2174" s="24"/>
    </row>
    <row r="2175" spans="46:83" x14ac:dyDescent="0.15">
      <c r="AT2175" s="24"/>
      <c r="AU2175" s="24"/>
      <c r="AV2175" s="24"/>
      <c r="AW2175" s="24"/>
      <c r="AX2175" s="24"/>
      <c r="AY2175" s="24"/>
      <c r="AZ2175" s="24"/>
      <c r="BA2175" s="24"/>
      <c r="BB2175" s="24"/>
      <c r="BC2175" s="24"/>
      <c r="BD2175" s="24"/>
      <c r="BE2175" s="24"/>
      <c r="BF2175" s="24"/>
      <c r="BG2175" s="24"/>
      <c r="BH2175" s="24"/>
      <c r="BI2175" s="24"/>
      <c r="BJ2175" s="24"/>
      <c r="BK2175" s="24"/>
      <c r="BL2175" s="24"/>
      <c r="BM2175" s="24"/>
      <c r="BN2175" s="24"/>
      <c r="BO2175" s="24"/>
      <c r="BP2175" s="24"/>
      <c r="BQ2175" s="24"/>
      <c r="BR2175" s="24"/>
      <c r="BS2175" s="24"/>
      <c r="BT2175" s="24"/>
      <c r="BU2175" s="24"/>
      <c r="BV2175" s="24"/>
      <c r="BW2175" s="24"/>
      <c r="BX2175" s="24"/>
      <c r="BY2175" s="24"/>
      <c r="BZ2175" s="24"/>
      <c r="CA2175" s="24"/>
      <c r="CB2175" s="24"/>
      <c r="CC2175" s="24"/>
      <c r="CD2175" s="24"/>
      <c r="CE2175" s="24"/>
    </row>
    <row r="2176" spans="46:83" x14ac:dyDescent="0.15">
      <c r="AT2176" s="24"/>
      <c r="AU2176" s="24"/>
      <c r="AV2176" s="24"/>
      <c r="AW2176" s="24"/>
      <c r="AX2176" s="24"/>
      <c r="AY2176" s="24"/>
      <c r="AZ2176" s="24"/>
      <c r="BA2176" s="24"/>
      <c r="BB2176" s="24"/>
      <c r="BC2176" s="24"/>
      <c r="BD2176" s="24"/>
      <c r="BE2176" s="24"/>
      <c r="BF2176" s="24"/>
      <c r="BG2176" s="24"/>
      <c r="BH2176" s="24"/>
      <c r="BI2176" s="24"/>
      <c r="BJ2176" s="24"/>
      <c r="BK2176" s="24"/>
      <c r="BL2176" s="24"/>
      <c r="BM2176" s="24"/>
      <c r="BN2176" s="24"/>
      <c r="BO2176" s="24"/>
      <c r="BP2176" s="24"/>
      <c r="BQ2176" s="24"/>
      <c r="BR2176" s="24"/>
      <c r="BS2176" s="24"/>
      <c r="BT2176" s="24"/>
      <c r="BU2176" s="24"/>
      <c r="BV2176" s="24"/>
      <c r="BW2176" s="24"/>
      <c r="BX2176" s="24"/>
      <c r="BY2176" s="24"/>
      <c r="BZ2176" s="24"/>
      <c r="CA2176" s="24"/>
      <c r="CB2176" s="24"/>
      <c r="CC2176" s="24"/>
      <c r="CD2176" s="24"/>
      <c r="CE2176" s="24"/>
    </row>
    <row r="2177" spans="46:83" x14ac:dyDescent="0.15">
      <c r="AT2177" s="24"/>
      <c r="AU2177" s="24"/>
      <c r="AV2177" s="24"/>
      <c r="AW2177" s="24"/>
      <c r="AX2177" s="24"/>
      <c r="AY2177" s="24"/>
      <c r="AZ2177" s="24"/>
      <c r="BA2177" s="24"/>
      <c r="BB2177" s="24"/>
      <c r="BC2177" s="24"/>
      <c r="BD2177" s="24"/>
      <c r="BE2177" s="24"/>
      <c r="BF2177" s="24"/>
      <c r="BG2177" s="24"/>
      <c r="BH2177" s="24"/>
      <c r="BI2177" s="24"/>
      <c r="BJ2177" s="24"/>
      <c r="BK2177" s="24"/>
      <c r="BL2177" s="24"/>
      <c r="BM2177" s="24"/>
      <c r="BN2177" s="24"/>
      <c r="BO2177" s="24"/>
      <c r="BP2177" s="24"/>
      <c r="BQ2177" s="24"/>
      <c r="BR2177" s="24"/>
      <c r="BS2177" s="24"/>
      <c r="BT2177" s="24"/>
      <c r="BU2177" s="24"/>
      <c r="BV2177" s="24"/>
      <c r="BW2177" s="24"/>
      <c r="BX2177" s="24"/>
      <c r="BY2177" s="24"/>
      <c r="BZ2177" s="24"/>
      <c r="CA2177" s="24"/>
      <c r="CB2177" s="24"/>
      <c r="CC2177" s="24"/>
      <c r="CD2177" s="24"/>
      <c r="CE2177" s="24"/>
    </row>
    <row r="2178" spans="46:83" x14ac:dyDescent="0.15">
      <c r="AT2178" s="24"/>
      <c r="AU2178" s="24"/>
      <c r="AV2178" s="24"/>
      <c r="AW2178" s="24"/>
      <c r="AX2178" s="24"/>
      <c r="AY2178" s="24"/>
      <c r="AZ2178" s="24"/>
      <c r="BA2178" s="24"/>
      <c r="BB2178" s="24"/>
      <c r="BC2178" s="24"/>
      <c r="BD2178" s="24"/>
      <c r="BE2178" s="24"/>
      <c r="BF2178" s="24"/>
      <c r="BG2178" s="24"/>
      <c r="BH2178" s="24"/>
      <c r="BI2178" s="24"/>
      <c r="BJ2178" s="24"/>
      <c r="BK2178" s="24"/>
      <c r="BL2178" s="24"/>
      <c r="BM2178" s="24"/>
      <c r="BN2178" s="24"/>
      <c r="BO2178" s="24"/>
      <c r="BP2178" s="24"/>
      <c r="BQ2178" s="24"/>
      <c r="BR2178" s="24"/>
      <c r="BS2178" s="24"/>
      <c r="BT2178" s="24"/>
      <c r="BU2178" s="24"/>
      <c r="BV2178" s="24"/>
      <c r="BW2178" s="24"/>
      <c r="BX2178" s="24"/>
      <c r="BY2178" s="24"/>
      <c r="BZ2178" s="24"/>
      <c r="CA2178" s="24"/>
      <c r="CB2178" s="24"/>
      <c r="CC2178" s="24"/>
      <c r="CD2178" s="24"/>
      <c r="CE2178" s="24"/>
    </row>
    <row r="2179" spans="46:83" x14ac:dyDescent="0.15">
      <c r="AT2179" s="24"/>
      <c r="AU2179" s="24"/>
      <c r="AV2179" s="24"/>
      <c r="AW2179" s="24"/>
      <c r="AX2179" s="24"/>
      <c r="AY2179" s="24"/>
      <c r="AZ2179" s="24"/>
      <c r="BA2179" s="24"/>
      <c r="BB2179" s="24"/>
      <c r="BC2179" s="24"/>
      <c r="BD2179" s="24"/>
      <c r="BE2179" s="24"/>
      <c r="BF2179" s="24"/>
      <c r="BG2179" s="24"/>
      <c r="BH2179" s="24"/>
      <c r="BI2179" s="24"/>
      <c r="BJ2179" s="24"/>
      <c r="BK2179" s="24"/>
      <c r="BL2179" s="24"/>
      <c r="BM2179" s="24"/>
      <c r="BN2179" s="24"/>
      <c r="BO2179" s="24"/>
      <c r="BP2179" s="24"/>
      <c r="BQ2179" s="24"/>
      <c r="BR2179" s="24"/>
      <c r="BS2179" s="24"/>
      <c r="BT2179" s="24"/>
      <c r="BU2179" s="24"/>
      <c r="BV2179" s="24"/>
      <c r="BW2179" s="24"/>
      <c r="BX2179" s="24"/>
      <c r="BY2179" s="24"/>
      <c r="BZ2179" s="24"/>
      <c r="CA2179" s="24"/>
      <c r="CB2179" s="24"/>
      <c r="CC2179" s="24"/>
      <c r="CD2179" s="24"/>
      <c r="CE2179" s="24"/>
    </row>
    <row r="2180" spans="46:83" x14ac:dyDescent="0.15">
      <c r="AT2180" s="24"/>
      <c r="AU2180" s="24"/>
      <c r="AV2180" s="24"/>
      <c r="AW2180" s="24"/>
      <c r="AX2180" s="24"/>
      <c r="AY2180" s="24"/>
      <c r="AZ2180" s="24"/>
      <c r="BA2180" s="24"/>
      <c r="BB2180" s="24"/>
      <c r="BC2180" s="24"/>
      <c r="BD2180" s="24"/>
      <c r="BE2180" s="24"/>
      <c r="BF2180" s="24"/>
      <c r="BG2180" s="24"/>
      <c r="BH2180" s="24"/>
      <c r="BI2180" s="24"/>
      <c r="BJ2180" s="24"/>
      <c r="BK2180" s="24"/>
      <c r="BL2180" s="24"/>
      <c r="BM2180" s="24"/>
      <c r="BN2180" s="24"/>
      <c r="BO2180" s="24"/>
      <c r="BP2180" s="24"/>
      <c r="BQ2180" s="24"/>
      <c r="BR2180" s="24"/>
      <c r="BS2180" s="24"/>
      <c r="BT2180" s="24"/>
      <c r="BU2180" s="24"/>
      <c r="BV2180" s="24"/>
      <c r="BW2180" s="24"/>
      <c r="BX2180" s="24"/>
      <c r="BY2180" s="24"/>
      <c r="BZ2180" s="24"/>
      <c r="CA2180" s="24"/>
      <c r="CB2180" s="24"/>
      <c r="CC2180" s="24"/>
      <c r="CD2180" s="24"/>
      <c r="CE2180" s="24"/>
    </row>
    <row r="2181" spans="46:83" x14ac:dyDescent="0.15">
      <c r="AT2181" s="24"/>
      <c r="AU2181" s="24"/>
      <c r="AV2181" s="24"/>
      <c r="AW2181" s="24"/>
      <c r="AX2181" s="24"/>
      <c r="AY2181" s="24"/>
      <c r="AZ2181" s="24"/>
      <c r="BA2181" s="24"/>
      <c r="BB2181" s="24"/>
      <c r="BC2181" s="24"/>
      <c r="BD2181" s="24"/>
      <c r="BE2181" s="24"/>
      <c r="BF2181" s="24"/>
      <c r="BG2181" s="24"/>
      <c r="BH2181" s="24"/>
      <c r="BI2181" s="24"/>
      <c r="BJ2181" s="24"/>
      <c r="BK2181" s="24"/>
      <c r="BL2181" s="24"/>
      <c r="BM2181" s="24"/>
      <c r="BN2181" s="24"/>
      <c r="BO2181" s="24"/>
      <c r="BP2181" s="24"/>
      <c r="BQ2181" s="24"/>
      <c r="BR2181" s="24"/>
      <c r="BS2181" s="24"/>
      <c r="BT2181" s="24"/>
      <c r="BU2181" s="24"/>
      <c r="BV2181" s="24"/>
      <c r="BW2181" s="24"/>
      <c r="BX2181" s="24"/>
      <c r="BY2181" s="24"/>
      <c r="BZ2181" s="24"/>
      <c r="CA2181" s="24"/>
      <c r="CB2181" s="24"/>
      <c r="CC2181" s="24"/>
      <c r="CD2181" s="24"/>
      <c r="CE2181" s="24"/>
    </row>
    <row r="2182" spans="46:83" x14ac:dyDescent="0.15">
      <c r="AT2182" s="24"/>
      <c r="AU2182" s="24"/>
      <c r="AV2182" s="24"/>
      <c r="AW2182" s="24"/>
      <c r="AX2182" s="24"/>
      <c r="AY2182" s="24"/>
      <c r="AZ2182" s="24"/>
      <c r="BA2182" s="24"/>
      <c r="BB2182" s="24"/>
      <c r="BC2182" s="24"/>
      <c r="BD2182" s="24"/>
      <c r="BE2182" s="24"/>
      <c r="BF2182" s="24"/>
      <c r="BG2182" s="24"/>
      <c r="BH2182" s="24"/>
      <c r="BI2182" s="24"/>
      <c r="BJ2182" s="24"/>
      <c r="BK2182" s="24"/>
      <c r="BL2182" s="24"/>
      <c r="BM2182" s="24"/>
      <c r="BN2182" s="24"/>
      <c r="BO2182" s="24"/>
      <c r="BP2182" s="24"/>
      <c r="BQ2182" s="24"/>
      <c r="BR2182" s="24"/>
      <c r="BS2182" s="24"/>
      <c r="BT2182" s="24"/>
      <c r="BU2182" s="24"/>
      <c r="BV2182" s="24"/>
      <c r="BW2182" s="24"/>
      <c r="BX2182" s="24"/>
      <c r="BY2182" s="24"/>
      <c r="BZ2182" s="24"/>
      <c r="CA2182" s="24"/>
      <c r="CB2182" s="24"/>
      <c r="CC2182" s="24"/>
      <c r="CD2182" s="24"/>
      <c r="CE2182" s="24"/>
    </row>
    <row r="2183" spans="46:83" x14ac:dyDescent="0.15">
      <c r="AT2183" s="24"/>
      <c r="AU2183" s="24"/>
      <c r="AV2183" s="24"/>
      <c r="AW2183" s="24"/>
      <c r="AX2183" s="24"/>
      <c r="AY2183" s="24"/>
      <c r="AZ2183" s="24"/>
      <c r="BA2183" s="24"/>
      <c r="BB2183" s="24"/>
      <c r="BC2183" s="24"/>
      <c r="BD2183" s="24"/>
      <c r="BE2183" s="24"/>
      <c r="BF2183" s="24"/>
      <c r="BG2183" s="24"/>
      <c r="BH2183" s="24"/>
      <c r="BI2183" s="24"/>
      <c r="BJ2183" s="24"/>
      <c r="BK2183" s="24"/>
      <c r="BL2183" s="24"/>
      <c r="BM2183" s="24"/>
      <c r="BN2183" s="24"/>
      <c r="BO2183" s="24"/>
      <c r="BP2183" s="24"/>
      <c r="BQ2183" s="24"/>
      <c r="BR2183" s="24"/>
      <c r="BS2183" s="24"/>
      <c r="BT2183" s="24"/>
      <c r="BU2183" s="24"/>
      <c r="BV2183" s="24"/>
      <c r="BW2183" s="24"/>
      <c r="BX2183" s="24"/>
      <c r="BY2183" s="24"/>
      <c r="BZ2183" s="24"/>
      <c r="CA2183" s="24"/>
      <c r="CB2183" s="24"/>
      <c r="CC2183" s="24"/>
      <c r="CD2183" s="24"/>
      <c r="CE2183" s="24"/>
    </row>
    <row r="2184" spans="46:83" x14ac:dyDescent="0.15">
      <c r="AT2184" s="24"/>
      <c r="AU2184" s="24"/>
      <c r="AV2184" s="24"/>
      <c r="AW2184" s="24"/>
      <c r="AX2184" s="24"/>
      <c r="AY2184" s="24"/>
      <c r="AZ2184" s="24"/>
      <c r="BA2184" s="24"/>
      <c r="BB2184" s="24"/>
      <c r="BC2184" s="24"/>
      <c r="BD2184" s="24"/>
      <c r="BE2184" s="24"/>
      <c r="BF2184" s="24"/>
      <c r="BG2184" s="24"/>
      <c r="BH2184" s="24"/>
      <c r="BI2184" s="24"/>
      <c r="BJ2184" s="24"/>
      <c r="BK2184" s="24"/>
      <c r="BL2184" s="24"/>
      <c r="BM2184" s="24"/>
      <c r="BN2184" s="24"/>
      <c r="BO2184" s="24"/>
      <c r="BP2184" s="24"/>
      <c r="BQ2184" s="24"/>
      <c r="BR2184" s="24"/>
      <c r="BS2184" s="24"/>
      <c r="BT2184" s="24"/>
      <c r="BU2184" s="24"/>
      <c r="BV2184" s="24"/>
      <c r="BW2184" s="24"/>
      <c r="BX2184" s="24"/>
      <c r="BY2184" s="24"/>
      <c r="BZ2184" s="24"/>
      <c r="CA2184" s="24"/>
      <c r="CB2184" s="24"/>
      <c r="CC2184" s="24"/>
      <c r="CD2184" s="24"/>
      <c r="CE2184" s="24"/>
    </row>
    <row r="2185" spans="46:83" x14ac:dyDescent="0.15">
      <c r="AT2185" s="24"/>
      <c r="AU2185" s="24"/>
      <c r="AV2185" s="24"/>
      <c r="AW2185" s="24"/>
      <c r="AX2185" s="24"/>
      <c r="AY2185" s="24"/>
      <c r="AZ2185" s="24"/>
      <c r="BA2185" s="24"/>
      <c r="BB2185" s="24"/>
      <c r="BC2185" s="24"/>
      <c r="BD2185" s="24"/>
      <c r="BE2185" s="24"/>
      <c r="BF2185" s="24"/>
      <c r="BG2185" s="24"/>
      <c r="BH2185" s="24"/>
      <c r="BI2185" s="24"/>
      <c r="BJ2185" s="24"/>
      <c r="BK2185" s="24"/>
      <c r="BL2185" s="24"/>
      <c r="BM2185" s="24"/>
      <c r="BN2185" s="24"/>
      <c r="BO2185" s="24"/>
      <c r="BP2185" s="24"/>
      <c r="BQ2185" s="24"/>
      <c r="BR2185" s="24"/>
      <c r="BS2185" s="24"/>
      <c r="BT2185" s="24"/>
      <c r="BU2185" s="24"/>
      <c r="BV2185" s="24"/>
      <c r="BW2185" s="24"/>
      <c r="BX2185" s="24"/>
      <c r="BY2185" s="24"/>
      <c r="BZ2185" s="24"/>
      <c r="CA2185" s="24"/>
      <c r="CB2185" s="24"/>
      <c r="CC2185" s="24"/>
      <c r="CD2185" s="24"/>
      <c r="CE2185" s="24"/>
    </row>
    <row r="2186" spans="46:83" x14ac:dyDescent="0.15">
      <c r="AT2186" s="24"/>
      <c r="AU2186" s="24"/>
      <c r="AV2186" s="24"/>
      <c r="AW2186" s="24"/>
      <c r="AX2186" s="24"/>
      <c r="AY2186" s="24"/>
      <c r="AZ2186" s="24"/>
      <c r="BA2186" s="24"/>
      <c r="BB2186" s="24"/>
      <c r="BC2186" s="24"/>
      <c r="BD2186" s="24"/>
      <c r="BE2186" s="24"/>
      <c r="BF2186" s="24"/>
      <c r="BG2186" s="24"/>
      <c r="BH2186" s="24"/>
      <c r="BI2186" s="24"/>
      <c r="BJ2186" s="24"/>
      <c r="BK2186" s="24"/>
      <c r="BL2186" s="24"/>
      <c r="BM2186" s="24"/>
      <c r="BN2186" s="24"/>
      <c r="BO2186" s="24"/>
      <c r="BP2186" s="24"/>
      <c r="BQ2186" s="24"/>
      <c r="BR2186" s="24"/>
      <c r="BS2186" s="24"/>
      <c r="BT2186" s="24"/>
      <c r="BU2186" s="24"/>
      <c r="BV2186" s="24"/>
      <c r="BW2186" s="24"/>
      <c r="BX2186" s="24"/>
      <c r="BY2186" s="24"/>
      <c r="BZ2186" s="24"/>
      <c r="CA2186" s="24"/>
      <c r="CB2186" s="24"/>
      <c r="CC2186" s="24"/>
      <c r="CD2186" s="24"/>
      <c r="CE2186" s="24"/>
    </row>
    <row r="2187" spans="46:83" x14ac:dyDescent="0.15">
      <c r="AT2187" s="24"/>
      <c r="AU2187" s="24"/>
      <c r="AV2187" s="24"/>
      <c r="AW2187" s="24"/>
      <c r="AX2187" s="24"/>
      <c r="AY2187" s="24"/>
      <c r="AZ2187" s="24"/>
      <c r="BA2187" s="24"/>
      <c r="BB2187" s="24"/>
      <c r="BC2187" s="24"/>
      <c r="BD2187" s="24"/>
      <c r="BE2187" s="24"/>
      <c r="BF2187" s="24"/>
      <c r="BG2187" s="24"/>
      <c r="BH2187" s="24"/>
      <c r="BI2187" s="24"/>
      <c r="BJ2187" s="24"/>
      <c r="BK2187" s="24"/>
      <c r="BL2187" s="24"/>
      <c r="BM2187" s="24"/>
      <c r="BN2187" s="24"/>
      <c r="BO2187" s="24"/>
      <c r="BP2187" s="24"/>
      <c r="BQ2187" s="24"/>
      <c r="BR2187" s="24"/>
      <c r="BS2187" s="24"/>
      <c r="BT2187" s="24"/>
      <c r="BU2187" s="24"/>
      <c r="BV2187" s="24"/>
      <c r="BW2187" s="24"/>
      <c r="BX2187" s="24"/>
      <c r="BY2187" s="24"/>
      <c r="BZ2187" s="24"/>
      <c r="CA2187" s="24"/>
      <c r="CB2187" s="24"/>
      <c r="CC2187" s="24"/>
      <c r="CD2187" s="24"/>
      <c r="CE2187" s="24"/>
    </row>
    <row r="2188" spans="46:83" x14ac:dyDescent="0.15">
      <c r="AT2188" s="24"/>
      <c r="AU2188" s="24"/>
      <c r="AV2188" s="24"/>
      <c r="AW2188" s="24"/>
      <c r="AX2188" s="24"/>
      <c r="AY2188" s="24"/>
      <c r="AZ2188" s="24"/>
      <c r="BA2188" s="24"/>
      <c r="BB2188" s="24"/>
      <c r="BC2188" s="24"/>
      <c r="BD2188" s="24"/>
      <c r="BE2188" s="24"/>
      <c r="BF2188" s="24"/>
      <c r="BG2188" s="24"/>
      <c r="BH2188" s="24"/>
      <c r="BI2188" s="24"/>
      <c r="BJ2188" s="24"/>
      <c r="BK2188" s="24"/>
      <c r="BL2188" s="24"/>
      <c r="BM2188" s="24"/>
      <c r="BN2188" s="24"/>
      <c r="BO2188" s="24"/>
      <c r="BP2188" s="24"/>
      <c r="BQ2188" s="24"/>
      <c r="BR2188" s="24"/>
      <c r="BS2188" s="24"/>
      <c r="BT2188" s="24"/>
      <c r="BU2188" s="24"/>
      <c r="BV2188" s="24"/>
      <c r="BW2188" s="24"/>
      <c r="BX2188" s="24"/>
      <c r="BY2188" s="24"/>
      <c r="BZ2188" s="24"/>
      <c r="CA2188" s="24"/>
      <c r="CB2188" s="24"/>
      <c r="CC2188" s="24"/>
      <c r="CD2188" s="24"/>
      <c r="CE2188" s="24"/>
    </row>
    <row r="2189" spans="46:83" x14ac:dyDescent="0.15">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row>
    <row r="2190" spans="46:83" x14ac:dyDescent="0.15">
      <c r="AT2190" s="24"/>
      <c r="AU2190" s="24"/>
      <c r="AV2190" s="24"/>
      <c r="AW2190" s="24"/>
      <c r="AX2190" s="24"/>
      <c r="AY2190" s="24"/>
      <c r="AZ2190" s="24"/>
      <c r="BA2190" s="24"/>
      <c r="BB2190" s="24"/>
      <c r="BC2190" s="24"/>
      <c r="BD2190" s="24"/>
      <c r="BE2190" s="24"/>
      <c r="BF2190" s="24"/>
      <c r="BG2190" s="24"/>
      <c r="BH2190" s="24"/>
      <c r="BI2190" s="24"/>
      <c r="BJ2190" s="24"/>
      <c r="BK2190" s="24"/>
      <c r="BL2190" s="24"/>
      <c r="BM2190" s="24"/>
      <c r="BN2190" s="24"/>
      <c r="BO2190" s="24"/>
      <c r="BP2190" s="24"/>
      <c r="BQ2190" s="24"/>
      <c r="BR2190" s="24"/>
      <c r="BS2190" s="24"/>
      <c r="BT2190" s="24"/>
      <c r="BU2190" s="24"/>
      <c r="BV2190" s="24"/>
      <c r="BW2190" s="24"/>
      <c r="BX2190" s="24"/>
      <c r="BY2190" s="24"/>
      <c r="BZ2190" s="24"/>
      <c r="CA2190" s="24"/>
      <c r="CB2190" s="24"/>
      <c r="CC2190" s="24"/>
      <c r="CD2190" s="24"/>
      <c r="CE2190" s="24"/>
    </row>
    <row r="2191" spans="46:83" x14ac:dyDescent="0.15">
      <c r="AT2191" s="24"/>
      <c r="AU2191" s="24"/>
      <c r="AV2191" s="24"/>
      <c r="AW2191" s="24"/>
      <c r="AX2191" s="24"/>
      <c r="AY2191" s="24"/>
      <c r="AZ2191" s="24"/>
      <c r="BA2191" s="24"/>
      <c r="BB2191" s="24"/>
      <c r="BC2191" s="24"/>
      <c r="BD2191" s="24"/>
      <c r="BE2191" s="24"/>
      <c r="BF2191" s="24"/>
      <c r="BG2191" s="24"/>
      <c r="BH2191" s="24"/>
      <c r="BI2191" s="24"/>
      <c r="BJ2191" s="24"/>
      <c r="BK2191" s="24"/>
      <c r="BL2191" s="24"/>
      <c r="BM2191" s="24"/>
      <c r="BN2191" s="24"/>
      <c r="BO2191" s="24"/>
      <c r="BP2191" s="24"/>
      <c r="BQ2191" s="24"/>
      <c r="BR2191" s="24"/>
      <c r="BS2191" s="24"/>
      <c r="BT2191" s="24"/>
      <c r="BU2191" s="24"/>
      <c r="BV2191" s="24"/>
      <c r="BW2191" s="24"/>
      <c r="BX2191" s="24"/>
      <c r="BY2191" s="24"/>
      <c r="BZ2191" s="24"/>
      <c r="CA2191" s="24"/>
      <c r="CB2191" s="24"/>
      <c r="CC2191" s="24"/>
      <c r="CD2191" s="24"/>
      <c r="CE2191" s="24"/>
    </row>
    <row r="2192" spans="46:83" x14ac:dyDescent="0.15">
      <c r="AT2192" s="24"/>
      <c r="AU2192" s="24"/>
      <c r="AV2192" s="24"/>
      <c r="AW2192" s="24"/>
      <c r="AX2192" s="24"/>
      <c r="AY2192" s="24"/>
      <c r="AZ2192" s="24"/>
      <c r="BA2192" s="24"/>
      <c r="BB2192" s="24"/>
      <c r="BC2192" s="24"/>
      <c r="BD2192" s="24"/>
      <c r="BE2192" s="24"/>
      <c r="BF2192" s="24"/>
      <c r="BG2192" s="24"/>
      <c r="BH2192" s="24"/>
      <c r="BI2192" s="24"/>
      <c r="BJ2192" s="24"/>
      <c r="BK2192" s="24"/>
      <c r="BL2192" s="24"/>
      <c r="BM2192" s="24"/>
      <c r="BN2192" s="24"/>
      <c r="BO2192" s="24"/>
      <c r="BP2192" s="24"/>
      <c r="BQ2192" s="24"/>
      <c r="BR2192" s="24"/>
      <c r="BS2192" s="24"/>
      <c r="BT2192" s="24"/>
      <c r="BU2192" s="24"/>
      <c r="BV2192" s="24"/>
      <c r="BW2192" s="24"/>
      <c r="BX2192" s="24"/>
      <c r="BY2192" s="24"/>
      <c r="BZ2192" s="24"/>
      <c r="CA2192" s="24"/>
      <c r="CB2192" s="24"/>
      <c r="CC2192" s="24"/>
      <c r="CD2192" s="24"/>
      <c r="CE2192" s="24"/>
    </row>
    <row r="2193" spans="46:83" x14ac:dyDescent="0.15">
      <c r="AT2193" s="24"/>
      <c r="AU2193" s="24"/>
      <c r="AV2193" s="24"/>
      <c r="AW2193" s="24"/>
      <c r="AX2193" s="24"/>
      <c r="AY2193" s="24"/>
      <c r="AZ2193" s="24"/>
      <c r="BA2193" s="24"/>
      <c r="BB2193" s="24"/>
      <c r="BC2193" s="24"/>
      <c r="BD2193" s="24"/>
      <c r="BE2193" s="24"/>
      <c r="BF2193" s="24"/>
      <c r="BG2193" s="24"/>
      <c r="BH2193" s="24"/>
      <c r="BI2193" s="24"/>
      <c r="BJ2193" s="24"/>
      <c r="BK2193" s="24"/>
      <c r="BL2193" s="24"/>
      <c r="BM2193" s="24"/>
      <c r="BN2193" s="24"/>
      <c r="BO2193" s="24"/>
      <c r="BP2193" s="24"/>
      <c r="BQ2193" s="24"/>
      <c r="BR2193" s="24"/>
      <c r="BS2193" s="24"/>
      <c r="BT2193" s="24"/>
      <c r="BU2193" s="24"/>
      <c r="BV2193" s="24"/>
      <c r="BW2193" s="24"/>
      <c r="BX2193" s="24"/>
      <c r="BY2193" s="24"/>
      <c r="BZ2193" s="24"/>
      <c r="CA2193" s="24"/>
      <c r="CB2193" s="24"/>
      <c r="CC2193" s="24"/>
      <c r="CD2193" s="24"/>
      <c r="CE2193" s="24"/>
    </row>
    <row r="2194" spans="46:83" x14ac:dyDescent="0.15">
      <c r="AT2194" s="24"/>
      <c r="AU2194" s="24"/>
      <c r="AV2194" s="24"/>
      <c r="AW2194" s="24"/>
      <c r="AX2194" s="24"/>
      <c r="AY2194" s="24"/>
      <c r="AZ2194" s="24"/>
      <c r="BA2194" s="24"/>
      <c r="BB2194" s="24"/>
      <c r="BC2194" s="24"/>
      <c r="BD2194" s="24"/>
      <c r="BE2194" s="24"/>
      <c r="BF2194" s="24"/>
      <c r="BG2194" s="24"/>
      <c r="BH2194" s="24"/>
      <c r="BI2194" s="24"/>
      <c r="BJ2194" s="24"/>
      <c r="BK2194" s="24"/>
      <c r="BL2194" s="24"/>
      <c r="BM2194" s="24"/>
      <c r="BN2194" s="24"/>
      <c r="BO2194" s="24"/>
      <c r="BP2194" s="24"/>
      <c r="BQ2194" s="24"/>
      <c r="BR2194" s="24"/>
      <c r="BS2194" s="24"/>
      <c r="BT2194" s="24"/>
      <c r="BU2194" s="24"/>
      <c r="BV2194" s="24"/>
      <c r="BW2194" s="24"/>
      <c r="BX2194" s="24"/>
      <c r="BY2194" s="24"/>
      <c r="BZ2194" s="24"/>
      <c r="CA2194" s="24"/>
      <c r="CB2194" s="24"/>
      <c r="CC2194" s="24"/>
      <c r="CD2194" s="24"/>
      <c r="CE2194" s="24"/>
    </row>
    <row r="2195" spans="46:83" x14ac:dyDescent="0.15">
      <c r="AT2195" s="24"/>
      <c r="AU2195" s="24"/>
      <c r="AV2195" s="24"/>
      <c r="AW2195" s="24"/>
      <c r="AX2195" s="24"/>
      <c r="AY2195" s="24"/>
      <c r="AZ2195" s="24"/>
      <c r="BA2195" s="24"/>
      <c r="BB2195" s="24"/>
      <c r="BC2195" s="24"/>
      <c r="BD2195" s="24"/>
      <c r="BE2195" s="24"/>
      <c r="BF2195" s="24"/>
      <c r="BG2195" s="24"/>
      <c r="BH2195" s="24"/>
      <c r="BI2195" s="24"/>
      <c r="BJ2195" s="24"/>
      <c r="BK2195" s="24"/>
      <c r="BL2195" s="24"/>
      <c r="BM2195" s="24"/>
      <c r="BN2195" s="24"/>
      <c r="BO2195" s="24"/>
      <c r="BP2195" s="24"/>
      <c r="BQ2195" s="24"/>
      <c r="BR2195" s="24"/>
      <c r="BS2195" s="24"/>
      <c r="BT2195" s="24"/>
      <c r="BU2195" s="24"/>
      <c r="BV2195" s="24"/>
      <c r="BW2195" s="24"/>
      <c r="BX2195" s="24"/>
      <c r="BY2195" s="24"/>
      <c r="BZ2195" s="24"/>
      <c r="CA2195" s="24"/>
      <c r="CB2195" s="24"/>
      <c r="CC2195" s="24"/>
      <c r="CD2195" s="24"/>
      <c r="CE2195" s="24"/>
    </row>
    <row r="2196" spans="46:83" x14ac:dyDescent="0.15">
      <c r="AT2196" s="24"/>
      <c r="AU2196" s="24"/>
      <c r="AV2196" s="24"/>
      <c r="AW2196" s="24"/>
      <c r="AX2196" s="24"/>
      <c r="AY2196" s="24"/>
      <c r="AZ2196" s="220" t="s">
        <v>156</v>
      </c>
      <c r="BA2196" s="24"/>
      <c r="BB2196" s="24"/>
      <c r="BC2196" s="24"/>
      <c r="BD2196" s="24"/>
      <c r="BE2196" s="24"/>
      <c r="BF2196" s="24"/>
      <c r="BG2196" s="24"/>
      <c r="BH2196" s="24"/>
      <c r="BI2196" s="24"/>
      <c r="BJ2196" s="24"/>
      <c r="BK2196" s="24"/>
      <c r="BL2196" s="24"/>
      <c r="BM2196" s="24"/>
      <c r="BN2196" s="24"/>
      <c r="BO2196" s="24"/>
      <c r="BP2196" s="24"/>
      <c r="BQ2196" s="24"/>
      <c r="BR2196" s="24"/>
      <c r="BS2196" s="24"/>
      <c r="BT2196" s="24"/>
      <c r="BU2196" s="24"/>
      <c r="BV2196" s="24"/>
      <c r="BW2196" s="24"/>
      <c r="BX2196" s="24"/>
      <c r="BY2196" s="24"/>
      <c r="BZ2196" s="24"/>
      <c r="CA2196" s="24"/>
      <c r="CB2196" s="24"/>
      <c r="CC2196" s="24"/>
      <c r="CD2196" s="24"/>
      <c r="CE2196" s="24"/>
    </row>
    <row r="2197" spans="46:83" x14ac:dyDescent="0.15">
      <c r="AT2197" s="24"/>
      <c r="AU2197" s="24"/>
      <c r="AV2197" s="24"/>
      <c r="AW2197" s="24"/>
      <c r="AX2197" s="24"/>
      <c r="AY2197" s="24"/>
      <c r="AZ2197" s="24"/>
      <c r="BA2197" s="24"/>
      <c r="BB2197" s="24"/>
      <c r="BC2197" s="24"/>
      <c r="BD2197" s="24"/>
      <c r="BE2197" s="24"/>
      <c r="BF2197" s="24"/>
      <c r="BG2197" s="24"/>
      <c r="BH2197" s="24"/>
      <c r="BI2197" s="24"/>
      <c r="BJ2197" s="24"/>
      <c r="BK2197" s="24"/>
      <c r="BL2197" s="24"/>
      <c r="BM2197" s="24"/>
      <c r="BN2197" s="24"/>
      <c r="BO2197" s="24"/>
      <c r="BP2197" s="24"/>
      <c r="BQ2197" s="24"/>
      <c r="BR2197" s="24"/>
      <c r="BS2197" s="24"/>
      <c r="BT2197" s="24"/>
      <c r="BU2197" s="24"/>
      <c r="BV2197" s="24"/>
      <c r="BW2197" s="24"/>
      <c r="BX2197" s="24"/>
      <c r="BY2197" s="24"/>
      <c r="BZ2197" s="24"/>
      <c r="CA2197" s="24"/>
      <c r="CB2197" s="24"/>
      <c r="CC2197" s="24"/>
      <c r="CD2197" s="24"/>
      <c r="CE2197" s="24"/>
    </row>
    <row r="2198" spans="46:83" x14ac:dyDescent="0.15">
      <c r="AT2198" s="24"/>
      <c r="AU2198" s="24"/>
      <c r="AV2198" s="24"/>
      <c r="AW2198" s="24"/>
      <c r="AX2198" s="24"/>
      <c r="AY2198" s="24"/>
      <c r="AZ2198" s="24"/>
      <c r="BA2198" s="24"/>
      <c r="BB2198" s="24"/>
      <c r="BC2198" s="24"/>
      <c r="BD2198" s="24"/>
      <c r="BE2198" s="24"/>
      <c r="BF2198" s="24"/>
      <c r="BG2198" s="24"/>
      <c r="BH2198" s="24"/>
      <c r="BI2198" s="24"/>
      <c r="BJ2198" s="24"/>
      <c r="BK2198" s="24"/>
      <c r="BL2198" s="24"/>
      <c r="BM2198" s="24"/>
      <c r="BN2198" s="24"/>
      <c r="BO2198" s="24"/>
      <c r="BP2198" s="24"/>
      <c r="BQ2198" s="24"/>
      <c r="BR2198" s="24"/>
      <c r="BS2198" s="24"/>
      <c r="BT2198" s="24"/>
      <c r="BU2198" s="24"/>
      <c r="BV2198" s="24"/>
      <c r="BW2198" s="24"/>
      <c r="BX2198" s="24"/>
      <c r="BY2198" s="24"/>
      <c r="BZ2198" s="24"/>
      <c r="CA2198" s="24"/>
      <c r="CB2198" s="24"/>
      <c r="CC2198" s="24"/>
      <c r="CD2198" s="24"/>
      <c r="CE2198" s="24"/>
    </row>
    <row r="2199" spans="46:83" x14ac:dyDescent="0.15">
      <c r="AT2199" s="24"/>
      <c r="AU2199" s="24"/>
      <c r="AV2199" s="24"/>
      <c r="AW2199" s="24"/>
      <c r="AX2199" s="24"/>
      <c r="AY2199" s="24"/>
      <c r="AZ2199" s="24"/>
      <c r="BA2199" s="24"/>
      <c r="BB2199" s="24"/>
      <c r="BC2199" s="24"/>
      <c r="BD2199" s="24"/>
      <c r="BE2199" s="24"/>
      <c r="BF2199" s="24"/>
      <c r="BG2199" s="24"/>
      <c r="BH2199" s="24"/>
      <c r="BI2199" s="24"/>
      <c r="BJ2199" s="24"/>
      <c r="BK2199" s="24"/>
      <c r="BL2199" s="24"/>
      <c r="BM2199" s="24"/>
      <c r="BN2199" s="24"/>
      <c r="BO2199" s="24"/>
      <c r="BP2199" s="24"/>
      <c r="BQ2199" s="24"/>
      <c r="BR2199" s="24"/>
      <c r="BS2199" s="24"/>
      <c r="BT2199" s="24"/>
      <c r="BU2199" s="24"/>
      <c r="BV2199" s="24"/>
      <c r="BW2199" s="24"/>
      <c r="BX2199" s="24"/>
      <c r="BY2199" s="24"/>
      <c r="BZ2199" s="24"/>
      <c r="CA2199" s="24"/>
      <c r="CB2199" s="24"/>
      <c r="CC2199" s="24"/>
      <c r="CD2199" s="24"/>
      <c r="CE2199" s="24"/>
    </row>
    <row r="2200" spans="46:83" x14ac:dyDescent="0.15">
      <c r="AT2200" s="24"/>
      <c r="AU2200" s="24"/>
      <c r="AV2200" s="24"/>
      <c r="AW2200" s="24"/>
      <c r="AX2200" s="24"/>
      <c r="AY2200" s="24"/>
      <c r="AZ2200" s="24"/>
      <c r="BA2200" s="24"/>
      <c r="BB2200" s="24"/>
      <c r="BC2200" s="24"/>
      <c r="BD2200" s="24"/>
      <c r="BE2200" s="24"/>
      <c r="BF2200" s="24"/>
      <c r="BG2200" s="24"/>
      <c r="BH2200" s="24"/>
      <c r="BI2200" s="24"/>
      <c r="BJ2200" s="24"/>
      <c r="BK2200" s="24"/>
      <c r="BL2200" s="24"/>
      <c r="BM2200" s="24"/>
      <c r="BN2200" s="24"/>
      <c r="BO2200" s="24"/>
      <c r="BP2200" s="24"/>
      <c r="BQ2200" s="24"/>
      <c r="BR2200" s="24"/>
      <c r="BS2200" s="24"/>
      <c r="BT2200" s="24"/>
      <c r="BU2200" s="24"/>
      <c r="BV2200" s="24"/>
      <c r="BW2200" s="24"/>
      <c r="BX2200" s="24"/>
      <c r="BY2200" s="24"/>
      <c r="BZ2200" s="24"/>
      <c r="CA2200" s="24"/>
      <c r="CB2200" s="24"/>
      <c r="CC2200" s="24"/>
      <c r="CD2200" s="24"/>
      <c r="CE2200" s="24"/>
    </row>
    <row r="2201" spans="46:83" x14ac:dyDescent="0.15">
      <c r="AT2201" s="24"/>
      <c r="AU2201" s="24"/>
      <c r="AV2201" s="24"/>
      <c r="AW2201" s="24"/>
      <c r="AX2201" s="24"/>
      <c r="AY2201" s="24"/>
      <c r="AZ2201" s="24"/>
      <c r="BA2201" s="24"/>
      <c r="BB2201" s="24"/>
      <c r="BC2201" s="24"/>
      <c r="BD2201" s="24"/>
      <c r="BE2201" s="24"/>
      <c r="BF2201" s="24"/>
      <c r="BG2201" s="24"/>
      <c r="BH2201" s="24"/>
      <c r="BI2201" s="24"/>
      <c r="BJ2201" s="24"/>
      <c r="BK2201" s="24"/>
      <c r="BL2201" s="24"/>
      <c r="BM2201" s="24"/>
      <c r="BN2201" s="24"/>
      <c r="BO2201" s="24"/>
      <c r="BP2201" s="24"/>
      <c r="BQ2201" s="24"/>
      <c r="BR2201" s="24"/>
      <c r="BS2201" s="24"/>
      <c r="BT2201" s="24"/>
      <c r="BU2201" s="24"/>
      <c r="BV2201" s="24"/>
      <c r="BW2201" s="24"/>
      <c r="BX2201" s="24"/>
      <c r="BY2201" s="24"/>
      <c r="BZ2201" s="24"/>
      <c r="CA2201" s="24"/>
      <c r="CB2201" s="24"/>
      <c r="CC2201" s="24"/>
      <c r="CD2201" s="24"/>
      <c r="CE2201" s="24"/>
    </row>
    <row r="2202" spans="46:83" x14ac:dyDescent="0.15">
      <c r="AT2202" s="24"/>
      <c r="AU2202" s="24"/>
      <c r="AV2202" s="24"/>
      <c r="AW2202" s="24"/>
      <c r="AX2202" s="24"/>
      <c r="AY2202" s="24"/>
      <c r="AZ2202" s="24"/>
      <c r="BA2202" s="24"/>
      <c r="BB2202" s="24"/>
      <c r="BC2202" s="24"/>
      <c r="BD2202" s="24"/>
      <c r="BE2202" s="24"/>
      <c r="BF2202" s="24"/>
      <c r="BG2202" s="24"/>
      <c r="BH2202" s="24"/>
      <c r="BI2202" s="24"/>
      <c r="BJ2202" s="24"/>
      <c r="BK2202" s="24"/>
      <c r="BL2202" s="24"/>
      <c r="BM2202" s="24"/>
      <c r="BN2202" s="24"/>
      <c r="BO2202" s="24"/>
      <c r="BP2202" s="24"/>
      <c r="BQ2202" s="24"/>
      <c r="BR2202" s="24"/>
      <c r="BS2202" s="24"/>
      <c r="BT2202" s="24"/>
      <c r="BU2202" s="24"/>
      <c r="BV2202" s="24"/>
      <c r="BW2202" s="24"/>
      <c r="BX2202" s="24"/>
      <c r="BY2202" s="24"/>
      <c r="BZ2202" s="24"/>
      <c r="CA2202" s="24"/>
      <c r="CB2202" s="24"/>
      <c r="CC2202" s="24"/>
      <c r="CD2202" s="24"/>
      <c r="CE2202" s="24"/>
    </row>
    <row r="2203" spans="46:83" x14ac:dyDescent="0.15">
      <c r="AT2203" s="24"/>
      <c r="AU2203" s="24"/>
      <c r="AV2203" s="24"/>
      <c r="AW2203" s="24"/>
      <c r="AX2203" s="24"/>
      <c r="AY2203" s="24"/>
      <c r="AZ2203" s="24"/>
      <c r="BA2203" s="24"/>
      <c r="BB2203" s="24"/>
      <c r="BC2203" s="24"/>
      <c r="BD2203" s="24"/>
      <c r="BE2203" s="24"/>
      <c r="BF2203" s="24"/>
      <c r="BG2203" s="24"/>
      <c r="BH2203" s="24"/>
      <c r="BI2203" s="24"/>
      <c r="BJ2203" s="24"/>
      <c r="BK2203" s="24"/>
      <c r="BL2203" s="24"/>
      <c r="BM2203" s="24"/>
      <c r="BN2203" s="24"/>
      <c r="BO2203" s="24"/>
      <c r="BP2203" s="24"/>
      <c r="BQ2203" s="24"/>
      <c r="BR2203" s="24"/>
      <c r="BS2203" s="24"/>
      <c r="BT2203" s="24"/>
      <c r="BU2203" s="24"/>
      <c r="BV2203" s="24"/>
      <c r="BW2203" s="24"/>
      <c r="BX2203" s="24"/>
      <c r="BY2203" s="24"/>
      <c r="BZ2203" s="24"/>
      <c r="CA2203" s="24"/>
      <c r="CB2203" s="24"/>
      <c r="CC2203" s="24"/>
      <c r="CD2203" s="24"/>
      <c r="CE2203" s="24"/>
    </row>
    <row r="2204" spans="46:83" x14ac:dyDescent="0.15">
      <c r="AT2204" s="24"/>
      <c r="AU2204" s="24"/>
      <c r="AV2204" s="24"/>
      <c r="AW2204" s="24"/>
      <c r="AX2204" s="24"/>
      <c r="AY2204" s="24"/>
      <c r="AZ2204" s="24"/>
      <c r="BA2204" s="24"/>
      <c r="BB2204" s="24"/>
      <c r="BC2204" s="24"/>
      <c r="BD2204" s="24"/>
      <c r="BE2204" s="24"/>
      <c r="BF2204" s="24"/>
      <c r="BG2204" s="24"/>
      <c r="BH2204" s="24"/>
      <c r="BI2204" s="24"/>
      <c r="BJ2204" s="24"/>
      <c r="BK2204" s="24"/>
      <c r="BL2204" s="24"/>
      <c r="BM2204" s="24"/>
      <c r="BN2204" s="24"/>
      <c r="BO2204" s="24"/>
      <c r="BP2204" s="24"/>
      <c r="BQ2204" s="24"/>
      <c r="BR2204" s="24"/>
      <c r="BS2204" s="24"/>
      <c r="BT2204" s="24"/>
      <c r="BU2204" s="24"/>
      <c r="BV2204" s="24"/>
      <c r="BW2204" s="24"/>
      <c r="BX2204" s="24"/>
      <c r="BY2204" s="24"/>
      <c r="BZ2204" s="24"/>
      <c r="CA2204" s="24"/>
      <c r="CB2204" s="24"/>
      <c r="CC2204" s="24"/>
      <c r="CD2204" s="24"/>
      <c r="CE2204" s="24"/>
    </row>
    <row r="2205" spans="46:83" x14ac:dyDescent="0.15">
      <c r="AT2205" s="24"/>
      <c r="AU2205" s="24"/>
      <c r="AV2205" s="24"/>
      <c r="AW2205" s="24"/>
      <c r="AX2205" s="24"/>
      <c r="AY2205" s="24"/>
      <c r="AZ2205" s="24"/>
      <c r="BA2205" s="24"/>
      <c r="BB2205" s="24"/>
      <c r="BC2205" s="24"/>
      <c r="BD2205" s="24"/>
      <c r="BE2205" s="24"/>
      <c r="BF2205" s="24"/>
      <c r="BG2205" s="24"/>
      <c r="BH2205" s="24"/>
      <c r="BI2205" s="24"/>
      <c r="BJ2205" s="24"/>
      <c r="BK2205" s="24"/>
      <c r="BL2205" s="24"/>
      <c r="BM2205" s="24"/>
      <c r="BN2205" s="24"/>
      <c r="BO2205" s="24"/>
      <c r="BP2205" s="24"/>
      <c r="BQ2205" s="24"/>
      <c r="BR2205" s="24"/>
      <c r="BS2205" s="24"/>
      <c r="BT2205" s="24"/>
      <c r="BU2205" s="24"/>
      <c r="BV2205" s="24"/>
      <c r="BW2205" s="24"/>
      <c r="BX2205" s="24"/>
      <c r="BY2205" s="24"/>
      <c r="BZ2205" s="24"/>
      <c r="CA2205" s="24"/>
      <c r="CB2205" s="24"/>
      <c r="CC2205" s="24"/>
      <c r="CD2205" s="24"/>
      <c r="CE2205" s="24"/>
    </row>
    <row r="2206" spans="46:83" x14ac:dyDescent="0.15">
      <c r="AT2206" s="24"/>
      <c r="AU2206" s="24"/>
      <c r="AV2206" s="24"/>
      <c r="AW2206" s="24"/>
      <c r="AX2206" s="24"/>
      <c r="AY2206" s="24"/>
      <c r="AZ2206" s="24"/>
      <c r="BA2206" s="24"/>
      <c r="BB2206" s="24"/>
      <c r="BC2206" s="24"/>
      <c r="BD2206" s="24"/>
      <c r="BE2206" s="24"/>
      <c r="BF2206" s="24"/>
      <c r="BG2206" s="24"/>
      <c r="BH2206" s="24"/>
      <c r="BI2206" s="24"/>
      <c r="BJ2206" s="24"/>
      <c r="BK2206" s="24"/>
      <c r="BL2206" s="24"/>
      <c r="BM2206" s="24"/>
      <c r="BN2206" s="24"/>
      <c r="BO2206" s="24"/>
      <c r="BP2206" s="24"/>
      <c r="BQ2206" s="24"/>
      <c r="BR2206" s="24"/>
      <c r="BS2206" s="24"/>
      <c r="BT2206" s="24"/>
      <c r="BU2206" s="24"/>
      <c r="BV2206" s="24"/>
      <c r="BW2206" s="24"/>
      <c r="BX2206" s="24"/>
      <c r="BY2206" s="24"/>
      <c r="BZ2206" s="24"/>
      <c r="CA2206" s="24"/>
      <c r="CB2206" s="24"/>
      <c r="CC2206" s="24"/>
      <c r="CD2206" s="24"/>
      <c r="CE2206" s="24"/>
    </row>
    <row r="2207" spans="46:83" x14ac:dyDescent="0.15">
      <c r="AT2207" s="24"/>
      <c r="AU2207" s="24"/>
      <c r="AV2207" s="24"/>
      <c r="AW2207" s="24"/>
      <c r="AX2207" s="24"/>
      <c r="AY2207" s="24"/>
      <c r="AZ2207" s="24"/>
      <c r="BA2207" s="24"/>
      <c r="BB2207" s="24"/>
      <c r="BC2207" s="24"/>
      <c r="BD2207" s="24"/>
      <c r="BE2207" s="24"/>
      <c r="BF2207" s="24"/>
      <c r="BG2207" s="24"/>
      <c r="BH2207" s="24"/>
      <c r="BI2207" s="24"/>
      <c r="BJ2207" s="24"/>
      <c r="BK2207" s="24"/>
      <c r="BL2207" s="24"/>
      <c r="BM2207" s="24"/>
      <c r="BN2207" s="24"/>
      <c r="BO2207" s="24"/>
      <c r="BP2207" s="24"/>
      <c r="BQ2207" s="24"/>
      <c r="BR2207" s="24"/>
      <c r="BS2207" s="24"/>
      <c r="BT2207" s="24"/>
      <c r="BU2207" s="24"/>
      <c r="BV2207" s="24"/>
      <c r="BW2207" s="24"/>
      <c r="BX2207" s="24"/>
      <c r="BY2207" s="24"/>
      <c r="BZ2207" s="24"/>
      <c r="CA2207" s="24"/>
      <c r="CB2207" s="24"/>
      <c r="CC2207" s="24"/>
      <c r="CD2207" s="24"/>
      <c r="CE2207" s="24"/>
    </row>
    <row r="2208" spans="46:83" x14ac:dyDescent="0.15">
      <c r="AT2208" s="24"/>
      <c r="AU2208" s="24"/>
      <c r="AV2208" s="24"/>
      <c r="AW2208" s="24"/>
      <c r="AX2208" s="24"/>
      <c r="AY2208" s="24"/>
      <c r="AZ2208" s="24"/>
      <c r="BA2208" s="24"/>
      <c r="BB2208" s="24"/>
      <c r="BC2208" s="24"/>
      <c r="BD2208" s="24"/>
      <c r="BE2208" s="24"/>
      <c r="BF2208" s="24"/>
      <c r="BG2208" s="24"/>
      <c r="BH2208" s="24"/>
      <c r="BI2208" s="24"/>
      <c r="BJ2208" s="24"/>
      <c r="BK2208" s="24"/>
      <c r="BL2208" s="24"/>
      <c r="BM2208" s="24"/>
      <c r="BN2208" s="24"/>
      <c r="BO2208" s="24"/>
      <c r="BP2208" s="24"/>
      <c r="BQ2208" s="24"/>
      <c r="BR2208" s="24"/>
      <c r="BS2208" s="24"/>
      <c r="BT2208" s="24"/>
      <c r="BU2208" s="24"/>
      <c r="BV2208" s="24"/>
      <c r="BW2208" s="24"/>
      <c r="BX2208" s="24"/>
      <c r="BY2208" s="24"/>
      <c r="BZ2208" s="24"/>
      <c r="CA2208" s="24"/>
      <c r="CB2208" s="24"/>
      <c r="CC2208" s="24"/>
      <c r="CD2208" s="24"/>
      <c r="CE2208" s="24"/>
    </row>
    <row r="2209" spans="46:83" x14ac:dyDescent="0.15">
      <c r="AT2209" s="24"/>
      <c r="AU2209" s="24"/>
      <c r="AV2209" s="24"/>
      <c r="AW2209" s="24"/>
      <c r="AX2209" s="24"/>
      <c r="AY2209" s="24"/>
      <c r="AZ2209" s="24"/>
      <c r="BA2209" s="24"/>
      <c r="BB2209" s="24"/>
      <c r="BC2209" s="24"/>
      <c r="BD2209" s="24"/>
      <c r="BE2209" s="24"/>
      <c r="BF2209" s="24"/>
      <c r="BG2209" s="24"/>
      <c r="BH2209" s="24"/>
      <c r="BI2209" s="24"/>
      <c r="BJ2209" s="24"/>
      <c r="BK2209" s="24"/>
      <c r="BL2209" s="24"/>
      <c r="BM2209" s="24"/>
      <c r="BN2209" s="24"/>
      <c r="BO2209" s="24"/>
      <c r="BP2209" s="24"/>
      <c r="BQ2209" s="24"/>
      <c r="BR2209" s="24"/>
      <c r="BS2209" s="24"/>
      <c r="BT2209" s="24"/>
      <c r="BU2209" s="24"/>
      <c r="BV2209" s="24"/>
      <c r="BW2209" s="24"/>
      <c r="BX2209" s="24"/>
      <c r="BY2209" s="24"/>
      <c r="BZ2209" s="24"/>
      <c r="CA2209" s="24"/>
      <c r="CB2209" s="24"/>
      <c r="CC2209" s="24"/>
      <c r="CD2209" s="24"/>
      <c r="CE2209" s="24"/>
    </row>
    <row r="2210" spans="46:83" x14ac:dyDescent="0.15">
      <c r="AT2210" s="24"/>
      <c r="AU2210" s="24"/>
      <c r="AV2210" s="24"/>
      <c r="AW2210" s="24"/>
      <c r="AX2210" s="24"/>
      <c r="AY2210" s="24"/>
      <c r="AZ2210" s="24"/>
      <c r="BA2210" s="24"/>
      <c r="BB2210" s="24"/>
      <c r="BC2210" s="24"/>
      <c r="BD2210" s="24"/>
      <c r="BE2210" s="24"/>
      <c r="BF2210" s="24"/>
      <c r="BG2210" s="24"/>
      <c r="BH2210" s="24"/>
      <c r="BI2210" s="24"/>
      <c r="BJ2210" s="24"/>
      <c r="BK2210" s="24"/>
      <c r="BL2210" s="24"/>
      <c r="BM2210" s="24"/>
      <c r="BN2210" s="24"/>
      <c r="BO2210" s="24"/>
      <c r="BP2210" s="24"/>
      <c r="BQ2210" s="24"/>
      <c r="BR2210" s="24"/>
      <c r="BS2210" s="24"/>
      <c r="BT2210" s="24"/>
      <c r="BU2210" s="24"/>
      <c r="BV2210" s="24"/>
      <c r="BW2210" s="24"/>
      <c r="BX2210" s="24"/>
      <c r="BY2210" s="24"/>
      <c r="BZ2210" s="24"/>
      <c r="CA2210" s="24"/>
      <c r="CB2210" s="24"/>
      <c r="CC2210" s="24"/>
      <c r="CD2210" s="24"/>
      <c r="CE2210" s="24"/>
    </row>
    <row r="2211" spans="46:83" x14ac:dyDescent="0.15">
      <c r="AT2211" s="24"/>
      <c r="AU2211" s="24"/>
      <c r="AV2211" s="24"/>
      <c r="AW2211" s="24"/>
      <c r="AX2211" s="24"/>
      <c r="AY2211" s="24"/>
      <c r="AZ2211" s="24"/>
      <c r="BA2211" s="24"/>
      <c r="BB2211" s="24"/>
      <c r="BC2211" s="24"/>
      <c r="BD2211" s="24"/>
      <c r="BE2211" s="24"/>
      <c r="BF2211" s="24"/>
      <c r="BG2211" s="24"/>
      <c r="BH2211" s="24"/>
      <c r="BI2211" s="24"/>
      <c r="BJ2211" s="24"/>
      <c r="BK2211" s="24"/>
      <c r="BL2211" s="24"/>
      <c r="BM2211" s="24"/>
      <c r="BN2211" s="24"/>
      <c r="BO2211" s="24"/>
      <c r="BP2211" s="24"/>
      <c r="BQ2211" s="24"/>
      <c r="BR2211" s="24"/>
      <c r="BS2211" s="24"/>
      <c r="BT2211" s="24"/>
      <c r="BU2211" s="24"/>
      <c r="BV2211" s="24"/>
      <c r="BW2211" s="24"/>
      <c r="BX2211" s="24"/>
      <c r="BY2211" s="24"/>
      <c r="BZ2211" s="24"/>
      <c r="CA2211" s="24"/>
      <c r="CB2211" s="24"/>
      <c r="CC2211" s="24"/>
      <c r="CD2211" s="24"/>
      <c r="CE2211" s="24"/>
    </row>
    <row r="2212" spans="46:83" x14ac:dyDescent="0.15">
      <c r="AT2212" s="24"/>
      <c r="AU2212" s="24"/>
      <c r="AV2212" s="24"/>
      <c r="AW2212" s="24"/>
      <c r="AX2212" s="24"/>
      <c r="AY2212" s="24"/>
      <c r="AZ2212" s="24"/>
      <c r="BA2212" s="24"/>
      <c r="BB2212" s="24"/>
      <c r="BC2212" s="24"/>
      <c r="BD2212" s="24"/>
      <c r="BE2212" s="24"/>
      <c r="BF2212" s="24"/>
      <c r="BG2212" s="24"/>
      <c r="BH2212" s="24"/>
      <c r="BI2212" s="24"/>
      <c r="BJ2212" s="24"/>
      <c r="BK2212" s="24"/>
      <c r="BL2212" s="24"/>
      <c r="BM2212" s="24"/>
      <c r="BN2212" s="24"/>
      <c r="BO2212" s="24"/>
      <c r="BP2212" s="24"/>
      <c r="BQ2212" s="24"/>
      <c r="BR2212" s="24"/>
      <c r="BS2212" s="24"/>
      <c r="BT2212" s="24"/>
      <c r="BU2212" s="24"/>
      <c r="BV2212" s="24"/>
      <c r="BW2212" s="24"/>
      <c r="BX2212" s="24"/>
      <c r="BY2212" s="24"/>
      <c r="BZ2212" s="24"/>
      <c r="CA2212" s="24"/>
      <c r="CB2212" s="24"/>
      <c r="CC2212" s="24"/>
      <c r="CD2212" s="24"/>
      <c r="CE2212" s="24"/>
    </row>
    <row r="2213" spans="46:83" x14ac:dyDescent="0.15">
      <c r="AT2213" s="24"/>
      <c r="AU2213" s="24"/>
      <c r="AV2213" s="24"/>
      <c r="AW2213" s="24"/>
      <c r="AX2213" s="24"/>
      <c r="AY2213" s="24"/>
      <c r="AZ2213" s="24"/>
      <c r="BA2213" s="24"/>
      <c r="BB2213" s="24"/>
      <c r="BC2213" s="24"/>
      <c r="BD2213" s="24"/>
      <c r="BE2213" s="24"/>
      <c r="BF2213" s="24"/>
      <c r="BG2213" s="24"/>
      <c r="BH2213" s="24"/>
      <c r="BI2213" s="24"/>
      <c r="BJ2213" s="24"/>
      <c r="BK2213" s="24"/>
      <c r="BL2213" s="24"/>
      <c r="BM2213" s="24"/>
      <c r="BN2213" s="24"/>
      <c r="BO2213" s="24"/>
      <c r="BP2213" s="24"/>
      <c r="BQ2213" s="24"/>
      <c r="BR2213" s="24"/>
      <c r="BS2213" s="24"/>
      <c r="BT2213" s="24"/>
      <c r="BU2213" s="24"/>
      <c r="BV2213" s="24"/>
      <c r="BW2213" s="24"/>
      <c r="BX2213" s="24"/>
      <c r="BY2213" s="24"/>
      <c r="BZ2213" s="24"/>
      <c r="CA2213" s="24"/>
      <c r="CB2213" s="24"/>
      <c r="CC2213" s="24"/>
      <c r="CD2213" s="24"/>
      <c r="CE2213" s="24"/>
    </row>
    <row r="2214" spans="46:83" x14ac:dyDescent="0.15">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row>
    <row r="2215" spans="46:83" x14ac:dyDescent="0.15">
      <c r="AT2215" s="24"/>
      <c r="AU2215" s="24"/>
      <c r="AV2215" s="24"/>
      <c r="AW2215" s="24"/>
      <c r="AX2215" s="24"/>
      <c r="AY2215" s="24"/>
      <c r="AZ2215" s="24"/>
      <c r="BA2215" s="24"/>
      <c r="BB2215" s="24"/>
      <c r="BC2215" s="24"/>
      <c r="BD2215" s="24"/>
      <c r="BE2215" s="24"/>
      <c r="BF2215" s="24"/>
      <c r="BG2215" s="24"/>
      <c r="BH2215" s="24"/>
      <c r="BI2215" s="24"/>
      <c r="BJ2215" s="24"/>
      <c r="BK2215" s="24"/>
      <c r="BL2215" s="24"/>
      <c r="BM2215" s="24"/>
      <c r="BN2215" s="24"/>
      <c r="BO2215" s="24"/>
      <c r="BP2215" s="24"/>
      <c r="BQ2215" s="24"/>
      <c r="BR2215" s="24"/>
      <c r="BS2215" s="24"/>
      <c r="BT2215" s="24"/>
      <c r="BU2215" s="24"/>
      <c r="BV2215" s="24"/>
      <c r="BW2215" s="24"/>
      <c r="BX2215" s="24"/>
      <c r="BY2215" s="24"/>
      <c r="BZ2215" s="24"/>
      <c r="CA2215" s="24"/>
      <c r="CB2215" s="24"/>
      <c r="CC2215" s="24"/>
      <c r="CD2215" s="24"/>
      <c r="CE2215" s="24"/>
    </row>
    <row r="2216" spans="46:83" x14ac:dyDescent="0.15">
      <c r="AT2216" s="24"/>
      <c r="AU2216" s="24"/>
      <c r="AV2216" s="24"/>
      <c r="AW2216" s="24"/>
      <c r="AX2216" s="24"/>
      <c r="AY2216" s="24"/>
      <c r="AZ2216" s="24"/>
      <c r="BA2216" s="24"/>
      <c r="BB2216" s="24"/>
      <c r="BC2216" s="24"/>
      <c r="BD2216" s="24"/>
      <c r="BE2216" s="24"/>
      <c r="BF2216" s="24"/>
      <c r="BG2216" s="24"/>
      <c r="BH2216" s="24"/>
      <c r="BI2216" s="24"/>
      <c r="BJ2216" s="24"/>
      <c r="BK2216" s="24"/>
      <c r="BL2216" s="24"/>
      <c r="BM2216" s="24"/>
      <c r="BN2216" s="24"/>
      <c r="BO2216" s="24"/>
      <c r="BP2216" s="24"/>
      <c r="BQ2216" s="24"/>
      <c r="BR2216" s="24"/>
      <c r="BS2216" s="24"/>
      <c r="BT2216" s="24"/>
      <c r="BU2216" s="24"/>
      <c r="BV2216" s="24"/>
      <c r="BW2216" s="24"/>
      <c r="BX2216" s="24"/>
      <c r="BY2216" s="24"/>
      <c r="BZ2216" s="24"/>
      <c r="CA2216" s="24"/>
      <c r="CB2216" s="24"/>
      <c r="CC2216" s="24"/>
      <c r="CD2216" s="24"/>
      <c r="CE2216" s="24"/>
    </row>
    <row r="2217" spans="46:83" x14ac:dyDescent="0.15">
      <c r="AT2217" s="24"/>
      <c r="AU2217" s="24"/>
      <c r="AV2217" s="24"/>
      <c r="AW2217" s="24"/>
      <c r="AX2217" s="24"/>
      <c r="AY2217" s="24"/>
      <c r="AZ2217" s="24"/>
      <c r="BA2217" s="24"/>
      <c r="BB2217" s="24"/>
      <c r="BC2217" s="24"/>
      <c r="BD2217" s="24"/>
      <c r="BE2217" s="24"/>
      <c r="BF2217" s="24"/>
      <c r="BG2217" s="24"/>
      <c r="BH2217" s="24"/>
      <c r="BI2217" s="24"/>
      <c r="BJ2217" s="24"/>
      <c r="BK2217" s="24"/>
      <c r="BL2217" s="24"/>
      <c r="BM2217" s="24"/>
      <c r="BN2217" s="24"/>
      <c r="BO2217" s="24"/>
      <c r="BP2217" s="24"/>
      <c r="BQ2217" s="24"/>
      <c r="BR2217" s="24"/>
      <c r="BS2217" s="24"/>
      <c r="BT2217" s="24"/>
      <c r="BU2217" s="24"/>
      <c r="BV2217" s="24"/>
      <c r="BW2217" s="24"/>
      <c r="BX2217" s="24"/>
      <c r="BY2217" s="24"/>
      <c r="BZ2217" s="24"/>
      <c r="CA2217" s="24"/>
      <c r="CB2217" s="24"/>
      <c r="CC2217" s="24"/>
      <c r="CD2217" s="24"/>
      <c r="CE2217" s="24"/>
    </row>
    <row r="2218" spans="46:83" x14ac:dyDescent="0.15">
      <c r="AT2218" s="24"/>
      <c r="AU2218" s="24"/>
      <c r="AV2218" s="24"/>
      <c r="AW2218" s="24"/>
      <c r="AX2218" s="24"/>
      <c r="AY2218" s="24"/>
      <c r="AZ2218" s="24"/>
      <c r="BA2218" s="24"/>
      <c r="BB2218" s="24"/>
      <c r="BC2218" s="24"/>
      <c r="BD2218" s="24"/>
      <c r="BE2218" s="24"/>
      <c r="BF2218" s="24"/>
      <c r="BG2218" s="24"/>
      <c r="BH2218" s="24"/>
      <c r="BI2218" s="24"/>
      <c r="BJ2218" s="24"/>
      <c r="BK2218" s="24"/>
      <c r="BL2218" s="24"/>
      <c r="BM2218" s="24"/>
      <c r="BN2218" s="24"/>
      <c r="BO2218" s="24"/>
      <c r="BP2218" s="24"/>
      <c r="BQ2218" s="24"/>
      <c r="BR2218" s="24"/>
      <c r="BS2218" s="24"/>
      <c r="BT2218" s="24"/>
      <c r="BU2218" s="24"/>
      <c r="BV2218" s="24"/>
      <c r="BW2218" s="24"/>
      <c r="BX2218" s="24"/>
      <c r="BY2218" s="24"/>
      <c r="BZ2218" s="24"/>
      <c r="CA2218" s="24"/>
      <c r="CB2218" s="24"/>
      <c r="CC2218" s="24"/>
      <c r="CD2218" s="24"/>
      <c r="CE2218" s="24"/>
    </row>
    <row r="2219" spans="46:83" x14ac:dyDescent="0.15">
      <c r="AT2219" s="24"/>
      <c r="AU2219" s="24"/>
      <c r="AV2219" s="24"/>
      <c r="AW2219" s="24"/>
      <c r="AX2219" s="24"/>
      <c r="AY2219" s="24"/>
      <c r="AZ2219" s="24"/>
      <c r="BA2219" s="24"/>
      <c r="BB2219" s="24"/>
      <c r="BC2219" s="24"/>
      <c r="BD2219" s="24"/>
      <c r="BE2219" s="24"/>
      <c r="BF2219" s="24"/>
      <c r="BG2219" s="24"/>
      <c r="BH2219" s="24"/>
      <c r="BI2219" s="24"/>
      <c r="BJ2219" s="24"/>
      <c r="BK2219" s="24"/>
      <c r="BL2219" s="24"/>
      <c r="BM2219" s="24"/>
      <c r="BN2219" s="24"/>
      <c r="BO2219" s="24"/>
      <c r="BP2219" s="24"/>
      <c r="BQ2219" s="24"/>
      <c r="BR2219" s="24"/>
      <c r="BS2219" s="24"/>
      <c r="BT2219" s="24"/>
      <c r="BU2219" s="24"/>
      <c r="BV2219" s="24"/>
      <c r="BW2219" s="24"/>
      <c r="BX2219" s="24"/>
      <c r="BY2219" s="24"/>
      <c r="BZ2219" s="24"/>
      <c r="CA2219" s="24"/>
      <c r="CB2219" s="24"/>
      <c r="CC2219" s="24"/>
      <c r="CD2219" s="24"/>
      <c r="CE2219" s="24"/>
    </row>
    <row r="2220" spans="46:83" x14ac:dyDescent="0.15">
      <c r="AT2220" s="24"/>
      <c r="AU2220" s="24"/>
      <c r="AV2220" s="24"/>
      <c r="AW2220" s="24"/>
      <c r="AX2220" s="24"/>
      <c r="AY2220" s="24"/>
      <c r="AZ2220" s="24"/>
      <c r="BA2220" s="24"/>
      <c r="BB2220" s="24"/>
      <c r="BC2220" s="24"/>
      <c r="BD2220" s="24"/>
      <c r="BE2220" s="24"/>
      <c r="BF2220" s="24"/>
      <c r="BG2220" s="24"/>
      <c r="BH2220" s="24"/>
      <c r="BI2220" s="24"/>
      <c r="BJ2220" s="24"/>
      <c r="BK2220" s="24"/>
      <c r="BL2220" s="24"/>
      <c r="BM2220" s="24"/>
      <c r="BN2220" s="24"/>
      <c r="BO2220" s="24"/>
      <c r="BP2220" s="24"/>
      <c r="BQ2220" s="24"/>
      <c r="BR2220" s="24"/>
      <c r="BS2220" s="24"/>
      <c r="BT2220" s="24"/>
      <c r="BU2220" s="24"/>
      <c r="BV2220" s="24"/>
      <c r="BW2220" s="24"/>
      <c r="BX2220" s="24"/>
      <c r="BY2220" s="24"/>
      <c r="BZ2220" s="24"/>
      <c r="CA2220" s="24"/>
      <c r="CB2220" s="24"/>
      <c r="CC2220" s="24"/>
      <c r="CD2220" s="24"/>
      <c r="CE2220" s="24"/>
    </row>
    <row r="2221" spans="46:83" x14ac:dyDescent="0.15">
      <c r="AT2221" s="24"/>
      <c r="AU2221" s="24"/>
      <c r="AV2221" s="24"/>
      <c r="AW2221" s="24"/>
      <c r="AX2221" s="24"/>
      <c r="AY2221" s="24"/>
      <c r="AZ2221" s="24"/>
      <c r="BA2221" s="24"/>
      <c r="BB2221" s="24"/>
      <c r="BC2221" s="24"/>
      <c r="BD2221" s="24"/>
      <c r="BE2221" s="24"/>
      <c r="BF2221" s="24"/>
      <c r="BG2221" s="24"/>
      <c r="BH2221" s="24"/>
      <c r="BI2221" s="24"/>
      <c r="BJ2221" s="24"/>
      <c r="BK2221" s="24"/>
      <c r="BL2221" s="24"/>
      <c r="BM2221" s="24"/>
      <c r="BN2221" s="24"/>
      <c r="BO2221" s="24"/>
      <c r="BP2221" s="24"/>
      <c r="BQ2221" s="24"/>
      <c r="BR2221" s="24"/>
      <c r="BS2221" s="24"/>
      <c r="BT2221" s="24"/>
      <c r="BU2221" s="24"/>
      <c r="BV2221" s="24"/>
      <c r="BW2221" s="24"/>
      <c r="BX2221" s="24"/>
      <c r="BY2221" s="24"/>
      <c r="BZ2221" s="24"/>
      <c r="CA2221" s="24"/>
      <c r="CB2221" s="24"/>
      <c r="CC2221" s="24"/>
      <c r="CD2221" s="24"/>
      <c r="CE2221" s="24"/>
    </row>
    <row r="2222" spans="46:83" x14ac:dyDescent="0.15">
      <c r="AT2222" s="24"/>
      <c r="AU2222" s="24"/>
      <c r="AV2222" s="24"/>
      <c r="AW2222" s="24"/>
      <c r="AX2222" s="24"/>
      <c r="AY2222" s="24"/>
      <c r="AZ2222" s="24"/>
      <c r="BA2222" s="24"/>
      <c r="BB2222" s="24"/>
      <c r="BC2222" s="24"/>
      <c r="BD2222" s="24"/>
      <c r="BE2222" s="24"/>
      <c r="BF2222" s="24"/>
      <c r="BG2222" s="24"/>
      <c r="BH2222" s="24"/>
      <c r="BI2222" s="24"/>
      <c r="BJ2222" s="24"/>
      <c r="BK2222" s="24"/>
      <c r="BL2222" s="24"/>
      <c r="BM2222" s="24"/>
      <c r="BN2222" s="24"/>
      <c r="BO2222" s="24"/>
      <c r="BP2222" s="24"/>
      <c r="BQ2222" s="24"/>
      <c r="BR2222" s="24"/>
      <c r="BS2222" s="24"/>
      <c r="BT2222" s="24"/>
      <c r="BU2222" s="24"/>
      <c r="BV2222" s="24"/>
      <c r="BW2222" s="24"/>
      <c r="BX2222" s="24"/>
      <c r="BY2222" s="24"/>
      <c r="BZ2222" s="24"/>
      <c r="CA2222" s="24"/>
      <c r="CB2222" s="24"/>
      <c r="CC2222" s="24"/>
      <c r="CD2222" s="24"/>
      <c r="CE2222" s="24"/>
    </row>
    <row r="2223" spans="46:83" x14ac:dyDescent="0.15">
      <c r="AT2223" s="24"/>
      <c r="AU2223" s="24"/>
      <c r="AV2223" s="24"/>
      <c r="AW2223" s="24"/>
      <c r="AX2223" s="24"/>
      <c r="AY2223" s="24"/>
      <c r="AZ2223" s="24"/>
      <c r="BA2223" s="24"/>
      <c r="BB2223" s="24"/>
      <c r="BC2223" s="24"/>
      <c r="BD2223" s="24"/>
      <c r="BE2223" s="24"/>
      <c r="BF2223" s="24"/>
      <c r="BG2223" s="24"/>
      <c r="BH2223" s="24"/>
      <c r="BI2223" s="24"/>
      <c r="BJ2223" s="24"/>
      <c r="BK2223" s="24"/>
      <c r="BL2223" s="24"/>
      <c r="BM2223" s="24"/>
      <c r="BN2223" s="24"/>
      <c r="BO2223" s="24"/>
      <c r="BP2223" s="24"/>
      <c r="BQ2223" s="24"/>
      <c r="BR2223" s="24"/>
      <c r="BS2223" s="24"/>
      <c r="BT2223" s="24"/>
      <c r="BU2223" s="24"/>
      <c r="BV2223" s="24"/>
      <c r="BW2223" s="24"/>
      <c r="BX2223" s="24"/>
      <c r="BY2223" s="24"/>
      <c r="BZ2223" s="24"/>
      <c r="CA2223" s="24"/>
      <c r="CB2223" s="24"/>
      <c r="CC2223" s="24"/>
      <c r="CD2223" s="24"/>
      <c r="CE2223" s="24"/>
    </row>
    <row r="2224" spans="46:83" x14ac:dyDescent="0.15">
      <c r="AT2224" s="24"/>
      <c r="AU2224" s="24"/>
      <c r="AV2224" s="24"/>
      <c r="AW2224" s="24"/>
      <c r="AX2224" s="24"/>
      <c r="AY2224" s="24"/>
      <c r="AZ2224" s="24"/>
      <c r="BA2224" s="24"/>
      <c r="BB2224" s="24"/>
      <c r="BC2224" s="24"/>
      <c r="BD2224" s="24"/>
      <c r="BE2224" s="24"/>
      <c r="BF2224" s="24"/>
      <c r="BG2224" s="24"/>
      <c r="BH2224" s="24"/>
      <c r="BI2224" s="24"/>
      <c r="BJ2224" s="24"/>
      <c r="BK2224" s="24"/>
      <c r="BL2224" s="24"/>
      <c r="BM2224" s="24"/>
      <c r="BN2224" s="24"/>
      <c r="BO2224" s="24"/>
      <c r="BP2224" s="24"/>
      <c r="BQ2224" s="24"/>
      <c r="BR2224" s="24"/>
      <c r="BS2224" s="24"/>
      <c r="BT2224" s="24"/>
      <c r="BU2224" s="24"/>
      <c r="BV2224" s="24"/>
      <c r="BW2224" s="24"/>
      <c r="BX2224" s="24"/>
      <c r="BY2224" s="24"/>
      <c r="BZ2224" s="24"/>
      <c r="CA2224" s="24"/>
      <c r="CB2224" s="24"/>
      <c r="CC2224" s="24"/>
      <c r="CD2224" s="24"/>
      <c r="CE2224" s="24"/>
    </row>
    <row r="2225" spans="46:83" x14ac:dyDescent="0.15">
      <c r="AT2225" s="24"/>
      <c r="AU2225" s="24"/>
      <c r="AV2225" s="24"/>
      <c r="AW2225" s="24"/>
      <c r="AX2225" s="24"/>
      <c r="AY2225" s="24"/>
      <c r="AZ2225" s="24"/>
      <c r="BA2225" s="24"/>
      <c r="BB2225" s="24"/>
      <c r="BC2225" s="24"/>
      <c r="BD2225" s="24"/>
      <c r="BE2225" s="24"/>
      <c r="BF2225" s="24"/>
      <c r="BG2225" s="24"/>
      <c r="BH2225" s="24"/>
      <c r="BI2225" s="24"/>
      <c r="BJ2225" s="24"/>
      <c r="BK2225" s="24"/>
      <c r="BL2225" s="24"/>
      <c r="BM2225" s="24"/>
      <c r="BN2225" s="24"/>
      <c r="BO2225" s="24"/>
      <c r="BP2225" s="24"/>
      <c r="BQ2225" s="24"/>
      <c r="BR2225" s="24"/>
      <c r="BS2225" s="24"/>
      <c r="BT2225" s="24"/>
      <c r="BU2225" s="24"/>
      <c r="BV2225" s="24"/>
      <c r="BW2225" s="24"/>
      <c r="BX2225" s="24"/>
      <c r="BY2225" s="24"/>
      <c r="BZ2225" s="24"/>
      <c r="CA2225" s="24"/>
      <c r="CB2225" s="24"/>
      <c r="CC2225" s="24"/>
      <c r="CD2225" s="24"/>
      <c r="CE2225" s="24"/>
    </row>
    <row r="2226" spans="46:83" x14ac:dyDescent="0.15">
      <c r="AT2226" s="24"/>
      <c r="AU2226" s="24"/>
      <c r="AV2226" s="24"/>
      <c r="AW2226" s="24"/>
      <c r="AX2226" s="24"/>
      <c r="AY2226" s="24"/>
      <c r="AZ2226" s="24"/>
      <c r="BA2226" s="24"/>
      <c r="BB2226" s="24"/>
      <c r="BC2226" s="24"/>
      <c r="BD2226" s="24"/>
      <c r="BE2226" s="24"/>
      <c r="BF2226" s="24"/>
      <c r="BG2226" s="24"/>
      <c r="BH2226" s="24"/>
      <c r="BI2226" s="24"/>
      <c r="BJ2226" s="24"/>
      <c r="BK2226" s="24"/>
      <c r="BL2226" s="24"/>
      <c r="BM2226" s="24"/>
      <c r="BN2226" s="24"/>
      <c r="BO2226" s="24"/>
      <c r="BP2226" s="24"/>
      <c r="BQ2226" s="24"/>
      <c r="BR2226" s="24"/>
      <c r="BS2226" s="24"/>
      <c r="BT2226" s="24"/>
      <c r="BU2226" s="24"/>
      <c r="BV2226" s="24"/>
      <c r="BW2226" s="24"/>
      <c r="BX2226" s="24"/>
      <c r="BY2226" s="24"/>
      <c r="BZ2226" s="24"/>
      <c r="CA2226" s="24"/>
      <c r="CB2226" s="24"/>
      <c r="CC2226" s="24"/>
      <c r="CD2226" s="24"/>
      <c r="CE2226" s="24"/>
    </row>
    <row r="2227" spans="46:83" x14ac:dyDescent="0.15">
      <c r="AT2227" s="24"/>
      <c r="AU2227" s="24"/>
      <c r="AV2227" s="24"/>
      <c r="AW2227" s="24"/>
      <c r="AX2227" s="24"/>
      <c r="AY2227" s="24"/>
      <c r="AZ2227" s="24"/>
      <c r="BA2227" s="24"/>
      <c r="BB2227" s="24"/>
      <c r="BC2227" s="24"/>
      <c r="BD2227" s="24"/>
      <c r="BE2227" s="24"/>
      <c r="BF2227" s="24"/>
      <c r="BG2227" s="24"/>
      <c r="BH2227" s="24"/>
      <c r="BI2227" s="24"/>
      <c r="BJ2227" s="24"/>
      <c r="BK2227" s="24"/>
      <c r="BL2227" s="24"/>
      <c r="BM2227" s="24"/>
      <c r="BN2227" s="24"/>
      <c r="BO2227" s="24"/>
      <c r="BP2227" s="24"/>
      <c r="BQ2227" s="24"/>
      <c r="BR2227" s="24"/>
      <c r="BS2227" s="24"/>
      <c r="BT2227" s="24"/>
      <c r="BU2227" s="24"/>
      <c r="BV2227" s="24"/>
      <c r="BW2227" s="24"/>
      <c r="BX2227" s="24"/>
      <c r="BY2227" s="24"/>
      <c r="BZ2227" s="24"/>
      <c r="CA2227" s="24"/>
      <c r="CB2227" s="24"/>
      <c r="CC2227" s="24"/>
      <c r="CD2227" s="24"/>
      <c r="CE2227" s="24"/>
    </row>
    <row r="2228" spans="46:83" x14ac:dyDescent="0.15">
      <c r="AT2228" s="24"/>
      <c r="AU2228" s="24"/>
      <c r="AV2228" s="24"/>
      <c r="AW2228" s="24"/>
      <c r="AX2228" s="24"/>
      <c r="AY2228" s="24"/>
      <c r="AZ2228" s="24"/>
      <c r="BA2228" s="24"/>
      <c r="BB2228" s="24"/>
      <c r="BC2228" s="24"/>
      <c r="BD2228" s="24"/>
      <c r="BE2228" s="24"/>
      <c r="BF2228" s="24"/>
      <c r="BG2228" s="24"/>
      <c r="BH2228" s="24"/>
      <c r="BI2228" s="24"/>
      <c r="BJ2228" s="24"/>
      <c r="BK2228" s="24"/>
      <c r="BL2228" s="24"/>
      <c r="BM2228" s="24"/>
      <c r="BN2228" s="24"/>
      <c r="BO2228" s="24"/>
      <c r="BP2228" s="24"/>
      <c r="BQ2228" s="24"/>
      <c r="BR2228" s="24"/>
      <c r="BS2228" s="24"/>
      <c r="BT2228" s="24"/>
      <c r="BU2228" s="24"/>
      <c r="BV2228" s="24"/>
      <c r="BW2228" s="24"/>
      <c r="BX2228" s="24"/>
      <c r="BY2228" s="24"/>
      <c r="BZ2228" s="24"/>
      <c r="CA2228" s="24"/>
      <c r="CB2228" s="24"/>
      <c r="CC2228" s="24"/>
      <c r="CD2228" s="24"/>
      <c r="CE2228" s="24"/>
    </row>
    <row r="2229" spans="46:83" x14ac:dyDescent="0.15">
      <c r="AT2229" s="24"/>
      <c r="AU2229" s="24"/>
      <c r="AV2229" s="24"/>
      <c r="AW2229" s="24"/>
      <c r="AX2229" s="24"/>
      <c r="AY2229" s="24"/>
      <c r="AZ2229" s="24"/>
      <c r="BA2229" s="24"/>
      <c r="BB2229" s="24"/>
      <c r="BC2229" s="24"/>
      <c r="BD2229" s="24"/>
      <c r="BE2229" s="24"/>
      <c r="BF2229" s="24"/>
      <c r="BG2229" s="24"/>
      <c r="BH2229" s="24"/>
      <c r="BI2229" s="24"/>
      <c r="BJ2229" s="24"/>
      <c r="BK2229" s="24"/>
      <c r="BL2229" s="24"/>
      <c r="BM2229" s="24"/>
      <c r="BN2229" s="24"/>
      <c r="BO2229" s="24"/>
      <c r="BP2229" s="24"/>
      <c r="BQ2229" s="24"/>
      <c r="BR2229" s="24"/>
      <c r="BS2229" s="24"/>
      <c r="BT2229" s="24"/>
      <c r="BU2229" s="24"/>
      <c r="BV2229" s="24"/>
      <c r="BW2229" s="24"/>
      <c r="BX2229" s="24"/>
      <c r="BY2229" s="24"/>
      <c r="BZ2229" s="24"/>
      <c r="CA2229" s="24"/>
      <c r="CB2229" s="24"/>
      <c r="CC2229" s="24"/>
      <c r="CD2229" s="24"/>
      <c r="CE2229" s="24"/>
    </row>
    <row r="2230" spans="46:83" x14ac:dyDescent="0.15">
      <c r="AT2230" s="24"/>
      <c r="AU2230" s="24"/>
      <c r="AV2230" s="24"/>
      <c r="AW2230" s="24"/>
      <c r="AX2230" s="24"/>
      <c r="AY2230" s="24"/>
      <c r="AZ2230" s="24"/>
      <c r="BA2230" s="24"/>
      <c r="BB2230" s="24"/>
      <c r="BC2230" s="24"/>
      <c r="BD2230" s="24"/>
      <c r="BE2230" s="24"/>
      <c r="BF2230" s="24"/>
      <c r="BG2230" s="24"/>
      <c r="BH2230" s="24"/>
      <c r="BI2230" s="24"/>
      <c r="BJ2230" s="24"/>
      <c r="BK2230" s="24"/>
      <c r="BL2230" s="24"/>
      <c r="BM2230" s="24"/>
      <c r="BN2230" s="24"/>
      <c r="BO2230" s="24"/>
      <c r="BP2230" s="24"/>
      <c r="BQ2230" s="24"/>
      <c r="BR2230" s="24"/>
      <c r="BS2230" s="24"/>
      <c r="BT2230" s="24"/>
      <c r="BU2230" s="24"/>
      <c r="BV2230" s="24"/>
      <c r="BW2230" s="24"/>
      <c r="BX2230" s="24"/>
      <c r="BY2230" s="24"/>
      <c r="BZ2230" s="24"/>
      <c r="CA2230" s="24"/>
      <c r="CB2230" s="24"/>
      <c r="CC2230" s="24"/>
      <c r="CD2230" s="24"/>
      <c r="CE2230" s="24"/>
    </row>
    <row r="2231" spans="46:83" x14ac:dyDescent="0.15">
      <c r="AT2231" s="24"/>
      <c r="AU2231" s="24"/>
      <c r="AV2231" s="24"/>
      <c r="AW2231" s="24"/>
      <c r="AX2231" s="24"/>
      <c r="AY2231" s="24"/>
      <c r="AZ2231" s="24"/>
      <c r="BA2231" s="24"/>
      <c r="BB2231" s="24"/>
      <c r="BC2231" s="24"/>
      <c r="BD2231" s="24"/>
      <c r="BE2231" s="24"/>
      <c r="BF2231" s="24"/>
      <c r="BG2231" s="24"/>
      <c r="BH2231" s="24"/>
      <c r="BI2231" s="24"/>
      <c r="BJ2231" s="24"/>
      <c r="BK2231" s="24"/>
      <c r="BL2231" s="24"/>
      <c r="BM2231" s="24"/>
      <c r="BN2231" s="24"/>
      <c r="BO2231" s="24"/>
      <c r="BP2231" s="24"/>
      <c r="BQ2231" s="24"/>
      <c r="BR2231" s="24"/>
      <c r="BS2231" s="24"/>
      <c r="BT2231" s="24"/>
      <c r="BU2231" s="24"/>
      <c r="BV2231" s="24"/>
      <c r="BW2231" s="24"/>
      <c r="BX2231" s="24"/>
      <c r="BY2231" s="24"/>
      <c r="BZ2231" s="24"/>
      <c r="CA2231" s="24"/>
      <c r="CB2231" s="24"/>
      <c r="CC2231" s="24"/>
      <c r="CD2231" s="24"/>
      <c r="CE2231" s="24"/>
    </row>
    <row r="2232" spans="46:83" x14ac:dyDescent="0.15">
      <c r="AT2232" s="24"/>
      <c r="AU2232" s="24"/>
      <c r="AV2232" s="24"/>
      <c r="AW2232" s="24"/>
      <c r="AX2232" s="24"/>
      <c r="AY2232" s="24"/>
      <c r="AZ2232" s="24"/>
      <c r="BA2232" s="24"/>
      <c r="BB2232" s="24"/>
      <c r="BC2232" s="24"/>
      <c r="BD2232" s="24"/>
      <c r="BE2232" s="24"/>
      <c r="BF2232" s="24"/>
      <c r="BG2232" s="24"/>
      <c r="BH2232" s="24"/>
      <c r="BI2232" s="24"/>
      <c r="BJ2232" s="24"/>
      <c r="BK2232" s="24"/>
      <c r="BL2232" s="24"/>
      <c r="BM2232" s="24"/>
      <c r="BN2232" s="24"/>
      <c r="BO2232" s="24"/>
      <c r="BP2232" s="24"/>
      <c r="BQ2232" s="24"/>
      <c r="BR2232" s="24"/>
      <c r="BS2232" s="24"/>
      <c r="BT2232" s="24"/>
      <c r="BU2232" s="24"/>
      <c r="BV2232" s="24"/>
      <c r="BW2232" s="24"/>
      <c r="BX2232" s="24"/>
      <c r="BY2232" s="24"/>
      <c r="BZ2232" s="24"/>
      <c r="CA2232" s="24"/>
      <c r="CB2232" s="24"/>
      <c r="CC2232" s="24"/>
      <c r="CD2232" s="24"/>
      <c r="CE2232" s="24"/>
    </row>
    <row r="2233" spans="46:83" x14ac:dyDescent="0.15">
      <c r="AT2233" s="24"/>
      <c r="AU2233" s="24"/>
      <c r="AV2233" s="24"/>
      <c r="AW2233" s="24"/>
      <c r="AX2233" s="24"/>
      <c r="AY2233" s="24"/>
      <c r="AZ2233" s="24"/>
      <c r="BA2233" s="24"/>
      <c r="BB2233" s="24"/>
      <c r="BC2233" s="24"/>
      <c r="BD2233" s="24"/>
      <c r="BE2233" s="24"/>
      <c r="BF2233" s="24"/>
      <c r="BG2233" s="24"/>
      <c r="BH2233" s="24"/>
      <c r="BI2233" s="24"/>
      <c r="BJ2233" s="24"/>
      <c r="BK2233" s="24"/>
      <c r="BL2233" s="24"/>
      <c r="BM2233" s="24"/>
      <c r="BN2233" s="24"/>
      <c r="BO2233" s="24"/>
      <c r="BP2233" s="24"/>
      <c r="BQ2233" s="24"/>
      <c r="BR2233" s="24"/>
      <c r="BS2233" s="24"/>
      <c r="BT2233" s="24"/>
      <c r="BU2233" s="24"/>
      <c r="BV2233" s="24"/>
      <c r="BW2233" s="24"/>
      <c r="BX2233" s="24"/>
      <c r="BY2233" s="24"/>
      <c r="BZ2233" s="24"/>
      <c r="CA2233" s="24"/>
      <c r="CB2233" s="24"/>
      <c r="CC2233" s="24"/>
      <c r="CD2233" s="24"/>
      <c r="CE2233" s="24"/>
    </row>
    <row r="2234" spans="46:83" x14ac:dyDescent="0.15">
      <c r="AT2234" s="24"/>
      <c r="AU2234" s="24"/>
      <c r="AV2234" s="24"/>
      <c r="AW2234" s="24"/>
      <c r="AX2234" s="24"/>
      <c r="AY2234" s="24"/>
      <c r="AZ2234" s="24"/>
      <c r="BA2234" s="24"/>
      <c r="BB2234" s="24"/>
      <c r="BC2234" s="24"/>
      <c r="BD2234" s="24"/>
      <c r="BE2234" s="24"/>
      <c r="BF2234" s="24"/>
      <c r="BG2234" s="24"/>
      <c r="BH2234" s="24"/>
      <c r="BI2234" s="24"/>
      <c r="BJ2234" s="24"/>
      <c r="BK2234" s="24"/>
      <c r="BL2234" s="24"/>
      <c r="BM2234" s="24"/>
      <c r="BN2234" s="24"/>
      <c r="BO2234" s="24"/>
      <c r="BP2234" s="24"/>
      <c r="BQ2234" s="24"/>
      <c r="BR2234" s="24"/>
      <c r="BS2234" s="24"/>
      <c r="BT2234" s="24"/>
      <c r="BU2234" s="24"/>
      <c r="BV2234" s="24"/>
      <c r="BW2234" s="24"/>
      <c r="BX2234" s="24"/>
      <c r="BY2234" s="24"/>
      <c r="BZ2234" s="24"/>
      <c r="CA2234" s="24"/>
      <c r="CB2234" s="24"/>
      <c r="CC2234" s="24"/>
      <c r="CD2234" s="24"/>
      <c r="CE2234" s="24"/>
    </row>
    <row r="2235" spans="46:83" x14ac:dyDescent="0.15">
      <c r="AT2235" s="24"/>
      <c r="AU2235" s="24"/>
      <c r="AV2235" s="24"/>
      <c r="AW2235" s="24"/>
      <c r="AX2235" s="24"/>
      <c r="AY2235" s="24"/>
      <c r="AZ2235" s="24"/>
      <c r="BA2235" s="24"/>
      <c r="BB2235" s="24"/>
      <c r="BC2235" s="24"/>
      <c r="BD2235" s="24"/>
      <c r="BE2235" s="24"/>
      <c r="BF2235" s="24"/>
      <c r="BG2235" s="24"/>
      <c r="BH2235" s="24"/>
      <c r="BI2235" s="24"/>
      <c r="BJ2235" s="24"/>
      <c r="BK2235" s="24"/>
      <c r="BL2235" s="24"/>
      <c r="BM2235" s="24"/>
      <c r="BN2235" s="24"/>
      <c r="BO2235" s="24"/>
      <c r="BP2235" s="24"/>
      <c r="BQ2235" s="24"/>
      <c r="BR2235" s="24"/>
      <c r="BS2235" s="24"/>
      <c r="BT2235" s="24"/>
      <c r="BU2235" s="24"/>
      <c r="BV2235" s="24"/>
      <c r="BW2235" s="24"/>
      <c r="BX2235" s="24"/>
      <c r="BY2235" s="24"/>
      <c r="BZ2235" s="24"/>
      <c r="CA2235" s="24"/>
      <c r="CB2235" s="24"/>
      <c r="CC2235" s="24"/>
      <c r="CD2235" s="24"/>
      <c r="CE2235" s="24"/>
    </row>
    <row r="2236" spans="46:83" x14ac:dyDescent="0.15">
      <c r="AT2236" s="24"/>
      <c r="AU2236" s="24"/>
      <c r="AV2236" s="24"/>
      <c r="AW2236" s="24"/>
      <c r="AX2236" s="24"/>
      <c r="AY2236" s="24"/>
      <c r="AZ2236" s="24"/>
      <c r="BA2236" s="24"/>
      <c r="BB2236" s="24"/>
      <c r="BC2236" s="24"/>
      <c r="BD2236" s="24"/>
      <c r="BE2236" s="24"/>
      <c r="BF2236" s="24"/>
      <c r="BG2236" s="24"/>
      <c r="BH2236" s="24"/>
      <c r="BI2236" s="24"/>
      <c r="BJ2236" s="24"/>
      <c r="BK2236" s="24"/>
      <c r="BL2236" s="24"/>
      <c r="BM2236" s="24"/>
      <c r="BN2236" s="24"/>
      <c r="BO2236" s="24"/>
      <c r="BP2236" s="24"/>
      <c r="BQ2236" s="24"/>
      <c r="BR2236" s="24"/>
      <c r="BS2236" s="24"/>
      <c r="BT2236" s="24"/>
      <c r="BU2236" s="24"/>
      <c r="BV2236" s="24"/>
      <c r="BW2236" s="24"/>
      <c r="BX2236" s="24"/>
      <c r="BY2236" s="24"/>
      <c r="BZ2236" s="24"/>
      <c r="CA2236" s="24"/>
      <c r="CB2236" s="24"/>
      <c r="CC2236" s="24"/>
      <c r="CD2236" s="24"/>
      <c r="CE2236" s="24"/>
    </row>
    <row r="2237" spans="46:83" x14ac:dyDescent="0.15">
      <c r="AT2237" s="24"/>
      <c r="AU2237" s="24"/>
      <c r="AV2237" s="24"/>
      <c r="AW2237" s="24"/>
      <c r="AX2237" s="24"/>
      <c r="AY2237" s="24"/>
      <c r="AZ2237" s="24"/>
      <c r="BA2237" s="24"/>
      <c r="BB2237" s="24"/>
      <c r="BC2237" s="24"/>
      <c r="BD2237" s="24"/>
      <c r="BE2237" s="24"/>
      <c r="BF2237" s="24"/>
      <c r="BG2237" s="24"/>
      <c r="BH2237" s="24"/>
      <c r="BI2237" s="24"/>
      <c r="BJ2237" s="24"/>
      <c r="BK2237" s="24"/>
      <c r="BL2237" s="24"/>
      <c r="BM2237" s="24"/>
      <c r="BN2237" s="24"/>
      <c r="BO2237" s="24"/>
      <c r="BP2237" s="24"/>
      <c r="BQ2237" s="24"/>
      <c r="BR2237" s="24"/>
      <c r="BS2237" s="24"/>
      <c r="BT2237" s="24"/>
      <c r="BU2237" s="24"/>
      <c r="BV2237" s="24"/>
      <c r="BW2237" s="24"/>
      <c r="BX2237" s="24"/>
      <c r="BY2237" s="24"/>
      <c r="BZ2237" s="24"/>
      <c r="CA2237" s="24"/>
      <c r="CB2237" s="24"/>
      <c r="CC2237" s="24"/>
      <c r="CD2237" s="24"/>
      <c r="CE2237" s="24"/>
    </row>
    <row r="2238" spans="46:83" x14ac:dyDescent="0.15">
      <c r="AT2238" s="24"/>
      <c r="AU2238" s="24"/>
      <c r="AV2238" s="24"/>
      <c r="AW2238" s="24"/>
      <c r="AX2238" s="24"/>
      <c r="AY2238" s="24"/>
      <c r="AZ2238" s="24"/>
      <c r="BA2238" s="24"/>
      <c r="BB2238" s="24"/>
      <c r="BC2238" s="24"/>
      <c r="BD2238" s="24"/>
      <c r="BE2238" s="24"/>
      <c r="BF2238" s="24"/>
      <c r="BG2238" s="24"/>
      <c r="BH2238" s="24"/>
      <c r="BI2238" s="24"/>
      <c r="BJ2238" s="24"/>
      <c r="BK2238" s="24"/>
      <c r="BL2238" s="24"/>
      <c r="BM2238" s="24"/>
      <c r="BN2238" s="24"/>
      <c r="BO2238" s="24"/>
      <c r="BP2238" s="24"/>
      <c r="BQ2238" s="24"/>
      <c r="BR2238" s="24"/>
      <c r="BS2238" s="24"/>
      <c r="BT2238" s="24"/>
      <c r="BU2238" s="24"/>
      <c r="BV2238" s="24"/>
      <c r="BW2238" s="24"/>
      <c r="BX2238" s="24"/>
      <c r="BY2238" s="24"/>
      <c r="BZ2238" s="24"/>
      <c r="CA2238" s="24"/>
      <c r="CB2238" s="24"/>
      <c r="CC2238" s="24"/>
      <c r="CD2238" s="24"/>
      <c r="CE2238" s="24"/>
    </row>
    <row r="2239" spans="46:83" x14ac:dyDescent="0.15">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row>
    <row r="2240" spans="46:83" x14ac:dyDescent="0.15">
      <c r="AT2240" s="24"/>
      <c r="AU2240" s="24"/>
      <c r="AV2240" s="24"/>
      <c r="AW2240" s="24"/>
      <c r="AX2240" s="24"/>
      <c r="AY2240" s="24"/>
      <c r="AZ2240" s="24"/>
      <c r="BA2240" s="24"/>
      <c r="BB2240" s="24"/>
      <c r="BC2240" s="24"/>
      <c r="BD2240" s="24"/>
      <c r="BE2240" s="24"/>
      <c r="BF2240" s="24"/>
      <c r="BG2240" s="24"/>
      <c r="BH2240" s="24"/>
      <c r="BI2240" s="24"/>
      <c r="BJ2240" s="24"/>
      <c r="BK2240" s="24"/>
      <c r="BL2240" s="24"/>
      <c r="BM2240" s="24"/>
      <c r="BN2240" s="24"/>
      <c r="BO2240" s="24"/>
      <c r="BP2240" s="24"/>
      <c r="BQ2240" s="24"/>
      <c r="BR2240" s="24"/>
      <c r="BS2240" s="24"/>
      <c r="BT2240" s="24"/>
      <c r="BU2240" s="24"/>
      <c r="BV2240" s="24"/>
      <c r="BW2240" s="24"/>
      <c r="BX2240" s="24"/>
      <c r="BY2240" s="24"/>
      <c r="BZ2240" s="24"/>
      <c r="CA2240" s="24"/>
      <c r="CB2240" s="24"/>
      <c r="CC2240" s="24"/>
      <c r="CD2240" s="24"/>
      <c r="CE2240" s="24"/>
    </row>
    <row r="2241" spans="46:83" x14ac:dyDescent="0.15">
      <c r="AT2241" s="24"/>
      <c r="AU2241" s="24"/>
      <c r="AV2241" s="24"/>
      <c r="AW2241" s="24"/>
      <c r="AX2241" s="24"/>
      <c r="AY2241" s="24"/>
      <c r="AZ2241" s="24"/>
      <c r="BA2241" s="24"/>
      <c r="BB2241" s="24"/>
      <c r="BC2241" s="24"/>
      <c r="BD2241" s="24"/>
      <c r="BE2241" s="24"/>
      <c r="BF2241" s="24"/>
      <c r="BG2241" s="24"/>
      <c r="BH2241" s="24"/>
      <c r="BI2241" s="24"/>
      <c r="BJ2241" s="24"/>
      <c r="BK2241" s="24"/>
      <c r="BL2241" s="24"/>
      <c r="BM2241" s="24"/>
      <c r="BN2241" s="24"/>
      <c r="BO2241" s="24"/>
      <c r="BP2241" s="24"/>
      <c r="BQ2241" s="24"/>
      <c r="BR2241" s="24"/>
      <c r="BS2241" s="24"/>
      <c r="BT2241" s="24"/>
      <c r="BU2241" s="24"/>
      <c r="BV2241" s="24"/>
      <c r="BW2241" s="24"/>
      <c r="BX2241" s="24"/>
      <c r="BY2241" s="24"/>
      <c r="BZ2241" s="24"/>
      <c r="CA2241" s="24"/>
      <c r="CB2241" s="24"/>
      <c r="CC2241" s="24"/>
      <c r="CD2241" s="24"/>
      <c r="CE2241" s="24"/>
    </row>
    <row r="2242" spans="46:83" x14ac:dyDescent="0.15">
      <c r="AT2242" s="24"/>
      <c r="AU2242" s="24"/>
      <c r="AV2242" s="24"/>
      <c r="AW2242" s="24"/>
      <c r="AX2242" s="24"/>
      <c r="AY2242" s="24"/>
      <c r="AZ2242" s="24"/>
      <c r="BA2242" s="24"/>
      <c r="BB2242" s="24"/>
      <c r="BC2242" s="24"/>
      <c r="BD2242" s="24"/>
      <c r="BE2242" s="24"/>
      <c r="BF2242" s="24"/>
      <c r="BG2242" s="24"/>
      <c r="BH2242" s="24"/>
      <c r="BI2242" s="24"/>
      <c r="BJ2242" s="24"/>
      <c r="BK2242" s="24"/>
      <c r="BL2242" s="24"/>
      <c r="BM2242" s="24"/>
      <c r="BN2242" s="24"/>
      <c r="BO2242" s="24"/>
      <c r="BP2242" s="24"/>
      <c r="BQ2242" s="24"/>
      <c r="BR2242" s="24"/>
      <c r="BS2242" s="24"/>
      <c r="BT2242" s="24"/>
      <c r="BU2242" s="24"/>
      <c r="BV2242" s="24"/>
      <c r="BW2242" s="24"/>
      <c r="BX2242" s="24"/>
      <c r="BY2242" s="24"/>
      <c r="BZ2242" s="24"/>
      <c r="CA2242" s="24"/>
      <c r="CB2242" s="24"/>
      <c r="CC2242" s="24"/>
      <c r="CD2242" s="24"/>
      <c r="CE2242" s="24"/>
    </row>
    <row r="2243" spans="46:83" x14ac:dyDescent="0.15">
      <c r="AT2243" s="24"/>
      <c r="AU2243" s="24"/>
      <c r="AV2243" s="24"/>
      <c r="AW2243" s="24"/>
      <c r="AX2243" s="24"/>
      <c r="AY2243" s="24"/>
      <c r="AZ2243" s="24"/>
      <c r="BA2243" s="24"/>
      <c r="BB2243" s="24"/>
      <c r="BC2243" s="24"/>
      <c r="BD2243" s="24"/>
      <c r="BE2243" s="24"/>
      <c r="BF2243" s="24"/>
      <c r="BG2243" s="24"/>
      <c r="BH2243" s="24"/>
      <c r="BI2243" s="24"/>
      <c r="BJ2243" s="24"/>
      <c r="BK2243" s="24"/>
      <c r="BL2243" s="24"/>
      <c r="BM2243" s="24"/>
      <c r="BN2243" s="24"/>
      <c r="BO2243" s="24"/>
      <c r="BP2243" s="24"/>
      <c r="BQ2243" s="24"/>
      <c r="BR2243" s="24"/>
      <c r="BS2243" s="24"/>
      <c r="BT2243" s="24"/>
      <c r="BU2243" s="24"/>
      <c r="BV2243" s="24"/>
      <c r="BW2243" s="24"/>
      <c r="BX2243" s="24"/>
      <c r="BY2243" s="24"/>
      <c r="BZ2243" s="24"/>
      <c r="CA2243" s="24"/>
      <c r="CB2243" s="24"/>
      <c r="CC2243" s="24"/>
      <c r="CD2243" s="24"/>
      <c r="CE2243" s="24"/>
    </row>
    <row r="2244" spans="46:83" x14ac:dyDescent="0.15">
      <c r="AT2244" s="24"/>
      <c r="AU2244" s="24"/>
      <c r="AV2244" s="24"/>
      <c r="AW2244" s="24"/>
      <c r="AX2244" s="24"/>
      <c r="AY2244" s="24"/>
      <c r="AZ2244" s="24"/>
      <c r="BA2244" s="24"/>
      <c r="BB2244" s="24"/>
      <c r="BC2244" s="24"/>
      <c r="BD2244" s="24"/>
      <c r="BE2244" s="24"/>
      <c r="BF2244" s="24"/>
      <c r="BG2244" s="24"/>
      <c r="BH2244" s="24"/>
      <c r="BI2244" s="24"/>
      <c r="BJ2244" s="24"/>
      <c r="BK2244" s="24"/>
      <c r="BL2244" s="24"/>
      <c r="BM2244" s="24"/>
      <c r="BN2244" s="24"/>
      <c r="BO2244" s="24"/>
      <c r="BP2244" s="24"/>
      <c r="BQ2244" s="24"/>
      <c r="BR2244" s="24"/>
      <c r="BS2244" s="24"/>
      <c r="BT2244" s="24"/>
      <c r="BU2244" s="24"/>
      <c r="BV2244" s="24"/>
      <c r="BW2244" s="24"/>
      <c r="BX2244" s="24"/>
      <c r="BY2244" s="24"/>
      <c r="BZ2244" s="24"/>
      <c r="CA2244" s="24"/>
      <c r="CB2244" s="24"/>
      <c r="CC2244" s="24"/>
      <c r="CD2244" s="24"/>
      <c r="CE2244" s="24"/>
    </row>
    <row r="2245" spans="46:83" x14ac:dyDescent="0.15">
      <c r="AT2245" s="24"/>
      <c r="AU2245" s="24"/>
      <c r="AV2245" s="24"/>
      <c r="AW2245" s="24"/>
      <c r="AX2245" s="24"/>
      <c r="AY2245" s="24"/>
      <c r="AZ2245" s="24"/>
      <c r="BA2245" s="24"/>
      <c r="BB2245" s="24"/>
      <c r="BC2245" s="24"/>
      <c r="BD2245" s="24"/>
      <c r="BE2245" s="24"/>
      <c r="BF2245" s="24"/>
      <c r="BG2245" s="24"/>
      <c r="BH2245" s="24"/>
      <c r="BI2245" s="24"/>
      <c r="BJ2245" s="24"/>
      <c r="BK2245" s="24"/>
      <c r="BL2245" s="24"/>
      <c r="BM2245" s="24"/>
      <c r="BN2245" s="24"/>
      <c r="BO2245" s="24"/>
      <c r="BP2245" s="24"/>
      <c r="BQ2245" s="24"/>
      <c r="BR2245" s="24"/>
      <c r="BS2245" s="24"/>
      <c r="BT2245" s="24"/>
      <c r="BU2245" s="24"/>
      <c r="BV2245" s="24"/>
      <c r="BW2245" s="24"/>
      <c r="BX2245" s="24"/>
      <c r="BY2245" s="24"/>
      <c r="BZ2245" s="24"/>
      <c r="CA2245" s="24"/>
      <c r="CB2245" s="24"/>
      <c r="CC2245" s="24"/>
      <c r="CD2245" s="24"/>
      <c r="CE2245" s="24"/>
    </row>
    <row r="2246" spans="46:83" x14ac:dyDescent="0.15">
      <c r="AT2246" s="24"/>
      <c r="AU2246" s="24"/>
      <c r="AV2246" s="24"/>
      <c r="AW2246" s="24"/>
      <c r="AX2246" s="24"/>
      <c r="AY2246" s="24"/>
      <c r="AZ2246" s="24"/>
      <c r="BA2246" s="24"/>
      <c r="BB2246" s="24"/>
      <c r="BC2246" s="24"/>
      <c r="BD2246" s="24"/>
      <c r="BE2246" s="24"/>
      <c r="BF2246" s="24"/>
      <c r="BG2246" s="24"/>
      <c r="BH2246" s="24"/>
      <c r="BI2246" s="24"/>
      <c r="BJ2246" s="24"/>
      <c r="BK2246" s="24"/>
      <c r="BL2246" s="24"/>
      <c r="BM2246" s="24"/>
      <c r="BN2246" s="24"/>
      <c r="BO2246" s="24"/>
      <c r="BP2246" s="24"/>
      <c r="BQ2246" s="24"/>
      <c r="BR2246" s="24"/>
      <c r="BS2246" s="24"/>
      <c r="BT2246" s="24"/>
      <c r="BU2246" s="24"/>
      <c r="BV2246" s="24"/>
      <c r="BW2246" s="24"/>
      <c r="BX2246" s="24"/>
      <c r="BY2246" s="24"/>
      <c r="BZ2246" s="24"/>
      <c r="CA2246" s="24"/>
      <c r="CB2246" s="24"/>
      <c r="CC2246" s="24"/>
      <c r="CD2246" s="24"/>
      <c r="CE2246" s="24"/>
    </row>
    <row r="2247" spans="46:83" x14ac:dyDescent="0.15">
      <c r="AT2247" s="24"/>
      <c r="AU2247" s="24"/>
      <c r="AV2247" s="24"/>
      <c r="AW2247" s="24"/>
      <c r="AX2247" s="24"/>
      <c r="AY2247" s="24"/>
      <c r="AZ2247" s="24"/>
      <c r="BA2247" s="24"/>
      <c r="BB2247" s="24"/>
      <c r="BC2247" s="24"/>
      <c r="BD2247" s="24"/>
      <c r="BE2247" s="24"/>
      <c r="BF2247" s="24"/>
      <c r="BG2247" s="24"/>
      <c r="BH2247" s="24"/>
      <c r="BI2247" s="24"/>
      <c r="BJ2247" s="24"/>
      <c r="BK2247" s="24"/>
      <c r="BL2247" s="24"/>
      <c r="BM2247" s="24"/>
      <c r="BN2247" s="24"/>
      <c r="BO2247" s="24"/>
      <c r="BP2247" s="24"/>
      <c r="BQ2247" s="24"/>
      <c r="BR2247" s="24"/>
      <c r="BS2247" s="24"/>
      <c r="BT2247" s="24"/>
      <c r="BU2247" s="24"/>
      <c r="BV2247" s="24"/>
      <c r="BW2247" s="24"/>
      <c r="BX2247" s="24"/>
      <c r="BY2247" s="24"/>
      <c r="BZ2247" s="24"/>
      <c r="CA2247" s="24"/>
      <c r="CB2247" s="24"/>
      <c r="CC2247" s="24"/>
      <c r="CD2247" s="24"/>
      <c r="CE2247" s="24"/>
    </row>
    <row r="2248" spans="46:83" x14ac:dyDescent="0.15">
      <c r="AT2248" s="24"/>
      <c r="AU2248" s="24"/>
      <c r="AV2248" s="24"/>
      <c r="AW2248" s="24"/>
      <c r="AX2248" s="24"/>
      <c r="AY2248" s="24"/>
      <c r="AZ2248" s="24"/>
      <c r="BA2248" s="24"/>
      <c r="BB2248" s="24"/>
      <c r="BC2248" s="24"/>
      <c r="BD2248" s="24"/>
      <c r="BE2248" s="24"/>
      <c r="BF2248" s="24"/>
      <c r="BG2248" s="24"/>
      <c r="BH2248" s="24"/>
      <c r="BI2248" s="24"/>
      <c r="BJ2248" s="24"/>
      <c r="BK2248" s="24"/>
      <c r="BL2248" s="24"/>
      <c r="BM2248" s="24"/>
      <c r="BN2248" s="24"/>
      <c r="BO2248" s="24"/>
      <c r="BP2248" s="24"/>
      <c r="BQ2248" s="24"/>
      <c r="BR2248" s="24"/>
      <c r="BS2248" s="24"/>
      <c r="BT2248" s="24"/>
      <c r="BU2248" s="24"/>
      <c r="BV2248" s="24"/>
      <c r="BW2248" s="24"/>
      <c r="BX2248" s="24"/>
      <c r="BY2248" s="24"/>
      <c r="BZ2248" s="24"/>
      <c r="CA2248" s="24"/>
      <c r="CB2248" s="24"/>
      <c r="CC2248" s="24"/>
      <c r="CD2248" s="24"/>
      <c r="CE2248" s="24"/>
    </row>
    <row r="2249" spans="46:83" x14ac:dyDescent="0.15">
      <c r="AT2249" s="24"/>
      <c r="AU2249" s="24"/>
      <c r="AV2249" s="24"/>
      <c r="AW2249" s="24"/>
      <c r="AX2249" s="24"/>
      <c r="AY2249" s="24"/>
      <c r="AZ2249" s="24"/>
      <c r="BA2249" s="24"/>
      <c r="BB2249" s="24"/>
      <c r="BC2249" s="24"/>
      <c r="BD2249" s="24"/>
      <c r="BE2249" s="24"/>
      <c r="BF2249" s="24"/>
      <c r="BG2249" s="24"/>
      <c r="BH2249" s="24"/>
      <c r="BI2249" s="24"/>
      <c r="BJ2249" s="24"/>
      <c r="BK2249" s="24"/>
      <c r="BL2249" s="24"/>
      <c r="BM2249" s="24"/>
      <c r="BN2249" s="24"/>
      <c r="BO2249" s="24"/>
      <c r="BP2249" s="24"/>
      <c r="BQ2249" s="24"/>
      <c r="BR2249" s="24"/>
      <c r="BS2249" s="24"/>
      <c r="BT2249" s="24"/>
      <c r="BU2249" s="24"/>
      <c r="BV2249" s="24"/>
      <c r="BW2249" s="24"/>
      <c r="BX2249" s="24"/>
      <c r="BY2249" s="24"/>
      <c r="BZ2249" s="24"/>
      <c r="CA2249" s="24"/>
      <c r="CB2249" s="24"/>
      <c r="CC2249" s="24"/>
      <c r="CD2249" s="24"/>
      <c r="CE2249" s="24"/>
    </row>
    <row r="2250" spans="46:83" x14ac:dyDescent="0.15">
      <c r="AT2250" s="24"/>
      <c r="AU2250" s="24"/>
      <c r="AV2250" s="24"/>
      <c r="AW2250" s="24"/>
      <c r="AX2250" s="24"/>
      <c r="AY2250" s="24"/>
      <c r="AZ2250" s="24"/>
      <c r="BA2250" s="24"/>
      <c r="BB2250" s="24"/>
      <c r="BC2250" s="24"/>
      <c r="BD2250" s="24"/>
      <c r="BE2250" s="24"/>
      <c r="BF2250" s="24"/>
      <c r="BG2250" s="24"/>
      <c r="BH2250" s="24"/>
      <c r="BI2250" s="24"/>
      <c r="BJ2250" s="24"/>
      <c r="BK2250" s="24"/>
      <c r="BL2250" s="24"/>
      <c r="BM2250" s="24"/>
      <c r="BN2250" s="24"/>
      <c r="BO2250" s="24"/>
      <c r="BP2250" s="24"/>
      <c r="BQ2250" s="24"/>
      <c r="BR2250" s="24"/>
      <c r="BS2250" s="24"/>
      <c r="BT2250" s="24"/>
      <c r="BU2250" s="24"/>
      <c r="BV2250" s="24"/>
      <c r="BW2250" s="24"/>
      <c r="BX2250" s="24"/>
      <c r="BY2250" s="24"/>
      <c r="BZ2250" s="24"/>
      <c r="CA2250" s="24"/>
      <c r="CB2250" s="24"/>
      <c r="CC2250" s="24"/>
      <c r="CD2250" s="24"/>
      <c r="CE2250" s="24"/>
    </row>
    <row r="2251" spans="46:83" x14ac:dyDescent="0.15">
      <c r="AT2251" s="24"/>
      <c r="AU2251" s="24"/>
      <c r="AV2251" s="24"/>
      <c r="AW2251" s="24"/>
      <c r="AX2251" s="24"/>
      <c r="AY2251" s="24"/>
      <c r="AZ2251" s="24"/>
      <c r="BA2251" s="24"/>
      <c r="BB2251" s="24"/>
      <c r="BC2251" s="24"/>
      <c r="BD2251" s="24"/>
      <c r="BE2251" s="24"/>
      <c r="BF2251" s="24"/>
      <c r="BG2251" s="24"/>
      <c r="BH2251" s="24"/>
      <c r="BI2251" s="24"/>
      <c r="BJ2251" s="24"/>
      <c r="BK2251" s="24"/>
      <c r="BL2251" s="24"/>
      <c r="BM2251" s="24"/>
      <c r="BN2251" s="24"/>
      <c r="BO2251" s="24"/>
      <c r="BP2251" s="24"/>
      <c r="BQ2251" s="24"/>
      <c r="BR2251" s="24"/>
      <c r="BS2251" s="24"/>
      <c r="BT2251" s="24"/>
      <c r="BU2251" s="24"/>
      <c r="BV2251" s="24"/>
      <c r="BW2251" s="24"/>
      <c r="BX2251" s="24"/>
      <c r="BY2251" s="24"/>
      <c r="BZ2251" s="24"/>
      <c r="CA2251" s="24"/>
      <c r="CB2251" s="24"/>
      <c r="CC2251" s="24"/>
      <c r="CD2251" s="24"/>
      <c r="CE2251" s="24"/>
    </row>
    <row r="2252" spans="46:83" x14ac:dyDescent="0.15">
      <c r="AT2252" s="24"/>
      <c r="AU2252" s="24"/>
      <c r="AV2252" s="24"/>
      <c r="AW2252" s="24"/>
      <c r="AX2252" s="24"/>
      <c r="AY2252" s="24"/>
      <c r="AZ2252" s="24"/>
      <c r="BA2252" s="24"/>
      <c r="BB2252" s="24"/>
      <c r="BC2252" s="24"/>
      <c r="BD2252" s="24"/>
      <c r="BE2252" s="24"/>
      <c r="BF2252" s="24"/>
      <c r="BG2252" s="24"/>
      <c r="BH2252" s="24"/>
      <c r="BI2252" s="24"/>
      <c r="BJ2252" s="24"/>
      <c r="BK2252" s="24"/>
      <c r="BL2252" s="24"/>
      <c r="BM2252" s="24"/>
      <c r="BN2252" s="24"/>
      <c r="BO2252" s="24"/>
      <c r="BP2252" s="24"/>
      <c r="BQ2252" s="24"/>
      <c r="BR2252" s="24"/>
      <c r="BS2252" s="24"/>
      <c r="BT2252" s="24"/>
      <c r="BU2252" s="24"/>
      <c r="BV2252" s="24"/>
      <c r="BW2252" s="24"/>
      <c r="BX2252" s="24"/>
      <c r="BY2252" s="24"/>
      <c r="BZ2252" s="24"/>
      <c r="CA2252" s="24"/>
      <c r="CB2252" s="24"/>
      <c r="CC2252" s="24"/>
      <c r="CD2252" s="24"/>
      <c r="CE2252" s="24"/>
    </row>
    <row r="2253" spans="46:83" x14ac:dyDescent="0.15">
      <c r="AT2253" s="24"/>
      <c r="AU2253" s="24"/>
      <c r="AV2253" s="24"/>
      <c r="AW2253" s="24"/>
      <c r="AX2253" s="24"/>
      <c r="AY2253" s="24"/>
      <c r="AZ2253" s="24"/>
      <c r="BA2253" s="24"/>
      <c r="BB2253" s="24"/>
      <c r="BC2253" s="24"/>
      <c r="BD2253" s="24"/>
      <c r="BE2253" s="24"/>
      <c r="BF2253" s="24"/>
      <c r="BG2253" s="24"/>
      <c r="BH2253" s="24"/>
      <c r="BI2253" s="24"/>
      <c r="BJ2253" s="24"/>
      <c r="BK2253" s="24"/>
      <c r="BL2253" s="24"/>
      <c r="BM2253" s="24"/>
      <c r="BN2253" s="24"/>
      <c r="BO2253" s="24"/>
      <c r="BP2253" s="24"/>
      <c r="BQ2253" s="24"/>
      <c r="BR2253" s="24"/>
      <c r="BS2253" s="24"/>
      <c r="BT2253" s="24"/>
      <c r="BU2253" s="24"/>
      <c r="BV2253" s="24"/>
      <c r="BW2253" s="24"/>
      <c r="BX2253" s="24"/>
      <c r="BY2253" s="24"/>
      <c r="BZ2253" s="24"/>
      <c r="CA2253" s="24"/>
      <c r="CB2253" s="24"/>
      <c r="CC2253" s="24"/>
      <c r="CD2253" s="24"/>
      <c r="CE2253" s="24"/>
    </row>
    <row r="2254" spans="46:83" x14ac:dyDescent="0.15">
      <c r="AT2254" s="24"/>
      <c r="AU2254" s="24"/>
      <c r="AV2254" s="24"/>
      <c r="AW2254" s="24"/>
      <c r="AX2254" s="24"/>
      <c r="AY2254" s="24"/>
      <c r="AZ2254" s="24"/>
      <c r="BA2254" s="24"/>
      <c r="BB2254" s="24"/>
      <c r="BC2254" s="24"/>
      <c r="BD2254" s="24"/>
      <c r="BE2254" s="24"/>
      <c r="BF2254" s="24"/>
      <c r="BG2254" s="24"/>
      <c r="BH2254" s="24"/>
      <c r="BI2254" s="24"/>
      <c r="BJ2254" s="24"/>
      <c r="BK2254" s="24"/>
      <c r="BL2254" s="24"/>
      <c r="BM2254" s="24"/>
      <c r="BN2254" s="24"/>
      <c r="BO2254" s="24"/>
      <c r="BP2254" s="24"/>
      <c r="BQ2254" s="24"/>
      <c r="BR2254" s="24"/>
      <c r="BS2254" s="24"/>
      <c r="BT2254" s="24"/>
      <c r="BU2254" s="24"/>
      <c r="BV2254" s="24"/>
      <c r="BW2254" s="24"/>
      <c r="BX2254" s="24"/>
      <c r="BY2254" s="24"/>
      <c r="BZ2254" s="24"/>
      <c r="CA2254" s="24"/>
      <c r="CB2254" s="24"/>
      <c r="CC2254" s="24"/>
      <c r="CD2254" s="24"/>
      <c r="CE2254" s="24"/>
    </row>
    <row r="2255" spans="46:83" x14ac:dyDescent="0.15">
      <c r="AT2255" s="24"/>
      <c r="AU2255" s="24"/>
      <c r="AV2255" s="24"/>
      <c r="AW2255" s="24"/>
      <c r="AX2255" s="24"/>
      <c r="AY2255" s="24"/>
      <c r="AZ2255" s="24"/>
      <c r="BA2255" s="24"/>
      <c r="BB2255" s="24"/>
      <c r="BC2255" s="24"/>
      <c r="BD2255" s="24"/>
      <c r="BE2255" s="24"/>
      <c r="BF2255" s="24"/>
      <c r="BG2255" s="24"/>
      <c r="BH2255" s="24"/>
      <c r="BI2255" s="24"/>
      <c r="BJ2255" s="24"/>
      <c r="BK2255" s="24"/>
      <c r="BL2255" s="24"/>
      <c r="BM2255" s="24"/>
      <c r="BN2255" s="24"/>
      <c r="BO2255" s="24"/>
      <c r="BP2255" s="24"/>
      <c r="BQ2255" s="24"/>
      <c r="BR2255" s="24"/>
      <c r="BS2255" s="24"/>
      <c r="BT2255" s="24"/>
      <c r="BU2255" s="24"/>
      <c r="BV2255" s="24"/>
      <c r="BW2255" s="24"/>
      <c r="BX2255" s="24"/>
      <c r="BY2255" s="24"/>
      <c r="BZ2255" s="24"/>
      <c r="CA2255" s="24"/>
      <c r="CB2255" s="24"/>
      <c r="CC2255" s="24"/>
      <c r="CD2255" s="24"/>
      <c r="CE2255" s="24"/>
    </row>
    <row r="2256" spans="46:83" x14ac:dyDescent="0.15">
      <c r="AT2256" s="24"/>
      <c r="AU2256" s="24"/>
      <c r="AV2256" s="24"/>
      <c r="AW2256" s="24"/>
      <c r="AX2256" s="24"/>
      <c r="AY2256" s="24"/>
      <c r="AZ2256" s="24"/>
      <c r="BA2256" s="24"/>
      <c r="BB2256" s="24"/>
      <c r="BC2256" s="24"/>
      <c r="BD2256" s="24"/>
      <c r="BE2256" s="24"/>
      <c r="BF2256" s="24"/>
      <c r="BG2256" s="24"/>
      <c r="BH2256" s="24"/>
      <c r="BI2256" s="24"/>
      <c r="BJ2256" s="24"/>
      <c r="BK2256" s="24"/>
      <c r="BL2256" s="24"/>
      <c r="BM2256" s="24"/>
      <c r="BN2256" s="24"/>
      <c r="BO2256" s="24"/>
      <c r="BP2256" s="24"/>
      <c r="BQ2256" s="24"/>
      <c r="BR2256" s="24"/>
      <c r="BS2256" s="24"/>
      <c r="BT2256" s="24"/>
      <c r="BU2256" s="24"/>
      <c r="BV2256" s="24"/>
      <c r="BW2256" s="24"/>
      <c r="BX2256" s="24"/>
      <c r="BY2256" s="24"/>
      <c r="BZ2256" s="24"/>
      <c r="CA2256" s="24"/>
      <c r="CB2256" s="24"/>
      <c r="CC2256" s="24"/>
      <c r="CD2256" s="24"/>
      <c r="CE2256" s="24"/>
    </row>
    <row r="2257" spans="46:83" x14ac:dyDescent="0.15">
      <c r="AT2257" s="24"/>
      <c r="AU2257" s="24"/>
      <c r="AV2257" s="24"/>
      <c r="AW2257" s="24"/>
      <c r="AX2257" s="24"/>
      <c r="AY2257" s="24"/>
      <c r="AZ2257" s="24"/>
      <c r="BA2257" s="24"/>
      <c r="BB2257" s="24"/>
      <c r="BC2257" s="24"/>
      <c r="BD2257" s="24"/>
      <c r="BE2257" s="24"/>
      <c r="BF2257" s="24"/>
      <c r="BG2257" s="24"/>
      <c r="BH2257" s="24"/>
      <c r="BI2257" s="24"/>
      <c r="BJ2257" s="24"/>
      <c r="BK2257" s="24"/>
      <c r="BL2257" s="24"/>
      <c r="BM2257" s="24"/>
      <c r="BN2257" s="24"/>
      <c r="BO2257" s="24"/>
      <c r="BP2257" s="24"/>
      <c r="BQ2257" s="24"/>
      <c r="BR2257" s="24"/>
      <c r="BS2257" s="24"/>
      <c r="BT2257" s="24"/>
      <c r="BU2257" s="24"/>
      <c r="BV2257" s="24"/>
      <c r="BW2257" s="24"/>
      <c r="BX2257" s="24"/>
      <c r="BY2257" s="24"/>
      <c r="BZ2257" s="24"/>
      <c r="CA2257" s="24"/>
      <c r="CB2257" s="24"/>
      <c r="CC2257" s="24"/>
      <c r="CD2257" s="24"/>
      <c r="CE2257" s="24"/>
    </row>
    <row r="2258" spans="46:83" x14ac:dyDescent="0.15">
      <c r="AT2258" s="24"/>
      <c r="AU2258" s="24"/>
      <c r="AV2258" s="24"/>
      <c r="AW2258" s="24"/>
      <c r="AX2258" s="24"/>
      <c r="AY2258" s="24"/>
      <c r="AZ2258" s="24"/>
      <c r="BA2258" s="24"/>
      <c r="BB2258" s="24"/>
      <c r="BC2258" s="24"/>
      <c r="BD2258" s="24"/>
      <c r="BE2258" s="24"/>
      <c r="BF2258" s="24"/>
      <c r="BG2258" s="24"/>
      <c r="BH2258" s="24"/>
      <c r="BI2258" s="24"/>
      <c r="BJ2258" s="24"/>
      <c r="BK2258" s="24"/>
      <c r="BL2258" s="24"/>
      <c r="BM2258" s="24"/>
      <c r="BN2258" s="24"/>
      <c r="BO2258" s="24"/>
      <c r="BP2258" s="24"/>
      <c r="BQ2258" s="24"/>
      <c r="BR2258" s="24"/>
      <c r="BS2258" s="24"/>
      <c r="BT2258" s="24"/>
      <c r="BU2258" s="24"/>
      <c r="BV2258" s="24"/>
      <c r="BW2258" s="24"/>
      <c r="BX2258" s="24"/>
      <c r="BY2258" s="24"/>
      <c r="BZ2258" s="24"/>
      <c r="CA2258" s="24"/>
      <c r="CB2258" s="24"/>
      <c r="CC2258" s="24"/>
      <c r="CD2258" s="24"/>
      <c r="CE2258" s="24"/>
    </row>
    <row r="2259" spans="46:83" x14ac:dyDescent="0.15">
      <c r="AT2259" s="24"/>
      <c r="AU2259" s="24"/>
      <c r="AV2259" s="24"/>
      <c r="AW2259" s="24"/>
      <c r="AX2259" s="24"/>
      <c r="AY2259" s="24"/>
      <c r="AZ2259" s="24"/>
      <c r="BA2259" s="24"/>
      <c r="BB2259" s="24"/>
      <c r="BC2259" s="24"/>
      <c r="BD2259" s="24"/>
      <c r="BE2259" s="24"/>
      <c r="BF2259" s="24"/>
      <c r="BG2259" s="24"/>
      <c r="BH2259" s="24"/>
      <c r="BI2259" s="24"/>
      <c r="BJ2259" s="24"/>
      <c r="BK2259" s="24"/>
      <c r="BL2259" s="24"/>
      <c r="BM2259" s="24"/>
      <c r="BN2259" s="24"/>
      <c r="BO2259" s="24"/>
      <c r="BP2259" s="24"/>
      <c r="BQ2259" s="24"/>
      <c r="BR2259" s="24"/>
      <c r="BS2259" s="24"/>
      <c r="BT2259" s="24"/>
      <c r="BU2259" s="24"/>
      <c r="BV2259" s="24"/>
      <c r="BW2259" s="24"/>
      <c r="BX2259" s="24"/>
      <c r="BY2259" s="24"/>
      <c r="BZ2259" s="24"/>
      <c r="CA2259" s="24"/>
      <c r="CB2259" s="24"/>
      <c r="CC2259" s="24"/>
      <c r="CD2259" s="24"/>
      <c r="CE2259" s="24"/>
    </row>
    <row r="2260" spans="46:83" x14ac:dyDescent="0.15">
      <c r="AT2260" s="24"/>
      <c r="AU2260" s="24"/>
      <c r="AV2260" s="24"/>
      <c r="AW2260" s="24"/>
      <c r="AX2260" s="24"/>
      <c r="AY2260" s="24"/>
      <c r="AZ2260" s="24"/>
      <c r="BA2260" s="24"/>
      <c r="BB2260" s="24"/>
      <c r="BC2260" s="24"/>
      <c r="BD2260" s="24"/>
      <c r="BE2260" s="24"/>
      <c r="BF2260" s="24"/>
      <c r="BG2260" s="24"/>
      <c r="BH2260" s="24"/>
      <c r="BI2260" s="24"/>
      <c r="BJ2260" s="24"/>
      <c r="BK2260" s="24"/>
      <c r="BL2260" s="24"/>
      <c r="BM2260" s="24"/>
      <c r="BN2260" s="24"/>
      <c r="BO2260" s="24"/>
      <c r="BP2260" s="24"/>
      <c r="BQ2260" s="24"/>
      <c r="BR2260" s="24"/>
      <c r="BS2260" s="24"/>
      <c r="BT2260" s="24"/>
      <c r="BU2260" s="24"/>
      <c r="BV2260" s="24"/>
      <c r="BW2260" s="24"/>
      <c r="BX2260" s="24"/>
      <c r="BY2260" s="24"/>
      <c r="BZ2260" s="24"/>
      <c r="CA2260" s="24"/>
      <c r="CB2260" s="24"/>
      <c r="CC2260" s="24"/>
      <c r="CD2260" s="24"/>
      <c r="CE2260" s="24"/>
    </row>
    <row r="2261" spans="46:83" x14ac:dyDescent="0.15">
      <c r="AT2261" s="24"/>
      <c r="AU2261" s="24"/>
      <c r="AV2261" s="24"/>
      <c r="AW2261" s="24"/>
      <c r="AX2261" s="24"/>
      <c r="AY2261" s="24"/>
      <c r="AZ2261" s="24"/>
      <c r="BA2261" s="24"/>
      <c r="BB2261" s="24"/>
      <c r="BC2261" s="24"/>
      <c r="BD2261" s="24"/>
      <c r="BE2261" s="24"/>
      <c r="BF2261" s="24"/>
      <c r="BG2261" s="24"/>
      <c r="BH2261" s="24"/>
      <c r="BI2261" s="24"/>
      <c r="BJ2261" s="24"/>
      <c r="BK2261" s="24"/>
      <c r="BL2261" s="24"/>
      <c r="BM2261" s="24"/>
      <c r="BN2261" s="24"/>
      <c r="BO2261" s="24"/>
      <c r="BP2261" s="24"/>
      <c r="BQ2261" s="24"/>
      <c r="BR2261" s="24"/>
      <c r="BS2261" s="24"/>
      <c r="BT2261" s="24"/>
      <c r="BU2261" s="24"/>
      <c r="BV2261" s="24"/>
      <c r="BW2261" s="24"/>
      <c r="BX2261" s="24"/>
      <c r="BY2261" s="24"/>
      <c r="BZ2261" s="24"/>
      <c r="CA2261" s="24"/>
      <c r="CB2261" s="24"/>
      <c r="CC2261" s="24"/>
      <c r="CD2261" s="24"/>
      <c r="CE2261" s="24"/>
    </row>
    <row r="2262" spans="46:83" x14ac:dyDescent="0.15">
      <c r="AT2262" s="24"/>
      <c r="AU2262" s="24"/>
      <c r="AV2262" s="24"/>
      <c r="AW2262" s="24"/>
      <c r="AX2262" s="24"/>
      <c r="AY2262" s="24"/>
      <c r="AZ2262" s="24"/>
      <c r="BA2262" s="24"/>
      <c r="BB2262" s="24"/>
      <c r="BC2262" s="24"/>
      <c r="BD2262" s="24"/>
      <c r="BE2262" s="24"/>
      <c r="BF2262" s="24"/>
      <c r="BG2262" s="24"/>
      <c r="BH2262" s="24"/>
      <c r="BI2262" s="24"/>
      <c r="BJ2262" s="24"/>
      <c r="BK2262" s="24"/>
      <c r="BL2262" s="24"/>
      <c r="BM2262" s="24"/>
      <c r="BN2262" s="24"/>
      <c r="BO2262" s="24"/>
      <c r="BP2262" s="24"/>
      <c r="BQ2262" s="24"/>
      <c r="BR2262" s="24"/>
      <c r="BS2262" s="24"/>
      <c r="BT2262" s="24"/>
      <c r="BU2262" s="24"/>
      <c r="BV2262" s="24"/>
      <c r="BW2262" s="24"/>
      <c r="BX2262" s="24"/>
      <c r="BY2262" s="24"/>
      <c r="BZ2262" s="24"/>
      <c r="CA2262" s="24"/>
      <c r="CB2262" s="24"/>
      <c r="CC2262" s="24"/>
      <c r="CD2262" s="24"/>
      <c r="CE2262" s="24"/>
    </row>
    <row r="2263" spans="46:83" x14ac:dyDescent="0.15">
      <c r="AT2263" s="24"/>
      <c r="AU2263" s="24"/>
      <c r="AV2263" s="24"/>
      <c r="AW2263" s="24"/>
      <c r="AX2263" s="24"/>
      <c r="AY2263" s="24"/>
      <c r="AZ2263" s="24"/>
      <c r="BA2263" s="24"/>
      <c r="BB2263" s="24"/>
      <c r="BC2263" s="24"/>
      <c r="BD2263" s="24"/>
      <c r="BE2263" s="24"/>
      <c r="BF2263" s="24"/>
      <c r="BG2263" s="24"/>
      <c r="BH2263" s="24"/>
      <c r="BI2263" s="24"/>
      <c r="BJ2263" s="24"/>
      <c r="BK2263" s="24"/>
      <c r="BL2263" s="24"/>
      <c r="BM2263" s="24"/>
      <c r="BN2263" s="24"/>
      <c r="BO2263" s="24"/>
      <c r="BP2263" s="24"/>
      <c r="BQ2263" s="24"/>
      <c r="BR2263" s="24"/>
      <c r="BS2263" s="24"/>
      <c r="BT2263" s="24"/>
      <c r="BU2263" s="24"/>
      <c r="BV2263" s="24"/>
      <c r="BW2263" s="24"/>
      <c r="BX2263" s="24"/>
      <c r="BY2263" s="24"/>
      <c r="BZ2263" s="24"/>
      <c r="CA2263" s="24"/>
      <c r="CB2263" s="24"/>
      <c r="CC2263" s="24"/>
      <c r="CD2263" s="24"/>
      <c r="CE2263" s="24"/>
    </row>
    <row r="2264" spans="46:83" x14ac:dyDescent="0.15">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row>
    <row r="2265" spans="46:83" x14ac:dyDescent="0.15">
      <c r="AT2265" s="24"/>
      <c r="AU2265" s="24"/>
      <c r="AV2265" s="24"/>
      <c r="AW2265" s="24"/>
      <c r="AX2265" s="24"/>
      <c r="AY2265" s="24"/>
      <c r="AZ2265" s="24"/>
      <c r="BA2265" s="24"/>
      <c r="BB2265" s="24"/>
      <c r="BC2265" s="24"/>
      <c r="BD2265" s="24"/>
      <c r="BE2265" s="24"/>
      <c r="BF2265" s="24"/>
      <c r="BG2265" s="24"/>
      <c r="BH2265" s="24"/>
      <c r="BI2265" s="24"/>
      <c r="BJ2265" s="24"/>
      <c r="BK2265" s="24"/>
      <c r="BL2265" s="24"/>
      <c r="BM2265" s="24"/>
      <c r="BN2265" s="24"/>
      <c r="BO2265" s="24"/>
      <c r="BP2265" s="24"/>
      <c r="BQ2265" s="24"/>
      <c r="BR2265" s="24"/>
      <c r="BS2265" s="24"/>
      <c r="BT2265" s="24"/>
      <c r="BU2265" s="24"/>
      <c r="BV2265" s="24"/>
      <c r="BW2265" s="24"/>
      <c r="BX2265" s="24"/>
      <c r="BY2265" s="24"/>
      <c r="BZ2265" s="24"/>
      <c r="CA2265" s="24"/>
      <c r="CB2265" s="24"/>
      <c r="CC2265" s="24"/>
      <c r="CD2265" s="24"/>
      <c r="CE2265" s="24"/>
    </row>
    <row r="2266" spans="46:83" x14ac:dyDescent="0.15">
      <c r="AT2266" s="24"/>
      <c r="AU2266" s="24"/>
      <c r="AV2266" s="24"/>
      <c r="AW2266" s="24"/>
      <c r="AX2266" s="24"/>
      <c r="AY2266" s="24"/>
      <c r="AZ2266" s="24"/>
      <c r="BA2266" s="24"/>
      <c r="BB2266" s="24"/>
      <c r="BC2266" s="24"/>
      <c r="BD2266" s="24"/>
      <c r="BE2266" s="24"/>
      <c r="BF2266" s="24"/>
      <c r="BG2266" s="24"/>
      <c r="BH2266" s="24"/>
      <c r="BI2266" s="24"/>
      <c r="BJ2266" s="24"/>
      <c r="BK2266" s="24"/>
      <c r="BL2266" s="24"/>
      <c r="BM2266" s="24"/>
      <c r="BN2266" s="24"/>
      <c r="BO2266" s="24"/>
      <c r="BP2266" s="24"/>
      <c r="BQ2266" s="24"/>
      <c r="BR2266" s="24"/>
      <c r="BS2266" s="24"/>
      <c r="BT2266" s="24"/>
      <c r="BU2266" s="24"/>
      <c r="BV2266" s="24"/>
      <c r="BW2266" s="24"/>
      <c r="BX2266" s="24"/>
      <c r="BY2266" s="24"/>
      <c r="BZ2266" s="24"/>
      <c r="CA2266" s="24"/>
      <c r="CB2266" s="24"/>
      <c r="CC2266" s="24"/>
      <c r="CD2266" s="24"/>
      <c r="CE2266" s="24"/>
    </row>
    <row r="2267" spans="46:83" x14ac:dyDescent="0.15">
      <c r="AT2267" s="24"/>
      <c r="AU2267" s="24"/>
      <c r="AV2267" s="24"/>
      <c r="AW2267" s="24"/>
      <c r="AX2267" s="24"/>
      <c r="AY2267" s="24"/>
      <c r="AZ2267" s="24"/>
      <c r="BA2267" s="24"/>
      <c r="BB2267" s="24"/>
      <c r="BC2267" s="24"/>
      <c r="BD2267" s="24"/>
      <c r="BE2267" s="24"/>
      <c r="BF2267" s="24"/>
      <c r="BG2267" s="24"/>
      <c r="BH2267" s="24"/>
      <c r="BI2267" s="24"/>
      <c r="BJ2267" s="24"/>
      <c r="BK2267" s="24"/>
      <c r="BL2267" s="24"/>
      <c r="BM2267" s="24"/>
      <c r="BN2267" s="24"/>
      <c r="BO2267" s="24"/>
      <c r="BP2267" s="24"/>
      <c r="BQ2267" s="24"/>
      <c r="BR2267" s="24"/>
      <c r="BS2267" s="24"/>
      <c r="BT2267" s="24"/>
      <c r="BU2267" s="24"/>
      <c r="BV2267" s="24"/>
      <c r="BW2267" s="24"/>
      <c r="BX2267" s="24"/>
      <c r="BY2267" s="24"/>
      <c r="BZ2267" s="24"/>
      <c r="CA2267" s="24"/>
      <c r="CB2267" s="24"/>
      <c r="CC2267" s="24"/>
      <c r="CD2267" s="24"/>
      <c r="CE2267" s="24"/>
    </row>
    <row r="2268" spans="46:83" x14ac:dyDescent="0.15">
      <c r="AT2268" s="24"/>
      <c r="AU2268" s="24"/>
      <c r="AV2268" s="24"/>
      <c r="AW2268" s="24"/>
      <c r="AX2268" s="24"/>
      <c r="AY2268" s="24"/>
      <c r="AZ2268" s="24"/>
      <c r="BA2268" s="24"/>
      <c r="BB2268" s="24"/>
      <c r="BC2268" s="24"/>
      <c r="BD2268" s="24"/>
      <c r="BE2268" s="24"/>
      <c r="BF2268" s="24"/>
      <c r="BG2268" s="24"/>
      <c r="BH2268" s="24"/>
      <c r="BI2268" s="24"/>
      <c r="BJ2268" s="24"/>
      <c r="BK2268" s="24"/>
      <c r="BL2268" s="24"/>
      <c r="BM2268" s="24"/>
      <c r="BN2268" s="24"/>
      <c r="BO2268" s="24"/>
      <c r="BP2268" s="24"/>
      <c r="BQ2268" s="24"/>
      <c r="BR2268" s="24"/>
      <c r="BS2268" s="24"/>
      <c r="BT2268" s="24"/>
      <c r="BU2268" s="24"/>
      <c r="BV2268" s="24"/>
      <c r="BW2268" s="24"/>
      <c r="BX2268" s="24"/>
      <c r="BY2268" s="24"/>
      <c r="BZ2268" s="24"/>
      <c r="CA2268" s="24"/>
      <c r="CB2268" s="24"/>
      <c r="CC2268" s="24"/>
      <c r="CD2268" s="24"/>
      <c r="CE2268" s="24"/>
    </row>
    <row r="2269" spans="46:83" x14ac:dyDescent="0.15">
      <c r="AT2269" s="24"/>
      <c r="AU2269" s="24"/>
      <c r="AV2269" s="24"/>
      <c r="AW2269" s="24"/>
      <c r="AX2269" s="24"/>
      <c r="AY2269" s="24"/>
      <c r="AZ2269" s="24"/>
      <c r="BA2269" s="24"/>
      <c r="BB2269" s="24"/>
      <c r="BC2269" s="24"/>
      <c r="BD2269" s="24"/>
      <c r="BE2269" s="24"/>
      <c r="BF2269" s="24"/>
      <c r="BG2269" s="24"/>
      <c r="BH2269" s="24"/>
      <c r="BI2269" s="24"/>
      <c r="BJ2269" s="24"/>
      <c r="BK2269" s="24"/>
      <c r="BL2269" s="24"/>
      <c r="BM2269" s="24"/>
      <c r="BN2269" s="24"/>
      <c r="BO2269" s="24"/>
      <c r="BP2269" s="24"/>
      <c r="BQ2269" s="24"/>
      <c r="BR2269" s="24"/>
      <c r="BS2269" s="24"/>
      <c r="BT2269" s="24"/>
      <c r="BU2269" s="24"/>
      <c r="BV2269" s="24"/>
      <c r="BW2269" s="24"/>
      <c r="BX2269" s="24"/>
      <c r="BY2269" s="24"/>
      <c r="BZ2269" s="24"/>
      <c r="CA2269" s="24"/>
      <c r="CB2269" s="24"/>
      <c r="CC2269" s="24"/>
      <c r="CD2269" s="24"/>
      <c r="CE2269" s="24"/>
    </row>
    <row r="2270" spans="46:83" x14ac:dyDescent="0.15">
      <c r="AT2270" s="24"/>
      <c r="AU2270" s="24"/>
      <c r="AV2270" s="24"/>
      <c r="AW2270" s="24"/>
      <c r="AX2270" s="24"/>
      <c r="AY2270" s="24"/>
      <c r="AZ2270" s="24"/>
      <c r="BA2270" s="24"/>
      <c r="BB2270" s="24"/>
      <c r="BC2270" s="24"/>
      <c r="BD2270" s="24"/>
      <c r="BE2270" s="24"/>
      <c r="BF2270" s="24"/>
      <c r="BG2270" s="24"/>
      <c r="BH2270" s="24"/>
      <c r="BI2270" s="24"/>
      <c r="BJ2270" s="24"/>
      <c r="BK2270" s="24"/>
      <c r="BL2270" s="24"/>
      <c r="BM2270" s="24"/>
      <c r="BN2270" s="24"/>
      <c r="BO2270" s="24"/>
      <c r="BP2270" s="24"/>
      <c r="BQ2270" s="24"/>
      <c r="BR2270" s="24"/>
      <c r="BS2270" s="24"/>
      <c r="BT2270" s="24"/>
      <c r="BU2270" s="24"/>
      <c r="BV2270" s="24"/>
      <c r="BW2270" s="24"/>
      <c r="BX2270" s="24"/>
      <c r="BY2270" s="24"/>
      <c r="BZ2270" s="24"/>
      <c r="CA2270" s="24"/>
      <c r="CB2270" s="24"/>
      <c r="CC2270" s="24"/>
      <c r="CD2270" s="24"/>
      <c r="CE2270" s="24"/>
    </row>
    <row r="2271" spans="46:83" x14ac:dyDescent="0.15">
      <c r="AT2271" s="24"/>
      <c r="AU2271" s="24"/>
      <c r="AV2271" s="24"/>
      <c r="AW2271" s="24"/>
      <c r="AX2271" s="24"/>
      <c r="AY2271" s="24"/>
      <c r="AZ2271" s="24"/>
      <c r="BA2271" s="24"/>
      <c r="BB2271" s="24"/>
      <c r="BC2271" s="24"/>
      <c r="BD2271" s="24"/>
      <c r="BE2271" s="24"/>
      <c r="BF2271" s="24"/>
      <c r="BG2271" s="24"/>
      <c r="BH2271" s="24"/>
      <c r="BI2271" s="24"/>
      <c r="BJ2271" s="24"/>
      <c r="BK2271" s="24"/>
      <c r="BL2271" s="24"/>
      <c r="BM2271" s="24"/>
      <c r="BN2271" s="24"/>
      <c r="BO2271" s="24"/>
      <c r="BP2271" s="24"/>
      <c r="BQ2271" s="24"/>
      <c r="BR2271" s="24"/>
      <c r="BS2271" s="24"/>
      <c r="BT2271" s="24"/>
      <c r="BU2271" s="24"/>
      <c r="BV2271" s="24"/>
      <c r="BW2271" s="24"/>
      <c r="BX2271" s="24"/>
      <c r="BY2271" s="24"/>
      <c r="BZ2271" s="24"/>
      <c r="CA2271" s="24"/>
      <c r="CB2271" s="24"/>
      <c r="CC2271" s="24"/>
      <c r="CD2271" s="24"/>
      <c r="CE2271" s="24"/>
    </row>
    <row r="2272" spans="46:83" x14ac:dyDescent="0.15">
      <c r="AT2272" s="24"/>
      <c r="AU2272" s="24"/>
      <c r="AV2272" s="24"/>
      <c r="AW2272" s="24"/>
      <c r="AX2272" s="24"/>
      <c r="AY2272" s="24"/>
      <c r="AZ2272" s="24"/>
      <c r="BA2272" s="24"/>
      <c r="BB2272" s="24"/>
      <c r="BC2272" s="24"/>
      <c r="BD2272" s="24"/>
      <c r="BE2272" s="24"/>
      <c r="BF2272" s="24"/>
      <c r="BG2272" s="24"/>
      <c r="BH2272" s="24"/>
      <c r="BI2272" s="24"/>
      <c r="BJ2272" s="24"/>
      <c r="BK2272" s="24"/>
      <c r="BL2272" s="24"/>
      <c r="BM2272" s="24"/>
      <c r="BN2272" s="24"/>
      <c r="BO2272" s="24"/>
      <c r="BP2272" s="24"/>
      <c r="BQ2272" s="24"/>
      <c r="BR2272" s="24"/>
      <c r="BS2272" s="24"/>
      <c r="BT2272" s="24"/>
      <c r="BU2272" s="24"/>
      <c r="BV2272" s="24"/>
      <c r="BW2272" s="24"/>
      <c r="BX2272" s="24"/>
      <c r="BY2272" s="24"/>
      <c r="BZ2272" s="24"/>
      <c r="CA2272" s="24"/>
      <c r="CB2272" s="24"/>
      <c r="CC2272" s="24"/>
      <c r="CD2272" s="24"/>
      <c r="CE2272" s="24"/>
    </row>
    <row r="2273" spans="46:83" x14ac:dyDescent="0.15">
      <c r="AT2273" s="24"/>
      <c r="AU2273" s="24"/>
      <c r="AV2273" s="24"/>
      <c r="AW2273" s="24"/>
      <c r="AX2273" s="24"/>
      <c r="AY2273" s="24"/>
      <c r="AZ2273" s="24"/>
      <c r="BA2273" s="24"/>
      <c r="BB2273" s="24"/>
      <c r="BC2273" s="24"/>
      <c r="BD2273" s="24"/>
      <c r="BE2273" s="24"/>
      <c r="BF2273" s="24"/>
      <c r="BG2273" s="24"/>
      <c r="BH2273" s="24"/>
      <c r="BI2273" s="24"/>
      <c r="BJ2273" s="24"/>
      <c r="BK2273" s="24"/>
      <c r="BL2273" s="24"/>
      <c r="BM2273" s="24"/>
      <c r="BN2273" s="24"/>
      <c r="BO2273" s="24"/>
      <c r="BP2273" s="24"/>
      <c r="BQ2273" s="24"/>
      <c r="BR2273" s="24"/>
      <c r="BS2273" s="24"/>
      <c r="BT2273" s="24"/>
      <c r="BU2273" s="24"/>
      <c r="BV2273" s="24"/>
      <c r="BW2273" s="24"/>
      <c r="BX2273" s="24"/>
      <c r="BY2273" s="24"/>
      <c r="BZ2273" s="24"/>
      <c r="CA2273" s="24"/>
      <c r="CB2273" s="24"/>
      <c r="CC2273" s="24"/>
      <c r="CD2273" s="24"/>
      <c r="CE2273" s="24"/>
    </row>
    <row r="2274" spans="46:83" x14ac:dyDescent="0.15">
      <c r="AT2274" s="24"/>
      <c r="AU2274" s="24"/>
      <c r="AV2274" s="24"/>
      <c r="AW2274" s="24"/>
      <c r="AX2274" s="24"/>
      <c r="AY2274" s="24"/>
      <c r="AZ2274" s="24"/>
      <c r="BA2274" s="24"/>
      <c r="BB2274" s="24"/>
      <c r="BC2274" s="24"/>
      <c r="BD2274" s="24"/>
      <c r="BE2274" s="24"/>
      <c r="BF2274" s="24"/>
      <c r="BG2274" s="24"/>
      <c r="BH2274" s="24"/>
      <c r="BI2274" s="24"/>
      <c r="BJ2274" s="24"/>
      <c r="BK2274" s="24"/>
      <c r="BL2274" s="24"/>
      <c r="BM2274" s="24"/>
      <c r="BN2274" s="24"/>
      <c r="BO2274" s="24"/>
      <c r="BP2274" s="24"/>
      <c r="BQ2274" s="24"/>
      <c r="BR2274" s="24"/>
      <c r="BS2274" s="24"/>
      <c r="BT2274" s="24"/>
      <c r="BU2274" s="24"/>
      <c r="BV2274" s="24"/>
      <c r="BW2274" s="24"/>
      <c r="BX2274" s="24"/>
      <c r="BY2274" s="24"/>
      <c r="BZ2274" s="24"/>
      <c r="CA2274" s="24"/>
      <c r="CB2274" s="24"/>
      <c r="CC2274" s="24"/>
      <c r="CD2274" s="24"/>
      <c r="CE2274" s="24"/>
    </row>
    <row r="2275" spans="46:83" x14ac:dyDescent="0.15">
      <c r="AT2275" s="24"/>
      <c r="AU2275" s="24"/>
      <c r="AV2275" s="24"/>
      <c r="AW2275" s="24"/>
      <c r="AX2275" s="24"/>
      <c r="AY2275" s="24"/>
      <c r="AZ2275" s="24"/>
      <c r="BA2275" s="24"/>
      <c r="BB2275" s="24"/>
      <c r="BC2275" s="24"/>
      <c r="BD2275" s="24"/>
      <c r="BE2275" s="24"/>
      <c r="BF2275" s="24"/>
      <c r="BG2275" s="24"/>
      <c r="BH2275" s="24"/>
      <c r="BI2275" s="24"/>
      <c r="BJ2275" s="24"/>
      <c r="BK2275" s="24"/>
      <c r="BL2275" s="24"/>
      <c r="BM2275" s="24"/>
      <c r="BN2275" s="24"/>
      <c r="BO2275" s="24"/>
      <c r="BP2275" s="24"/>
      <c r="BQ2275" s="24"/>
      <c r="BR2275" s="24"/>
      <c r="BS2275" s="24"/>
      <c r="BT2275" s="24"/>
      <c r="BU2275" s="24"/>
      <c r="BV2275" s="24"/>
      <c r="BW2275" s="24"/>
      <c r="BX2275" s="24"/>
      <c r="BY2275" s="24"/>
      <c r="BZ2275" s="24"/>
      <c r="CA2275" s="24"/>
      <c r="CB2275" s="24"/>
      <c r="CC2275" s="24"/>
      <c r="CD2275" s="24"/>
      <c r="CE2275" s="24"/>
    </row>
    <row r="2276" spans="46:83" x14ac:dyDescent="0.15">
      <c r="AT2276" s="24"/>
      <c r="AU2276" s="24"/>
      <c r="AV2276" s="24"/>
      <c r="AW2276" s="24"/>
      <c r="AX2276" s="24"/>
      <c r="AY2276" s="24"/>
      <c r="AZ2276" s="24"/>
      <c r="BA2276" s="24"/>
      <c r="BB2276" s="24"/>
      <c r="BC2276" s="24"/>
      <c r="BD2276" s="24"/>
      <c r="BE2276" s="24"/>
      <c r="BF2276" s="24"/>
      <c r="BG2276" s="24"/>
      <c r="BH2276" s="24"/>
      <c r="BI2276" s="24"/>
      <c r="BJ2276" s="24"/>
      <c r="BK2276" s="24"/>
      <c r="BL2276" s="24"/>
      <c r="BM2276" s="24"/>
      <c r="BN2276" s="24"/>
      <c r="BO2276" s="24"/>
      <c r="BP2276" s="24"/>
      <c r="BQ2276" s="24"/>
      <c r="BR2276" s="24"/>
      <c r="BS2276" s="24"/>
      <c r="BT2276" s="24"/>
      <c r="BU2276" s="24"/>
      <c r="BV2276" s="24"/>
      <c r="BW2276" s="24"/>
      <c r="BX2276" s="24"/>
      <c r="BY2276" s="24"/>
      <c r="BZ2276" s="24"/>
      <c r="CA2276" s="24"/>
      <c r="CB2276" s="24"/>
      <c r="CC2276" s="24"/>
      <c r="CD2276" s="24"/>
      <c r="CE2276" s="24"/>
    </row>
    <row r="2277" spans="46:83" x14ac:dyDescent="0.15">
      <c r="AT2277" s="24"/>
      <c r="AU2277" s="24"/>
      <c r="AV2277" s="24"/>
      <c r="AW2277" s="24"/>
      <c r="AX2277" s="24"/>
      <c r="AY2277" s="24"/>
      <c r="AZ2277" s="24"/>
      <c r="BA2277" s="24"/>
      <c r="BB2277" s="24"/>
      <c r="BC2277" s="24"/>
      <c r="BD2277" s="24"/>
      <c r="BE2277" s="24"/>
      <c r="BF2277" s="24"/>
      <c r="BG2277" s="24"/>
      <c r="BH2277" s="24"/>
      <c r="BI2277" s="24"/>
      <c r="BJ2277" s="24"/>
      <c r="BK2277" s="24"/>
      <c r="BL2277" s="24"/>
      <c r="BM2277" s="24"/>
      <c r="BN2277" s="24"/>
      <c r="BO2277" s="24"/>
      <c r="BP2277" s="24"/>
      <c r="BQ2277" s="24"/>
      <c r="BR2277" s="24"/>
      <c r="BS2277" s="24"/>
      <c r="BT2277" s="24"/>
      <c r="BU2277" s="24"/>
      <c r="BV2277" s="24"/>
      <c r="BW2277" s="24"/>
      <c r="BX2277" s="24"/>
      <c r="BY2277" s="24"/>
      <c r="BZ2277" s="24"/>
      <c r="CA2277" s="24"/>
      <c r="CB2277" s="24"/>
      <c r="CC2277" s="24"/>
      <c r="CD2277" s="24"/>
      <c r="CE2277" s="24"/>
    </row>
    <row r="2278" spans="46:83" x14ac:dyDescent="0.15">
      <c r="AT2278" s="24"/>
      <c r="AU2278" s="24"/>
      <c r="AV2278" s="24"/>
      <c r="AW2278" s="24"/>
      <c r="AX2278" s="24"/>
      <c r="AY2278" s="24"/>
      <c r="AZ2278" s="24"/>
      <c r="BA2278" s="24"/>
      <c r="BB2278" s="24"/>
      <c r="BC2278" s="24"/>
      <c r="BD2278" s="24"/>
      <c r="BE2278" s="24"/>
      <c r="BF2278" s="24"/>
      <c r="BG2278" s="24"/>
      <c r="BH2278" s="24"/>
      <c r="BI2278" s="24"/>
      <c r="BJ2278" s="24"/>
      <c r="BK2278" s="24"/>
      <c r="BL2278" s="24"/>
      <c r="BM2278" s="24"/>
      <c r="BN2278" s="24"/>
      <c r="BO2278" s="24"/>
      <c r="BP2278" s="24"/>
      <c r="BQ2278" s="24"/>
      <c r="BR2278" s="24"/>
      <c r="BS2278" s="24"/>
      <c r="BT2278" s="24"/>
      <c r="BU2278" s="24"/>
      <c r="BV2278" s="24"/>
      <c r="BW2278" s="24"/>
      <c r="BX2278" s="24"/>
      <c r="BY2278" s="24"/>
      <c r="BZ2278" s="24"/>
      <c r="CA2278" s="24"/>
      <c r="CB2278" s="24"/>
      <c r="CC2278" s="24"/>
      <c r="CD2278" s="24"/>
      <c r="CE2278" s="24"/>
    </row>
    <row r="2279" spans="46:83" x14ac:dyDescent="0.15">
      <c r="AT2279" s="24"/>
      <c r="AU2279" s="24"/>
      <c r="AV2279" s="24"/>
      <c r="AW2279" s="24"/>
      <c r="AX2279" s="24"/>
      <c r="AY2279" s="24"/>
      <c r="AZ2279" s="24"/>
      <c r="BA2279" s="24"/>
      <c r="BB2279" s="24"/>
      <c r="BC2279" s="24"/>
      <c r="BD2279" s="24"/>
      <c r="BE2279" s="24"/>
      <c r="BF2279" s="24"/>
      <c r="BG2279" s="24"/>
      <c r="BH2279" s="24"/>
      <c r="BI2279" s="24"/>
      <c r="BJ2279" s="24"/>
      <c r="BK2279" s="24"/>
      <c r="BL2279" s="24"/>
      <c r="BM2279" s="24"/>
      <c r="BN2279" s="24"/>
      <c r="BO2279" s="24"/>
      <c r="BP2279" s="24"/>
      <c r="BQ2279" s="24"/>
      <c r="BR2279" s="24"/>
      <c r="BS2279" s="24"/>
      <c r="BT2279" s="24"/>
      <c r="BU2279" s="24"/>
      <c r="BV2279" s="24"/>
      <c r="BW2279" s="24"/>
      <c r="BX2279" s="24"/>
      <c r="BY2279" s="24"/>
      <c r="BZ2279" s="24"/>
      <c r="CA2279" s="24"/>
      <c r="CB2279" s="24"/>
      <c r="CC2279" s="24"/>
      <c r="CD2279" s="24"/>
      <c r="CE2279" s="24"/>
    </row>
    <row r="2280" spans="46:83" x14ac:dyDescent="0.15">
      <c r="AT2280" s="24"/>
      <c r="AU2280" s="24"/>
      <c r="AV2280" s="24"/>
      <c r="AW2280" s="24"/>
      <c r="AX2280" s="24"/>
      <c r="AY2280" s="24"/>
      <c r="AZ2280" s="24"/>
      <c r="BA2280" s="24"/>
      <c r="BB2280" s="24"/>
      <c r="BC2280" s="24"/>
      <c r="BD2280" s="24"/>
      <c r="BE2280" s="24"/>
      <c r="BF2280" s="24"/>
      <c r="BG2280" s="24"/>
      <c r="BH2280" s="24"/>
      <c r="BI2280" s="24"/>
      <c r="BJ2280" s="24"/>
      <c r="BK2280" s="24"/>
      <c r="BL2280" s="24"/>
      <c r="BM2280" s="24"/>
      <c r="BN2280" s="24"/>
      <c r="BO2280" s="24"/>
      <c r="BP2280" s="24"/>
      <c r="BQ2280" s="24"/>
      <c r="BR2280" s="24"/>
      <c r="BS2280" s="24"/>
      <c r="BT2280" s="24"/>
      <c r="BU2280" s="24"/>
      <c r="BV2280" s="24"/>
      <c r="BW2280" s="24"/>
      <c r="BX2280" s="24"/>
      <c r="BY2280" s="24"/>
      <c r="BZ2280" s="24"/>
      <c r="CA2280" s="24"/>
      <c r="CB2280" s="24"/>
      <c r="CC2280" s="24"/>
      <c r="CD2280" s="24"/>
      <c r="CE2280" s="24"/>
    </row>
    <row r="2281" spans="46:83" x14ac:dyDescent="0.15">
      <c r="AT2281" s="24"/>
      <c r="AU2281" s="24"/>
      <c r="AV2281" s="24"/>
      <c r="AW2281" s="24"/>
      <c r="AX2281" s="24"/>
      <c r="AY2281" s="24"/>
      <c r="AZ2281" s="24"/>
      <c r="BA2281" s="24"/>
      <c r="BB2281" s="24"/>
      <c r="BC2281" s="24"/>
      <c r="BD2281" s="24"/>
      <c r="BE2281" s="24"/>
      <c r="BF2281" s="24"/>
      <c r="BG2281" s="24"/>
      <c r="BH2281" s="24"/>
      <c r="BI2281" s="24"/>
      <c r="BJ2281" s="24"/>
      <c r="BK2281" s="24"/>
      <c r="BL2281" s="24"/>
      <c r="BM2281" s="24"/>
      <c r="BN2281" s="24"/>
      <c r="BO2281" s="24"/>
      <c r="BP2281" s="24"/>
      <c r="BQ2281" s="24"/>
      <c r="BR2281" s="24"/>
      <c r="BS2281" s="24"/>
      <c r="BT2281" s="24"/>
      <c r="BU2281" s="24"/>
      <c r="BV2281" s="24"/>
      <c r="BW2281" s="24"/>
      <c r="BX2281" s="24"/>
      <c r="BY2281" s="24"/>
      <c r="BZ2281" s="24"/>
      <c r="CA2281" s="24"/>
      <c r="CB2281" s="24"/>
      <c r="CC2281" s="24"/>
      <c r="CD2281" s="24"/>
      <c r="CE2281" s="24"/>
    </row>
    <row r="2282" spans="46:83" x14ac:dyDescent="0.15">
      <c r="AT2282" s="24"/>
      <c r="AU2282" s="24"/>
      <c r="AV2282" s="24"/>
      <c r="AW2282" s="24"/>
      <c r="AX2282" s="24"/>
      <c r="AY2282" s="24"/>
      <c r="AZ2282" s="24"/>
      <c r="BA2282" s="24"/>
      <c r="BB2282" s="24"/>
      <c r="BC2282" s="24"/>
      <c r="BD2282" s="24"/>
      <c r="BE2282" s="24"/>
      <c r="BF2282" s="24"/>
      <c r="BG2282" s="24"/>
      <c r="BH2282" s="24"/>
      <c r="BI2282" s="24"/>
      <c r="BJ2282" s="24"/>
      <c r="BK2282" s="24"/>
      <c r="BL2282" s="24"/>
      <c r="BM2282" s="24"/>
      <c r="BN2282" s="24"/>
      <c r="BO2282" s="24"/>
      <c r="BP2282" s="24"/>
      <c r="BQ2282" s="24"/>
      <c r="BR2282" s="24"/>
      <c r="BS2282" s="24"/>
      <c r="BT2282" s="24"/>
      <c r="BU2282" s="24"/>
      <c r="BV2282" s="24"/>
      <c r="BW2282" s="24"/>
      <c r="BX2282" s="24"/>
      <c r="BY2282" s="24"/>
      <c r="BZ2282" s="24"/>
      <c r="CA2282" s="24"/>
      <c r="CB2282" s="24"/>
      <c r="CC2282" s="24"/>
      <c r="CD2282" s="24"/>
      <c r="CE2282" s="24"/>
    </row>
    <row r="2283" spans="46:83" x14ac:dyDescent="0.15">
      <c r="AT2283" s="24"/>
      <c r="AU2283" s="24"/>
      <c r="AV2283" s="24"/>
      <c r="AW2283" s="24"/>
      <c r="AX2283" s="24"/>
      <c r="AY2283" s="24"/>
      <c r="AZ2283" s="24"/>
      <c r="BA2283" s="24"/>
      <c r="BB2283" s="24"/>
      <c r="BC2283" s="24"/>
      <c r="BD2283" s="24"/>
      <c r="BE2283" s="24"/>
      <c r="BF2283" s="24"/>
      <c r="BG2283" s="24"/>
      <c r="BH2283" s="24"/>
      <c r="BI2283" s="24"/>
      <c r="BJ2283" s="24"/>
      <c r="BK2283" s="24"/>
      <c r="BL2283" s="24"/>
      <c r="BM2283" s="24"/>
      <c r="BN2283" s="24"/>
      <c r="BO2283" s="24"/>
      <c r="BP2283" s="24"/>
      <c r="BQ2283" s="24"/>
      <c r="BR2283" s="24"/>
      <c r="BS2283" s="24"/>
      <c r="BT2283" s="24"/>
      <c r="BU2283" s="24"/>
      <c r="BV2283" s="24"/>
      <c r="BW2283" s="24"/>
      <c r="BX2283" s="24"/>
      <c r="BY2283" s="24"/>
      <c r="BZ2283" s="24"/>
      <c r="CA2283" s="24"/>
      <c r="CB2283" s="24"/>
      <c r="CC2283" s="24"/>
      <c r="CD2283" s="24"/>
      <c r="CE2283" s="24"/>
    </row>
    <row r="2284" spans="46:83" x14ac:dyDescent="0.15">
      <c r="AT2284" s="24"/>
      <c r="AU2284" s="24"/>
      <c r="AV2284" s="24"/>
      <c r="AW2284" s="24"/>
      <c r="AX2284" s="24"/>
      <c r="AY2284" s="24"/>
      <c r="AZ2284" s="24"/>
      <c r="BA2284" s="24"/>
      <c r="BB2284" s="24"/>
      <c r="BC2284" s="24"/>
      <c r="BD2284" s="24"/>
      <c r="BE2284" s="24"/>
      <c r="BF2284" s="24"/>
      <c r="BG2284" s="24"/>
      <c r="BH2284" s="24"/>
      <c r="BI2284" s="24"/>
      <c r="BJ2284" s="24"/>
      <c r="BK2284" s="24"/>
      <c r="BL2284" s="24"/>
      <c r="BM2284" s="24"/>
      <c r="BN2284" s="24"/>
      <c r="BO2284" s="24"/>
      <c r="BP2284" s="24"/>
      <c r="BQ2284" s="24"/>
      <c r="BR2284" s="24"/>
      <c r="BS2284" s="24"/>
      <c r="BT2284" s="24"/>
      <c r="BU2284" s="24"/>
      <c r="BV2284" s="24"/>
      <c r="BW2284" s="24"/>
      <c r="BX2284" s="24"/>
      <c r="BY2284" s="24"/>
      <c r="BZ2284" s="24"/>
      <c r="CA2284" s="24"/>
      <c r="CB2284" s="24"/>
      <c r="CC2284" s="24"/>
      <c r="CD2284" s="24"/>
      <c r="CE2284" s="24"/>
    </row>
    <row r="2285" spans="46:83" x14ac:dyDescent="0.15">
      <c r="AT2285" s="24"/>
      <c r="AU2285" s="24"/>
      <c r="AV2285" s="24"/>
      <c r="AW2285" s="24"/>
      <c r="AX2285" s="24"/>
      <c r="AY2285" s="24"/>
      <c r="AZ2285" s="24"/>
      <c r="BA2285" s="24"/>
      <c r="BB2285" s="24"/>
      <c r="BC2285" s="24"/>
      <c r="BD2285" s="24"/>
      <c r="BE2285" s="24"/>
      <c r="BF2285" s="24"/>
      <c r="BG2285" s="24"/>
      <c r="BH2285" s="24"/>
      <c r="BI2285" s="24"/>
      <c r="BJ2285" s="24"/>
      <c r="BK2285" s="24"/>
      <c r="BL2285" s="24"/>
      <c r="BM2285" s="24"/>
      <c r="BN2285" s="24"/>
      <c r="BO2285" s="24"/>
      <c r="BP2285" s="24"/>
      <c r="BQ2285" s="24"/>
      <c r="BR2285" s="24"/>
      <c r="BS2285" s="24"/>
      <c r="BT2285" s="24"/>
      <c r="BU2285" s="24"/>
      <c r="BV2285" s="24"/>
      <c r="BW2285" s="24"/>
      <c r="BX2285" s="24"/>
      <c r="BY2285" s="24"/>
      <c r="BZ2285" s="24"/>
      <c r="CA2285" s="24"/>
      <c r="CB2285" s="24"/>
      <c r="CC2285" s="24"/>
      <c r="CD2285" s="24"/>
      <c r="CE2285" s="24"/>
    </row>
    <row r="2286" spans="46:83" x14ac:dyDescent="0.15">
      <c r="AT2286" s="24"/>
      <c r="AU2286" s="24"/>
      <c r="AV2286" s="24"/>
      <c r="AW2286" s="24"/>
      <c r="AX2286" s="24"/>
      <c r="AY2286" s="24"/>
      <c r="AZ2286" s="24"/>
      <c r="BA2286" s="24"/>
      <c r="BB2286" s="24"/>
      <c r="BC2286" s="24"/>
      <c r="BD2286" s="24"/>
      <c r="BE2286" s="24"/>
      <c r="BF2286" s="24"/>
      <c r="BG2286" s="24"/>
      <c r="BH2286" s="24"/>
      <c r="BI2286" s="24"/>
      <c r="BJ2286" s="24"/>
      <c r="BK2286" s="24"/>
      <c r="BL2286" s="24"/>
      <c r="BM2286" s="24"/>
      <c r="BN2286" s="24"/>
      <c r="BO2286" s="24"/>
      <c r="BP2286" s="24"/>
      <c r="BQ2286" s="24"/>
      <c r="BR2286" s="24"/>
      <c r="BS2286" s="24"/>
      <c r="BT2286" s="24"/>
      <c r="BU2286" s="24"/>
      <c r="BV2286" s="24"/>
      <c r="BW2286" s="24"/>
      <c r="BX2286" s="24"/>
      <c r="BY2286" s="24"/>
      <c r="BZ2286" s="24"/>
      <c r="CA2286" s="24"/>
      <c r="CB2286" s="24"/>
      <c r="CC2286" s="24"/>
      <c r="CD2286" s="24"/>
      <c r="CE2286" s="24"/>
    </row>
    <row r="2287" spans="46:83" x14ac:dyDescent="0.15">
      <c r="AT2287" s="24"/>
      <c r="AU2287" s="24"/>
      <c r="AV2287" s="24"/>
      <c r="AW2287" s="24"/>
      <c r="AX2287" s="24"/>
      <c r="AY2287" s="24"/>
      <c r="AZ2287" s="24"/>
      <c r="BA2287" s="24"/>
      <c r="BB2287" s="24"/>
      <c r="BC2287" s="24"/>
      <c r="BD2287" s="24"/>
      <c r="BE2287" s="24"/>
      <c r="BF2287" s="24"/>
      <c r="BG2287" s="24"/>
      <c r="BH2287" s="24"/>
      <c r="BI2287" s="24"/>
      <c r="BJ2287" s="24"/>
      <c r="BK2287" s="24"/>
      <c r="BL2287" s="24"/>
      <c r="BM2287" s="24"/>
      <c r="BN2287" s="24"/>
      <c r="BO2287" s="24"/>
      <c r="BP2287" s="24"/>
      <c r="BQ2287" s="24"/>
      <c r="BR2287" s="24"/>
      <c r="BS2287" s="24"/>
      <c r="BT2287" s="24"/>
      <c r="BU2287" s="24"/>
      <c r="BV2287" s="24"/>
      <c r="BW2287" s="24"/>
      <c r="BX2287" s="24"/>
      <c r="BY2287" s="24"/>
      <c r="BZ2287" s="24"/>
      <c r="CA2287" s="24"/>
      <c r="CB2287" s="24"/>
      <c r="CC2287" s="24"/>
      <c r="CD2287" s="24"/>
      <c r="CE2287" s="24"/>
    </row>
    <row r="2288" spans="46:83" x14ac:dyDescent="0.15">
      <c r="AT2288" s="24"/>
      <c r="AU2288" s="24"/>
      <c r="AV2288" s="24"/>
      <c r="AW2288" s="24"/>
      <c r="AX2288" s="24"/>
      <c r="AY2288" s="24"/>
      <c r="AZ2288" s="24"/>
      <c r="BA2288" s="24"/>
      <c r="BB2288" s="24"/>
      <c r="BC2288" s="24"/>
      <c r="BD2288" s="24"/>
      <c r="BE2288" s="24"/>
      <c r="BF2288" s="24"/>
      <c r="BG2288" s="24"/>
      <c r="BH2288" s="24"/>
      <c r="BI2288" s="24"/>
      <c r="BJ2288" s="24"/>
      <c r="BK2288" s="24"/>
      <c r="BL2288" s="24"/>
      <c r="BM2288" s="24"/>
      <c r="BN2288" s="24"/>
      <c r="BO2288" s="24"/>
      <c r="BP2288" s="24"/>
      <c r="BQ2288" s="24"/>
      <c r="BR2288" s="24"/>
      <c r="BS2288" s="24"/>
      <c r="BT2288" s="24"/>
      <c r="BU2288" s="24"/>
      <c r="BV2288" s="24"/>
      <c r="BW2288" s="24"/>
      <c r="BX2288" s="24"/>
      <c r="BY2288" s="24"/>
      <c r="BZ2288" s="24"/>
      <c r="CA2288" s="24"/>
      <c r="CB2288" s="24"/>
      <c r="CC2288" s="24"/>
      <c r="CD2288" s="24"/>
      <c r="CE2288" s="24"/>
    </row>
    <row r="2289" spans="46:83" x14ac:dyDescent="0.15">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row>
    <row r="2290" spans="46:83" x14ac:dyDescent="0.15">
      <c r="AT2290" s="24"/>
      <c r="AU2290" s="24"/>
      <c r="AV2290" s="24"/>
      <c r="AW2290" s="24"/>
      <c r="AX2290" s="24"/>
      <c r="AY2290" s="24"/>
      <c r="AZ2290" s="24"/>
      <c r="BA2290" s="24"/>
      <c r="BB2290" s="24"/>
      <c r="BC2290" s="24"/>
      <c r="BD2290" s="24"/>
      <c r="BE2290" s="24"/>
      <c r="BF2290" s="24"/>
      <c r="BG2290" s="24"/>
      <c r="BH2290" s="24"/>
      <c r="BI2290" s="24"/>
      <c r="BJ2290" s="24"/>
      <c r="BK2290" s="24"/>
      <c r="BL2290" s="24"/>
      <c r="BM2290" s="24"/>
      <c r="BN2290" s="24"/>
      <c r="BO2290" s="24"/>
      <c r="BP2290" s="24"/>
      <c r="BQ2290" s="24"/>
      <c r="BR2290" s="24"/>
      <c r="BS2290" s="24"/>
      <c r="BT2290" s="24"/>
      <c r="BU2290" s="24"/>
      <c r="BV2290" s="24"/>
      <c r="BW2290" s="24"/>
      <c r="BX2290" s="24"/>
      <c r="BY2290" s="24"/>
      <c r="BZ2290" s="24"/>
      <c r="CA2290" s="24"/>
      <c r="CB2290" s="24"/>
      <c r="CC2290" s="24"/>
      <c r="CD2290" s="24"/>
      <c r="CE2290" s="24"/>
    </row>
    <row r="2291" spans="46:83" x14ac:dyDescent="0.15">
      <c r="AT2291" s="24"/>
      <c r="AU2291" s="24"/>
      <c r="AV2291" s="24"/>
      <c r="AW2291" s="24"/>
      <c r="AX2291" s="24"/>
      <c r="AY2291" s="24"/>
      <c r="AZ2291" s="24"/>
      <c r="BA2291" s="24"/>
      <c r="BB2291" s="24"/>
      <c r="BC2291" s="24"/>
      <c r="BD2291" s="24"/>
      <c r="BE2291" s="24"/>
      <c r="BF2291" s="24"/>
      <c r="BG2291" s="24"/>
      <c r="BH2291" s="24"/>
      <c r="BI2291" s="24"/>
      <c r="BJ2291" s="24"/>
      <c r="BK2291" s="24"/>
      <c r="BL2291" s="24"/>
      <c r="BM2291" s="24"/>
      <c r="BN2291" s="24"/>
      <c r="BO2291" s="24"/>
      <c r="BP2291" s="24"/>
      <c r="BQ2291" s="24"/>
      <c r="BR2291" s="24"/>
      <c r="BS2291" s="24"/>
      <c r="BT2291" s="24"/>
      <c r="BU2291" s="24"/>
      <c r="BV2291" s="24"/>
      <c r="BW2291" s="24"/>
      <c r="BX2291" s="24"/>
      <c r="BY2291" s="24"/>
      <c r="BZ2291" s="24"/>
      <c r="CA2291" s="24"/>
      <c r="CB2291" s="24"/>
      <c r="CC2291" s="24"/>
      <c r="CD2291" s="24"/>
      <c r="CE2291" s="24"/>
    </row>
    <row r="2292" spans="46:83" x14ac:dyDescent="0.15">
      <c r="AT2292" s="24"/>
      <c r="AU2292" s="24"/>
      <c r="AV2292" s="24"/>
      <c r="AW2292" s="24"/>
      <c r="AX2292" s="24"/>
      <c r="AY2292" s="24"/>
      <c r="AZ2292" s="24"/>
      <c r="BA2292" s="24"/>
      <c r="BB2292" s="24"/>
      <c r="BC2292" s="24"/>
      <c r="BD2292" s="24"/>
      <c r="BE2292" s="24"/>
      <c r="BF2292" s="24"/>
      <c r="BG2292" s="24"/>
      <c r="BH2292" s="24"/>
      <c r="BI2292" s="24"/>
      <c r="BJ2292" s="24"/>
      <c r="BK2292" s="24"/>
      <c r="BL2292" s="24"/>
      <c r="BM2292" s="24"/>
      <c r="BN2292" s="24"/>
      <c r="BO2292" s="24"/>
      <c r="BP2292" s="24"/>
      <c r="BQ2292" s="24"/>
      <c r="BR2292" s="24"/>
      <c r="BS2292" s="24"/>
      <c r="BT2292" s="24"/>
      <c r="BU2292" s="24"/>
      <c r="BV2292" s="24"/>
      <c r="BW2292" s="24"/>
      <c r="BX2292" s="24"/>
      <c r="BY2292" s="24"/>
      <c r="BZ2292" s="24"/>
      <c r="CA2292" s="24"/>
      <c r="CB2292" s="24"/>
      <c r="CC2292" s="24"/>
      <c r="CD2292" s="24"/>
      <c r="CE2292" s="24"/>
    </row>
    <row r="2293" spans="46:83" x14ac:dyDescent="0.15">
      <c r="AT2293" s="24"/>
      <c r="AU2293" s="24"/>
      <c r="AV2293" s="24"/>
      <c r="AW2293" s="24"/>
      <c r="AX2293" s="24"/>
      <c r="AY2293" s="24"/>
      <c r="AZ2293" s="24"/>
      <c r="BA2293" s="24"/>
      <c r="BB2293" s="24"/>
      <c r="BC2293" s="24"/>
      <c r="BD2293" s="24"/>
      <c r="BE2293" s="24"/>
      <c r="BF2293" s="24"/>
      <c r="BG2293" s="24"/>
      <c r="BH2293" s="24"/>
      <c r="BI2293" s="24"/>
      <c r="BJ2293" s="24"/>
      <c r="BK2293" s="24"/>
      <c r="BL2293" s="24"/>
      <c r="BM2293" s="24"/>
      <c r="BN2293" s="24"/>
      <c r="BO2293" s="24"/>
      <c r="BP2293" s="24"/>
      <c r="BQ2293" s="24"/>
      <c r="BR2293" s="24"/>
      <c r="BS2293" s="24"/>
      <c r="BT2293" s="24"/>
      <c r="BU2293" s="24"/>
      <c r="BV2293" s="24"/>
      <c r="BW2293" s="24"/>
      <c r="BX2293" s="24"/>
      <c r="BY2293" s="24"/>
      <c r="BZ2293" s="24"/>
      <c r="CA2293" s="24"/>
      <c r="CB2293" s="24"/>
      <c r="CC2293" s="24"/>
      <c r="CD2293" s="24"/>
      <c r="CE2293" s="24"/>
    </row>
    <row r="2294" spans="46:83" x14ac:dyDescent="0.15">
      <c r="AT2294" s="24"/>
      <c r="AU2294" s="24"/>
      <c r="AV2294" s="24"/>
      <c r="AW2294" s="24"/>
      <c r="AX2294" s="24"/>
      <c r="AY2294" s="24"/>
      <c r="AZ2294" s="24"/>
      <c r="BA2294" s="24"/>
      <c r="BB2294" s="24"/>
      <c r="BC2294" s="24"/>
      <c r="BD2294" s="24"/>
      <c r="BE2294" s="24"/>
      <c r="BF2294" s="24"/>
      <c r="BG2294" s="24"/>
      <c r="BH2294" s="24"/>
      <c r="BI2294" s="24"/>
      <c r="BJ2294" s="24"/>
      <c r="BK2294" s="24"/>
      <c r="BL2294" s="24"/>
      <c r="BM2294" s="24"/>
      <c r="BN2294" s="24"/>
      <c r="BO2294" s="24"/>
      <c r="BP2294" s="24"/>
      <c r="BQ2294" s="24"/>
      <c r="BR2294" s="24"/>
      <c r="BS2294" s="24"/>
      <c r="BT2294" s="24"/>
      <c r="BU2294" s="24"/>
      <c r="BV2294" s="24"/>
      <c r="BW2294" s="24"/>
      <c r="BX2294" s="24"/>
      <c r="BY2294" s="24"/>
      <c r="BZ2294" s="24"/>
      <c r="CA2294" s="24"/>
      <c r="CB2294" s="24"/>
      <c r="CC2294" s="24"/>
      <c r="CD2294" s="24"/>
      <c r="CE2294" s="24"/>
    </row>
    <row r="2295" spans="46:83" x14ac:dyDescent="0.15">
      <c r="AT2295" s="24"/>
      <c r="AU2295" s="24"/>
      <c r="AV2295" s="24"/>
      <c r="AW2295" s="24"/>
      <c r="AX2295" s="24"/>
      <c r="AY2295" s="24"/>
      <c r="AZ2295" s="24"/>
      <c r="BA2295" s="24"/>
      <c r="BB2295" s="24"/>
      <c r="BC2295" s="24"/>
      <c r="BD2295" s="24"/>
      <c r="BE2295" s="24"/>
      <c r="BF2295" s="24"/>
      <c r="BG2295" s="24"/>
      <c r="BH2295" s="24"/>
      <c r="BI2295" s="24"/>
      <c r="BJ2295" s="24"/>
      <c r="BK2295" s="24"/>
      <c r="BL2295" s="24"/>
      <c r="BM2295" s="24"/>
      <c r="BN2295" s="24"/>
      <c r="BO2295" s="24"/>
      <c r="BP2295" s="24"/>
      <c r="BQ2295" s="24"/>
      <c r="BR2295" s="24"/>
      <c r="BS2295" s="24"/>
      <c r="BT2295" s="24"/>
      <c r="BU2295" s="24"/>
      <c r="BV2295" s="24"/>
      <c r="BW2295" s="24"/>
      <c r="BX2295" s="24"/>
      <c r="BY2295" s="24"/>
      <c r="BZ2295" s="24"/>
      <c r="CA2295" s="24"/>
      <c r="CB2295" s="24"/>
      <c r="CC2295" s="24"/>
      <c r="CD2295" s="24"/>
      <c r="CE2295" s="24"/>
    </row>
    <row r="2296" spans="46:83" x14ac:dyDescent="0.15">
      <c r="AT2296" s="24"/>
      <c r="AU2296" s="24"/>
      <c r="AV2296" s="24"/>
      <c r="AW2296" s="24"/>
      <c r="AX2296" s="24"/>
      <c r="AY2296" s="24"/>
      <c r="AZ2296" s="24"/>
      <c r="BA2296" s="24"/>
      <c r="BB2296" s="24"/>
      <c r="BC2296" s="24"/>
      <c r="BD2296" s="24"/>
      <c r="BE2296" s="24"/>
      <c r="BF2296" s="24"/>
      <c r="BG2296" s="24"/>
      <c r="BH2296" s="24"/>
      <c r="BI2296" s="24"/>
      <c r="BJ2296" s="24"/>
      <c r="BK2296" s="24"/>
      <c r="BL2296" s="24"/>
      <c r="BM2296" s="24"/>
      <c r="BN2296" s="24"/>
      <c r="BO2296" s="24"/>
      <c r="BP2296" s="24"/>
      <c r="BQ2296" s="24"/>
      <c r="BR2296" s="24"/>
      <c r="BS2296" s="24"/>
      <c r="BT2296" s="24"/>
      <c r="BU2296" s="24"/>
      <c r="BV2296" s="24"/>
      <c r="BW2296" s="24"/>
      <c r="BX2296" s="24"/>
      <c r="BY2296" s="24"/>
      <c r="BZ2296" s="24"/>
      <c r="CA2296" s="24"/>
      <c r="CB2296" s="24"/>
      <c r="CC2296" s="24"/>
      <c r="CD2296" s="24"/>
      <c r="CE2296" s="24"/>
    </row>
    <row r="2297" spans="46:83" x14ac:dyDescent="0.15">
      <c r="AT2297" s="24"/>
      <c r="AU2297" s="24"/>
      <c r="AV2297" s="24"/>
      <c r="AW2297" s="24"/>
      <c r="AX2297" s="24"/>
      <c r="AY2297" s="24"/>
      <c r="AZ2297" s="24"/>
      <c r="BA2297" s="24"/>
      <c r="BB2297" s="24"/>
      <c r="BC2297" s="24"/>
      <c r="BD2297" s="24"/>
      <c r="BE2297" s="24"/>
      <c r="BF2297" s="24"/>
      <c r="BG2297" s="24"/>
      <c r="BH2297" s="24"/>
      <c r="BI2297" s="24"/>
      <c r="BJ2297" s="24"/>
      <c r="BK2297" s="24"/>
      <c r="BL2297" s="24"/>
      <c r="BM2297" s="24"/>
      <c r="BN2297" s="24"/>
      <c r="BO2297" s="24"/>
      <c r="BP2297" s="24"/>
      <c r="BQ2297" s="24"/>
      <c r="BR2297" s="24"/>
      <c r="BS2297" s="24"/>
      <c r="BT2297" s="24"/>
      <c r="BU2297" s="24"/>
      <c r="BV2297" s="24"/>
      <c r="BW2297" s="24"/>
      <c r="BX2297" s="24"/>
      <c r="BY2297" s="24"/>
      <c r="BZ2297" s="24"/>
      <c r="CA2297" s="24"/>
      <c r="CB2297" s="24"/>
      <c r="CC2297" s="24"/>
      <c r="CD2297" s="24"/>
      <c r="CE2297" s="24"/>
    </row>
    <row r="2298" spans="46:83" x14ac:dyDescent="0.15">
      <c r="AT2298" s="24"/>
      <c r="AU2298" s="24"/>
      <c r="AV2298" s="24"/>
      <c r="AW2298" s="24"/>
      <c r="AX2298" s="24"/>
      <c r="AY2298" s="24"/>
      <c r="AZ2298" s="24"/>
      <c r="BA2298" s="24"/>
      <c r="BB2298" s="24"/>
      <c r="BC2298" s="24"/>
      <c r="BD2298" s="24"/>
      <c r="BE2298" s="24"/>
      <c r="BF2298" s="24"/>
      <c r="BG2298" s="24"/>
      <c r="BH2298" s="24"/>
      <c r="BI2298" s="24"/>
      <c r="BJ2298" s="24"/>
      <c r="BK2298" s="24"/>
      <c r="BL2298" s="24"/>
      <c r="BM2298" s="24"/>
      <c r="BN2298" s="24"/>
      <c r="BO2298" s="24"/>
      <c r="BP2298" s="24"/>
      <c r="BQ2298" s="24"/>
      <c r="BR2298" s="24"/>
      <c r="BS2298" s="24"/>
      <c r="BT2298" s="24"/>
      <c r="BU2298" s="24"/>
      <c r="BV2298" s="24"/>
      <c r="BW2298" s="24"/>
      <c r="BX2298" s="24"/>
      <c r="BY2298" s="24"/>
      <c r="BZ2298" s="24"/>
      <c r="CA2298" s="24"/>
      <c r="CB2298" s="24"/>
      <c r="CC2298" s="24"/>
      <c r="CD2298" s="24"/>
      <c r="CE2298" s="24"/>
    </row>
    <row r="2299" spans="46:83" x14ac:dyDescent="0.15">
      <c r="AT2299" s="24"/>
      <c r="AU2299" s="24"/>
      <c r="AV2299" s="24"/>
      <c r="AW2299" s="24"/>
      <c r="AX2299" s="24"/>
      <c r="AY2299" s="24"/>
      <c r="AZ2299" s="24"/>
      <c r="BA2299" s="24"/>
      <c r="BB2299" s="24"/>
      <c r="BC2299" s="24"/>
      <c r="BD2299" s="24"/>
      <c r="BE2299" s="24"/>
      <c r="BF2299" s="24"/>
      <c r="BG2299" s="24"/>
      <c r="BH2299" s="24"/>
      <c r="BI2299" s="24"/>
      <c r="BJ2299" s="24"/>
      <c r="BK2299" s="24"/>
      <c r="BL2299" s="24"/>
      <c r="BM2299" s="24"/>
      <c r="BN2299" s="24"/>
      <c r="BO2299" s="24"/>
      <c r="BP2299" s="24"/>
      <c r="BQ2299" s="24"/>
      <c r="BR2299" s="24"/>
      <c r="BS2299" s="24"/>
      <c r="BT2299" s="24"/>
      <c r="BU2299" s="24"/>
      <c r="BV2299" s="24"/>
      <c r="BW2299" s="24"/>
      <c r="BX2299" s="24"/>
      <c r="BY2299" s="24"/>
      <c r="BZ2299" s="24"/>
      <c r="CA2299" s="24"/>
      <c r="CB2299" s="24"/>
      <c r="CC2299" s="24"/>
      <c r="CD2299" s="24"/>
      <c r="CE2299" s="24"/>
    </row>
    <row r="2300" spans="46:83" x14ac:dyDescent="0.15">
      <c r="AT2300" s="24"/>
      <c r="AU2300" s="24"/>
      <c r="AV2300" s="24"/>
      <c r="AW2300" s="24"/>
      <c r="AX2300" s="24"/>
      <c r="AY2300" s="24"/>
      <c r="AZ2300" s="24"/>
      <c r="BA2300" s="24"/>
      <c r="BB2300" s="24"/>
      <c r="BC2300" s="24"/>
      <c r="BD2300" s="24"/>
      <c r="BE2300" s="24"/>
      <c r="BF2300" s="24"/>
      <c r="BG2300" s="24"/>
      <c r="BH2300" s="24"/>
      <c r="BI2300" s="24"/>
      <c r="BJ2300" s="24"/>
      <c r="BK2300" s="24"/>
      <c r="BL2300" s="24"/>
      <c r="BM2300" s="24"/>
      <c r="BN2300" s="24"/>
      <c r="BO2300" s="24"/>
      <c r="BP2300" s="24"/>
      <c r="BQ2300" s="24"/>
      <c r="BR2300" s="24"/>
      <c r="BS2300" s="24"/>
      <c r="BT2300" s="24"/>
      <c r="BU2300" s="24"/>
      <c r="BV2300" s="24"/>
      <c r="BW2300" s="24"/>
      <c r="BX2300" s="24"/>
      <c r="BY2300" s="24"/>
      <c r="BZ2300" s="24"/>
      <c r="CA2300" s="24"/>
      <c r="CB2300" s="24"/>
      <c r="CC2300" s="24"/>
      <c r="CD2300" s="24"/>
      <c r="CE2300" s="24"/>
    </row>
    <row r="2301" spans="46:83" x14ac:dyDescent="0.15">
      <c r="AT2301" s="24"/>
      <c r="AU2301" s="24"/>
      <c r="AV2301" s="24"/>
      <c r="AW2301" s="24"/>
      <c r="AX2301" s="24"/>
      <c r="AY2301" s="24"/>
      <c r="AZ2301" s="24"/>
      <c r="BA2301" s="24"/>
      <c r="BB2301" s="24"/>
      <c r="BC2301" s="24"/>
      <c r="BD2301" s="24"/>
      <c r="BE2301" s="24"/>
      <c r="BF2301" s="24"/>
      <c r="BG2301" s="24"/>
      <c r="BH2301" s="24"/>
      <c r="BI2301" s="24"/>
      <c r="BJ2301" s="24"/>
      <c r="BK2301" s="24"/>
      <c r="BL2301" s="24"/>
      <c r="BM2301" s="24"/>
      <c r="BN2301" s="24"/>
      <c r="BO2301" s="24"/>
      <c r="BP2301" s="24"/>
      <c r="BQ2301" s="24"/>
      <c r="BR2301" s="24"/>
      <c r="BS2301" s="24"/>
      <c r="BT2301" s="24"/>
      <c r="BU2301" s="24"/>
      <c r="BV2301" s="24"/>
      <c r="BW2301" s="24"/>
      <c r="BX2301" s="24"/>
      <c r="BY2301" s="24"/>
      <c r="BZ2301" s="24"/>
      <c r="CA2301" s="24"/>
      <c r="CB2301" s="24"/>
      <c r="CC2301" s="24"/>
      <c r="CD2301" s="24"/>
      <c r="CE2301" s="24"/>
    </row>
    <row r="2302" spans="46:83" x14ac:dyDescent="0.15">
      <c r="AT2302" s="24"/>
      <c r="AU2302" s="24"/>
      <c r="AV2302" s="24"/>
      <c r="AW2302" s="24"/>
      <c r="AX2302" s="24"/>
      <c r="AY2302" s="24"/>
      <c r="AZ2302" s="24"/>
      <c r="BA2302" s="24"/>
      <c r="BB2302" s="24"/>
      <c r="BC2302" s="24"/>
      <c r="BD2302" s="24"/>
      <c r="BE2302" s="24"/>
      <c r="BF2302" s="24"/>
      <c r="BG2302" s="24"/>
      <c r="BH2302" s="24"/>
      <c r="BI2302" s="24"/>
      <c r="BJ2302" s="24"/>
      <c r="BK2302" s="24"/>
      <c r="BL2302" s="24"/>
      <c r="BM2302" s="24"/>
      <c r="BN2302" s="24"/>
      <c r="BO2302" s="24"/>
      <c r="BP2302" s="24"/>
      <c r="BQ2302" s="24"/>
      <c r="BR2302" s="24"/>
      <c r="BS2302" s="24"/>
      <c r="BT2302" s="24"/>
      <c r="BU2302" s="24"/>
      <c r="BV2302" s="24"/>
      <c r="BW2302" s="24"/>
      <c r="BX2302" s="24"/>
      <c r="BY2302" s="24"/>
      <c r="BZ2302" s="24"/>
      <c r="CA2302" s="24"/>
      <c r="CB2302" s="24"/>
      <c r="CC2302" s="24"/>
      <c r="CD2302" s="24"/>
      <c r="CE2302" s="24"/>
    </row>
    <row r="2303" spans="46:83" x14ac:dyDescent="0.15">
      <c r="AT2303" s="24"/>
      <c r="AU2303" s="24"/>
      <c r="AV2303" s="24"/>
      <c r="AW2303" s="24"/>
      <c r="AX2303" s="24"/>
      <c r="AY2303" s="24"/>
      <c r="AZ2303" s="24"/>
      <c r="BA2303" s="24"/>
      <c r="BB2303" s="24"/>
      <c r="BC2303" s="24"/>
      <c r="BD2303" s="24"/>
      <c r="BE2303" s="24"/>
      <c r="BF2303" s="24"/>
      <c r="BG2303" s="24"/>
      <c r="BH2303" s="24"/>
      <c r="BI2303" s="24"/>
      <c r="BJ2303" s="24"/>
      <c r="BK2303" s="24"/>
      <c r="BL2303" s="24"/>
      <c r="BM2303" s="24"/>
      <c r="BN2303" s="24"/>
      <c r="BO2303" s="24"/>
      <c r="BP2303" s="24"/>
      <c r="BQ2303" s="24"/>
      <c r="BR2303" s="24"/>
      <c r="BS2303" s="24"/>
      <c r="BT2303" s="24"/>
      <c r="BU2303" s="24"/>
      <c r="BV2303" s="24"/>
      <c r="BW2303" s="24"/>
      <c r="BX2303" s="24"/>
      <c r="BY2303" s="24"/>
      <c r="BZ2303" s="24"/>
      <c r="CA2303" s="24"/>
      <c r="CB2303" s="24"/>
      <c r="CC2303" s="24"/>
      <c r="CD2303" s="24"/>
      <c r="CE2303" s="24"/>
    </row>
    <row r="2304" spans="46:83" x14ac:dyDescent="0.15">
      <c r="AT2304" s="24"/>
      <c r="AU2304" s="24"/>
      <c r="AV2304" s="24"/>
      <c r="AW2304" s="24"/>
      <c r="AX2304" s="24"/>
      <c r="AY2304" s="24"/>
      <c r="AZ2304" s="24"/>
      <c r="BA2304" s="24"/>
      <c r="BB2304" s="24"/>
      <c r="BC2304" s="24"/>
      <c r="BD2304" s="24"/>
      <c r="BE2304" s="24"/>
      <c r="BF2304" s="24"/>
      <c r="BG2304" s="24"/>
      <c r="BH2304" s="24"/>
      <c r="BI2304" s="24"/>
      <c r="BJ2304" s="24"/>
      <c r="BK2304" s="24"/>
      <c r="BL2304" s="24"/>
      <c r="BM2304" s="24"/>
      <c r="BN2304" s="24"/>
      <c r="BO2304" s="24"/>
      <c r="BP2304" s="24"/>
      <c r="BQ2304" s="24"/>
      <c r="BR2304" s="24"/>
      <c r="BS2304" s="24"/>
      <c r="BT2304" s="24"/>
      <c r="BU2304" s="24"/>
      <c r="BV2304" s="24"/>
      <c r="BW2304" s="24"/>
      <c r="BX2304" s="24"/>
      <c r="BY2304" s="24"/>
      <c r="BZ2304" s="24"/>
      <c r="CA2304" s="24"/>
      <c r="CB2304" s="24"/>
      <c r="CC2304" s="24"/>
      <c r="CD2304" s="24"/>
      <c r="CE2304" s="24"/>
    </row>
    <row r="2305" spans="46:83" x14ac:dyDescent="0.15">
      <c r="AT2305" s="24"/>
      <c r="AU2305" s="24"/>
      <c r="AV2305" s="24"/>
      <c r="AW2305" s="24"/>
      <c r="AX2305" s="24"/>
      <c r="AY2305" s="24"/>
      <c r="AZ2305" s="24"/>
      <c r="BA2305" s="24"/>
      <c r="BB2305" s="24"/>
      <c r="BC2305" s="24"/>
      <c r="BD2305" s="24"/>
      <c r="BE2305" s="24"/>
      <c r="BF2305" s="24"/>
      <c r="BG2305" s="24"/>
      <c r="BH2305" s="24"/>
      <c r="BI2305" s="24"/>
      <c r="BJ2305" s="24"/>
      <c r="BK2305" s="24"/>
      <c r="BL2305" s="24"/>
      <c r="BM2305" s="24"/>
      <c r="BN2305" s="24"/>
      <c r="BO2305" s="24"/>
      <c r="BP2305" s="24"/>
      <c r="BQ2305" s="24"/>
      <c r="BR2305" s="24"/>
      <c r="BS2305" s="24"/>
      <c r="BT2305" s="24"/>
      <c r="BU2305" s="24"/>
      <c r="BV2305" s="24"/>
      <c r="BW2305" s="24"/>
      <c r="BX2305" s="24"/>
      <c r="BY2305" s="24"/>
      <c r="BZ2305" s="24"/>
      <c r="CA2305" s="24"/>
      <c r="CB2305" s="24"/>
      <c r="CC2305" s="24"/>
      <c r="CD2305" s="24"/>
      <c r="CE2305" s="24"/>
    </row>
    <row r="2306" spans="46:83" x14ac:dyDescent="0.15">
      <c r="AT2306" s="24"/>
      <c r="AU2306" s="24"/>
      <c r="AV2306" s="24"/>
      <c r="AW2306" s="24"/>
      <c r="AX2306" s="24"/>
      <c r="AY2306" s="24"/>
      <c r="AZ2306" s="24"/>
      <c r="BA2306" s="24"/>
      <c r="BB2306" s="24"/>
      <c r="BC2306" s="24"/>
      <c r="BD2306" s="24"/>
      <c r="BE2306" s="24"/>
      <c r="BF2306" s="24"/>
      <c r="BG2306" s="24"/>
      <c r="BH2306" s="24"/>
      <c r="BI2306" s="24"/>
      <c r="BJ2306" s="24"/>
      <c r="BK2306" s="24"/>
      <c r="BL2306" s="24"/>
      <c r="BM2306" s="24"/>
      <c r="BN2306" s="24"/>
      <c r="BO2306" s="24"/>
      <c r="BP2306" s="24"/>
      <c r="BQ2306" s="24"/>
      <c r="BR2306" s="24"/>
      <c r="BS2306" s="24"/>
      <c r="BT2306" s="24"/>
      <c r="BU2306" s="24"/>
      <c r="BV2306" s="24"/>
      <c r="BW2306" s="24"/>
      <c r="BX2306" s="24"/>
      <c r="BY2306" s="24"/>
      <c r="BZ2306" s="24"/>
      <c r="CA2306" s="24"/>
      <c r="CB2306" s="24"/>
      <c r="CC2306" s="24"/>
      <c r="CD2306" s="24"/>
      <c r="CE2306" s="24"/>
    </row>
    <row r="2307" spans="46:83" x14ac:dyDescent="0.15">
      <c r="AT2307" s="24"/>
      <c r="AU2307" s="24"/>
      <c r="AV2307" s="24"/>
      <c r="AW2307" s="24"/>
      <c r="AX2307" s="24"/>
      <c r="AY2307" s="24"/>
      <c r="AZ2307" s="24"/>
      <c r="BA2307" s="24"/>
      <c r="BB2307" s="24"/>
      <c r="BC2307" s="24"/>
      <c r="BD2307" s="24"/>
      <c r="BE2307" s="24"/>
      <c r="BF2307" s="24"/>
      <c r="BG2307" s="24"/>
      <c r="BH2307" s="24"/>
      <c r="BI2307" s="24"/>
      <c r="BJ2307" s="24"/>
      <c r="BK2307" s="24"/>
      <c r="BL2307" s="24"/>
      <c r="BM2307" s="24"/>
      <c r="BN2307" s="24"/>
      <c r="BO2307" s="24"/>
      <c r="BP2307" s="24"/>
      <c r="BQ2307" s="24"/>
      <c r="BR2307" s="24"/>
      <c r="BS2307" s="24"/>
      <c r="BT2307" s="24"/>
      <c r="BU2307" s="24"/>
      <c r="BV2307" s="24"/>
      <c r="BW2307" s="24"/>
      <c r="BX2307" s="24"/>
      <c r="BY2307" s="24"/>
      <c r="BZ2307" s="24"/>
      <c r="CA2307" s="24"/>
      <c r="CB2307" s="24"/>
      <c r="CC2307" s="24"/>
      <c r="CD2307" s="24"/>
      <c r="CE2307" s="24"/>
    </row>
    <row r="2308" spans="46:83" x14ac:dyDescent="0.15">
      <c r="AT2308" s="24"/>
      <c r="AU2308" s="24"/>
      <c r="AV2308" s="24"/>
      <c r="AW2308" s="24"/>
      <c r="AX2308" s="24"/>
      <c r="AY2308" s="24"/>
      <c r="AZ2308" s="24"/>
      <c r="BA2308" s="24"/>
      <c r="BB2308" s="24"/>
      <c r="BC2308" s="24"/>
      <c r="BD2308" s="24"/>
      <c r="BE2308" s="24"/>
      <c r="BF2308" s="24"/>
      <c r="BG2308" s="24"/>
      <c r="BH2308" s="24"/>
      <c r="BI2308" s="24"/>
      <c r="BJ2308" s="24"/>
      <c r="BK2308" s="24"/>
      <c r="BL2308" s="24"/>
      <c r="BM2308" s="24"/>
      <c r="BN2308" s="24"/>
      <c r="BO2308" s="24"/>
      <c r="BP2308" s="24"/>
      <c r="BQ2308" s="24"/>
      <c r="BR2308" s="24"/>
      <c r="BS2308" s="24"/>
      <c r="BT2308" s="24"/>
      <c r="BU2308" s="24"/>
      <c r="BV2308" s="24"/>
      <c r="BW2308" s="24"/>
      <c r="BX2308" s="24"/>
      <c r="BY2308" s="24"/>
      <c r="BZ2308" s="24"/>
      <c r="CA2308" s="24"/>
      <c r="CB2308" s="24"/>
      <c r="CC2308" s="24"/>
      <c r="CD2308" s="24"/>
      <c r="CE2308" s="24"/>
    </row>
    <row r="2309" spans="46:83" x14ac:dyDescent="0.15">
      <c r="AT2309" s="24"/>
      <c r="AU2309" s="24"/>
      <c r="AV2309" s="24"/>
      <c r="AW2309" s="24"/>
      <c r="AX2309" s="24"/>
      <c r="AY2309" s="24"/>
      <c r="AZ2309" s="24"/>
      <c r="BA2309" s="24"/>
      <c r="BB2309" s="24"/>
      <c r="BC2309" s="24"/>
      <c r="BD2309" s="24"/>
      <c r="BE2309" s="24"/>
      <c r="BF2309" s="24"/>
      <c r="BG2309" s="24"/>
      <c r="BH2309" s="24"/>
      <c r="BI2309" s="24"/>
      <c r="BJ2309" s="24"/>
      <c r="BK2309" s="24"/>
      <c r="BL2309" s="24"/>
      <c r="BM2309" s="24"/>
      <c r="BN2309" s="24"/>
      <c r="BO2309" s="24"/>
      <c r="BP2309" s="24"/>
      <c r="BQ2309" s="24"/>
      <c r="BR2309" s="24"/>
      <c r="BS2309" s="24"/>
      <c r="BT2309" s="24"/>
      <c r="BU2309" s="24"/>
      <c r="BV2309" s="24"/>
      <c r="BW2309" s="24"/>
      <c r="BX2309" s="24"/>
      <c r="BY2309" s="24"/>
      <c r="BZ2309" s="24"/>
      <c r="CA2309" s="24"/>
      <c r="CB2309" s="24"/>
      <c r="CC2309" s="24"/>
      <c r="CD2309" s="24"/>
      <c r="CE2309" s="24"/>
    </row>
  </sheetData>
  <sheetProtection formatCells="0" formatColumns="0" formatRows="0"/>
  <mergeCells count="5">
    <mergeCell ref="B38:C38"/>
    <mergeCell ref="B50:C50"/>
    <mergeCell ref="B2:C2"/>
    <mergeCell ref="B14:C14"/>
    <mergeCell ref="B26:C26"/>
  </mergeCells>
  <phoneticPr fontId="4" type="noConversion"/>
  <conditionalFormatting sqref="K9 K21 K33 K45">
    <cfRule type="cellIs" dxfId="19" priority="37" stopIfTrue="1" operator="greaterThan">
      <formula>0</formula>
    </cfRule>
    <cfRule type="cellIs" dxfId="18" priority="38" stopIfTrue="1" operator="lessThan">
      <formula>0</formula>
    </cfRule>
  </conditionalFormatting>
  <conditionalFormatting sqref="K57">
    <cfRule type="cellIs" dxfId="17" priority="29" stopIfTrue="1" operator="greaterThan">
      <formula>0</formula>
    </cfRule>
    <cfRule type="cellIs" dxfId="16" priority="30" stopIfTrue="1" operator="lessThan">
      <formula>0</formula>
    </cfRule>
  </conditionalFormatting>
  <conditionalFormatting sqref="K57">
    <cfRule type="cellIs" dxfId="15" priority="21" stopIfTrue="1" operator="greaterThan">
      <formula>0</formula>
    </cfRule>
    <cfRule type="cellIs" dxfId="14" priority="22" stopIfTrue="1" operator="lessThan">
      <formula>0</formula>
    </cfRule>
  </conditionalFormatting>
  <conditionalFormatting sqref="D40:J47 B38:K38 K39:K47 C39:C47 B39 B41:B47">
    <cfRule type="expression" dxfId="13" priority="20">
      <formula>$B$38=""</formula>
    </cfRule>
  </conditionalFormatting>
  <conditionalFormatting sqref="K57">
    <cfRule type="cellIs" dxfId="12" priority="18" stopIfTrue="1" operator="greaterThan">
      <formula>0</formula>
    </cfRule>
    <cfRule type="cellIs" dxfId="11" priority="19" stopIfTrue="1" operator="lessThan">
      <formula>0</formula>
    </cfRule>
  </conditionalFormatting>
  <conditionalFormatting sqref="K57">
    <cfRule type="cellIs" dxfId="10" priority="16" stopIfTrue="1" operator="greaterThan">
      <formula>0</formula>
    </cfRule>
    <cfRule type="cellIs" dxfId="9" priority="17" stopIfTrue="1" operator="lessThan">
      <formula>0</formula>
    </cfRule>
  </conditionalFormatting>
  <conditionalFormatting sqref="D52:J59 B50:K50 K51:K59 C51:C59 B51 B53:B59">
    <cfRule type="expression" dxfId="8" priority="15">
      <formula>$B$50=""</formula>
    </cfRule>
  </conditionalFormatting>
  <conditionalFormatting sqref="D28:J35 B26:K26 K27:K35 C27:C35 B27 B29:B35">
    <cfRule type="expression" dxfId="7" priority="10">
      <formula>$B$26=""</formula>
    </cfRule>
  </conditionalFormatting>
  <conditionalFormatting sqref="D16:J23 B14:K14 K15:K23 C15:C23 B15 B17:B23">
    <cfRule type="expression" dxfId="6" priority="1">
      <formula>$B$14=""</formula>
    </cfRule>
  </conditionalFormatting>
  <pageMargins left="0.75" right="0.75" top="1" bottom="1" header="0.5" footer="0.5"/>
  <pageSetup scale="61" orientation="landscape"/>
  <ignoredErrors>
    <ignoredError sqref="C43:J43 C46:C47" evalError="1"/>
  </ignoredError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IV113"/>
  <sheetViews>
    <sheetView showGridLines="0" zoomScale="115" zoomScaleNormal="115" zoomScalePageLayoutView="115" workbookViewId="0">
      <pane xSplit="4" ySplit="2" topLeftCell="E38" activePane="bottomRight" state="frozen"/>
      <selection pane="topRight" activeCell="E1" sqref="E1"/>
      <selection pane="bottomLeft" activeCell="A3" sqref="A3"/>
      <selection pane="bottomRight" activeCell="E80" sqref="E80"/>
    </sheetView>
  </sheetViews>
  <sheetFormatPr baseColWidth="10" defaultColWidth="0" defaultRowHeight="13" x14ac:dyDescent="0.15"/>
  <cols>
    <col min="1" max="1" width="35" style="47" bestFit="1" customWidth="1"/>
    <col min="2" max="2" width="6.6640625" style="47" bestFit="1" customWidth="1"/>
    <col min="3" max="3" width="9.5" style="47" bestFit="1" customWidth="1"/>
    <col min="4" max="4" width="10.5" style="47" bestFit="1" customWidth="1"/>
    <col min="5" max="88" width="10.33203125" style="47" bestFit="1" customWidth="1"/>
    <col min="89" max="16384" width="9.1640625" style="47" hidden="1"/>
  </cols>
  <sheetData>
    <row r="1" spans="1:256" x14ac:dyDescent="0.15">
      <c r="A1" s="250">
        <f>'Investor Assumptions'!D18</f>
        <v>1</v>
      </c>
      <c r="E1" s="152">
        <f>'Monthly P&amp;L'!D2</f>
        <v>43831</v>
      </c>
      <c r="F1" s="48">
        <f>'Monthly P&amp;L'!E2</f>
        <v>43862</v>
      </c>
      <c r="G1" s="48">
        <f>'Monthly P&amp;L'!F2</f>
        <v>43891</v>
      </c>
      <c r="H1" s="48">
        <f>'Monthly P&amp;L'!G2</f>
        <v>43922</v>
      </c>
      <c r="I1" s="48">
        <f>'Monthly P&amp;L'!H2</f>
        <v>43952</v>
      </c>
      <c r="J1" s="48">
        <f>'Monthly P&amp;L'!I2</f>
        <v>43983</v>
      </c>
      <c r="K1" s="48">
        <f>'Monthly P&amp;L'!J2</f>
        <v>44013</v>
      </c>
      <c r="L1" s="48">
        <f>'Monthly P&amp;L'!K2</f>
        <v>44044</v>
      </c>
      <c r="M1" s="48">
        <f>'Monthly P&amp;L'!L2</f>
        <v>44075</v>
      </c>
      <c r="N1" s="48">
        <f>'Monthly P&amp;L'!M2</f>
        <v>44105</v>
      </c>
      <c r="O1" s="48">
        <f>'Monthly P&amp;L'!N2</f>
        <v>44136</v>
      </c>
      <c r="P1" s="48">
        <f>'Monthly P&amp;L'!O2</f>
        <v>44166</v>
      </c>
      <c r="Q1" s="48">
        <f>'Monthly P&amp;L'!P2</f>
        <v>44197</v>
      </c>
      <c r="R1" s="48">
        <f>'Monthly P&amp;L'!Q2</f>
        <v>44228</v>
      </c>
      <c r="S1" s="48">
        <f>'Monthly P&amp;L'!R2</f>
        <v>44256</v>
      </c>
      <c r="T1" s="48">
        <f>'Monthly P&amp;L'!S2</f>
        <v>44287</v>
      </c>
      <c r="U1" s="48">
        <f>'Monthly P&amp;L'!T2</f>
        <v>44317</v>
      </c>
      <c r="V1" s="48">
        <f>'Monthly P&amp;L'!U2</f>
        <v>44348</v>
      </c>
      <c r="W1" s="48">
        <f>'Monthly P&amp;L'!V2</f>
        <v>44378</v>
      </c>
      <c r="X1" s="48">
        <f>'Monthly P&amp;L'!W2</f>
        <v>44409</v>
      </c>
      <c r="Y1" s="48">
        <f>'Monthly P&amp;L'!X2</f>
        <v>44440</v>
      </c>
      <c r="Z1" s="48">
        <f>'Monthly P&amp;L'!Y2</f>
        <v>44470</v>
      </c>
      <c r="AA1" s="48">
        <f>'Monthly P&amp;L'!Z2</f>
        <v>44501</v>
      </c>
      <c r="AB1" s="48">
        <f>'Monthly P&amp;L'!AA2</f>
        <v>44531</v>
      </c>
      <c r="AC1" s="48">
        <f>'Monthly P&amp;L'!AB2</f>
        <v>44562</v>
      </c>
      <c r="AD1" s="48">
        <f>'Monthly P&amp;L'!AC2</f>
        <v>44593</v>
      </c>
      <c r="AE1" s="48">
        <f>'Monthly P&amp;L'!AD2</f>
        <v>44621</v>
      </c>
      <c r="AF1" s="48">
        <f>'Monthly P&amp;L'!AE2</f>
        <v>44652</v>
      </c>
      <c r="AG1" s="48">
        <f>'Monthly P&amp;L'!AF2</f>
        <v>44682</v>
      </c>
      <c r="AH1" s="48">
        <f>'Monthly P&amp;L'!AG2</f>
        <v>44713</v>
      </c>
      <c r="AI1" s="48">
        <f>'Monthly P&amp;L'!AH2</f>
        <v>44743</v>
      </c>
      <c r="AJ1" s="48">
        <f>'Monthly P&amp;L'!AI2</f>
        <v>44774</v>
      </c>
      <c r="AK1" s="48">
        <f>'Monthly P&amp;L'!AJ2</f>
        <v>44805</v>
      </c>
      <c r="AL1" s="48">
        <f>'Monthly P&amp;L'!AK2</f>
        <v>44835</v>
      </c>
      <c r="AM1" s="48">
        <f>'Monthly P&amp;L'!AL2</f>
        <v>44866</v>
      </c>
      <c r="AN1" s="48">
        <f>'Monthly P&amp;L'!AM2</f>
        <v>44896</v>
      </c>
      <c r="AO1" s="48">
        <f>'Monthly P&amp;L'!AN2</f>
        <v>44927</v>
      </c>
      <c r="AP1" s="48">
        <f>'Monthly P&amp;L'!AO2</f>
        <v>44958</v>
      </c>
      <c r="AQ1" s="48">
        <f>'Monthly P&amp;L'!AP2</f>
        <v>44986</v>
      </c>
      <c r="AR1" s="48">
        <f>'Monthly P&amp;L'!AQ2</f>
        <v>45017</v>
      </c>
      <c r="AS1" s="48">
        <f>'Monthly P&amp;L'!AR2</f>
        <v>45047</v>
      </c>
      <c r="AT1" s="48">
        <f>'Monthly P&amp;L'!AS2</f>
        <v>45078</v>
      </c>
      <c r="AU1" s="48">
        <f>'Monthly P&amp;L'!AT2</f>
        <v>45108</v>
      </c>
      <c r="AV1" s="48">
        <f>'Monthly P&amp;L'!AU2</f>
        <v>45139</v>
      </c>
      <c r="AW1" s="48">
        <f>'Monthly P&amp;L'!AV2</f>
        <v>45170</v>
      </c>
      <c r="AX1" s="48">
        <f>'Monthly P&amp;L'!AW2</f>
        <v>45200</v>
      </c>
      <c r="AY1" s="48">
        <f>'Monthly P&amp;L'!AX2</f>
        <v>45231</v>
      </c>
      <c r="AZ1" s="48">
        <f>'Monthly P&amp;L'!AY2</f>
        <v>45261</v>
      </c>
      <c r="BA1" s="48">
        <f>'Monthly P&amp;L'!AZ2</f>
        <v>45292</v>
      </c>
      <c r="BB1" s="48">
        <f>'Monthly P&amp;L'!BA2</f>
        <v>45323</v>
      </c>
      <c r="BC1" s="48">
        <f>'Monthly P&amp;L'!BB2</f>
        <v>45352</v>
      </c>
      <c r="BD1" s="48">
        <f>'Monthly P&amp;L'!BC2</f>
        <v>45383</v>
      </c>
      <c r="BE1" s="48">
        <f>'Monthly P&amp;L'!BD2</f>
        <v>45413</v>
      </c>
      <c r="BF1" s="48">
        <f>'Monthly P&amp;L'!BE2</f>
        <v>45444</v>
      </c>
      <c r="BG1" s="48">
        <f>'Monthly P&amp;L'!BF2</f>
        <v>45474</v>
      </c>
      <c r="BH1" s="48">
        <f>'Monthly P&amp;L'!BG2</f>
        <v>45505</v>
      </c>
      <c r="BI1" s="48">
        <f>'Monthly P&amp;L'!BH2</f>
        <v>45536</v>
      </c>
      <c r="BJ1" s="48">
        <f>'Monthly P&amp;L'!BI2</f>
        <v>45566</v>
      </c>
      <c r="BK1" s="48">
        <f>'Monthly P&amp;L'!BJ2</f>
        <v>45597</v>
      </c>
      <c r="BL1" s="48">
        <f>'Monthly P&amp;L'!BK2</f>
        <v>45627</v>
      </c>
      <c r="BM1" s="48">
        <f>'Monthly P&amp;L'!BL2</f>
        <v>45658</v>
      </c>
      <c r="BN1" s="48">
        <f>'Monthly P&amp;L'!BM2</f>
        <v>45689</v>
      </c>
      <c r="BO1" s="48">
        <f>'Monthly P&amp;L'!BN2</f>
        <v>45717</v>
      </c>
      <c r="BP1" s="48">
        <f>'Monthly P&amp;L'!BO2</f>
        <v>45748</v>
      </c>
      <c r="BQ1" s="48">
        <f>'Monthly P&amp;L'!BP2</f>
        <v>45778</v>
      </c>
      <c r="BR1" s="48">
        <f>'Monthly P&amp;L'!BQ2</f>
        <v>45809</v>
      </c>
      <c r="BS1" s="48">
        <f>'Monthly P&amp;L'!BR2</f>
        <v>45839</v>
      </c>
      <c r="BT1" s="48">
        <f>'Monthly P&amp;L'!BS2</f>
        <v>45870</v>
      </c>
      <c r="BU1" s="48">
        <f>'Monthly P&amp;L'!BT2</f>
        <v>45901</v>
      </c>
      <c r="BV1" s="48">
        <f>'Monthly P&amp;L'!BU2</f>
        <v>45931</v>
      </c>
      <c r="BW1" s="48">
        <f>'Monthly P&amp;L'!BV2</f>
        <v>45962</v>
      </c>
      <c r="BX1" s="48">
        <f>'Monthly P&amp;L'!BW2</f>
        <v>45992</v>
      </c>
      <c r="BY1" s="48">
        <f>'Monthly P&amp;L'!BX2</f>
        <v>46023</v>
      </c>
      <c r="BZ1" s="48">
        <f>'Monthly P&amp;L'!BY2</f>
        <v>46054</v>
      </c>
      <c r="CA1" s="48">
        <f>'Monthly P&amp;L'!BZ2</f>
        <v>46082</v>
      </c>
      <c r="CB1" s="48">
        <f>'Monthly P&amp;L'!CA2</f>
        <v>46113</v>
      </c>
      <c r="CC1" s="48">
        <f>'Monthly P&amp;L'!CB2</f>
        <v>46143</v>
      </c>
      <c r="CD1" s="48">
        <f>'Monthly P&amp;L'!CC2</f>
        <v>46174</v>
      </c>
      <c r="CE1" s="48">
        <f>'Monthly P&amp;L'!CD2</f>
        <v>46204</v>
      </c>
      <c r="CF1" s="48">
        <f>'Monthly P&amp;L'!CE2</f>
        <v>46235</v>
      </c>
      <c r="CG1" s="48">
        <f>'Monthly P&amp;L'!CF2</f>
        <v>46266</v>
      </c>
      <c r="CH1" s="48">
        <f>'Monthly P&amp;L'!CG2</f>
        <v>46296</v>
      </c>
      <c r="CI1" s="48">
        <f>'Monthly P&amp;L'!CH2</f>
        <v>46327</v>
      </c>
      <c r="CJ1" s="48">
        <f>'Monthly P&amp;L'!CI2</f>
        <v>46357</v>
      </c>
      <c r="CK1" s="48"/>
      <c r="CL1" s="48"/>
      <c r="CM1" s="48"/>
      <c r="CN1" s="48"/>
      <c r="CO1" s="48"/>
      <c r="CP1" s="48"/>
      <c r="CQ1" s="48"/>
      <c r="CR1" s="48"/>
      <c r="CS1" s="48"/>
      <c r="CT1" s="48"/>
      <c r="CU1" s="48"/>
      <c r="CV1" s="48"/>
      <c r="CW1" s="48"/>
      <c r="CX1" s="48"/>
      <c r="CY1" s="48"/>
      <c r="CZ1" s="48"/>
      <c r="DA1" s="48"/>
      <c r="DB1" s="48"/>
      <c r="DC1" s="48"/>
      <c r="DD1" s="48"/>
      <c r="DE1" s="48"/>
      <c r="DF1" s="48"/>
      <c r="DG1" s="48"/>
      <c r="DH1" s="48"/>
      <c r="DI1" s="48"/>
      <c r="DJ1" s="48"/>
      <c r="DK1" s="48"/>
      <c r="DL1" s="48"/>
      <c r="DM1" s="48"/>
      <c r="DN1" s="48"/>
      <c r="DO1" s="48"/>
      <c r="DP1" s="48"/>
      <c r="DQ1" s="48"/>
      <c r="DR1" s="48"/>
      <c r="DS1" s="48"/>
      <c r="DT1" s="48"/>
    </row>
    <row r="2" spans="1:256" x14ac:dyDescent="0.15">
      <c r="A2" s="47" t="s">
        <v>88</v>
      </c>
      <c r="E2" s="153">
        <f>'Monthly P&amp;L'!D3</f>
        <v>1</v>
      </c>
      <c r="F2" s="47">
        <f>'Monthly P&amp;L'!E3</f>
        <v>2</v>
      </c>
      <c r="G2" s="47">
        <f>'Monthly P&amp;L'!F3</f>
        <v>3</v>
      </c>
      <c r="H2" s="47">
        <f>'Monthly P&amp;L'!G3</f>
        <v>4</v>
      </c>
      <c r="I2" s="47">
        <f>'Monthly P&amp;L'!H3</f>
        <v>5</v>
      </c>
      <c r="J2" s="47">
        <f>'Monthly P&amp;L'!I3</f>
        <v>6</v>
      </c>
      <c r="K2" s="47">
        <f>'Monthly P&amp;L'!J3</f>
        <v>7</v>
      </c>
      <c r="L2" s="47">
        <f>'Monthly P&amp;L'!K3</f>
        <v>8</v>
      </c>
      <c r="M2" s="47">
        <f>'Monthly P&amp;L'!L3</f>
        <v>9</v>
      </c>
      <c r="N2" s="47">
        <f>'Monthly P&amp;L'!M3</f>
        <v>10</v>
      </c>
      <c r="O2" s="47">
        <f>'Monthly P&amp;L'!N3</f>
        <v>11</v>
      </c>
      <c r="P2" s="47">
        <f>'Monthly P&amp;L'!O3</f>
        <v>12</v>
      </c>
      <c r="Q2" s="47">
        <f>'Monthly P&amp;L'!P3</f>
        <v>13</v>
      </c>
      <c r="R2" s="47">
        <f>'Monthly P&amp;L'!Q3</f>
        <v>14</v>
      </c>
      <c r="S2" s="47">
        <f>'Monthly P&amp;L'!R3</f>
        <v>15</v>
      </c>
      <c r="T2" s="47">
        <f>'Monthly P&amp;L'!S3</f>
        <v>16</v>
      </c>
      <c r="U2" s="47">
        <f>'Monthly P&amp;L'!T3</f>
        <v>17</v>
      </c>
      <c r="V2" s="47">
        <f>'Monthly P&amp;L'!U3</f>
        <v>18</v>
      </c>
      <c r="W2" s="47">
        <f>'Monthly P&amp;L'!V3</f>
        <v>19</v>
      </c>
      <c r="X2" s="47">
        <f>'Monthly P&amp;L'!W3</f>
        <v>20</v>
      </c>
      <c r="Y2" s="47">
        <f>'Monthly P&amp;L'!X3</f>
        <v>21</v>
      </c>
      <c r="Z2" s="47">
        <f>'Monthly P&amp;L'!Y3</f>
        <v>22</v>
      </c>
      <c r="AA2" s="47">
        <f>'Monthly P&amp;L'!Z3</f>
        <v>23</v>
      </c>
      <c r="AB2" s="47">
        <f>'Monthly P&amp;L'!AA3</f>
        <v>24</v>
      </c>
      <c r="AC2" s="47">
        <f>'Monthly P&amp;L'!AB3</f>
        <v>25</v>
      </c>
      <c r="AD2" s="47">
        <f>'Monthly P&amp;L'!AC3</f>
        <v>26</v>
      </c>
      <c r="AE2" s="47">
        <f>'Monthly P&amp;L'!AD3</f>
        <v>27</v>
      </c>
      <c r="AF2" s="47">
        <f>'Monthly P&amp;L'!AE3</f>
        <v>28</v>
      </c>
      <c r="AG2" s="47">
        <f>'Monthly P&amp;L'!AF3</f>
        <v>29</v>
      </c>
      <c r="AH2" s="47">
        <f>'Monthly P&amp;L'!AG3</f>
        <v>30</v>
      </c>
      <c r="AI2" s="47">
        <f>'Monthly P&amp;L'!AH3</f>
        <v>31</v>
      </c>
      <c r="AJ2" s="47">
        <f>'Monthly P&amp;L'!AI3</f>
        <v>32</v>
      </c>
      <c r="AK2" s="47">
        <f>'Monthly P&amp;L'!AJ3</f>
        <v>33</v>
      </c>
      <c r="AL2" s="47">
        <f>'Monthly P&amp;L'!AK3</f>
        <v>34</v>
      </c>
      <c r="AM2" s="47">
        <f>'Monthly P&amp;L'!AL3</f>
        <v>35</v>
      </c>
      <c r="AN2" s="47">
        <f>'Monthly P&amp;L'!AM3</f>
        <v>36</v>
      </c>
      <c r="AO2" s="47">
        <f>'Monthly P&amp;L'!AN3</f>
        <v>37</v>
      </c>
      <c r="AP2" s="47">
        <f>'Monthly P&amp;L'!AO3</f>
        <v>38</v>
      </c>
      <c r="AQ2" s="47">
        <f>'Monthly P&amp;L'!AP3</f>
        <v>39</v>
      </c>
      <c r="AR2" s="47">
        <f>'Monthly P&amp;L'!AQ3</f>
        <v>40</v>
      </c>
      <c r="AS2" s="47">
        <f>'Monthly P&amp;L'!AR3</f>
        <v>41</v>
      </c>
      <c r="AT2" s="47">
        <f>'Monthly P&amp;L'!AS3</f>
        <v>42</v>
      </c>
      <c r="AU2" s="47">
        <f>'Monthly P&amp;L'!AT3</f>
        <v>43</v>
      </c>
      <c r="AV2" s="47">
        <f>'Monthly P&amp;L'!AU3</f>
        <v>44</v>
      </c>
      <c r="AW2" s="47">
        <f>'Monthly P&amp;L'!AV3</f>
        <v>45</v>
      </c>
      <c r="AX2" s="47">
        <f>'Monthly P&amp;L'!AW3</f>
        <v>46</v>
      </c>
      <c r="AY2" s="47">
        <f>'Monthly P&amp;L'!AX3</f>
        <v>47</v>
      </c>
      <c r="AZ2" s="47">
        <f>'Monthly P&amp;L'!AY3</f>
        <v>48</v>
      </c>
      <c r="BA2" s="47">
        <f>'Monthly P&amp;L'!AZ3</f>
        <v>49</v>
      </c>
      <c r="BB2" s="47">
        <f>'Monthly P&amp;L'!BA3</f>
        <v>50</v>
      </c>
      <c r="BC2" s="47">
        <f>'Monthly P&amp;L'!BB3</f>
        <v>51</v>
      </c>
      <c r="BD2" s="47">
        <f>'Monthly P&amp;L'!BC3</f>
        <v>52</v>
      </c>
      <c r="BE2" s="47">
        <f>'Monthly P&amp;L'!BD3</f>
        <v>53</v>
      </c>
      <c r="BF2" s="47">
        <f>'Monthly P&amp;L'!BE3</f>
        <v>54</v>
      </c>
      <c r="BG2" s="47">
        <f>'Monthly P&amp;L'!BF3</f>
        <v>55</v>
      </c>
      <c r="BH2" s="47">
        <f>'Monthly P&amp;L'!BG3</f>
        <v>56</v>
      </c>
      <c r="BI2" s="47">
        <f>'Monthly P&amp;L'!BH3</f>
        <v>57</v>
      </c>
      <c r="BJ2" s="47">
        <f>'Monthly P&amp;L'!BI3</f>
        <v>58</v>
      </c>
      <c r="BK2" s="47">
        <f>'Monthly P&amp;L'!BJ3</f>
        <v>59</v>
      </c>
      <c r="BL2" s="47">
        <f>'Monthly P&amp;L'!BK3</f>
        <v>60</v>
      </c>
      <c r="BM2" s="47">
        <f>'Monthly P&amp;L'!BL3</f>
        <v>61</v>
      </c>
      <c r="BN2" s="47">
        <f>'Monthly P&amp;L'!BM3</f>
        <v>62</v>
      </c>
      <c r="BO2" s="47">
        <f>'Monthly P&amp;L'!BN3</f>
        <v>63</v>
      </c>
      <c r="BP2" s="47">
        <f>'Monthly P&amp;L'!BO3</f>
        <v>64</v>
      </c>
      <c r="BQ2" s="47">
        <f>'Monthly P&amp;L'!BP3</f>
        <v>65</v>
      </c>
      <c r="BR2" s="47">
        <f>'Monthly P&amp;L'!BQ3</f>
        <v>66</v>
      </c>
      <c r="BS2" s="47">
        <f>'Monthly P&amp;L'!BR3</f>
        <v>67</v>
      </c>
      <c r="BT2" s="47">
        <f>'Monthly P&amp;L'!BS3</f>
        <v>68</v>
      </c>
      <c r="BU2" s="47">
        <f>'Monthly P&amp;L'!BT3</f>
        <v>69</v>
      </c>
      <c r="BV2" s="47">
        <f>'Monthly P&amp;L'!BU3</f>
        <v>70</v>
      </c>
      <c r="BW2" s="47">
        <f>'Monthly P&amp;L'!BV3</f>
        <v>71</v>
      </c>
      <c r="BX2" s="47">
        <f>'Monthly P&amp;L'!BW3</f>
        <v>72</v>
      </c>
      <c r="BY2" s="47">
        <f>'Monthly P&amp;L'!BX3</f>
        <v>73</v>
      </c>
      <c r="BZ2" s="47">
        <f>'Monthly P&amp;L'!BY3</f>
        <v>74</v>
      </c>
      <c r="CA2" s="47">
        <f>'Monthly P&amp;L'!BZ3</f>
        <v>75</v>
      </c>
      <c r="CB2" s="47">
        <f>'Monthly P&amp;L'!CA3</f>
        <v>76</v>
      </c>
      <c r="CC2" s="47">
        <f>'Monthly P&amp;L'!CB3</f>
        <v>77</v>
      </c>
      <c r="CD2" s="47">
        <f>'Monthly P&amp;L'!CC3</f>
        <v>78</v>
      </c>
      <c r="CE2" s="47">
        <f>'Monthly P&amp;L'!CD3</f>
        <v>79</v>
      </c>
      <c r="CF2" s="47">
        <f>'Monthly P&amp;L'!CE3</f>
        <v>80</v>
      </c>
      <c r="CG2" s="47">
        <f>'Monthly P&amp;L'!CF3</f>
        <v>81</v>
      </c>
      <c r="CH2" s="47">
        <f>'Monthly P&amp;L'!CG3</f>
        <v>82</v>
      </c>
      <c r="CI2" s="47">
        <f>'Monthly P&amp;L'!CH3</f>
        <v>83</v>
      </c>
      <c r="CJ2" s="47">
        <f>'Monthly P&amp;L'!CI3</f>
        <v>84</v>
      </c>
    </row>
    <row r="3" spans="1:256" x14ac:dyDescent="0.15">
      <c r="E3" s="154"/>
      <c r="F3" s="155"/>
      <c r="G3" s="155"/>
      <c r="H3" s="155"/>
      <c r="I3" s="155"/>
      <c r="J3" s="155"/>
      <c r="K3" s="155"/>
      <c r="L3" s="155"/>
      <c r="M3" s="155"/>
      <c r="N3" s="155"/>
      <c r="O3" s="155"/>
      <c r="P3" s="155"/>
      <c r="Q3" s="155"/>
      <c r="R3" s="155"/>
      <c r="S3" s="155"/>
      <c r="T3" s="155"/>
      <c r="U3" s="155"/>
      <c r="V3" s="155"/>
      <c r="W3" s="155"/>
      <c r="X3" s="155"/>
      <c r="Y3" s="155"/>
      <c r="Z3" s="155"/>
      <c r="AA3" s="155"/>
      <c r="AB3" s="155"/>
      <c r="AC3" s="155"/>
      <c r="AD3" s="155"/>
      <c r="AE3" s="155"/>
      <c r="AF3" s="155"/>
      <c r="AG3" s="155"/>
      <c r="AH3" s="155"/>
      <c r="AI3" s="155"/>
      <c r="AJ3" s="155"/>
      <c r="AK3" s="155"/>
      <c r="AL3" s="155"/>
      <c r="AM3" s="155"/>
      <c r="AN3" s="155"/>
      <c r="AO3" s="155"/>
      <c r="AP3" s="155"/>
      <c r="AQ3" s="155"/>
      <c r="AR3" s="155"/>
      <c r="AS3" s="155"/>
      <c r="AT3" s="155"/>
      <c r="AU3" s="155"/>
      <c r="AV3" s="155"/>
      <c r="AW3" s="155"/>
      <c r="AX3" s="155"/>
      <c r="AY3" s="155"/>
      <c r="AZ3" s="155"/>
      <c r="BA3" s="155"/>
      <c r="BB3" s="155"/>
      <c r="BC3" s="155"/>
      <c r="BD3" s="155"/>
      <c r="BE3" s="155"/>
      <c r="BF3" s="155"/>
      <c r="BG3" s="155"/>
      <c r="BH3" s="155"/>
      <c r="BI3" s="155"/>
      <c r="BJ3" s="155"/>
      <c r="BK3" s="155"/>
      <c r="BL3" s="155"/>
      <c r="BM3" s="155"/>
      <c r="BN3" s="155"/>
      <c r="BO3" s="155"/>
      <c r="BP3" s="155"/>
      <c r="BQ3" s="155"/>
      <c r="BR3" s="155"/>
      <c r="BS3" s="155"/>
      <c r="BT3" s="155"/>
      <c r="BU3" s="155"/>
      <c r="BV3" s="155"/>
      <c r="BW3" s="155"/>
      <c r="BX3" s="155"/>
      <c r="BY3" s="155"/>
      <c r="BZ3" s="155"/>
      <c r="CA3" s="155"/>
      <c r="CB3" s="155"/>
      <c r="CC3" s="155"/>
      <c r="CD3" s="155"/>
      <c r="CE3" s="155"/>
      <c r="CF3" s="155"/>
      <c r="CG3" s="155"/>
      <c r="CH3" s="155"/>
      <c r="CI3" s="155"/>
      <c r="CJ3" s="155"/>
      <c r="CK3" s="155"/>
      <c r="CL3" s="155"/>
      <c r="CM3" s="155"/>
      <c r="CN3" s="155"/>
      <c r="CO3" s="155"/>
      <c r="CP3" s="155"/>
      <c r="CQ3" s="155"/>
      <c r="CR3" s="155"/>
      <c r="CS3" s="155"/>
      <c r="CT3" s="155"/>
      <c r="CU3" s="155"/>
      <c r="CV3" s="155"/>
      <c r="CW3" s="155"/>
      <c r="CX3" s="155"/>
      <c r="CY3" s="155"/>
      <c r="CZ3" s="155"/>
      <c r="DA3" s="155"/>
      <c r="DB3" s="155"/>
      <c r="DC3" s="155"/>
      <c r="DD3" s="155"/>
      <c r="DE3" s="155"/>
      <c r="DF3" s="155"/>
      <c r="DG3" s="155"/>
      <c r="DH3" s="155"/>
      <c r="DI3" s="155"/>
      <c r="DJ3" s="155"/>
      <c r="DK3" s="155"/>
      <c r="DL3" s="155"/>
      <c r="DM3" s="155"/>
      <c r="DN3" s="155"/>
      <c r="DO3" s="155"/>
      <c r="DP3" s="155"/>
      <c r="DQ3" s="155"/>
      <c r="DR3" s="155"/>
      <c r="DS3" s="155"/>
      <c r="DT3" s="155"/>
    </row>
    <row r="4" spans="1:256" s="46" customFormat="1" x14ac:dyDescent="0.15">
      <c r="A4" s="46" t="s">
        <v>131</v>
      </c>
      <c r="E4" s="156">
        <v>0</v>
      </c>
      <c r="F4" s="157">
        <f>'Monthly P&amp;L'!E56</f>
        <v>0</v>
      </c>
      <c r="G4" s="157">
        <f>'Monthly P&amp;L'!F56</f>
        <v>0</v>
      </c>
      <c r="H4" s="157">
        <f>'Monthly P&amp;L'!G56</f>
        <v>0</v>
      </c>
      <c r="I4" s="157">
        <f>'Monthly P&amp;L'!H56</f>
        <v>873.94556663455057</v>
      </c>
      <c r="J4" s="157">
        <f>'Monthly P&amp;L'!I56</f>
        <v>873.94556663455069</v>
      </c>
      <c r="K4" s="157">
        <f>'Monthly P&amp;L'!J56</f>
        <v>873.94556663455057</v>
      </c>
      <c r="L4" s="157">
        <f>'Monthly P&amp;L'!K56</f>
        <v>873.94556663455069</v>
      </c>
      <c r="M4" s="157">
        <f>'Monthly P&amp;L'!L56</f>
        <v>873.94556663455069</v>
      </c>
      <c r="N4" s="157">
        <f>'Monthly P&amp;L'!M56</f>
        <v>873.94556663455069</v>
      </c>
      <c r="O4" s="157">
        <f>'Monthly P&amp;L'!N56</f>
        <v>873.94556663455069</v>
      </c>
      <c r="P4" s="157">
        <f>'Monthly P&amp;L'!O56</f>
        <v>912.30806663455053</v>
      </c>
      <c r="Q4" s="157">
        <f>'Monthly P&amp;L'!P56</f>
        <v>-722.88750000000005</v>
      </c>
      <c r="R4" s="157">
        <f>'Monthly P&amp;L'!Q56</f>
        <v>912.30806663455064</v>
      </c>
      <c r="S4" s="157">
        <f>'Monthly P&amp;L'!R56</f>
        <v>912.30806663455053</v>
      </c>
      <c r="T4" s="157">
        <f>'Monthly P&amp;L'!S56</f>
        <v>912.30806663455064</v>
      </c>
      <c r="U4" s="157">
        <f>'Monthly P&amp;L'!T56</f>
        <v>912.30806663455064</v>
      </c>
      <c r="V4" s="157">
        <f>'Monthly P&amp;L'!U56</f>
        <v>912.30806663455064</v>
      </c>
      <c r="W4" s="157">
        <f>'Monthly P&amp;L'!V56</f>
        <v>912.30806663455053</v>
      </c>
      <c r="X4" s="157">
        <f>'Monthly P&amp;L'!W56</f>
        <v>912.30806663455064</v>
      </c>
      <c r="Y4" s="157">
        <f>'Monthly P&amp;L'!X56</f>
        <v>912.30806663455064</v>
      </c>
      <c r="Z4" s="157">
        <f>'Monthly P&amp;L'!Y56</f>
        <v>912.30806663455053</v>
      </c>
      <c r="AA4" s="157">
        <f>'Monthly P&amp;L'!Z56</f>
        <v>912.30806663455064</v>
      </c>
      <c r="AB4" s="157">
        <f>'Monthly P&amp;L'!AA56</f>
        <v>951.82144163455052</v>
      </c>
      <c r="AC4" s="157">
        <f>'Monthly P&amp;L'!AB56</f>
        <v>-683.37412500000005</v>
      </c>
      <c r="AD4" s="157">
        <f>'Monthly P&amp;L'!AC56</f>
        <v>951.82144163455064</v>
      </c>
      <c r="AE4" s="157">
        <f>'Monthly P&amp;L'!AD56</f>
        <v>951.82144163455052</v>
      </c>
      <c r="AF4" s="157">
        <f>'Monthly P&amp;L'!AE56</f>
        <v>951.82144163455064</v>
      </c>
      <c r="AG4" s="157">
        <f>'Monthly P&amp;L'!AF56</f>
        <v>951.82144163455064</v>
      </c>
      <c r="AH4" s="157">
        <f>'Monthly P&amp;L'!AG56</f>
        <v>951.82144163455064</v>
      </c>
      <c r="AI4" s="157">
        <f>'Monthly P&amp;L'!AH56</f>
        <v>951.82144163455064</v>
      </c>
      <c r="AJ4" s="157">
        <f>'Monthly P&amp;L'!AI56</f>
        <v>951.82144163455052</v>
      </c>
      <c r="AK4" s="157">
        <f>'Monthly P&amp;L'!AJ56</f>
        <v>951.82144163455052</v>
      </c>
      <c r="AL4" s="157">
        <f>'Monthly P&amp;L'!AK56</f>
        <v>951.82144163455064</v>
      </c>
      <c r="AM4" s="157">
        <f>'Monthly P&amp;L'!AL56</f>
        <v>951.82144163455064</v>
      </c>
      <c r="AN4" s="157">
        <f>'Monthly P&amp;L'!AM56</f>
        <v>992.52021788455079</v>
      </c>
      <c r="AO4" s="157">
        <f>'Monthly P&amp;L'!AN56</f>
        <v>-642.67534874999978</v>
      </c>
      <c r="AP4" s="157">
        <f>'Monthly P&amp;L'!AO56</f>
        <v>992.5202178845509</v>
      </c>
      <c r="AQ4" s="157">
        <f>'Monthly P&amp;L'!AP56</f>
        <v>992.5202178845509</v>
      </c>
      <c r="AR4" s="157">
        <f>'Monthly P&amp;L'!AQ56</f>
        <v>992.5202178845509</v>
      </c>
      <c r="AS4" s="157">
        <f>'Monthly P&amp;L'!AR56</f>
        <v>992.5202178845509</v>
      </c>
      <c r="AT4" s="157">
        <f>'Monthly P&amp;L'!AS56</f>
        <v>992.5202178845509</v>
      </c>
      <c r="AU4" s="157">
        <f>'Monthly P&amp;L'!AT56</f>
        <v>992.52021788455068</v>
      </c>
      <c r="AV4" s="157">
        <f>'Monthly P&amp;L'!AU56</f>
        <v>992.5202178845509</v>
      </c>
      <c r="AW4" s="157">
        <f>'Monthly P&amp;L'!AV56</f>
        <v>992.52021788455068</v>
      </c>
      <c r="AX4" s="157">
        <f>'Monthly P&amp;L'!AW56</f>
        <v>992.5202178845509</v>
      </c>
      <c r="AY4" s="157">
        <f>'Monthly P&amp;L'!AX56</f>
        <v>992.5202178845509</v>
      </c>
      <c r="AZ4" s="157">
        <f>'Monthly P&amp;L'!AY56</f>
        <v>1034.4399574220511</v>
      </c>
      <c r="BA4" s="157">
        <f>'Monthly P&amp;L'!AZ56</f>
        <v>-600.75560921249962</v>
      </c>
      <c r="BB4" s="157">
        <f>'Monthly P&amp;L'!BA56</f>
        <v>1034.4399574220511</v>
      </c>
      <c r="BC4" s="157">
        <f>'Monthly P&amp;L'!BB56</f>
        <v>1034.4399574220511</v>
      </c>
      <c r="BD4" s="157">
        <f>'Monthly P&amp;L'!BC56</f>
        <v>1034.4399574220511</v>
      </c>
      <c r="BE4" s="157">
        <f>'Monthly P&amp;L'!BD56</f>
        <v>1034.4399574220511</v>
      </c>
      <c r="BF4" s="157">
        <f>'Monthly P&amp;L'!BE56</f>
        <v>1034.4399574220511</v>
      </c>
      <c r="BG4" s="157">
        <f>'Monthly P&amp;L'!BF56</f>
        <v>1034.4399574220511</v>
      </c>
      <c r="BH4" s="157">
        <f>'Monthly P&amp;L'!BG56</f>
        <v>1034.4399574220511</v>
      </c>
      <c r="BI4" s="157">
        <f>'Monthly P&amp;L'!BH56</f>
        <v>1034.4399574220511</v>
      </c>
      <c r="BJ4" s="157">
        <f>'Monthly P&amp;L'!BI56</f>
        <v>1034.4399574220511</v>
      </c>
      <c r="BK4" s="157">
        <f>'Monthly P&amp;L'!BJ56</f>
        <v>1034.4399574220511</v>
      </c>
      <c r="BL4" s="157">
        <f>'Monthly P&amp;L'!BK56</f>
        <v>1077.6172891456758</v>
      </c>
      <c r="BM4" s="157">
        <f>'Monthly P&amp;L'!BL56</f>
        <v>-557.57827748887485</v>
      </c>
      <c r="BN4" s="157">
        <f>'Monthly P&amp;L'!BM56</f>
        <v>1077.6172891456758</v>
      </c>
      <c r="BO4" s="157">
        <f>'Monthly P&amp;L'!BN56</f>
        <v>1077.6172891456758</v>
      </c>
      <c r="BP4" s="157">
        <f>'Monthly P&amp;L'!BO56</f>
        <v>1077.6172891456758</v>
      </c>
      <c r="BQ4" s="157">
        <f>'Monthly P&amp;L'!BP56</f>
        <v>1077.6172891456758</v>
      </c>
      <c r="BR4" s="157">
        <f>'Monthly P&amp;L'!BQ56</f>
        <v>1077.6172891456756</v>
      </c>
      <c r="BS4" s="157">
        <f>'Monthly P&amp;L'!BR56</f>
        <v>1077.6172891456758</v>
      </c>
      <c r="BT4" s="157">
        <f>'Monthly P&amp;L'!BS56</f>
        <v>1077.6172891456758</v>
      </c>
      <c r="BU4" s="157">
        <f>'Monthly P&amp;L'!BT56</f>
        <v>1077.6172891456756</v>
      </c>
      <c r="BV4" s="157">
        <f>'Monthly P&amp;L'!BU56</f>
        <v>1077.6172891456758</v>
      </c>
      <c r="BW4" s="157">
        <f>'Monthly P&amp;L'!BV56</f>
        <v>1077.6172891456758</v>
      </c>
      <c r="BX4" s="157">
        <f>'Monthly P&amp;L'!BW56</f>
        <v>1122.0899408210098</v>
      </c>
      <c r="BY4" s="157">
        <f>'Monthly P&amp;L'!BX56</f>
        <v>-513.10562581354088</v>
      </c>
      <c r="BZ4" s="157">
        <f>'Monthly P&amp;L'!BY56</f>
        <v>1122.0899408210098</v>
      </c>
      <c r="CA4" s="157">
        <f>'Monthly P&amp;L'!BZ56</f>
        <v>1122.0899408210098</v>
      </c>
      <c r="CB4" s="157">
        <f>'Monthly P&amp;L'!CA56</f>
        <v>1122.0899408210098</v>
      </c>
      <c r="CC4" s="157">
        <f>'Monthly P&amp;L'!CB56</f>
        <v>1122.0899408210098</v>
      </c>
      <c r="CD4" s="157">
        <f>'Monthly P&amp;L'!CC56</f>
        <v>1122.0899408210098</v>
      </c>
      <c r="CE4" s="157">
        <f>'Monthly P&amp;L'!CD56</f>
        <v>1122.0899408210098</v>
      </c>
      <c r="CF4" s="157">
        <f>'Monthly P&amp;L'!CE56</f>
        <v>1122.0899408210098</v>
      </c>
      <c r="CG4" s="157">
        <f>'Monthly P&amp;L'!CF56</f>
        <v>1122.0899408210098</v>
      </c>
      <c r="CH4" s="157">
        <f>'Monthly P&amp;L'!CG56</f>
        <v>1122.0899408210098</v>
      </c>
      <c r="CI4" s="157">
        <f>'Monthly P&amp;L'!CH56</f>
        <v>1122.0899408210098</v>
      </c>
      <c r="CJ4" s="157">
        <f>'Monthly P&amp;L'!CI56</f>
        <v>73675.433020354831</v>
      </c>
      <c r="CK4" s="157"/>
      <c r="CL4" s="157"/>
      <c r="CM4" s="157"/>
      <c r="CN4" s="157"/>
      <c r="CO4" s="157"/>
      <c r="CP4" s="157"/>
      <c r="CQ4" s="157"/>
      <c r="CR4" s="157"/>
      <c r="CS4" s="157"/>
      <c r="CT4" s="157"/>
      <c r="CU4" s="157"/>
      <c r="CV4" s="157"/>
      <c r="CW4" s="157"/>
      <c r="CX4" s="157"/>
      <c r="CY4" s="157"/>
      <c r="CZ4" s="157"/>
      <c r="DA4" s="157"/>
      <c r="DB4" s="157"/>
      <c r="DC4" s="157"/>
      <c r="DD4" s="157"/>
      <c r="DE4" s="157"/>
      <c r="DF4" s="157"/>
      <c r="DG4" s="157"/>
      <c r="DH4" s="157"/>
      <c r="DI4" s="157"/>
      <c r="DJ4" s="157"/>
      <c r="DK4" s="157"/>
      <c r="DL4" s="157"/>
      <c r="DM4" s="157"/>
      <c r="DN4" s="157"/>
      <c r="DO4" s="157"/>
      <c r="DP4" s="157"/>
      <c r="DQ4" s="157"/>
      <c r="DR4" s="157"/>
      <c r="DS4" s="157"/>
      <c r="DT4" s="157"/>
      <c r="DU4" s="157"/>
      <c r="DV4" s="157"/>
      <c r="DW4" s="157"/>
      <c r="DX4" s="157"/>
      <c r="DY4" s="157"/>
      <c r="DZ4" s="157"/>
      <c r="EA4" s="157"/>
      <c r="EB4" s="157"/>
      <c r="EC4" s="157"/>
      <c r="ED4" s="157"/>
      <c r="EE4" s="157"/>
      <c r="EF4" s="157"/>
      <c r="EG4" s="157"/>
      <c r="EH4" s="157"/>
      <c r="EI4" s="157"/>
      <c r="EJ4" s="157"/>
      <c r="EK4" s="157"/>
      <c r="EL4" s="157"/>
      <c r="EM4" s="157"/>
      <c r="EN4" s="157"/>
      <c r="EO4" s="157"/>
      <c r="EP4" s="157"/>
      <c r="EQ4" s="157"/>
      <c r="ER4" s="157"/>
      <c r="ES4" s="157"/>
      <c r="ET4" s="157"/>
      <c r="EU4" s="157"/>
      <c r="EV4" s="157"/>
      <c r="EW4" s="157"/>
      <c r="EX4" s="157"/>
      <c r="EY4" s="157"/>
      <c r="EZ4" s="157"/>
      <c r="FA4" s="157"/>
      <c r="FB4" s="157"/>
      <c r="FC4" s="157"/>
      <c r="FD4" s="157"/>
      <c r="FE4" s="157"/>
      <c r="FF4" s="157"/>
      <c r="FG4" s="157"/>
      <c r="FH4" s="157"/>
      <c r="FI4" s="157"/>
      <c r="FJ4" s="157"/>
      <c r="FK4" s="157"/>
      <c r="FL4" s="157"/>
      <c r="FM4" s="157"/>
      <c r="FN4" s="157"/>
      <c r="FO4" s="157"/>
      <c r="FP4" s="157"/>
      <c r="FQ4" s="157"/>
      <c r="FR4" s="157"/>
      <c r="FS4" s="157"/>
      <c r="FT4" s="157"/>
      <c r="FU4" s="157"/>
      <c r="FV4" s="157"/>
      <c r="FW4" s="157"/>
      <c r="FX4" s="157"/>
      <c r="FY4" s="157"/>
      <c r="FZ4" s="157"/>
      <c r="GA4" s="157"/>
      <c r="GB4" s="157"/>
      <c r="GC4" s="157"/>
      <c r="GD4" s="157"/>
      <c r="GE4" s="157"/>
      <c r="GF4" s="157"/>
      <c r="GG4" s="157"/>
      <c r="GH4" s="157"/>
      <c r="GI4" s="157"/>
      <c r="GJ4" s="157"/>
      <c r="GK4" s="157"/>
      <c r="GL4" s="157"/>
      <c r="GM4" s="157"/>
      <c r="GN4" s="157"/>
      <c r="GO4" s="157"/>
      <c r="GP4" s="157"/>
      <c r="GQ4" s="157"/>
      <c r="GR4" s="157"/>
      <c r="GS4" s="157"/>
      <c r="GT4" s="157"/>
      <c r="GU4" s="157"/>
      <c r="GV4" s="157"/>
      <c r="GW4" s="157"/>
      <c r="GX4" s="157"/>
      <c r="GY4" s="157"/>
      <c r="GZ4" s="157"/>
      <c r="HA4" s="157"/>
      <c r="HB4" s="157"/>
      <c r="HC4" s="157"/>
      <c r="HD4" s="157"/>
      <c r="HE4" s="157"/>
      <c r="HF4" s="157"/>
      <c r="HG4" s="157"/>
      <c r="HH4" s="157"/>
      <c r="HI4" s="157"/>
      <c r="HJ4" s="157"/>
      <c r="HK4" s="157"/>
      <c r="HL4" s="157"/>
      <c r="HM4" s="157"/>
      <c r="HN4" s="157"/>
      <c r="HO4" s="157"/>
      <c r="HP4" s="157"/>
      <c r="HQ4" s="157"/>
      <c r="HR4" s="157"/>
      <c r="HS4" s="157"/>
      <c r="HT4" s="157"/>
      <c r="HU4" s="157"/>
      <c r="HV4" s="157"/>
      <c r="HW4" s="157"/>
      <c r="HX4" s="157"/>
      <c r="HY4" s="157"/>
      <c r="HZ4" s="157"/>
      <c r="IA4" s="157"/>
      <c r="IB4" s="157"/>
      <c r="IC4" s="157"/>
      <c r="ID4" s="157"/>
      <c r="IE4" s="157"/>
      <c r="IF4" s="157"/>
      <c r="IG4" s="157"/>
      <c r="IH4" s="157"/>
      <c r="II4" s="157"/>
      <c r="IJ4" s="157"/>
      <c r="IK4" s="157"/>
      <c r="IL4" s="157"/>
      <c r="IM4" s="157"/>
      <c r="IN4" s="157"/>
      <c r="IO4" s="157"/>
      <c r="IP4" s="157"/>
      <c r="IQ4" s="157"/>
      <c r="IR4" s="157"/>
      <c r="IS4" s="157"/>
      <c r="IT4" s="157"/>
      <c r="IU4" s="157"/>
      <c r="IV4" s="157"/>
    </row>
    <row r="5" spans="1:256" x14ac:dyDescent="0.15">
      <c r="E5" s="153"/>
      <c r="L5" s="55"/>
      <c r="S5" s="55"/>
      <c r="T5" s="158"/>
    </row>
    <row r="6" spans="1:256" x14ac:dyDescent="0.15">
      <c r="A6" s="47" t="str">
        <f>'Investor Assumptions'!$B$12&amp; " Equity"</f>
        <v>Albert Equity</v>
      </c>
      <c r="B6" s="159">
        <f>Investor1_Share</f>
        <v>9.9999999999999978E-2</v>
      </c>
      <c r="C6" s="55">
        <f>'Investor Assumptions'!$D$12</f>
        <v>6424.9999999999982</v>
      </c>
      <c r="D6" s="55"/>
      <c r="E6" s="154">
        <f>Investor_Monthly!C6</f>
        <v>6424.9999999999982</v>
      </c>
      <c r="F6" s="155">
        <f>E6-E10</f>
        <v>6424.9999999999982</v>
      </c>
      <c r="G6" s="155">
        <f t="shared" ref="G6:BR6" si="0">F6-F10</f>
        <v>6424.9999999999982</v>
      </c>
      <c r="H6" s="155">
        <f t="shared" si="0"/>
        <v>6424.9999999999982</v>
      </c>
      <c r="I6" s="155">
        <f t="shared" si="0"/>
        <v>6424.9999999999982</v>
      </c>
      <c r="J6" s="155">
        <f t="shared" si="0"/>
        <v>6424.9999999999982</v>
      </c>
      <c r="K6" s="155">
        <f t="shared" si="0"/>
        <v>6424.9999999999982</v>
      </c>
      <c r="L6" s="155">
        <f t="shared" si="0"/>
        <v>6424.9999999999982</v>
      </c>
      <c r="M6" s="155">
        <f t="shared" si="0"/>
        <v>6424.9999999999982</v>
      </c>
      <c r="N6" s="155">
        <f t="shared" si="0"/>
        <v>6424.9999999999982</v>
      </c>
      <c r="O6" s="155">
        <f t="shared" si="0"/>
        <v>6424.9999999999982</v>
      </c>
      <c r="P6" s="155">
        <f t="shared" si="0"/>
        <v>6424.9999999999982</v>
      </c>
      <c r="Q6" s="155">
        <f t="shared" si="0"/>
        <v>6424.9999999999982</v>
      </c>
      <c r="R6" s="155">
        <f t="shared" si="0"/>
        <v>6424.9999999999982</v>
      </c>
      <c r="S6" s="155">
        <f t="shared" si="0"/>
        <v>6424.9999999999982</v>
      </c>
      <c r="T6" s="155">
        <f t="shared" si="0"/>
        <v>6424.9999999999982</v>
      </c>
      <c r="U6" s="155">
        <f t="shared" si="0"/>
        <v>6424.9999999999982</v>
      </c>
      <c r="V6" s="155">
        <f t="shared" si="0"/>
        <v>6424.9999999999982</v>
      </c>
      <c r="W6" s="155">
        <f t="shared" si="0"/>
        <v>6424.9999999999982</v>
      </c>
      <c r="X6" s="155">
        <f t="shared" si="0"/>
        <v>6424.9999999999982</v>
      </c>
      <c r="Y6" s="155">
        <f t="shared" si="0"/>
        <v>6424.9999999999982</v>
      </c>
      <c r="Z6" s="155">
        <f t="shared" si="0"/>
        <v>6413.6995933847174</v>
      </c>
      <c r="AA6" s="155">
        <f t="shared" si="0"/>
        <v>6386.6057826551096</v>
      </c>
      <c r="AB6" s="155">
        <f t="shared" si="0"/>
        <v>6359.2410338182053</v>
      </c>
      <c r="AC6" s="155">
        <f t="shared" si="0"/>
        <v>6327.6512999929328</v>
      </c>
      <c r="AD6" s="155">
        <f t="shared" si="0"/>
        <v>6327.6512999929328</v>
      </c>
      <c r="AE6" s="155">
        <f t="shared" si="0"/>
        <v>6327.6512999929328</v>
      </c>
      <c r="AF6" s="155">
        <f t="shared" si="0"/>
        <v>6327.6512999929328</v>
      </c>
      <c r="AG6" s="155">
        <f t="shared" si="0"/>
        <v>6327.6512999929328</v>
      </c>
      <c r="AH6" s="155">
        <f t="shared" si="0"/>
        <v>6327.6512999929328</v>
      </c>
      <c r="AI6" s="155">
        <f t="shared" si="0"/>
        <v>6299.7370696752332</v>
      </c>
      <c r="AJ6" s="155">
        <f t="shared" si="0"/>
        <v>6267.5522962085306</v>
      </c>
      <c r="AK6" s="155">
        <f t="shared" si="0"/>
        <v>6235.0456750071608</v>
      </c>
      <c r="AL6" s="155">
        <f t="shared" si="0"/>
        <v>6202.2139875937773</v>
      </c>
      <c r="AM6" s="155">
        <f t="shared" si="0"/>
        <v>6169.0539833062603</v>
      </c>
      <c r="AN6" s="155">
        <f t="shared" si="0"/>
        <v>6135.5623789758674</v>
      </c>
      <c r="AO6" s="155">
        <f t="shared" si="0"/>
        <v>6097.6659809771709</v>
      </c>
      <c r="AP6" s="155">
        <f t="shared" si="0"/>
        <v>6097.6659809771709</v>
      </c>
      <c r="AQ6" s="155">
        <f t="shared" si="0"/>
        <v>6097.6659809771709</v>
      </c>
      <c r="AR6" s="155">
        <f t="shared" si="0"/>
        <v>6097.6659809771709</v>
      </c>
      <c r="AS6" s="155">
        <f t="shared" si="0"/>
        <v>6097.6659809771709</v>
      </c>
      <c r="AT6" s="155">
        <f t="shared" si="0"/>
        <v>6069.8087277472096</v>
      </c>
      <c r="AU6" s="155">
        <f t="shared" si="0"/>
        <v>6031.2547932362268</v>
      </c>
      <c r="AV6" s="155">
        <f t="shared" si="0"/>
        <v>5992.3153193801336</v>
      </c>
      <c r="AW6" s="155">
        <f t="shared" si="0"/>
        <v>5952.98645078548</v>
      </c>
      <c r="AX6" s="155">
        <f t="shared" si="0"/>
        <v>5913.2642935048798</v>
      </c>
      <c r="AY6" s="155">
        <f t="shared" si="0"/>
        <v>5873.1449146514733</v>
      </c>
      <c r="AZ6" s="155">
        <f t="shared" si="0"/>
        <v>5832.6243420095334</v>
      </c>
      <c r="BA6" s="155">
        <f t="shared" si="0"/>
        <v>5787.5065896874239</v>
      </c>
      <c r="BB6" s="155">
        <f t="shared" si="0"/>
        <v>5787.5065896874239</v>
      </c>
      <c r="BC6" s="155">
        <f t="shared" si="0"/>
        <v>5787.5065896874239</v>
      </c>
      <c r="BD6" s="155">
        <f t="shared" si="0"/>
        <v>5787.5065896874239</v>
      </c>
      <c r="BE6" s="155">
        <f t="shared" si="0"/>
        <v>5768.7504269695555</v>
      </c>
      <c r="BF6" s="155">
        <f t="shared" si="0"/>
        <v>5722.9939354970456</v>
      </c>
      <c r="BG6" s="155">
        <f t="shared" si="0"/>
        <v>5676.7798791098112</v>
      </c>
      <c r="BH6" s="155">
        <f t="shared" si="0"/>
        <v>5630.103682158704</v>
      </c>
      <c r="BI6" s="155">
        <f t="shared" si="0"/>
        <v>5582.9607232380858</v>
      </c>
      <c r="BJ6" s="155">
        <f t="shared" si="0"/>
        <v>5535.3463347282614</v>
      </c>
      <c r="BK6" s="155">
        <f t="shared" si="0"/>
        <v>5487.2558023333386</v>
      </c>
      <c r="BL6" s="155">
        <f t="shared" si="0"/>
        <v>5438.6843646144671</v>
      </c>
      <c r="BM6" s="155">
        <f t="shared" si="0"/>
        <v>5385.3094793460441</v>
      </c>
      <c r="BN6" s="155">
        <f t="shared" si="0"/>
        <v>5385.3094793460441</v>
      </c>
      <c r="BO6" s="155">
        <f t="shared" si="0"/>
        <v>5385.3094793460441</v>
      </c>
      <c r="BP6" s="155">
        <f t="shared" si="0"/>
        <v>5385.3094793460441</v>
      </c>
      <c r="BQ6" s="155">
        <f t="shared" si="0"/>
        <v>5333.1944995250706</v>
      </c>
      <c r="BR6" s="155">
        <f t="shared" si="0"/>
        <v>5278.7647156057537</v>
      </c>
      <c r="BS6" s="155">
        <f>BR6-BR10</f>
        <v>5223.790633847244</v>
      </c>
      <c r="BT6" s="155">
        <f>BS6-BS10</f>
        <v>5168.266811271149</v>
      </c>
      <c r="BU6" s="155">
        <f t="shared" ref="BU6:CI6" si="1">BT6-BT10</f>
        <v>5112.187750469293</v>
      </c>
      <c r="BV6" s="155">
        <f t="shared" si="1"/>
        <v>5055.5478990594183</v>
      </c>
      <c r="BW6" s="155">
        <f t="shared" si="1"/>
        <v>4998.3416491354446</v>
      </c>
      <c r="BX6" s="155">
        <f t="shared" si="1"/>
        <v>4940.5633367122318</v>
      </c>
      <c r="BY6" s="155">
        <f t="shared" si="1"/>
        <v>4877.7599759972536</v>
      </c>
      <c r="BZ6" s="155">
        <f t="shared" si="1"/>
        <v>4877.7599759972536</v>
      </c>
      <c r="CA6" s="155">
        <f t="shared" si="1"/>
        <v>4877.7599759972536</v>
      </c>
      <c r="CB6" s="155">
        <f t="shared" si="1"/>
        <v>4850.9853496943233</v>
      </c>
      <c r="CC6" s="155">
        <f t="shared" si="1"/>
        <v>4787.2862091091656</v>
      </c>
      <c r="CD6" s="155">
        <f t="shared" si="1"/>
        <v>4722.9500771181565</v>
      </c>
      <c r="CE6" s="155">
        <f t="shared" si="1"/>
        <v>4657.9705838072368</v>
      </c>
      <c r="CF6" s="155">
        <f t="shared" si="1"/>
        <v>4592.3412955632084</v>
      </c>
      <c r="CG6" s="155">
        <f t="shared" si="1"/>
        <v>4526.0557144367394</v>
      </c>
      <c r="CH6" s="155">
        <f t="shared" si="1"/>
        <v>4459.1072774990062</v>
      </c>
      <c r="CI6" s="155">
        <f t="shared" si="1"/>
        <v>4391.4893561918952</v>
      </c>
      <c r="CJ6" s="155">
        <f>CI6-CI10</f>
        <v>4323.1952556717133</v>
      </c>
      <c r="CK6" s="155"/>
      <c r="CL6" s="155"/>
      <c r="CM6" s="155"/>
      <c r="CN6" s="155"/>
      <c r="CO6" s="155"/>
      <c r="CP6" s="155"/>
      <c r="CQ6" s="155"/>
      <c r="CR6" s="155"/>
      <c r="CS6" s="155"/>
      <c r="CT6" s="155"/>
      <c r="CU6" s="155"/>
      <c r="CV6" s="155"/>
      <c r="CW6" s="155"/>
      <c r="CX6" s="155"/>
      <c r="CY6" s="155"/>
      <c r="CZ6" s="155"/>
      <c r="DA6" s="155"/>
      <c r="DB6" s="155"/>
      <c r="DC6" s="155"/>
      <c r="DD6" s="155"/>
      <c r="DE6" s="155"/>
      <c r="DF6" s="155"/>
      <c r="DG6" s="155"/>
      <c r="DH6" s="155"/>
      <c r="DI6" s="155"/>
      <c r="DJ6" s="155"/>
      <c r="DK6" s="155"/>
      <c r="DL6" s="155"/>
      <c r="DM6" s="155"/>
      <c r="DN6" s="155"/>
      <c r="DO6" s="155"/>
      <c r="DP6" s="155"/>
      <c r="DQ6" s="155"/>
      <c r="DR6" s="155"/>
      <c r="DS6" s="155"/>
      <c r="DT6" s="155"/>
    </row>
    <row r="7" spans="1:256" x14ac:dyDescent="0.15">
      <c r="A7" s="47" t="str">
        <f>'Investor Assumptions'!$B$12&amp; " Preferred Return"</f>
        <v>Albert Preferred Return</v>
      </c>
      <c r="B7" s="160">
        <f>'Investor Assumptions'!$C$27</f>
        <v>0.12</v>
      </c>
      <c r="E7" s="154">
        <f>$B$7/12*E6</f>
        <v>64.249999999999986</v>
      </c>
      <c r="F7" s="155">
        <f t="shared" ref="F7:BQ7" si="2">$B$7/12*F6</f>
        <v>64.249999999999986</v>
      </c>
      <c r="G7" s="155">
        <f t="shared" si="2"/>
        <v>64.249999999999986</v>
      </c>
      <c r="H7" s="155">
        <f t="shared" si="2"/>
        <v>64.249999999999986</v>
      </c>
      <c r="I7" s="155">
        <f t="shared" si="2"/>
        <v>64.249999999999986</v>
      </c>
      <c r="J7" s="155">
        <f t="shared" si="2"/>
        <v>64.249999999999986</v>
      </c>
      <c r="K7" s="155">
        <f t="shared" si="2"/>
        <v>64.249999999999986</v>
      </c>
      <c r="L7" s="155">
        <f t="shared" si="2"/>
        <v>64.249999999999986</v>
      </c>
      <c r="M7" s="155">
        <f t="shared" si="2"/>
        <v>64.249999999999986</v>
      </c>
      <c r="N7" s="155">
        <f t="shared" si="2"/>
        <v>64.249999999999986</v>
      </c>
      <c r="O7" s="155">
        <f t="shared" si="2"/>
        <v>64.249999999999986</v>
      </c>
      <c r="P7" s="155">
        <f t="shared" si="2"/>
        <v>64.249999999999986</v>
      </c>
      <c r="Q7" s="155">
        <f t="shared" si="2"/>
        <v>64.249999999999986</v>
      </c>
      <c r="R7" s="155">
        <f t="shared" si="2"/>
        <v>64.249999999999986</v>
      </c>
      <c r="S7" s="155">
        <f t="shared" si="2"/>
        <v>64.249999999999986</v>
      </c>
      <c r="T7" s="155">
        <f t="shared" si="2"/>
        <v>64.249999999999986</v>
      </c>
      <c r="U7" s="155">
        <f t="shared" si="2"/>
        <v>64.249999999999986</v>
      </c>
      <c r="V7" s="155">
        <f t="shared" si="2"/>
        <v>64.249999999999986</v>
      </c>
      <c r="W7" s="155">
        <f t="shared" si="2"/>
        <v>64.249999999999986</v>
      </c>
      <c r="X7" s="155">
        <f t="shared" si="2"/>
        <v>64.249999999999986</v>
      </c>
      <c r="Y7" s="155">
        <f t="shared" si="2"/>
        <v>64.249999999999986</v>
      </c>
      <c r="Z7" s="155">
        <f t="shared" si="2"/>
        <v>64.136995933847174</v>
      </c>
      <c r="AA7" s="155">
        <f t="shared" si="2"/>
        <v>63.866057826551099</v>
      </c>
      <c r="AB7" s="155">
        <f t="shared" si="2"/>
        <v>63.592410338182056</v>
      </c>
      <c r="AC7" s="155">
        <f t="shared" si="2"/>
        <v>63.276512999929331</v>
      </c>
      <c r="AD7" s="155">
        <f t="shared" si="2"/>
        <v>63.276512999929331</v>
      </c>
      <c r="AE7" s="155">
        <f t="shared" si="2"/>
        <v>63.276512999929331</v>
      </c>
      <c r="AF7" s="155">
        <f t="shared" si="2"/>
        <v>63.276512999929331</v>
      </c>
      <c r="AG7" s="155">
        <f t="shared" si="2"/>
        <v>63.276512999929331</v>
      </c>
      <c r="AH7" s="155">
        <f t="shared" si="2"/>
        <v>63.276512999929331</v>
      </c>
      <c r="AI7" s="155">
        <f t="shared" si="2"/>
        <v>62.997370696752334</v>
      </c>
      <c r="AJ7" s="155">
        <f t="shared" si="2"/>
        <v>62.67552296208531</v>
      </c>
      <c r="AK7" s="155">
        <f t="shared" si="2"/>
        <v>62.350456750071608</v>
      </c>
      <c r="AL7" s="155">
        <f t="shared" si="2"/>
        <v>62.022139875937775</v>
      </c>
      <c r="AM7" s="155">
        <f t="shared" si="2"/>
        <v>61.690539833062601</v>
      </c>
      <c r="AN7" s="155">
        <f t="shared" si="2"/>
        <v>61.355623789758674</v>
      </c>
      <c r="AO7" s="155">
        <f t="shared" si="2"/>
        <v>60.976659809771711</v>
      </c>
      <c r="AP7" s="155">
        <f t="shared" si="2"/>
        <v>60.976659809771711</v>
      </c>
      <c r="AQ7" s="155">
        <f t="shared" si="2"/>
        <v>60.976659809771711</v>
      </c>
      <c r="AR7" s="155">
        <f t="shared" si="2"/>
        <v>60.976659809771711</v>
      </c>
      <c r="AS7" s="155">
        <f t="shared" si="2"/>
        <v>60.976659809771711</v>
      </c>
      <c r="AT7" s="155">
        <f t="shared" si="2"/>
        <v>60.698087277472098</v>
      </c>
      <c r="AU7" s="155">
        <f t="shared" si="2"/>
        <v>60.312547932362271</v>
      </c>
      <c r="AV7" s="155">
        <f t="shared" si="2"/>
        <v>59.92315319380134</v>
      </c>
      <c r="AW7" s="155">
        <f t="shared" si="2"/>
        <v>59.529864507854803</v>
      </c>
      <c r="AX7" s="155">
        <f t="shared" si="2"/>
        <v>59.1326429350488</v>
      </c>
      <c r="AY7" s="155">
        <f t="shared" si="2"/>
        <v>58.731449146514734</v>
      </c>
      <c r="AZ7" s="155">
        <f t="shared" si="2"/>
        <v>58.326243420095338</v>
      </c>
      <c r="BA7" s="155">
        <f t="shared" si="2"/>
        <v>57.87506589687424</v>
      </c>
      <c r="BB7" s="155">
        <f t="shared" si="2"/>
        <v>57.87506589687424</v>
      </c>
      <c r="BC7" s="155">
        <f t="shared" si="2"/>
        <v>57.87506589687424</v>
      </c>
      <c r="BD7" s="155">
        <f t="shared" si="2"/>
        <v>57.87506589687424</v>
      </c>
      <c r="BE7" s="155">
        <f t="shared" si="2"/>
        <v>57.687504269695559</v>
      </c>
      <c r="BF7" s="155">
        <f t="shared" si="2"/>
        <v>57.229939354970455</v>
      </c>
      <c r="BG7" s="155">
        <f t="shared" si="2"/>
        <v>56.767798791098116</v>
      </c>
      <c r="BH7" s="155">
        <f t="shared" si="2"/>
        <v>56.30103682158704</v>
      </c>
      <c r="BI7" s="155">
        <f t="shared" si="2"/>
        <v>55.829607232380859</v>
      </c>
      <c r="BJ7" s="155">
        <f t="shared" si="2"/>
        <v>55.353463347282613</v>
      </c>
      <c r="BK7" s="155">
        <f t="shared" si="2"/>
        <v>54.87255802333339</v>
      </c>
      <c r="BL7" s="155">
        <f t="shared" si="2"/>
        <v>54.386843646144669</v>
      </c>
      <c r="BM7" s="155">
        <f t="shared" si="2"/>
        <v>53.853094793460443</v>
      </c>
      <c r="BN7" s="155">
        <f t="shared" si="2"/>
        <v>53.853094793460443</v>
      </c>
      <c r="BO7" s="155">
        <f t="shared" si="2"/>
        <v>53.853094793460443</v>
      </c>
      <c r="BP7" s="155">
        <f t="shared" si="2"/>
        <v>53.853094793460443</v>
      </c>
      <c r="BQ7" s="155">
        <f t="shared" si="2"/>
        <v>53.331944995250709</v>
      </c>
      <c r="BR7" s="155">
        <f t="shared" ref="BR7:CJ7" si="3">$B$7/12*BR6</f>
        <v>52.787647156057538</v>
      </c>
      <c r="BS7" s="155">
        <f t="shared" si="3"/>
        <v>52.237906338472442</v>
      </c>
      <c r="BT7" s="155">
        <f t="shared" si="3"/>
        <v>51.68266811271149</v>
      </c>
      <c r="BU7" s="155">
        <f t="shared" si="3"/>
        <v>51.121877504692932</v>
      </c>
      <c r="BV7" s="155">
        <f t="shared" si="3"/>
        <v>50.555478990594182</v>
      </c>
      <c r="BW7" s="155">
        <f t="shared" si="3"/>
        <v>49.983416491354447</v>
      </c>
      <c r="BX7" s="155">
        <f t="shared" si="3"/>
        <v>49.40563336712232</v>
      </c>
      <c r="BY7" s="155">
        <f t="shared" si="3"/>
        <v>48.777599759972539</v>
      </c>
      <c r="BZ7" s="155">
        <f t="shared" si="3"/>
        <v>48.777599759972539</v>
      </c>
      <c r="CA7" s="155">
        <f t="shared" si="3"/>
        <v>48.777599759972539</v>
      </c>
      <c r="CB7" s="155">
        <f t="shared" si="3"/>
        <v>48.509853496943236</v>
      </c>
      <c r="CC7" s="155">
        <f t="shared" si="3"/>
        <v>47.872862091091655</v>
      </c>
      <c r="CD7" s="155">
        <f t="shared" si="3"/>
        <v>47.229500771181563</v>
      </c>
      <c r="CE7" s="155">
        <f t="shared" si="3"/>
        <v>46.579705838072371</v>
      </c>
      <c r="CF7" s="155">
        <f t="shared" si="3"/>
        <v>45.923412955632088</v>
      </c>
      <c r="CG7" s="155">
        <f t="shared" si="3"/>
        <v>45.260557144367397</v>
      </c>
      <c r="CH7" s="155">
        <f t="shared" si="3"/>
        <v>44.59107277499006</v>
      </c>
      <c r="CI7" s="155">
        <f t="shared" si="3"/>
        <v>43.914893561918952</v>
      </c>
      <c r="CJ7" s="155">
        <f t="shared" si="3"/>
        <v>43.231952556717133</v>
      </c>
      <c r="CK7" s="155"/>
      <c r="CL7" s="155"/>
      <c r="CM7" s="155"/>
      <c r="CN7" s="155"/>
      <c r="CO7" s="155"/>
      <c r="CP7" s="155"/>
      <c r="CQ7" s="155"/>
      <c r="CR7" s="155"/>
      <c r="CS7" s="155"/>
      <c r="CT7" s="155"/>
      <c r="CU7" s="155"/>
      <c r="CV7" s="155"/>
      <c r="CW7" s="155"/>
      <c r="CX7" s="155"/>
      <c r="CY7" s="155"/>
      <c r="CZ7" s="155"/>
      <c r="DA7" s="155"/>
      <c r="DB7" s="155"/>
      <c r="DC7" s="155"/>
      <c r="DD7" s="155"/>
      <c r="DE7" s="155"/>
      <c r="DF7" s="155"/>
      <c r="DG7" s="155"/>
      <c r="DH7" s="155"/>
      <c r="DI7" s="155"/>
      <c r="DJ7" s="155"/>
      <c r="DK7" s="155"/>
      <c r="DL7" s="155"/>
      <c r="DM7" s="155"/>
      <c r="DN7" s="155"/>
      <c r="DO7" s="155"/>
      <c r="DP7" s="155"/>
      <c r="DQ7" s="155"/>
      <c r="DR7" s="155"/>
      <c r="DS7" s="155"/>
      <c r="DT7" s="155"/>
    </row>
    <row r="8" spans="1:256" x14ac:dyDescent="0.15">
      <c r="A8" s="47" t="str">
        <f>'Investor Assumptions'!$B$12&amp; " Preferred Return Account"</f>
        <v>Albert Preferred Return Account</v>
      </c>
      <c r="E8" s="154">
        <f>E7+C8-C9</f>
        <v>64.249999999999986</v>
      </c>
      <c r="F8" s="155">
        <f t="shared" ref="F8:BQ8" si="4">F7+E8-E9</f>
        <v>128.49999999999997</v>
      </c>
      <c r="G8" s="155">
        <f t="shared" si="4"/>
        <v>192.74999999999994</v>
      </c>
      <c r="H8" s="155">
        <f t="shared" si="4"/>
        <v>256.99999999999994</v>
      </c>
      <c r="I8" s="155">
        <f t="shared" si="4"/>
        <v>321.24999999999994</v>
      </c>
      <c r="J8" s="155">
        <f t="shared" si="4"/>
        <v>298.10544333654491</v>
      </c>
      <c r="K8" s="155">
        <f t="shared" si="4"/>
        <v>274.96088667308982</v>
      </c>
      <c r="L8" s="155">
        <f t="shared" si="4"/>
        <v>251.81633000963478</v>
      </c>
      <c r="M8" s="155">
        <f t="shared" si="4"/>
        <v>228.67177334617975</v>
      </c>
      <c r="N8" s="155">
        <f t="shared" si="4"/>
        <v>205.52721668272468</v>
      </c>
      <c r="O8" s="155">
        <f t="shared" si="4"/>
        <v>182.38266001926959</v>
      </c>
      <c r="P8" s="155">
        <f t="shared" si="4"/>
        <v>159.23810335581453</v>
      </c>
      <c r="Q8" s="155">
        <f t="shared" si="4"/>
        <v>132.25729669235952</v>
      </c>
      <c r="R8" s="155">
        <f t="shared" si="4"/>
        <v>268.79604669235948</v>
      </c>
      <c r="S8" s="155">
        <f t="shared" si="4"/>
        <v>241.81524002890444</v>
      </c>
      <c r="T8" s="155">
        <f t="shared" si="4"/>
        <v>214.83443336544943</v>
      </c>
      <c r="U8" s="155">
        <f t="shared" si="4"/>
        <v>187.85362670199436</v>
      </c>
      <c r="V8" s="155">
        <f t="shared" si="4"/>
        <v>160.87282003853934</v>
      </c>
      <c r="W8" s="155">
        <f t="shared" si="4"/>
        <v>133.89201337508428</v>
      </c>
      <c r="X8" s="155">
        <f t="shared" si="4"/>
        <v>106.91120671162928</v>
      </c>
      <c r="Y8" s="155">
        <f t="shared" si="4"/>
        <v>79.930400048174249</v>
      </c>
      <c r="Z8" s="155">
        <f t="shared" si="4"/>
        <v>64.136995933847174</v>
      </c>
      <c r="AA8" s="155">
        <f t="shared" si="4"/>
        <v>63.866057826551099</v>
      </c>
      <c r="AB8" s="155">
        <f t="shared" si="4"/>
        <v>63.592410338182049</v>
      </c>
      <c r="AC8" s="155">
        <f t="shared" si="4"/>
        <v>63.276512999929338</v>
      </c>
      <c r="AD8" s="155">
        <f t="shared" si="4"/>
        <v>194.89043849985865</v>
      </c>
      <c r="AE8" s="155">
        <f t="shared" si="4"/>
        <v>162.98480733633289</v>
      </c>
      <c r="AF8" s="155">
        <f t="shared" si="4"/>
        <v>131.07917617280719</v>
      </c>
      <c r="AG8" s="155">
        <f t="shared" si="4"/>
        <v>99.173545009281526</v>
      </c>
      <c r="AH8" s="155">
        <f t="shared" si="4"/>
        <v>67.267913845755828</v>
      </c>
      <c r="AI8" s="155">
        <f t="shared" si="4"/>
        <v>62.997370696752341</v>
      </c>
      <c r="AJ8" s="155">
        <f t="shared" si="4"/>
        <v>62.67552296208531</v>
      </c>
      <c r="AK8" s="155">
        <f t="shared" si="4"/>
        <v>62.350456750071615</v>
      </c>
      <c r="AL8" s="155">
        <f t="shared" si="4"/>
        <v>62.022139875937782</v>
      </c>
      <c r="AM8" s="155">
        <f t="shared" si="4"/>
        <v>61.690539833062601</v>
      </c>
      <c r="AN8" s="155">
        <f t="shared" si="4"/>
        <v>61.355623789758667</v>
      </c>
      <c r="AO8" s="155">
        <f t="shared" si="4"/>
        <v>60.976659809771704</v>
      </c>
      <c r="AP8" s="155">
        <f t="shared" si="4"/>
        <v>186.22085449454335</v>
      </c>
      <c r="AQ8" s="155">
        <f t="shared" si="4"/>
        <v>147.94549251586005</v>
      </c>
      <c r="AR8" s="155">
        <f t="shared" si="4"/>
        <v>109.67013053717672</v>
      </c>
      <c r="AS8" s="155">
        <f t="shared" si="4"/>
        <v>71.394768558493368</v>
      </c>
      <c r="AT8" s="155">
        <f t="shared" si="4"/>
        <v>60.698087277472084</v>
      </c>
      <c r="AU8" s="155">
        <f t="shared" si="4"/>
        <v>60.312547932362278</v>
      </c>
      <c r="AV8" s="155">
        <f t="shared" si="4"/>
        <v>59.92315319380134</v>
      </c>
      <c r="AW8" s="155">
        <f t="shared" si="4"/>
        <v>59.529864507854796</v>
      </c>
      <c r="AX8" s="155">
        <f t="shared" si="4"/>
        <v>59.132642935048807</v>
      </c>
      <c r="AY8" s="155">
        <f t="shared" si="4"/>
        <v>58.731449146514734</v>
      </c>
      <c r="AZ8" s="155">
        <f t="shared" si="4"/>
        <v>58.326243420095338</v>
      </c>
      <c r="BA8" s="155">
        <f t="shared" si="4"/>
        <v>57.875065896874233</v>
      </c>
      <c r="BB8" s="155">
        <f t="shared" si="4"/>
        <v>175.82569271499841</v>
      </c>
      <c r="BC8" s="155">
        <f t="shared" si="4"/>
        <v>130.25676286966757</v>
      </c>
      <c r="BD8" s="155">
        <f t="shared" si="4"/>
        <v>84.687833024336754</v>
      </c>
      <c r="BE8" s="155">
        <f t="shared" si="4"/>
        <v>57.687504269695552</v>
      </c>
      <c r="BF8" s="155">
        <f t="shared" si="4"/>
        <v>57.229939354970455</v>
      </c>
      <c r="BG8" s="155">
        <f t="shared" si="4"/>
        <v>56.767798791098116</v>
      </c>
      <c r="BH8" s="155">
        <f t="shared" si="4"/>
        <v>56.301036821587033</v>
      </c>
      <c r="BI8" s="155">
        <f t="shared" si="4"/>
        <v>55.829607232380866</v>
      </c>
      <c r="BJ8" s="155">
        <f t="shared" si="4"/>
        <v>55.353463347282613</v>
      </c>
      <c r="BK8" s="155">
        <f t="shared" si="4"/>
        <v>54.872558023333383</v>
      </c>
      <c r="BL8" s="155">
        <f t="shared" si="4"/>
        <v>54.386843646144669</v>
      </c>
      <c r="BM8" s="155">
        <f t="shared" si="4"/>
        <v>53.853094793460443</v>
      </c>
      <c r="BN8" s="155">
        <f t="shared" si="4"/>
        <v>163.46401733580834</v>
      </c>
      <c r="BO8" s="155">
        <f t="shared" si="4"/>
        <v>109.55538321470124</v>
      </c>
      <c r="BP8" s="155">
        <f t="shared" si="4"/>
        <v>55.646749093594195</v>
      </c>
      <c r="BQ8" s="155">
        <f t="shared" si="4"/>
        <v>53.331944995250709</v>
      </c>
      <c r="BR8" s="155">
        <f t="shared" ref="BR8:CJ8" si="5">BR7+BQ8-BQ9</f>
        <v>52.787647156057531</v>
      </c>
      <c r="BS8" s="155">
        <f t="shared" si="5"/>
        <v>52.237906338472442</v>
      </c>
      <c r="BT8" s="155">
        <f t="shared" si="5"/>
        <v>51.682668112711497</v>
      </c>
      <c r="BU8" s="155">
        <f t="shared" si="5"/>
        <v>51.121877504692932</v>
      </c>
      <c r="BV8" s="155">
        <f t="shared" si="5"/>
        <v>50.555478990594182</v>
      </c>
      <c r="BW8" s="155">
        <f t="shared" si="5"/>
        <v>49.983416491354447</v>
      </c>
      <c r="BX8" s="155">
        <f t="shared" si="5"/>
        <v>49.40563336712232</v>
      </c>
      <c r="BY8" s="155">
        <f t="shared" si="5"/>
        <v>48.777599759972546</v>
      </c>
      <c r="BZ8" s="155">
        <f t="shared" si="5"/>
        <v>148.86576210129917</v>
      </c>
      <c r="CA8" s="155">
        <f t="shared" si="5"/>
        <v>85.434367779170771</v>
      </c>
      <c r="CB8" s="155">
        <f t="shared" si="5"/>
        <v>48.509853496943236</v>
      </c>
      <c r="CC8" s="155">
        <f t="shared" si="5"/>
        <v>47.872862091091662</v>
      </c>
      <c r="CD8" s="155">
        <f t="shared" si="5"/>
        <v>47.229500771181563</v>
      </c>
      <c r="CE8" s="155">
        <f t="shared" si="5"/>
        <v>46.579705838072371</v>
      </c>
      <c r="CF8" s="155">
        <f t="shared" si="5"/>
        <v>45.923412955632088</v>
      </c>
      <c r="CG8" s="155">
        <f t="shared" si="5"/>
        <v>45.260557144367397</v>
      </c>
      <c r="CH8" s="155">
        <f t="shared" si="5"/>
        <v>44.591072774990067</v>
      </c>
      <c r="CI8" s="155">
        <f t="shared" si="5"/>
        <v>43.914893561918944</v>
      </c>
      <c r="CJ8" s="155">
        <f t="shared" si="5"/>
        <v>43.231952556717133</v>
      </c>
      <c r="CK8" s="155"/>
      <c r="CL8" s="155"/>
      <c r="CM8" s="155"/>
      <c r="CN8" s="155"/>
      <c r="CO8" s="155"/>
      <c r="CP8" s="155"/>
      <c r="CQ8" s="155"/>
      <c r="CR8" s="155"/>
      <c r="CS8" s="155"/>
      <c r="CT8" s="155"/>
      <c r="CU8" s="155"/>
      <c r="CV8" s="155"/>
      <c r="CW8" s="155"/>
      <c r="CX8" s="155"/>
      <c r="CY8" s="155"/>
      <c r="CZ8" s="155"/>
      <c r="DA8" s="155"/>
      <c r="DB8" s="155"/>
      <c r="DC8" s="155"/>
      <c r="DD8" s="155"/>
      <c r="DE8" s="155"/>
      <c r="DF8" s="155"/>
      <c r="DG8" s="155"/>
      <c r="DH8" s="155"/>
      <c r="DI8" s="155"/>
      <c r="DJ8" s="155"/>
      <c r="DK8" s="155"/>
      <c r="DL8" s="155"/>
      <c r="DM8" s="155"/>
      <c r="DN8" s="155"/>
      <c r="DO8" s="155"/>
      <c r="DP8" s="155"/>
      <c r="DQ8" s="155"/>
      <c r="DR8" s="155"/>
      <c r="DS8" s="155"/>
      <c r="DT8" s="155"/>
    </row>
    <row r="9" spans="1:256" x14ac:dyDescent="0.15">
      <c r="A9" s="47" t="str">
        <f>'Investor Assumptions'!$B$12&amp; " Preferred Return Paid"</f>
        <v>Albert Preferred Return Paid</v>
      </c>
      <c r="E9" s="154">
        <f t="shared" ref="E9:AJ9" si="6">IF(SUM(E$8,E$16,E$24,E$32,E$40)&gt;0,MIN(E8,E8/SUM(E$8,E$16,E$24,E$32,E$40)*E$4),0)</f>
        <v>0</v>
      </c>
      <c r="F9" s="155">
        <f t="shared" si="6"/>
        <v>0</v>
      </c>
      <c r="G9" s="155">
        <f t="shared" si="6"/>
        <v>0</v>
      </c>
      <c r="H9" s="155">
        <f t="shared" si="6"/>
        <v>0</v>
      </c>
      <c r="I9" s="155">
        <f t="shared" si="6"/>
        <v>87.394556663455035</v>
      </c>
      <c r="J9" s="155">
        <f t="shared" si="6"/>
        <v>87.394556663455063</v>
      </c>
      <c r="K9" s="155">
        <f t="shared" si="6"/>
        <v>87.394556663455035</v>
      </c>
      <c r="L9" s="155">
        <f t="shared" si="6"/>
        <v>87.394556663455049</v>
      </c>
      <c r="M9" s="155">
        <f t="shared" si="6"/>
        <v>87.394556663455063</v>
      </c>
      <c r="N9" s="155">
        <f t="shared" si="6"/>
        <v>87.394556663455063</v>
      </c>
      <c r="O9" s="155">
        <f t="shared" si="6"/>
        <v>87.39455666345502</v>
      </c>
      <c r="P9" s="155">
        <f t="shared" si="6"/>
        <v>91.230806663455013</v>
      </c>
      <c r="Q9" s="155">
        <f t="shared" si="6"/>
        <v>-72.288749999999979</v>
      </c>
      <c r="R9" s="155">
        <f t="shared" si="6"/>
        <v>91.230806663455027</v>
      </c>
      <c r="S9" s="155">
        <f t="shared" si="6"/>
        <v>91.230806663455013</v>
      </c>
      <c r="T9" s="155">
        <f t="shared" si="6"/>
        <v>91.230806663455027</v>
      </c>
      <c r="U9" s="155">
        <f t="shared" si="6"/>
        <v>91.230806663455013</v>
      </c>
      <c r="V9" s="155">
        <f t="shared" si="6"/>
        <v>91.230806663455027</v>
      </c>
      <c r="W9" s="155">
        <f t="shared" si="6"/>
        <v>91.230806663454999</v>
      </c>
      <c r="X9" s="155">
        <f t="shared" si="6"/>
        <v>91.230806663455013</v>
      </c>
      <c r="Y9" s="155">
        <f t="shared" si="6"/>
        <v>79.930400048174249</v>
      </c>
      <c r="Z9" s="155">
        <f t="shared" si="6"/>
        <v>64.136995933847174</v>
      </c>
      <c r="AA9" s="155">
        <f t="shared" si="6"/>
        <v>63.866057826551099</v>
      </c>
      <c r="AB9" s="155">
        <f t="shared" si="6"/>
        <v>63.592410338182049</v>
      </c>
      <c r="AC9" s="155">
        <f t="shared" si="6"/>
        <v>-68.337412499999971</v>
      </c>
      <c r="AD9" s="155">
        <f t="shared" si="6"/>
        <v>95.18214416345505</v>
      </c>
      <c r="AE9" s="155">
        <f t="shared" si="6"/>
        <v>95.182144163455021</v>
      </c>
      <c r="AF9" s="155">
        <f t="shared" si="6"/>
        <v>95.182144163455007</v>
      </c>
      <c r="AG9" s="155">
        <f t="shared" si="6"/>
        <v>95.182144163455035</v>
      </c>
      <c r="AH9" s="155">
        <f t="shared" si="6"/>
        <v>67.267913845755828</v>
      </c>
      <c r="AI9" s="155">
        <f t="shared" si="6"/>
        <v>62.997370696752341</v>
      </c>
      <c r="AJ9" s="155">
        <f t="shared" si="6"/>
        <v>62.67552296208531</v>
      </c>
      <c r="AK9" s="155">
        <f t="shared" ref="AK9:BP9" si="7">IF(SUM(AK$8,AK$16,AK$24,AK$32,AK$40)&gt;0,MIN(AK8,AK8/SUM(AK$8,AK$16,AK$24,AK$32,AK$40)*AK$4),0)</f>
        <v>62.350456750071615</v>
      </c>
      <c r="AL9" s="155">
        <f t="shared" si="7"/>
        <v>62.022139875937782</v>
      </c>
      <c r="AM9" s="155">
        <f t="shared" si="7"/>
        <v>61.690539833062601</v>
      </c>
      <c r="AN9" s="155">
        <f t="shared" si="7"/>
        <v>61.355623789758667</v>
      </c>
      <c r="AO9" s="155">
        <f t="shared" si="7"/>
        <v>-64.267534874999953</v>
      </c>
      <c r="AP9" s="155">
        <f t="shared" si="7"/>
        <v>99.252021788455025</v>
      </c>
      <c r="AQ9" s="155">
        <f t="shared" si="7"/>
        <v>99.252021788455053</v>
      </c>
      <c r="AR9" s="155">
        <f t="shared" si="7"/>
        <v>99.252021788455053</v>
      </c>
      <c r="AS9" s="155">
        <f t="shared" si="7"/>
        <v>71.394768558493368</v>
      </c>
      <c r="AT9" s="155">
        <f t="shared" si="7"/>
        <v>60.698087277472084</v>
      </c>
      <c r="AU9" s="155">
        <f t="shared" si="7"/>
        <v>60.312547932362278</v>
      </c>
      <c r="AV9" s="155">
        <f t="shared" si="7"/>
        <v>59.92315319380134</v>
      </c>
      <c r="AW9" s="155">
        <f t="shared" si="7"/>
        <v>59.529864507854796</v>
      </c>
      <c r="AX9" s="155">
        <f t="shared" si="7"/>
        <v>59.132642935048807</v>
      </c>
      <c r="AY9" s="155">
        <f t="shared" si="7"/>
        <v>58.731449146514734</v>
      </c>
      <c r="AZ9" s="155">
        <f t="shared" si="7"/>
        <v>58.326243420095338</v>
      </c>
      <c r="BA9" s="155">
        <f t="shared" si="7"/>
        <v>-60.075560921249938</v>
      </c>
      <c r="BB9" s="155">
        <f t="shared" si="7"/>
        <v>103.44399574220508</v>
      </c>
      <c r="BC9" s="155">
        <f t="shared" si="7"/>
        <v>103.44399574220506</v>
      </c>
      <c r="BD9" s="155">
        <f t="shared" si="7"/>
        <v>84.687833024336754</v>
      </c>
      <c r="BE9" s="155">
        <f t="shared" si="7"/>
        <v>57.687504269695552</v>
      </c>
      <c r="BF9" s="155">
        <f t="shared" si="7"/>
        <v>57.229939354970455</v>
      </c>
      <c r="BG9" s="155">
        <f t="shared" si="7"/>
        <v>56.767798791098116</v>
      </c>
      <c r="BH9" s="155">
        <f t="shared" si="7"/>
        <v>56.301036821587033</v>
      </c>
      <c r="BI9" s="155">
        <f t="shared" si="7"/>
        <v>55.829607232380866</v>
      </c>
      <c r="BJ9" s="155">
        <f t="shared" si="7"/>
        <v>55.353463347282613</v>
      </c>
      <c r="BK9" s="155">
        <f t="shared" si="7"/>
        <v>54.872558023333383</v>
      </c>
      <c r="BL9" s="155">
        <f t="shared" si="7"/>
        <v>54.386843646144669</v>
      </c>
      <c r="BM9" s="155">
        <f t="shared" si="7"/>
        <v>-55.757827748887458</v>
      </c>
      <c r="BN9" s="155">
        <f t="shared" si="7"/>
        <v>107.76172891456753</v>
      </c>
      <c r="BO9" s="155">
        <f t="shared" si="7"/>
        <v>107.7617289145675</v>
      </c>
      <c r="BP9" s="155">
        <f t="shared" si="7"/>
        <v>55.646749093594195</v>
      </c>
      <c r="BQ9" s="155">
        <f t="shared" ref="BQ9:CJ9" si="8">IF(SUM(BQ$8,BQ$16,BQ$24,BQ$32,BQ$40)&gt;0,MIN(BQ8,BQ8/SUM(BQ$8,BQ$16,BQ$24,BQ$32,BQ$40)*BQ$4),0)</f>
        <v>53.331944995250709</v>
      </c>
      <c r="BR9" s="155">
        <f t="shared" si="8"/>
        <v>52.787647156057531</v>
      </c>
      <c r="BS9" s="155">
        <f t="shared" si="8"/>
        <v>52.237906338472442</v>
      </c>
      <c r="BT9" s="155">
        <f t="shared" si="8"/>
        <v>51.682668112711497</v>
      </c>
      <c r="BU9" s="155">
        <f t="shared" si="8"/>
        <v>51.121877504692932</v>
      </c>
      <c r="BV9" s="155">
        <f t="shared" si="8"/>
        <v>50.555478990594182</v>
      </c>
      <c r="BW9" s="155">
        <f t="shared" si="8"/>
        <v>49.983416491354447</v>
      </c>
      <c r="BX9" s="155">
        <f t="shared" si="8"/>
        <v>49.40563336712232</v>
      </c>
      <c r="BY9" s="155">
        <f t="shared" si="8"/>
        <v>-51.31056258135407</v>
      </c>
      <c r="BZ9" s="155">
        <f t="shared" si="8"/>
        <v>112.20899408210093</v>
      </c>
      <c r="CA9" s="155">
        <f t="shared" si="8"/>
        <v>85.434367779170771</v>
      </c>
      <c r="CB9" s="155">
        <f t="shared" si="8"/>
        <v>48.509853496943236</v>
      </c>
      <c r="CC9" s="155">
        <f t="shared" si="8"/>
        <v>47.872862091091662</v>
      </c>
      <c r="CD9" s="155">
        <f t="shared" si="8"/>
        <v>47.229500771181563</v>
      </c>
      <c r="CE9" s="155">
        <f t="shared" si="8"/>
        <v>46.579705838072371</v>
      </c>
      <c r="CF9" s="155">
        <f t="shared" si="8"/>
        <v>45.923412955632088</v>
      </c>
      <c r="CG9" s="155">
        <f t="shared" si="8"/>
        <v>45.260557144367397</v>
      </c>
      <c r="CH9" s="155">
        <f t="shared" si="8"/>
        <v>44.591072774990067</v>
      </c>
      <c r="CI9" s="155">
        <f t="shared" si="8"/>
        <v>43.914893561918944</v>
      </c>
      <c r="CJ9" s="155">
        <f t="shared" si="8"/>
        <v>43.231952556717133</v>
      </c>
      <c r="CK9" s="155"/>
      <c r="CL9" s="155"/>
      <c r="CM9" s="155"/>
      <c r="CN9" s="155"/>
      <c r="CO9" s="155"/>
      <c r="CP9" s="155"/>
      <c r="CQ9" s="155"/>
      <c r="CR9" s="155"/>
      <c r="CS9" s="155"/>
      <c r="CT9" s="155"/>
      <c r="CU9" s="155"/>
      <c r="CV9" s="155"/>
      <c r="CW9" s="155"/>
      <c r="CX9" s="155"/>
      <c r="CY9" s="155"/>
      <c r="CZ9" s="155"/>
      <c r="DA9" s="155"/>
      <c r="DB9" s="155"/>
      <c r="DC9" s="155"/>
      <c r="DD9" s="155"/>
      <c r="DE9" s="155"/>
      <c r="DF9" s="155"/>
      <c r="DG9" s="155"/>
      <c r="DH9" s="155"/>
      <c r="DI9" s="155"/>
      <c r="DJ9" s="155"/>
      <c r="DK9" s="155"/>
      <c r="DL9" s="155"/>
      <c r="DM9" s="155"/>
      <c r="DN9" s="155"/>
      <c r="DO9" s="155"/>
      <c r="DP9" s="155"/>
      <c r="DQ9" s="155"/>
      <c r="DR9" s="155"/>
      <c r="DS9" s="155"/>
      <c r="DT9" s="155"/>
    </row>
    <row r="10" spans="1:256" x14ac:dyDescent="0.15">
      <c r="A10" s="47" t="str">
        <f>'Investor Assumptions'!$B$12&amp; " Equity Repaid"</f>
        <v>Albert Equity Repaid</v>
      </c>
      <c r="E10" s="154">
        <f>IF(SUM(E$6,E$14,E$22,E$30,E$38)&gt;0,MIN(E6,E6/SUM(E$6,E$14,E$22,E$30,E$38)*(E$4-SUM(E$9,E$17,E$25,E$33,E$41))),0)</f>
        <v>0</v>
      </c>
      <c r="F10" s="155">
        <f t="shared" ref="F10:BQ10" si="9">IF(SUM(F$6,F$14,F$22,F$30,F$38)&gt;0,MIN(F6,F6/SUM(F$6,F$14,F$22,F$30,F$38)*(F$4-SUM(F$9,F$17,F$25,F$33,F$41))),0)</f>
        <v>0</v>
      </c>
      <c r="G10" s="155">
        <f t="shared" si="9"/>
        <v>0</v>
      </c>
      <c r="H10" s="155">
        <f t="shared" si="9"/>
        <v>0</v>
      </c>
      <c r="I10" s="155">
        <f t="shared" si="9"/>
        <v>1.13686837721616E-14</v>
      </c>
      <c r="J10" s="155">
        <f t="shared" si="9"/>
        <v>0</v>
      </c>
      <c r="K10" s="155">
        <f t="shared" si="9"/>
        <v>-1.13686837721616E-14</v>
      </c>
      <c r="L10" s="155">
        <f t="shared" si="9"/>
        <v>0</v>
      </c>
      <c r="M10" s="155">
        <f t="shared" si="9"/>
        <v>0</v>
      </c>
      <c r="N10" s="155">
        <f t="shared" si="9"/>
        <v>0</v>
      </c>
      <c r="O10" s="155">
        <f t="shared" si="9"/>
        <v>0</v>
      </c>
      <c r="P10" s="155">
        <f t="shared" si="9"/>
        <v>1.13686837721616E-14</v>
      </c>
      <c r="Q10" s="155">
        <f t="shared" si="9"/>
        <v>0</v>
      </c>
      <c r="R10" s="155">
        <f t="shared" si="9"/>
        <v>1.13686837721616E-14</v>
      </c>
      <c r="S10" s="155">
        <f t="shared" si="9"/>
        <v>1.13686837721616E-14</v>
      </c>
      <c r="T10" s="155">
        <f t="shared" si="9"/>
        <v>1.13686837721616E-14</v>
      </c>
      <c r="U10" s="155">
        <f t="shared" si="9"/>
        <v>2.2737367544323201E-14</v>
      </c>
      <c r="V10" s="155">
        <f t="shared" si="9"/>
        <v>1.13686837721616E-14</v>
      </c>
      <c r="W10" s="155">
        <f t="shared" si="9"/>
        <v>1.13686837721616E-14</v>
      </c>
      <c r="X10" s="155">
        <f t="shared" si="9"/>
        <v>2.2737367544323201E-14</v>
      </c>
      <c r="Y10" s="155">
        <f t="shared" si="9"/>
        <v>11.300406615280778</v>
      </c>
      <c r="Z10" s="155">
        <f t="shared" si="9"/>
        <v>27.093810729607856</v>
      </c>
      <c r="AA10" s="155">
        <f t="shared" si="9"/>
        <v>27.364748836903953</v>
      </c>
      <c r="AB10" s="155">
        <f t="shared" si="9"/>
        <v>31.589733825272969</v>
      </c>
      <c r="AC10" s="155">
        <f t="shared" si="9"/>
        <v>0</v>
      </c>
      <c r="AD10" s="155">
        <f t="shared" si="9"/>
        <v>-2.2737367544323198E-14</v>
      </c>
      <c r="AE10" s="155">
        <f t="shared" si="9"/>
        <v>1.1368683772161599E-14</v>
      </c>
      <c r="AF10" s="155">
        <f t="shared" si="9"/>
        <v>-2.2737367544323198E-14</v>
      </c>
      <c r="AG10" s="155">
        <f t="shared" si="9"/>
        <v>0</v>
      </c>
      <c r="AH10" s="155">
        <f t="shared" si="9"/>
        <v>27.914230317699197</v>
      </c>
      <c r="AI10" s="155">
        <f t="shared" si="9"/>
        <v>32.184773466702701</v>
      </c>
      <c r="AJ10" s="155">
        <f t="shared" si="9"/>
        <v>32.506621201369704</v>
      </c>
      <c r="AK10" s="155">
        <f t="shared" si="9"/>
        <v>32.831687413383413</v>
      </c>
      <c r="AL10" s="155">
        <f t="shared" si="9"/>
        <v>33.160004287517253</v>
      </c>
      <c r="AM10" s="155">
        <f t="shared" si="9"/>
        <v>33.491604330392434</v>
      </c>
      <c r="AN10" s="155">
        <f t="shared" si="9"/>
        <v>37.896397998696379</v>
      </c>
      <c r="AO10" s="155">
        <f t="shared" si="9"/>
        <v>1.13686837721616E-14</v>
      </c>
      <c r="AP10" s="155">
        <f t="shared" si="9"/>
        <v>2.2737367544323201E-14</v>
      </c>
      <c r="AQ10" s="155">
        <f t="shared" si="9"/>
        <v>-2.2737367544323201E-14</v>
      </c>
      <c r="AR10" s="155">
        <f t="shared" si="9"/>
        <v>1.13686837721616E-14</v>
      </c>
      <c r="AS10" s="155">
        <f t="shared" si="9"/>
        <v>27.857253229961675</v>
      </c>
      <c r="AT10" s="155">
        <f t="shared" si="9"/>
        <v>38.553934510982955</v>
      </c>
      <c r="AU10" s="155">
        <f t="shared" si="9"/>
        <v>38.939473856092775</v>
      </c>
      <c r="AV10" s="155">
        <f t="shared" si="9"/>
        <v>39.328868594653713</v>
      </c>
      <c r="AW10" s="155">
        <f t="shared" si="9"/>
        <v>39.722157280600243</v>
      </c>
      <c r="AX10" s="155">
        <f t="shared" si="9"/>
        <v>40.119378853406253</v>
      </c>
      <c r="AY10" s="155">
        <f t="shared" si="9"/>
        <v>40.520572641940305</v>
      </c>
      <c r="AZ10" s="155">
        <f t="shared" si="9"/>
        <v>45.117752322109737</v>
      </c>
      <c r="BA10" s="155">
        <f t="shared" si="9"/>
        <v>1.13686837721616E-14</v>
      </c>
      <c r="BB10" s="155">
        <f t="shared" si="9"/>
        <v>2.2737367544323201E-14</v>
      </c>
      <c r="BC10" s="155">
        <f t="shared" si="9"/>
        <v>0</v>
      </c>
      <c r="BD10" s="155">
        <f t="shared" si="9"/>
        <v>18.756162717868342</v>
      </c>
      <c r="BE10" s="155">
        <f t="shared" si="9"/>
        <v>45.756491472509524</v>
      </c>
      <c r="BF10" s="155">
        <f t="shared" si="9"/>
        <v>46.214056387234606</v>
      </c>
      <c r="BG10" s="155">
        <f t="shared" si="9"/>
        <v>46.676196951106945</v>
      </c>
      <c r="BH10" s="155">
        <f t="shared" si="9"/>
        <v>47.142958920618021</v>
      </c>
      <c r="BI10" s="155">
        <f t="shared" si="9"/>
        <v>47.614388509824188</v>
      </c>
      <c r="BJ10" s="155">
        <f t="shared" si="9"/>
        <v>48.090532394922434</v>
      </c>
      <c r="BK10" s="155">
        <f t="shared" si="9"/>
        <v>48.571437718871678</v>
      </c>
      <c r="BL10" s="155">
        <f t="shared" si="9"/>
        <v>53.374885268422844</v>
      </c>
      <c r="BM10" s="155">
        <f t="shared" si="9"/>
        <v>0</v>
      </c>
      <c r="BN10" s="155">
        <f t="shared" si="9"/>
        <v>0</v>
      </c>
      <c r="BO10" s="155">
        <f t="shared" si="9"/>
        <v>0</v>
      </c>
      <c r="BP10" s="155">
        <f t="shared" si="9"/>
        <v>52.114979820973346</v>
      </c>
      <c r="BQ10" s="155">
        <f t="shared" si="9"/>
        <v>54.429783919316833</v>
      </c>
      <c r="BR10" s="155">
        <f>IF(SUM(BR$6,BR$14,BR$22,BR$30,BR$38)&gt;0,MIN(BR6,BR6/SUM(BR$6,BR$14,BR$22,BR$30,BR$38)*(BR$4-SUM(BR$9,BR$17,BR$25,BR$33,BR$41))),0)</f>
        <v>54.974081758509989</v>
      </c>
      <c r="BS10" s="155">
        <f>IF(SUM(BS$6,BS$14,BS$22,BS$30,BS$38)&gt;0,MIN(BS6,BS6/SUM(BS$6,BS$14,BS$22,BS$30,BS$38)*(BS$4-SUM(BS$9,BS$17,BS$25,BS$33,BS$41))),0)</f>
        <v>55.523822576095071</v>
      </c>
      <c r="BT10" s="155">
        <f>IF(SUM(BT$6,BT$14,BT$22,BT$30,BT$38)&gt;0,MIN(BT6,BT6/SUM(BT$6,BT$14,BT$22,BT$30,BT$38)*(BT$4-SUM(BT$9,BT$17,BT$25,BT$33,BT$41))),0)</f>
        <v>56.079060801856023</v>
      </c>
      <c r="BU10" s="155">
        <f t="shared" ref="BU10:CI10" si="10">IF(SUM(BU$6,BU$14,BU$22,BU$30,BU$38)&gt;0,MIN(BU6,BU6/SUM(BU$6,BU$14,BU$22,BU$30,BU$38)*(BU$4-SUM(BU$9,BU$17,BU$25,BU$33,BU$41))),0)</f>
        <v>56.639851409874574</v>
      </c>
      <c r="BV10" s="155">
        <f t="shared" si="10"/>
        <v>57.206249923973346</v>
      </c>
      <c r="BW10" s="155">
        <f t="shared" si="10"/>
        <v>57.778312423213066</v>
      </c>
      <c r="BX10" s="155">
        <f t="shared" si="10"/>
        <v>62.803360714978595</v>
      </c>
      <c r="BY10" s="155">
        <f t="shared" si="10"/>
        <v>0</v>
      </c>
      <c r="BZ10" s="155">
        <f t="shared" si="10"/>
        <v>0</v>
      </c>
      <c r="CA10" s="155">
        <f t="shared" si="10"/>
        <v>26.774626302930141</v>
      </c>
      <c r="CB10" s="155">
        <f t="shared" si="10"/>
        <v>63.699140585157693</v>
      </c>
      <c r="CC10" s="155">
        <f t="shared" si="10"/>
        <v>64.336131991009296</v>
      </c>
      <c r="CD10" s="155">
        <f t="shared" si="10"/>
        <v>64.979493310919381</v>
      </c>
      <c r="CE10" s="155">
        <f t="shared" si="10"/>
        <v>65.62928824402853</v>
      </c>
      <c r="CF10" s="155">
        <f t="shared" si="10"/>
        <v>66.285581126468841</v>
      </c>
      <c r="CG10" s="155">
        <f t="shared" si="10"/>
        <v>66.948436937733533</v>
      </c>
      <c r="CH10" s="155">
        <f t="shared" si="10"/>
        <v>67.617921307110876</v>
      </c>
      <c r="CI10" s="155">
        <f t="shared" si="10"/>
        <v>68.294100520181956</v>
      </c>
      <c r="CJ10" s="155">
        <f>IF(SUM(CJ$6,CJ$14,CJ$22,CJ$30,CJ$38)&gt;0,MIN(CJ6,CJ6/SUM(CJ$6,CJ$14,CJ$22,CJ$30,CJ$38)*(CJ$4-SUM(CJ$9,CJ$17,CJ$25,CJ$33,CJ$41))),0)</f>
        <v>4323.1952556717133</v>
      </c>
      <c r="CK10" s="155"/>
      <c r="CL10" s="155"/>
      <c r="CM10" s="155"/>
      <c r="CN10" s="155"/>
      <c r="CO10" s="155"/>
      <c r="CP10" s="155"/>
      <c r="CQ10" s="155"/>
      <c r="CR10" s="155"/>
      <c r="CS10" s="155"/>
      <c r="CT10" s="155"/>
      <c r="CU10" s="155"/>
      <c r="CV10" s="155"/>
      <c r="CW10" s="155"/>
      <c r="CX10" s="155"/>
      <c r="CY10" s="155"/>
      <c r="CZ10" s="155"/>
      <c r="DA10" s="155"/>
      <c r="DB10" s="155"/>
      <c r="DC10" s="155"/>
      <c r="DD10" s="155"/>
      <c r="DE10" s="155"/>
      <c r="DF10" s="155"/>
      <c r="DG10" s="155"/>
      <c r="DH10" s="155"/>
      <c r="DI10" s="155"/>
      <c r="DJ10" s="155"/>
      <c r="DK10" s="155"/>
      <c r="DL10" s="155"/>
      <c r="DM10" s="155"/>
      <c r="DN10" s="155"/>
      <c r="DO10" s="155"/>
      <c r="DP10" s="155"/>
      <c r="DQ10" s="155"/>
      <c r="DR10" s="155"/>
      <c r="DS10" s="155"/>
      <c r="DT10" s="155"/>
    </row>
    <row r="11" spans="1:256" x14ac:dyDescent="0.15">
      <c r="A11" s="47" t="s">
        <v>136</v>
      </c>
      <c r="E11" s="154">
        <f>E9+E10</f>
        <v>0</v>
      </c>
      <c r="F11" s="155">
        <f>E11+F10+F9</f>
        <v>0</v>
      </c>
      <c r="G11" s="155">
        <f t="shared" ref="G11:BR11" si="11">F11+G10+G9</f>
        <v>0</v>
      </c>
      <c r="H11" s="155">
        <f t="shared" si="11"/>
        <v>0</v>
      </c>
      <c r="I11" s="155">
        <f t="shared" si="11"/>
        <v>87.394556663455049</v>
      </c>
      <c r="J11" s="155">
        <f t="shared" si="11"/>
        <v>174.78911332691013</v>
      </c>
      <c r="K11" s="155">
        <f t="shared" si="11"/>
        <v>262.18366999036516</v>
      </c>
      <c r="L11" s="155">
        <f t="shared" si="11"/>
        <v>349.5782266538202</v>
      </c>
      <c r="M11" s="155">
        <f t="shared" si="11"/>
        <v>436.97278331727523</v>
      </c>
      <c r="N11" s="155">
        <f t="shared" si="11"/>
        <v>524.36733998073032</v>
      </c>
      <c r="O11" s="155">
        <f t="shared" si="11"/>
        <v>611.7618966441853</v>
      </c>
      <c r="P11" s="155">
        <f t="shared" si="11"/>
        <v>702.99270330764034</v>
      </c>
      <c r="Q11" s="155">
        <f t="shared" si="11"/>
        <v>630.7039533076404</v>
      </c>
      <c r="R11" s="155">
        <f t="shared" si="11"/>
        <v>721.93475997109545</v>
      </c>
      <c r="S11" s="155">
        <f t="shared" si="11"/>
        <v>813.16556663455049</v>
      </c>
      <c r="T11" s="155">
        <f t="shared" si="11"/>
        <v>904.39637329800553</v>
      </c>
      <c r="U11" s="155">
        <f t="shared" si="11"/>
        <v>995.62717996146057</v>
      </c>
      <c r="V11" s="155">
        <f t="shared" si="11"/>
        <v>1086.8579866249156</v>
      </c>
      <c r="W11" s="155">
        <f t="shared" si="11"/>
        <v>1178.0887932883707</v>
      </c>
      <c r="X11" s="155">
        <f t="shared" si="11"/>
        <v>1269.3195999518257</v>
      </c>
      <c r="Y11" s="155">
        <f t="shared" si="11"/>
        <v>1360.5504066152807</v>
      </c>
      <c r="Z11" s="155">
        <f t="shared" si="11"/>
        <v>1451.7812132787358</v>
      </c>
      <c r="AA11" s="155">
        <f t="shared" si="11"/>
        <v>1543.0120199421908</v>
      </c>
      <c r="AB11" s="155">
        <f t="shared" si="11"/>
        <v>1638.194164105646</v>
      </c>
      <c r="AC11" s="155">
        <f t="shared" si="11"/>
        <v>1569.856751605646</v>
      </c>
      <c r="AD11" s="155">
        <f t="shared" si="11"/>
        <v>1665.0388957691009</v>
      </c>
      <c r="AE11" s="155">
        <f t="shared" si="11"/>
        <v>1760.2210399325559</v>
      </c>
      <c r="AF11" s="155">
        <f t="shared" si="11"/>
        <v>1855.4031840960108</v>
      </c>
      <c r="AG11" s="155">
        <f t="shared" si="11"/>
        <v>1950.5853282594658</v>
      </c>
      <c r="AH11" s="155">
        <f t="shared" si="11"/>
        <v>2045.7674724229207</v>
      </c>
      <c r="AI11" s="155">
        <f t="shared" si="11"/>
        <v>2140.9496165863757</v>
      </c>
      <c r="AJ11" s="155">
        <f t="shared" si="11"/>
        <v>2236.1317607498308</v>
      </c>
      <c r="AK11" s="155">
        <f t="shared" si="11"/>
        <v>2331.313904913286</v>
      </c>
      <c r="AL11" s="155">
        <f t="shared" si="11"/>
        <v>2426.4960490767407</v>
      </c>
      <c r="AM11" s="155">
        <f t="shared" si="11"/>
        <v>2521.6781932401959</v>
      </c>
      <c r="AN11" s="155">
        <f t="shared" si="11"/>
        <v>2620.9302150286512</v>
      </c>
      <c r="AO11" s="155">
        <f t="shared" si="11"/>
        <v>2556.6626801536513</v>
      </c>
      <c r="AP11" s="155">
        <f t="shared" si="11"/>
        <v>2655.9147019421061</v>
      </c>
      <c r="AQ11" s="155">
        <f t="shared" si="11"/>
        <v>2755.166723730561</v>
      </c>
      <c r="AR11" s="155">
        <f t="shared" si="11"/>
        <v>2854.4187455190158</v>
      </c>
      <c r="AS11" s="155">
        <f t="shared" si="11"/>
        <v>2953.6707673074711</v>
      </c>
      <c r="AT11" s="155">
        <f t="shared" si="11"/>
        <v>3052.922789095926</v>
      </c>
      <c r="AU11" s="155">
        <f t="shared" si="11"/>
        <v>3152.1748108843808</v>
      </c>
      <c r="AV11" s="155">
        <f t="shared" si="11"/>
        <v>3251.4268326728356</v>
      </c>
      <c r="AW11" s="155">
        <f t="shared" si="11"/>
        <v>3350.6788544612905</v>
      </c>
      <c r="AX11" s="155">
        <f t="shared" si="11"/>
        <v>3449.9308762497453</v>
      </c>
      <c r="AY11" s="155">
        <f t="shared" si="11"/>
        <v>3549.1828980382006</v>
      </c>
      <c r="AZ11" s="155">
        <f t="shared" si="11"/>
        <v>3652.6268937804057</v>
      </c>
      <c r="BA11" s="155">
        <f t="shared" si="11"/>
        <v>3592.5513328591555</v>
      </c>
      <c r="BB11" s="155">
        <f t="shared" si="11"/>
        <v>3695.9953286013606</v>
      </c>
      <c r="BC11" s="155">
        <f t="shared" si="11"/>
        <v>3799.4393243435657</v>
      </c>
      <c r="BD11" s="155">
        <f t="shared" si="11"/>
        <v>3902.8833200857707</v>
      </c>
      <c r="BE11" s="155">
        <f t="shared" si="11"/>
        <v>4006.3273158279758</v>
      </c>
      <c r="BF11" s="155">
        <f t="shared" si="11"/>
        <v>4109.7713115701808</v>
      </c>
      <c r="BG11" s="155">
        <f t="shared" si="11"/>
        <v>4213.2153073123864</v>
      </c>
      <c r="BH11" s="155">
        <f t="shared" si="11"/>
        <v>4316.6593030545919</v>
      </c>
      <c r="BI11" s="155">
        <f t="shared" si="11"/>
        <v>4420.1032987967974</v>
      </c>
      <c r="BJ11" s="155">
        <f t="shared" si="11"/>
        <v>4523.5472945390029</v>
      </c>
      <c r="BK11" s="155">
        <f t="shared" si="11"/>
        <v>4626.9912902812075</v>
      </c>
      <c r="BL11" s="155">
        <f t="shared" si="11"/>
        <v>4734.7530191957749</v>
      </c>
      <c r="BM11" s="155">
        <f t="shared" si="11"/>
        <v>4678.9951914468875</v>
      </c>
      <c r="BN11" s="155">
        <f t="shared" si="11"/>
        <v>4786.7569203614548</v>
      </c>
      <c r="BO11" s="155">
        <f>BN11+BO10+BO9</f>
        <v>4894.5186492760222</v>
      </c>
      <c r="BP11" s="155">
        <f t="shared" si="11"/>
        <v>5002.2803781905895</v>
      </c>
      <c r="BQ11" s="155">
        <f t="shared" si="11"/>
        <v>5110.0421071051569</v>
      </c>
      <c r="BR11" s="155">
        <f t="shared" si="11"/>
        <v>5217.8038360197243</v>
      </c>
      <c r="BS11" s="155">
        <f t="shared" ref="BS11:CJ11" si="12">BR11+BS10+BS9</f>
        <v>5325.5655649342916</v>
      </c>
      <c r="BT11" s="155">
        <f t="shared" si="12"/>
        <v>5433.327293848859</v>
      </c>
      <c r="BU11" s="155">
        <f t="shared" si="12"/>
        <v>5541.0890227634263</v>
      </c>
      <c r="BV11" s="155">
        <f t="shared" si="12"/>
        <v>5648.8507516779946</v>
      </c>
      <c r="BW11" s="155">
        <f t="shared" si="12"/>
        <v>5756.612480592562</v>
      </c>
      <c r="BX11" s="155">
        <f t="shared" si="12"/>
        <v>5868.8214746746626</v>
      </c>
      <c r="BY11" s="155">
        <f t="shared" si="12"/>
        <v>5817.5109120933084</v>
      </c>
      <c r="BZ11" s="155">
        <f t="shared" si="12"/>
        <v>5929.7199061754091</v>
      </c>
      <c r="CA11" s="155">
        <f t="shared" si="12"/>
        <v>6041.9289002575097</v>
      </c>
      <c r="CB11" s="155">
        <f t="shared" si="12"/>
        <v>6154.1378943396103</v>
      </c>
      <c r="CC11" s="155">
        <f t="shared" si="12"/>
        <v>6266.3468884217109</v>
      </c>
      <c r="CD11" s="155">
        <f t="shared" si="12"/>
        <v>6378.5558825038124</v>
      </c>
      <c r="CE11" s="155">
        <f t="shared" si="12"/>
        <v>6490.764876585913</v>
      </c>
      <c r="CF11" s="155">
        <f t="shared" si="12"/>
        <v>6602.9738706680137</v>
      </c>
      <c r="CG11" s="155">
        <f t="shared" si="12"/>
        <v>6715.1828647501143</v>
      </c>
      <c r="CH11" s="155">
        <f t="shared" si="12"/>
        <v>6827.3918588322149</v>
      </c>
      <c r="CI11" s="155">
        <f t="shared" si="12"/>
        <v>6939.6008529143155</v>
      </c>
      <c r="CJ11" s="155">
        <f t="shared" si="12"/>
        <v>11306.028061142746</v>
      </c>
      <c r="CK11" s="155"/>
      <c r="CL11" s="155"/>
      <c r="CM11" s="155"/>
      <c r="CN11" s="155"/>
      <c r="CO11" s="155"/>
      <c r="CP11" s="155"/>
      <c r="CQ11" s="155"/>
      <c r="CR11" s="155"/>
      <c r="CS11" s="155"/>
      <c r="CT11" s="155"/>
      <c r="CU11" s="155"/>
      <c r="CV11" s="155"/>
      <c r="CW11" s="155"/>
      <c r="CX11" s="155"/>
      <c r="CY11" s="155"/>
      <c r="CZ11" s="155"/>
      <c r="DA11" s="155"/>
      <c r="DB11" s="155"/>
      <c r="DC11" s="155"/>
      <c r="DD11" s="155"/>
      <c r="DE11" s="155"/>
      <c r="DF11" s="155"/>
      <c r="DG11" s="155"/>
      <c r="DH11" s="155"/>
      <c r="DI11" s="155"/>
      <c r="DJ11" s="155"/>
      <c r="DK11" s="155"/>
      <c r="DL11" s="155"/>
      <c r="DM11" s="155"/>
      <c r="DN11" s="155"/>
      <c r="DO11" s="155"/>
      <c r="DP11" s="155"/>
      <c r="DQ11" s="155"/>
      <c r="DR11" s="155"/>
      <c r="DS11" s="155"/>
      <c r="DT11" s="155"/>
    </row>
    <row r="12" spans="1:256" x14ac:dyDescent="0.15">
      <c r="A12" s="47" t="s">
        <v>132</v>
      </c>
      <c r="B12" s="55">
        <f>MAX(E12:CJ12)</f>
        <v>79</v>
      </c>
      <c r="E12" s="154">
        <f>IF(AND(E11&gt;$C6, SUM($C$12:C12)=0),E$2,0)</f>
        <v>0</v>
      </c>
      <c r="F12" s="155">
        <f>IF(AND(F11&gt;$C6, SUM($C$12:E12)=0),F$2,0)</f>
        <v>0</v>
      </c>
      <c r="G12" s="155">
        <f>IF(AND(G11&gt;$C6, SUM($C$12:F12)=0),G$2,0)</f>
        <v>0</v>
      </c>
      <c r="H12" s="155">
        <f>IF(AND(H11&gt;$C6, SUM($C$12:G12)=0),H$2,0)</f>
        <v>0</v>
      </c>
      <c r="I12" s="155">
        <f>IF(AND(I11&gt;$C6, SUM($C$12:H12)=0),I$2,0)</f>
        <v>0</v>
      </c>
      <c r="J12" s="155">
        <f>IF(AND(J11&gt;$C6, SUM($C$12:I12)=0),J$2,0)</f>
        <v>0</v>
      </c>
      <c r="K12" s="155">
        <f>IF(AND(K11&gt;$C6, SUM($C$12:J12)=0),K$2,0)</f>
        <v>0</v>
      </c>
      <c r="L12" s="155">
        <f>IF(AND(L11&gt;$C6, SUM($C$12:K12)=0),L$2,0)</f>
        <v>0</v>
      </c>
      <c r="M12" s="155">
        <f>IF(AND(M11&gt;$C6, SUM($C$12:L12)=0),M$2,0)</f>
        <v>0</v>
      </c>
      <c r="N12" s="155">
        <f>IF(AND(N11&gt;$C6, SUM($C$12:M12)=0),N$2,0)</f>
        <v>0</v>
      </c>
      <c r="O12" s="155">
        <f>IF(AND(O11&gt;$C6, SUM($C$12:N12)=0),O$2,0)</f>
        <v>0</v>
      </c>
      <c r="P12" s="155">
        <f>IF(AND(P11&gt;$C6, SUM($C$12:O12)=0),P$2,0)</f>
        <v>0</v>
      </c>
      <c r="Q12" s="155">
        <f>IF(AND(Q11&gt;$C6, SUM($C$12:P12)=0),Q$2,0)</f>
        <v>0</v>
      </c>
      <c r="R12" s="155">
        <f>IF(AND(R11&gt;$C6, SUM($C$12:Q12)=0),R$2,0)</f>
        <v>0</v>
      </c>
      <c r="S12" s="155">
        <f>IF(AND(S11&gt;$C6, SUM($C$12:R12)=0),S$2,0)</f>
        <v>0</v>
      </c>
      <c r="T12" s="155">
        <f>IF(AND(T11&gt;$C6, SUM($C$12:S12)=0),T$2,0)</f>
        <v>0</v>
      </c>
      <c r="U12" s="155">
        <f>IF(AND(U11&gt;$C6, SUM($C$12:T12)=0),U$2,0)</f>
        <v>0</v>
      </c>
      <c r="V12" s="155">
        <f>IF(AND(V11&gt;$C6, SUM($C$12:U12)=0),V$2,0)</f>
        <v>0</v>
      </c>
      <c r="W12" s="155">
        <f>IF(AND(W11&gt;$C6, SUM($C$12:V12)=0),W$2,0)</f>
        <v>0</v>
      </c>
      <c r="X12" s="155">
        <f>IF(AND(X11&gt;$C6, SUM($C$12:W12)=0),X$2,0)</f>
        <v>0</v>
      </c>
      <c r="Y12" s="155">
        <f>IF(AND(Y11&gt;$C6, SUM($C$12:X12)=0),Y$2,0)</f>
        <v>0</v>
      </c>
      <c r="Z12" s="155">
        <f>IF(AND(Z11&gt;$C6, SUM($C$12:Y12)=0),Z$2,0)</f>
        <v>0</v>
      </c>
      <c r="AA12" s="155">
        <f>IF(AND(AA11&gt;$C6, SUM($C$12:Z12)=0),AA$2,0)</f>
        <v>0</v>
      </c>
      <c r="AB12" s="155">
        <f>IF(AND(AB11&gt;$C6, SUM($C$12:AA12)=0),AB$2,0)</f>
        <v>0</v>
      </c>
      <c r="AC12" s="155">
        <f>IF(AND(AC11&gt;$C6, SUM($C$12:AB12)=0),AC$2,0)</f>
        <v>0</v>
      </c>
      <c r="AD12" s="155">
        <f>IF(AND(AD11&gt;$C6, SUM($C$12:AC12)=0),AD$2,0)</f>
        <v>0</v>
      </c>
      <c r="AE12" s="155">
        <f>IF(AND(AE11&gt;$C6, SUM($C$12:AD12)=0),AE$2,0)</f>
        <v>0</v>
      </c>
      <c r="AF12" s="155">
        <f>IF(AND(AF11&gt;$C6, SUM($C$12:AE12)=0),AF$2,0)</f>
        <v>0</v>
      </c>
      <c r="AG12" s="155">
        <f>IF(AND(AG11&gt;$C6, SUM($C$12:AF12)=0),AG$2,0)</f>
        <v>0</v>
      </c>
      <c r="AH12" s="155">
        <f>IF(AND(AH11&gt;$C6, SUM($C$12:AG12)=0),AH$2,0)</f>
        <v>0</v>
      </c>
      <c r="AI12" s="155">
        <f>IF(AND(AI11&gt;$C6, SUM($C$12:AH12)=0),AI$2,0)</f>
        <v>0</v>
      </c>
      <c r="AJ12" s="155">
        <f>IF(AND(AJ11&gt;$C6, SUM($C$12:AI12)=0),AJ$2,0)</f>
        <v>0</v>
      </c>
      <c r="AK12" s="155">
        <f>IF(AND(AK11&gt;$C6, SUM($C$12:AJ12)=0),AK$2,0)</f>
        <v>0</v>
      </c>
      <c r="AL12" s="155">
        <f>IF(AND(AL11&gt;$C6, SUM($C$12:AK12)=0),AL$2,0)</f>
        <v>0</v>
      </c>
      <c r="AM12" s="155">
        <f>IF(AND(AM11&gt;$C6, SUM($C$12:AL12)=0),AM$2,0)</f>
        <v>0</v>
      </c>
      <c r="AN12" s="155">
        <f>IF(AND(AN11&gt;$C6, SUM($C$12:AM12)=0),AN$2,0)</f>
        <v>0</v>
      </c>
      <c r="AO12" s="155">
        <f>IF(AND(AO11&gt;$C6, SUM($C$12:AN12)=0),AO$2,0)</f>
        <v>0</v>
      </c>
      <c r="AP12" s="155">
        <f>IF(AND(AP11&gt;$C6, SUM($C$12:AO12)=0),AP$2,0)</f>
        <v>0</v>
      </c>
      <c r="AQ12" s="155">
        <f>IF(AND(AQ11&gt;$C6, SUM($C$12:AP12)=0),AQ$2,0)</f>
        <v>0</v>
      </c>
      <c r="AR12" s="155">
        <f>IF(AND(AR11&gt;$C6, SUM($C$12:AQ12)=0),AR$2,0)</f>
        <v>0</v>
      </c>
      <c r="AS12" s="155">
        <f>IF(AND(AS11&gt;$C6, SUM($C$12:AR12)=0),AS$2,0)</f>
        <v>0</v>
      </c>
      <c r="AT12" s="155">
        <f>IF(AND(AT11&gt;$C6, SUM($C$12:AS12)=0),AT$2,0)</f>
        <v>0</v>
      </c>
      <c r="AU12" s="155">
        <f>IF(AND(AU11&gt;$C6, SUM($C$12:AT12)=0),AU$2,0)</f>
        <v>0</v>
      </c>
      <c r="AV12" s="155">
        <f>IF(AND(AV11&gt;$C6, SUM($C$12:AU12)=0),AV$2,0)</f>
        <v>0</v>
      </c>
      <c r="AW12" s="155">
        <f>IF(AND(AW11&gt;$C6, SUM($C$12:AV12)=0),AW$2,0)</f>
        <v>0</v>
      </c>
      <c r="AX12" s="155">
        <f>IF(AND(AX11&gt;$C6, SUM($C$12:AW12)=0),AX$2,0)</f>
        <v>0</v>
      </c>
      <c r="AY12" s="155">
        <f>IF(AND(AY11&gt;$C6, SUM($C$12:AX12)=0),AY$2,0)</f>
        <v>0</v>
      </c>
      <c r="AZ12" s="155">
        <f>IF(AND(AZ11&gt;$C6, SUM($C$12:AY12)=0),AZ$2,0)</f>
        <v>0</v>
      </c>
      <c r="BA12" s="155">
        <f>IF(AND(BA11&gt;$C6, SUM($C$12:AZ12)=0),BA$2,0)</f>
        <v>0</v>
      </c>
      <c r="BB12" s="155">
        <f>IF(AND(BB11&gt;$C6, SUM($C$12:BA12)=0),BB$2,0)</f>
        <v>0</v>
      </c>
      <c r="BC12" s="155">
        <f>IF(AND(BC11&gt;$C6, SUM($C$12:BB12)=0),BC$2,0)</f>
        <v>0</v>
      </c>
      <c r="BD12" s="155">
        <f>IF(AND(BD11&gt;$C6, SUM($C$12:BC12)=0),BD$2,0)</f>
        <v>0</v>
      </c>
      <c r="BE12" s="155">
        <f>IF(AND(BE11&gt;$C6, SUM($C$12:BD12)=0),BE$2,0)</f>
        <v>0</v>
      </c>
      <c r="BF12" s="155">
        <f>IF(AND(BF11&gt;$C6, SUM($C$12:BE12)=0),BF$2,0)</f>
        <v>0</v>
      </c>
      <c r="BG12" s="155">
        <f>IF(AND(BG11&gt;$C6, SUM($C$12:BF12)=0),BG$2,0)</f>
        <v>0</v>
      </c>
      <c r="BH12" s="155">
        <f>IF(AND(BH11&gt;$C6, SUM($C$12:BG12)=0),BH$2,0)</f>
        <v>0</v>
      </c>
      <c r="BI12" s="155">
        <f>IF(AND(BI11&gt;$C6, SUM($C$12:BH12)=0),BI$2,0)</f>
        <v>0</v>
      </c>
      <c r="BJ12" s="155">
        <f>IF(AND(BJ11&gt;$C6, SUM($C$12:BI12)=0),BJ$2,0)</f>
        <v>0</v>
      </c>
      <c r="BK12" s="155">
        <f>IF(AND(BK11&gt;$C6, SUM($C$12:BJ12)=0),BK$2,0)</f>
        <v>0</v>
      </c>
      <c r="BL12" s="155">
        <f>IF(AND(BL11&gt;$C6, SUM($C$12:BK12)=0),BL$2,0)</f>
        <v>0</v>
      </c>
      <c r="BM12" s="155">
        <f>IF(AND(BM11&gt;$C6, SUM($C$12:BL12)=0),BM$2,0)</f>
        <v>0</v>
      </c>
      <c r="BN12" s="155">
        <f>IF(AND(BN11&gt;$C6, SUM($C$12:BM12)=0),BN$2,0)</f>
        <v>0</v>
      </c>
      <c r="BO12" s="155">
        <f>IF(AND(BO11&gt;$C6, SUM($C$12:BN12)=0),BO$2,0)</f>
        <v>0</v>
      </c>
      <c r="BP12" s="155">
        <f>IF(AND(BP11&gt;$C6, SUM($C$12:BO12)=0),BP$2,0)</f>
        <v>0</v>
      </c>
      <c r="BQ12" s="155">
        <f>IF(AND(BQ11&gt;$C6, SUM($C$12:BP12)=0),BQ$2,0)</f>
        <v>0</v>
      </c>
      <c r="BR12" s="155">
        <f>IF(AND(BR11&gt;$C6, SUM($C$12:BQ12)=0),BR$2,0)</f>
        <v>0</v>
      </c>
      <c r="BS12" s="155">
        <f>IF(AND(BS11&gt;$C6, SUM($C$12:BR12)=0),BS$2,0)</f>
        <v>0</v>
      </c>
      <c r="BT12" s="155">
        <f>IF(AND(BT11&gt;$C6, SUM($C$12:BS12)=0),BT$2,0)</f>
        <v>0</v>
      </c>
      <c r="BU12" s="155">
        <f>IF(AND(BU11&gt;$C6, SUM($C$12:BT12)=0),BU$2,0)</f>
        <v>0</v>
      </c>
      <c r="BV12" s="155">
        <f>IF(AND(BV11&gt;$C6, SUM($C$12:BU12)=0),BV$2,0)</f>
        <v>0</v>
      </c>
      <c r="BW12" s="155">
        <f>IF(AND(BW11&gt;$C6, SUM($C$12:BV12)=0),BW$2,0)</f>
        <v>0</v>
      </c>
      <c r="BX12" s="155">
        <f>IF(AND(BX11&gt;$C6, SUM($C$12:BW12)=0),BX$2,0)</f>
        <v>0</v>
      </c>
      <c r="BY12" s="155">
        <f>IF(AND(BY11&gt;$C6, SUM($C$12:BX12)=0),BY$2,0)</f>
        <v>0</v>
      </c>
      <c r="BZ12" s="155">
        <f>IF(AND(BZ11&gt;$C6, SUM($C$12:BY12)=0),BZ$2,0)</f>
        <v>0</v>
      </c>
      <c r="CA12" s="155">
        <f>IF(AND(CA11&gt;$C6, SUM($C$12:BZ12)=0),CA$2,0)</f>
        <v>0</v>
      </c>
      <c r="CB12" s="155">
        <f>IF(AND(CB11&gt;$C6, SUM($C$12:CA12)=0),CB$2,0)</f>
        <v>0</v>
      </c>
      <c r="CC12" s="155">
        <f>IF(AND(CC11&gt;$C6, SUM($C$12:CB12)=0),CC$2,0)</f>
        <v>0</v>
      </c>
      <c r="CD12" s="155">
        <f>IF(AND(CD11&gt;$C6, SUM($C$12:CC12)=0),CD$2,0)</f>
        <v>0</v>
      </c>
      <c r="CE12" s="155">
        <f>IF(AND(CE11&gt;$C6, SUM($C$12:CD12)=0),CE$2,0)</f>
        <v>79</v>
      </c>
      <c r="CF12" s="155">
        <f>IF(AND(CF11&gt;$C6, SUM($C$12:CE12)=0),CF$2,0)</f>
        <v>0</v>
      </c>
      <c r="CG12" s="155">
        <f>IF(AND(CG11&gt;$C6, SUM($C$12:CF12)=0),CG$2,0)</f>
        <v>0</v>
      </c>
      <c r="CH12" s="155">
        <f>IF(AND(CH11&gt;$C6, SUM($C$12:CG12)=0),CH$2,0)</f>
        <v>0</v>
      </c>
      <c r="CI12" s="155">
        <f>IF(AND(CI11&gt;$C6, SUM($C$12:CH12)=0),CI$2,0)</f>
        <v>0</v>
      </c>
      <c r="CJ12" s="155">
        <f>IF(AND(CJ11&gt;$C6, SUM($C$12:CI12)=0),CJ$2,0)</f>
        <v>0</v>
      </c>
      <c r="CK12" s="155"/>
      <c r="CL12" s="155"/>
      <c r="CM12" s="155"/>
      <c r="CN12" s="155"/>
      <c r="CO12" s="155"/>
      <c r="CP12" s="155"/>
      <c r="CQ12" s="155"/>
      <c r="CR12" s="155"/>
      <c r="CS12" s="155"/>
      <c r="CT12" s="155"/>
      <c r="CU12" s="155"/>
      <c r="CV12" s="155"/>
      <c r="CW12" s="155"/>
      <c r="CX12" s="155"/>
      <c r="CY12" s="155"/>
      <c r="CZ12" s="155"/>
      <c r="DA12" s="155"/>
      <c r="DB12" s="155"/>
      <c r="DC12" s="155"/>
      <c r="DD12" s="155"/>
      <c r="DE12" s="155"/>
      <c r="DF12" s="155"/>
      <c r="DG12" s="155"/>
      <c r="DH12" s="155"/>
      <c r="DI12" s="155"/>
      <c r="DJ12" s="155"/>
      <c r="DK12" s="155"/>
      <c r="DL12" s="155"/>
      <c r="DM12" s="155"/>
      <c r="DN12" s="155"/>
      <c r="DO12" s="155"/>
      <c r="DP12" s="155"/>
      <c r="DQ12" s="155"/>
      <c r="DR12" s="155"/>
      <c r="DS12" s="155"/>
      <c r="DT12" s="155"/>
    </row>
    <row r="13" spans="1:256" x14ac:dyDescent="0.15">
      <c r="E13" s="154"/>
      <c r="F13" s="155"/>
      <c r="G13" s="155"/>
      <c r="H13" s="155"/>
      <c r="I13" s="155"/>
      <c r="J13" s="155"/>
      <c r="K13" s="155"/>
      <c r="L13" s="155"/>
      <c r="M13" s="155"/>
      <c r="N13" s="155"/>
      <c r="O13" s="155"/>
      <c r="P13" s="155"/>
      <c r="Q13" s="155"/>
      <c r="R13" s="155"/>
      <c r="S13" s="155"/>
      <c r="T13" s="155"/>
      <c r="U13" s="155"/>
      <c r="V13" s="155"/>
      <c r="W13" s="155"/>
      <c r="X13" s="155"/>
      <c r="Y13" s="155"/>
      <c r="Z13" s="155"/>
      <c r="AA13" s="155"/>
      <c r="AB13" s="155"/>
      <c r="AC13" s="155"/>
      <c r="AD13" s="155"/>
      <c r="AE13" s="155"/>
      <c r="AF13" s="155"/>
      <c r="AG13" s="155"/>
      <c r="AH13" s="155"/>
      <c r="AI13" s="155"/>
      <c r="AJ13" s="155"/>
      <c r="AK13" s="155"/>
      <c r="AL13" s="155"/>
      <c r="AM13" s="155"/>
      <c r="AN13" s="155"/>
      <c r="AO13" s="155"/>
      <c r="AP13" s="155"/>
      <c r="AQ13" s="155"/>
      <c r="AR13" s="155"/>
      <c r="AS13" s="155"/>
      <c r="AT13" s="155"/>
      <c r="AU13" s="155"/>
      <c r="AV13" s="155"/>
      <c r="AW13" s="155"/>
      <c r="AX13" s="155"/>
      <c r="AY13" s="155"/>
      <c r="AZ13" s="155"/>
      <c r="BA13" s="155"/>
      <c r="BB13" s="155"/>
      <c r="BC13" s="155"/>
      <c r="BD13" s="155"/>
      <c r="BE13" s="155"/>
      <c r="BF13" s="155"/>
      <c r="BG13" s="155"/>
      <c r="BH13" s="155"/>
      <c r="BI13" s="155"/>
      <c r="BJ13" s="155"/>
      <c r="BK13" s="155"/>
      <c r="BL13" s="155"/>
      <c r="BM13" s="155"/>
      <c r="BN13" s="155"/>
      <c r="BO13" s="155"/>
      <c r="BP13" s="155"/>
      <c r="BQ13" s="155"/>
      <c r="BR13" s="155"/>
      <c r="BS13" s="155"/>
      <c r="BT13" s="155"/>
      <c r="BU13" s="155"/>
      <c r="BV13" s="155"/>
      <c r="BW13" s="155"/>
      <c r="BX13" s="155"/>
      <c r="BY13" s="155"/>
      <c r="BZ13" s="155"/>
      <c r="CA13" s="155"/>
      <c r="CB13" s="155"/>
      <c r="CC13" s="155"/>
      <c r="CD13" s="155"/>
      <c r="CE13" s="155"/>
      <c r="CF13" s="155"/>
      <c r="CG13" s="155"/>
      <c r="CH13" s="155"/>
      <c r="CI13" s="155"/>
      <c r="CJ13" s="155"/>
      <c r="CK13" s="155"/>
      <c r="CL13" s="155"/>
      <c r="CM13" s="155"/>
      <c r="CN13" s="155"/>
      <c r="CO13" s="155"/>
      <c r="CP13" s="155"/>
      <c r="CQ13" s="155"/>
      <c r="CR13" s="155"/>
      <c r="CS13" s="155"/>
      <c r="CT13" s="155"/>
      <c r="CU13" s="155"/>
      <c r="CV13" s="155"/>
      <c r="CW13" s="155"/>
      <c r="CX13" s="155"/>
      <c r="CY13" s="155"/>
      <c r="CZ13" s="155"/>
      <c r="DA13" s="155"/>
      <c r="DB13" s="155"/>
      <c r="DC13" s="155"/>
      <c r="DD13" s="155"/>
      <c r="DE13" s="155"/>
      <c r="DF13" s="155"/>
      <c r="DG13" s="155"/>
      <c r="DH13" s="155"/>
      <c r="DI13" s="155"/>
      <c r="DJ13" s="155"/>
      <c r="DK13" s="155"/>
      <c r="DL13" s="155"/>
      <c r="DM13" s="155"/>
      <c r="DN13" s="155"/>
      <c r="DO13" s="155"/>
      <c r="DP13" s="155"/>
      <c r="DQ13" s="155"/>
      <c r="DR13" s="155"/>
      <c r="DS13" s="155"/>
      <c r="DT13" s="155"/>
    </row>
    <row r="14" spans="1:256" x14ac:dyDescent="0.15">
      <c r="A14" s="47" t="str">
        <f>'Investor Assumptions'!$B$13&amp; " Equity"</f>
        <v>Bobby Equity</v>
      </c>
      <c r="B14" s="159">
        <f>Investor2_Share</f>
        <v>0.3</v>
      </c>
      <c r="C14" s="55">
        <f>'Investor Assumptions'!$D$13</f>
        <v>19275</v>
      </c>
      <c r="D14" s="55"/>
      <c r="E14" s="154">
        <f>Investor_Monthly!C14</f>
        <v>19275</v>
      </c>
      <c r="F14" s="155">
        <f>E14-E18</f>
        <v>19275</v>
      </c>
      <c r="G14" s="155">
        <f t="shared" ref="G14:BR14" si="13">F14-F18</f>
        <v>19275</v>
      </c>
      <c r="H14" s="155">
        <f t="shared" si="13"/>
        <v>19275</v>
      </c>
      <c r="I14" s="155">
        <f t="shared" si="13"/>
        <v>19275</v>
      </c>
      <c r="J14" s="155">
        <f t="shared" si="13"/>
        <v>19275</v>
      </c>
      <c r="K14" s="155">
        <f t="shared" si="13"/>
        <v>19275</v>
      </c>
      <c r="L14" s="155">
        <f t="shared" si="13"/>
        <v>19275</v>
      </c>
      <c r="M14" s="155">
        <f t="shared" si="13"/>
        <v>19275</v>
      </c>
      <c r="N14" s="155">
        <f t="shared" si="13"/>
        <v>19275</v>
      </c>
      <c r="O14" s="155">
        <f t="shared" si="13"/>
        <v>19275</v>
      </c>
      <c r="P14" s="155">
        <f t="shared" si="13"/>
        <v>19275</v>
      </c>
      <c r="Q14" s="155">
        <f t="shared" si="13"/>
        <v>19275</v>
      </c>
      <c r="R14" s="155">
        <f t="shared" si="13"/>
        <v>19275</v>
      </c>
      <c r="S14" s="155">
        <f t="shared" si="13"/>
        <v>19275</v>
      </c>
      <c r="T14" s="155">
        <f t="shared" si="13"/>
        <v>19275</v>
      </c>
      <c r="U14" s="155">
        <f t="shared" si="13"/>
        <v>19275</v>
      </c>
      <c r="V14" s="155">
        <f t="shared" si="13"/>
        <v>19275</v>
      </c>
      <c r="W14" s="155">
        <f t="shared" si="13"/>
        <v>19275</v>
      </c>
      <c r="X14" s="155">
        <f t="shared" si="13"/>
        <v>19275</v>
      </c>
      <c r="Y14" s="155">
        <f t="shared" si="13"/>
        <v>19275</v>
      </c>
      <c r="Z14" s="155">
        <f t="shared" si="13"/>
        <v>19241.098780154156</v>
      </c>
      <c r="AA14" s="155">
        <f t="shared" si="13"/>
        <v>19159.817347965334</v>
      </c>
      <c r="AB14" s="155">
        <f t="shared" si="13"/>
        <v>19077.723101454623</v>
      </c>
      <c r="AC14" s="155">
        <f t="shared" si="13"/>
        <v>18982.953899978806</v>
      </c>
      <c r="AD14" s="155">
        <f t="shared" si="13"/>
        <v>18982.953899978806</v>
      </c>
      <c r="AE14" s="155">
        <f t="shared" si="13"/>
        <v>18982.953899978806</v>
      </c>
      <c r="AF14" s="155">
        <f t="shared" si="13"/>
        <v>18982.953899978806</v>
      </c>
      <c r="AG14" s="155">
        <f t="shared" si="13"/>
        <v>18982.953899978806</v>
      </c>
      <c r="AH14" s="155">
        <f t="shared" si="13"/>
        <v>18982.953899978806</v>
      </c>
      <c r="AI14" s="155">
        <f t="shared" si="13"/>
        <v>18899.211209025707</v>
      </c>
      <c r="AJ14" s="155">
        <f t="shared" si="13"/>
        <v>18802.656888625599</v>
      </c>
      <c r="AK14" s="155">
        <f t="shared" si="13"/>
        <v>18705.13702502149</v>
      </c>
      <c r="AL14" s="155">
        <f t="shared" si="13"/>
        <v>18606.641962781337</v>
      </c>
      <c r="AM14" s="155">
        <f t="shared" si="13"/>
        <v>18507.161949918787</v>
      </c>
      <c r="AN14" s="155">
        <f t="shared" si="13"/>
        <v>18406.687136927609</v>
      </c>
      <c r="AO14" s="155">
        <f t="shared" si="13"/>
        <v>18292.997942931521</v>
      </c>
      <c r="AP14" s="155">
        <f t="shared" si="13"/>
        <v>18292.997942931521</v>
      </c>
      <c r="AQ14" s="155">
        <f t="shared" si="13"/>
        <v>18292.997942931521</v>
      </c>
      <c r="AR14" s="155">
        <f t="shared" si="13"/>
        <v>18292.997942931521</v>
      </c>
      <c r="AS14" s="155">
        <f t="shared" si="13"/>
        <v>18292.997942931521</v>
      </c>
      <c r="AT14" s="155">
        <f t="shared" si="13"/>
        <v>18209.426183241634</v>
      </c>
      <c r="AU14" s="155">
        <f t="shared" si="13"/>
        <v>18093.764379708686</v>
      </c>
      <c r="AV14" s="155">
        <f t="shared" si="13"/>
        <v>17976.945958140408</v>
      </c>
      <c r="AW14" s="155">
        <f t="shared" si="13"/>
        <v>17858.959352356447</v>
      </c>
      <c r="AX14" s="155">
        <f t="shared" si="13"/>
        <v>17739.792880514648</v>
      </c>
      <c r="AY14" s="155">
        <f t="shared" si="13"/>
        <v>17619.434743954429</v>
      </c>
      <c r="AZ14" s="155">
        <f t="shared" si="13"/>
        <v>17497.873026028607</v>
      </c>
      <c r="BA14" s="155">
        <f t="shared" si="13"/>
        <v>17362.519769062277</v>
      </c>
      <c r="BB14" s="155">
        <f t="shared" si="13"/>
        <v>17362.519769062277</v>
      </c>
      <c r="BC14" s="155">
        <f t="shared" si="13"/>
        <v>17362.519769062277</v>
      </c>
      <c r="BD14" s="155">
        <f t="shared" si="13"/>
        <v>17362.519769062277</v>
      </c>
      <c r="BE14" s="155">
        <f t="shared" si="13"/>
        <v>17306.251280908673</v>
      </c>
      <c r="BF14" s="155">
        <f t="shared" si="13"/>
        <v>17168.981806491145</v>
      </c>
      <c r="BG14" s="155">
        <f t="shared" si="13"/>
        <v>17030.339637329442</v>
      </c>
      <c r="BH14" s="155">
        <f t="shared" si="13"/>
        <v>16890.311046476119</v>
      </c>
      <c r="BI14" s="155">
        <f t="shared" si="13"/>
        <v>16748.882169714267</v>
      </c>
      <c r="BJ14" s="155">
        <f t="shared" si="13"/>
        <v>16606.039004184793</v>
      </c>
      <c r="BK14" s="155">
        <f t="shared" si="13"/>
        <v>16461.767407000025</v>
      </c>
      <c r="BL14" s="155">
        <f t="shared" si="13"/>
        <v>16316.053093843409</v>
      </c>
      <c r="BM14" s="155">
        <f t="shared" si="13"/>
        <v>16155.928438038141</v>
      </c>
      <c r="BN14" s="155">
        <f t="shared" si="13"/>
        <v>16155.928438038141</v>
      </c>
      <c r="BO14" s="155">
        <f t="shared" si="13"/>
        <v>16155.928438038141</v>
      </c>
      <c r="BP14" s="155">
        <f t="shared" si="13"/>
        <v>16155.928438038141</v>
      </c>
      <c r="BQ14" s="155">
        <f t="shared" si="13"/>
        <v>15999.583498575221</v>
      </c>
      <c r="BR14" s="155">
        <f t="shared" si="13"/>
        <v>15836.29414681727</v>
      </c>
      <c r="BS14" s="155">
        <f>BR14-BR18</f>
        <v>15671.371901541741</v>
      </c>
      <c r="BT14" s="155">
        <f>BS14-BS18</f>
        <v>15504.800433813456</v>
      </c>
      <c r="BU14" s="155">
        <f t="shared" ref="BU14:CI14" si="14">BT14-BT18</f>
        <v>15336.563251407888</v>
      </c>
      <c r="BV14" s="155">
        <f t="shared" si="14"/>
        <v>15166.643697178264</v>
      </c>
      <c r="BW14" s="155">
        <f t="shared" si="14"/>
        <v>14995.024947406344</v>
      </c>
      <c r="BX14" s="155">
        <f t="shared" si="14"/>
        <v>14821.690010136705</v>
      </c>
      <c r="BY14" s="155">
        <f t="shared" si="14"/>
        <v>14633.279927991769</v>
      </c>
      <c r="BZ14" s="155">
        <f t="shared" si="14"/>
        <v>14633.279927991769</v>
      </c>
      <c r="CA14" s="155">
        <f t="shared" si="14"/>
        <v>14633.279927991769</v>
      </c>
      <c r="CB14" s="155">
        <f t="shared" si="14"/>
        <v>14552.956049082979</v>
      </c>
      <c r="CC14" s="155">
        <f t="shared" si="14"/>
        <v>14361.858627327505</v>
      </c>
      <c r="CD14" s="155">
        <f t="shared" si="14"/>
        <v>14168.850231354478</v>
      </c>
      <c r="CE14" s="155">
        <f t="shared" si="14"/>
        <v>13973.91175142172</v>
      </c>
      <c r="CF14" s="155">
        <f t="shared" si="14"/>
        <v>13777.023886689634</v>
      </c>
      <c r="CG14" s="155">
        <f t="shared" si="14"/>
        <v>13578.167143310227</v>
      </c>
      <c r="CH14" s="155">
        <f t="shared" si="14"/>
        <v>13377.321832497026</v>
      </c>
      <c r="CI14" s="155">
        <f t="shared" si="14"/>
        <v>13174.468068575694</v>
      </c>
      <c r="CJ14" s="155">
        <f>CI14-CI18</f>
        <v>12969.585767015147</v>
      </c>
      <c r="CK14" s="155"/>
      <c r="CL14" s="155"/>
      <c r="CM14" s="155"/>
      <c r="CN14" s="155"/>
      <c r="CO14" s="155"/>
      <c r="CP14" s="155"/>
      <c r="CQ14" s="155"/>
      <c r="CR14" s="155"/>
      <c r="CS14" s="155"/>
      <c r="CT14" s="155"/>
      <c r="CU14" s="155"/>
      <c r="CV14" s="155"/>
      <c r="CW14" s="155"/>
      <c r="CX14" s="155"/>
      <c r="CY14" s="155"/>
      <c r="CZ14" s="155"/>
      <c r="DA14" s="155"/>
      <c r="DB14" s="155"/>
      <c r="DC14" s="155"/>
      <c r="DD14" s="155"/>
      <c r="DE14" s="155"/>
      <c r="DF14" s="155"/>
      <c r="DG14" s="155"/>
      <c r="DH14" s="155"/>
      <c r="DI14" s="155"/>
      <c r="DJ14" s="155"/>
      <c r="DK14" s="155"/>
      <c r="DL14" s="155"/>
      <c r="DM14" s="155"/>
      <c r="DN14" s="155"/>
      <c r="DO14" s="155"/>
      <c r="DP14" s="155"/>
      <c r="DQ14" s="155"/>
      <c r="DR14" s="155"/>
      <c r="DS14" s="155"/>
      <c r="DT14" s="155"/>
    </row>
    <row r="15" spans="1:256" x14ac:dyDescent="0.15">
      <c r="A15" s="47" t="str">
        <f>'Investor Assumptions'!$B$13&amp; " Preferred Return"</f>
        <v>Bobby Preferred Return</v>
      </c>
      <c r="B15" s="160">
        <f>'Investor Assumptions'!$C$27</f>
        <v>0.12</v>
      </c>
      <c r="E15" s="154">
        <f t="shared" ref="E15:AJ15" si="15">$B$7/12*E14</f>
        <v>192.75</v>
      </c>
      <c r="F15" s="155">
        <f t="shared" si="15"/>
        <v>192.75</v>
      </c>
      <c r="G15" s="155">
        <f t="shared" si="15"/>
        <v>192.75</v>
      </c>
      <c r="H15" s="155">
        <f t="shared" si="15"/>
        <v>192.75</v>
      </c>
      <c r="I15" s="155">
        <f t="shared" si="15"/>
        <v>192.75</v>
      </c>
      <c r="J15" s="155">
        <f t="shared" si="15"/>
        <v>192.75</v>
      </c>
      <c r="K15" s="155">
        <f t="shared" si="15"/>
        <v>192.75</v>
      </c>
      <c r="L15" s="155">
        <f t="shared" si="15"/>
        <v>192.75</v>
      </c>
      <c r="M15" s="155">
        <f t="shared" si="15"/>
        <v>192.75</v>
      </c>
      <c r="N15" s="155">
        <f t="shared" si="15"/>
        <v>192.75</v>
      </c>
      <c r="O15" s="155">
        <f t="shared" si="15"/>
        <v>192.75</v>
      </c>
      <c r="P15" s="155">
        <f t="shared" si="15"/>
        <v>192.75</v>
      </c>
      <c r="Q15" s="155">
        <f t="shared" si="15"/>
        <v>192.75</v>
      </c>
      <c r="R15" s="155">
        <f t="shared" si="15"/>
        <v>192.75</v>
      </c>
      <c r="S15" s="155">
        <f t="shared" si="15"/>
        <v>192.75</v>
      </c>
      <c r="T15" s="155">
        <f t="shared" si="15"/>
        <v>192.75</v>
      </c>
      <c r="U15" s="155">
        <f t="shared" si="15"/>
        <v>192.75</v>
      </c>
      <c r="V15" s="155">
        <f t="shared" si="15"/>
        <v>192.75</v>
      </c>
      <c r="W15" s="155">
        <f t="shared" si="15"/>
        <v>192.75</v>
      </c>
      <c r="X15" s="155">
        <f t="shared" si="15"/>
        <v>192.75</v>
      </c>
      <c r="Y15" s="155">
        <f t="shared" si="15"/>
        <v>192.75</v>
      </c>
      <c r="Z15" s="155">
        <f t="shared" si="15"/>
        <v>192.41098780154155</v>
      </c>
      <c r="AA15" s="155">
        <f t="shared" si="15"/>
        <v>191.59817347965335</v>
      </c>
      <c r="AB15" s="155">
        <f t="shared" si="15"/>
        <v>190.77723101454623</v>
      </c>
      <c r="AC15" s="155">
        <f t="shared" si="15"/>
        <v>189.82953899978807</v>
      </c>
      <c r="AD15" s="155">
        <f t="shared" si="15"/>
        <v>189.82953899978807</v>
      </c>
      <c r="AE15" s="155">
        <f t="shared" si="15"/>
        <v>189.82953899978807</v>
      </c>
      <c r="AF15" s="155">
        <f t="shared" si="15"/>
        <v>189.82953899978807</v>
      </c>
      <c r="AG15" s="155">
        <f t="shared" si="15"/>
        <v>189.82953899978807</v>
      </c>
      <c r="AH15" s="155">
        <f t="shared" si="15"/>
        <v>189.82953899978807</v>
      </c>
      <c r="AI15" s="155">
        <f t="shared" si="15"/>
        <v>188.99211209025708</v>
      </c>
      <c r="AJ15" s="155">
        <f t="shared" si="15"/>
        <v>188.026568886256</v>
      </c>
      <c r="AK15" s="155">
        <f t="shared" ref="AK15:BP15" si="16">$B$7/12*AK14</f>
        <v>187.05137025021489</v>
      </c>
      <c r="AL15" s="155">
        <f t="shared" si="16"/>
        <v>186.06641962781339</v>
      </c>
      <c r="AM15" s="155">
        <f t="shared" si="16"/>
        <v>185.07161949918788</v>
      </c>
      <c r="AN15" s="155">
        <f t="shared" si="16"/>
        <v>184.0668713692761</v>
      </c>
      <c r="AO15" s="155">
        <f t="shared" si="16"/>
        <v>182.92997942931521</v>
      </c>
      <c r="AP15" s="155">
        <f t="shared" si="16"/>
        <v>182.92997942931521</v>
      </c>
      <c r="AQ15" s="155">
        <f t="shared" si="16"/>
        <v>182.92997942931521</v>
      </c>
      <c r="AR15" s="155">
        <f t="shared" si="16"/>
        <v>182.92997942931521</v>
      </c>
      <c r="AS15" s="155">
        <f t="shared" si="16"/>
        <v>182.92997942931521</v>
      </c>
      <c r="AT15" s="155">
        <f t="shared" si="16"/>
        <v>182.09426183241635</v>
      </c>
      <c r="AU15" s="155">
        <f t="shared" si="16"/>
        <v>180.93764379708685</v>
      </c>
      <c r="AV15" s="155">
        <f t="shared" si="16"/>
        <v>179.76945958140408</v>
      </c>
      <c r="AW15" s="155">
        <f t="shared" si="16"/>
        <v>178.58959352356447</v>
      </c>
      <c r="AX15" s="155">
        <f t="shared" si="16"/>
        <v>177.39792880514648</v>
      </c>
      <c r="AY15" s="155">
        <f t="shared" si="16"/>
        <v>176.19434743954429</v>
      </c>
      <c r="AZ15" s="155">
        <f t="shared" si="16"/>
        <v>174.97873026028606</v>
      </c>
      <c r="BA15" s="155">
        <f t="shared" si="16"/>
        <v>173.62519769062277</v>
      </c>
      <c r="BB15" s="155">
        <f t="shared" si="16"/>
        <v>173.62519769062277</v>
      </c>
      <c r="BC15" s="155">
        <f t="shared" si="16"/>
        <v>173.62519769062277</v>
      </c>
      <c r="BD15" s="155">
        <f t="shared" si="16"/>
        <v>173.62519769062277</v>
      </c>
      <c r="BE15" s="155">
        <f t="shared" si="16"/>
        <v>173.06251280908674</v>
      </c>
      <c r="BF15" s="155">
        <f t="shared" si="16"/>
        <v>171.68981806491146</v>
      </c>
      <c r="BG15" s="155">
        <f t="shared" si="16"/>
        <v>170.30339637329442</v>
      </c>
      <c r="BH15" s="155">
        <f t="shared" si="16"/>
        <v>168.9031104647612</v>
      </c>
      <c r="BI15" s="155">
        <f t="shared" si="16"/>
        <v>167.48882169714267</v>
      </c>
      <c r="BJ15" s="155">
        <f t="shared" si="16"/>
        <v>166.06039004184794</v>
      </c>
      <c r="BK15" s="155">
        <f t="shared" si="16"/>
        <v>164.61767407000025</v>
      </c>
      <c r="BL15" s="155">
        <f t="shared" si="16"/>
        <v>163.16053093843411</v>
      </c>
      <c r="BM15" s="155">
        <f t="shared" si="16"/>
        <v>161.55928438038143</v>
      </c>
      <c r="BN15" s="155">
        <f t="shared" si="16"/>
        <v>161.55928438038143</v>
      </c>
      <c r="BO15" s="155">
        <f t="shared" si="16"/>
        <v>161.55928438038143</v>
      </c>
      <c r="BP15" s="155">
        <f t="shared" si="16"/>
        <v>161.55928438038143</v>
      </c>
      <c r="BQ15" s="155">
        <f t="shared" ref="BQ15:CJ15" si="17">$B$7/12*BQ14</f>
        <v>159.99583498575223</v>
      </c>
      <c r="BR15" s="155">
        <f t="shared" si="17"/>
        <v>158.36294146817269</v>
      </c>
      <c r="BS15" s="155">
        <f t="shared" si="17"/>
        <v>156.71371901541741</v>
      </c>
      <c r="BT15" s="155">
        <f t="shared" si="17"/>
        <v>155.04800433813458</v>
      </c>
      <c r="BU15" s="155">
        <f t="shared" si="17"/>
        <v>153.3656325140789</v>
      </c>
      <c r="BV15" s="155">
        <f t="shared" si="17"/>
        <v>151.66643697178264</v>
      </c>
      <c r="BW15" s="155">
        <f t="shared" si="17"/>
        <v>149.95024947406344</v>
      </c>
      <c r="BX15" s="155">
        <f t="shared" si="17"/>
        <v>148.21690010136706</v>
      </c>
      <c r="BY15" s="155">
        <f t="shared" si="17"/>
        <v>146.33279927991768</v>
      </c>
      <c r="BZ15" s="155">
        <f t="shared" si="17"/>
        <v>146.33279927991768</v>
      </c>
      <c r="CA15" s="155">
        <f t="shared" si="17"/>
        <v>146.33279927991768</v>
      </c>
      <c r="CB15" s="155">
        <f t="shared" si="17"/>
        <v>145.52956049082979</v>
      </c>
      <c r="CC15" s="155">
        <f t="shared" si="17"/>
        <v>143.61858627327504</v>
      </c>
      <c r="CD15" s="155">
        <f t="shared" si="17"/>
        <v>141.68850231354477</v>
      </c>
      <c r="CE15" s="155">
        <f t="shared" si="17"/>
        <v>139.73911751421721</v>
      </c>
      <c r="CF15" s="155">
        <f t="shared" si="17"/>
        <v>137.77023886689634</v>
      </c>
      <c r="CG15" s="155">
        <f t="shared" si="17"/>
        <v>135.78167143310228</v>
      </c>
      <c r="CH15" s="155">
        <f t="shared" si="17"/>
        <v>133.77321832497026</v>
      </c>
      <c r="CI15" s="155">
        <f t="shared" si="17"/>
        <v>131.74468068575695</v>
      </c>
      <c r="CJ15" s="155">
        <f t="shared" si="17"/>
        <v>129.69585767015147</v>
      </c>
      <c r="CK15" s="155"/>
      <c r="CL15" s="155"/>
      <c r="CM15" s="155"/>
      <c r="CN15" s="155"/>
      <c r="CO15" s="155"/>
      <c r="CP15" s="155"/>
      <c r="CQ15" s="155"/>
      <c r="CR15" s="155"/>
      <c r="CS15" s="155"/>
      <c r="CT15" s="155"/>
      <c r="CU15" s="155"/>
      <c r="CV15" s="155"/>
      <c r="CW15" s="155"/>
      <c r="CX15" s="155"/>
      <c r="CY15" s="155"/>
      <c r="CZ15" s="155"/>
      <c r="DA15" s="155"/>
      <c r="DB15" s="155"/>
      <c r="DC15" s="155"/>
      <c r="DD15" s="155"/>
      <c r="DE15" s="155"/>
      <c r="DF15" s="155"/>
      <c r="DG15" s="155"/>
      <c r="DH15" s="155"/>
      <c r="DI15" s="155"/>
      <c r="DJ15" s="155"/>
      <c r="DK15" s="155"/>
      <c r="DL15" s="155"/>
      <c r="DM15" s="155"/>
      <c r="DN15" s="155"/>
      <c r="DO15" s="155"/>
      <c r="DP15" s="155"/>
      <c r="DQ15" s="155"/>
      <c r="DR15" s="155"/>
      <c r="DS15" s="155"/>
      <c r="DT15" s="155"/>
    </row>
    <row r="16" spans="1:256" x14ac:dyDescent="0.15">
      <c r="A16" s="47" t="str">
        <f>'Investor Assumptions'!$B$13&amp; " Preferred Return Account"</f>
        <v>Bobby Preferred Return Account</v>
      </c>
      <c r="E16" s="154">
        <f>E15+C16-C17</f>
        <v>192.75</v>
      </c>
      <c r="F16" s="155">
        <f t="shared" ref="F16:AK16" si="18">F15+E16-E17</f>
        <v>385.5</v>
      </c>
      <c r="G16" s="155">
        <f t="shared" si="18"/>
        <v>578.25</v>
      </c>
      <c r="H16" s="155">
        <f t="shared" si="18"/>
        <v>771</v>
      </c>
      <c r="I16" s="155">
        <f t="shared" si="18"/>
        <v>963.75</v>
      </c>
      <c r="J16" s="155">
        <f t="shared" si="18"/>
        <v>894.31633000963484</v>
      </c>
      <c r="K16" s="155">
        <f t="shared" si="18"/>
        <v>824.88266001926968</v>
      </c>
      <c r="L16" s="155">
        <f t="shared" si="18"/>
        <v>755.44899002890452</v>
      </c>
      <c r="M16" s="155">
        <f t="shared" si="18"/>
        <v>686.01532003853936</v>
      </c>
      <c r="N16" s="155">
        <f t="shared" si="18"/>
        <v>616.5816500481742</v>
      </c>
      <c r="O16" s="155">
        <f t="shared" si="18"/>
        <v>547.14798005780904</v>
      </c>
      <c r="P16" s="155">
        <f t="shared" si="18"/>
        <v>477.71431006744382</v>
      </c>
      <c r="Q16" s="155">
        <f t="shared" si="18"/>
        <v>396.77189007707875</v>
      </c>
      <c r="R16" s="155">
        <f t="shared" si="18"/>
        <v>806.38814007707879</v>
      </c>
      <c r="S16" s="155">
        <f t="shared" si="18"/>
        <v>725.44572008671366</v>
      </c>
      <c r="T16" s="155">
        <f t="shared" si="18"/>
        <v>644.50330009634854</v>
      </c>
      <c r="U16" s="155">
        <f t="shared" si="18"/>
        <v>563.56088010598341</v>
      </c>
      <c r="V16" s="155">
        <f t="shared" si="18"/>
        <v>482.61846011561823</v>
      </c>
      <c r="W16" s="155">
        <f t="shared" si="18"/>
        <v>401.67604012525311</v>
      </c>
      <c r="X16" s="155">
        <f t="shared" si="18"/>
        <v>320.73362013488804</v>
      </c>
      <c r="Y16" s="155">
        <f t="shared" si="18"/>
        <v>239.79120014452286</v>
      </c>
      <c r="Z16" s="155">
        <f t="shared" si="18"/>
        <v>192.41098780154158</v>
      </c>
      <c r="AA16" s="155">
        <f t="shared" si="18"/>
        <v>191.59817347965333</v>
      </c>
      <c r="AB16" s="155">
        <f t="shared" si="18"/>
        <v>190.7772310145462</v>
      </c>
      <c r="AC16" s="155">
        <f t="shared" si="18"/>
        <v>189.8295389997881</v>
      </c>
      <c r="AD16" s="155">
        <f t="shared" si="18"/>
        <v>584.67131549957617</v>
      </c>
      <c r="AE16" s="155">
        <f t="shared" si="18"/>
        <v>488.95442200899896</v>
      </c>
      <c r="AF16" s="155">
        <f t="shared" si="18"/>
        <v>393.23752851842187</v>
      </c>
      <c r="AG16" s="155">
        <f t="shared" si="18"/>
        <v>297.52063502784466</v>
      </c>
      <c r="AH16" s="155">
        <f t="shared" si="18"/>
        <v>201.80374153726757</v>
      </c>
      <c r="AI16" s="155">
        <f t="shared" si="18"/>
        <v>188.99211209025708</v>
      </c>
      <c r="AJ16" s="155">
        <f t="shared" si="18"/>
        <v>188.02656888625603</v>
      </c>
      <c r="AK16" s="155">
        <f t="shared" si="18"/>
        <v>187.05137025021492</v>
      </c>
      <c r="AL16" s="155">
        <f t="shared" ref="AL16:BQ16" si="19">AL15+AK16-AK17</f>
        <v>186.06641962781339</v>
      </c>
      <c r="AM16" s="155">
        <f t="shared" si="19"/>
        <v>185.07161949918788</v>
      </c>
      <c r="AN16" s="155">
        <f t="shared" si="19"/>
        <v>184.0668713692761</v>
      </c>
      <c r="AO16" s="155">
        <f t="shared" si="19"/>
        <v>182.92997942931521</v>
      </c>
      <c r="AP16" s="155">
        <f t="shared" si="19"/>
        <v>558.66256348363038</v>
      </c>
      <c r="AQ16" s="155">
        <f t="shared" si="19"/>
        <v>443.83647754758039</v>
      </c>
      <c r="AR16" s="155">
        <f t="shared" si="19"/>
        <v>329.01039161153028</v>
      </c>
      <c r="AS16" s="155">
        <f t="shared" si="19"/>
        <v>214.18430567548023</v>
      </c>
      <c r="AT16" s="155">
        <f t="shared" si="19"/>
        <v>182.09426183241635</v>
      </c>
      <c r="AU16" s="155">
        <f t="shared" si="19"/>
        <v>180.93764379708682</v>
      </c>
      <c r="AV16" s="155">
        <f t="shared" si="19"/>
        <v>179.76945958140408</v>
      </c>
      <c r="AW16" s="155">
        <f t="shared" si="19"/>
        <v>178.58959352356447</v>
      </c>
      <c r="AX16" s="155">
        <f t="shared" si="19"/>
        <v>177.39792880514648</v>
      </c>
      <c r="AY16" s="155">
        <f t="shared" si="19"/>
        <v>176.19434743954429</v>
      </c>
      <c r="AZ16" s="155">
        <f t="shared" si="19"/>
        <v>174.97873026028606</v>
      </c>
      <c r="BA16" s="155">
        <f t="shared" si="19"/>
        <v>173.62519769062277</v>
      </c>
      <c r="BB16" s="155">
        <f t="shared" si="19"/>
        <v>527.4770781449954</v>
      </c>
      <c r="BC16" s="155">
        <f t="shared" si="19"/>
        <v>390.77028860900293</v>
      </c>
      <c r="BD16" s="155">
        <f t="shared" si="19"/>
        <v>254.06349907301029</v>
      </c>
      <c r="BE16" s="155">
        <f t="shared" si="19"/>
        <v>173.06251280908674</v>
      </c>
      <c r="BF16" s="155">
        <f t="shared" si="19"/>
        <v>171.68981806491144</v>
      </c>
      <c r="BG16" s="155">
        <f t="shared" si="19"/>
        <v>170.30339637329445</v>
      </c>
      <c r="BH16" s="155">
        <f t="shared" si="19"/>
        <v>168.9031104647612</v>
      </c>
      <c r="BI16" s="155">
        <f t="shared" si="19"/>
        <v>167.48882169714267</v>
      </c>
      <c r="BJ16" s="155">
        <f t="shared" si="19"/>
        <v>166.06039004184794</v>
      </c>
      <c r="BK16" s="155">
        <f t="shared" si="19"/>
        <v>164.61767407000025</v>
      </c>
      <c r="BL16" s="155">
        <f t="shared" si="19"/>
        <v>163.16053093843414</v>
      </c>
      <c r="BM16" s="155">
        <f t="shared" si="19"/>
        <v>161.55928438038143</v>
      </c>
      <c r="BN16" s="155">
        <f t="shared" si="19"/>
        <v>490.39205200742532</v>
      </c>
      <c r="BO16" s="155">
        <f t="shared" si="19"/>
        <v>328.666149644104</v>
      </c>
      <c r="BP16" s="155">
        <f t="shared" si="19"/>
        <v>166.94024728078267</v>
      </c>
      <c r="BQ16" s="155">
        <f t="shared" si="19"/>
        <v>159.9958349857522</v>
      </c>
      <c r="BR16" s="155">
        <f t="shared" ref="BR16:CJ16" si="20">BR15+BQ16-BQ17</f>
        <v>158.36294146817266</v>
      </c>
      <c r="BS16" s="155">
        <f t="shared" si="20"/>
        <v>156.71371901541744</v>
      </c>
      <c r="BT16" s="155">
        <f t="shared" si="20"/>
        <v>155.0480043381346</v>
      </c>
      <c r="BU16" s="155">
        <f t="shared" si="20"/>
        <v>153.36563251407887</v>
      </c>
      <c r="BV16" s="155">
        <f t="shared" si="20"/>
        <v>151.66643697178262</v>
      </c>
      <c r="BW16" s="155">
        <f t="shared" si="20"/>
        <v>149.95024947406347</v>
      </c>
      <c r="BX16" s="155">
        <f t="shared" si="20"/>
        <v>148.21690010136706</v>
      </c>
      <c r="BY16" s="155">
        <f t="shared" si="20"/>
        <v>146.33279927991771</v>
      </c>
      <c r="BZ16" s="155">
        <f t="shared" si="20"/>
        <v>446.5972863038977</v>
      </c>
      <c r="CA16" s="155">
        <f t="shared" si="20"/>
        <v>256.30310333751248</v>
      </c>
      <c r="CB16" s="155">
        <f t="shared" si="20"/>
        <v>145.52956049082979</v>
      </c>
      <c r="CC16" s="155">
        <f t="shared" si="20"/>
        <v>143.61858627327501</v>
      </c>
      <c r="CD16" s="155">
        <f t="shared" si="20"/>
        <v>141.68850231354475</v>
      </c>
      <c r="CE16" s="155">
        <f t="shared" si="20"/>
        <v>139.73911751421724</v>
      </c>
      <c r="CF16" s="155">
        <f t="shared" si="20"/>
        <v>137.77023886689631</v>
      </c>
      <c r="CG16" s="155">
        <f t="shared" si="20"/>
        <v>135.78167143310225</v>
      </c>
      <c r="CH16" s="155">
        <f t="shared" si="20"/>
        <v>133.77321832497023</v>
      </c>
      <c r="CI16" s="155">
        <f t="shared" si="20"/>
        <v>131.74468068575698</v>
      </c>
      <c r="CJ16" s="155">
        <f t="shared" si="20"/>
        <v>129.69585767015144</v>
      </c>
      <c r="CK16" s="155"/>
      <c r="CL16" s="155"/>
      <c r="CM16" s="155"/>
      <c r="CN16" s="155"/>
      <c r="CO16" s="155"/>
      <c r="CP16" s="155"/>
      <c r="CQ16" s="155"/>
      <c r="CR16" s="155"/>
      <c r="CS16" s="155"/>
      <c r="CT16" s="155"/>
      <c r="CU16" s="155"/>
      <c r="CV16" s="155"/>
      <c r="CW16" s="155"/>
      <c r="CX16" s="155"/>
      <c r="CY16" s="155"/>
      <c r="CZ16" s="155"/>
      <c r="DA16" s="155"/>
      <c r="DB16" s="155"/>
      <c r="DC16" s="155"/>
      <c r="DD16" s="155"/>
      <c r="DE16" s="155"/>
      <c r="DF16" s="155"/>
      <c r="DG16" s="155"/>
      <c r="DH16" s="155"/>
      <c r="DI16" s="155"/>
      <c r="DJ16" s="155"/>
      <c r="DK16" s="155"/>
      <c r="DL16" s="155"/>
      <c r="DM16" s="155"/>
      <c r="DN16" s="155"/>
      <c r="DO16" s="155"/>
      <c r="DP16" s="155"/>
      <c r="DQ16" s="155"/>
      <c r="DR16" s="155"/>
      <c r="DS16" s="155"/>
      <c r="DT16" s="155"/>
    </row>
    <row r="17" spans="1:124" x14ac:dyDescent="0.15">
      <c r="A17" s="47" t="str">
        <f>'Investor Assumptions'!$B$13&amp; " Preferred Return Paid"</f>
        <v>Bobby Preferred Return Paid</v>
      </c>
      <c r="E17" s="154">
        <f t="shared" ref="E17:AJ17" si="21">IF(SUM(E$8,E$16,E$24,E$32,E$40)&gt;0,MIN(E16,E16/SUM(E$8,E$16,E$24,E$32,E$40)*E$4),0)</f>
        <v>0</v>
      </c>
      <c r="F17" s="155">
        <f t="shared" si="21"/>
        <v>0</v>
      </c>
      <c r="G17" s="155">
        <f t="shared" si="21"/>
        <v>0</v>
      </c>
      <c r="H17" s="155">
        <f t="shared" si="21"/>
        <v>0</v>
      </c>
      <c r="I17" s="155">
        <f t="shared" si="21"/>
        <v>262.18366999036516</v>
      </c>
      <c r="J17" s="155">
        <f t="shared" si="21"/>
        <v>262.18366999036522</v>
      </c>
      <c r="K17" s="155">
        <f t="shared" si="21"/>
        <v>262.18366999036522</v>
      </c>
      <c r="L17" s="155">
        <f t="shared" si="21"/>
        <v>262.18366999036522</v>
      </c>
      <c r="M17" s="155">
        <f t="shared" si="21"/>
        <v>262.18366999036522</v>
      </c>
      <c r="N17" s="155">
        <f t="shared" si="21"/>
        <v>262.18366999036522</v>
      </c>
      <c r="O17" s="155">
        <f t="shared" si="21"/>
        <v>262.18366999036522</v>
      </c>
      <c r="P17" s="155">
        <f t="shared" si="21"/>
        <v>273.69241999036512</v>
      </c>
      <c r="Q17" s="155">
        <f t="shared" si="21"/>
        <v>-216.86625000000004</v>
      </c>
      <c r="R17" s="155">
        <f t="shared" si="21"/>
        <v>273.69241999036518</v>
      </c>
      <c r="S17" s="155">
        <f t="shared" si="21"/>
        <v>273.69241999036512</v>
      </c>
      <c r="T17" s="155">
        <f t="shared" si="21"/>
        <v>273.69241999036518</v>
      </c>
      <c r="U17" s="155">
        <f t="shared" si="21"/>
        <v>273.69241999036518</v>
      </c>
      <c r="V17" s="155">
        <f t="shared" si="21"/>
        <v>273.69241999036518</v>
      </c>
      <c r="W17" s="155">
        <f t="shared" si="21"/>
        <v>273.69241999036512</v>
      </c>
      <c r="X17" s="155">
        <f t="shared" si="21"/>
        <v>273.69241999036518</v>
      </c>
      <c r="Y17" s="155">
        <f t="shared" si="21"/>
        <v>239.79120014452286</v>
      </c>
      <c r="Z17" s="155">
        <f t="shared" si="21"/>
        <v>192.41098780154158</v>
      </c>
      <c r="AA17" s="155">
        <f t="shared" si="21"/>
        <v>191.59817347965333</v>
      </c>
      <c r="AB17" s="155">
        <f t="shared" si="21"/>
        <v>190.7772310145462</v>
      </c>
      <c r="AC17" s="155">
        <f t="shared" si="21"/>
        <v>-205.0122375</v>
      </c>
      <c r="AD17" s="155">
        <f t="shared" si="21"/>
        <v>285.54643249036525</v>
      </c>
      <c r="AE17" s="155">
        <f t="shared" si="21"/>
        <v>285.54643249036519</v>
      </c>
      <c r="AF17" s="155">
        <f t="shared" si="21"/>
        <v>285.54643249036525</v>
      </c>
      <c r="AG17" s="155">
        <f t="shared" si="21"/>
        <v>285.54643249036519</v>
      </c>
      <c r="AH17" s="155">
        <f t="shared" si="21"/>
        <v>201.80374153726757</v>
      </c>
      <c r="AI17" s="155">
        <f t="shared" si="21"/>
        <v>188.99211209025708</v>
      </c>
      <c r="AJ17" s="155">
        <f t="shared" si="21"/>
        <v>188.02656888625603</v>
      </c>
      <c r="AK17" s="155">
        <f t="shared" ref="AK17:BP17" si="22">IF(SUM(AK$8,AK$16,AK$24,AK$32,AK$40)&gt;0,MIN(AK16,AK16/SUM(AK$8,AK$16,AK$24,AK$32,AK$40)*AK$4),0)</f>
        <v>187.05137025021492</v>
      </c>
      <c r="AL17" s="155">
        <f t="shared" si="22"/>
        <v>186.06641962781339</v>
      </c>
      <c r="AM17" s="155">
        <f t="shared" si="22"/>
        <v>185.07161949918788</v>
      </c>
      <c r="AN17" s="155">
        <f t="shared" si="22"/>
        <v>184.0668713692761</v>
      </c>
      <c r="AO17" s="155">
        <f t="shared" si="22"/>
        <v>-192.80260462499996</v>
      </c>
      <c r="AP17" s="155">
        <f t="shared" si="22"/>
        <v>297.75606536536526</v>
      </c>
      <c r="AQ17" s="155">
        <f t="shared" si="22"/>
        <v>297.75606536536532</v>
      </c>
      <c r="AR17" s="155">
        <f t="shared" si="22"/>
        <v>297.75606536536526</v>
      </c>
      <c r="AS17" s="155">
        <f t="shared" si="22"/>
        <v>214.18430567548023</v>
      </c>
      <c r="AT17" s="155">
        <f t="shared" si="22"/>
        <v>182.09426183241635</v>
      </c>
      <c r="AU17" s="155">
        <f t="shared" si="22"/>
        <v>180.93764379708682</v>
      </c>
      <c r="AV17" s="155">
        <f t="shared" si="22"/>
        <v>179.76945958140408</v>
      </c>
      <c r="AW17" s="155">
        <f t="shared" si="22"/>
        <v>178.58959352356447</v>
      </c>
      <c r="AX17" s="155">
        <f t="shared" si="22"/>
        <v>177.39792880514648</v>
      </c>
      <c r="AY17" s="155">
        <f t="shared" si="22"/>
        <v>176.19434743954429</v>
      </c>
      <c r="AZ17" s="155">
        <f t="shared" si="22"/>
        <v>174.97873026028606</v>
      </c>
      <c r="BA17" s="155">
        <f t="shared" si="22"/>
        <v>-180.22668276374992</v>
      </c>
      <c r="BB17" s="155">
        <f t="shared" si="22"/>
        <v>310.3319872266153</v>
      </c>
      <c r="BC17" s="155">
        <f t="shared" si="22"/>
        <v>310.33198722661535</v>
      </c>
      <c r="BD17" s="155">
        <f t="shared" si="22"/>
        <v>254.06349907301029</v>
      </c>
      <c r="BE17" s="155">
        <f t="shared" si="22"/>
        <v>173.06251280908674</v>
      </c>
      <c r="BF17" s="155">
        <f t="shared" si="22"/>
        <v>171.68981806491144</v>
      </c>
      <c r="BG17" s="155">
        <f t="shared" si="22"/>
        <v>170.30339637329445</v>
      </c>
      <c r="BH17" s="155">
        <f t="shared" si="22"/>
        <v>168.9031104647612</v>
      </c>
      <c r="BI17" s="155">
        <f t="shared" si="22"/>
        <v>167.48882169714267</v>
      </c>
      <c r="BJ17" s="155">
        <f t="shared" si="22"/>
        <v>166.06039004184794</v>
      </c>
      <c r="BK17" s="155">
        <f t="shared" si="22"/>
        <v>164.61767407000025</v>
      </c>
      <c r="BL17" s="155">
        <f t="shared" si="22"/>
        <v>163.16053093843414</v>
      </c>
      <c r="BM17" s="155">
        <f t="shared" si="22"/>
        <v>-167.27348324666247</v>
      </c>
      <c r="BN17" s="155">
        <f t="shared" si="22"/>
        <v>323.28518674370281</v>
      </c>
      <c r="BO17" s="155">
        <f t="shared" si="22"/>
        <v>323.28518674370275</v>
      </c>
      <c r="BP17" s="155">
        <f t="shared" si="22"/>
        <v>166.94024728078267</v>
      </c>
      <c r="BQ17" s="155">
        <f t="shared" ref="BQ17:CJ17" si="23">IF(SUM(BQ$8,BQ$16,BQ$24,BQ$32,BQ$40)&gt;0,MIN(BQ16,BQ16/SUM(BQ$8,BQ$16,BQ$24,BQ$32,BQ$40)*BQ$4),0)</f>
        <v>159.9958349857522</v>
      </c>
      <c r="BR17" s="155">
        <f t="shared" si="23"/>
        <v>158.36294146817266</v>
      </c>
      <c r="BS17" s="155">
        <f t="shared" si="23"/>
        <v>156.71371901541744</v>
      </c>
      <c r="BT17" s="155">
        <f t="shared" si="23"/>
        <v>155.0480043381346</v>
      </c>
      <c r="BU17" s="155">
        <f t="shared" si="23"/>
        <v>153.36563251407887</v>
      </c>
      <c r="BV17" s="155">
        <f t="shared" si="23"/>
        <v>151.66643697178262</v>
      </c>
      <c r="BW17" s="155">
        <f t="shared" si="23"/>
        <v>149.95024947406347</v>
      </c>
      <c r="BX17" s="155">
        <f t="shared" si="23"/>
        <v>148.21690010136706</v>
      </c>
      <c r="BY17" s="155">
        <f t="shared" si="23"/>
        <v>-153.93168774406229</v>
      </c>
      <c r="BZ17" s="155">
        <f t="shared" si="23"/>
        <v>336.62698224630293</v>
      </c>
      <c r="CA17" s="155">
        <f t="shared" si="23"/>
        <v>256.30310333751248</v>
      </c>
      <c r="CB17" s="155">
        <f t="shared" si="23"/>
        <v>145.52956049082979</v>
      </c>
      <c r="CC17" s="155">
        <f t="shared" si="23"/>
        <v>143.61858627327501</v>
      </c>
      <c r="CD17" s="155">
        <f t="shared" si="23"/>
        <v>141.68850231354475</v>
      </c>
      <c r="CE17" s="155">
        <f t="shared" si="23"/>
        <v>139.73911751421724</v>
      </c>
      <c r="CF17" s="155">
        <f t="shared" si="23"/>
        <v>137.77023886689631</v>
      </c>
      <c r="CG17" s="155">
        <f t="shared" si="23"/>
        <v>135.78167143310225</v>
      </c>
      <c r="CH17" s="155">
        <f t="shared" si="23"/>
        <v>133.77321832497023</v>
      </c>
      <c r="CI17" s="155">
        <f t="shared" si="23"/>
        <v>131.74468068575698</v>
      </c>
      <c r="CJ17" s="155">
        <f t="shared" si="23"/>
        <v>129.69585767015144</v>
      </c>
      <c r="CK17" s="155"/>
      <c r="CL17" s="155"/>
      <c r="CM17" s="155"/>
      <c r="CN17" s="155"/>
      <c r="CO17" s="155"/>
      <c r="CP17" s="155"/>
      <c r="CQ17" s="155"/>
      <c r="CR17" s="155"/>
      <c r="CS17" s="155"/>
      <c r="CT17" s="155"/>
      <c r="CU17" s="155"/>
      <c r="CV17" s="155"/>
      <c r="CW17" s="155"/>
      <c r="CX17" s="155"/>
      <c r="CY17" s="155"/>
      <c r="CZ17" s="155"/>
      <c r="DA17" s="155"/>
      <c r="DB17" s="155"/>
      <c r="DC17" s="155"/>
      <c r="DD17" s="155"/>
      <c r="DE17" s="155"/>
      <c r="DF17" s="155"/>
      <c r="DG17" s="155"/>
      <c r="DH17" s="155"/>
      <c r="DI17" s="155"/>
      <c r="DJ17" s="155"/>
      <c r="DK17" s="155"/>
      <c r="DL17" s="155"/>
      <c r="DM17" s="155"/>
      <c r="DN17" s="155"/>
      <c r="DO17" s="155"/>
      <c r="DP17" s="155"/>
      <c r="DQ17" s="155"/>
      <c r="DR17" s="155"/>
      <c r="DS17" s="155"/>
      <c r="DT17" s="155"/>
    </row>
    <row r="18" spans="1:124" x14ac:dyDescent="0.15">
      <c r="A18" s="47" t="str">
        <f>'Investor Assumptions'!$B$13&amp; " Equity Repaid"</f>
        <v>Bobby Equity Repaid</v>
      </c>
      <c r="E18" s="154">
        <f>IF(SUM(E$6,E$14,E$22,E$30,E$38)&gt;0,MIN(E14,E14/SUM(E$6,E$14,E$22,E$30,E$38)*(E$4-SUM(E$9,E$17,E$25,E$33,E$41))),0)</f>
        <v>0</v>
      </c>
      <c r="F18" s="155">
        <f t="shared" ref="F18:BQ18" si="24">IF(SUM(F$6,F$14,F$22,F$30,F$38)&gt;0,MIN(F14,F14/SUM(F$6,F$14,F$22,F$30,F$38)*(F$4-SUM(F$9,F$17,F$25,F$33,F$41))),0)</f>
        <v>0</v>
      </c>
      <c r="G18" s="155">
        <f t="shared" si="24"/>
        <v>0</v>
      </c>
      <c r="H18" s="155">
        <f t="shared" si="24"/>
        <v>0</v>
      </c>
      <c r="I18" s="155">
        <f t="shared" si="24"/>
        <v>3.4106051316484808E-14</v>
      </c>
      <c r="J18" s="155">
        <f t="shared" si="24"/>
        <v>0</v>
      </c>
      <c r="K18" s="155">
        <f t="shared" si="24"/>
        <v>-3.4106051316484808E-14</v>
      </c>
      <c r="L18" s="155">
        <f t="shared" si="24"/>
        <v>0</v>
      </c>
      <c r="M18" s="155">
        <f t="shared" si="24"/>
        <v>0</v>
      </c>
      <c r="N18" s="155">
        <f t="shared" si="24"/>
        <v>0</v>
      </c>
      <c r="O18" s="155">
        <f t="shared" si="24"/>
        <v>0</v>
      </c>
      <c r="P18" s="155">
        <f t="shared" si="24"/>
        <v>3.4106051316484808E-14</v>
      </c>
      <c r="Q18" s="155">
        <f t="shared" si="24"/>
        <v>0</v>
      </c>
      <c r="R18" s="155">
        <f t="shared" si="24"/>
        <v>3.4106051316484808E-14</v>
      </c>
      <c r="S18" s="155">
        <f t="shared" si="24"/>
        <v>3.4106051316484808E-14</v>
      </c>
      <c r="T18" s="155">
        <f t="shared" si="24"/>
        <v>3.4106051316484808E-14</v>
      </c>
      <c r="U18" s="155">
        <f t="shared" si="24"/>
        <v>6.8212102632969615E-14</v>
      </c>
      <c r="V18" s="155">
        <f t="shared" si="24"/>
        <v>3.4106051316484808E-14</v>
      </c>
      <c r="W18" s="155">
        <f t="shared" si="24"/>
        <v>3.4106051316484808E-14</v>
      </c>
      <c r="X18" s="155">
        <f t="shared" si="24"/>
        <v>6.8212102632969615E-14</v>
      </c>
      <c r="Y18" s="155">
        <f t="shared" si="24"/>
        <v>33.901219845842341</v>
      </c>
      <c r="Z18" s="155">
        <f t="shared" si="24"/>
        <v>81.281432188823587</v>
      </c>
      <c r="AA18" s="155">
        <f t="shared" si="24"/>
        <v>82.094246510711869</v>
      </c>
      <c r="AB18" s="155">
        <f t="shared" si="24"/>
        <v>94.769201475818946</v>
      </c>
      <c r="AC18" s="155">
        <f t="shared" si="24"/>
        <v>0</v>
      </c>
      <c r="AD18" s="155">
        <f t="shared" si="24"/>
        <v>-6.8212102632969615E-14</v>
      </c>
      <c r="AE18" s="155">
        <f t="shared" si="24"/>
        <v>3.4106051316484808E-14</v>
      </c>
      <c r="AF18" s="155">
        <f t="shared" si="24"/>
        <v>-6.8212102632969615E-14</v>
      </c>
      <c r="AG18" s="155">
        <f t="shared" si="24"/>
        <v>0</v>
      </c>
      <c r="AH18" s="155">
        <f t="shared" si="24"/>
        <v>83.742690953097622</v>
      </c>
      <c r="AI18" s="155">
        <f t="shared" si="24"/>
        <v>96.554320400108153</v>
      </c>
      <c r="AJ18" s="155">
        <f t="shared" si="24"/>
        <v>97.519863604109148</v>
      </c>
      <c r="AK18" s="155">
        <f t="shared" si="24"/>
        <v>98.495062240150261</v>
      </c>
      <c r="AL18" s="155">
        <f t="shared" si="24"/>
        <v>99.480012862551803</v>
      </c>
      <c r="AM18" s="155">
        <f t="shared" si="24"/>
        <v>100.47481299117734</v>
      </c>
      <c r="AN18" s="155">
        <f t="shared" si="24"/>
        <v>113.68919399608917</v>
      </c>
      <c r="AO18" s="155">
        <f t="shared" si="24"/>
        <v>3.4106051316484814E-14</v>
      </c>
      <c r="AP18" s="155">
        <f t="shared" si="24"/>
        <v>6.8212102632969628E-14</v>
      </c>
      <c r="AQ18" s="155">
        <f t="shared" si="24"/>
        <v>-6.8212102632969628E-14</v>
      </c>
      <c r="AR18" s="155">
        <f t="shared" si="24"/>
        <v>3.4106051316484814E-14</v>
      </c>
      <c r="AS18" s="155">
        <f t="shared" si="24"/>
        <v>83.571759689885056</v>
      </c>
      <c r="AT18" s="155">
        <f t="shared" si="24"/>
        <v>115.66180353294891</v>
      </c>
      <c r="AU18" s="155">
        <f t="shared" si="24"/>
        <v>116.81842156827835</v>
      </c>
      <c r="AV18" s="155">
        <f t="shared" si="24"/>
        <v>117.98660578396118</v>
      </c>
      <c r="AW18" s="155">
        <f t="shared" si="24"/>
        <v>119.16647184180079</v>
      </c>
      <c r="AX18" s="155">
        <f t="shared" si="24"/>
        <v>120.35813656021881</v>
      </c>
      <c r="AY18" s="155">
        <f t="shared" si="24"/>
        <v>121.561717925821</v>
      </c>
      <c r="AZ18" s="155">
        <f t="shared" si="24"/>
        <v>135.35325696632927</v>
      </c>
      <c r="BA18" s="155">
        <f t="shared" si="24"/>
        <v>3.4106051316484814E-14</v>
      </c>
      <c r="BB18" s="155">
        <f t="shared" si="24"/>
        <v>6.8212102632969628E-14</v>
      </c>
      <c r="BC18" s="155">
        <f t="shared" si="24"/>
        <v>0</v>
      </c>
      <c r="BD18" s="155">
        <f t="shared" si="24"/>
        <v>56.268488153605048</v>
      </c>
      <c r="BE18" s="155">
        <f t="shared" si="24"/>
        <v>137.26947441752861</v>
      </c>
      <c r="BF18" s="155">
        <f t="shared" si="24"/>
        <v>138.64216916170389</v>
      </c>
      <c r="BG18" s="155">
        <f t="shared" si="24"/>
        <v>140.02859085332091</v>
      </c>
      <c r="BH18" s="155">
        <f t="shared" si="24"/>
        <v>141.42887676185413</v>
      </c>
      <c r="BI18" s="155">
        <f t="shared" si="24"/>
        <v>142.84316552947266</v>
      </c>
      <c r="BJ18" s="155">
        <f t="shared" si="24"/>
        <v>144.27159718476739</v>
      </c>
      <c r="BK18" s="155">
        <f t="shared" si="24"/>
        <v>145.71431315661511</v>
      </c>
      <c r="BL18" s="155">
        <f t="shared" si="24"/>
        <v>160.12465580526862</v>
      </c>
      <c r="BM18" s="155">
        <f t="shared" si="24"/>
        <v>0</v>
      </c>
      <c r="BN18" s="155">
        <f t="shared" si="24"/>
        <v>0</v>
      </c>
      <c r="BO18" s="155">
        <f t="shared" si="24"/>
        <v>0</v>
      </c>
      <c r="BP18" s="155">
        <f t="shared" si="24"/>
        <v>156.34493946292011</v>
      </c>
      <c r="BQ18" s="155">
        <f t="shared" si="24"/>
        <v>163.28935175795058</v>
      </c>
      <c r="BR18" s="155">
        <f>IF(SUM(BR$6,BR$14,BR$22,BR$30,BR$38)&gt;0,MIN(BR14,BR14/SUM(BR$6,BR$14,BR$22,BR$30,BR$38)*(BR$4-SUM(BR$9,BR$17,BR$25,BR$33,BR$41))),0)</f>
        <v>164.92224527553006</v>
      </c>
      <c r="BS18" s="155">
        <f>IF(SUM(BS$6,BS$14,BS$22,BS$30,BS$38)&gt;0,MIN(BS14,BS14/SUM(BS$6,BS$14,BS$22,BS$30,BS$38)*(BS$4-SUM(BS$9,BS$17,BS$25,BS$33,BS$41))),0)</f>
        <v>166.57146772828531</v>
      </c>
      <c r="BT18" s="155">
        <f>IF(SUM(BT$6,BT$14,BT$22,BT$30,BT$38)&gt;0,MIN(BT14,BT14/SUM(BT$6,BT$14,BT$22,BT$30,BT$38)*(BT$4-SUM(BT$9,BT$17,BT$25,BT$33,BT$41))),0)</f>
        <v>168.23718240556818</v>
      </c>
      <c r="BU18" s="155">
        <f t="shared" ref="BU18:CI18" si="25">IF(SUM(BU$6,BU$14,BU$22,BU$30,BU$38)&gt;0,MIN(BU14,BU14/SUM(BU$6,BU$14,BU$22,BU$30,BU$38)*(BU$4-SUM(BU$9,BU$17,BU$25,BU$33,BU$41))),0)</f>
        <v>169.91955422962383</v>
      </c>
      <c r="BV18" s="155">
        <f t="shared" si="25"/>
        <v>171.61874977192014</v>
      </c>
      <c r="BW18" s="155">
        <f t="shared" si="25"/>
        <v>173.33493726963931</v>
      </c>
      <c r="BX18" s="155">
        <f t="shared" si="25"/>
        <v>188.4100821449359</v>
      </c>
      <c r="BY18" s="155">
        <f t="shared" si="25"/>
        <v>0</v>
      </c>
      <c r="BZ18" s="155">
        <f t="shared" si="25"/>
        <v>0</v>
      </c>
      <c r="CA18" s="155">
        <f t="shared" si="25"/>
        <v>80.323878908790476</v>
      </c>
      <c r="CB18" s="155">
        <f t="shared" si="25"/>
        <v>191.09742175547322</v>
      </c>
      <c r="CC18" s="155">
        <f t="shared" si="25"/>
        <v>193.00839597302797</v>
      </c>
      <c r="CD18" s="155">
        <f t="shared" si="25"/>
        <v>194.93847993275824</v>
      </c>
      <c r="CE18" s="155">
        <f t="shared" si="25"/>
        <v>196.88786473208569</v>
      </c>
      <c r="CF18" s="155">
        <f t="shared" si="25"/>
        <v>198.85674337940662</v>
      </c>
      <c r="CG18" s="155">
        <f t="shared" si="25"/>
        <v>200.84531081320074</v>
      </c>
      <c r="CH18" s="155">
        <f t="shared" si="25"/>
        <v>202.85376392133273</v>
      </c>
      <c r="CI18" s="155">
        <f t="shared" si="25"/>
        <v>204.88230156054601</v>
      </c>
      <c r="CJ18" s="155">
        <f>IF(SUM(CJ$6,CJ$14,CJ$22,CJ$30,CJ$38)&gt;0,MIN(CJ14,CJ14/SUM(CJ$6,CJ$14,CJ$22,CJ$30,CJ$38)*(CJ$4-SUM(CJ$9,CJ$17,CJ$25,CJ$33,CJ$41))),0)</f>
        <v>12969.585767015147</v>
      </c>
      <c r="CK18" s="155"/>
      <c r="CL18" s="155"/>
      <c r="CM18" s="155"/>
      <c r="CN18" s="155"/>
      <c r="CO18" s="155"/>
      <c r="CP18" s="155"/>
      <c r="CQ18" s="155"/>
      <c r="CR18" s="155"/>
      <c r="CS18" s="155"/>
      <c r="CT18" s="155"/>
      <c r="CU18" s="155"/>
      <c r="CV18" s="155"/>
      <c r="CW18" s="155"/>
      <c r="CX18" s="155"/>
      <c r="CY18" s="155"/>
      <c r="CZ18" s="155"/>
      <c r="DA18" s="155"/>
      <c r="DB18" s="155"/>
      <c r="DC18" s="155"/>
      <c r="DD18" s="155"/>
      <c r="DE18" s="155"/>
      <c r="DF18" s="155"/>
      <c r="DG18" s="155"/>
      <c r="DH18" s="155"/>
      <c r="DI18" s="155"/>
      <c r="DJ18" s="155"/>
      <c r="DK18" s="155"/>
      <c r="DL18" s="155"/>
      <c r="DM18" s="155"/>
      <c r="DN18" s="155"/>
      <c r="DO18" s="155"/>
      <c r="DP18" s="155"/>
      <c r="DQ18" s="155"/>
      <c r="DR18" s="155"/>
      <c r="DS18" s="155"/>
      <c r="DT18" s="155"/>
    </row>
    <row r="19" spans="1:124" x14ac:dyDescent="0.15">
      <c r="A19" s="47" t="s">
        <v>136</v>
      </c>
      <c r="E19" s="154">
        <f>E17+E18</f>
        <v>0</v>
      </c>
      <c r="F19" s="155">
        <f t="shared" ref="F19:AK19" si="26">E19+F18+F17</f>
        <v>0</v>
      </c>
      <c r="G19" s="155">
        <f t="shared" si="26"/>
        <v>0</v>
      </c>
      <c r="H19" s="155">
        <f t="shared" si="26"/>
        <v>0</v>
      </c>
      <c r="I19" s="155">
        <f t="shared" si="26"/>
        <v>262.18366999036522</v>
      </c>
      <c r="J19" s="155">
        <f t="shared" si="26"/>
        <v>524.36733998073043</v>
      </c>
      <c r="K19" s="155">
        <f t="shared" si="26"/>
        <v>786.55100997109571</v>
      </c>
      <c r="L19" s="155">
        <f t="shared" si="26"/>
        <v>1048.7346799614609</v>
      </c>
      <c r="M19" s="155">
        <f t="shared" si="26"/>
        <v>1310.918349951826</v>
      </c>
      <c r="N19" s="155">
        <f t="shared" si="26"/>
        <v>1573.1020199421912</v>
      </c>
      <c r="O19" s="155">
        <f t="shared" si="26"/>
        <v>1835.2856899325564</v>
      </c>
      <c r="P19" s="155">
        <f t="shared" si="26"/>
        <v>2108.9781099229212</v>
      </c>
      <c r="Q19" s="155">
        <f t="shared" si="26"/>
        <v>1892.1118599229212</v>
      </c>
      <c r="R19" s="155">
        <f t="shared" si="26"/>
        <v>2165.8042799132863</v>
      </c>
      <c r="S19" s="155">
        <f t="shared" si="26"/>
        <v>2439.4966999036515</v>
      </c>
      <c r="T19" s="155">
        <f t="shared" si="26"/>
        <v>2713.1891198940166</v>
      </c>
      <c r="U19" s="155">
        <f t="shared" si="26"/>
        <v>2986.8815398843817</v>
      </c>
      <c r="V19" s="155">
        <f t="shared" si="26"/>
        <v>3260.5739598747468</v>
      </c>
      <c r="W19" s="155">
        <f t="shared" si="26"/>
        <v>3534.266379865112</v>
      </c>
      <c r="X19" s="155">
        <f t="shared" si="26"/>
        <v>3807.9587998554771</v>
      </c>
      <c r="Y19" s="155">
        <f t="shared" si="26"/>
        <v>4081.6512198458422</v>
      </c>
      <c r="Z19" s="155">
        <f t="shared" si="26"/>
        <v>4355.3436398362073</v>
      </c>
      <c r="AA19" s="155">
        <f t="shared" si="26"/>
        <v>4629.0360598265725</v>
      </c>
      <c r="AB19" s="155">
        <f t="shared" si="26"/>
        <v>4914.5824923169375</v>
      </c>
      <c r="AC19" s="155">
        <f t="shared" si="26"/>
        <v>4709.5702548169374</v>
      </c>
      <c r="AD19" s="155">
        <f t="shared" si="26"/>
        <v>4995.1166873073025</v>
      </c>
      <c r="AE19" s="155">
        <f t="shared" si="26"/>
        <v>5280.6631197976676</v>
      </c>
      <c r="AF19" s="155">
        <f t="shared" si="26"/>
        <v>5566.2095522880327</v>
      </c>
      <c r="AG19" s="155">
        <f t="shared" si="26"/>
        <v>5851.7559847783978</v>
      </c>
      <c r="AH19" s="155">
        <f t="shared" si="26"/>
        <v>6137.3024172687628</v>
      </c>
      <c r="AI19" s="155">
        <f t="shared" si="26"/>
        <v>6422.8488497591279</v>
      </c>
      <c r="AJ19" s="155">
        <f t="shared" si="26"/>
        <v>6708.3952822494939</v>
      </c>
      <c r="AK19" s="155">
        <f t="shared" si="26"/>
        <v>6993.941714739859</v>
      </c>
      <c r="AL19" s="155">
        <f t="shared" ref="AL19:BQ19" si="27">AK19+AL18+AL17</f>
        <v>7279.4881472302241</v>
      </c>
      <c r="AM19" s="155">
        <f t="shared" si="27"/>
        <v>7565.03457972059</v>
      </c>
      <c r="AN19" s="155">
        <f t="shared" si="27"/>
        <v>7862.7906450859546</v>
      </c>
      <c r="AO19" s="155">
        <f t="shared" si="27"/>
        <v>7669.9880404609548</v>
      </c>
      <c r="AP19" s="155">
        <f t="shared" si="27"/>
        <v>7967.7441058263203</v>
      </c>
      <c r="AQ19" s="155">
        <f t="shared" si="27"/>
        <v>8265.5001711916848</v>
      </c>
      <c r="AR19" s="155">
        <f t="shared" si="27"/>
        <v>8563.2562365570502</v>
      </c>
      <c r="AS19" s="155">
        <f t="shared" si="27"/>
        <v>8861.0123019224156</v>
      </c>
      <c r="AT19" s="155">
        <f t="shared" si="27"/>
        <v>9158.7683672877811</v>
      </c>
      <c r="AU19" s="155">
        <f t="shared" si="27"/>
        <v>9456.5244326531465</v>
      </c>
      <c r="AV19" s="155">
        <f t="shared" si="27"/>
        <v>9754.2804980185119</v>
      </c>
      <c r="AW19" s="155">
        <f t="shared" si="27"/>
        <v>10052.036563383877</v>
      </c>
      <c r="AX19" s="155">
        <f t="shared" si="27"/>
        <v>10349.792628749243</v>
      </c>
      <c r="AY19" s="155">
        <f t="shared" si="27"/>
        <v>10647.548694114608</v>
      </c>
      <c r="AZ19" s="155">
        <f t="shared" si="27"/>
        <v>10957.880681341223</v>
      </c>
      <c r="BA19" s="155">
        <f t="shared" si="27"/>
        <v>10777.653998577473</v>
      </c>
      <c r="BB19" s="155">
        <f t="shared" si="27"/>
        <v>11087.985985804087</v>
      </c>
      <c r="BC19" s="155">
        <f t="shared" si="27"/>
        <v>11398.317973030702</v>
      </c>
      <c r="BD19" s="155">
        <f t="shared" si="27"/>
        <v>11708.649960257317</v>
      </c>
      <c r="BE19" s="155">
        <f t="shared" si="27"/>
        <v>12018.981947483931</v>
      </c>
      <c r="BF19" s="155">
        <f t="shared" si="27"/>
        <v>12329.313934710546</v>
      </c>
      <c r="BG19" s="155">
        <f t="shared" si="27"/>
        <v>12639.645921937161</v>
      </c>
      <c r="BH19" s="155">
        <f t="shared" si="27"/>
        <v>12949.977909163777</v>
      </c>
      <c r="BI19" s="155">
        <f t="shared" si="27"/>
        <v>13260.309896390394</v>
      </c>
      <c r="BJ19" s="155">
        <f t="shared" si="27"/>
        <v>13570.641883617009</v>
      </c>
      <c r="BK19" s="155">
        <f t="shared" si="27"/>
        <v>13880.973870843623</v>
      </c>
      <c r="BL19" s="155">
        <f t="shared" si="27"/>
        <v>14204.259057587326</v>
      </c>
      <c r="BM19" s="155">
        <f t="shared" si="27"/>
        <v>14036.985574340662</v>
      </c>
      <c r="BN19" s="155">
        <f t="shared" si="27"/>
        <v>14360.270761084364</v>
      </c>
      <c r="BO19" s="155">
        <f t="shared" si="27"/>
        <v>14683.555947828067</v>
      </c>
      <c r="BP19" s="155">
        <f t="shared" si="27"/>
        <v>15006.84113457177</v>
      </c>
      <c r="BQ19" s="155">
        <f t="shared" si="27"/>
        <v>15330.126321315473</v>
      </c>
      <c r="BR19" s="155">
        <f t="shared" ref="BR19:CJ19" si="28">BQ19+BR18+BR17</f>
        <v>15653.411508059175</v>
      </c>
      <c r="BS19" s="155">
        <f t="shared" si="28"/>
        <v>15976.696694802877</v>
      </c>
      <c r="BT19" s="155">
        <f t="shared" si="28"/>
        <v>16299.981881546579</v>
      </c>
      <c r="BU19" s="155">
        <f t="shared" si="28"/>
        <v>16623.267068290283</v>
      </c>
      <c r="BV19" s="155">
        <f t="shared" si="28"/>
        <v>16946.552255033985</v>
      </c>
      <c r="BW19" s="155">
        <f t="shared" si="28"/>
        <v>17269.837441777687</v>
      </c>
      <c r="BX19" s="155">
        <f t="shared" si="28"/>
        <v>17606.46442402399</v>
      </c>
      <c r="BY19" s="155">
        <f t="shared" si="28"/>
        <v>17452.532736279929</v>
      </c>
      <c r="BZ19" s="155">
        <f t="shared" si="28"/>
        <v>17789.159718526233</v>
      </c>
      <c r="CA19" s="155">
        <f t="shared" si="28"/>
        <v>18125.786700772536</v>
      </c>
      <c r="CB19" s="155">
        <f t="shared" si="28"/>
        <v>18462.41368301884</v>
      </c>
      <c r="CC19" s="155">
        <f t="shared" si="28"/>
        <v>18799.040665265144</v>
      </c>
      <c r="CD19" s="155">
        <f t="shared" si="28"/>
        <v>19135.667647511447</v>
      </c>
      <c r="CE19" s="155">
        <f t="shared" si="28"/>
        <v>19472.294629757751</v>
      </c>
      <c r="CF19" s="155">
        <f t="shared" si="28"/>
        <v>19808.921612004051</v>
      </c>
      <c r="CG19" s="155">
        <f t="shared" si="28"/>
        <v>20145.548594250355</v>
      </c>
      <c r="CH19" s="155">
        <f t="shared" si="28"/>
        <v>20482.175576496658</v>
      </c>
      <c r="CI19" s="155">
        <f t="shared" si="28"/>
        <v>20818.802558742958</v>
      </c>
      <c r="CJ19" s="155">
        <f t="shared" si="28"/>
        <v>33918.084183428255</v>
      </c>
      <c r="CK19" s="155"/>
      <c r="CL19" s="155"/>
      <c r="CM19" s="155"/>
      <c r="CN19" s="155"/>
      <c r="CO19" s="155"/>
      <c r="CP19" s="155"/>
      <c r="CQ19" s="155"/>
      <c r="CR19" s="155"/>
      <c r="CS19" s="155"/>
      <c r="CT19" s="155"/>
      <c r="CU19" s="155"/>
      <c r="CV19" s="155"/>
      <c r="CW19" s="155"/>
      <c r="CX19" s="155"/>
      <c r="CY19" s="155"/>
      <c r="CZ19" s="155"/>
      <c r="DA19" s="155"/>
      <c r="DB19" s="155"/>
      <c r="DC19" s="155"/>
      <c r="DD19" s="155"/>
      <c r="DE19" s="155"/>
      <c r="DF19" s="155"/>
      <c r="DG19" s="155"/>
      <c r="DH19" s="155"/>
      <c r="DI19" s="155"/>
      <c r="DJ19" s="155"/>
      <c r="DK19" s="155"/>
      <c r="DL19" s="155"/>
      <c r="DM19" s="155"/>
      <c r="DN19" s="155"/>
      <c r="DO19" s="155"/>
      <c r="DP19" s="155"/>
      <c r="DQ19" s="155"/>
      <c r="DR19" s="155"/>
      <c r="DS19" s="155"/>
      <c r="DT19" s="155"/>
    </row>
    <row r="20" spans="1:124" x14ac:dyDescent="0.15">
      <c r="A20" s="47" t="s">
        <v>132</v>
      </c>
      <c r="B20" s="55">
        <f>MAX(E20:CJ20)</f>
        <v>79</v>
      </c>
      <c r="E20" s="154">
        <f>IF(AND(E19&gt;$C14, SUM($C20:C20)=0),E$2,0)</f>
        <v>0</v>
      </c>
      <c r="F20" s="155">
        <f>IF(AND(F19&gt;$C14, SUM($C20:E20)=0),F$2,0)</f>
        <v>0</v>
      </c>
      <c r="G20" s="155">
        <f>IF(AND(G19&gt;$C14, SUM($C20:F20)=0),G$2,0)</f>
        <v>0</v>
      </c>
      <c r="H20" s="155">
        <f>IF(AND(H19&gt;$C14, SUM($C20:G20)=0),H$2,0)</f>
        <v>0</v>
      </c>
      <c r="I20" s="155">
        <f>IF(AND(I19&gt;$C14, SUM($C20:H20)=0),I$2,0)</f>
        <v>0</v>
      </c>
      <c r="J20" s="155">
        <f>IF(AND(J19&gt;$C14, SUM($C20:I20)=0),J$2,0)</f>
        <v>0</v>
      </c>
      <c r="K20" s="155">
        <f>IF(AND(K19&gt;$C14, SUM($C20:J20)=0),K$2,0)</f>
        <v>0</v>
      </c>
      <c r="L20" s="155">
        <f>IF(AND(L19&gt;$C14, SUM($C20:K20)=0),L$2,0)</f>
        <v>0</v>
      </c>
      <c r="M20" s="155">
        <f>IF(AND(M19&gt;$C14, SUM($C20:L20)=0),M$2,0)</f>
        <v>0</v>
      </c>
      <c r="N20" s="155">
        <f>IF(AND(N19&gt;$C14, SUM($C20:M20)=0),N$2,0)</f>
        <v>0</v>
      </c>
      <c r="O20" s="155">
        <f>IF(AND(O19&gt;$C14, SUM($C20:N20)=0),O$2,0)</f>
        <v>0</v>
      </c>
      <c r="P20" s="155">
        <f>IF(AND(P19&gt;$C14, SUM($C20:O20)=0),P$2,0)</f>
        <v>0</v>
      </c>
      <c r="Q20" s="155">
        <f>IF(AND(Q19&gt;$C14, SUM($C20:P20)=0),Q$2,0)</f>
        <v>0</v>
      </c>
      <c r="R20" s="155">
        <f>IF(AND(R19&gt;$C14, SUM($C20:Q20)=0),R$2,0)</f>
        <v>0</v>
      </c>
      <c r="S20" s="155">
        <f>IF(AND(S19&gt;$C14, SUM($C20:R20)=0),S$2,0)</f>
        <v>0</v>
      </c>
      <c r="T20" s="155">
        <f>IF(AND(T19&gt;$C14, SUM($C20:S20)=0),T$2,0)</f>
        <v>0</v>
      </c>
      <c r="U20" s="155">
        <f>IF(AND(U19&gt;$C14, SUM($C20:T20)=0),U$2,0)</f>
        <v>0</v>
      </c>
      <c r="V20" s="155">
        <f>IF(AND(V19&gt;$C14, SUM($C20:U20)=0),V$2,0)</f>
        <v>0</v>
      </c>
      <c r="W20" s="155">
        <f>IF(AND(W19&gt;$C14, SUM($C20:V20)=0),W$2,0)</f>
        <v>0</v>
      </c>
      <c r="X20" s="155">
        <f>IF(AND(X19&gt;$C14, SUM($C20:W20)=0),X$2,0)</f>
        <v>0</v>
      </c>
      <c r="Y20" s="155">
        <f>IF(AND(Y19&gt;$C14, SUM($C20:X20)=0),Y$2,0)</f>
        <v>0</v>
      </c>
      <c r="Z20" s="155">
        <f>IF(AND(Z19&gt;$C14, SUM($C20:Y20)=0),Z$2,0)</f>
        <v>0</v>
      </c>
      <c r="AA20" s="155">
        <f>IF(AND(AA19&gt;$C14, SUM($C20:Z20)=0),AA$2,0)</f>
        <v>0</v>
      </c>
      <c r="AB20" s="155">
        <f>IF(AND(AB19&gt;$C14, SUM($C20:AA20)=0),AB$2,0)</f>
        <v>0</v>
      </c>
      <c r="AC20" s="155">
        <f>IF(AND(AC19&gt;$C14, SUM($C20:AB20)=0),AC$2,0)</f>
        <v>0</v>
      </c>
      <c r="AD20" s="155">
        <f>IF(AND(AD19&gt;$C14, SUM($C20:AC20)=0),AD$2,0)</f>
        <v>0</v>
      </c>
      <c r="AE20" s="155">
        <f>IF(AND(AE19&gt;$C14, SUM($C20:AD20)=0),AE$2,0)</f>
        <v>0</v>
      </c>
      <c r="AF20" s="155">
        <f>IF(AND(AF19&gt;$C14, SUM($C20:AE20)=0),AF$2,0)</f>
        <v>0</v>
      </c>
      <c r="AG20" s="155">
        <f>IF(AND(AG19&gt;$C14, SUM($C20:AF20)=0),AG$2,0)</f>
        <v>0</v>
      </c>
      <c r="AH20" s="155">
        <f>IF(AND(AH19&gt;$C14, SUM($C20:AG20)=0),AH$2,0)</f>
        <v>0</v>
      </c>
      <c r="AI20" s="155">
        <f>IF(AND(AI19&gt;$C14, SUM($C20:AH20)=0),AI$2,0)</f>
        <v>0</v>
      </c>
      <c r="AJ20" s="155">
        <f>IF(AND(AJ19&gt;$C14, SUM($C20:AI20)=0),AJ$2,0)</f>
        <v>0</v>
      </c>
      <c r="AK20" s="155">
        <f>IF(AND(AK19&gt;$C14, SUM($C20:AJ20)=0),AK$2,0)</f>
        <v>0</v>
      </c>
      <c r="AL20" s="155">
        <f>IF(AND(AL19&gt;$C14, SUM($C20:AK20)=0),AL$2,0)</f>
        <v>0</v>
      </c>
      <c r="AM20" s="155">
        <f>IF(AND(AM19&gt;$C14, SUM($C20:AL20)=0),AM$2,0)</f>
        <v>0</v>
      </c>
      <c r="AN20" s="155">
        <f>IF(AND(AN19&gt;$C14, SUM($C20:AM20)=0),AN$2,0)</f>
        <v>0</v>
      </c>
      <c r="AO20" s="155">
        <f>IF(AND(AO19&gt;$C14, SUM($C20:AN20)=0),AO$2,0)</f>
        <v>0</v>
      </c>
      <c r="AP20" s="155">
        <f>IF(AND(AP19&gt;$C14, SUM($C20:AO20)=0),AP$2,0)</f>
        <v>0</v>
      </c>
      <c r="AQ20" s="155">
        <f>IF(AND(AQ19&gt;$C14, SUM($C20:AP20)=0),AQ$2,0)</f>
        <v>0</v>
      </c>
      <c r="AR20" s="155">
        <f>IF(AND(AR19&gt;$C14, SUM($C20:AQ20)=0),AR$2,0)</f>
        <v>0</v>
      </c>
      <c r="AS20" s="155">
        <f>IF(AND(AS19&gt;$C14, SUM($C20:AR20)=0),AS$2,0)</f>
        <v>0</v>
      </c>
      <c r="AT20" s="155">
        <f>IF(AND(AT19&gt;$C14, SUM($C20:AS20)=0),AT$2,0)</f>
        <v>0</v>
      </c>
      <c r="AU20" s="155">
        <f>IF(AND(AU19&gt;$C14, SUM($C20:AT20)=0),AU$2,0)</f>
        <v>0</v>
      </c>
      <c r="AV20" s="155">
        <f>IF(AND(AV19&gt;$C14, SUM($C20:AU20)=0),AV$2,0)</f>
        <v>0</v>
      </c>
      <c r="AW20" s="155">
        <f>IF(AND(AW19&gt;$C14, SUM($C20:AV20)=0),AW$2,0)</f>
        <v>0</v>
      </c>
      <c r="AX20" s="155">
        <f>IF(AND(AX19&gt;$C14, SUM($C20:AW20)=0),AX$2,0)</f>
        <v>0</v>
      </c>
      <c r="AY20" s="155">
        <f>IF(AND(AY19&gt;$C14, SUM($C20:AX20)=0),AY$2,0)</f>
        <v>0</v>
      </c>
      <c r="AZ20" s="155">
        <f>IF(AND(AZ19&gt;$C14, SUM($C20:AY20)=0),AZ$2,0)</f>
        <v>0</v>
      </c>
      <c r="BA20" s="155">
        <f>IF(AND(BA19&gt;$C14, SUM($C20:AZ20)=0),BA$2,0)</f>
        <v>0</v>
      </c>
      <c r="BB20" s="155">
        <f>IF(AND(BB19&gt;$C14, SUM($C20:BA20)=0),BB$2,0)</f>
        <v>0</v>
      </c>
      <c r="BC20" s="155">
        <f>IF(AND(BC19&gt;$C14, SUM($C20:BB20)=0),BC$2,0)</f>
        <v>0</v>
      </c>
      <c r="BD20" s="155">
        <f>IF(AND(BD19&gt;$C14, SUM($C20:BC20)=0),BD$2,0)</f>
        <v>0</v>
      </c>
      <c r="BE20" s="155">
        <f>IF(AND(BE19&gt;$C14, SUM($C20:BD20)=0),BE$2,0)</f>
        <v>0</v>
      </c>
      <c r="BF20" s="155">
        <f>IF(AND(BF19&gt;$C14, SUM($C20:BE20)=0),BF$2,0)</f>
        <v>0</v>
      </c>
      <c r="BG20" s="155">
        <f>IF(AND(BG19&gt;$C14, SUM($C20:BF20)=0),BG$2,0)</f>
        <v>0</v>
      </c>
      <c r="BH20" s="155">
        <f>IF(AND(BH19&gt;$C14, SUM($C20:BG20)=0),BH$2,0)</f>
        <v>0</v>
      </c>
      <c r="BI20" s="155">
        <f>IF(AND(BI19&gt;$C14, SUM($C20:BH20)=0),BI$2,0)</f>
        <v>0</v>
      </c>
      <c r="BJ20" s="155">
        <f>IF(AND(BJ19&gt;$C14, SUM($C20:BI20)=0),BJ$2,0)</f>
        <v>0</v>
      </c>
      <c r="BK20" s="155">
        <f>IF(AND(BK19&gt;$C14, SUM($C20:BJ20)=0),BK$2,0)</f>
        <v>0</v>
      </c>
      <c r="BL20" s="155">
        <f>IF(AND(BL19&gt;$C14, SUM($C20:BK20)=0),BL$2,0)</f>
        <v>0</v>
      </c>
      <c r="BM20" s="155">
        <f>IF(AND(BM19&gt;$C14, SUM($C20:BL20)=0),BM$2,0)</f>
        <v>0</v>
      </c>
      <c r="BN20" s="155">
        <f>IF(AND(BN19&gt;$C14, SUM($C20:BM20)=0),BN$2,0)</f>
        <v>0</v>
      </c>
      <c r="BO20" s="155">
        <f>IF(AND(BO19&gt;$C14, SUM($C20:BN20)=0),BO$2,0)</f>
        <v>0</v>
      </c>
      <c r="BP20" s="155">
        <f>IF(AND(BP19&gt;$C14, SUM($C20:BO20)=0),BP$2,0)</f>
        <v>0</v>
      </c>
      <c r="BQ20" s="155">
        <f>IF(AND(BQ19&gt;$C14, SUM($C20:BP20)=0),BQ$2,0)</f>
        <v>0</v>
      </c>
      <c r="BR20" s="155">
        <f>IF(AND(BR19&gt;$C14, SUM($C20:BQ20)=0),BR$2,0)</f>
        <v>0</v>
      </c>
      <c r="BS20" s="155">
        <f>IF(AND(BS19&gt;$C14, SUM($C20:BR20)=0),BS$2,0)</f>
        <v>0</v>
      </c>
      <c r="BT20" s="155">
        <f>IF(AND(BT19&gt;$C14, SUM($C20:BS20)=0),BT$2,0)</f>
        <v>0</v>
      </c>
      <c r="BU20" s="155">
        <f>IF(AND(BU19&gt;$C14, SUM($C20:BT20)=0),BU$2,0)</f>
        <v>0</v>
      </c>
      <c r="BV20" s="155">
        <f>IF(AND(BV19&gt;$C14, SUM($C20:BU20)=0),BV$2,0)</f>
        <v>0</v>
      </c>
      <c r="BW20" s="155">
        <f>IF(AND(BW19&gt;$C14, SUM($C20:BV20)=0),BW$2,0)</f>
        <v>0</v>
      </c>
      <c r="BX20" s="155">
        <f>IF(AND(BX19&gt;$C14, SUM($C20:BW20)=0),BX$2,0)</f>
        <v>0</v>
      </c>
      <c r="BY20" s="155">
        <f>IF(AND(BY19&gt;$C14, SUM($C20:BX20)=0),BY$2,0)</f>
        <v>0</v>
      </c>
      <c r="BZ20" s="155">
        <f>IF(AND(BZ19&gt;$C14, SUM($C20:BY20)=0),BZ$2,0)</f>
        <v>0</v>
      </c>
      <c r="CA20" s="155">
        <f>IF(AND(CA19&gt;$C14, SUM($C20:BZ20)=0),CA$2,0)</f>
        <v>0</v>
      </c>
      <c r="CB20" s="155">
        <f>IF(AND(CB19&gt;$C14, SUM($C20:CA20)=0),CB$2,0)</f>
        <v>0</v>
      </c>
      <c r="CC20" s="155">
        <f>IF(AND(CC19&gt;$C14, SUM($C20:CB20)=0),CC$2,0)</f>
        <v>0</v>
      </c>
      <c r="CD20" s="155">
        <f>IF(AND(CD19&gt;$C14, SUM($C20:CC20)=0),CD$2,0)</f>
        <v>0</v>
      </c>
      <c r="CE20" s="155">
        <f>IF(AND(CE19&gt;$C14, SUM($C20:CD20)=0),CE$2,0)</f>
        <v>79</v>
      </c>
      <c r="CF20" s="155">
        <f>IF(AND(CF19&gt;$C14, SUM($C20:CE20)=0),CF$2,0)</f>
        <v>0</v>
      </c>
      <c r="CG20" s="155">
        <f>IF(AND(CG19&gt;$C14, SUM($C20:CF20)=0),CG$2,0)</f>
        <v>0</v>
      </c>
      <c r="CH20" s="155">
        <f>IF(AND(CH19&gt;$C14, SUM($C20:CG20)=0),CH$2,0)</f>
        <v>0</v>
      </c>
      <c r="CI20" s="155">
        <f>IF(AND(CI19&gt;$C14, SUM($C20:CH20)=0),CI$2,0)</f>
        <v>0</v>
      </c>
      <c r="CJ20" s="155">
        <f>IF(AND(CJ19&gt;$C14, SUM($C20:CI20)=0),CJ$2,0)</f>
        <v>0</v>
      </c>
      <c r="CK20" s="155"/>
      <c r="CL20" s="155"/>
      <c r="CM20" s="155"/>
      <c r="CN20" s="155"/>
      <c r="CO20" s="155"/>
      <c r="CP20" s="155"/>
      <c r="CQ20" s="155"/>
      <c r="CR20" s="155"/>
      <c r="CS20" s="155"/>
      <c r="CT20" s="155"/>
      <c r="CU20" s="155"/>
      <c r="CV20" s="155"/>
      <c r="CW20" s="155"/>
      <c r="CX20" s="155"/>
      <c r="CY20" s="155"/>
      <c r="CZ20" s="155"/>
      <c r="DA20" s="155"/>
      <c r="DB20" s="155"/>
      <c r="DC20" s="155"/>
      <c r="DD20" s="155"/>
      <c r="DE20" s="155"/>
      <c r="DF20" s="155"/>
      <c r="DG20" s="155"/>
      <c r="DH20" s="155"/>
      <c r="DI20" s="155"/>
      <c r="DJ20" s="155"/>
      <c r="DK20" s="155"/>
      <c r="DL20" s="155"/>
      <c r="DM20" s="155"/>
      <c r="DN20" s="155"/>
      <c r="DO20" s="155"/>
      <c r="DP20" s="155"/>
      <c r="DQ20" s="155"/>
      <c r="DR20" s="155"/>
      <c r="DS20" s="155"/>
      <c r="DT20" s="155"/>
    </row>
    <row r="21" spans="1:124" x14ac:dyDescent="0.15">
      <c r="E21" s="154"/>
      <c r="F21" s="155"/>
      <c r="G21" s="155"/>
      <c r="H21" s="155"/>
      <c r="I21" s="155"/>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155"/>
      <c r="AP21" s="155"/>
      <c r="AQ21" s="155"/>
      <c r="AR21" s="155"/>
      <c r="AS21" s="155"/>
      <c r="AT21" s="155"/>
      <c r="AU21" s="155"/>
      <c r="AV21" s="155"/>
      <c r="AW21" s="155"/>
      <c r="AX21" s="155"/>
      <c r="AY21" s="155"/>
      <c r="AZ21" s="155"/>
      <c r="BA21" s="155"/>
      <c r="BB21" s="155"/>
      <c r="BC21" s="155"/>
      <c r="BD21" s="155"/>
      <c r="BE21" s="155"/>
      <c r="BF21" s="155"/>
      <c r="BG21" s="155"/>
      <c r="BH21" s="155"/>
      <c r="BI21" s="155"/>
      <c r="BJ21" s="155"/>
      <c r="BK21" s="155"/>
      <c r="BL21" s="155"/>
      <c r="BM21" s="155"/>
      <c r="BN21" s="155"/>
      <c r="BO21" s="155"/>
      <c r="BP21" s="155"/>
      <c r="BQ21" s="155"/>
      <c r="BR21" s="155"/>
      <c r="BS21" s="155"/>
      <c r="BT21" s="155"/>
      <c r="BU21" s="155"/>
      <c r="BV21" s="155"/>
      <c r="BW21" s="155"/>
      <c r="BX21" s="155"/>
      <c r="BY21" s="155"/>
      <c r="BZ21" s="155"/>
      <c r="CA21" s="155"/>
      <c r="CB21" s="155"/>
      <c r="CC21" s="155"/>
      <c r="CD21" s="155"/>
      <c r="CE21" s="155"/>
      <c r="CF21" s="155"/>
      <c r="CG21" s="155"/>
      <c r="CH21" s="155"/>
      <c r="CI21" s="155"/>
      <c r="CJ21" s="155"/>
      <c r="CK21" s="155"/>
      <c r="CL21" s="155"/>
      <c r="CM21" s="155"/>
      <c r="CN21" s="155"/>
      <c r="CO21" s="155"/>
      <c r="CP21" s="155"/>
      <c r="CQ21" s="155"/>
      <c r="CR21" s="155"/>
      <c r="CS21" s="155"/>
      <c r="CT21" s="155"/>
      <c r="CU21" s="155"/>
      <c r="CV21" s="155"/>
      <c r="CW21" s="155"/>
      <c r="CX21" s="155"/>
      <c r="CY21" s="155"/>
      <c r="CZ21" s="155"/>
      <c r="DA21" s="155"/>
      <c r="DB21" s="155"/>
      <c r="DC21" s="155"/>
      <c r="DD21" s="155"/>
      <c r="DE21" s="155"/>
      <c r="DF21" s="155"/>
      <c r="DG21" s="155"/>
      <c r="DH21" s="155"/>
      <c r="DI21" s="155"/>
      <c r="DJ21" s="155"/>
      <c r="DK21" s="155"/>
      <c r="DL21" s="155"/>
      <c r="DM21" s="155"/>
      <c r="DN21" s="155"/>
      <c r="DO21" s="155"/>
      <c r="DP21" s="155"/>
      <c r="DQ21" s="155"/>
      <c r="DR21" s="155"/>
      <c r="DS21" s="155"/>
      <c r="DT21" s="155"/>
    </row>
    <row r="22" spans="1:124" x14ac:dyDescent="0.15">
      <c r="A22" s="47" t="str">
        <f>'Investor Assumptions'!$B$14&amp; " Equity"</f>
        <v>Carl Equity</v>
      </c>
      <c r="B22" s="159">
        <f>Investor3_Share</f>
        <v>0.3</v>
      </c>
      <c r="C22" s="55">
        <f>'Investor Assumptions'!$D$14</f>
        <v>19275</v>
      </c>
      <c r="D22" s="55"/>
      <c r="E22" s="154">
        <f>Investor_Monthly!C22</f>
        <v>19275</v>
      </c>
      <c r="F22" s="155">
        <f>E22-E26</f>
        <v>19275</v>
      </c>
      <c r="G22" s="155">
        <f t="shared" ref="G22:BR22" si="29">F22-F26</f>
        <v>19275</v>
      </c>
      <c r="H22" s="155">
        <f t="shared" si="29"/>
        <v>19275</v>
      </c>
      <c r="I22" s="155">
        <f t="shared" si="29"/>
        <v>19275</v>
      </c>
      <c r="J22" s="155">
        <f t="shared" si="29"/>
        <v>19275</v>
      </c>
      <c r="K22" s="155">
        <f t="shared" si="29"/>
        <v>19275</v>
      </c>
      <c r="L22" s="155">
        <f t="shared" si="29"/>
        <v>19275</v>
      </c>
      <c r="M22" s="155">
        <f t="shared" si="29"/>
        <v>19275</v>
      </c>
      <c r="N22" s="155">
        <f t="shared" si="29"/>
        <v>19275</v>
      </c>
      <c r="O22" s="155">
        <f t="shared" si="29"/>
        <v>19275</v>
      </c>
      <c r="P22" s="155">
        <f t="shared" si="29"/>
        <v>19275</v>
      </c>
      <c r="Q22" s="155">
        <f t="shared" si="29"/>
        <v>19275</v>
      </c>
      <c r="R22" s="155">
        <f t="shared" si="29"/>
        <v>19275</v>
      </c>
      <c r="S22" s="155">
        <f t="shared" si="29"/>
        <v>19275</v>
      </c>
      <c r="T22" s="155">
        <f t="shared" si="29"/>
        <v>19275</v>
      </c>
      <c r="U22" s="155">
        <f t="shared" si="29"/>
        <v>19275</v>
      </c>
      <c r="V22" s="155">
        <f t="shared" si="29"/>
        <v>19275</v>
      </c>
      <c r="W22" s="155">
        <f t="shared" si="29"/>
        <v>19275</v>
      </c>
      <c r="X22" s="155">
        <f t="shared" si="29"/>
        <v>19275</v>
      </c>
      <c r="Y22" s="155">
        <f t="shared" si="29"/>
        <v>19275</v>
      </c>
      <c r="Z22" s="155">
        <f t="shared" si="29"/>
        <v>19241.098780154156</v>
      </c>
      <c r="AA22" s="155">
        <f t="shared" si="29"/>
        <v>19159.817347965334</v>
      </c>
      <c r="AB22" s="155">
        <f t="shared" si="29"/>
        <v>19077.723101454623</v>
      </c>
      <c r="AC22" s="155">
        <f t="shared" si="29"/>
        <v>18982.953899978806</v>
      </c>
      <c r="AD22" s="155">
        <f t="shared" si="29"/>
        <v>18982.953899978806</v>
      </c>
      <c r="AE22" s="155">
        <f t="shared" si="29"/>
        <v>18982.953899978806</v>
      </c>
      <c r="AF22" s="155">
        <f t="shared" si="29"/>
        <v>18982.953899978806</v>
      </c>
      <c r="AG22" s="155">
        <f t="shared" si="29"/>
        <v>18982.953899978806</v>
      </c>
      <c r="AH22" s="155">
        <f t="shared" si="29"/>
        <v>18982.953899978806</v>
      </c>
      <c r="AI22" s="155">
        <f t="shared" si="29"/>
        <v>18899.211209025707</v>
      </c>
      <c r="AJ22" s="155">
        <f t="shared" si="29"/>
        <v>18802.656888625599</v>
      </c>
      <c r="AK22" s="155">
        <f t="shared" si="29"/>
        <v>18705.13702502149</v>
      </c>
      <c r="AL22" s="155">
        <f t="shared" si="29"/>
        <v>18606.641962781337</v>
      </c>
      <c r="AM22" s="155">
        <f t="shared" si="29"/>
        <v>18507.161949918787</v>
      </c>
      <c r="AN22" s="155">
        <f t="shared" si="29"/>
        <v>18406.687136927609</v>
      </c>
      <c r="AO22" s="155">
        <f t="shared" si="29"/>
        <v>18292.997942931521</v>
      </c>
      <c r="AP22" s="155">
        <f t="shared" si="29"/>
        <v>18292.997942931521</v>
      </c>
      <c r="AQ22" s="155">
        <f t="shared" si="29"/>
        <v>18292.997942931521</v>
      </c>
      <c r="AR22" s="155">
        <f t="shared" si="29"/>
        <v>18292.997942931521</v>
      </c>
      <c r="AS22" s="155">
        <f t="shared" si="29"/>
        <v>18292.997942931521</v>
      </c>
      <c r="AT22" s="155">
        <f t="shared" si="29"/>
        <v>18209.426183241634</v>
      </c>
      <c r="AU22" s="155">
        <f t="shared" si="29"/>
        <v>18093.764379708686</v>
      </c>
      <c r="AV22" s="155">
        <f t="shared" si="29"/>
        <v>17976.945958140408</v>
      </c>
      <c r="AW22" s="155">
        <f t="shared" si="29"/>
        <v>17858.959352356447</v>
      </c>
      <c r="AX22" s="155">
        <f t="shared" si="29"/>
        <v>17739.792880514648</v>
      </c>
      <c r="AY22" s="155">
        <f t="shared" si="29"/>
        <v>17619.434743954429</v>
      </c>
      <c r="AZ22" s="155">
        <f t="shared" si="29"/>
        <v>17497.873026028607</v>
      </c>
      <c r="BA22" s="155">
        <f t="shared" si="29"/>
        <v>17362.519769062277</v>
      </c>
      <c r="BB22" s="155">
        <f t="shared" si="29"/>
        <v>17362.519769062277</v>
      </c>
      <c r="BC22" s="155">
        <f t="shared" si="29"/>
        <v>17362.519769062277</v>
      </c>
      <c r="BD22" s="155">
        <f t="shared" si="29"/>
        <v>17362.519769062277</v>
      </c>
      <c r="BE22" s="155">
        <f t="shared" si="29"/>
        <v>17306.251280908673</v>
      </c>
      <c r="BF22" s="155">
        <f t="shared" si="29"/>
        <v>17168.981806491145</v>
      </c>
      <c r="BG22" s="155">
        <f t="shared" si="29"/>
        <v>17030.339637329442</v>
      </c>
      <c r="BH22" s="155">
        <f t="shared" si="29"/>
        <v>16890.311046476119</v>
      </c>
      <c r="BI22" s="155">
        <f t="shared" si="29"/>
        <v>16748.882169714267</v>
      </c>
      <c r="BJ22" s="155">
        <f t="shared" si="29"/>
        <v>16606.039004184793</v>
      </c>
      <c r="BK22" s="155">
        <f t="shared" si="29"/>
        <v>16461.767407000025</v>
      </c>
      <c r="BL22" s="155">
        <f t="shared" si="29"/>
        <v>16316.053093843409</v>
      </c>
      <c r="BM22" s="155">
        <f t="shared" si="29"/>
        <v>16155.928438038141</v>
      </c>
      <c r="BN22" s="155">
        <f t="shared" si="29"/>
        <v>16155.928438038141</v>
      </c>
      <c r="BO22" s="155">
        <f t="shared" si="29"/>
        <v>16155.928438038141</v>
      </c>
      <c r="BP22" s="155">
        <f t="shared" si="29"/>
        <v>16155.928438038141</v>
      </c>
      <c r="BQ22" s="155">
        <f t="shared" si="29"/>
        <v>15999.583498575221</v>
      </c>
      <c r="BR22" s="155">
        <f t="shared" si="29"/>
        <v>15836.29414681727</v>
      </c>
      <c r="BS22" s="155">
        <f>BR22-BR26</f>
        <v>15671.371901541741</v>
      </c>
      <c r="BT22" s="155">
        <f>BS22-BS26</f>
        <v>15504.800433813456</v>
      </c>
      <c r="BU22" s="155">
        <f t="shared" ref="BU22:CI22" si="30">BT22-BT26</f>
        <v>15336.563251407888</v>
      </c>
      <c r="BV22" s="155">
        <f t="shared" si="30"/>
        <v>15166.643697178264</v>
      </c>
      <c r="BW22" s="155">
        <f t="shared" si="30"/>
        <v>14995.024947406344</v>
      </c>
      <c r="BX22" s="155">
        <f t="shared" si="30"/>
        <v>14821.690010136705</v>
      </c>
      <c r="BY22" s="155">
        <f t="shared" si="30"/>
        <v>14633.279927991769</v>
      </c>
      <c r="BZ22" s="155">
        <f t="shared" si="30"/>
        <v>14633.279927991769</v>
      </c>
      <c r="CA22" s="155">
        <f t="shared" si="30"/>
        <v>14633.279927991769</v>
      </c>
      <c r="CB22" s="155">
        <f t="shared" si="30"/>
        <v>14552.956049082979</v>
      </c>
      <c r="CC22" s="155">
        <f t="shared" si="30"/>
        <v>14361.858627327505</v>
      </c>
      <c r="CD22" s="155">
        <f t="shared" si="30"/>
        <v>14168.850231354478</v>
      </c>
      <c r="CE22" s="155">
        <f t="shared" si="30"/>
        <v>13973.91175142172</v>
      </c>
      <c r="CF22" s="155">
        <f t="shared" si="30"/>
        <v>13777.023886689634</v>
      </c>
      <c r="CG22" s="155">
        <f t="shared" si="30"/>
        <v>13578.167143310227</v>
      </c>
      <c r="CH22" s="155">
        <f t="shared" si="30"/>
        <v>13377.321832497026</v>
      </c>
      <c r="CI22" s="155">
        <f t="shared" si="30"/>
        <v>13174.468068575694</v>
      </c>
      <c r="CJ22" s="155">
        <f>CI22-CI26</f>
        <v>12969.585767015147</v>
      </c>
      <c r="CK22" s="155"/>
      <c r="CL22" s="155"/>
      <c r="CM22" s="155"/>
      <c r="CN22" s="155"/>
      <c r="CO22" s="155"/>
      <c r="CP22" s="155"/>
      <c r="CQ22" s="155"/>
      <c r="CR22" s="155"/>
      <c r="CS22" s="155"/>
      <c r="CT22" s="155"/>
      <c r="CU22" s="155"/>
      <c r="CV22" s="155"/>
      <c r="CW22" s="155"/>
      <c r="CX22" s="155"/>
      <c r="CY22" s="155"/>
      <c r="CZ22" s="155"/>
      <c r="DA22" s="155"/>
      <c r="DB22" s="155"/>
      <c r="DC22" s="155"/>
      <c r="DD22" s="155"/>
      <c r="DE22" s="155"/>
      <c r="DF22" s="155"/>
      <c r="DG22" s="155"/>
      <c r="DH22" s="155"/>
      <c r="DI22" s="155"/>
      <c r="DJ22" s="155"/>
      <c r="DK22" s="155"/>
      <c r="DL22" s="155"/>
      <c r="DM22" s="155"/>
      <c r="DN22" s="155"/>
      <c r="DO22" s="155"/>
      <c r="DP22" s="155"/>
      <c r="DQ22" s="155"/>
      <c r="DR22" s="155"/>
      <c r="DS22" s="155"/>
      <c r="DT22" s="155"/>
    </row>
    <row r="23" spans="1:124" x14ac:dyDescent="0.15">
      <c r="A23" s="47" t="str">
        <f>'Investor Assumptions'!$B$14&amp; " Preferred Preferred Return"</f>
        <v>Carl Preferred Preferred Return</v>
      </c>
      <c r="B23" s="160">
        <f>'Investor Assumptions'!$C$27</f>
        <v>0.12</v>
      </c>
      <c r="E23" s="154">
        <f t="shared" ref="E23:AJ23" si="31">$B$7/12*E22</f>
        <v>192.75</v>
      </c>
      <c r="F23" s="155">
        <f t="shared" si="31"/>
        <v>192.75</v>
      </c>
      <c r="G23" s="155">
        <f t="shared" si="31"/>
        <v>192.75</v>
      </c>
      <c r="H23" s="155">
        <f t="shared" si="31"/>
        <v>192.75</v>
      </c>
      <c r="I23" s="155">
        <f t="shared" si="31"/>
        <v>192.75</v>
      </c>
      <c r="J23" s="155">
        <f t="shared" si="31"/>
        <v>192.75</v>
      </c>
      <c r="K23" s="155">
        <f t="shared" si="31"/>
        <v>192.75</v>
      </c>
      <c r="L23" s="155">
        <f t="shared" si="31"/>
        <v>192.75</v>
      </c>
      <c r="M23" s="155">
        <f t="shared" si="31"/>
        <v>192.75</v>
      </c>
      <c r="N23" s="155">
        <f t="shared" si="31"/>
        <v>192.75</v>
      </c>
      <c r="O23" s="155">
        <f t="shared" si="31"/>
        <v>192.75</v>
      </c>
      <c r="P23" s="155">
        <f t="shared" si="31"/>
        <v>192.75</v>
      </c>
      <c r="Q23" s="155">
        <f t="shared" si="31"/>
        <v>192.75</v>
      </c>
      <c r="R23" s="155">
        <f t="shared" si="31"/>
        <v>192.75</v>
      </c>
      <c r="S23" s="155">
        <f t="shared" si="31"/>
        <v>192.75</v>
      </c>
      <c r="T23" s="155">
        <f t="shared" si="31"/>
        <v>192.75</v>
      </c>
      <c r="U23" s="155">
        <f t="shared" si="31"/>
        <v>192.75</v>
      </c>
      <c r="V23" s="155">
        <f t="shared" si="31"/>
        <v>192.75</v>
      </c>
      <c r="W23" s="155">
        <f t="shared" si="31"/>
        <v>192.75</v>
      </c>
      <c r="X23" s="155">
        <f t="shared" si="31"/>
        <v>192.75</v>
      </c>
      <c r="Y23" s="155">
        <f t="shared" si="31"/>
        <v>192.75</v>
      </c>
      <c r="Z23" s="155">
        <f t="shared" si="31"/>
        <v>192.41098780154155</v>
      </c>
      <c r="AA23" s="155">
        <f t="shared" si="31"/>
        <v>191.59817347965335</v>
      </c>
      <c r="AB23" s="155">
        <f t="shared" si="31"/>
        <v>190.77723101454623</v>
      </c>
      <c r="AC23" s="155">
        <f t="shared" si="31"/>
        <v>189.82953899978807</v>
      </c>
      <c r="AD23" s="155">
        <f t="shared" si="31"/>
        <v>189.82953899978807</v>
      </c>
      <c r="AE23" s="155">
        <f t="shared" si="31"/>
        <v>189.82953899978807</v>
      </c>
      <c r="AF23" s="155">
        <f t="shared" si="31"/>
        <v>189.82953899978807</v>
      </c>
      <c r="AG23" s="155">
        <f t="shared" si="31"/>
        <v>189.82953899978807</v>
      </c>
      <c r="AH23" s="155">
        <f t="shared" si="31"/>
        <v>189.82953899978807</v>
      </c>
      <c r="AI23" s="155">
        <f t="shared" si="31"/>
        <v>188.99211209025708</v>
      </c>
      <c r="AJ23" s="155">
        <f t="shared" si="31"/>
        <v>188.026568886256</v>
      </c>
      <c r="AK23" s="155">
        <f t="shared" ref="AK23:BP23" si="32">$B$7/12*AK22</f>
        <v>187.05137025021489</v>
      </c>
      <c r="AL23" s="155">
        <f t="shared" si="32"/>
        <v>186.06641962781339</v>
      </c>
      <c r="AM23" s="155">
        <f t="shared" si="32"/>
        <v>185.07161949918788</v>
      </c>
      <c r="AN23" s="155">
        <f t="shared" si="32"/>
        <v>184.0668713692761</v>
      </c>
      <c r="AO23" s="155">
        <f t="shared" si="32"/>
        <v>182.92997942931521</v>
      </c>
      <c r="AP23" s="155">
        <f t="shared" si="32"/>
        <v>182.92997942931521</v>
      </c>
      <c r="AQ23" s="155">
        <f t="shared" si="32"/>
        <v>182.92997942931521</v>
      </c>
      <c r="AR23" s="155">
        <f t="shared" si="32"/>
        <v>182.92997942931521</v>
      </c>
      <c r="AS23" s="155">
        <f t="shared" si="32"/>
        <v>182.92997942931521</v>
      </c>
      <c r="AT23" s="155">
        <f t="shared" si="32"/>
        <v>182.09426183241635</v>
      </c>
      <c r="AU23" s="155">
        <f t="shared" si="32"/>
        <v>180.93764379708685</v>
      </c>
      <c r="AV23" s="155">
        <f t="shared" si="32"/>
        <v>179.76945958140408</v>
      </c>
      <c r="AW23" s="155">
        <f t="shared" si="32"/>
        <v>178.58959352356447</v>
      </c>
      <c r="AX23" s="155">
        <f t="shared" si="32"/>
        <v>177.39792880514648</v>
      </c>
      <c r="AY23" s="155">
        <f t="shared" si="32"/>
        <v>176.19434743954429</v>
      </c>
      <c r="AZ23" s="155">
        <f t="shared" si="32"/>
        <v>174.97873026028606</v>
      </c>
      <c r="BA23" s="155">
        <f t="shared" si="32"/>
        <v>173.62519769062277</v>
      </c>
      <c r="BB23" s="155">
        <f t="shared" si="32"/>
        <v>173.62519769062277</v>
      </c>
      <c r="BC23" s="155">
        <f t="shared" si="32"/>
        <v>173.62519769062277</v>
      </c>
      <c r="BD23" s="155">
        <f t="shared" si="32"/>
        <v>173.62519769062277</v>
      </c>
      <c r="BE23" s="155">
        <f t="shared" si="32"/>
        <v>173.06251280908674</v>
      </c>
      <c r="BF23" s="155">
        <f t="shared" si="32"/>
        <v>171.68981806491146</v>
      </c>
      <c r="BG23" s="155">
        <f t="shared" si="32"/>
        <v>170.30339637329442</v>
      </c>
      <c r="BH23" s="155">
        <f t="shared" si="32"/>
        <v>168.9031104647612</v>
      </c>
      <c r="BI23" s="155">
        <f t="shared" si="32"/>
        <v>167.48882169714267</v>
      </c>
      <c r="BJ23" s="155">
        <f t="shared" si="32"/>
        <v>166.06039004184794</v>
      </c>
      <c r="BK23" s="155">
        <f t="shared" si="32"/>
        <v>164.61767407000025</v>
      </c>
      <c r="BL23" s="155">
        <f t="shared" si="32"/>
        <v>163.16053093843411</v>
      </c>
      <c r="BM23" s="155">
        <f t="shared" si="32"/>
        <v>161.55928438038143</v>
      </c>
      <c r="BN23" s="155">
        <f t="shared" si="32"/>
        <v>161.55928438038143</v>
      </c>
      <c r="BO23" s="155">
        <f t="shared" si="32"/>
        <v>161.55928438038143</v>
      </c>
      <c r="BP23" s="155">
        <f t="shared" si="32"/>
        <v>161.55928438038143</v>
      </c>
      <c r="BQ23" s="155">
        <f t="shared" ref="BQ23:CJ23" si="33">$B$7/12*BQ22</f>
        <v>159.99583498575223</v>
      </c>
      <c r="BR23" s="155">
        <f t="shared" si="33"/>
        <v>158.36294146817269</v>
      </c>
      <c r="BS23" s="155">
        <f t="shared" si="33"/>
        <v>156.71371901541741</v>
      </c>
      <c r="BT23" s="155">
        <f t="shared" si="33"/>
        <v>155.04800433813458</v>
      </c>
      <c r="BU23" s="155">
        <f t="shared" si="33"/>
        <v>153.3656325140789</v>
      </c>
      <c r="BV23" s="155">
        <f t="shared" si="33"/>
        <v>151.66643697178264</v>
      </c>
      <c r="BW23" s="155">
        <f t="shared" si="33"/>
        <v>149.95024947406344</v>
      </c>
      <c r="BX23" s="155">
        <f t="shared" si="33"/>
        <v>148.21690010136706</v>
      </c>
      <c r="BY23" s="155">
        <f t="shared" si="33"/>
        <v>146.33279927991768</v>
      </c>
      <c r="BZ23" s="155">
        <f t="shared" si="33"/>
        <v>146.33279927991768</v>
      </c>
      <c r="CA23" s="155">
        <f t="shared" si="33"/>
        <v>146.33279927991768</v>
      </c>
      <c r="CB23" s="155">
        <f t="shared" si="33"/>
        <v>145.52956049082979</v>
      </c>
      <c r="CC23" s="155">
        <f t="shared" si="33"/>
        <v>143.61858627327504</v>
      </c>
      <c r="CD23" s="155">
        <f t="shared" si="33"/>
        <v>141.68850231354477</v>
      </c>
      <c r="CE23" s="155">
        <f t="shared" si="33"/>
        <v>139.73911751421721</v>
      </c>
      <c r="CF23" s="155">
        <f t="shared" si="33"/>
        <v>137.77023886689634</v>
      </c>
      <c r="CG23" s="155">
        <f t="shared" si="33"/>
        <v>135.78167143310228</v>
      </c>
      <c r="CH23" s="155">
        <f t="shared" si="33"/>
        <v>133.77321832497026</v>
      </c>
      <c r="CI23" s="155">
        <f t="shared" si="33"/>
        <v>131.74468068575695</v>
      </c>
      <c r="CJ23" s="155">
        <f t="shared" si="33"/>
        <v>129.69585767015147</v>
      </c>
      <c r="CK23" s="155"/>
      <c r="CL23" s="155"/>
      <c r="CM23" s="155"/>
      <c r="CN23" s="155"/>
      <c r="CO23" s="155"/>
      <c r="CP23" s="155"/>
      <c r="CQ23" s="155"/>
      <c r="CR23" s="155"/>
      <c r="CS23" s="155"/>
      <c r="CT23" s="155"/>
      <c r="CU23" s="155"/>
      <c r="CV23" s="155"/>
      <c r="CW23" s="155"/>
      <c r="CX23" s="155"/>
      <c r="CY23" s="155"/>
      <c r="CZ23" s="155"/>
      <c r="DA23" s="155"/>
      <c r="DB23" s="155"/>
      <c r="DC23" s="155"/>
      <c r="DD23" s="155"/>
      <c r="DE23" s="155"/>
      <c r="DF23" s="155"/>
      <c r="DG23" s="155"/>
      <c r="DH23" s="155"/>
      <c r="DI23" s="155"/>
      <c r="DJ23" s="155"/>
      <c r="DK23" s="155"/>
      <c r="DL23" s="155"/>
      <c r="DM23" s="155"/>
      <c r="DN23" s="155"/>
      <c r="DO23" s="155"/>
      <c r="DP23" s="155"/>
      <c r="DQ23" s="155"/>
      <c r="DR23" s="155"/>
      <c r="DS23" s="155"/>
      <c r="DT23" s="155"/>
    </row>
    <row r="24" spans="1:124" x14ac:dyDescent="0.15">
      <c r="A24" s="47" t="str">
        <f>'Investor Assumptions'!$B$14&amp; " Preferred Return Account"</f>
        <v>Carl Preferred Return Account</v>
      </c>
      <c r="E24" s="154">
        <f>E23+C24-C25</f>
        <v>192.75</v>
      </c>
      <c r="F24" s="155">
        <f t="shared" ref="F24:AK24" si="34">F23+E24-E25</f>
        <v>385.5</v>
      </c>
      <c r="G24" s="155">
        <f t="shared" si="34"/>
        <v>578.25</v>
      </c>
      <c r="H24" s="155">
        <f t="shared" si="34"/>
        <v>771</v>
      </c>
      <c r="I24" s="155">
        <f t="shared" si="34"/>
        <v>963.75</v>
      </c>
      <c r="J24" s="155">
        <f t="shared" si="34"/>
        <v>894.31633000963484</v>
      </c>
      <c r="K24" s="155">
        <f t="shared" si="34"/>
        <v>824.88266001926968</v>
      </c>
      <c r="L24" s="155">
        <f t="shared" si="34"/>
        <v>755.44899002890452</v>
      </c>
      <c r="M24" s="155">
        <f t="shared" si="34"/>
        <v>686.01532003853936</v>
      </c>
      <c r="N24" s="155">
        <f t="shared" si="34"/>
        <v>616.5816500481742</v>
      </c>
      <c r="O24" s="155">
        <f t="shared" si="34"/>
        <v>547.14798005780904</v>
      </c>
      <c r="P24" s="155">
        <f t="shared" si="34"/>
        <v>477.71431006744382</v>
      </c>
      <c r="Q24" s="155">
        <f t="shared" si="34"/>
        <v>396.77189007707875</v>
      </c>
      <c r="R24" s="155">
        <f t="shared" si="34"/>
        <v>806.38814007707879</v>
      </c>
      <c r="S24" s="155">
        <f t="shared" si="34"/>
        <v>725.44572008671366</v>
      </c>
      <c r="T24" s="155">
        <f t="shared" si="34"/>
        <v>644.50330009634854</v>
      </c>
      <c r="U24" s="155">
        <f t="shared" si="34"/>
        <v>563.56088010598341</v>
      </c>
      <c r="V24" s="155">
        <f t="shared" si="34"/>
        <v>482.61846011561823</v>
      </c>
      <c r="W24" s="155">
        <f t="shared" si="34"/>
        <v>401.67604012525311</v>
      </c>
      <c r="X24" s="155">
        <f t="shared" si="34"/>
        <v>320.73362013488804</v>
      </c>
      <c r="Y24" s="155">
        <f t="shared" si="34"/>
        <v>239.79120014452286</v>
      </c>
      <c r="Z24" s="155">
        <f t="shared" si="34"/>
        <v>192.41098780154158</v>
      </c>
      <c r="AA24" s="155">
        <f t="shared" si="34"/>
        <v>191.59817347965333</v>
      </c>
      <c r="AB24" s="155">
        <f t="shared" si="34"/>
        <v>190.7772310145462</v>
      </c>
      <c r="AC24" s="155">
        <f t="shared" si="34"/>
        <v>189.8295389997881</v>
      </c>
      <c r="AD24" s="155">
        <f t="shared" si="34"/>
        <v>584.67131549957617</v>
      </c>
      <c r="AE24" s="155">
        <f t="shared" si="34"/>
        <v>488.95442200899896</v>
      </c>
      <c r="AF24" s="155">
        <f t="shared" si="34"/>
        <v>393.23752851842187</v>
      </c>
      <c r="AG24" s="155">
        <f t="shared" si="34"/>
        <v>297.52063502784466</v>
      </c>
      <c r="AH24" s="155">
        <f t="shared" si="34"/>
        <v>201.80374153726757</v>
      </c>
      <c r="AI24" s="155">
        <f t="shared" si="34"/>
        <v>188.99211209025708</v>
      </c>
      <c r="AJ24" s="155">
        <f t="shared" si="34"/>
        <v>188.02656888625603</v>
      </c>
      <c r="AK24" s="155">
        <f t="shared" si="34"/>
        <v>187.05137025021492</v>
      </c>
      <c r="AL24" s="155">
        <f t="shared" ref="AL24:BQ24" si="35">AL23+AK24-AK25</f>
        <v>186.06641962781339</v>
      </c>
      <c r="AM24" s="155">
        <f t="shared" si="35"/>
        <v>185.07161949918788</v>
      </c>
      <c r="AN24" s="155">
        <f t="shared" si="35"/>
        <v>184.0668713692761</v>
      </c>
      <c r="AO24" s="155">
        <f t="shared" si="35"/>
        <v>182.92997942931521</v>
      </c>
      <c r="AP24" s="155">
        <f t="shared" si="35"/>
        <v>558.66256348363038</v>
      </c>
      <c r="AQ24" s="155">
        <f t="shared" si="35"/>
        <v>443.83647754758039</v>
      </c>
      <c r="AR24" s="155">
        <f t="shared" si="35"/>
        <v>329.01039161153028</v>
      </c>
      <c r="AS24" s="155">
        <f t="shared" si="35"/>
        <v>214.18430567548023</v>
      </c>
      <c r="AT24" s="155">
        <f t="shared" si="35"/>
        <v>182.09426183241635</v>
      </c>
      <c r="AU24" s="155">
        <f t="shared" si="35"/>
        <v>180.93764379708682</v>
      </c>
      <c r="AV24" s="155">
        <f t="shared" si="35"/>
        <v>179.76945958140408</v>
      </c>
      <c r="AW24" s="155">
        <f t="shared" si="35"/>
        <v>178.58959352356447</v>
      </c>
      <c r="AX24" s="155">
        <f t="shared" si="35"/>
        <v>177.39792880514648</v>
      </c>
      <c r="AY24" s="155">
        <f t="shared" si="35"/>
        <v>176.19434743954429</v>
      </c>
      <c r="AZ24" s="155">
        <f t="shared" si="35"/>
        <v>174.97873026028606</v>
      </c>
      <c r="BA24" s="155">
        <f t="shared" si="35"/>
        <v>173.62519769062277</v>
      </c>
      <c r="BB24" s="155">
        <f t="shared" si="35"/>
        <v>527.4770781449954</v>
      </c>
      <c r="BC24" s="155">
        <f t="shared" si="35"/>
        <v>390.77028860900293</v>
      </c>
      <c r="BD24" s="155">
        <f t="shared" si="35"/>
        <v>254.06349907301029</v>
      </c>
      <c r="BE24" s="155">
        <f t="shared" si="35"/>
        <v>173.06251280908674</v>
      </c>
      <c r="BF24" s="155">
        <f t="shared" si="35"/>
        <v>171.68981806491144</v>
      </c>
      <c r="BG24" s="155">
        <f t="shared" si="35"/>
        <v>170.30339637329445</v>
      </c>
      <c r="BH24" s="155">
        <f t="shared" si="35"/>
        <v>168.9031104647612</v>
      </c>
      <c r="BI24" s="155">
        <f t="shared" si="35"/>
        <v>167.48882169714267</v>
      </c>
      <c r="BJ24" s="155">
        <f t="shared" si="35"/>
        <v>166.06039004184794</v>
      </c>
      <c r="BK24" s="155">
        <f t="shared" si="35"/>
        <v>164.61767407000025</v>
      </c>
      <c r="BL24" s="155">
        <f t="shared" si="35"/>
        <v>163.16053093843414</v>
      </c>
      <c r="BM24" s="155">
        <f t="shared" si="35"/>
        <v>161.55928438038143</v>
      </c>
      <c r="BN24" s="155">
        <f t="shared" si="35"/>
        <v>490.39205200742532</v>
      </c>
      <c r="BO24" s="155">
        <f t="shared" si="35"/>
        <v>328.666149644104</v>
      </c>
      <c r="BP24" s="155">
        <f t="shared" si="35"/>
        <v>166.94024728078267</v>
      </c>
      <c r="BQ24" s="155">
        <f t="shared" si="35"/>
        <v>159.9958349857522</v>
      </c>
      <c r="BR24" s="155">
        <f t="shared" ref="BR24:CJ24" si="36">BR23+BQ24-BQ25</f>
        <v>158.36294146817266</v>
      </c>
      <c r="BS24" s="155">
        <f t="shared" si="36"/>
        <v>156.71371901541744</v>
      </c>
      <c r="BT24" s="155">
        <f t="shared" si="36"/>
        <v>155.0480043381346</v>
      </c>
      <c r="BU24" s="155">
        <f t="shared" si="36"/>
        <v>153.36563251407887</v>
      </c>
      <c r="BV24" s="155">
        <f t="shared" si="36"/>
        <v>151.66643697178262</v>
      </c>
      <c r="BW24" s="155">
        <f t="shared" si="36"/>
        <v>149.95024947406347</v>
      </c>
      <c r="BX24" s="155">
        <f t="shared" si="36"/>
        <v>148.21690010136706</v>
      </c>
      <c r="BY24" s="155">
        <f t="shared" si="36"/>
        <v>146.33279927991771</v>
      </c>
      <c r="BZ24" s="155">
        <f t="shared" si="36"/>
        <v>446.5972863038977</v>
      </c>
      <c r="CA24" s="155">
        <f t="shared" si="36"/>
        <v>256.30310333751248</v>
      </c>
      <c r="CB24" s="155">
        <f t="shared" si="36"/>
        <v>145.52956049082979</v>
      </c>
      <c r="CC24" s="155">
        <f t="shared" si="36"/>
        <v>143.61858627327501</v>
      </c>
      <c r="CD24" s="155">
        <f t="shared" si="36"/>
        <v>141.68850231354475</v>
      </c>
      <c r="CE24" s="155">
        <f t="shared" si="36"/>
        <v>139.73911751421724</v>
      </c>
      <c r="CF24" s="155">
        <f t="shared" si="36"/>
        <v>137.77023886689631</v>
      </c>
      <c r="CG24" s="155">
        <f t="shared" si="36"/>
        <v>135.78167143310225</v>
      </c>
      <c r="CH24" s="155">
        <f t="shared" si="36"/>
        <v>133.77321832497023</v>
      </c>
      <c r="CI24" s="155">
        <f t="shared" si="36"/>
        <v>131.74468068575698</v>
      </c>
      <c r="CJ24" s="155">
        <f t="shared" si="36"/>
        <v>129.69585767015144</v>
      </c>
      <c r="CK24" s="155"/>
      <c r="CL24" s="155"/>
      <c r="CM24" s="155"/>
      <c r="CN24" s="155"/>
      <c r="CO24" s="155"/>
      <c r="CP24" s="155"/>
      <c r="CQ24" s="155"/>
      <c r="CR24" s="155"/>
      <c r="CS24" s="155"/>
      <c r="CT24" s="155"/>
      <c r="CU24" s="155"/>
      <c r="CV24" s="155"/>
      <c r="CW24" s="155"/>
      <c r="CX24" s="155"/>
      <c r="CY24" s="155"/>
      <c r="CZ24" s="155"/>
      <c r="DA24" s="155"/>
      <c r="DB24" s="155"/>
      <c r="DC24" s="155"/>
      <c r="DD24" s="155"/>
      <c r="DE24" s="155"/>
      <c r="DF24" s="155"/>
      <c r="DG24" s="155"/>
      <c r="DH24" s="155"/>
      <c r="DI24" s="155"/>
      <c r="DJ24" s="155"/>
      <c r="DK24" s="155"/>
      <c r="DL24" s="155"/>
      <c r="DM24" s="155"/>
      <c r="DN24" s="155"/>
      <c r="DO24" s="155"/>
      <c r="DP24" s="155"/>
      <c r="DQ24" s="155"/>
      <c r="DR24" s="155"/>
      <c r="DS24" s="155"/>
      <c r="DT24" s="155"/>
    </row>
    <row r="25" spans="1:124" x14ac:dyDescent="0.15">
      <c r="A25" s="47" t="str">
        <f>'Investor Assumptions'!$B$14&amp; " Preferred Return Paid"</f>
        <v>Carl Preferred Return Paid</v>
      </c>
      <c r="E25" s="154">
        <f t="shared" ref="E25:AJ25" si="37">IF(SUM(E$8,E$16,E$24,E$32,E$40)&gt;0,MIN(E24,E24/SUM(E$8,E$16,E$24,E$32,E$40)*E$4),0)</f>
        <v>0</v>
      </c>
      <c r="F25" s="155">
        <f t="shared" si="37"/>
        <v>0</v>
      </c>
      <c r="G25" s="155">
        <f t="shared" si="37"/>
        <v>0</v>
      </c>
      <c r="H25" s="155">
        <f t="shared" si="37"/>
        <v>0</v>
      </c>
      <c r="I25" s="155">
        <f t="shared" si="37"/>
        <v>262.18366999036516</v>
      </c>
      <c r="J25" s="155">
        <f t="shared" si="37"/>
        <v>262.18366999036522</v>
      </c>
      <c r="K25" s="155">
        <f t="shared" si="37"/>
        <v>262.18366999036522</v>
      </c>
      <c r="L25" s="155">
        <f t="shared" si="37"/>
        <v>262.18366999036522</v>
      </c>
      <c r="M25" s="155">
        <f t="shared" si="37"/>
        <v>262.18366999036522</v>
      </c>
      <c r="N25" s="155">
        <f t="shared" si="37"/>
        <v>262.18366999036522</v>
      </c>
      <c r="O25" s="155">
        <f t="shared" si="37"/>
        <v>262.18366999036522</v>
      </c>
      <c r="P25" s="155">
        <f t="shared" si="37"/>
        <v>273.69241999036512</v>
      </c>
      <c r="Q25" s="155">
        <f t="shared" si="37"/>
        <v>-216.86625000000004</v>
      </c>
      <c r="R25" s="155">
        <f t="shared" si="37"/>
        <v>273.69241999036518</v>
      </c>
      <c r="S25" s="155">
        <f t="shared" si="37"/>
        <v>273.69241999036512</v>
      </c>
      <c r="T25" s="155">
        <f t="shared" si="37"/>
        <v>273.69241999036518</v>
      </c>
      <c r="U25" s="155">
        <f t="shared" si="37"/>
        <v>273.69241999036518</v>
      </c>
      <c r="V25" s="155">
        <f t="shared" si="37"/>
        <v>273.69241999036518</v>
      </c>
      <c r="W25" s="155">
        <f t="shared" si="37"/>
        <v>273.69241999036512</v>
      </c>
      <c r="X25" s="155">
        <f t="shared" si="37"/>
        <v>273.69241999036518</v>
      </c>
      <c r="Y25" s="155">
        <f t="shared" si="37"/>
        <v>239.79120014452286</v>
      </c>
      <c r="Z25" s="155">
        <f t="shared" si="37"/>
        <v>192.41098780154158</v>
      </c>
      <c r="AA25" s="155">
        <f t="shared" si="37"/>
        <v>191.59817347965333</v>
      </c>
      <c r="AB25" s="155">
        <f t="shared" si="37"/>
        <v>190.7772310145462</v>
      </c>
      <c r="AC25" s="155">
        <f t="shared" si="37"/>
        <v>-205.0122375</v>
      </c>
      <c r="AD25" s="155">
        <f t="shared" si="37"/>
        <v>285.54643249036525</v>
      </c>
      <c r="AE25" s="155">
        <f t="shared" si="37"/>
        <v>285.54643249036519</v>
      </c>
      <c r="AF25" s="155">
        <f t="shared" si="37"/>
        <v>285.54643249036525</v>
      </c>
      <c r="AG25" s="155">
        <f t="shared" si="37"/>
        <v>285.54643249036519</v>
      </c>
      <c r="AH25" s="155">
        <f t="shared" si="37"/>
        <v>201.80374153726757</v>
      </c>
      <c r="AI25" s="155">
        <f t="shared" si="37"/>
        <v>188.99211209025708</v>
      </c>
      <c r="AJ25" s="155">
        <f t="shared" si="37"/>
        <v>188.02656888625603</v>
      </c>
      <c r="AK25" s="155">
        <f t="shared" ref="AK25:BP25" si="38">IF(SUM(AK$8,AK$16,AK$24,AK$32,AK$40)&gt;0,MIN(AK24,AK24/SUM(AK$8,AK$16,AK$24,AK$32,AK$40)*AK$4),0)</f>
        <v>187.05137025021492</v>
      </c>
      <c r="AL25" s="155">
        <f t="shared" si="38"/>
        <v>186.06641962781339</v>
      </c>
      <c r="AM25" s="155">
        <f t="shared" si="38"/>
        <v>185.07161949918788</v>
      </c>
      <c r="AN25" s="155">
        <f t="shared" si="38"/>
        <v>184.0668713692761</v>
      </c>
      <c r="AO25" s="155">
        <f t="shared" si="38"/>
        <v>-192.80260462499996</v>
      </c>
      <c r="AP25" s="155">
        <f t="shared" si="38"/>
        <v>297.75606536536526</v>
      </c>
      <c r="AQ25" s="155">
        <f t="shared" si="38"/>
        <v>297.75606536536532</v>
      </c>
      <c r="AR25" s="155">
        <f t="shared" si="38"/>
        <v>297.75606536536526</v>
      </c>
      <c r="AS25" s="155">
        <f t="shared" si="38"/>
        <v>214.18430567548023</v>
      </c>
      <c r="AT25" s="155">
        <f t="shared" si="38"/>
        <v>182.09426183241635</v>
      </c>
      <c r="AU25" s="155">
        <f t="shared" si="38"/>
        <v>180.93764379708682</v>
      </c>
      <c r="AV25" s="155">
        <f t="shared" si="38"/>
        <v>179.76945958140408</v>
      </c>
      <c r="AW25" s="155">
        <f t="shared" si="38"/>
        <v>178.58959352356447</v>
      </c>
      <c r="AX25" s="155">
        <f t="shared" si="38"/>
        <v>177.39792880514648</v>
      </c>
      <c r="AY25" s="155">
        <f t="shared" si="38"/>
        <v>176.19434743954429</v>
      </c>
      <c r="AZ25" s="155">
        <f t="shared" si="38"/>
        <v>174.97873026028606</v>
      </c>
      <c r="BA25" s="155">
        <f t="shared" si="38"/>
        <v>-180.22668276374992</v>
      </c>
      <c r="BB25" s="155">
        <f t="shared" si="38"/>
        <v>310.3319872266153</v>
      </c>
      <c r="BC25" s="155">
        <f t="shared" si="38"/>
        <v>310.33198722661535</v>
      </c>
      <c r="BD25" s="155">
        <f t="shared" si="38"/>
        <v>254.06349907301029</v>
      </c>
      <c r="BE25" s="155">
        <f t="shared" si="38"/>
        <v>173.06251280908674</v>
      </c>
      <c r="BF25" s="155">
        <f t="shared" si="38"/>
        <v>171.68981806491144</v>
      </c>
      <c r="BG25" s="155">
        <f t="shared" si="38"/>
        <v>170.30339637329445</v>
      </c>
      <c r="BH25" s="155">
        <f t="shared" si="38"/>
        <v>168.9031104647612</v>
      </c>
      <c r="BI25" s="155">
        <f t="shared" si="38"/>
        <v>167.48882169714267</v>
      </c>
      <c r="BJ25" s="155">
        <f t="shared" si="38"/>
        <v>166.06039004184794</v>
      </c>
      <c r="BK25" s="155">
        <f t="shared" si="38"/>
        <v>164.61767407000025</v>
      </c>
      <c r="BL25" s="155">
        <f t="shared" si="38"/>
        <v>163.16053093843414</v>
      </c>
      <c r="BM25" s="155">
        <f t="shared" si="38"/>
        <v>-167.27348324666247</v>
      </c>
      <c r="BN25" s="155">
        <f t="shared" si="38"/>
        <v>323.28518674370281</v>
      </c>
      <c r="BO25" s="155">
        <f t="shared" si="38"/>
        <v>323.28518674370275</v>
      </c>
      <c r="BP25" s="155">
        <f t="shared" si="38"/>
        <v>166.94024728078267</v>
      </c>
      <c r="BQ25" s="155">
        <f t="shared" ref="BQ25:CJ25" si="39">IF(SUM(BQ$8,BQ$16,BQ$24,BQ$32,BQ$40)&gt;0,MIN(BQ24,BQ24/SUM(BQ$8,BQ$16,BQ$24,BQ$32,BQ$40)*BQ$4),0)</f>
        <v>159.9958349857522</v>
      </c>
      <c r="BR25" s="155">
        <f t="shared" si="39"/>
        <v>158.36294146817266</v>
      </c>
      <c r="BS25" s="155">
        <f t="shared" si="39"/>
        <v>156.71371901541744</v>
      </c>
      <c r="BT25" s="155">
        <f t="shared" si="39"/>
        <v>155.0480043381346</v>
      </c>
      <c r="BU25" s="155">
        <f t="shared" si="39"/>
        <v>153.36563251407887</v>
      </c>
      <c r="BV25" s="155">
        <f t="shared" si="39"/>
        <v>151.66643697178262</v>
      </c>
      <c r="BW25" s="155">
        <f t="shared" si="39"/>
        <v>149.95024947406347</v>
      </c>
      <c r="BX25" s="155">
        <f t="shared" si="39"/>
        <v>148.21690010136706</v>
      </c>
      <c r="BY25" s="155">
        <f t="shared" si="39"/>
        <v>-153.93168774406229</v>
      </c>
      <c r="BZ25" s="155">
        <f t="shared" si="39"/>
        <v>336.62698224630293</v>
      </c>
      <c r="CA25" s="155">
        <f t="shared" si="39"/>
        <v>256.30310333751248</v>
      </c>
      <c r="CB25" s="155">
        <f t="shared" si="39"/>
        <v>145.52956049082979</v>
      </c>
      <c r="CC25" s="155">
        <f t="shared" si="39"/>
        <v>143.61858627327501</v>
      </c>
      <c r="CD25" s="155">
        <f t="shared" si="39"/>
        <v>141.68850231354475</v>
      </c>
      <c r="CE25" s="155">
        <f t="shared" si="39"/>
        <v>139.73911751421724</v>
      </c>
      <c r="CF25" s="155">
        <f t="shared" si="39"/>
        <v>137.77023886689631</v>
      </c>
      <c r="CG25" s="155">
        <f t="shared" si="39"/>
        <v>135.78167143310225</v>
      </c>
      <c r="CH25" s="155">
        <f t="shared" si="39"/>
        <v>133.77321832497023</v>
      </c>
      <c r="CI25" s="155">
        <f t="shared" si="39"/>
        <v>131.74468068575698</v>
      </c>
      <c r="CJ25" s="155">
        <f t="shared" si="39"/>
        <v>129.69585767015144</v>
      </c>
      <c r="CK25" s="155"/>
      <c r="CL25" s="155"/>
      <c r="CM25" s="155"/>
      <c r="CN25" s="155"/>
      <c r="CO25" s="155"/>
      <c r="CP25" s="155"/>
      <c r="CQ25" s="155"/>
      <c r="CR25" s="155"/>
      <c r="CS25" s="155"/>
      <c r="CT25" s="155"/>
      <c r="CU25" s="155"/>
      <c r="CV25" s="155"/>
      <c r="CW25" s="155"/>
      <c r="CX25" s="155"/>
      <c r="CY25" s="155"/>
      <c r="CZ25" s="155"/>
      <c r="DA25" s="155"/>
      <c r="DB25" s="155"/>
      <c r="DC25" s="155"/>
      <c r="DD25" s="155"/>
      <c r="DE25" s="155"/>
      <c r="DF25" s="155"/>
      <c r="DG25" s="155"/>
      <c r="DH25" s="155"/>
      <c r="DI25" s="155"/>
      <c r="DJ25" s="155"/>
      <c r="DK25" s="155"/>
      <c r="DL25" s="155"/>
      <c r="DM25" s="155"/>
      <c r="DN25" s="155"/>
      <c r="DO25" s="155"/>
      <c r="DP25" s="155"/>
      <c r="DQ25" s="155"/>
      <c r="DR25" s="155"/>
      <c r="DS25" s="155"/>
      <c r="DT25" s="155"/>
    </row>
    <row r="26" spans="1:124" x14ac:dyDescent="0.15">
      <c r="A26" s="47" t="str">
        <f>'Investor Assumptions'!$B$14&amp; " Equity Repaid"</f>
        <v>Carl Equity Repaid</v>
      </c>
      <c r="E26" s="154">
        <f>IF(SUM(E$6,E$14,E$22,E$30,E$38)&gt;0,MIN(E22,E22/SUM(E$6,E$14,E$22,E$30,E$38)*(E$4-SUM(E$9,E$17,E$25,E$33,E$41))),0)</f>
        <v>0</v>
      </c>
      <c r="F26" s="155">
        <f t="shared" ref="F26:BQ26" si="40">IF(SUM(F$6,F$14,F$22,F$30,F$38)&gt;0,MIN(F22,F22/SUM(F$6,F$14,F$22,F$30,F$38)*(F$4-SUM(F$9,F$17,F$25,F$33,F$41))),0)</f>
        <v>0</v>
      </c>
      <c r="G26" s="155">
        <f t="shared" si="40"/>
        <v>0</v>
      </c>
      <c r="H26" s="155">
        <f t="shared" si="40"/>
        <v>0</v>
      </c>
      <c r="I26" s="155">
        <f t="shared" si="40"/>
        <v>3.4106051316484808E-14</v>
      </c>
      <c r="J26" s="155">
        <f t="shared" si="40"/>
        <v>0</v>
      </c>
      <c r="K26" s="155">
        <f t="shared" si="40"/>
        <v>-3.4106051316484808E-14</v>
      </c>
      <c r="L26" s="155">
        <f t="shared" si="40"/>
        <v>0</v>
      </c>
      <c r="M26" s="155">
        <f t="shared" si="40"/>
        <v>0</v>
      </c>
      <c r="N26" s="155">
        <f t="shared" si="40"/>
        <v>0</v>
      </c>
      <c r="O26" s="155">
        <f t="shared" si="40"/>
        <v>0</v>
      </c>
      <c r="P26" s="155">
        <f t="shared" si="40"/>
        <v>3.4106051316484808E-14</v>
      </c>
      <c r="Q26" s="155">
        <f t="shared" si="40"/>
        <v>0</v>
      </c>
      <c r="R26" s="155">
        <f t="shared" si="40"/>
        <v>3.4106051316484808E-14</v>
      </c>
      <c r="S26" s="155">
        <f t="shared" si="40"/>
        <v>3.4106051316484808E-14</v>
      </c>
      <c r="T26" s="155">
        <f t="shared" si="40"/>
        <v>3.4106051316484808E-14</v>
      </c>
      <c r="U26" s="155">
        <f t="shared" si="40"/>
        <v>6.8212102632969615E-14</v>
      </c>
      <c r="V26" s="155">
        <f t="shared" si="40"/>
        <v>3.4106051316484808E-14</v>
      </c>
      <c r="W26" s="155">
        <f t="shared" si="40"/>
        <v>3.4106051316484808E-14</v>
      </c>
      <c r="X26" s="155">
        <f t="shared" si="40"/>
        <v>6.8212102632969615E-14</v>
      </c>
      <c r="Y26" s="155">
        <f t="shared" si="40"/>
        <v>33.901219845842341</v>
      </c>
      <c r="Z26" s="155">
        <f t="shared" si="40"/>
        <v>81.281432188823587</v>
      </c>
      <c r="AA26" s="155">
        <f t="shared" si="40"/>
        <v>82.094246510711869</v>
      </c>
      <c r="AB26" s="155">
        <f t="shared" si="40"/>
        <v>94.769201475818946</v>
      </c>
      <c r="AC26" s="155">
        <f t="shared" si="40"/>
        <v>0</v>
      </c>
      <c r="AD26" s="155">
        <f t="shared" si="40"/>
        <v>-6.8212102632969615E-14</v>
      </c>
      <c r="AE26" s="155">
        <f t="shared" si="40"/>
        <v>3.4106051316484808E-14</v>
      </c>
      <c r="AF26" s="155">
        <f t="shared" si="40"/>
        <v>-6.8212102632969615E-14</v>
      </c>
      <c r="AG26" s="155">
        <f t="shared" si="40"/>
        <v>0</v>
      </c>
      <c r="AH26" s="155">
        <f t="shared" si="40"/>
        <v>83.742690953097622</v>
      </c>
      <c r="AI26" s="155">
        <f t="shared" si="40"/>
        <v>96.554320400108153</v>
      </c>
      <c r="AJ26" s="155">
        <f t="shared" si="40"/>
        <v>97.519863604109148</v>
      </c>
      <c r="AK26" s="155">
        <f t="shared" si="40"/>
        <v>98.495062240150261</v>
      </c>
      <c r="AL26" s="155">
        <f t="shared" si="40"/>
        <v>99.480012862551803</v>
      </c>
      <c r="AM26" s="155">
        <f t="shared" si="40"/>
        <v>100.47481299117734</v>
      </c>
      <c r="AN26" s="155">
        <f t="shared" si="40"/>
        <v>113.68919399608917</v>
      </c>
      <c r="AO26" s="155">
        <f t="shared" si="40"/>
        <v>3.4106051316484814E-14</v>
      </c>
      <c r="AP26" s="155">
        <f t="shared" si="40"/>
        <v>6.8212102632969628E-14</v>
      </c>
      <c r="AQ26" s="155">
        <f t="shared" si="40"/>
        <v>-6.8212102632969628E-14</v>
      </c>
      <c r="AR26" s="155">
        <f t="shared" si="40"/>
        <v>3.4106051316484814E-14</v>
      </c>
      <c r="AS26" s="155">
        <f t="shared" si="40"/>
        <v>83.571759689885056</v>
      </c>
      <c r="AT26" s="155">
        <f t="shared" si="40"/>
        <v>115.66180353294891</v>
      </c>
      <c r="AU26" s="155">
        <f t="shared" si="40"/>
        <v>116.81842156827835</v>
      </c>
      <c r="AV26" s="155">
        <f t="shared" si="40"/>
        <v>117.98660578396118</v>
      </c>
      <c r="AW26" s="155">
        <f t="shared" si="40"/>
        <v>119.16647184180079</v>
      </c>
      <c r="AX26" s="155">
        <f t="shared" si="40"/>
        <v>120.35813656021881</v>
      </c>
      <c r="AY26" s="155">
        <f t="shared" si="40"/>
        <v>121.561717925821</v>
      </c>
      <c r="AZ26" s="155">
        <f t="shared" si="40"/>
        <v>135.35325696632927</v>
      </c>
      <c r="BA26" s="155">
        <f t="shared" si="40"/>
        <v>3.4106051316484814E-14</v>
      </c>
      <c r="BB26" s="155">
        <f t="shared" si="40"/>
        <v>6.8212102632969628E-14</v>
      </c>
      <c r="BC26" s="155">
        <f t="shared" si="40"/>
        <v>0</v>
      </c>
      <c r="BD26" s="155">
        <f t="shared" si="40"/>
        <v>56.268488153605048</v>
      </c>
      <c r="BE26" s="155">
        <f t="shared" si="40"/>
        <v>137.26947441752861</v>
      </c>
      <c r="BF26" s="155">
        <f t="shared" si="40"/>
        <v>138.64216916170389</v>
      </c>
      <c r="BG26" s="155">
        <f t="shared" si="40"/>
        <v>140.02859085332091</v>
      </c>
      <c r="BH26" s="155">
        <f t="shared" si="40"/>
        <v>141.42887676185413</v>
      </c>
      <c r="BI26" s="155">
        <f t="shared" si="40"/>
        <v>142.84316552947266</v>
      </c>
      <c r="BJ26" s="155">
        <f t="shared" si="40"/>
        <v>144.27159718476739</v>
      </c>
      <c r="BK26" s="155">
        <f t="shared" si="40"/>
        <v>145.71431315661511</v>
      </c>
      <c r="BL26" s="155">
        <f t="shared" si="40"/>
        <v>160.12465580526862</v>
      </c>
      <c r="BM26" s="155">
        <f t="shared" si="40"/>
        <v>0</v>
      </c>
      <c r="BN26" s="155">
        <f t="shared" si="40"/>
        <v>0</v>
      </c>
      <c r="BO26" s="155">
        <f t="shared" si="40"/>
        <v>0</v>
      </c>
      <c r="BP26" s="155">
        <f t="shared" si="40"/>
        <v>156.34493946292011</v>
      </c>
      <c r="BQ26" s="155">
        <f t="shared" si="40"/>
        <v>163.28935175795058</v>
      </c>
      <c r="BR26" s="155">
        <f>IF(SUM(BR$6,BR$14,BR$22,BR$30,BR$38)&gt;0,MIN(BR22,BR22/SUM(BR$6,BR$14,BR$22,BR$30,BR$38)*(BR$4-SUM(BR$9,BR$17,BR$25,BR$33,BR$41))),0)</f>
        <v>164.92224527553006</v>
      </c>
      <c r="BS26" s="155">
        <f>IF(SUM(BS$6,BS$14,BS$22,BS$30,BS$38)&gt;0,MIN(BS22,BS22/SUM(BS$6,BS$14,BS$22,BS$30,BS$38)*(BS$4-SUM(BS$9,BS$17,BS$25,BS$33,BS$41))),0)</f>
        <v>166.57146772828531</v>
      </c>
      <c r="BT26" s="155">
        <f>IF(SUM(BT$6,BT$14,BT$22,BT$30,BT$38)&gt;0,MIN(BT22,BT22/SUM(BT$6,BT$14,BT$22,BT$30,BT$38)*(BT$4-SUM(BT$9,BT$17,BT$25,BT$33,BT$41))),0)</f>
        <v>168.23718240556818</v>
      </c>
      <c r="BU26" s="155">
        <f t="shared" ref="BU26:CI26" si="41">IF(SUM(BU$6,BU$14,BU$22,BU$30,BU$38)&gt;0,MIN(BU22,BU22/SUM(BU$6,BU$14,BU$22,BU$30,BU$38)*(BU$4-SUM(BU$9,BU$17,BU$25,BU$33,BU$41))),0)</f>
        <v>169.91955422962383</v>
      </c>
      <c r="BV26" s="155">
        <f t="shared" si="41"/>
        <v>171.61874977192014</v>
      </c>
      <c r="BW26" s="155">
        <f t="shared" si="41"/>
        <v>173.33493726963931</v>
      </c>
      <c r="BX26" s="155">
        <f t="shared" si="41"/>
        <v>188.4100821449359</v>
      </c>
      <c r="BY26" s="155">
        <f t="shared" si="41"/>
        <v>0</v>
      </c>
      <c r="BZ26" s="155">
        <f t="shared" si="41"/>
        <v>0</v>
      </c>
      <c r="CA26" s="155">
        <f t="shared" si="41"/>
        <v>80.323878908790476</v>
      </c>
      <c r="CB26" s="155">
        <f t="shared" si="41"/>
        <v>191.09742175547322</v>
      </c>
      <c r="CC26" s="155">
        <f t="shared" si="41"/>
        <v>193.00839597302797</v>
      </c>
      <c r="CD26" s="155">
        <f t="shared" si="41"/>
        <v>194.93847993275824</v>
      </c>
      <c r="CE26" s="155">
        <f t="shared" si="41"/>
        <v>196.88786473208569</v>
      </c>
      <c r="CF26" s="155">
        <f t="shared" si="41"/>
        <v>198.85674337940662</v>
      </c>
      <c r="CG26" s="155">
        <f t="shared" si="41"/>
        <v>200.84531081320074</v>
      </c>
      <c r="CH26" s="155">
        <f t="shared" si="41"/>
        <v>202.85376392133273</v>
      </c>
      <c r="CI26" s="155">
        <f t="shared" si="41"/>
        <v>204.88230156054601</v>
      </c>
      <c r="CJ26" s="155">
        <f>IF(SUM(CJ$6,CJ$14,CJ$22,CJ$30,CJ$38)&gt;0,MIN(CJ22,CJ22/SUM(CJ$6,CJ$14,CJ$22,CJ$30,CJ$38)*(CJ$4-SUM(CJ$9,CJ$17,CJ$25,CJ$33,CJ$41))),0)</f>
        <v>12969.585767015147</v>
      </c>
      <c r="CK26" s="155"/>
      <c r="CL26" s="155"/>
      <c r="CM26" s="155"/>
      <c r="CN26" s="155"/>
      <c r="CO26" s="155"/>
      <c r="CP26" s="155"/>
      <c r="CQ26" s="155"/>
      <c r="CR26" s="155"/>
      <c r="CS26" s="155"/>
      <c r="CT26" s="155"/>
      <c r="CU26" s="155"/>
      <c r="CV26" s="155"/>
      <c r="CW26" s="155"/>
      <c r="CX26" s="155"/>
      <c r="CY26" s="155"/>
      <c r="CZ26" s="155"/>
      <c r="DA26" s="155"/>
      <c r="DB26" s="155"/>
      <c r="DC26" s="155"/>
      <c r="DD26" s="155"/>
      <c r="DE26" s="155"/>
      <c r="DF26" s="155"/>
      <c r="DG26" s="155"/>
      <c r="DH26" s="155"/>
      <c r="DI26" s="155"/>
      <c r="DJ26" s="155"/>
      <c r="DK26" s="155"/>
      <c r="DL26" s="155"/>
      <c r="DM26" s="155"/>
      <c r="DN26" s="155"/>
      <c r="DO26" s="155"/>
      <c r="DP26" s="155"/>
      <c r="DQ26" s="155"/>
      <c r="DR26" s="155"/>
      <c r="DS26" s="155"/>
      <c r="DT26" s="155"/>
    </row>
    <row r="27" spans="1:124" x14ac:dyDescent="0.15">
      <c r="A27" s="47" t="s">
        <v>136</v>
      </c>
      <c r="E27" s="154">
        <f>E25+E26</f>
        <v>0</v>
      </c>
      <c r="F27" s="155">
        <f t="shared" ref="F27:AK27" si="42">E27+F26+F25</f>
        <v>0</v>
      </c>
      <c r="G27" s="155">
        <f t="shared" si="42"/>
        <v>0</v>
      </c>
      <c r="H27" s="155">
        <f t="shared" si="42"/>
        <v>0</v>
      </c>
      <c r="I27" s="155">
        <f t="shared" si="42"/>
        <v>262.18366999036522</v>
      </c>
      <c r="J27" s="155">
        <f t="shared" si="42"/>
        <v>524.36733998073043</v>
      </c>
      <c r="K27" s="155">
        <f t="shared" si="42"/>
        <v>786.55100997109571</v>
      </c>
      <c r="L27" s="155">
        <f t="shared" si="42"/>
        <v>1048.7346799614609</v>
      </c>
      <c r="M27" s="155">
        <f t="shared" si="42"/>
        <v>1310.918349951826</v>
      </c>
      <c r="N27" s="155">
        <f t="shared" si="42"/>
        <v>1573.1020199421912</v>
      </c>
      <c r="O27" s="155">
        <f t="shared" si="42"/>
        <v>1835.2856899325564</v>
      </c>
      <c r="P27" s="155">
        <f t="shared" si="42"/>
        <v>2108.9781099229212</v>
      </c>
      <c r="Q27" s="155">
        <f t="shared" si="42"/>
        <v>1892.1118599229212</v>
      </c>
      <c r="R27" s="155">
        <f t="shared" si="42"/>
        <v>2165.8042799132863</v>
      </c>
      <c r="S27" s="155">
        <f t="shared" si="42"/>
        <v>2439.4966999036515</v>
      </c>
      <c r="T27" s="155">
        <f t="shared" si="42"/>
        <v>2713.1891198940166</v>
      </c>
      <c r="U27" s="155">
        <f t="shared" si="42"/>
        <v>2986.8815398843817</v>
      </c>
      <c r="V27" s="155">
        <f t="shared" si="42"/>
        <v>3260.5739598747468</v>
      </c>
      <c r="W27" s="155">
        <f t="shared" si="42"/>
        <v>3534.266379865112</v>
      </c>
      <c r="X27" s="155">
        <f t="shared" si="42"/>
        <v>3807.9587998554771</v>
      </c>
      <c r="Y27" s="155">
        <f t="shared" si="42"/>
        <v>4081.6512198458422</v>
      </c>
      <c r="Z27" s="155">
        <f t="shared" si="42"/>
        <v>4355.3436398362073</v>
      </c>
      <c r="AA27" s="155">
        <f t="shared" si="42"/>
        <v>4629.0360598265725</v>
      </c>
      <c r="AB27" s="155">
        <f t="shared" si="42"/>
        <v>4914.5824923169375</v>
      </c>
      <c r="AC27" s="155">
        <f t="shared" si="42"/>
        <v>4709.5702548169374</v>
      </c>
      <c r="AD27" s="155">
        <f t="shared" si="42"/>
        <v>4995.1166873073025</v>
      </c>
      <c r="AE27" s="155">
        <f t="shared" si="42"/>
        <v>5280.6631197976676</v>
      </c>
      <c r="AF27" s="155">
        <f t="shared" si="42"/>
        <v>5566.2095522880327</v>
      </c>
      <c r="AG27" s="155">
        <f t="shared" si="42"/>
        <v>5851.7559847783978</v>
      </c>
      <c r="AH27" s="155">
        <f t="shared" si="42"/>
        <v>6137.3024172687628</v>
      </c>
      <c r="AI27" s="155">
        <f t="shared" si="42"/>
        <v>6422.8488497591279</v>
      </c>
      <c r="AJ27" s="155">
        <f t="shared" si="42"/>
        <v>6708.3952822494939</v>
      </c>
      <c r="AK27" s="155">
        <f t="shared" si="42"/>
        <v>6993.941714739859</v>
      </c>
      <c r="AL27" s="155">
        <f t="shared" ref="AL27:BQ27" si="43">AK27+AL26+AL25</f>
        <v>7279.4881472302241</v>
      </c>
      <c r="AM27" s="155">
        <f t="shared" si="43"/>
        <v>7565.03457972059</v>
      </c>
      <c r="AN27" s="155">
        <f t="shared" si="43"/>
        <v>7862.7906450859546</v>
      </c>
      <c r="AO27" s="155">
        <f t="shared" si="43"/>
        <v>7669.9880404609548</v>
      </c>
      <c r="AP27" s="155">
        <f t="shared" si="43"/>
        <v>7967.7441058263203</v>
      </c>
      <c r="AQ27" s="155">
        <f t="shared" si="43"/>
        <v>8265.5001711916848</v>
      </c>
      <c r="AR27" s="155">
        <f t="shared" si="43"/>
        <v>8563.2562365570502</v>
      </c>
      <c r="AS27" s="155">
        <f t="shared" si="43"/>
        <v>8861.0123019224156</v>
      </c>
      <c r="AT27" s="155">
        <f t="shared" si="43"/>
        <v>9158.7683672877811</v>
      </c>
      <c r="AU27" s="155">
        <f t="shared" si="43"/>
        <v>9456.5244326531465</v>
      </c>
      <c r="AV27" s="155">
        <f t="shared" si="43"/>
        <v>9754.2804980185119</v>
      </c>
      <c r="AW27" s="155">
        <f t="shared" si="43"/>
        <v>10052.036563383877</v>
      </c>
      <c r="AX27" s="155">
        <f t="shared" si="43"/>
        <v>10349.792628749243</v>
      </c>
      <c r="AY27" s="155">
        <f t="shared" si="43"/>
        <v>10647.548694114608</v>
      </c>
      <c r="AZ27" s="155">
        <f t="shared" si="43"/>
        <v>10957.880681341223</v>
      </c>
      <c r="BA27" s="155">
        <f t="shared" si="43"/>
        <v>10777.653998577473</v>
      </c>
      <c r="BB27" s="155">
        <f t="shared" si="43"/>
        <v>11087.985985804087</v>
      </c>
      <c r="BC27" s="155">
        <f t="shared" si="43"/>
        <v>11398.317973030702</v>
      </c>
      <c r="BD27" s="155">
        <f t="shared" si="43"/>
        <v>11708.649960257317</v>
      </c>
      <c r="BE27" s="155">
        <f t="shared" si="43"/>
        <v>12018.981947483931</v>
      </c>
      <c r="BF27" s="155">
        <f t="shared" si="43"/>
        <v>12329.313934710546</v>
      </c>
      <c r="BG27" s="155">
        <f t="shared" si="43"/>
        <v>12639.645921937161</v>
      </c>
      <c r="BH27" s="155">
        <f t="shared" si="43"/>
        <v>12949.977909163777</v>
      </c>
      <c r="BI27" s="155">
        <f t="shared" si="43"/>
        <v>13260.309896390394</v>
      </c>
      <c r="BJ27" s="155">
        <f t="shared" si="43"/>
        <v>13570.641883617009</v>
      </c>
      <c r="BK27" s="155">
        <f t="shared" si="43"/>
        <v>13880.973870843623</v>
      </c>
      <c r="BL27" s="155">
        <f t="shared" si="43"/>
        <v>14204.259057587326</v>
      </c>
      <c r="BM27" s="155">
        <f t="shared" si="43"/>
        <v>14036.985574340662</v>
      </c>
      <c r="BN27" s="155">
        <f t="shared" si="43"/>
        <v>14360.270761084364</v>
      </c>
      <c r="BO27" s="155">
        <f t="shared" si="43"/>
        <v>14683.555947828067</v>
      </c>
      <c r="BP27" s="155">
        <f t="shared" si="43"/>
        <v>15006.84113457177</v>
      </c>
      <c r="BQ27" s="155">
        <f t="shared" si="43"/>
        <v>15330.126321315473</v>
      </c>
      <c r="BR27" s="155">
        <f t="shared" ref="BR27:CJ27" si="44">BQ27+BR26+BR25</f>
        <v>15653.411508059175</v>
      </c>
      <c r="BS27" s="155">
        <f t="shared" si="44"/>
        <v>15976.696694802877</v>
      </c>
      <c r="BT27" s="155">
        <f t="shared" si="44"/>
        <v>16299.981881546579</v>
      </c>
      <c r="BU27" s="155">
        <f t="shared" si="44"/>
        <v>16623.267068290283</v>
      </c>
      <c r="BV27" s="155">
        <f t="shared" si="44"/>
        <v>16946.552255033985</v>
      </c>
      <c r="BW27" s="155">
        <f t="shared" si="44"/>
        <v>17269.837441777687</v>
      </c>
      <c r="BX27" s="155">
        <f t="shared" si="44"/>
        <v>17606.46442402399</v>
      </c>
      <c r="BY27" s="155">
        <f t="shared" si="44"/>
        <v>17452.532736279929</v>
      </c>
      <c r="BZ27" s="155">
        <f t="shared" si="44"/>
        <v>17789.159718526233</v>
      </c>
      <c r="CA27" s="155">
        <f t="shared" si="44"/>
        <v>18125.786700772536</v>
      </c>
      <c r="CB27" s="155">
        <f t="shared" si="44"/>
        <v>18462.41368301884</v>
      </c>
      <c r="CC27" s="155">
        <f t="shared" si="44"/>
        <v>18799.040665265144</v>
      </c>
      <c r="CD27" s="155">
        <f t="shared" si="44"/>
        <v>19135.667647511447</v>
      </c>
      <c r="CE27" s="155">
        <f t="shared" si="44"/>
        <v>19472.294629757751</v>
      </c>
      <c r="CF27" s="155">
        <f t="shared" si="44"/>
        <v>19808.921612004051</v>
      </c>
      <c r="CG27" s="155">
        <f t="shared" si="44"/>
        <v>20145.548594250355</v>
      </c>
      <c r="CH27" s="155">
        <f t="shared" si="44"/>
        <v>20482.175576496658</v>
      </c>
      <c r="CI27" s="155">
        <f t="shared" si="44"/>
        <v>20818.802558742958</v>
      </c>
      <c r="CJ27" s="155">
        <f t="shared" si="44"/>
        <v>33918.084183428255</v>
      </c>
      <c r="CK27" s="155"/>
      <c r="CL27" s="155"/>
      <c r="CM27" s="155"/>
      <c r="CN27" s="155"/>
      <c r="CO27" s="155"/>
      <c r="CP27" s="155"/>
      <c r="CQ27" s="155"/>
      <c r="CR27" s="155"/>
      <c r="CS27" s="155"/>
      <c r="CT27" s="155"/>
      <c r="CU27" s="155"/>
      <c r="CV27" s="155"/>
      <c r="CW27" s="155"/>
      <c r="CX27" s="155"/>
      <c r="CY27" s="155"/>
      <c r="CZ27" s="155"/>
      <c r="DA27" s="155"/>
      <c r="DB27" s="155"/>
      <c r="DC27" s="155"/>
      <c r="DD27" s="155"/>
      <c r="DE27" s="155"/>
      <c r="DF27" s="155"/>
      <c r="DG27" s="155"/>
      <c r="DH27" s="155"/>
      <c r="DI27" s="155"/>
      <c r="DJ27" s="155"/>
      <c r="DK27" s="155"/>
      <c r="DL27" s="155"/>
      <c r="DM27" s="155"/>
      <c r="DN27" s="155"/>
      <c r="DO27" s="155"/>
      <c r="DP27" s="155"/>
      <c r="DQ27" s="155"/>
      <c r="DR27" s="155"/>
      <c r="DS27" s="155"/>
      <c r="DT27" s="155"/>
    </row>
    <row r="28" spans="1:124" x14ac:dyDescent="0.15">
      <c r="A28" s="47" t="s">
        <v>132</v>
      </c>
      <c r="B28" s="55">
        <f>MAX(E28:CJ28)</f>
        <v>79</v>
      </c>
      <c r="E28" s="154">
        <f>IF(AND(E27&gt;$C22, SUM($C28:C28)=0),E$2,0)</f>
        <v>0</v>
      </c>
      <c r="F28" s="155">
        <f>IF(AND(F27&gt;$C22, SUM($C28:E28)=0),F$2,0)</f>
        <v>0</v>
      </c>
      <c r="G28" s="155">
        <f>IF(AND(G27&gt;$C22, SUM($C28:F28)=0),G$2,0)</f>
        <v>0</v>
      </c>
      <c r="H28" s="155">
        <f>IF(AND(H27&gt;$C22, SUM($C28:G28)=0),H$2,0)</f>
        <v>0</v>
      </c>
      <c r="I28" s="155">
        <f>IF(AND(I27&gt;$C22, SUM($C28:H28)=0),I$2,0)</f>
        <v>0</v>
      </c>
      <c r="J28" s="155">
        <f>IF(AND(J27&gt;$C22, SUM($C28:I28)=0),J$2,0)</f>
        <v>0</v>
      </c>
      <c r="K28" s="155">
        <f>IF(AND(K27&gt;$C22, SUM($C28:J28)=0),K$2,0)</f>
        <v>0</v>
      </c>
      <c r="L28" s="155">
        <f>IF(AND(L27&gt;$C22, SUM($C28:K28)=0),L$2,0)</f>
        <v>0</v>
      </c>
      <c r="M28" s="155">
        <f>IF(AND(M27&gt;$C22, SUM($C28:L28)=0),M$2,0)</f>
        <v>0</v>
      </c>
      <c r="N28" s="155">
        <f>IF(AND(N27&gt;$C22, SUM($C28:M28)=0),N$2,0)</f>
        <v>0</v>
      </c>
      <c r="O28" s="155">
        <f>IF(AND(O27&gt;$C22, SUM($C28:N28)=0),O$2,0)</f>
        <v>0</v>
      </c>
      <c r="P28" s="155">
        <f>IF(AND(P27&gt;$C22, SUM($C28:O28)=0),P$2,0)</f>
        <v>0</v>
      </c>
      <c r="Q28" s="155">
        <f>IF(AND(Q27&gt;$C22, SUM($C28:P28)=0),Q$2,0)</f>
        <v>0</v>
      </c>
      <c r="R28" s="155">
        <f>IF(AND(R27&gt;$C22, SUM($C28:Q28)=0),R$2,0)</f>
        <v>0</v>
      </c>
      <c r="S28" s="155">
        <f>IF(AND(S27&gt;$C22, SUM($C28:R28)=0),S$2,0)</f>
        <v>0</v>
      </c>
      <c r="T28" s="155">
        <f>IF(AND(T27&gt;$C22, SUM($C28:S28)=0),T$2,0)</f>
        <v>0</v>
      </c>
      <c r="U28" s="155">
        <f>IF(AND(U27&gt;$C22, SUM($C28:T28)=0),U$2,0)</f>
        <v>0</v>
      </c>
      <c r="V28" s="155">
        <f>IF(AND(V27&gt;$C22, SUM($C28:U28)=0),V$2,0)</f>
        <v>0</v>
      </c>
      <c r="W28" s="155">
        <f>IF(AND(W27&gt;$C22, SUM($C28:V28)=0),W$2,0)</f>
        <v>0</v>
      </c>
      <c r="X28" s="155">
        <f>IF(AND(X27&gt;$C22, SUM($C28:W28)=0),X$2,0)</f>
        <v>0</v>
      </c>
      <c r="Y28" s="155">
        <f>IF(AND(Y27&gt;$C22, SUM($C28:X28)=0),Y$2,0)</f>
        <v>0</v>
      </c>
      <c r="Z28" s="155">
        <f>IF(AND(Z27&gt;$C22, SUM($C28:Y28)=0),Z$2,0)</f>
        <v>0</v>
      </c>
      <c r="AA28" s="155">
        <f>IF(AND(AA27&gt;$C22, SUM($C28:Z28)=0),AA$2,0)</f>
        <v>0</v>
      </c>
      <c r="AB28" s="155">
        <f>IF(AND(AB27&gt;$C22, SUM($C28:AA28)=0),AB$2,0)</f>
        <v>0</v>
      </c>
      <c r="AC28" s="155">
        <f>IF(AND(AC27&gt;$C22, SUM($C28:AB28)=0),AC$2,0)</f>
        <v>0</v>
      </c>
      <c r="AD28" s="155">
        <f>IF(AND(AD27&gt;$C22, SUM($C28:AC28)=0),AD$2,0)</f>
        <v>0</v>
      </c>
      <c r="AE28" s="155">
        <f>IF(AND(AE27&gt;$C22, SUM($C28:AD28)=0),AE$2,0)</f>
        <v>0</v>
      </c>
      <c r="AF28" s="155">
        <f>IF(AND(AF27&gt;$C22, SUM($C28:AE28)=0),AF$2,0)</f>
        <v>0</v>
      </c>
      <c r="AG28" s="155">
        <f>IF(AND(AG27&gt;$C22, SUM($C28:AF28)=0),AG$2,0)</f>
        <v>0</v>
      </c>
      <c r="AH28" s="155">
        <f>IF(AND(AH27&gt;$C22, SUM($C28:AG28)=0),AH$2,0)</f>
        <v>0</v>
      </c>
      <c r="AI28" s="155">
        <f>IF(AND(AI27&gt;$C22, SUM($C28:AH28)=0),AI$2,0)</f>
        <v>0</v>
      </c>
      <c r="AJ28" s="155">
        <f>IF(AND(AJ27&gt;$C22, SUM($C28:AI28)=0),AJ$2,0)</f>
        <v>0</v>
      </c>
      <c r="AK28" s="155">
        <f>IF(AND(AK27&gt;$C22, SUM($C28:AJ28)=0),AK$2,0)</f>
        <v>0</v>
      </c>
      <c r="AL28" s="155">
        <f>IF(AND(AL27&gt;$C22, SUM($C28:AK28)=0),AL$2,0)</f>
        <v>0</v>
      </c>
      <c r="AM28" s="155">
        <f>IF(AND(AM27&gt;$C22, SUM($C28:AL28)=0),AM$2,0)</f>
        <v>0</v>
      </c>
      <c r="AN28" s="155">
        <f>IF(AND(AN27&gt;$C22, SUM($C28:AM28)=0),AN$2,0)</f>
        <v>0</v>
      </c>
      <c r="AO28" s="155">
        <f>IF(AND(AO27&gt;$C22, SUM($C28:AN28)=0),AO$2,0)</f>
        <v>0</v>
      </c>
      <c r="AP28" s="155">
        <f>IF(AND(AP27&gt;$C22, SUM($C28:AO28)=0),AP$2,0)</f>
        <v>0</v>
      </c>
      <c r="AQ28" s="155">
        <f>IF(AND(AQ27&gt;$C22, SUM($C28:AP28)=0),AQ$2,0)</f>
        <v>0</v>
      </c>
      <c r="AR28" s="155">
        <f>IF(AND(AR27&gt;$C22, SUM($C28:AQ28)=0),AR$2,0)</f>
        <v>0</v>
      </c>
      <c r="AS28" s="155">
        <f>IF(AND(AS27&gt;$C22, SUM($C28:AR28)=0),AS$2,0)</f>
        <v>0</v>
      </c>
      <c r="AT28" s="155">
        <f>IF(AND(AT27&gt;$C22, SUM($C28:AS28)=0),AT$2,0)</f>
        <v>0</v>
      </c>
      <c r="AU28" s="155">
        <f>IF(AND(AU27&gt;$C22, SUM($C28:AT28)=0),AU$2,0)</f>
        <v>0</v>
      </c>
      <c r="AV28" s="155">
        <f>IF(AND(AV27&gt;$C22, SUM($C28:AU28)=0),AV$2,0)</f>
        <v>0</v>
      </c>
      <c r="AW28" s="155">
        <f>IF(AND(AW27&gt;$C22, SUM($C28:AV28)=0),AW$2,0)</f>
        <v>0</v>
      </c>
      <c r="AX28" s="155">
        <f>IF(AND(AX27&gt;$C22, SUM($C28:AW28)=0),AX$2,0)</f>
        <v>0</v>
      </c>
      <c r="AY28" s="155">
        <f>IF(AND(AY27&gt;$C22, SUM($C28:AX28)=0),AY$2,0)</f>
        <v>0</v>
      </c>
      <c r="AZ28" s="155">
        <f>IF(AND(AZ27&gt;$C22, SUM($C28:AY28)=0),AZ$2,0)</f>
        <v>0</v>
      </c>
      <c r="BA28" s="155">
        <f>IF(AND(BA27&gt;$C22, SUM($C28:AZ28)=0),BA$2,0)</f>
        <v>0</v>
      </c>
      <c r="BB28" s="155">
        <f>IF(AND(BB27&gt;$C22, SUM($C28:BA28)=0),BB$2,0)</f>
        <v>0</v>
      </c>
      <c r="BC28" s="155">
        <f>IF(AND(BC27&gt;$C22, SUM($C28:BB28)=0),BC$2,0)</f>
        <v>0</v>
      </c>
      <c r="BD28" s="155">
        <f>IF(AND(BD27&gt;$C22, SUM($C28:BC28)=0),BD$2,0)</f>
        <v>0</v>
      </c>
      <c r="BE28" s="155">
        <f>IF(AND(BE27&gt;$C22, SUM($C28:BD28)=0),BE$2,0)</f>
        <v>0</v>
      </c>
      <c r="BF28" s="155">
        <f>IF(AND(BF27&gt;$C22, SUM($C28:BE28)=0),BF$2,0)</f>
        <v>0</v>
      </c>
      <c r="BG28" s="155">
        <f>IF(AND(BG27&gt;$C22, SUM($C28:BF28)=0),BG$2,0)</f>
        <v>0</v>
      </c>
      <c r="BH28" s="155">
        <f>IF(AND(BH27&gt;$C22, SUM($C28:BG28)=0),BH$2,0)</f>
        <v>0</v>
      </c>
      <c r="BI28" s="155">
        <f>IF(AND(BI27&gt;$C22, SUM($C28:BH28)=0),BI$2,0)</f>
        <v>0</v>
      </c>
      <c r="BJ28" s="155">
        <f>IF(AND(BJ27&gt;$C22, SUM($C28:BI28)=0),BJ$2,0)</f>
        <v>0</v>
      </c>
      <c r="BK28" s="155">
        <f>IF(AND(BK27&gt;$C22, SUM($C28:BJ28)=0),BK$2,0)</f>
        <v>0</v>
      </c>
      <c r="BL28" s="155">
        <f>IF(AND(BL27&gt;$C22, SUM($C28:BK28)=0),BL$2,0)</f>
        <v>0</v>
      </c>
      <c r="BM28" s="155">
        <f>IF(AND(BM27&gt;$C22, SUM($C28:BL28)=0),BM$2,0)</f>
        <v>0</v>
      </c>
      <c r="BN28" s="155">
        <f>IF(AND(BN27&gt;$C22, SUM($C28:BM28)=0),BN$2,0)</f>
        <v>0</v>
      </c>
      <c r="BO28" s="155">
        <f>IF(AND(BO27&gt;$C22, SUM($C28:BN28)=0),BO$2,0)</f>
        <v>0</v>
      </c>
      <c r="BP28" s="155">
        <f>IF(AND(BP27&gt;$C22, SUM($C28:BO28)=0),BP$2,0)</f>
        <v>0</v>
      </c>
      <c r="BQ28" s="155">
        <f>IF(AND(BQ27&gt;$C22, SUM($C28:BP28)=0),BQ$2,0)</f>
        <v>0</v>
      </c>
      <c r="BR28" s="155">
        <f>IF(AND(BR27&gt;$C22, SUM($C28:BQ28)=0),BR$2,0)</f>
        <v>0</v>
      </c>
      <c r="BS28" s="155">
        <f>IF(AND(BS27&gt;$C22, SUM($C28:BR28)=0),BS$2,0)</f>
        <v>0</v>
      </c>
      <c r="BT28" s="155">
        <f>IF(AND(BT27&gt;$C22, SUM($C28:BS28)=0),BT$2,0)</f>
        <v>0</v>
      </c>
      <c r="BU28" s="155">
        <f>IF(AND(BU27&gt;$C22, SUM($C28:BT28)=0),BU$2,0)</f>
        <v>0</v>
      </c>
      <c r="BV28" s="155">
        <f>IF(AND(BV27&gt;$C22, SUM($C28:BU28)=0),BV$2,0)</f>
        <v>0</v>
      </c>
      <c r="BW28" s="155">
        <f>IF(AND(BW27&gt;$C22, SUM($C28:BV28)=0),BW$2,0)</f>
        <v>0</v>
      </c>
      <c r="BX28" s="155">
        <f>IF(AND(BX27&gt;$C22, SUM($C28:BW28)=0),BX$2,0)</f>
        <v>0</v>
      </c>
      <c r="BY28" s="155">
        <f>IF(AND(BY27&gt;$C22, SUM($C28:BX28)=0),BY$2,0)</f>
        <v>0</v>
      </c>
      <c r="BZ28" s="155">
        <f>IF(AND(BZ27&gt;$C22, SUM($C28:BY28)=0),BZ$2,0)</f>
        <v>0</v>
      </c>
      <c r="CA28" s="155">
        <f>IF(AND(CA27&gt;$C22, SUM($C28:BZ28)=0),CA$2,0)</f>
        <v>0</v>
      </c>
      <c r="CB28" s="155">
        <f>IF(AND(CB27&gt;$C22, SUM($C28:CA28)=0),CB$2,0)</f>
        <v>0</v>
      </c>
      <c r="CC28" s="155">
        <f>IF(AND(CC27&gt;$C22, SUM($C28:CB28)=0),CC$2,0)</f>
        <v>0</v>
      </c>
      <c r="CD28" s="155">
        <f>IF(AND(CD27&gt;$C22, SUM($C28:CC28)=0),CD$2,0)</f>
        <v>0</v>
      </c>
      <c r="CE28" s="155">
        <f>IF(AND(CE27&gt;$C22, SUM($C28:CD28)=0),CE$2,0)</f>
        <v>79</v>
      </c>
      <c r="CF28" s="155">
        <f>IF(AND(CF27&gt;$C22, SUM($C28:CE28)=0),CF$2,0)</f>
        <v>0</v>
      </c>
      <c r="CG28" s="155">
        <f>IF(AND(CG27&gt;$C22, SUM($C28:CF28)=0),CG$2,0)</f>
        <v>0</v>
      </c>
      <c r="CH28" s="155">
        <f>IF(AND(CH27&gt;$C22, SUM($C28:CG28)=0),CH$2,0)</f>
        <v>0</v>
      </c>
      <c r="CI28" s="155">
        <f>IF(AND(CI27&gt;$C22, SUM($C28:CH28)=0),CI$2,0)</f>
        <v>0</v>
      </c>
      <c r="CJ28" s="155">
        <f>IF(AND(CJ27&gt;$C22, SUM($C28:CI28)=0),CJ$2,0)</f>
        <v>0</v>
      </c>
      <c r="CK28" s="155"/>
      <c r="CL28" s="155"/>
      <c r="CM28" s="155"/>
      <c r="CN28" s="155"/>
      <c r="CO28" s="155"/>
      <c r="CP28" s="155"/>
      <c r="CQ28" s="155"/>
      <c r="CR28" s="155"/>
      <c r="CS28" s="155"/>
      <c r="CT28" s="155"/>
      <c r="CU28" s="155"/>
      <c r="CV28" s="155"/>
      <c r="CW28" s="155"/>
      <c r="CX28" s="155"/>
      <c r="CY28" s="155"/>
      <c r="CZ28" s="155"/>
      <c r="DA28" s="155"/>
      <c r="DB28" s="155"/>
      <c r="DC28" s="155"/>
      <c r="DD28" s="155"/>
      <c r="DE28" s="155"/>
      <c r="DF28" s="155"/>
      <c r="DG28" s="155"/>
      <c r="DH28" s="155"/>
      <c r="DI28" s="155"/>
      <c r="DJ28" s="155"/>
      <c r="DK28" s="155"/>
      <c r="DL28" s="155"/>
      <c r="DM28" s="155"/>
      <c r="DN28" s="155"/>
      <c r="DO28" s="155"/>
      <c r="DP28" s="155"/>
      <c r="DQ28" s="155"/>
      <c r="DR28" s="155"/>
      <c r="DS28" s="155"/>
      <c r="DT28" s="155"/>
    </row>
    <row r="29" spans="1:124" x14ac:dyDescent="0.15">
      <c r="E29" s="154"/>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c r="AU29" s="155"/>
      <c r="AV29" s="155"/>
      <c r="AW29" s="155"/>
      <c r="AX29" s="155"/>
      <c r="AY29" s="155"/>
      <c r="AZ29" s="155"/>
      <c r="BA29" s="155"/>
      <c r="BB29" s="155"/>
      <c r="BC29" s="155"/>
      <c r="BD29" s="155"/>
      <c r="BE29" s="155"/>
      <c r="BF29" s="155"/>
      <c r="BG29" s="155"/>
      <c r="BH29" s="155"/>
      <c r="BI29" s="155"/>
      <c r="BJ29" s="155"/>
      <c r="BK29" s="155"/>
      <c r="BL29" s="155"/>
      <c r="BM29" s="155"/>
      <c r="BN29" s="155"/>
      <c r="BO29" s="155"/>
      <c r="BP29" s="155"/>
      <c r="BQ29" s="155"/>
      <c r="BR29" s="155"/>
      <c r="BS29" s="155"/>
      <c r="BT29" s="155"/>
      <c r="BU29" s="155"/>
      <c r="BV29" s="155"/>
      <c r="BW29" s="155"/>
      <c r="BX29" s="155"/>
      <c r="BY29" s="155"/>
      <c r="BZ29" s="155"/>
      <c r="CA29" s="155"/>
      <c r="CB29" s="155"/>
      <c r="CC29" s="155"/>
      <c r="CD29" s="155"/>
      <c r="CE29" s="155"/>
      <c r="CF29" s="155"/>
      <c r="CG29" s="155"/>
      <c r="CH29" s="155"/>
      <c r="CI29" s="155"/>
      <c r="CJ29" s="155"/>
      <c r="CK29" s="155"/>
      <c r="CL29" s="155"/>
      <c r="CM29" s="155"/>
      <c r="CN29" s="155"/>
      <c r="CO29" s="155"/>
      <c r="CP29" s="155"/>
      <c r="CQ29" s="155"/>
      <c r="CR29" s="155"/>
      <c r="CS29" s="155"/>
      <c r="CT29" s="155"/>
      <c r="CU29" s="155"/>
      <c r="CV29" s="155"/>
      <c r="CW29" s="155"/>
      <c r="CX29" s="155"/>
      <c r="CY29" s="155"/>
      <c r="CZ29" s="155"/>
      <c r="DA29" s="155"/>
      <c r="DB29" s="155"/>
      <c r="DC29" s="155"/>
      <c r="DD29" s="155"/>
      <c r="DE29" s="155"/>
      <c r="DF29" s="155"/>
      <c r="DG29" s="155"/>
      <c r="DH29" s="155"/>
      <c r="DI29" s="155"/>
      <c r="DJ29" s="155"/>
      <c r="DK29" s="155"/>
      <c r="DL29" s="155"/>
      <c r="DM29" s="155"/>
      <c r="DN29" s="155"/>
      <c r="DO29" s="155"/>
      <c r="DP29" s="155"/>
      <c r="DQ29" s="155"/>
      <c r="DR29" s="155"/>
      <c r="DS29" s="155"/>
      <c r="DT29" s="155"/>
    </row>
    <row r="30" spans="1:124" x14ac:dyDescent="0.15">
      <c r="A30" s="47" t="str">
        <f>'Investor Assumptions'!$B$15&amp; " Equity"</f>
        <v>Derek Equity</v>
      </c>
      <c r="B30" s="159">
        <f>Investor4_Share</f>
        <v>0.15</v>
      </c>
      <c r="C30" s="55">
        <f>'Investor Assumptions'!$D$15</f>
        <v>9637.5</v>
      </c>
      <c r="D30" s="55"/>
      <c r="E30" s="154">
        <f>Investor_Monthly!C30</f>
        <v>9637.5</v>
      </c>
      <c r="F30" s="155">
        <f>E30-E34</f>
        <v>9637.5</v>
      </c>
      <c r="G30" s="155">
        <f t="shared" ref="G30:BR30" si="45">F30-F34</f>
        <v>9637.5</v>
      </c>
      <c r="H30" s="155">
        <f t="shared" si="45"/>
        <v>9637.5</v>
      </c>
      <c r="I30" s="155">
        <f t="shared" si="45"/>
        <v>9637.5</v>
      </c>
      <c r="J30" s="155">
        <f t="shared" si="45"/>
        <v>9637.5</v>
      </c>
      <c r="K30" s="155">
        <f t="shared" si="45"/>
        <v>9637.5</v>
      </c>
      <c r="L30" s="155">
        <f t="shared" si="45"/>
        <v>9637.5</v>
      </c>
      <c r="M30" s="155">
        <f t="shared" si="45"/>
        <v>9637.5</v>
      </c>
      <c r="N30" s="155">
        <f t="shared" si="45"/>
        <v>9637.5</v>
      </c>
      <c r="O30" s="155">
        <f t="shared" si="45"/>
        <v>9637.5</v>
      </c>
      <c r="P30" s="155">
        <f t="shared" si="45"/>
        <v>9637.5</v>
      </c>
      <c r="Q30" s="155">
        <f t="shared" si="45"/>
        <v>9637.5</v>
      </c>
      <c r="R30" s="155">
        <f t="shared" si="45"/>
        <v>9637.5</v>
      </c>
      <c r="S30" s="155">
        <f t="shared" si="45"/>
        <v>9637.5</v>
      </c>
      <c r="T30" s="155">
        <f t="shared" si="45"/>
        <v>9637.5</v>
      </c>
      <c r="U30" s="155">
        <f t="shared" si="45"/>
        <v>9637.5</v>
      </c>
      <c r="V30" s="155">
        <f t="shared" si="45"/>
        <v>9637.5</v>
      </c>
      <c r="W30" s="155">
        <f t="shared" si="45"/>
        <v>9637.5</v>
      </c>
      <c r="X30" s="155">
        <f t="shared" si="45"/>
        <v>9637.5</v>
      </c>
      <c r="Y30" s="155">
        <f t="shared" si="45"/>
        <v>9637.5</v>
      </c>
      <c r="Z30" s="155">
        <f t="shared" si="45"/>
        <v>9620.549390077078</v>
      </c>
      <c r="AA30" s="155">
        <f t="shared" si="45"/>
        <v>9579.9086739826671</v>
      </c>
      <c r="AB30" s="155">
        <f t="shared" si="45"/>
        <v>9538.8615507273116</v>
      </c>
      <c r="AC30" s="155">
        <f t="shared" si="45"/>
        <v>9491.4769499894028</v>
      </c>
      <c r="AD30" s="155">
        <f t="shared" si="45"/>
        <v>9491.4769499894028</v>
      </c>
      <c r="AE30" s="155">
        <f t="shared" si="45"/>
        <v>9491.4769499894028</v>
      </c>
      <c r="AF30" s="155">
        <f t="shared" si="45"/>
        <v>9491.4769499894028</v>
      </c>
      <c r="AG30" s="155">
        <f t="shared" si="45"/>
        <v>9491.4769499894028</v>
      </c>
      <c r="AH30" s="155">
        <f t="shared" si="45"/>
        <v>9491.4769499894028</v>
      </c>
      <c r="AI30" s="155">
        <f t="shared" si="45"/>
        <v>9449.6056045128535</v>
      </c>
      <c r="AJ30" s="155">
        <f t="shared" si="45"/>
        <v>9401.3284443127995</v>
      </c>
      <c r="AK30" s="155">
        <f t="shared" si="45"/>
        <v>9352.5685125107448</v>
      </c>
      <c r="AL30" s="155">
        <f t="shared" si="45"/>
        <v>9303.3209813906687</v>
      </c>
      <c r="AM30" s="155">
        <f t="shared" si="45"/>
        <v>9253.5809749593936</v>
      </c>
      <c r="AN30" s="155">
        <f t="shared" si="45"/>
        <v>9203.3435684638043</v>
      </c>
      <c r="AO30" s="155">
        <f t="shared" si="45"/>
        <v>9146.4989714657604</v>
      </c>
      <c r="AP30" s="155">
        <f t="shared" si="45"/>
        <v>9146.4989714657604</v>
      </c>
      <c r="AQ30" s="155">
        <f t="shared" si="45"/>
        <v>9146.4989714657604</v>
      </c>
      <c r="AR30" s="155">
        <f t="shared" si="45"/>
        <v>9146.4989714657604</v>
      </c>
      <c r="AS30" s="155">
        <f t="shared" si="45"/>
        <v>9146.4989714657604</v>
      </c>
      <c r="AT30" s="155">
        <f t="shared" si="45"/>
        <v>9104.7130916208171</v>
      </c>
      <c r="AU30" s="155">
        <f t="shared" si="45"/>
        <v>9046.8821898543429</v>
      </c>
      <c r="AV30" s="155">
        <f t="shared" si="45"/>
        <v>8988.472979070204</v>
      </c>
      <c r="AW30" s="155">
        <f t="shared" si="45"/>
        <v>8929.4796761782236</v>
      </c>
      <c r="AX30" s="155">
        <f t="shared" si="45"/>
        <v>8869.8964402573238</v>
      </c>
      <c r="AY30" s="155">
        <f t="shared" si="45"/>
        <v>8809.7173719772145</v>
      </c>
      <c r="AZ30" s="155">
        <f t="shared" si="45"/>
        <v>8748.9365130143033</v>
      </c>
      <c r="BA30" s="155">
        <f t="shared" si="45"/>
        <v>8681.2598845311386</v>
      </c>
      <c r="BB30" s="155">
        <f t="shared" si="45"/>
        <v>8681.2598845311386</v>
      </c>
      <c r="BC30" s="155">
        <f t="shared" si="45"/>
        <v>8681.2598845311386</v>
      </c>
      <c r="BD30" s="155">
        <f t="shared" si="45"/>
        <v>8681.2598845311386</v>
      </c>
      <c r="BE30" s="155">
        <f t="shared" si="45"/>
        <v>8653.1256404543365</v>
      </c>
      <c r="BF30" s="155">
        <f t="shared" si="45"/>
        <v>8584.4909032455726</v>
      </c>
      <c r="BG30" s="155">
        <f t="shared" si="45"/>
        <v>8515.1698186647209</v>
      </c>
      <c r="BH30" s="155">
        <f t="shared" si="45"/>
        <v>8445.1555232380597</v>
      </c>
      <c r="BI30" s="155">
        <f t="shared" si="45"/>
        <v>8374.4410848571333</v>
      </c>
      <c r="BJ30" s="155">
        <f t="shared" si="45"/>
        <v>8303.0195020923966</v>
      </c>
      <c r="BK30" s="155">
        <f t="shared" si="45"/>
        <v>8230.8837035000124</v>
      </c>
      <c r="BL30" s="155">
        <f t="shared" si="45"/>
        <v>8158.0265469217047</v>
      </c>
      <c r="BM30" s="155">
        <f t="shared" si="45"/>
        <v>8077.9642190190707</v>
      </c>
      <c r="BN30" s="155">
        <f t="shared" si="45"/>
        <v>8077.9642190190707</v>
      </c>
      <c r="BO30" s="155">
        <f t="shared" si="45"/>
        <v>8077.9642190190707</v>
      </c>
      <c r="BP30" s="155">
        <f t="shared" si="45"/>
        <v>8077.9642190190707</v>
      </c>
      <c r="BQ30" s="155">
        <f t="shared" si="45"/>
        <v>7999.7917492876104</v>
      </c>
      <c r="BR30" s="155">
        <f t="shared" si="45"/>
        <v>7918.1470734086352</v>
      </c>
      <c r="BS30" s="155">
        <f>BR30-BR34</f>
        <v>7835.6859507708705</v>
      </c>
      <c r="BT30" s="155">
        <f>BS30-BS34</f>
        <v>7752.400216906728</v>
      </c>
      <c r="BU30" s="155">
        <f t="shared" ref="BU30:CI30" si="46">BT30-BT34</f>
        <v>7668.281625703944</v>
      </c>
      <c r="BV30" s="155">
        <f t="shared" si="46"/>
        <v>7583.3218485891321</v>
      </c>
      <c r="BW30" s="155">
        <f t="shared" si="46"/>
        <v>7497.512473703172</v>
      </c>
      <c r="BX30" s="155">
        <f t="shared" si="46"/>
        <v>7410.8450050683523</v>
      </c>
      <c r="BY30" s="155">
        <f t="shared" si="46"/>
        <v>7316.6399639958845</v>
      </c>
      <c r="BZ30" s="155">
        <f t="shared" si="46"/>
        <v>7316.6399639958845</v>
      </c>
      <c r="CA30" s="155">
        <f t="shared" si="46"/>
        <v>7316.6399639958845</v>
      </c>
      <c r="CB30" s="155">
        <f t="shared" si="46"/>
        <v>7276.4780245414895</v>
      </c>
      <c r="CC30" s="155">
        <f t="shared" si="46"/>
        <v>7180.9293136637525</v>
      </c>
      <c r="CD30" s="155">
        <f t="shared" si="46"/>
        <v>7084.4251156772389</v>
      </c>
      <c r="CE30" s="155">
        <f t="shared" si="46"/>
        <v>6986.9558757108598</v>
      </c>
      <c r="CF30" s="155">
        <f t="shared" si="46"/>
        <v>6888.5119433448172</v>
      </c>
      <c r="CG30" s="155">
        <f t="shared" si="46"/>
        <v>6789.0835716551137</v>
      </c>
      <c r="CH30" s="155">
        <f t="shared" si="46"/>
        <v>6688.6609162485129</v>
      </c>
      <c r="CI30" s="155">
        <f t="shared" si="46"/>
        <v>6587.234034287847</v>
      </c>
      <c r="CJ30" s="155">
        <f>CI30-CI34</f>
        <v>6484.7928835075736</v>
      </c>
      <c r="CK30" s="155"/>
      <c r="CL30" s="155"/>
      <c r="CM30" s="155"/>
      <c r="CN30" s="155"/>
      <c r="CO30" s="155"/>
      <c r="CP30" s="155"/>
      <c r="CQ30" s="155"/>
      <c r="CR30" s="155"/>
      <c r="CS30" s="155"/>
      <c r="CT30" s="155"/>
      <c r="CU30" s="155"/>
      <c r="CV30" s="155"/>
      <c r="CW30" s="155"/>
      <c r="CX30" s="155"/>
      <c r="CY30" s="155"/>
      <c r="CZ30" s="155"/>
      <c r="DA30" s="155"/>
      <c r="DB30" s="155"/>
      <c r="DC30" s="155"/>
      <c r="DD30" s="155"/>
      <c r="DE30" s="155"/>
      <c r="DF30" s="155"/>
      <c r="DG30" s="155"/>
      <c r="DH30" s="155"/>
      <c r="DI30" s="155"/>
      <c r="DJ30" s="155"/>
      <c r="DK30" s="155"/>
      <c r="DL30" s="155"/>
      <c r="DM30" s="155"/>
      <c r="DN30" s="155"/>
      <c r="DO30" s="155"/>
      <c r="DP30" s="155"/>
      <c r="DQ30" s="155"/>
      <c r="DR30" s="155"/>
      <c r="DS30" s="155"/>
      <c r="DT30" s="155"/>
    </row>
    <row r="31" spans="1:124" x14ac:dyDescent="0.15">
      <c r="A31" s="47" t="str">
        <f>'Investor Assumptions'!$B$15&amp; " Preferred Preferred Return"</f>
        <v>Derek Preferred Preferred Return</v>
      </c>
      <c r="B31" s="160">
        <f>'Investor Assumptions'!$C$27</f>
        <v>0.12</v>
      </c>
      <c r="E31" s="154">
        <f t="shared" ref="E31:AJ31" si="47">$B$7/12*E30</f>
        <v>96.375</v>
      </c>
      <c r="F31" s="155">
        <f t="shared" si="47"/>
        <v>96.375</v>
      </c>
      <c r="G31" s="155">
        <f t="shared" si="47"/>
        <v>96.375</v>
      </c>
      <c r="H31" s="155">
        <f t="shared" si="47"/>
        <v>96.375</v>
      </c>
      <c r="I31" s="155">
        <f t="shared" si="47"/>
        <v>96.375</v>
      </c>
      <c r="J31" s="155">
        <f t="shared" si="47"/>
        <v>96.375</v>
      </c>
      <c r="K31" s="155">
        <f t="shared" si="47"/>
        <v>96.375</v>
      </c>
      <c r="L31" s="155">
        <f t="shared" si="47"/>
        <v>96.375</v>
      </c>
      <c r="M31" s="155">
        <f t="shared" si="47"/>
        <v>96.375</v>
      </c>
      <c r="N31" s="155">
        <f t="shared" si="47"/>
        <v>96.375</v>
      </c>
      <c r="O31" s="155">
        <f t="shared" si="47"/>
        <v>96.375</v>
      </c>
      <c r="P31" s="155">
        <f t="shared" si="47"/>
        <v>96.375</v>
      </c>
      <c r="Q31" s="155">
        <f t="shared" si="47"/>
        <v>96.375</v>
      </c>
      <c r="R31" s="155">
        <f t="shared" si="47"/>
        <v>96.375</v>
      </c>
      <c r="S31" s="155">
        <f t="shared" si="47"/>
        <v>96.375</v>
      </c>
      <c r="T31" s="155">
        <f t="shared" si="47"/>
        <v>96.375</v>
      </c>
      <c r="U31" s="155">
        <f t="shared" si="47"/>
        <v>96.375</v>
      </c>
      <c r="V31" s="155">
        <f t="shared" si="47"/>
        <v>96.375</v>
      </c>
      <c r="W31" s="155">
        <f t="shared" si="47"/>
        <v>96.375</v>
      </c>
      <c r="X31" s="155">
        <f t="shared" si="47"/>
        <v>96.375</v>
      </c>
      <c r="Y31" s="155">
        <f t="shared" si="47"/>
        <v>96.375</v>
      </c>
      <c r="Z31" s="155">
        <f t="shared" si="47"/>
        <v>96.205493900770776</v>
      </c>
      <c r="AA31" s="155">
        <f t="shared" si="47"/>
        <v>95.799086739826677</v>
      </c>
      <c r="AB31" s="155">
        <f t="shared" si="47"/>
        <v>95.388615507273116</v>
      </c>
      <c r="AC31" s="155">
        <f t="shared" si="47"/>
        <v>94.914769499894035</v>
      </c>
      <c r="AD31" s="155">
        <f t="shared" si="47"/>
        <v>94.914769499894035</v>
      </c>
      <c r="AE31" s="155">
        <f t="shared" si="47"/>
        <v>94.914769499894035</v>
      </c>
      <c r="AF31" s="155">
        <f t="shared" si="47"/>
        <v>94.914769499894035</v>
      </c>
      <c r="AG31" s="155">
        <f t="shared" si="47"/>
        <v>94.914769499894035</v>
      </c>
      <c r="AH31" s="155">
        <f t="shared" si="47"/>
        <v>94.914769499894035</v>
      </c>
      <c r="AI31" s="155">
        <f t="shared" si="47"/>
        <v>94.49605604512854</v>
      </c>
      <c r="AJ31" s="155">
        <f t="shared" si="47"/>
        <v>94.013284443128001</v>
      </c>
      <c r="AK31" s="155">
        <f t="shared" ref="AK31:BP31" si="48">$B$7/12*AK30</f>
        <v>93.525685125107444</v>
      </c>
      <c r="AL31" s="155">
        <f t="shared" si="48"/>
        <v>93.033209813906694</v>
      </c>
      <c r="AM31" s="155">
        <f t="shared" si="48"/>
        <v>92.535809749593938</v>
      </c>
      <c r="AN31" s="155">
        <f t="shared" si="48"/>
        <v>92.03343568463805</v>
      </c>
      <c r="AO31" s="155">
        <f t="shared" si="48"/>
        <v>91.464989714657605</v>
      </c>
      <c r="AP31" s="155">
        <f t="shared" si="48"/>
        <v>91.464989714657605</v>
      </c>
      <c r="AQ31" s="155">
        <f t="shared" si="48"/>
        <v>91.464989714657605</v>
      </c>
      <c r="AR31" s="155">
        <f t="shared" si="48"/>
        <v>91.464989714657605</v>
      </c>
      <c r="AS31" s="155">
        <f t="shared" si="48"/>
        <v>91.464989714657605</v>
      </c>
      <c r="AT31" s="155">
        <f t="shared" si="48"/>
        <v>91.047130916208175</v>
      </c>
      <c r="AU31" s="155">
        <f t="shared" si="48"/>
        <v>90.468821898543425</v>
      </c>
      <c r="AV31" s="155">
        <f t="shared" si="48"/>
        <v>89.884729790702039</v>
      </c>
      <c r="AW31" s="155">
        <f t="shared" si="48"/>
        <v>89.294796761782237</v>
      </c>
      <c r="AX31" s="155">
        <f t="shared" si="48"/>
        <v>88.698964402573239</v>
      </c>
      <c r="AY31" s="155">
        <f t="shared" si="48"/>
        <v>88.097173719772144</v>
      </c>
      <c r="AZ31" s="155">
        <f t="shared" si="48"/>
        <v>87.489365130143028</v>
      </c>
      <c r="BA31" s="155">
        <f t="shared" si="48"/>
        <v>86.812598845311385</v>
      </c>
      <c r="BB31" s="155">
        <f t="shared" si="48"/>
        <v>86.812598845311385</v>
      </c>
      <c r="BC31" s="155">
        <f t="shared" si="48"/>
        <v>86.812598845311385</v>
      </c>
      <c r="BD31" s="155">
        <f t="shared" si="48"/>
        <v>86.812598845311385</v>
      </c>
      <c r="BE31" s="155">
        <f t="shared" si="48"/>
        <v>86.53125640454337</v>
      </c>
      <c r="BF31" s="155">
        <f t="shared" si="48"/>
        <v>85.844909032455732</v>
      </c>
      <c r="BG31" s="155">
        <f t="shared" si="48"/>
        <v>85.151698186647209</v>
      </c>
      <c r="BH31" s="155">
        <f t="shared" si="48"/>
        <v>84.451555232380599</v>
      </c>
      <c r="BI31" s="155">
        <f t="shared" si="48"/>
        <v>83.744410848571334</v>
      </c>
      <c r="BJ31" s="155">
        <f t="shared" si="48"/>
        <v>83.030195020923969</v>
      </c>
      <c r="BK31" s="155">
        <f t="shared" si="48"/>
        <v>82.308837035000124</v>
      </c>
      <c r="BL31" s="155">
        <f t="shared" si="48"/>
        <v>81.580265469217053</v>
      </c>
      <c r="BM31" s="155">
        <f t="shared" si="48"/>
        <v>80.779642190190714</v>
      </c>
      <c r="BN31" s="155">
        <f t="shared" si="48"/>
        <v>80.779642190190714</v>
      </c>
      <c r="BO31" s="155">
        <f t="shared" si="48"/>
        <v>80.779642190190714</v>
      </c>
      <c r="BP31" s="155">
        <f t="shared" si="48"/>
        <v>80.779642190190714</v>
      </c>
      <c r="BQ31" s="155">
        <f t="shared" ref="BQ31:CJ31" si="49">$B$7/12*BQ30</f>
        <v>79.997917492876113</v>
      </c>
      <c r="BR31" s="155">
        <f t="shared" si="49"/>
        <v>79.181470734086346</v>
      </c>
      <c r="BS31" s="155">
        <f t="shared" si="49"/>
        <v>78.356859507708705</v>
      </c>
      <c r="BT31" s="155">
        <f t="shared" si="49"/>
        <v>77.524002169067288</v>
      </c>
      <c r="BU31" s="155">
        <f t="shared" si="49"/>
        <v>76.682816257039448</v>
      </c>
      <c r="BV31" s="155">
        <f t="shared" si="49"/>
        <v>75.833218485891322</v>
      </c>
      <c r="BW31" s="155">
        <f t="shared" si="49"/>
        <v>74.97512473703172</v>
      </c>
      <c r="BX31" s="155">
        <f t="shared" si="49"/>
        <v>74.10845005068353</v>
      </c>
      <c r="BY31" s="155">
        <f t="shared" si="49"/>
        <v>73.16639963995884</v>
      </c>
      <c r="BZ31" s="155">
        <f t="shared" si="49"/>
        <v>73.16639963995884</v>
      </c>
      <c r="CA31" s="155">
        <f t="shared" si="49"/>
        <v>73.16639963995884</v>
      </c>
      <c r="CB31" s="155">
        <f t="shared" si="49"/>
        <v>72.764780245414897</v>
      </c>
      <c r="CC31" s="155">
        <f t="shared" si="49"/>
        <v>71.809293136637521</v>
      </c>
      <c r="CD31" s="155">
        <f t="shared" si="49"/>
        <v>70.844251156772387</v>
      </c>
      <c r="CE31" s="155">
        <f t="shared" si="49"/>
        <v>69.869558757108607</v>
      </c>
      <c r="CF31" s="155">
        <f t="shared" si="49"/>
        <v>68.885119433448168</v>
      </c>
      <c r="CG31" s="155">
        <f t="shared" si="49"/>
        <v>67.890835716551138</v>
      </c>
      <c r="CH31" s="155">
        <f t="shared" si="49"/>
        <v>66.886609162485129</v>
      </c>
      <c r="CI31" s="155">
        <f t="shared" si="49"/>
        <v>65.872340342878474</v>
      </c>
      <c r="CJ31" s="155">
        <f t="shared" si="49"/>
        <v>64.847928835075734</v>
      </c>
      <c r="CK31" s="155"/>
      <c r="CL31" s="155"/>
      <c r="CM31" s="155"/>
      <c r="CN31" s="155"/>
      <c r="CO31" s="155"/>
      <c r="CP31" s="155"/>
      <c r="CQ31" s="155"/>
      <c r="CR31" s="155"/>
      <c r="CS31" s="155"/>
      <c r="CT31" s="155"/>
      <c r="CU31" s="155"/>
      <c r="CV31" s="155"/>
      <c r="CW31" s="155"/>
      <c r="CX31" s="155"/>
      <c r="CY31" s="155"/>
      <c r="CZ31" s="155"/>
      <c r="DA31" s="155"/>
      <c r="DB31" s="155"/>
      <c r="DC31" s="155"/>
      <c r="DD31" s="155"/>
      <c r="DE31" s="155"/>
      <c r="DF31" s="155"/>
      <c r="DG31" s="155"/>
      <c r="DH31" s="155"/>
      <c r="DI31" s="155"/>
      <c r="DJ31" s="155"/>
      <c r="DK31" s="155"/>
      <c r="DL31" s="155"/>
      <c r="DM31" s="155"/>
      <c r="DN31" s="155"/>
      <c r="DO31" s="155"/>
      <c r="DP31" s="155"/>
      <c r="DQ31" s="155"/>
      <c r="DR31" s="155"/>
      <c r="DS31" s="155"/>
      <c r="DT31" s="155"/>
    </row>
    <row r="32" spans="1:124" x14ac:dyDescent="0.15">
      <c r="A32" s="47" t="str">
        <f>'Investor Assumptions'!$B$15&amp; " Preferred Return Account"</f>
        <v>Derek Preferred Return Account</v>
      </c>
      <c r="E32" s="154">
        <f>E31+C32-C33</f>
        <v>96.375</v>
      </c>
      <c r="F32" s="155">
        <f t="shared" ref="F32:AK32" si="50">F31+E32-E33</f>
        <v>192.75</v>
      </c>
      <c r="G32" s="155">
        <f t="shared" si="50"/>
        <v>289.125</v>
      </c>
      <c r="H32" s="155">
        <f t="shared" si="50"/>
        <v>385.5</v>
      </c>
      <c r="I32" s="155">
        <f t="shared" si="50"/>
        <v>481.875</v>
      </c>
      <c r="J32" s="155">
        <f t="shared" si="50"/>
        <v>447.15816500481742</v>
      </c>
      <c r="K32" s="155">
        <f t="shared" si="50"/>
        <v>412.44133000963484</v>
      </c>
      <c r="L32" s="155">
        <f t="shared" si="50"/>
        <v>377.72449501445226</v>
      </c>
      <c r="M32" s="155">
        <f t="shared" si="50"/>
        <v>343.00766001926968</v>
      </c>
      <c r="N32" s="155">
        <f t="shared" si="50"/>
        <v>308.2908250240871</v>
      </c>
      <c r="O32" s="155">
        <f t="shared" si="50"/>
        <v>273.57399002890452</v>
      </c>
      <c r="P32" s="155">
        <f t="shared" si="50"/>
        <v>238.85715503372191</v>
      </c>
      <c r="Q32" s="155">
        <f t="shared" si="50"/>
        <v>198.38594503853938</v>
      </c>
      <c r="R32" s="155">
        <f t="shared" si="50"/>
        <v>403.19407003853939</v>
      </c>
      <c r="S32" s="155">
        <f t="shared" si="50"/>
        <v>362.72286004335683</v>
      </c>
      <c r="T32" s="155">
        <f t="shared" si="50"/>
        <v>322.25165004817427</v>
      </c>
      <c r="U32" s="155">
        <f t="shared" si="50"/>
        <v>281.78044005299171</v>
      </c>
      <c r="V32" s="155">
        <f t="shared" si="50"/>
        <v>241.30923005780912</v>
      </c>
      <c r="W32" s="155">
        <f t="shared" si="50"/>
        <v>200.83802006262655</v>
      </c>
      <c r="X32" s="155">
        <f t="shared" si="50"/>
        <v>160.36681006744402</v>
      </c>
      <c r="Y32" s="155">
        <f t="shared" si="50"/>
        <v>119.89560007226143</v>
      </c>
      <c r="Z32" s="155">
        <f t="shared" si="50"/>
        <v>96.20549390077079</v>
      </c>
      <c r="AA32" s="155">
        <f t="shared" si="50"/>
        <v>95.799086739826663</v>
      </c>
      <c r="AB32" s="155">
        <f t="shared" si="50"/>
        <v>95.388615507273101</v>
      </c>
      <c r="AC32" s="155">
        <f t="shared" si="50"/>
        <v>94.914769499894049</v>
      </c>
      <c r="AD32" s="155">
        <f t="shared" si="50"/>
        <v>292.33565774978808</v>
      </c>
      <c r="AE32" s="155">
        <f t="shared" si="50"/>
        <v>244.47721100449948</v>
      </c>
      <c r="AF32" s="155">
        <f t="shared" si="50"/>
        <v>196.61876425921093</v>
      </c>
      <c r="AG32" s="155">
        <f t="shared" si="50"/>
        <v>148.76031751392233</v>
      </c>
      <c r="AH32" s="155">
        <f t="shared" si="50"/>
        <v>100.90187076863378</v>
      </c>
      <c r="AI32" s="155">
        <f t="shared" si="50"/>
        <v>94.49605604512854</v>
      </c>
      <c r="AJ32" s="155">
        <f t="shared" si="50"/>
        <v>94.013284443128015</v>
      </c>
      <c r="AK32" s="155">
        <f t="shared" si="50"/>
        <v>93.525685125107458</v>
      </c>
      <c r="AL32" s="155">
        <f t="shared" ref="AL32:BQ32" si="51">AL31+AK32-AK33</f>
        <v>93.033209813906694</v>
      </c>
      <c r="AM32" s="155">
        <f t="shared" si="51"/>
        <v>92.535809749593938</v>
      </c>
      <c r="AN32" s="155">
        <f t="shared" si="51"/>
        <v>92.03343568463805</v>
      </c>
      <c r="AO32" s="155">
        <f t="shared" si="51"/>
        <v>91.464989714657605</v>
      </c>
      <c r="AP32" s="155">
        <f t="shared" si="51"/>
        <v>279.33128174181519</v>
      </c>
      <c r="AQ32" s="155">
        <f t="shared" si="51"/>
        <v>221.91823877379019</v>
      </c>
      <c r="AR32" s="155">
        <f t="shared" si="51"/>
        <v>164.50519580576514</v>
      </c>
      <c r="AS32" s="155">
        <f t="shared" si="51"/>
        <v>107.09215283774012</v>
      </c>
      <c r="AT32" s="155">
        <f t="shared" si="51"/>
        <v>91.047130916208175</v>
      </c>
      <c r="AU32" s="155">
        <f t="shared" si="51"/>
        <v>90.46882189854341</v>
      </c>
      <c r="AV32" s="155">
        <f t="shared" si="51"/>
        <v>89.884729790702039</v>
      </c>
      <c r="AW32" s="155">
        <f t="shared" si="51"/>
        <v>89.294796761782237</v>
      </c>
      <c r="AX32" s="155">
        <f t="shared" si="51"/>
        <v>88.698964402573239</v>
      </c>
      <c r="AY32" s="155">
        <f t="shared" si="51"/>
        <v>88.097173719772144</v>
      </c>
      <c r="AZ32" s="155">
        <f t="shared" si="51"/>
        <v>87.489365130143028</v>
      </c>
      <c r="BA32" s="155">
        <f t="shared" si="51"/>
        <v>86.812598845311385</v>
      </c>
      <c r="BB32" s="155">
        <f t="shared" si="51"/>
        <v>263.7385390724977</v>
      </c>
      <c r="BC32" s="155">
        <f t="shared" si="51"/>
        <v>195.38514430450147</v>
      </c>
      <c r="BD32" s="155">
        <f t="shared" si="51"/>
        <v>127.03174953650515</v>
      </c>
      <c r="BE32" s="155">
        <f t="shared" si="51"/>
        <v>86.53125640454337</v>
      </c>
      <c r="BF32" s="155">
        <f t="shared" si="51"/>
        <v>85.844909032455718</v>
      </c>
      <c r="BG32" s="155">
        <f t="shared" si="51"/>
        <v>85.151698186647224</v>
      </c>
      <c r="BH32" s="155">
        <f t="shared" si="51"/>
        <v>84.451555232380599</v>
      </c>
      <c r="BI32" s="155">
        <f t="shared" si="51"/>
        <v>83.744410848571334</v>
      </c>
      <c r="BJ32" s="155">
        <f t="shared" si="51"/>
        <v>83.030195020923969</v>
      </c>
      <c r="BK32" s="155">
        <f t="shared" si="51"/>
        <v>82.308837035000124</v>
      </c>
      <c r="BL32" s="155">
        <f t="shared" si="51"/>
        <v>81.580265469217068</v>
      </c>
      <c r="BM32" s="155">
        <f t="shared" si="51"/>
        <v>80.779642190190714</v>
      </c>
      <c r="BN32" s="155">
        <f t="shared" si="51"/>
        <v>245.19602600371266</v>
      </c>
      <c r="BO32" s="155">
        <f t="shared" si="51"/>
        <v>164.333074822052</v>
      </c>
      <c r="BP32" s="155">
        <f t="shared" si="51"/>
        <v>83.470123640391336</v>
      </c>
      <c r="BQ32" s="155">
        <f t="shared" si="51"/>
        <v>79.997917492876098</v>
      </c>
      <c r="BR32" s="155">
        <f t="shared" ref="BR32:CJ32" si="52">BR31+BQ32-BQ33</f>
        <v>79.181470734086332</v>
      </c>
      <c r="BS32" s="155">
        <f t="shared" si="52"/>
        <v>78.35685950770872</v>
      </c>
      <c r="BT32" s="155">
        <f t="shared" si="52"/>
        <v>77.524002169067302</v>
      </c>
      <c r="BU32" s="155">
        <f t="shared" si="52"/>
        <v>76.682816257039434</v>
      </c>
      <c r="BV32" s="155">
        <f t="shared" si="52"/>
        <v>75.833218485891308</v>
      </c>
      <c r="BW32" s="155">
        <f t="shared" si="52"/>
        <v>74.975124737031734</v>
      </c>
      <c r="BX32" s="155">
        <f t="shared" si="52"/>
        <v>74.10845005068353</v>
      </c>
      <c r="BY32" s="155">
        <f t="shared" si="52"/>
        <v>73.166399639958854</v>
      </c>
      <c r="BZ32" s="155">
        <f t="shared" si="52"/>
        <v>223.29864315194885</v>
      </c>
      <c r="CA32" s="155">
        <f t="shared" si="52"/>
        <v>128.15155166875624</v>
      </c>
      <c r="CB32" s="155">
        <f t="shared" si="52"/>
        <v>72.764780245414897</v>
      </c>
      <c r="CC32" s="155">
        <f t="shared" si="52"/>
        <v>71.809293136637507</v>
      </c>
      <c r="CD32" s="155">
        <f t="shared" si="52"/>
        <v>70.844251156772373</v>
      </c>
      <c r="CE32" s="155">
        <f t="shared" si="52"/>
        <v>69.869558757108621</v>
      </c>
      <c r="CF32" s="155">
        <f t="shared" si="52"/>
        <v>68.885119433448153</v>
      </c>
      <c r="CG32" s="155">
        <f t="shared" si="52"/>
        <v>67.890835716551123</v>
      </c>
      <c r="CH32" s="155">
        <f t="shared" si="52"/>
        <v>66.886609162485115</v>
      </c>
      <c r="CI32" s="155">
        <f t="shared" si="52"/>
        <v>65.872340342878488</v>
      </c>
      <c r="CJ32" s="155">
        <f t="shared" si="52"/>
        <v>64.84792883507572</v>
      </c>
      <c r="CK32" s="155"/>
      <c r="CL32" s="155"/>
      <c r="CM32" s="155"/>
      <c r="CN32" s="155"/>
      <c r="CO32" s="155"/>
      <c r="CP32" s="155"/>
      <c r="CQ32" s="155"/>
      <c r="CR32" s="155"/>
      <c r="CS32" s="155"/>
      <c r="CT32" s="155"/>
      <c r="CU32" s="155"/>
      <c r="CV32" s="155"/>
      <c r="CW32" s="155"/>
      <c r="CX32" s="155"/>
      <c r="CY32" s="155"/>
      <c r="CZ32" s="155"/>
      <c r="DA32" s="155"/>
      <c r="DB32" s="155"/>
      <c r="DC32" s="155"/>
      <c r="DD32" s="155"/>
      <c r="DE32" s="155"/>
      <c r="DF32" s="155"/>
      <c r="DG32" s="155"/>
      <c r="DH32" s="155"/>
      <c r="DI32" s="155"/>
      <c r="DJ32" s="155"/>
      <c r="DK32" s="155"/>
      <c r="DL32" s="155"/>
      <c r="DM32" s="155"/>
      <c r="DN32" s="155"/>
      <c r="DO32" s="155"/>
      <c r="DP32" s="155"/>
      <c r="DQ32" s="155"/>
      <c r="DR32" s="155"/>
      <c r="DS32" s="155"/>
      <c r="DT32" s="155"/>
    </row>
    <row r="33" spans="1:124" x14ac:dyDescent="0.15">
      <c r="A33" s="47" t="str">
        <f>'Investor Assumptions'!$B$15&amp; " Preferred Return Paid"</f>
        <v>Derek Preferred Return Paid</v>
      </c>
      <c r="E33" s="154">
        <f t="shared" ref="E33:AJ33" si="53">IF(SUM(E$8,E$16,E$24,E$32,E$40)&gt;0,MIN(E32,E32/SUM(E$8,E$16,E$24,E$32,E$40)*E$4),0)</f>
        <v>0</v>
      </c>
      <c r="F33" s="155">
        <f t="shared" si="53"/>
        <v>0</v>
      </c>
      <c r="G33" s="155">
        <f t="shared" si="53"/>
        <v>0</v>
      </c>
      <c r="H33" s="155">
        <f t="shared" si="53"/>
        <v>0</v>
      </c>
      <c r="I33" s="155">
        <f t="shared" si="53"/>
        <v>131.09183499518258</v>
      </c>
      <c r="J33" s="155">
        <f t="shared" si="53"/>
        <v>131.09183499518261</v>
      </c>
      <c r="K33" s="155">
        <f t="shared" si="53"/>
        <v>131.09183499518261</v>
      </c>
      <c r="L33" s="155">
        <f t="shared" si="53"/>
        <v>131.09183499518261</v>
      </c>
      <c r="M33" s="155">
        <f t="shared" si="53"/>
        <v>131.09183499518261</v>
      </c>
      <c r="N33" s="155">
        <f t="shared" si="53"/>
        <v>131.09183499518261</v>
      </c>
      <c r="O33" s="155">
        <f t="shared" si="53"/>
        <v>131.09183499518261</v>
      </c>
      <c r="P33" s="155">
        <f t="shared" si="53"/>
        <v>136.84620999518256</v>
      </c>
      <c r="Q33" s="155">
        <f t="shared" si="53"/>
        <v>-108.43312500000002</v>
      </c>
      <c r="R33" s="155">
        <f t="shared" si="53"/>
        <v>136.84620999518259</v>
      </c>
      <c r="S33" s="155">
        <f t="shared" si="53"/>
        <v>136.84620999518256</v>
      </c>
      <c r="T33" s="155">
        <f t="shared" si="53"/>
        <v>136.84620999518259</v>
      </c>
      <c r="U33" s="155">
        <f t="shared" si="53"/>
        <v>136.84620999518259</v>
      </c>
      <c r="V33" s="155">
        <f t="shared" si="53"/>
        <v>136.84620999518259</v>
      </c>
      <c r="W33" s="155">
        <f t="shared" si="53"/>
        <v>136.84620999518256</v>
      </c>
      <c r="X33" s="155">
        <f t="shared" si="53"/>
        <v>136.84620999518259</v>
      </c>
      <c r="Y33" s="155">
        <f t="shared" si="53"/>
        <v>119.89560007226143</v>
      </c>
      <c r="Z33" s="155">
        <f t="shared" si="53"/>
        <v>96.20549390077079</v>
      </c>
      <c r="AA33" s="155">
        <f t="shared" si="53"/>
        <v>95.799086739826663</v>
      </c>
      <c r="AB33" s="155">
        <f t="shared" si="53"/>
        <v>95.388615507273101</v>
      </c>
      <c r="AC33" s="155">
        <f t="shared" si="53"/>
        <v>-102.50611875</v>
      </c>
      <c r="AD33" s="155">
        <f t="shared" si="53"/>
        <v>142.77321624518262</v>
      </c>
      <c r="AE33" s="155">
        <f t="shared" si="53"/>
        <v>142.7732162451826</v>
      </c>
      <c r="AF33" s="155">
        <f t="shared" si="53"/>
        <v>142.77321624518262</v>
      </c>
      <c r="AG33" s="155">
        <f t="shared" si="53"/>
        <v>142.7732162451826</v>
      </c>
      <c r="AH33" s="155">
        <f t="shared" si="53"/>
        <v>100.90187076863378</v>
      </c>
      <c r="AI33" s="155">
        <f t="shared" si="53"/>
        <v>94.49605604512854</v>
      </c>
      <c r="AJ33" s="155">
        <f t="shared" si="53"/>
        <v>94.013284443128015</v>
      </c>
      <c r="AK33" s="155">
        <f t="shared" ref="AK33:BP33" si="54">IF(SUM(AK$8,AK$16,AK$24,AK$32,AK$40)&gt;0,MIN(AK32,AK32/SUM(AK$8,AK$16,AK$24,AK$32,AK$40)*AK$4),0)</f>
        <v>93.525685125107458</v>
      </c>
      <c r="AL33" s="155">
        <f t="shared" si="54"/>
        <v>93.033209813906694</v>
      </c>
      <c r="AM33" s="155">
        <f t="shared" si="54"/>
        <v>92.535809749593938</v>
      </c>
      <c r="AN33" s="155">
        <f t="shared" si="54"/>
        <v>92.03343568463805</v>
      </c>
      <c r="AO33" s="155">
        <f t="shared" si="54"/>
        <v>-96.401302312499979</v>
      </c>
      <c r="AP33" s="155">
        <f t="shared" si="54"/>
        <v>148.87803268268263</v>
      </c>
      <c r="AQ33" s="155">
        <f t="shared" si="54"/>
        <v>148.87803268268266</v>
      </c>
      <c r="AR33" s="155">
        <f t="shared" si="54"/>
        <v>148.87803268268263</v>
      </c>
      <c r="AS33" s="155">
        <f t="shared" si="54"/>
        <v>107.09215283774012</v>
      </c>
      <c r="AT33" s="155">
        <f t="shared" si="54"/>
        <v>91.047130916208175</v>
      </c>
      <c r="AU33" s="155">
        <f t="shared" si="54"/>
        <v>90.46882189854341</v>
      </c>
      <c r="AV33" s="155">
        <f t="shared" si="54"/>
        <v>89.884729790702039</v>
      </c>
      <c r="AW33" s="155">
        <f t="shared" si="54"/>
        <v>89.294796761782237</v>
      </c>
      <c r="AX33" s="155">
        <f t="shared" si="54"/>
        <v>88.698964402573239</v>
      </c>
      <c r="AY33" s="155">
        <f t="shared" si="54"/>
        <v>88.097173719772144</v>
      </c>
      <c r="AZ33" s="155">
        <f t="shared" si="54"/>
        <v>87.489365130143028</v>
      </c>
      <c r="BA33" s="155">
        <f t="shared" si="54"/>
        <v>-90.11334138187496</v>
      </c>
      <c r="BB33" s="155">
        <f t="shared" si="54"/>
        <v>155.16599361330765</v>
      </c>
      <c r="BC33" s="155">
        <f t="shared" si="54"/>
        <v>155.16599361330768</v>
      </c>
      <c r="BD33" s="155">
        <f t="shared" si="54"/>
        <v>127.03174953650515</v>
      </c>
      <c r="BE33" s="155">
        <f t="shared" si="54"/>
        <v>86.53125640454337</v>
      </c>
      <c r="BF33" s="155">
        <f t="shared" si="54"/>
        <v>85.844909032455718</v>
      </c>
      <c r="BG33" s="155">
        <f t="shared" si="54"/>
        <v>85.151698186647224</v>
      </c>
      <c r="BH33" s="155">
        <f t="shared" si="54"/>
        <v>84.451555232380599</v>
      </c>
      <c r="BI33" s="155">
        <f t="shared" si="54"/>
        <v>83.744410848571334</v>
      </c>
      <c r="BJ33" s="155">
        <f t="shared" si="54"/>
        <v>83.030195020923969</v>
      </c>
      <c r="BK33" s="155">
        <f t="shared" si="54"/>
        <v>82.308837035000124</v>
      </c>
      <c r="BL33" s="155">
        <f t="shared" si="54"/>
        <v>81.580265469217068</v>
      </c>
      <c r="BM33" s="155">
        <f t="shared" si="54"/>
        <v>-83.636741623331233</v>
      </c>
      <c r="BN33" s="155">
        <f t="shared" si="54"/>
        <v>161.6425933718514</v>
      </c>
      <c r="BO33" s="155">
        <f t="shared" si="54"/>
        <v>161.64259337185138</v>
      </c>
      <c r="BP33" s="155">
        <f t="shared" si="54"/>
        <v>83.470123640391336</v>
      </c>
      <c r="BQ33" s="155">
        <f t="shared" ref="BQ33:CJ33" si="55">IF(SUM(BQ$8,BQ$16,BQ$24,BQ$32,BQ$40)&gt;0,MIN(BQ32,BQ32/SUM(BQ$8,BQ$16,BQ$24,BQ$32,BQ$40)*BQ$4),0)</f>
        <v>79.997917492876098</v>
      </c>
      <c r="BR33" s="155">
        <f t="shared" si="55"/>
        <v>79.181470734086332</v>
      </c>
      <c r="BS33" s="155">
        <f t="shared" si="55"/>
        <v>78.35685950770872</v>
      </c>
      <c r="BT33" s="155">
        <f t="shared" si="55"/>
        <v>77.524002169067302</v>
      </c>
      <c r="BU33" s="155">
        <f t="shared" si="55"/>
        <v>76.682816257039434</v>
      </c>
      <c r="BV33" s="155">
        <f t="shared" si="55"/>
        <v>75.833218485891308</v>
      </c>
      <c r="BW33" s="155">
        <f t="shared" si="55"/>
        <v>74.975124737031734</v>
      </c>
      <c r="BX33" s="155">
        <f t="shared" si="55"/>
        <v>74.10845005068353</v>
      </c>
      <c r="BY33" s="155">
        <f t="shared" si="55"/>
        <v>-76.965843872031144</v>
      </c>
      <c r="BZ33" s="155">
        <f t="shared" si="55"/>
        <v>168.31349112315146</v>
      </c>
      <c r="CA33" s="155">
        <f t="shared" si="55"/>
        <v>128.15155166875624</v>
      </c>
      <c r="CB33" s="155">
        <f t="shared" si="55"/>
        <v>72.764780245414897</v>
      </c>
      <c r="CC33" s="155">
        <f t="shared" si="55"/>
        <v>71.809293136637507</v>
      </c>
      <c r="CD33" s="155">
        <f t="shared" si="55"/>
        <v>70.844251156772373</v>
      </c>
      <c r="CE33" s="155">
        <f t="shared" si="55"/>
        <v>69.869558757108621</v>
      </c>
      <c r="CF33" s="155">
        <f t="shared" si="55"/>
        <v>68.885119433448153</v>
      </c>
      <c r="CG33" s="155">
        <f t="shared" si="55"/>
        <v>67.890835716551123</v>
      </c>
      <c r="CH33" s="155">
        <f t="shared" si="55"/>
        <v>66.886609162485115</v>
      </c>
      <c r="CI33" s="155">
        <f t="shared" si="55"/>
        <v>65.872340342878488</v>
      </c>
      <c r="CJ33" s="155">
        <f t="shared" si="55"/>
        <v>64.84792883507572</v>
      </c>
      <c r="CK33" s="155"/>
      <c r="CL33" s="155"/>
      <c r="CM33" s="155"/>
      <c r="CN33" s="155"/>
      <c r="CO33" s="155"/>
      <c r="CP33" s="155"/>
      <c r="CQ33" s="155"/>
      <c r="CR33" s="155"/>
      <c r="CS33" s="155"/>
      <c r="CT33" s="155"/>
      <c r="CU33" s="155"/>
      <c r="CV33" s="155"/>
      <c r="CW33" s="155"/>
      <c r="CX33" s="155"/>
      <c r="CY33" s="155"/>
      <c r="CZ33" s="155"/>
      <c r="DA33" s="155"/>
      <c r="DB33" s="155"/>
      <c r="DC33" s="155"/>
      <c r="DD33" s="155"/>
      <c r="DE33" s="155"/>
      <c r="DF33" s="155"/>
      <c r="DG33" s="155"/>
      <c r="DH33" s="155"/>
      <c r="DI33" s="155"/>
      <c r="DJ33" s="155"/>
      <c r="DK33" s="155"/>
      <c r="DL33" s="155"/>
      <c r="DM33" s="155"/>
      <c r="DN33" s="155"/>
      <c r="DO33" s="155"/>
      <c r="DP33" s="155"/>
      <c r="DQ33" s="155"/>
      <c r="DR33" s="155"/>
      <c r="DS33" s="155"/>
      <c r="DT33" s="155"/>
    </row>
    <row r="34" spans="1:124" x14ac:dyDescent="0.15">
      <c r="A34" s="47" t="str">
        <f>'Investor Assumptions'!$B$15&amp; " Equity Repaid"</f>
        <v>Derek Equity Repaid</v>
      </c>
      <c r="E34" s="154">
        <f>IF(SUM(E$6,E$14,E$22,E$30,E$38)&gt;0,MIN(E30,E30/SUM(E$6,E$14,E$22,E$30,E$38)*(E$4-SUM(E$9,E$17,E$25,E$33,E$41))),0)</f>
        <v>0</v>
      </c>
      <c r="F34" s="155">
        <f t="shared" ref="F34:BQ34" si="56">IF(SUM(F$6,F$14,F$22,F$30,F$38)&gt;0,MIN(F30,F30/SUM(F$6,F$14,F$22,F$30,F$38)*(F$4-SUM(F$9,F$17,F$25,F$33,F$41))),0)</f>
        <v>0</v>
      </c>
      <c r="G34" s="155">
        <f t="shared" si="56"/>
        <v>0</v>
      </c>
      <c r="H34" s="155">
        <f t="shared" si="56"/>
        <v>0</v>
      </c>
      <c r="I34" s="155">
        <f t="shared" si="56"/>
        <v>1.7053025658242404E-14</v>
      </c>
      <c r="J34" s="155">
        <f t="shared" si="56"/>
        <v>0</v>
      </c>
      <c r="K34" s="155">
        <f t="shared" si="56"/>
        <v>-1.7053025658242404E-14</v>
      </c>
      <c r="L34" s="155">
        <f t="shared" si="56"/>
        <v>0</v>
      </c>
      <c r="M34" s="155">
        <f t="shared" si="56"/>
        <v>0</v>
      </c>
      <c r="N34" s="155">
        <f t="shared" si="56"/>
        <v>0</v>
      </c>
      <c r="O34" s="155">
        <f t="shared" si="56"/>
        <v>0</v>
      </c>
      <c r="P34" s="155">
        <f t="shared" si="56"/>
        <v>1.7053025658242404E-14</v>
      </c>
      <c r="Q34" s="155">
        <f t="shared" si="56"/>
        <v>0</v>
      </c>
      <c r="R34" s="155">
        <f t="shared" si="56"/>
        <v>1.7053025658242404E-14</v>
      </c>
      <c r="S34" s="155">
        <f t="shared" si="56"/>
        <v>1.7053025658242404E-14</v>
      </c>
      <c r="T34" s="155">
        <f t="shared" si="56"/>
        <v>1.7053025658242404E-14</v>
      </c>
      <c r="U34" s="155">
        <f t="shared" si="56"/>
        <v>3.4106051316484808E-14</v>
      </c>
      <c r="V34" s="155">
        <f t="shared" si="56"/>
        <v>1.7053025658242404E-14</v>
      </c>
      <c r="W34" s="155">
        <f t="shared" si="56"/>
        <v>1.7053025658242404E-14</v>
      </c>
      <c r="X34" s="155">
        <f t="shared" si="56"/>
        <v>3.4106051316484808E-14</v>
      </c>
      <c r="Y34" s="155">
        <f t="shared" si="56"/>
        <v>16.950609922921171</v>
      </c>
      <c r="Z34" s="155">
        <f t="shared" si="56"/>
        <v>40.640716094411793</v>
      </c>
      <c r="AA34" s="155">
        <f t="shared" si="56"/>
        <v>41.047123255355935</v>
      </c>
      <c r="AB34" s="155">
        <f t="shared" si="56"/>
        <v>47.384600737909473</v>
      </c>
      <c r="AC34" s="155">
        <f t="shared" si="56"/>
        <v>0</v>
      </c>
      <c r="AD34" s="155">
        <f t="shared" si="56"/>
        <v>-3.4106051316484808E-14</v>
      </c>
      <c r="AE34" s="155">
        <f t="shared" si="56"/>
        <v>1.7053025658242404E-14</v>
      </c>
      <c r="AF34" s="155">
        <f t="shared" si="56"/>
        <v>-3.4106051316484808E-14</v>
      </c>
      <c r="AG34" s="155">
        <f t="shared" si="56"/>
        <v>0</v>
      </c>
      <c r="AH34" s="155">
        <f t="shared" si="56"/>
        <v>41.871345476548811</v>
      </c>
      <c r="AI34" s="155">
        <f t="shared" si="56"/>
        <v>48.277160200054077</v>
      </c>
      <c r="AJ34" s="155">
        <f t="shared" si="56"/>
        <v>48.759931802054574</v>
      </c>
      <c r="AK34" s="155">
        <f t="shared" si="56"/>
        <v>49.247531120075131</v>
      </c>
      <c r="AL34" s="155">
        <f t="shared" si="56"/>
        <v>49.740006431275901</v>
      </c>
      <c r="AM34" s="155">
        <f t="shared" si="56"/>
        <v>50.237406495588672</v>
      </c>
      <c r="AN34" s="155">
        <f t="shared" si="56"/>
        <v>56.844596998044587</v>
      </c>
      <c r="AO34" s="155">
        <f t="shared" si="56"/>
        <v>1.7053025658242407E-14</v>
      </c>
      <c r="AP34" s="155">
        <f t="shared" si="56"/>
        <v>3.4106051316484814E-14</v>
      </c>
      <c r="AQ34" s="155">
        <f t="shared" si="56"/>
        <v>-3.4106051316484814E-14</v>
      </c>
      <c r="AR34" s="155">
        <f t="shared" si="56"/>
        <v>1.7053025658242407E-14</v>
      </c>
      <c r="AS34" s="155">
        <f t="shared" si="56"/>
        <v>41.785879844942528</v>
      </c>
      <c r="AT34" s="155">
        <f t="shared" si="56"/>
        <v>57.830901766474454</v>
      </c>
      <c r="AU34" s="155">
        <f t="shared" si="56"/>
        <v>58.409210784139177</v>
      </c>
      <c r="AV34" s="155">
        <f t="shared" si="56"/>
        <v>58.993302891980591</v>
      </c>
      <c r="AW34" s="155">
        <f t="shared" si="56"/>
        <v>59.583235920900393</v>
      </c>
      <c r="AX34" s="155">
        <f t="shared" si="56"/>
        <v>60.179068280109405</v>
      </c>
      <c r="AY34" s="155">
        <f t="shared" si="56"/>
        <v>60.7808589629105</v>
      </c>
      <c r="AZ34" s="155">
        <f t="shared" si="56"/>
        <v>67.676628483164635</v>
      </c>
      <c r="BA34" s="155">
        <f t="shared" si="56"/>
        <v>1.7053025658242407E-14</v>
      </c>
      <c r="BB34" s="155">
        <f t="shared" si="56"/>
        <v>3.4106051316484814E-14</v>
      </c>
      <c r="BC34" s="155">
        <f t="shared" si="56"/>
        <v>0</v>
      </c>
      <c r="BD34" s="155">
        <f t="shared" si="56"/>
        <v>28.134244076802524</v>
      </c>
      <c r="BE34" s="155">
        <f t="shared" si="56"/>
        <v>68.634737208764307</v>
      </c>
      <c r="BF34" s="155">
        <f t="shared" si="56"/>
        <v>69.321084580851945</v>
      </c>
      <c r="BG34" s="155">
        <f t="shared" si="56"/>
        <v>70.014295426660453</v>
      </c>
      <c r="BH34" s="155">
        <f t="shared" si="56"/>
        <v>70.714438380927064</v>
      </c>
      <c r="BI34" s="155">
        <f t="shared" si="56"/>
        <v>71.421582764736328</v>
      </c>
      <c r="BJ34" s="155">
        <f t="shared" si="56"/>
        <v>72.135798592383694</v>
      </c>
      <c r="BK34" s="155">
        <f t="shared" si="56"/>
        <v>72.857156578307553</v>
      </c>
      <c r="BL34" s="155">
        <f t="shared" si="56"/>
        <v>80.062327902634308</v>
      </c>
      <c r="BM34" s="155">
        <f t="shared" si="56"/>
        <v>0</v>
      </c>
      <c r="BN34" s="155">
        <f t="shared" si="56"/>
        <v>0</v>
      </c>
      <c r="BO34" s="155">
        <f t="shared" si="56"/>
        <v>0</v>
      </c>
      <c r="BP34" s="155">
        <f t="shared" si="56"/>
        <v>78.172469731460055</v>
      </c>
      <c r="BQ34" s="155">
        <f t="shared" si="56"/>
        <v>81.644675878975292</v>
      </c>
      <c r="BR34" s="155">
        <f>IF(SUM(BR$6,BR$14,BR$22,BR$30,BR$38)&gt;0,MIN(BR30,BR30/SUM(BR$6,BR$14,BR$22,BR$30,BR$38)*(BR$4-SUM(BR$9,BR$17,BR$25,BR$33,BR$41))),0)</f>
        <v>82.46112263776503</v>
      </c>
      <c r="BS34" s="155">
        <f>IF(SUM(BS$6,BS$14,BS$22,BS$30,BS$38)&gt;0,MIN(BS30,BS30/SUM(BS$6,BS$14,BS$22,BS$30,BS$38)*(BS$4-SUM(BS$9,BS$17,BS$25,BS$33,BS$41))),0)</f>
        <v>83.285733864142657</v>
      </c>
      <c r="BT34" s="155">
        <f>IF(SUM(BT$6,BT$14,BT$22,BT$30,BT$38)&gt;0,MIN(BT30,BT30/SUM(BT$6,BT$14,BT$22,BT$30,BT$38)*(BT$4-SUM(BT$9,BT$17,BT$25,BT$33,BT$41))),0)</f>
        <v>84.118591202784089</v>
      </c>
      <c r="BU34" s="155">
        <f t="shared" ref="BU34:CI34" si="57">IF(SUM(BU$6,BU$14,BU$22,BU$30,BU$38)&gt;0,MIN(BU30,BU30/SUM(BU$6,BU$14,BU$22,BU$30,BU$38)*(BU$4-SUM(BU$9,BU$17,BU$25,BU$33,BU$41))),0)</f>
        <v>84.959777114811914</v>
      </c>
      <c r="BV34" s="155">
        <f t="shared" si="57"/>
        <v>85.809374885960068</v>
      </c>
      <c r="BW34" s="155">
        <f t="shared" si="57"/>
        <v>86.667468634819656</v>
      </c>
      <c r="BX34" s="155">
        <f t="shared" si="57"/>
        <v>94.205041072467949</v>
      </c>
      <c r="BY34" s="155">
        <f t="shared" si="57"/>
        <v>0</v>
      </c>
      <c r="BZ34" s="155">
        <f t="shared" si="57"/>
        <v>0</v>
      </c>
      <c r="CA34" s="155">
        <f t="shared" si="57"/>
        <v>40.161939454395238</v>
      </c>
      <c r="CB34" s="155">
        <f t="shared" si="57"/>
        <v>95.54871087773661</v>
      </c>
      <c r="CC34" s="155">
        <f t="shared" si="57"/>
        <v>96.504197986513987</v>
      </c>
      <c r="CD34" s="155">
        <f t="shared" si="57"/>
        <v>97.469239966379121</v>
      </c>
      <c r="CE34" s="155">
        <f t="shared" si="57"/>
        <v>98.443932366042844</v>
      </c>
      <c r="CF34" s="155">
        <f t="shared" si="57"/>
        <v>99.428371689703312</v>
      </c>
      <c r="CG34" s="155">
        <f t="shared" si="57"/>
        <v>100.42265540660037</v>
      </c>
      <c r="CH34" s="155">
        <f t="shared" si="57"/>
        <v>101.42688196066636</v>
      </c>
      <c r="CI34" s="155">
        <f t="shared" si="57"/>
        <v>102.44115078027301</v>
      </c>
      <c r="CJ34" s="155">
        <f>IF(SUM(CJ$6,CJ$14,CJ$22,CJ$30,CJ$38)&gt;0,MIN(CJ30,CJ30/SUM(CJ$6,CJ$14,CJ$22,CJ$30,CJ$38)*(CJ$4-SUM(CJ$9,CJ$17,CJ$25,CJ$33,CJ$41))),0)</f>
        <v>6484.7928835075736</v>
      </c>
      <c r="CK34" s="155"/>
      <c r="CL34" s="155"/>
      <c r="CM34" s="155"/>
      <c r="CN34" s="155"/>
      <c r="CO34" s="155"/>
      <c r="CP34" s="155"/>
      <c r="CQ34" s="155"/>
      <c r="CR34" s="155"/>
      <c r="CS34" s="155"/>
      <c r="CT34" s="155"/>
      <c r="CU34" s="155"/>
      <c r="CV34" s="155"/>
      <c r="CW34" s="155"/>
      <c r="CX34" s="155"/>
      <c r="CY34" s="155"/>
      <c r="CZ34" s="155"/>
      <c r="DA34" s="155"/>
      <c r="DB34" s="155"/>
      <c r="DC34" s="155"/>
      <c r="DD34" s="155"/>
      <c r="DE34" s="155"/>
      <c r="DF34" s="155"/>
      <c r="DG34" s="155"/>
      <c r="DH34" s="155"/>
      <c r="DI34" s="155"/>
      <c r="DJ34" s="155"/>
      <c r="DK34" s="155"/>
      <c r="DL34" s="155"/>
      <c r="DM34" s="155"/>
      <c r="DN34" s="155"/>
      <c r="DO34" s="155"/>
      <c r="DP34" s="155"/>
      <c r="DQ34" s="155"/>
      <c r="DR34" s="155"/>
      <c r="DS34" s="155"/>
      <c r="DT34" s="155"/>
    </row>
    <row r="35" spans="1:124" x14ac:dyDescent="0.15">
      <c r="A35" s="47" t="s">
        <v>136</v>
      </c>
      <c r="E35" s="154">
        <f>E33+E34</f>
        <v>0</v>
      </c>
      <c r="F35" s="155">
        <f t="shared" ref="F35:AK35" si="58">E35+F34+F33</f>
        <v>0</v>
      </c>
      <c r="G35" s="155">
        <f t="shared" si="58"/>
        <v>0</v>
      </c>
      <c r="H35" s="155">
        <f t="shared" si="58"/>
        <v>0</v>
      </c>
      <c r="I35" s="155">
        <f t="shared" si="58"/>
        <v>131.09183499518261</v>
      </c>
      <c r="J35" s="155">
        <f t="shared" si="58"/>
        <v>262.18366999036522</v>
      </c>
      <c r="K35" s="155">
        <f t="shared" si="58"/>
        <v>393.27550498554785</v>
      </c>
      <c r="L35" s="155">
        <f t="shared" si="58"/>
        <v>524.36733998073043</v>
      </c>
      <c r="M35" s="155">
        <f t="shared" si="58"/>
        <v>655.45917497591302</v>
      </c>
      <c r="N35" s="155">
        <f t="shared" si="58"/>
        <v>786.5510099710956</v>
      </c>
      <c r="O35" s="155">
        <f t="shared" si="58"/>
        <v>917.64284496627818</v>
      </c>
      <c r="P35" s="155">
        <f t="shared" si="58"/>
        <v>1054.4890549614606</v>
      </c>
      <c r="Q35" s="155">
        <f t="shared" si="58"/>
        <v>946.05592996146061</v>
      </c>
      <c r="R35" s="155">
        <f t="shared" si="58"/>
        <v>1082.9021399566432</v>
      </c>
      <c r="S35" s="155">
        <f t="shared" si="58"/>
        <v>1219.7483499518257</v>
      </c>
      <c r="T35" s="155">
        <f t="shared" si="58"/>
        <v>1356.5945599470083</v>
      </c>
      <c r="U35" s="155">
        <f t="shared" si="58"/>
        <v>1493.4407699421909</v>
      </c>
      <c r="V35" s="155">
        <f t="shared" si="58"/>
        <v>1630.2869799373734</v>
      </c>
      <c r="W35" s="155">
        <f t="shared" si="58"/>
        <v>1767.133189932556</v>
      </c>
      <c r="X35" s="155">
        <f t="shared" si="58"/>
        <v>1903.9793999277385</v>
      </c>
      <c r="Y35" s="155">
        <f t="shared" si="58"/>
        <v>2040.8256099229211</v>
      </c>
      <c r="Z35" s="155">
        <f t="shared" si="58"/>
        <v>2177.6718199181037</v>
      </c>
      <c r="AA35" s="155">
        <f t="shared" si="58"/>
        <v>2314.5180299132862</v>
      </c>
      <c r="AB35" s="155">
        <f t="shared" si="58"/>
        <v>2457.2912461584688</v>
      </c>
      <c r="AC35" s="155">
        <f t="shared" si="58"/>
        <v>2354.7851274084687</v>
      </c>
      <c r="AD35" s="155">
        <f t="shared" si="58"/>
        <v>2497.5583436536513</v>
      </c>
      <c r="AE35" s="155">
        <f t="shared" si="58"/>
        <v>2640.3315598988338</v>
      </c>
      <c r="AF35" s="155">
        <f t="shared" si="58"/>
        <v>2783.1047761440163</v>
      </c>
      <c r="AG35" s="155">
        <f t="shared" si="58"/>
        <v>2925.8779923891989</v>
      </c>
      <c r="AH35" s="155">
        <f t="shared" si="58"/>
        <v>3068.6512086343814</v>
      </c>
      <c r="AI35" s="155">
        <f t="shared" si="58"/>
        <v>3211.424424879564</v>
      </c>
      <c r="AJ35" s="155">
        <f t="shared" si="58"/>
        <v>3354.197641124747</v>
      </c>
      <c r="AK35" s="155">
        <f t="shared" si="58"/>
        <v>3496.9708573699295</v>
      </c>
      <c r="AL35" s="155">
        <f t="shared" ref="AL35:BQ35" si="59">AK35+AL34+AL33</f>
        <v>3639.744073615112</v>
      </c>
      <c r="AM35" s="155">
        <f t="shared" si="59"/>
        <v>3782.517289860295</v>
      </c>
      <c r="AN35" s="155">
        <f t="shared" si="59"/>
        <v>3931.3953225429773</v>
      </c>
      <c r="AO35" s="155">
        <f t="shared" si="59"/>
        <v>3834.9940202304774</v>
      </c>
      <c r="AP35" s="155">
        <f t="shared" si="59"/>
        <v>3983.8720529131601</v>
      </c>
      <c r="AQ35" s="155">
        <f t="shared" si="59"/>
        <v>4132.7500855958424</v>
      </c>
      <c r="AR35" s="155">
        <f t="shared" si="59"/>
        <v>4281.6281182785251</v>
      </c>
      <c r="AS35" s="155">
        <f t="shared" si="59"/>
        <v>4430.5061509612078</v>
      </c>
      <c r="AT35" s="155">
        <f t="shared" si="59"/>
        <v>4579.3841836438905</v>
      </c>
      <c r="AU35" s="155">
        <f t="shared" si="59"/>
        <v>4728.2622163265733</v>
      </c>
      <c r="AV35" s="155">
        <f t="shared" si="59"/>
        <v>4877.140249009256</v>
      </c>
      <c r="AW35" s="155">
        <f t="shared" si="59"/>
        <v>5026.0182816919387</v>
      </c>
      <c r="AX35" s="155">
        <f t="shared" si="59"/>
        <v>5174.8963143746214</v>
      </c>
      <c r="AY35" s="155">
        <f t="shared" si="59"/>
        <v>5323.7743470573041</v>
      </c>
      <c r="AZ35" s="155">
        <f t="shared" si="59"/>
        <v>5478.9403406706115</v>
      </c>
      <c r="BA35" s="155">
        <f t="shared" si="59"/>
        <v>5388.8269992887363</v>
      </c>
      <c r="BB35" s="155">
        <f t="shared" si="59"/>
        <v>5543.9929929020436</v>
      </c>
      <c r="BC35" s="155">
        <f t="shared" si="59"/>
        <v>5699.158986515351</v>
      </c>
      <c r="BD35" s="155">
        <f t="shared" si="59"/>
        <v>5854.3249801286584</v>
      </c>
      <c r="BE35" s="155">
        <f t="shared" si="59"/>
        <v>6009.4909737419657</v>
      </c>
      <c r="BF35" s="155">
        <f t="shared" si="59"/>
        <v>6164.6569673552731</v>
      </c>
      <c r="BG35" s="155">
        <f t="shared" si="59"/>
        <v>6319.8229609685804</v>
      </c>
      <c r="BH35" s="155">
        <f t="shared" si="59"/>
        <v>6474.9889545818887</v>
      </c>
      <c r="BI35" s="155">
        <f t="shared" si="59"/>
        <v>6630.154948195197</v>
      </c>
      <c r="BJ35" s="155">
        <f t="shared" si="59"/>
        <v>6785.3209418085044</v>
      </c>
      <c r="BK35" s="155">
        <f t="shared" si="59"/>
        <v>6940.4869354218117</v>
      </c>
      <c r="BL35" s="155">
        <f t="shared" si="59"/>
        <v>7102.1295287936628</v>
      </c>
      <c r="BM35" s="155">
        <f t="shared" si="59"/>
        <v>7018.4927871703312</v>
      </c>
      <c r="BN35" s="155">
        <f t="shared" si="59"/>
        <v>7180.1353805421822</v>
      </c>
      <c r="BO35" s="155">
        <f t="shared" si="59"/>
        <v>7341.7779739140333</v>
      </c>
      <c r="BP35" s="155">
        <f t="shared" si="59"/>
        <v>7503.4205672858852</v>
      </c>
      <c r="BQ35" s="155">
        <f t="shared" si="59"/>
        <v>7665.0631606577363</v>
      </c>
      <c r="BR35" s="155">
        <f t="shared" ref="BR35:CJ35" si="60">BQ35+BR34+BR33</f>
        <v>7826.7057540295873</v>
      </c>
      <c r="BS35" s="155">
        <f t="shared" si="60"/>
        <v>7988.3483474014383</v>
      </c>
      <c r="BT35" s="155">
        <f t="shared" si="60"/>
        <v>8149.9909407732894</v>
      </c>
      <c r="BU35" s="155">
        <f t="shared" si="60"/>
        <v>8311.6335341451413</v>
      </c>
      <c r="BV35" s="155">
        <f t="shared" si="60"/>
        <v>8473.2761275169923</v>
      </c>
      <c r="BW35" s="155">
        <f t="shared" si="60"/>
        <v>8634.9187208888434</v>
      </c>
      <c r="BX35" s="155">
        <f t="shared" si="60"/>
        <v>8803.2322120119952</v>
      </c>
      <c r="BY35" s="155">
        <f t="shared" si="60"/>
        <v>8726.2663681399645</v>
      </c>
      <c r="BZ35" s="155">
        <f t="shared" si="60"/>
        <v>8894.5798592631163</v>
      </c>
      <c r="CA35" s="155">
        <f t="shared" si="60"/>
        <v>9062.8933503862681</v>
      </c>
      <c r="CB35" s="155">
        <f t="shared" si="60"/>
        <v>9231.20684150942</v>
      </c>
      <c r="CC35" s="155">
        <f t="shared" si="60"/>
        <v>9399.5203326325718</v>
      </c>
      <c r="CD35" s="155">
        <f t="shared" si="60"/>
        <v>9567.8338237557236</v>
      </c>
      <c r="CE35" s="155">
        <f t="shared" si="60"/>
        <v>9736.1473148788755</v>
      </c>
      <c r="CF35" s="155">
        <f t="shared" si="60"/>
        <v>9904.4608060020255</v>
      </c>
      <c r="CG35" s="155">
        <f t="shared" si="60"/>
        <v>10072.774297125177</v>
      </c>
      <c r="CH35" s="155">
        <f t="shared" si="60"/>
        <v>10241.087788248329</v>
      </c>
      <c r="CI35" s="155">
        <f t="shared" si="60"/>
        <v>10409.401279371479</v>
      </c>
      <c r="CJ35" s="155">
        <f t="shared" si="60"/>
        <v>16959.042091714127</v>
      </c>
      <c r="CK35" s="155"/>
      <c r="CL35" s="155"/>
      <c r="CM35" s="155"/>
      <c r="CN35" s="155"/>
      <c r="CO35" s="155"/>
      <c r="CP35" s="155"/>
      <c r="CQ35" s="155"/>
      <c r="CR35" s="155"/>
      <c r="CS35" s="155"/>
      <c r="CT35" s="155"/>
      <c r="CU35" s="155"/>
      <c r="CV35" s="155"/>
      <c r="CW35" s="155"/>
      <c r="CX35" s="155"/>
      <c r="CY35" s="155"/>
      <c r="CZ35" s="155"/>
      <c r="DA35" s="155"/>
      <c r="DB35" s="155"/>
      <c r="DC35" s="155"/>
      <c r="DD35" s="155"/>
      <c r="DE35" s="155"/>
      <c r="DF35" s="155"/>
      <c r="DG35" s="155"/>
      <c r="DH35" s="155"/>
      <c r="DI35" s="155"/>
      <c r="DJ35" s="155"/>
      <c r="DK35" s="155"/>
      <c r="DL35" s="155"/>
      <c r="DM35" s="155"/>
      <c r="DN35" s="155"/>
      <c r="DO35" s="155"/>
      <c r="DP35" s="155"/>
      <c r="DQ35" s="155"/>
      <c r="DR35" s="155"/>
      <c r="DS35" s="155"/>
      <c r="DT35" s="155"/>
    </row>
    <row r="36" spans="1:124" x14ac:dyDescent="0.15">
      <c r="A36" s="47" t="s">
        <v>132</v>
      </c>
      <c r="B36" s="55">
        <f>MAX(E36:CJ36)</f>
        <v>79</v>
      </c>
      <c r="E36" s="154">
        <f>IF(AND(E35&gt;$C30, SUM($C36:C36)=0),E$2,0)</f>
        <v>0</v>
      </c>
      <c r="F36" s="155">
        <f>IF(AND(F35&gt;$C30, SUM($C36:E36)=0),F$2,0)</f>
        <v>0</v>
      </c>
      <c r="G36" s="155">
        <f>IF(AND(G35&gt;$C30, SUM($C36:F36)=0),G$2,0)</f>
        <v>0</v>
      </c>
      <c r="H36" s="155">
        <f>IF(AND(H35&gt;$C30, SUM($C36:G36)=0),H$2,0)</f>
        <v>0</v>
      </c>
      <c r="I36" s="155">
        <f>IF(AND(I35&gt;$C30, SUM($C36:H36)=0),I$2,0)</f>
        <v>0</v>
      </c>
      <c r="J36" s="155">
        <f>IF(AND(J35&gt;$C30, SUM($C36:I36)=0),J$2,0)</f>
        <v>0</v>
      </c>
      <c r="K36" s="155">
        <f>IF(AND(K35&gt;$C30, SUM($C36:J36)=0),K$2,0)</f>
        <v>0</v>
      </c>
      <c r="L36" s="155">
        <f>IF(AND(L35&gt;$C30, SUM($C36:K36)=0),L$2,0)</f>
        <v>0</v>
      </c>
      <c r="M36" s="155">
        <f>IF(AND(M35&gt;$C30, SUM($C36:L36)=0),M$2,0)</f>
        <v>0</v>
      </c>
      <c r="N36" s="155">
        <f>IF(AND(N35&gt;$C30, SUM($C36:M36)=0),N$2,0)</f>
        <v>0</v>
      </c>
      <c r="O36" s="155">
        <f>IF(AND(O35&gt;$C30, SUM($C36:N36)=0),O$2,0)</f>
        <v>0</v>
      </c>
      <c r="P36" s="155">
        <f>IF(AND(P35&gt;$C30, SUM($C36:O36)=0),P$2,0)</f>
        <v>0</v>
      </c>
      <c r="Q36" s="155">
        <f>IF(AND(Q35&gt;$C30, SUM($C36:P36)=0),Q$2,0)</f>
        <v>0</v>
      </c>
      <c r="R36" s="155">
        <f>IF(AND(R35&gt;$C30, SUM($C36:Q36)=0),R$2,0)</f>
        <v>0</v>
      </c>
      <c r="S36" s="155">
        <f>IF(AND(S35&gt;$C30, SUM($C36:R36)=0),S$2,0)</f>
        <v>0</v>
      </c>
      <c r="T36" s="155">
        <f>IF(AND(T35&gt;$C30, SUM($C36:S36)=0),T$2,0)</f>
        <v>0</v>
      </c>
      <c r="U36" s="155">
        <f>IF(AND(U35&gt;$C30, SUM($C36:T36)=0),U$2,0)</f>
        <v>0</v>
      </c>
      <c r="V36" s="155">
        <f>IF(AND(V35&gt;$C30, SUM($C36:U36)=0),V$2,0)</f>
        <v>0</v>
      </c>
      <c r="W36" s="155">
        <f>IF(AND(W35&gt;$C30, SUM($C36:V36)=0),W$2,0)</f>
        <v>0</v>
      </c>
      <c r="X36" s="155">
        <f>IF(AND(X35&gt;$C30, SUM($C36:W36)=0),X$2,0)</f>
        <v>0</v>
      </c>
      <c r="Y36" s="155">
        <f>IF(AND(Y35&gt;$C30, SUM($C36:X36)=0),Y$2,0)</f>
        <v>0</v>
      </c>
      <c r="Z36" s="155">
        <f>IF(AND(Z35&gt;$C30, SUM($C36:Y36)=0),Z$2,0)</f>
        <v>0</v>
      </c>
      <c r="AA36" s="155">
        <f>IF(AND(AA35&gt;$C30, SUM($C36:Z36)=0),AA$2,0)</f>
        <v>0</v>
      </c>
      <c r="AB36" s="155">
        <f>IF(AND(AB35&gt;$C30, SUM($C36:AA36)=0),AB$2,0)</f>
        <v>0</v>
      </c>
      <c r="AC36" s="155">
        <f>IF(AND(AC35&gt;$C30, SUM($C36:AB36)=0),AC$2,0)</f>
        <v>0</v>
      </c>
      <c r="AD36" s="155">
        <f>IF(AND(AD35&gt;$C30, SUM($C36:AC36)=0),AD$2,0)</f>
        <v>0</v>
      </c>
      <c r="AE36" s="155">
        <f>IF(AND(AE35&gt;$C30, SUM($C36:AD36)=0),AE$2,0)</f>
        <v>0</v>
      </c>
      <c r="AF36" s="155">
        <f>IF(AND(AF35&gt;$C30, SUM($C36:AE36)=0),AF$2,0)</f>
        <v>0</v>
      </c>
      <c r="AG36" s="155">
        <f>IF(AND(AG35&gt;$C30, SUM($C36:AF36)=0),AG$2,0)</f>
        <v>0</v>
      </c>
      <c r="AH36" s="155">
        <f>IF(AND(AH35&gt;$C30, SUM($C36:AG36)=0),AH$2,0)</f>
        <v>0</v>
      </c>
      <c r="AI36" s="155">
        <f>IF(AND(AI35&gt;$C30, SUM($C36:AH36)=0),AI$2,0)</f>
        <v>0</v>
      </c>
      <c r="AJ36" s="155">
        <f>IF(AND(AJ35&gt;$C30, SUM($C36:AI36)=0),AJ$2,0)</f>
        <v>0</v>
      </c>
      <c r="AK36" s="155">
        <f>IF(AND(AK35&gt;$C30, SUM($C36:AJ36)=0),AK$2,0)</f>
        <v>0</v>
      </c>
      <c r="AL36" s="155">
        <f>IF(AND(AL35&gt;$C30, SUM($C36:AK36)=0),AL$2,0)</f>
        <v>0</v>
      </c>
      <c r="AM36" s="155">
        <f>IF(AND(AM35&gt;$C30, SUM($C36:AL36)=0),AM$2,0)</f>
        <v>0</v>
      </c>
      <c r="AN36" s="155">
        <f>IF(AND(AN35&gt;$C30, SUM($C36:AM36)=0),AN$2,0)</f>
        <v>0</v>
      </c>
      <c r="AO36" s="155">
        <f>IF(AND(AO35&gt;$C30, SUM($C36:AN36)=0),AO$2,0)</f>
        <v>0</v>
      </c>
      <c r="AP36" s="155">
        <f>IF(AND(AP35&gt;$C30, SUM($C36:AO36)=0),AP$2,0)</f>
        <v>0</v>
      </c>
      <c r="AQ36" s="155">
        <f>IF(AND(AQ35&gt;$C30, SUM($C36:AP36)=0),AQ$2,0)</f>
        <v>0</v>
      </c>
      <c r="AR36" s="155">
        <f>IF(AND(AR35&gt;$C30, SUM($C36:AQ36)=0),AR$2,0)</f>
        <v>0</v>
      </c>
      <c r="AS36" s="155">
        <f>IF(AND(AS35&gt;$C30, SUM($C36:AR36)=0),AS$2,0)</f>
        <v>0</v>
      </c>
      <c r="AT36" s="155">
        <f>IF(AND(AT35&gt;$C30, SUM($C36:AS36)=0),AT$2,0)</f>
        <v>0</v>
      </c>
      <c r="AU36" s="155">
        <f>IF(AND(AU35&gt;$C30, SUM($C36:AT36)=0),AU$2,0)</f>
        <v>0</v>
      </c>
      <c r="AV36" s="155">
        <f>IF(AND(AV35&gt;$C30, SUM($C36:AU36)=0),AV$2,0)</f>
        <v>0</v>
      </c>
      <c r="AW36" s="155">
        <f>IF(AND(AW35&gt;$C30, SUM($C36:AV36)=0),AW$2,0)</f>
        <v>0</v>
      </c>
      <c r="AX36" s="155">
        <f>IF(AND(AX35&gt;$C30, SUM($C36:AW36)=0),AX$2,0)</f>
        <v>0</v>
      </c>
      <c r="AY36" s="155">
        <f>IF(AND(AY35&gt;$C30, SUM($C36:AX36)=0),AY$2,0)</f>
        <v>0</v>
      </c>
      <c r="AZ36" s="155">
        <f>IF(AND(AZ35&gt;$C30, SUM($C36:AY36)=0),AZ$2,0)</f>
        <v>0</v>
      </c>
      <c r="BA36" s="155">
        <f>IF(AND(BA35&gt;$C30, SUM($C36:AZ36)=0),BA$2,0)</f>
        <v>0</v>
      </c>
      <c r="BB36" s="155">
        <f>IF(AND(BB35&gt;$C30, SUM($C36:BA36)=0),BB$2,0)</f>
        <v>0</v>
      </c>
      <c r="BC36" s="155">
        <f>IF(AND(BC35&gt;$C30, SUM($C36:BB36)=0),BC$2,0)</f>
        <v>0</v>
      </c>
      <c r="BD36" s="155">
        <f>IF(AND(BD35&gt;$C30, SUM($C36:BC36)=0),BD$2,0)</f>
        <v>0</v>
      </c>
      <c r="BE36" s="155">
        <f>IF(AND(BE35&gt;$C30, SUM($C36:BD36)=0),BE$2,0)</f>
        <v>0</v>
      </c>
      <c r="BF36" s="155">
        <f>IF(AND(BF35&gt;$C30, SUM($C36:BE36)=0),BF$2,0)</f>
        <v>0</v>
      </c>
      <c r="BG36" s="155">
        <f>IF(AND(BG35&gt;$C30, SUM($C36:BF36)=0),BG$2,0)</f>
        <v>0</v>
      </c>
      <c r="BH36" s="155">
        <f>IF(AND(BH35&gt;$C30, SUM($C36:BG36)=0),BH$2,0)</f>
        <v>0</v>
      </c>
      <c r="BI36" s="155">
        <f>IF(AND(BI35&gt;$C30, SUM($C36:BH36)=0),BI$2,0)</f>
        <v>0</v>
      </c>
      <c r="BJ36" s="155">
        <f>IF(AND(BJ35&gt;$C30, SUM($C36:BI36)=0),BJ$2,0)</f>
        <v>0</v>
      </c>
      <c r="BK36" s="155">
        <f>IF(AND(BK35&gt;$C30, SUM($C36:BJ36)=0),BK$2,0)</f>
        <v>0</v>
      </c>
      <c r="BL36" s="155">
        <f>IF(AND(BL35&gt;$C30, SUM($C36:BK36)=0),BL$2,0)</f>
        <v>0</v>
      </c>
      <c r="BM36" s="155">
        <f>IF(AND(BM35&gt;$C30, SUM($C36:BL36)=0),BM$2,0)</f>
        <v>0</v>
      </c>
      <c r="BN36" s="155">
        <f>IF(AND(BN35&gt;$C30, SUM($C36:BM36)=0),BN$2,0)</f>
        <v>0</v>
      </c>
      <c r="BO36" s="155">
        <f>IF(AND(BO35&gt;$C30, SUM($C36:BN36)=0),BO$2,0)</f>
        <v>0</v>
      </c>
      <c r="BP36" s="155">
        <f>IF(AND(BP35&gt;$C30, SUM($C36:BO36)=0),BP$2,0)</f>
        <v>0</v>
      </c>
      <c r="BQ36" s="155">
        <f>IF(AND(BQ35&gt;$C30, SUM($C36:BP36)=0),BQ$2,0)</f>
        <v>0</v>
      </c>
      <c r="BR36" s="155">
        <f>IF(AND(BR35&gt;$C30, SUM($C36:BQ36)=0),BR$2,0)</f>
        <v>0</v>
      </c>
      <c r="BS36" s="155">
        <f>IF(AND(BS35&gt;$C30, SUM($C36:BR36)=0),BS$2,0)</f>
        <v>0</v>
      </c>
      <c r="BT36" s="155">
        <f>IF(AND(BT35&gt;$C30, SUM($C36:BS36)=0),BT$2,0)</f>
        <v>0</v>
      </c>
      <c r="BU36" s="155">
        <f>IF(AND(BU35&gt;$C30, SUM($C36:BT36)=0),BU$2,0)</f>
        <v>0</v>
      </c>
      <c r="BV36" s="155">
        <f>IF(AND(BV35&gt;$C30, SUM($C36:BU36)=0),BV$2,0)</f>
        <v>0</v>
      </c>
      <c r="BW36" s="155">
        <f>IF(AND(BW35&gt;$C30, SUM($C36:BV36)=0),BW$2,0)</f>
        <v>0</v>
      </c>
      <c r="BX36" s="155">
        <f>IF(AND(BX35&gt;$C30, SUM($C36:BW36)=0),BX$2,0)</f>
        <v>0</v>
      </c>
      <c r="BY36" s="155">
        <f>IF(AND(BY35&gt;$C30, SUM($C36:BX36)=0),BY$2,0)</f>
        <v>0</v>
      </c>
      <c r="BZ36" s="155">
        <f>IF(AND(BZ35&gt;$C30, SUM($C36:BY36)=0),BZ$2,0)</f>
        <v>0</v>
      </c>
      <c r="CA36" s="155">
        <f>IF(AND(CA35&gt;$C30, SUM($C36:BZ36)=0),CA$2,0)</f>
        <v>0</v>
      </c>
      <c r="CB36" s="155">
        <f>IF(AND(CB35&gt;$C30, SUM($C36:CA36)=0),CB$2,0)</f>
        <v>0</v>
      </c>
      <c r="CC36" s="155">
        <f>IF(AND(CC35&gt;$C30, SUM($C36:CB36)=0),CC$2,0)</f>
        <v>0</v>
      </c>
      <c r="CD36" s="155">
        <f>IF(AND(CD35&gt;$C30, SUM($C36:CC36)=0),CD$2,0)</f>
        <v>0</v>
      </c>
      <c r="CE36" s="155">
        <f>IF(AND(CE35&gt;$C30, SUM($C36:CD36)=0),CE$2,0)</f>
        <v>79</v>
      </c>
      <c r="CF36" s="155">
        <f>IF(AND(CF35&gt;$C30, SUM($C36:CE36)=0),CF$2,0)</f>
        <v>0</v>
      </c>
      <c r="CG36" s="155">
        <f>IF(AND(CG35&gt;$C30, SUM($C36:CF36)=0),CG$2,0)</f>
        <v>0</v>
      </c>
      <c r="CH36" s="155">
        <f>IF(AND(CH35&gt;$C30, SUM($C36:CG36)=0),CH$2,0)</f>
        <v>0</v>
      </c>
      <c r="CI36" s="155">
        <f>IF(AND(CI35&gt;$C30, SUM($C36:CH36)=0),CI$2,0)</f>
        <v>0</v>
      </c>
      <c r="CJ36" s="155">
        <f>IF(AND(CJ35&gt;$C30, SUM($C36:CI36)=0),CJ$2,0)</f>
        <v>0</v>
      </c>
      <c r="CK36" s="155"/>
      <c r="CL36" s="155"/>
      <c r="CM36" s="155"/>
      <c r="CN36" s="155"/>
      <c r="CO36" s="155"/>
      <c r="CP36" s="155"/>
      <c r="CQ36" s="155"/>
      <c r="CR36" s="155"/>
      <c r="CS36" s="155"/>
      <c r="CT36" s="155"/>
      <c r="CU36" s="155"/>
      <c r="CV36" s="155"/>
      <c r="CW36" s="155"/>
      <c r="CX36" s="155"/>
      <c r="CY36" s="155"/>
      <c r="CZ36" s="155"/>
      <c r="DA36" s="155"/>
      <c r="DB36" s="155"/>
      <c r="DC36" s="155"/>
      <c r="DD36" s="155"/>
      <c r="DE36" s="155"/>
      <c r="DF36" s="155"/>
      <c r="DG36" s="155"/>
      <c r="DH36" s="155"/>
      <c r="DI36" s="155"/>
      <c r="DJ36" s="155"/>
      <c r="DK36" s="155"/>
      <c r="DL36" s="155"/>
      <c r="DM36" s="155"/>
      <c r="DN36" s="155"/>
      <c r="DO36" s="155"/>
      <c r="DP36" s="155"/>
      <c r="DQ36" s="155"/>
      <c r="DR36" s="155"/>
      <c r="DS36" s="155"/>
      <c r="DT36" s="155"/>
    </row>
    <row r="37" spans="1:124" x14ac:dyDescent="0.15">
      <c r="E37" s="154"/>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c r="AU37" s="155"/>
      <c r="AV37" s="155"/>
      <c r="AW37" s="155"/>
      <c r="AX37" s="155"/>
      <c r="AY37" s="155"/>
      <c r="AZ37" s="155"/>
      <c r="BA37" s="155"/>
      <c r="BB37" s="155"/>
      <c r="BC37" s="155"/>
      <c r="BD37" s="155"/>
      <c r="BE37" s="155"/>
      <c r="BF37" s="155"/>
      <c r="BG37" s="155"/>
      <c r="BH37" s="155"/>
      <c r="BI37" s="155"/>
      <c r="BJ37" s="155"/>
      <c r="BK37" s="155"/>
      <c r="BL37" s="155"/>
      <c r="BM37" s="155"/>
      <c r="BN37" s="155"/>
      <c r="BO37" s="155"/>
      <c r="BP37" s="155"/>
      <c r="BQ37" s="155"/>
      <c r="BR37" s="155"/>
      <c r="BS37" s="155"/>
      <c r="BT37" s="155"/>
      <c r="BU37" s="155"/>
      <c r="BV37" s="155"/>
      <c r="BW37" s="155"/>
      <c r="BX37" s="155"/>
      <c r="BY37" s="155"/>
      <c r="BZ37" s="155"/>
      <c r="CA37" s="155"/>
      <c r="CB37" s="155"/>
      <c r="CC37" s="155"/>
      <c r="CD37" s="155"/>
      <c r="CE37" s="155"/>
      <c r="CF37" s="155"/>
      <c r="CG37" s="155"/>
      <c r="CH37" s="155"/>
      <c r="CI37" s="155"/>
      <c r="CJ37" s="155"/>
      <c r="CK37" s="155"/>
      <c r="CL37" s="155"/>
      <c r="CM37" s="155"/>
      <c r="CN37" s="155"/>
      <c r="CO37" s="155"/>
      <c r="CP37" s="155"/>
      <c r="CQ37" s="155"/>
      <c r="CR37" s="155"/>
      <c r="CS37" s="155"/>
      <c r="CT37" s="155"/>
      <c r="CU37" s="155"/>
      <c r="CV37" s="155"/>
      <c r="CW37" s="155"/>
      <c r="CX37" s="155"/>
      <c r="CY37" s="155"/>
      <c r="CZ37" s="155"/>
      <c r="DA37" s="155"/>
      <c r="DB37" s="155"/>
      <c r="DC37" s="155"/>
      <c r="DD37" s="155"/>
      <c r="DE37" s="155"/>
      <c r="DF37" s="155"/>
      <c r="DG37" s="155"/>
      <c r="DH37" s="155"/>
      <c r="DI37" s="155"/>
      <c r="DJ37" s="155"/>
      <c r="DK37" s="155"/>
      <c r="DL37" s="155"/>
      <c r="DM37" s="155"/>
      <c r="DN37" s="155"/>
      <c r="DO37" s="155"/>
      <c r="DP37" s="155"/>
      <c r="DQ37" s="155"/>
      <c r="DR37" s="155"/>
      <c r="DS37" s="155"/>
      <c r="DT37" s="155"/>
    </row>
    <row r="38" spans="1:124" x14ac:dyDescent="0.15">
      <c r="A38" s="47" t="str">
        <f>'Investor Assumptions'!$B$16&amp; " Equity"</f>
        <v>Elizabeth Equity</v>
      </c>
      <c r="B38" s="159">
        <f>Investor5_Share</f>
        <v>0.15</v>
      </c>
      <c r="C38" s="55">
        <f>'Investor Assumptions'!$D$16</f>
        <v>9637.5</v>
      </c>
      <c r="D38" s="55"/>
      <c r="E38" s="154">
        <f>Investor_Monthly!C38</f>
        <v>9637.5</v>
      </c>
      <c r="F38" s="155">
        <f>E38-E42</f>
        <v>9637.5</v>
      </c>
      <c r="G38" s="155">
        <f t="shared" ref="G38:BR38" si="61">F38-F42</f>
        <v>9637.5</v>
      </c>
      <c r="H38" s="155">
        <f t="shared" si="61"/>
        <v>9637.5</v>
      </c>
      <c r="I38" s="155">
        <f t="shared" si="61"/>
        <v>9637.5</v>
      </c>
      <c r="J38" s="155">
        <f t="shared" si="61"/>
        <v>9637.5</v>
      </c>
      <c r="K38" s="155">
        <f t="shared" si="61"/>
        <v>9637.5</v>
      </c>
      <c r="L38" s="155">
        <f t="shared" si="61"/>
        <v>9637.5</v>
      </c>
      <c r="M38" s="155">
        <f t="shared" si="61"/>
        <v>9637.5</v>
      </c>
      <c r="N38" s="155">
        <f t="shared" si="61"/>
        <v>9637.5</v>
      </c>
      <c r="O38" s="155">
        <f t="shared" si="61"/>
        <v>9637.5</v>
      </c>
      <c r="P38" s="155">
        <f t="shared" si="61"/>
        <v>9637.5</v>
      </c>
      <c r="Q38" s="155">
        <f t="shared" si="61"/>
        <v>9637.5</v>
      </c>
      <c r="R38" s="155">
        <f t="shared" si="61"/>
        <v>9637.5</v>
      </c>
      <c r="S38" s="155">
        <f t="shared" si="61"/>
        <v>9637.5</v>
      </c>
      <c r="T38" s="155">
        <f t="shared" si="61"/>
        <v>9637.5</v>
      </c>
      <c r="U38" s="155">
        <f t="shared" si="61"/>
        <v>9637.5</v>
      </c>
      <c r="V38" s="155">
        <f t="shared" si="61"/>
        <v>9637.5</v>
      </c>
      <c r="W38" s="155">
        <f t="shared" si="61"/>
        <v>9637.5</v>
      </c>
      <c r="X38" s="155">
        <f t="shared" si="61"/>
        <v>9637.5</v>
      </c>
      <c r="Y38" s="155">
        <f t="shared" si="61"/>
        <v>9637.5</v>
      </c>
      <c r="Z38" s="155">
        <f t="shared" si="61"/>
        <v>9620.549390077078</v>
      </c>
      <c r="AA38" s="155">
        <f t="shared" si="61"/>
        <v>9579.9086739826671</v>
      </c>
      <c r="AB38" s="155">
        <f t="shared" si="61"/>
        <v>9538.8615507273116</v>
      </c>
      <c r="AC38" s="155">
        <f t="shared" si="61"/>
        <v>9491.4769499894028</v>
      </c>
      <c r="AD38" s="155">
        <f t="shared" si="61"/>
        <v>9491.4769499894028</v>
      </c>
      <c r="AE38" s="155">
        <f t="shared" si="61"/>
        <v>9491.4769499894028</v>
      </c>
      <c r="AF38" s="155">
        <f t="shared" si="61"/>
        <v>9491.4769499894028</v>
      </c>
      <c r="AG38" s="155">
        <f t="shared" si="61"/>
        <v>9491.4769499894028</v>
      </c>
      <c r="AH38" s="155">
        <f t="shared" si="61"/>
        <v>9491.4769499894028</v>
      </c>
      <c r="AI38" s="155">
        <f t="shared" si="61"/>
        <v>9449.6056045128535</v>
      </c>
      <c r="AJ38" s="155">
        <f t="shared" si="61"/>
        <v>9401.3284443127995</v>
      </c>
      <c r="AK38" s="155">
        <f t="shared" si="61"/>
        <v>9352.5685125107448</v>
      </c>
      <c r="AL38" s="155">
        <f t="shared" si="61"/>
        <v>9303.3209813906687</v>
      </c>
      <c r="AM38" s="155">
        <f t="shared" si="61"/>
        <v>9253.5809749593936</v>
      </c>
      <c r="AN38" s="155">
        <f t="shared" si="61"/>
        <v>9203.3435684638043</v>
      </c>
      <c r="AO38" s="155">
        <f t="shared" si="61"/>
        <v>9146.4989714657604</v>
      </c>
      <c r="AP38" s="155">
        <f t="shared" si="61"/>
        <v>9146.4989714657604</v>
      </c>
      <c r="AQ38" s="155">
        <f t="shared" si="61"/>
        <v>9146.4989714657604</v>
      </c>
      <c r="AR38" s="155">
        <f t="shared" si="61"/>
        <v>9146.4989714657604</v>
      </c>
      <c r="AS38" s="155">
        <f t="shared" si="61"/>
        <v>9146.4989714657604</v>
      </c>
      <c r="AT38" s="155">
        <f t="shared" si="61"/>
        <v>9104.7130916208171</v>
      </c>
      <c r="AU38" s="155">
        <f t="shared" si="61"/>
        <v>9046.8821898543429</v>
      </c>
      <c r="AV38" s="155">
        <f t="shared" si="61"/>
        <v>8988.472979070204</v>
      </c>
      <c r="AW38" s="155">
        <f t="shared" si="61"/>
        <v>8929.4796761782236</v>
      </c>
      <c r="AX38" s="155">
        <f t="shared" si="61"/>
        <v>8869.8964402573238</v>
      </c>
      <c r="AY38" s="155">
        <f t="shared" si="61"/>
        <v>8809.7173719772145</v>
      </c>
      <c r="AZ38" s="155">
        <f t="shared" si="61"/>
        <v>8748.9365130143033</v>
      </c>
      <c r="BA38" s="155">
        <f t="shared" si="61"/>
        <v>8681.2598845311386</v>
      </c>
      <c r="BB38" s="155">
        <f t="shared" si="61"/>
        <v>8681.2598845311386</v>
      </c>
      <c r="BC38" s="155">
        <f t="shared" si="61"/>
        <v>8681.2598845311386</v>
      </c>
      <c r="BD38" s="155">
        <f t="shared" si="61"/>
        <v>8681.2598845311386</v>
      </c>
      <c r="BE38" s="155">
        <f t="shared" si="61"/>
        <v>8653.1256404543365</v>
      </c>
      <c r="BF38" s="155">
        <f t="shared" si="61"/>
        <v>8584.4909032455726</v>
      </c>
      <c r="BG38" s="155">
        <f t="shared" si="61"/>
        <v>8515.1698186647209</v>
      </c>
      <c r="BH38" s="155">
        <f t="shared" si="61"/>
        <v>8445.1555232380597</v>
      </c>
      <c r="BI38" s="155">
        <f t="shared" si="61"/>
        <v>8374.4410848571333</v>
      </c>
      <c r="BJ38" s="155">
        <f t="shared" si="61"/>
        <v>8303.0195020923966</v>
      </c>
      <c r="BK38" s="155">
        <f t="shared" si="61"/>
        <v>8230.8837035000124</v>
      </c>
      <c r="BL38" s="155">
        <f t="shared" si="61"/>
        <v>8158.0265469217047</v>
      </c>
      <c r="BM38" s="155">
        <f t="shared" si="61"/>
        <v>8077.9642190190707</v>
      </c>
      <c r="BN38" s="155">
        <f t="shared" si="61"/>
        <v>8077.9642190190707</v>
      </c>
      <c r="BO38" s="155">
        <f t="shared" si="61"/>
        <v>8077.9642190190707</v>
      </c>
      <c r="BP38" s="155">
        <f t="shared" si="61"/>
        <v>8077.9642190190707</v>
      </c>
      <c r="BQ38" s="155">
        <f t="shared" si="61"/>
        <v>7999.7917492876104</v>
      </c>
      <c r="BR38" s="155">
        <f t="shared" si="61"/>
        <v>7918.1470734086352</v>
      </c>
      <c r="BS38" s="155">
        <f>BR38-BR42</f>
        <v>7835.6859507708705</v>
      </c>
      <c r="BT38" s="155">
        <f>BS38-BS42</f>
        <v>7752.400216906728</v>
      </c>
      <c r="BU38" s="155">
        <f t="shared" ref="BU38:CI38" si="62">BT38-BT42</f>
        <v>7668.281625703944</v>
      </c>
      <c r="BV38" s="155">
        <f t="shared" si="62"/>
        <v>7583.3218485891321</v>
      </c>
      <c r="BW38" s="155">
        <f t="shared" si="62"/>
        <v>7497.512473703172</v>
      </c>
      <c r="BX38" s="155">
        <f t="shared" si="62"/>
        <v>7410.8450050683523</v>
      </c>
      <c r="BY38" s="155">
        <f t="shared" si="62"/>
        <v>7316.6399639958845</v>
      </c>
      <c r="BZ38" s="155">
        <f t="shared" si="62"/>
        <v>7316.6399639958845</v>
      </c>
      <c r="CA38" s="155">
        <f t="shared" si="62"/>
        <v>7316.6399639958845</v>
      </c>
      <c r="CB38" s="155">
        <f t="shared" si="62"/>
        <v>7276.4780245414895</v>
      </c>
      <c r="CC38" s="155">
        <f t="shared" si="62"/>
        <v>7180.9293136637525</v>
      </c>
      <c r="CD38" s="155">
        <f t="shared" si="62"/>
        <v>7084.4251156772389</v>
      </c>
      <c r="CE38" s="155">
        <f t="shared" si="62"/>
        <v>6986.9558757108598</v>
      </c>
      <c r="CF38" s="155">
        <f t="shared" si="62"/>
        <v>6888.5119433448172</v>
      </c>
      <c r="CG38" s="155">
        <f t="shared" si="62"/>
        <v>6789.0835716551137</v>
      </c>
      <c r="CH38" s="155">
        <f t="shared" si="62"/>
        <v>6688.6609162485129</v>
      </c>
      <c r="CI38" s="155">
        <f t="shared" si="62"/>
        <v>6587.234034287847</v>
      </c>
      <c r="CJ38" s="155">
        <f>CI38-CI42</f>
        <v>6484.7928835075736</v>
      </c>
      <c r="CK38" s="155"/>
      <c r="CL38" s="155"/>
      <c r="CM38" s="155"/>
      <c r="CN38" s="155"/>
      <c r="CO38" s="155"/>
      <c r="CP38" s="155"/>
      <c r="CQ38" s="155"/>
      <c r="CR38" s="155"/>
      <c r="CS38" s="155"/>
      <c r="CT38" s="155"/>
      <c r="CU38" s="155"/>
      <c r="CV38" s="155"/>
      <c r="CW38" s="155"/>
      <c r="CX38" s="155"/>
      <c r="CY38" s="155"/>
      <c r="CZ38" s="155"/>
      <c r="DA38" s="155"/>
      <c r="DB38" s="155"/>
      <c r="DC38" s="155"/>
      <c r="DD38" s="155"/>
      <c r="DE38" s="155"/>
      <c r="DF38" s="155"/>
      <c r="DG38" s="155"/>
      <c r="DH38" s="155"/>
      <c r="DI38" s="155"/>
      <c r="DJ38" s="155"/>
      <c r="DK38" s="155"/>
      <c r="DL38" s="155"/>
      <c r="DM38" s="155"/>
      <c r="DN38" s="155"/>
      <c r="DO38" s="155"/>
      <c r="DP38" s="155"/>
      <c r="DQ38" s="155"/>
      <c r="DR38" s="155"/>
      <c r="DS38" s="155"/>
      <c r="DT38" s="155"/>
    </row>
    <row r="39" spans="1:124" x14ac:dyDescent="0.15">
      <c r="A39" s="47" t="str">
        <f>'Investor Assumptions'!$B$16&amp; " Preferred Preferred Return"</f>
        <v>Elizabeth Preferred Preferred Return</v>
      </c>
      <c r="B39" s="160">
        <f>'Investor Assumptions'!$C$27</f>
        <v>0.12</v>
      </c>
      <c r="E39" s="154">
        <f t="shared" ref="E39:AJ39" si="63">$B$7/12*E38</f>
        <v>96.375</v>
      </c>
      <c r="F39" s="155">
        <f t="shared" si="63"/>
        <v>96.375</v>
      </c>
      <c r="G39" s="155">
        <f t="shared" si="63"/>
        <v>96.375</v>
      </c>
      <c r="H39" s="155">
        <f t="shared" si="63"/>
        <v>96.375</v>
      </c>
      <c r="I39" s="155">
        <f t="shared" si="63"/>
        <v>96.375</v>
      </c>
      <c r="J39" s="155">
        <f t="shared" si="63"/>
        <v>96.375</v>
      </c>
      <c r="K39" s="155">
        <f t="shared" si="63"/>
        <v>96.375</v>
      </c>
      <c r="L39" s="155">
        <f t="shared" si="63"/>
        <v>96.375</v>
      </c>
      <c r="M39" s="155">
        <f t="shared" si="63"/>
        <v>96.375</v>
      </c>
      <c r="N39" s="155">
        <f t="shared" si="63"/>
        <v>96.375</v>
      </c>
      <c r="O39" s="155">
        <f t="shared" si="63"/>
        <v>96.375</v>
      </c>
      <c r="P39" s="155">
        <f t="shared" si="63"/>
        <v>96.375</v>
      </c>
      <c r="Q39" s="155">
        <f t="shared" si="63"/>
        <v>96.375</v>
      </c>
      <c r="R39" s="155">
        <f t="shared" si="63"/>
        <v>96.375</v>
      </c>
      <c r="S39" s="155">
        <f t="shared" si="63"/>
        <v>96.375</v>
      </c>
      <c r="T39" s="155">
        <f t="shared" si="63"/>
        <v>96.375</v>
      </c>
      <c r="U39" s="155">
        <f t="shared" si="63"/>
        <v>96.375</v>
      </c>
      <c r="V39" s="155">
        <f t="shared" si="63"/>
        <v>96.375</v>
      </c>
      <c r="W39" s="155">
        <f t="shared" si="63"/>
        <v>96.375</v>
      </c>
      <c r="X39" s="155">
        <f t="shared" si="63"/>
        <v>96.375</v>
      </c>
      <c r="Y39" s="155">
        <f t="shared" si="63"/>
        <v>96.375</v>
      </c>
      <c r="Z39" s="155">
        <f t="shared" si="63"/>
        <v>96.205493900770776</v>
      </c>
      <c r="AA39" s="155">
        <f t="shared" si="63"/>
        <v>95.799086739826677</v>
      </c>
      <c r="AB39" s="155">
        <f t="shared" si="63"/>
        <v>95.388615507273116</v>
      </c>
      <c r="AC39" s="155">
        <f t="shared" si="63"/>
        <v>94.914769499894035</v>
      </c>
      <c r="AD39" s="155">
        <f t="shared" si="63"/>
        <v>94.914769499894035</v>
      </c>
      <c r="AE39" s="155">
        <f t="shared" si="63"/>
        <v>94.914769499894035</v>
      </c>
      <c r="AF39" s="155">
        <f t="shared" si="63"/>
        <v>94.914769499894035</v>
      </c>
      <c r="AG39" s="155">
        <f t="shared" si="63"/>
        <v>94.914769499894035</v>
      </c>
      <c r="AH39" s="155">
        <f t="shared" si="63"/>
        <v>94.914769499894035</v>
      </c>
      <c r="AI39" s="155">
        <f t="shared" si="63"/>
        <v>94.49605604512854</v>
      </c>
      <c r="AJ39" s="155">
        <f t="shared" si="63"/>
        <v>94.013284443128001</v>
      </c>
      <c r="AK39" s="155">
        <f t="shared" ref="AK39:BP39" si="64">$B$7/12*AK38</f>
        <v>93.525685125107444</v>
      </c>
      <c r="AL39" s="155">
        <f t="shared" si="64"/>
        <v>93.033209813906694</v>
      </c>
      <c r="AM39" s="155">
        <f t="shared" si="64"/>
        <v>92.535809749593938</v>
      </c>
      <c r="AN39" s="155">
        <f t="shared" si="64"/>
        <v>92.03343568463805</v>
      </c>
      <c r="AO39" s="155">
        <f t="shared" si="64"/>
        <v>91.464989714657605</v>
      </c>
      <c r="AP39" s="155">
        <f t="shared" si="64"/>
        <v>91.464989714657605</v>
      </c>
      <c r="AQ39" s="155">
        <f t="shared" si="64"/>
        <v>91.464989714657605</v>
      </c>
      <c r="AR39" s="155">
        <f t="shared" si="64"/>
        <v>91.464989714657605</v>
      </c>
      <c r="AS39" s="155">
        <f t="shared" si="64"/>
        <v>91.464989714657605</v>
      </c>
      <c r="AT39" s="155">
        <f t="shared" si="64"/>
        <v>91.047130916208175</v>
      </c>
      <c r="AU39" s="155">
        <f t="shared" si="64"/>
        <v>90.468821898543425</v>
      </c>
      <c r="AV39" s="155">
        <f t="shared" si="64"/>
        <v>89.884729790702039</v>
      </c>
      <c r="AW39" s="155">
        <f t="shared" si="64"/>
        <v>89.294796761782237</v>
      </c>
      <c r="AX39" s="155">
        <f t="shared" si="64"/>
        <v>88.698964402573239</v>
      </c>
      <c r="AY39" s="155">
        <f t="shared" si="64"/>
        <v>88.097173719772144</v>
      </c>
      <c r="AZ39" s="155">
        <f t="shared" si="64"/>
        <v>87.489365130143028</v>
      </c>
      <c r="BA39" s="155">
        <f t="shared" si="64"/>
        <v>86.812598845311385</v>
      </c>
      <c r="BB39" s="155">
        <f t="shared" si="64"/>
        <v>86.812598845311385</v>
      </c>
      <c r="BC39" s="155">
        <f t="shared" si="64"/>
        <v>86.812598845311385</v>
      </c>
      <c r="BD39" s="155">
        <f t="shared" si="64"/>
        <v>86.812598845311385</v>
      </c>
      <c r="BE39" s="155">
        <f t="shared" si="64"/>
        <v>86.53125640454337</v>
      </c>
      <c r="BF39" s="155">
        <f t="shared" si="64"/>
        <v>85.844909032455732</v>
      </c>
      <c r="BG39" s="155">
        <f t="shared" si="64"/>
        <v>85.151698186647209</v>
      </c>
      <c r="BH39" s="155">
        <f t="shared" si="64"/>
        <v>84.451555232380599</v>
      </c>
      <c r="BI39" s="155">
        <f t="shared" si="64"/>
        <v>83.744410848571334</v>
      </c>
      <c r="BJ39" s="155">
        <f t="shared" si="64"/>
        <v>83.030195020923969</v>
      </c>
      <c r="BK39" s="155">
        <f t="shared" si="64"/>
        <v>82.308837035000124</v>
      </c>
      <c r="BL39" s="155">
        <f t="shared" si="64"/>
        <v>81.580265469217053</v>
      </c>
      <c r="BM39" s="155">
        <f t="shared" si="64"/>
        <v>80.779642190190714</v>
      </c>
      <c r="BN39" s="155">
        <f t="shared" si="64"/>
        <v>80.779642190190714</v>
      </c>
      <c r="BO39" s="155">
        <f t="shared" si="64"/>
        <v>80.779642190190714</v>
      </c>
      <c r="BP39" s="155">
        <f t="shared" si="64"/>
        <v>80.779642190190714</v>
      </c>
      <c r="BQ39" s="155">
        <f t="shared" ref="BQ39:CJ39" si="65">$B$7/12*BQ38</f>
        <v>79.997917492876113</v>
      </c>
      <c r="BR39" s="155">
        <f t="shared" si="65"/>
        <v>79.181470734086346</v>
      </c>
      <c r="BS39" s="155">
        <f t="shared" si="65"/>
        <v>78.356859507708705</v>
      </c>
      <c r="BT39" s="155">
        <f t="shared" si="65"/>
        <v>77.524002169067288</v>
      </c>
      <c r="BU39" s="155">
        <f t="shared" si="65"/>
        <v>76.682816257039448</v>
      </c>
      <c r="BV39" s="155">
        <f t="shared" si="65"/>
        <v>75.833218485891322</v>
      </c>
      <c r="BW39" s="155">
        <f t="shared" si="65"/>
        <v>74.97512473703172</v>
      </c>
      <c r="BX39" s="155">
        <f t="shared" si="65"/>
        <v>74.10845005068353</v>
      </c>
      <c r="BY39" s="155">
        <f t="shared" si="65"/>
        <v>73.16639963995884</v>
      </c>
      <c r="BZ39" s="155">
        <f t="shared" si="65"/>
        <v>73.16639963995884</v>
      </c>
      <c r="CA39" s="155">
        <f t="shared" si="65"/>
        <v>73.16639963995884</v>
      </c>
      <c r="CB39" s="155">
        <f t="shared" si="65"/>
        <v>72.764780245414897</v>
      </c>
      <c r="CC39" s="155">
        <f t="shared" si="65"/>
        <v>71.809293136637521</v>
      </c>
      <c r="CD39" s="155">
        <f t="shared" si="65"/>
        <v>70.844251156772387</v>
      </c>
      <c r="CE39" s="155">
        <f t="shared" si="65"/>
        <v>69.869558757108607</v>
      </c>
      <c r="CF39" s="155">
        <f t="shared" si="65"/>
        <v>68.885119433448168</v>
      </c>
      <c r="CG39" s="155">
        <f t="shared" si="65"/>
        <v>67.890835716551138</v>
      </c>
      <c r="CH39" s="155">
        <f t="shared" si="65"/>
        <v>66.886609162485129</v>
      </c>
      <c r="CI39" s="155">
        <f t="shared" si="65"/>
        <v>65.872340342878474</v>
      </c>
      <c r="CJ39" s="155">
        <f t="shared" si="65"/>
        <v>64.847928835075734</v>
      </c>
      <c r="CK39" s="155"/>
      <c r="CL39" s="155"/>
      <c r="CM39" s="155"/>
      <c r="CN39" s="155"/>
      <c r="CO39" s="155"/>
      <c r="CP39" s="155"/>
      <c r="CQ39" s="155"/>
      <c r="CR39" s="155"/>
      <c r="CS39" s="155"/>
      <c r="CT39" s="155"/>
      <c r="CU39" s="155"/>
      <c r="CV39" s="155"/>
      <c r="CW39" s="155"/>
      <c r="CX39" s="155"/>
      <c r="CY39" s="155"/>
      <c r="CZ39" s="155"/>
      <c r="DA39" s="155"/>
      <c r="DB39" s="155"/>
      <c r="DC39" s="155"/>
      <c r="DD39" s="155"/>
      <c r="DE39" s="155"/>
      <c r="DF39" s="155"/>
      <c r="DG39" s="155"/>
      <c r="DH39" s="155"/>
      <c r="DI39" s="155"/>
      <c r="DJ39" s="155"/>
      <c r="DK39" s="155"/>
      <c r="DL39" s="155"/>
      <c r="DM39" s="155"/>
      <c r="DN39" s="155"/>
      <c r="DO39" s="155"/>
      <c r="DP39" s="155"/>
      <c r="DQ39" s="155"/>
      <c r="DR39" s="155"/>
      <c r="DS39" s="155"/>
      <c r="DT39" s="155"/>
    </row>
    <row r="40" spans="1:124" x14ac:dyDescent="0.15">
      <c r="A40" s="47" t="str">
        <f>'Investor Assumptions'!$B$16&amp; " Preferred Return Account"</f>
        <v>Elizabeth Preferred Return Account</v>
      </c>
      <c r="E40" s="154">
        <f>E39+C40-C41</f>
        <v>96.375</v>
      </c>
      <c r="F40" s="155">
        <f t="shared" ref="F40:AK40" si="66">F39+E40-E41</f>
        <v>192.75</v>
      </c>
      <c r="G40" s="155">
        <f t="shared" si="66"/>
        <v>289.125</v>
      </c>
      <c r="H40" s="155">
        <f t="shared" si="66"/>
        <v>385.5</v>
      </c>
      <c r="I40" s="155">
        <f t="shared" si="66"/>
        <v>481.875</v>
      </c>
      <c r="J40" s="155">
        <f t="shared" si="66"/>
        <v>447.15816500481742</v>
      </c>
      <c r="K40" s="155">
        <f t="shared" si="66"/>
        <v>412.44133000963484</v>
      </c>
      <c r="L40" s="155">
        <f t="shared" si="66"/>
        <v>377.72449501445226</v>
      </c>
      <c r="M40" s="155">
        <f t="shared" si="66"/>
        <v>343.00766001926968</v>
      </c>
      <c r="N40" s="155">
        <f t="shared" si="66"/>
        <v>308.2908250240871</v>
      </c>
      <c r="O40" s="155">
        <f t="shared" si="66"/>
        <v>273.57399002890452</v>
      </c>
      <c r="P40" s="155">
        <f t="shared" si="66"/>
        <v>238.85715503372191</v>
      </c>
      <c r="Q40" s="155">
        <f t="shared" si="66"/>
        <v>198.38594503853938</v>
      </c>
      <c r="R40" s="155">
        <f t="shared" si="66"/>
        <v>403.19407003853939</v>
      </c>
      <c r="S40" s="155">
        <f t="shared" si="66"/>
        <v>362.72286004335683</v>
      </c>
      <c r="T40" s="155">
        <f t="shared" si="66"/>
        <v>322.25165004817427</v>
      </c>
      <c r="U40" s="155">
        <f t="shared" si="66"/>
        <v>281.78044005299171</v>
      </c>
      <c r="V40" s="155">
        <f t="shared" si="66"/>
        <v>241.30923005780912</v>
      </c>
      <c r="W40" s="155">
        <f t="shared" si="66"/>
        <v>200.83802006262655</v>
      </c>
      <c r="X40" s="155">
        <f t="shared" si="66"/>
        <v>160.36681006744402</v>
      </c>
      <c r="Y40" s="155">
        <f t="shared" si="66"/>
        <v>119.89560007226143</v>
      </c>
      <c r="Z40" s="155">
        <f t="shared" si="66"/>
        <v>96.20549390077079</v>
      </c>
      <c r="AA40" s="155">
        <f t="shared" si="66"/>
        <v>95.799086739826663</v>
      </c>
      <c r="AB40" s="155">
        <f t="shared" si="66"/>
        <v>95.388615507273101</v>
      </c>
      <c r="AC40" s="155">
        <f t="shared" si="66"/>
        <v>94.914769499894049</v>
      </c>
      <c r="AD40" s="155">
        <f t="shared" si="66"/>
        <v>292.33565774978808</v>
      </c>
      <c r="AE40" s="155">
        <f t="shared" si="66"/>
        <v>244.47721100449948</v>
      </c>
      <c r="AF40" s="155">
        <f t="shared" si="66"/>
        <v>196.61876425921093</v>
      </c>
      <c r="AG40" s="155">
        <f t="shared" si="66"/>
        <v>148.76031751392233</v>
      </c>
      <c r="AH40" s="155">
        <f t="shared" si="66"/>
        <v>100.90187076863378</v>
      </c>
      <c r="AI40" s="155">
        <f t="shared" si="66"/>
        <v>94.49605604512854</v>
      </c>
      <c r="AJ40" s="155">
        <f t="shared" si="66"/>
        <v>94.013284443128015</v>
      </c>
      <c r="AK40" s="155">
        <f t="shared" si="66"/>
        <v>93.525685125107458</v>
      </c>
      <c r="AL40" s="155">
        <f t="shared" ref="AL40:BQ40" si="67">AL39+AK40-AK41</f>
        <v>93.033209813906694</v>
      </c>
      <c r="AM40" s="155">
        <f t="shared" si="67"/>
        <v>92.535809749593938</v>
      </c>
      <c r="AN40" s="155">
        <f t="shared" si="67"/>
        <v>92.03343568463805</v>
      </c>
      <c r="AO40" s="155">
        <f t="shared" si="67"/>
        <v>91.464989714657605</v>
      </c>
      <c r="AP40" s="155">
        <f t="shared" si="67"/>
        <v>279.33128174181519</v>
      </c>
      <c r="AQ40" s="155">
        <f t="shared" si="67"/>
        <v>221.91823877379019</v>
      </c>
      <c r="AR40" s="155">
        <f t="shared" si="67"/>
        <v>164.50519580576514</v>
      </c>
      <c r="AS40" s="155">
        <f t="shared" si="67"/>
        <v>107.09215283774012</v>
      </c>
      <c r="AT40" s="155">
        <f t="shared" si="67"/>
        <v>91.047130916208175</v>
      </c>
      <c r="AU40" s="155">
        <f t="shared" si="67"/>
        <v>90.46882189854341</v>
      </c>
      <c r="AV40" s="155">
        <f t="shared" si="67"/>
        <v>89.884729790702039</v>
      </c>
      <c r="AW40" s="155">
        <f t="shared" si="67"/>
        <v>89.294796761782237</v>
      </c>
      <c r="AX40" s="155">
        <f t="shared" si="67"/>
        <v>88.698964402573239</v>
      </c>
      <c r="AY40" s="155">
        <f t="shared" si="67"/>
        <v>88.097173719772144</v>
      </c>
      <c r="AZ40" s="155">
        <f t="shared" si="67"/>
        <v>87.489365130143028</v>
      </c>
      <c r="BA40" s="155">
        <f t="shared" si="67"/>
        <v>86.812598845311385</v>
      </c>
      <c r="BB40" s="155">
        <f t="shared" si="67"/>
        <v>263.7385390724977</v>
      </c>
      <c r="BC40" s="155">
        <f t="shared" si="67"/>
        <v>195.38514430450147</v>
      </c>
      <c r="BD40" s="155">
        <f t="shared" si="67"/>
        <v>127.03174953650515</v>
      </c>
      <c r="BE40" s="155">
        <f t="shared" si="67"/>
        <v>86.53125640454337</v>
      </c>
      <c r="BF40" s="155">
        <f t="shared" si="67"/>
        <v>85.844909032455718</v>
      </c>
      <c r="BG40" s="155">
        <f t="shared" si="67"/>
        <v>85.151698186647224</v>
      </c>
      <c r="BH40" s="155">
        <f t="shared" si="67"/>
        <v>84.451555232380599</v>
      </c>
      <c r="BI40" s="155">
        <f t="shared" si="67"/>
        <v>83.744410848571334</v>
      </c>
      <c r="BJ40" s="155">
        <f t="shared" si="67"/>
        <v>83.030195020923969</v>
      </c>
      <c r="BK40" s="155">
        <f t="shared" si="67"/>
        <v>82.308837035000124</v>
      </c>
      <c r="BL40" s="155">
        <f t="shared" si="67"/>
        <v>81.580265469217068</v>
      </c>
      <c r="BM40" s="155">
        <f t="shared" si="67"/>
        <v>80.779642190190714</v>
      </c>
      <c r="BN40" s="155">
        <f t="shared" si="67"/>
        <v>245.19602600371266</v>
      </c>
      <c r="BO40" s="155">
        <f t="shared" si="67"/>
        <v>164.333074822052</v>
      </c>
      <c r="BP40" s="155">
        <f t="shared" si="67"/>
        <v>83.470123640391336</v>
      </c>
      <c r="BQ40" s="155">
        <f t="shared" si="67"/>
        <v>79.997917492876098</v>
      </c>
      <c r="BR40" s="155">
        <f t="shared" ref="BR40:CJ40" si="68">BR39+BQ40-BQ41</f>
        <v>79.181470734086332</v>
      </c>
      <c r="BS40" s="155">
        <f t="shared" si="68"/>
        <v>78.35685950770872</v>
      </c>
      <c r="BT40" s="155">
        <f t="shared" si="68"/>
        <v>77.524002169067302</v>
      </c>
      <c r="BU40" s="155">
        <f t="shared" si="68"/>
        <v>76.682816257039434</v>
      </c>
      <c r="BV40" s="155">
        <f t="shared" si="68"/>
        <v>75.833218485891308</v>
      </c>
      <c r="BW40" s="155">
        <f t="shared" si="68"/>
        <v>74.975124737031734</v>
      </c>
      <c r="BX40" s="155">
        <f t="shared" si="68"/>
        <v>74.10845005068353</v>
      </c>
      <c r="BY40" s="155">
        <f t="shared" si="68"/>
        <v>73.166399639958854</v>
      </c>
      <c r="BZ40" s="155">
        <f t="shared" si="68"/>
        <v>223.29864315194885</v>
      </c>
      <c r="CA40" s="155">
        <f t="shared" si="68"/>
        <v>128.15155166875624</v>
      </c>
      <c r="CB40" s="155">
        <f t="shared" si="68"/>
        <v>72.764780245414897</v>
      </c>
      <c r="CC40" s="155">
        <f t="shared" si="68"/>
        <v>71.809293136637507</v>
      </c>
      <c r="CD40" s="155">
        <f t="shared" si="68"/>
        <v>70.844251156772373</v>
      </c>
      <c r="CE40" s="155">
        <f t="shared" si="68"/>
        <v>69.869558757108621</v>
      </c>
      <c r="CF40" s="155">
        <f t="shared" si="68"/>
        <v>68.885119433448153</v>
      </c>
      <c r="CG40" s="155">
        <f t="shared" si="68"/>
        <v>67.890835716551123</v>
      </c>
      <c r="CH40" s="155">
        <f t="shared" si="68"/>
        <v>66.886609162485115</v>
      </c>
      <c r="CI40" s="155">
        <f t="shared" si="68"/>
        <v>65.872340342878488</v>
      </c>
      <c r="CJ40" s="155">
        <f t="shared" si="68"/>
        <v>64.84792883507572</v>
      </c>
      <c r="CK40" s="155"/>
      <c r="CL40" s="155"/>
      <c r="CM40" s="155"/>
      <c r="CN40" s="155"/>
      <c r="CO40" s="155"/>
      <c r="CP40" s="155"/>
      <c r="CQ40" s="155"/>
      <c r="CR40" s="155"/>
      <c r="CS40" s="155"/>
      <c r="CT40" s="155"/>
      <c r="CU40" s="155"/>
      <c r="CV40" s="155"/>
      <c r="CW40" s="155"/>
      <c r="CX40" s="155"/>
      <c r="CY40" s="155"/>
      <c r="CZ40" s="155"/>
      <c r="DA40" s="155"/>
      <c r="DB40" s="155"/>
      <c r="DC40" s="155"/>
      <c r="DD40" s="155"/>
      <c r="DE40" s="155"/>
      <c r="DF40" s="155"/>
      <c r="DG40" s="155"/>
      <c r="DH40" s="155"/>
      <c r="DI40" s="155"/>
      <c r="DJ40" s="155"/>
      <c r="DK40" s="155"/>
      <c r="DL40" s="155"/>
      <c r="DM40" s="155"/>
      <c r="DN40" s="155"/>
      <c r="DO40" s="155"/>
      <c r="DP40" s="155"/>
      <c r="DQ40" s="155"/>
      <c r="DR40" s="155"/>
      <c r="DS40" s="155"/>
      <c r="DT40" s="155"/>
    </row>
    <row r="41" spans="1:124" x14ac:dyDescent="0.15">
      <c r="A41" s="47" t="str">
        <f>'Investor Assumptions'!$B$16&amp; " Preferred Return Paid"</f>
        <v>Elizabeth Preferred Return Paid</v>
      </c>
      <c r="E41" s="154">
        <f t="shared" ref="E41:AJ41" si="69">IF(SUM(E$8,E$16,E$24,E$32,E$40)&gt;0,MIN(E40,E40/SUM(E$8,E$16,E$24,E$32,E$40)*E$4),0)</f>
        <v>0</v>
      </c>
      <c r="F41" s="155">
        <f t="shared" si="69"/>
        <v>0</v>
      </c>
      <c r="G41" s="155">
        <f t="shared" si="69"/>
        <v>0</v>
      </c>
      <c r="H41" s="155">
        <f t="shared" si="69"/>
        <v>0</v>
      </c>
      <c r="I41" s="155">
        <f t="shared" si="69"/>
        <v>131.09183499518258</v>
      </c>
      <c r="J41" s="155">
        <f t="shared" si="69"/>
        <v>131.09183499518261</v>
      </c>
      <c r="K41" s="155">
        <f t="shared" si="69"/>
        <v>131.09183499518261</v>
      </c>
      <c r="L41" s="155">
        <f t="shared" si="69"/>
        <v>131.09183499518261</v>
      </c>
      <c r="M41" s="155">
        <f t="shared" si="69"/>
        <v>131.09183499518261</v>
      </c>
      <c r="N41" s="155">
        <f t="shared" si="69"/>
        <v>131.09183499518261</v>
      </c>
      <c r="O41" s="155">
        <f t="shared" si="69"/>
        <v>131.09183499518261</v>
      </c>
      <c r="P41" s="155">
        <f t="shared" si="69"/>
        <v>136.84620999518256</v>
      </c>
      <c r="Q41" s="155">
        <f t="shared" si="69"/>
        <v>-108.43312500000002</v>
      </c>
      <c r="R41" s="155">
        <f t="shared" si="69"/>
        <v>136.84620999518259</v>
      </c>
      <c r="S41" s="155">
        <f t="shared" si="69"/>
        <v>136.84620999518256</v>
      </c>
      <c r="T41" s="155">
        <f t="shared" si="69"/>
        <v>136.84620999518259</v>
      </c>
      <c r="U41" s="155">
        <f t="shared" si="69"/>
        <v>136.84620999518259</v>
      </c>
      <c r="V41" s="155">
        <f t="shared" si="69"/>
        <v>136.84620999518259</v>
      </c>
      <c r="W41" s="155">
        <f t="shared" si="69"/>
        <v>136.84620999518256</v>
      </c>
      <c r="X41" s="155">
        <f t="shared" si="69"/>
        <v>136.84620999518259</v>
      </c>
      <c r="Y41" s="155">
        <f t="shared" si="69"/>
        <v>119.89560007226143</v>
      </c>
      <c r="Z41" s="155">
        <f t="shared" si="69"/>
        <v>96.20549390077079</v>
      </c>
      <c r="AA41" s="155">
        <f t="shared" si="69"/>
        <v>95.799086739826663</v>
      </c>
      <c r="AB41" s="155">
        <f t="shared" si="69"/>
        <v>95.388615507273101</v>
      </c>
      <c r="AC41" s="155">
        <f t="shared" si="69"/>
        <v>-102.50611875</v>
      </c>
      <c r="AD41" s="155">
        <f t="shared" si="69"/>
        <v>142.77321624518262</v>
      </c>
      <c r="AE41" s="155">
        <f t="shared" si="69"/>
        <v>142.7732162451826</v>
      </c>
      <c r="AF41" s="155">
        <f t="shared" si="69"/>
        <v>142.77321624518262</v>
      </c>
      <c r="AG41" s="155">
        <f t="shared" si="69"/>
        <v>142.7732162451826</v>
      </c>
      <c r="AH41" s="155">
        <f t="shared" si="69"/>
        <v>100.90187076863378</v>
      </c>
      <c r="AI41" s="155">
        <f t="shared" si="69"/>
        <v>94.49605604512854</v>
      </c>
      <c r="AJ41" s="155">
        <f t="shared" si="69"/>
        <v>94.013284443128015</v>
      </c>
      <c r="AK41" s="155">
        <f t="shared" ref="AK41:BP41" si="70">IF(SUM(AK$8,AK$16,AK$24,AK$32,AK$40)&gt;0,MIN(AK40,AK40/SUM(AK$8,AK$16,AK$24,AK$32,AK$40)*AK$4),0)</f>
        <v>93.525685125107458</v>
      </c>
      <c r="AL41" s="155">
        <f t="shared" si="70"/>
        <v>93.033209813906694</v>
      </c>
      <c r="AM41" s="155">
        <f t="shared" si="70"/>
        <v>92.535809749593938</v>
      </c>
      <c r="AN41" s="155">
        <f t="shared" si="70"/>
        <v>92.03343568463805</v>
      </c>
      <c r="AO41" s="155">
        <f t="shared" si="70"/>
        <v>-96.401302312499979</v>
      </c>
      <c r="AP41" s="155">
        <f t="shared" si="70"/>
        <v>148.87803268268263</v>
      </c>
      <c r="AQ41" s="155">
        <f t="shared" si="70"/>
        <v>148.87803268268266</v>
      </c>
      <c r="AR41" s="155">
        <f t="shared" si="70"/>
        <v>148.87803268268263</v>
      </c>
      <c r="AS41" s="155">
        <f t="shared" si="70"/>
        <v>107.09215283774012</v>
      </c>
      <c r="AT41" s="155">
        <f t="shared" si="70"/>
        <v>91.047130916208175</v>
      </c>
      <c r="AU41" s="155">
        <f t="shared" si="70"/>
        <v>90.46882189854341</v>
      </c>
      <c r="AV41" s="155">
        <f t="shared" si="70"/>
        <v>89.884729790702039</v>
      </c>
      <c r="AW41" s="155">
        <f t="shared" si="70"/>
        <v>89.294796761782237</v>
      </c>
      <c r="AX41" s="155">
        <f t="shared" si="70"/>
        <v>88.698964402573239</v>
      </c>
      <c r="AY41" s="155">
        <f t="shared" si="70"/>
        <v>88.097173719772144</v>
      </c>
      <c r="AZ41" s="155">
        <f t="shared" si="70"/>
        <v>87.489365130143028</v>
      </c>
      <c r="BA41" s="155">
        <f t="shared" si="70"/>
        <v>-90.11334138187496</v>
      </c>
      <c r="BB41" s="155">
        <f t="shared" si="70"/>
        <v>155.16599361330765</v>
      </c>
      <c r="BC41" s="155">
        <f t="shared" si="70"/>
        <v>155.16599361330768</v>
      </c>
      <c r="BD41" s="155">
        <f t="shared" si="70"/>
        <v>127.03174953650515</v>
      </c>
      <c r="BE41" s="155">
        <f t="shared" si="70"/>
        <v>86.53125640454337</v>
      </c>
      <c r="BF41" s="155">
        <f t="shared" si="70"/>
        <v>85.844909032455718</v>
      </c>
      <c r="BG41" s="155">
        <f t="shared" si="70"/>
        <v>85.151698186647224</v>
      </c>
      <c r="BH41" s="155">
        <f t="shared" si="70"/>
        <v>84.451555232380599</v>
      </c>
      <c r="BI41" s="155">
        <f t="shared" si="70"/>
        <v>83.744410848571334</v>
      </c>
      <c r="BJ41" s="155">
        <f t="shared" si="70"/>
        <v>83.030195020923969</v>
      </c>
      <c r="BK41" s="155">
        <f t="shared" si="70"/>
        <v>82.308837035000124</v>
      </c>
      <c r="BL41" s="155">
        <f t="shared" si="70"/>
        <v>81.580265469217068</v>
      </c>
      <c r="BM41" s="155">
        <f t="shared" si="70"/>
        <v>-83.636741623331233</v>
      </c>
      <c r="BN41" s="155">
        <f t="shared" si="70"/>
        <v>161.6425933718514</v>
      </c>
      <c r="BO41" s="155">
        <f t="shared" si="70"/>
        <v>161.64259337185138</v>
      </c>
      <c r="BP41" s="155">
        <f t="shared" si="70"/>
        <v>83.470123640391336</v>
      </c>
      <c r="BQ41" s="155">
        <f t="shared" ref="BQ41:CJ41" si="71">IF(SUM(BQ$8,BQ$16,BQ$24,BQ$32,BQ$40)&gt;0,MIN(BQ40,BQ40/SUM(BQ$8,BQ$16,BQ$24,BQ$32,BQ$40)*BQ$4),0)</f>
        <v>79.997917492876098</v>
      </c>
      <c r="BR41" s="155">
        <f t="shared" si="71"/>
        <v>79.181470734086332</v>
      </c>
      <c r="BS41" s="155">
        <f t="shared" si="71"/>
        <v>78.35685950770872</v>
      </c>
      <c r="BT41" s="155">
        <f t="shared" si="71"/>
        <v>77.524002169067302</v>
      </c>
      <c r="BU41" s="155">
        <f t="shared" si="71"/>
        <v>76.682816257039434</v>
      </c>
      <c r="BV41" s="155">
        <f t="shared" si="71"/>
        <v>75.833218485891308</v>
      </c>
      <c r="BW41" s="155">
        <f t="shared" si="71"/>
        <v>74.975124737031734</v>
      </c>
      <c r="BX41" s="155">
        <f t="shared" si="71"/>
        <v>74.10845005068353</v>
      </c>
      <c r="BY41" s="155">
        <f t="shared" si="71"/>
        <v>-76.965843872031144</v>
      </c>
      <c r="BZ41" s="155">
        <f t="shared" si="71"/>
        <v>168.31349112315146</v>
      </c>
      <c r="CA41" s="155">
        <f t="shared" si="71"/>
        <v>128.15155166875624</v>
      </c>
      <c r="CB41" s="155">
        <f t="shared" si="71"/>
        <v>72.764780245414897</v>
      </c>
      <c r="CC41" s="155">
        <f t="shared" si="71"/>
        <v>71.809293136637507</v>
      </c>
      <c r="CD41" s="155">
        <f t="shared" si="71"/>
        <v>70.844251156772373</v>
      </c>
      <c r="CE41" s="155">
        <f t="shared" si="71"/>
        <v>69.869558757108621</v>
      </c>
      <c r="CF41" s="155">
        <f t="shared" si="71"/>
        <v>68.885119433448153</v>
      </c>
      <c r="CG41" s="155">
        <f t="shared" si="71"/>
        <v>67.890835716551123</v>
      </c>
      <c r="CH41" s="155">
        <f t="shared" si="71"/>
        <v>66.886609162485115</v>
      </c>
      <c r="CI41" s="155">
        <f t="shared" si="71"/>
        <v>65.872340342878488</v>
      </c>
      <c r="CJ41" s="155">
        <f t="shared" si="71"/>
        <v>64.84792883507572</v>
      </c>
      <c r="CK41" s="155"/>
      <c r="CL41" s="155"/>
      <c r="CM41" s="155"/>
      <c r="CN41" s="155"/>
      <c r="CO41" s="155"/>
      <c r="CP41" s="155"/>
      <c r="CQ41" s="155"/>
      <c r="CR41" s="155"/>
      <c r="CS41" s="155"/>
      <c r="CT41" s="155"/>
      <c r="CU41" s="155"/>
      <c r="CV41" s="155"/>
      <c r="CW41" s="155"/>
      <c r="CX41" s="155"/>
      <c r="CY41" s="155"/>
      <c r="CZ41" s="155"/>
      <c r="DA41" s="155"/>
      <c r="DB41" s="155"/>
      <c r="DC41" s="155"/>
      <c r="DD41" s="155"/>
      <c r="DE41" s="155"/>
      <c r="DF41" s="155"/>
      <c r="DG41" s="155"/>
      <c r="DH41" s="155"/>
      <c r="DI41" s="155"/>
      <c r="DJ41" s="155"/>
      <c r="DK41" s="155"/>
      <c r="DL41" s="155"/>
      <c r="DM41" s="155"/>
      <c r="DN41" s="155"/>
      <c r="DO41" s="155"/>
      <c r="DP41" s="155"/>
      <c r="DQ41" s="155"/>
      <c r="DR41" s="155"/>
      <c r="DS41" s="155"/>
      <c r="DT41" s="155"/>
    </row>
    <row r="42" spans="1:124" x14ac:dyDescent="0.15">
      <c r="A42" s="47" t="str">
        <f>'Investor Assumptions'!$B$16&amp; " Equity Repaid"</f>
        <v>Elizabeth Equity Repaid</v>
      </c>
      <c r="E42" s="154">
        <f>IF(SUM(E$6,E$14,E$22,E$30,E$38)&gt;0,MIN(E38,E38/SUM(E$6,E$14,E$22,E$30,E$38)*(E$4-SUM(E$9,E$17,E$25,E$33,E$41))),0)</f>
        <v>0</v>
      </c>
      <c r="F42" s="155">
        <f t="shared" ref="F42:BQ42" si="72">IF(SUM(F$6,F$14,F$22,F$30,F$38)&gt;0,MIN(F38,F38/SUM(F$6,F$14,F$22,F$30,F$38)*(F$4-SUM(F$9,F$17,F$25,F$33,F$41))),0)</f>
        <v>0</v>
      </c>
      <c r="G42" s="155">
        <f t="shared" si="72"/>
        <v>0</v>
      </c>
      <c r="H42" s="155">
        <f t="shared" si="72"/>
        <v>0</v>
      </c>
      <c r="I42" s="155">
        <f t="shared" si="72"/>
        <v>1.7053025658242404E-14</v>
      </c>
      <c r="J42" s="155">
        <f t="shared" si="72"/>
        <v>0</v>
      </c>
      <c r="K42" s="155">
        <f t="shared" si="72"/>
        <v>-1.7053025658242404E-14</v>
      </c>
      <c r="L42" s="155">
        <f t="shared" si="72"/>
        <v>0</v>
      </c>
      <c r="M42" s="155">
        <f t="shared" si="72"/>
        <v>0</v>
      </c>
      <c r="N42" s="155">
        <f t="shared" si="72"/>
        <v>0</v>
      </c>
      <c r="O42" s="155">
        <f t="shared" si="72"/>
        <v>0</v>
      </c>
      <c r="P42" s="155">
        <f t="shared" si="72"/>
        <v>1.7053025658242404E-14</v>
      </c>
      <c r="Q42" s="155">
        <f t="shared" si="72"/>
        <v>0</v>
      </c>
      <c r="R42" s="155">
        <f t="shared" si="72"/>
        <v>1.7053025658242404E-14</v>
      </c>
      <c r="S42" s="155">
        <f t="shared" si="72"/>
        <v>1.7053025658242404E-14</v>
      </c>
      <c r="T42" s="155">
        <f t="shared" si="72"/>
        <v>1.7053025658242404E-14</v>
      </c>
      <c r="U42" s="155">
        <f t="shared" si="72"/>
        <v>3.4106051316484808E-14</v>
      </c>
      <c r="V42" s="155">
        <f t="shared" si="72"/>
        <v>1.7053025658242404E-14</v>
      </c>
      <c r="W42" s="155">
        <f t="shared" si="72"/>
        <v>1.7053025658242404E-14</v>
      </c>
      <c r="X42" s="155">
        <f t="shared" si="72"/>
        <v>3.4106051316484808E-14</v>
      </c>
      <c r="Y42" s="155">
        <f t="shared" si="72"/>
        <v>16.950609922921171</v>
      </c>
      <c r="Z42" s="155">
        <f t="shared" si="72"/>
        <v>40.640716094411793</v>
      </c>
      <c r="AA42" s="155">
        <f t="shared" si="72"/>
        <v>41.047123255355935</v>
      </c>
      <c r="AB42" s="155">
        <f t="shared" si="72"/>
        <v>47.384600737909473</v>
      </c>
      <c r="AC42" s="155">
        <f t="shared" si="72"/>
        <v>0</v>
      </c>
      <c r="AD42" s="155">
        <f t="shared" si="72"/>
        <v>-3.4106051316484808E-14</v>
      </c>
      <c r="AE42" s="155">
        <f t="shared" si="72"/>
        <v>1.7053025658242404E-14</v>
      </c>
      <c r="AF42" s="155">
        <f t="shared" si="72"/>
        <v>-3.4106051316484808E-14</v>
      </c>
      <c r="AG42" s="155">
        <f t="shared" si="72"/>
        <v>0</v>
      </c>
      <c r="AH42" s="155">
        <f t="shared" si="72"/>
        <v>41.871345476548811</v>
      </c>
      <c r="AI42" s="155">
        <f t="shared" si="72"/>
        <v>48.277160200054077</v>
      </c>
      <c r="AJ42" s="155">
        <f t="shared" si="72"/>
        <v>48.759931802054574</v>
      </c>
      <c r="AK42" s="155">
        <f t="shared" si="72"/>
        <v>49.247531120075131</v>
      </c>
      <c r="AL42" s="155">
        <f t="shared" si="72"/>
        <v>49.740006431275901</v>
      </c>
      <c r="AM42" s="155">
        <f t="shared" si="72"/>
        <v>50.237406495588672</v>
      </c>
      <c r="AN42" s="155">
        <f t="shared" si="72"/>
        <v>56.844596998044587</v>
      </c>
      <c r="AO42" s="155">
        <f t="shared" si="72"/>
        <v>1.7053025658242407E-14</v>
      </c>
      <c r="AP42" s="155">
        <f t="shared" si="72"/>
        <v>3.4106051316484814E-14</v>
      </c>
      <c r="AQ42" s="155">
        <f t="shared" si="72"/>
        <v>-3.4106051316484814E-14</v>
      </c>
      <c r="AR42" s="155">
        <f t="shared" si="72"/>
        <v>1.7053025658242407E-14</v>
      </c>
      <c r="AS42" s="155">
        <f t="shared" si="72"/>
        <v>41.785879844942528</v>
      </c>
      <c r="AT42" s="155">
        <f t="shared" si="72"/>
        <v>57.830901766474454</v>
      </c>
      <c r="AU42" s="155">
        <f t="shared" si="72"/>
        <v>58.409210784139177</v>
      </c>
      <c r="AV42" s="155">
        <f t="shared" si="72"/>
        <v>58.993302891980591</v>
      </c>
      <c r="AW42" s="155">
        <f t="shared" si="72"/>
        <v>59.583235920900393</v>
      </c>
      <c r="AX42" s="155">
        <f t="shared" si="72"/>
        <v>60.179068280109405</v>
      </c>
      <c r="AY42" s="155">
        <f t="shared" si="72"/>
        <v>60.7808589629105</v>
      </c>
      <c r="AZ42" s="155">
        <f t="shared" si="72"/>
        <v>67.676628483164635</v>
      </c>
      <c r="BA42" s="155">
        <f t="shared" si="72"/>
        <v>1.7053025658242407E-14</v>
      </c>
      <c r="BB42" s="155">
        <f t="shared" si="72"/>
        <v>3.4106051316484814E-14</v>
      </c>
      <c r="BC42" s="155">
        <f t="shared" si="72"/>
        <v>0</v>
      </c>
      <c r="BD42" s="155">
        <f t="shared" si="72"/>
        <v>28.134244076802524</v>
      </c>
      <c r="BE42" s="155">
        <f t="shared" si="72"/>
        <v>68.634737208764307</v>
      </c>
      <c r="BF42" s="155">
        <f t="shared" si="72"/>
        <v>69.321084580851945</v>
      </c>
      <c r="BG42" s="155">
        <f t="shared" si="72"/>
        <v>70.014295426660453</v>
      </c>
      <c r="BH42" s="155">
        <f t="shared" si="72"/>
        <v>70.714438380927064</v>
      </c>
      <c r="BI42" s="155">
        <f t="shared" si="72"/>
        <v>71.421582764736328</v>
      </c>
      <c r="BJ42" s="155">
        <f t="shared" si="72"/>
        <v>72.135798592383694</v>
      </c>
      <c r="BK42" s="155">
        <f t="shared" si="72"/>
        <v>72.857156578307553</v>
      </c>
      <c r="BL42" s="155">
        <f t="shared" si="72"/>
        <v>80.062327902634308</v>
      </c>
      <c r="BM42" s="155">
        <f t="shared" si="72"/>
        <v>0</v>
      </c>
      <c r="BN42" s="155">
        <f t="shared" si="72"/>
        <v>0</v>
      </c>
      <c r="BO42" s="155">
        <f t="shared" si="72"/>
        <v>0</v>
      </c>
      <c r="BP42" s="155">
        <f t="shared" si="72"/>
        <v>78.172469731460055</v>
      </c>
      <c r="BQ42" s="155">
        <f t="shared" si="72"/>
        <v>81.644675878975292</v>
      </c>
      <c r="BR42" s="155">
        <f>IF(SUM(BR$6,BR$14,BR$22,BR$30,BR$38)&gt;0,MIN(BR38,BR38/SUM(BR$6,BR$14,BR$22,BR$30,BR$38)*(BR$4-SUM(BR$9,BR$17,BR$25,BR$33,BR$41))),0)</f>
        <v>82.46112263776503</v>
      </c>
      <c r="BS42" s="155">
        <f>IF(SUM(BS$6,BS$14,BS$22,BS$30,BS$38)&gt;0,MIN(BS38,BS38/SUM(BS$6,BS$14,BS$22,BS$30,BS$38)*(BS$4-SUM(BS$9,BS$17,BS$25,BS$33,BS$41))),0)</f>
        <v>83.285733864142657</v>
      </c>
      <c r="BT42" s="155">
        <f>IF(SUM(BT$6,BT$14,BT$22,BT$30,BT$38)&gt;0,MIN(BT38,BT38/SUM(BT$6,BT$14,BT$22,BT$30,BT$38)*(BT$4-SUM(BT$9,BT$17,BT$25,BT$33,BT$41))),0)</f>
        <v>84.118591202784089</v>
      </c>
      <c r="BU42" s="155">
        <f t="shared" ref="BU42:CI42" si="73">IF(SUM(BU$6,BU$14,BU$22,BU$30,BU$38)&gt;0,MIN(BU38,BU38/SUM(BU$6,BU$14,BU$22,BU$30,BU$38)*(BU$4-SUM(BU$9,BU$17,BU$25,BU$33,BU$41))),0)</f>
        <v>84.959777114811914</v>
      </c>
      <c r="BV42" s="155">
        <f t="shared" si="73"/>
        <v>85.809374885960068</v>
      </c>
      <c r="BW42" s="155">
        <f t="shared" si="73"/>
        <v>86.667468634819656</v>
      </c>
      <c r="BX42" s="155">
        <f t="shared" si="73"/>
        <v>94.205041072467949</v>
      </c>
      <c r="BY42" s="155">
        <f t="shared" si="73"/>
        <v>0</v>
      </c>
      <c r="BZ42" s="155">
        <f t="shared" si="73"/>
        <v>0</v>
      </c>
      <c r="CA42" s="155">
        <f t="shared" si="73"/>
        <v>40.161939454395238</v>
      </c>
      <c r="CB42" s="155">
        <f t="shared" si="73"/>
        <v>95.54871087773661</v>
      </c>
      <c r="CC42" s="155">
        <f t="shared" si="73"/>
        <v>96.504197986513987</v>
      </c>
      <c r="CD42" s="155">
        <f t="shared" si="73"/>
        <v>97.469239966379121</v>
      </c>
      <c r="CE42" s="155">
        <f t="shared" si="73"/>
        <v>98.443932366042844</v>
      </c>
      <c r="CF42" s="155">
        <f t="shared" si="73"/>
        <v>99.428371689703312</v>
      </c>
      <c r="CG42" s="155">
        <f t="shared" si="73"/>
        <v>100.42265540660037</v>
      </c>
      <c r="CH42" s="155">
        <f t="shared" si="73"/>
        <v>101.42688196066636</v>
      </c>
      <c r="CI42" s="155">
        <f t="shared" si="73"/>
        <v>102.44115078027301</v>
      </c>
      <c r="CJ42" s="155">
        <f>IF(SUM(CJ$6,CJ$14,CJ$22,CJ$30,CJ$38)&gt;0,MIN(CJ38,CJ38/SUM(CJ$6,CJ$14,CJ$22,CJ$30,CJ$38)*(CJ$4-SUM(CJ$9,CJ$17,CJ$25,CJ$33,CJ$41))),0)</f>
        <v>6484.7928835075736</v>
      </c>
      <c r="CK42" s="155"/>
      <c r="CL42" s="155"/>
      <c r="CM42" s="155"/>
      <c r="CN42" s="155"/>
      <c r="CO42" s="155"/>
      <c r="CP42" s="155"/>
      <c r="CQ42" s="155"/>
      <c r="CR42" s="155"/>
      <c r="CS42" s="155"/>
      <c r="CT42" s="155"/>
      <c r="CU42" s="155"/>
      <c r="CV42" s="155"/>
      <c r="CW42" s="155"/>
      <c r="CX42" s="155"/>
      <c r="CY42" s="155"/>
      <c r="CZ42" s="155"/>
      <c r="DA42" s="155"/>
      <c r="DB42" s="155"/>
      <c r="DC42" s="155"/>
      <c r="DD42" s="155"/>
      <c r="DE42" s="155"/>
      <c r="DF42" s="155"/>
      <c r="DG42" s="155"/>
      <c r="DH42" s="155"/>
      <c r="DI42" s="155"/>
      <c r="DJ42" s="155"/>
      <c r="DK42" s="155"/>
      <c r="DL42" s="155"/>
      <c r="DM42" s="155"/>
      <c r="DN42" s="155"/>
      <c r="DO42" s="155"/>
      <c r="DP42" s="155"/>
      <c r="DQ42" s="155"/>
      <c r="DR42" s="155"/>
      <c r="DS42" s="155"/>
      <c r="DT42" s="155"/>
    </row>
    <row r="43" spans="1:124" x14ac:dyDescent="0.15">
      <c r="A43" s="47" t="s">
        <v>136</v>
      </c>
      <c r="E43" s="154">
        <f>E41+E42</f>
        <v>0</v>
      </c>
      <c r="F43" s="155">
        <f t="shared" ref="F43:AK43" si="74">E43+F42+F41</f>
        <v>0</v>
      </c>
      <c r="G43" s="155">
        <f t="shared" si="74"/>
        <v>0</v>
      </c>
      <c r="H43" s="155">
        <f t="shared" si="74"/>
        <v>0</v>
      </c>
      <c r="I43" s="155">
        <f t="shared" si="74"/>
        <v>131.09183499518261</v>
      </c>
      <c r="J43" s="155">
        <f t="shared" si="74"/>
        <v>262.18366999036522</v>
      </c>
      <c r="K43" s="155">
        <f t="shared" si="74"/>
        <v>393.27550498554785</v>
      </c>
      <c r="L43" s="155">
        <f t="shared" si="74"/>
        <v>524.36733998073043</v>
      </c>
      <c r="M43" s="155">
        <f t="shared" si="74"/>
        <v>655.45917497591302</v>
      </c>
      <c r="N43" s="155">
        <f t="shared" si="74"/>
        <v>786.5510099710956</v>
      </c>
      <c r="O43" s="155">
        <f t="shared" si="74"/>
        <v>917.64284496627818</v>
      </c>
      <c r="P43" s="155">
        <f t="shared" si="74"/>
        <v>1054.4890549614606</v>
      </c>
      <c r="Q43" s="155">
        <f t="shared" si="74"/>
        <v>946.05592996146061</v>
      </c>
      <c r="R43" s="155">
        <f t="shared" si="74"/>
        <v>1082.9021399566432</v>
      </c>
      <c r="S43" s="155">
        <f t="shared" si="74"/>
        <v>1219.7483499518257</v>
      </c>
      <c r="T43" s="155">
        <f t="shared" si="74"/>
        <v>1356.5945599470083</v>
      </c>
      <c r="U43" s="155">
        <f t="shared" si="74"/>
        <v>1493.4407699421909</v>
      </c>
      <c r="V43" s="155">
        <f t="shared" si="74"/>
        <v>1630.2869799373734</v>
      </c>
      <c r="W43" s="155">
        <f t="shared" si="74"/>
        <v>1767.133189932556</v>
      </c>
      <c r="X43" s="155">
        <f t="shared" si="74"/>
        <v>1903.9793999277385</v>
      </c>
      <c r="Y43" s="155">
        <f t="shared" si="74"/>
        <v>2040.8256099229211</v>
      </c>
      <c r="Z43" s="155">
        <f t="shared" si="74"/>
        <v>2177.6718199181037</v>
      </c>
      <c r="AA43" s="155">
        <f t="shared" si="74"/>
        <v>2314.5180299132862</v>
      </c>
      <c r="AB43" s="155">
        <f t="shared" si="74"/>
        <v>2457.2912461584688</v>
      </c>
      <c r="AC43" s="155">
        <f t="shared" si="74"/>
        <v>2354.7851274084687</v>
      </c>
      <c r="AD43" s="155">
        <f t="shared" si="74"/>
        <v>2497.5583436536513</v>
      </c>
      <c r="AE43" s="155">
        <f t="shared" si="74"/>
        <v>2640.3315598988338</v>
      </c>
      <c r="AF43" s="155">
        <f t="shared" si="74"/>
        <v>2783.1047761440163</v>
      </c>
      <c r="AG43" s="155">
        <f t="shared" si="74"/>
        <v>2925.8779923891989</v>
      </c>
      <c r="AH43" s="155">
        <f t="shared" si="74"/>
        <v>3068.6512086343814</v>
      </c>
      <c r="AI43" s="155">
        <f t="shared" si="74"/>
        <v>3211.424424879564</v>
      </c>
      <c r="AJ43" s="155">
        <f t="shared" si="74"/>
        <v>3354.197641124747</v>
      </c>
      <c r="AK43" s="155">
        <f t="shared" si="74"/>
        <v>3496.9708573699295</v>
      </c>
      <c r="AL43" s="155">
        <f t="shared" ref="AL43:BQ43" si="75">AK43+AL42+AL41</f>
        <v>3639.744073615112</v>
      </c>
      <c r="AM43" s="155">
        <f t="shared" si="75"/>
        <v>3782.517289860295</v>
      </c>
      <c r="AN43" s="155">
        <f t="shared" si="75"/>
        <v>3931.3953225429773</v>
      </c>
      <c r="AO43" s="155">
        <f t="shared" si="75"/>
        <v>3834.9940202304774</v>
      </c>
      <c r="AP43" s="155">
        <f t="shared" si="75"/>
        <v>3983.8720529131601</v>
      </c>
      <c r="AQ43" s="155">
        <f t="shared" si="75"/>
        <v>4132.7500855958424</v>
      </c>
      <c r="AR43" s="155">
        <f t="shared" si="75"/>
        <v>4281.6281182785251</v>
      </c>
      <c r="AS43" s="155">
        <f t="shared" si="75"/>
        <v>4430.5061509612078</v>
      </c>
      <c r="AT43" s="155">
        <f t="shared" si="75"/>
        <v>4579.3841836438905</v>
      </c>
      <c r="AU43" s="155">
        <f t="shared" si="75"/>
        <v>4728.2622163265733</v>
      </c>
      <c r="AV43" s="155">
        <f t="shared" si="75"/>
        <v>4877.140249009256</v>
      </c>
      <c r="AW43" s="155">
        <f t="shared" si="75"/>
        <v>5026.0182816919387</v>
      </c>
      <c r="AX43" s="155">
        <f t="shared" si="75"/>
        <v>5174.8963143746214</v>
      </c>
      <c r="AY43" s="155">
        <f t="shared" si="75"/>
        <v>5323.7743470573041</v>
      </c>
      <c r="AZ43" s="155">
        <f t="shared" si="75"/>
        <v>5478.9403406706115</v>
      </c>
      <c r="BA43" s="155">
        <f t="shared" si="75"/>
        <v>5388.8269992887363</v>
      </c>
      <c r="BB43" s="155">
        <f t="shared" si="75"/>
        <v>5543.9929929020436</v>
      </c>
      <c r="BC43" s="155">
        <f t="shared" si="75"/>
        <v>5699.158986515351</v>
      </c>
      <c r="BD43" s="155">
        <f t="shared" si="75"/>
        <v>5854.3249801286584</v>
      </c>
      <c r="BE43" s="155">
        <f t="shared" si="75"/>
        <v>6009.4909737419657</v>
      </c>
      <c r="BF43" s="155">
        <f t="shared" si="75"/>
        <v>6164.6569673552731</v>
      </c>
      <c r="BG43" s="155">
        <f t="shared" si="75"/>
        <v>6319.8229609685804</v>
      </c>
      <c r="BH43" s="155">
        <f t="shared" si="75"/>
        <v>6474.9889545818887</v>
      </c>
      <c r="BI43" s="155">
        <f t="shared" si="75"/>
        <v>6630.154948195197</v>
      </c>
      <c r="BJ43" s="155">
        <f t="shared" si="75"/>
        <v>6785.3209418085044</v>
      </c>
      <c r="BK43" s="155">
        <f t="shared" si="75"/>
        <v>6940.4869354218117</v>
      </c>
      <c r="BL43" s="155">
        <f t="shared" si="75"/>
        <v>7102.1295287936628</v>
      </c>
      <c r="BM43" s="155">
        <f t="shared" si="75"/>
        <v>7018.4927871703312</v>
      </c>
      <c r="BN43" s="155">
        <f t="shared" si="75"/>
        <v>7180.1353805421822</v>
      </c>
      <c r="BO43" s="155">
        <f t="shared" si="75"/>
        <v>7341.7779739140333</v>
      </c>
      <c r="BP43" s="155">
        <f t="shared" si="75"/>
        <v>7503.4205672858852</v>
      </c>
      <c r="BQ43" s="155">
        <f t="shared" si="75"/>
        <v>7665.0631606577363</v>
      </c>
      <c r="BR43" s="155">
        <f t="shared" ref="BR43:CJ43" si="76">BQ43+BR42+BR41</f>
        <v>7826.7057540295873</v>
      </c>
      <c r="BS43" s="155">
        <f t="shared" si="76"/>
        <v>7988.3483474014383</v>
      </c>
      <c r="BT43" s="155">
        <f t="shared" si="76"/>
        <v>8149.9909407732894</v>
      </c>
      <c r="BU43" s="155">
        <f t="shared" si="76"/>
        <v>8311.6335341451413</v>
      </c>
      <c r="BV43" s="155">
        <f t="shared" si="76"/>
        <v>8473.2761275169923</v>
      </c>
      <c r="BW43" s="155">
        <f t="shared" si="76"/>
        <v>8634.9187208888434</v>
      </c>
      <c r="BX43" s="155">
        <f t="shared" si="76"/>
        <v>8803.2322120119952</v>
      </c>
      <c r="BY43" s="155">
        <f t="shared" si="76"/>
        <v>8726.2663681399645</v>
      </c>
      <c r="BZ43" s="155">
        <f t="shared" si="76"/>
        <v>8894.5798592631163</v>
      </c>
      <c r="CA43" s="155">
        <f t="shared" si="76"/>
        <v>9062.8933503862681</v>
      </c>
      <c r="CB43" s="155">
        <f t="shared" si="76"/>
        <v>9231.20684150942</v>
      </c>
      <c r="CC43" s="155">
        <f t="shared" si="76"/>
        <v>9399.5203326325718</v>
      </c>
      <c r="CD43" s="155">
        <f t="shared" si="76"/>
        <v>9567.8338237557236</v>
      </c>
      <c r="CE43" s="155">
        <f t="shared" si="76"/>
        <v>9736.1473148788755</v>
      </c>
      <c r="CF43" s="155">
        <f t="shared" si="76"/>
        <v>9904.4608060020255</v>
      </c>
      <c r="CG43" s="155">
        <f t="shared" si="76"/>
        <v>10072.774297125177</v>
      </c>
      <c r="CH43" s="155">
        <f t="shared" si="76"/>
        <v>10241.087788248329</v>
      </c>
      <c r="CI43" s="155">
        <f t="shared" si="76"/>
        <v>10409.401279371479</v>
      </c>
      <c r="CJ43" s="155">
        <f t="shared" si="76"/>
        <v>16959.042091714127</v>
      </c>
      <c r="CK43" s="155"/>
      <c r="CL43" s="155"/>
      <c r="CM43" s="155"/>
      <c r="CN43" s="155"/>
      <c r="CO43" s="155"/>
      <c r="CP43" s="155"/>
      <c r="CQ43" s="155"/>
      <c r="CR43" s="155"/>
      <c r="CS43" s="155"/>
      <c r="CT43" s="155"/>
      <c r="CU43" s="155"/>
      <c r="CV43" s="155"/>
      <c r="CW43" s="155"/>
      <c r="CX43" s="155"/>
      <c r="CY43" s="155"/>
      <c r="CZ43" s="155"/>
      <c r="DA43" s="155"/>
      <c r="DB43" s="155"/>
      <c r="DC43" s="155"/>
      <c r="DD43" s="155"/>
      <c r="DE43" s="155"/>
      <c r="DF43" s="155"/>
      <c r="DG43" s="155"/>
      <c r="DH43" s="155"/>
      <c r="DI43" s="155"/>
      <c r="DJ43" s="155"/>
      <c r="DK43" s="155"/>
      <c r="DL43" s="155"/>
      <c r="DM43" s="155"/>
      <c r="DN43" s="155"/>
      <c r="DO43" s="155"/>
      <c r="DP43" s="155"/>
      <c r="DQ43" s="155"/>
      <c r="DR43" s="155"/>
      <c r="DS43" s="155"/>
      <c r="DT43" s="155"/>
    </row>
    <row r="44" spans="1:124" x14ac:dyDescent="0.15">
      <c r="A44" s="47" t="s">
        <v>132</v>
      </c>
      <c r="B44" s="55">
        <f>MAX(E44:CJ44)</f>
        <v>79</v>
      </c>
      <c r="E44" s="154">
        <f>IF(AND(E43&gt;$C38, SUM($C44:C44)=0),E$2,0)</f>
        <v>0</v>
      </c>
      <c r="F44" s="155">
        <f>IF(AND(F43&gt;$C38, SUM($C44:E44)=0),F$2,0)</f>
        <v>0</v>
      </c>
      <c r="G44" s="155">
        <f>IF(AND(G43&gt;$C38, SUM($C44:F44)=0),G$2,0)</f>
        <v>0</v>
      </c>
      <c r="H44" s="155">
        <f>IF(AND(H43&gt;$C38, SUM($C44:G44)=0),H$2,0)</f>
        <v>0</v>
      </c>
      <c r="I44" s="155">
        <f>IF(AND(I43&gt;$C38, SUM($C44:H44)=0),I$2,0)</f>
        <v>0</v>
      </c>
      <c r="J44" s="155">
        <f>IF(AND(J43&gt;$C38, SUM($C44:I44)=0),J$2,0)</f>
        <v>0</v>
      </c>
      <c r="K44" s="155">
        <f>IF(AND(K43&gt;$C38, SUM($C44:J44)=0),K$2,0)</f>
        <v>0</v>
      </c>
      <c r="L44" s="155">
        <f>IF(AND(L43&gt;$C38, SUM($C44:K44)=0),L$2,0)</f>
        <v>0</v>
      </c>
      <c r="M44" s="155">
        <f>IF(AND(M43&gt;$C38, SUM($C44:L44)=0),M$2,0)</f>
        <v>0</v>
      </c>
      <c r="N44" s="155">
        <f>IF(AND(N43&gt;$C38, SUM($C44:M44)=0),N$2,0)</f>
        <v>0</v>
      </c>
      <c r="O44" s="155">
        <f>IF(AND(O43&gt;$C38, SUM($C44:N44)=0),O$2,0)</f>
        <v>0</v>
      </c>
      <c r="P44" s="155">
        <f>IF(AND(P43&gt;$C38, SUM($C44:O44)=0),P$2,0)</f>
        <v>0</v>
      </c>
      <c r="Q44" s="155">
        <f>IF(AND(Q43&gt;$C38, SUM($C44:P44)=0),Q$2,0)</f>
        <v>0</v>
      </c>
      <c r="R44" s="155">
        <f>IF(AND(R43&gt;$C38, SUM($C44:Q44)=0),R$2,0)</f>
        <v>0</v>
      </c>
      <c r="S44" s="155">
        <f>IF(AND(S43&gt;$C38, SUM($C44:R44)=0),S$2,0)</f>
        <v>0</v>
      </c>
      <c r="T44" s="155">
        <f>IF(AND(T43&gt;$C38, SUM($C44:S44)=0),T$2,0)</f>
        <v>0</v>
      </c>
      <c r="U44" s="155">
        <f>IF(AND(U43&gt;$C38, SUM($C44:T44)=0),U$2,0)</f>
        <v>0</v>
      </c>
      <c r="V44" s="155">
        <f>IF(AND(V43&gt;$C38, SUM($C44:U44)=0),V$2,0)</f>
        <v>0</v>
      </c>
      <c r="W44" s="155">
        <f>IF(AND(W43&gt;$C38, SUM($C44:V44)=0),W$2,0)</f>
        <v>0</v>
      </c>
      <c r="X44" s="155">
        <f>IF(AND(X43&gt;$C38, SUM($C44:W44)=0),X$2,0)</f>
        <v>0</v>
      </c>
      <c r="Y44" s="155">
        <f>IF(AND(Y43&gt;$C38, SUM($C44:X44)=0),Y$2,0)</f>
        <v>0</v>
      </c>
      <c r="Z44" s="155">
        <f>IF(AND(Z43&gt;$C38, SUM($C44:Y44)=0),Z$2,0)</f>
        <v>0</v>
      </c>
      <c r="AA44" s="155">
        <f>IF(AND(AA43&gt;$C38, SUM($C44:Z44)=0),AA$2,0)</f>
        <v>0</v>
      </c>
      <c r="AB44" s="155">
        <f>IF(AND(AB43&gt;$C38, SUM($C44:AA44)=0),AB$2,0)</f>
        <v>0</v>
      </c>
      <c r="AC44" s="155">
        <f>IF(AND(AC43&gt;$C38, SUM($C44:AB44)=0),AC$2,0)</f>
        <v>0</v>
      </c>
      <c r="AD44" s="155">
        <f>IF(AND(AD43&gt;$C38, SUM($C44:AC44)=0),AD$2,0)</f>
        <v>0</v>
      </c>
      <c r="AE44" s="155">
        <f>IF(AND(AE43&gt;$C38, SUM($C44:AD44)=0),AE$2,0)</f>
        <v>0</v>
      </c>
      <c r="AF44" s="155">
        <f>IF(AND(AF43&gt;$C38, SUM($C44:AE44)=0),AF$2,0)</f>
        <v>0</v>
      </c>
      <c r="AG44" s="155">
        <f>IF(AND(AG43&gt;$C38, SUM($C44:AF44)=0),AG$2,0)</f>
        <v>0</v>
      </c>
      <c r="AH44" s="155">
        <f>IF(AND(AH43&gt;$C38, SUM($C44:AG44)=0),AH$2,0)</f>
        <v>0</v>
      </c>
      <c r="AI44" s="155">
        <f>IF(AND(AI43&gt;$C38, SUM($C44:AH44)=0),AI$2,0)</f>
        <v>0</v>
      </c>
      <c r="AJ44" s="155">
        <f>IF(AND(AJ43&gt;$C38, SUM($C44:AI44)=0),AJ$2,0)</f>
        <v>0</v>
      </c>
      <c r="AK44" s="155">
        <f>IF(AND(AK43&gt;$C38, SUM($C44:AJ44)=0),AK$2,0)</f>
        <v>0</v>
      </c>
      <c r="AL44" s="155">
        <f>IF(AND(AL43&gt;$C38, SUM($C44:AK44)=0),AL$2,0)</f>
        <v>0</v>
      </c>
      <c r="AM44" s="155">
        <f>IF(AND(AM43&gt;$C38, SUM($C44:AL44)=0),AM$2,0)</f>
        <v>0</v>
      </c>
      <c r="AN44" s="155">
        <f>IF(AND(AN43&gt;$C38, SUM($C44:AM44)=0),AN$2,0)</f>
        <v>0</v>
      </c>
      <c r="AO44" s="155">
        <f>IF(AND(AO43&gt;$C38, SUM($C44:AN44)=0),AO$2,0)</f>
        <v>0</v>
      </c>
      <c r="AP44" s="155">
        <f>IF(AND(AP43&gt;$C38, SUM($C44:AO44)=0),AP$2,0)</f>
        <v>0</v>
      </c>
      <c r="AQ44" s="155">
        <f>IF(AND(AQ43&gt;$C38, SUM($C44:AP44)=0),AQ$2,0)</f>
        <v>0</v>
      </c>
      <c r="AR44" s="155">
        <f>IF(AND(AR43&gt;$C38, SUM($C44:AQ44)=0),AR$2,0)</f>
        <v>0</v>
      </c>
      <c r="AS44" s="155">
        <f>IF(AND(AS43&gt;$C38, SUM($C44:AR44)=0),AS$2,0)</f>
        <v>0</v>
      </c>
      <c r="AT44" s="155">
        <f>IF(AND(AT43&gt;$C38, SUM($C44:AS44)=0),AT$2,0)</f>
        <v>0</v>
      </c>
      <c r="AU44" s="155">
        <f>IF(AND(AU43&gt;$C38, SUM($C44:AT44)=0),AU$2,0)</f>
        <v>0</v>
      </c>
      <c r="AV44" s="155">
        <f>IF(AND(AV43&gt;$C38, SUM($C44:AU44)=0),AV$2,0)</f>
        <v>0</v>
      </c>
      <c r="AW44" s="155">
        <f>IF(AND(AW43&gt;$C38, SUM($C44:AV44)=0),AW$2,0)</f>
        <v>0</v>
      </c>
      <c r="AX44" s="155">
        <f>IF(AND(AX43&gt;$C38, SUM($C44:AW44)=0),AX$2,0)</f>
        <v>0</v>
      </c>
      <c r="AY44" s="155">
        <f>IF(AND(AY43&gt;$C38, SUM($C44:AX44)=0),AY$2,0)</f>
        <v>0</v>
      </c>
      <c r="AZ44" s="155">
        <f>IF(AND(AZ43&gt;$C38, SUM($C44:AY44)=0),AZ$2,0)</f>
        <v>0</v>
      </c>
      <c r="BA44" s="155">
        <f>IF(AND(BA43&gt;$C38, SUM($C44:AZ44)=0),BA$2,0)</f>
        <v>0</v>
      </c>
      <c r="BB44" s="155">
        <f>IF(AND(BB43&gt;$C38, SUM($C44:BA44)=0),BB$2,0)</f>
        <v>0</v>
      </c>
      <c r="BC44" s="155">
        <f>IF(AND(BC43&gt;$C38, SUM($C44:BB44)=0),BC$2,0)</f>
        <v>0</v>
      </c>
      <c r="BD44" s="155">
        <f>IF(AND(BD43&gt;$C38, SUM($C44:BC44)=0),BD$2,0)</f>
        <v>0</v>
      </c>
      <c r="BE44" s="155">
        <f>IF(AND(BE43&gt;$C38, SUM($C44:BD44)=0),BE$2,0)</f>
        <v>0</v>
      </c>
      <c r="BF44" s="155">
        <f>IF(AND(BF43&gt;$C38, SUM($C44:BE44)=0),BF$2,0)</f>
        <v>0</v>
      </c>
      <c r="BG44" s="155">
        <f>IF(AND(BG43&gt;$C38, SUM($C44:BF44)=0),BG$2,0)</f>
        <v>0</v>
      </c>
      <c r="BH44" s="155">
        <f>IF(AND(BH43&gt;$C38, SUM($C44:BG44)=0),BH$2,0)</f>
        <v>0</v>
      </c>
      <c r="BI44" s="155">
        <f>IF(AND(BI43&gt;$C38, SUM($C44:BH44)=0),BI$2,0)</f>
        <v>0</v>
      </c>
      <c r="BJ44" s="155">
        <f>IF(AND(BJ43&gt;$C38, SUM($C44:BI44)=0),BJ$2,0)</f>
        <v>0</v>
      </c>
      <c r="BK44" s="155">
        <f>IF(AND(BK43&gt;$C38, SUM($C44:BJ44)=0),BK$2,0)</f>
        <v>0</v>
      </c>
      <c r="BL44" s="155">
        <f>IF(AND(BL43&gt;$C38, SUM($C44:BK44)=0),BL$2,0)</f>
        <v>0</v>
      </c>
      <c r="BM44" s="155">
        <f>IF(AND(BM43&gt;$C38, SUM($C44:BL44)=0),BM$2,0)</f>
        <v>0</v>
      </c>
      <c r="BN44" s="155">
        <f>IF(AND(BN43&gt;$C38, SUM($C44:BM44)=0),BN$2,0)</f>
        <v>0</v>
      </c>
      <c r="BO44" s="155">
        <f>IF(AND(BO43&gt;$C38, SUM($C44:BN44)=0),BO$2,0)</f>
        <v>0</v>
      </c>
      <c r="BP44" s="155">
        <f>IF(AND(BP43&gt;$C38, SUM($C44:BO44)=0),BP$2,0)</f>
        <v>0</v>
      </c>
      <c r="BQ44" s="155">
        <f>IF(AND(BQ43&gt;$C38, SUM($C44:BP44)=0),BQ$2,0)</f>
        <v>0</v>
      </c>
      <c r="BR44" s="155">
        <f>IF(AND(BR43&gt;$C38, SUM($C44:BQ44)=0),BR$2,0)</f>
        <v>0</v>
      </c>
      <c r="BS44" s="155">
        <f>IF(AND(BS43&gt;$C38, SUM($C44:BR44)=0),BS$2,0)</f>
        <v>0</v>
      </c>
      <c r="BT44" s="155">
        <f>IF(AND(BT43&gt;$C38, SUM($C44:BS44)=0),BT$2,0)</f>
        <v>0</v>
      </c>
      <c r="BU44" s="155">
        <f>IF(AND(BU43&gt;$C38, SUM($C44:BT44)=0),BU$2,0)</f>
        <v>0</v>
      </c>
      <c r="BV44" s="155">
        <f>IF(AND(BV43&gt;$C38, SUM($C44:BU44)=0),BV$2,0)</f>
        <v>0</v>
      </c>
      <c r="BW44" s="155">
        <f>IF(AND(BW43&gt;$C38, SUM($C44:BV44)=0),BW$2,0)</f>
        <v>0</v>
      </c>
      <c r="BX44" s="155">
        <f>IF(AND(BX43&gt;$C38, SUM($C44:BW44)=0),BX$2,0)</f>
        <v>0</v>
      </c>
      <c r="BY44" s="155">
        <f>IF(AND(BY43&gt;$C38, SUM($C44:BX44)=0),BY$2,0)</f>
        <v>0</v>
      </c>
      <c r="BZ44" s="155">
        <f>IF(AND(BZ43&gt;$C38, SUM($C44:BY44)=0),BZ$2,0)</f>
        <v>0</v>
      </c>
      <c r="CA44" s="155">
        <f>IF(AND(CA43&gt;$C38, SUM($C44:BZ44)=0),CA$2,0)</f>
        <v>0</v>
      </c>
      <c r="CB44" s="155">
        <f>IF(AND(CB43&gt;$C38, SUM($C44:CA44)=0),CB$2,0)</f>
        <v>0</v>
      </c>
      <c r="CC44" s="155">
        <f>IF(AND(CC43&gt;$C38, SUM($C44:CB44)=0),CC$2,0)</f>
        <v>0</v>
      </c>
      <c r="CD44" s="155">
        <f>IF(AND(CD43&gt;$C38, SUM($C44:CC44)=0),CD$2,0)</f>
        <v>0</v>
      </c>
      <c r="CE44" s="155">
        <f>IF(AND(CE43&gt;$C38, SUM($C44:CD44)=0),CE$2,0)</f>
        <v>79</v>
      </c>
      <c r="CF44" s="155">
        <f>IF(AND(CF43&gt;$C38, SUM($C44:CE44)=0),CF$2,0)</f>
        <v>0</v>
      </c>
      <c r="CG44" s="155">
        <f>IF(AND(CG43&gt;$C38, SUM($C44:CF44)=0),CG$2,0)</f>
        <v>0</v>
      </c>
      <c r="CH44" s="155">
        <f>IF(AND(CH43&gt;$C38, SUM($C44:CG44)=0),CH$2,0)</f>
        <v>0</v>
      </c>
      <c r="CI44" s="155">
        <f>IF(AND(CI43&gt;$C38, SUM($C44:CH44)=0),CI$2,0)</f>
        <v>0</v>
      </c>
      <c r="CJ44" s="155">
        <f>IF(AND(CJ43&gt;$C38, SUM($C44:CI44)=0),CJ$2,0)</f>
        <v>0</v>
      </c>
      <c r="CK44" s="155"/>
      <c r="CL44" s="155"/>
      <c r="CM44" s="155"/>
      <c r="CN44" s="155"/>
      <c r="CO44" s="155"/>
      <c r="CP44" s="155"/>
      <c r="CQ44" s="155"/>
      <c r="CR44" s="155"/>
      <c r="CS44" s="155"/>
      <c r="CT44" s="155"/>
      <c r="CU44" s="155"/>
      <c r="CV44" s="155"/>
      <c r="CW44" s="155"/>
      <c r="CX44" s="155"/>
      <c r="CY44" s="155"/>
      <c r="CZ44" s="155"/>
      <c r="DA44" s="155"/>
      <c r="DB44" s="155"/>
      <c r="DC44" s="155"/>
      <c r="DD44" s="155"/>
      <c r="DE44" s="155"/>
      <c r="DF44" s="155"/>
      <c r="DG44" s="155"/>
      <c r="DH44" s="155"/>
      <c r="DI44" s="155"/>
      <c r="DJ44" s="155"/>
      <c r="DK44" s="155"/>
      <c r="DL44" s="155"/>
      <c r="DM44" s="155"/>
      <c r="DN44" s="155"/>
      <c r="DO44" s="155"/>
      <c r="DP44" s="155"/>
      <c r="DQ44" s="155"/>
      <c r="DR44" s="155"/>
      <c r="DS44" s="155"/>
      <c r="DT44" s="155"/>
    </row>
    <row r="45" spans="1:124" x14ac:dyDescent="0.15">
      <c r="E45" s="154"/>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c r="AU45" s="155"/>
      <c r="AV45" s="155"/>
      <c r="AW45" s="155"/>
      <c r="AX45" s="155"/>
      <c r="AY45" s="155"/>
      <c r="AZ45" s="155"/>
      <c r="BA45" s="155"/>
      <c r="BB45" s="155"/>
      <c r="BC45" s="155"/>
      <c r="BD45" s="155"/>
      <c r="BE45" s="155"/>
      <c r="BF45" s="155"/>
      <c r="BG45" s="155"/>
      <c r="BH45" s="155"/>
      <c r="BI45" s="155"/>
      <c r="BJ45" s="155"/>
      <c r="BK45" s="155"/>
      <c r="BL45" s="155"/>
      <c r="BM45" s="155"/>
      <c r="BN45" s="155"/>
      <c r="BO45" s="155"/>
      <c r="BP45" s="155"/>
      <c r="BQ45" s="155"/>
      <c r="BR45" s="155"/>
      <c r="BS45" s="155"/>
      <c r="BT45" s="155"/>
      <c r="BU45" s="155"/>
      <c r="BV45" s="155"/>
      <c r="BW45" s="155"/>
      <c r="BX45" s="155"/>
      <c r="BY45" s="155"/>
      <c r="BZ45" s="155"/>
      <c r="CA45" s="155"/>
      <c r="CB45" s="155"/>
      <c r="CC45" s="155"/>
      <c r="CD45" s="155"/>
      <c r="CE45" s="155"/>
      <c r="CF45" s="155"/>
      <c r="CG45" s="155"/>
      <c r="CH45" s="155"/>
      <c r="CI45" s="155"/>
      <c r="CJ45" s="155"/>
      <c r="CK45" s="155"/>
      <c r="CL45" s="155"/>
      <c r="CM45" s="155"/>
      <c r="CN45" s="155"/>
      <c r="CO45" s="155"/>
      <c r="CP45" s="155"/>
      <c r="CQ45" s="155"/>
      <c r="CR45" s="155"/>
      <c r="CS45" s="155"/>
      <c r="CT45" s="155"/>
      <c r="CU45" s="155"/>
      <c r="CV45" s="155"/>
      <c r="CW45" s="155"/>
      <c r="CX45" s="155"/>
      <c r="CY45" s="155"/>
      <c r="CZ45" s="155"/>
      <c r="DA45" s="155"/>
      <c r="DB45" s="155"/>
      <c r="DC45" s="155"/>
      <c r="DD45" s="155"/>
      <c r="DE45" s="155"/>
      <c r="DF45" s="155"/>
      <c r="DG45" s="155"/>
      <c r="DH45" s="155"/>
      <c r="DI45" s="155"/>
      <c r="DJ45" s="155"/>
      <c r="DK45" s="155"/>
      <c r="DL45" s="155"/>
      <c r="DM45" s="155"/>
      <c r="DN45" s="155"/>
      <c r="DO45" s="155"/>
      <c r="DP45" s="155"/>
      <c r="DQ45" s="155"/>
      <c r="DR45" s="155"/>
      <c r="DS45" s="155"/>
      <c r="DT45" s="155"/>
    </row>
    <row r="46" spans="1:124" s="46" customFormat="1" x14ac:dyDescent="0.15">
      <c r="A46" s="46" t="s">
        <v>135</v>
      </c>
      <c r="E46" s="156">
        <f>E4-SUM(E9:E10,E17:E18,E25:E26,E33:E34,E41:E42)</f>
        <v>0</v>
      </c>
      <c r="F46" s="157">
        <f t="shared" ref="F46:BQ46" si="77">F4-SUM(F9:F10,F17:F18,F25:F26,F33:F34,F41:F42)</f>
        <v>0</v>
      </c>
      <c r="G46" s="157">
        <f t="shared" si="77"/>
        <v>0</v>
      </c>
      <c r="H46" s="157">
        <f t="shared" si="77"/>
        <v>0</v>
      </c>
      <c r="I46" s="157">
        <f t="shared" si="77"/>
        <v>0</v>
      </c>
      <c r="J46" s="157">
        <f t="shared" si="77"/>
        <v>0</v>
      </c>
      <c r="K46" s="157">
        <f t="shared" si="77"/>
        <v>0</v>
      </c>
      <c r="L46" s="157">
        <f t="shared" si="77"/>
        <v>0</v>
      </c>
      <c r="M46" s="157">
        <f t="shared" si="77"/>
        <v>0</v>
      </c>
      <c r="N46" s="157">
        <f t="shared" si="77"/>
        <v>0</v>
      </c>
      <c r="O46" s="157">
        <f t="shared" si="77"/>
        <v>0</v>
      </c>
      <c r="P46" s="157">
        <f t="shared" si="77"/>
        <v>0</v>
      </c>
      <c r="Q46" s="157">
        <f t="shared" si="77"/>
        <v>0</v>
      </c>
      <c r="R46" s="157">
        <f t="shared" si="77"/>
        <v>0</v>
      </c>
      <c r="S46" s="157">
        <f t="shared" si="77"/>
        <v>0</v>
      </c>
      <c r="T46" s="157">
        <f t="shared" si="77"/>
        <v>0</v>
      </c>
      <c r="U46" s="157">
        <f t="shared" si="77"/>
        <v>0</v>
      </c>
      <c r="V46" s="157">
        <f t="shared" si="77"/>
        <v>0</v>
      </c>
      <c r="W46" s="157">
        <f t="shared" si="77"/>
        <v>0</v>
      </c>
      <c r="X46" s="157">
        <f t="shared" si="77"/>
        <v>0</v>
      </c>
      <c r="Y46" s="157">
        <f t="shared" si="77"/>
        <v>0</v>
      </c>
      <c r="Z46" s="157">
        <f t="shared" si="77"/>
        <v>0</v>
      </c>
      <c r="AA46" s="157">
        <f t="shared" si="77"/>
        <v>0</v>
      </c>
      <c r="AB46" s="157">
        <f t="shared" si="77"/>
        <v>0</v>
      </c>
      <c r="AC46" s="157">
        <f t="shared" si="77"/>
        <v>0</v>
      </c>
      <c r="AD46" s="157">
        <f t="shared" si="77"/>
        <v>0</v>
      </c>
      <c r="AE46" s="157">
        <f t="shared" si="77"/>
        <v>0</v>
      </c>
      <c r="AF46" s="157">
        <f t="shared" si="77"/>
        <v>0</v>
      </c>
      <c r="AG46" s="157">
        <f t="shared" si="77"/>
        <v>0</v>
      </c>
      <c r="AH46" s="157">
        <f t="shared" si="77"/>
        <v>0</v>
      </c>
      <c r="AI46" s="157">
        <f t="shared" si="77"/>
        <v>0</v>
      </c>
      <c r="AJ46" s="157">
        <f t="shared" si="77"/>
        <v>0</v>
      </c>
      <c r="AK46" s="157">
        <f t="shared" si="77"/>
        <v>0</v>
      </c>
      <c r="AL46" s="157">
        <f t="shared" si="77"/>
        <v>0</v>
      </c>
      <c r="AM46" s="157">
        <f t="shared" si="77"/>
        <v>0</v>
      </c>
      <c r="AN46" s="157">
        <f t="shared" si="77"/>
        <v>0</v>
      </c>
      <c r="AO46" s="157">
        <f t="shared" si="77"/>
        <v>0</v>
      </c>
      <c r="AP46" s="157">
        <f t="shared" si="77"/>
        <v>0</v>
      </c>
      <c r="AQ46" s="157">
        <f t="shared" si="77"/>
        <v>0</v>
      </c>
      <c r="AR46" s="157">
        <f t="shared" si="77"/>
        <v>0</v>
      </c>
      <c r="AS46" s="157">
        <f t="shared" si="77"/>
        <v>0</v>
      </c>
      <c r="AT46" s="157">
        <f t="shared" si="77"/>
        <v>0</v>
      </c>
      <c r="AU46" s="157">
        <f t="shared" si="77"/>
        <v>0</v>
      </c>
      <c r="AV46" s="157">
        <f t="shared" si="77"/>
        <v>0</v>
      </c>
      <c r="AW46" s="157">
        <f t="shared" si="77"/>
        <v>0</v>
      </c>
      <c r="AX46" s="157">
        <f t="shared" si="77"/>
        <v>0</v>
      </c>
      <c r="AY46" s="157">
        <f t="shared" si="77"/>
        <v>0</v>
      </c>
      <c r="AZ46" s="157">
        <f t="shared" si="77"/>
        <v>0</v>
      </c>
      <c r="BA46" s="157">
        <f t="shared" si="77"/>
        <v>0</v>
      </c>
      <c r="BB46" s="157">
        <f t="shared" si="77"/>
        <v>0</v>
      </c>
      <c r="BC46" s="157">
        <f t="shared" si="77"/>
        <v>0</v>
      </c>
      <c r="BD46" s="157">
        <f t="shared" si="77"/>
        <v>0</v>
      </c>
      <c r="BE46" s="157">
        <f t="shared" si="77"/>
        <v>0</v>
      </c>
      <c r="BF46" s="157">
        <f t="shared" si="77"/>
        <v>0</v>
      </c>
      <c r="BG46" s="157">
        <f t="shared" si="77"/>
        <v>0</v>
      </c>
      <c r="BH46" s="157">
        <f t="shared" si="77"/>
        <v>0</v>
      </c>
      <c r="BI46" s="157">
        <f t="shared" si="77"/>
        <v>0</v>
      </c>
      <c r="BJ46" s="157">
        <f t="shared" si="77"/>
        <v>0</v>
      </c>
      <c r="BK46" s="157">
        <f t="shared" si="77"/>
        <v>0</v>
      </c>
      <c r="BL46" s="157">
        <f t="shared" si="77"/>
        <v>0</v>
      </c>
      <c r="BM46" s="157">
        <f t="shared" si="77"/>
        <v>0</v>
      </c>
      <c r="BN46" s="157">
        <f t="shared" si="77"/>
        <v>0</v>
      </c>
      <c r="BO46" s="157">
        <f t="shared" si="77"/>
        <v>0</v>
      </c>
      <c r="BP46" s="157">
        <f t="shared" si="77"/>
        <v>0</v>
      </c>
      <c r="BQ46" s="157">
        <f t="shared" si="77"/>
        <v>0</v>
      </c>
      <c r="BR46" s="157">
        <f t="shared" ref="BR46:CJ46" si="78">BR4-SUM(BR9:BR10,BR17:BR18,BR25:BR26,BR33:BR34,BR41:BR42)</f>
        <v>0</v>
      </c>
      <c r="BS46" s="157">
        <f t="shared" si="78"/>
        <v>0</v>
      </c>
      <c r="BT46" s="157">
        <f t="shared" si="78"/>
        <v>0</v>
      </c>
      <c r="BU46" s="157">
        <f t="shared" si="78"/>
        <v>0</v>
      </c>
      <c r="BV46" s="157">
        <f t="shared" si="78"/>
        <v>0</v>
      </c>
      <c r="BW46" s="157">
        <f t="shared" si="78"/>
        <v>0</v>
      </c>
      <c r="BX46" s="157">
        <f t="shared" si="78"/>
        <v>0</v>
      </c>
      <c r="BY46" s="157">
        <f t="shared" si="78"/>
        <v>0</v>
      </c>
      <c r="BZ46" s="157">
        <f t="shared" si="78"/>
        <v>0</v>
      </c>
      <c r="CA46" s="157">
        <f t="shared" si="78"/>
        <v>0</v>
      </c>
      <c r="CB46" s="157">
        <f t="shared" si="78"/>
        <v>0</v>
      </c>
      <c r="CC46" s="157">
        <f t="shared" si="78"/>
        <v>0</v>
      </c>
      <c r="CD46" s="157">
        <f t="shared" si="78"/>
        <v>0</v>
      </c>
      <c r="CE46" s="157">
        <f t="shared" si="78"/>
        <v>0</v>
      </c>
      <c r="CF46" s="157">
        <f t="shared" si="78"/>
        <v>0</v>
      </c>
      <c r="CG46" s="157">
        <f t="shared" si="78"/>
        <v>0</v>
      </c>
      <c r="CH46" s="157">
        <f t="shared" si="78"/>
        <v>0</v>
      </c>
      <c r="CI46" s="157">
        <f t="shared" si="78"/>
        <v>0</v>
      </c>
      <c r="CJ46" s="157">
        <f t="shared" si="78"/>
        <v>30011.160938070498</v>
      </c>
      <c r="CK46" s="157"/>
      <c r="CL46" s="157"/>
      <c r="CM46" s="157"/>
      <c r="CN46" s="157"/>
      <c r="CO46" s="157"/>
      <c r="CP46" s="157"/>
      <c r="CQ46" s="157"/>
      <c r="CR46" s="157"/>
      <c r="CS46" s="157"/>
      <c r="CT46" s="157"/>
      <c r="CU46" s="157"/>
      <c r="CV46" s="157"/>
      <c r="CW46" s="157"/>
      <c r="CX46" s="157"/>
      <c r="CY46" s="157"/>
      <c r="CZ46" s="157"/>
      <c r="DA46" s="157"/>
      <c r="DB46" s="157"/>
      <c r="DC46" s="157"/>
      <c r="DD46" s="157"/>
      <c r="DE46" s="157"/>
      <c r="DF46" s="157"/>
      <c r="DG46" s="157"/>
      <c r="DH46" s="157"/>
      <c r="DI46" s="157"/>
      <c r="DJ46" s="157"/>
      <c r="DK46" s="157"/>
      <c r="DL46" s="157"/>
      <c r="DM46" s="157"/>
      <c r="DN46" s="157"/>
      <c r="DO46" s="157"/>
      <c r="DP46" s="157"/>
      <c r="DQ46" s="157"/>
      <c r="DR46" s="157"/>
      <c r="DS46" s="157"/>
      <c r="DT46" s="157"/>
    </row>
    <row r="47" spans="1:124" x14ac:dyDescent="0.15">
      <c r="E47" s="154"/>
      <c r="F47" s="155"/>
      <c r="G47" s="155"/>
      <c r="H47" s="155"/>
      <c r="I47" s="155"/>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155"/>
      <c r="AI47" s="155"/>
      <c r="AJ47" s="155"/>
      <c r="AK47" s="155"/>
      <c r="AL47" s="155"/>
      <c r="AM47" s="155"/>
      <c r="AN47" s="155"/>
      <c r="AO47" s="155"/>
      <c r="AP47" s="155"/>
      <c r="AQ47" s="155"/>
      <c r="AR47" s="155"/>
      <c r="AS47" s="155"/>
      <c r="AT47" s="155"/>
      <c r="AU47" s="155"/>
      <c r="AV47" s="155"/>
      <c r="AW47" s="155"/>
      <c r="AX47" s="155"/>
      <c r="AY47" s="155"/>
      <c r="AZ47" s="155"/>
      <c r="BA47" s="155"/>
      <c r="BB47" s="155"/>
      <c r="BC47" s="155"/>
      <c r="BD47" s="155"/>
      <c r="BE47" s="155"/>
      <c r="BF47" s="155"/>
      <c r="BG47" s="155"/>
      <c r="BH47" s="155"/>
      <c r="BI47" s="155"/>
      <c r="BJ47" s="155"/>
      <c r="BK47" s="155"/>
      <c r="BL47" s="155"/>
      <c r="BM47" s="155"/>
      <c r="BN47" s="155"/>
      <c r="BO47" s="155"/>
      <c r="BP47" s="155"/>
      <c r="BQ47" s="155"/>
      <c r="BR47" s="155"/>
      <c r="BS47" s="155"/>
      <c r="BT47" s="155"/>
      <c r="BU47" s="155"/>
      <c r="BV47" s="155"/>
      <c r="BW47" s="155"/>
      <c r="BX47" s="155"/>
      <c r="BY47" s="155"/>
      <c r="BZ47" s="155"/>
      <c r="CA47" s="155"/>
      <c r="CB47" s="155"/>
      <c r="CC47" s="155"/>
      <c r="CD47" s="155"/>
      <c r="CE47" s="155"/>
      <c r="CF47" s="155"/>
      <c r="CG47" s="155"/>
      <c r="CH47" s="155"/>
      <c r="CI47" s="155"/>
      <c r="CJ47" s="155"/>
      <c r="CK47" s="155"/>
      <c r="CL47" s="155"/>
      <c r="CM47" s="155"/>
      <c r="CN47" s="155"/>
      <c r="CO47" s="155"/>
      <c r="CP47" s="155"/>
      <c r="CQ47" s="155"/>
      <c r="CR47" s="155"/>
      <c r="CS47" s="155"/>
      <c r="CT47" s="155"/>
      <c r="CU47" s="155"/>
      <c r="CV47" s="155"/>
      <c r="CW47" s="155"/>
      <c r="CX47" s="155"/>
      <c r="CY47" s="155"/>
      <c r="CZ47" s="155"/>
      <c r="DA47" s="155"/>
      <c r="DB47" s="155"/>
      <c r="DC47" s="155"/>
      <c r="DD47" s="155"/>
      <c r="DE47" s="155"/>
      <c r="DF47" s="155"/>
      <c r="DG47" s="155"/>
      <c r="DH47" s="155"/>
      <c r="DI47" s="155"/>
      <c r="DJ47" s="155"/>
      <c r="DK47" s="155"/>
      <c r="DL47" s="155"/>
      <c r="DM47" s="155"/>
      <c r="DN47" s="155"/>
      <c r="DO47" s="155"/>
      <c r="DP47" s="155"/>
      <c r="DQ47" s="155"/>
      <c r="DR47" s="155"/>
      <c r="DS47" s="155"/>
      <c r="DT47" s="155"/>
    </row>
    <row r="48" spans="1:124" x14ac:dyDescent="0.15">
      <c r="E48" s="153"/>
    </row>
    <row r="49" spans="1:124" s="119" customFormat="1" x14ac:dyDescent="0.15">
      <c r="A49" s="119" t="s">
        <v>138</v>
      </c>
      <c r="E49" s="161">
        <f>Total_Investment*'Investor Assumptions'!$C$33</f>
        <v>0</v>
      </c>
      <c r="F49" s="162">
        <f>MAX(0,E49-E50-E51)</f>
        <v>0</v>
      </c>
      <c r="G49" s="162">
        <f t="shared" ref="G49:BR49" si="79">MAX(0,F49-F50-F51)</f>
        <v>0</v>
      </c>
      <c r="H49" s="162">
        <f t="shared" si="79"/>
        <v>0</v>
      </c>
      <c r="I49" s="162">
        <f t="shared" si="79"/>
        <v>0</v>
      </c>
      <c r="J49" s="162">
        <f t="shared" si="79"/>
        <v>0</v>
      </c>
      <c r="K49" s="162">
        <f t="shared" si="79"/>
        <v>0</v>
      </c>
      <c r="L49" s="162">
        <f t="shared" si="79"/>
        <v>0</v>
      </c>
      <c r="M49" s="162">
        <f t="shared" si="79"/>
        <v>0</v>
      </c>
      <c r="N49" s="162">
        <f t="shared" si="79"/>
        <v>0</v>
      </c>
      <c r="O49" s="162">
        <f t="shared" si="79"/>
        <v>0</v>
      </c>
      <c r="P49" s="162">
        <f t="shared" si="79"/>
        <v>0</v>
      </c>
      <c r="Q49" s="162">
        <f t="shared" si="79"/>
        <v>0</v>
      </c>
      <c r="R49" s="162">
        <f t="shared" si="79"/>
        <v>722.88750000000005</v>
      </c>
      <c r="S49" s="162">
        <f t="shared" si="79"/>
        <v>0</v>
      </c>
      <c r="T49" s="162">
        <f t="shared" si="79"/>
        <v>0</v>
      </c>
      <c r="U49" s="162">
        <f t="shared" si="79"/>
        <v>0</v>
      </c>
      <c r="V49" s="162">
        <f t="shared" si="79"/>
        <v>0</v>
      </c>
      <c r="W49" s="162">
        <f t="shared" si="79"/>
        <v>0</v>
      </c>
      <c r="X49" s="162">
        <f t="shared" si="79"/>
        <v>0</v>
      </c>
      <c r="Y49" s="162">
        <f t="shared" si="79"/>
        <v>0</v>
      </c>
      <c r="Z49" s="162">
        <f t="shared" si="79"/>
        <v>0</v>
      </c>
      <c r="AA49" s="162">
        <f t="shared" si="79"/>
        <v>0</v>
      </c>
      <c r="AB49" s="162">
        <f t="shared" si="79"/>
        <v>0</v>
      </c>
      <c r="AC49" s="162">
        <f t="shared" si="79"/>
        <v>0</v>
      </c>
      <c r="AD49" s="162">
        <f t="shared" si="79"/>
        <v>683.37412500000005</v>
      </c>
      <c r="AE49" s="162">
        <f t="shared" si="79"/>
        <v>0</v>
      </c>
      <c r="AF49" s="162">
        <f t="shared" si="79"/>
        <v>0</v>
      </c>
      <c r="AG49" s="162">
        <f t="shared" si="79"/>
        <v>0</v>
      </c>
      <c r="AH49" s="162">
        <f t="shared" si="79"/>
        <v>0</v>
      </c>
      <c r="AI49" s="162">
        <f t="shared" si="79"/>
        <v>0</v>
      </c>
      <c r="AJ49" s="162">
        <f t="shared" si="79"/>
        <v>0</v>
      </c>
      <c r="AK49" s="162">
        <f t="shared" si="79"/>
        <v>0</v>
      </c>
      <c r="AL49" s="162">
        <f t="shared" si="79"/>
        <v>0</v>
      </c>
      <c r="AM49" s="162">
        <f t="shared" si="79"/>
        <v>0</v>
      </c>
      <c r="AN49" s="162">
        <f t="shared" si="79"/>
        <v>0</v>
      </c>
      <c r="AO49" s="162">
        <f t="shared" si="79"/>
        <v>0</v>
      </c>
      <c r="AP49" s="162">
        <f t="shared" si="79"/>
        <v>642.67534874999967</v>
      </c>
      <c r="AQ49" s="162">
        <f t="shared" si="79"/>
        <v>0</v>
      </c>
      <c r="AR49" s="162">
        <f t="shared" si="79"/>
        <v>0</v>
      </c>
      <c r="AS49" s="162">
        <f t="shared" si="79"/>
        <v>0</v>
      </c>
      <c r="AT49" s="162">
        <f t="shared" si="79"/>
        <v>0</v>
      </c>
      <c r="AU49" s="162">
        <f t="shared" si="79"/>
        <v>0</v>
      </c>
      <c r="AV49" s="162">
        <f t="shared" si="79"/>
        <v>0</v>
      </c>
      <c r="AW49" s="162">
        <f t="shared" si="79"/>
        <v>0</v>
      </c>
      <c r="AX49" s="162">
        <f t="shared" si="79"/>
        <v>0</v>
      </c>
      <c r="AY49" s="162">
        <f t="shared" si="79"/>
        <v>0</v>
      </c>
      <c r="AZ49" s="162">
        <f t="shared" si="79"/>
        <v>0</v>
      </c>
      <c r="BA49" s="162">
        <f t="shared" si="79"/>
        <v>0</v>
      </c>
      <c r="BB49" s="162">
        <f t="shared" si="79"/>
        <v>600.75560921249962</v>
      </c>
      <c r="BC49" s="162">
        <f t="shared" si="79"/>
        <v>0</v>
      </c>
      <c r="BD49" s="162">
        <f t="shared" si="79"/>
        <v>0</v>
      </c>
      <c r="BE49" s="162">
        <f t="shared" si="79"/>
        <v>0</v>
      </c>
      <c r="BF49" s="162">
        <f t="shared" si="79"/>
        <v>0</v>
      </c>
      <c r="BG49" s="162">
        <f t="shared" si="79"/>
        <v>0</v>
      </c>
      <c r="BH49" s="162">
        <f t="shared" si="79"/>
        <v>0</v>
      </c>
      <c r="BI49" s="162">
        <f t="shared" si="79"/>
        <v>0</v>
      </c>
      <c r="BJ49" s="162">
        <f t="shared" si="79"/>
        <v>0</v>
      </c>
      <c r="BK49" s="162">
        <f t="shared" si="79"/>
        <v>0</v>
      </c>
      <c r="BL49" s="162">
        <f t="shared" si="79"/>
        <v>0</v>
      </c>
      <c r="BM49" s="162">
        <f t="shared" si="79"/>
        <v>0</v>
      </c>
      <c r="BN49" s="162">
        <f t="shared" si="79"/>
        <v>557.57827748887485</v>
      </c>
      <c r="BO49" s="162">
        <f t="shared" si="79"/>
        <v>0</v>
      </c>
      <c r="BP49" s="162">
        <f t="shared" si="79"/>
        <v>0</v>
      </c>
      <c r="BQ49" s="162">
        <f t="shared" si="79"/>
        <v>0</v>
      </c>
      <c r="BR49" s="162">
        <f t="shared" si="79"/>
        <v>0</v>
      </c>
      <c r="BS49" s="162">
        <f t="shared" ref="BS49:CJ49" si="80">MAX(0,BR49-BR50-BR51)</f>
        <v>0</v>
      </c>
      <c r="BT49" s="162">
        <f t="shared" si="80"/>
        <v>0</v>
      </c>
      <c r="BU49" s="162">
        <f t="shared" si="80"/>
        <v>0</v>
      </c>
      <c r="BV49" s="162">
        <f t="shared" si="80"/>
        <v>0</v>
      </c>
      <c r="BW49" s="162">
        <f t="shared" si="80"/>
        <v>0</v>
      </c>
      <c r="BX49" s="162">
        <f t="shared" si="80"/>
        <v>0</v>
      </c>
      <c r="BY49" s="162">
        <f t="shared" si="80"/>
        <v>0</v>
      </c>
      <c r="BZ49" s="162">
        <f t="shared" si="80"/>
        <v>513.10562581354088</v>
      </c>
      <c r="CA49" s="162">
        <f t="shared" si="80"/>
        <v>0</v>
      </c>
      <c r="CB49" s="162">
        <f t="shared" si="80"/>
        <v>0</v>
      </c>
      <c r="CC49" s="162">
        <f t="shared" si="80"/>
        <v>0</v>
      </c>
      <c r="CD49" s="162">
        <f t="shared" si="80"/>
        <v>0</v>
      </c>
      <c r="CE49" s="162">
        <f t="shared" si="80"/>
        <v>0</v>
      </c>
      <c r="CF49" s="162">
        <f t="shared" si="80"/>
        <v>0</v>
      </c>
      <c r="CG49" s="162">
        <f t="shared" si="80"/>
        <v>0</v>
      </c>
      <c r="CH49" s="162">
        <f t="shared" si="80"/>
        <v>0</v>
      </c>
      <c r="CI49" s="162">
        <f t="shared" si="80"/>
        <v>0</v>
      </c>
      <c r="CJ49" s="162">
        <f t="shared" si="80"/>
        <v>0</v>
      </c>
      <c r="CK49" s="162"/>
      <c r="CL49" s="162"/>
      <c r="CM49" s="162"/>
      <c r="CN49" s="162"/>
      <c r="CO49" s="162"/>
      <c r="CP49" s="162"/>
      <c r="CQ49" s="162"/>
      <c r="CR49" s="162"/>
      <c r="CS49" s="162"/>
      <c r="CT49" s="162"/>
      <c r="CU49" s="162"/>
      <c r="CV49" s="162"/>
      <c r="CW49" s="162"/>
      <c r="CX49" s="162"/>
      <c r="CY49" s="162"/>
      <c r="CZ49" s="162"/>
      <c r="DA49" s="162"/>
      <c r="DB49" s="162"/>
      <c r="DC49" s="162"/>
      <c r="DD49" s="162"/>
      <c r="DE49" s="162"/>
      <c r="DF49" s="162"/>
      <c r="DG49" s="162"/>
      <c r="DH49" s="162"/>
      <c r="DI49" s="162"/>
      <c r="DJ49" s="162"/>
      <c r="DK49" s="162"/>
      <c r="DL49" s="162"/>
      <c r="DM49" s="162"/>
      <c r="DN49" s="162"/>
      <c r="DO49" s="162"/>
      <c r="DP49" s="162"/>
      <c r="DQ49" s="162"/>
      <c r="DR49" s="162"/>
      <c r="DS49" s="162"/>
      <c r="DT49" s="162"/>
    </row>
    <row r="50" spans="1:124" x14ac:dyDescent="0.15">
      <c r="A50" s="47" t="s">
        <v>133</v>
      </c>
      <c r="E50" s="163">
        <f>SUM(E9,E10,E17,E18,E25,E26,E33,E34,E41,E42)</f>
        <v>0</v>
      </c>
      <c r="F50" s="55">
        <f t="shared" ref="F50:BQ50" si="81">SUM(F9,F10,F17,F18,F25,F26,F33,F34,F41,F42)</f>
        <v>0</v>
      </c>
      <c r="G50" s="55">
        <f t="shared" si="81"/>
        <v>0</v>
      </c>
      <c r="H50" s="55">
        <f t="shared" si="81"/>
        <v>0</v>
      </c>
      <c r="I50" s="55">
        <f t="shared" si="81"/>
        <v>873.94556663455057</v>
      </c>
      <c r="J50" s="55">
        <f t="shared" si="81"/>
        <v>873.94556663455069</v>
      </c>
      <c r="K50" s="55">
        <f t="shared" si="81"/>
        <v>873.94556663455057</v>
      </c>
      <c r="L50" s="55">
        <f t="shared" si="81"/>
        <v>873.94556663455069</v>
      </c>
      <c r="M50" s="55">
        <f t="shared" si="81"/>
        <v>873.94556663455069</v>
      </c>
      <c r="N50" s="55">
        <f t="shared" si="81"/>
        <v>873.94556663455069</v>
      </c>
      <c r="O50" s="55">
        <f t="shared" si="81"/>
        <v>873.94556663455069</v>
      </c>
      <c r="P50" s="55">
        <f t="shared" si="81"/>
        <v>912.30806663455041</v>
      </c>
      <c r="Q50" s="55">
        <f t="shared" si="81"/>
        <v>-722.88750000000005</v>
      </c>
      <c r="R50" s="55">
        <f t="shared" si="81"/>
        <v>912.30806663455064</v>
      </c>
      <c r="S50" s="55">
        <f t="shared" si="81"/>
        <v>912.30806663455041</v>
      </c>
      <c r="T50" s="55">
        <f t="shared" si="81"/>
        <v>912.30806663455064</v>
      </c>
      <c r="U50" s="55">
        <f t="shared" si="81"/>
        <v>912.30806663455076</v>
      </c>
      <c r="V50" s="55">
        <f t="shared" si="81"/>
        <v>912.30806663455064</v>
      </c>
      <c r="W50" s="55">
        <f t="shared" si="81"/>
        <v>912.30806663455041</v>
      </c>
      <c r="X50" s="55">
        <f t="shared" si="81"/>
        <v>912.30806663455076</v>
      </c>
      <c r="Y50" s="55">
        <f t="shared" si="81"/>
        <v>912.30806663455076</v>
      </c>
      <c r="Z50" s="55">
        <f t="shared" si="81"/>
        <v>912.30806663455053</v>
      </c>
      <c r="AA50" s="55">
        <f t="shared" si="81"/>
        <v>912.30806663455053</v>
      </c>
      <c r="AB50" s="55">
        <f t="shared" si="81"/>
        <v>951.82144163455052</v>
      </c>
      <c r="AC50" s="55">
        <f t="shared" si="81"/>
        <v>-683.37412500000005</v>
      </c>
      <c r="AD50" s="55">
        <f t="shared" si="81"/>
        <v>951.82144163455064</v>
      </c>
      <c r="AE50" s="55">
        <f t="shared" si="81"/>
        <v>951.82144163455064</v>
      </c>
      <c r="AF50" s="55">
        <f t="shared" si="81"/>
        <v>951.82144163455064</v>
      </c>
      <c r="AG50" s="55">
        <f t="shared" si="81"/>
        <v>951.82144163455064</v>
      </c>
      <c r="AH50" s="55">
        <f t="shared" si="81"/>
        <v>951.82144163455064</v>
      </c>
      <c r="AI50" s="55">
        <f t="shared" si="81"/>
        <v>951.82144163455052</v>
      </c>
      <c r="AJ50" s="55">
        <f t="shared" si="81"/>
        <v>951.82144163455041</v>
      </c>
      <c r="AK50" s="55">
        <f t="shared" si="81"/>
        <v>951.82144163455041</v>
      </c>
      <c r="AL50" s="55">
        <f t="shared" si="81"/>
        <v>951.82144163455052</v>
      </c>
      <c r="AM50" s="55">
        <f t="shared" si="81"/>
        <v>951.82144163455052</v>
      </c>
      <c r="AN50" s="55">
        <f t="shared" si="81"/>
        <v>992.52021788455113</v>
      </c>
      <c r="AO50" s="55">
        <f t="shared" si="81"/>
        <v>-642.67534874999967</v>
      </c>
      <c r="AP50" s="55">
        <f t="shared" si="81"/>
        <v>992.52021788455102</v>
      </c>
      <c r="AQ50" s="55">
        <f t="shared" si="81"/>
        <v>992.5202178845509</v>
      </c>
      <c r="AR50" s="55">
        <f t="shared" si="81"/>
        <v>992.5202178845509</v>
      </c>
      <c r="AS50" s="55">
        <f t="shared" si="81"/>
        <v>992.52021788455102</v>
      </c>
      <c r="AT50" s="55">
        <f t="shared" si="81"/>
        <v>992.52021788455068</v>
      </c>
      <c r="AU50" s="55">
        <f t="shared" si="81"/>
        <v>992.52021788455068</v>
      </c>
      <c r="AV50" s="55">
        <f t="shared" si="81"/>
        <v>992.5202178845509</v>
      </c>
      <c r="AW50" s="55">
        <f t="shared" si="81"/>
        <v>992.52021788455068</v>
      </c>
      <c r="AX50" s="55">
        <f t="shared" si="81"/>
        <v>992.5202178845509</v>
      </c>
      <c r="AY50" s="55">
        <f t="shared" si="81"/>
        <v>992.52021788455102</v>
      </c>
      <c r="AZ50" s="55">
        <f t="shared" si="81"/>
        <v>1034.4399574220511</v>
      </c>
      <c r="BA50" s="55">
        <f t="shared" si="81"/>
        <v>-600.75560921249962</v>
      </c>
      <c r="BB50" s="55">
        <f t="shared" si="81"/>
        <v>1034.4399574220511</v>
      </c>
      <c r="BC50" s="55">
        <f t="shared" si="81"/>
        <v>1034.4399574220511</v>
      </c>
      <c r="BD50" s="55">
        <f t="shared" si="81"/>
        <v>1034.4399574220511</v>
      </c>
      <c r="BE50" s="55">
        <f t="shared" si="81"/>
        <v>1034.4399574220511</v>
      </c>
      <c r="BF50" s="55">
        <f t="shared" si="81"/>
        <v>1034.4399574220511</v>
      </c>
      <c r="BG50" s="55">
        <f t="shared" si="81"/>
        <v>1034.4399574220511</v>
      </c>
      <c r="BH50" s="55">
        <f t="shared" si="81"/>
        <v>1034.4399574220508</v>
      </c>
      <c r="BI50" s="55">
        <f t="shared" si="81"/>
        <v>1034.4399574220511</v>
      </c>
      <c r="BJ50" s="55">
        <f t="shared" si="81"/>
        <v>1034.4399574220511</v>
      </c>
      <c r="BK50" s="55">
        <f t="shared" si="81"/>
        <v>1034.4399574220513</v>
      </c>
      <c r="BL50" s="55">
        <f t="shared" si="81"/>
        <v>1077.6172891456756</v>
      </c>
      <c r="BM50" s="55">
        <f t="shared" si="81"/>
        <v>-557.57827748887485</v>
      </c>
      <c r="BN50" s="55">
        <f t="shared" si="81"/>
        <v>1077.6172891456758</v>
      </c>
      <c r="BO50" s="55">
        <f t="shared" si="81"/>
        <v>1077.6172891456758</v>
      </c>
      <c r="BP50" s="55">
        <f t="shared" si="81"/>
        <v>1077.6172891456758</v>
      </c>
      <c r="BQ50" s="55">
        <f t="shared" si="81"/>
        <v>1077.6172891456761</v>
      </c>
      <c r="BR50" s="55">
        <f>SUM(BR9,BR10,BR17,BR18,BR25,BR26,BR33,BR34,BR41,BR42)</f>
        <v>1077.6172891456756</v>
      </c>
      <c r="BS50" s="55">
        <f>SUM(BS9,BS10,BS17,BS18,BS25,BS26,BS33,BS34,BS41,BS42)</f>
        <v>1077.6172891456758</v>
      </c>
      <c r="BT50" s="55">
        <f>SUM(BT9,BT10,BT17,BT18,BT25,BT26,BT33,BT34,BT41,BT42)</f>
        <v>1077.6172891456761</v>
      </c>
      <c r="BU50" s="55">
        <f>SUM(BU9,BU10,BU17,BU18,BU25,BU26,BU33,BU34,BU41,BU42)</f>
        <v>1077.6172891456756</v>
      </c>
      <c r="BV50" s="55">
        <f t="shared" ref="BV50:CI50" si="82">SUM(BV9,BV10,BV17,BV18,BV25,BV26,BV33,BV34,BV41,BV42)</f>
        <v>1077.6172891456758</v>
      </c>
      <c r="BW50" s="55">
        <f t="shared" si="82"/>
        <v>1077.6172891456758</v>
      </c>
      <c r="BX50" s="55">
        <f t="shared" si="82"/>
        <v>1122.0899408210098</v>
      </c>
      <c r="BY50" s="55">
        <f t="shared" si="82"/>
        <v>-513.10562581354088</v>
      </c>
      <c r="BZ50" s="55">
        <f t="shared" si="82"/>
        <v>1122.0899408210098</v>
      </c>
      <c r="CA50" s="55">
        <f t="shared" si="82"/>
        <v>1122.0899408210098</v>
      </c>
      <c r="CB50" s="55">
        <f t="shared" si="82"/>
        <v>1122.08994082101</v>
      </c>
      <c r="CC50" s="55">
        <f t="shared" si="82"/>
        <v>1122.0899408210098</v>
      </c>
      <c r="CD50" s="55">
        <f t="shared" si="82"/>
        <v>1122.0899408210098</v>
      </c>
      <c r="CE50" s="55">
        <f t="shared" si="82"/>
        <v>1122.0899408210098</v>
      </c>
      <c r="CF50" s="55">
        <f t="shared" si="82"/>
        <v>1122.0899408210098</v>
      </c>
      <c r="CG50" s="55">
        <f t="shared" si="82"/>
        <v>1122.0899408210098</v>
      </c>
      <c r="CH50" s="55">
        <f t="shared" si="82"/>
        <v>1122.0899408210098</v>
      </c>
      <c r="CI50" s="55">
        <f t="shared" si="82"/>
        <v>1122.0899408210098</v>
      </c>
      <c r="CJ50" s="55">
        <f>SUM(CJ9,CJ10,CJ17,CJ18,CJ25,CJ26,CJ33,CJ34,CJ41,CJ42)</f>
        <v>43664.272082284333</v>
      </c>
      <c r="CK50" s="55"/>
      <c r="CL50" s="55"/>
      <c r="CM50" s="55"/>
      <c r="CN50" s="55"/>
      <c r="CO50" s="55"/>
      <c r="CP50" s="55"/>
      <c r="CQ50" s="55"/>
      <c r="CR50" s="55"/>
      <c r="CS50" s="55"/>
      <c r="CT50" s="55"/>
      <c r="CU50" s="55"/>
      <c r="CV50" s="55"/>
      <c r="CW50" s="55"/>
      <c r="CX50" s="55"/>
      <c r="CY50" s="55"/>
      <c r="CZ50" s="55"/>
      <c r="DA50" s="55"/>
      <c r="DB50" s="55"/>
      <c r="DC50" s="55"/>
      <c r="DD50" s="55"/>
      <c r="DE50" s="55"/>
      <c r="DF50" s="55"/>
      <c r="DG50" s="55"/>
      <c r="DH50" s="55"/>
      <c r="DI50" s="55"/>
      <c r="DJ50" s="55"/>
      <c r="DK50" s="55"/>
      <c r="DL50" s="55"/>
      <c r="DM50" s="55"/>
      <c r="DN50" s="55"/>
      <c r="DO50" s="55"/>
      <c r="DP50" s="55"/>
      <c r="DQ50" s="55"/>
      <c r="DR50" s="55"/>
      <c r="DS50" s="55"/>
      <c r="DT50" s="55"/>
    </row>
    <row r="51" spans="1:124" x14ac:dyDescent="0.15">
      <c r="A51" s="47" t="s">
        <v>139</v>
      </c>
      <c r="C51" s="159">
        <f>IF($A$1=2,1,'Investor Assumptions'!C29)</f>
        <v>1</v>
      </c>
      <c r="D51" s="159"/>
      <c r="E51" s="154">
        <f>MIN(MAX(0,(E49-E50)),$C$51*E46)</f>
        <v>0</v>
      </c>
      <c r="F51" s="155">
        <f t="shared" ref="F51:BQ51" si="83">MIN(MAX(0,(F49-F50)),$C$51*F46)</f>
        <v>0</v>
      </c>
      <c r="G51" s="155">
        <f t="shared" si="83"/>
        <v>0</v>
      </c>
      <c r="H51" s="155">
        <f t="shared" si="83"/>
        <v>0</v>
      </c>
      <c r="I51" s="155">
        <f t="shared" si="83"/>
        <v>0</v>
      </c>
      <c r="J51" s="155">
        <f t="shared" si="83"/>
        <v>0</v>
      </c>
      <c r="K51" s="155">
        <f t="shared" si="83"/>
        <v>0</v>
      </c>
      <c r="L51" s="155">
        <f t="shared" si="83"/>
        <v>0</v>
      </c>
      <c r="M51" s="155">
        <f t="shared" si="83"/>
        <v>0</v>
      </c>
      <c r="N51" s="155">
        <f t="shared" si="83"/>
        <v>0</v>
      </c>
      <c r="O51" s="155">
        <f t="shared" si="83"/>
        <v>0</v>
      </c>
      <c r="P51" s="155">
        <f t="shared" si="83"/>
        <v>0</v>
      </c>
      <c r="Q51" s="155">
        <f t="shared" si="83"/>
        <v>0</v>
      </c>
      <c r="R51" s="155">
        <f t="shared" si="83"/>
        <v>0</v>
      </c>
      <c r="S51" s="155">
        <f t="shared" si="83"/>
        <v>0</v>
      </c>
      <c r="T51" s="155">
        <f t="shared" si="83"/>
        <v>0</v>
      </c>
      <c r="U51" s="155">
        <f t="shared" si="83"/>
        <v>0</v>
      </c>
      <c r="V51" s="155">
        <f t="shared" si="83"/>
        <v>0</v>
      </c>
      <c r="W51" s="155">
        <f t="shared" si="83"/>
        <v>0</v>
      </c>
      <c r="X51" s="155">
        <f t="shared" si="83"/>
        <v>0</v>
      </c>
      <c r="Y51" s="155">
        <f t="shared" si="83"/>
        <v>0</v>
      </c>
      <c r="Z51" s="155">
        <f t="shared" si="83"/>
        <v>0</v>
      </c>
      <c r="AA51" s="155">
        <f t="shared" si="83"/>
        <v>0</v>
      </c>
      <c r="AB51" s="155">
        <f t="shared" si="83"/>
        <v>0</v>
      </c>
      <c r="AC51" s="155">
        <f t="shared" si="83"/>
        <v>0</v>
      </c>
      <c r="AD51" s="155">
        <f t="shared" si="83"/>
        <v>0</v>
      </c>
      <c r="AE51" s="155">
        <f t="shared" si="83"/>
        <v>0</v>
      </c>
      <c r="AF51" s="155">
        <f t="shared" si="83"/>
        <v>0</v>
      </c>
      <c r="AG51" s="155">
        <f t="shared" si="83"/>
        <v>0</v>
      </c>
      <c r="AH51" s="155">
        <f t="shared" si="83"/>
        <v>0</v>
      </c>
      <c r="AI51" s="155">
        <f t="shared" si="83"/>
        <v>0</v>
      </c>
      <c r="AJ51" s="155">
        <f t="shared" si="83"/>
        <v>0</v>
      </c>
      <c r="AK51" s="155">
        <f t="shared" si="83"/>
        <v>0</v>
      </c>
      <c r="AL51" s="155">
        <f t="shared" si="83"/>
        <v>0</v>
      </c>
      <c r="AM51" s="155">
        <f t="shared" si="83"/>
        <v>0</v>
      </c>
      <c r="AN51" s="155">
        <f t="shared" si="83"/>
        <v>0</v>
      </c>
      <c r="AO51" s="155">
        <f t="shared" si="83"/>
        <v>0</v>
      </c>
      <c r="AP51" s="155">
        <f t="shared" si="83"/>
        <v>0</v>
      </c>
      <c r="AQ51" s="155">
        <f t="shared" si="83"/>
        <v>0</v>
      </c>
      <c r="AR51" s="155">
        <f t="shared" si="83"/>
        <v>0</v>
      </c>
      <c r="AS51" s="155">
        <f t="shared" si="83"/>
        <v>0</v>
      </c>
      <c r="AT51" s="155">
        <f t="shared" si="83"/>
        <v>0</v>
      </c>
      <c r="AU51" s="155">
        <f t="shared" si="83"/>
        <v>0</v>
      </c>
      <c r="AV51" s="155">
        <f t="shared" si="83"/>
        <v>0</v>
      </c>
      <c r="AW51" s="155">
        <f t="shared" si="83"/>
        <v>0</v>
      </c>
      <c r="AX51" s="155">
        <f t="shared" si="83"/>
        <v>0</v>
      </c>
      <c r="AY51" s="155">
        <f t="shared" si="83"/>
        <v>0</v>
      </c>
      <c r="AZ51" s="155">
        <f t="shared" si="83"/>
        <v>0</v>
      </c>
      <c r="BA51" s="155">
        <f t="shared" si="83"/>
        <v>0</v>
      </c>
      <c r="BB51" s="155">
        <f t="shared" si="83"/>
        <v>0</v>
      </c>
      <c r="BC51" s="155">
        <f t="shared" si="83"/>
        <v>0</v>
      </c>
      <c r="BD51" s="155">
        <f t="shared" si="83"/>
        <v>0</v>
      </c>
      <c r="BE51" s="155">
        <f t="shared" si="83"/>
        <v>0</v>
      </c>
      <c r="BF51" s="155">
        <f t="shared" si="83"/>
        <v>0</v>
      </c>
      <c r="BG51" s="155">
        <f t="shared" si="83"/>
        <v>0</v>
      </c>
      <c r="BH51" s="155">
        <f t="shared" si="83"/>
        <v>0</v>
      </c>
      <c r="BI51" s="155">
        <f t="shared" si="83"/>
        <v>0</v>
      </c>
      <c r="BJ51" s="155">
        <f t="shared" si="83"/>
        <v>0</v>
      </c>
      <c r="BK51" s="155">
        <f t="shared" si="83"/>
        <v>0</v>
      </c>
      <c r="BL51" s="155">
        <f t="shared" si="83"/>
        <v>0</v>
      </c>
      <c r="BM51" s="155">
        <f t="shared" si="83"/>
        <v>0</v>
      </c>
      <c r="BN51" s="155">
        <f t="shared" si="83"/>
        <v>0</v>
      </c>
      <c r="BO51" s="155">
        <f t="shared" si="83"/>
        <v>0</v>
      </c>
      <c r="BP51" s="155">
        <f t="shared" si="83"/>
        <v>0</v>
      </c>
      <c r="BQ51" s="155">
        <f t="shared" si="83"/>
        <v>0</v>
      </c>
      <c r="BR51" s="155">
        <f t="shared" ref="BR51:CI51" si="84">MIN(MAX(0,(BR49-BR50)),$C$51*BR46)</f>
        <v>0</v>
      </c>
      <c r="BS51" s="155">
        <f t="shared" si="84"/>
        <v>0</v>
      </c>
      <c r="BT51" s="155">
        <f t="shared" si="84"/>
        <v>0</v>
      </c>
      <c r="BU51" s="155">
        <f t="shared" si="84"/>
        <v>0</v>
      </c>
      <c r="BV51" s="155">
        <f t="shared" si="84"/>
        <v>0</v>
      </c>
      <c r="BW51" s="155">
        <f t="shared" si="84"/>
        <v>0</v>
      </c>
      <c r="BX51" s="155">
        <f t="shared" si="84"/>
        <v>0</v>
      </c>
      <c r="BY51" s="155">
        <f t="shared" si="84"/>
        <v>0</v>
      </c>
      <c r="BZ51" s="155">
        <f t="shared" si="84"/>
        <v>0</v>
      </c>
      <c r="CA51" s="155">
        <f t="shared" si="84"/>
        <v>0</v>
      </c>
      <c r="CB51" s="155">
        <f t="shared" si="84"/>
        <v>0</v>
      </c>
      <c r="CC51" s="155">
        <f t="shared" si="84"/>
        <v>0</v>
      </c>
      <c r="CD51" s="155">
        <f t="shared" si="84"/>
        <v>0</v>
      </c>
      <c r="CE51" s="155">
        <f t="shared" si="84"/>
        <v>0</v>
      </c>
      <c r="CF51" s="155">
        <f t="shared" si="84"/>
        <v>0</v>
      </c>
      <c r="CG51" s="155">
        <f t="shared" si="84"/>
        <v>0</v>
      </c>
      <c r="CH51" s="155">
        <f t="shared" si="84"/>
        <v>0</v>
      </c>
      <c r="CI51" s="155">
        <f t="shared" si="84"/>
        <v>0</v>
      </c>
      <c r="CJ51" s="155">
        <f>MIN(MAX(0,(CJ49-CJ50)),$C51*CJ$46)</f>
        <v>0</v>
      </c>
      <c r="CK51" s="155"/>
      <c r="CL51" s="155"/>
      <c r="CM51" s="155"/>
      <c r="CN51" s="155"/>
      <c r="CO51" s="155"/>
      <c r="CP51" s="155"/>
      <c r="CQ51" s="155"/>
      <c r="CR51" s="155"/>
      <c r="CS51" s="155"/>
      <c r="CT51" s="155"/>
      <c r="CU51" s="155"/>
      <c r="CV51" s="155"/>
      <c r="CW51" s="155"/>
      <c r="CX51" s="155"/>
      <c r="CY51" s="155"/>
      <c r="CZ51" s="155"/>
      <c r="DA51" s="155"/>
      <c r="DB51" s="155"/>
      <c r="DC51" s="155"/>
      <c r="DD51" s="155"/>
      <c r="DE51" s="155"/>
      <c r="DF51" s="155"/>
      <c r="DG51" s="155"/>
      <c r="DH51" s="155"/>
      <c r="DI51" s="155"/>
      <c r="DJ51" s="155"/>
      <c r="DK51" s="155"/>
      <c r="DL51" s="155"/>
      <c r="DM51" s="155"/>
      <c r="DN51" s="155"/>
      <c r="DO51" s="155"/>
      <c r="DP51" s="155"/>
      <c r="DQ51" s="155"/>
      <c r="DR51" s="155"/>
      <c r="DS51" s="155"/>
      <c r="DT51" s="155"/>
    </row>
    <row r="52" spans="1:124" x14ac:dyDescent="0.15">
      <c r="A52" s="47" t="s">
        <v>140</v>
      </c>
      <c r="C52" s="159">
        <f>IF($A$1=2,0,'Investor Assumptions'!C30)</f>
        <v>0</v>
      </c>
      <c r="D52" s="159"/>
      <c r="E52" s="154">
        <f>E51/$C$51*$C52</f>
        <v>0</v>
      </c>
      <c r="F52" s="155">
        <f t="shared" ref="F52:BQ52" si="85">F51/$C$51*$C52</f>
        <v>0</v>
      </c>
      <c r="G52" s="155">
        <f t="shared" si="85"/>
        <v>0</v>
      </c>
      <c r="H52" s="155">
        <f t="shared" si="85"/>
        <v>0</v>
      </c>
      <c r="I52" s="155">
        <f t="shared" si="85"/>
        <v>0</v>
      </c>
      <c r="J52" s="155">
        <f t="shared" si="85"/>
        <v>0</v>
      </c>
      <c r="K52" s="155">
        <f t="shared" si="85"/>
        <v>0</v>
      </c>
      <c r="L52" s="155">
        <f t="shared" si="85"/>
        <v>0</v>
      </c>
      <c r="M52" s="155">
        <f t="shared" si="85"/>
        <v>0</v>
      </c>
      <c r="N52" s="155">
        <f t="shared" si="85"/>
        <v>0</v>
      </c>
      <c r="O52" s="155">
        <f t="shared" si="85"/>
        <v>0</v>
      </c>
      <c r="P52" s="155">
        <f t="shared" si="85"/>
        <v>0</v>
      </c>
      <c r="Q52" s="155">
        <f t="shared" si="85"/>
        <v>0</v>
      </c>
      <c r="R52" s="155">
        <f t="shared" si="85"/>
        <v>0</v>
      </c>
      <c r="S52" s="155">
        <f t="shared" si="85"/>
        <v>0</v>
      </c>
      <c r="T52" s="155">
        <f t="shared" si="85"/>
        <v>0</v>
      </c>
      <c r="U52" s="155">
        <f t="shared" si="85"/>
        <v>0</v>
      </c>
      <c r="V52" s="155">
        <f t="shared" si="85"/>
        <v>0</v>
      </c>
      <c r="W52" s="155">
        <f t="shared" si="85"/>
        <v>0</v>
      </c>
      <c r="X52" s="155">
        <f t="shared" si="85"/>
        <v>0</v>
      </c>
      <c r="Y52" s="155">
        <f t="shared" si="85"/>
        <v>0</v>
      </c>
      <c r="Z52" s="155">
        <f t="shared" si="85"/>
        <v>0</v>
      </c>
      <c r="AA52" s="155">
        <f t="shared" si="85"/>
        <v>0</v>
      </c>
      <c r="AB52" s="155">
        <f t="shared" si="85"/>
        <v>0</v>
      </c>
      <c r="AC52" s="155">
        <f t="shared" si="85"/>
        <v>0</v>
      </c>
      <c r="AD52" s="155">
        <f t="shared" si="85"/>
        <v>0</v>
      </c>
      <c r="AE52" s="155">
        <f t="shared" si="85"/>
        <v>0</v>
      </c>
      <c r="AF52" s="155">
        <f t="shared" si="85"/>
        <v>0</v>
      </c>
      <c r="AG52" s="155">
        <f t="shared" si="85"/>
        <v>0</v>
      </c>
      <c r="AH52" s="155">
        <f t="shared" si="85"/>
        <v>0</v>
      </c>
      <c r="AI52" s="155">
        <f t="shared" si="85"/>
        <v>0</v>
      </c>
      <c r="AJ52" s="155">
        <f t="shared" si="85"/>
        <v>0</v>
      </c>
      <c r="AK52" s="155">
        <f t="shared" si="85"/>
        <v>0</v>
      </c>
      <c r="AL52" s="155">
        <f t="shared" si="85"/>
        <v>0</v>
      </c>
      <c r="AM52" s="155">
        <f t="shared" si="85"/>
        <v>0</v>
      </c>
      <c r="AN52" s="155">
        <f t="shared" si="85"/>
        <v>0</v>
      </c>
      <c r="AO52" s="155">
        <f t="shared" si="85"/>
        <v>0</v>
      </c>
      <c r="AP52" s="155">
        <f t="shared" si="85"/>
        <v>0</v>
      </c>
      <c r="AQ52" s="155">
        <f t="shared" si="85"/>
        <v>0</v>
      </c>
      <c r="AR52" s="155">
        <f t="shared" si="85"/>
        <v>0</v>
      </c>
      <c r="AS52" s="155">
        <f t="shared" si="85"/>
        <v>0</v>
      </c>
      <c r="AT52" s="155">
        <f t="shared" si="85"/>
        <v>0</v>
      </c>
      <c r="AU52" s="155">
        <f t="shared" si="85"/>
        <v>0</v>
      </c>
      <c r="AV52" s="155">
        <f t="shared" si="85"/>
        <v>0</v>
      </c>
      <c r="AW52" s="155">
        <f t="shared" si="85"/>
        <v>0</v>
      </c>
      <c r="AX52" s="155">
        <f t="shared" si="85"/>
        <v>0</v>
      </c>
      <c r="AY52" s="155">
        <f t="shared" si="85"/>
        <v>0</v>
      </c>
      <c r="AZ52" s="155">
        <f t="shared" si="85"/>
        <v>0</v>
      </c>
      <c r="BA52" s="155">
        <f t="shared" si="85"/>
        <v>0</v>
      </c>
      <c r="BB52" s="155">
        <f t="shared" si="85"/>
        <v>0</v>
      </c>
      <c r="BC52" s="155">
        <f t="shared" si="85"/>
        <v>0</v>
      </c>
      <c r="BD52" s="155">
        <f t="shared" si="85"/>
        <v>0</v>
      </c>
      <c r="BE52" s="155">
        <f t="shared" si="85"/>
        <v>0</v>
      </c>
      <c r="BF52" s="155">
        <f t="shared" si="85"/>
        <v>0</v>
      </c>
      <c r="BG52" s="155">
        <f t="shared" si="85"/>
        <v>0</v>
      </c>
      <c r="BH52" s="155">
        <f t="shared" si="85"/>
        <v>0</v>
      </c>
      <c r="BI52" s="155">
        <f t="shared" si="85"/>
        <v>0</v>
      </c>
      <c r="BJ52" s="155">
        <f t="shared" si="85"/>
        <v>0</v>
      </c>
      <c r="BK52" s="155">
        <f t="shared" si="85"/>
        <v>0</v>
      </c>
      <c r="BL52" s="155">
        <f t="shared" si="85"/>
        <v>0</v>
      </c>
      <c r="BM52" s="155">
        <f t="shared" si="85"/>
        <v>0</v>
      </c>
      <c r="BN52" s="155">
        <f t="shared" si="85"/>
        <v>0</v>
      </c>
      <c r="BO52" s="155">
        <f t="shared" si="85"/>
        <v>0</v>
      </c>
      <c r="BP52" s="155">
        <f t="shared" si="85"/>
        <v>0</v>
      </c>
      <c r="BQ52" s="155">
        <f t="shared" si="85"/>
        <v>0</v>
      </c>
      <c r="BR52" s="155">
        <f t="shared" ref="BR52:CJ52" si="86">BR51/$C$51*$C52</f>
        <v>0</v>
      </c>
      <c r="BS52" s="155">
        <f t="shared" si="86"/>
        <v>0</v>
      </c>
      <c r="BT52" s="155">
        <f t="shared" si="86"/>
        <v>0</v>
      </c>
      <c r="BU52" s="155">
        <f t="shared" si="86"/>
        <v>0</v>
      </c>
      <c r="BV52" s="155">
        <f t="shared" si="86"/>
        <v>0</v>
      </c>
      <c r="BW52" s="155">
        <f t="shared" si="86"/>
        <v>0</v>
      </c>
      <c r="BX52" s="155">
        <f t="shared" si="86"/>
        <v>0</v>
      </c>
      <c r="BY52" s="155">
        <f t="shared" si="86"/>
        <v>0</v>
      </c>
      <c r="BZ52" s="155">
        <f t="shared" si="86"/>
        <v>0</v>
      </c>
      <c r="CA52" s="155">
        <f t="shared" si="86"/>
        <v>0</v>
      </c>
      <c r="CB52" s="155">
        <f t="shared" si="86"/>
        <v>0</v>
      </c>
      <c r="CC52" s="155">
        <f t="shared" si="86"/>
        <v>0</v>
      </c>
      <c r="CD52" s="155">
        <f t="shared" si="86"/>
        <v>0</v>
      </c>
      <c r="CE52" s="155">
        <f t="shared" si="86"/>
        <v>0</v>
      </c>
      <c r="CF52" s="155">
        <f t="shared" si="86"/>
        <v>0</v>
      </c>
      <c r="CG52" s="155">
        <f t="shared" si="86"/>
        <v>0</v>
      </c>
      <c r="CH52" s="155">
        <f t="shared" si="86"/>
        <v>0</v>
      </c>
      <c r="CI52" s="155">
        <f t="shared" si="86"/>
        <v>0</v>
      </c>
      <c r="CJ52" s="155">
        <f t="shared" si="86"/>
        <v>0</v>
      </c>
      <c r="CK52" s="155"/>
      <c r="CL52" s="155"/>
      <c r="CM52" s="155"/>
      <c r="CN52" s="155"/>
      <c r="CO52" s="155"/>
      <c r="CP52" s="155"/>
      <c r="CQ52" s="155"/>
      <c r="CR52" s="155"/>
      <c r="CS52" s="155"/>
      <c r="CT52" s="155"/>
      <c r="CU52" s="155"/>
      <c r="CV52" s="155"/>
      <c r="CW52" s="155"/>
      <c r="CX52" s="155"/>
      <c r="CY52" s="155"/>
      <c r="CZ52" s="155"/>
      <c r="DA52" s="155"/>
      <c r="DB52" s="155"/>
      <c r="DC52" s="155"/>
      <c r="DD52" s="155"/>
      <c r="DE52" s="155"/>
      <c r="DF52" s="155"/>
      <c r="DG52" s="155"/>
      <c r="DH52" s="155"/>
      <c r="DI52" s="155"/>
      <c r="DJ52" s="155"/>
      <c r="DK52" s="155"/>
      <c r="DL52" s="155"/>
      <c r="DM52" s="155"/>
      <c r="DN52" s="155"/>
      <c r="DO52" s="155"/>
      <c r="DP52" s="155"/>
      <c r="DQ52" s="155"/>
      <c r="DR52" s="155"/>
      <c r="DS52" s="155"/>
      <c r="DT52" s="155"/>
    </row>
    <row r="53" spans="1:124" x14ac:dyDescent="0.15">
      <c r="C53" s="159"/>
      <c r="D53" s="159"/>
      <c r="E53" s="154"/>
      <c r="F53" s="155"/>
      <c r="G53" s="155"/>
      <c r="H53" s="155"/>
      <c r="I53" s="155"/>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5"/>
      <c r="AL53" s="155"/>
      <c r="AM53" s="155"/>
      <c r="AN53" s="155"/>
      <c r="AO53" s="155"/>
      <c r="AP53" s="155"/>
      <c r="AQ53" s="155"/>
      <c r="AR53" s="155"/>
      <c r="AS53" s="155"/>
      <c r="AT53" s="155"/>
      <c r="AU53" s="155"/>
      <c r="AV53" s="155"/>
      <c r="AW53" s="155"/>
      <c r="AX53" s="155"/>
      <c r="AY53" s="155"/>
      <c r="AZ53" s="155"/>
      <c r="BA53" s="155"/>
      <c r="BB53" s="155"/>
      <c r="BC53" s="155"/>
      <c r="BD53" s="155"/>
      <c r="BE53" s="155"/>
      <c r="BF53" s="155"/>
      <c r="BG53" s="155"/>
      <c r="BH53" s="155"/>
      <c r="BI53" s="155"/>
      <c r="BJ53" s="155"/>
      <c r="BK53" s="155"/>
      <c r="BL53" s="155"/>
      <c r="BM53" s="155"/>
      <c r="BN53" s="155"/>
      <c r="BO53" s="155"/>
      <c r="BP53" s="155"/>
      <c r="BQ53" s="155"/>
      <c r="BR53" s="155"/>
      <c r="BS53" s="155"/>
      <c r="BT53" s="155"/>
      <c r="BU53" s="155"/>
      <c r="BV53" s="155"/>
      <c r="BW53" s="155"/>
      <c r="BX53" s="155"/>
      <c r="BY53" s="155"/>
      <c r="BZ53" s="155"/>
      <c r="CA53" s="155"/>
      <c r="CB53" s="155"/>
      <c r="CC53" s="155"/>
      <c r="CD53" s="155"/>
      <c r="CE53" s="155"/>
      <c r="CF53" s="155"/>
      <c r="CG53" s="155"/>
      <c r="CH53" s="155"/>
      <c r="CI53" s="155"/>
      <c r="CJ53" s="155"/>
      <c r="CK53" s="155"/>
      <c r="CL53" s="155"/>
      <c r="CM53" s="155"/>
      <c r="CN53" s="155"/>
      <c r="CO53" s="155"/>
      <c r="CP53" s="155"/>
      <c r="CQ53" s="155"/>
      <c r="CR53" s="155"/>
      <c r="CS53" s="155"/>
      <c r="CT53" s="155"/>
      <c r="CU53" s="155"/>
      <c r="CV53" s="155"/>
      <c r="CW53" s="155"/>
      <c r="CX53" s="155"/>
      <c r="CY53" s="155"/>
      <c r="CZ53" s="155"/>
      <c r="DA53" s="155"/>
      <c r="DB53" s="155"/>
      <c r="DC53" s="155"/>
      <c r="DD53" s="155"/>
      <c r="DE53" s="155"/>
      <c r="DF53" s="155"/>
      <c r="DG53" s="155"/>
      <c r="DH53" s="155"/>
      <c r="DI53" s="155"/>
      <c r="DJ53" s="155"/>
      <c r="DK53" s="155"/>
      <c r="DL53" s="155"/>
      <c r="DM53" s="155"/>
      <c r="DN53" s="155"/>
      <c r="DO53" s="155"/>
      <c r="DP53" s="155"/>
      <c r="DQ53" s="155"/>
      <c r="DR53" s="155"/>
      <c r="DS53" s="155"/>
      <c r="DT53" s="155"/>
    </row>
    <row r="54" spans="1:124" x14ac:dyDescent="0.15">
      <c r="A54" s="47" t="s">
        <v>141</v>
      </c>
      <c r="C54" s="159"/>
      <c r="D54" s="159"/>
      <c r="E54" s="154">
        <f>Total_Investment*(1+'Investor Assumptions'!$C$27/12)</f>
        <v>64892.5</v>
      </c>
      <c r="F54" s="155">
        <f>MAX(0,(E54-E55-E56)*(1+'Investor Assumptions'!$C$27/12))</f>
        <v>65541.425000000003</v>
      </c>
      <c r="G54" s="155">
        <f>MAX(0,(F54-F55-F56)*(1+'Investor Assumptions'!$C$27/12))</f>
        <v>66196.839250000005</v>
      </c>
      <c r="H54" s="155">
        <f>MAX(0,(G54-G55-G56)*(1+'Investor Assumptions'!$C$27/12))</f>
        <v>66858.807642500004</v>
      </c>
      <c r="I54" s="155">
        <f>MAX(0,(H54-H55-H56)*(1+'Investor Assumptions'!$C$27/12))</f>
        <v>67527.395718925007</v>
      </c>
      <c r="J54" s="155">
        <f>MAX(0,(I54-I55-I56)*(1+'Investor Assumptions'!$C$27/12))</f>
        <v>67319.984653813372</v>
      </c>
      <c r="K54" s="155">
        <f>MAX(0,(J54-J55-J56)*(1+'Investor Assumptions'!$C$27/12))</f>
        <v>67110.499478050609</v>
      </c>
      <c r="L54" s="155">
        <f>MAX(0,(K54-K55-K56)*(1+'Investor Assumptions'!$C$27/12))</f>
        <v>66898.919450530229</v>
      </c>
      <c r="M54" s="155">
        <f>MAX(0,(L54-L55-L56)*(1+'Investor Assumptions'!$C$27/12))</f>
        <v>66685.223622734644</v>
      </c>
      <c r="N54" s="155">
        <f>MAX(0,(M54-M55-M56)*(1+'Investor Assumptions'!$C$27/12))</f>
        <v>66469.390836661099</v>
      </c>
      <c r="O54" s="155">
        <f>MAX(0,(N54-N55-N56)*(1+'Investor Assumptions'!$C$27/12))</f>
        <v>66251.399722726826</v>
      </c>
      <c r="P54" s="155">
        <f>MAX(0,(O54-O55-O56)*(1+'Investor Assumptions'!$C$27/12))</f>
        <v>66031.22869765319</v>
      </c>
      <c r="Q54" s="155">
        <f>MAX(0,(P54-P55-P56)*(1+'Investor Assumptions'!$C$27/12))</f>
        <v>65770.109837328826</v>
      </c>
      <c r="R54" s="155">
        <f>MAX(0,(Q54-Q55-Q56)*(1+'Investor Assumptions'!$C$27/12))</f>
        <v>67157.927310702114</v>
      </c>
      <c r="S54" s="155">
        <f>MAX(0,(R54-R55-R56)*(1+'Investor Assumptions'!$C$27/12))</f>
        <v>66908.075436508239</v>
      </c>
      <c r="T54" s="155">
        <f>MAX(0,(S54-S55-S56)*(1+'Investor Assumptions'!$C$27/12))</f>
        <v>66655.725043572427</v>
      </c>
      <c r="U54" s="155">
        <f>MAX(0,(T54-T55-T56)*(1+'Investor Assumptions'!$C$27/12))</f>
        <v>66400.851146707253</v>
      </c>
      <c r="V54" s="155">
        <f>MAX(0,(U54-U55-U56)*(1+'Investor Assumptions'!$C$27/12))</f>
        <v>66143.428510873433</v>
      </c>
      <c r="W54" s="155">
        <f>MAX(0,(V54-V55-V56)*(1+'Investor Assumptions'!$C$27/12))</f>
        <v>65883.431648681275</v>
      </c>
      <c r="X54" s="155">
        <f>MAX(0,(W54-W55-W56)*(1+'Investor Assumptions'!$C$27/12))</f>
        <v>65620.834817867188</v>
      </c>
      <c r="Y54" s="155">
        <f>MAX(0,(X54-X55-X56)*(1+'Investor Assumptions'!$C$27/12))</f>
        <v>65355.612018744963</v>
      </c>
      <c r="Z54" s="155">
        <f>MAX(0,(Y54-Y55-Y56)*(1+'Investor Assumptions'!$C$27/12))</f>
        <v>65087.736991631522</v>
      </c>
      <c r="AA54" s="155">
        <f>MAX(0,(Z54-Z55-Z56)*(1+'Investor Assumptions'!$C$27/12))</f>
        <v>64817.183214246943</v>
      </c>
      <c r="AB54" s="155">
        <f>MAX(0,(AA54-AA55-AA56)*(1+'Investor Assumptions'!$C$27/12))</f>
        <v>64543.923899088521</v>
      </c>
      <c r="AC54" s="155">
        <f>MAX(0,(AB54-AB55-AB56)*(1+'Investor Assumptions'!$C$27/12))</f>
        <v>64228.023482028511</v>
      </c>
      <c r="AD54" s="155">
        <f>MAX(0,(AC54-AC55-AC56)*(1+'Investor Assumptions'!$C$27/12))</f>
        <v>65560.511583098792</v>
      </c>
      <c r="AE54" s="155">
        <f>MAX(0,(AD54-AD55-AD56)*(1+'Investor Assumptions'!$C$27/12))</f>
        <v>65254.777042878886</v>
      </c>
      <c r="AF54" s="155">
        <f>MAX(0,(AE54-AE55-AE56)*(1+'Investor Assumptions'!$C$27/12))</f>
        <v>64945.985157256779</v>
      </c>
      <c r="AG54" s="155">
        <f>MAX(0,(AF54-AF55-AF56)*(1+'Investor Assumptions'!$C$27/12))</f>
        <v>64634.105352778453</v>
      </c>
      <c r="AH54" s="155">
        <f>MAX(0,(AG54-AG55-AG56)*(1+'Investor Assumptions'!$C$27/12))</f>
        <v>64319.106750255341</v>
      </c>
      <c r="AI54" s="155">
        <f>MAX(0,(AH54-AH55-AH56)*(1+'Investor Assumptions'!$C$27/12))</f>
        <v>64000.958161707</v>
      </c>
      <c r="AJ54" s="155">
        <f>MAX(0,(AI54-AI55-AI56)*(1+'Investor Assumptions'!$C$27/12))</f>
        <v>63679.628087273173</v>
      </c>
      <c r="AK54" s="155">
        <f>MAX(0,(AJ54-AJ55-AJ56)*(1+'Investor Assumptions'!$C$27/12))</f>
        <v>63355.084712095006</v>
      </c>
      <c r="AL54" s="155">
        <f>MAX(0,(AK54-AK55-AK56)*(1+'Investor Assumptions'!$C$27/12))</f>
        <v>63027.295903165061</v>
      </c>
      <c r="AM54" s="155">
        <f>MAX(0,(AL54-AL55-AL56)*(1+'Investor Assumptions'!$C$27/12))</f>
        <v>62696.229206145814</v>
      </c>
      <c r="AN54" s="155">
        <f>MAX(0,(AM54-AM55-AM56)*(1+'Investor Assumptions'!$C$27/12))</f>
        <v>62361.851842156379</v>
      </c>
      <c r="AO54" s="155">
        <f>MAX(0,(AN54-AN55-AN56)*(1+'Investor Assumptions'!$C$27/12))</f>
        <v>61983.024940514544</v>
      </c>
      <c r="AP54" s="155">
        <f>MAX(0,(AO54-AO55-AO56)*(1+'Investor Assumptions'!$C$27/12))</f>
        <v>63251.957292157196</v>
      </c>
      <c r="AQ54" s="155">
        <f>MAX(0,(AP54-AP55-AP56)*(1+'Investor Assumptions'!$C$27/12))</f>
        <v>62882.031445015375</v>
      </c>
      <c r="AR54" s="155">
        <f>MAX(0,(AQ54-AQ55-AQ56)*(1+'Investor Assumptions'!$C$27/12))</f>
        <v>62508.406339402136</v>
      </c>
      <c r="AS54" s="155">
        <f>MAX(0,(AR54-AR55-AR56)*(1+'Investor Assumptions'!$C$27/12))</f>
        <v>62131.044982732761</v>
      </c>
      <c r="AT54" s="155">
        <f>MAX(0,(AS54-AS55-AS56)*(1+'Investor Assumptions'!$C$27/12))</f>
        <v>61749.910012496694</v>
      </c>
      <c r="AU54" s="155">
        <f>MAX(0,(AT54-AT55-AT56)*(1+'Investor Assumptions'!$C$27/12))</f>
        <v>61364.963692558267</v>
      </c>
      <c r="AV54" s="155">
        <f>MAX(0,(AU54-AU55-AU56)*(1+'Investor Assumptions'!$C$27/12))</f>
        <v>60976.167909420452</v>
      </c>
      <c r="AW54" s="155">
        <f>MAX(0,(AV54-AV55-AV56)*(1+'Investor Assumptions'!$C$27/12))</f>
        <v>60583.484168451265</v>
      </c>
      <c r="AX54" s="155">
        <f>MAX(0,(AW54-AW55-AW56)*(1+'Investor Assumptions'!$C$27/12))</f>
        <v>60186.873590072384</v>
      </c>
      <c r="AY54" s="155">
        <f>MAX(0,(AX54-AX55-AX56)*(1+'Investor Assumptions'!$C$27/12))</f>
        <v>59786.296905909716</v>
      </c>
      <c r="AZ54" s="155">
        <f>MAX(0,(AY54-AY55-AY56)*(1+'Investor Assumptions'!$C$27/12))</f>
        <v>59381.714454905421</v>
      </c>
      <c r="BA54" s="155">
        <f>MAX(0,(AZ54-AZ55-AZ56)*(1+'Investor Assumptions'!$C$27/12))</f>
        <v>58930.747242458201</v>
      </c>
      <c r="BB54" s="155">
        <f>MAX(0,(BA54-BA55-BA56)*(1+'Investor Assumptions'!$C$27/12))</f>
        <v>60126.817880187409</v>
      </c>
      <c r="BC54" s="155">
        <f>MAX(0,(BB54-BB55-BB56)*(1+'Investor Assumptions'!$C$27/12))</f>
        <v>59683.301701993012</v>
      </c>
      <c r="BD54" s="155">
        <f>MAX(0,(BC54-BC55-BC56)*(1+'Investor Assumptions'!$C$27/12))</f>
        <v>59235.350362016674</v>
      </c>
      <c r="BE54" s="155">
        <f>MAX(0,(BD54-BD55-BD56)*(1+'Investor Assumptions'!$C$27/12))</f>
        <v>58782.919508640567</v>
      </c>
      <c r="BF54" s="155">
        <f>MAX(0,(BE54-BE55-BE56)*(1+'Investor Assumptions'!$C$27/12))</f>
        <v>58325.964346730703</v>
      </c>
      <c r="BG54" s="155">
        <f>MAX(0,(BF54-BF55-BF56)*(1+'Investor Assumptions'!$C$27/12))</f>
        <v>57864.439633201742</v>
      </c>
      <c r="BH54" s="155">
        <f>MAX(0,(BG54-BG55-BG56)*(1+'Investor Assumptions'!$C$27/12))</f>
        <v>57398.299672537491</v>
      </c>
      <c r="BI54" s="155">
        <f>MAX(0,(BH54-BH55-BH56)*(1+'Investor Assumptions'!$C$27/12))</f>
        <v>56927.498312266594</v>
      </c>
      <c r="BJ54" s="155">
        <f>MAX(0,(BI54-BI55-BI56)*(1+'Investor Assumptions'!$C$27/12))</f>
        <v>56451.988938392991</v>
      </c>
      <c r="BK54" s="155">
        <f>MAX(0,(BJ54-BJ55-BJ56)*(1+'Investor Assumptions'!$C$27/12))</f>
        <v>55971.724470780653</v>
      </c>
      <c r="BL54" s="155">
        <f>MAX(0,(BK54-BK55-BK56)*(1+'Investor Assumptions'!$C$27/12))</f>
        <v>55486.657358492186</v>
      </c>
      <c r="BM54" s="155">
        <f>MAX(0,(BL54-BL55-BL56)*(1+'Investor Assumptions'!$C$27/12))</f>
        <v>54953.130470039978</v>
      </c>
      <c r="BN54" s="155">
        <f>MAX(0,(BM54-BM55-BM56)*(1+'Investor Assumptions'!$C$27/12))</f>
        <v>56065.815835004141</v>
      </c>
      <c r="BO54" s="155">
        <f>MAX(0,(BN54-BN55-BN56)*(1+'Investor Assumptions'!$C$27/12))</f>
        <v>55538.080531317049</v>
      </c>
      <c r="BP54" s="155">
        <f>MAX(0,(BO54-BO55-BO56)*(1+'Investor Assumptions'!$C$27/12))</f>
        <v>55005.067874593093</v>
      </c>
      <c r="BQ54" s="155">
        <f>MAX(0,(BP54-BP55-BP56)*(1+'Investor Assumptions'!$C$27/12))</f>
        <v>54466.725091301894</v>
      </c>
      <c r="BR54" s="155">
        <f>MAX(0,(BQ54-BQ55-BQ56)*(1+'Investor Assumptions'!$C$27/12))</f>
        <v>53922.99888017778</v>
      </c>
      <c r="BS54" s="155">
        <f>MAX(0,(BR54-BR55-BR56)*(1+'Investor Assumptions'!$C$27/12))</f>
        <v>53373.835406942431</v>
      </c>
      <c r="BT54" s="155">
        <f>MAX(0,(BS54-BS55-BS56)*(1+'Investor Assumptions'!$C$27/12))</f>
        <v>52819.180298974723</v>
      </c>
      <c r="BU54" s="155">
        <f>MAX(0,(BT54-BT55-BT56)*(1+'Investor Assumptions'!$C$27/12))</f>
        <v>52258.978639927343</v>
      </c>
      <c r="BV54" s="155">
        <f>MAX(0,(BU54-BU55-BU56)*(1+'Investor Assumptions'!$C$27/12))</f>
        <v>51693.174964289487</v>
      </c>
      <c r="BW54" s="155">
        <f>MAX(0,(BV54-BV55-BV56)*(1+'Investor Assumptions'!$C$27/12))</f>
        <v>51121.713251895249</v>
      </c>
      <c r="BX54" s="155">
        <f>MAX(0,(BW54-BW55-BW56)*(1+'Investor Assumptions'!$C$27/12))</f>
        <v>50544.536922377069</v>
      </c>
      <c r="BY54" s="155">
        <f>MAX(0,(BX54-BX55-BX56)*(1+'Investor Assumptions'!$C$27/12))</f>
        <v>49916.671451371622</v>
      </c>
      <c r="BZ54" s="155">
        <f>MAX(0,(BY54-BY55-BY56)*(1+'Investor Assumptions'!$C$27/12))</f>
        <v>50934.074847957017</v>
      </c>
      <c r="CA54" s="155">
        <f>MAX(0,(BZ54-BZ55-BZ56)*(1+'Investor Assumptions'!$C$27/12))</f>
        <v>50310.104756207365</v>
      </c>
      <c r="CB54" s="155">
        <f>MAX(0,(CA54-CA55-CA56)*(1+'Investor Assumptions'!$C$27/12))</f>
        <v>49679.894963540217</v>
      </c>
      <c r="CC54" s="155">
        <f>MAX(0,(CB54-CB55-CB56)*(1+'Investor Assumptions'!$C$27/12))</f>
        <v>49043.383072946403</v>
      </c>
      <c r="CD54" s="155">
        <f>MAX(0,(CC54-CC55-CC56)*(1+'Investor Assumptions'!$C$27/12))</f>
        <v>48400.50606344665</v>
      </c>
      <c r="CE54" s="155">
        <f>MAX(0,(CD54-CD55-CD56)*(1+'Investor Assumptions'!$C$27/12))</f>
        <v>47751.200283851897</v>
      </c>
      <c r="CF54" s="155">
        <f>MAX(0,(CE54-CE55-CE56)*(1+'Investor Assumptions'!$C$27/12))</f>
        <v>47095.401446461197</v>
      </c>
      <c r="CG54" s="155">
        <f>MAX(0,(CF54-CF55-CF56)*(1+'Investor Assumptions'!$C$27/12))</f>
        <v>46433.044620696586</v>
      </c>
      <c r="CH54" s="155">
        <f>MAX(0,(CG54-CG55-CG56)*(1+'Investor Assumptions'!$C$27/12))</f>
        <v>45764.064226674331</v>
      </c>
      <c r="CI54" s="155">
        <f>MAX(0,(CH54-CH55-CH56)*(1+'Investor Assumptions'!$C$27/12))</f>
        <v>45088.394028711853</v>
      </c>
      <c r="CJ54" s="155">
        <f>MAX(0,(CI54-CI55-CI56)*(1+'Investor Assumptions'!$C$27/12))</f>
        <v>44405.967128769749</v>
      </c>
      <c r="CK54" s="155"/>
      <c r="CL54" s="155"/>
      <c r="CM54" s="155"/>
      <c r="CN54" s="155"/>
      <c r="CO54" s="155"/>
      <c r="CP54" s="155"/>
      <c r="CQ54" s="155"/>
      <c r="CR54" s="155"/>
      <c r="CS54" s="155"/>
      <c r="CT54" s="155"/>
      <c r="CU54" s="155"/>
      <c r="CV54" s="155"/>
      <c r="CW54" s="155"/>
      <c r="CX54" s="155"/>
      <c r="CY54" s="155"/>
      <c r="CZ54" s="155"/>
      <c r="DA54" s="155"/>
      <c r="DB54" s="155"/>
      <c r="DC54" s="155"/>
      <c r="DD54" s="155"/>
      <c r="DE54" s="155"/>
      <c r="DF54" s="155"/>
      <c r="DG54" s="155"/>
      <c r="DH54" s="155"/>
      <c r="DI54" s="155"/>
      <c r="DJ54" s="155"/>
      <c r="DK54" s="155"/>
      <c r="DL54" s="155"/>
      <c r="DM54" s="155"/>
      <c r="DN54" s="155"/>
      <c r="DO54" s="155"/>
      <c r="DP54" s="155"/>
      <c r="DQ54" s="155"/>
      <c r="DR54" s="155"/>
      <c r="DS54" s="155"/>
      <c r="DT54" s="155"/>
    </row>
    <row r="55" spans="1:124" x14ac:dyDescent="0.15">
      <c r="A55" s="47" t="s">
        <v>133</v>
      </c>
      <c r="C55" s="159"/>
      <c r="D55" s="159"/>
      <c r="E55" s="154">
        <f>SUM(E9,E10,E17,E18,E25,E26,E33,E34,E41,E42)</f>
        <v>0</v>
      </c>
      <c r="F55" s="155">
        <f t="shared" ref="F55:BQ55" si="87">SUM(F9,F10,F17,F18,F25,F26,F33,F34,F41,F42)</f>
        <v>0</v>
      </c>
      <c r="G55" s="155">
        <f t="shared" si="87"/>
        <v>0</v>
      </c>
      <c r="H55" s="155">
        <f t="shared" si="87"/>
        <v>0</v>
      </c>
      <c r="I55" s="155">
        <f t="shared" si="87"/>
        <v>873.94556663455057</v>
      </c>
      <c r="J55" s="155">
        <f t="shared" si="87"/>
        <v>873.94556663455069</v>
      </c>
      <c r="K55" s="155">
        <f t="shared" si="87"/>
        <v>873.94556663455057</v>
      </c>
      <c r="L55" s="155">
        <f t="shared" si="87"/>
        <v>873.94556663455069</v>
      </c>
      <c r="M55" s="155">
        <f t="shared" si="87"/>
        <v>873.94556663455069</v>
      </c>
      <c r="N55" s="155">
        <f t="shared" si="87"/>
        <v>873.94556663455069</v>
      </c>
      <c r="O55" s="155">
        <f t="shared" si="87"/>
        <v>873.94556663455069</v>
      </c>
      <c r="P55" s="155">
        <f t="shared" si="87"/>
        <v>912.30806663455041</v>
      </c>
      <c r="Q55" s="155">
        <f t="shared" si="87"/>
        <v>-722.88750000000005</v>
      </c>
      <c r="R55" s="155">
        <f t="shared" si="87"/>
        <v>912.30806663455064</v>
      </c>
      <c r="S55" s="155">
        <f t="shared" si="87"/>
        <v>912.30806663455041</v>
      </c>
      <c r="T55" s="155">
        <f t="shared" si="87"/>
        <v>912.30806663455064</v>
      </c>
      <c r="U55" s="155">
        <f t="shared" si="87"/>
        <v>912.30806663455076</v>
      </c>
      <c r="V55" s="155">
        <f t="shared" si="87"/>
        <v>912.30806663455064</v>
      </c>
      <c r="W55" s="155">
        <f t="shared" si="87"/>
        <v>912.30806663455041</v>
      </c>
      <c r="X55" s="155">
        <f t="shared" si="87"/>
        <v>912.30806663455076</v>
      </c>
      <c r="Y55" s="155">
        <f t="shared" si="87"/>
        <v>912.30806663455076</v>
      </c>
      <c r="Z55" s="155">
        <f t="shared" si="87"/>
        <v>912.30806663455053</v>
      </c>
      <c r="AA55" s="155">
        <f t="shared" si="87"/>
        <v>912.30806663455053</v>
      </c>
      <c r="AB55" s="155">
        <f t="shared" si="87"/>
        <v>951.82144163455052</v>
      </c>
      <c r="AC55" s="155">
        <f t="shared" si="87"/>
        <v>-683.37412500000005</v>
      </c>
      <c r="AD55" s="155">
        <f t="shared" si="87"/>
        <v>951.82144163455064</v>
      </c>
      <c r="AE55" s="155">
        <f t="shared" si="87"/>
        <v>951.82144163455064</v>
      </c>
      <c r="AF55" s="155">
        <f t="shared" si="87"/>
        <v>951.82144163455064</v>
      </c>
      <c r="AG55" s="155">
        <f t="shared" si="87"/>
        <v>951.82144163455064</v>
      </c>
      <c r="AH55" s="155">
        <f t="shared" si="87"/>
        <v>951.82144163455064</v>
      </c>
      <c r="AI55" s="155">
        <f>SUM(AI9,AI10,AI17,AI18,AI25,AI26,AI33,AI34,AI41,AI42)</f>
        <v>951.82144163455052</v>
      </c>
      <c r="AJ55" s="155">
        <f t="shared" si="87"/>
        <v>951.82144163455041</v>
      </c>
      <c r="AK55" s="155">
        <f t="shared" si="87"/>
        <v>951.82144163455041</v>
      </c>
      <c r="AL55" s="155">
        <f t="shared" si="87"/>
        <v>951.82144163455052</v>
      </c>
      <c r="AM55" s="155">
        <f t="shared" si="87"/>
        <v>951.82144163455052</v>
      </c>
      <c r="AN55" s="155">
        <f t="shared" si="87"/>
        <v>992.52021788455113</v>
      </c>
      <c r="AO55" s="155">
        <f t="shared" si="87"/>
        <v>-642.67534874999967</v>
      </c>
      <c r="AP55" s="155">
        <f t="shared" si="87"/>
        <v>992.52021788455102</v>
      </c>
      <c r="AQ55" s="155">
        <f t="shared" si="87"/>
        <v>992.5202178845509</v>
      </c>
      <c r="AR55" s="155">
        <f t="shared" si="87"/>
        <v>992.5202178845509</v>
      </c>
      <c r="AS55" s="155">
        <f t="shared" si="87"/>
        <v>992.52021788455102</v>
      </c>
      <c r="AT55" s="155">
        <f t="shared" si="87"/>
        <v>992.52021788455068</v>
      </c>
      <c r="AU55" s="155">
        <f t="shared" si="87"/>
        <v>992.52021788455068</v>
      </c>
      <c r="AV55" s="155">
        <f t="shared" si="87"/>
        <v>992.5202178845509</v>
      </c>
      <c r="AW55" s="155">
        <f t="shared" si="87"/>
        <v>992.52021788455068</v>
      </c>
      <c r="AX55" s="155">
        <f t="shared" si="87"/>
        <v>992.5202178845509</v>
      </c>
      <c r="AY55" s="155">
        <f t="shared" si="87"/>
        <v>992.52021788455102</v>
      </c>
      <c r="AZ55" s="155">
        <f t="shared" si="87"/>
        <v>1034.4399574220511</v>
      </c>
      <c r="BA55" s="155">
        <f t="shared" si="87"/>
        <v>-600.75560921249962</v>
      </c>
      <c r="BB55" s="155">
        <f t="shared" si="87"/>
        <v>1034.4399574220511</v>
      </c>
      <c r="BC55" s="155">
        <f t="shared" si="87"/>
        <v>1034.4399574220511</v>
      </c>
      <c r="BD55" s="155">
        <f t="shared" si="87"/>
        <v>1034.4399574220511</v>
      </c>
      <c r="BE55" s="155">
        <f t="shared" si="87"/>
        <v>1034.4399574220511</v>
      </c>
      <c r="BF55" s="155">
        <f t="shared" si="87"/>
        <v>1034.4399574220511</v>
      </c>
      <c r="BG55" s="155">
        <f t="shared" si="87"/>
        <v>1034.4399574220511</v>
      </c>
      <c r="BH55" s="155">
        <f t="shared" si="87"/>
        <v>1034.4399574220508</v>
      </c>
      <c r="BI55" s="155">
        <f t="shared" si="87"/>
        <v>1034.4399574220511</v>
      </c>
      <c r="BJ55" s="155">
        <f t="shared" si="87"/>
        <v>1034.4399574220511</v>
      </c>
      <c r="BK55" s="155">
        <f t="shared" si="87"/>
        <v>1034.4399574220513</v>
      </c>
      <c r="BL55" s="155">
        <f>SUM(BL9,BL10,BL17,BL18,BL25,BL26,BL33,BL34,BL41,BL42)</f>
        <v>1077.6172891456756</v>
      </c>
      <c r="BM55" s="155">
        <f t="shared" si="87"/>
        <v>-557.57827748887485</v>
      </c>
      <c r="BN55" s="155">
        <f t="shared" si="87"/>
        <v>1077.6172891456758</v>
      </c>
      <c r="BO55" s="155">
        <f t="shared" si="87"/>
        <v>1077.6172891456758</v>
      </c>
      <c r="BP55" s="155">
        <f t="shared" si="87"/>
        <v>1077.6172891456758</v>
      </c>
      <c r="BQ55" s="155">
        <f t="shared" si="87"/>
        <v>1077.6172891456761</v>
      </c>
      <c r="BR55" s="155">
        <f t="shared" ref="BR55:CJ55" si="88">SUM(BR9,BR10,BR17,BR18,BR25,BR26,BR33,BR34,BR41,BR42)</f>
        <v>1077.6172891456756</v>
      </c>
      <c r="BS55" s="155">
        <f t="shared" si="88"/>
        <v>1077.6172891456758</v>
      </c>
      <c r="BT55" s="155">
        <f t="shared" si="88"/>
        <v>1077.6172891456761</v>
      </c>
      <c r="BU55" s="155">
        <f t="shared" si="88"/>
        <v>1077.6172891456756</v>
      </c>
      <c r="BV55" s="155">
        <f t="shared" si="88"/>
        <v>1077.6172891456758</v>
      </c>
      <c r="BW55" s="155">
        <f t="shared" si="88"/>
        <v>1077.6172891456758</v>
      </c>
      <c r="BX55" s="155">
        <f t="shared" si="88"/>
        <v>1122.0899408210098</v>
      </c>
      <c r="BY55" s="155">
        <f t="shared" si="88"/>
        <v>-513.10562581354088</v>
      </c>
      <c r="BZ55" s="155">
        <f t="shared" si="88"/>
        <v>1122.0899408210098</v>
      </c>
      <c r="CA55" s="155">
        <f t="shared" si="88"/>
        <v>1122.0899408210098</v>
      </c>
      <c r="CB55" s="155">
        <f t="shared" si="88"/>
        <v>1122.08994082101</v>
      </c>
      <c r="CC55" s="155">
        <f t="shared" si="88"/>
        <v>1122.0899408210098</v>
      </c>
      <c r="CD55" s="155">
        <f t="shared" si="88"/>
        <v>1122.0899408210098</v>
      </c>
      <c r="CE55" s="155">
        <f t="shared" si="88"/>
        <v>1122.0899408210098</v>
      </c>
      <c r="CF55" s="155">
        <f t="shared" si="88"/>
        <v>1122.0899408210098</v>
      </c>
      <c r="CG55" s="155">
        <f t="shared" si="88"/>
        <v>1122.0899408210098</v>
      </c>
      <c r="CH55" s="155">
        <f t="shared" si="88"/>
        <v>1122.0899408210098</v>
      </c>
      <c r="CI55" s="155">
        <f t="shared" si="88"/>
        <v>1122.0899408210098</v>
      </c>
      <c r="CJ55" s="155">
        <f t="shared" si="88"/>
        <v>43664.272082284333</v>
      </c>
      <c r="CK55" s="155"/>
      <c r="CL55" s="155"/>
      <c r="CM55" s="155"/>
      <c r="CN55" s="155"/>
      <c r="CO55" s="155"/>
      <c r="CP55" s="155"/>
      <c r="CQ55" s="155"/>
      <c r="CR55" s="155"/>
      <c r="CS55" s="155"/>
      <c r="CT55" s="155"/>
      <c r="CU55" s="155"/>
      <c r="CV55" s="155"/>
      <c r="CW55" s="155"/>
      <c r="CX55" s="155"/>
      <c r="CY55" s="155"/>
      <c r="CZ55" s="155"/>
      <c r="DA55" s="155"/>
      <c r="DB55" s="155"/>
      <c r="DC55" s="155"/>
      <c r="DD55" s="155"/>
      <c r="DE55" s="155"/>
      <c r="DF55" s="155"/>
      <c r="DG55" s="155"/>
      <c r="DH55" s="155"/>
      <c r="DI55" s="155"/>
      <c r="DJ55" s="155"/>
      <c r="DK55" s="155"/>
      <c r="DL55" s="155"/>
      <c r="DM55" s="155"/>
      <c r="DN55" s="155"/>
      <c r="DO55" s="155"/>
      <c r="DP55" s="155"/>
      <c r="DQ55" s="155"/>
      <c r="DR55" s="155"/>
      <c r="DS55" s="155"/>
      <c r="DT55" s="155"/>
    </row>
    <row r="56" spans="1:124" x14ac:dyDescent="0.15">
      <c r="A56" s="47" t="s">
        <v>139</v>
      </c>
      <c r="C56" s="159">
        <f>IF($A$1=2,1,C51)</f>
        <v>1</v>
      </c>
      <c r="D56" s="159"/>
      <c r="E56" s="154">
        <f t="shared" ref="E56:BP56" si="89">MIN(MAX(0,(E54-E55)),$C56*E$46)</f>
        <v>0</v>
      </c>
      <c r="F56" s="155">
        <f t="shared" si="89"/>
        <v>0</v>
      </c>
      <c r="G56" s="155">
        <f t="shared" si="89"/>
        <v>0</v>
      </c>
      <c r="H56" s="155">
        <f t="shared" si="89"/>
        <v>0</v>
      </c>
      <c r="I56" s="155">
        <f t="shared" si="89"/>
        <v>0</v>
      </c>
      <c r="J56" s="155">
        <f t="shared" si="89"/>
        <v>0</v>
      </c>
      <c r="K56" s="155">
        <f t="shared" si="89"/>
        <v>0</v>
      </c>
      <c r="L56" s="155">
        <f t="shared" si="89"/>
        <v>0</v>
      </c>
      <c r="M56" s="155">
        <f t="shared" si="89"/>
        <v>0</v>
      </c>
      <c r="N56" s="155">
        <f t="shared" si="89"/>
        <v>0</v>
      </c>
      <c r="O56" s="155">
        <f t="shared" si="89"/>
        <v>0</v>
      </c>
      <c r="P56" s="155">
        <f t="shared" si="89"/>
        <v>0</v>
      </c>
      <c r="Q56" s="155">
        <f t="shared" si="89"/>
        <v>0</v>
      </c>
      <c r="R56" s="155">
        <f t="shared" si="89"/>
        <v>0</v>
      </c>
      <c r="S56" s="155">
        <f t="shared" si="89"/>
        <v>0</v>
      </c>
      <c r="T56" s="155">
        <f t="shared" si="89"/>
        <v>0</v>
      </c>
      <c r="U56" s="155">
        <f t="shared" si="89"/>
        <v>0</v>
      </c>
      <c r="V56" s="155">
        <f t="shared" si="89"/>
        <v>0</v>
      </c>
      <c r="W56" s="155">
        <f t="shared" si="89"/>
        <v>0</v>
      </c>
      <c r="X56" s="155">
        <f t="shared" si="89"/>
        <v>0</v>
      </c>
      <c r="Y56" s="155">
        <f t="shared" si="89"/>
        <v>0</v>
      </c>
      <c r="Z56" s="155">
        <f t="shared" si="89"/>
        <v>0</v>
      </c>
      <c r="AA56" s="155">
        <f t="shared" si="89"/>
        <v>0</v>
      </c>
      <c r="AB56" s="155">
        <f t="shared" si="89"/>
        <v>0</v>
      </c>
      <c r="AC56" s="155">
        <f t="shared" si="89"/>
        <v>0</v>
      </c>
      <c r="AD56" s="155">
        <f t="shared" si="89"/>
        <v>0</v>
      </c>
      <c r="AE56" s="155">
        <f t="shared" si="89"/>
        <v>0</v>
      </c>
      <c r="AF56" s="155">
        <f t="shared" si="89"/>
        <v>0</v>
      </c>
      <c r="AG56" s="155">
        <f t="shared" si="89"/>
        <v>0</v>
      </c>
      <c r="AH56" s="155">
        <f t="shared" si="89"/>
        <v>0</v>
      </c>
      <c r="AI56" s="155">
        <f t="shared" si="89"/>
        <v>0</v>
      </c>
      <c r="AJ56" s="155">
        <f t="shared" si="89"/>
        <v>0</v>
      </c>
      <c r="AK56" s="155">
        <f t="shared" si="89"/>
        <v>0</v>
      </c>
      <c r="AL56" s="155">
        <f t="shared" si="89"/>
        <v>0</v>
      </c>
      <c r="AM56" s="155">
        <f t="shared" si="89"/>
        <v>0</v>
      </c>
      <c r="AN56" s="155">
        <f t="shared" si="89"/>
        <v>0</v>
      </c>
      <c r="AO56" s="155">
        <f t="shared" si="89"/>
        <v>0</v>
      </c>
      <c r="AP56" s="155">
        <f t="shared" si="89"/>
        <v>0</v>
      </c>
      <c r="AQ56" s="155">
        <f t="shared" si="89"/>
        <v>0</v>
      </c>
      <c r="AR56" s="155">
        <f t="shared" si="89"/>
        <v>0</v>
      </c>
      <c r="AS56" s="155">
        <f t="shared" si="89"/>
        <v>0</v>
      </c>
      <c r="AT56" s="155">
        <f t="shared" si="89"/>
        <v>0</v>
      </c>
      <c r="AU56" s="155">
        <f t="shared" si="89"/>
        <v>0</v>
      </c>
      <c r="AV56" s="155">
        <f t="shared" si="89"/>
        <v>0</v>
      </c>
      <c r="AW56" s="155">
        <f t="shared" si="89"/>
        <v>0</v>
      </c>
      <c r="AX56" s="155">
        <f t="shared" si="89"/>
        <v>0</v>
      </c>
      <c r="AY56" s="155">
        <f t="shared" si="89"/>
        <v>0</v>
      </c>
      <c r="AZ56" s="155">
        <f t="shared" si="89"/>
        <v>0</v>
      </c>
      <c r="BA56" s="155">
        <f t="shared" si="89"/>
        <v>0</v>
      </c>
      <c r="BB56" s="155">
        <f t="shared" si="89"/>
        <v>0</v>
      </c>
      <c r="BC56" s="155">
        <f t="shared" si="89"/>
        <v>0</v>
      </c>
      <c r="BD56" s="155">
        <f t="shared" si="89"/>
        <v>0</v>
      </c>
      <c r="BE56" s="155">
        <f t="shared" si="89"/>
        <v>0</v>
      </c>
      <c r="BF56" s="155">
        <f t="shared" si="89"/>
        <v>0</v>
      </c>
      <c r="BG56" s="155">
        <f t="shared" si="89"/>
        <v>0</v>
      </c>
      <c r="BH56" s="155">
        <f t="shared" si="89"/>
        <v>0</v>
      </c>
      <c r="BI56" s="155">
        <f t="shared" si="89"/>
        <v>0</v>
      </c>
      <c r="BJ56" s="155">
        <f t="shared" si="89"/>
        <v>0</v>
      </c>
      <c r="BK56" s="155">
        <f t="shared" si="89"/>
        <v>0</v>
      </c>
      <c r="BL56" s="155">
        <f t="shared" si="89"/>
        <v>0</v>
      </c>
      <c r="BM56" s="155">
        <f t="shared" si="89"/>
        <v>0</v>
      </c>
      <c r="BN56" s="155">
        <f t="shared" si="89"/>
        <v>0</v>
      </c>
      <c r="BO56" s="155">
        <f t="shared" si="89"/>
        <v>0</v>
      </c>
      <c r="BP56" s="155">
        <f t="shared" si="89"/>
        <v>0</v>
      </c>
      <c r="BQ56" s="155">
        <f t="shared" ref="BQ56:CI56" si="90">MIN(MAX(0,(BQ54-BQ55)),$C56*BQ$46)</f>
        <v>0</v>
      </c>
      <c r="BR56" s="155">
        <f t="shared" si="90"/>
        <v>0</v>
      </c>
      <c r="BS56" s="155">
        <f t="shared" si="90"/>
        <v>0</v>
      </c>
      <c r="BT56" s="155">
        <f t="shared" si="90"/>
        <v>0</v>
      </c>
      <c r="BU56" s="155">
        <f t="shared" si="90"/>
        <v>0</v>
      </c>
      <c r="BV56" s="155">
        <f t="shared" si="90"/>
        <v>0</v>
      </c>
      <c r="BW56" s="155">
        <f t="shared" si="90"/>
        <v>0</v>
      </c>
      <c r="BX56" s="155">
        <f t="shared" si="90"/>
        <v>0</v>
      </c>
      <c r="BY56" s="155">
        <f t="shared" si="90"/>
        <v>0</v>
      </c>
      <c r="BZ56" s="155">
        <f t="shared" si="90"/>
        <v>0</v>
      </c>
      <c r="CA56" s="155">
        <f t="shared" si="90"/>
        <v>0</v>
      </c>
      <c r="CB56" s="155">
        <f t="shared" si="90"/>
        <v>0</v>
      </c>
      <c r="CC56" s="155">
        <f t="shared" si="90"/>
        <v>0</v>
      </c>
      <c r="CD56" s="155">
        <f t="shared" si="90"/>
        <v>0</v>
      </c>
      <c r="CE56" s="155">
        <f t="shared" si="90"/>
        <v>0</v>
      </c>
      <c r="CF56" s="155">
        <f t="shared" si="90"/>
        <v>0</v>
      </c>
      <c r="CG56" s="155">
        <f t="shared" si="90"/>
        <v>0</v>
      </c>
      <c r="CH56" s="155">
        <f t="shared" si="90"/>
        <v>0</v>
      </c>
      <c r="CI56" s="155">
        <f t="shared" si="90"/>
        <v>0</v>
      </c>
      <c r="CJ56" s="155">
        <f>MIN(MAX(0,(CJ54-CJ55)),$C56*CJ$46)</f>
        <v>741.69504648541624</v>
      </c>
      <c r="CK56" s="155"/>
      <c r="CL56" s="155"/>
      <c r="CM56" s="155"/>
      <c r="CN56" s="155"/>
      <c r="CO56" s="155"/>
      <c r="CP56" s="155"/>
      <c r="CQ56" s="155"/>
      <c r="CR56" s="155"/>
      <c r="CS56" s="155"/>
      <c r="CT56" s="155"/>
      <c r="CU56" s="155"/>
      <c r="CV56" s="155"/>
      <c r="CW56" s="155"/>
      <c r="CX56" s="155"/>
      <c r="CY56" s="155"/>
      <c r="CZ56" s="155"/>
      <c r="DA56" s="155"/>
      <c r="DB56" s="155"/>
      <c r="DC56" s="155"/>
      <c r="DD56" s="155"/>
      <c r="DE56" s="155"/>
      <c r="DF56" s="155"/>
      <c r="DG56" s="155"/>
      <c r="DH56" s="155"/>
      <c r="DI56" s="155"/>
      <c r="DJ56" s="155"/>
      <c r="DK56" s="155"/>
      <c r="DL56" s="155"/>
      <c r="DM56" s="155"/>
      <c r="DN56" s="155"/>
      <c r="DO56" s="155"/>
      <c r="DP56" s="155"/>
      <c r="DQ56" s="155"/>
      <c r="DR56" s="155"/>
      <c r="DS56" s="155"/>
      <c r="DT56" s="155"/>
    </row>
    <row r="57" spans="1:124" x14ac:dyDescent="0.15">
      <c r="A57" s="47" t="s">
        <v>140</v>
      </c>
      <c r="C57" s="159">
        <f>C52</f>
        <v>0</v>
      </c>
      <c r="D57" s="159"/>
      <c r="E57" s="154">
        <f>E56/$C$56*$C57</f>
        <v>0</v>
      </c>
      <c r="F57" s="155">
        <f t="shared" ref="F57:BQ57" si="91">F56/$C$56*$C57</f>
        <v>0</v>
      </c>
      <c r="G57" s="155">
        <f t="shared" si="91"/>
        <v>0</v>
      </c>
      <c r="H57" s="155">
        <f t="shared" si="91"/>
        <v>0</v>
      </c>
      <c r="I57" s="155">
        <f t="shared" si="91"/>
        <v>0</v>
      </c>
      <c r="J57" s="155">
        <f t="shared" si="91"/>
        <v>0</v>
      </c>
      <c r="K57" s="155">
        <f t="shared" si="91"/>
        <v>0</v>
      </c>
      <c r="L57" s="155">
        <f t="shared" si="91"/>
        <v>0</v>
      </c>
      <c r="M57" s="155">
        <f t="shared" si="91"/>
        <v>0</v>
      </c>
      <c r="N57" s="155">
        <f t="shared" si="91"/>
        <v>0</v>
      </c>
      <c r="O57" s="155">
        <f t="shared" si="91"/>
        <v>0</v>
      </c>
      <c r="P57" s="155">
        <f t="shared" si="91"/>
        <v>0</v>
      </c>
      <c r="Q57" s="155">
        <f t="shared" si="91"/>
        <v>0</v>
      </c>
      <c r="R57" s="155">
        <f t="shared" si="91"/>
        <v>0</v>
      </c>
      <c r="S57" s="155">
        <f t="shared" si="91"/>
        <v>0</v>
      </c>
      <c r="T57" s="155">
        <f t="shared" si="91"/>
        <v>0</v>
      </c>
      <c r="U57" s="155">
        <f t="shared" si="91"/>
        <v>0</v>
      </c>
      <c r="V57" s="155">
        <f t="shared" si="91"/>
        <v>0</v>
      </c>
      <c r="W57" s="155">
        <f t="shared" si="91"/>
        <v>0</v>
      </c>
      <c r="X57" s="155">
        <f t="shared" si="91"/>
        <v>0</v>
      </c>
      <c r="Y57" s="155">
        <f t="shared" si="91"/>
        <v>0</v>
      </c>
      <c r="Z57" s="155">
        <f t="shared" si="91"/>
        <v>0</v>
      </c>
      <c r="AA57" s="155">
        <f t="shared" si="91"/>
        <v>0</v>
      </c>
      <c r="AB57" s="155">
        <f t="shared" si="91"/>
        <v>0</v>
      </c>
      <c r="AC57" s="155">
        <f t="shared" si="91"/>
        <v>0</v>
      </c>
      <c r="AD57" s="155">
        <f t="shared" si="91"/>
        <v>0</v>
      </c>
      <c r="AE57" s="155">
        <f t="shared" si="91"/>
        <v>0</v>
      </c>
      <c r="AF57" s="155">
        <f t="shared" si="91"/>
        <v>0</v>
      </c>
      <c r="AG57" s="155">
        <f t="shared" si="91"/>
        <v>0</v>
      </c>
      <c r="AH57" s="155">
        <f t="shared" si="91"/>
        <v>0</v>
      </c>
      <c r="AI57" s="155">
        <f t="shared" si="91"/>
        <v>0</v>
      </c>
      <c r="AJ57" s="155">
        <f t="shared" si="91"/>
        <v>0</v>
      </c>
      <c r="AK57" s="155">
        <f t="shared" si="91"/>
        <v>0</v>
      </c>
      <c r="AL57" s="155">
        <f t="shared" si="91"/>
        <v>0</v>
      </c>
      <c r="AM57" s="155">
        <f t="shared" si="91"/>
        <v>0</v>
      </c>
      <c r="AN57" s="155">
        <f t="shared" si="91"/>
        <v>0</v>
      </c>
      <c r="AO57" s="155">
        <f t="shared" si="91"/>
        <v>0</v>
      </c>
      <c r="AP57" s="155">
        <f t="shared" si="91"/>
        <v>0</v>
      </c>
      <c r="AQ57" s="155">
        <f t="shared" si="91"/>
        <v>0</v>
      </c>
      <c r="AR57" s="155">
        <f t="shared" si="91"/>
        <v>0</v>
      </c>
      <c r="AS57" s="155">
        <f t="shared" si="91"/>
        <v>0</v>
      </c>
      <c r="AT57" s="155">
        <f t="shared" si="91"/>
        <v>0</v>
      </c>
      <c r="AU57" s="155">
        <f t="shared" si="91"/>
        <v>0</v>
      </c>
      <c r="AV57" s="155">
        <f t="shared" si="91"/>
        <v>0</v>
      </c>
      <c r="AW57" s="155">
        <f t="shared" si="91"/>
        <v>0</v>
      </c>
      <c r="AX57" s="155">
        <f t="shared" si="91"/>
        <v>0</v>
      </c>
      <c r="AY57" s="155">
        <f t="shared" si="91"/>
        <v>0</v>
      </c>
      <c r="AZ57" s="155">
        <f t="shared" si="91"/>
        <v>0</v>
      </c>
      <c r="BA57" s="155">
        <f t="shared" si="91"/>
        <v>0</v>
      </c>
      <c r="BB57" s="155">
        <f t="shared" si="91"/>
        <v>0</v>
      </c>
      <c r="BC57" s="155">
        <f t="shared" si="91"/>
        <v>0</v>
      </c>
      <c r="BD57" s="155">
        <f t="shared" si="91"/>
        <v>0</v>
      </c>
      <c r="BE57" s="155">
        <f t="shared" si="91"/>
        <v>0</v>
      </c>
      <c r="BF57" s="155">
        <f t="shared" si="91"/>
        <v>0</v>
      </c>
      <c r="BG57" s="155">
        <f t="shared" si="91"/>
        <v>0</v>
      </c>
      <c r="BH57" s="155">
        <f t="shared" si="91"/>
        <v>0</v>
      </c>
      <c r="BI57" s="155">
        <f t="shared" si="91"/>
        <v>0</v>
      </c>
      <c r="BJ57" s="155">
        <f t="shared" si="91"/>
        <v>0</v>
      </c>
      <c r="BK57" s="155">
        <f t="shared" si="91"/>
        <v>0</v>
      </c>
      <c r="BL57" s="155">
        <f t="shared" si="91"/>
        <v>0</v>
      </c>
      <c r="BM57" s="155">
        <f t="shared" si="91"/>
        <v>0</v>
      </c>
      <c r="BN57" s="155">
        <f t="shared" si="91"/>
        <v>0</v>
      </c>
      <c r="BO57" s="155">
        <f t="shared" si="91"/>
        <v>0</v>
      </c>
      <c r="BP57" s="155">
        <f t="shared" si="91"/>
        <v>0</v>
      </c>
      <c r="BQ57" s="155">
        <f t="shared" si="91"/>
        <v>0</v>
      </c>
      <c r="BR57" s="155">
        <f t="shared" ref="BR57:CJ57" si="92">BR56/$C$56*$C57</f>
        <v>0</v>
      </c>
      <c r="BS57" s="155">
        <f t="shared" si="92"/>
        <v>0</v>
      </c>
      <c r="BT57" s="155">
        <f t="shared" si="92"/>
        <v>0</v>
      </c>
      <c r="BU57" s="155">
        <f t="shared" si="92"/>
        <v>0</v>
      </c>
      <c r="BV57" s="155">
        <f t="shared" si="92"/>
        <v>0</v>
      </c>
      <c r="BW57" s="155">
        <f t="shared" si="92"/>
        <v>0</v>
      </c>
      <c r="BX57" s="155">
        <f t="shared" si="92"/>
        <v>0</v>
      </c>
      <c r="BY57" s="155">
        <f t="shared" si="92"/>
        <v>0</v>
      </c>
      <c r="BZ57" s="155">
        <f t="shared" si="92"/>
        <v>0</v>
      </c>
      <c r="CA57" s="155">
        <f t="shared" si="92"/>
        <v>0</v>
      </c>
      <c r="CB57" s="155">
        <f t="shared" si="92"/>
        <v>0</v>
      </c>
      <c r="CC57" s="155">
        <f t="shared" si="92"/>
        <v>0</v>
      </c>
      <c r="CD57" s="155">
        <f t="shared" si="92"/>
        <v>0</v>
      </c>
      <c r="CE57" s="155">
        <f t="shared" si="92"/>
        <v>0</v>
      </c>
      <c r="CF57" s="155">
        <f t="shared" si="92"/>
        <v>0</v>
      </c>
      <c r="CG57" s="155">
        <f t="shared" si="92"/>
        <v>0</v>
      </c>
      <c r="CH57" s="155">
        <f t="shared" si="92"/>
        <v>0</v>
      </c>
      <c r="CI57" s="155">
        <f t="shared" si="92"/>
        <v>0</v>
      </c>
      <c r="CJ57" s="155">
        <f t="shared" si="92"/>
        <v>0</v>
      </c>
      <c r="CK57" s="155"/>
      <c r="CL57" s="155"/>
      <c r="CM57" s="155"/>
      <c r="CN57" s="155"/>
      <c r="CO57" s="155"/>
      <c r="CP57" s="155"/>
      <c r="CQ57" s="155"/>
      <c r="CR57" s="155"/>
      <c r="CS57" s="155"/>
      <c r="CT57" s="155"/>
      <c r="CU57" s="155"/>
      <c r="CV57" s="155"/>
      <c r="CW57" s="155"/>
      <c r="CX57" s="155"/>
      <c r="CY57" s="155"/>
      <c r="CZ57" s="155"/>
      <c r="DA57" s="155"/>
      <c r="DB57" s="155"/>
      <c r="DC57" s="155"/>
      <c r="DD57" s="155"/>
      <c r="DE57" s="155"/>
      <c r="DF57" s="155"/>
      <c r="DG57" s="155"/>
      <c r="DH57" s="155"/>
      <c r="DI57" s="155"/>
      <c r="DJ57" s="155"/>
      <c r="DK57" s="155"/>
      <c r="DL57" s="155"/>
      <c r="DM57" s="155"/>
      <c r="DN57" s="155"/>
      <c r="DO57" s="155"/>
      <c r="DP57" s="155"/>
      <c r="DQ57" s="155"/>
      <c r="DR57" s="155"/>
      <c r="DS57" s="155"/>
      <c r="DT57" s="155"/>
    </row>
    <row r="58" spans="1:124" x14ac:dyDescent="0.15">
      <c r="C58" s="159"/>
      <c r="D58" s="159"/>
      <c r="E58" s="154"/>
      <c r="F58" s="155"/>
      <c r="G58" s="155"/>
      <c r="H58" s="155"/>
      <c r="I58" s="155"/>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5"/>
      <c r="AK58" s="155"/>
      <c r="AL58" s="155"/>
      <c r="AM58" s="155"/>
      <c r="AN58" s="155"/>
      <c r="AO58" s="155"/>
      <c r="AP58" s="155"/>
      <c r="AQ58" s="155"/>
      <c r="AR58" s="155"/>
      <c r="AS58" s="155"/>
      <c r="AT58" s="155"/>
      <c r="AU58" s="155"/>
      <c r="AV58" s="155"/>
      <c r="AW58" s="155"/>
      <c r="AX58" s="155"/>
      <c r="AY58" s="155"/>
      <c r="AZ58" s="155"/>
      <c r="BA58" s="155"/>
      <c r="BB58" s="155"/>
      <c r="BC58" s="155"/>
      <c r="BD58" s="155"/>
      <c r="BE58" s="155"/>
      <c r="BF58" s="155"/>
      <c r="BG58" s="155"/>
      <c r="BH58" s="155"/>
      <c r="BI58" s="155"/>
      <c r="BJ58" s="155"/>
      <c r="BK58" s="155"/>
      <c r="BL58" s="155"/>
      <c r="BM58" s="155"/>
      <c r="BN58" s="155"/>
      <c r="BO58" s="155"/>
      <c r="BP58" s="155"/>
      <c r="BQ58" s="155"/>
      <c r="BR58" s="155"/>
      <c r="BS58" s="155"/>
      <c r="BT58" s="155"/>
      <c r="BU58" s="155"/>
      <c r="BV58" s="155"/>
      <c r="BW58" s="155"/>
      <c r="BX58" s="155"/>
      <c r="BY58" s="155"/>
      <c r="BZ58" s="155"/>
      <c r="CA58" s="155"/>
      <c r="CB58" s="155"/>
      <c r="CC58" s="155"/>
      <c r="CD58" s="155"/>
      <c r="CE58" s="155"/>
      <c r="CF58" s="155"/>
      <c r="CG58" s="155"/>
      <c r="CH58" s="155"/>
      <c r="CI58" s="155"/>
      <c r="CJ58" s="155"/>
      <c r="CK58" s="155"/>
      <c r="CL58" s="155"/>
      <c r="CM58" s="155"/>
      <c r="CN58" s="155"/>
      <c r="CO58" s="155"/>
      <c r="CP58" s="155"/>
      <c r="CQ58" s="155"/>
      <c r="CR58" s="155"/>
      <c r="CS58" s="155"/>
      <c r="CT58" s="155"/>
      <c r="CU58" s="155"/>
      <c r="CV58" s="155"/>
      <c r="CW58" s="155"/>
      <c r="CX58" s="155"/>
      <c r="CY58" s="155"/>
      <c r="CZ58" s="155"/>
      <c r="DA58" s="155"/>
      <c r="DB58" s="155"/>
      <c r="DC58" s="155"/>
      <c r="DD58" s="155"/>
      <c r="DE58" s="155"/>
      <c r="DF58" s="155"/>
      <c r="DG58" s="155"/>
      <c r="DH58" s="155"/>
      <c r="DI58" s="155"/>
      <c r="DJ58" s="155"/>
      <c r="DK58" s="155"/>
      <c r="DL58" s="155"/>
      <c r="DM58" s="155"/>
      <c r="DN58" s="155"/>
      <c r="DO58" s="155"/>
      <c r="DP58" s="155"/>
      <c r="DQ58" s="155"/>
      <c r="DR58" s="155"/>
      <c r="DS58" s="155"/>
      <c r="DT58" s="155"/>
    </row>
    <row r="59" spans="1:124" x14ac:dyDescent="0.15">
      <c r="E59" s="153"/>
    </row>
    <row r="60" spans="1:124" x14ac:dyDescent="0.15">
      <c r="A60" s="47" t="s">
        <v>142</v>
      </c>
      <c r="E60" s="163">
        <f>MAX(E51,E56)</f>
        <v>0</v>
      </c>
      <c r="F60" s="55">
        <f t="shared" ref="F60:BQ60" si="93">MAX(F51,F56)</f>
        <v>0</v>
      </c>
      <c r="G60" s="55">
        <f t="shared" si="93"/>
        <v>0</v>
      </c>
      <c r="H60" s="55">
        <f t="shared" si="93"/>
        <v>0</v>
      </c>
      <c r="I60" s="55">
        <f t="shared" si="93"/>
        <v>0</v>
      </c>
      <c r="J60" s="55">
        <f t="shared" si="93"/>
        <v>0</v>
      </c>
      <c r="K60" s="55">
        <f t="shared" si="93"/>
        <v>0</v>
      </c>
      <c r="L60" s="55">
        <f t="shared" si="93"/>
        <v>0</v>
      </c>
      <c r="M60" s="55">
        <f t="shared" si="93"/>
        <v>0</v>
      </c>
      <c r="N60" s="55">
        <f t="shared" si="93"/>
        <v>0</v>
      </c>
      <c r="O60" s="55">
        <f t="shared" si="93"/>
        <v>0</v>
      </c>
      <c r="P60" s="55">
        <f t="shared" si="93"/>
        <v>0</v>
      </c>
      <c r="Q60" s="55">
        <f t="shared" si="93"/>
        <v>0</v>
      </c>
      <c r="R60" s="55">
        <f t="shared" si="93"/>
        <v>0</v>
      </c>
      <c r="S60" s="55">
        <f t="shared" si="93"/>
        <v>0</v>
      </c>
      <c r="T60" s="55">
        <f t="shared" si="93"/>
        <v>0</v>
      </c>
      <c r="U60" s="55">
        <f t="shared" si="93"/>
        <v>0</v>
      </c>
      <c r="V60" s="55">
        <f t="shared" si="93"/>
        <v>0</v>
      </c>
      <c r="W60" s="55">
        <f t="shared" si="93"/>
        <v>0</v>
      </c>
      <c r="X60" s="55">
        <f t="shared" si="93"/>
        <v>0</v>
      </c>
      <c r="Y60" s="55">
        <f t="shared" si="93"/>
        <v>0</v>
      </c>
      <c r="Z60" s="55">
        <f t="shared" si="93"/>
        <v>0</v>
      </c>
      <c r="AA60" s="55">
        <f t="shared" si="93"/>
        <v>0</v>
      </c>
      <c r="AB60" s="55">
        <f t="shared" si="93"/>
        <v>0</v>
      </c>
      <c r="AC60" s="55">
        <f t="shared" si="93"/>
        <v>0</v>
      </c>
      <c r="AD60" s="55">
        <f t="shared" si="93"/>
        <v>0</v>
      </c>
      <c r="AE60" s="55">
        <f t="shared" si="93"/>
        <v>0</v>
      </c>
      <c r="AF60" s="55">
        <f t="shared" si="93"/>
        <v>0</v>
      </c>
      <c r="AG60" s="55">
        <f t="shared" si="93"/>
        <v>0</v>
      </c>
      <c r="AH60" s="55">
        <f t="shared" si="93"/>
        <v>0</v>
      </c>
      <c r="AI60" s="55">
        <f t="shared" si="93"/>
        <v>0</v>
      </c>
      <c r="AJ60" s="55">
        <f t="shared" si="93"/>
        <v>0</v>
      </c>
      <c r="AK60" s="55">
        <f t="shared" si="93"/>
        <v>0</v>
      </c>
      <c r="AL60" s="55">
        <f t="shared" si="93"/>
        <v>0</v>
      </c>
      <c r="AM60" s="55">
        <f t="shared" si="93"/>
        <v>0</v>
      </c>
      <c r="AN60" s="55">
        <f t="shared" si="93"/>
        <v>0</v>
      </c>
      <c r="AO60" s="55">
        <f t="shared" si="93"/>
        <v>0</v>
      </c>
      <c r="AP60" s="55">
        <f t="shared" si="93"/>
        <v>0</v>
      </c>
      <c r="AQ60" s="55">
        <f t="shared" si="93"/>
        <v>0</v>
      </c>
      <c r="AR60" s="55">
        <f t="shared" si="93"/>
        <v>0</v>
      </c>
      <c r="AS60" s="55">
        <f t="shared" si="93"/>
        <v>0</v>
      </c>
      <c r="AT60" s="55">
        <f t="shared" si="93"/>
        <v>0</v>
      </c>
      <c r="AU60" s="55">
        <f t="shared" si="93"/>
        <v>0</v>
      </c>
      <c r="AV60" s="55">
        <f t="shared" si="93"/>
        <v>0</v>
      </c>
      <c r="AW60" s="55">
        <f t="shared" si="93"/>
        <v>0</v>
      </c>
      <c r="AX60" s="55">
        <f t="shared" si="93"/>
        <v>0</v>
      </c>
      <c r="AY60" s="55">
        <f t="shared" si="93"/>
        <v>0</v>
      </c>
      <c r="AZ60" s="55">
        <f t="shared" si="93"/>
        <v>0</v>
      </c>
      <c r="BA60" s="55">
        <f t="shared" si="93"/>
        <v>0</v>
      </c>
      <c r="BB60" s="55">
        <f t="shared" si="93"/>
        <v>0</v>
      </c>
      <c r="BC60" s="55">
        <f t="shared" si="93"/>
        <v>0</v>
      </c>
      <c r="BD60" s="55">
        <f t="shared" si="93"/>
        <v>0</v>
      </c>
      <c r="BE60" s="55">
        <f t="shared" si="93"/>
        <v>0</v>
      </c>
      <c r="BF60" s="55">
        <f t="shared" si="93"/>
        <v>0</v>
      </c>
      <c r="BG60" s="55">
        <f t="shared" si="93"/>
        <v>0</v>
      </c>
      <c r="BH60" s="55">
        <f t="shared" si="93"/>
        <v>0</v>
      </c>
      <c r="BI60" s="55">
        <f t="shared" si="93"/>
        <v>0</v>
      </c>
      <c r="BJ60" s="55">
        <f t="shared" si="93"/>
        <v>0</v>
      </c>
      <c r="BK60" s="55">
        <f t="shared" si="93"/>
        <v>0</v>
      </c>
      <c r="BL60" s="55">
        <f t="shared" si="93"/>
        <v>0</v>
      </c>
      <c r="BM60" s="55">
        <f t="shared" si="93"/>
        <v>0</v>
      </c>
      <c r="BN60" s="55">
        <f t="shared" si="93"/>
        <v>0</v>
      </c>
      <c r="BO60" s="55">
        <f t="shared" si="93"/>
        <v>0</v>
      </c>
      <c r="BP60" s="55">
        <f t="shared" si="93"/>
        <v>0</v>
      </c>
      <c r="BQ60" s="55">
        <f t="shared" si="93"/>
        <v>0</v>
      </c>
      <c r="BR60" s="55">
        <f t="shared" ref="BR60:CJ60" si="94">MAX(BR51,BR56)</f>
        <v>0</v>
      </c>
      <c r="BS60" s="55">
        <f t="shared" si="94"/>
        <v>0</v>
      </c>
      <c r="BT60" s="55">
        <f t="shared" si="94"/>
        <v>0</v>
      </c>
      <c r="BU60" s="55">
        <f t="shared" si="94"/>
        <v>0</v>
      </c>
      <c r="BV60" s="55">
        <f t="shared" si="94"/>
        <v>0</v>
      </c>
      <c r="BW60" s="55">
        <f t="shared" si="94"/>
        <v>0</v>
      </c>
      <c r="BX60" s="55">
        <f t="shared" si="94"/>
        <v>0</v>
      </c>
      <c r="BY60" s="55">
        <f t="shared" si="94"/>
        <v>0</v>
      </c>
      <c r="BZ60" s="55">
        <f t="shared" si="94"/>
        <v>0</v>
      </c>
      <c r="CA60" s="55">
        <f t="shared" si="94"/>
        <v>0</v>
      </c>
      <c r="CB60" s="55">
        <f t="shared" si="94"/>
        <v>0</v>
      </c>
      <c r="CC60" s="55">
        <f t="shared" si="94"/>
        <v>0</v>
      </c>
      <c r="CD60" s="55">
        <f t="shared" si="94"/>
        <v>0</v>
      </c>
      <c r="CE60" s="55">
        <f t="shared" si="94"/>
        <v>0</v>
      </c>
      <c r="CF60" s="55">
        <f t="shared" si="94"/>
        <v>0</v>
      </c>
      <c r="CG60" s="55">
        <f t="shared" si="94"/>
        <v>0</v>
      </c>
      <c r="CH60" s="55">
        <f t="shared" si="94"/>
        <v>0</v>
      </c>
      <c r="CI60" s="55">
        <f t="shared" si="94"/>
        <v>0</v>
      </c>
      <c r="CJ60" s="55">
        <f t="shared" si="94"/>
        <v>741.69504648541624</v>
      </c>
      <c r="CK60" s="55"/>
      <c r="CL60" s="55"/>
      <c r="CM60" s="55"/>
      <c r="CN60" s="55"/>
      <c r="CO60" s="55"/>
      <c r="CP60" s="55"/>
      <c r="CQ60" s="55"/>
      <c r="CR60" s="55"/>
      <c r="CS60" s="55"/>
      <c r="CT60" s="55"/>
      <c r="CU60" s="55"/>
      <c r="CV60" s="55"/>
      <c r="CW60" s="55"/>
      <c r="CX60" s="55"/>
      <c r="CY60" s="55"/>
      <c r="CZ60" s="55"/>
      <c r="DA60" s="55"/>
      <c r="DB60" s="55"/>
      <c r="DC60" s="55"/>
      <c r="DD60" s="55"/>
      <c r="DE60" s="55"/>
      <c r="DF60" s="55"/>
      <c r="DG60" s="55"/>
      <c r="DH60" s="55"/>
      <c r="DI60" s="55"/>
      <c r="DJ60" s="55"/>
      <c r="DK60" s="55"/>
      <c r="DL60" s="55"/>
      <c r="DM60" s="55"/>
      <c r="DN60" s="55"/>
      <c r="DO60" s="55"/>
      <c r="DP60" s="55"/>
      <c r="DQ60" s="55"/>
      <c r="DR60" s="55"/>
      <c r="DS60" s="55"/>
      <c r="DT60" s="55"/>
    </row>
    <row r="61" spans="1:124" x14ac:dyDescent="0.15">
      <c r="A61" s="164" t="str">
        <f>IF('Investor Assumptions'!B12="","",'Investor Assumptions'!B12)</f>
        <v>Albert</v>
      </c>
      <c r="B61" s="159">
        <f>'Investor Assumptions'!C12</f>
        <v>9.9999999999999978E-2</v>
      </c>
      <c r="E61" s="163">
        <f>$B61*E$60</f>
        <v>0</v>
      </c>
      <c r="F61" s="55">
        <f t="shared" ref="F61:BQ62" si="95">$B61*F$60</f>
        <v>0</v>
      </c>
      <c r="G61" s="55">
        <f t="shared" si="95"/>
        <v>0</v>
      </c>
      <c r="H61" s="55">
        <f t="shared" si="95"/>
        <v>0</v>
      </c>
      <c r="I61" s="55">
        <f t="shared" si="95"/>
        <v>0</v>
      </c>
      <c r="J61" s="55">
        <f t="shared" si="95"/>
        <v>0</v>
      </c>
      <c r="K61" s="55">
        <f t="shared" si="95"/>
        <v>0</v>
      </c>
      <c r="L61" s="55">
        <f t="shared" si="95"/>
        <v>0</v>
      </c>
      <c r="M61" s="55">
        <f t="shared" si="95"/>
        <v>0</v>
      </c>
      <c r="N61" s="55">
        <f t="shared" si="95"/>
        <v>0</v>
      </c>
      <c r="O61" s="55">
        <f t="shared" si="95"/>
        <v>0</v>
      </c>
      <c r="P61" s="55">
        <f t="shared" si="95"/>
        <v>0</v>
      </c>
      <c r="Q61" s="55">
        <f t="shared" si="95"/>
        <v>0</v>
      </c>
      <c r="R61" s="55">
        <f t="shared" si="95"/>
        <v>0</v>
      </c>
      <c r="S61" s="55">
        <f t="shared" si="95"/>
        <v>0</v>
      </c>
      <c r="T61" s="55">
        <f t="shared" si="95"/>
        <v>0</v>
      </c>
      <c r="U61" s="55">
        <f t="shared" si="95"/>
        <v>0</v>
      </c>
      <c r="V61" s="55">
        <f t="shared" si="95"/>
        <v>0</v>
      </c>
      <c r="W61" s="55">
        <f t="shared" si="95"/>
        <v>0</v>
      </c>
      <c r="X61" s="55">
        <f t="shared" si="95"/>
        <v>0</v>
      </c>
      <c r="Y61" s="55">
        <f t="shared" si="95"/>
        <v>0</v>
      </c>
      <c r="Z61" s="55">
        <f t="shared" si="95"/>
        <v>0</v>
      </c>
      <c r="AA61" s="55">
        <f t="shared" si="95"/>
        <v>0</v>
      </c>
      <c r="AB61" s="55">
        <f t="shared" si="95"/>
        <v>0</v>
      </c>
      <c r="AC61" s="55">
        <f t="shared" si="95"/>
        <v>0</v>
      </c>
      <c r="AD61" s="55">
        <f t="shared" si="95"/>
        <v>0</v>
      </c>
      <c r="AE61" s="55">
        <f t="shared" si="95"/>
        <v>0</v>
      </c>
      <c r="AF61" s="55">
        <f t="shared" si="95"/>
        <v>0</v>
      </c>
      <c r="AG61" s="55">
        <f t="shared" si="95"/>
        <v>0</v>
      </c>
      <c r="AH61" s="55">
        <f t="shared" si="95"/>
        <v>0</v>
      </c>
      <c r="AI61" s="55">
        <f t="shared" si="95"/>
        <v>0</v>
      </c>
      <c r="AJ61" s="55">
        <f t="shared" si="95"/>
        <v>0</v>
      </c>
      <c r="AK61" s="55">
        <f t="shared" si="95"/>
        <v>0</v>
      </c>
      <c r="AL61" s="55">
        <f t="shared" si="95"/>
        <v>0</v>
      </c>
      <c r="AM61" s="55">
        <f t="shared" si="95"/>
        <v>0</v>
      </c>
      <c r="AN61" s="55">
        <f t="shared" si="95"/>
        <v>0</v>
      </c>
      <c r="AO61" s="55">
        <f t="shared" si="95"/>
        <v>0</v>
      </c>
      <c r="AP61" s="55">
        <f t="shared" si="95"/>
        <v>0</v>
      </c>
      <c r="AQ61" s="55">
        <f t="shared" si="95"/>
        <v>0</v>
      </c>
      <c r="AR61" s="55">
        <f t="shared" si="95"/>
        <v>0</v>
      </c>
      <c r="AS61" s="55">
        <f t="shared" si="95"/>
        <v>0</v>
      </c>
      <c r="AT61" s="55">
        <f t="shared" si="95"/>
        <v>0</v>
      </c>
      <c r="AU61" s="55">
        <f t="shared" si="95"/>
        <v>0</v>
      </c>
      <c r="AV61" s="55">
        <f t="shared" si="95"/>
        <v>0</v>
      </c>
      <c r="AW61" s="55">
        <f t="shared" si="95"/>
        <v>0</v>
      </c>
      <c r="AX61" s="55">
        <f t="shared" si="95"/>
        <v>0</v>
      </c>
      <c r="AY61" s="55">
        <f t="shared" si="95"/>
        <v>0</v>
      </c>
      <c r="AZ61" s="55">
        <f t="shared" si="95"/>
        <v>0</v>
      </c>
      <c r="BA61" s="55">
        <f t="shared" si="95"/>
        <v>0</v>
      </c>
      <c r="BB61" s="55">
        <f t="shared" si="95"/>
        <v>0</v>
      </c>
      <c r="BC61" s="55">
        <f t="shared" si="95"/>
        <v>0</v>
      </c>
      <c r="BD61" s="55">
        <f t="shared" si="95"/>
        <v>0</v>
      </c>
      <c r="BE61" s="55">
        <f t="shared" si="95"/>
        <v>0</v>
      </c>
      <c r="BF61" s="55">
        <f t="shared" si="95"/>
        <v>0</v>
      </c>
      <c r="BG61" s="55">
        <f t="shared" si="95"/>
        <v>0</v>
      </c>
      <c r="BH61" s="55">
        <f t="shared" si="95"/>
        <v>0</v>
      </c>
      <c r="BI61" s="55">
        <f t="shared" si="95"/>
        <v>0</v>
      </c>
      <c r="BJ61" s="55">
        <f t="shared" si="95"/>
        <v>0</v>
      </c>
      <c r="BK61" s="55">
        <f t="shared" si="95"/>
        <v>0</v>
      </c>
      <c r="BL61" s="55">
        <f t="shared" si="95"/>
        <v>0</v>
      </c>
      <c r="BM61" s="55">
        <f t="shared" si="95"/>
        <v>0</v>
      </c>
      <c r="BN61" s="55">
        <f t="shared" si="95"/>
        <v>0</v>
      </c>
      <c r="BO61" s="55">
        <f t="shared" si="95"/>
        <v>0</v>
      </c>
      <c r="BP61" s="55">
        <f t="shared" si="95"/>
        <v>0</v>
      </c>
      <c r="BQ61" s="55">
        <f t="shared" si="95"/>
        <v>0</v>
      </c>
      <c r="BR61" s="55">
        <f t="shared" ref="BR61:CJ65" si="96">$B61*BR$60</f>
        <v>0</v>
      </c>
      <c r="BS61" s="55">
        <f t="shared" si="96"/>
        <v>0</v>
      </c>
      <c r="BT61" s="55">
        <f t="shared" si="96"/>
        <v>0</v>
      </c>
      <c r="BU61" s="55">
        <f t="shared" si="96"/>
        <v>0</v>
      </c>
      <c r="BV61" s="55">
        <f t="shared" si="96"/>
        <v>0</v>
      </c>
      <c r="BW61" s="55">
        <f t="shared" si="96"/>
        <v>0</v>
      </c>
      <c r="BX61" s="55">
        <f t="shared" si="96"/>
        <v>0</v>
      </c>
      <c r="BY61" s="55">
        <f t="shared" si="96"/>
        <v>0</v>
      </c>
      <c r="BZ61" s="55">
        <f t="shared" si="96"/>
        <v>0</v>
      </c>
      <c r="CA61" s="55">
        <f t="shared" si="96"/>
        <v>0</v>
      </c>
      <c r="CB61" s="55">
        <f t="shared" si="96"/>
        <v>0</v>
      </c>
      <c r="CC61" s="55">
        <f t="shared" si="96"/>
        <v>0</v>
      </c>
      <c r="CD61" s="55">
        <f t="shared" si="96"/>
        <v>0</v>
      </c>
      <c r="CE61" s="55">
        <f t="shared" si="96"/>
        <v>0</v>
      </c>
      <c r="CF61" s="55">
        <f t="shared" si="96"/>
        <v>0</v>
      </c>
      <c r="CG61" s="55">
        <f t="shared" si="96"/>
        <v>0</v>
      </c>
      <c r="CH61" s="55">
        <f t="shared" si="96"/>
        <v>0</v>
      </c>
      <c r="CI61" s="55">
        <f t="shared" si="96"/>
        <v>0</v>
      </c>
      <c r="CJ61" s="55">
        <f t="shared" si="96"/>
        <v>74.169504648541604</v>
      </c>
      <c r="CK61" s="55"/>
      <c r="CL61" s="55"/>
      <c r="CM61" s="55"/>
      <c r="CN61" s="55"/>
      <c r="CO61" s="55"/>
      <c r="CP61" s="55"/>
      <c r="CQ61" s="55"/>
      <c r="CR61" s="55"/>
      <c r="CS61" s="55"/>
      <c r="CT61" s="55"/>
      <c r="CU61" s="55"/>
      <c r="CV61" s="55"/>
      <c r="CW61" s="55"/>
      <c r="CX61" s="55"/>
      <c r="CY61" s="55"/>
      <c r="CZ61" s="55"/>
      <c r="DA61" s="55"/>
      <c r="DB61" s="55"/>
      <c r="DC61" s="55"/>
      <c r="DD61" s="55"/>
      <c r="DE61" s="55"/>
      <c r="DF61" s="55"/>
      <c r="DG61" s="55"/>
      <c r="DH61" s="55"/>
      <c r="DI61" s="55"/>
      <c r="DJ61" s="55"/>
      <c r="DK61" s="55"/>
      <c r="DL61" s="55"/>
      <c r="DM61" s="55"/>
      <c r="DN61" s="55"/>
      <c r="DO61" s="55"/>
      <c r="DP61" s="55"/>
      <c r="DQ61" s="55"/>
      <c r="DR61" s="55"/>
      <c r="DS61" s="55"/>
      <c r="DT61" s="55"/>
    </row>
    <row r="62" spans="1:124" x14ac:dyDescent="0.15">
      <c r="A62" s="164" t="str">
        <f>IF('Investor Assumptions'!B13="","",'Investor Assumptions'!B13)</f>
        <v>Bobby</v>
      </c>
      <c r="B62" s="159">
        <f>'Investor Assumptions'!C13</f>
        <v>0.3</v>
      </c>
      <c r="E62" s="163">
        <f>$B62*E$60</f>
        <v>0</v>
      </c>
      <c r="F62" s="55">
        <f t="shared" ref="F62:T62" si="97">$B62*F$60</f>
        <v>0</v>
      </c>
      <c r="G62" s="55">
        <f t="shared" si="97"/>
        <v>0</v>
      </c>
      <c r="H62" s="55">
        <f t="shared" si="97"/>
        <v>0</v>
      </c>
      <c r="I62" s="55">
        <f t="shared" si="97"/>
        <v>0</v>
      </c>
      <c r="J62" s="55">
        <f t="shared" si="97"/>
        <v>0</v>
      </c>
      <c r="K62" s="55">
        <f t="shared" si="97"/>
        <v>0</v>
      </c>
      <c r="L62" s="55">
        <f t="shared" si="97"/>
        <v>0</v>
      </c>
      <c r="M62" s="55">
        <f t="shared" si="97"/>
        <v>0</v>
      </c>
      <c r="N62" s="55">
        <f t="shared" si="97"/>
        <v>0</v>
      </c>
      <c r="O62" s="55">
        <f t="shared" si="97"/>
        <v>0</v>
      </c>
      <c r="P62" s="55">
        <f t="shared" si="97"/>
        <v>0</v>
      </c>
      <c r="Q62" s="55">
        <f t="shared" si="97"/>
        <v>0</v>
      </c>
      <c r="R62" s="55">
        <f t="shared" si="97"/>
        <v>0</v>
      </c>
      <c r="S62" s="55">
        <f t="shared" si="97"/>
        <v>0</v>
      </c>
      <c r="T62" s="55">
        <f t="shared" si="97"/>
        <v>0</v>
      </c>
      <c r="U62" s="55">
        <f t="shared" si="95"/>
        <v>0</v>
      </c>
      <c r="V62" s="55">
        <f t="shared" si="95"/>
        <v>0</v>
      </c>
      <c r="W62" s="55">
        <f t="shared" si="95"/>
        <v>0</v>
      </c>
      <c r="X62" s="55">
        <f t="shared" si="95"/>
        <v>0</v>
      </c>
      <c r="Y62" s="55">
        <f t="shared" si="95"/>
        <v>0</v>
      </c>
      <c r="Z62" s="55">
        <f t="shared" si="95"/>
        <v>0</v>
      </c>
      <c r="AA62" s="55">
        <f t="shared" si="95"/>
        <v>0</v>
      </c>
      <c r="AB62" s="55">
        <f t="shared" si="95"/>
        <v>0</v>
      </c>
      <c r="AC62" s="55">
        <f t="shared" si="95"/>
        <v>0</v>
      </c>
      <c r="AD62" s="55">
        <f t="shared" si="95"/>
        <v>0</v>
      </c>
      <c r="AE62" s="55">
        <f t="shared" si="95"/>
        <v>0</v>
      </c>
      <c r="AF62" s="55">
        <f t="shared" si="95"/>
        <v>0</v>
      </c>
      <c r="AG62" s="55">
        <f t="shared" si="95"/>
        <v>0</v>
      </c>
      <c r="AH62" s="55">
        <f t="shared" si="95"/>
        <v>0</v>
      </c>
      <c r="AI62" s="55">
        <f t="shared" si="95"/>
        <v>0</v>
      </c>
      <c r="AJ62" s="55">
        <f t="shared" si="95"/>
        <v>0</v>
      </c>
      <c r="AK62" s="55">
        <f t="shared" si="95"/>
        <v>0</v>
      </c>
      <c r="AL62" s="55">
        <f t="shared" si="95"/>
        <v>0</v>
      </c>
      <c r="AM62" s="55">
        <f t="shared" si="95"/>
        <v>0</v>
      </c>
      <c r="AN62" s="55">
        <f t="shared" si="95"/>
        <v>0</v>
      </c>
      <c r="AO62" s="55">
        <f t="shared" si="95"/>
        <v>0</v>
      </c>
      <c r="AP62" s="55">
        <f t="shared" si="95"/>
        <v>0</v>
      </c>
      <c r="AQ62" s="55">
        <f t="shared" si="95"/>
        <v>0</v>
      </c>
      <c r="AR62" s="55">
        <f t="shared" si="95"/>
        <v>0</v>
      </c>
      <c r="AS62" s="55">
        <f t="shared" si="95"/>
        <v>0</v>
      </c>
      <c r="AT62" s="55">
        <f t="shared" si="95"/>
        <v>0</v>
      </c>
      <c r="AU62" s="55">
        <f t="shared" si="95"/>
        <v>0</v>
      </c>
      <c r="AV62" s="55">
        <f t="shared" si="95"/>
        <v>0</v>
      </c>
      <c r="AW62" s="55">
        <f t="shared" si="95"/>
        <v>0</v>
      </c>
      <c r="AX62" s="55">
        <f t="shared" si="95"/>
        <v>0</v>
      </c>
      <c r="AY62" s="55">
        <f t="shared" si="95"/>
        <v>0</v>
      </c>
      <c r="AZ62" s="55">
        <f t="shared" si="95"/>
        <v>0</v>
      </c>
      <c r="BA62" s="55">
        <f t="shared" si="95"/>
        <v>0</v>
      </c>
      <c r="BB62" s="55">
        <f t="shared" si="95"/>
        <v>0</v>
      </c>
      <c r="BC62" s="55">
        <f t="shared" si="95"/>
        <v>0</v>
      </c>
      <c r="BD62" s="55">
        <f t="shared" si="95"/>
        <v>0</v>
      </c>
      <c r="BE62" s="55">
        <f t="shared" si="95"/>
        <v>0</v>
      </c>
      <c r="BF62" s="55">
        <f t="shared" si="95"/>
        <v>0</v>
      </c>
      <c r="BG62" s="55">
        <f t="shared" si="95"/>
        <v>0</v>
      </c>
      <c r="BH62" s="55">
        <f t="shared" si="95"/>
        <v>0</v>
      </c>
      <c r="BI62" s="55">
        <f t="shared" si="95"/>
        <v>0</v>
      </c>
      <c r="BJ62" s="55">
        <f t="shared" si="95"/>
        <v>0</v>
      </c>
      <c r="BK62" s="55">
        <f t="shared" si="95"/>
        <v>0</v>
      </c>
      <c r="BL62" s="55">
        <f t="shared" si="95"/>
        <v>0</v>
      </c>
      <c r="BM62" s="55">
        <f t="shared" si="95"/>
        <v>0</v>
      </c>
      <c r="BN62" s="55">
        <f t="shared" si="95"/>
        <v>0</v>
      </c>
      <c r="BO62" s="55">
        <f t="shared" si="95"/>
        <v>0</v>
      </c>
      <c r="BP62" s="55">
        <f t="shared" si="95"/>
        <v>0</v>
      </c>
      <c r="BQ62" s="55">
        <f t="shared" si="95"/>
        <v>0</v>
      </c>
      <c r="BR62" s="55">
        <f t="shared" si="96"/>
        <v>0</v>
      </c>
      <c r="BS62" s="55">
        <f t="shared" si="96"/>
        <v>0</v>
      </c>
      <c r="BT62" s="55">
        <f t="shared" si="96"/>
        <v>0</v>
      </c>
      <c r="BU62" s="55">
        <f t="shared" si="96"/>
        <v>0</v>
      </c>
      <c r="BV62" s="55">
        <f t="shared" si="96"/>
        <v>0</v>
      </c>
      <c r="BW62" s="55">
        <f t="shared" si="96"/>
        <v>0</v>
      </c>
      <c r="BX62" s="55">
        <f t="shared" si="96"/>
        <v>0</v>
      </c>
      <c r="BY62" s="55">
        <f t="shared" si="96"/>
        <v>0</v>
      </c>
      <c r="BZ62" s="55">
        <f t="shared" si="96"/>
        <v>0</v>
      </c>
      <c r="CA62" s="55">
        <f t="shared" si="96"/>
        <v>0</v>
      </c>
      <c r="CB62" s="55">
        <f t="shared" si="96"/>
        <v>0</v>
      </c>
      <c r="CC62" s="55">
        <f t="shared" si="96"/>
        <v>0</v>
      </c>
      <c r="CD62" s="55">
        <f t="shared" si="96"/>
        <v>0</v>
      </c>
      <c r="CE62" s="55">
        <f t="shared" si="96"/>
        <v>0</v>
      </c>
      <c r="CF62" s="55">
        <f t="shared" si="96"/>
        <v>0</v>
      </c>
      <c r="CG62" s="55">
        <f t="shared" si="96"/>
        <v>0</v>
      </c>
      <c r="CH62" s="55">
        <f t="shared" si="96"/>
        <v>0</v>
      </c>
      <c r="CI62" s="55">
        <f t="shared" si="96"/>
        <v>0</v>
      </c>
      <c r="CJ62" s="55">
        <f t="shared" si="96"/>
        <v>222.50851394562486</v>
      </c>
      <c r="CK62" s="55"/>
      <c r="CL62" s="55"/>
      <c r="CM62" s="55"/>
      <c r="CN62" s="55"/>
      <c r="CO62" s="55"/>
      <c r="CP62" s="55"/>
      <c r="CQ62" s="55"/>
      <c r="CR62" s="55"/>
      <c r="CS62" s="55"/>
      <c r="CT62" s="55"/>
      <c r="CU62" s="55"/>
      <c r="CV62" s="55"/>
      <c r="CW62" s="55"/>
      <c r="CX62" s="55"/>
      <c r="CY62" s="55"/>
      <c r="CZ62" s="55"/>
      <c r="DA62" s="55"/>
      <c r="DB62" s="55"/>
      <c r="DC62" s="55"/>
      <c r="DD62" s="55"/>
      <c r="DE62" s="55"/>
      <c r="DF62" s="55"/>
      <c r="DG62" s="55"/>
      <c r="DH62" s="55"/>
      <c r="DI62" s="55"/>
      <c r="DJ62" s="55"/>
      <c r="DK62" s="55"/>
      <c r="DL62" s="55"/>
      <c r="DM62" s="55"/>
      <c r="DN62" s="55"/>
      <c r="DO62" s="55"/>
      <c r="DP62" s="55"/>
      <c r="DQ62" s="55"/>
      <c r="DR62" s="55"/>
      <c r="DS62" s="55"/>
      <c r="DT62" s="55"/>
    </row>
    <row r="63" spans="1:124" x14ac:dyDescent="0.15">
      <c r="A63" s="164" t="str">
        <f>IF('Investor Assumptions'!B14="","",'Investor Assumptions'!B14)</f>
        <v>Carl</v>
      </c>
      <c r="B63" s="159">
        <f>'Investor Assumptions'!C14</f>
        <v>0.3</v>
      </c>
      <c r="E63" s="163">
        <f>$B63*E$60</f>
        <v>0</v>
      </c>
      <c r="F63" s="55">
        <f t="shared" ref="F63:BQ65" si="98">$B63*F$60</f>
        <v>0</v>
      </c>
      <c r="G63" s="55">
        <f t="shared" si="98"/>
        <v>0</v>
      </c>
      <c r="H63" s="55">
        <f t="shared" si="98"/>
        <v>0</v>
      </c>
      <c r="I63" s="55">
        <f t="shared" si="98"/>
        <v>0</v>
      </c>
      <c r="J63" s="55">
        <f t="shared" si="98"/>
        <v>0</v>
      </c>
      <c r="K63" s="55">
        <f t="shared" si="98"/>
        <v>0</v>
      </c>
      <c r="L63" s="55">
        <f t="shared" si="98"/>
        <v>0</v>
      </c>
      <c r="M63" s="55">
        <f t="shared" si="98"/>
        <v>0</v>
      </c>
      <c r="N63" s="55">
        <f t="shared" si="98"/>
        <v>0</v>
      </c>
      <c r="O63" s="55">
        <f t="shared" si="98"/>
        <v>0</v>
      </c>
      <c r="P63" s="55">
        <f t="shared" si="98"/>
        <v>0</v>
      </c>
      <c r="Q63" s="55">
        <f t="shared" si="98"/>
        <v>0</v>
      </c>
      <c r="R63" s="55">
        <f t="shared" si="98"/>
        <v>0</v>
      </c>
      <c r="S63" s="55">
        <f t="shared" si="98"/>
        <v>0</v>
      </c>
      <c r="T63" s="55">
        <f t="shared" si="98"/>
        <v>0</v>
      </c>
      <c r="U63" s="55">
        <f t="shared" si="98"/>
        <v>0</v>
      </c>
      <c r="V63" s="55">
        <f t="shared" si="98"/>
        <v>0</v>
      </c>
      <c r="W63" s="55">
        <f t="shared" si="98"/>
        <v>0</v>
      </c>
      <c r="X63" s="55">
        <f t="shared" si="98"/>
        <v>0</v>
      </c>
      <c r="Y63" s="55">
        <f t="shared" si="98"/>
        <v>0</v>
      </c>
      <c r="Z63" s="55">
        <f t="shared" si="98"/>
        <v>0</v>
      </c>
      <c r="AA63" s="55">
        <f t="shared" si="98"/>
        <v>0</v>
      </c>
      <c r="AB63" s="55">
        <f t="shared" si="98"/>
        <v>0</v>
      </c>
      <c r="AC63" s="55">
        <f t="shared" si="98"/>
        <v>0</v>
      </c>
      <c r="AD63" s="55">
        <f t="shared" si="98"/>
        <v>0</v>
      </c>
      <c r="AE63" s="55">
        <f t="shared" si="98"/>
        <v>0</v>
      </c>
      <c r="AF63" s="55">
        <f t="shared" si="98"/>
        <v>0</v>
      </c>
      <c r="AG63" s="55">
        <f t="shared" si="98"/>
        <v>0</v>
      </c>
      <c r="AH63" s="55">
        <f t="shared" si="98"/>
        <v>0</v>
      </c>
      <c r="AI63" s="55">
        <f t="shared" si="98"/>
        <v>0</v>
      </c>
      <c r="AJ63" s="55">
        <f t="shared" si="98"/>
        <v>0</v>
      </c>
      <c r="AK63" s="55">
        <f t="shared" si="98"/>
        <v>0</v>
      </c>
      <c r="AL63" s="55">
        <f t="shared" si="98"/>
        <v>0</v>
      </c>
      <c r="AM63" s="55">
        <f t="shared" si="98"/>
        <v>0</v>
      </c>
      <c r="AN63" s="55">
        <f t="shared" si="98"/>
        <v>0</v>
      </c>
      <c r="AO63" s="55">
        <f t="shared" si="98"/>
        <v>0</v>
      </c>
      <c r="AP63" s="55">
        <f t="shared" si="98"/>
        <v>0</v>
      </c>
      <c r="AQ63" s="55">
        <f t="shared" si="98"/>
        <v>0</v>
      </c>
      <c r="AR63" s="55">
        <f t="shared" si="98"/>
        <v>0</v>
      </c>
      <c r="AS63" s="55">
        <f t="shared" si="98"/>
        <v>0</v>
      </c>
      <c r="AT63" s="55">
        <f t="shared" si="98"/>
        <v>0</v>
      </c>
      <c r="AU63" s="55">
        <f t="shared" si="98"/>
        <v>0</v>
      </c>
      <c r="AV63" s="55">
        <f t="shared" si="98"/>
        <v>0</v>
      </c>
      <c r="AW63" s="55">
        <f t="shared" si="98"/>
        <v>0</v>
      </c>
      <c r="AX63" s="55">
        <f t="shared" si="98"/>
        <v>0</v>
      </c>
      <c r="AY63" s="55">
        <f t="shared" si="98"/>
        <v>0</v>
      </c>
      <c r="AZ63" s="55">
        <f t="shared" si="98"/>
        <v>0</v>
      </c>
      <c r="BA63" s="55">
        <f t="shared" si="98"/>
        <v>0</v>
      </c>
      <c r="BB63" s="55">
        <f t="shared" si="98"/>
        <v>0</v>
      </c>
      <c r="BC63" s="55">
        <f t="shared" si="98"/>
        <v>0</v>
      </c>
      <c r="BD63" s="55">
        <f t="shared" si="98"/>
        <v>0</v>
      </c>
      <c r="BE63" s="55">
        <f t="shared" si="98"/>
        <v>0</v>
      </c>
      <c r="BF63" s="55">
        <f t="shared" si="98"/>
        <v>0</v>
      </c>
      <c r="BG63" s="55">
        <f t="shared" si="98"/>
        <v>0</v>
      </c>
      <c r="BH63" s="55">
        <f t="shared" si="98"/>
        <v>0</v>
      </c>
      <c r="BI63" s="55">
        <f t="shared" si="98"/>
        <v>0</v>
      </c>
      <c r="BJ63" s="55">
        <f t="shared" si="98"/>
        <v>0</v>
      </c>
      <c r="BK63" s="55">
        <f t="shared" si="98"/>
        <v>0</v>
      </c>
      <c r="BL63" s="55">
        <f t="shared" si="98"/>
        <v>0</v>
      </c>
      <c r="BM63" s="55">
        <f t="shared" si="98"/>
        <v>0</v>
      </c>
      <c r="BN63" s="55">
        <f t="shared" si="98"/>
        <v>0</v>
      </c>
      <c r="BO63" s="55">
        <f t="shared" si="98"/>
        <v>0</v>
      </c>
      <c r="BP63" s="55">
        <f t="shared" si="98"/>
        <v>0</v>
      </c>
      <c r="BQ63" s="55">
        <f t="shared" si="98"/>
        <v>0</v>
      </c>
      <c r="BR63" s="55">
        <f t="shared" si="96"/>
        <v>0</v>
      </c>
      <c r="BS63" s="55">
        <f t="shared" si="96"/>
        <v>0</v>
      </c>
      <c r="BT63" s="55">
        <f t="shared" si="96"/>
        <v>0</v>
      </c>
      <c r="BU63" s="55">
        <f t="shared" si="96"/>
        <v>0</v>
      </c>
      <c r="BV63" s="55">
        <f t="shared" si="96"/>
        <v>0</v>
      </c>
      <c r="BW63" s="55">
        <f t="shared" si="96"/>
        <v>0</v>
      </c>
      <c r="BX63" s="55">
        <f t="shared" si="96"/>
        <v>0</v>
      </c>
      <c r="BY63" s="55">
        <f t="shared" si="96"/>
        <v>0</v>
      </c>
      <c r="BZ63" s="55">
        <f t="shared" si="96"/>
        <v>0</v>
      </c>
      <c r="CA63" s="55">
        <f t="shared" si="96"/>
        <v>0</v>
      </c>
      <c r="CB63" s="55">
        <f t="shared" si="96"/>
        <v>0</v>
      </c>
      <c r="CC63" s="55">
        <f t="shared" si="96"/>
        <v>0</v>
      </c>
      <c r="CD63" s="55">
        <f t="shared" si="96"/>
        <v>0</v>
      </c>
      <c r="CE63" s="55">
        <f t="shared" si="96"/>
        <v>0</v>
      </c>
      <c r="CF63" s="55">
        <f t="shared" si="96"/>
        <v>0</v>
      </c>
      <c r="CG63" s="55">
        <f t="shared" si="96"/>
        <v>0</v>
      </c>
      <c r="CH63" s="55">
        <f t="shared" si="96"/>
        <v>0</v>
      </c>
      <c r="CI63" s="55">
        <f t="shared" si="96"/>
        <v>0</v>
      </c>
      <c r="CJ63" s="55">
        <f t="shared" si="96"/>
        <v>222.50851394562486</v>
      </c>
      <c r="CK63" s="55"/>
      <c r="CL63" s="55"/>
      <c r="CM63" s="55"/>
      <c r="CN63" s="55"/>
      <c r="CO63" s="55"/>
      <c r="CP63" s="55"/>
      <c r="CQ63" s="55"/>
      <c r="CR63" s="55"/>
      <c r="CS63" s="55"/>
      <c r="CT63" s="55"/>
      <c r="CU63" s="55"/>
      <c r="CV63" s="55"/>
      <c r="CW63" s="55"/>
      <c r="CX63" s="55"/>
      <c r="CY63" s="55"/>
      <c r="CZ63" s="55"/>
      <c r="DA63" s="55"/>
      <c r="DB63" s="55"/>
      <c r="DC63" s="55"/>
      <c r="DD63" s="55"/>
      <c r="DE63" s="55"/>
      <c r="DF63" s="55"/>
      <c r="DG63" s="55"/>
      <c r="DH63" s="55"/>
      <c r="DI63" s="55"/>
      <c r="DJ63" s="55"/>
      <c r="DK63" s="55"/>
      <c r="DL63" s="55"/>
      <c r="DM63" s="55"/>
      <c r="DN63" s="55"/>
      <c r="DO63" s="55"/>
      <c r="DP63" s="55"/>
      <c r="DQ63" s="55"/>
      <c r="DR63" s="55"/>
      <c r="DS63" s="55"/>
      <c r="DT63" s="55"/>
    </row>
    <row r="64" spans="1:124" x14ac:dyDescent="0.15">
      <c r="A64" s="164" t="str">
        <f>IF('Investor Assumptions'!B15="","",'Investor Assumptions'!B15)</f>
        <v>Derek</v>
      </c>
      <c r="B64" s="159">
        <f>'Investor Assumptions'!C15</f>
        <v>0.15</v>
      </c>
      <c r="E64" s="163">
        <f>$B64*E$60</f>
        <v>0</v>
      </c>
      <c r="F64" s="55">
        <f t="shared" si="98"/>
        <v>0</v>
      </c>
      <c r="G64" s="55">
        <f t="shared" si="98"/>
        <v>0</v>
      </c>
      <c r="H64" s="55">
        <f t="shared" si="98"/>
        <v>0</v>
      </c>
      <c r="I64" s="55">
        <f t="shared" si="98"/>
        <v>0</v>
      </c>
      <c r="J64" s="55">
        <f t="shared" si="98"/>
        <v>0</v>
      </c>
      <c r="K64" s="55">
        <f t="shared" si="98"/>
        <v>0</v>
      </c>
      <c r="L64" s="55">
        <f t="shared" si="98"/>
        <v>0</v>
      </c>
      <c r="M64" s="55">
        <f t="shared" si="98"/>
        <v>0</v>
      </c>
      <c r="N64" s="55">
        <f t="shared" si="98"/>
        <v>0</v>
      </c>
      <c r="O64" s="55">
        <f t="shared" si="98"/>
        <v>0</v>
      </c>
      <c r="P64" s="55">
        <f t="shared" si="98"/>
        <v>0</v>
      </c>
      <c r="Q64" s="55">
        <f t="shared" si="98"/>
        <v>0</v>
      </c>
      <c r="R64" s="55">
        <f t="shared" si="98"/>
        <v>0</v>
      </c>
      <c r="S64" s="55">
        <f t="shared" si="98"/>
        <v>0</v>
      </c>
      <c r="T64" s="55">
        <f t="shared" si="98"/>
        <v>0</v>
      </c>
      <c r="U64" s="55">
        <f t="shared" si="98"/>
        <v>0</v>
      </c>
      <c r="V64" s="55">
        <f t="shared" si="98"/>
        <v>0</v>
      </c>
      <c r="W64" s="55">
        <f t="shared" si="98"/>
        <v>0</v>
      </c>
      <c r="X64" s="55">
        <f t="shared" si="98"/>
        <v>0</v>
      </c>
      <c r="Y64" s="55">
        <f t="shared" si="98"/>
        <v>0</v>
      </c>
      <c r="Z64" s="55">
        <f t="shared" si="98"/>
        <v>0</v>
      </c>
      <c r="AA64" s="55">
        <f t="shared" si="98"/>
        <v>0</v>
      </c>
      <c r="AB64" s="55">
        <f t="shared" si="98"/>
        <v>0</v>
      </c>
      <c r="AC64" s="55">
        <f t="shared" si="98"/>
        <v>0</v>
      </c>
      <c r="AD64" s="55">
        <f t="shared" si="98"/>
        <v>0</v>
      </c>
      <c r="AE64" s="55">
        <f t="shared" si="98"/>
        <v>0</v>
      </c>
      <c r="AF64" s="55">
        <f t="shared" si="98"/>
        <v>0</v>
      </c>
      <c r="AG64" s="55">
        <f t="shared" si="98"/>
        <v>0</v>
      </c>
      <c r="AH64" s="55">
        <f t="shared" si="98"/>
        <v>0</v>
      </c>
      <c r="AI64" s="55">
        <f t="shared" si="98"/>
        <v>0</v>
      </c>
      <c r="AJ64" s="55">
        <f t="shared" si="98"/>
        <v>0</v>
      </c>
      <c r="AK64" s="55">
        <f t="shared" si="98"/>
        <v>0</v>
      </c>
      <c r="AL64" s="55">
        <f t="shared" si="98"/>
        <v>0</v>
      </c>
      <c r="AM64" s="55">
        <f t="shared" si="98"/>
        <v>0</v>
      </c>
      <c r="AN64" s="55">
        <f t="shared" si="98"/>
        <v>0</v>
      </c>
      <c r="AO64" s="55">
        <f t="shared" si="98"/>
        <v>0</v>
      </c>
      <c r="AP64" s="55">
        <f t="shared" si="98"/>
        <v>0</v>
      </c>
      <c r="AQ64" s="55">
        <f t="shared" si="98"/>
        <v>0</v>
      </c>
      <c r="AR64" s="55">
        <f t="shared" si="98"/>
        <v>0</v>
      </c>
      <c r="AS64" s="55">
        <f t="shared" si="98"/>
        <v>0</v>
      </c>
      <c r="AT64" s="55">
        <f t="shared" si="98"/>
        <v>0</v>
      </c>
      <c r="AU64" s="55">
        <f t="shared" si="98"/>
        <v>0</v>
      </c>
      <c r="AV64" s="55">
        <f t="shared" si="98"/>
        <v>0</v>
      </c>
      <c r="AW64" s="55">
        <f t="shared" si="98"/>
        <v>0</v>
      </c>
      <c r="AX64" s="55">
        <f t="shared" si="98"/>
        <v>0</v>
      </c>
      <c r="AY64" s="55">
        <f t="shared" si="98"/>
        <v>0</v>
      </c>
      <c r="AZ64" s="55">
        <f t="shared" si="98"/>
        <v>0</v>
      </c>
      <c r="BA64" s="55">
        <f t="shared" si="98"/>
        <v>0</v>
      </c>
      <c r="BB64" s="55">
        <f t="shared" si="98"/>
        <v>0</v>
      </c>
      <c r="BC64" s="55">
        <f t="shared" si="98"/>
        <v>0</v>
      </c>
      <c r="BD64" s="55">
        <f t="shared" si="98"/>
        <v>0</v>
      </c>
      <c r="BE64" s="55">
        <f t="shared" si="98"/>
        <v>0</v>
      </c>
      <c r="BF64" s="55">
        <f t="shared" si="98"/>
        <v>0</v>
      </c>
      <c r="BG64" s="55">
        <f t="shared" si="98"/>
        <v>0</v>
      </c>
      <c r="BH64" s="55">
        <f t="shared" si="98"/>
        <v>0</v>
      </c>
      <c r="BI64" s="55">
        <f t="shared" si="98"/>
        <v>0</v>
      </c>
      <c r="BJ64" s="55">
        <f t="shared" si="98"/>
        <v>0</v>
      </c>
      <c r="BK64" s="55">
        <f t="shared" si="98"/>
        <v>0</v>
      </c>
      <c r="BL64" s="55">
        <f t="shared" si="98"/>
        <v>0</v>
      </c>
      <c r="BM64" s="55">
        <f t="shared" si="98"/>
        <v>0</v>
      </c>
      <c r="BN64" s="55">
        <f t="shared" si="98"/>
        <v>0</v>
      </c>
      <c r="BO64" s="55">
        <f t="shared" si="98"/>
        <v>0</v>
      </c>
      <c r="BP64" s="55">
        <f t="shared" si="98"/>
        <v>0</v>
      </c>
      <c r="BQ64" s="55">
        <f t="shared" si="98"/>
        <v>0</v>
      </c>
      <c r="BR64" s="55">
        <f t="shared" si="96"/>
        <v>0</v>
      </c>
      <c r="BS64" s="55">
        <f t="shared" si="96"/>
        <v>0</v>
      </c>
      <c r="BT64" s="55">
        <f t="shared" si="96"/>
        <v>0</v>
      </c>
      <c r="BU64" s="55">
        <f t="shared" si="96"/>
        <v>0</v>
      </c>
      <c r="BV64" s="55">
        <f t="shared" si="96"/>
        <v>0</v>
      </c>
      <c r="BW64" s="55">
        <f t="shared" si="96"/>
        <v>0</v>
      </c>
      <c r="BX64" s="55">
        <f t="shared" si="96"/>
        <v>0</v>
      </c>
      <c r="BY64" s="55">
        <f t="shared" si="96"/>
        <v>0</v>
      </c>
      <c r="BZ64" s="55">
        <f t="shared" si="96"/>
        <v>0</v>
      </c>
      <c r="CA64" s="55">
        <f t="shared" si="96"/>
        <v>0</v>
      </c>
      <c r="CB64" s="55">
        <f t="shared" si="96"/>
        <v>0</v>
      </c>
      <c r="CC64" s="55">
        <f t="shared" si="96"/>
        <v>0</v>
      </c>
      <c r="CD64" s="55">
        <f t="shared" si="96"/>
        <v>0</v>
      </c>
      <c r="CE64" s="55">
        <f t="shared" si="96"/>
        <v>0</v>
      </c>
      <c r="CF64" s="55">
        <f t="shared" si="96"/>
        <v>0</v>
      </c>
      <c r="CG64" s="55">
        <f t="shared" si="96"/>
        <v>0</v>
      </c>
      <c r="CH64" s="55">
        <f t="shared" si="96"/>
        <v>0</v>
      </c>
      <c r="CI64" s="55">
        <f t="shared" si="96"/>
        <v>0</v>
      </c>
      <c r="CJ64" s="55">
        <f t="shared" si="96"/>
        <v>111.25425697281243</v>
      </c>
      <c r="CK64" s="55"/>
      <c r="CL64" s="55"/>
      <c r="CM64" s="55"/>
      <c r="CN64" s="55"/>
      <c r="CO64" s="55"/>
      <c r="CP64" s="55"/>
      <c r="CQ64" s="55"/>
      <c r="CR64" s="55"/>
      <c r="CS64" s="55"/>
      <c r="CT64" s="55"/>
      <c r="CU64" s="55"/>
      <c r="CV64" s="55"/>
      <c r="CW64" s="55"/>
      <c r="CX64" s="55"/>
      <c r="CY64" s="55"/>
      <c r="CZ64" s="55"/>
      <c r="DA64" s="55"/>
      <c r="DB64" s="55"/>
      <c r="DC64" s="55"/>
      <c r="DD64" s="55"/>
      <c r="DE64" s="55"/>
      <c r="DF64" s="55"/>
      <c r="DG64" s="55"/>
      <c r="DH64" s="55"/>
      <c r="DI64" s="55"/>
      <c r="DJ64" s="55"/>
      <c r="DK64" s="55"/>
      <c r="DL64" s="55"/>
      <c r="DM64" s="55"/>
      <c r="DN64" s="55"/>
      <c r="DO64" s="55"/>
      <c r="DP64" s="55"/>
      <c r="DQ64" s="55"/>
      <c r="DR64" s="55"/>
      <c r="DS64" s="55"/>
      <c r="DT64" s="55"/>
    </row>
    <row r="65" spans="1:124" x14ac:dyDescent="0.15">
      <c r="A65" s="164" t="str">
        <f>IF('Investor Assumptions'!B16="","",'Investor Assumptions'!B16)</f>
        <v>Elizabeth</v>
      </c>
      <c r="B65" s="159">
        <f>'Investor Assumptions'!C16</f>
        <v>0.15</v>
      </c>
      <c r="E65" s="163">
        <f>$B65*E$60</f>
        <v>0</v>
      </c>
      <c r="F65" s="55">
        <f t="shared" si="98"/>
        <v>0</v>
      </c>
      <c r="G65" s="55">
        <f t="shared" si="98"/>
        <v>0</v>
      </c>
      <c r="H65" s="55">
        <f t="shared" si="98"/>
        <v>0</v>
      </c>
      <c r="I65" s="55">
        <f t="shared" si="98"/>
        <v>0</v>
      </c>
      <c r="J65" s="55">
        <f t="shared" si="98"/>
        <v>0</v>
      </c>
      <c r="K65" s="55">
        <f t="shared" si="98"/>
        <v>0</v>
      </c>
      <c r="L65" s="55">
        <f t="shared" si="98"/>
        <v>0</v>
      </c>
      <c r="M65" s="55">
        <f t="shared" si="98"/>
        <v>0</v>
      </c>
      <c r="N65" s="55">
        <f t="shared" si="98"/>
        <v>0</v>
      </c>
      <c r="O65" s="55">
        <f t="shared" si="98"/>
        <v>0</v>
      </c>
      <c r="P65" s="55">
        <f t="shared" si="98"/>
        <v>0</v>
      </c>
      <c r="Q65" s="55">
        <f t="shared" si="98"/>
        <v>0</v>
      </c>
      <c r="R65" s="55">
        <f t="shared" si="98"/>
        <v>0</v>
      </c>
      <c r="S65" s="55">
        <f t="shared" si="98"/>
        <v>0</v>
      </c>
      <c r="T65" s="55">
        <f t="shared" si="98"/>
        <v>0</v>
      </c>
      <c r="U65" s="55">
        <f t="shared" si="98"/>
        <v>0</v>
      </c>
      <c r="V65" s="55">
        <f t="shared" si="98"/>
        <v>0</v>
      </c>
      <c r="W65" s="55">
        <f t="shared" si="98"/>
        <v>0</v>
      </c>
      <c r="X65" s="55">
        <f t="shared" si="98"/>
        <v>0</v>
      </c>
      <c r="Y65" s="55">
        <f t="shared" si="98"/>
        <v>0</v>
      </c>
      <c r="Z65" s="55">
        <f t="shared" si="98"/>
        <v>0</v>
      </c>
      <c r="AA65" s="55">
        <f t="shared" si="98"/>
        <v>0</v>
      </c>
      <c r="AB65" s="55">
        <f t="shared" si="98"/>
        <v>0</v>
      </c>
      <c r="AC65" s="55">
        <f t="shared" si="98"/>
        <v>0</v>
      </c>
      <c r="AD65" s="55">
        <f t="shared" si="98"/>
        <v>0</v>
      </c>
      <c r="AE65" s="55">
        <f t="shared" si="98"/>
        <v>0</v>
      </c>
      <c r="AF65" s="55">
        <f t="shared" si="98"/>
        <v>0</v>
      </c>
      <c r="AG65" s="55">
        <f t="shared" si="98"/>
        <v>0</v>
      </c>
      <c r="AH65" s="55">
        <f t="shared" si="98"/>
        <v>0</v>
      </c>
      <c r="AI65" s="55">
        <f t="shared" si="98"/>
        <v>0</v>
      </c>
      <c r="AJ65" s="55">
        <f t="shared" si="98"/>
        <v>0</v>
      </c>
      <c r="AK65" s="55">
        <f t="shared" si="98"/>
        <v>0</v>
      </c>
      <c r="AL65" s="55">
        <f t="shared" si="98"/>
        <v>0</v>
      </c>
      <c r="AM65" s="55">
        <f t="shared" si="98"/>
        <v>0</v>
      </c>
      <c r="AN65" s="55">
        <f t="shared" si="98"/>
        <v>0</v>
      </c>
      <c r="AO65" s="55">
        <f t="shared" si="98"/>
        <v>0</v>
      </c>
      <c r="AP65" s="55">
        <f t="shared" si="98"/>
        <v>0</v>
      </c>
      <c r="AQ65" s="55">
        <f t="shared" si="98"/>
        <v>0</v>
      </c>
      <c r="AR65" s="55">
        <f t="shared" si="98"/>
        <v>0</v>
      </c>
      <c r="AS65" s="55">
        <f t="shared" si="98"/>
        <v>0</v>
      </c>
      <c r="AT65" s="55">
        <f t="shared" si="98"/>
        <v>0</v>
      </c>
      <c r="AU65" s="55">
        <f t="shared" si="98"/>
        <v>0</v>
      </c>
      <c r="AV65" s="55">
        <f t="shared" si="98"/>
        <v>0</v>
      </c>
      <c r="AW65" s="55">
        <f t="shared" si="98"/>
        <v>0</v>
      </c>
      <c r="AX65" s="55">
        <f t="shared" si="98"/>
        <v>0</v>
      </c>
      <c r="AY65" s="55">
        <f t="shared" si="98"/>
        <v>0</v>
      </c>
      <c r="AZ65" s="55">
        <f t="shared" si="98"/>
        <v>0</v>
      </c>
      <c r="BA65" s="55">
        <f t="shared" si="98"/>
        <v>0</v>
      </c>
      <c r="BB65" s="55">
        <f t="shared" si="98"/>
        <v>0</v>
      </c>
      <c r="BC65" s="55">
        <f t="shared" si="98"/>
        <v>0</v>
      </c>
      <c r="BD65" s="55">
        <f t="shared" si="98"/>
        <v>0</v>
      </c>
      <c r="BE65" s="55">
        <f t="shared" si="98"/>
        <v>0</v>
      </c>
      <c r="BF65" s="55">
        <f t="shared" si="98"/>
        <v>0</v>
      </c>
      <c r="BG65" s="55">
        <f t="shared" si="98"/>
        <v>0</v>
      </c>
      <c r="BH65" s="55">
        <f t="shared" si="98"/>
        <v>0</v>
      </c>
      <c r="BI65" s="55">
        <f t="shared" si="98"/>
        <v>0</v>
      </c>
      <c r="BJ65" s="55">
        <f t="shared" si="98"/>
        <v>0</v>
      </c>
      <c r="BK65" s="55">
        <f t="shared" si="98"/>
        <v>0</v>
      </c>
      <c r="BL65" s="55">
        <f t="shared" si="98"/>
        <v>0</v>
      </c>
      <c r="BM65" s="55">
        <f t="shared" si="98"/>
        <v>0</v>
      </c>
      <c r="BN65" s="55">
        <f t="shared" si="98"/>
        <v>0</v>
      </c>
      <c r="BO65" s="55">
        <f t="shared" si="98"/>
        <v>0</v>
      </c>
      <c r="BP65" s="55">
        <f t="shared" si="98"/>
        <v>0</v>
      </c>
      <c r="BQ65" s="55">
        <f t="shared" si="98"/>
        <v>0</v>
      </c>
      <c r="BR65" s="55">
        <f t="shared" si="96"/>
        <v>0</v>
      </c>
      <c r="BS65" s="55">
        <f t="shared" si="96"/>
        <v>0</v>
      </c>
      <c r="BT65" s="55">
        <f t="shared" si="96"/>
        <v>0</v>
      </c>
      <c r="BU65" s="55">
        <f t="shared" si="96"/>
        <v>0</v>
      </c>
      <c r="BV65" s="55">
        <f t="shared" si="96"/>
        <v>0</v>
      </c>
      <c r="BW65" s="55">
        <f t="shared" si="96"/>
        <v>0</v>
      </c>
      <c r="BX65" s="55">
        <f t="shared" si="96"/>
        <v>0</v>
      </c>
      <c r="BY65" s="55">
        <f t="shared" si="96"/>
        <v>0</v>
      </c>
      <c r="BZ65" s="55">
        <f t="shared" si="96"/>
        <v>0</v>
      </c>
      <c r="CA65" s="55">
        <f t="shared" si="96"/>
        <v>0</v>
      </c>
      <c r="CB65" s="55">
        <f t="shared" si="96"/>
        <v>0</v>
      </c>
      <c r="CC65" s="55">
        <f t="shared" si="96"/>
        <v>0</v>
      </c>
      <c r="CD65" s="55">
        <f t="shared" si="96"/>
        <v>0</v>
      </c>
      <c r="CE65" s="55">
        <f t="shared" si="96"/>
        <v>0</v>
      </c>
      <c r="CF65" s="55">
        <f t="shared" si="96"/>
        <v>0</v>
      </c>
      <c r="CG65" s="55">
        <f t="shared" si="96"/>
        <v>0</v>
      </c>
      <c r="CH65" s="55">
        <f t="shared" si="96"/>
        <v>0</v>
      </c>
      <c r="CI65" s="55">
        <f t="shared" si="96"/>
        <v>0</v>
      </c>
      <c r="CJ65" s="55">
        <f t="shared" si="96"/>
        <v>111.25425697281243</v>
      </c>
      <c r="CK65" s="55"/>
      <c r="CL65" s="55"/>
      <c r="CM65" s="55"/>
      <c r="CN65" s="55"/>
      <c r="CO65" s="55"/>
      <c r="CP65" s="55"/>
      <c r="CQ65" s="55"/>
      <c r="CR65" s="55"/>
      <c r="CS65" s="55"/>
      <c r="CT65" s="55"/>
      <c r="CU65" s="55"/>
      <c r="CV65" s="55"/>
      <c r="CW65" s="55"/>
      <c r="CX65" s="55"/>
      <c r="CY65" s="55"/>
      <c r="CZ65" s="55"/>
      <c r="DA65" s="55"/>
      <c r="DB65" s="55"/>
      <c r="DC65" s="55"/>
      <c r="DD65" s="55"/>
      <c r="DE65" s="55"/>
      <c r="DF65" s="55"/>
      <c r="DG65" s="55"/>
      <c r="DH65" s="55"/>
      <c r="DI65" s="55"/>
      <c r="DJ65" s="55"/>
      <c r="DK65" s="55"/>
      <c r="DL65" s="55"/>
      <c r="DM65" s="55"/>
      <c r="DN65" s="55"/>
      <c r="DO65" s="55"/>
      <c r="DP65" s="55"/>
      <c r="DQ65" s="55"/>
      <c r="DR65" s="55"/>
      <c r="DS65" s="55"/>
      <c r="DT65" s="55"/>
    </row>
    <row r="66" spans="1:124" x14ac:dyDescent="0.15">
      <c r="A66" s="47" t="s">
        <v>143</v>
      </c>
      <c r="E66" s="163">
        <f>MAX(E52,E57)</f>
        <v>0</v>
      </c>
      <c r="F66" s="55">
        <f t="shared" ref="F66:BQ66" si="99">MAX(F52,F57)</f>
        <v>0</v>
      </c>
      <c r="G66" s="55">
        <f t="shared" si="99"/>
        <v>0</v>
      </c>
      <c r="H66" s="55">
        <f t="shared" si="99"/>
        <v>0</v>
      </c>
      <c r="I66" s="55">
        <f t="shared" si="99"/>
        <v>0</v>
      </c>
      <c r="J66" s="55">
        <f t="shared" si="99"/>
        <v>0</v>
      </c>
      <c r="K66" s="55">
        <f t="shared" si="99"/>
        <v>0</v>
      </c>
      <c r="L66" s="55">
        <f t="shared" si="99"/>
        <v>0</v>
      </c>
      <c r="M66" s="55">
        <f t="shared" si="99"/>
        <v>0</v>
      </c>
      <c r="N66" s="55">
        <f t="shared" si="99"/>
        <v>0</v>
      </c>
      <c r="O66" s="55">
        <f t="shared" si="99"/>
        <v>0</v>
      </c>
      <c r="P66" s="55">
        <f t="shared" si="99"/>
        <v>0</v>
      </c>
      <c r="Q66" s="55">
        <f t="shared" si="99"/>
        <v>0</v>
      </c>
      <c r="R66" s="55">
        <f t="shared" si="99"/>
        <v>0</v>
      </c>
      <c r="S66" s="55">
        <f t="shared" si="99"/>
        <v>0</v>
      </c>
      <c r="T66" s="55">
        <f t="shared" si="99"/>
        <v>0</v>
      </c>
      <c r="U66" s="55">
        <f t="shared" si="99"/>
        <v>0</v>
      </c>
      <c r="V66" s="55">
        <f t="shared" si="99"/>
        <v>0</v>
      </c>
      <c r="W66" s="55">
        <f t="shared" si="99"/>
        <v>0</v>
      </c>
      <c r="X66" s="55">
        <f t="shared" si="99"/>
        <v>0</v>
      </c>
      <c r="Y66" s="55">
        <f t="shared" si="99"/>
        <v>0</v>
      </c>
      <c r="Z66" s="55">
        <f t="shared" si="99"/>
        <v>0</v>
      </c>
      <c r="AA66" s="55">
        <f t="shared" si="99"/>
        <v>0</v>
      </c>
      <c r="AB66" s="55">
        <f t="shared" si="99"/>
        <v>0</v>
      </c>
      <c r="AC66" s="55">
        <f t="shared" si="99"/>
        <v>0</v>
      </c>
      <c r="AD66" s="55">
        <f t="shared" si="99"/>
        <v>0</v>
      </c>
      <c r="AE66" s="55">
        <f t="shared" si="99"/>
        <v>0</v>
      </c>
      <c r="AF66" s="55">
        <f t="shared" si="99"/>
        <v>0</v>
      </c>
      <c r="AG66" s="55">
        <f t="shared" si="99"/>
        <v>0</v>
      </c>
      <c r="AH66" s="55">
        <f t="shared" si="99"/>
        <v>0</v>
      </c>
      <c r="AI66" s="55">
        <f t="shared" si="99"/>
        <v>0</v>
      </c>
      <c r="AJ66" s="55">
        <f t="shared" si="99"/>
        <v>0</v>
      </c>
      <c r="AK66" s="55">
        <f t="shared" si="99"/>
        <v>0</v>
      </c>
      <c r="AL66" s="55">
        <f t="shared" si="99"/>
        <v>0</v>
      </c>
      <c r="AM66" s="55">
        <f t="shared" si="99"/>
        <v>0</v>
      </c>
      <c r="AN66" s="55">
        <f t="shared" si="99"/>
        <v>0</v>
      </c>
      <c r="AO66" s="55">
        <f t="shared" si="99"/>
        <v>0</v>
      </c>
      <c r="AP66" s="55">
        <f t="shared" si="99"/>
        <v>0</v>
      </c>
      <c r="AQ66" s="55">
        <f t="shared" si="99"/>
        <v>0</v>
      </c>
      <c r="AR66" s="55">
        <f t="shared" si="99"/>
        <v>0</v>
      </c>
      <c r="AS66" s="55">
        <f t="shared" si="99"/>
        <v>0</v>
      </c>
      <c r="AT66" s="55">
        <f t="shared" si="99"/>
        <v>0</v>
      </c>
      <c r="AU66" s="55">
        <f t="shared" si="99"/>
        <v>0</v>
      </c>
      <c r="AV66" s="55">
        <f t="shared" si="99"/>
        <v>0</v>
      </c>
      <c r="AW66" s="55">
        <f t="shared" si="99"/>
        <v>0</v>
      </c>
      <c r="AX66" s="55">
        <f t="shared" si="99"/>
        <v>0</v>
      </c>
      <c r="AY66" s="55">
        <f t="shared" si="99"/>
        <v>0</v>
      </c>
      <c r="AZ66" s="55">
        <f t="shared" si="99"/>
        <v>0</v>
      </c>
      <c r="BA66" s="55">
        <f t="shared" si="99"/>
        <v>0</v>
      </c>
      <c r="BB66" s="55">
        <f t="shared" si="99"/>
        <v>0</v>
      </c>
      <c r="BC66" s="55">
        <f t="shared" si="99"/>
        <v>0</v>
      </c>
      <c r="BD66" s="55">
        <f t="shared" si="99"/>
        <v>0</v>
      </c>
      <c r="BE66" s="55">
        <f t="shared" si="99"/>
        <v>0</v>
      </c>
      <c r="BF66" s="55">
        <f t="shared" si="99"/>
        <v>0</v>
      </c>
      <c r="BG66" s="55">
        <f t="shared" si="99"/>
        <v>0</v>
      </c>
      <c r="BH66" s="55">
        <f t="shared" si="99"/>
        <v>0</v>
      </c>
      <c r="BI66" s="55">
        <f t="shared" si="99"/>
        <v>0</v>
      </c>
      <c r="BJ66" s="55">
        <f t="shared" si="99"/>
        <v>0</v>
      </c>
      <c r="BK66" s="55">
        <f t="shared" si="99"/>
        <v>0</v>
      </c>
      <c r="BL66" s="55">
        <f t="shared" si="99"/>
        <v>0</v>
      </c>
      <c r="BM66" s="55">
        <f t="shared" si="99"/>
        <v>0</v>
      </c>
      <c r="BN66" s="55">
        <f t="shared" si="99"/>
        <v>0</v>
      </c>
      <c r="BO66" s="55">
        <f t="shared" si="99"/>
        <v>0</v>
      </c>
      <c r="BP66" s="55">
        <f t="shared" si="99"/>
        <v>0</v>
      </c>
      <c r="BQ66" s="55">
        <f t="shared" si="99"/>
        <v>0</v>
      </c>
      <c r="BR66" s="55">
        <f t="shared" ref="BR66:CJ66" si="100">MAX(BR52,BR57)</f>
        <v>0</v>
      </c>
      <c r="BS66" s="55">
        <f t="shared" si="100"/>
        <v>0</v>
      </c>
      <c r="BT66" s="55">
        <f t="shared" si="100"/>
        <v>0</v>
      </c>
      <c r="BU66" s="55">
        <f t="shared" si="100"/>
        <v>0</v>
      </c>
      <c r="BV66" s="55">
        <f t="shared" si="100"/>
        <v>0</v>
      </c>
      <c r="BW66" s="55">
        <f t="shared" si="100"/>
        <v>0</v>
      </c>
      <c r="BX66" s="55">
        <f t="shared" si="100"/>
        <v>0</v>
      </c>
      <c r="BY66" s="55">
        <f t="shared" si="100"/>
        <v>0</v>
      </c>
      <c r="BZ66" s="55">
        <f t="shared" si="100"/>
        <v>0</v>
      </c>
      <c r="CA66" s="55">
        <f t="shared" si="100"/>
        <v>0</v>
      </c>
      <c r="CB66" s="55">
        <f t="shared" si="100"/>
        <v>0</v>
      </c>
      <c r="CC66" s="55">
        <f t="shared" si="100"/>
        <v>0</v>
      </c>
      <c r="CD66" s="55">
        <f t="shared" si="100"/>
        <v>0</v>
      </c>
      <c r="CE66" s="55">
        <f t="shared" si="100"/>
        <v>0</v>
      </c>
      <c r="CF66" s="55">
        <f t="shared" si="100"/>
        <v>0</v>
      </c>
      <c r="CG66" s="55">
        <f t="shared" si="100"/>
        <v>0</v>
      </c>
      <c r="CH66" s="55">
        <f t="shared" si="100"/>
        <v>0</v>
      </c>
      <c r="CI66" s="55">
        <f t="shared" si="100"/>
        <v>0</v>
      </c>
      <c r="CJ66" s="55">
        <f t="shared" si="100"/>
        <v>0</v>
      </c>
      <c r="CK66" s="55"/>
      <c r="CL66" s="55"/>
      <c r="CM66" s="55"/>
      <c r="CN66" s="55"/>
      <c r="CO66" s="55"/>
      <c r="CP66" s="55"/>
      <c r="CQ66" s="55"/>
      <c r="CR66" s="55"/>
      <c r="CS66" s="55"/>
      <c r="CT66" s="55"/>
      <c r="CU66" s="55"/>
      <c r="CV66" s="55"/>
      <c r="CW66" s="55"/>
      <c r="CX66" s="55"/>
      <c r="CY66" s="55"/>
      <c r="CZ66" s="55"/>
      <c r="DA66" s="55"/>
      <c r="DB66" s="55"/>
      <c r="DC66" s="55"/>
      <c r="DD66" s="55"/>
      <c r="DE66" s="55"/>
      <c r="DF66" s="55"/>
      <c r="DG66" s="55"/>
      <c r="DH66" s="55"/>
      <c r="DI66" s="55"/>
      <c r="DJ66" s="55"/>
      <c r="DK66" s="55"/>
      <c r="DL66" s="55"/>
      <c r="DM66" s="55"/>
      <c r="DN66" s="55"/>
      <c r="DO66" s="55"/>
      <c r="DP66" s="55"/>
      <c r="DQ66" s="55"/>
      <c r="DR66" s="55"/>
      <c r="DS66" s="55"/>
      <c r="DT66" s="55"/>
    </row>
    <row r="67" spans="1:124" x14ac:dyDescent="0.15">
      <c r="E67" s="163"/>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c r="BK67" s="55"/>
      <c r="BL67" s="55"/>
      <c r="BM67" s="55"/>
      <c r="BN67" s="55"/>
      <c r="BO67" s="55"/>
      <c r="BP67" s="55"/>
      <c r="BQ67" s="55"/>
      <c r="BR67" s="55"/>
      <c r="BS67" s="55"/>
      <c r="BT67" s="55"/>
      <c r="BU67" s="55"/>
      <c r="BV67" s="55"/>
      <c r="BW67" s="55"/>
      <c r="BX67" s="55"/>
      <c r="BY67" s="55"/>
      <c r="BZ67" s="55"/>
      <c r="CA67" s="55"/>
      <c r="CB67" s="55"/>
      <c r="CC67" s="55"/>
      <c r="CD67" s="55"/>
      <c r="CE67" s="55"/>
      <c r="CF67" s="55"/>
      <c r="CG67" s="55"/>
      <c r="CH67" s="55"/>
      <c r="CI67" s="55"/>
      <c r="CJ67" s="55"/>
      <c r="CK67" s="55"/>
      <c r="CL67" s="55"/>
      <c r="CM67" s="55"/>
      <c r="CN67" s="55"/>
      <c r="CO67" s="55"/>
      <c r="CP67" s="55"/>
      <c r="CQ67" s="55"/>
      <c r="CR67" s="55"/>
      <c r="CS67" s="55"/>
      <c r="CT67" s="55"/>
      <c r="CU67" s="55"/>
      <c r="CV67" s="55"/>
      <c r="CW67" s="55"/>
      <c r="CX67" s="55"/>
      <c r="CY67" s="55"/>
      <c r="CZ67" s="55"/>
      <c r="DA67" s="55"/>
      <c r="DB67" s="55"/>
      <c r="DC67" s="55"/>
      <c r="DD67" s="55"/>
      <c r="DE67" s="55"/>
      <c r="DF67" s="55"/>
      <c r="DG67" s="55"/>
      <c r="DH67" s="55"/>
      <c r="DI67" s="55"/>
      <c r="DJ67" s="55"/>
      <c r="DK67" s="55"/>
      <c r="DL67" s="55"/>
      <c r="DM67" s="55"/>
      <c r="DN67" s="55"/>
      <c r="DO67" s="55"/>
      <c r="DP67" s="55"/>
      <c r="DQ67" s="55"/>
      <c r="DR67" s="55"/>
      <c r="DS67" s="55"/>
      <c r="DT67" s="55"/>
    </row>
    <row r="68" spans="1:124" s="46" customFormat="1" x14ac:dyDescent="0.15">
      <c r="A68" s="46" t="s">
        <v>135</v>
      </c>
      <c r="E68" s="165">
        <f t="shared" ref="E68:AJ68" si="101">E46-E60-E66</f>
        <v>0</v>
      </c>
      <c r="F68" s="166">
        <f t="shared" si="101"/>
        <v>0</v>
      </c>
      <c r="G68" s="166">
        <f t="shared" si="101"/>
        <v>0</v>
      </c>
      <c r="H68" s="166">
        <f t="shared" si="101"/>
        <v>0</v>
      </c>
      <c r="I68" s="166">
        <f t="shared" si="101"/>
        <v>0</v>
      </c>
      <c r="J68" s="166">
        <f t="shared" si="101"/>
        <v>0</v>
      </c>
      <c r="K68" s="166">
        <f t="shared" si="101"/>
        <v>0</v>
      </c>
      <c r="L68" s="166">
        <f t="shared" si="101"/>
        <v>0</v>
      </c>
      <c r="M68" s="166">
        <f t="shared" si="101"/>
        <v>0</v>
      </c>
      <c r="N68" s="166">
        <f t="shared" si="101"/>
        <v>0</v>
      </c>
      <c r="O68" s="166">
        <f t="shared" si="101"/>
        <v>0</v>
      </c>
      <c r="P68" s="166">
        <f t="shared" si="101"/>
        <v>0</v>
      </c>
      <c r="Q68" s="166">
        <f t="shared" si="101"/>
        <v>0</v>
      </c>
      <c r="R68" s="166">
        <f t="shared" si="101"/>
        <v>0</v>
      </c>
      <c r="S68" s="166">
        <f t="shared" si="101"/>
        <v>0</v>
      </c>
      <c r="T68" s="166">
        <f t="shared" si="101"/>
        <v>0</v>
      </c>
      <c r="U68" s="166">
        <f t="shared" si="101"/>
        <v>0</v>
      </c>
      <c r="V68" s="166">
        <f t="shared" si="101"/>
        <v>0</v>
      </c>
      <c r="W68" s="166">
        <f t="shared" si="101"/>
        <v>0</v>
      </c>
      <c r="X68" s="166">
        <f t="shared" si="101"/>
        <v>0</v>
      </c>
      <c r="Y68" s="166">
        <f t="shared" si="101"/>
        <v>0</v>
      </c>
      <c r="Z68" s="166">
        <f t="shared" si="101"/>
        <v>0</v>
      </c>
      <c r="AA68" s="166">
        <f t="shared" si="101"/>
        <v>0</v>
      </c>
      <c r="AB68" s="166">
        <f t="shared" si="101"/>
        <v>0</v>
      </c>
      <c r="AC68" s="166">
        <f t="shared" si="101"/>
        <v>0</v>
      </c>
      <c r="AD68" s="166">
        <f t="shared" si="101"/>
        <v>0</v>
      </c>
      <c r="AE68" s="166">
        <f t="shared" si="101"/>
        <v>0</v>
      </c>
      <c r="AF68" s="166">
        <f t="shared" si="101"/>
        <v>0</v>
      </c>
      <c r="AG68" s="166">
        <f t="shared" si="101"/>
        <v>0</v>
      </c>
      <c r="AH68" s="166">
        <f t="shared" si="101"/>
        <v>0</v>
      </c>
      <c r="AI68" s="166">
        <f t="shared" si="101"/>
        <v>0</v>
      </c>
      <c r="AJ68" s="166">
        <f t="shared" si="101"/>
        <v>0</v>
      </c>
      <c r="AK68" s="166">
        <f t="shared" ref="AK68:BP68" si="102">AK46-AK60-AK66</f>
        <v>0</v>
      </c>
      <c r="AL68" s="166">
        <f t="shared" si="102"/>
        <v>0</v>
      </c>
      <c r="AM68" s="166">
        <f t="shared" si="102"/>
        <v>0</v>
      </c>
      <c r="AN68" s="166">
        <f t="shared" si="102"/>
        <v>0</v>
      </c>
      <c r="AO68" s="166">
        <f t="shared" si="102"/>
        <v>0</v>
      </c>
      <c r="AP68" s="166">
        <f t="shared" si="102"/>
        <v>0</v>
      </c>
      <c r="AQ68" s="166">
        <f t="shared" si="102"/>
        <v>0</v>
      </c>
      <c r="AR68" s="166">
        <f t="shared" si="102"/>
        <v>0</v>
      </c>
      <c r="AS68" s="166">
        <f t="shared" si="102"/>
        <v>0</v>
      </c>
      <c r="AT68" s="166">
        <f t="shared" si="102"/>
        <v>0</v>
      </c>
      <c r="AU68" s="166">
        <f t="shared" si="102"/>
        <v>0</v>
      </c>
      <c r="AV68" s="166">
        <f t="shared" si="102"/>
        <v>0</v>
      </c>
      <c r="AW68" s="166">
        <f t="shared" si="102"/>
        <v>0</v>
      </c>
      <c r="AX68" s="166">
        <f t="shared" si="102"/>
        <v>0</v>
      </c>
      <c r="AY68" s="166">
        <f t="shared" si="102"/>
        <v>0</v>
      </c>
      <c r="AZ68" s="166">
        <f t="shared" si="102"/>
        <v>0</v>
      </c>
      <c r="BA68" s="166">
        <f t="shared" si="102"/>
        <v>0</v>
      </c>
      <c r="BB68" s="166">
        <f t="shared" si="102"/>
        <v>0</v>
      </c>
      <c r="BC68" s="166">
        <f t="shared" si="102"/>
        <v>0</v>
      </c>
      <c r="BD68" s="166">
        <f t="shared" si="102"/>
        <v>0</v>
      </c>
      <c r="BE68" s="166">
        <f t="shared" si="102"/>
        <v>0</v>
      </c>
      <c r="BF68" s="166">
        <f t="shared" si="102"/>
        <v>0</v>
      </c>
      <c r="BG68" s="166">
        <f t="shared" si="102"/>
        <v>0</v>
      </c>
      <c r="BH68" s="166">
        <f t="shared" si="102"/>
        <v>0</v>
      </c>
      <c r="BI68" s="166">
        <f t="shared" si="102"/>
        <v>0</v>
      </c>
      <c r="BJ68" s="166">
        <f t="shared" si="102"/>
        <v>0</v>
      </c>
      <c r="BK68" s="166">
        <f t="shared" si="102"/>
        <v>0</v>
      </c>
      <c r="BL68" s="166">
        <f t="shared" si="102"/>
        <v>0</v>
      </c>
      <c r="BM68" s="166">
        <f t="shared" si="102"/>
        <v>0</v>
      </c>
      <c r="BN68" s="166">
        <f t="shared" si="102"/>
        <v>0</v>
      </c>
      <c r="BO68" s="166">
        <f t="shared" si="102"/>
        <v>0</v>
      </c>
      <c r="BP68" s="166">
        <f t="shared" si="102"/>
        <v>0</v>
      </c>
      <c r="BQ68" s="166">
        <f t="shared" ref="BQ68:CJ68" si="103">BQ46-BQ60-BQ66</f>
        <v>0</v>
      </c>
      <c r="BR68" s="166">
        <f t="shared" si="103"/>
        <v>0</v>
      </c>
      <c r="BS68" s="166">
        <f t="shared" si="103"/>
        <v>0</v>
      </c>
      <c r="BT68" s="166">
        <f t="shared" si="103"/>
        <v>0</v>
      </c>
      <c r="BU68" s="166">
        <f t="shared" si="103"/>
        <v>0</v>
      </c>
      <c r="BV68" s="166">
        <f t="shared" si="103"/>
        <v>0</v>
      </c>
      <c r="BW68" s="166">
        <f t="shared" si="103"/>
        <v>0</v>
      </c>
      <c r="BX68" s="166">
        <f t="shared" si="103"/>
        <v>0</v>
      </c>
      <c r="BY68" s="166">
        <f t="shared" si="103"/>
        <v>0</v>
      </c>
      <c r="BZ68" s="166">
        <f t="shared" si="103"/>
        <v>0</v>
      </c>
      <c r="CA68" s="166">
        <f t="shared" si="103"/>
        <v>0</v>
      </c>
      <c r="CB68" s="166">
        <f t="shared" si="103"/>
        <v>0</v>
      </c>
      <c r="CC68" s="166">
        <f t="shared" si="103"/>
        <v>0</v>
      </c>
      <c r="CD68" s="166">
        <f t="shared" si="103"/>
        <v>0</v>
      </c>
      <c r="CE68" s="166">
        <f t="shared" si="103"/>
        <v>0</v>
      </c>
      <c r="CF68" s="166">
        <f t="shared" si="103"/>
        <v>0</v>
      </c>
      <c r="CG68" s="166">
        <f t="shared" si="103"/>
        <v>0</v>
      </c>
      <c r="CH68" s="166">
        <f t="shared" si="103"/>
        <v>0</v>
      </c>
      <c r="CI68" s="166">
        <f t="shared" si="103"/>
        <v>0</v>
      </c>
      <c r="CJ68" s="166">
        <f t="shared" si="103"/>
        <v>29269.465891585081</v>
      </c>
      <c r="CK68" s="166"/>
      <c r="CL68" s="166"/>
      <c r="CM68" s="166"/>
      <c r="CN68" s="166"/>
      <c r="CO68" s="166"/>
      <c r="CP68" s="166"/>
      <c r="CQ68" s="166"/>
      <c r="CR68" s="166"/>
      <c r="CS68" s="166"/>
      <c r="CT68" s="166"/>
      <c r="CU68" s="166"/>
      <c r="CV68" s="166"/>
      <c r="CW68" s="166"/>
      <c r="CX68" s="166"/>
      <c r="CY68" s="166"/>
      <c r="CZ68" s="166"/>
      <c r="DA68" s="166"/>
      <c r="DB68" s="166"/>
      <c r="DC68" s="166"/>
      <c r="DD68" s="166"/>
      <c r="DE68" s="166"/>
      <c r="DF68" s="166"/>
      <c r="DG68" s="166"/>
      <c r="DH68" s="166"/>
      <c r="DI68" s="166"/>
      <c r="DJ68" s="166"/>
      <c r="DK68" s="166"/>
      <c r="DL68" s="166"/>
      <c r="DM68" s="166"/>
      <c r="DN68" s="166"/>
      <c r="DO68" s="166"/>
      <c r="DP68" s="166"/>
      <c r="DQ68" s="166"/>
      <c r="DR68" s="166"/>
      <c r="DS68" s="166"/>
      <c r="DT68" s="166"/>
    </row>
    <row r="69" spans="1:124" s="46" customFormat="1" x14ac:dyDescent="0.15">
      <c r="E69" s="165"/>
      <c r="F69" s="271"/>
      <c r="G69" s="166"/>
      <c r="H69" s="166"/>
      <c r="I69" s="166"/>
      <c r="J69" s="166"/>
      <c r="K69" s="166"/>
      <c r="L69" s="166"/>
      <c r="M69" s="166"/>
      <c r="N69" s="166"/>
      <c r="O69" s="166"/>
      <c r="P69" s="166"/>
      <c r="Q69" s="166"/>
      <c r="R69" s="166"/>
      <c r="S69" s="166"/>
      <c r="T69" s="166"/>
      <c r="U69" s="166"/>
      <c r="V69" s="166"/>
      <c r="W69" s="166"/>
      <c r="X69" s="166"/>
      <c r="Y69" s="166"/>
      <c r="Z69" s="166"/>
      <c r="AA69" s="166"/>
      <c r="AB69" s="166"/>
      <c r="AC69" s="166"/>
      <c r="AD69" s="166"/>
      <c r="AE69" s="166"/>
      <c r="AF69" s="166"/>
      <c r="AG69" s="166"/>
      <c r="AH69" s="166"/>
      <c r="AI69" s="166"/>
      <c r="AJ69" s="166"/>
      <c r="AK69" s="166"/>
      <c r="AL69" s="166"/>
      <c r="AM69" s="166"/>
      <c r="AN69" s="166"/>
      <c r="AO69" s="166"/>
      <c r="AP69" s="166"/>
      <c r="AQ69" s="166"/>
      <c r="AR69" s="166"/>
      <c r="AS69" s="166"/>
      <c r="AT69" s="166"/>
      <c r="AU69" s="166"/>
      <c r="AV69" s="166"/>
      <c r="AW69" s="166"/>
      <c r="AX69" s="166"/>
      <c r="AY69" s="166"/>
      <c r="AZ69" s="166"/>
      <c r="BA69" s="166"/>
      <c r="BB69" s="166"/>
      <c r="BC69" s="166"/>
      <c r="BD69" s="166"/>
      <c r="BE69" s="166"/>
      <c r="BF69" s="166"/>
      <c r="BG69" s="166"/>
      <c r="BH69" s="166"/>
      <c r="BI69" s="166"/>
      <c r="BJ69" s="166"/>
      <c r="BK69" s="166"/>
      <c r="BL69" s="166"/>
      <c r="BM69" s="166"/>
      <c r="BN69" s="166"/>
      <c r="BO69" s="166"/>
      <c r="BP69" s="166"/>
      <c r="BQ69" s="166"/>
      <c r="BR69" s="166"/>
      <c r="BS69" s="166"/>
      <c r="BT69" s="166"/>
      <c r="BU69" s="166"/>
      <c r="BV69" s="166"/>
      <c r="BW69" s="166"/>
      <c r="BX69" s="166"/>
      <c r="BY69" s="166"/>
      <c r="BZ69" s="166"/>
      <c r="CA69" s="166"/>
      <c r="CB69" s="166"/>
      <c r="CC69" s="166"/>
      <c r="CD69" s="166"/>
      <c r="CE69" s="166"/>
      <c r="CF69" s="166"/>
      <c r="CG69" s="166"/>
      <c r="CH69" s="166"/>
      <c r="CI69" s="166"/>
      <c r="CJ69" s="166"/>
      <c r="CK69" s="166"/>
      <c r="CL69" s="166"/>
      <c r="CM69" s="166"/>
      <c r="CN69" s="166"/>
      <c r="CO69" s="166"/>
      <c r="CP69" s="166"/>
      <c r="CQ69" s="166"/>
      <c r="CR69" s="166"/>
      <c r="CS69" s="166"/>
      <c r="CT69" s="166"/>
      <c r="CU69" s="166"/>
      <c r="CV69" s="166"/>
      <c r="CW69" s="166"/>
      <c r="CX69" s="166"/>
      <c r="CY69" s="166"/>
      <c r="CZ69" s="166"/>
      <c r="DA69" s="166"/>
      <c r="DB69" s="166"/>
      <c r="DC69" s="166"/>
      <c r="DD69" s="166"/>
      <c r="DE69" s="166"/>
      <c r="DF69" s="166"/>
      <c r="DG69" s="166"/>
      <c r="DH69" s="166"/>
      <c r="DI69" s="166"/>
      <c r="DJ69" s="166"/>
      <c r="DK69" s="166"/>
      <c r="DL69" s="166"/>
      <c r="DM69" s="166"/>
      <c r="DN69" s="166"/>
      <c r="DO69" s="166"/>
      <c r="DP69" s="166"/>
      <c r="DQ69" s="166"/>
      <c r="DR69" s="166"/>
      <c r="DS69" s="166"/>
      <c r="DT69" s="166"/>
    </row>
    <row r="70" spans="1:124" s="46" customFormat="1" x14ac:dyDescent="0.15">
      <c r="A70" s="47" t="s">
        <v>183</v>
      </c>
      <c r="B70" s="47"/>
      <c r="C70" s="265">
        <f>'Investor Assumptions'!C39</f>
        <v>0.4</v>
      </c>
      <c r="D70" s="47"/>
      <c r="E70" s="163"/>
      <c r="F70" s="275">
        <f>$C$70*F4</f>
        <v>0</v>
      </c>
      <c r="G70" s="275">
        <f>$C$70*G4</f>
        <v>0</v>
      </c>
      <c r="H70" s="273">
        <f t="shared" ref="H70:BR70" si="104">$C$70*H4</f>
        <v>0</v>
      </c>
      <c r="I70" s="273">
        <f t="shared" si="104"/>
        <v>349.57822665382025</v>
      </c>
      <c r="J70" s="273">
        <f t="shared" si="104"/>
        <v>349.57822665382031</v>
      </c>
      <c r="K70" s="273">
        <f t="shared" si="104"/>
        <v>349.57822665382025</v>
      </c>
      <c r="L70" s="273">
        <f t="shared" si="104"/>
        <v>349.57822665382031</v>
      </c>
      <c r="M70" s="273">
        <f t="shared" si="104"/>
        <v>349.57822665382031</v>
      </c>
      <c r="N70" s="273">
        <f t="shared" si="104"/>
        <v>349.57822665382031</v>
      </c>
      <c r="O70" s="273">
        <f t="shared" si="104"/>
        <v>349.57822665382031</v>
      </c>
      <c r="P70" s="273">
        <f t="shared" si="104"/>
        <v>364.92322665382022</v>
      </c>
      <c r="Q70" s="273">
        <f t="shared" si="104"/>
        <v>-289.15500000000003</v>
      </c>
      <c r="R70" s="273">
        <f t="shared" si="104"/>
        <v>364.92322665382028</v>
      </c>
      <c r="S70" s="273">
        <f t="shared" si="104"/>
        <v>364.92322665382022</v>
      </c>
      <c r="T70" s="273">
        <f t="shared" si="104"/>
        <v>364.92322665382028</v>
      </c>
      <c r="U70" s="273">
        <f t="shared" si="104"/>
        <v>364.92322665382028</v>
      </c>
      <c r="V70" s="273">
        <f t="shared" si="104"/>
        <v>364.92322665382028</v>
      </c>
      <c r="W70" s="273">
        <f t="shared" si="104"/>
        <v>364.92322665382022</v>
      </c>
      <c r="X70" s="273">
        <f t="shared" si="104"/>
        <v>364.92322665382028</v>
      </c>
      <c r="Y70" s="273">
        <f t="shared" si="104"/>
        <v>364.92322665382028</v>
      </c>
      <c r="Z70" s="273">
        <f t="shared" si="104"/>
        <v>364.92322665382022</v>
      </c>
      <c r="AA70" s="273">
        <f t="shared" si="104"/>
        <v>364.92322665382028</v>
      </c>
      <c r="AB70" s="273">
        <f t="shared" si="104"/>
        <v>380.72857665382026</v>
      </c>
      <c r="AC70" s="273">
        <f t="shared" si="104"/>
        <v>-273.34965000000005</v>
      </c>
      <c r="AD70" s="273">
        <f t="shared" si="104"/>
        <v>380.72857665382026</v>
      </c>
      <c r="AE70" s="273">
        <f t="shared" si="104"/>
        <v>380.72857665382026</v>
      </c>
      <c r="AF70" s="273">
        <f t="shared" si="104"/>
        <v>380.72857665382026</v>
      </c>
      <c r="AG70" s="273">
        <f t="shared" si="104"/>
        <v>380.72857665382026</v>
      </c>
      <c r="AH70" s="273">
        <f t="shared" si="104"/>
        <v>380.72857665382026</v>
      </c>
      <c r="AI70" s="273">
        <f t="shared" si="104"/>
        <v>380.72857665382026</v>
      </c>
      <c r="AJ70" s="273">
        <f t="shared" si="104"/>
        <v>380.72857665382026</v>
      </c>
      <c r="AK70" s="273">
        <f t="shared" si="104"/>
        <v>380.72857665382026</v>
      </c>
      <c r="AL70" s="273">
        <f t="shared" si="104"/>
        <v>380.72857665382026</v>
      </c>
      <c r="AM70" s="273">
        <f t="shared" si="104"/>
        <v>380.72857665382026</v>
      </c>
      <c r="AN70" s="273">
        <f t="shared" si="104"/>
        <v>397.00808715382033</v>
      </c>
      <c r="AO70" s="273">
        <f t="shared" si="104"/>
        <v>-257.07013949999993</v>
      </c>
      <c r="AP70" s="273">
        <f t="shared" si="104"/>
        <v>397.00808715382038</v>
      </c>
      <c r="AQ70" s="273">
        <f t="shared" si="104"/>
        <v>397.00808715382038</v>
      </c>
      <c r="AR70" s="273">
        <f t="shared" si="104"/>
        <v>397.00808715382038</v>
      </c>
      <c r="AS70" s="273">
        <f t="shared" si="104"/>
        <v>397.00808715382038</v>
      </c>
      <c r="AT70" s="273">
        <f t="shared" si="104"/>
        <v>397.00808715382038</v>
      </c>
      <c r="AU70" s="273">
        <f t="shared" si="104"/>
        <v>397.00808715382027</v>
      </c>
      <c r="AV70" s="273">
        <f t="shared" si="104"/>
        <v>397.00808715382038</v>
      </c>
      <c r="AW70" s="273">
        <f t="shared" si="104"/>
        <v>397.00808715382027</v>
      </c>
      <c r="AX70" s="273">
        <f t="shared" si="104"/>
        <v>397.00808715382038</v>
      </c>
      <c r="AY70" s="273">
        <f t="shared" si="104"/>
        <v>397.00808715382038</v>
      </c>
      <c r="AZ70" s="273">
        <f t="shared" si="104"/>
        <v>413.77598296882047</v>
      </c>
      <c r="BA70" s="273">
        <f t="shared" si="104"/>
        <v>-240.30224368499987</v>
      </c>
      <c r="BB70" s="273">
        <f t="shared" si="104"/>
        <v>413.77598296882047</v>
      </c>
      <c r="BC70" s="273">
        <f t="shared" si="104"/>
        <v>413.77598296882047</v>
      </c>
      <c r="BD70" s="273">
        <f t="shared" si="104"/>
        <v>413.77598296882047</v>
      </c>
      <c r="BE70" s="273">
        <f t="shared" si="104"/>
        <v>413.77598296882047</v>
      </c>
      <c r="BF70" s="273">
        <f t="shared" si="104"/>
        <v>413.77598296882047</v>
      </c>
      <c r="BG70" s="273">
        <f t="shared" si="104"/>
        <v>413.77598296882047</v>
      </c>
      <c r="BH70" s="273">
        <f t="shared" si="104"/>
        <v>413.77598296882047</v>
      </c>
      <c r="BI70" s="273">
        <f t="shared" si="104"/>
        <v>413.77598296882047</v>
      </c>
      <c r="BJ70" s="273">
        <f t="shared" si="104"/>
        <v>413.77598296882047</v>
      </c>
      <c r="BK70" s="273">
        <f t="shared" si="104"/>
        <v>413.77598296882047</v>
      </c>
      <c r="BL70" s="273">
        <f t="shared" si="104"/>
        <v>431.04691565827034</v>
      </c>
      <c r="BM70" s="273">
        <f t="shared" si="104"/>
        <v>-223.03131099554994</v>
      </c>
      <c r="BN70" s="273">
        <f t="shared" si="104"/>
        <v>431.04691565827034</v>
      </c>
      <c r="BO70" s="273">
        <f t="shared" si="104"/>
        <v>431.04691565827034</v>
      </c>
      <c r="BP70" s="273">
        <f t="shared" si="104"/>
        <v>431.04691565827034</v>
      </c>
      <c r="BQ70" s="273">
        <f t="shared" si="104"/>
        <v>431.04691565827034</v>
      </c>
      <c r="BR70" s="273">
        <f t="shared" si="104"/>
        <v>431.04691565827028</v>
      </c>
      <c r="BS70" s="273">
        <f t="shared" ref="BS70:CJ70" si="105">$C$70*BS4</f>
        <v>431.04691565827034</v>
      </c>
      <c r="BT70" s="273">
        <f t="shared" si="105"/>
        <v>431.04691565827034</v>
      </c>
      <c r="BU70" s="273">
        <f t="shared" si="105"/>
        <v>431.04691565827028</v>
      </c>
      <c r="BV70" s="273">
        <f t="shared" si="105"/>
        <v>431.04691565827034</v>
      </c>
      <c r="BW70" s="273">
        <f t="shared" si="105"/>
        <v>431.04691565827034</v>
      </c>
      <c r="BX70" s="273">
        <f t="shared" si="105"/>
        <v>448.83597632840394</v>
      </c>
      <c r="BY70" s="273">
        <f t="shared" si="105"/>
        <v>-205.24225032541636</v>
      </c>
      <c r="BZ70" s="273">
        <f t="shared" si="105"/>
        <v>448.83597632840394</v>
      </c>
      <c r="CA70" s="273">
        <f t="shared" si="105"/>
        <v>448.83597632840394</v>
      </c>
      <c r="CB70" s="273">
        <f t="shared" si="105"/>
        <v>448.83597632840394</v>
      </c>
      <c r="CC70" s="273">
        <f t="shared" si="105"/>
        <v>448.83597632840394</v>
      </c>
      <c r="CD70" s="273">
        <f t="shared" si="105"/>
        <v>448.83597632840394</v>
      </c>
      <c r="CE70" s="273">
        <f t="shared" si="105"/>
        <v>448.83597632840394</v>
      </c>
      <c r="CF70" s="273">
        <f t="shared" si="105"/>
        <v>448.83597632840394</v>
      </c>
      <c r="CG70" s="273">
        <f t="shared" si="105"/>
        <v>448.83597632840394</v>
      </c>
      <c r="CH70" s="273">
        <f t="shared" si="105"/>
        <v>448.83597632840394</v>
      </c>
      <c r="CI70" s="273">
        <f t="shared" si="105"/>
        <v>448.83597632840394</v>
      </c>
      <c r="CJ70" s="273">
        <f t="shared" si="105"/>
        <v>29470.173208141932</v>
      </c>
      <c r="CK70" s="166"/>
      <c r="CL70" s="166"/>
      <c r="CM70" s="166"/>
      <c r="CN70" s="166"/>
      <c r="CO70" s="166"/>
      <c r="CP70" s="166"/>
      <c r="CQ70" s="166"/>
      <c r="CR70" s="166"/>
      <c r="CS70" s="166"/>
      <c r="CT70" s="166"/>
      <c r="CU70" s="166"/>
      <c r="CV70" s="166"/>
      <c r="CW70" s="166"/>
      <c r="CX70" s="166"/>
      <c r="CY70" s="166"/>
      <c r="CZ70" s="166"/>
      <c r="DA70" s="166"/>
      <c r="DB70" s="166"/>
      <c r="DC70" s="166"/>
      <c r="DD70" s="166"/>
      <c r="DE70" s="166"/>
      <c r="DF70" s="166"/>
      <c r="DG70" s="166"/>
      <c r="DH70" s="166"/>
      <c r="DI70" s="166"/>
      <c r="DJ70" s="166"/>
      <c r="DK70" s="166"/>
      <c r="DL70" s="166"/>
      <c r="DM70" s="166"/>
      <c r="DN70" s="166"/>
      <c r="DO70" s="166"/>
      <c r="DP70" s="166"/>
      <c r="DQ70" s="166"/>
      <c r="DR70" s="166"/>
      <c r="DS70" s="166"/>
      <c r="DT70" s="166"/>
    </row>
    <row r="71" spans="1:124" s="46" customFormat="1" x14ac:dyDescent="0.15">
      <c r="A71" s="47" t="s">
        <v>184</v>
      </c>
      <c r="B71" s="47"/>
      <c r="C71" s="159"/>
      <c r="D71" s="159"/>
      <c r="E71" s="154"/>
      <c r="F71" s="68">
        <f>SUM(F66)</f>
        <v>0</v>
      </c>
      <c r="G71" s="68">
        <f t="shared" ref="G71:BR71" si="106">SUM(G66)</f>
        <v>0</v>
      </c>
      <c r="H71" s="68">
        <f t="shared" si="106"/>
        <v>0</v>
      </c>
      <c r="I71" s="68">
        <f t="shared" si="106"/>
        <v>0</v>
      </c>
      <c r="J71" s="68">
        <f t="shared" si="106"/>
        <v>0</v>
      </c>
      <c r="K71" s="68">
        <f t="shared" si="106"/>
        <v>0</v>
      </c>
      <c r="L71" s="68">
        <f t="shared" si="106"/>
        <v>0</v>
      </c>
      <c r="M71" s="68">
        <f t="shared" si="106"/>
        <v>0</v>
      </c>
      <c r="N71" s="68">
        <f t="shared" si="106"/>
        <v>0</v>
      </c>
      <c r="O71" s="68">
        <f t="shared" si="106"/>
        <v>0</v>
      </c>
      <c r="P71" s="68">
        <f t="shared" si="106"/>
        <v>0</v>
      </c>
      <c r="Q71" s="68">
        <f t="shared" si="106"/>
        <v>0</v>
      </c>
      <c r="R71" s="68">
        <f t="shared" si="106"/>
        <v>0</v>
      </c>
      <c r="S71" s="68">
        <f t="shared" si="106"/>
        <v>0</v>
      </c>
      <c r="T71" s="68">
        <f t="shared" si="106"/>
        <v>0</v>
      </c>
      <c r="U71" s="68">
        <f t="shared" si="106"/>
        <v>0</v>
      </c>
      <c r="V71" s="68">
        <f t="shared" si="106"/>
        <v>0</v>
      </c>
      <c r="W71" s="68">
        <f t="shared" si="106"/>
        <v>0</v>
      </c>
      <c r="X71" s="68">
        <f t="shared" si="106"/>
        <v>0</v>
      </c>
      <c r="Y71" s="68">
        <f t="shared" si="106"/>
        <v>0</v>
      </c>
      <c r="Z71" s="68">
        <f t="shared" si="106"/>
        <v>0</v>
      </c>
      <c r="AA71" s="68">
        <f t="shared" si="106"/>
        <v>0</v>
      </c>
      <c r="AB71" s="68">
        <f t="shared" si="106"/>
        <v>0</v>
      </c>
      <c r="AC71" s="68">
        <f t="shared" si="106"/>
        <v>0</v>
      </c>
      <c r="AD71" s="68">
        <f t="shared" si="106"/>
        <v>0</v>
      </c>
      <c r="AE71" s="68">
        <f t="shared" si="106"/>
        <v>0</v>
      </c>
      <c r="AF71" s="68">
        <f t="shared" si="106"/>
        <v>0</v>
      </c>
      <c r="AG71" s="68">
        <f t="shared" si="106"/>
        <v>0</v>
      </c>
      <c r="AH71" s="68">
        <f t="shared" si="106"/>
        <v>0</v>
      </c>
      <c r="AI71" s="68">
        <f t="shared" si="106"/>
        <v>0</v>
      </c>
      <c r="AJ71" s="68">
        <f t="shared" si="106"/>
        <v>0</v>
      </c>
      <c r="AK71" s="68">
        <f t="shared" si="106"/>
        <v>0</v>
      </c>
      <c r="AL71" s="68">
        <f t="shared" si="106"/>
        <v>0</v>
      </c>
      <c r="AM71" s="68">
        <f t="shared" si="106"/>
        <v>0</v>
      </c>
      <c r="AN71" s="68">
        <f t="shared" si="106"/>
        <v>0</v>
      </c>
      <c r="AO71" s="68">
        <f t="shared" si="106"/>
        <v>0</v>
      </c>
      <c r="AP71" s="68">
        <f t="shared" si="106"/>
        <v>0</v>
      </c>
      <c r="AQ71" s="68">
        <f t="shared" si="106"/>
        <v>0</v>
      </c>
      <c r="AR71" s="68">
        <f t="shared" si="106"/>
        <v>0</v>
      </c>
      <c r="AS71" s="68">
        <f t="shared" si="106"/>
        <v>0</v>
      </c>
      <c r="AT71" s="68">
        <f t="shared" si="106"/>
        <v>0</v>
      </c>
      <c r="AU71" s="68">
        <f t="shared" si="106"/>
        <v>0</v>
      </c>
      <c r="AV71" s="68">
        <f t="shared" si="106"/>
        <v>0</v>
      </c>
      <c r="AW71" s="68">
        <f t="shared" si="106"/>
        <v>0</v>
      </c>
      <c r="AX71" s="68">
        <f t="shared" si="106"/>
        <v>0</v>
      </c>
      <c r="AY71" s="68">
        <f t="shared" si="106"/>
        <v>0</v>
      </c>
      <c r="AZ71" s="68">
        <f t="shared" si="106"/>
        <v>0</v>
      </c>
      <c r="BA71" s="68">
        <f t="shared" si="106"/>
        <v>0</v>
      </c>
      <c r="BB71" s="68">
        <f t="shared" si="106"/>
        <v>0</v>
      </c>
      <c r="BC71" s="68">
        <f t="shared" si="106"/>
        <v>0</v>
      </c>
      <c r="BD71" s="68">
        <f t="shared" si="106"/>
        <v>0</v>
      </c>
      <c r="BE71" s="68">
        <f t="shared" si="106"/>
        <v>0</v>
      </c>
      <c r="BF71" s="68">
        <f t="shared" si="106"/>
        <v>0</v>
      </c>
      <c r="BG71" s="68">
        <f t="shared" si="106"/>
        <v>0</v>
      </c>
      <c r="BH71" s="68">
        <f t="shared" si="106"/>
        <v>0</v>
      </c>
      <c r="BI71" s="68">
        <f t="shared" si="106"/>
        <v>0</v>
      </c>
      <c r="BJ71" s="68">
        <f t="shared" si="106"/>
        <v>0</v>
      </c>
      <c r="BK71" s="68">
        <f t="shared" si="106"/>
        <v>0</v>
      </c>
      <c r="BL71" s="68">
        <f t="shared" si="106"/>
        <v>0</v>
      </c>
      <c r="BM71" s="68">
        <f t="shared" si="106"/>
        <v>0</v>
      </c>
      <c r="BN71" s="68">
        <f t="shared" si="106"/>
        <v>0</v>
      </c>
      <c r="BO71" s="68">
        <f t="shared" si="106"/>
        <v>0</v>
      </c>
      <c r="BP71" s="68">
        <f t="shared" si="106"/>
        <v>0</v>
      </c>
      <c r="BQ71" s="68">
        <f t="shared" si="106"/>
        <v>0</v>
      </c>
      <c r="BR71" s="68">
        <f t="shared" si="106"/>
        <v>0</v>
      </c>
      <c r="BS71" s="68">
        <f t="shared" ref="BS71:CJ71" si="107">SUM(BS66)</f>
        <v>0</v>
      </c>
      <c r="BT71" s="68">
        <f t="shared" si="107"/>
        <v>0</v>
      </c>
      <c r="BU71" s="68">
        <f t="shared" si="107"/>
        <v>0</v>
      </c>
      <c r="BV71" s="68">
        <f t="shared" si="107"/>
        <v>0</v>
      </c>
      <c r="BW71" s="68">
        <f t="shared" si="107"/>
        <v>0</v>
      </c>
      <c r="BX71" s="68">
        <f t="shared" si="107"/>
        <v>0</v>
      </c>
      <c r="BY71" s="68">
        <f t="shared" si="107"/>
        <v>0</v>
      </c>
      <c r="BZ71" s="68">
        <f t="shared" si="107"/>
        <v>0</v>
      </c>
      <c r="CA71" s="68">
        <f t="shared" si="107"/>
        <v>0</v>
      </c>
      <c r="CB71" s="68">
        <f t="shared" si="107"/>
        <v>0</v>
      </c>
      <c r="CC71" s="68">
        <f t="shared" si="107"/>
        <v>0</v>
      </c>
      <c r="CD71" s="68">
        <f t="shared" si="107"/>
        <v>0</v>
      </c>
      <c r="CE71" s="68">
        <f t="shared" si="107"/>
        <v>0</v>
      </c>
      <c r="CF71" s="68">
        <f t="shared" si="107"/>
        <v>0</v>
      </c>
      <c r="CG71" s="68">
        <f t="shared" si="107"/>
        <v>0</v>
      </c>
      <c r="CH71" s="68">
        <f t="shared" si="107"/>
        <v>0</v>
      </c>
      <c r="CI71" s="68">
        <f t="shared" si="107"/>
        <v>0</v>
      </c>
      <c r="CJ71" s="68">
        <f t="shared" si="107"/>
        <v>0</v>
      </c>
      <c r="CK71" s="166"/>
      <c r="CL71" s="166"/>
      <c r="CM71" s="166"/>
      <c r="CN71" s="166"/>
      <c r="CO71" s="166"/>
      <c r="CP71" s="166"/>
      <c r="CQ71" s="166"/>
      <c r="CR71" s="166"/>
      <c r="CS71" s="166"/>
      <c r="CT71" s="166"/>
      <c r="CU71" s="166"/>
      <c r="CV71" s="166"/>
      <c r="CW71" s="166"/>
      <c r="CX71" s="166"/>
      <c r="CY71" s="166"/>
      <c r="CZ71" s="166"/>
      <c r="DA71" s="166"/>
      <c r="DB71" s="166"/>
      <c r="DC71" s="166"/>
      <c r="DD71" s="166"/>
      <c r="DE71" s="166"/>
      <c r="DF71" s="166"/>
      <c r="DG71" s="166"/>
      <c r="DH71" s="166"/>
      <c r="DI71" s="166"/>
      <c r="DJ71" s="166"/>
      <c r="DK71" s="166"/>
      <c r="DL71" s="166"/>
      <c r="DM71" s="166"/>
      <c r="DN71" s="166"/>
      <c r="DO71" s="166"/>
      <c r="DP71" s="166"/>
      <c r="DQ71" s="166"/>
      <c r="DR71" s="166"/>
      <c r="DS71" s="166"/>
      <c r="DT71" s="166"/>
    </row>
    <row r="72" spans="1:124" s="46" customFormat="1" x14ac:dyDescent="0.15">
      <c r="A72" s="47" t="s">
        <v>185</v>
      </c>
      <c r="B72" s="47"/>
      <c r="C72" s="159"/>
      <c r="D72" s="159"/>
      <c r="E72" s="154"/>
      <c r="F72" s="68">
        <f>MAX(0,F70-F71+E72)</f>
        <v>0</v>
      </c>
      <c r="G72" s="68">
        <f t="shared" ref="G72:BR72" si="108">MAX(0,G70-G71+F72)</f>
        <v>0</v>
      </c>
      <c r="H72" s="68">
        <f t="shared" si="108"/>
        <v>0</v>
      </c>
      <c r="I72" s="68">
        <f t="shared" si="108"/>
        <v>349.57822665382025</v>
      </c>
      <c r="J72" s="68">
        <f>MAX(0,J70-J71+I72)</f>
        <v>699.1564533076405</v>
      </c>
      <c r="K72" s="68">
        <f t="shared" si="108"/>
        <v>1048.7346799614606</v>
      </c>
      <c r="L72" s="68">
        <f t="shared" si="108"/>
        <v>1398.312906615281</v>
      </c>
      <c r="M72" s="68">
        <f t="shared" si="108"/>
        <v>1747.8911332691014</v>
      </c>
      <c r="N72" s="68">
        <f t="shared" si="108"/>
        <v>2097.4693599229217</v>
      </c>
      <c r="O72" s="68">
        <f t="shared" si="108"/>
        <v>2447.0475865767421</v>
      </c>
      <c r="P72" s="68">
        <f t="shared" si="108"/>
        <v>2811.9708132305623</v>
      </c>
      <c r="Q72" s="68">
        <f t="shared" si="108"/>
        <v>2522.8158132305621</v>
      </c>
      <c r="R72" s="68">
        <f t="shared" si="108"/>
        <v>2887.7390398843822</v>
      </c>
      <c r="S72" s="68">
        <f t="shared" si="108"/>
        <v>3252.6622665382024</v>
      </c>
      <c r="T72" s="68">
        <f t="shared" si="108"/>
        <v>3617.5854931920226</v>
      </c>
      <c r="U72" s="68">
        <f t="shared" si="108"/>
        <v>3982.5087198458427</v>
      </c>
      <c r="V72" s="68">
        <f t="shared" si="108"/>
        <v>4347.4319464996634</v>
      </c>
      <c r="W72" s="68">
        <f t="shared" si="108"/>
        <v>4712.3551731534835</v>
      </c>
      <c r="X72" s="68">
        <f t="shared" si="108"/>
        <v>5077.2783998073037</v>
      </c>
      <c r="Y72" s="68">
        <f t="shared" si="108"/>
        <v>5442.2016264611239</v>
      </c>
      <c r="Z72" s="68">
        <f t="shared" si="108"/>
        <v>5807.124853114944</v>
      </c>
      <c r="AA72" s="68">
        <f t="shared" si="108"/>
        <v>6172.0480797687642</v>
      </c>
      <c r="AB72" s="68">
        <f t="shared" si="108"/>
        <v>6552.776656422584</v>
      </c>
      <c r="AC72" s="68">
        <f t="shared" si="108"/>
        <v>6279.4270064225839</v>
      </c>
      <c r="AD72" s="68">
        <f t="shared" si="108"/>
        <v>6660.1555830764046</v>
      </c>
      <c r="AE72" s="68">
        <f t="shared" si="108"/>
        <v>7040.8841597302253</v>
      </c>
      <c r="AF72" s="68">
        <f t="shared" si="108"/>
        <v>7421.612736384046</v>
      </c>
      <c r="AG72" s="68">
        <f t="shared" si="108"/>
        <v>7802.3413130378667</v>
      </c>
      <c r="AH72" s="68">
        <f t="shared" si="108"/>
        <v>8183.0698896916874</v>
      </c>
      <c r="AI72" s="68">
        <f t="shared" si="108"/>
        <v>8563.7984663455081</v>
      </c>
      <c r="AJ72" s="68">
        <f t="shared" si="108"/>
        <v>8944.5270429993288</v>
      </c>
      <c r="AK72" s="68">
        <f t="shared" si="108"/>
        <v>9325.2556196531496</v>
      </c>
      <c r="AL72" s="68">
        <f t="shared" si="108"/>
        <v>9705.9841963069703</v>
      </c>
      <c r="AM72" s="68">
        <f t="shared" si="108"/>
        <v>10086.712772960791</v>
      </c>
      <c r="AN72" s="68">
        <f t="shared" si="108"/>
        <v>10483.720860114612</v>
      </c>
      <c r="AO72" s="68">
        <f t="shared" si="108"/>
        <v>10226.650720614613</v>
      </c>
      <c r="AP72" s="68">
        <f t="shared" si="108"/>
        <v>10623.658807768434</v>
      </c>
      <c r="AQ72" s="68">
        <f t="shared" si="108"/>
        <v>11020.666894922255</v>
      </c>
      <c r="AR72" s="68">
        <f t="shared" si="108"/>
        <v>11417.674982076076</v>
      </c>
      <c r="AS72" s="68">
        <f t="shared" si="108"/>
        <v>11814.683069229897</v>
      </c>
      <c r="AT72" s="68">
        <f t="shared" si="108"/>
        <v>12211.691156383718</v>
      </c>
      <c r="AU72" s="68">
        <f t="shared" si="108"/>
        <v>12608.69924353754</v>
      </c>
      <c r="AV72" s="68">
        <f t="shared" si="108"/>
        <v>13005.707330691361</v>
      </c>
      <c r="AW72" s="68">
        <f t="shared" si="108"/>
        <v>13402.715417845182</v>
      </c>
      <c r="AX72" s="68">
        <f t="shared" si="108"/>
        <v>13799.723504999003</v>
      </c>
      <c r="AY72" s="68">
        <f t="shared" si="108"/>
        <v>14196.731592152824</v>
      </c>
      <c r="AZ72" s="68">
        <f t="shared" si="108"/>
        <v>14610.507575121645</v>
      </c>
      <c r="BA72" s="68">
        <f t="shared" si="108"/>
        <v>14370.205331436644</v>
      </c>
      <c r="BB72" s="68">
        <f t="shared" si="108"/>
        <v>14783.981314405464</v>
      </c>
      <c r="BC72" s="68">
        <f t="shared" si="108"/>
        <v>15197.757297374284</v>
      </c>
      <c r="BD72" s="68">
        <f t="shared" si="108"/>
        <v>15611.533280343105</v>
      </c>
      <c r="BE72" s="68">
        <f t="shared" si="108"/>
        <v>16025.309263311925</v>
      </c>
      <c r="BF72" s="68">
        <f t="shared" si="108"/>
        <v>16439.085246280745</v>
      </c>
      <c r="BG72" s="68">
        <f t="shared" si="108"/>
        <v>16852.861229249567</v>
      </c>
      <c r="BH72" s="68">
        <f t="shared" si="108"/>
        <v>17266.637212218389</v>
      </c>
      <c r="BI72" s="68">
        <f t="shared" si="108"/>
        <v>17680.413195187211</v>
      </c>
      <c r="BJ72" s="68">
        <f t="shared" si="108"/>
        <v>18094.189178156033</v>
      </c>
      <c r="BK72" s="68">
        <f t="shared" si="108"/>
        <v>18507.965161124856</v>
      </c>
      <c r="BL72" s="68">
        <f t="shared" si="108"/>
        <v>18939.012076783125</v>
      </c>
      <c r="BM72" s="68">
        <f t="shared" si="108"/>
        <v>18715.980765787575</v>
      </c>
      <c r="BN72" s="68">
        <f t="shared" si="108"/>
        <v>19147.027681445845</v>
      </c>
      <c r="BO72" s="68">
        <f t="shared" si="108"/>
        <v>19578.074597104114</v>
      </c>
      <c r="BP72" s="68">
        <f t="shared" si="108"/>
        <v>20009.121512762384</v>
      </c>
      <c r="BQ72" s="68">
        <f t="shared" si="108"/>
        <v>20440.168428420653</v>
      </c>
      <c r="BR72" s="68">
        <f t="shared" si="108"/>
        <v>20871.215344078922</v>
      </c>
      <c r="BS72" s="68">
        <f t="shared" ref="BS72:CJ72" si="109">MAX(0,BS70-BS71+BR72)</f>
        <v>21302.262259737192</v>
      </c>
      <c r="BT72" s="68">
        <f t="shared" si="109"/>
        <v>21733.309175395461</v>
      </c>
      <c r="BU72" s="68">
        <f t="shared" si="109"/>
        <v>22164.356091053731</v>
      </c>
      <c r="BV72" s="68">
        <f t="shared" si="109"/>
        <v>22595.403006712</v>
      </c>
      <c r="BW72" s="68">
        <f t="shared" si="109"/>
        <v>23026.44992237027</v>
      </c>
      <c r="BX72" s="68">
        <f t="shared" si="109"/>
        <v>23475.285898698672</v>
      </c>
      <c r="BY72" s="68">
        <f t="shared" si="109"/>
        <v>23270.043648373256</v>
      </c>
      <c r="BZ72" s="68">
        <f t="shared" si="109"/>
        <v>23718.879624701658</v>
      </c>
      <c r="CA72" s="68">
        <f t="shared" si="109"/>
        <v>24167.71560103006</v>
      </c>
      <c r="CB72" s="68">
        <f t="shared" si="109"/>
        <v>24616.551577358463</v>
      </c>
      <c r="CC72" s="68">
        <f t="shared" si="109"/>
        <v>25065.387553686865</v>
      </c>
      <c r="CD72" s="68">
        <f t="shared" si="109"/>
        <v>25514.223530015268</v>
      </c>
      <c r="CE72" s="68">
        <f t="shared" si="109"/>
        <v>25963.05950634367</v>
      </c>
      <c r="CF72" s="68">
        <f t="shared" si="109"/>
        <v>26411.895482672073</v>
      </c>
      <c r="CG72" s="68">
        <f t="shared" si="109"/>
        <v>26860.731459000475</v>
      </c>
      <c r="CH72" s="68">
        <f t="shared" si="109"/>
        <v>27309.567435328878</v>
      </c>
      <c r="CI72" s="68">
        <f t="shared" si="109"/>
        <v>27758.40341165728</v>
      </c>
      <c r="CJ72" s="68">
        <f t="shared" si="109"/>
        <v>57228.576619799212</v>
      </c>
      <c r="CK72" s="166"/>
      <c r="CL72" s="166"/>
      <c r="CM72" s="166"/>
      <c r="CN72" s="166"/>
      <c r="CO72" s="166"/>
      <c r="CP72" s="166"/>
      <c r="CQ72" s="166"/>
      <c r="CR72" s="166"/>
      <c r="CS72" s="166"/>
      <c r="CT72" s="166"/>
      <c r="CU72" s="166"/>
      <c r="CV72" s="166"/>
      <c r="CW72" s="166"/>
      <c r="CX72" s="166"/>
      <c r="CY72" s="166"/>
      <c r="CZ72" s="166"/>
      <c r="DA72" s="166"/>
      <c r="DB72" s="166"/>
      <c r="DC72" s="166"/>
      <c r="DD72" s="166"/>
      <c r="DE72" s="166"/>
      <c r="DF72" s="166"/>
      <c r="DG72" s="166"/>
      <c r="DH72" s="166"/>
      <c r="DI72" s="166"/>
      <c r="DJ72" s="166"/>
      <c r="DK72" s="166"/>
      <c r="DL72" s="166"/>
      <c r="DM72" s="166"/>
      <c r="DN72" s="166"/>
      <c r="DO72" s="166"/>
      <c r="DP72" s="166"/>
      <c r="DQ72" s="166"/>
      <c r="DR72" s="166"/>
      <c r="DS72" s="166"/>
      <c r="DT72" s="166"/>
    </row>
    <row r="73" spans="1:124" s="46" customFormat="1" x14ac:dyDescent="0.15">
      <c r="A73" s="47"/>
      <c r="B73" s="47"/>
      <c r="C73" s="159"/>
      <c r="D73" s="159"/>
      <c r="E73" s="154"/>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68"/>
      <c r="BU73" s="68"/>
      <c r="BV73" s="68"/>
      <c r="BW73" s="68"/>
      <c r="BX73" s="68"/>
      <c r="BY73" s="68"/>
      <c r="BZ73" s="68"/>
      <c r="CA73" s="68"/>
      <c r="CB73" s="68"/>
      <c r="CC73" s="68"/>
      <c r="CD73" s="68"/>
      <c r="CE73" s="68"/>
      <c r="CF73" s="68"/>
      <c r="CG73" s="68"/>
      <c r="CH73" s="68"/>
      <c r="CI73" s="68"/>
      <c r="CJ73" s="68"/>
      <c r="CK73" s="166"/>
      <c r="CL73" s="166"/>
      <c r="CM73" s="166"/>
      <c r="CN73" s="166"/>
      <c r="CO73" s="166"/>
      <c r="CP73" s="166"/>
      <c r="CQ73" s="166"/>
      <c r="CR73" s="166"/>
      <c r="CS73" s="166"/>
      <c r="CT73" s="166"/>
      <c r="CU73" s="166"/>
      <c r="CV73" s="166"/>
      <c r="CW73" s="166"/>
      <c r="CX73" s="166"/>
      <c r="CY73" s="166"/>
      <c r="CZ73" s="166"/>
      <c r="DA73" s="166"/>
      <c r="DB73" s="166"/>
      <c r="DC73" s="166"/>
      <c r="DD73" s="166"/>
      <c r="DE73" s="166"/>
      <c r="DF73" s="166"/>
      <c r="DG73" s="166"/>
      <c r="DH73" s="166"/>
      <c r="DI73" s="166"/>
      <c r="DJ73" s="166"/>
      <c r="DK73" s="166"/>
      <c r="DL73" s="166"/>
      <c r="DM73" s="166"/>
      <c r="DN73" s="166"/>
      <c r="DO73" s="166"/>
      <c r="DP73" s="166"/>
      <c r="DQ73" s="166"/>
      <c r="DR73" s="166"/>
      <c r="DS73" s="166"/>
      <c r="DT73" s="166"/>
    </row>
    <row r="74" spans="1:124" s="46" customFormat="1" x14ac:dyDescent="0.15">
      <c r="A74" s="47" t="s">
        <v>186</v>
      </c>
      <c r="B74" s="47"/>
      <c r="C74" s="265">
        <f>'Investor Assumptions'!C36</f>
        <v>1</v>
      </c>
      <c r="D74" s="47"/>
      <c r="E74" s="163"/>
      <c r="F74" s="170">
        <f>IFERROR(F80/$C$80*$C$74,0)</f>
        <v>0</v>
      </c>
      <c r="G74" s="170">
        <f t="shared" ref="G74:BR74" si="110">IFERROR(G80/$C$80*$C$74,0)</f>
        <v>0</v>
      </c>
      <c r="H74" s="170">
        <f t="shared" si="110"/>
        <v>0</v>
      </c>
      <c r="I74" s="170">
        <f t="shared" si="110"/>
        <v>0</v>
      </c>
      <c r="J74" s="170">
        <f t="shared" si="110"/>
        <v>0</v>
      </c>
      <c r="K74" s="170">
        <f t="shared" si="110"/>
        <v>0</v>
      </c>
      <c r="L74" s="170">
        <f t="shared" si="110"/>
        <v>0</v>
      </c>
      <c r="M74" s="170">
        <f t="shared" si="110"/>
        <v>0</v>
      </c>
      <c r="N74" s="170">
        <f t="shared" si="110"/>
        <v>0</v>
      </c>
      <c r="O74" s="170">
        <f t="shared" si="110"/>
        <v>0</v>
      </c>
      <c r="P74" s="170">
        <f t="shared" si="110"/>
        <v>0</v>
      </c>
      <c r="Q74" s="170">
        <f t="shared" si="110"/>
        <v>0</v>
      </c>
      <c r="R74" s="170">
        <f t="shared" si="110"/>
        <v>0</v>
      </c>
      <c r="S74" s="170">
        <f t="shared" si="110"/>
        <v>0</v>
      </c>
      <c r="T74" s="170">
        <f t="shared" si="110"/>
        <v>0</v>
      </c>
      <c r="U74" s="170">
        <f t="shared" si="110"/>
        <v>0</v>
      </c>
      <c r="V74" s="170">
        <f t="shared" si="110"/>
        <v>0</v>
      </c>
      <c r="W74" s="170">
        <f t="shared" si="110"/>
        <v>0</v>
      </c>
      <c r="X74" s="170">
        <f t="shared" si="110"/>
        <v>0</v>
      </c>
      <c r="Y74" s="170">
        <f t="shared" si="110"/>
        <v>0</v>
      </c>
      <c r="Z74" s="170">
        <f t="shared" si="110"/>
        <v>0</v>
      </c>
      <c r="AA74" s="170">
        <f t="shared" si="110"/>
        <v>0</v>
      </c>
      <c r="AB74" s="170">
        <f t="shared" si="110"/>
        <v>0</v>
      </c>
      <c r="AC74" s="170">
        <f t="shared" si="110"/>
        <v>0</v>
      </c>
      <c r="AD74" s="170">
        <f t="shared" si="110"/>
        <v>0</v>
      </c>
      <c r="AE74" s="170">
        <f t="shared" si="110"/>
        <v>0</v>
      </c>
      <c r="AF74" s="170">
        <f t="shared" si="110"/>
        <v>0</v>
      </c>
      <c r="AG74" s="170">
        <f t="shared" si="110"/>
        <v>0</v>
      </c>
      <c r="AH74" s="170">
        <f t="shared" si="110"/>
        <v>0</v>
      </c>
      <c r="AI74" s="170">
        <f t="shared" si="110"/>
        <v>0</v>
      </c>
      <c r="AJ74" s="170">
        <f t="shared" si="110"/>
        <v>0</v>
      </c>
      <c r="AK74" s="170">
        <f t="shared" si="110"/>
        <v>0</v>
      </c>
      <c r="AL74" s="170">
        <f t="shared" si="110"/>
        <v>0</v>
      </c>
      <c r="AM74" s="170">
        <f t="shared" si="110"/>
        <v>0</v>
      </c>
      <c r="AN74" s="170">
        <f t="shared" si="110"/>
        <v>0</v>
      </c>
      <c r="AO74" s="170">
        <f t="shared" si="110"/>
        <v>0</v>
      </c>
      <c r="AP74" s="170">
        <f t="shared" si="110"/>
        <v>0</v>
      </c>
      <c r="AQ74" s="170">
        <f t="shared" si="110"/>
        <v>0</v>
      </c>
      <c r="AR74" s="170">
        <f t="shared" si="110"/>
        <v>0</v>
      </c>
      <c r="AS74" s="170">
        <f t="shared" si="110"/>
        <v>0</v>
      </c>
      <c r="AT74" s="170">
        <f t="shared" si="110"/>
        <v>0</v>
      </c>
      <c r="AU74" s="170">
        <f t="shared" si="110"/>
        <v>0</v>
      </c>
      <c r="AV74" s="170">
        <f t="shared" si="110"/>
        <v>0</v>
      </c>
      <c r="AW74" s="170">
        <f t="shared" si="110"/>
        <v>0</v>
      </c>
      <c r="AX74" s="170">
        <f t="shared" si="110"/>
        <v>0</v>
      </c>
      <c r="AY74" s="170">
        <f t="shared" si="110"/>
        <v>0</v>
      </c>
      <c r="AZ74" s="170">
        <f t="shared" si="110"/>
        <v>0</v>
      </c>
      <c r="BA74" s="170">
        <f t="shared" si="110"/>
        <v>0</v>
      </c>
      <c r="BB74" s="170">
        <f t="shared" si="110"/>
        <v>0</v>
      </c>
      <c r="BC74" s="170">
        <f t="shared" si="110"/>
        <v>0</v>
      </c>
      <c r="BD74" s="170">
        <f t="shared" si="110"/>
        <v>0</v>
      </c>
      <c r="BE74" s="170">
        <f t="shared" si="110"/>
        <v>0</v>
      </c>
      <c r="BF74" s="170">
        <f t="shared" si="110"/>
        <v>0</v>
      </c>
      <c r="BG74" s="170">
        <f t="shared" si="110"/>
        <v>0</v>
      </c>
      <c r="BH74" s="170">
        <f t="shared" si="110"/>
        <v>0</v>
      </c>
      <c r="BI74" s="170">
        <f t="shared" si="110"/>
        <v>0</v>
      </c>
      <c r="BJ74" s="170">
        <f t="shared" si="110"/>
        <v>0</v>
      </c>
      <c r="BK74" s="170">
        <f t="shared" si="110"/>
        <v>0</v>
      </c>
      <c r="BL74" s="170">
        <f t="shared" si="110"/>
        <v>0</v>
      </c>
      <c r="BM74" s="170">
        <f t="shared" si="110"/>
        <v>0</v>
      </c>
      <c r="BN74" s="170">
        <f t="shared" si="110"/>
        <v>0</v>
      </c>
      <c r="BO74" s="170">
        <f t="shared" si="110"/>
        <v>0</v>
      </c>
      <c r="BP74" s="170">
        <f t="shared" si="110"/>
        <v>0</v>
      </c>
      <c r="BQ74" s="170">
        <f t="shared" si="110"/>
        <v>0</v>
      </c>
      <c r="BR74" s="170">
        <f t="shared" si="110"/>
        <v>0</v>
      </c>
      <c r="BS74" s="170">
        <f t="shared" ref="BS74:CI74" si="111">IFERROR(BS80/$C$80*$C$74,0)</f>
        <v>0</v>
      </c>
      <c r="BT74" s="170">
        <f t="shared" si="111"/>
        <v>0</v>
      </c>
      <c r="BU74" s="170">
        <f t="shared" si="111"/>
        <v>0</v>
      </c>
      <c r="BV74" s="170">
        <f t="shared" si="111"/>
        <v>0</v>
      </c>
      <c r="BW74" s="170">
        <f t="shared" si="111"/>
        <v>0</v>
      </c>
      <c r="BX74" s="170">
        <f t="shared" si="111"/>
        <v>0</v>
      </c>
      <c r="BY74" s="170">
        <f t="shared" si="111"/>
        <v>0</v>
      </c>
      <c r="BZ74" s="170">
        <f t="shared" si="111"/>
        <v>0</v>
      </c>
      <c r="CA74" s="170">
        <f t="shared" si="111"/>
        <v>0</v>
      </c>
      <c r="CB74" s="170">
        <f t="shared" si="111"/>
        <v>0</v>
      </c>
      <c r="CC74" s="170">
        <f t="shared" si="111"/>
        <v>0</v>
      </c>
      <c r="CD74" s="170">
        <f t="shared" si="111"/>
        <v>0</v>
      </c>
      <c r="CE74" s="170">
        <f t="shared" si="111"/>
        <v>0</v>
      </c>
      <c r="CF74" s="170">
        <f t="shared" si="111"/>
        <v>0</v>
      </c>
      <c r="CG74" s="170">
        <f t="shared" si="111"/>
        <v>0</v>
      </c>
      <c r="CH74" s="170">
        <f t="shared" si="111"/>
        <v>0</v>
      </c>
      <c r="CI74" s="170">
        <f t="shared" si="111"/>
        <v>0</v>
      </c>
      <c r="CJ74" s="170">
        <f>IFERROR(CJ80/$C$80*$C$74,0)</f>
        <v>0</v>
      </c>
      <c r="CK74" s="166"/>
      <c r="CL74" s="166"/>
      <c r="CM74" s="166"/>
      <c r="CN74" s="166"/>
      <c r="CO74" s="166"/>
      <c r="CP74" s="166"/>
      <c r="CQ74" s="166"/>
      <c r="CR74" s="166"/>
      <c r="CS74" s="166"/>
      <c r="CT74" s="166"/>
      <c r="CU74" s="166"/>
      <c r="CV74" s="166"/>
      <c r="CW74" s="166"/>
      <c r="CX74" s="166"/>
      <c r="CY74" s="166"/>
      <c r="CZ74" s="166"/>
      <c r="DA74" s="166"/>
      <c r="DB74" s="166"/>
      <c r="DC74" s="166"/>
      <c r="DD74" s="166"/>
      <c r="DE74" s="166"/>
      <c r="DF74" s="166"/>
      <c r="DG74" s="166"/>
      <c r="DH74" s="166"/>
      <c r="DI74" s="166"/>
      <c r="DJ74" s="166"/>
      <c r="DK74" s="166"/>
      <c r="DL74" s="166"/>
      <c r="DM74" s="166"/>
      <c r="DN74" s="166"/>
      <c r="DO74" s="166"/>
      <c r="DP74" s="166"/>
      <c r="DQ74" s="166"/>
      <c r="DR74" s="166"/>
      <c r="DS74" s="166"/>
      <c r="DT74" s="166"/>
    </row>
    <row r="75" spans="1:124" s="46" customFormat="1" x14ac:dyDescent="0.15">
      <c r="A75" s="266" t="str">
        <f>A61</f>
        <v>Albert</v>
      </c>
      <c r="B75" s="267">
        <f>B61</f>
        <v>9.9999999999999978E-2</v>
      </c>
      <c r="C75" s="160"/>
      <c r="D75" s="47"/>
      <c r="E75" s="153"/>
      <c r="F75" s="272">
        <f>$B75*F$74</f>
        <v>0</v>
      </c>
      <c r="G75" s="272">
        <f t="shared" ref="G75:BR76" si="112">$B75*G$74</f>
        <v>0</v>
      </c>
      <c r="H75" s="272">
        <f t="shared" si="112"/>
        <v>0</v>
      </c>
      <c r="I75" s="272">
        <f t="shared" si="112"/>
        <v>0</v>
      </c>
      <c r="J75" s="272">
        <f t="shared" si="112"/>
        <v>0</v>
      </c>
      <c r="K75" s="272">
        <f t="shared" si="112"/>
        <v>0</v>
      </c>
      <c r="L75" s="272">
        <f t="shared" si="112"/>
        <v>0</v>
      </c>
      <c r="M75" s="272">
        <f t="shared" si="112"/>
        <v>0</v>
      </c>
      <c r="N75" s="272">
        <f t="shared" si="112"/>
        <v>0</v>
      </c>
      <c r="O75" s="272">
        <f t="shared" si="112"/>
        <v>0</v>
      </c>
      <c r="P75" s="272">
        <f t="shared" si="112"/>
        <v>0</v>
      </c>
      <c r="Q75" s="272">
        <f t="shared" si="112"/>
        <v>0</v>
      </c>
      <c r="R75" s="272">
        <f t="shared" si="112"/>
        <v>0</v>
      </c>
      <c r="S75" s="272">
        <f t="shared" si="112"/>
        <v>0</v>
      </c>
      <c r="T75" s="272">
        <f t="shared" si="112"/>
        <v>0</v>
      </c>
      <c r="U75" s="272">
        <f t="shared" si="112"/>
        <v>0</v>
      </c>
      <c r="V75" s="272">
        <f t="shared" si="112"/>
        <v>0</v>
      </c>
      <c r="W75" s="272">
        <f t="shared" si="112"/>
        <v>0</v>
      </c>
      <c r="X75" s="272">
        <f t="shared" si="112"/>
        <v>0</v>
      </c>
      <c r="Y75" s="272">
        <f t="shared" si="112"/>
        <v>0</v>
      </c>
      <c r="Z75" s="272">
        <f t="shared" si="112"/>
        <v>0</v>
      </c>
      <c r="AA75" s="272">
        <f t="shared" si="112"/>
        <v>0</v>
      </c>
      <c r="AB75" s="272">
        <f t="shared" si="112"/>
        <v>0</v>
      </c>
      <c r="AC75" s="272">
        <f t="shared" si="112"/>
        <v>0</v>
      </c>
      <c r="AD75" s="272">
        <f t="shared" si="112"/>
        <v>0</v>
      </c>
      <c r="AE75" s="272">
        <f t="shared" si="112"/>
        <v>0</v>
      </c>
      <c r="AF75" s="272">
        <f t="shared" si="112"/>
        <v>0</v>
      </c>
      <c r="AG75" s="272">
        <f t="shared" si="112"/>
        <v>0</v>
      </c>
      <c r="AH75" s="272">
        <f t="shared" si="112"/>
        <v>0</v>
      </c>
      <c r="AI75" s="272">
        <f t="shared" si="112"/>
        <v>0</v>
      </c>
      <c r="AJ75" s="272">
        <f t="shared" si="112"/>
        <v>0</v>
      </c>
      <c r="AK75" s="272">
        <f t="shared" si="112"/>
        <v>0</v>
      </c>
      <c r="AL75" s="272">
        <f t="shared" si="112"/>
        <v>0</v>
      </c>
      <c r="AM75" s="272">
        <f t="shared" si="112"/>
        <v>0</v>
      </c>
      <c r="AN75" s="272">
        <f t="shared" si="112"/>
        <v>0</v>
      </c>
      <c r="AO75" s="272">
        <f t="shared" si="112"/>
        <v>0</v>
      </c>
      <c r="AP75" s="272">
        <f t="shared" si="112"/>
        <v>0</v>
      </c>
      <c r="AQ75" s="272">
        <f t="shared" si="112"/>
        <v>0</v>
      </c>
      <c r="AR75" s="272">
        <f t="shared" si="112"/>
        <v>0</v>
      </c>
      <c r="AS75" s="272">
        <f t="shared" si="112"/>
        <v>0</v>
      </c>
      <c r="AT75" s="272">
        <f t="shared" si="112"/>
        <v>0</v>
      </c>
      <c r="AU75" s="272">
        <f t="shared" si="112"/>
        <v>0</v>
      </c>
      <c r="AV75" s="272">
        <f t="shared" si="112"/>
        <v>0</v>
      </c>
      <c r="AW75" s="272">
        <f t="shared" si="112"/>
        <v>0</v>
      </c>
      <c r="AX75" s="272">
        <f t="shared" si="112"/>
        <v>0</v>
      </c>
      <c r="AY75" s="272">
        <f t="shared" si="112"/>
        <v>0</v>
      </c>
      <c r="AZ75" s="272">
        <f t="shared" si="112"/>
        <v>0</v>
      </c>
      <c r="BA75" s="272">
        <f t="shared" si="112"/>
        <v>0</v>
      </c>
      <c r="BB75" s="272">
        <f t="shared" si="112"/>
        <v>0</v>
      </c>
      <c r="BC75" s="272">
        <f t="shared" si="112"/>
        <v>0</v>
      </c>
      <c r="BD75" s="272">
        <f t="shared" si="112"/>
        <v>0</v>
      </c>
      <c r="BE75" s="272">
        <f t="shared" si="112"/>
        <v>0</v>
      </c>
      <c r="BF75" s="272">
        <f t="shared" si="112"/>
        <v>0</v>
      </c>
      <c r="BG75" s="272">
        <f t="shared" si="112"/>
        <v>0</v>
      </c>
      <c r="BH75" s="272">
        <f t="shared" si="112"/>
        <v>0</v>
      </c>
      <c r="BI75" s="272">
        <f t="shared" si="112"/>
        <v>0</v>
      </c>
      <c r="BJ75" s="272">
        <f t="shared" si="112"/>
        <v>0</v>
      </c>
      <c r="BK75" s="272">
        <f t="shared" si="112"/>
        <v>0</v>
      </c>
      <c r="BL75" s="272">
        <f t="shared" si="112"/>
        <v>0</v>
      </c>
      <c r="BM75" s="272">
        <f t="shared" si="112"/>
        <v>0</v>
      </c>
      <c r="BN75" s="272">
        <f t="shared" si="112"/>
        <v>0</v>
      </c>
      <c r="BO75" s="272">
        <f t="shared" si="112"/>
        <v>0</v>
      </c>
      <c r="BP75" s="272">
        <f t="shared" si="112"/>
        <v>0</v>
      </c>
      <c r="BQ75" s="272">
        <f t="shared" si="112"/>
        <v>0</v>
      </c>
      <c r="BR75" s="272">
        <f t="shared" si="112"/>
        <v>0</v>
      </c>
      <c r="BS75" s="272">
        <f t="shared" ref="BS75:CJ79" si="113">$B75*BS$74</f>
        <v>0</v>
      </c>
      <c r="BT75" s="272">
        <f t="shared" si="113"/>
        <v>0</v>
      </c>
      <c r="BU75" s="272">
        <f t="shared" si="113"/>
        <v>0</v>
      </c>
      <c r="BV75" s="272">
        <f t="shared" si="113"/>
        <v>0</v>
      </c>
      <c r="BW75" s="272">
        <f t="shared" si="113"/>
        <v>0</v>
      </c>
      <c r="BX75" s="272">
        <f t="shared" si="113"/>
        <v>0</v>
      </c>
      <c r="BY75" s="272">
        <f t="shared" si="113"/>
        <v>0</v>
      </c>
      <c r="BZ75" s="272">
        <f t="shared" si="113"/>
        <v>0</v>
      </c>
      <c r="CA75" s="272">
        <f t="shared" si="113"/>
        <v>0</v>
      </c>
      <c r="CB75" s="272">
        <f t="shared" si="113"/>
        <v>0</v>
      </c>
      <c r="CC75" s="272">
        <f t="shared" si="113"/>
        <v>0</v>
      </c>
      <c r="CD75" s="272">
        <f t="shared" si="113"/>
        <v>0</v>
      </c>
      <c r="CE75" s="272">
        <f t="shared" si="113"/>
        <v>0</v>
      </c>
      <c r="CF75" s="272">
        <f t="shared" si="113"/>
        <v>0</v>
      </c>
      <c r="CG75" s="272">
        <f t="shared" si="113"/>
        <v>0</v>
      </c>
      <c r="CH75" s="272">
        <f t="shared" si="113"/>
        <v>0</v>
      </c>
      <c r="CI75" s="272">
        <f t="shared" si="113"/>
        <v>0</v>
      </c>
      <c r="CJ75" s="277">
        <f>$B75*CJ$74</f>
        <v>0</v>
      </c>
      <c r="CK75" s="166"/>
      <c r="CL75" s="166"/>
      <c r="CM75" s="166"/>
      <c r="CN75" s="166"/>
      <c r="CO75" s="166"/>
      <c r="CP75" s="166"/>
      <c r="CQ75" s="166"/>
      <c r="CR75" s="166"/>
      <c r="CS75" s="166"/>
      <c r="CT75" s="166"/>
      <c r="CU75" s="166"/>
      <c r="CV75" s="166"/>
      <c r="CW75" s="166"/>
      <c r="CX75" s="166"/>
      <c r="CY75" s="166"/>
      <c r="CZ75" s="166"/>
      <c r="DA75" s="166"/>
      <c r="DB75" s="166"/>
      <c r="DC75" s="166"/>
      <c r="DD75" s="166"/>
      <c r="DE75" s="166"/>
      <c r="DF75" s="166"/>
      <c r="DG75" s="166"/>
      <c r="DH75" s="166"/>
      <c r="DI75" s="166"/>
      <c r="DJ75" s="166"/>
      <c r="DK75" s="166"/>
      <c r="DL75" s="166"/>
      <c r="DM75" s="166"/>
      <c r="DN75" s="166"/>
      <c r="DO75" s="166"/>
      <c r="DP75" s="166"/>
      <c r="DQ75" s="166"/>
      <c r="DR75" s="166"/>
      <c r="DS75" s="166"/>
      <c r="DT75" s="166"/>
    </row>
    <row r="76" spans="1:124" s="46" customFormat="1" x14ac:dyDescent="0.15">
      <c r="A76" s="266" t="str">
        <f t="shared" ref="A76:B79" si="114">A62</f>
        <v>Bobby</v>
      </c>
      <c r="B76" s="267">
        <f t="shared" si="114"/>
        <v>0.3</v>
      </c>
      <c r="C76" s="160"/>
      <c r="D76" s="47"/>
      <c r="E76" s="153"/>
      <c r="F76" s="272">
        <f>$B76*F$74</f>
        <v>0</v>
      </c>
      <c r="G76" s="272">
        <f t="shared" ref="G76:U76" si="115">$B76*G$74</f>
        <v>0</v>
      </c>
      <c r="H76" s="272">
        <f t="shared" si="115"/>
        <v>0</v>
      </c>
      <c r="I76" s="272">
        <f t="shared" si="115"/>
        <v>0</v>
      </c>
      <c r="J76" s="272">
        <f t="shared" si="115"/>
        <v>0</v>
      </c>
      <c r="K76" s="272">
        <f t="shared" si="115"/>
        <v>0</v>
      </c>
      <c r="L76" s="272">
        <f t="shared" si="115"/>
        <v>0</v>
      </c>
      <c r="M76" s="272">
        <f t="shared" si="115"/>
        <v>0</v>
      </c>
      <c r="N76" s="272">
        <f t="shared" si="115"/>
        <v>0</v>
      </c>
      <c r="O76" s="272">
        <f t="shared" si="115"/>
        <v>0</v>
      </c>
      <c r="P76" s="272">
        <f t="shared" si="115"/>
        <v>0</v>
      </c>
      <c r="Q76" s="272">
        <f t="shared" si="115"/>
        <v>0</v>
      </c>
      <c r="R76" s="272">
        <f t="shared" si="115"/>
        <v>0</v>
      </c>
      <c r="S76" s="272">
        <f t="shared" si="115"/>
        <v>0</v>
      </c>
      <c r="T76" s="272">
        <f t="shared" si="115"/>
        <v>0</v>
      </c>
      <c r="U76" s="272">
        <f t="shared" si="115"/>
        <v>0</v>
      </c>
      <c r="V76" s="272">
        <f t="shared" si="112"/>
        <v>0</v>
      </c>
      <c r="W76" s="272">
        <f t="shared" si="112"/>
        <v>0</v>
      </c>
      <c r="X76" s="272">
        <f t="shared" si="112"/>
        <v>0</v>
      </c>
      <c r="Y76" s="272">
        <f t="shared" si="112"/>
        <v>0</v>
      </c>
      <c r="Z76" s="272">
        <f t="shared" si="112"/>
        <v>0</v>
      </c>
      <c r="AA76" s="272">
        <f t="shared" si="112"/>
        <v>0</v>
      </c>
      <c r="AB76" s="272">
        <f t="shared" si="112"/>
        <v>0</v>
      </c>
      <c r="AC76" s="272">
        <f t="shared" si="112"/>
        <v>0</v>
      </c>
      <c r="AD76" s="272">
        <f t="shared" si="112"/>
        <v>0</v>
      </c>
      <c r="AE76" s="272">
        <f t="shared" si="112"/>
        <v>0</v>
      </c>
      <c r="AF76" s="272">
        <f t="shared" si="112"/>
        <v>0</v>
      </c>
      <c r="AG76" s="272">
        <f t="shared" si="112"/>
        <v>0</v>
      </c>
      <c r="AH76" s="272">
        <f t="shared" si="112"/>
        <v>0</v>
      </c>
      <c r="AI76" s="272">
        <f t="shared" si="112"/>
        <v>0</v>
      </c>
      <c r="AJ76" s="272">
        <f t="shared" si="112"/>
        <v>0</v>
      </c>
      <c r="AK76" s="272">
        <f t="shared" si="112"/>
        <v>0</v>
      </c>
      <c r="AL76" s="272">
        <f t="shared" si="112"/>
        <v>0</v>
      </c>
      <c r="AM76" s="272">
        <f t="shared" si="112"/>
        <v>0</v>
      </c>
      <c r="AN76" s="272">
        <f t="shared" si="112"/>
        <v>0</v>
      </c>
      <c r="AO76" s="272">
        <f t="shared" si="112"/>
        <v>0</v>
      </c>
      <c r="AP76" s="272">
        <f t="shared" si="112"/>
        <v>0</v>
      </c>
      <c r="AQ76" s="272">
        <f t="shared" si="112"/>
        <v>0</v>
      </c>
      <c r="AR76" s="272">
        <f t="shared" si="112"/>
        <v>0</v>
      </c>
      <c r="AS76" s="272">
        <f t="shared" si="112"/>
        <v>0</v>
      </c>
      <c r="AT76" s="272">
        <f t="shared" si="112"/>
        <v>0</v>
      </c>
      <c r="AU76" s="272">
        <f t="shared" si="112"/>
        <v>0</v>
      </c>
      <c r="AV76" s="272">
        <f t="shared" si="112"/>
        <v>0</v>
      </c>
      <c r="AW76" s="272">
        <f t="shared" si="112"/>
        <v>0</v>
      </c>
      <c r="AX76" s="272">
        <f t="shared" si="112"/>
        <v>0</v>
      </c>
      <c r="AY76" s="272">
        <f t="shared" si="112"/>
        <v>0</v>
      </c>
      <c r="AZ76" s="272">
        <f t="shared" si="112"/>
        <v>0</v>
      </c>
      <c r="BA76" s="272">
        <f t="shared" si="112"/>
        <v>0</v>
      </c>
      <c r="BB76" s="272">
        <f t="shared" si="112"/>
        <v>0</v>
      </c>
      <c r="BC76" s="272">
        <f t="shared" si="112"/>
        <v>0</v>
      </c>
      <c r="BD76" s="272">
        <f t="shared" si="112"/>
        <v>0</v>
      </c>
      <c r="BE76" s="272">
        <f t="shared" si="112"/>
        <v>0</v>
      </c>
      <c r="BF76" s="272">
        <f t="shared" si="112"/>
        <v>0</v>
      </c>
      <c r="BG76" s="272">
        <f t="shared" si="112"/>
        <v>0</v>
      </c>
      <c r="BH76" s="272">
        <f t="shared" si="112"/>
        <v>0</v>
      </c>
      <c r="BI76" s="272">
        <f t="shared" si="112"/>
        <v>0</v>
      </c>
      <c r="BJ76" s="272">
        <f t="shared" si="112"/>
        <v>0</v>
      </c>
      <c r="BK76" s="272">
        <f t="shared" si="112"/>
        <v>0</v>
      </c>
      <c r="BL76" s="272">
        <f t="shared" si="112"/>
        <v>0</v>
      </c>
      <c r="BM76" s="272">
        <f t="shared" si="112"/>
        <v>0</v>
      </c>
      <c r="BN76" s="272">
        <f t="shared" si="112"/>
        <v>0</v>
      </c>
      <c r="BO76" s="272">
        <f t="shared" si="112"/>
        <v>0</v>
      </c>
      <c r="BP76" s="272">
        <f t="shared" si="112"/>
        <v>0</v>
      </c>
      <c r="BQ76" s="272">
        <f t="shared" si="112"/>
        <v>0</v>
      </c>
      <c r="BR76" s="272">
        <f t="shared" si="112"/>
        <v>0</v>
      </c>
      <c r="BS76" s="272">
        <f t="shared" si="113"/>
        <v>0</v>
      </c>
      <c r="BT76" s="272">
        <f t="shared" si="113"/>
        <v>0</v>
      </c>
      <c r="BU76" s="272">
        <f t="shared" si="113"/>
        <v>0</v>
      </c>
      <c r="BV76" s="272">
        <f t="shared" si="113"/>
        <v>0</v>
      </c>
      <c r="BW76" s="272">
        <f t="shared" si="113"/>
        <v>0</v>
      </c>
      <c r="BX76" s="272">
        <f t="shared" si="113"/>
        <v>0</v>
      </c>
      <c r="BY76" s="272">
        <f t="shared" si="113"/>
        <v>0</v>
      </c>
      <c r="BZ76" s="272">
        <f t="shared" si="113"/>
        <v>0</v>
      </c>
      <c r="CA76" s="272">
        <f t="shared" si="113"/>
        <v>0</v>
      </c>
      <c r="CB76" s="272">
        <f t="shared" si="113"/>
        <v>0</v>
      </c>
      <c r="CC76" s="272">
        <f t="shared" si="113"/>
        <v>0</v>
      </c>
      <c r="CD76" s="272">
        <f t="shared" si="113"/>
        <v>0</v>
      </c>
      <c r="CE76" s="272">
        <f t="shared" si="113"/>
        <v>0</v>
      </c>
      <c r="CF76" s="272">
        <f t="shared" si="113"/>
        <v>0</v>
      </c>
      <c r="CG76" s="272">
        <f t="shared" si="113"/>
        <v>0</v>
      </c>
      <c r="CH76" s="272">
        <f t="shared" si="113"/>
        <v>0</v>
      </c>
      <c r="CI76" s="272">
        <f t="shared" si="113"/>
        <v>0</v>
      </c>
      <c r="CJ76" s="272">
        <f t="shared" si="113"/>
        <v>0</v>
      </c>
      <c r="CK76" s="166"/>
      <c r="CL76" s="166"/>
      <c r="CM76" s="166"/>
      <c r="CN76" s="166"/>
      <c r="CO76" s="166"/>
      <c r="CP76" s="166"/>
      <c r="CQ76" s="166"/>
      <c r="CR76" s="166"/>
      <c r="CS76" s="166"/>
      <c r="CT76" s="166"/>
      <c r="CU76" s="166"/>
      <c r="CV76" s="166"/>
      <c r="CW76" s="166"/>
      <c r="CX76" s="166"/>
      <c r="CY76" s="166"/>
      <c r="CZ76" s="166"/>
      <c r="DA76" s="166"/>
      <c r="DB76" s="166"/>
      <c r="DC76" s="166"/>
      <c r="DD76" s="166"/>
      <c r="DE76" s="166"/>
      <c r="DF76" s="166"/>
      <c r="DG76" s="166"/>
      <c r="DH76" s="166"/>
      <c r="DI76" s="166"/>
      <c r="DJ76" s="166"/>
      <c r="DK76" s="166"/>
      <c r="DL76" s="166"/>
      <c r="DM76" s="166"/>
      <c r="DN76" s="166"/>
      <c r="DO76" s="166"/>
      <c r="DP76" s="166"/>
      <c r="DQ76" s="166"/>
      <c r="DR76" s="166"/>
      <c r="DS76" s="166"/>
      <c r="DT76" s="166"/>
    </row>
    <row r="77" spans="1:124" s="46" customFormat="1" x14ac:dyDescent="0.15">
      <c r="A77" s="266" t="str">
        <f t="shared" si="114"/>
        <v>Carl</v>
      </c>
      <c r="B77" s="267">
        <f t="shared" si="114"/>
        <v>0.3</v>
      </c>
      <c r="C77" s="160"/>
      <c r="D77" s="47"/>
      <c r="E77" s="153"/>
      <c r="F77" s="272">
        <f>$B77*F$74</f>
        <v>0</v>
      </c>
      <c r="G77" s="272">
        <f t="shared" ref="G77:BR79" si="116">$B77*G$74</f>
        <v>0</v>
      </c>
      <c r="H77" s="272">
        <f t="shared" si="116"/>
        <v>0</v>
      </c>
      <c r="I77" s="272">
        <f t="shared" si="116"/>
        <v>0</v>
      </c>
      <c r="J77" s="272">
        <f t="shared" si="116"/>
        <v>0</v>
      </c>
      <c r="K77" s="272">
        <f t="shared" si="116"/>
        <v>0</v>
      </c>
      <c r="L77" s="272">
        <f t="shared" si="116"/>
        <v>0</v>
      </c>
      <c r="M77" s="272">
        <f t="shared" si="116"/>
        <v>0</v>
      </c>
      <c r="N77" s="272">
        <f t="shared" si="116"/>
        <v>0</v>
      </c>
      <c r="O77" s="272">
        <f t="shared" si="116"/>
        <v>0</v>
      </c>
      <c r="P77" s="272">
        <f t="shared" si="116"/>
        <v>0</v>
      </c>
      <c r="Q77" s="272">
        <f t="shared" si="116"/>
        <v>0</v>
      </c>
      <c r="R77" s="272">
        <f t="shared" si="116"/>
        <v>0</v>
      </c>
      <c r="S77" s="272">
        <f t="shared" si="116"/>
        <v>0</v>
      </c>
      <c r="T77" s="272">
        <f t="shared" si="116"/>
        <v>0</v>
      </c>
      <c r="U77" s="272">
        <f t="shared" si="116"/>
        <v>0</v>
      </c>
      <c r="V77" s="272">
        <f t="shared" si="116"/>
        <v>0</v>
      </c>
      <c r="W77" s="272">
        <f t="shared" si="116"/>
        <v>0</v>
      </c>
      <c r="X77" s="272">
        <f t="shared" si="116"/>
        <v>0</v>
      </c>
      <c r="Y77" s="272">
        <f t="shared" si="116"/>
        <v>0</v>
      </c>
      <c r="Z77" s="272">
        <f t="shared" si="116"/>
        <v>0</v>
      </c>
      <c r="AA77" s="272">
        <f t="shared" si="116"/>
        <v>0</v>
      </c>
      <c r="AB77" s="272">
        <f t="shared" si="116"/>
        <v>0</v>
      </c>
      <c r="AC77" s="272">
        <f t="shared" si="116"/>
        <v>0</v>
      </c>
      <c r="AD77" s="272">
        <f t="shared" si="116"/>
        <v>0</v>
      </c>
      <c r="AE77" s="272">
        <f t="shared" si="116"/>
        <v>0</v>
      </c>
      <c r="AF77" s="272">
        <f t="shared" si="116"/>
        <v>0</v>
      </c>
      <c r="AG77" s="272">
        <f t="shared" si="116"/>
        <v>0</v>
      </c>
      <c r="AH77" s="272">
        <f t="shared" si="116"/>
        <v>0</v>
      </c>
      <c r="AI77" s="272">
        <f t="shared" si="116"/>
        <v>0</v>
      </c>
      <c r="AJ77" s="272">
        <f t="shared" si="116"/>
        <v>0</v>
      </c>
      <c r="AK77" s="272">
        <f t="shared" si="116"/>
        <v>0</v>
      </c>
      <c r="AL77" s="272">
        <f t="shared" si="116"/>
        <v>0</v>
      </c>
      <c r="AM77" s="272">
        <f t="shared" si="116"/>
        <v>0</v>
      </c>
      <c r="AN77" s="272">
        <f t="shared" si="116"/>
        <v>0</v>
      </c>
      <c r="AO77" s="272">
        <f t="shared" si="116"/>
        <v>0</v>
      </c>
      <c r="AP77" s="272">
        <f t="shared" si="116"/>
        <v>0</v>
      </c>
      <c r="AQ77" s="272">
        <f t="shared" si="116"/>
        <v>0</v>
      </c>
      <c r="AR77" s="272">
        <f t="shared" si="116"/>
        <v>0</v>
      </c>
      <c r="AS77" s="272">
        <f t="shared" si="116"/>
        <v>0</v>
      </c>
      <c r="AT77" s="272">
        <f t="shared" si="116"/>
        <v>0</v>
      </c>
      <c r="AU77" s="272">
        <f t="shared" si="116"/>
        <v>0</v>
      </c>
      <c r="AV77" s="272">
        <f t="shared" si="116"/>
        <v>0</v>
      </c>
      <c r="AW77" s="272">
        <f t="shared" si="116"/>
        <v>0</v>
      </c>
      <c r="AX77" s="272">
        <f t="shared" si="116"/>
        <v>0</v>
      </c>
      <c r="AY77" s="272">
        <f t="shared" si="116"/>
        <v>0</v>
      </c>
      <c r="AZ77" s="272">
        <f t="shared" si="116"/>
        <v>0</v>
      </c>
      <c r="BA77" s="272">
        <f t="shared" si="116"/>
        <v>0</v>
      </c>
      <c r="BB77" s="272">
        <f t="shared" si="116"/>
        <v>0</v>
      </c>
      <c r="BC77" s="272">
        <f t="shared" si="116"/>
        <v>0</v>
      </c>
      <c r="BD77" s="272">
        <f t="shared" si="116"/>
        <v>0</v>
      </c>
      <c r="BE77" s="272">
        <f t="shared" si="116"/>
        <v>0</v>
      </c>
      <c r="BF77" s="272">
        <f t="shared" si="116"/>
        <v>0</v>
      </c>
      <c r="BG77" s="272">
        <f t="shared" si="116"/>
        <v>0</v>
      </c>
      <c r="BH77" s="272">
        <f t="shared" si="116"/>
        <v>0</v>
      </c>
      <c r="BI77" s="272">
        <f t="shared" si="116"/>
        <v>0</v>
      </c>
      <c r="BJ77" s="272">
        <f t="shared" si="116"/>
        <v>0</v>
      </c>
      <c r="BK77" s="272">
        <f t="shared" si="116"/>
        <v>0</v>
      </c>
      <c r="BL77" s="272">
        <f t="shared" si="116"/>
        <v>0</v>
      </c>
      <c r="BM77" s="272">
        <f t="shared" si="116"/>
        <v>0</v>
      </c>
      <c r="BN77" s="272">
        <f t="shared" si="116"/>
        <v>0</v>
      </c>
      <c r="BO77" s="272">
        <f t="shared" si="116"/>
        <v>0</v>
      </c>
      <c r="BP77" s="272">
        <f t="shared" si="116"/>
        <v>0</v>
      </c>
      <c r="BQ77" s="272">
        <f t="shared" si="116"/>
        <v>0</v>
      </c>
      <c r="BR77" s="272">
        <f t="shared" si="116"/>
        <v>0</v>
      </c>
      <c r="BS77" s="272">
        <f t="shared" si="113"/>
        <v>0</v>
      </c>
      <c r="BT77" s="272">
        <f t="shared" si="113"/>
        <v>0</v>
      </c>
      <c r="BU77" s="272">
        <f t="shared" si="113"/>
        <v>0</v>
      </c>
      <c r="BV77" s="272">
        <f t="shared" si="113"/>
        <v>0</v>
      </c>
      <c r="BW77" s="272">
        <f t="shared" si="113"/>
        <v>0</v>
      </c>
      <c r="BX77" s="272">
        <f t="shared" si="113"/>
        <v>0</v>
      </c>
      <c r="BY77" s="272">
        <f t="shared" si="113"/>
        <v>0</v>
      </c>
      <c r="BZ77" s="272">
        <f t="shared" si="113"/>
        <v>0</v>
      </c>
      <c r="CA77" s="272">
        <f t="shared" si="113"/>
        <v>0</v>
      </c>
      <c r="CB77" s="272">
        <f t="shared" si="113"/>
        <v>0</v>
      </c>
      <c r="CC77" s="272">
        <f t="shared" si="113"/>
        <v>0</v>
      </c>
      <c r="CD77" s="272">
        <f t="shared" si="113"/>
        <v>0</v>
      </c>
      <c r="CE77" s="272">
        <f t="shared" si="113"/>
        <v>0</v>
      </c>
      <c r="CF77" s="272">
        <f t="shared" si="113"/>
        <v>0</v>
      </c>
      <c r="CG77" s="272">
        <f t="shared" si="113"/>
        <v>0</v>
      </c>
      <c r="CH77" s="272">
        <f t="shared" si="113"/>
        <v>0</v>
      </c>
      <c r="CI77" s="272">
        <f t="shared" si="113"/>
        <v>0</v>
      </c>
      <c r="CJ77" s="272">
        <f t="shared" si="113"/>
        <v>0</v>
      </c>
      <c r="CK77" s="166"/>
      <c r="CL77" s="166"/>
      <c r="CM77" s="166"/>
      <c r="CN77" s="166"/>
      <c r="CO77" s="166"/>
      <c r="CP77" s="166"/>
      <c r="CQ77" s="166"/>
      <c r="CR77" s="166"/>
      <c r="CS77" s="166"/>
      <c r="CT77" s="166"/>
      <c r="CU77" s="166"/>
      <c r="CV77" s="166"/>
      <c r="CW77" s="166"/>
      <c r="CX77" s="166"/>
      <c r="CY77" s="166"/>
      <c r="CZ77" s="166"/>
      <c r="DA77" s="166"/>
      <c r="DB77" s="166"/>
      <c r="DC77" s="166"/>
      <c r="DD77" s="166"/>
      <c r="DE77" s="166"/>
      <c r="DF77" s="166"/>
      <c r="DG77" s="166"/>
      <c r="DH77" s="166"/>
      <c r="DI77" s="166"/>
      <c r="DJ77" s="166"/>
      <c r="DK77" s="166"/>
      <c r="DL77" s="166"/>
      <c r="DM77" s="166"/>
      <c r="DN77" s="166"/>
      <c r="DO77" s="166"/>
      <c r="DP77" s="166"/>
      <c r="DQ77" s="166"/>
      <c r="DR77" s="166"/>
      <c r="DS77" s="166"/>
      <c r="DT77" s="166"/>
    </row>
    <row r="78" spans="1:124" s="46" customFormat="1" x14ac:dyDescent="0.15">
      <c r="A78" s="266" t="str">
        <f t="shared" si="114"/>
        <v>Derek</v>
      </c>
      <c r="B78" s="267">
        <f t="shared" si="114"/>
        <v>0.15</v>
      </c>
      <c r="C78" s="160"/>
      <c r="D78" s="47"/>
      <c r="E78" s="153"/>
      <c r="F78" s="272">
        <f>$B78*F$74</f>
        <v>0</v>
      </c>
      <c r="G78" s="272">
        <f t="shared" si="116"/>
        <v>0</v>
      </c>
      <c r="H78" s="272">
        <f t="shared" si="116"/>
        <v>0</v>
      </c>
      <c r="I78" s="272">
        <f t="shared" si="116"/>
        <v>0</v>
      </c>
      <c r="J78" s="272">
        <f t="shared" si="116"/>
        <v>0</v>
      </c>
      <c r="K78" s="272">
        <f t="shared" si="116"/>
        <v>0</v>
      </c>
      <c r="L78" s="272">
        <f t="shared" si="116"/>
        <v>0</v>
      </c>
      <c r="M78" s="272">
        <f t="shared" si="116"/>
        <v>0</v>
      </c>
      <c r="N78" s="272">
        <f t="shared" si="116"/>
        <v>0</v>
      </c>
      <c r="O78" s="272">
        <f t="shared" si="116"/>
        <v>0</v>
      </c>
      <c r="P78" s="272">
        <f t="shared" si="116"/>
        <v>0</v>
      </c>
      <c r="Q78" s="272">
        <f t="shared" si="116"/>
        <v>0</v>
      </c>
      <c r="R78" s="272">
        <f t="shared" si="116"/>
        <v>0</v>
      </c>
      <c r="S78" s="272">
        <f t="shared" si="116"/>
        <v>0</v>
      </c>
      <c r="T78" s="272">
        <f t="shared" si="116"/>
        <v>0</v>
      </c>
      <c r="U78" s="272">
        <f t="shared" si="116"/>
        <v>0</v>
      </c>
      <c r="V78" s="272">
        <f t="shared" si="116"/>
        <v>0</v>
      </c>
      <c r="W78" s="272">
        <f t="shared" si="116"/>
        <v>0</v>
      </c>
      <c r="X78" s="272">
        <f t="shared" si="116"/>
        <v>0</v>
      </c>
      <c r="Y78" s="272">
        <f t="shared" si="116"/>
        <v>0</v>
      </c>
      <c r="Z78" s="272">
        <f t="shared" si="116"/>
        <v>0</v>
      </c>
      <c r="AA78" s="272">
        <f t="shared" si="116"/>
        <v>0</v>
      </c>
      <c r="AB78" s="272">
        <f t="shared" si="116"/>
        <v>0</v>
      </c>
      <c r="AC78" s="272">
        <f t="shared" si="116"/>
        <v>0</v>
      </c>
      <c r="AD78" s="272">
        <f t="shared" si="116"/>
        <v>0</v>
      </c>
      <c r="AE78" s="272">
        <f t="shared" si="116"/>
        <v>0</v>
      </c>
      <c r="AF78" s="272">
        <f t="shared" si="116"/>
        <v>0</v>
      </c>
      <c r="AG78" s="272">
        <f t="shared" si="116"/>
        <v>0</v>
      </c>
      <c r="AH78" s="272">
        <f t="shared" si="116"/>
        <v>0</v>
      </c>
      <c r="AI78" s="272">
        <f t="shared" si="116"/>
        <v>0</v>
      </c>
      <c r="AJ78" s="272">
        <f t="shared" si="116"/>
        <v>0</v>
      </c>
      <c r="AK78" s="272">
        <f t="shared" si="116"/>
        <v>0</v>
      </c>
      <c r="AL78" s="272">
        <f t="shared" si="116"/>
        <v>0</v>
      </c>
      <c r="AM78" s="272">
        <f t="shared" si="116"/>
        <v>0</v>
      </c>
      <c r="AN78" s="272">
        <f t="shared" si="116"/>
        <v>0</v>
      </c>
      <c r="AO78" s="272">
        <f t="shared" si="116"/>
        <v>0</v>
      </c>
      <c r="AP78" s="272">
        <f t="shared" si="116"/>
        <v>0</v>
      </c>
      <c r="AQ78" s="272">
        <f t="shared" si="116"/>
        <v>0</v>
      </c>
      <c r="AR78" s="272">
        <f t="shared" si="116"/>
        <v>0</v>
      </c>
      <c r="AS78" s="272">
        <f t="shared" si="116"/>
        <v>0</v>
      </c>
      <c r="AT78" s="272">
        <f t="shared" si="116"/>
        <v>0</v>
      </c>
      <c r="AU78" s="272">
        <f t="shared" si="116"/>
        <v>0</v>
      </c>
      <c r="AV78" s="272">
        <f t="shared" si="116"/>
        <v>0</v>
      </c>
      <c r="AW78" s="272">
        <f t="shared" si="116"/>
        <v>0</v>
      </c>
      <c r="AX78" s="272">
        <f t="shared" si="116"/>
        <v>0</v>
      </c>
      <c r="AY78" s="272">
        <f t="shared" si="116"/>
        <v>0</v>
      </c>
      <c r="AZ78" s="272">
        <f t="shared" si="116"/>
        <v>0</v>
      </c>
      <c r="BA78" s="272">
        <f t="shared" si="116"/>
        <v>0</v>
      </c>
      <c r="BB78" s="272">
        <f t="shared" si="116"/>
        <v>0</v>
      </c>
      <c r="BC78" s="272">
        <f t="shared" si="116"/>
        <v>0</v>
      </c>
      <c r="BD78" s="272">
        <f t="shared" si="116"/>
        <v>0</v>
      </c>
      <c r="BE78" s="272">
        <f t="shared" si="116"/>
        <v>0</v>
      </c>
      <c r="BF78" s="272">
        <f t="shared" si="116"/>
        <v>0</v>
      </c>
      <c r="BG78" s="272">
        <f t="shared" si="116"/>
        <v>0</v>
      </c>
      <c r="BH78" s="272">
        <f t="shared" si="116"/>
        <v>0</v>
      </c>
      <c r="BI78" s="272">
        <f t="shared" si="116"/>
        <v>0</v>
      </c>
      <c r="BJ78" s="272">
        <f t="shared" si="116"/>
        <v>0</v>
      </c>
      <c r="BK78" s="272">
        <f t="shared" si="116"/>
        <v>0</v>
      </c>
      <c r="BL78" s="272">
        <f t="shared" si="116"/>
        <v>0</v>
      </c>
      <c r="BM78" s="272">
        <f t="shared" si="116"/>
        <v>0</v>
      </c>
      <c r="BN78" s="272">
        <f t="shared" si="116"/>
        <v>0</v>
      </c>
      <c r="BO78" s="272">
        <f t="shared" si="116"/>
        <v>0</v>
      </c>
      <c r="BP78" s="272">
        <f t="shared" si="116"/>
        <v>0</v>
      </c>
      <c r="BQ78" s="272">
        <f t="shared" si="116"/>
        <v>0</v>
      </c>
      <c r="BR78" s="272">
        <f t="shared" si="116"/>
        <v>0</v>
      </c>
      <c r="BS78" s="272">
        <f t="shared" si="113"/>
        <v>0</v>
      </c>
      <c r="BT78" s="272">
        <f t="shared" si="113"/>
        <v>0</v>
      </c>
      <c r="BU78" s="272">
        <f t="shared" si="113"/>
        <v>0</v>
      </c>
      <c r="BV78" s="272">
        <f t="shared" si="113"/>
        <v>0</v>
      </c>
      <c r="BW78" s="272">
        <f t="shared" si="113"/>
        <v>0</v>
      </c>
      <c r="BX78" s="272">
        <f t="shared" si="113"/>
        <v>0</v>
      </c>
      <c r="BY78" s="272">
        <f t="shared" si="113"/>
        <v>0</v>
      </c>
      <c r="BZ78" s="272">
        <f t="shared" si="113"/>
        <v>0</v>
      </c>
      <c r="CA78" s="272">
        <f t="shared" si="113"/>
        <v>0</v>
      </c>
      <c r="CB78" s="272">
        <f t="shared" si="113"/>
        <v>0</v>
      </c>
      <c r="CC78" s="272">
        <f t="shared" si="113"/>
        <v>0</v>
      </c>
      <c r="CD78" s="272">
        <f t="shared" si="113"/>
        <v>0</v>
      </c>
      <c r="CE78" s="272">
        <f t="shared" si="113"/>
        <v>0</v>
      </c>
      <c r="CF78" s="272">
        <f t="shared" si="113"/>
        <v>0</v>
      </c>
      <c r="CG78" s="272">
        <f t="shared" si="113"/>
        <v>0</v>
      </c>
      <c r="CH78" s="272">
        <f t="shared" si="113"/>
        <v>0</v>
      </c>
      <c r="CI78" s="272">
        <f t="shared" si="113"/>
        <v>0</v>
      </c>
      <c r="CJ78" s="272">
        <f t="shared" si="113"/>
        <v>0</v>
      </c>
      <c r="CK78" s="166"/>
      <c r="CL78" s="166"/>
      <c r="CM78" s="166"/>
      <c r="CN78" s="166"/>
      <c r="CO78" s="166"/>
      <c r="CP78" s="166"/>
      <c r="CQ78" s="166"/>
      <c r="CR78" s="166"/>
      <c r="CS78" s="166"/>
      <c r="CT78" s="166"/>
      <c r="CU78" s="166"/>
      <c r="CV78" s="166"/>
      <c r="CW78" s="166"/>
      <c r="CX78" s="166"/>
      <c r="CY78" s="166"/>
      <c r="CZ78" s="166"/>
      <c r="DA78" s="166"/>
      <c r="DB78" s="166"/>
      <c r="DC78" s="166"/>
      <c r="DD78" s="166"/>
      <c r="DE78" s="166"/>
      <c r="DF78" s="166"/>
      <c r="DG78" s="166"/>
      <c r="DH78" s="166"/>
      <c r="DI78" s="166"/>
      <c r="DJ78" s="166"/>
      <c r="DK78" s="166"/>
      <c r="DL78" s="166"/>
      <c r="DM78" s="166"/>
      <c r="DN78" s="166"/>
      <c r="DO78" s="166"/>
      <c r="DP78" s="166"/>
      <c r="DQ78" s="166"/>
      <c r="DR78" s="166"/>
      <c r="DS78" s="166"/>
      <c r="DT78" s="166"/>
    </row>
    <row r="79" spans="1:124" s="46" customFormat="1" x14ac:dyDescent="0.15">
      <c r="A79" s="266" t="str">
        <f t="shared" si="114"/>
        <v>Elizabeth</v>
      </c>
      <c r="B79" s="267">
        <f t="shared" si="114"/>
        <v>0.15</v>
      </c>
      <c r="C79" s="160"/>
      <c r="D79" s="47"/>
      <c r="E79" s="153"/>
      <c r="F79" s="272">
        <f>$B79*F$74</f>
        <v>0</v>
      </c>
      <c r="G79" s="272">
        <f t="shared" si="116"/>
        <v>0</v>
      </c>
      <c r="H79" s="272">
        <f t="shared" si="116"/>
        <v>0</v>
      </c>
      <c r="I79" s="272">
        <f t="shared" si="116"/>
        <v>0</v>
      </c>
      <c r="J79" s="272">
        <f t="shared" si="116"/>
        <v>0</v>
      </c>
      <c r="K79" s="272">
        <f t="shared" si="116"/>
        <v>0</v>
      </c>
      <c r="L79" s="272">
        <f t="shared" si="116"/>
        <v>0</v>
      </c>
      <c r="M79" s="272">
        <f t="shared" si="116"/>
        <v>0</v>
      </c>
      <c r="N79" s="272">
        <f t="shared" si="116"/>
        <v>0</v>
      </c>
      <c r="O79" s="272">
        <f t="shared" si="116"/>
        <v>0</v>
      </c>
      <c r="P79" s="272">
        <f t="shared" si="116"/>
        <v>0</v>
      </c>
      <c r="Q79" s="272">
        <f t="shared" si="116"/>
        <v>0</v>
      </c>
      <c r="R79" s="272">
        <f t="shared" si="116"/>
        <v>0</v>
      </c>
      <c r="S79" s="272">
        <f t="shared" si="116"/>
        <v>0</v>
      </c>
      <c r="T79" s="272">
        <f t="shared" si="116"/>
        <v>0</v>
      </c>
      <c r="U79" s="272">
        <f t="shared" si="116"/>
        <v>0</v>
      </c>
      <c r="V79" s="272">
        <f t="shared" si="116"/>
        <v>0</v>
      </c>
      <c r="W79" s="272">
        <f t="shared" si="116"/>
        <v>0</v>
      </c>
      <c r="X79" s="272">
        <f t="shared" si="116"/>
        <v>0</v>
      </c>
      <c r="Y79" s="272">
        <f t="shared" si="116"/>
        <v>0</v>
      </c>
      <c r="Z79" s="272">
        <f t="shared" si="116"/>
        <v>0</v>
      </c>
      <c r="AA79" s="272">
        <f t="shared" si="116"/>
        <v>0</v>
      </c>
      <c r="AB79" s="272">
        <f t="shared" si="116"/>
        <v>0</v>
      </c>
      <c r="AC79" s="272">
        <f t="shared" si="116"/>
        <v>0</v>
      </c>
      <c r="AD79" s="272">
        <f t="shared" si="116"/>
        <v>0</v>
      </c>
      <c r="AE79" s="272">
        <f t="shared" si="116"/>
        <v>0</v>
      </c>
      <c r="AF79" s="272">
        <f t="shared" si="116"/>
        <v>0</v>
      </c>
      <c r="AG79" s="272">
        <f t="shared" si="116"/>
        <v>0</v>
      </c>
      <c r="AH79" s="272">
        <f t="shared" si="116"/>
        <v>0</v>
      </c>
      <c r="AI79" s="272">
        <f t="shared" si="116"/>
        <v>0</v>
      </c>
      <c r="AJ79" s="272">
        <f t="shared" si="116"/>
        <v>0</v>
      </c>
      <c r="AK79" s="272">
        <f t="shared" si="116"/>
        <v>0</v>
      </c>
      <c r="AL79" s="272">
        <f t="shared" si="116"/>
        <v>0</v>
      </c>
      <c r="AM79" s="272">
        <f t="shared" si="116"/>
        <v>0</v>
      </c>
      <c r="AN79" s="272">
        <f t="shared" si="116"/>
        <v>0</v>
      </c>
      <c r="AO79" s="272">
        <f t="shared" si="116"/>
        <v>0</v>
      </c>
      <c r="AP79" s="272">
        <f t="shared" si="116"/>
        <v>0</v>
      </c>
      <c r="AQ79" s="272">
        <f t="shared" si="116"/>
        <v>0</v>
      </c>
      <c r="AR79" s="272">
        <f t="shared" si="116"/>
        <v>0</v>
      </c>
      <c r="AS79" s="272">
        <f t="shared" si="116"/>
        <v>0</v>
      </c>
      <c r="AT79" s="272">
        <f t="shared" si="116"/>
        <v>0</v>
      </c>
      <c r="AU79" s="272">
        <f t="shared" si="116"/>
        <v>0</v>
      </c>
      <c r="AV79" s="272">
        <f t="shared" si="116"/>
        <v>0</v>
      </c>
      <c r="AW79" s="272">
        <f t="shared" si="116"/>
        <v>0</v>
      </c>
      <c r="AX79" s="272">
        <f t="shared" si="116"/>
        <v>0</v>
      </c>
      <c r="AY79" s="272">
        <f t="shared" si="116"/>
        <v>0</v>
      </c>
      <c r="AZ79" s="272">
        <f t="shared" si="116"/>
        <v>0</v>
      </c>
      <c r="BA79" s="272">
        <f t="shared" si="116"/>
        <v>0</v>
      </c>
      <c r="BB79" s="272">
        <f t="shared" si="116"/>
        <v>0</v>
      </c>
      <c r="BC79" s="272">
        <f t="shared" si="116"/>
        <v>0</v>
      </c>
      <c r="BD79" s="272">
        <f t="shared" si="116"/>
        <v>0</v>
      </c>
      <c r="BE79" s="272">
        <f t="shared" si="116"/>
        <v>0</v>
      </c>
      <c r="BF79" s="272">
        <f t="shared" si="116"/>
        <v>0</v>
      </c>
      <c r="BG79" s="272">
        <f t="shared" si="116"/>
        <v>0</v>
      </c>
      <c r="BH79" s="272">
        <f t="shared" si="116"/>
        <v>0</v>
      </c>
      <c r="BI79" s="272">
        <f t="shared" si="116"/>
        <v>0</v>
      </c>
      <c r="BJ79" s="272">
        <f t="shared" si="116"/>
        <v>0</v>
      </c>
      <c r="BK79" s="272">
        <f t="shared" si="116"/>
        <v>0</v>
      </c>
      <c r="BL79" s="272">
        <f t="shared" si="116"/>
        <v>0</v>
      </c>
      <c r="BM79" s="272">
        <f t="shared" si="116"/>
        <v>0</v>
      </c>
      <c r="BN79" s="272">
        <f t="shared" si="116"/>
        <v>0</v>
      </c>
      <c r="BO79" s="272">
        <f t="shared" si="116"/>
        <v>0</v>
      </c>
      <c r="BP79" s="272">
        <f t="shared" si="116"/>
        <v>0</v>
      </c>
      <c r="BQ79" s="272">
        <f t="shared" si="116"/>
        <v>0</v>
      </c>
      <c r="BR79" s="272">
        <f t="shared" si="116"/>
        <v>0</v>
      </c>
      <c r="BS79" s="272">
        <f t="shared" si="113"/>
        <v>0</v>
      </c>
      <c r="BT79" s="272">
        <f t="shared" si="113"/>
        <v>0</v>
      </c>
      <c r="BU79" s="272">
        <f t="shared" si="113"/>
        <v>0</v>
      </c>
      <c r="BV79" s="272">
        <f t="shared" si="113"/>
        <v>0</v>
      </c>
      <c r="BW79" s="272">
        <f t="shared" si="113"/>
        <v>0</v>
      </c>
      <c r="BX79" s="272">
        <f t="shared" si="113"/>
        <v>0</v>
      </c>
      <c r="BY79" s="272">
        <f t="shared" si="113"/>
        <v>0</v>
      </c>
      <c r="BZ79" s="272">
        <f t="shared" si="113"/>
        <v>0</v>
      </c>
      <c r="CA79" s="272">
        <f t="shared" si="113"/>
        <v>0</v>
      </c>
      <c r="CB79" s="272">
        <f t="shared" si="113"/>
        <v>0</v>
      </c>
      <c r="CC79" s="272">
        <f t="shared" si="113"/>
        <v>0</v>
      </c>
      <c r="CD79" s="272">
        <f t="shared" si="113"/>
        <v>0</v>
      </c>
      <c r="CE79" s="272">
        <f t="shared" si="113"/>
        <v>0</v>
      </c>
      <c r="CF79" s="272">
        <f t="shared" si="113"/>
        <v>0</v>
      </c>
      <c r="CG79" s="272">
        <f t="shared" si="113"/>
        <v>0</v>
      </c>
      <c r="CH79" s="272">
        <f t="shared" si="113"/>
        <v>0</v>
      </c>
      <c r="CI79" s="272">
        <f t="shared" si="113"/>
        <v>0</v>
      </c>
      <c r="CJ79" s="272">
        <f t="shared" si="113"/>
        <v>0</v>
      </c>
      <c r="CK79" s="166"/>
      <c r="CL79" s="166"/>
      <c r="CM79" s="166"/>
      <c r="CN79" s="166"/>
      <c r="CO79" s="166"/>
      <c r="CP79" s="166"/>
      <c r="CQ79" s="166"/>
      <c r="CR79" s="166"/>
      <c r="CS79" s="166"/>
      <c r="CT79" s="166"/>
      <c r="CU79" s="166"/>
      <c r="CV79" s="166"/>
      <c r="CW79" s="166"/>
      <c r="CX79" s="166"/>
      <c r="CY79" s="166"/>
      <c r="CZ79" s="166"/>
      <c r="DA79" s="166"/>
      <c r="DB79" s="166"/>
      <c r="DC79" s="166"/>
      <c r="DD79" s="166"/>
      <c r="DE79" s="166"/>
      <c r="DF79" s="166"/>
      <c r="DG79" s="166"/>
      <c r="DH79" s="166"/>
      <c r="DI79" s="166"/>
      <c r="DJ79" s="166"/>
      <c r="DK79" s="166"/>
      <c r="DL79" s="166"/>
      <c r="DM79" s="166"/>
      <c r="DN79" s="166"/>
      <c r="DO79" s="166"/>
      <c r="DP79" s="166"/>
      <c r="DQ79" s="166"/>
      <c r="DR79" s="166"/>
      <c r="DS79" s="166"/>
      <c r="DT79" s="166"/>
    </row>
    <row r="80" spans="1:124" s="46" customFormat="1" x14ac:dyDescent="0.15">
      <c r="A80" s="268" t="s">
        <v>187</v>
      </c>
      <c r="B80" s="268"/>
      <c r="C80" s="160">
        <f>IF('Investor Assumptions'!D18=2,0,'Investor Assumptions'!C35)</f>
        <v>0</v>
      </c>
      <c r="D80" s="47"/>
      <c r="E80" s="153"/>
      <c r="F80" s="272">
        <f>MAX(0,MIN(F68,F68*$C$80,F72))</f>
        <v>0</v>
      </c>
      <c r="G80" s="272">
        <f t="shared" ref="G80:BR80" si="117">MAX(0,MIN(G68,G68*$C$80,G72))</f>
        <v>0</v>
      </c>
      <c r="H80" s="272">
        <f t="shared" si="117"/>
        <v>0</v>
      </c>
      <c r="I80" s="272">
        <f t="shared" si="117"/>
        <v>0</v>
      </c>
      <c r="J80" s="272">
        <f t="shared" si="117"/>
        <v>0</v>
      </c>
      <c r="K80" s="272">
        <f t="shared" si="117"/>
        <v>0</v>
      </c>
      <c r="L80" s="272">
        <f t="shared" si="117"/>
        <v>0</v>
      </c>
      <c r="M80" s="272">
        <f t="shared" si="117"/>
        <v>0</v>
      </c>
      <c r="N80" s="272">
        <f t="shared" si="117"/>
        <v>0</v>
      </c>
      <c r="O80" s="272">
        <f t="shared" si="117"/>
        <v>0</v>
      </c>
      <c r="P80" s="272">
        <f t="shared" si="117"/>
        <v>0</v>
      </c>
      <c r="Q80" s="272">
        <f t="shared" si="117"/>
        <v>0</v>
      </c>
      <c r="R80" s="272">
        <f t="shared" si="117"/>
        <v>0</v>
      </c>
      <c r="S80" s="272">
        <f t="shared" si="117"/>
        <v>0</v>
      </c>
      <c r="T80" s="272">
        <f t="shared" si="117"/>
        <v>0</v>
      </c>
      <c r="U80" s="272">
        <f t="shared" si="117"/>
        <v>0</v>
      </c>
      <c r="V80" s="272">
        <f t="shared" si="117"/>
        <v>0</v>
      </c>
      <c r="W80" s="272">
        <f t="shared" si="117"/>
        <v>0</v>
      </c>
      <c r="X80" s="272">
        <f t="shared" si="117"/>
        <v>0</v>
      </c>
      <c r="Y80" s="272">
        <f t="shared" si="117"/>
        <v>0</v>
      </c>
      <c r="Z80" s="272">
        <f t="shared" si="117"/>
        <v>0</v>
      </c>
      <c r="AA80" s="272">
        <f t="shared" si="117"/>
        <v>0</v>
      </c>
      <c r="AB80" s="272">
        <f t="shared" si="117"/>
        <v>0</v>
      </c>
      <c r="AC80" s="272">
        <f t="shared" si="117"/>
        <v>0</v>
      </c>
      <c r="AD80" s="272">
        <f t="shared" si="117"/>
        <v>0</v>
      </c>
      <c r="AE80" s="272">
        <f t="shared" si="117"/>
        <v>0</v>
      </c>
      <c r="AF80" s="272">
        <f t="shared" si="117"/>
        <v>0</v>
      </c>
      <c r="AG80" s="272">
        <f t="shared" si="117"/>
        <v>0</v>
      </c>
      <c r="AH80" s="272">
        <f t="shared" si="117"/>
        <v>0</v>
      </c>
      <c r="AI80" s="272">
        <f t="shared" si="117"/>
        <v>0</v>
      </c>
      <c r="AJ80" s="272">
        <f t="shared" si="117"/>
        <v>0</v>
      </c>
      <c r="AK80" s="272">
        <f t="shared" si="117"/>
        <v>0</v>
      </c>
      <c r="AL80" s="272">
        <f t="shared" si="117"/>
        <v>0</v>
      </c>
      <c r="AM80" s="272">
        <f t="shared" si="117"/>
        <v>0</v>
      </c>
      <c r="AN80" s="272">
        <f t="shared" si="117"/>
        <v>0</v>
      </c>
      <c r="AO80" s="272">
        <f t="shared" si="117"/>
        <v>0</v>
      </c>
      <c r="AP80" s="272">
        <f t="shared" si="117"/>
        <v>0</v>
      </c>
      <c r="AQ80" s="272">
        <f t="shared" si="117"/>
        <v>0</v>
      </c>
      <c r="AR80" s="272">
        <f t="shared" si="117"/>
        <v>0</v>
      </c>
      <c r="AS80" s="272">
        <f t="shared" si="117"/>
        <v>0</v>
      </c>
      <c r="AT80" s="272">
        <f t="shared" si="117"/>
        <v>0</v>
      </c>
      <c r="AU80" s="272">
        <f t="shared" si="117"/>
        <v>0</v>
      </c>
      <c r="AV80" s="272">
        <f t="shared" si="117"/>
        <v>0</v>
      </c>
      <c r="AW80" s="272">
        <f t="shared" si="117"/>
        <v>0</v>
      </c>
      <c r="AX80" s="272">
        <f t="shared" si="117"/>
        <v>0</v>
      </c>
      <c r="AY80" s="272">
        <f t="shared" si="117"/>
        <v>0</v>
      </c>
      <c r="AZ80" s="272">
        <f t="shared" si="117"/>
        <v>0</v>
      </c>
      <c r="BA80" s="272">
        <f t="shared" si="117"/>
        <v>0</v>
      </c>
      <c r="BB80" s="272">
        <f t="shared" si="117"/>
        <v>0</v>
      </c>
      <c r="BC80" s="272">
        <f t="shared" si="117"/>
        <v>0</v>
      </c>
      <c r="BD80" s="272">
        <f t="shared" si="117"/>
        <v>0</v>
      </c>
      <c r="BE80" s="272">
        <f t="shared" si="117"/>
        <v>0</v>
      </c>
      <c r="BF80" s="272">
        <f t="shared" si="117"/>
        <v>0</v>
      </c>
      <c r="BG80" s="272">
        <f t="shared" si="117"/>
        <v>0</v>
      </c>
      <c r="BH80" s="272">
        <f t="shared" si="117"/>
        <v>0</v>
      </c>
      <c r="BI80" s="272">
        <f t="shared" si="117"/>
        <v>0</v>
      </c>
      <c r="BJ80" s="272">
        <f t="shared" si="117"/>
        <v>0</v>
      </c>
      <c r="BK80" s="272">
        <f t="shared" si="117"/>
        <v>0</v>
      </c>
      <c r="BL80" s="272">
        <f t="shared" si="117"/>
        <v>0</v>
      </c>
      <c r="BM80" s="272">
        <f t="shared" si="117"/>
        <v>0</v>
      </c>
      <c r="BN80" s="272">
        <f t="shared" si="117"/>
        <v>0</v>
      </c>
      <c r="BO80" s="272">
        <f t="shared" si="117"/>
        <v>0</v>
      </c>
      <c r="BP80" s="272">
        <f t="shared" si="117"/>
        <v>0</v>
      </c>
      <c r="BQ80" s="272">
        <f t="shared" si="117"/>
        <v>0</v>
      </c>
      <c r="BR80" s="272">
        <f t="shared" si="117"/>
        <v>0</v>
      </c>
      <c r="BS80" s="272">
        <f t="shared" ref="BS80:CJ80" si="118">MAX(0,MIN(BS68,BS68*$C$80,BS72))</f>
        <v>0</v>
      </c>
      <c r="BT80" s="272">
        <f t="shared" si="118"/>
        <v>0</v>
      </c>
      <c r="BU80" s="272">
        <f t="shared" si="118"/>
        <v>0</v>
      </c>
      <c r="BV80" s="272">
        <f t="shared" si="118"/>
        <v>0</v>
      </c>
      <c r="BW80" s="272">
        <f t="shared" si="118"/>
        <v>0</v>
      </c>
      <c r="BX80" s="272">
        <f t="shared" si="118"/>
        <v>0</v>
      </c>
      <c r="BY80" s="272">
        <f t="shared" si="118"/>
        <v>0</v>
      </c>
      <c r="BZ80" s="272">
        <f t="shared" si="118"/>
        <v>0</v>
      </c>
      <c r="CA80" s="272">
        <f t="shared" si="118"/>
        <v>0</v>
      </c>
      <c r="CB80" s="272">
        <f t="shared" si="118"/>
        <v>0</v>
      </c>
      <c r="CC80" s="272">
        <f t="shared" si="118"/>
        <v>0</v>
      </c>
      <c r="CD80" s="272">
        <f t="shared" si="118"/>
        <v>0</v>
      </c>
      <c r="CE80" s="272">
        <f t="shared" si="118"/>
        <v>0</v>
      </c>
      <c r="CF80" s="272">
        <f t="shared" si="118"/>
        <v>0</v>
      </c>
      <c r="CG80" s="272">
        <f t="shared" si="118"/>
        <v>0</v>
      </c>
      <c r="CH80" s="272">
        <f t="shared" si="118"/>
        <v>0</v>
      </c>
      <c r="CI80" s="272">
        <f t="shared" si="118"/>
        <v>0</v>
      </c>
      <c r="CJ80" s="272">
        <f t="shared" si="118"/>
        <v>0</v>
      </c>
      <c r="CK80" s="166"/>
      <c r="CL80" s="166"/>
      <c r="CM80" s="166"/>
      <c r="CN80" s="166"/>
      <c r="CO80" s="166"/>
      <c r="CP80" s="166"/>
      <c r="CQ80" s="166"/>
      <c r="CR80" s="166"/>
      <c r="CS80" s="166"/>
      <c r="CT80" s="166"/>
      <c r="CU80" s="166"/>
      <c r="CV80" s="166"/>
      <c r="CW80" s="166"/>
      <c r="CX80" s="166"/>
      <c r="CY80" s="166"/>
      <c r="CZ80" s="166"/>
      <c r="DA80" s="166"/>
      <c r="DB80" s="166"/>
      <c r="DC80" s="166"/>
      <c r="DD80" s="166"/>
      <c r="DE80" s="166"/>
      <c r="DF80" s="166"/>
      <c r="DG80" s="166"/>
      <c r="DH80" s="166"/>
      <c r="DI80" s="166"/>
      <c r="DJ80" s="166"/>
      <c r="DK80" s="166"/>
      <c r="DL80" s="166"/>
      <c r="DM80" s="166"/>
      <c r="DN80" s="166"/>
      <c r="DO80" s="166"/>
      <c r="DP80" s="166"/>
      <c r="DQ80" s="166"/>
      <c r="DR80" s="166"/>
      <c r="DS80" s="166"/>
      <c r="DT80" s="166"/>
    </row>
    <row r="81" spans="1:124" s="46" customFormat="1" x14ac:dyDescent="0.15">
      <c r="A81" s="268"/>
      <c r="B81" s="268"/>
      <c r="C81" s="268"/>
      <c r="D81" s="47"/>
      <c r="E81" s="153"/>
      <c r="F81" s="57"/>
      <c r="G81" s="166"/>
      <c r="H81" s="166"/>
      <c r="I81" s="166"/>
      <c r="J81" s="166"/>
      <c r="K81" s="166"/>
      <c r="L81" s="166"/>
      <c r="M81" s="166"/>
      <c r="N81" s="166"/>
      <c r="O81" s="166"/>
      <c r="P81" s="166"/>
      <c r="Q81" s="166"/>
      <c r="R81" s="166"/>
      <c r="S81" s="166"/>
      <c r="T81" s="166"/>
      <c r="U81" s="166"/>
      <c r="V81" s="166"/>
      <c r="W81" s="166"/>
      <c r="X81" s="166"/>
      <c r="Y81" s="166"/>
      <c r="Z81" s="166"/>
      <c r="AA81" s="166"/>
      <c r="AB81" s="166"/>
      <c r="AC81" s="166"/>
      <c r="AD81" s="166"/>
      <c r="AE81" s="166"/>
      <c r="AF81" s="166"/>
      <c r="AG81" s="166"/>
      <c r="AH81" s="166"/>
      <c r="AI81" s="166"/>
      <c r="AJ81" s="166"/>
      <c r="AK81" s="166"/>
      <c r="AL81" s="166"/>
      <c r="AM81" s="166"/>
      <c r="AN81" s="166"/>
      <c r="AO81" s="166"/>
      <c r="AP81" s="166"/>
      <c r="AQ81" s="166"/>
      <c r="AR81" s="166"/>
      <c r="AS81" s="166"/>
      <c r="AT81" s="166"/>
      <c r="AU81" s="166"/>
      <c r="AV81" s="166"/>
      <c r="AW81" s="166"/>
      <c r="AX81" s="166"/>
      <c r="AY81" s="166"/>
      <c r="AZ81" s="166"/>
      <c r="BA81" s="166"/>
      <c r="BB81" s="166"/>
      <c r="BC81" s="166"/>
      <c r="BD81" s="166"/>
      <c r="BE81" s="166"/>
      <c r="BF81" s="166"/>
      <c r="BG81" s="166"/>
      <c r="BH81" s="166"/>
      <c r="BI81" s="166"/>
      <c r="BJ81" s="166"/>
      <c r="BK81" s="166"/>
      <c r="BL81" s="166"/>
      <c r="BM81" s="166"/>
      <c r="BN81" s="166"/>
      <c r="BO81" s="166"/>
      <c r="BP81" s="166"/>
      <c r="BQ81" s="166"/>
      <c r="BR81" s="166"/>
      <c r="BS81" s="166"/>
      <c r="BT81" s="166"/>
      <c r="BU81" s="166"/>
      <c r="BV81" s="166"/>
      <c r="BW81" s="166"/>
      <c r="BX81" s="166"/>
      <c r="BY81" s="166"/>
      <c r="BZ81" s="166"/>
      <c r="CA81" s="166"/>
      <c r="CB81" s="166"/>
      <c r="CC81" s="166"/>
      <c r="CD81" s="166"/>
      <c r="CE81" s="166"/>
      <c r="CF81" s="166"/>
      <c r="CG81" s="166"/>
      <c r="CH81" s="166"/>
      <c r="CI81" s="166"/>
      <c r="CJ81" s="166"/>
      <c r="CK81" s="166"/>
      <c r="CL81" s="166"/>
      <c r="CM81" s="166"/>
      <c r="CN81" s="166"/>
      <c r="CO81" s="166"/>
      <c r="CP81" s="166"/>
      <c r="CQ81" s="166"/>
      <c r="CR81" s="166"/>
      <c r="CS81" s="166"/>
      <c r="CT81" s="166"/>
      <c r="CU81" s="166"/>
      <c r="CV81" s="166"/>
      <c r="CW81" s="166"/>
      <c r="CX81" s="166"/>
      <c r="CY81" s="166"/>
      <c r="CZ81" s="166"/>
      <c r="DA81" s="166"/>
      <c r="DB81" s="166"/>
      <c r="DC81" s="166"/>
      <c r="DD81" s="166"/>
      <c r="DE81" s="166"/>
      <c r="DF81" s="166"/>
      <c r="DG81" s="166"/>
      <c r="DH81" s="166"/>
      <c r="DI81" s="166"/>
      <c r="DJ81" s="166"/>
      <c r="DK81" s="166"/>
      <c r="DL81" s="166"/>
      <c r="DM81" s="166"/>
      <c r="DN81" s="166"/>
      <c r="DO81" s="166"/>
      <c r="DP81" s="166"/>
      <c r="DQ81" s="166"/>
      <c r="DR81" s="166"/>
      <c r="DS81" s="166"/>
      <c r="DT81" s="166"/>
    </row>
    <row r="82" spans="1:124" x14ac:dyDescent="0.15">
      <c r="A82" s="269" t="s">
        <v>135</v>
      </c>
      <c r="B82" s="269"/>
      <c r="C82" s="269"/>
      <c r="D82" s="46"/>
      <c r="E82" s="270"/>
      <c r="F82" s="271">
        <f>F68-F74-F80</f>
        <v>0</v>
      </c>
      <c r="G82" s="271">
        <f t="shared" ref="G82:BR82" si="119">G68-G74-G80</f>
        <v>0</v>
      </c>
      <c r="H82" s="271">
        <f t="shared" si="119"/>
        <v>0</v>
      </c>
      <c r="I82" s="271">
        <f t="shared" si="119"/>
        <v>0</v>
      </c>
      <c r="J82" s="271">
        <f t="shared" si="119"/>
        <v>0</v>
      </c>
      <c r="K82" s="271">
        <f t="shared" si="119"/>
        <v>0</v>
      </c>
      <c r="L82" s="271">
        <f t="shared" si="119"/>
        <v>0</v>
      </c>
      <c r="M82" s="271">
        <f t="shared" si="119"/>
        <v>0</v>
      </c>
      <c r="N82" s="271">
        <f t="shared" si="119"/>
        <v>0</v>
      </c>
      <c r="O82" s="271">
        <f t="shared" si="119"/>
        <v>0</v>
      </c>
      <c r="P82" s="271">
        <f t="shared" si="119"/>
        <v>0</v>
      </c>
      <c r="Q82" s="271">
        <f t="shared" si="119"/>
        <v>0</v>
      </c>
      <c r="R82" s="271">
        <f t="shared" si="119"/>
        <v>0</v>
      </c>
      <c r="S82" s="271">
        <f t="shared" si="119"/>
        <v>0</v>
      </c>
      <c r="T82" s="271">
        <f t="shared" si="119"/>
        <v>0</v>
      </c>
      <c r="U82" s="271">
        <f t="shared" si="119"/>
        <v>0</v>
      </c>
      <c r="V82" s="271">
        <f t="shared" si="119"/>
        <v>0</v>
      </c>
      <c r="W82" s="271">
        <f t="shared" si="119"/>
        <v>0</v>
      </c>
      <c r="X82" s="271">
        <f t="shared" si="119"/>
        <v>0</v>
      </c>
      <c r="Y82" s="271">
        <f t="shared" si="119"/>
        <v>0</v>
      </c>
      <c r="Z82" s="271">
        <f t="shared" si="119"/>
        <v>0</v>
      </c>
      <c r="AA82" s="271">
        <f t="shared" si="119"/>
        <v>0</v>
      </c>
      <c r="AB82" s="271">
        <f t="shared" si="119"/>
        <v>0</v>
      </c>
      <c r="AC82" s="271">
        <f t="shared" si="119"/>
        <v>0</v>
      </c>
      <c r="AD82" s="271">
        <f t="shared" si="119"/>
        <v>0</v>
      </c>
      <c r="AE82" s="271">
        <f t="shared" si="119"/>
        <v>0</v>
      </c>
      <c r="AF82" s="271">
        <f t="shared" si="119"/>
        <v>0</v>
      </c>
      <c r="AG82" s="271">
        <f t="shared" si="119"/>
        <v>0</v>
      </c>
      <c r="AH82" s="271">
        <f t="shared" si="119"/>
        <v>0</v>
      </c>
      <c r="AI82" s="271">
        <f t="shared" si="119"/>
        <v>0</v>
      </c>
      <c r="AJ82" s="271">
        <f t="shared" si="119"/>
        <v>0</v>
      </c>
      <c r="AK82" s="271">
        <f t="shared" si="119"/>
        <v>0</v>
      </c>
      <c r="AL82" s="271">
        <f t="shared" si="119"/>
        <v>0</v>
      </c>
      <c r="AM82" s="271">
        <f t="shared" si="119"/>
        <v>0</v>
      </c>
      <c r="AN82" s="271">
        <f t="shared" si="119"/>
        <v>0</v>
      </c>
      <c r="AO82" s="271">
        <f t="shared" si="119"/>
        <v>0</v>
      </c>
      <c r="AP82" s="271">
        <f t="shared" si="119"/>
        <v>0</v>
      </c>
      <c r="AQ82" s="271">
        <f t="shared" si="119"/>
        <v>0</v>
      </c>
      <c r="AR82" s="271">
        <f t="shared" si="119"/>
        <v>0</v>
      </c>
      <c r="AS82" s="271">
        <f t="shared" si="119"/>
        <v>0</v>
      </c>
      <c r="AT82" s="271">
        <f t="shared" si="119"/>
        <v>0</v>
      </c>
      <c r="AU82" s="271">
        <f t="shared" si="119"/>
        <v>0</v>
      </c>
      <c r="AV82" s="271">
        <f t="shared" si="119"/>
        <v>0</v>
      </c>
      <c r="AW82" s="271">
        <f t="shared" si="119"/>
        <v>0</v>
      </c>
      <c r="AX82" s="271">
        <f t="shared" si="119"/>
        <v>0</v>
      </c>
      <c r="AY82" s="271">
        <f t="shared" si="119"/>
        <v>0</v>
      </c>
      <c r="AZ82" s="271">
        <f t="shared" si="119"/>
        <v>0</v>
      </c>
      <c r="BA82" s="271">
        <f t="shared" si="119"/>
        <v>0</v>
      </c>
      <c r="BB82" s="271">
        <f t="shared" si="119"/>
        <v>0</v>
      </c>
      <c r="BC82" s="271">
        <f t="shared" si="119"/>
        <v>0</v>
      </c>
      <c r="BD82" s="271">
        <f t="shared" si="119"/>
        <v>0</v>
      </c>
      <c r="BE82" s="271">
        <f t="shared" si="119"/>
        <v>0</v>
      </c>
      <c r="BF82" s="271">
        <f t="shared" si="119"/>
        <v>0</v>
      </c>
      <c r="BG82" s="271">
        <f t="shared" si="119"/>
        <v>0</v>
      </c>
      <c r="BH82" s="271">
        <f t="shared" si="119"/>
        <v>0</v>
      </c>
      <c r="BI82" s="271">
        <f t="shared" si="119"/>
        <v>0</v>
      </c>
      <c r="BJ82" s="271">
        <f t="shared" si="119"/>
        <v>0</v>
      </c>
      <c r="BK82" s="271">
        <f t="shared" si="119"/>
        <v>0</v>
      </c>
      <c r="BL82" s="271">
        <f t="shared" si="119"/>
        <v>0</v>
      </c>
      <c r="BM82" s="271">
        <f t="shared" si="119"/>
        <v>0</v>
      </c>
      <c r="BN82" s="271">
        <f t="shared" si="119"/>
        <v>0</v>
      </c>
      <c r="BO82" s="271">
        <f t="shared" si="119"/>
        <v>0</v>
      </c>
      <c r="BP82" s="271">
        <f t="shared" si="119"/>
        <v>0</v>
      </c>
      <c r="BQ82" s="271">
        <f t="shared" si="119"/>
        <v>0</v>
      </c>
      <c r="BR82" s="271">
        <f t="shared" si="119"/>
        <v>0</v>
      </c>
      <c r="BS82" s="271">
        <f t="shared" ref="BS82:CI82" si="120">BS68-BS74-BS80</f>
        <v>0</v>
      </c>
      <c r="BT82" s="271">
        <f t="shared" si="120"/>
        <v>0</v>
      </c>
      <c r="BU82" s="271">
        <f t="shared" si="120"/>
        <v>0</v>
      </c>
      <c r="BV82" s="271">
        <f t="shared" si="120"/>
        <v>0</v>
      </c>
      <c r="BW82" s="271">
        <f t="shared" si="120"/>
        <v>0</v>
      </c>
      <c r="BX82" s="271">
        <f t="shared" si="120"/>
        <v>0</v>
      </c>
      <c r="BY82" s="271">
        <f t="shared" si="120"/>
        <v>0</v>
      </c>
      <c r="BZ82" s="271">
        <f t="shared" si="120"/>
        <v>0</v>
      </c>
      <c r="CA82" s="271">
        <f t="shared" si="120"/>
        <v>0</v>
      </c>
      <c r="CB82" s="271">
        <f t="shared" si="120"/>
        <v>0</v>
      </c>
      <c r="CC82" s="271">
        <f t="shared" si="120"/>
        <v>0</v>
      </c>
      <c r="CD82" s="271">
        <f t="shared" si="120"/>
        <v>0</v>
      </c>
      <c r="CE82" s="271">
        <f t="shared" si="120"/>
        <v>0</v>
      </c>
      <c r="CF82" s="271">
        <f t="shared" si="120"/>
        <v>0</v>
      </c>
      <c r="CG82" s="271">
        <f t="shared" si="120"/>
        <v>0</v>
      </c>
      <c r="CH82" s="271">
        <f t="shared" si="120"/>
        <v>0</v>
      </c>
      <c r="CI82" s="271">
        <f t="shared" si="120"/>
        <v>0</v>
      </c>
      <c r="CJ82" s="271">
        <f>CJ68-CJ74-CJ80</f>
        <v>29269.465891585081</v>
      </c>
    </row>
    <row r="83" spans="1:124" x14ac:dyDescent="0.15">
      <c r="A83" s="269"/>
      <c r="B83" s="269"/>
      <c r="C83" s="269"/>
      <c r="D83" s="46"/>
      <c r="E83" s="270"/>
      <c r="F83" s="271"/>
    </row>
    <row r="84" spans="1:124" s="46" customFormat="1" x14ac:dyDescent="0.15">
      <c r="A84" s="47" t="s">
        <v>146</v>
      </c>
      <c r="B84" s="47"/>
      <c r="C84" s="265">
        <f>IF($A$1=2,1,'Investor Assumptions'!C38)</f>
        <v>0.6</v>
      </c>
      <c r="D84" s="47"/>
      <c r="E84" s="163">
        <f>$C84*E$82</f>
        <v>0</v>
      </c>
      <c r="F84" s="273">
        <f t="shared" ref="F84:BQ84" si="121">$C84*F$82</f>
        <v>0</v>
      </c>
      <c r="G84" s="273">
        <f t="shared" si="121"/>
        <v>0</v>
      </c>
      <c r="H84" s="273">
        <f t="shared" si="121"/>
        <v>0</v>
      </c>
      <c r="I84" s="273">
        <f t="shared" si="121"/>
        <v>0</v>
      </c>
      <c r="J84" s="273">
        <f t="shared" si="121"/>
        <v>0</v>
      </c>
      <c r="K84" s="273">
        <f t="shared" si="121"/>
        <v>0</v>
      </c>
      <c r="L84" s="273">
        <f t="shared" si="121"/>
        <v>0</v>
      </c>
      <c r="M84" s="273">
        <f t="shared" si="121"/>
        <v>0</v>
      </c>
      <c r="N84" s="273">
        <f t="shared" si="121"/>
        <v>0</v>
      </c>
      <c r="O84" s="273">
        <f t="shared" si="121"/>
        <v>0</v>
      </c>
      <c r="P84" s="273">
        <f t="shared" si="121"/>
        <v>0</v>
      </c>
      <c r="Q84" s="273">
        <f t="shared" si="121"/>
        <v>0</v>
      </c>
      <c r="R84" s="273">
        <f t="shared" si="121"/>
        <v>0</v>
      </c>
      <c r="S84" s="273">
        <f t="shared" si="121"/>
        <v>0</v>
      </c>
      <c r="T84" s="273">
        <f t="shared" si="121"/>
        <v>0</v>
      </c>
      <c r="U84" s="273">
        <f t="shared" si="121"/>
        <v>0</v>
      </c>
      <c r="V84" s="273">
        <f t="shared" si="121"/>
        <v>0</v>
      </c>
      <c r="W84" s="273">
        <f t="shared" si="121"/>
        <v>0</v>
      </c>
      <c r="X84" s="273">
        <f t="shared" si="121"/>
        <v>0</v>
      </c>
      <c r="Y84" s="273">
        <f t="shared" si="121"/>
        <v>0</v>
      </c>
      <c r="Z84" s="273">
        <f t="shared" si="121"/>
        <v>0</v>
      </c>
      <c r="AA84" s="273">
        <f t="shared" si="121"/>
        <v>0</v>
      </c>
      <c r="AB84" s="273">
        <f t="shared" si="121"/>
        <v>0</v>
      </c>
      <c r="AC84" s="273">
        <f t="shared" si="121"/>
        <v>0</v>
      </c>
      <c r="AD84" s="273">
        <f t="shared" si="121"/>
        <v>0</v>
      </c>
      <c r="AE84" s="273">
        <f t="shared" si="121"/>
        <v>0</v>
      </c>
      <c r="AF84" s="273">
        <f t="shared" si="121"/>
        <v>0</v>
      </c>
      <c r="AG84" s="273">
        <f t="shared" si="121"/>
        <v>0</v>
      </c>
      <c r="AH84" s="273">
        <f t="shared" si="121"/>
        <v>0</v>
      </c>
      <c r="AI84" s="273">
        <f t="shared" si="121"/>
        <v>0</v>
      </c>
      <c r="AJ84" s="273">
        <f t="shared" si="121"/>
        <v>0</v>
      </c>
      <c r="AK84" s="273">
        <f t="shared" si="121"/>
        <v>0</v>
      </c>
      <c r="AL84" s="273">
        <f t="shared" si="121"/>
        <v>0</v>
      </c>
      <c r="AM84" s="273">
        <f t="shared" si="121"/>
        <v>0</v>
      </c>
      <c r="AN84" s="273">
        <f t="shared" si="121"/>
        <v>0</v>
      </c>
      <c r="AO84" s="273">
        <f t="shared" si="121"/>
        <v>0</v>
      </c>
      <c r="AP84" s="273">
        <f t="shared" si="121"/>
        <v>0</v>
      </c>
      <c r="AQ84" s="273">
        <f t="shared" si="121"/>
        <v>0</v>
      </c>
      <c r="AR84" s="273">
        <f t="shared" si="121"/>
        <v>0</v>
      </c>
      <c r="AS84" s="273">
        <f t="shared" si="121"/>
        <v>0</v>
      </c>
      <c r="AT84" s="273">
        <f t="shared" si="121"/>
        <v>0</v>
      </c>
      <c r="AU84" s="273">
        <f t="shared" si="121"/>
        <v>0</v>
      </c>
      <c r="AV84" s="273">
        <f t="shared" si="121"/>
        <v>0</v>
      </c>
      <c r="AW84" s="273">
        <f t="shared" si="121"/>
        <v>0</v>
      </c>
      <c r="AX84" s="273">
        <f t="shared" si="121"/>
        <v>0</v>
      </c>
      <c r="AY84" s="273">
        <f t="shared" si="121"/>
        <v>0</v>
      </c>
      <c r="AZ84" s="273">
        <f t="shared" si="121"/>
        <v>0</v>
      </c>
      <c r="BA84" s="273">
        <f t="shared" si="121"/>
        <v>0</v>
      </c>
      <c r="BB84" s="273">
        <f t="shared" si="121"/>
        <v>0</v>
      </c>
      <c r="BC84" s="273">
        <f t="shared" si="121"/>
        <v>0</v>
      </c>
      <c r="BD84" s="273">
        <f t="shared" si="121"/>
        <v>0</v>
      </c>
      <c r="BE84" s="273">
        <f t="shared" si="121"/>
        <v>0</v>
      </c>
      <c r="BF84" s="273">
        <f t="shared" si="121"/>
        <v>0</v>
      </c>
      <c r="BG84" s="273">
        <f t="shared" si="121"/>
        <v>0</v>
      </c>
      <c r="BH84" s="273">
        <f t="shared" si="121"/>
        <v>0</v>
      </c>
      <c r="BI84" s="273">
        <f t="shared" si="121"/>
        <v>0</v>
      </c>
      <c r="BJ84" s="273">
        <f t="shared" si="121"/>
        <v>0</v>
      </c>
      <c r="BK84" s="273">
        <f t="shared" si="121"/>
        <v>0</v>
      </c>
      <c r="BL84" s="273">
        <f t="shared" si="121"/>
        <v>0</v>
      </c>
      <c r="BM84" s="273">
        <f t="shared" si="121"/>
        <v>0</v>
      </c>
      <c r="BN84" s="273">
        <f t="shared" si="121"/>
        <v>0</v>
      </c>
      <c r="BO84" s="273">
        <f t="shared" si="121"/>
        <v>0</v>
      </c>
      <c r="BP84" s="273">
        <f t="shared" si="121"/>
        <v>0</v>
      </c>
      <c r="BQ84" s="273">
        <f t="shared" si="121"/>
        <v>0</v>
      </c>
      <c r="BR84" s="273">
        <f t="shared" ref="BR84:CJ84" si="122">$C84*BR$82</f>
        <v>0</v>
      </c>
      <c r="BS84" s="273">
        <f t="shared" si="122"/>
        <v>0</v>
      </c>
      <c r="BT84" s="273">
        <f t="shared" si="122"/>
        <v>0</v>
      </c>
      <c r="BU84" s="273">
        <f t="shared" si="122"/>
        <v>0</v>
      </c>
      <c r="BV84" s="273">
        <f t="shared" si="122"/>
        <v>0</v>
      </c>
      <c r="BW84" s="273">
        <f t="shared" si="122"/>
        <v>0</v>
      </c>
      <c r="BX84" s="273">
        <f t="shared" si="122"/>
        <v>0</v>
      </c>
      <c r="BY84" s="273">
        <f t="shared" si="122"/>
        <v>0</v>
      </c>
      <c r="BZ84" s="273">
        <f t="shared" si="122"/>
        <v>0</v>
      </c>
      <c r="CA84" s="273">
        <f t="shared" si="122"/>
        <v>0</v>
      </c>
      <c r="CB84" s="273">
        <f t="shared" si="122"/>
        <v>0</v>
      </c>
      <c r="CC84" s="273">
        <f t="shared" si="122"/>
        <v>0</v>
      </c>
      <c r="CD84" s="273">
        <f t="shared" si="122"/>
        <v>0</v>
      </c>
      <c r="CE84" s="273">
        <f t="shared" si="122"/>
        <v>0</v>
      </c>
      <c r="CF84" s="273">
        <f t="shared" si="122"/>
        <v>0</v>
      </c>
      <c r="CG84" s="273">
        <f t="shared" si="122"/>
        <v>0</v>
      </c>
      <c r="CH84" s="273">
        <f t="shared" si="122"/>
        <v>0</v>
      </c>
      <c r="CI84" s="273">
        <f t="shared" si="122"/>
        <v>0</v>
      </c>
      <c r="CJ84" s="273">
        <f t="shared" si="122"/>
        <v>17561.679534951047</v>
      </c>
      <c r="CK84" s="166"/>
      <c r="CL84" s="166"/>
      <c r="CM84" s="166"/>
      <c r="CN84" s="166"/>
      <c r="CO84" s="166"/>
      <c r="CP84" s="166"/>
      <c r="CQ84" s="166"/>
      <c r="CR84" s="166"/>
      <c r="CS84" s="166"/>
      <c r="CT84" s="166"/>
      <c r="CU84" s="166"/>
      <c r="CV84" s="166"/>
      <c r="CW84" s="166"/>
      <c r="CX84" s="166"/>
      <c r="CY84" s="166"/>
      <c r="CZ84" s="166"/>
      <c r="DA84" s="166"/>
      <c r="DB84" s="166"/>
      <c r="DC84" s="166"/>
      <c r="DD84" s="166"/>
      <c r="DE84" s="166"/>
      <c r="DF84" s="166"/>
      <c r="DG84" s="166"/>
      <c r="DH84" s="166"/>
      <c r="DI84" s="166"/>
      <c r="DJ84" s="166"/>
      <c r="DK84" s="166"/>
      <c r="DL84" s="166"/>
      <c r="DM84" s="166"/>
      <c r="DN84" s="166"/>
      <c r="DO84" s="166"/>
      <c r="DP84" s="166"/>
      <c r="DQ84" s="166"/>
      <c r="DR84" s="166"/>
      <c r="DS84" s="166"/>
      <c r="DT84" s="166"/>
    </row>
    <row r="85" spans="1:124" x14ac:dyDescent="0.15">
      <c r="A85" s="164" t="str">
        <f t="shared" ref="A85:B89" si="123">A61</f>
        <v>Albert</v>
      </c>
      <c r="B85" s="159">
        <f t="shared" si="123"/>
        <v>9.9999999999999978E-2</v>
      </c>
      <c r="E85" s="163">
        <f>E$84*$B85</f>
        <v>0</v>
      </c>
      <c r="F85" s="55">
        <f>F$84*$B85</f>
        <v>0</v>
      </c>
      <c r="G85" s="55">
        <f t="shared" ref="G85:BQ86" si="124">G$84*$B85</f>
        <v>0</v>
      </c>
      <c r="H85" s="55">
        <f t="shared" si="124"/>
        <v>0</v>
      </c>
      <c r="I85" s="55">
        <f t="shared" si="124"/>
        <v>0</v>
      </c>
      <c r="J85" s="55">
        <f t="shared" si="124"/>
        <v>0</v>
      </c>
      <c r="K85" s="55">
        <f t="shared" si="124"/>
        <v>0</v>
      </c>
      <c r="L85" s="55">
        <f t="shared" si="124"/>
        <v>0</v>
      </c>
      <c r="M85" s="55">
        <f t="shared" si="124"/>
        <v>0</v>
      </c>
      <c r="N85" s="55">
        <f t="shared" si="124"/>
        <v>0</v>
      </c>
      <c r="O85" s="55">
        <f t="shared" si="124"/>
        <v>0</v>
      </c>
      <c r="P85" s="55">
        <f t="shared" si="124"/>
        <v>0</v>
      </c>
      <c r="Q85" s="55">
        <f t="shared" si="124"/>
        <v>0</v>
      </c>
      <c r="R85" s="55">
        <f t="shared" si="124"/>
        <v>0</v>
      </c>
      <c r="S85" s="55">
        <f t="shared" si="124"/>
        <v>0</v>
      </c>
      <c r="T85" s="55">
        <f t="shared" si="124"/>
        <v>0</v>
      </c>
      <c r="U85" s="55">
        <f t="shared" si="124"/>
        <v>0</v>
      </c>
      <c r="V85" s="55">
        <f t="shared" si="124"/>
        <v>0</v>
      </c>
      <c r="W85" s="55">
        <f t="shared" si="124"/>
        <v>0</v>
      </c>
      <c r="X85" s="55">
        <f t="shared" si="124"/>
        <v>0</v>
      </c>
      <c r="Y85" s="55">
        <f t="shared" si="124"/>
        <v>0</v>
      </c>
      <c r="Z85" s="55">
        <f t="shared" si="124"/>
        <v>0</v>
      </c>
      <c r="AA85" s="55">
        <f t="shared" si="124"/>
        <v>0</v>
      </c>
      <c r="AB85" s="55">
        <f t="shared" si="124"/>
        <v>0</v>
      </c>
      <c r="AC85" s="55">
        <f t="shared" si="124"/>
        <v>0</v>
      </c>
      <c r="AD85" s="55">
        <f t="shared" si="124"/>
        <v>0</v>
      </c>
      <c r="AE85" s="55">
        <f t="shared" si="124"/>
        <v>0</v>
      </c>
      <c r="AF85" s="55">
        <f t="shared" si="124"/>
        <v>0</v>
      </c>
      <c r="AG85" s="55">
        <f t="shared" si="124"/>
        <v>0</v>
      </c>
      <c r="AH85" s="55">
        <f t="shared" si="124"/>
        <v>0</v>
      </c>
      <c r="AI85" s="55">
        <f t="shared" si="124"/>
        <v>0</v>
      </c>
      <c r="AJ85" s="55">
        <f t="shared" si="124"/>
        <v>0</v>
      </c>
      <c r="AK85" s="55">
        <f t="shared" si="124"/>
        <v>0</v>
      </c>
      <c r="AL85" s="55">
        <f t="shared" si="124"/>
        <v>0</v>
      </c>
      <c r="AM85" s="55">
        <f t="shared" si="124"/>
        <v>0</v>
      </c>
      <c r="AN85" s="55">
        <f t="shared" si="124"/>
        <v>0</v>
      </c>
      <c r="AO85" s="55">
        <f t="shared" si="124"/>
        <v>0</v>
      </c>
      <c r="AP85" s="55">
        <f t="shared" si="124"/>
        <v>0</v>
      </c>
      <c r="AQ85" s="55">
        <f t="shared" si="124"/>
        <v>0</v>
      </c>
      <c r="AR85" s="55">
        <f t="shared" si="124"/>
        <v>0</v>
      </c>
      <c r="AS85" s="55">
        <f t="shared" si="124"/>
        <v>0</v>
      </c>
      <c r="AT85" s="55">
        <f t="shared" si="124"/>
        <v>0</v>
      </c>
      <c r="AU85" s="55">
        <f t="shared" si="124"/>
        <v>0</v>
      </c>
      <c r="AV85" s="55">
        <f t="shared" si="124"/>
        <v>0</v>
      </c>
      <c r="AW85" s="55">
        <f t="shared" si="124"/>
        <v>0</v>
      </c>
      <c r="AX85" s="55">
        <f t="shared" si="124"/>
        <v>0</v>
      </c>
      <c r="AY85" s="55">
        <f t="shared" si="124"/>
        <v>0</v>
      </c>
      <c r="AZ85" s="55">
        <f t="shared" si="124"/>
        <v>0</v>
      </c>
      <c r="BA85" s="55">
        <f t="shared" si="124"/>
        <v>0</v>
      </c>
      <c r="BB85" s="55">
        <f t="shared" si="124"/>
        <v>0</v>
      </c>
      <c r="BC85" s="55">
        <f t="shared" si="124"/>
        <v>0</v>
      </c>
      <c r="BD85" s="55">
        <f t="shared" si="124"/>
        <v>0</v>
      </c>
      <c r="BE85" s="55">
        <f t="shared" si="124"/>
        <v>0</v>
      </c>
      <c r="BF85" s="55">
        <f t="shared" si="124"/>
        <v>0</v>
      </c>
      <c r="BG85" s="55">
        <f t="shared" si="124"/>
        <v>0</v>
      </c>
      <c r="BH85" s="55">
        <f t="shared" si="124"/>
        <v>0</v>
      </c>
      <c r="BI85" s="55">
        <f t="shared" si="124"/>
        <v>0</v>
      </c>
      <c r="BJ85" s="55">
        <f t="shared" si="124"/>
        <v>0</v>
      </c>
      <c r="BK85" s="55">
        <f t="shared" si="124"/>
        <v>0</v>
      </c>
      <c r="BL85" s="55">
        <f t="shared" si="124"/>
        <v>0</v>
      </c>
      <c r="BM85" s="55">
        <f t="shared" si="124"/>
        <v>0</v>
      </c>
      <c r="BN85" s="55">
        <f t="shared" si="124"/>
        <v>0</v>
      </c>
      <c r="BO85" s="55">
        <f t="shared" si="124"/>
        <v>0</v>
      </c>
      <c r="BP85" s="55">
        <f t="shared" si="124"/>
        <v>0</v>
      </c>
      <c r="BQ85" s="55">
        <f t="shared" si="124"/>
        <v>0</v>
      </c>
      <c r="BR85" s="55">
        <f t="shared" ref="BR85:CJ89" si="125">BR$84*$B85</f>
        <v>0</v>
      </c>
      <c r="BS85" s="55">
        <f t="shared" si="125"/>
        <v>0</v>
      </c>
      <c r="BT85" s="55">
        <f t="shared" si="125"/>
        <v>0</v>
      </c>
      <c r="BU85" s="55">
        <f t="shared" si="125"/>
        <v>0</v>
      </c>
      <c r="BV85" s="55">
        <f t="shared" si="125"/>
        <v>0</v>
      </c>
      <c r="BW85" s="55">
        <f t="shared" si="125"/>
        <v>0</v>
      </c>
      <c r="BX85" s="55">
        <f t="shared" si="125"/>
        <v>0</v>
      </c>
      <c r="BY85" s="55">
        <f t="shared" si="125"/>
        <v>0</v>
      </c>
      <c r="BZ85" s="55">
        <f t="shared" si="125"/>
        <v>0</v>
      </c>
      <c r="CA85" s="55">
        <f t="shared" si="125"/>
        <v>0</v>
      </c>
      <c r="CB85" s="55">
        <f t="shared" si="125"/>
        <v>0</v>
      </c>
      <c r="CC85" s="55">
        <f t="shared" si="125"/>
        <v>0</v>
      </c>
      <c r="CD85" s="55">
        <f t="shared" si="125"/>
        <v>0</v>
      </c>
      <c r="CE85" s="55">
        <f t="shared" si="125"/>
        <v>0</v>
      </c>
      <c r="CF85" s="55">
        <f t="shared" si="125"/>
        <v>0</v>
      </c>
      <c r="CG85" s="55">
        <f t="shared" si="125"/>
        <v>0</v>
      </c>
      <c r="CH85" s="55">
        <f t="shared" si="125"/>
        <v>0</v>
      </c>
      <c r="CI85" s="55">
        <f t="shared" si="125"/>
        <v>0</v>
      </c>
      <c r="CJ85" s="55">
        <f t="shared" si="125"/>
        <v>1756.1679534951043</v>
      </c>
    </row>
    <row r="86" spans="1:124" x14ac:dyDescent="0.15">
      <c r="A86" s="164" t="str">
        <f t="shared" si="123"/>
        <v>Bobby</v>
      </c>
      <c r="B86" s="159">
        <f t="shared" si="123"/>
        <v>0.3</v>
      </c>
      <c r="E86" s="163">
        <f>E$84*$B86</f>
        <v>0</v>
      </c>
      <c r="F86" s="55">
        <f>F$84*$B86</f>
        <v>0</v>
      </c>
      <c r="G86" s="55">
        <f t="shared" ref="G86:T86" si="126">G$84*$B86</f>
        <v>0</v>
      </c>
      <c r="H86" s="55">
        <f t="shared" si="126"/>
        <v>0</v>
      </c>
      <c r="I86" s="55">
        <f t="shared" si="126"/>
        <v>0</v>
      </c>
      <c r="J86" s="55">
        <f t="shared" si="126"/>
        <v>0</v>
      </c>
      <c r="K86" s="55">
        <f t="shared" si="126"/>
        <v>0</v>
      </c>
      <c r="L86" s="55">
        <f t="shared" si="126"/>
        <v>0</v>
      </c>
      <c r="M86" s="55">
        <f t="shared" si="126"/>
        <v>0</v>
      </c>
      <c r="N86" s="55">
        <f t="shared" si="126"/>
        <v>0</v>
      </c>
      <c r="O86" s="55">
        <f t="shared" si="126"/>
        <v>0</v>
      </c>
      <c r="P86" s="55">
        <f t="shared" si="126"/>
        <v>0</v>
      </c>
      <c r="Q86" s="55">
        <f t="shared" si="126"/>
        <v>0</v>
      </c>
      <c r="R86" s="55">
        <f t="shared" si="126"/>
        <v>0</v>
      </c>
      <c r="S86" s="55">
        <f t="shared" si="126"/>
        <v>0</v>
      </c>
      <c r="T86" s="55">
        <f t="shared" si="126"/>
        <v>0</v>
      </c>
      <c r="U86" s="55">
        <f t="shared" si="124"/>
        <v>0</v>
      </c>
      <c r="V86" s="55">
        <f t="shared" si="124"/>
        <v>0</v>
      </c>
      <c r="W86" s="55">
        <f t="shared" si="124"/>
        <v>0</v>
      </c>
      <c r="X86" s="55">
        <f t="shared" si="124"/>
        <v>0</v>
      </c>
      <c r="Y86" s="55">
        <f t="shared" si="124"/>
        <v>0</v>
      </c>
      <c r="Z86" s="55">
        <f t="shared" si="124"/>
        <v>0</v>
      </c>
      <c r="AA86" s="55">
        <f t="shared" si="124"/>
        <v>0</v>
      </c>
      <c r="AB86" s="55">
        <f t="shared" si="124"/>
        <v>0</v>
      </c>
      <c r="AC86" s="55">
        <f t="shared" si="124"/>
        <v>0</v>
      </c>
      <c r="AD86" s="55">
        <f t="shared" si="124"/>
        <v>0</v>
      </c>
      <c r="AE86" s="55">
        <f t="shared" si="124"/>
        <v>0</v>
      </c>
      <c r="AF86" s="55">
        <f t="shared" si="124"/>
        <v>0</v>
      </c>
      <c r="AG86" s="55">
        <f t="shared" si="124"/>
        <v>0</v>
      </c>
      <c r="AH86" s="55">
        <f t="shared" si="124"/>
        <v>0</v>
      </c>
      <c r="AI86" s="55">
        <f t="shared" si="124"/>
        <v>0</v>
      </c>
      <c r="AJ86" s="55">
        <f t="shared" si="124"/>
        <v>0</v>
      </c>
      <c r="AK86" s="55">
        <f t="shared" si="124"/>
        <v>0</v>
      </c>
      <c r="AL86" s="55">
        <f t="shared" si="124"/>
        <v>0</v>
      </c>
      <c r="AM86" s="55">
        <f t="shared" si="124"/>
        <v>0</v>
      </c>
      <c r="AN86" s="55">
        <f t="shared" si="124"/>
        <v>0</v>
      </c>
      <c r="AO86" s="55">
        <f t="shared" si="124"/>
        <v>0</v>
      </c>
      <c r="AP86" s="55">
        <f t="shared" si="124"/>
        <v>0</v>
      </c>
      <c r="AQ86" s="55">
        <f t="shared" si="124"/>
        <v>0</v>
      </c>
      <c r="AR86" s="55">
        <f t="shared" si="124"/>
        <v>0</v>
      </c>
      <c r="AS86" s="55">
        <f t="shared" si="124"/>
        <v>0</v>
      </c>
      <c r="AT86" s="55">
        <f t="shared" si="124"/>
        <v>0</v>
      </c>
      <c r="AU86" s="55">
        <f t="shared" si="124"/>
        <v>0</v>
      </c>
      <c r="AV86" s="55">
        <f t="shared" si="124"/>
        <v>0</v>
      </c>
      <c r="AW86" s="55">
        <f t="shared" si="124"/>
        <v>0</v>
      </c>
      <c r="AX86" s="55">
        <f t="shared" si="124"/>
        <v>0</v>
      </c>
      <c r="AY86" s="55">
        <f t="shared" si="124"/>
        <v>0</v>
      </c>
      <c r="AZ86" s="55">
        <f t="shared" si="124"/>
        <v>0</v>
      </c>
      <c r="BA86" s="55">
        <f t="shared" si="124"/>
        <v>0</v>
      </c>
      <c r="BB86" s="55">
        <f t="shared" si="124"/>
        <v>0</v>
      </c>
      <c r="BC86" s="55">
        <f t="shared" si="124"/>
        <v>0</v>
      </c>
      <c r="BD86" s="55">
        <f t="shared" si="124"/>
        <v>0</v>
      </c>
      <c r="BE86" s="55">
        <f t="shared" si="124"/>
        <v>0</v>
      </c>
      <c r="BF86" s="55">
        <f t="shared" si="124"/>
        <v>0</v>
      </c>
      <c r="BG86" s="55">
        <f t="shared" si="124"/>
        <v>0</v>
      </c>
      <c r="BH86" s="55">
        <f t="shared" si="124"/>
        <v>0</v>
      </c>
      <c r="BI86" s="55">
        <f t="shared" si="124"/>
        <v>0</v>
      </c>
      <c r="BJ86" s="55">
        <f t="shared" si="124"/>
        <v>0</v>
      </c>
      <c r="BK86" s="55">
        <f t="shared" si="124"/>
        <v>0</v>
      </c>
      <c r="BL86" s="55">
        <f t="shared" si="124"/>
        <v>0</v>
      </c>
      <c r="BM86" s="55">
        <f t="shared" si="124"/>
        <v>0</v>
      </c>
      <c r="BN86" s="55">
        <f t="shared" si="124"/>
        <v>0</v>
      </c>
      <c r="BO86" s="55">
        <f t="shared" si="124"/>
        <v>0</v>
      </c>
      <c r="BP86" s="55">
        <f t="shared" si="124"/>
        <v>0</v>
      </c>
      <c r="BQ86" s="55">
        <f t="shared" si="124"/>
        <v>0</v>
      </c>
      <c r="BR86" s="55">
        <f t="shared" si="125"/>
        <v>0</v>
      </c>
      <c r="BS86" s="55">
        <f t="shared" si="125"/>
        <v>0</v>
      </c>
      <c r="BT86" s="55">
        <f t="shared" si="125"/>
        <v>0</v>
      </c>
      <c r="BU86" s="55">
        <f t="shared" si="125"/>
        <v>0</v>
      </c>
      <c r="BV86" s="55">
        <f t="shared" si="125"/>
        <v>0</v>
      </c>
      <c r="BW86" s="55">
        <f t="shared" si="125"/>
        <v>0</v>
      </c>
      <c r="BX86" s="55">
        <f t="shared" si="125"/>
        <v>0</v>
      </c>
      <c r="BY86" s="55">
        <f t="shared" si="125"/>
        <v>0</v>
      </c>
      <c r="BZ86" s="55">
        <f t="shared" si="125"/>
        <v>0</v>
      </c>
      <c r="CA86" s="55">
        <f t="shared" si="125"/>
        <v>0</v>
      </c>
      <c r="CB86" s="55">
        <f t="shared" si="125"/>
        <v>0</v>
      </c>
      <c r="CC86" s="55">
        <f t="shared" si="125"/>
        <v>0</v>
      </c>
      <c r="CD86" s="55">
        <f t="shared" si="125"/>
        <v>0</v>
      </c>
      <c r="CE86" s="55">
        <f t="shared" si="125"/>
        <v>0</v>
      </c>
      <c r="CF86" s="55">
        <f t="shared" si="125"/>
        <v>0</v>
      </c>
      <c r="CG86" s="55">
        <f t="shared" si="125"/>
        <v>0</v>
      </c>
      <c r="CH86" s="55">
        <f t="shared" si="125"/>
        <v>0</v>
      </c>
      <c r="CI86" s="55">
        <f t="shared" si="125"/>
        <v>0</v>
      </c>
      <c r="CJ86" s="55">
        <f t="shared" si="125"/>
        <v>5268.5038604853135</v>
      </c>
    </row>
    <row r="87" spans="1:124" x14ac:dyDescent="0.15">
      <c r="A87" s="164" t="str">
        <f t="shared" si="123"/>
        <v>Carl</v>
      </c>
      <c r="B87" s="159">
        <f t="shared" si="123"/>
        <v>0.3</v>
      </c>
      <c r="E87" s="163">
        <f>E$84*$B87</f>
        <v>0</v>
      </c>
      <c r="F87" s="55">
        <f t="shared" ref="F87:BQ89" si="127">F$84*$B87</f>
        <v>0</v>
      </c>
      <c r="G87" s="55">
        <f t="shared" si="127"/>
        <v>0</v>
      </c>
      <c r="H87" s="55">
        <f t="shared" si="127"/>
        <v>0</v>
      </c>
      <c r="I87" s="55">
        <f t="shared" si="127"/>
        <v>0</v>
      </c>
      <c r="J87" s="55">
        <f t="shared" si="127"/>
        <v>0</v>
      </c>
      <c r="K87" s="55">
        <f t="shared" si="127"/>
        <v>0</v>
      </c>
      <c r="L87" s="55">
        <f t="shared" si="127"/>
        <v>0</v>
      </c>
      <c r="M87" s="55">
        <f t="shared" si="127"/>
        <v>0</v>
      </c>
      <c r="N87" s="55">
        <f t="shared" si="127"/>
        <v>0</v>
      </c>
      <c r="O87" s="55">
        <f t="shared" si="127"/>
        <v>0</v>
      </c>
      <c r="P87" s="55">
        <f t="shared" si="127"/>
        <v>0</v>
      </c>
      <c r="Q87" s="55">
        <f t="shared" si="127"/>
        <v>0</v>
      </c>
      <c r="R87" s="55">
        <f t="shared" si="127"/>
        <v>0</v>
      </c>
      <c r="S87" s="55">
        <f t="shared" si="127"/>
        <v>0</v>
      </c>
      <c r="T87" s="55">
        <f t="shared" si="127"/>
        <v>0</v>
      </c>
      <c r="U87" s="55">
        <f t="shared" si="127"/>
        <v>0</v>
      </c>
      <c r="V87" s="55">
        <f t="shared" si="127"/>
        <v>0</v>
      </c>
      <c r="W87" s="55">
        <f t="shared" si="127"/>
        <v>0</v>
      </c>
      <c r="X87" s="55">
        <f t="shared" si="127"/>
        <v>0</v>
      </c>
      <c r="Y87" s="55">
        <f t="shared" si="127"/>
        <v>0</v>
      </c>
      <c r="Z87" s="55">
        <f t="shared" si="127"/>
        <v>0</v>
      </c>
      <c r="AA87" s="55">
        <f t="shared" si="127"/>
        <v>0</v>
      </c>
      <c r="AB87" s="55">
        <f t="shared" si="127"/>
        <v>0</v>
      </c>
      <c r="AC87" s="55">
        <f t="shared" si="127"/>
        <v>0</v>
      </c>
      <c r="AD87" s="55">
        <f t="shared" si="127"/>
        <v>0</v>
      </c>
      <c r="AE87" s="55">
        <f t="shared" si="127"/>
        <v>0</v>
      </c>
      <c r="AF87" s="55">
        <f t="shared" si="127"/>
        <v>0</v>
      </c>
      <c r="AG87" s="55">
        <f t="shared" si="127"/>
        <v>0</v>
      </c>
      <c r="AH87" s="55">
        <f t="shared" si="127"/>
        <v>0</v>
      </c>
      <c r="AI87" s="55">
        <f t="shared" si="127"/>
        <v>0</v>
      </c>
      <c r="AJ87" s="55">
        <f t="shared" si="127"/>
        <v>0</v>
      </c>
      <c r="AK87" s="55">
        <f t="shared" si="127"/>
        <v>0</v>
      </c>
      <c r="AL87" s="55">
        <f t="shared" si="127"/>
        <v>0</v>
      </c>
      <c r="AM87" s="55">
        <f t="shared" si="127"/>
        <v>0</v>
      </c>
      <c r="AN87" s="55">
        <f t="shared" si="127"/>
        <v>0</v>
      </c>
      <c r="AO87" s="55">
        <f t="shared" si="127"/>
        <v>0</v>
      </c>
      <c r="AP87" s="55">
        <f t="shared" si="127"/>
        <v>0</v>
      </c>
      <c r="AQ87" s="55">
        <f t="shared" si="127"/>
        <v>0</v>
      </c>
      <c r="AR87" s="55">
        <f t="shared" si="127"/>
        <v>0</v>
      </c>
      <c r="AS87" s="55">
        <f t="shared" si="127"/>
        <v>0</v>
      </c>
      <c r="AT87" s="55">
        <f t="shared" si="127"/>
        <v>0</v>
      </c>
      <c r="AU87" s="55">
        <f t="shared" si="127"/>
        <v>0</v>
      </c>
      <c r="AV87" s="55">
        <f t="shared" si="127"/>
        <v>0</v>
      </c>
      <c r="AW87" s="55">
        <f t="shared" si="127"/>
        <v>0</v>
      </c>
      <c r="AX87" s="55">
        <f t="shared" si="127"/>
        <v>0</v>
      </c>
      <c r="AY87" s="55">
        <f t="shared" si="127"/>
        <v>0</v>
      </c>
      <c r="AZ87" s="55">
        <f t="shared" si="127"/>
        <v>0</v>
      </c>
      <c r="BA87" s="55">
        <f t="shared" si="127"/>
        <v>0</v>
      </c>
      <c r="BB87" s="55">
        <f t="shared" si="127"/>
        <v>0</v>
      </c>
      <c r="BC87" s="55">
        <f t="shared" si="127"/>
        <v>0</v>
      </c>
      <c r="BD87" s="55">
        <f t="shared" si="127"/>
        <v>0</v>
      </c>
      <c r="BE87" s="55">
        <f t="shared" si="127"/>
        <v>0</v>
      </c>
      <c r="BF87" s="55">
        <f t="shared" si="127"/>
        <v>0</v>
      </c>
      <c r="BG87" s="55">
        <f t="shared" si="127"/>
        <v>0</v>
      </c>
      <c r="BH87" s="55">
        <f t="shared" si="127"/>
        <v>0</v>
      </c>
      <c r="BI87" s="55">
        <f t="shared" si="127"/>
        <v>0</v>
      </c>
      <c r="BJ87" s="55">
        <f t="shared" si="127"/>
        <v>0</v>
      </c>
      <c r="BK87" s="55">
        <f t="shared" si="127"/>
        <v>0</v>
      </c>
      <c r="BL87" s="55">
        <f t="shared" si="127"/>
        <v>0</v>
      </c>
      <c r="BM87" s="55">
        <f t="shared" si="127"/>
        <v>0</v>
      </c>
      <c r="BN87" s="55">
        <f t="shared" si="127"/>
        <v>0</v>
      </c>
      <c r="BO87" s="55">
        <f t="shared" si="127"/>
        <v>0</v>
      </c>
      <c r="BP87" s="55">
        <f t="shared" si="127"/>
        <v>0</v>
      </c>
      <c r="BQ87" s="55">
        <f t="shared" si="127"/>
        <v>0</v>
      </c>
      <c r="BR87" s="55">
        <f t="shared" si="125"/>
        <v>0</v>
      </c>
      <c r="BS87" s="55">
        <f t="shared" si="125"/>
        <v>0</v>
      </c>
      <c r="BT87" s="55">
        <f t="shared" si="125"/>
        <v>0</v>
      </c>
      <c r="BU87" s="55">
        <f t="shared" si="125"/>
        <v>0</v>
      </c>
      <c r="BV87" s="55">
        <f t="shared" si="125"/>
        <v>0</v>
      </c>
      <c r="BW87" s="55">
        <f t="shared" si="125"/>
        <v>0</v>
      </c>
      <c r="BX87" s="55">
        <f t="shared" si="125"/>
        <v>0</v>
      </c>
      <c r="BY87" s="55">
        <f t="shared" si="125"/>
        <v>0</v>
      </c>
      <c r="BZ87" s="55">
        <f t="shared" si="125"/>
        <v>0</v>
      </c>
      <c r="CA87" s="55">
        <f t="shared" si="125"/>
        <v>0</v>
      </c>
      <c r="CB87" s="55">
        <f t="shared" si="125"/>
        <v>0</v>
      </c>
      <c r="CC87" s="55">
        <f t="shared" si="125"/>
        <v>0</v>
      </c>
      <c r="CD87" s="55">
        <f t="shared" si="125"/>
        <v>0</v>
      </c>
      <c r="CE87" s="55">
        <f t="shared" si="125"/>
        <v>0</v>
      </c>
      <c r="CF87" s="55">
        <f t="shared" si="125"/>
        <v>0</v>
      </c>
      <c r="CG87" s="55">
        <f t="shared" si="125"/>
        <v>0</v>
      </c>
      <c r="CH87" s="55">
        <f t="shared" si="125"/>
        <v>0</v>
      </c>
      <c r="CI87" s="55">
        <f t="shared" si="125"/>
        <v>0</v>
      </c>
      <c r="CJ87" s="55">
        <f t="shared" si="125"/>
        <v>5268.5038604853135</v>
      </c>
    </row>
    <row r="88" spans="1:124" x14ac:dyDescent="0.15">
      <c r="A88" s="164" t="str">
        <f t="shared" si="123"/>
        <v>Derek</v>
      </c>
      <c r="B88" s="159">
        <f t="shared" si="123"/>
        <v>0.15</v>
      </c>
      <c r="E88" s="163">
        <f>E$84*$B88</f>
        <v>0</v>
      </c>
      <c r="F88" s="55">
        <f t="shared" si="127"/>
        <v>0</v>
      </c>
      <c r="G88" s="55">
        <f t="shared" si="127"/>
        <v>0</v>
      </c>
      <c r="H88" s="55">
        <f t="shared" si="127"/>
        <v>0</v>
      </c>
      <c r="I88" s="55">
        <f t="shared" si="127"/>
        <v>0</v>
      </c>
      <c r="J88" s="55">
        <f t="shared" si="127"/>
        <v>0</v>
      </c>
      <c r="K88" s="55">
        <f t="shared" si="127"/>
        <v>0</v>
      </c>
      <c r="L88" s="55">
        <f t="shared" si="127"/>
        <v>0</v>
      </c>
      <c r="M88" s="55">
        <f t="shared" si="127"/>
        <v>0</v>
      </c>
      <c r="N88" s="55">
        <f t="shared" si="127"/>
        <v>0</v>
      </c>
      <c r="O88" s="55">
        <f t="shared" si="127"/>
        <v>0</v>
      </c>
      <c r="P88" s="55">
        <f t="shared" si="127"/>
        <v>0</v>
      </c>
      <c r="Q88" s="55">
        <f t="shared" si="127"/>
        <v>0</v>
      </c>
      <c r="R88" s="55">
        <f t="shared" si="127"/>
        <v>0</v>
      </c>
      <c r="S88" s="55">
        <f t="shared" si="127"/>
        <v>0</v>
      </c>
      <c r="T88" s="55">
        <f t="shared" si="127"/>
        <v>0</v>
      </c>
      <c r="U88" s="55">
        <f t="shared" si="127"/>
        <v>0</v>
      </c>
      <c r="V88" s="55">
        <f t="shared" si="127"/>
        <v>0</v>
      </c>
      <c r="W88" s="55">
        <f t="shared" si="127"/>
        <v>0</v>
      </c>
      <c r="X88" s="55">
        <f t="shared" si="127"/>
        <v>0</v>
      </c>
      <c r="Y88" s="55">
        <f t="shared" si="127"/>
        <v>0</v>
      </c>
      <c r="Z88" s="55">
        <f t="shared" si="127"/>
        <v>0</v>
      </c>
      <c r="AA88" s="55">
        <f t="shared" si="127"/>
        <v>0</v>
      </c>
      <c r="AB88" s="55">
        <f t="shared" si="127"/>
        <v>0</v>
      </c>
      <c r="AC88" s="55">
        <f t="shared" si="127"/>
        <v>0</v>
      </c>
      <c r="AD88" s="55">
        <f t="shared" si="127"/>
        <v>0</v>
      </c>
      <c r="AE88" s="55">
        <f t="shared" si="127"/>
        <v>0</v>
      </c>
      <c r="AF88" s="55">
        <f t="shared" si="127"/>
        <v>0</v>
      </c>
      <c r="AG88" s="55">
        <f t="shared" si="127"/>
        <v>0</v>
      </c>
      <c r="AH88" s="55">
        <f t="shared" si="127"/>
        <v>0</v>
      </c>
      <c r="AI88" s="55">
        <f t="shared" si="127"/>
        <v>0</v>
      </c>
      <c r="AJ88" s="55">
        <f t="shared" si="127"/>
        <v>0</v>
      </c>
      <c r="AK88" s="55">
        <f t="shared" si="127"/>
        <v>0</v>
      </c>
      <c r="AL88" s="55">
        <f t="shared" si="127"/>
        <v>0</v>
      </c>
      <c r="AM88" s="55">
        <f t="shared" si="127"/>
        <v>0</v>
      </c>
      <c r="AN88" s="55">
        <f t="shared" si="127"/>
        <v>0</v>
      </c>
      <c r="AO88" s="55">
        <f t="shared" si="127"/>
        <v>0</v>
      </c>
      <c r="AP88" s="55">
        <f t="shared" si="127"/>
        <v>0</v>
      </c>
      <c r="AQ88" s="55">
        <f t="shared" si="127"/>
        <v>0</v>
      </c>
      <c r="AR88" s="55">
        <f t="shared" si="127"/>
        <v>0</v>
      </c>
      <c r="AS88" s="55">
        <f t="shared" si="127"/>
        <v>0</v>
      </c>
      <c r="AT88" s="55">
        <f t="shared" si="127"/>
        <v>0</v>
      </c>
      <c r="AU88" s="55">
        <f t="shared" si="127"/>
        <v>0</v>
      </c>
      <c r="AV88" s="55">
        <f t="shared" si="127"/>
        <v>0</v>
      </c>
      <c r="AW88" s="55">
        <f t="shared" si="127"/>
        <v>0</v>
      </c>
      <c r="AX88" s="55">
        <f t="shared" si="127"/>
        <v>0</v>
      </c>
      <c r="AY88" s="55">
        <f t="shared" si="127"/>
        <v>0</v>
      </c>
      <c r="AZ88" s="55">
        <f t="shared" si="127"/>
        <v>0</v>
      </c>
      <c r="BA88" s="55">
        <f t="shared" si="127"/>
        <v>0</v>
      </c>
      <c r="BB88" s="55">
        <f t="shared" si="127"/>
        <v>0</v>
      </c>
      <c r="BC88" s="55">
        <f t="shared" si="127"/>
        <v>0</v>
      </c>
      <c r="BD88" s="55">
        <f t="shared" si="127"/>
        <v>0</v>
      </c>
      <c r="BE88" s="55">
        <f t="shared" si="127"/>
        <v>0</v>
      </c>
      <c r="BF88" s="55">
        <f t="shared" si="127"/>
        <v>0</v>
      </c>
      <c r="BG88" s="55">
        <f t="shared" si="127"/>
        <v>0</v>
      </c>
      <c r="BH88" s="55">
        <f t="shared" si="127"/>
        <v>0</v>
      </c>
      <c r="BI88" s="55">
        <f t="shared" si="127"/>
        <v>0</v>
      </c>
      <c r="BJ88" s="55">
        <f t="shared" si="127"/>
        <v>0</v>
      </c>
      <c r="BK88" s="55">
        <f t="shared" si="127"/>
        <v>0</v>
      </c>
      <c r="BL88" s="55">
        <f t="shared" si="127"/>
        <v>0</v>
      </c>
      <c r="BM88" s="55">
        <f t="shared" si="127"/>
        <v>0</v>
      </c>
      <c r="BN88" s="55">
        <f t="shared" si="127"/>
        <v>0</v>
      </c>
      <c r="BO88" s="55">
        <f t="shared" si="127"/>
        <v>0</v>
      </c>
      <c r="BP88" s="55">
        <f t="shared" si="127"/>
        <v>0</v>
      </c>
      <c r="BQ88" s="55">
        <f t="shared" si="127"/>
        <v>0</v>
      </c>
      <c r="BR88" s="55">
        <f t="shared" si="125"/>
        <v>0</v>
      </c>
      <c r="BS88" s="55">
        <f t="shared" si="125"/>
        <v>0</v>
      </c>
      <c r="BT88" s="55">
        <f t="shared" si="125"/>
        <v>0</v>
      </c>
      <c r="BU88" s="55">
        <f t="shared" si="125"/>
        <v>0</v>
      </c>
      <c r="BV88" s="55">
        <f t="shared" si="125"/>
        <v>0</v>
      </c>
      <c r="BW88" s="55">
        <f t="shared" si="125"/>
        <v>0</v>
      </c>
      <c r="BX88" s="55">
        <f t="shared" si="125"/>
        <v>0</v>
      </c>
      <c r="BY88" s="55">
        <f t="shared" si="125"/>
        <v>0</v>
      </c>
      <c r="BZ88" s="55">
        <f t="shared" si="125"/>
        <v>0</v>
      </c>
      <c r="CA88" s="55">
        <f t="shared" si="125"/>
        <v>0</v>
      </c>
      <c r="CB88" s="55">
        <f t="shared" si="125"/>
        <v>0</v>
      </c>
      <c r="CC88" s="55">
        <f t="shared" si="125"/>
        <v>0</v>
      </c>
      <c r="CD88" s="55">
        <f t="shared" si="125"/>
        <v>0</v>
      </c>
      <c r="CE88" s="55">
        <f t="shared" si="125"/>
        <v>0</v>
      </c>
      <c r="CF88" s="55">
        <f t="shared" si="125"/>
        <v>0</v>
      </c>
      <c r="CG88" s="55">
        <f t="shared" si="125"/>
        <v>0</v>
      </c>
      <c r="CH88" s="55">
        <f t="shared" si="125"/>
        <v>0</v>
      </c>
      <c r="CI88" s="55">
        <f t="shared" si="125"/>
        <v>0</v>
      </c>
      <c r="CJ88" s="55">
        <f t="shared" si="125"/>
        <v>2634.2519302426567</v>
      </c>
    </row>
    <row r="89" spans="1:124" x14ac:dyDescent="0.15">
      <c r="A89" s="164" t="str">
        <f t="shared" si="123"/>
        <v>Elizabeth</v>
      </c>
      <c r="B89" s="159">
        <f t="shared" si="123"/>
        <v>0.15</v>
      </c>
      <c r="E89" s="163">
        <f>E$84*$B89</f>
        <v>0</v>
      </c>
      <c r="F89" s="55">
        <f t="shared" si="127"/>
        <v>0</v>
      </c>
      <c r="G89" s="55">
        <f t="shared" si="127"/>
        <v>0</v>
      </c>
      <c r="H89" s="55">
        <f t="shared" si="127"/>
        <v>0</v>
      </c>
      <c r="I89" s="55">
        <f t="shared" si="127"/>
        <v>0</v>
      </c>
      <c r="J89" s="55">
        <f t="shared" si="127"/>
        <v>0</v>
      </c>
      <c r="K89" s="55">
        <f t="shared" si="127"/>
        <v>0</v>
      </c>
      <c r="L89" s="55">
        <f t="shared" si="127"/>
        <v>0</v>
      </c>
      <c r="M89" s="55">
        <f t="shared" si="127"/>
        <v>0</v>
      </c>
      <c r="N89" s="55">
        <f t="shared" si="127"/>
        <v>0</v>
      </c>
      <c r="O89" s="55">
        <f t="shared" si="127"/>
        <v>0</v>
      </c>
      <c r="P89" s="55">
        <f t="shared" si="127"/>
        <v>0</v>
      </c>
      <c r="Q89" s="55">
        <f t="shared" si="127"/>
        <v>0</v>
      </c>
      <c r="R89" s="55">
        <f t="shared" si="127"/>
        <v>0</v>
      </c>
      <c r="S89" s="55">
        <f t="shared" si="127"/>
        <v>0</v>
      </c>
      <c r="T89" s="55">
        <f t="shared" si="127"/>
        <v>0</v>
      </c>
      <c r="U89" s="55">
        <f t="shared" si="127"/>
        <v>0</v>
      </c>
      <c r="V89" s="55">
        <f t="shared" si="127"/>
        <v>0</v>
      </c>
      <c r="W89" s="55">
        <f t="shared" si="127"/>
        <v>0</v>
      </c>
      <c r="X89" s="55">
        <f t="shared" si="127"/>
        <v>0</v>
      </c>
      <c r="Y89" s="55">
        <f t="shared" si="127"/>
        <v>0</v>
      </c>
      <c r="Z89" s="55">
        <f t="shared" si="127"/>
        <v>0</v>
      </c>
      <c r="AA89" s="55">
        <f t="shared" si="127"/>
        <v>0</v>
      </c>
      <c r="AB89" s="55">
        <f t="shared" si="127"/>
        <v>0</v>
      </c>
      <c r="AC89" s="55">
        <f t="shared" si="127"/>
        <v>0</v>
      </c>
      <c r="AD89" s="55">
        <f t="shared" si="127"/>
        <v>0</v>
      </c>
      <c r="AE89" s="55">
        <f t="shared" si="127"/>
        <v>0</v>
      </c>
      <c r="AF89" s="55">
        <f t="shared" si="127"/>
        <v>0</v>
      </c>
      <c r="AG89" s="55">
        <f t="shared" si="127"/>
        <v>0</v>
      </c>
      <c r="AH89" s="55">
        <f t="shared" si="127"/>
        <v>0</v>
      </c>
      <c r="AI89" s="55">
        <f t="shared" si="127"/>
        <v>0</v>
      </c>
      <c r="AJ89" s="55">
        <f t="shared" si="127"/>
        <v>0</v>
      </c>
      <c r="AK89" s="55">
        <f t="shared" si="127"/>
        <v>0</v>
      </c>
      <c r="AL89" s="55">
        <f t="shared" si="127"/>
        <v>0</v>
      </c>
      <c r="AM89" s="55">
        <f t="shared" si="127"/>
        <v>0</v>
      </c>
      <c r="AN89" s="55">
        <f t="shared" si="127"/>
        <v>0</v>
      </c>
      <c r="AO89" s="55">
        <f t="shared" si="127"/>
        <v>0</v>
      </c>
      <c r="AP89" s="55">
        <f t="shared" si="127"/>
        <v>0</v>
      </c>
      <c r="AQ89" s="55">
        <f t="shared" si="127"/>
        <v>0</v>
      </c>
      <c r="AR89" s="55">
        <f t="shared" si="127"/>
        <v>0</v>
      </c>
      <c r="AS89" s="55">
        <f t="shared" si="127"/>
        <v>0</v>
      </c>
      <c r="AT89" s="55">
        <f t="shared" si="127"/>
        <v>0</v>
      </c>
      <c r="AU89" s="55">
        <f t="shared" si="127"/>
        <v>0</v>
      </c>
      <c r="AV89" s="55">
        <f t="shared" si="127"/>
        <v>0</v>
      </c>
      <c r="AW89" s="55">
        <f t="shared" si="127"/>
        <v>0</v>
      </c>
      <c r="AX89" s="55">
        <f t="shared" si="127"/>
        <v>0</v>
      </c>
      <c r="AY89" s="55">
        <f t="shared" si="127"/>
        <v>0</v>
      </c>
      <c r="AZ89" s="55">
        <f t="shared" si="127"/>
        <v>0</v>
      </c>
      <c r="BA89" s="55">
        <f t="shared" si="127"/>
        <v>0</v>
      </c>
      <c r="BB89" s="55">
        <f t="shared" si="127"/>
        <v>0</v>
      </c>
      <c r="BC89" s="55">
        <f t="shared" si="127"/>
        <v>0</v>
      </c>
      <c r="BD89" s="55">
        <f t="shared" si="127"/>
        <v>0</v>
      </c>
      <c r="BE89" s="55">
        <f t="shared" si="127"/>
        <v>0</v>
      </c>
      <c r="BF89" s="55">
        <f t="shared" si="127"/>
        <v>0</v>
      </c>
      <c r="BG89" s="55">
        <f t="shared" si="127"/>
        <v>0</v>
      </c>
      <c r="BH89" s="55">
        <f t="shared" si="127"/>
        <v>0</v>
      </c>
      <c r="BI89" s="55">
        <f t="shared" si="127"/>
        <v>0</v>
      </c>
      <c r="BJ89" s="55">
        <f t="shared" si="127"/>
        <v>0</v>
      </c>
      <c r="BK89" s="55">
        <f t="shared" si="127"/>
        <v>0</v>
      </c>
      <c r="BL89" s="55">
        <f t="shared" si="127"/>
        <v>0</v>
      </c>
      <c r="BM89" s="55">
        <f t="shared" si="127"/>
        <v>0</v>
      </c>
      <c r="BN89" s="55">
        <f t="shared" si="127"/>
        <v>0</v>
      </c>
      <c r="BO89" s="55">
        <f t="shared" si="127"/>
        <v>0</v>
      </c>
      <c r="BP89" s="55">
        <f t="shared" si="127"/>
        <v>0</v>
      </c>
      <c r="BQ89" s="55">
        <f t="shared" si="127"/>
        <v>0</v>
      </c>
      <c r="BR89" s="55">
        <f t="shared" si="125"/>
        <v>0</v>
      </c>
      <c r="BS89" s="55">
        <f t="shared" si="125"/>
        <v>0</v>
      </c>
      <c r="BT89" s="55">
        <f t="shared" si="125"/>
        <v>0</v>
      </c>
      <c r="BU89" s="55">
        <f t="shared" si="125"/>
        <v>0</v>
      </c>
      <c r="BV89" s="55">
        <f t="shared" si="125"/>
        <v>0</v>
      </c>
      <c r="BW89" s="55">
        <f t="shared" si="125"/>
        <v>0</v>
      </c>
      <c r="BX89" s="55">
        <f t="shared" si="125"/>
        <v>0</v>
      </c>
      <c r="BY89" s="55">
        <f t="shared" si="125"/>
        <v>0</v>
      </c>
      <c r="BZ89" s="55">
        <f t="shared" si="125"/>
        <v>0</v>
      </c>
      <c r="CA89" s="55">
        <f t="shared" si="125"/>
        <v>0</v>
      </c>
      <c r="CB89" s="55">
        <f t="shared" si="125"/>
        <v>0</v>
      </c>
      <c r="CC89" s="55">
        <f t="shared" si="125"/>
        <v>0</v>
      </c>
      <c r="CD89" s="55">
        <f t="shared" si="125"/>
        <v>0</v>
      </c>
      <c r="CE89" s="55">
        <f t="shared" si="125"/>
        <v>0</v>
      </c>
      <c r="CF89" s="55">
        <f t="shared" si="125"/>
        <v>0</v>
      </c>
      <c r="CG89" s="55">
        <f t="shared" si="125"/>
        <v>0</v>
      </c>
      <c r="CH89" s="55">
        <f t="shared" si="125"/>
        <v>0</v>
      </c>
      <c r="CI89" s="55">
        <f t="shared" si="125"/>
        <v>0</v>
      </c>
      <c r="CJ89" s="55">
        <f t="shared" si="125"/>
        <v>2634.2519302426567</v>
      </c>
    </row>
    <row r="90" spans="1:124" x14ac:dyDescent="0.15">
      <c r="A90" s="47" t="s">
        <v>144</v>
      </c>
      <c r="C90" s="159">
        <f>IF($A$1=2,0,'Investor Assumptions'!C39)</f>
        <v>0.4</v>
      </c>
      <c r="D90" s="159"/>
      <c r="E90" s="274">
        <f t="shared" ref="E90:BP90" si="128">$C90*E$82</f>
        <v>0</v>
      </c>
      <c r="F90" s="158">
        <f t="shared" si="128"/>
        <v>0</v>
      </c>
      <c r="G90" s="158">
        <f t="shared" si="128"/>
        <v>0</v>
      </c>
      <c r="H90" s="158">
        <f t="shared" si="128"/>
        <v>0</v>
      </c>
      <c r="I90" s="158">
        <f t="shared" si="128"/>
        <v>0</v>
      </c>
      <c r="J90" s="158">
        <f t="shared" si="128"/>
        <v>0</v>
      </c>
      <c r="K90" s="158">
        <f t="shared" si="128"/>
        <v>0</v>
      </c>
      <c r="L90" s="158">
        <f t="shared" si="128"/>
        <v>0</v>
      </c>
      <c r="M90" s="158">
        <f t="shared" si="128"/>
        <v>0</v>
      </c>
      <c r="N90" s="158">
        <f t="shared" si="128"/>
        <v>0</v>
      </c>
      <c r="O90" s="158">
        <f t="shared" si="128"/>
        <v>0</v>
      </c>
      <c r="P90" s="158">
        <f t="shared" si="128"/>
        <v>0</v>
      </c>
      <c r="Q90" s="158">
        <f t="shared" si="128"/>
        <v>0</v>
      </c>
      <c r="R90" s="158">
        <f t="shared" si="128"/>
        <v>0</v>
      </c>
      <c r="S90" s="158">
        <f t="shared" si="128"/>
        <v>0</v>
      </c>
      <c r="T90" s="158">
        <f t="shared" si="128"/>
        <v>0</v>
      </c>
      <c r="U90" s="158">
        <f t="shared" si="128"/>
        <v>0</v>
      </c>
      <c r="V90" s="158">
        <f t="shared" si="128"/>
        <v>0</v>
      </c>
      <c r="W90" s="158">
        <f t="shared" si="128"/>
        <v>0</v>
      </c>
      <c r="X90" s="158">
        <f t="shared" si="128"/>
        <v>0</v>
      </c>
      <c r="Y90" s="158">
        <f t="shared" si="128"/>
        <v>0</v>
      </c>
      <c r="Z90" s="158">
        <f t="shared" si="128"/>
        <v>0</v>
      </c>
      <c r="AA90" s="158">
        <f t="shared" si="128"/>
        <v>0</v>
      </c>
      <c r="AB90" s="158">
        <f t="shared" si="128"/>
        <v>0</v>
      </c>
      <c r="AC90" s="158">
        <f t="shared" si="128"/>
        <v>0</v>
      </c>
      <c r="AD90" s="158">
        <f t="shared" si="128"/>
        <v>0</v>
      </c>
      <c r="AE90" s="158">
        <f t="shared" si="128"/>
        <v>0</v>
      </c>
      <c r="AF90" s="158">
        <f t="shared" si="128"/>
        <v>0</v>
      </c>
      <c r="AG90" s="158">
        <f t="shared" si="128"/>
        <v>0</v>
      </c>
      <c r="AH90" s="158">
        <f t="shared" si="128"/>
        <v>0</v>
      </c>
      <c r="AI90" s="158">
        <f t="shared" si="128"/>
        <v>0</v>
      </c>
      <c r="AJ90" s="158">
        <f t="shared" si="128"/>
        <v>0</v>
      </c>
      <c r="AK90" s="158">
        <f t="shared" si="128"/>
        <v>0</v>
      </c>
      <c r="AL90" s="158">
        <f t="shared" si="128"/>
        <v>0</v>
      </c>
      <c r="AM90" s="158">
        <f t="shared" si="128"/>
        <v>0</v>
      </c>
      <c r="AN90" s="158">
        <f t="shared" si="128"/>
        <v>0</v>
      </c>
      <c r="AO90" s="158">
        <f t="shared" si="128"/>
        <v>0</v>
      </c>
      <c r="AP90" s="158">
        <f t="shared" si="128"/>
        <v>0</v>
      </c>
      <c r="AQ90" s="158">
        <f t="shared" si="128"/>
        <v>0</v>
      </c>
      <c r="AR90" s="158">
        <f t="shared" si="128"/>
        <v>0</v>
      </c>
      <c r="AS90" s="158">
        <f t="shared" si="128"/>
        <v>0</v>
      </c>
      <c r="AT90" s="158">
        <f t="shared" si="128"/>
        <v>0</v>
      </c>
      <c r="AU90" s="158">
        <f t="shared" si="128"/>
        <v>0</v>
      </c>
      <c r="AV90" s="158">
        <f t="shared" si="128"/>
        <v>0</v>
      </c>
      <c r="AW90" s="158">
        <f t="shared" si="128"/>
        <v>0</v>
      </c>
      <c r="AX90" s="158">
        <f t="shared" si="128"/>
        <v>0</v>
      </c>
      <c r="AY90" s="158">
        <f t="shared" si="128"/>
        <v>0</v>
      </c>
      <c r="AZ90" s="158">
        <f t="shared" si="128"/>
        <v>0</v>
      </c>
      <c r="BA90" s="158">
        <f t="shared" si="128"/>
        <v>0</v>
      </c>
      <c r="BB90" s="158">
        <f t="shared" si="128"/>
        <v>0</v>
      </c>
      <c r="BC90" s="158">
        <f t="shared" si="128"/>
        <v>0</v>
      </c>
      <c r="BD90" s="158">
        <f t="shared" si="128"/>
        <v>0</v>
      </c>
      <c r="BE90" s="158">
        <f t="shared" si="128"/>
        <v>0</v>
      </c>
      <c r="BF90" s="158">
        <f t="shared" si="128"/>
        <v>0</v>
      </c>
      <c r="BG90" s="158">
        <f t="shared" si="128"/>
        <v>0</v>
      </c>
      <c r="BH90" s="158">
        <f t="shared" si="128"/>
        <v>0</v>
      </c>
      <c r="BI90" s="158">
        <f t="shared" si="128"/>
        <v>0</v>
      </c>
      <c r="BJ90" s="158">
        <f t="shared" si="128"/>
        <v>0</v>
      </c>
      <c r="BK90" s="158">
        <f t="shared" si="128"/>
        <v>0</v>
      </c>
      <c r="BL90" s="158">
        <f t="shared" si="128"/>
        <v>0</v>
      </c>
      <c r="BM90" s="158">
        <f t="shared" si="128"/>
        <v>0</v>
      </c>
      <c r="BN90" s="158">
        <f t="shared" si="128"/>
        <v>0</v>
      </c>
      <c r="BO90" s="158">
        <f t="shared" si="128"/>
        <v>0</v>
      </c>
      <c r="BP90" s="158">
        <f t="shared" si="128"/>
        <v>0</v>
      </c>
      <c r="BQ90" s="158">
        <f t="shared" ref="BQ90:CI90" si="129">$C90*BQ$82</f>
        <v>0</v>
      </c>
      <c r="BR90" s="158">
        <f t="shared" si="129"/>
        <v>0</v>
      </c>
      <c r="BS90" s="158">
        <f t="shared" si="129"/>
        <v>0</v>
      </c>
      <c r="BT90" s="158">
        <f t="shared" si="129"/>
        <v>0</v>
      </c>
      <c r="BU90" s="158">
        <f t="shared" si="129"/>
        <v>0</v>
      </c>
      <c r="BV90" s="158">
        <f t="shared" si="129"/>
        <v>0</v>
      </c>
      <c r="BW90" s="158">
        <f t="shared" si="129"/>
        <v>0</v>
      </c>
      <c r="BX90" s="158">
        <f t="shared" si="129"/>
        <v>0</v>
      </c>
      <c r="BY90" s="158">
        <f t="shared" si="129"/>
        <v>0</v>
      </c>
      <c r="BZ90" s="158">
        <f t="shared" si="129"/>
        <v>0</v>
      </c>
      <c r="CA90" s="158">
        <f t="shared" si="129"/>
        <v>0</v>
      </c>
      <c r="CB90" s="158">
        <f t="shared" si="129"/>
        <v>0</v>
      </c>
      <c r="CC90" s="158">
        <f t="shared" si="129"/>
        <v>0</v>
      </c>
      <c r="CD90" s="158">
        <f t="shared" si="129"/>
        <v>0</v>
      </c>
      <c r="CE90" s="158">
        <f t="shared" si="129"/>
        <v>0</v>
      </c>
      <c r="CF90" s="158">
        <f t="shared" si="129"/>
        <v>0</v>
      </c>
      <c r="CG90" s="158">
        <f t="shared" si="129"/>
        <v>0</v>
      </c>
      <c r="CH90" s="158">
        <f t="shared" si="129"/>
        <v>0</v>
      </c>
      <c r="CI90" s="158">
        <f t="shared" si="129"/>
        <v>0</v>
      </c>
      <c r="CJ90" s="158">
        <f>$C90*CJ$82</f>
        <v>11707.786356634033</v>
      </c>
    </row>
    <row r="91" spans="1:124" x14ac:dyDescent="0.15">
      <c r="E91" s="153"/>
    </row>
    <row r="92" spans="1:124" x14ac:dyDescent="0.15">
      <c r="C92" s="160"/>
      <c r="D92" s="160"/>
      <c r="E92" s="163"/>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row>
    <row r="93" spans="1:124" x14ac:dyDescent="0.15">
      <c r="A93" s="47" t="s">
        <v>145</v>
      </c>
      <c r="E93" s="165">
        <f>SUM(E94:E98)</f>
        <v>0</v>
      </c>
      <c r="F93" s="166">
        <f t="shared" ref="F93:BQ93" si="130">SUM(F94:F98)</f>
        <v>0</v>
      </c>
      <c r="G93" s="166">
        <f t="shared" si="130"/>
        <v>0</v>
      </c>
      <c r="H93" s="166">
        <f t="shared" si="130"/>
        <v>0</v>
      </c>
      <c r="I93" s="166">
        <f t="shared" si="130"/>
        <v>873.94556663455069</v>
      </c>
      <c r="J93" s="166">
        <f t="shared" si="130"/>
        <v>873.94556663455069</v>
      </c>
      <c r="K93" s="166">
        <f t="shared" si="130"/>
        <v>873.94556663455046</v>
      </c>
      <c r="L93" s="166">
        <f t="shared" si="130"/>
        <v>873.94556663455069</v>
      </c>
      <c r="M93" s="166">
        <f t="shared" si="130"/>
        <v>873.94556663455069</v>
      </c>
      <c r="N93" s="166">
        <f t="shared" si="130"/>
        <v>873.94556663455069</v>
      </c>
      <c r="O93" s="166">
        <f t="shared" si="130"/>
        <v>873.94556663455069</v>
      </c>
      <c r="P93" s="166">
        <f t="shared" si="130"/>
        <v>912.30806663455053</v>
      </c>
      <c r="Q93" s="166">
        <f t="shared" si="130"/>
        <v>-722.88750000000005</v>
      </c>
      <c r="R93" s="166">
        <f t="shared" si="130"/>
        <v>912.30806663455064</v>
      </c>
      <c r="S93" s="166">
        <f t="shared" si="130"/>
        <v>912.30806663455053</v>
      </c>
      <c r="T93" s="166">
        <f t="shared" si="130"/>
        <v>912.30806663455064</v>
      </c>
      <c r="U93" s="166">
        <f t="shared" si="130"/>
        <v>912.30806663455064</v>
      </c>
      <c r="V93" s="166">
        <f t="shared" si="130"/>
        <v>912.30806663455064</v>
      </c>
      <c r="W93" s="166">
        <f t="shared" si="130"/>
        <v>912.30806663455041</v>
      </c>
      <c r="X93" s="166">
        <f t="shared" si="130"/>
        <v>912.30806663455064</v>
      </c>
      <c r="Y93" s="166">
        <f t="shared" si="130"/>
        <v>912.30806663455053</v>
      </c>
      <c r="Z93" s="166">
        <f t="shared" si="130"/>
        <v>912.30806663455053</v>
      </c>
      <c r="AA93" s="166">
        <f t="shared" si="130"/>
        <v>912.30806663455053</v>
      </c>
      <c r="AB93" s="166">
        <f t="shared" si="130"/>
        <v>951.82144163455041</v>
      </c>
      <c r="AC93" s="166">
        <f t="shared" si="130"/>
        <v>-683.37412500000005</v>
      </c>
      <c r="AD93" s="166">
        <f t="shared" si="130"/>
        <v>951.82144163455041</v>
      </c>
      <c r="AE93" s="166">
        <f t="shared" si="130"/>
        <v>951.82144163455087</v>
      </c>
      <c r="AF93" s="166">
        <f t="shared" si="130"/>
        <v>951.82144163455041</v>
      </c>
      <c r="AG93" s="166">
        <f t="shared" si="130"/>
        <v>951.82144163455064</v>
      </c>
      <c r="AH93" s="166">
        <f t="shared" si="130"/>
        <v>951.82144163455041</v>
      </c>
      <c r="AI93" s="166">
        <f t="shared" si="130"/>
        <v>951.82144163455087</v>
      </c>
      <c r="AJ93" s="166">
        <f t="shared" si="130"/>
        <v>951.82144163455041</v>
      </c>
      <c r="AK93" s="166">
        <f t="shared" si="130"/>
        <v>951.82144163455064</v>
      </c>
      <c r="AL93" s="166">
        <f t="shared" si="130"/>
        <v>951.82144163455064</v>
      </c>
      <c r="AM93" s="166">
        <f t="shared" si="130"/>
        <v>951.82144163455064</v>
      </c>
      <c r="AN93" s="166">
        <f t="shared" si="130"/>
        <v>992.52021788455068</v>
      </c>
      <c r="AO93" s="166">
        <f t="shared" si="130"/>
        <v>-642.67534874999978</v>
      </c>
      <c r="AP93" s="166">
        <f t="shared" si="130"/>
        <v>992.52021788455113</v>
      </c>
      <c r="AQ93" s="166">
        <f t="shared" si="130"/>
        <v>992.52021788455068</v>
      </c>
      <c r="AR93" s="166">
        <f t="shared" si="130"/>
        <v>992.52021788455113</v>
      </c>
      <c r="AS93" s="166">
        <f t="shared" si="130"/>
        <v>992.52021788455113</v>
      </c>
      <c r="AT93" s="166">
        <f t="shared" si="130"/>
        <v>992.52021788455068</v>
      </c>
      <c r="AU93" s="166">
        <f t="shared" si="130"/>
        <v>992.52021788455068</v>
      </c>
      <c r="AV93" s="166">
        <f t="shared" si="130"/>
        <v>992.52021788455079</v>
      </c>
      <c r="AW93" s="166">
        <f t="shared" si="130"/>
        <v>992.52021788455068</v>
      </c>
      <c r="AX93" s="166">
        <f t="shared" si="130"/>
        <v>992.52021788455113</v>
      </c>
      <c r="AY93" s="166">
        <f t="shared" si="130"/>
        <v>992.52021788455113</v>
      </c>
      <c r="AZ93" s="166">
        <f t="shared" si="130"/>
        <v>1034.4399574220508</v>
      </c>
      <c r="BA93" s="166">
        <f t="shared" si="130"/>
        <v>-600.75560921249962</v>
      </c>
      <c r="BB93" s="166">
        <f t="shared" si="130"/>
        <v>1034.4399574220513</v>
      </c>
      <c r="BC93" s="166">
        <f t="shared" si="130"/>
        <v>1034.4399574220511</v>
      </c>
      <c r="BD93" s="166">
        <f t="shared" si="130"/>
        <v>1034.4399574220513</v>
      </c>
      <c r="BE93" s="166">
        <f t="shared" si="130"/>
        <v>1034.4399574220511</v>
      </c>
      <c r="BF93" s="166">
        <f t="shared" si="130"/>
        <v>1034.4399574220508</v>
      </c>
      <c r="BG93" s="166">
        <f t="shared" si="130"/>
        <v>1034.4399574220511</v>
      </c>
      <c r="BH93" s="166">
        <f t="shared" si="130"/>
        <v>1034.4399574220508</v>
      </c>
      <c r="BI93" s="166">
        <f t="shared" si="130"/>
        <v>1034.4399574220508</v>
      </c>
      <c r="BJ93" s="166">
        <f t="shared" si="130"/>
        <v>1034.4399574220508</v>
      </c>
      <c r="BK93" s="166">
        <f t="shared" si="130"/>
        <v>1034.4399574220511</v>
      </c>
      <c r="BL93" s="166">
        <f t="shared" si="130"/>
        <v>1077.6172891456758</v>
      </c>
      <c r="BM93" s="166">
        <f t="shared" si="130"/>
        <v>-557.57827748887485</v>
      </c>
      <c r="BN93" s="166">
        <f t="shared" si="130"/>
        <v>1077.6172891456758</v>
      </c>
      <c r="BO93" s="166">
        <f t="shared" si="130"/>
        <v>1077.6172891456758</v>
      </c>
      <c r="BP93" s="166">
        <f t="shared" si="130"/>
        <v>1077.6172891456758</v>
      </c>
      <c r="BQ93" s="166">
        <f t="shared" si="130"/>
        <v>1077.6172891456758</v>
      </c>
      <c r="BR93" s="166">
        <f t="shared" ref="BR93:CJ93" si="131">SUM(BR94:BR98)</f>
        <v>1077.6172891456758</v>
      </c>
      <c r="BS93" s="166">
        <f t="shared" si="131"/>
        <v>1077.6172891456758</v>
      </c>
      <c r="BT93" s="166">
        <f t="shared" si="131"/>
        <v>1077.6172891456758</v>
      </c>
      <c r="BU93" s="166">
        <f t="shared" si="131"/>
        <v>1077.6172891456756</v>
      </c>
      <c r="BV93" s="166">
        <f t="shared" si="131"/>
        <v>1077.6172891456758</v>
      </c>
      <c r="BW93" s="166">
        <f t="shared" si="131"/>
        <v>1077.6172891456758</v>
      </c>
      <c r="BX93" s="166">
        <f t="shared" si="131"/>
        <v>1122.0899408210098</v>
      </c>
      <c r="BY93" s="166">
        <f t="shared" si="131"/>
        <v>-513.10562581354088</v>
      </c>
      <c r="BZ93" s="166">
        <f t="shared" si="131"/>
        <v>1122.0899408210098</v>
      </c>
      <c r="CA93" s="166">
        <f t="shared" si="131"/>
        <v>1122.0899408210098</v>
      </c>
      <c r="CB93" s="166">
        <f t="shared" si="131"/>
        <v>1122.0899408210098</v>
      </c>
      <c r="CC93" s="166">
        <f t="shared" si="131"/>
        <v>1122.0899408210098</v>
      </c>
      <c r="CD93" s="166">
        <f t="shared" si="131"/>
        <v>1122.0899408210098</v>
      </c>
      <c r="CE93" s="166">
        <f t="shared" si="131"/>
        <v>1122.0899408210098</v>
      </c>
      <c r="CF93" s="166">
        <f t="shared" si="131"/>
        <v>1122.0899408210098</v>
      </c>
      <c r="CG93" s="166">
        <f t="shared" si="131"/>
        <v>1122.0899408210098</v>
      </c>
      <c r="CH93" s="166">
        <f t="shared" si="131"/>
        <v>1122.0899408210098</v>
      </c>
      <c r="CI93" s="166">
        <f t="shared" si="131"/>
        <v>1122.0899408210098</v>
      </c>
      <c r="CJ93" s="166">
        <f t="shared" si="131"/>
        <v>61967.646663720778</v>
      </c>
    </row>
    <row r="94" spans="1:124" x14ac:dyDescent="0.15">
      <c r="A94" s="164" t="str">
        <f>A85</f>
        <v>Albert</v>
      </c>
      <c r="B94" s="159">
        <f>B85</f>
        <v>9.9999999999999978E-2</v>
      </c>
      <c r="C94" s="167"/>
      <c r="D94" s="167"/>
      <c r="E94" s="168">
        <f>SUM(E9,E10,E61,E85)+E75</f>
        <v>0</v>
      </c>
      <c r="F94" s="167">
        <f t="shared" ref="F94:BQ94" si="132">SUM(F9,F10,F61,F85)+F75</f>
        <v>0</v>
      </c>
      <c r="G94" s="167">
        <f t="shared" si="132"/>
        <v>0</v>
      </c>
      <c r="H94" s="167">
        <f t="shared" si="132"/>
        <v>0</v>
      </c>
      <c r="I94" s="167">
        <f t="shared" si="132"/>
        <v>87.394556663455049</v>
      </c>
      <c r="J94" s="167">
        <f t="shared" si="132"/>
        <v>87.394556663455063</v>
      </c>
      <c r="K94" s="167">
        <f t="shared" si="132"/>
        <v>87.39455666345502</v>
      </c>
      <c r="L94" s="167">
        <f t="shared" si="132"/>
        <v>87.394556663455049</v>
      </c>
      <c r="M94" s="167">
        <f t="shared" si="132"/>
        <v>87.394556663455063</v>
      </c>
      <c r="N94" s="167">
        <f t="shared" si="132"/>
        <v>87.394556663455063</v>
      </c>
      <c r="O94" s="167">
        <f t="shared" si="132"/>
        <v>87.39455666345502</v>
      </c>
      <c r="P94" s="167">
        <f t="shared" si="132"/>
        <v>91.230806663455027</v>
      </c>
      <c r="Q94" s="167">
        <f t="shared" si="132"/>
        <v>-72.288749999999979</v>
      </c>
      <c r="R94" s="167">
        <f t="shared" si="132"/>
        <v>91.230806663455041</v>
      </c>
      <c r="S94" s="167">
        <f t="shared" si="132"/>
        <v>91.230806663455027</v>
      </c>
      <c r="T94" s="167">
        <f t="shared" si="132"/>
        <v>91.230806663455041</v>
      </c>
      <c r="U94" s="167">
        <f t="shared" si="132"/>
        <v>91.230806663455041</v>
      </c>
      <c r="V94" s="167">
        <f t="shared" si="132"/>
        <v>91.230806663455041</v>
      </c>
      <c r="W94" s="167">
        <f t="shared" si="132"/>
        <v>91.230806663455013</v>
      </c>
      <c r="X94" s="167">
        <f t="shared" si="132"/>
        <v>91.230806663455041</v>
      </c>
      <c r="Y94" s="167">
        <f t="shared" si="132"/>
        <v>91.230806663455027</v>
      </c>
      <c r="Z94" s="167">
        <f t="shared" si="132"/>
        <v>91.230806663455027</v>
      </c>
      <c r="AA94" s="167">
        <f t="shared" si="132"/>
        <v>91.230806663455056</v>
      </c>
      <c r="AB94" s="167">
        <f t="shared" si="132"/>
        <v>95.182144163455021</v>
      </c>
      <c r="AC94" s="167">
        <f t="shared" si="132"/>
        <v>-68.337412499999971</v>
      </c>
      <c r="AD94" s="167">
        <f t="shared" si="132"/>
        <v>95.182144163455021</v>
      </c>
      <c r="AE94" s="167">
        <f t="shared" si="132"/>
        <v>95.182144163455035</v>
      </c>
      <c r="AF94" s="167">
        <f t="shared" si="132"/>
        <v>95.182144163454979</v>
      </c>
      <c r="AG94" s="167">
        <f t="shared" si="132"/>
        <v>95.182144163455035</v>
      </c>
      <c r="AH94" s="167">
        <f t="shared" si="132"/>
        <v>95.182144163455021</v>
      </c>
      <c r="AI94" s="167">
        <f t="shared" si="132"/>
        <v>95.182144163455035</v>
      </c>
      <c r="AJ94" s="167">
        <f t="shared" si="132"/>
        <v>95.182144163455007</v>
      </c>
      <c r="AK94" s="167">
        <f t="shared" si="132"/>
        <v>95.182144163455035</v>
      </c>
      <c r="AL94" s="167">
        <f t="shared" si="132"/>
        <v>95.182144163455035</v>
      </c>
      <c r="AM94" s="167">
        <f t="shared" si="132"/>
        <v>95.182144163455035</v>
      </c>
      <c r="AN94" s="167">
        <f t="shared" si="132"/>
        <v>99.252021788455039</v>
      </c>
      <c r="AO94" s="167">
        <f t="shared" si="132"/>
        <v>-64.267534874999939</v>
      </c>
      <c r="AP94" s="167">
        <f t="shared" si="132"/>
        <v>99.252021788455053</v>
      </c>
      <c r="AQ94" s="167">
        <f t="shared" si="132"/>
        <v>99.252021788455025</v>
      </c>
      <c r="AR94" s="167">
        <f t="shared" si="132"/>
        <v>99.252021788455068</v>
      </c>
      <c r="AS94" s="167">
        <f t="shared" si="132"/>
        <v>99.252021788455039</v>
      </c>
      <c r="AT94" s="167">
        <f t="shared" si="132"/>
        <v>99.252021788455039</v>
      </c>
      <c r="AU94" s="167">
        <f t="shared" si="132"/>
        <v>99.252021788455053</v>
      </c>
      <c r="AV94" s="167">
        <f t="shared" si="132"/>
        <v>99.252021788455053</v>
      </c>
      <c r="AW94" s="167">
        <f t="shared" si="132"/>
        <v>99.252021788455039</v>
      </c>
      <c r="AX94" s="167">
        <f t="shared" si="132"/>
        <v>99.252021788455068</v>
      </c>
      <c r="AY94" s="167">
        <f t="shared" si="132"/>
        <v>99.252021788455039</v>
      </c>
      <c r="AZ94" s="167">
        <f t="shared" si="132"/>
        <v>103.44399574220508</v>
      </c>
      <c r="BA94" s="167">
        <f t="shared" si="132"/>
        <v>-60.075560921249924</v>
      </c>
      <c r="BB94" s="167">
        <f t="shared" si="132"/>
        <v>103.4439957422051</v>
      </c>
      <c r="BC94" s="167">
        <f t="shared" si="132"/>
        <v>103.44399574220506</v>
      </c>
      <c r="BD94" s="167">
        <f t="shared" si="132"/>
        <v>103.44399574220509</v>
      </c>
      <c r="BE94" s="167">
        <f t="shared" si="132"/>
        <v>103.44399574220508</v>
      </c>
      <c r="BF94" s="167">
        <f t="shared" si="132"/>
        <v>103.44399574220506</v>
      </c>
      <c r="BG94" s="167">
        <f t="shared" si="132"/>
        <v>103.44399574220506</v>
      </c>
      <c r="BH94" s="167">
        <f t="shared" si="132"/>
        <v>103.44399574220506</v>
      </c>
      <c r="BI94" s="167">
        <f t="shared" si="132"/>
        <v>103.44399574220506</v>
      </c>
      <c r="BJ94" s="167">
        <f t="shared" si="132"/>
        <v>103.44399574220505</v>
      </c>
      <c r="BK94" s="167">
        <f t="shared" si="132"/>
        <v>103.44399574220506</v>
      </c>
      <c r="BL94" s="167">
        <f t="shared" si="132"/>
        <v>107.76172891456751</v>
      </c>
      <c r="BM94" s="167">
        <f t="shared" si="132"/>
        <v>-55.757827748887458</v>
      </c>
      <c r="BN94" s="167">
        <f t="shared" si="132"/>
        <v>107.76172891456753</v>
      </c>
      <c r="BO94" s="167">
        <f t="shared" si="132"/>
        <v>107.7617289145675</v>
      </c>
      <c r="BP94" s="167">
        <f t="shared" si="132"/>
        <v>107.76172891456754</v>
      </c>
      <c r="BQ94" s="167">
        <f t="shared" si="132"/>
        <v>107.76172891456754</v>
      </c>
      <c r="BR94" s="167">
        <f t="shared" ref="BR94:CI94" si="133">SUM(BR9,BR10,BR61,BR85)+BR75</f>
        <v>107.76172891456753</v>
      </c>
      <c r="BS94" s="167">
        <f t="shared" si="133"/>
        <v>107.76172891456751</v>
      </c>
      <c r="BT94" s="167">
        <f t="shared" si="133"/>
        <v>107.76172891456753</v>
      </c>
      <c r="BU94" s="167">
        <f t="shared" si="133"/>
        <v>107.7617289145675</v>
      </c>
      <c r="BV94" s="167">
        <f t="shared" si="133"/>
        <v>107.76172891456753</v>
      </c>
      <c r="BW94" s="167">
        <f t="shared" si="133"/>
        <v>107.76172891456751</v>
      </c>
      <c r="BX94" s="167">
        <f t="shared" si="133"/>
        <v>112.20899408210092</v>
      </c>
      <c r="BY94" s="167">
        <f t="shared" si="133"/>
        <v>-51.31056258135407</v>
      </c>
      <c r="BZ94" s="167">
        <f t="shared" si="133"/>
        <v>112.20899408210093</v>
      </c>
      <c r="CA94" s="167">
        <f t="shared" si="133"/>
        <v>112.20899408210092</v>
      </c>
      <c r="CB94" s="167">
        <f t="shared" si="133"/>
        <v>112.20899408210093</v>
      </c>
      <c r="CC94" s="167">
        <f t="shared" si="133"/>
        <v>112.20899408210096</v>
      </c>
      <c r="CD94" s="167">
        <f t="shared" si="133"/>
        <v>112.20899408210094</v>
      </c>
      <c r="CE94" s="167">
        <f t="shared" si="133"/>
        <v>112.2089940821009</v>
      </c>
      <c r="CF94" s="167">
        <f t="shared" si="133"/>
        <v>112.20899408210093</v>
      </c>
      <c r="CG94" s="167">
        <f t="shared" si="133"/>
        <v>112.20899408210093</v>
      </c>
      <c r="CH94" s="167">
        <f t="shared" si="133"/>
        <v>112.20899408210094</v>
      </c>
      <c r="CI94" s="167">
        <f t="shared" si="133"/>
        <v>112.2089940821009</v>
      </c>
      <c r="CJ94" s="167">
        <f>SUM(CJ9,CJ10,CJ61,CJ85)+CJ75</f>
        <v>6196.764666372077</v>
      </c>
      <c r="CK94" s="169"/>
      <c r="CL94" s="169"/>
      <c r="CM94" s="169"/>
      <c r="CN94" s="169"/>
      <c r="CO94" s="169"/>
      <c r="CP94" s="169"/>
      <c r="CQ94" s="169"/>
      <c r="CR94" s="169"/>
      <c r="CS94" s="169"/>
      <c r="CT94" s="169"/>
      <c r="CU94" s="169"/>
      <c r="CV94" s="169"/>
      <c r="CW94" s="169"/>
      <c r="CX94" s="169"/>
      <c r="CY94" s="169"/>
      <c r="CZ94" s="169"/>
      <c r="DA94" s="169"/>
      <c r="DB94" s="169"/>
      <c r="DC94" s="169"/>
      <c r="DD94" s="169"/>
      <c r="DE94" s="169"/>
      <c r="DF94" s="169"/>
      <c r="DG94" s="169"/>
      <c r="DH94" s="169"/>
      <c r="DI94" s="169"/>
      <c r="DJ94" s="169"/>
      <c r="DK94" s="169"/>
      <c r="DL94" s="169"/>
      <c r="DM94" s="169"/>
      <c r="DN94" s="169"/>
      <c r="DO94" s="169"/>
      <c r="DP94" s="169"/>
      <c r="DQ94" s="169"/>
      <c r="DR94" s="169"/>
      <c r="DS94" s="169"/>
      <c r="DT94" s="169"/>
    </row>
    <row r="95" spans="1:124" x14ac:dyDescent="0.15">
      <c r="A95" s="164" t="str">
        <f t="shared" ref="A95:B98" si="134">A86</f>
        <v>Bobby</v>
      </c>
      <c r="B95" s="159">
        <f t="shared" si="134"/>
        <v>0.3</v>
      </c>
      <c r="C95" s="170"/>
      <c r="D95" s="170"/>
      <c r="E95" s="163">
        <f>SUM(E17,E18,E62,E86)+E76</f>
        <v>0</v>
      </c>
      <c r="F95" s="170">
        <f t="shared" ref="F95:BQ95" si="135">SUM(F17,F18,F62,F86)+F76</f>
        <v>0</v>
      </c>
      <c r="G95" s="170">
        <f t="shared" si="135"/>
        <v>0</v>
      </c>
      <c r="H95" s="170">
        <f t="shared" si="135"/>
        <v>0</v>
      </c>
      <c r="I95" s="170">
        <f t="shared" si="135"/>
        <v>262.18366999036522</v>
      </c>
      <c r="J95" s="170">
        <f t="shared" si="135"/>
        <v>262.18366999036522</v>
      </c>
      <c r="K95" s="170">
        <f t="shared" si="135"/>
        <v>262.18366999036516</v>
      </c>
      <c r="L95" s="170">
        <f t="shared" si="135"/>
        <v>262.18366999036522</v>
      </c>
      <c r="M95" s="170">
        <f t="shared" si="135"/>
        <v>262.18366999036522</v>
      </c>
      <c r="N95" s="170">
        <f t="shared" si="135"/>
        <v>262.18366999036522</v>
      </c>
      <c r="O95" s="170">
        <f t="shared" si="135"/>
        <v>262.18366999036522</v>
      </c>
      <c r="P95" s="170">
        <f t="shared" si="135"/>
        <v>273.69241999036518</v>
      </c>
      <c r="Q95" s="170">
        <f t="shared" si="135"/>
        <v>-216.86625000000004</v>
      </c>
      <c r="R95" s="170">
        <f t="shared" si="135"/>
        <v>273.69241999036524</v>
      </c>
      <c r="S95" s="170">
        <f t="shared" si="135"/>
        <v>273.69241999036518</v>
      </c>
      <c r="T95" s="170">
        <f t="shared" si="135"/>
        <v>273.69241999036524</v>
      </c>
      <c r="U95" s="170">
        <f t="shared" si="135"/>
        <v>273.69241999036524</v>
      </c>
      <c r="V95" s="170">
        <f t="shared" si="135"/>
        <v>273.69241999036524</v>
      </c>
      <c r="W95" s="170">
        <f t="shared" si="135"/>
        <v>273.69241999036518</v>
      </c>
      <c r="X95" s="170">
        <f t="shared" si="135"/>
        <v>273.69241999036524</v>
      </c>
      <c r="Y95" s="170">
        <f t="shared" si="135"/>
        <v>273.69241999036518</v>
      </c>
      <c r="Z95" s="170">
        <f t="shared" si="135"/>
        <v>273.69241999036518</v>
      </c>
      <c r="AA95" s="170">
        <f t="shared" si="135"/>
        <v>273.69241999036518</v>
      </c>
      <c r="AB95" s="170">
        <f t="shared" si="135"/>
        <v>285.54643249036513</v>
      </c>
      <c r="AC95" s="170">
        <f t="shared" si="135"/>
        <v>-205.0122375</v>
      </c>
      <c r="AD95" s="170">
        <f t="shared" si="135"/>
        <v>285.54643249036519</v>
      </c>
      <c r="AE95" s="170">
        <f t="shared" si="135"/>
        <v>285.54643249036525</v>
      </c>
      <c r="AF95" s="170">
        <f t="shared" si="135"/>
        <v>285.54643249036519</v>
      </c>
      <c r="AG95" s="170">
        <f t="shared" si="135"/>
        <v>285.54643249036519</v>
      </c>
      <c r="AH95" s="170">
        <f t="shared" si="135"/>
        <v>285.54643249036519</v>
      </c>
      <c r="AI95" s="170">
        <f t="shared" si="135"/>
        <v>285.54643249036525</v>
      </c>
      <c r="AJ95" s="170">
        <f t="shared" si="135"/>
        <v>285.54643249036519</v>
      </c>
      <c r="AK95" s="170">
        <f t="shared" si="135"/>
        <v>285.54643249036519</v>
      </c>
      <c r="AL95" s="170">
        <f t="shared" si="135"/>
        <v>285.54643249036519</v>
      </c>
      <c r="AM95" s="170">
        <f t="shared" si="135"/>
        <v>285.54643249036519</v>
      </c>
      <c r="AN95" s="170">
        <f t="shared" si="135"/>
        <v>297.75606536536526</v>
      </c>
      <c r="AO95" s="170">
        <f t="shared" si="135"/>
        <v>-192.80260462499993</v>
      </c>
      <c r="AP95" s="170">
        <f t="shared" si="135"/>
        <v>297.75606536536532</v>
      </c>
      <c r="AQ95" s="170">
        <f t="shared" si="135"/>
        <v>297.75606536536526</v>
      </c>
      <c r="AR95" s="170">
        <f t="shared" si="135"/>
        <v>297.75606536536532</v>
      </c>
      <c r="AS95" s="170">
        <f t="shared" si="135"/>
        <v>297.75606536536532</v>
      </c>
      <c r="AT95" s="170">
        <f t="shared" si="135"/>
        <v>297.75606536536526</v>
      </c>
      <c r="AU95" s="170">
        <f t="shared" si="135"/>
        <v>297.7560653653652</v>
      </c>
      <c r="AV95" s="170">
        <f t="shared" si="135"/>
        <v>297.75606536536526</v>
      </c>
      <c r="AW95" s="170">
        <f t="shared" si="135"/>
        <v>297.75606536536526</v>
      </c>
      <c r="AX95" s="170">
        <f t="shared" si="135"/>
        <v>297.75606536536532</v>
      </c>
      <c r="AY95" s="170">
        <f t="shared" si="135"/>
        <v>297.75606536536532</v>
      </c>
      <c r="AZ95" s="170">
        <f t="shared" si="135"/>
        <v>310.3319872266153</v>
      </c>
      <c r="BA95" s="170">
        <f t="shared" si="135"/>
        <v>-180.22668276374989</v>
      </c>
      <c r="BB95" s="170">
        <f t="shared" si="135"/>
        <v>310.33198722661535</v>
      </c>
      <c r="BC95" s="170">
        <f t="shared" si="135"/>
        <v>310.33198722661535</v>
      </c>
      <c r="BD95" s="170">
        <f t="shared" si="135"/>
        <v>310.33198722661535</v>
      </c>
      <c r="BE95" s="170">
        <f t="shared" si="135"/>
        <v>310.33198722661535</v>
      </c>
      <c r="BF95" s="170">
        <f t="shared" si="135"/>
        <v>310.3319872266153</v>
      </c>
      <c r="BG95" s="170">
        <f t="shared" si="135"/>
        <v>310.33198722661535</v>
      </c>
      <c r="BH95" s="170">
        <f t="shared" si="135"/>
        <v>310.3319872266153</v>
      </c>
      <c r="BI95" s="170">
        <f t="shared" si="135"/>
        <v>310.3319872266153</v>
      </c>
      <c r="BJ95" s="170">
        <f t="shared" si="135"/>
        <v>310.3319872266153</v>
      </c>
      <c r="BK95" s="170">
        <f t="shared" si="135"/>
        <v>310.33198722661535</v>
      </c>
      <c r="BL95" s="170">
        <f t="shared" si="135"/>
        <v>323.28518674370275</v>
      </c>
      <c r="BM95" s="170">
        <f t="shared" si="135"/>
        <v>-167.27348324666247</v>
      </c>
      <c r="BN95" s="170">
        <f t="shared" si="135"/>
        <v>323.28518674370281</v>
      </c>
      <c r="BO95" s="170">
        <f t="shared" si="135"/>
        <v>323.28518674370275</v>
      </c>
      <c r="BP95" s="170">
        <f t="shared" si="135"/>
        <v>323.28518674370275</v>
      </c>
      <c r="BQ95" s="170">
        <f t="shared" si="135"/>
        <v>323.28518674370275</v>
      </c>
      <c r="BR95" s="170">
        <f t="shared" ref="BR95:CI95" si="136">SUM(BR17,BR18,BR62,BR86)+BR76</f>
        <v>323.28518674370275</v>
      </c>
      <c r="BS95" s="170">
        <f t="shared" si="136"/>
        <v>323.28518674370275</v>
      </c>
      <c r="BT95" s="170">
        <f t="shared" si="136"/>
        <v>323.28518674370275</v>
      </c>
      <c r="BU95" s="170">
        <f t="shared" si="136"/>
        <v>323.2851867437027</v>
      </c>
      <c r="BV95" s="170">
        <f t="shared" si="136"/>
        <v>323.28518674370275</v>
      </c>
      <c r="BW95" s="170">
        <f t="shared" si="136"/>
        <v>323.28518674370275</v>
      </c>
      <c r="BX95" s="170">
        <f t="shared" si="136"/>
        <v>336.62698224630299</v>
      </c>
      <c r="BY95" s="170">
        <f t="shared" si="136"/>
        <v>-153.93168774406229</v>
      </c>
      <c r="BZ95" s="170">
        <f t="shared" si="136"/>
        <v>336.62698224630293</v>
      </c>
      <c r="CA95" s="170">
        <f t="shared" si="136"/>
        <v>336.62698224630299</v>
      </c>
      <c r="CB95" s="170">
        <f t="shared" si="136"/>
        <v>336.62698224630299</v>
      </c>
      <c r="CC95" s="170">
        <f>SUM(CC17,CC18,CC62,CC86)+CC76</f>
        <v>336.62698224630299</v>
      </c>
      <c r="CD95" s="170">
        <f t="shared" si="136"/>
        <v>336.62698224630299</v>
      </c>
      <c r="CE95" s="170">
        <f t="shared" si="136"/>
        <v>336.62698224630293</v>
      </c>
      <c r="CF95" s="170">
        <f t="shared" si="136"/>
        <v>336.62698224630293</v>
      </c>
      <c r="CG95" s="170">
        <f t="shared" si="136"/>
        <v>336.62698224630299</v>
      </c>
      <c r="CH95" s="170">
        <f t="shared" si="136"/>
        <v>336.62698224630299</v>
      </c>
      <c r="CI95" s="170">
        <f t="shared" si="136"/>
        <v>336.62698224630299</v>
      </c>
      <c r="CJ95" s="170">
        <f>SUM(CJ17,CJ18,CJ62,CJ86)+CJ76</f>
        <v>18590.293999116235</v>
      </c>
      <c r="CK95" s="171"/>
      <c r="CL95" s="171"/>
      <c r="CM95" s="171"/>
      <c r="CN95" s="171"/>
      <c r="CO95" s="171"/>
      <c r="CP95" s="171"/>
      <c r="CQ95" s="171"/>
      <c r="CR95" s="171"/>
      <c r="CS95" s="171"/>
      <c r="CT95" s="171"/>
      <c r="CU95" s="171"/>
      <c r="CV95" s="171"/>
      <c r="CW95" s="171"/>
      <c r="CX95" s="171"/>
      <c r="CY95" s="171"/>
      <c r="CZ95" s="171"/>
      <c r="DA95" s="171"/>
      <c r="DB95" s="171"/>
      <c r="DC95" s="171"/>
      <c r="DD95" s="171"/>
      <c r="DE95" s="171"/>
      <c r="DF95" s="171"/>
      <c r="DG95" s="171"/>
      <c r="DH95" s="171"/>
      <c r="DI95" s="171"/>
      <c r="DJ95" s="171"/>
      <c r="DK95" s="171"/>
      <c r="DL95" s="171"/>
      <c r="DM95" s="171"/>
      <c r="DN95" s="171"/>
      <c r="DO95" s="171"/>
      <c r="DP95" s="171"/>
      <c r="DQ95" s="171"/>
      <c r="DR95" s="171"/>
      <c r="DS95" s="171"/>
      <c r="DT95" s="171"/>
    </row>
    <row r="96" spans="1:124" x14ac:dyDescent="0.15">
      <c r="A96" s="164" t="str">
        <f t="shared" si="134"/>
        <v>Carl</v>
      </c>
      <c r="B96" s="159">
        <f t="shared" si="134"/>
        <v>0.3</v>
      </c>
      <c r="C96" s="170"/>
      <c r="D96" s="170"/>
      <c r="E96" s="163">
        <f>SUM(E25,E26,E63,E87)+E77</f>
        <v>0</v>
      </c>
      <c r="F96" s="170">
        <f t="shared" ref="F96:BQ96" si="137">SUM(F25,F26,F63,F87)+F77</f>
        <v>0</v>
      </c>
      <c r="G96" s="170">
        <f t="shared" si="137"/>
        <v>0</v>
      </c>
      <c r="H96" s="170">
        <f t="shared" si="137"/>
        <v>0</v>
      </c>
      <c r="I96" s="170">
        <f t="shared" si="137"/>
        <v>262.18366999036522</v>
      </c>
      <c r="J96" s="170">
        <f t="shared" si="137"/>
        <v>262.18366999036522</v>
      </c>
      <c r="K96" s="170">
        <f t="shared" si="137"/>
        <v>262.18366999036516</v>
      </c>
      <c r="L96" s="170">
        <f t="shared" si="137"/>
        <v>262.18366999036522</v>
      </c>
      <c r="M96" s="170">
        <f t="shared" si="137"/>
        <v>262.18366999036522</v>
      </c>
      <c r="N96" s="170">
        <f t="shared" si="137"/>
        <v>262.18366999036522</v>
      </c>
      <c r="O96" s="170">
        <f t="shared" si="137"/>
        <v>262.18366999036522</v>
      </c>
      <c r="P96" s="170">
        <f t="shared" si="137"/>
        <v>273.69241999036518</v>
      </c>
      <c r="Q96" s="170">
        <f t="shared" si="137"/>
        <v>-216.86625000000004</v>
      </c>
      <c r="R96" s="170">
        <f t="shared" si="137"/>
        <v>273.69241999036524</v>
      </c>
      <c r="S96" s="170">
        <f t="shared" si="137"/>
        <v>273.69241999036518</v>
      </c>
      <c r="T96" s="170">
        <f t="shared" si="137"/>
        <v>273.69241999036524</v>
      </c>
      <c r="U96" s="170">
        <f t="shared" si="137"/>
        <v>273.69241999036524</v>
      </c>
      <c r="V96" s="170">
        <f t="shared" si="137"/>
        <v>273.69241999036524</v>
      </c>
      <c r="W96" s="170">
        <f t="shared" si="137"/>
        <v>273.69241999036518</v>
      </c>
      <c r="X96" s="170">
        <f t="shared" si="137"/>
        <v>273.69241999036524</v>
      </c>
      <c r="Y96" s="170">
        <f t="shared" si="137"/>
        <v>273.69241999036518</v>
      </c>
      <c r="Z96" s="170">
        <f t="shared" si="137"/>
        <v>273.69241999036518</v>
      </c>
      <c r="AA96" s="170">
        <f t="shared" si="137"/>
        <v>273.69241999036518</v>
      </c>
      <c r="AB96" s="170">
        <f t="shared" si="137"/>
        <v>285.54643249036513</v>
      </c>
      <c r="AC96" s="170">
        <f t="shared" si="137"/>
        <v>-205.0122375</v>
      </c>
      <c r="AD96" s="170">
        <f t="shared" si="137"/>
        <v>285.54643249036519</v>
      </c>
      <c r="AE96" s="170">
        <f t="shared" si="137"/>
        <v>285.54643249036525</v>
      </c>
      <c r="AF96" s="170">
        <f t="shared" si="137"/>
        <v>285.54643249036519</v>
      </c>
      <c r="AG96" s="170">
        <f t="shared" si="137"/>
        <v>285.54643249036519</v>
      </c>
      <c r="AH96" s="170">
        <f t="shared" si="137"/>
        <v>285.54643249036519</v>
      </c>
      <c r="AI96" s="170">
        <f t="shared" si="137"/>
        <v>285.54643249036525</v>
      </c>
      <c r="AJ96" s="170">
        <f t="shared" si="137"/>
        <v>285.54643249036519</v>
      </c>
      <c r="AK96" s="170">
        <f t="shared" si="137"/>
        <v>285.54643249036519</v>
      </c>
      <c r="AL96" s="170">
        <f t="shared" si="137"/>
        <v>285.54643249036519</v>
      </c>
      <c r="AM96" s="170">
        <f t="shared" si="137"/>
        <v>285.54643249036519</v>
      </c>
      <c r="AN96" s="170">
        <f t="shared" si="137"/>
        <v>297.75606536536526</v>
      </c>
      <c r="AO96" s="170">
        <f t="shared" si="137"/>
        <v>-192.80260462499993</v>
      </c>
      <c r="AP96" s="170">
        <f t="shared" si="137"/>
        <v>297.75606536536532</v>
      </c>
      <c r="AQ96" s="170">
        <f t="shared" si="137"/>
        <v>297.75606536536526</v>
      </c>
      <c r="AR96" s="170">
        <f t="shared" si="137"/>
        <v>297.75606536536532</v>
      </c>
      <c r="AS96" s="170">
        <f t="shared" si="137"/>
        <v>297.75606536536532</v>
      </c>
      <c r="AT96" s="170">
        <f t="shared" si="137"/>
        <v>297.75606536536526</v>
      </c>
      <c r="AU96" s="170">
        <f t="shared" si="137"/>
        <v>297.7560653653652</v>
      </c>
      <c r="AV96" s="170">
        <f t="shared" si="137"/>
        <v>297.75606536536526</v>
      </c>
      <c r="AW96" s="170">
        <f t="shared" si="137"/>
        <v>297.75606536536526</v>
      </c>
      <c r="AX96" s="170">
        <f t="shared" si="137"/>
        <v>297.75606536536532</v>
      </c>
      <c r="AY96" s="170">
        <f t="shared" si="137"/>
        <v>297.75606536536532</v>
      </c>
      <c r="AZ96" s="170">
        <f t="shared" si="137"/>
        <v>310.3319872266153</v>
      </c>
      <c r="BA96" s="170">
        <f t="shared" si="137"/>
        <v>-180.22668276374989</v>
      </c>
      <c r="BB96" s="170">
        <f t="shared" si="137"/>
        <v>310.33198722661535</v>
      </c>
      <c r="BC96" s="170">
        <f t="shared" si="137"/>
        <v>310.33198722661535</v>
      </c>
      <c r="BD96" s="170">
        <f t="shared" si="137"/>
        <v>310.33198722661535</v>
      </c>
      <c r="BE96" s="170">
        <f t="shared" si="137"/>
        <v>310.33198722661535</v>
      </c>
      <c r="BF96" s="170">
        <f t="shared" si="137"/>
        <v>310.3319872266153</v>
      </c>
      <c r="BG96" s="170">
        <f t="shared" si="137"/>
        <v>310.33198722661535</v>
      </c>
      <c r="BH96" s="170">
        <f t="shared" si="137"/>
        <v>310.3319872266153</v>
      </c>
      <c r="BI96" s="170">
        <f t="shared" si="137"/>
        <v>310.3319872266153</v>
      </c>
      <c r="BJ96" s="170">
        <f t="shared" si="137"/>
        <v>310.3319872266153</v>
      </c>
      <c r="BK96" s="170">
        <f t="shared" si="137"/>
        <v>310.33198722661535</v>
      </c>
      <c r="BL96" s="170">
        <f t="shared" si="137"/>
        <v>323.28518674370275</v>
      </c>
      <c r="BM96" s="170">
        <f t="shared" si="137"/>
        <v>-167.27348324666247</v>
      </c>
      <c r="BN96" s="170">
        <f t="shared" si="137"/>
        <v>323.28518674370281</v>
      </c>
      <c r="BO96" s="170">
        <f t="shared" si="137"/>
        <v>323.28518674370275</v>
      </c>
      <c r="BP96" s="170">
        <f t="shared" si="137"/>
        <v>323.28518674370275</v>
      </c>
      <c r="BQ96" s="170">
        <f t="shared" si="137"/>
        <v>323.28518674370275</v>
      </c>
      <c r="BR96" s="170">
        <f t="shared" ref="BR96:CI96" si="138">SUM(BR25,BR26,BR63,BR87)+BR77</f>
        <v>323.28518674370275</v>
      </c>
      <c r="BS96" s="170">
        <f t="shared" si="138"/>
        <v>323.28518674370275</v>
      </c>
      <c r="BT96" s="170">
        <f t="shared" si="138"/>
        <v>323.28518674370275</v>
      </c>
      <c r="BU96" s="170">
        <f t="shared" si="138"/>
        <v>323.2851867437027</v>
      </c>
      <c r="BV96" s="170">
        <f t="shared" si="138"/>
        <v>323.28518674370275</v>
      </c>
      <c r="BW96" s="170">
        <f t="shared" si="138"/>
        <v>323.28518674370275</v>
      </c>
      <c r="BX96" s="170">
        <f t="shared" si="138"/>
        <v>336.62698224630299</v>
      </c>
      <c r="BY96" s="170">
        <f t="shared" si="138"/>
        <v>-153.93168774406229</v>
      </c>
      <c r="BZ96" s="170">
        <f t="shared" si="138"/>
        <v>336.62698224630293</v>
      </c>
      <c r="CA96" s="170">
        <f t="shared" si="138"/>
        <v>336.62698224630299</v>
      </c>
      <c r="CB96" s="170">
        <f t="shared" si="138"/>
        <v>336.62698224630299</v>
      </c>
      <c r="CC96" s="170">
        <f t="shared" si="138"/>
        <v>336.62698224630299</v>
      </c>
      <c r="CD96" s="170">
        <f t="shared" si="138"/>
        <v>336.62698224630299</v>
      </c>
      <c r="CE96" s="170">
        <f t="shared" si="138"/>
        <v>336.62698224630293</v>
      </c>
      <c r="CF96" s="170">
        <f t="shared" si="138"/>
        <v>336.62698224630293</v>
      </c>
      <c r="CG96" s="170">
        <f t="shared" si="138"/>
        <v>336.62698224630299</v>
      </c>
      <c r="CH96" s="170">
        <f t="shared" si="138"/>
        <v>336.62698224630299</v>
      </c>
      <c r="CI96" s="170">
        <f t="shared" si="138"/>
        <v>336.62698224630299</v>
      </c>
      <c r="CJ96" s="170">
        <f>SUM(CJ25,CJ26,CJ63,CJ87)+CJ77</f>
        <v>18590.293999116235</v>
      </c>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row>
    <row r="97" spans="1:124" x14ac:dyDescent="0.15">
      <c r="A97" s="164" t="str">
        <f t="shared" si="134"/>
        <v>Derek</v>
      </c>
      <c r="B97" s="159">
        <f t="shared" si="134"/>
        <v>0.15</v>
      </c>
      <c r="C97" s="167"/>
      <c r="D97" s="167"/>
      <c r="E97" s="168">
        <f>SUM(E33,E34,E64,E88)+E78</f>
        <v>0</v>
      </c>
      <c r="F97" s="167">
        <f t="shared" ref="F97:BQ97" si="139">SUM(F33,F34,F64,F88)+F78</f>
        <v>0</v>
      </c>
      <c r="G97" s="167">
        <f t="shared" si="139"/>
        <v>0</v>
      </c>
      <c r="H97" s="167">
        <f t="shared" si="139"/>
        <v>0</v>
      </c>
      <c r="I97" s="167">
        <f t="shared" si="139"/>
        <v>131.09183499518261</v>
      </c>
      <c r="J97" s="167">
        <f t="shared" si="139"/>
        <v>131.09183499518261</v>
      </c>
      <c r="K97" s="167">
        <f t="shared" si="139"/>
        <v>131.09183499518258</v>
      </c>
      <c r="L97" s="167">
        <f t="shared" si="139"/>
        <v>131.09183499518261</v>
      </c>
      <c r="M97" s="167">
        <f t="shared" si="139"/>
        <v>131.09183499518261</v>
      </c>
      <c r="N97" s="167">
        <f t="shared" si="139"/>
        <v>131.09183499518261</v>
      </c>
      <c r="O97" s="167">
        <f t="shared" si="139"/>
        <v>131.09183499518261</v>
      </c>
      <c r="P97" s="167">
        <f t="shared" si="139"/>
        <v>136.84620999518259</v>
      </c>
      <c r="Q97" s="167">
        <f t="shared" si="139"/>
        <v>-108.43312500000002</v>
      </c>
      <c r="R97" s="167">
        <f t="shared" si="139"/>
        <v>136.84620999518262</v>
      </c>
      <c r="S97" s="167">
        <f t="shared" si="139"/>
        <v>136.84620999518259</v>
      </c>
      <c r="T97" s="167">
        <f t="shared" si="139"/>
        <v>136.84620999518262</v>
      </c>
      <c r="U97" s="167">
        <f t="shared" si="139"/>
        <v>136.84620999518262</v>
      </c>
      <c r="V97" s="167">
        <f t="shared" si="139"/>
        <v>136.84620999518262</v>
      </c>
      <c r="W97" s="167">
        <f t="shared" si="139"/>
        <v>136.84620999518259</v>
      </c>
      <c r="X97" s="167">
        <f t="shared" si="139"/>
        <v>136.84620999518262</v>
      </c>
      <c r="Y97" s="167">
        <f t="shared" si="139"/>
        <v>136.84620999518259</v>
      </c>
      <c r="Z97" s="167">
        <f t="shared" si="139"/>
        <v>136.84620999518259</v>
      </c>
      <c r="AA97" s="167">
        <f t="shared" si="139"/>
        <v>136.84620999518259</v>
      </c>
      <c r="AB97" s="167">
        <f t="shared" si="139"/>
        <v>142.77321624518257</v>
      </c>
      <c r="AC97" s="167">
        <f t="shared" si="139"/>
        <v>-102.50611875</v>
      </c>
      <c r="AD97" s="167">
        <f t="shared" si="139"/>
        <v>142.7732162451826</v>
      </c>
      <c r="AE97" s="167">
        <f t="shared" si="139"/>
        <v>142.77321624518262</v>
      </c>
      <c r="AF97" s="167">
        <f t="shared" si="139"/>
        <v>142.7732162451826</v>
      </c>
      <c r="AG97" s="167">
        <f t="shared" si="139"/>
        <v>142.7732162451826</v>
      </c>
      <c r="AH97" s="167">
        <f t="shared" si="139"/>
        <v>142.7732162451826</v>
      </c>
      <c r="AI97" s="167">
        <f t="shared" si="139"/>
        <v>142.77321624518262</v>
      </c>
      <c r="AJ97" s="167">
        <f t="shared" si="139"/>
        <v>142.7732162451826</v>
      </c>
      <c r="AK97" s="167">
        <f t="shared" si="139"/>
        <v>142.7732162451826</v>
      </c>
      <c r="AL97" s="167">
        <f t="shared" si="139"/>
        <v>142.7732162451826</v>
      </c>
      <c r="AM97" s="167">
        <f t="shared" si="139"/>
        <v>142.7732162451826</v>
      </c>
      <c r="AN97" s="167">
        <f t="shared" si="139"/>
        <v>148.87803268268263</v>
      </c>
      <c r="AO97" s="167">
        <f t="shared" si="139"/>
        <v>-96.401302312499965</v>
      </c>
      <c r="AP97" s="167">
        <f t="shared" si="139"/>
        <v>148.87803268268266</v>
      </c>
      <c r="AQ97" s="167">
        <f t="shared" si="139"/>
        <v>148.87803268268263</v>
      </c>
      <c r="AR97" s="167">
        <f t="shared" si="139"/>
        <v>148.87803268268266</v>
      </c>
      <c r="AS97" s="167">
        <f t="shared" si="139"/>
        <v>148.87803268268266</v>
      </c>
      <c r="AT97" s="167">
        <f t="shared" si="139"/>
        <v>148.87803268268263</v>
      </c>
      <c r="AU97" s="167">
        <f t="shared" si="139"/>
        <v>148.8780326826826</v>
      </c>
      <c r="AV97" s="167">
        <f t="shared" si="139"/>
        <v>148.87803268268263</v>
      </c>
      <c r="AW97" s="167">
        <f t="shared" si="139"/>
        <v>148.87803268268263</v>
      </c>
      <c r="AX97" s="167">
        <f t="shared" si="139"/>
        <v>148.87803268268266</v>
      </c>
      <c r="AY97" s="167">
        <f t="shared" si="139"/>
        <v>148.87803268268266</v>
      </c>
      <c r="AZ97" s="167">
        <f t="shared" si="139"/>
        <v>155.16599361330765</v>
      </c>
      <c r="BA97" s="167">
        <f t="shared" si="139"/>
        <v>-90.113341381874946</v>
      </c>
      <c r="BB97" s="167">
        <f t="shared" si="139"/>
        <v>155.16599361330768</v>
      </c>
      <c r="BC97" s="167">
        <f t="shared" si="139"/>
        <v>155.16599361330768</v>
      </c>
      <c r="BD97" s="167">
        <f t="shared" si="139"/>
        <v>155.16599361330768</v>
      </c>
      <c r="BE97" s="167">
        <f t="shared" si="139"/>
        <v>155.16599361330768</v>
      </c>
      <c r="BF97" s="167">
        <f t="shared" si="139"/>
        <v>155.16599361330765</v>
      </c>
      <c r="BG97" s="167">
        <f t="shared" si="139"/>
        <v>155.16599361330768</v>
      </c>
      <c r="BH97" s="167">
        <f t="shared" si="139"/>
        <v>155.16599361330765</v>
      </c>
      <c r="BI97" s="167">
        <f t="shared" si="139"/>
        <v>155.16599361330765</v>
      </c>
      <c r="BJ97" s="167">
        <f t="shared" si="139"/>
        <v>155.16599361330765</v>
      </c>
      <c r="BK97" s="167">
        <f t="shared" si="139"/>
        <v>155.16599361330768</v>
      </c>
      <c r="BL97" s="167">
        <f t="shared" si="139"/>
        <v>161.64259337185138</v>
      </c>
      <c r="BM97" s="167">
        <f t="shared" si="139"/>
        <v>-83.636741623331233</v>
      </c>
      <c r="BN97" s="167">
        <f t="shared" si="139"/>
        <v>161.6425933718514</v>
      </c>
      <c r="BO97" s="167">
        <f t="shared" si="139"/>
        <v>161.64259337185138</v>
      </c>
      <c r="BP97" s="167">
        <f t="shared" si="139"/>
        <v>161.64259337185138</v>
      </c>
      <c r="BQ97" s="167">
        <f t="shared" si="139"/>
        <v>161.64259337185138</v>
      </c>
      <c r="BR97" s="167">
        <f t="shared" ref="BR97:CI97" si="140">SUM(BR33,BR34,BR64,BR88)+BR78</f>
        <v>161.64259337185138</v>
      </c>
      <c r="BS97" s="167">
        <f t="shared" si="140"/>
        <v>161.64259337185138</v>
      </c>
      <c r="BT97" s="167">
        <f t="shared" si="140"/>
        <v>161.64259337185138</v>
      </c>
      <c r="BU97" s="167">
        <f t="shared" si="140"/>
        <v>161.64259337185135</v>
      </c>
      <c r="BV97" s="167">
        <f t="shared" si="140"/>
        <v>161.64259337185138</v>
      </c>
      <c r="BW97" s="167">
        <f t="shared" si="140"/>
        <v>161.64259337185138</v>
      </c>
      <c r="BX97" s="167">
        <f t="shared" si="140"/>
        <v>168.31349112315149</v>
      </c>
      <c r="BY97" s="167">
        <f t="shared" si="140"/>
        <v>-76.965843872031144</v>
      </c>
      <c r="BZ97" s="167">
        <f t="shared" si="140"/>
        <v>168.31349112315146</v>
      </c>
      <c r="CA97" s="167">
        <f t="shared" si="140"/>
        <v>168.31349112315149</v>
      </c>
      <c r="CB97" s="167">
        <f t="shared" si="140"/>
        <v>168.31349112315149</v>
      </c>
      <c r="CC97" s="167">
        <f t="shared" si="140"/>
        <v>168.31349112315149</v>
      </c>
      <c r="CD97" s="167">
        <f t="shared" si="140"/>
        <v>168.31349112315149</v>
      </c>
      <c r="CE97" s="167">
        <f t="shared" si="140"/>
        <v>168.31349112315146</v>
      </c>
      <c r="CF97" s="167">
        <f t="shared" si="140"/>
        <v>168.31349112315146</v>
      </c>
      <c r="CG97" s="167">
        <f t="shared" si="140"/>
        <v>168.31349112315149</v>
      </c>
      <c r="CH97" s="167">
        <f t="shared" si="140"/>
        <v>168.31349112315149</v>
      </c>
      <c r="CI97" s="167">
        <f t="shared" si="140"/>
        <v>168.31349112315149</v>
      </c>
      <c r="CJ97" s="167">
        <f>SUM(CJ33,CJ34,CJ64,CJ88)+CJ78</f>
        <v>9295.1469995581174</v>
      </c>
    </row>
    <row r="98" spans="1:124" x14ac:dyDescent="0.15">
      <c r="A98" s="164" t="str">
        <f t="shared" si="134"/>
        <v>Elizabeth</v>
      </c>
      <c r="B98" s="159">
        <f t="shared" si="134"/>
        <v>0.15</v>
      </c>
      <c r="C98" s="167"/>
      <c r="D98" s="167"/>
      <c r="E98" s="168">
        <f>SUM(E41,E42,E65,E89)+E79</f>
        <v>0</v>
      </c>
      <c r="F98" s="167">
        <f t="shared" ref="F98:BQ98" si="141">SUM(F41,F42,F65,F89)+F79</f>
        <v>0</v>
      </c>
      <c r="G98" s="167">
        <f t="shared" si="141"/>
        <v>0</v>
      </c>
      <c r="H98" s="167">
        <f t="shared" si="141"/>
        <v>0</v>
      </c>
      <c r="I98" s="167">
        <f t="shared" si="141"/>
        <v>131.09183499518261</v>
      </c>
      <c r="J98" s="167">
        <f t="shared" si="141"/>
        <v>131.09183499518261</v>
      </c>
      <c r="K98" s="167">
        <f t="shared" si="141"/>
        <v>131.09183499518258</v>
      </c>
      <c r="L98" s="167">
        <f t="shared" si="141"/>
        <v>131.09183499518261</v>
      </c>
      <c r="M98" s="167">
        <f t="shared" si="141"/>
        <v>131.09183499518261</v>
      </c>
      <c r="N98" s="167">
        <f t="shared" si="141"/>
        <v>131.09183499518261</v>
      </c>
      <c r="O98" s="167">
        <f t="shared" si="141"/>
        <v>131.09183499518261</v>
      </c>
      <c r="P98" s="167">
        <f t="shared" si="141"/>
        <v>136.84620999518259</v>
      </c>
      <c r="Q98" s="167">
        <f t="shared" si="141"/>
        <v>-108.43312500000002</v>
      </c>
      <c r="R98" s="167">
        <f t="shared" si="141"/>
        <v>136.84620999518262</v>
      </c>
      <c r="S98" s="167">
        <f t="shared" si="141"/>
        <v>136.84620999518259</v>
      </c>
      <c r="T98" s="167">
        <f t="shared" si="141"/>
        <v>136.84620999518262</v>
      </c>
      <c r="U98" s="167">
        <f t="shared" si="141"/>
        <v>136.84620999518262</v>
      </c>
      <c r="V98" s="167">
        <f t="shared" si="141"/>
        <v>136.84620999518262</v>
      </c>
      <c r="W98" s="167">
        <f t="shared" si="141"/>
        <v>136.84620999518259</v>
      </c>
      <c r="X98" s="167">
        <f t="shared" si="141"/>
        <v>136.84620999518262</v>
      </c>
      <c r="Y98" s="167">
        <f t="shared" si="141"/>
        <v>136.84620999518259</v>
      </c>
      <c r="Z98" s="167">
        <f t="shared" si="141"/>
        <v>136.84620999518259</v>
      </c>
      <c r="AA98" s="167">
        <f t="shared" si="141"/>
        <v>136.84620999518259</v>
      </c>
      <c r="AB98" s="167">
        <f t="shared" si="141"/>
        <v>142.77321624518257</v>
      </c>
      <c r="AC98" s="167">
        <f t="shared" si="141"/>
        <v>-102.50611875</v>
      </c>
      <c r="AD98" s="167">
        <f t="shared" si="141"/>
        <v>142.7732162451826</v>
      </c>
      <c r="AE98" s="167">
        <f t="shared" si="141"/>
        <v>142.77321624518262</v>
      </c>
      <c r="AF98" s="167">
        <f t="shared" si="141"/>
        <v>142.7732162451826</v>
      </c>
      <c r="AG98" s="167">
        <f t="shared" si="141"/>
        <v>142.7732162451826</v>
      </c>
      <c r="AH98" s="167">
        <f t="shared" si="141"/>
        <v>142.7732162451826</v>
      </c>
      <c r="AI98" s="167">
        <f t="shared" si="141"/>
        <v>142.77321624518262</v>
      </c>
      <c r="AJ98" s="167">
        <f t="shared" si="141"/>
        <v>142.7732162451826</v>
      </c>
      <c r="AK98" s="167">
        <f t="shared" si="141"/>
        <v>142.7732162451826</v>
      </c>
      <c r="AL98" s="167">
        <f t="shared" si="141"/>
        <v>142.7732162451826</v>
      </c>
      <c r="AM98" s="167">
        <f t="shared" si="141"/>
        <v>142.7732162451826</v>
      </c>
      <c r="AN98" s="167">
        <f t="shared" si="141"/>
        <v>148.87803268268263</v>
      </c>
      <c r="AO98" s="167">
        <f t="shared" si="141"/>
        <v>-96.401302312499965</v>
      </c>
      <c r="AP98" s="167">
        <f t="shared" si="141"/>
        <v>148.87803268268266</v>
      </c>
      <c r="AQ98" s="167">
        <f t="shared" si="141"/>
        <v>148.87803268268263</v>
      </c>
      <c r="AR98" s="167">
        <f t="shared" si="141"/>
        <v>148.87803268268266</v>
      </c>
      <c r="AS98" s="167">
        <f t="shared" si="141"/>
        <v>148.87803268268266</v>
      </c>
      <c r="AT98" s="167">
        <f t="shared" si="141"/>
        <v>148.87803268268263</v>
      </c>
      <c r="AU98" s="167">
        <f t="shared" si="141"/>
        <v>148.8780326826826</v>
      </c>
      <c r="AV98" s="167">
        <f t="shared" si="141"/>
        <v>148.87803268268263</v>
      </c>
      <c r="AW98" s="167">
        <f t="shared" si="141"/>
        <v>148.87803268268263</v>
      </c>
      <c r="AX98" s="167">
        <f t="shared" si="141"/>
        <v>148.87803268268266</v>
      </c>
      <c r="AY98" s="167">
        <f t="shared" si="141"/>
        <v>148.87803268268266</v>
      </c>
      <c r="AZ98" s="167">
        <f t="shared" si="141"/>
        <v>155.16599361330765</v>
      </c>
      <c r="BA98" s="167">
        <f t="shared" si="141"/>
        <v>-90.113341381874946</v>
      </c>
      <c r="BB98" s="167">
        <f t="shared" si="141"/>
        <v>155.16599361330768</v>
      </c>
      <c r="BC98" s="167">
        <f t="shared" si="141"/>
        <v>155.16599361330768</v>
      </c>
      <c r="BD98" s="167">
        <f t="shared" si="141"/>
        <v>155.16599361330768</v>
      </c>
      <c r="BE98" s="167">
        <f t="shared" si="141"/>
        <v>155.16599361330768</v>
      </c>
      <c r="BF98" s="167">
        <f t="shared" si="141"/>
        <v>155.16599361330765</v>
      </c>
      <c r="BG98" s="167">
        <f t="shared" si="141"/>
        <v>155.16599361330768</v>
      </c>
      <c r="BH98" s="167">
        <f t="shared" si="141"/>
        <v>155.16599361330765</v>
      </c>
      <c r="BI98" s="167">
        <f t="shared" si="141"/>
        <v>155.16599361330765</v>
      </c>
      <c r="BJ98" s="167">
        <f t="shared" si="141"/>
        <v>155.16599361330765</v>
      </c>
      <c r="BK98" s="167">
        <f t="shared" si="141"/>
        <v>155.16599361330768</v>
      </c>
      <c r="BL98" s="167">
        <f t="shared" si="141"/>
        <v>161.64259337185138</v>
      </c>
      <c r="BM98" s="167">
        <f t="shared" si="141"/>
        <v>-83.636741623331233</v>
      </c>
      <c r="BN98" s="167">
        <f t="shared" si="141"/>
        <v>161.6425933718514</v>
      </c>
      <c r="BO98" s="167">
        <f t="shared" si="141"/>
        <v>161.64259337185138</v>
      </c>
      <c r="BP98" s="167">
        <f t="shared" si="141"/>
        <v>161.64259337185138</v>
      </c>
      <c r="BQ98" s="167">
        <f t="shared" si="141"/>
        <v>161.64259337185138</v>
      </c>
      <c r="BR98" s="167">
        <f t="shared" ref="BR98:CJ98" si="142">SUM(BR41,BR42,BR65,BR89)+BR79</f>
        <v>161.64259337185138</v>
      </c>
      <c r="BS98" s="167">
        <f t="shared" si="142"/>
        <v>161.64259337185138</v>
      </c>
      <c r="BT98" s="167">
        <f t="shared" si="142"/>
        <v>161.64259337185138</v>
      </c>
      <c r="BU98" s="167">
        <f t="shared" si="142"/>
        <v>161.64259337185135</v>
      </c>
      <c r="BV98" s="167">
        <f t="shared" si="142"/>
        <v>161.64259337185138</v>
      </c>
      <c r="BW98" s="167">
        <f t="shared" si="142"/>
        <v>161.64259337185138</v>
      </c>
      <c r="BX98" s="167">
        <f t="shared" si="142"/>
        <v>168.31349112315149</v>
      </c>
      <c r="BY98" s="167">
        <f t="shared" si="142"/>
        <v>-76.965843872031144</v>
      </c>
      <c r="BZ98" s="167">
        <f t="shared" si="142"/>
        <v>168.31349112315146</v>
      </c>
      <c r="CA98" s="167">
        <f t="shared" si="142"/>
        <v>168.31349112315149</v>
      </c>
      <c r="CB98" s="167">
        <f t="shared" si="142"/>
        <v>168.31349112315149</v>
      </c>
      <c r="CC98" s="167">
        <f t="shared" si="142"/>
        <v>168.31349112315149</v>
      </c>
      <c r="CD98" s="167">
        <f t="shared" si="142"/>
        <v>168.31349112315149</v>
      </c>
      <c r="CE98" s="167">
        <f t="shared" si="142"/>
        <v>168.31349112315146</v>
      </c>
      <c r="CF98" s="167">
        <f t="shared" si="142"/>
        <v>168.31349112315146</v>
      </c>
      <c r="CG98" s="167">
        <f t="shared" si="142"/>
        <v>168.31349112315149</v>
      </c>
      <c r="CH98" s="167">
        <f t="shared" si="142"/>
        <v>168.31349112315149</v>
      </c>
      <c r="CI98" s="167">
        <f t="shared" si="142"/>
        <v>168.31349112315149</v>
      </c>
      <c r="CJ98" s="167">
        <f t="shared" si="142"/>
        <v>9295.1469995581174</v>
      </c>
      <c r="CK98" s="169"/>
      <c r="CL98" s="169"/>
      <c r="CM98" s="169"/>
      <c r="CN98" s="169"/>
      <c r="CO98" s="169"/>
      <c r="CP98" s="169"/>
      <c r="CQ98" s="169"/>
      <c r="CR98" s="169"/>
      <c r="CS98" s="169"/>
      <c r="CT98" s="169"/>
      <c r="CU98" s="169"/>
      <c r="CV98" s="169"/>
      <c r="CW98" s="169"/>
      <c r="CX98" s="169"/>
      <c r="CY98" s="169"/>
      <c r="CZ98" s="169"/>
      <c r="DA98" s="169"/>
      <c r="DB98" s="169"/>
      <c r="DC98" s="169"/>
      <c r="DD98" s="169"/>
      <c r="DE98" s="169"/>
      <c r="DF98" s="169"/>
      <c r="DG98" s="169"/>
      <c r="DH98" s="169"/>
      <c r="DI98" s="169"/>
      <c r="DJ98" s="169"/>
      <c r="DK98" s="169"/>
      <c r="DL98" s="169"/>
      <c r="DM98" s="169"/>
      <c r="DN98" s="169"/>
      <c r="DO98" s="169"/>
      <c r="DP98" s="169"/>
      <c r="DQ98" s="169"/>
      <c r="DR98" s="169"/>
      <c r="DS98" s="169"/>
      <c r="DT98" s="169"/>
    </row>
    <row r="99" spans="1:124" x14ac:dyDescent="0.15">
      <c r="A99" s="47" t="s">
        <v>147</v>
      </c>
      <c r="B99" s="52"/>
      <c r="C99" s="52"/>
      <c r="D99" s="52"/>
      <c r="E99" s="172">
        <f>E66+E90+E80</f>
        <v>0</v>
      </c>
      <c r="F99" s="171">
        <f t="shared" ref="F99:BQ99" si="143">F66+F90+F80</f>
        <v>0</v>
      </c>
      <c r="G99" s="171">
        <f t="shared" si="143"/>
        <v>0</v>
      </c>
      <c r="H99" s="171">
        <f t="shared" si="143"/>
        <v>0</v>
      </c>
      <c r="I99" s="171">
        <f t="shared" si="143"/>
        <v>0</v>
      </c>
      <c r="J99" s="171">
        <f t="shared" si="143"/>
        <v>0</v>
      </c>
      <c r="K99" s="171">
        <f t="shared" si="143"/>
        <v>0</v>
      </c>
      <c r="L99" s="171">
        <f t="shared" si="143"/>
        <v>0</v>
      </c>
      <c r="M99" s="171">
        <f t="shared" si="143"/>
        <v>0</v>
      </c>
      <c r="N99" s="171">
        <f t="shared" si="143"/>
        <v>0</v>
      </c>
      <c r="O99" s="171">
        <f t="shared" si="143"/>
        <v>0</v>
      </c>
      <c r="P99" s="171">
        <f t="shared" si="143"/>
        <v>0</v>
      </c>
      <c r="Q99" s="171">
        <f t="shared" si="143"/>
        <v>0</v>
      </c>
      <c r="R99" s="171">
        <f t="shared" si="143"/>
        <v>0</v>
      </c>
      <c r="S99" s="171">
        <f t="shared" si="143"/>
        <v>0</v>
      </c>
      <c r="T99" s="171">
        <f t="shared" si="143"/>
        <v>0</v>
      </c>
      <c r="U99" s="171">
        <f t="shared" si="143"/>
        <v>0</v>
      </c>
      <c r="V99" s="171">
        <f t="shared" si="143"/>
        <v>0</v>
      </c>
      <c r="W99" s="171">
        <f t="shared" si="143"/>
        <v>0</v>
      </c>
      <c r="X99" s="171">
        <f t="shared" si="143"/>
        <v>0</v>
      </c>
      <c r="Y99" s="171">
        <f t="shared" si="143"/>
        <v>0</v>
      </c>
      <c r="Z99" s="171">
        <f t="shared" si="143"/>
        <v>0</v>
      </c>
      <c r="AA99" s="171">
        <f t="shared" si="143"/>
        <v>0</v>
      </c>
      <c r="AB99" s="171">
        <f t="shared" si="143"/>
        <v>0</v>
      </c>
      <c r="AC99" s="171">
        <f t="shared" si="143"/>
        <v>0</v>
      </c>
      <c r="AD99" s="171">
        <f t="shared" si="143"/>
        <v>0</v>
      </c>
      <c r="AE99" s="171">
        <f t="shared" si="143"/>
        <v>0</v>
      </c>
      <c r="AF99" s="171">
        <f t="shared" si="143"/>
        <v>0</v>
      </c>
      <c r="AG99" s="171">
        <f t="shared" si="143"/>
        <v>0</v>
      </c>
      <c r="AH99" s="171">
        <f t="shared" si="143"/>
        <v>0</v>
      </c>
      <c r="AI99" s="171">
        <f t="shared" si="143"/>
        <v>0</v>
      </c>
      <c r="AJ99" s="171">
        <f t="shared" si="143"/>
        <v>0</v>
      </c>
      <c r="AK99" s="171">
        <f t="shared" si="143"/>
        <v>0</v>
      </c>
      <c r="AL99" s="171">
        <f t="shared" si="143"/>
        <v>0</v>
      </c>
      <c r="AM99" s="171">
        <f t="shared" si="143"/>
        <v>0</v>
      </c>
      <c r="AN99" s="171">
        <f t="shared" si="143"/>
        <v>0</v>
      </c>
      <c r="AO99" s="171">
        <f t="shared" si="143"/>
        <v>0</v>
      </c>
      <c r="AP99" s="171">
        <f t="shared" si="143"/>
        <v>0</v>
      </c>
      <c r="AQ99" s="171">
        <f t="shared" si="143"/>
        <v>0</v>
      </c>
      <c r="AR99" s="171">
        <f t="shared" si="143"/>
        <v>0</v>
      </c>
      <c r="AS99" s="171">
        <f t="shared" si="143"/>
        <v>0</v>
      </c>
      <c r="AT99" s="171">
        <f t="shared" si="143"/>
        <v>0</v>
      </c>
      <c r="AU99" s="171">
        <f t="shared" si="143"/>
        <v>0</v>
      </c>
      <c r="AV99" s="171">
        <f t="shared" si="143"/>
        <v>0</v>
      </c>
      <c r="AW99" s="171">
        <f t="shared" si="143"/>
        <v>0</v>
      </c>
      <c r="AX99" s="171">
        <f t="shared" si="143"/>
        <v>0</v>
      </c>
      <c r="AY99" s="171">
        <f t="shared" si="143"/>
        <v>0</v>
      </c>
      <c r="AZ99" s="171">
        <f t="shared" si="143"/>
        <v>0</v>
      </c>
      <c r="BA99" s="171">
        <f t="shared" si="143"/>
        <v>0</v>
      </c>
      <c r="BB99" s="171">
        <f t="shared" si="143"/>
        <v>0</v>
      </c>
      <c r="BC99" s="171">
        <f t="shared" si="143"/>
        <v>0</v>
      </c>
      <c r="BD99" s="171">
        <f t="shared" si="143"/>
        <v>0</v>
      </c>
      <c r="BE99" s="171">
        <f t="shared" si="143"/>
        <v>0</v>
      </c>
      <c r="BF99" s="171">
        <f t="shared" si="143"/>
        <v>0</v>
      </c>
      <c r="BG99" s="171">
        <f t="shared" si="143"/>
        <v>0</v>
      </c>
      <c r="BH99" s="171">
        <f t="shared" si="143"/>
        <v>0</v>
      </c>
      <c r="BI99" s="171">
        <f t="shared" si="143"/>
        <v>0</v>
      </c>
      <c r="BJ99" s="171">
        <f t="shared" si="143"/>
        <v>0</v>
      </c>
      <c r="BK99" s="171">
        <f t="shared" si="143"/>
        <v>0</v>
      </c>
      <c r="BL99" s="171">
        <f t="shared" si="143"/>
        <v>0</v>
      </c>
      <c r="BM99" s="171">
        <f t="shared" si="143"/>
        <v>0</v>
      </c>
      <c r="BN99" s="171">
        <f t="shared" si="143"/>
        <v>0</v>
      </c>
      <c r="BO99" s="171">
        <f t="shared" si="143"/>
        <v>0</v>
      </c>
      <c r="BP99" s="171">
        <f t="shared" si="143"/>
        <v>0</v>
      </c>
      <c r="BQ99" s="171">
        <f t="shared" si="143"/>
        <v>0</v>
      </c>
      <c r="BR99" s="171">
        <f t="shared" ref="BR99:CJ99" si="144">BR66+BR90+BR80</f>
        <v>0</v>
      </c>
      <c r="BS99" s="171">
        <f t="shared" si="144"/>
        <v>0</v>
      </c>
      <c r="BT99" s="171">
        <f t="shared" si="144"/>
        <v>0</v>
      </c>
      <c r="BU99" s="171">
        <f t="shared" si="144"/>
        <v>0</v>
      </c>
      <c r="BV99" s="171">
        <f t="shared" si="144"/>
        <v>0</v>
      </c>
      <c r="BW99" s="171">
        <f t="shared" si="144"/>
        <v>0</v>
      </c>
      <c r="BX99" s="171">
        <f t="shared" si="144"/>
        <v>0</v>
      </c>
      <c r="BY99" s="171">
        <f t="shared" si="144"/>
        <v>0</v>
      </c>
      <c r="BZ99" s="171">
        <f t="shared" si="144"/>
        <v>0</v>
      </c>
      <c r="CA99" s="171">
        <f t="shared" si="144"/>
        <v>0</v>
      </c>
      <c r="CB99" s="171">
        <f t="shared" si="144"/>
        <v>0</v>
      </c>
      <c r="CC99" s="171">
        <f t="shared" si="144"/>
        <v>0</v>
      </c>
      <c r="CD99" s="171">
        <f t="shared" si="144"/>
        <v>0</v>
      </c>
      <c r="CE99" s="171">
        <f t="shared" si="144"/>
        <v>0</v>
      </c>
      <c r="CF99" s="171">
        <f t="shared" si="144"/>
        <v>0</v>
      </c>
      <c r="CG99" s="171">
        <f t="shared" si="144"/>
        <v>0</v>
      </c>
      <c r="CH99" s="171">
        <f t="shared" si="144"/>
        <v>0</v>
      </c>
      <c r="CI99" s="171">
        <f t="shared" si="144"/>
        <v>0</v>
      </c>
      <c r="CJ99" s="171">
        <f t="shared" si="144"/>
        <v>11707.786356634033</v>
      </c>
      <c r="CK99" s="171"/>
      <c r="CL99" s="171"/>
      <c r="CM99" s="171"/>
      <c r="CN99" s="171"/>
      <c r="CO99" s="171"/>
      <c r="CP99" s="171"/>
      <c r="CQ99" s="171"/>
      <c r="CR99" s="171"/>
      <c r="CS99" s="171"/>
      <c r="CT99" s="171"/>
      <c r="CU99" s="171"/>
      <c r="CV99" s="171"/>
      <c r="CW99" s="171"/>
      <c r="CX99" s="171"/>
      <c r="CY99" s="171"/>
      <c r="CZ99" s="171"/>
      <c r="DA99" s="171"/>
      <c r="DB99" s="171"/>
      <c r="DC99" s="171"/>
      <c r="DD99" s="171"/>
      <c r="DE99" s="171"/>
      <c r="DF99" s="171"/>
      <c r="DG99" s="171"/>
      <c r="DH99" s="171"/>
      <c r="DI99" s="171"/>
      <c r="DJ99" s="171"/>
      <c r="DK99" s="171"/>
      <c r="DL99" s="171"/>
      <c r="DM99" s="171"/>
      <c r="DN99" s="171"/>
      <c r="DO99" s="171"/>
      <c r="DP99" s="171"/>
      <c r="DQ99" s="171"/>
      <c r="DR99" s="171"/>
      <c r="DS99" s="171"/>
      <c r="DT99" s="171"/>
    </row>
    <row r="100" spans="1:124" x14ac:dyDescent="0.15">
      <c r="B100" s="160"/>
      <c r="C100" s="55"/>
      <c r="D100" s="55"/>
      <c r="E100" s="163"/>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c r="DQ100" s="55"/>
      <c r="DR100" s="55"/>
      <c r="DS100" s="55"/>
      <c r="DT100" s="55"/>
    </row>
    <row r="101" spans="1:124" x14ac:dyDescent="0.15">
      <c r="A101" s="46" t="s">
        <v>148</v>
      </c>
      <c r="B101" s="173" t="s">
        <v>38</v>
      </c>
      <c r="C101" s="174" t="s">
        <v>43</v>
      </c>
      <c r="D101" s="174" t="s">
        <v>27</v>
      </c>
      <c r="E101" s="163"/>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55"/>
      <c r="DO101" s="55"/>
      <c r="DP101" s="55"/>
      <c r="DQ101" s="55"/>
      <c r="DR101" s="55"/>
      <c r="DS101" s="55"/>
      <c r="DT101" s="55"/>
    </row>
    <row r="102" spans="1:124" x14ac:dyDescent="0.15">
      <c r="A102" s="175" t="str">
        <f>IF('Investor Assumptions'!C18=1,A94 &amp; "/Manager",A94)</f>
        <v>Albert</v>
      </c>
      <c r="B102" s="176">
        <f>XIRR($E102:$CJ102,$E$1:$CJ$1)</f>
        <v>0.25808473229408257</v>
      </c>
      <c r="C102" s="177">
        <f>NPV('Main Assumptions'!$C$44/12,Investor_Monthly!$E102:$CJ102)</f>
        <v>9035.045500244074</v>
      </c>
      <c r="D102" s="178">
        <f>(SUM(E102:CJ102)+'Investor Assumptions'!D12)/'Investor Assumptions'!D12</f>
        <v>3.7967551557852817</v>
      </c>
      <c r="E102" s="163">
        <f>'Monthly P&amp;L'!$D$56*Investor_Monthly!B94</f>
        <v>-6874.9999999999982</v>
      </c>
      <c r="F102" s="55">
        <f t="shared" ref="F102:BQ102" si="145">F94+F99</f>
        <v>0</v>
      </c>
      <c r="G102" s="55">
        <f t="shared" si="145"/>
        <v>0</v>
      </c>
      <c r="H102" s="55">
        <f t="shared" si="145"/>
        <v>0</v>
      </c>
      <c r="I102" s="55">
        <f t="shared" si="145"/>
        <v>87.394556663455049</v>
      </c>
      <c r="J102" s="55">
        <f t="shared" si="145"/>
        <v>87.394556663455063</v>
      </c>
      <c r="K102" s="55">
        <f t="shared" si="145"/>
        <v>87.39455666345502</v>
      </c>
      <c r="L102" s="55">
        <f t="shared" si="145"/>
        <v>87.394556663455049</v>
      </c>
      <c r="M102" s="55">
        <f t="shared" si="145"/>
        <v>87.394556663455063</v>
      </c>
      <c r="N102" s="55">
        <f t="shared" si="145"/>
        <v>87.394556663455063</v>
      </c>
      <c r="O102" s="55">
        <f t="shared" si="145"/>
        <v>87.39455666345502</v>
      </c>
      <c r="P102" s="55">
        <f t="shared" si="145"/>
        <v>91.230806663455027</v>
      </c>
      <c r="Q102" s="55">
        <f t="shared" si="145"/>
        <v>-72.288749999999979</v>
      </c>
      <c r="R102" s="55">
        <f t="shared" si="145"/>
        <v>91.230806663455041</v>
      </c>
      <c r="S102" s="55">
        <f t="shared" si="145"/>
        <v>91.230806663455027</v>
      </c>
      <c r="T102" s="55">
        <f t="shared" si="145"/>
        <v>91.230806663455041</v>
      </c>
      <c r="U102" s="55">
        <f t="shared" si="145"/>
        <v>91.230806663455041</v>
      </c>
      <c r="V102" s="55">
        <f t="shared" si="145"/>
        <v>91.230806663455041</v>
      </c>
      <c r="W102" s="55">
        <f t="shared" si="145"/>
        <v>91.230806663455013</v>
      </c>
      <c r="X102" s="55">
        <f t="shared" si="145"/>
        <v>91.230806663455041</v>
      </c>
      <c r="Y102" s="55">
        <f t="shared" si="145"/>
        <v>91.230806663455027</v>
      </c>
      <c r="Z102" s="55">
        <f t="shared" si="145"/>
        <v>91.230806663455027</v>
      </c>
      <c r="AA102" s="55">
        <f t="shared" si="145"/>
        <v>91.230806663455056</v>
      </c>
      <c r="AB102" s="55">
        <f t="shared" si="145"/>
        <v>95.182144163455021</v>
      </c>
      <c r="AC102" s="55">
        <f t="shared" si="145"/>
        <v>-68.337412499999971</v>
      </c>
      <c r="AD102" s="55">
        <f t="shared" si="145"/>
        <v>95.182144163455021</v>
      </c>
      <c r="AE102" s="55">
        <f t="shared" si="145"/>
        <v>95.182144163455035</v>
      </c>
      <c r="AF102" s="55">
        <f t="shared" si="145"/>
        <v>95.182144163454979</v>
      </c>
      <c r="AG102" s="55">
        <f t="shared" si="145"/>
        <v>95.182144163455035</v>
      </c>
      <c r="AH102" s="55">
        <f t="shared" si="145"/>
        <v>95.182144163455021</v>
      </c>
      <c r="AI102" s="55">
        <f t="shared" si="145"/>
        <v>95.182144163455035</v>
      </c>
      <c r="AJ102" s="55">
        <f t="shared" si="145"/>
        <v>95.182144163455007</v>
      </c>
      <c r="AK102" s="55">
        <f t="shared" si="145"/>
        <v>95.182144163455035</v>
      </c>
      <c r="AL102" s="55">
        <f t="shared" si="145"/>
        <v>95.182144163455035</v>
      </c>
      <c r="AM102" s="55">
        <f t="shared" si="145"/>
        <v>95.182144163455035</v>
      </c>
      <c r="AN102" s="55">
        <f t="shared" si="145"/>
        <v>99.252021788455039</v>
      </c>
      <c r="AO102" s="55">
        <f t="shared" si="145"/>
        <v>-64.267534874999939</v>
      </c>
      <c r="AP102" s="55">
        <f t="shared" si="145"/>
        <v>99.252021788455053</v>
      </c>
      <c r="AQ102" s="55">
        <f t="shared" si="145"/>
        <v>99.252021788455025</v>
      </c>
      <c r="AR102" s="55">
        <f t="shared" si="145"/>
        <v>99.252021788455068</v>
      </c>
      <c r="AS102" s="55">
        <f t="shared" si="145"/>
        <v>99.252021788455039</v>
      </c>
      <c r="AT102" s="55">
        <f t="shared" si="145"/>
        <v>99.252021788455039</v>
      </c>
      <c r="AU102" s="55">
        <f t="shared" si="145"/>
        <v>99.252021788455053</v>
      </c>
      <c r="AV102" s="55">
        <f t="shared" si="145"/>
        <v>99.252021788455053</v>
      </c>
      <c r="AW102" s="55">
        <f t="shared" si="145"/>
        <v>99.252021788455039</v>
      </c>
      <c r="AX102" s="55">
        <f t="shared" si="145"/>
        <v>99.252021788455068</v>
      </c>
      <c r="AY102" s="55">
        <f t="shared" si="145"/>
        <v>99.252021788455039</v>
      </c>
      <c r="AZ102" s="55">
        <f t="shared" si="145"/>
        <v>103.44399574220508</v>
      </c>
      <c r="BA102" s="55">
        <f t="shared" si="145"/>
        <v>-60.075560921249924</v>
      </c>
      <c r="BB102" s="55">
        <f t="shared" si="145"/>
        <v>103.4439957422051</v>
      </c>
      <c r="BC102" s="55">
        <f t="shared" si="145"/>
        <v>103.44399574220506</v>
      </c>
      <c r="BD102" s="55">
        <f t="shared" si="145"/>
        <v>103.44399574220509</v>
      </c>
      <c r="BE102" s="55">
        <f>BE94+BE99</f>
        <v>103.44399574220508</v>
      </c>
      <c r="BF102" s="55">
        <f t="shared" si="145"/>
        <v>103.44399574220506</v>
      </c>
      <c r="BG102" s="55">
        <f t="shared" si="145"/>
        <v>103.44399574220506</v>
      </c>
      <c r="BH102" s="55">
        <f t="shared" si="145"/>
        <v>103.44399574220506</v>
      </c>
      <c r="BI102" s="55">
        <f t="shared" si="145"/>
        <v>103.44399574220506</v>
      </c>
      <c r="BJ102" s="55">
        <f t="shared" si="145"/>
        <v>103.44399574220505</v>
      </c>
      <c r="BK102" s="55">
        <f t="shared" si="145"/>
        <v>103.44399574220506</v>
      </c>
      <c r="BL102" s="55">
        <f t="shared" si="145"/>
        <v>107.76172891456751</v>
      </c>
      <c r="BM102" s="55">
        <f t="shared" si="145"/>
        <v>-55.757827748887458</v>
      </c>
      <c r="BN102" s="55">
        <f t="shared" si="145"/>
        <v>107.76172891456753</v>
      </c>
      <c r="BO102" s="55">
        <f t="shared" si="145"/>
        <v>107.7617289145675</v>
      </c>
      <c r="BP102" s="55">
        <f t="shared" si="145"/>
        <v>107.76172891456754</v>
      </c>
      <c r="BQ102" s="55">
        <f t="shared" si="145"/>
        <v>107.76172891456754</v>
      </c>
      <c r="BR102" s="55">
        <f t="shared" ref="BR102:CI102" si="146">BR94+BR99</f>
        <v>107.76172891456753</v>
      </c>
      <c r="BS102" s="55">
        <f t="shared" si="146"/>
        <v>107.76172891456751</v>
      </c>
      <c r="BT102" s="55">
        <f t="shared" si="146"/>
        <v>107.76172891456753</v>
      </c>
      <c r="BU102" s="55">
        <f t="shared" si="146"/>
        <v>107.7617289145675</v>
      </c>
      <c r="BV102" s="55">
        <f t="shared" si="146"/>
        <v>107.76172891456753</v>
      </c>
      <c r="BW102" s="55">
        <f t="shared" si="146"/>
        <v>107.76172891456751</v>
      </c>
      <c r="BX102" s="55">
        <f t="shared" si="146"/>
        <v>112.20899408210092</v>
      </c>
      <c r="BY102" s="55">
        <f t="shared" si="146"/>
        <v>-51.31056258135407</v>
      </c>
      <c r="BZ102" s="55">
        <f t="shared" si="146"/>
        <v>112.20899408210093</v>
      </c>
      <c r="CA102" s="55">
        <f t="shared" si="146"/>
        <v>112.20899408210092</v>
      </c>
      <c r="CB102" s="55">
        <f t="shared" si="146"/>
        <v>112.20899408210093</v>
      </c>
      <c r="CC102" s="55">
        <f t="shared" si="146"/>
        <v>112.20899408210096</v>
      </c>
      <c r="CD102" s="55">
        <f t="shared" si="146"/>
        <v>112.20899408210094</v>
      </c>
      <c r="CE102" s="55">
        <f t="shared" si="146"/>
        <v>112.2089940821009</v>
      </c>
      <c r="CF102" s="55">
        <f t="shared" si="146"/>
        <v>112.20899408210093</v>
      </c>
      <c r="CG102" s="55">
        <f t="shared" si="146"/>
        <v>112.20899408210093</v>
      </c>
      <c r="CH102" s="55">
        <f t="shared" si="146"/>
        <v>112.20899408210094</v>
      </c>
      <c r="CI102" s="55">
        <f t="shared" si="146"/>
        <v>112.2089940821009</v>
      </c>
      <c r="CJ102" s="55">
        <f>CJ94+CJ99</f>
        <v>17904.551023006112</v>
      </c>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55"/>
      <c r="DO102" s="55"/>
      <c r="DP102" s="55"/>
      <c r="DQ102" s="55"/>
      <c r="DR102" s="55"/>
      <c r="DS102" s="55"/>
      <c r="DT102" s="55"/>
    </row>
    <row r="103" spans="1:124" x14ac:dyDescent="0.15">
      <c r="A103" s="175" t="str">
        <f>A95</f>
        <v>Bobby</v>
      </c>
      <c r="B103" s="176">
        <f>XIRR($E103:$CJ103,$E$1:$CJ$1)</f>
        <v>0.14001432061195371</v>
      </c>
      <c r="C103" s="177">
        <f>NPV('Main Assumptions'!$C$44/12,Investor_Monthly!$E103:$CJ103)</f>
        <v>6293.7507118534086</v>
      </c>
      <c r="D103" s="178">
        <f>(SUM(E103:CJ103)+'Investor Assumptions'!D13)/'Investor Assumptions'!D13</f>
        <v>1.9745315983325145</v>
      </c>
      <c r="E103" s="163">
        <f>'Monthly P&amp;L'!$D$56*Investor_Monthly!B95</f>
        <v>-20625</v>
      </c>
      <c r="F103" s="55">
        <f t="shared" ref="F103:BQ104" si="147">F95</f>
        <v>0</v>
      </c>
      <c r="G103" s="55">
        <f t="shared" si="147"/>
        <v>0</v>
      </c>
      <c r="H103" s="55">
        <f t="shared" si="147"/>
        <v>0</v>
      </c>
      <c r="I103" s="55">
        <f t="shared" si="147"/>
        <v>262.18366999036522</v>
      </c>
      <c r="J103" s="55">
        <f t="shared" si="147"/>
        <v>262.18366999036522</v>
      </c>
      <c r="K103" s="55">
        <f t="shared" si="147"/>
        <v>262.18366999036516</v>
      </c>
      <c r="L103" s="55">
        <f t="shared" si="147"/>
        <v>262.18366999036522</v>
      </c>
      <c r="M103" s="55">
        <f t="shared" si="147"/>
        <v>262.18366999036522</v>
      </c>
      <c r="N103" s="55">
        <f t="shared" si="147"/>
        <v>262.18366999036522</v>
      </c>
      <c r="O103" s="55">
        <f t="shared" si="147"/>
        <v>262.18366999036522</v>
      </c>
      <c r="P103" s="55">
        <f t="shared" si="147"/>
        <v>273.69241999036518</v>
      </c>
      <c r="Q103" s="55">
        <f t="shared" si="147"/>
        <v>-216.86625000000004</v>
      </c>
      <c r="R103" s="55">
        <f t="shared" si="147"/>
        <v>273.69241999036524</v>
      </c>
      <c r="S103" s="55">
        <f t="shared" si="147"/>
        <v>273.69241999036518</v>
      </c>
      <c r="T103" s="55">
        <f t="shared" si="147"/>
        <v>273.69241999036524</v>
      </c>
      <c r="U103" s="55">
        <f t="shared" si="147"/>
        <v>273.69241999036524</v>
      </c>
      <c r="V103" s="55">
        <f t="shared" si="147"/>
        <v>273.69241999036524</v>
      </c>
      <c r="W103" s="55">
        <f t="shared" si="147"/>
        <v>273.69241999036518</v>
      </c>
      <c r="X103" s="55">
        <f t="shared" si="147"/>
        <v>273.69241999036524</v>
      </c>
      <c r="Y103" s="55">
        <f t="shared" si="147"/>
        <v>273.69241999036518</v>
      </c>
      <c r="Z103" s="55">
        <f t="shared" si="147"/>
        <v>273.69241999036518</v>
      </c>
      <c r="AA103" s="55">
        <f t="shared" si="147"/>
        <v>273.69241999036518</v>
      </c>
      <c r="AB103" s="55">
        <f t="shared" si="147"/>
        <v>285.54643249036513</v>
      </c>
      <c r="AC103" s="55">
        <f t="shared" si="147"/>
        <v>-205.0122375</v>
      </c>
      <c r="AD103" s="55">
        <f t="shared" si="147"/>
        <v>285.54643249036519</v>
      </c>
      <c r="AE103" s="55">
        <f t="shared" si="147"/>
        <v>285.54643249036525</v>
      </c>
      <c r="AF103" s="55">
        <f t="shared" si="147"/>
        <v>285.54643249036519</v>
      </c>
      <c r="AG103" s="55">
        <f t="shared" si="147"/>
        <v>285.54643249036519</v>
      </c>
      <c r="AH103" s="55">
        <f t="shared" si="147"/>
        <v>285.54643249036519</v>
      </c>
      <c r="AI103" s="55">
        <f t="shared" si="147"/>
        <v>285.54643249036525</v>
      </c>
      <c r="AJ103" s="55">
        <f t="shared" si="147"/>
        <v>285.54643249036519</v>
      </c>
      <c r="AK103" s="55">
        <f t="shared" si="147"/>
        <v>285.54643249036519</v>
      </c>
      <c r="AL103" s="55">
        <f t="shared" si="147"/>
        <v>285.54643249036519</v>
      </c>
      <c r="AM103" s="55">
        <f t="shared" si="147"/>
        <v>285.54643249036519</v>
      </c>
      <c r="AN103" s="55">
        <f t="shared" si="147"/>
        <v>297.75606536536526</v>
      </c>
      <c r="AO103" s="55">
        <f t="shared" si="147"/>
        <v>-192.80260462499993</v>
      </c>
      <c r="AP103" s="55">
        <f t="shared" si="147"/>
        <v>297.75606536536532</v>
      </c>
      <c r="AQ103" s="55">
        <f t="shared" si="147"/>
        <v>297.75606536536526</v>
      </c>
      <c r="AR103" s="55">
        <f t="shared" si="147"/>
        <v>297.75606536536532</v>
      </c>
      <c r="AS103" s="55">
        <f t="shared" si="147"/>
        <v>297.75606536536532</v>
      </c>
      <c r="AT103" s="55">
        <f t="shared" si="147"/>
        <v>297.75606536536526</v>
      </c>
      <c r="AU103" s="55">
        <f t="shared" si="147"/>
        <v>297.7560653653652</v>
      </c>
      <c r="AV103" s="55">
        <f t="shared" si="147"/>
        <v>297.75606536536526</v>
      </c>
      <c r="AW103" s="55">
        <f t="shared" si="147"/>
        <v>297.75606536536526</v>
      </c>
      <c r="AX103" s="55">
        <f t="shared" si="147"/>
        <v>297.75606536536532</v>
      </c>
      <c r="AY103" s="55">
        <f t="shared" si="147"/>
        <v>297.75606536536532</v>
      </c>
      <c r="AZ103" s="55">
        <f t="shared" si="147"/>
        <v>310.3319872266153</v>
      </c>
      <c r="BA103" s="55">
        <f t="shared" si="147"/>
        <v>-180.22668276374989</v>
      </c>
      <c r="BB103" s="55">
        <f t="shared" si="147"/>
        <v>310.33198722661535</v>
      </c>
      <c r="BC103" s="55">
        <f t="shared" si="147"/>
        <v>310.33198722661535</v>
      </c>
      <c r="BD103" s="55">
        <f t="shared" si="147"/>
        <v>310.33198722661535</v>
      </c>
      <c r="BE103" s="55">
        <f t="shared" si="147"/>
        <v>310.33198722661535</v>
      </c>
      <c r="BF103" s="55">
        <f t="shared" si="147"/>
        <v>310.3319872266153</v>
      </c>
      <c r="BG103" s="55">
        <f t="shared" si="147"/>
        <v>310.33198722661535</v>
      </c>
      <c r="BH103" s="55">
        <f t="shared" si="147"/>
        <v>310.3319872266153</v>
      </c>
      <c r="BI103" s="55">
        <f t="shared" si="147"/>
        <v>310.3319872266153</v>
      </c>
      <c r="BJ103" s="55">
        <f t="shared" si="147"/>
        <v>310.3319872266153</v>
      </c>
      <c r="BK103" s="55">
        <f t="shared" si="147"/>
        <v>310.33198722661535</v>
      </c>
      <c r="BL103" s="55">
        <f t="shared" si="147"/>
        <v>323.28518674370275</v>
      </c>
      <c r="BM103" s="55">
        <f t="shared" si="147"/>
        <v>-167.27348324666247</v>
      </c>
      <c r="BN103" s="55">
        <f t="shared" si="147"/>
        <v>323.28518674370281</v>
      </c>
      <c r="BO103" s="55">
        <f t="shared" si="147"/>
        <v>323.28518674370275</v>
      </c>
      <c r="BP103" s="55">
        <f t="shared" si="147"/>
        <v>323.28518674370275</v>
      </c>
      <c r="BQ103" s="55">
        <f t="shared" si="147"/>
        <v>323.28518674370275</v>
      </c>
      <c r="BR103" s="55">
        <f t="shared" ref="BR103:CJ106" si="148">BR95</f>
        <v>323.28518674370275</v>
      </c>
      <c r="BS103" s="55">
        <f t="shared" si="148"/>
        <v>323.28518674370275</v>
      </c>
      <c r="BT103" s="55">
        <f t="shared" si="148"/>
        <v>323.28518674370275</v>
      </c>
      <c r="BU103" s="55">
        <f t="shared" si="148"/>
        <v>323.2851867437027</v>
      </c>
      <c r="BV103" s="55">
        <f t="shared" si="148"/>
        <v>323.28518674370275</v>
      </c>
      <c r="BW103" s="55">
        <f t="shared" si="148"/>
        <v>323.28518674370275</v>
      </c>
      <c r="BX103" s="55">
        <f t="shared" si="148"/>
        <v>336.62698224630299</v>
      </c>
      <c r="BY103" s="55">
        <f t="shared" si="148"/>
        <v>-153.93168774406229</v>
      </c>
      <c r="BZ103" s="55">
        <f t="shared" si="148"/>
        <v>336.62698224630293</v>
      </c>
      <c r="CA103" s="55">
        <f t="shared" si="148"/>
        <v>336.62698224630299</v>
      </c>
      <c r="CB103" s="55">
        <f t="shared" si="148"/>
        <v>336.62698224630299</v>
      </c>
      <c r="CC103" s="55">
        <f t="shared" si="148"/>
        <v>336.62698224630299</v>
      </c>
      <c r="CD103" s="55">
        <f t="shared" si="148"/>
        <v>336.62698224630299</v>
      </c>
      <c r="CE103" s="55">
        <f t="shared" si="148"/>
        <v>336.62698224630293</v>
      </c>
      <c r="CF103" s="55">
        <f t="shared" si="148"/>
        <v>336.62698224630293</v>
      </c>
      <c r="CG103" s="55">
        <f t="shared" si="148"/>
        <v>336.62698224630299</v>
      </c>
      <c r="CH103" s="55">
        <f t="shared" si="148"/>
        <v>336.62698224630299</v>
      </c>
      <c r="CI103" s="55">
        <f t="shared" si="148"/>
        <v>336.62698224630299</v>
      </c>
      <c r="CJ103" s="55">
        <f t="shared" si="148"/>
        <v>18590.293999116235</v>
      </c>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55"/>
      <c r="DO103" s="55"/>
      <c r="DP103" s="55"/>
      <c r="DQ103" s="55"/>
      <c r="DR103" s="55"/>
      <c r="DS103" s="55"/>
      <c r="DT103" s="55"/>
    </row>
    <row r="104" spans="1:124" x14ac:dyDescent="0.15">
      <c r="A104" s="175" t="str">
        <f>A96</f>
        <v>Carl</v>
      </c>
      <c r="B104" s="176">
        <f>XIRR($E104:$CJ104,$E$1:$CJ$1)</f>
        <v>0.14001432061195371</v>
      </c>
      <c r="C104" s="177">
        <f>NPV('Main Assumptions'!$C$44/12,Investor_Monthly!$E104:$CJ104)</f>
        <v>6293.7507118534086</v>
      </c>
      <c r="D104" s="178">
        <f>(SUM(E104:CJ104)+'Investor Assumptions'!D14)/'Investor Assumptions'!D14</f>
        <v>1.9745315983325145</v>
      </c>
      <c r="E104" s="163">
        <f>'Monthly P&amp;L'!$D$56*Investor_Monthly!B96</f>
        <v>-20625</v>
      </c>
      <c r="F104" s="55">
        <f t="shared" ref="F104:T104" si="149">F96</f>
        <v>0</v>
      </c>
      <c r="G104" s="55">
        <f t="shared" si="149"/>
        <v>0</v>
      </c>
      <c r="H104" s="55">
        <f t="shared" si="149"/>
        <v>0</v>
      </c>
      <c r="I104" s="55">
        <f t="shared" si="149"/>
        <v>262.18366999036522</v>
      </c>
      <c r="J104" s="55">
        <f t="shared" si="149"/>
        <v>262.18366999036522</v>
      </c>
      <c r="K104" s="55">
        <f t="shared" si="149"/>
        <v>262.18366999036516</v>
      </c>
      <c r="L104" s="55">
        <f t="shared" si="149"/>
        <v>262.18366999036522</v>
      </c>
      <c r="M104" s="55">
        <f t="shared" si="149"/>
        <v>262.18366999036522</v>
      </c>
      <c r="N104" s="55">
        <f t="shared" si="149"/>
        <v>262.18366999036522</v>
      </c>
      <c r="O104" s="55">
        <f t="shared" si="149"/>
        <v>262.18366999036522</v>
      </c>
      <c r="P104" s="55">
        <f t="shared" si="149"/>
        <v>273.69241999036518</v>
      </c>
      <c r="Q104" s="55">
        <f t="shared" si="149"/>
        <v>-216.86625000000004</v>
      </c>
      <c r="R104" s="55">
        <f t="shared" si="149"/>
        <v>273.69241999036524</v>
      </c>
      <c r="S104" s="55">
        <f t="shared" si="149"/>
        <v>273.69241999036518</v>
      </c>
      <c r="T104" s="55">
        <f t="shared" si="149"/>
        <v>273.69241999036524</v>
      </c>
      <c r="U104" s="55">
        <f t="shared" si="147"/>
        <v>273.69241999036524</v>
      </c>
      <c r="V104" s="55">
        <f t="shared" si="147"/>
        <v>273.69241999036524</v>
      </c>
      <c r="W104" s="55">
        <f t="shared" si="147"/>
        <v>273.69241999036518</v>
      </c>
      <c r="X104" s="55">
        <f t="shared" si="147"/>
        <v>273.69241999036524</v>
      </c>
      <c r="Y104" s="55">
        <f t="shared" si="147"/>
        <v>273.69241999036518</v>
      </c>
      <c r="Z104" s="55">
        <f t="shared" si="147"/>
        <v>273.69241999036518</v>
      </c>
      <c r="AA104" s="55">
        <f t="shared" si="147"/>
        <v>273.69241999036518</v>
      </c>
      <c r="AB104" s="55">
        <f t="shared" si="147"/>
        <v>285.54643249036513</v>
      </c>
      <c r="AC104" s="55">
        <f t="shared" si="147"/>
        <v>-205.0122375</v>
      </c>
      <c r="AD104" s="55">
        <f t="shared" si="147"/>
        <v>285.54643249036519</v>
      </c>
      <c r="AE104" s="55">
        <f t="shared" si="147"/>
        <v>285.54643249036525</v>
      </c>
      <c r="AF104" s="55">
        <f t="shared" si="147"/>
        <v>285.54643249036519</v>
      </c>
      <c r="AG104" s="55">
        <f t="shared" si="147"/>
        <v>285.54643249036519</v>
      </c>
      <c r="AH104" s="55">
        <f t="shared" si="147"/>
        <v>285.54643249036519</v>
      </c>
      <c r="AI104" s="55">
        <f t="shared" si="147"/>
        <v>285.54643249036525</v>
      </c>
      <c r="AJ104" s="55">
        <f t="shared" si="147"/>
        <v>285.54643249036519</v>
      </c>
      <c r="AK104" s="55">
        <f t="shared" si="147"/>
        <v>285.54643249036519</v>
      </c>
      <c r="AL104" s="55">
        <f t="shared" si="147"/>
        <v>285.54643249036519</v>
      </c>
      <c r="AM104" s="55">
        <f t="shared" si="147"/>
        <v>285.54643249036519</v>
      </c>
      <c r="AN104" s="55">
        <f t="shared" si="147"/>
        <v>297.75606536536526</v>
      </c>
      <c r="AO104" s="55">
        <f t="shared" si="147"/>
        <v>-192.80260462499993</v>
      </c>
      <c r="AP104" s="55">
        <f t="shared" si="147"/>
        <v>297.75606536536532</v>
      </c>
      <c r="AQ104" s="55">
        <f t="shared" si="147"/>
        <v>297.75606536536526</v>
      </c>
      <c r="AR104" s="55">
        <f t="shared" si="147"/>
        <v>297.75606536536532</v>
      </c>
      <c r="AS104" s="55">
        <f t="shared" si="147"/>
        <v>297.75606536536532</v>
      </c>
      <c r="AT104" s="55">
        <f t="shared" si="147"/>
        <v>297.75606536536526</v>
      </c>
      <c r="AU104" s="55">
        <f t="shared" si="147"/>
        <v>297.7560653653652</v>
      </c>
      <c r="AV104" s="55">
        <f t="shared" si="147"/>
        <v>297.75606536536526</v>
      </c>
      <c r="AW104" s="55">
        <f t="shared" si="147"/>
        <v>297.75606536536526</v>
      </c>
      <c r="AX104" s="55">
        <f t="shared" si="147"/>
        <v>297.75606536536532</v>
      </c>
      <c r="AY104" s="55">
        <f t="shared" si="147"/>
        <v>297.75606536536532</v>
      </c>
      <c r="AZ104" s="55">
        <f t="shared" si="147"/>
        <v>310.3319872266153</v>
      </c>
      <c r="BA104" s="55">
        <f t="shared" si="147"/>
        <v>-180.22668276374989</v>
      </c>
      <c r="BB104" s="55">
        <f t="shared" si="147"/>
        <v>310.33198722661535</v>
      </c>
      <c r="BC104" s="55">
        <f t="shared" si="147"/>
        <v>310.33198722661535</v>
      </c>
      <c r="BD104" s="55">
        <f t="shared" si="147"/>
        <v>310.33198722661535</v>
      </c>
      <c r="BE104" s="55">
        <f t="shared" si="147"/>
        <v>310.33198722661535</v>
      </c>
      <c r="BF104" s="55">
        <f t="shared" si="147"/>
        <v>310.3319872266153</v>
      </c>
      <c r="BG104" s="55">
        <f t="shared" si="147"/>
        <v>310.33198722661535</v>
      </c>
      <c r="BH104" s="55">
        <f t="shared" si="147"/>
        <v>310.3319872266153</v>
      </c>
      <c r="BI104" s="55">
        <f t="shared" si="147"/>
        <v>310.3319872266153</v>
      </c>
      <c r="BJ104" s="55">
        <f t="shared" si="147"/>
        <v>310.3319872266153</v>
      </c>
      <c r="BK104" s="55">
        <f t="shared" si="147"/>
        <v>310.33198722661535</v>
      </c>
      <c r="BL104" s="55">
        <f t="shared" si="147"/>
        <v>323.28518674370275</v>
      </c>
      <c r="BM104" s="55">
        <f t="shared" si="147"/>
        <v>-167.27348324666247</v>
      </c>
      <c r="BN104" s="55">
        <f t="shared" si="147"/>
        <v>323.28518674370281</v>
      </c>
      <c r="BO104" s="55">
        <f t="shared" si="147"/>
        <v>323.28518674370275</v>
      </c>
      <c r="BP104" s="55">
        <f t="shared" si="147"/>
        <v>323.28518674370275</v>
      </c>
      <c r="BQ104" s="55">
        <f t="shared" si="147"/>
        <v>323.28518674370275</v>
      </c>
      <c r="BR104" s="55">
        <f t="shared" si="148"/>
        <v>323.28518674370275</v>
      </c>
      <c r="BS104" s="55">
        <f t="shared" si="148"/>
        <v>323.28518674370275</v>
      </c>
      <c r="BT104" s="55">
        <f t="shared" si="148"/>
        <v>323.28518674370275</v>
      </c>
      <c r="BU104" s="55">
        <f t="shared" si="148"/>
        <v>323.2851867437027</v>
      </c>
      <c r="BV104" s="55">
        <f t="shared" si="148"/>
        <v>323.28518674370275</v>
      </c>
      <c r="BW104" s="55">
        <f t="shared" si="148"/>
        <v>323.28518674370275</v>
      </c>
      <c r="BX104" s="55">
        <f t="shared" si="148"/>
        <v>336.62698224630299</v>
      </c>
      <c r="BY104" s="55">
        <f t="shared" si="148"/>
        <v>-153.93168774406229</v>
      </c>
      <c r="BZ104" s="55">
        <f t="shared" si="148"/>
        <v>336.62698224630293</v>
      </c>
      <c r="CA104" s="55">
        <f t="shared" si="148"/>
        <v>336.62698224630299</v>
      </c>
      <c r="CB104" s="55">
        <f t="shared" si="148"/>
        <v>336.62698224630299</v>
      </c>
      <c r="CC104" s="55">
        <f t="shared" si="148"/>
        <v>336.62698224630299</v>
      </c>
      <c r="CD104" s="55">
        <f t="shared" si="148"/>
        <v>336.62698224630299</v>
      </c>
      <c r="CE104" s="55">
        <f t="shared" si="148"/>
        <v>336.62698224630293</v>
      </c>
      <c r="CF104" s="55">
        <f t="shared" si="148"/>
        <v>336.62698224630293</v>
      </c>
      <c r="CG104" s="55">
        <f t="shared" si="148"/>
        <v>336.62698224630299</v>
      </c>
      <c r="CH104" s="55">
        <f t="shared" si="148"/>
        <v>336.62698224630299</v>
      </c>
      <c r="CI104" s="55">
        <f t="shared" si="148"/>
        <v>336.62698224630299</v>
      </c>
      <c r="CJ104" s="55">
        <f t="shared" si="148"/>
        <v>18590.293999116235</v>
      </c>
    </row>
    <row r="105" spans="1:124" x14ac:dyDescent="0.15">
      <c r="A105" s="175" t="str">
        <f>A97</f>
        <v>Derek</v>
      </c>
      <c r="B105" s="176">
        <f>XIRR($E105:$CJ105,$E$1:$CJ$1)</f>
        <v>0.14001432061195371</v>
      </c>
      <c r="C105" s="177">
        <f>NPV('Main Assumptions'!$C$44/12,Investor_Monthly!$E105:$CJ105)</f>
        <v>3146.8753559267043</v>
      </c>
      <c r="D105" s="178">
        <f>(SUM(E105:CJ105)+'Investor Assumptions'!D15)/'Investor Assumptions'!D15</f>
        <v>1.9745315983325145</v>
      </c>
      <c r="E105" s="163">
        <f>'Monthly P&amp;L'!$D$56*Investor_Monthly!B97</f>
        <v>-10312.5</v>
      </c>
      <c r="F105" s="55">
        <f t="shared" ref="F105:BQ106" si="150">F97</f>
        <v>0</v>
      </c>
      <c r="G105" s="55">
        <f t="shared" si="150"/>
        <v>0</v>
      </c>
      <c r="H105" s="55">
        <f t="shared" si="150"/>
        <v>0</v>
      </c>
      <c r="I105" s="55">
        <f t="shared" si="150"/>
        <v>131.09183499518261</v>
      </c>
      <c r="J105" s="55">
        <f t="shared" si="150"/>
        <v>131.09183499518261</v>
      </c>
      <c r="K105" s="55">
        <f t="shared" si="150"/>
        <v>131.09183499518258</v>
      </c>
      <c r="L105" s="55">
        <f t="shared" si="150"/>
        <v>131.09183499518261</v>
      </c>
      <c r="M105" s="55">
        <f t="shared" si="150"/>
        <v>131.09183499518261</v>
      </c>
      <c r="N105" s="55">
        <f t="shared" si="150"/>
        <v>131.09183499518261</v>
      </c>
      <c r="O105" s="55">
        <f t="shared" si="150"/>
        <v>131.09183499518261</v>
      </c>
      <c r="P105" s="55">
        <f t="shared" si="150"/>
        <v>136.84620999518259</v>
      </c>
      <c r="Q105" s="55">
        <f t="shared" si="150"/>
        <v>-108.43312500000002</v>
      </c>
      <c r="R105" s="55">
        <f t="shared" si="150"/>
        <v>136.84620999518262</v>
      </c>
      <c r="S105" s="55">
        <f t="shared" si="150"/>
        <v>136.84620999518259</v>
      </c>
      <c r="T105" s="55">
        <f t="shared" si="150"/>
        <v>136.84620999518262</v>
      </c>
      <c r="U105" s="55">
        <f t="shared" si="150"/>
        <v>136.84620999518262</v>
      </c>
      <c r="V105" s="55">
        <f t="shared" si="150"/>
        <v>136.84620999518262</v>
      </c>
      <c r="W105" s="55">
        <f t="shared" si="150"/>
        <v>136.84620999518259</v>
      </c>
      <c r="X105" s="55">
        <f t="shared" si="150"/>
        <v>136.84620999518262</v>
      </c>
      <c r="Y105" s="55">
        <f t="shared" si="150"/>
        <v>136.84620999518259</v>
      </c>
      <c r="Z105" s="55">
        <f t="shared" si="150"/>
        <v>136.84620999518259</v>
      </c>
      <c r="AA105" s="55">
        <f t="shared" si="150"/>
        <v>136.84620999518259</v>
      </c>
      <c r="AB105" s="55">
        <f t="shared" si="150"/>
        <v>142.77321624518257</v>
      </c>
      <c r="AC105" s="55">
        <f t="shared" si="150"/>
        <v>-102.50611875</v>
      </c>
      <c r="AD105" s="55">
        <f t="shared" si="150"/>
        <v>142.7732162451826</v>
      </c>
      <c r="AE105" s="55">
        <f t="shared" si="150"/>
        <v>142.77321624518262</v>
      </c>
      <c r="AF105" s="55">
        <f t="shared" si="150"/>
        <v>142.7732162451826</v>
      </c>
      <c r="AG105" s="55">
        <f t="shared" si="150"/>
        <v>142.7732162451826</v>
      </c>
      <c r="AH105" s="55">
        <f t="shared" si="150"/>
        <v>142.7732162451826</v>
      </c>
      <c r="AI105" s="55">
        <f t="shared" si="150"/>
        <v>142.77321624518262</v>
      </c>
      <c r="AJ105" s="55">
        <f t="shared" si="150"/>
        <v>142.7732162451826</v>
      </c>
      <c r="AK105" s="55">
        <f t="shared" si="150"/>
        <v>142.7732162451826</v>
      </c>
      <c r="AL105" s="55">
        <f t="shared" si="150"/>
        <v>142.7732162451826</v>
      </c>
      <c r="AM105" s="55">
        <f t="shared" si="150"/>
        <v>142.7732162451826</v>
      </c>
      <c r="AN105" s="55">
        <f t="shared" si="150"/>
        <v>148.87803268268263</v>
      </c>
      <c r="AO105" s="55">
        <f t="shared" si="150"/>
        <v>-96.401302312499965</v>
      </c>
      <c r="AP105" s="55">
        <f t="shared" si="150"/>
        <v>148.87803268268266</v>
      </c>
      <c r="AQ105" s="55">
        <f t="shared" si="150"/>
        <v>148.87803268268263</v>
      </c>
      <c r="AR105" s="55">
        <f t="shared" si="150"/>
        <v>148.87803268268266</v>
      </c>
      <c r="AS105" s="55">
        <f t="shared" si="150"/>
        <v>148.87803268268266</v>
      </c>
      <c r="AT105" s="55">
        <f t="shared" si="150"/>
        <v>148.87803268268263</v>
      </c>
      <c r="AU105" s="55">
        <f t="shared" si="150"/>
        <v>148.8780326826826</v>
      </c>
      <c r="AV105" s="55">
        <f t="shared" si="150"/>
        <v>148.87803268268263</v>
      </c>
      <c r="AW105" s="55">
        <f t="shared" si="150"/>
        <v>148.87803268268263</v>
      </c>
      <c r="AX105" s="55">
        <f t="shared" si="150"/>
        <v>148.87803268268266</v>
      </c>
      <c r="AY105" s="55">
        <f t="shared" si="150"/>
        <v>148.87803268268266</v>
      </c>
      <c r="AZ105" s="55">
        <f t="shared" si="150"/>
        <v>155.16599361330765</v>
      </c>
      <c r="BA105" s="55">
        <f t="shared" si="150"/>
        <v>-90.113341381874946</v>
      </c>
      <c r="BB105" s="55">
        <f t="shared" si="150"/>
        <v>155.16599361330768</v>
      </c>
      <c r="BC105" s="55">
        <f t="shared" si="150"/>
        <v>155.16599361330768</v>
      </c>
      <c r="BD105" s="55">
        <f t="shared" si="150"/>
        <v>155.16599361330768</v>
      </c>
      <c r="BE105" s="55">
        <f t="shared" si="150"/>
        <v>155.16599361330768</v>
      </c>
      <c r="BF105" s="55">
        <f t="shared" si="150"/>
        <v>155.16599361330765</v>
      </c>
      <c r="BG105" s="55">
        <f t="shared" si="150"/>
        <v>155.16599361330768</v>
      </c>
      <c r="BH105" s="55">
        <f t="shared" si="150"/>
        <v>155.16599361330765</v>
      </c>
      <c r="BI105" s="55">
        <f t="shared" si="150"/>
        <v>155.16599361330765</v>
      </c>
      <c r="BJ105" s="55">
        <f t="shared" si="150"/>
        <v>155.16599361330765</v>
      </c>
      <c r="BK105" s="55">
        <f t="shared" si="150"/>
        <v>155.16599361330768</v>
      </c>
      <c r="BL105" s="55">
        <f t="shared" si="150"/>
        <v>161.64259337185138</v>
      </c>
      <c r="BM105" s="55">
        <f t="shared" si="150"/>
        <v>-83.636741623331233</v>
      </c>
      <c r="BN105" s="55">
        <f t="shared" si="150"/>
        <v>161.6425933718514</v>
      </c>
      <c r="BO105" s="55">
        <f t="shared" si="150"/>
        <v>161.64259337185138</v>
      </c>
      <c r="BP105" s="55">
        <f t="shared" si="150"/>
        <v>161.64259337185138</v>
      </c>
      <c r="BQ105" s="55">
        <f t="shared" si="150"/>
        <v>161.64259337185138</v>
      </c>
      <c r="BR105" s="55">
        <f t="shared" si="148"/>
        <v>161.64259337185138</v>
      </c>
      <c r="BS105" s="55">
        <f t="shared" si="148"/>
        <v>161.64259337185138</v>
      </c>
      <c r="BT105" s="55">
        <f t="shared" si="148"/>
        <v>161.64259337185138</v>
      </c>
      <c r="BU105" s="55">
        <f t="shared" si="148"/>
        <v>161.64259337185135</v>
      </c>
      <c r="BV105" s="55">
        <f t="shared" si="148"/>
        <v>161.64259337185138</v>
      </c>
      <c r="BW105" s="55">
        <f t="shared" si="148"/>
        <v>161.64259337185138</v>
      </c>
      <c r="BX105" s="55">
        <f t="shared" si="148"/>
        <v>168.31349112315149</v>
      </c>
      <c r="BY105" s="55">
        <f t="shared" si="148"/>
        <v>-76.965843872031144</v>
      </c>
      <c r="BZ105" s="55">
        <f t="shared" si="148"/>
        <v>168.31349112315146</v>
      </c>
      <c r="CA105" s="55">
        <f t="shared" si="148"/>
        <v>168.31349112315149</v>
      </c>
      <c r="CB105" s="55">
        <f t="shared" si="148"/>
        <v>168.31349112315149</v>
      </c>
      <c r="CC105" s="55">
        <f t="shared" si="148"/>
        <v>168.31349112315149</v>
      </c>
      <c r="CD105" s="55">
        <f t="shared" si="148"/>
        <v>168.31349112315149</v>
      </c>
      <c r="CE105" s="55">
        <f t="shared" si="148"/>
        <v>168.31349112315146</v>
      </c>
      <c r="CF105" s="55">
        <f t="shared" si="148"/>
        <v>168.31349112315146</v>
      </c>
      <c r="CG105" s="55">
        <f t="shared" si="148"/>
        <v>168.31349112315149</v>
      </c>
      <c r="CH105" s="55">
        <f t="shared" si="148"/>
        <v>168.31349112315149</v>
      </c>
      <c r="CI105" s="55">
        <f t="shared" si="148"/>
        <v>168.31349112315149</v>
      </c>
      <c r="CJ105" s="55">
        <f t="shared" si="148"/>
        <v>9295.1469995581174</v>
      </c>
    </row>
    <row r="106" spans="1:124" x14ac:dyDescent="0.15">
      <c r="A106" s="175" t="str">
        <f>A98</f>
        <v>Elizabeth</v>
      </c>
      <c r="B106" s="176">
        <f>XIRR($E106:$CJ106,$E$1:$CJ$1)</f>
        <v>0.14001432061195371</v>
      </c>
      <c r="C106" s="177">
        <f>NPV('Main Assumptions'!$C$44/12,Investor_Monthly!$E106:$CJ106)</f>
        <v>3146.8753559267043</v>
      </c>
      <c r="D106" s="178">
        <f>(SUM(E106:CJ106)+'Investor Assumptions'!D16)/'Investor Assumptions'!D16</f>
        <v>1.9745315983325145</v>
      </c>
      <c r="E106" s="163">
        <f>'Monthly P&amp;L'!$D$56*Investor_Monthly!B98</f>
        <v>-10312.5</v>
      </c>
      <c r="F106" s="55">
        <f t="shared" si="150"/>
        <v>0</v>
      </c>
      <c r="G106" s="55">
        <f t="shared" si="150"/>
        <v>0</v>
      </c>
      <c r="H106" s="55">
        <f t="shared" si="150"/>
        <v>0</v>
      </c>
      <c r="I106" s="55">
        <f t="shared" si="150"/>
        <v>131.09183499518261</v>
      </c>
      <c r="J106" s="55">
        <f t="shared" si="150"/>
        <v>131.09183499518261</v>
      </c>
      <c r="K106" s="55">
        <f t="shared" si="150"/>
        <v>131.09183499518258</v>
      </c>
      <c r="L106" s="55">
        <f t="shared" si="150"/>
        <v>131.09183499518261</v>
      </c>
      <c r="M106" s="55">
        <f t="shared" si="150"/>
        <v>131.09183499518261</v>
      </c>
      <c r="N106" s="55">
        <f t="shared" si="150"/>
        <v>131.09183499518261</v>
      </c>
      <c r="O106" s="55">
        <f t="shared" si="150"/>
        <v>131.09183499518261</v>
      </c>
      <c r="P106" s="55">
        <f t="shared" si="150"/>
        <v>136.84620999518259</v>
      </c>
      <c r="Q106" s="55">
        <f t="shared" si="150"/>
        <v>-108.43312500000002</v>
      </c>
      <c r="R106" s="55">
        <f t="shared" si="150"/>
        <v>136.84620999518262</v>
      </c>
      <c r="S106" s="55">
        <f t="shared" si="150"/>
        <v>136.84620999518259</v>
      </c>
      <c r="T106" s="55">
        <f t="shared" si="150"/>
        <v>136.84620999518262</v>
      </c>
      <c r="U106" s="55">
        <f t="shared" si="150"/>
        <v>136.84620999518262</v>
      </c>
      <c r="V106" s="55">
        <f t="shared" si="150"/>
        <v>136.84620999518262</v>
      </c>
      <c r="W106" s="55">
        <f t="shared" si="150"/>
        <v>136.84620999518259</v>
      </c>
      <c r="X106" s="55">
        <f t="shared" si="150"/>
        <v>136.84620999518262</v>
      </c>
      <c r="Y106" s="55">
        <f t="shared" si="150"/>
        <v>136.84620999518259</v>
      </c>
      <c r="Z106" s="55">
        <f t="shared" si="150"/>
        <v>136.84620999518259</v>
      </c>
      <c r="AA106" s="55">
        <f t="shared" si="150"/>
        <v>136.84620999518259</v>
      </c>
      <c r="AB106" s="55">
        <f t="shared" si="150"/>
        <v>142.77321624518257</v>
      </c>
      <c r="AC106" s="55">
        <f t="shared" si="150"/>
        <v>-102.50611875</v>
      </c>
      <c r="AD106" s="55">
        <f t="shared" si="150"/>
        <v>142.7732162451826</v>
      </c>
      <c r="AE106" s="55">
        <f t="shared" si="150"/>
        <v>142.77321624518262</v>
      </c>
      <c r="AF106" s="55">
        <f t="shared" si="150"/>
        <v>142.7732162451826</v>
      </c>
      <c r="AG106" s="55">
        <f t="shared" si="150"/>
        <v>142.7732162451826</v>
      </c>
      <c r="AH106" s="55">
        <f t="shared" si="150"/>
        <v>142.7732162451826</v>
      </c>
      <c r="AI106" s="55">
        <f t="shared" si="150"/>
        <v>142.77321624518262</v>
      </c>
      <c r="AJ106" s="55">
        <f t="shared" si="150"/>
        <v>142.7732162451826</v>
      </c>
      <c r="AK106" s="55">
        <f t="shared" si="150"/>
        <v>142.7732162451826</v>
      </c>
      <c r="AL106" s="55">
        <f t="shared" si="150"/>
        <v>142.7732162451826</v>
      </c>
      <c r="AM106" s="55">
        <f t="shared" si="150"/>
        <v>142.7732162451826</v>
      </c>
      <c r="AN106" s="55">
        <f t="shared" si="150"/>
        <v>148.87803268268263</v>
      </c>
      <c r="AO106" s="55">
        <f t="shared" si="150"/>
        <v>-96.401302312499965</v>
      </c>
      <c r="AP106" s="55">
        <f t="shared" si="150"/>
        <v>148.87803268268266</v>
      </c>
      <c r="AQ106" s="55">
        <f t="shared" si="150"/>
        <v>148.87803268268263</v>
      </c>
      <c r="AR106" s="55">
        <f t="shared" si="150"/>
        <v>148.87803268268266</v>
      </c>
      <c r="AS106" s="55">
        <f t="shared" si="150"/>
        <v>148.87803268268266</v>
      </c>
      <c r="AT106" s="55">
        <f t="shared" si="150"/>
        <v>148.87803268268263</v>
      </c>
      <c r="AU106" s="55">
        <f t="shared" si="150"/>
        <v>148.8780326826826</v>
      </c>
      <c r="AV106" s="55">
        <f t="shared" si="150"/>
        <v>148.87803268268263</v>
      </c>
      <c r="AW106" s="55">
        <f t="shared" si="150"/>
        <v>148.87803268268263</v>
      </c>
      <c r="AX106" s="55">
        <f t="shared" si="150"/>
        <v>148.87803268268266</v>
      </c>
      <c r="AY106" s="55">
        <f t="shared" si="150"/>
        <v>148.87803268268266</v>
      </c>
      <c r="AZ106" s="55">
        <f t="shared" si="150"/>
        <v>155.16599361330765</v>
      </c>
      <c r="BA106" s="55">
        <f t="shared" si="150"/>
        <v>-90.113341381874946</v>
      </c>
      <c r="BB106" s="55">
        <f t="shared" si="150"/>
        <v>155.16599361330768</v>
      </c>
      <c r="BC106" s="55">
        <f t="shared" si="150"/>
        <v>155.16599361330768</v>
      </c>
      <c r="BD106" s="55">
        <f t="shared" si="150"/>
        <v>155.16599361330768</v>
      </c>
      <c r="BE106" s="55">
        <f t="shared" si="150"/>
        <v>155.16599361330768</v>
      </c>
      <c r="BF106" s="55">
        <f t="shared" si="150"/>
        <v>155.16599361330765</v>
      </c>
      <c r="BG106" s="55">
        <f t="shared" si="150"/>
        <v>155.16599361330768</v>
      </c>
      <c r="BH106" s="55">
        <f t="shared" si="150"/>
        <v>155.16599361330765</v>
      </c>
      <c r="BI106" s="55">
        <f t="shared" si="150"/>
        <v>155.16599361330765</v>
      </c>
      <c r="BJ106" s="55">
        <f t="shared" si="150"/>
        <v>155.16599361330765</v>
      </c>
      <c r="BK106" s="55">
        <f t="shared" si="150"/>
        <v>155.16599361330768</v>
      </c>
      <c r="BL106" s="55">
        <f t="shared" si="150"/>
        <v>161.64259337185138</v>
      </c>
      <c r="BM106" s="55">
        <f t="shared" si="150"/>
        <v>-83.636741623331233</v>
      </c>
      <c r="BN106" s="55">
        <f t="shared" si="150"/>
        <v>161.6425933718514</v>
      </c>
      <c r="BO106" s="55">
        <f t="shared" si="150"/>
        <v>161.64259337185138</v>
      </c>
      <c r="BP106" s="55">
        <f t="shared" si="150"/>
        <v>161.64259337185138</v>
      </c>
      <c r="BQ106" s="55">
        <f t="shared" si="150"/>
        <v>161.64259337185138</v>
      </c>
      <c r="BR106" s="55">
        <f t="shared" si="148"/>
        <v>161.64259337185138</v>
      </c>
      <c r="BS106" s="55">
        <f t="shared" si="148"/>
        <v>161.64259337185138</v>
      </c>
      <c r="BT106" s="55">
        <f t="shared" si="148"/>
        <v>161.64259337185138</v>
      </c>
      <c r="BU106" s="55">
        <f t="shared" si="148"/>
        <v>161.64259337185135</v>
      </c>
      <c r="BV106" s="55">
        <f t="shared" si="148"/>
        <v>161.64259337185138</v>
      </c>
      <c r="BW106" s="55">
        <f t="shared" si="148"/>
        <v>161.64259337185138</v>
      </c>
      <c r="BX106" s="55">
        <f t="shared" si="148"/>
        <v>168.31349112315149</v>
      </c>
      <c r="BY106" s="55">
        <f t="shared" si="148"/>
        <v>-76.965843872031144</v>
      </c>
      <c r="BZ106" s="55">
        <f t="shared" si="148"/>
        <v>168.31349112315146</v>
      </c>
      <c r="CA106" s="55">
        <f t="shared" si="148"/>
        <v>168.31349112315149</v>
      </c>
      <c r="CB106" s="55">
        <f t="shared" si="148"/>
        <v>168.31349112315149</v>
      </c>
      <c r="CC106" s="55">
        <f t="shared" si="148"/>
        <v>168.31349112315149</v>
      </c>
      <c r="CD106" s="55">
        <f t="shared" si="148"/>
        <v>168.31349112315149</v>
      </c>
      <c r="CE106" s="55">
        <f t="shared" si="148"/>
        <v>168.31349112315146</v>
      </c>
      <c r="CF106" s="55">
        <f t="shared" si="148"/>
        <v>168.31349112315146</v>
      </c>
      <c r="CG106" s="55">
        <f t="shared" si="148"/>
        <v>168.31349112315149</v>
      </c>
      <c r="CH106" s="55">
        <f t="shared" si="148"/>
        <v>168.31349112315149</v>
      </c>
      <c r="CI106" s="55">
        <f t="shared" si="148"/>
        <v>168.31349112315149</v>
      </c>
      <c r="CJ106" s="55">
        <f t="shared" si="148"/>
        <v>9295.1469995581174</v>
      </c>
    </row>
    <row r="108" spans="1:124" x14ac:dyDescent="0.15">
      <c r="D108" s="158"/>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55"/>
      <c r="CE108" s="55"/>
      <c r="CF108" s="55"/>
      <c r="CG108" s="55"/>
      <c r="CH108" s="55"/>
      <c r="CI108" s="55"/>
      <c r="CJ108" s="55"/>
    </row>
    <row r="109" spans="1:124" x14ac:dyDescent="0.15">
      <c r="D109" s="158"/>
      <c r="E109" s="55"/>
    </row>
    <row r="110" spans="1:124" x14ac:dyDescent="0.15">
      <c r="D110" s="158"/>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55"/>
      <c r="CE110" s="55"/>
      <c r="CF110" s="55"/>
      <c r="CG110" s="55"/>
      <c r="CH110" s="55"/>
      <c r="CI110" s="55"/>
      <c r="CJ110" s="55"/>
    </row>
    <row r="111" spans="1:124" x14ac:dyDescent="0.15">
      <c r="D111" s="158"/>
      <c r="E111" s="55"/>
    </row>
    <row r="112" spans="1:124" x14ac:dyDescent="0.15">
      <c r="D112" s="158"/>
      <c r="E112" s="55"/>
    </row>
    <row r="113" spans="5:5" x14ac:dyDescent="0.15">
      <c r="E113" s="55"/>
    </row>
  </sheetData>
  <sheetProtection formatCells="0" formatColumns="0" formatRows="0"/>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Main Assumptions</vt:lpstr>
      <vt:lpstr>Investor Assumptions</vt:lpstr>
      <vt:lpstr>Monthly P&amp;L</vt:lpstr>
      <vt:lpstr>Amortization Calc</vt:lpstr>
      <vt:lpstr>practice</vt:lpstr>
      <vt:lpstr>Deal Summary</vt:lpstr>
      <vt:lpstr>Annual P&amp;L</vt:lpstr>
      <vt:lpstr>Investor_Annual</vt:lpstr>
      <vt:lpstr>Investor_Monthly</vt:lpstr>
      <vt:lpstr>'Amortization Calc'!fpdate</vt:lpstr>
      <vt:lpstr>Insurance</vt:lpstr>
      <vt:lpstr>Investor1_Share</vt:lpstr>
      <vt:lpstr>Investor2_Share</vt:lpstr>
      <vt:lpstr>Investor3_Share</vt:lpstr>
      <vt:lpstr>Investor4_Share</vt:lpstr>
      <vt:lpstr>Investor5_Share</vt:lpstr>
      <vt:lpstr>IRR_Hurdle</vt:lpstr>
      <vt:lpstr>'Amortization Calc'!loan_amount</vt:lpstr>
      <vt:lpstr>MonthlyRent</vt:lpstr>
      <vt:lpstr>'Amortization Calc'!payment</vt:lpstr>
      <vt:lpstr>'Annual P&amp;L'!Print_Area</vt:lpstr>
      <vt:lpstr>'Deal Summary'!Print_Area</vt:lpstr>
      <vt:lpstr>'Investor Assumptions'!Print_Area</vt:lpstr>
      <vt:lpstr>Investor_Annual!Print_Area</vt:lpstr>
      <vt:lpstr>'Main Assumptions'!Print_Area</vt:lpstr>
      <vt:lpstr>PropertyManagerFee</vt:lpstr>
      <vt:lpstr>PropertyTax</vt:lpstr>
      <vt:lpstr>'Amortization Calc'!rate</vt:lpstr>
      <vt:lpstr>SalePrice</vt:lpstr>
      <vt:lpstr>Total_Equity_Investment</vt:lpstr>
      <vt:lpstr>Total_Investment</vt:lpstr>
      <vt:lpstr>TotalPurchaseCost</vt:lpstr>
    </vt:vector>
  </TitlesOfParts>
  <Company>WCI Education,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Single Rental Unit, 4-Tier Model Example</dc:title>
  <dc:subject>Real Estate Analysis</dc:subject>
  <dc:creator>WCI Education</dc:creator>
  <cp:keywords>Real Estate; Investment; Analysis; Rental Unit</cp:keywords>
  <dc:description>© Copyright 2014 All Rights Reserved._x000d_
www.WCIeducation.com is owned and operated by West Coast Innovators, LLC</dc:description>
  <cp:lastModifiedBy>Microsoft Office User</cp:lastModifiedBy>
  <cp:lastPrinted>2012-08-18T19:55:11Z</cp:lastPrinted>
  <dcterms:created xsi:type="dcterms:W3CDTF">2005-04-07T23:28:21Z</dcterms:created>
  <dcterms:modified xsi:type="dcterms:W3CDTF">2022-04-25T18:12:31Z</dcterms:modified>
  <cp:category>Real Estate Education</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1.5.2</vt:lpwstr>
  </property>
  <property fmtid="{D5CDD505-2E9C-101B-9397-08002B2CF9AE}" pid="3" name="Copyright">
    <vt:lpwstr>2005-2008 Vertex42 LLC</vt:lpwstr>
  </property>
</Properties>
</file>